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827"/>
  <workbookPr/>
  <mc:AlternateContent xmlns:mc="http://schemas.openxmlformats.org/markup-compatibility/2006">
    <mc:Choice Requires="x15">
      <x15ac:absPath xmlns:x15ac="http://schemas.microsoft.com/office/spreadsheetml/2010/11/ac" url="C:\Users\ASUS\ITN\p3b\"/>
    </mc:Choice>
  </mc:AlternateContent>
  <xr:revisionPtr revIDLastSave="0" documentId="13_ncr:1_{E0D5EE17-B1E2-4A64-AB0B-A48AE9808F67}" xr6:coauthVersionLast="47" xr6:coauthVersionMax="47" xr10:uidLastSave="{00000000-0000-0000-0000-000000000000}"/>
  <bookViews>
    <workbookView xWindow="-98" yWindow="-98" windowWidth="21795" windowHeight="12975" tabRatio="546" firstSheet="3" activeTab="4" xr2:uid="{00000000-000D-0000-FFFF-FFFF00000000}"/>
  </bookViews>
  <sheets>
    <sheet name="Guidelines - READ ME" sheetId="8" state="hidden" r:id="rId1"/>
    <sheet name="Hypotheses" sheetId="7" state="hidden" r:id="rId2"/>
    <sheet name="List of population" sheetId="10" state="hidden" r:id="rId3"/>
    <sheet name="STATE SUMMARY" sheetId="40" r:id="rId4"/>
    <sheet name="1. ASA" sheetId="3" r:id="rId5"/>
    <sheet name="2. BARUTEN" sheetId="11" r:id="rId6"/>
    <sheet name="3. EDU" sheetId="12" r:id="rId7"/>
    <sheet name="4. EKITI" sheetId="13" r:id="rId8"/>
    <sheet name="5. IFELODUN" sheetId="14" r:id="rId9"/>
    <sheet name="6. ILORIN EAST" sheetId="15" r:id="rId10"/>
    <sheet name="7. ILORIN SOUTH " sheetId="16" r:id="rId11"/>
    <sheet name="8. ILORIN WEST" sheetId="17" r:id="rId12"/>
    <sheet name="9. IREPODUN" sheetId="19" r:id="rId13"/>
    <sheet name="10. ISIN" sheetId="18" r:id="rId14"/>
    <sheet name="11. KAIAMA" sheetId="20" r:id="rId15"/>
    <sheet name="12. MORO" sheetId="21" r:id="rId16"/>
    <sheet name="13. OFFA" sheetId="22" r:id="rId17"/>
    <sheet name="14. OKE ERO" sheetId="23" r:id="rId18"/>
    <sheet name="15. OYUN" sheetId="24" r:id="rId19"/>
    <sheet name="16. PATIGI" sheetId="25" r:id="rId20"/>
    <sheet name="Additional information" sheetId="9" state="hidden" r:id="rId21"/>
    <sheet name="LGA store location" sheetId="6" state="hidden" r:id="rId22"/>
  </sheets>
  <definedNames>
    <definedName name="_xlnm._FilterDatabase" localSheetId="4" hidden="1">'1. ASA'!$A$16:$X$918</definedName>
    <definedName name="_xlnm._FilterDatabase" localSheetId="13" hidden="1">'10. ISIN'!$A$16:$Z$605</definedName>
    <definedName name="_xlnm._FilterDatabase" localSheetId="14" hidden="1">'11. KAIAMA'!$A$16:$Y$771</definedName>
    <definedName name="_xlnm._FilterDatabase" localSheetId="15" hidden="1">'12. MORO'!$A$16:$Y$822</definedName>
    <definedName name="_xlnm._FilterDatabase" localSheetId="16" hidden="1">'13. OFFA'!$A$16:$Y$710</definedName>
    <definedName name="_xlnm._FilterDatabase" localSheetId="17" hidden="1">'14. OKE ERO'!$A$16:$Y$349</definedName>
    <definedName name="_xlnm._FilterDatabase" localSheetId="18" hidden="1">'15. OYUN'!$A$16:$Y$631</definedName>
    <definedName name="_xlnm._FilterDatabase" localSheetId="19" hidden="1">'16. PATIGI'!$A$16:$Y$16</definedName>
    <definedName name="_xlnm._FilterDatabase" localSheetId="5" hidden="1">'2. BARUTEN'!$A$16:$Y$1048</definedName>
    <definedName name="_xlnm._FilterDatabase" localSheetId="6" hidden="1">'3. EDU'!$A$16:$Y$957</definedName>
    <definedName name="_xlnm._FilterDatabase" localSheetId="7" hidden="1">'4. EKITI'!$A$16:$Y$479</definedName>
    <definedName name="_xlnm._FilterDatabase" localSheetId="8" hidden="1">'5. IFELODUN'!$A$16:$Y$1186</definedName>
    <definedName name="_xlnm._FilterDatabase" localSheetId="9" hidden="1">'6. ILORIN EAST'!$A$16:$Z$690</definedName>
    <definedName name="_xlnm._FilterDatabase" localSheetId="10" hidden="1">'7. ILORIN SOUTH '!$A$16:$Y$1117</definedName>
    <definedName name="_xlnm._FilterDatabase" localSheetId="11" hidden="1">'8. ILORIN WEST'!$A$16:$AA$918</definedName>
    <definedName name="_xlnm._FilterDatabase" localSheetId="12" hidden="1">'9. IREPODUN'!$A$16:$Y$704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46" i="12" l="1"/>
  <c r="W83" i="22"/>
  <c r="Y83" i="22" s="1"/>
  <c r="N83" i="22"/>
  <c r="H83" i="22"/>
  <c r="I83" i="22" s="1"/>
  <c r="G83" i="22"/>
  <c r="W661" i="20"/>
  <c r="Y661" i="20" s="1"/>
  <c r="N661" i="20"/>
  <c r="H661" i="20"/>
  <c r="I661" i="20" s="1"/>
  <c r="G661" i="20"/>
  <c r="W273" i="20"/>
  <c r="Y273" i="20" s="1"/>
  <c r="N273" i="20"/>
  <c r="H273" i="20"/>
  <c r="G273" i="20"/>
  <c r="W969" i="11"/>
  <c r="Y969" i="11" s="1"/>
  <c r="N969" i="11"/>
  <c r="H969" i="11"/>
  <c r="G969" i="11"/>
  <c r="H970" i="11"/>
  <c r="I970" i="11" s="1"/>
  <c r="G970" i="11"/>
  <c r="W674" i="17"/>
  <c r="Y674" i="17" s="1"/>
  <c r="N674" i="17"/>
  <c r="H674" i="17"/>
  <c r="I674" i="17" s="1"/>
  <c r="G674" i="17"/>
  <c r="W670" i="17"/>
  <c r="Y670" i="17" s="1"/>
  <c r="N670" i="17"/>
  <c r="H670" i="17"/>
  <c r="I670" i="17" s="1"/>
  <c r="G670" i="17"/>
  <c r="W393" i="11"/>
  <c r="Y393" i="11" s="1"/>
  <c r="N393" i="11"/>
  <c r="H393" i="11"/>
  <c r="I393" i="11" s="1"/>
  <c r="G393" i="11"/>
  <c r="M970" i="11" l="1"/>
  <c r="N970" i="11" s="1"/>
  <c r="I273" i="20"/>
  <c r="I969" i="11"/>
  <c r="W670" i="15"/>
  <c r="Y670" i="15" s="1"/>
  <c r="N670" i="15"/>
  <c r="H670" i="15"/>
  <c r="I670" i="15" s="1"/>
  <c r="G670" i="15"/>
  <c r="W679" i="15"/>
  <c r="Y679" i="15" s="1"/>
  <c r="N679" i="15"/>
  <c r="H679" i="15"/>
  <c r="I679" i="15" s="1"/>
  <c r="G679" i="15"/>
  <c r="W646" i="15"/>
  <c r="Y646" i="15" s="1"/>
  <c r="N646" i="15"/>
  <c r="H646" i="15"/>
  <c r="I646" i="15" s="1"/>
  <c r="G646" i="15"/>
  <c r="W496" i="15"/>
  <c r="Y496" i="15" s="1"/>
  <c r="N496" i="15"/>
  <c r="H496" i="15"/>
  <c r="I496" i="15" s="1"/>
  <c r="G496" i="15"/>
  <c r="W383" i="15"/>
  <c r="Y383" i="15" s="1"/>
  <c r="N383" i="15"/>
  <c r="H383" i="15"/>
  <c r="I383" i="15" s="1"/>
  <c r="G383" i="15"/>
  <c r="W400" i="15"/>
  <c r="Y400" i="15" s="1"/>
  <c r="N400" i="15"/>
  <c r="H400" i="15"/>
  <c r="G400" i="15"/>
  <c r="W150" i="15"/>
  <c r="Y150" i="15" s="1"/>
  <c r="N150" i="15"/>
  <c r="H150" i="15"/>
  <c r="I150" i="15" s="1"/>
  <c r="G150" i="15"/>
  <c r="W173" i="15"/>
  <c r="Y173" i="15" s="1"/>
  <c r="N173" i="15"/>
  <c r="H173" i="15"/>
  <c r="G173" i="15"/>
  <c r="F251" i="15"/>
  <c r="W244" i="15"/>
  <c r="Y244" i="15" s="1"/>
  <c r="N244" i="15"/>
  <c r="H244" i="15"/>
  <c r="G244" i="15"/>
  <c r="W234" i="15"/>
  <c r="Y234" i="15" s="1"/>
  <c r="N234" i="15"/>
  <c r="H234" i="15"/>
  <c r="G234" i="15"/>
  <c r="W218" i="15"/>
  <c r="Y218" i="15" s="1"/>
  <c r="N218" i="15"/>
  <c r="H218" i="15"/>
  <c r="G218" i="15"/>
  <c r="F192" i="15"/>
  <c r="W190" i="15"/>
  <c r="Y190" i="15" s="1"/>
  <c r="N190" i="15"/>
  <c r="H190" i="15"/>
  <c r="G190" i="15"/>
  <c r="W553" i="16"/>
  <c r="Y553" i="16" s="1"/>
  <c r="N553" i="16"/>
  <c r="H553" i="16"/>
  <c r="I553" i="16" s="1"/>
  <c r="G553" i="16"/>
  <c r="W473" i="16"/>
  <c r="Y473" i="16" s="1"/>
  <c r="N473" i="16"/>
  <c r="H473" i="16"/>
  <c r="G473" i="16"/>
  <c r="W564" i="16"/>
  <c r="Y564" i="16" s="1"/>
  <c r="N564" i="16"/>
  <c r="H564" i="16"/>
  <c r="I564" i="16" s="1"/>
  <c r="G564" i="16"/>
  <c r="W547" i="16"/>
  <c r="Y547" i="16" s="1"/>
  <c r="N547" i="16"/>
  <c r="H547" i="16"/>
  <c r="I547" i="16" s="1"/>
  <c r="G547" i="16"/>
  <c r="W491" i="16"/>
  <c r="Y491" i="16" s="1"/>
  <c r="N491" i="16"/>
  <c r="H491" i="16"/>
  <c r="I491" i="16" s="1"/>
  <c r="G491" i="16"/>
  <c r="I400" i="15" l="1"/>
  <c r="I173" i="15"/>
  <c r="I244" i="15"/>
  <c r="I234" i="15"/>
  <c r="I218" i="15"/>
  <c r="I190" i="15"/>
  <c r="I473" i="16"/>
  <c r="W778" i="17"/>
  <c r="Y778" i="17" s="1"/>
  <c r="N778" i="17"/>
  <c r="H778" i="17"/>
  <c r="G778" i="17"/>
  <c r="W730" i="17"/>
  <c r="Y730" i="17" s="1"/>
  <c r="N730" i="17"/>
  <c r="H730" i="17"/>
  <c r="G730" i="17"/>
  <c r="W804" i="17"/>
  <c r="Y804" i="17" s="1"/>
  <c r="N804" i="17"/>
  <c r="H804" i="17"/>
  <c r="G804" i="17"/>
  <c r="W810" i="17"/>
  <c r="Y810" i="17" s="1"/>
  <c r="N810" i="17"/>
  <c r="H810" i="17"/>
  <c r="G810" i="17"/>
  <c r="W814" i="17"/>
  <c r="Y814" i="17" s="1"/>
  <c r="N814" i="17"/>
  <c r="H814" i="17"/>
  <c r="I814" i="17" s="1"/>
  <c r="G814" i="17"/>
  <c r="W815" i="17"/>
  <c r="Y815" i="17" s="1"/>
  <c r="N815" i="17"/>
  <c r="H815" i="17"/>
  <c r="G815" i="17"/>
  <c r="W821" i="17"/>
  <c r="Y821" i="17" s="1"/>
  <c r="N821" i="17"/>
  <c r="H821" i="17"/>
  <c r="I821" i="17" s="1"/>
  <c r="G821" i="17"/>
  <c r="W820" i="17"/>
  <c r="Y820" i="17" s="1"/>
  <c r="N820" i="17"/>
  <c r="H820" i="17"/>
  <c r="I820" i="17" s="1"/>
  <c r="G820" i="17"/>
  <c r="W826" i="17"/>
  <c r="Y826" i="17" s="1"/>
  <c r="N826" i="17"/>
  <c r="H826" i="17"/>
  <c r="I826" i="17" s="1"/>
  <c r="G826" i="17"/>
  <c r="W375" i="17"/>
  <c r="Y375" i="17" s="1"/>
  <c r="N375" i="17"/>
  <c r="H375" i="17"/>
  <c r="I375" i="17" s="1"/>
  <c r="G375" i="17"/>
  <c r="H191" i="17"/>
  <c r="I191" i="17" s="1"/>
  <c r="G191" i="17"/>
  <c r="W186" i="17"/>
  <c r="Y186" i="17" s="1"/>
  <c r="N186" i="17"/>
  <c r="H186" i="17"/>
  <c r="G186" i="17"/>
  <c r="W61" i="17"/>
  <c r="Y61" i="17" s="1"/>
  <c r="N61" i="17"/>
  <c r="H61" i="17"/>
  <c r="I61" i="17" s="1"/>
  <c r="G61" i="17"/>
  <c r="W111" i="17"/>
  <c r="Y111" i="17" s="1"/>
  <c r="N111" i="17"/>
  <c r="H111" i="17"/>
  <c r="I111" i="17" s="1"/>
  <c r="G111" i="17"/>
  <c r="I778" i="17" l="1"/>
  <c r="I730" i="17"/>
  <c r="I804" i="17"/>
  <c r="I810" i="17"/>
  <c r="I815" i="17"/>
  <c r="I186" i="17"/>
  <c r="H202" i="17" l="1"/>
  <c r="G202" i="17"/>
  <c r="N787" i="21"/>
  <c r="N788" i="21"/>
  <c r="N789" i="21"/>
  <c r="N790" i="21"/>
  <c r="N791" i="21"/>
  <c r="N792" i="21"/>
  <c r="N793" i="21"/>
  <c r="N794" i="21"/>
  <c r="N795" i="21"/>
  <c r="N796" i="21"/>
  <c r="N797" i="21"/>
  <c r="N798" i="21"/>
  <c r="N799" i="21"/>
  <c r="N800" i="21"/>
  <c r="N801" i="21"/>
  <c r="N802" i="21"/>
  <c r="N803" i="21"/>
  <c r="N804" i="21"/>
  <c r="N805" i="21"/>
  <c r="N806" i="21"/>
  <c r="N807" i="21"/>
  <c r="N808" i="21"/>
  <c r="N809" i="21"/>
  <c r="N810" i="21"/>
  <c r="N811" i="21"/>
  <c r="N812" i="21"/>
  <c r="N813" i="21"/>
  <c r="N814" i="21"/>
  <c r="N815" i="21"/>
  <c r="N816" i="21"/>
  <c r="N817" i="21"/>
  <c r="N818" i="21"/>
  <c r="N819" i="21"/>
  <c r="N820" i="21"/>
  <c r="N754" i="21"/>
  <c r="N755" i="21"/>
  <c r="N756" i="21"/>
  <c r="N757" i="21"/>
  <c r="N758" i="21"/>
  <c r="N759" i="21"/>
  <c r="N760" i="21"/>
  <c r="N761" i="21"/>
  <c r="N762" i="21"/>
  <c r="N763" i="21"/>
  <c r="N765" i="21"/>
  <c r="N766" i="21"/>
  <c r="N767" i="21"/>
  <c r="N768" i="21"/>
  <c r="N769" i="21"/>
  <c r="N771" i="21"/>
  <c r="N772" i="21"/>
  <c r="N773" i="21"/>
  <c r="N774" i="21"/>
  <c r="N775" i="21"/>
  <c r="N776" i="21"/>
  <c r="N777" i="21"/>
  <c r="N778" i="21"/>
  <c r="N779" i="21"/>
  <c r="N780" i="21"/>
  <c r="N781" i="21"/>
  <c r="N782" i="21"/>
  <c r="N783" i="21"/>
  <c r="N784" i="21"/>
  <c r="N710" i="21"/>
  <c r="N711" i="21"/>
  <c r="N712" i="21"/>
  <c r="N713" i="21"/>
  <c r="N714" i="21"/>
  <c r="N715" i="21"/>
  <c r="N716" i="21"/>
  <c r="N717" i="21"/>
  <c r="N718" i="21"/>
  <c r="N719" i="21"/>
  <c r="N720" i="21"/>
  <c r="N721" i="21"/>
  <c r="N722" i="21"/>
  <c r="N723" i="21"/>
  <c r="N724" i="21"/>
  <c r="N725" i="21"/>
  <c r="N726" i="21"/>
  <c r="N727" i="21"/>
  <c r="N728" i="21"/>
  <c r="N729" i="21"/>
  <c r="N730" i="21"/>
  <c r="N731" i="21"/>
  <c r="N732" i="21"/>
  <c r="N733" i="21"/>
  <c r="N734" i="21"/>
  <c r="N735" i="21"/>
  <c r="N736" i="21"/>
  <c r="N737" i="21"/>
  <c r="N738" i="21"/>
  <c r="N739" i="21"/>
  <c r="N740" i="21"/>
  <c r="N741" i="21"/>
  <c r="N742" i="21"/>
  <c r="N743" i="21"/>
  <c r="N744" i="21"/>
  <c r="N745" i="21"/>
  <c r="N746" i="21"/>
  <c r="N747" i="21"/>
  <c r="N748" i="21"/>
  <c r="N749" i="21"/>
  <c r="N750" i="21"/>
  <c r="N751" i="21"/>
  <c r="N664" i="21"/>
  <c r="N665" i="21"/>
  <c r="N666" i="21"/>
  <c r="N667" i="21"/>
  <c r="N669" i="21"/>
  <c r="N670" i="21"/>
  <c r="N671" i="21"/>
  <c r="N672" i="21"/>
  <c r="N673" i="21"/>
  <c r="N674" i="21"/>
  <c r="N675" i="21"/>
  <c r="N676" i="21"/>
  <c r="N677" i="21"/>
  <c r="N678" i="21"/>
  <c r="N679" i="21"/>
  <c r="N680" i="21"/>
  <c r="N681" i="21"/>
  <c r="N682" i="21"/>
  <c r="N683" i="21"/>
  <c r="N684" i="21"/>
  <c r="N685" i="21"/>
  <c r="N686" i="21"/>
  <c r="N687" i="21"/>
  <c r="N688" i="21"/>
  <c r="N689" i="21"/>
  <c r="N690" i="21"/>
  <c r="N691" i="21"/>
  <c r="N693" i="21"/>
  <c r="N694" i="21"/>
  <c r="N695" i="21"/>
  <c r="N696" i="21"/>
  <c r="N697" i="21"/>
  <c r="N698" i="21"/>
  <c r="N699" i="21"/>
  <c r="N700" i="21"/>
  <c r="N701" i="21"/>
  <c r="N702" i="21"/>
  <c r="N703" i="21"/>
  <c r="N705" i="21"/>
  <c r="N706" i="21"/>
  <c r="N707" i="21"/>
  <c r="N610" i="21"/>
  <c r="N611" i="21"/>
  <c r="N612" i="21"/>
  <c r="N613" i="21"/>
  <c r="N614" i="21"/>
  <c r="N615" i="21"/>
  <c r="N616" i="21"/>
  <c r="N617" i="21"/>
  <c r="N618" i="21"/>
  <c r="N619" i="21"/>
  <c r="N620" i="21"/>
  <c r="N621" i="21"/>
  <c r="N622" i="21"/>
  <c r="N623" i="21"/>
  <c r="N624" i="21"/>
  <c r="N625" i="21"/>
  <c r="N626" i="21"/>
  <c r="N627" i="21"/>
  <c r="N628" i="21"/>
  <c r="N629" i="21"/>
  <c r="N630" i="21"/>
  <c r="N631" i="21"/>
  <c r="N632" i="21"/>
  <c r="N633" i="21"/>
  <c r="N634" i="21"/>
  <c r="N635" i="21"/>
  <c r="N637" i="21"/>
  <c r="N638" i="21"/>
  <c r="N639" i="21"/>
  <c r="N640" i="21"/>
  <c r="N641" i="21"/>
  <c r="N642" i="21"/>
  <c r="N643" i="21"/>
  <c r="N644" i="21"/>
  <c r="N645" i="21"/>
  <c r="N646" i="21"/>
  <c r="N647" i="21"/>
  <c r="N648" i="21"/>
  <c r="N649" i="21"/>
  <c r="N650" i="21"/>
  <c r="N651" i="21"/>
  <c r="N652" i="21"/>
  <c r="N653" i="21"/>
  <c r="N654" i="21"/>
  <c r="N655" i="21"/>
  <c r="N656" i="21"/>
  <c r="N657" i="21"/>
  <c r="N658" i="21"/>
  <c r="N659" i="21"/>
  <c r="N660" i="21"/>
  <c r="N661" i="21"/>
  <c r="N573" i="21"/>
  <c r="N574" i="21"/>
  <c r="N575" i="21"/>
  <c r="N576" i="21"/>
  <c r="N577" i="21"/>
  <c r="N578" i="21"/>
  <c r="N579" i="21"/>
  <c r="N581" i="21"/>
  <c r="N582" i="21"/>
  <c r="N583" i="21"/>
  <c r="N584" i="21"/>
  <c r="N585" i="21"/>
  <c r="N586" i="21"/>
  <c r="N587" i="21"/>
  <c r="N588" i="21"/>
  <c r="N589" i="21"/>
  <c r="N590" i="21"/>
  <c r="N591" i="21"/>
  <c r="N592" i="21"/>
  <c r="N593" i="21"/>
  <c r="N594" i="21"/>
  <c r="N595" i="21"/>
  <c r="N596" i="21"/>
  <c r="N597" i="21"/>
  <c r="N598" i="21"/>
  <c r="N599" i="21"/>
  <c r="N600" i="21"/>
  <c r="N601" i="21"/>
  <c r="N602" i="21"/>
  <c r="N603" i="21"/>
  <c r="N604" i="21"/>
  <c r="N605" i="21"/>
  <c r="N606" i="21"/>
  <c r="N607" i="21"/>
  <c r="N523" i="21"/>
  <c r="N524" i="21"/>
  <c r="N525" i="21"/>
  <c r="N526" i="21"/>
  <c r="N527" i="21"/>
  <c r="N528" i="21"/>
  <c r="N529" i="21"/>
  <c r="N530" i="21"/>
  <c r="N531" i="21"/>
  <c r="N532" i="21"/>
  <c r="N533" i="21"/>
  <c r="N534" i="21"/>
  <c r="N535" i="21"/>
  <c r="N536" i="21"/>
  <c r="N537" i="21"/>
  <c r="N538" i="21"/>
  <c r="N539" i="21"/>
  <c r="N540" i="21"/>
  <c r="N541" i="21"/>
  <c r="N542" i="21"/>
  <c r="N543" i="21"/>
  <c r="N545" i="21"/>
  <c r="N546" i="21"/>
  <c r="N547" i="21"/>
  <c r="N548" i="21"/>
  <c r="N549" i="21"/>
  <c r="N550" i="21"/>
  <c r="N551" i="21"/>
  <c r="N552" i="21"/>
  <c r="N553" i="21"/>
  <c r="N554" i="21"/>
  <c r="N555" i="21"/>
  <c r="N556" i="21"/>
  <c r="N557" i="21"/>
  <c r="N558" i="21"/>
  <c r="N559" i="21"/>
  <c r="N560" i="21"/>
  <c r="N561" i="21"/>
  <c r="N562" i="21"/>
  <c r="N563" i="21"/>
  <c r="N564" i="21"/>
  <c r="N565" i="21"/>
  <c r="N566" i="21"/>
  <c r="N567" i="21"/>
  <c r="N568" i="21"/>
  <c r="N569" i="21"/>
  <c r="N570" i="21"/>
  <c r="N490" i="21"/>
  <c r="N492" i="21"/>
  <c r="N493" i="21"/>
  <c r="N494" i="21"/>
  <c r="N495" i="21"/>
  <c r="N496" i="21"/>
  <c r="N497" i="21"/>
  <c r="N498" i="21"/>
  <c r="N499" i="21"/>
  <c r="N500" i="21"/>
  <c r="N501" i="21"/>
  <c r="N502" i="21"/>
  <c r="N503" i="21"/>
  <c r="N504" i="21"/>
  <c r="N505" i="21"/>
  <c r="N506" i="21"/>
  <c r="N507" i="21"/>
  <c r="N508" i="21"/>
  <c r="N509" i="21"/>
  <c r="N510" i="21"/>
  <c r="N511" i="21"/>
  <c r="N512" i="21"/>
  <c r="N513" i="21"/>
  <c r="N514" i="21"/>
  <c r="N515" i="21"/>
  <c r="N516" i="21"/>
  <c r="N517" i="21"/>
  <c r="N518" i="21"/>
  <c r="N519" i="21"/>
  <c r="N520" i="21"/>
  <c r="N443" i="21"/>
  <c r="N444" i="21"/>
  <c r="N445" i="21"/>
  <c r="N446" i="21"/>
  <c r="N447" i="21"/>
  <c r="N448" i="21"/>
  <c r="N449" i="21"/>
  <c r="N450" i="21"/>
  <c r="N451" i="21"/>
  <c r="N452" i="21"/>
  <c r="N453" i="21"/>
  <c r="N454" i="21"/>
  <c r="N455" i="21"/>
  <c r="N456" i="21"/>
  <c r="N457" i="21"/>
  <c r="N458" i="21"/>
  <c r="N459" i="21"/>
  <c r="N460" i="21"/>
  <c r="N461" i="21"/>
  <c r="N462" i="21"/>
  <c r="N463" i="21"/>
  <c r="N464" i="21"/>
  <c r="N465" i="21"/>
  <c r="N466" i="21"/>
  <c r="N467" i="21"/>
  <c r="N468" i="21"/>
  <c r="N469" i="21"/>
  <c r="N470" i="21"/>
  <c r="N472" i="21"/>
  <c r="N473" i="21"/>
  <c r="N474" i="21"/>
  <c r="N475" i="21"/>
  <c r="N476" i="21"/>
  <c r="N477" i="21"/>
  <c r="N478" i="21"/>
  <c r="N479" i="21"/>
  <c r="N480" i="21"/>
  <c r="N481" i="21"/>
  <c r="N482" i="21"/>
  <c r="N483" i="21"/>
  <c r="N484" i="21"/>
  <c r="N485" i="21"/>
  <c r="N486" i="21"/>
  <c r="N487" i="21"/>
  <c r="N394" i="21"/>
  <c r="N395" i="21"/>
  <c r="N396" i="21"/>
  <c r="N397" i="21"/>
  <c r="N398" i="21"/>
  <c r="N399" i="21"/>
  <c r="N400" i="21"/>
  <c r="N401" i="21"/>
  <c r="N402" i="21"/>
  <c r="N403" i="21"/>
  <c r="N404" i="21"/>
  <c r="N405" i="21"/>
  <c r="N406" i="21"/>
  <c r="N407" i="21"/>
  <c r="N408" i="21"/>
  <c r="N409" i="21"/>
  <c r="N410" i="21"/>
  <c r="N411" i="21"/>
  <c r="N412" i="21"/>
  <c r="N413" i="21"/>
  <c r="N414" i="21"/>
  <c r="N415" i="21"/>
  <c r="N416" i="21"/>
  <c r="N417" i="21"/>
  <c r="N418" i="21"/>
  <c r="N419" i="21"/>
  <c r="N421" i="21"/>
  <c r="N422" i="21"/>
  <c r="N423" i="21"/>
  <c r="N424" i="21"/>
  <c r="N425" i="21"/>
  <c r="N426" i="21"/>
  <c r="N427" i="21"/>
  <c r="N428" i="21"/>
  <c r="N429" i="21"/>
  <c r="N430" i="21"/>
  <c r="N431" i="21"/>
  <c r="N432" i="21"/>
  <c r="N433" i="21"/>
  <c r="N434" i="21"/>
  <c r="N435" i="21"/>
  <c r="N436" i="21"/>
  <c r="N437" i="21"/>
  <c r="N438" i="21"/>
  <c r="N439" i="21"/>
  <c r="N440" i="21"/>
  <c r="N392" i="21"/>
  <c r="N319" i="21"/>
  <c r="N320" i="21"/>
  <c r="N321" i="21"/>
  <c r="N322" i="21"/>
  <c r="N323" i="21"/>
  <c r="N324" i="21"/>
  <c r="N325" i="21"/>
  <c r="N326" i="21"/>
  <c r="N327" i="21"/>
  <c r="N328" i="21"/>
  <c r="N329" i="21"/>
  <c r="N330" i="21"/>
  <c r="N331" i="21"/>
  <c r="N332" i="21"/>
  <c r="N333" i="21"/>
  <c r="N334" i="21"/>
  <c r="N336" i="21"/>
  <c r="N337" i="21"/>
  <c r="N338" i="21"/>
  <c r="N339" i="21"/>
  <c r="N340" i="21"/>
  <c r="N341" i="21"/>
  <c r="N342" i="21"/>
  <c r="N343" i="21"/>
  <c r="N344" i="21"/>
  <c r="N345" i="21"/>
  <c r="N347" i="21"/>
  <c r="N348" i="21"/>
  <c r="N349" i="21"/>
  <c r="N350" i="21"/>
  <c r="N351" i="21"/>
  <c r="N352" i="21"/>
  <c r="N353" i="21"/>
  <c r="N354" i="21"/>
  <c r="N355" i="21"/>
  <c r="N356" i="21"/>
  <c r="N357" i="21"/>
  <c r="N358" i="21"/>
  <c r="N359" i="21"/>
  <c r="N360" i="21"/>
  <c r="N361" i="21"/>
  <c r="N362" i="21"/>
  <c r="N363" i="21"/>
  <c r="N364" i="21"/>
  <c r="N365" i="21"/>
  <c r="N366" i="21"/>
  <c r="N367" i="21"/>
  <c r="N368" i="21"/>
  <c r="N369" i="21"/>
  <c r="N371" i="21"/>
  <c r="N372" i="21"/>
  <c r="N373" i="21"/>
  <c r="N374" i="21"/>
  <c r="N375" i="21"/>
  <c r="N376" i="21"/>
  <c r="N377" i="21"/>
  <c r="N378" i="21"/>
  <c r="N379" i="21"/>
  <c r="N380" i="21"/>
  <c r="N381" i="21"/>
  <c r="N382" i="21"/>
  <c r="N383" i="21"/>
  <c r="N384" i="21"/>
  <c r="N385" i="21"/>
  <c r="N386" i="21"/>
  <c r="N387" i="21"/>
  <c r="N388" i="21"/>
  <c r="N389" i="21"/>
  <c r="N390" i="21"/>
  <c r="N255" i="21"/>
  <c r="N256" i="21"/>
  <c r="N257" i="21"/>
  <c r="N258" i="21"/>
  <c r="N259" i="21"/>
  <c r="N260" i="21"/>
  <c r="N261" i="21"/>
  <c r="N262" i="21"/>
  <c r="N263" i="21"/>
  <c r="N264" i="21"/>
  <c r="N265" i="21"/>
  <c r="N266" i="21"/>
  <c r="N267" i="21"/>
  <c r="N268" i="21"/>
  <c r="N269" i="21"/>
  <c r="N270" i="21"/>
  <c r="N271" i="21"/>
  <c r="N272" i="21"/>
  <c r="N273" i="21"/>
  <c r="N274" i="21"/>
  <c r="N275" i="21"/>
  <c r="N276" i="21"/>
  <c r="N277" i="21"/>
  <c r="N278" i="21"/>
  <c r="N279" i="21"/>
  <c r="N280" i="21"/>
  <c r="N281" i="21"/>
  <c r="N282" i="21"/>
  <c r="N283" i="21"/>
  <c r="N284" i="21"/>
  <c r="N286" i="21"/>
  <c r="N287" i="21"/>
  <c r="N288" i="21"/>
  <c r="N289" i="21"/>
  <c r="N290" i="21"/>
  <c r="N291" i="21"/>
  <c r="N292" i="21"/>
  <c r="N293" i="21"/>
  <c r="N294" i="21"/>
  <c r="N295" i="21"/>
  <c r="N296" i="21"/>
  <c r="N297" i="21"/>
  <c r="N298" i="21"/>
  <c r="N299" i="21"/>
  <c r="N300" i="21"/>
  <c r="N301" i="21"/>
  <c r="N302" i="21"/>
  <c r="N303" i="21"/>
  <c r="N304" i="21"/>
  <c r="N305" i="21"/>
  <c r="N306" i="21"/>
  <c r="N308" i="21"/>
  <c r="N309" i="21"/>
  <c r="N310" i="21"/>
  <c r="N311" i="21"/>
  <c r="N312" i="21"/>
  <c r="N313" i="21"/>
  <c r="N314" i="21"/>
  <c r="N315" i="21"/>
  <c r="N316" i="21"/>
  <c r="N192" i="21"/>
  <c r="N193" i="21"/>
  <c r="N194" i="21"/>
  <c r="N196" i="21"/>
  <c r="N197" i="21"/>
  <c r="N198" i="21"/>
  <c r="N199" i="21"/>
  <c r="N200" i="21"/>
  <c r="N201" i="21"/>
  <c r="N203" i="21"/>
  <c r="N204" i="21"/>
  <c r="N205" i="21"/>
  <c r="N206" i="21"/>
  <c r="N207" i="21"/>
  <c r="N208" i="21"/>
  <c r="N209" i="21"/>
  <c r="N210" i="21"/>
  <c r="N211" i="21"/>
  <c r="N212" i="21"/>
  <c r="N213" i="21"/>
  <c r="N214" i="21"/>
  <c r="N215" i="21"/>
  <c r="N216" i="21"/>
  <c r="N217" i="21"/>
  <c r="N218" i="21"/>
  <c r="N219" i="21"/>
  <c r="N220" i="21"/>
  <c r="N221" i="21"/>
  <c r="N222" i="21"/>
  <c r="N223" i="21"/>
  <c r="N224" i="21"/>
  <c r="N225" i="21"/>
  <c r="N226" i="21"/>
  <c r="N228" i="21"/>
  <c r="N229" i="21"/>
  <c r="N230" i="21"/>
  <c r="N231" i="21"/>
  <c r="N232" i="21"/>
  <c r="N233" i="21"/>
  <c r="N234" i="21"/>
  <c r="N235" i="21"/>
  <c r="N236" i="21"/>
  <c r="N237" i="21"/>
  <c r="N238" i="21"/>
  <c r="N239" i="21"/>
  <c r="N240" i="21"/>
  <c r="N241" i="21"/>
  <c r="N242" i="21"/>
  <c r="N243" i="21"/>
  <c r="N244" i="21"/>
  <c r="N245" i="21"/>
  <c r="N246" i="21"/>
  <c r="N247" i="21"/>
  <c r="N248" i="21"/>
  <c r="N249" i="21"/>
  <c r="N250" i="21"/>
  <c r="N251" i="21"/>
  <c r="N252" i="21"/>
  <c r="N145" i="21"/>
  <c r="N146" i="21"/>
  <c r="N147" i="21"/>
  <c r="N148" i="21"/>
  <c r="N149" i="21"/>
  <c r="N150" i="21"/>
  <c r="N151" i="21"/>
  <c r="N152" i="21"/>
  <c r="N153" i="21"/>
  <c r="N155" i="21"/>
  <c r="N156" i="21"/>
  <c r="N157" i="21"/>
  <c r="N158" i="21"/>
  <c r="N159" i="21"/>
  <c r="N160" i="21"/>
  <c r="N161" i="21"/>
  <c r="N162" i="21"/>
  <c r="N163" i="21"/>
  <c r="N164" i="21"/>
  <c r="N166" i="21"/>
  <c r="N167" i="21"/>
  <c r="N168" i="21"/>
  <c r="N169" i="21"/>
  <c r="N170" i="21"/>
  <c r="N171" i="21"/>
  <c r="N172" i="21"/>
  <c r="N173" i="21"/>
  <c r="N174" i="21"/>
  <c r="N175" i="21"/>
  <c r="N176" i="21"/>
  <c r="N177" i="21"/>
  <c r="N178" i="21"/>
  <c r="N179" i="21"/>
  <c r="N180" i="21"/>
  <c r="N181" i="21"/>
  <c r="N182" i="21"/>
  <c r="N183" i="21"/>
  <c r="N184" i="21"/>
  <c r="N185" i="21"/>
  <c r="N186" i="21"/>
  <c r="N187" i="21"/>
  <c r="N188" i="21"/>
  <c r="N189" i="21"/>
  <c r="N95" i="21"/>
  <c r="N96" i="21"/>
  <c r="N97" i="21"/>
  <c r="N98" i="21"/>
  <c r="N99" i="21"/>
  <c r="N100" i="21"/>
  <c r="N101" i="21"/>
  <c r="N102" i="21"/>
  <c r="N103" i="21"/>
  <c r="N104" i="21"/>
  <c r="N105" i="21"/>
  <c r="N107" i="21"/>
  <c r="N108" i="21"/>
  <c r="N109" i="21"/>
  <c r="N110" i="21"/>
  <c r="N111" i="21"/>
  <c r="N112" i="21"/>
  <c r="N113" i="21"/>
  <c r="N114" i="21"/>
  <c r="N115" i="21"/>
  <c r="N116" i="21"/>
  <c r="N117" i="21"/>
  <c r="N118" i="21"/>
  <c r="N119" i="21"/>
  <c r="N120" i="21"/>
  <c r="N121" i="21"/>
  <c r="N122" i="21"/>
  <c r="N123" i="21"/>
  <c r="N124" i="21"/>
  <c r="N125" i="21"/>
  <c r="N126" i="21"/>
  <c r="N127" i="21"/>
  <c r="N128" i="21"/>
  <c r="N129" i="21"/>
  <c r="N130" i="21"/>
  <c r="N131" i="21"/>
  <c r="N132" i="21"/>
  <c r="N133" i="21"/>
  <c r="N134" i="21"/>
  <c r="N135" i="21"/>
  <c r="N136" i="21"/>
  <c r="N137" i="21"/>
  <c r="N138" i="21"/>
  <c r="N139" i="21"/>
  <c r="N140" i="21"/>
  <c r="N141" i="21"/>
  <c r="N142" i="21"/>
  <c r="N65" i="21"/>
  <c r="N66" i="21"/>
  <c r="N67" i="21"/>
  <c r="N68" i="21"/>
  <c r="N69" i="21"/>
  <c r="N70" i="21"/>
  <c r="N71" i="21"/>
  <c r="N72" i="21"/>
  <c r="N73" i="21"/>
  <c r="N74" i="21"/>
  <c r="N75" i="21"/>
  <c r="N76" i="21"/>
  <c r="N77" i="21"/>
  <c r="N78" i="21"/>
  <c r="N79" i="21"/>
  <c r="N80" i="21"/>
  <c r="N81" i="21"/>
  <c r="N82" i="21"/>
  <c r="N83" i="21"/>
  <c r="N84" i="21"/>
  <c r="N85" i="21"/>
  <c r="N86" i="21"/>
  <c r="N87" i="21"/>
  <c r="N88" i="21"/>
  <c r="N89" i="21"/>
  <c r="N90" i="21"/>
  <c r="N91" i="21"/>
  <c r="N92" i="21"/>
  <c r="N18" i="21"/>
  <c r="N19" i="21"/>
  <c r="N20" i="21"/>
  <c r="N21" i="21"/>
  <c r="N22" i="21"/>
  <c r="N23" i="21"/>
  <c r="N24" i="21"/>
  <c r="N25" i="21"/>
  <c r="N26" i="21"/>
  <c r="N28" i="21"/>
  <c r="N29" i="21"/>
  <c r="N30" i="21"/>
  <c r="N31" i="21"/>
  <c r="N32" i="21"/>
  <c r="N33" i="21"/>
  <c r="N34" i="21"/>
  <c r="N35" i="21"/>
  <c r="N36" i="21"/>
  <c r="N37" i="21"/>
  <c r="N38" i="21"/>
  <c r="N39" i="21"/>
  <c r="N40" i="21"/>
  <c r="N41" i="21"/>
  <c r="N42" i="21"/>
  <c r="N44" i="21"/>
  <c r="N45" i="21"/>
  <c r="N46" i="21"/>
  <c r="N47" i="21"/>
  <c r="N48" i="21"/>
  <c r="N49" i="21"/>
  <c r="N50" i="21"/>
  <c r="N51" i="21"/>
  <c r="N52" i="21"/>
  <c r="N53" i="21"/>
  <c r="N54" i="21"/>
  <c r="N55" i="21"/>
  <c r="N56" i="21"/>
  <c r="N57" i="21"/>
  <c r="N58" i="21"/>
  <c r="N59" i="21"/>
  <c r="N60" i="21"/>
  <c r="N61" i="21"/>
  <c r="N62" i="21"/>
  <c r="I202" i="17" l="1"/>
  <c r="G698" i="20"/>
  <c r="H698" i="20"/>
  <c r="I698" i="20" s="1"/>
  <c r="G699" i="20"/>
  <c r="H699" i="20"/>
  <c r="I699" i="20" s="1"/>
  <c r="G700" i="20"/>
  <c r="H700" i="20"/>
  <c r="I700" i="20" s="1"/>
  <c r="G701" i="20"/>
  <c r="H701" i="20"/>
  <c r="I701" i="20" s="1"/>
  <c r="G702" i="20"/>
  <c r="H702" i="20"/>
  <c r="I702" i="20" s="1"/>
  <c r="G703" i="20"/>
  <c r="H703" i="20"/>
  <c r="I703" i="20" s="1"/>
  <c r="G704" i="20"/>
  <c r="H704" i="20"/>
  <c r="I704" i="20" s="1"/>
  <c r="G705" i="20"/>
  <c r="H705" i="20"/>
  <c r="I705" i="20" s="1"/>
  <c r="G706" i="20"/>
  <c r="H706" i="20"/>
  <c r="I706" i="20" s="1"/>
  <c r="G707" i="20"/>
  <c r="H707" i="20"/>
  <c r="I707" i="20" s="1"/>
  <c r="G708" i="20"/>
  <c r="H708" i="20"/>
  <c r="I708" i="20" s="1"/>
  <c r="G709" i="20"/>
  <c r="H709" i="20"/>
  <c r="I709" i="20" s="1"/>
  <c r="G710" i="20"/>
  <c r="H710" i="20"/>
  <c r="I710" i="20" s="1"/>
  <c r="G711" i="20"/>
  <c r="H711" i="20"/>
  <c r="I711" i="20" s="1"/>
  <c r="G712" i="20"/>
  <c r="H712" i="20"/>
  <c r="I712" i="20" s="1"/>
  <c r="G713" i="20"/>
  <c r="H713" i="20"/>
  <c r="I713" i="20" s="1"/>
  <c r="G714" i="20"/>
  <c r="H714" i="20"/>
  <c r="I714" i="20" s="1"/>
  <c r="G715" i="20"/>
  <c r="H715" i="20"/>
  <c r="I715" i="20" s="1"/>
  <c r="G716" i="20"/>
  <c r="H716" i="20"/>
  <c r="I716" i="20" s="1"/>
  <c r="G717" i="20"/>
  <c r="H717" i="20"/>
  <c r="I717" i="20" s="1"/>
  <c r="G718" i="20"/>
  <c r="H718" i="20"/>
  <c r="I718" i="20" s="1"/>
  <c r="G719" i="20"/>
  <c r="H719" i="20"/>
  <c r="I719" i="20" s="1"/>
  <c r="G720" i="20"/>
  <c r="H720" i="20"/>
  <c r="I720" i="20" s="1"/>
  <c r="G721" i="20"/>
  <c r="H721" i="20"/>
  <c r="I721" i="20" s="1"/>
  <c r="G722" i="20"/>
  <c r="H722" i="20"/>
  <c r="I722" i="20" s="1"/>
  <c r="G723" i="20"/>
  <c r="H723" i="20"/>
  <c r="I723" i="20" s="1"/>
  <c r="G724" i="20"/>
  <c r="H724" i="20"/>
  <c r="I724" i="20" s="1"/>
  <c r="G725" i="20"/>
  <c r="H725" i="20"/>
  <c r="I725" i="20" s="1"/>
  <c r="G726" i="20"/>
  <c r="H726" i="20"/>
  <c r="I726" i="20" s="1"/>
  <c r="G727" i="20"/>
  <c r="H727" i="20"/>
  <c r="I727" i="20" s="1"/>
  <c r="G728" i="20"/>
  <c r="H728" i="20"/>
  <c r="I728" i="20" s="1"/>
  <c r="G729" i="20"/>
  <c r="H729" i="20"/>
  <c r="I729" i="20" s="1"/>
  <c r="G730" i="20"/>
  <c r="H730" i="20"/>
  <c r="I730" i="20" s="1"/>
  <c r="G731" i="20"/>
  <c r="H731" i="20"/>
  <c r="I731" i="20" s="1"/>
  <c r="G732" i="20"/>
  <c r="H732" i="20"/>
  <c r="I732" i="20" s="1"/>
  <c r="G733" i="20"/>
  <c r="H733" i="20"/>
  <c r="I733" i="20" s="1"/>
  <c r="G734" i="20"/>
  <c r="H734" i="20"/>
  <c r="I734" i="20" s="1"/>
  <c r="G735" i="20"/>
  <c r="H735" i="20"/>
  <c r="I735" i="20" s="1"/>
  <c r="G736" i="20"/>
  <c r="H736" i="20"/>
  <c r="I736" i="20" s="1"/>
  <c r="G737" i="20"/>
  <c r="H737" i="20"/>
  <c r="I737" i="20" s="1"/>
  <c r="G738" i="20"/>
  <c r="H738" i="20"/>
  <c r="I738" i="20" s="1"/>
  <c r="G739" i="20"/>
  <c r="H739" i="20"/>
  <c r="I739" i="20" s="1"/>
  <c r="G740" i="20"/>
  <c r="H740" i="20"/>
  <c r="I740" i="20" s="1"/>
  <c r="G741" i="20"/>
  <c r="H741" i="20"/>
  <c r="I741" i="20" s="1"/>
  <c r="G742" i="20"/>
  <c r="H742" i="20"/>
  <c r="I742" i="20" s="1"/>
  <c r="G743" i="20"/>
  <c r="H743" i="20"/>
  <c r="I743" i="20" s="1"/>
  <c r="G744" i="20"/>
  <c r="H744" i="20"/>
  <c r="I744" i="20" s="1"/>
  <c r="G745" i="20"/>
  <c r="H745" i="20"/>
  <c r="I745" i="20" s="1"/>
  <c r="G746" i="20"/>
  <c r="H746" i="20"/>
  <c r="I746" i="20" s="1"/>
  <c r="G747" i="20"/>
  <c r="H747" i="20"/>
  <c r="I747" i="20" s="1"/>
  <c r="G748" i="20"/>
  <c r="H748" i="20"/>
  <c r="I748" i="20" s="1"/>
  <c r="G749" i="20"/>
  <c r="H749" i="20"/>
  <c r="I749" i="20" s="1"/>
  <c r="G750" i="20"/>
  <c r="H750" i="20"/>
  <c r="I750" i="20" s="1"/>
  <c r="G751" i="20"/>
  <c r="H751" i="20"/>
  <c r="I751" i="20" s="1"/>
  <c r="G752" i="20"/>
  <c r="H752" i="20"/>
  <c r="I752" i="20" s="1"/>
  <c r="G753" i="20"/>
  <c r="H753" i="20"/>
  <c r="I753" i="20" s="1"/>
  <c r="G754" i="20"/>
  <c r="H754" i="20"/>
  <c r="I754" i="20" s="1"/>
  <c r="G755" i="20"/>
  <c r="H755" i="20"/>
  <c r="I755" i="20" s="1"/>
  <c r="G756" i="20"/>
  <c r="H756" i="20"/>
  <c r="I756" i="20" s="1"/>
  <c r="G757" i="20"/>
  <c r="H757" i="20"/>
  <c r="I757" i="20" s="1"/>
  <c r="G758" i="20"/>
  <c r="H758" i="20"/>
  <c r="I758" i="20" s="1"/>
  <c r="G759" i="20"/>
  <c r="H759" i="20"/>
  <c r="I759" i="20" s="1"/>
  <c r="G760" i="20"/>
  <c r="H760" i="20"/>
  <c r="I760" i="20" s="1"/>
  <c r="G761" i="20"/>
  <c r="H761" i="20"/>
  <c r="I761" i="20" s="1"/>
  <c r="G762" i="20"/>
  <c r="H762" i="20"/>
  <c r="I762" i="20" s="1"/>
  <c r="G763" i="20"/>
  <c r="H763" i="20"/>
  <c r="I763" i="20" s="1"/>
  <c r="G764" i="20"/>
  <c r="H764" i="20"/>
  <c r="I764" i="20" s="1"/>
  <c r="G765" i="20"/>
  <c r="H765" i="20"/>
  <c r="I765" i="20" s="1"/>
  <c r="G766" i="20"/>
  <c r="H766" i="20"/>
  <c r="I766" i="20" s="1"/>
  <c r="G767" i="20"/>
  <c r="H767" i="20"/>
  <c r="I767" i="20" s="1"/>
  <c r="G768" i="20"/>
  <c r="H768" i="20"/>
  <c r="I768" i="20" s="1"/>
  <c r="G769" i="20"/>
  <c r="H769" i="20"/>
  <c r="I769" i="20" s="1"/>
  <c r="G643" i="20"/>
  <c r="H643" i="20"/>
  <c r="I643" i="20" s="1"/>
  <c r="G644" i="20"/>
  <c r="H644" i="20"/>
  <c r="I644" i="20" s="1"/>
  <c r="G645" i="20"/>
  <c r="H645" i="20"/>
  <c r="I645" i="20" s="1"/>
  <c r="G646" i="20"/>
  <c r="H646" i="20"/>
  <c r="I646" i="20" s="1"/>
  <c r="G647" i="20"/>
  <c r="H647" i="20"/>
  <c r="I647" i="20" s="1"/>
  <c r="G648" i="20"/>
  <c r="H648" i="20"/>
  <c r="I648" i="20" s="1"/>
  <c r="G649" i="20"/>
  <c r="H649" i="20"/>
  <c r="I649" i="20" s="1"/>
  <c r="G650" i="20"/>
  <c r="H650" i="20"/>
  <c r="G651" i="20"/>
  <c r="H651" i="20"/>
  <c r="I651" i="20" s="1"/>
  <c r="G652" i="20"/>
  <c r="H652" i="20"/>
  <c r="I652" i="20" s="1"/>
  <c r="G653" i="20"/>
  <c r="H653" i="20"/>
  <c r="I653" i="20" s="1"/>
  <c r="G654" i="20"/>
  <c r="H654" i="20"/>
  <c r="I654" i="20" s="1"/>
  <c r="G655" i="20"/>
  <c r="H655" i="20"/>
  <c r="I655" i="20" s="1"/>
  <c r="G656" i="20"/>
  <c r="H656" i="20"/>
  <c r="I656" i="20" s="1"/>
  <c r="G657" i="20"/>
  <c r="H657" i="20"/>
  <c r="I657" i="20" s="1"/>
  <c r="G658" i="20"/>
  <c r="H658" i="20"/>
  <c r="I658" i="20" s="1"/>
  <c r="G659" i="20"/>
  <c r="H659" i="20"/>
  <c r="I659" i="20" s="1"/>
  <c r="G660" i="20"/>
  <c r="H660" i="20"/>
  <c r="I660" i="20" s="1"/>
  <c r="G662" i="20"/>
  <c r="H662" i="20"/>
  <c r="G663" i="20"/>
  <c r="H663" i="20"/>
  <c r="I663" i="20" s="1"/>
  <c r="G664" i="20"/>
  <c r="H664" i="20"/>
  <c r="I664" i="20" s="1"/>
  <c r="G665" i="20"/>
  <c r="H665" i="20"/>
  <c r="I665" i="20" s="1"/>
  <c r="G666" i="20"/>
  <c r="H666" i="20"/>
  <c r="I666" i="20" s="1"/>
  <c r="G667" i="20"/>
  <c r="H667" i="20"/>
  <c r="I667" i="20" s="1"/>
  <c r="G668" i="20"/>
  <c r="H668" i="20"/>
  <c r="I668" i="20" s="1"/>
  <c r="G669" i="20"/>
  <c r="H669" i="20"/>
  <c r="I669" i="20" s="1"/>
  <c r="G670" i="20"/>
  <c r="H670" i="20"/>
  <c r="I670" i="20" s="1"/>
  <c r="G671" i="20"/>
  <c r="H671" i="20"/>
  <c r="I671" i="20" s="1"/>
  <c r="G672" i="20"/>
  <c r="H672" i="20"/>
  <c r="I672" i="20" s="1"/>
  <c r="G673" i="20"/>
  <c r="H673" i="20"/>
  <c r="I673" i="20" s="1"/>
  <c r="G674" i="20"/>
  <c r="H674" i="20"/>
  <c r="I674" i="20" s="1"/>
  <c r="G675" i="20"/>
  <c r="H675" i="20"/>
  <c r="I675" i="20" s="1"/>
  <c r="G676" i="20"/>
  <c r="H676" i="20"/>
  <c r="I676" i="20" s="1"/>
  <c r="G677" i="20"/>
  <c r="H677" i="20"/>
  <c r="I677" i="20" s="1"/>
  <c r="G678" i="20"/>
  <c r="H678" i="20"/>
  <c r="I678" i="20" s="1"/>
  <c r="G679" i="20"/>
  <c r="H679" i="20"/>
  <c r="I679" i="20" s="1"/>
  <c r="G680" i="20"/>
  <c r="H680" i="20"/>
  <c r="I680" i="20" s="1"/>
  <c r="G681" i="20"/>
  <c r="H681" i="20"/>
  <c r="I681" i="20" s="1"/>
  <c r="G682" i="20"/>
  <c r="H682" i="20"/>
  <c r="I682" i="20" s="1"/>
  <c r="G683" i="20"/>
  <c r="H683" i="20"/>
  <c r="I683" i="20" s="1"/>
  <c r="G684" i="20"/>
  <c r="H684" i="20"/>
  <c r="I684" i="20" s="1"/>
  <c r="G685" i="20"/>
  <c r="H685" i="20"/>
  <c r="I685" i="20" s="1"/>
  <c r="G686" i="20"/>
  <c r="H686" i="20"/>
  <c r="I686" i="20" s="1"/>
  <c r="G687" i="20"/>
  <c r="H687" i="20"/>
  <c r="I687" i="20" s="1"/>
  <c r="G688" i="20"/>
  <c r="H688" i="20"/>
  <c r="I688" i="20" s="1"/>
  <c r="G689" i="20"/>
  <c r="H689" i="20"/>
  <c r="I689" i="20" s="1"/>
  <c r="G690" i="20"/>
  <c r="H690" i="20"/>
  <c r="I690" i="20" s="1"/>
  <c r="G691" i="20"/>
  <c r="H691" i="20"/>
  <c r="I691" i="20" s="1"/>
  <c r="G692" i="20"/>
  <c r="H692" i="20"/>
  <c r="I692" i="20" s="1"/>
  <c r="G693" i="20"/>
  <c r="H693" i="20"/>
  <c r="I693" i="20" s="1"/>
  <c r="G694" i="20"/>
  <c r="H694" i="20"/>
  <c r="I694" i="20" s="1"/>
  <c r="G695" i="20"/>
  <c r="H695" i="20"/>
  <c r="I695" i="20" s="1"/>
  <c r="G615" i="20"/>
  <c r="H615" i="20"/>
  <c r="I615" i="20" s="1"/>
  <c r="G616" i="20"/>
  <c r="H616" i="20"/>
  <c r="I616" i="20" s="1"/>
  <c r="G617" i="20"/>
  <c r="H617" i="20"/>
  <c r="I617" i="20" s="1"/>
  <c r="G618" i="20"/>
  <c r="H618" i="20"/>
  <c r="I618" i="20" s="1"/>
  <c r="G619" i="20"/>
  <c r="H619" i="20"/>
  <c r="I619" i="20" s="1"/>
  <c r="G620" i="20"/>
  <c r="H620" i="20"/>
  <c r="I620" i="20" s="1"/>
  <c r="G621" i="20"/>
  <c r="H621" i="20"/>
  <c r="I621" i="20" s="1"/>
  <c r="G622" i="20"/>
  <c r="H622" i="20"/>
  <c r="I622" i="20" s="1"/>
  <c r="G623" i="20"/>
  <c r="H623" i="20"/>
  <c r="I623" i="20" s="1"/>
  <c r="G624" i="20"/>
  <c r="H624" i="20"/>
  <c r="I624" i="20" s="1"/>
  <c r="G625" i="20"/>
  <c r="H625" i="20"/>
  <c r="I625" i="20" s="1"/>
  <c r="G626" i="20"/>
  <c r="H626" i="20"/>
  <c r="I626" i="20" s="1"/>
  <c r="G627" i="20"/>
  <c r="H627" i="20"/>
  <c r="I627" i="20" s="1"/>
  <c r="G628" i="20"/>
  <c r="H628" i="20"/>
  <c r="I628" i="20" s="1"/>
  <c r="G629" i="20"/>
  <c r="H629" i="20"/>
  <c r="I629" i="20" s="1"/>
  <c r="G630" i="20"/>
  <c r="H630" i="20"/>
  <c r="I630" i="20" s="1"/>
  <c r="G631" i="20"/>
  <c r="H631" i="20"/>
  <c r="I631" i="20" s="1"/>
  <c r="G632" i="20"/>
  <c r="H632" i="20"/>
  <c r="I632" i="20" s="1"/>
  <c r="G633" i="20"/>
  <c r="H633" i="20"/>
  <c r="I633" i="20" s="1"/>
  <c r="G634" i="20"/>
  <c r="H634" i="20"/>
  <c r="I634" i="20" s="1"/>
  <c r="G635" i="20"/>
  <c r="H635" i="20"/>
  <c r="I635" i="20" s="1"/>
  <c r="G636" i="20"/>
  <c r="H636" i="20"/>
  <c r="I636" i="20" s="1"/>
  <c r="G637" i="20"/>
  <c r="H637" i="20"/>
  <c r="I637" i="20" s="1"/>
  <c r="G638" i="20"/>
  <c r="H638" i="20"/>
  <c r="I638" i="20" s="1"/>
  <c r="G639" i="20"/>
  <c r="H639" i="20"/>
  <c r="I639" i="20" s="1"/>
  <c r="G640" i="20"/>
  <c r="H640" i="20"/>
  <c r="I640" i="20" s="1"/>
  <c r="G571" i="20"/>
  <c r="H571" i="20"/>
  <c r="I571" i="20" s="1"/>
  <c r="G572" i="20"/>
  <c r="H572" i="20"/>
  <c r="I572" i="20" s="1"/>
  <c r="G573" i="20"/>
  <c r="H573" i="20"/>
  <c r="I573" i="20" s="1"/>
  <c r="G574" i="20"/>
  <c r="H574" i="20"/>
  <c r="I574" i="20" s="1"/>
  <c r="G575" i="20"/>
  <c r="H575" i="20"/>
  <c r="I575" i="20" s="1"/>
  <c r="G576" i="20"/>
  <c r="H576" i="20"/>
  <c r="I576" i="20" s="1"/>
  <c r="G577" i="20"/>
  <c r="H577" i="20"/>
  <c r="I577" i="20" s="1"/>
  <c r="G578" i="20"/>
  <c r="H578" i="20"/>
  <c r="G579" i="20"/>
  <c r="H579" i="20"/>
  <c r="I579" i="20" s="1"/>
  <c r="G580" i="20"/>
  <c r="H580" i="20"/>
  <c r="I580" i="20" s="1"/>
  <c r="G581" i="20"/>
  <c r="H581" i="20"/>
  <c r="I581" i="20" s="1"/>
  <c r="G582" i="20"/>
  <c r="H582" i="20"/>
  <c r="I582" i="20" s="1"/>
  <c r="G583" i="20"/>
  <c r="H583" i="20"/>
  <c r="I583" i="20" s="1"/>
  <c r="G584" i="20"/>
  <c r="H584" i="20"/>
  <c r="I584" i="20" s="1"/>
  <c r="G585" i="20"/>
  <c r="H585" i="20"/>
  <c r="I585" i="20" s="1"/>
  <c r="G586" i="20"/>
  <c r="H586" i="20"/>
  <c r="I586" i="20" s="1"/>
  <c r="G587" i="20"/>
  <c r="H587" i="20"/>
  <c r="I587" i="20" s="1"/>
  <c r="G588" i="20"/>
  <c r="H588" i="20"/>
  <c r="I588" i="20" s="1"/>
  <c r="G589" i="20"/>
  <c r="H589" i="20"/>
  <c r="I589" i="20" s="1"/>
  <c r="G590" i="20"/>
  <c r="H590" i="20"/>
  <c r="I590" i="20" s="1"/>
  <c r="G591" i="20"/>
  <c r="H591" i="20"/>
  <c r="I591" i="20" s="1"/>
  <c r="G592" i="20"/>
  <c r="H592" i="20"/>
  <c r="I592" i="20" s="1"/>
  <c r="G593" i="20"/>
  <c r="H593" i="20"/>
  <c r="I593" i="20" s="1"/>
  <c r="G594" i="20"/>
  <c r="H594" i="20"/>
  <c r="I594" i="20" s="1"/>
  <c r="G595" i="20"/>
  <c r="H595" i="20"/>
  <c r="I595" i="20" s="1"/>
  <c r="G596" i="20"/>
  <c r="H596" i="20"/>
  <c r="I596" i="20" s="1"/>
  <c r="G597" i="20"/>
  <c r="H597" i="20"/>
  <c r="I597" i="20" s="1"/>
  <c r="G598" i="20"/>
  <c r="H598" i="20"/>
  <c r="I598" i="20" s="1"/>
  <c r="G599" i="20"/>
  <c r="H599" i="20"/>
  <c r="I599" i="20" s="1"/>
  <c r="G600" i="20"/>
  <c r="H600" i="20"/>
  <c r="I600" i="20" s="1"/>
  <c r="G601" i="20"/>
  <c r="H601" i="20"/>
  <c r="I601" i="20" s="1"/>
  <c r="G602" i="20"/>
  <c r="H602" i="20"/>
  <c r="I602" i="20" s="1"/>
  <c r="G603" i="20"/>
  <c r="H603" i="20"/>
  <c r="I603" i="20" s="1"/>
  <c r="G604" i="20"/>
  <c r="H604" i="20"/>
  <c r="I604" i="20" s="1"/>
  <c r="G605" i="20"/>
  <c r="H605" i="20"/>
  <c r="I605" i="20" s="1"/>
  <c r="G606" i="20"/>
  <c r="H606" i="20"/>
  <c r="I606" i="20" s="1"/>
  <c r="G607" i="20"/>
  <c r="H607" i="20"/>
  <c r="I607" i="20" s="1"/>
  <c r="G608" i="20"/>
  <c r="H608" i="20"/>
  <c r="I608" i="20" s="1"/>
  <c r="G609" i="20"/>
  <c r="H609" i="20"/>
  <c r="I609" i="20" s="1"/>
  <c r="G610" i="20"/>
  <c r="H610" i="20"/>
  <c r="I610" i="20" s="1"/>
  <c r="G611" i="20"/>
  <c r="H611" i="20"/>
  <c r="I611" i="20" s="1"/>
  <c r="G612" i="20"/>
  <c r="H612" i="20"/>
  <c r="I612" i="20" s="1"/>
  <c r="G539" i="20"/>
  <c r="H539" i="20"/>
  <c r="I539" i="20" s="1"/>
  <c r="G540" i="20"/>
  <c r="H540" i="20"/>
  <c r="I540" i="20" s="1"/>
  <c r="G541" i="20"/>
  <c r="H541" i="20"/>
  <c r="I541" i="20" s="1"/>
  <c r="G542" i="20"/>
  <c r="H542" i="20"/>
  <c r="I542" i="20" s="1"/>
  <c r="G543" i="20"/>
  <c r="H543" i="20"/>
  <c r="I543" i="20" s="1"/>
  <c r="G544" i="20"/>
  <c r="H544" i="20"/>
  <c r="I544" i="20" s="1"/>
  <c r="G545" i="20"/>
  <c r="H545" i="20"/>
  <c r="I545" i="20" s="1"/>
  <c r="G546" i="20"/>
  <c r="H546" i="20"/>
  <c r="I546" i="20" s="1"/>
  <c r="G547" i="20"/>
  <c r="H547" i="20"/>
  <c r="I547" i="20" s="1"/>
  <c r="G548" i="20"/>
  <c r="H548" i="20"/>
  <c r="I548" i="20" s="1"/>
  <c r="G549" i="20"/>
  <c r="H549" i="20"/>
  <c r="I549" i="20" s="1"/>
  <c r="G550" i="20"/>
  <c r="H550" i="20"/>
  <c r="I550" i="20" s="1"/>
  <c r="G551" i="20"/>
  <c r="H551" i="20"/>
  <c r="I551" i="20" s="1"/>
  <c r="G552" i="20"/>
  <c r="H552" i="20"/>
  <c r="I552" i="20" s="1"/>
  <c r="G553" i="20"/>
  <c r="H553" i="20"/>
  <c r="I553" i="20" s="1"/>
  <c r="G554" i="20"/>
  <c r="H554" i="20"/>
  <c r="G555" i="20"/>
  <c r="H555" i="20"/>
  <c r="I555" i="20" s="1"/>
  <c r="G556" i="20"/>
  <c r="H556" i="20"/>
  <c r="I556" i="20" s="1"/>
  <c r="G557" i="20"/>
  <c r="H557" i="20"/>
  <c r="I557" i="20" s="1"/>
  <c r="G558" i="20"/>
  <c r="H558" i="20"/>
  <c r="I558" i="20" s="1"/>
  <c r="G559" i="20"/>
  <c r="H559" i="20"/>
  <c r="I559" i="20" s="1"/>
  <c r="G560" i="20"/>
  <c r="H560" i="20"/>
  <c r="I560" i="20" s="1"/>
  <c r="G561" i="20"/>
  <c r="H561" i="20"/>
  <c r="I561" i="20" s="1"/>
  <c r="G562" i="20"/>
  <c r="H562" i="20"/>
  <c r="I562" i="20" s="1"/>
  <c r="G563" i="20"/>
  <c r="H563" i="20"/>
  <c r="I563" i="20" s="1"/>
  <c r="G564" i="20"/>
  <c r="H564" i="20"/>
  <c r="I564" i="20" s="1"/>
  <c r="G565" i="20"/>
  <c r="H565" i="20"/>
  <c r="I565" i="20" s="1"/>
  <c r="G566" i="20"/>
  <c r="H566" i="20"/>
  <c r="I566" i="20" s="1"/>
  <c r="G567" i="20"/>
  <c r="H567" i="20"/>
  <c r="I567" i="20" s="1"/>
  <c r="G568" i="20"/>
  <c r="H568" i="20"/>
  <c r="I568" i="20" s="1"/>
  <c r="G436" i="20"/>
  <c r="H436" i="20"/>
  <c r="I436" i="20" s="1"/>
  <c r="G437" i="20"/>
  <c r="H437" i="20"/>
  <c r="I437" i="20" s="1"/>
  <c r="G438" i="20"/>
  <c r="H438" i="20"/>
  <c r="I438" i="20" s="1"/>
  <c r="G439" i="20"/>
  <c r="H439" i="20"/>
  <c r="I439" i="20" s="1"/>
  <c r="G440" i="20"/>
  <c r="H440" i="20"/>
  <c r="I440" i="20" s="1"/>
  <c r="G441" i="20"/>
  <c r="H441" i="20"/>
  <c r="I441" i="20" s="1"/>
  <c r="G442" i="20"/>
  <c r="H442" i="20"/>
  <c r="I442" i="20" s="1"/>
  <c r="G443" i="20"/>
  <c r="H443" i="20"/>
  <c r="I443" i="20" s="1"/>
  <c r="G444" i="20"/>
  <c r="H444" i="20"/>
  <c r="I444" i="20" s="1"/>
  <c r="G445" i="20"/>
  <c r="H445" i="20"/>
  <c r="I445" i="20" s="1"/>
  <c r="G446" i="20"/>
  <c r="H446" i="20"/>
  <c r="I446" i="20" s="1"/>
  <c r="G447" i="20"/>
  <c r="H447" i="20"/>
  <c r="I447" i="20" s="1"/>
  <c r="G448" i="20"/>
  <c r="H448" i="20"/>
  <c r="I448" i="20" s="1"/>
  <c r="G449" i="20"/>
  <c r="H449" i="20"/>
  <c r="I449" i="20" s="1"/>
  <c r="G450" i="20"/>
  <c r="H450" i="20"/>
  <c r="I450" i="20" s="1"/>
  <c r="G451" i="20"/>
  <c r="H451" i="20"/>
  <c r="I451" i="20" s="1"/>
  <c r="G452" i="20"/>
  <c r="H452" i="20"/>
  <c r="I452" i="20" s="1"/>
  <c r="G453" i="20"/>
  <c r="H453" i="20"/>
  <c r="I453" i="20" s="1"/>
  <c r="G454" i="20"/>
  <c r="H454" i="20"/>
  <c r="I454" i="20" s="1"/>
  <c r="G455" i="20"/>
  <c r="H455" i="20"/>
  <c r="I455" i="20" s="1"/>
  <c r="G456" i="20"/>
  <c r="H456" i="20"/>
  <c r="I456" i="20" s="1"/>
  <c r="G457" i="20"/>
  <c r="H457" i="20"/>
  <c r="I457" i="20" s="1"/>
  <c r="G458" i="20"/>
  <c r="H458" i="20"/>
  <c r="I458" i="20" s="1"/>
  <c r="G459" i="20"/>
  <c r="H459" i="20"/>
  <c r="I459" i="20" s="1"/>
  <c r="G460" i="20"/>
  <c r="H460" i="20"/>
  <c r="I460" i="20" s="1"/>
  <c r="G461" i="20"/>
  <c r="H461" i="20"/>
  <c r="I461" i="20" s="1"/>
  <c r="G462" i="20"/>
  <c r="H462" i="20"/>
  <c r="I462" i="20" s="1"/>
  <c r="G463" i="20"/>
  <c r="H463" i="20"/>
  <c r="I463" i="20" s="1"/>
  <c r="G464" i="20"/>
  <c r="H464" i="20"/>
  <c r="I464" i="20" s="1"/>
  <c r="G465" i="20"/>
  <c r="H465" i="20"/>
  <c r="I465" i="20" s="1"/>
  <c r="G466" i="20"/>
  <c r="H466" i="20"/>
  <c r="I466" i="20" s="1"/>
  <c r="G467" i="20"/>
  <c r="H467" i="20"/>
  <c r="I467" i="20" s="1"/>
  <c r="G468" i="20"/>
  <c r="H468" i="20"/>
  <c r="I468" i="20" s="1"/>
  <c r="G469" i="20"/>
  <c r="H469" i="20"/>
  <c r="I469" i="20" s="1"/>
  <c r="G470" i="20"/>
  <c r="H470" i="20"/>
  <c r="I470" i="20" s="1"/>
  <c r="G471" i="20"/>
  <c r="H471" i="20"/>
  <c r="I471" i="20" s="1"/>
  <c r="G472" i="20"/>
  <c r="H472" i="20"/>
  <c r="I472" i="20" s="1"/>
  <c r="G473" i="20"/>
  <c r="H473" i="20"/>
  <c r="I473" i="20" s="1"/>
  <c r="G474" i="20"/>
  <c r="H474" i="20"/>
  <c r="I474" i="20" s="1"/>
  <c r="G475" i="20"/>
  <c r="H475" i="20"/>
  <c r="I475" i="20" s="1"/>
  <c r="G476" i="20"/>
  <c r="H476" i="20"/>
  <c r="I476" i="20" s="1"/>
  <c r="G477" i="20"/>
  <c r="H477" i="20"/>
  <c r="I477" i="20" s="1"/>
  <c r="G478" i="20"/>
  <c r="H478" i="20"/>
  <c r="I478" i="20" s="1"/>
  <c r="G479" i="20"/>
  <c r="H479" i="20"/>
  <c r="I479" i="20" s="1"/>
  <c r="G480" i="20"/>
  <c r="H480" i="20"/>
  <c r="I480" i="20" s="1"/>
  <c r="G481" i="20"/>
  <c r="H481" i="20"/>
  <c r="I481" i="20" s="1"/>
  <c r="G482" i="20"/>
  <c r="H482" i="20"/>
  <c r="I482" i="20" s="1"/>
  <c r="G483" i="20"/>
  <c r="H483" i="20"/>
  <c r="I483" i="20" s="1"/>
  <c r="G484" i="20"/>
  <c r="H484" i="20"/>
  <c r="I484" i="20" s="1"/>
  <c r="G485" i="20"/>
  <c r="H485" i="20"/>
  <c r="I485" i="20" s="1"/>
  <c r="G486" i="20"/>
  <c r="H486" i="20"/>
  <c r="I486" i="20" s="1"/>
  <c r="G487" i="20"/>
  <c r="H487" i="20"/>
  <c r="I487" i="20" s="1"/>
  <c r="G488" i="20"/>
  <c r="H488" i="20"/>
  <c r="I488" i="20" s="1"/>
  <c r="G489" i="20"/>
  <c r="H489" i="20"/>
  <c r="I489" i="20" s="1"/>
  <c r="G490" i="20"/>
  <c r="H490" i="20"/>
  <c r="I490" i="20" s="1"/>
  <c r="G491" i="20"/>
  <c r="H491" i="20"/>
  <c r="I491" i="20" s="1"/>
  <c r="G492" i="20"/>
  <c r="H492" i="20"/>
  <c r="I492" i="20" s="1"/>
  <c r="G493" i="20"/>
  <c r="H493" i="20"/>
  <c r="I493" i="20" s="1"/>
  <c r="G494" i="20"/>
  <c r="H494" i="20"/>
  <c r="I494" i="20" s="1"/>
  <c r="G495" i="20"/>
  <c r="H495" i="20"/>
  <c r="I495" i="20" s="1"/>
  <c r="G496" i="20"/>
  <c r="H496" i="20"/>
  <c r="I496" i="20" s="1"/>
  <c r="G497" i="20"/>
  <c r="H497" i="20"/>
  <c r="I497" i="20" s="1"/>
  <c r="G498" i="20"/>
  <c r="H498" i="20"/>
  <c r="I498" i="20" s="1"/>
  <c r="G499" i="20"/>
  <c r="H499" i="20"/>
  <c r="I499" i="20" s="1"/>
  <c r="G500" i="20"/>
  <c r="H500" i="20"/>
  <c r="I500" i="20" s="1"/>
  <c r="G501" i="20"/>
  <c r="H501" i="20"/>
  <c r="I501" i="20" s="1"/>
  <c r="G502" i="20"/>
  <c r="H502" i="20"/>
  <c r="I502" i="20" s="1"/>
  <c r="G503" i="20"/>
  <c r="H503" i="20"/>
  <c r="I503" i="20" s="1"/>
  <c r="G504" i="20"/>
  <c r="H504" i="20"/>
  <c r="I504" i="20" s="1"/>
  <c r="G505" i="20"/>
  <c r="H505" i="20"/>
  <c r="I505" i="20" s="1"/>
  <c r="G506" i="20"/>
  <c r="H506" i="20"/>
  <c r="I506" i="20" s="1"/>
  <c r="G507" i="20"/>
  <c r="H507" i="20"/>
  <c r="I507" i="20" s="1"/>
  <c r="G508" i="20"/>
  <c r="H508" i="20"/>
  <c r="I508" i="20" s="1"/>
  <c r="G509" i="20"/>
  <c r="H509" i="20"/>
  <c r="I509" i="20" s="1"/>
  <c r="G510" i="20"/>
  <c r="H510" i="20"/>
  <c r="I510" i="20" s="1"/>
  <c r="G511" i="20"/>
  <c r="H511" i="20"/>
  <c r="I511" i="20" s="1"/>
  <c r="G512" i="20"/>
  <c r="H512" i="20"/>
  <c r="I512" i="20" s="1"/>
  <c r="G513" i="20"/>
  <c r="H513" i="20"/>
  <c r="I513" i="20" s="1"/>
  <c r="G514" i="20"/>
  <c r="H514" i="20"/>
  <c r="I514" i="20" s="1"/>
  <c r="G515" i="20"/>
  <c r="H515" i="20"/>
  <c r="I515" i="20" s="1"/>
  <c r="G516" i="20"/>
  <c r="H516" i="20"/>
  <c r="I516" i="20" s="1"/>
  <c r="G517" i="20"/>
  <c r="H517" i="20"/>
  <c r="I517" i="20" s="1"/>
  <c r="G518" i="20"/>
  <c r="H518" i="20"/>
  <c r="I518" i="20" s="1"/>
  <c r="G519" i="20"/>
  <c r="H519" i="20"/>
  <c r="I519" i="20" s="1"/>
  <c r="G520" i="20"/>
  <c r="H520" i="20"/>
  <c r="I520" i="20" s="1"/>
  <c r="G521" i="20"/>
  <c r="H521" i="20"/>
  <c r="I521" i="20" s="1"/>
  <c r="G522" i="20"/>
  <c r="H522" i="20"/>
  <c r="I522" i="20" s="1"/>
  <c r="G523" i="20"/>
  <c r="H523" i="20"/>
  <c r="I523" i="20" s="1"/>
  <c r="G524" i="20"/>
  <c r="H524" i="20"/>
  <c r="I524" i="20" s="1"/>
  <c r="G525" i="20"/>
  <c r="H525" i="20"/>
  <c r="I525" i="20" s="1"/>
  <c r="G526" i="20"/>
  <c r="H526" i="20"/>
  <c r="I526" i="20" s="1"/>
  <c r="G527" i="20"/>
  <c r="H527" i="20"/>
  <c r="I527" i="20" s="1"/>
  <c r="G528" i="20"/>
  <c r="H528" i="20"/>
  <c r="I528" i="20" s="1"/>
  <c r="G529" i="20"/>
  <c r="H529" i="20"/>
  <c r="I529" i="20" s="1"/>
  <c r="G530" i="20"/>
  <c r="H530" i="20"/>
  <c r="I530" i="20" s="1"/>
  <c r="G531" i="20"/>
  <c r="H531" i="20"/>
  <c r="I531" i="20" s="1"/>
  <c r="G532" i="20"/>
  <c r="H532" i="20"/>
  <c r="I532" i="20" s="1"/>
  <c r="G533" i="20"/>
  <c r="H533" i="20"/>
  <c r="I533" i="20" s="1"/>
  <c r="G534" i="20"/>
  <c r="H534" i="20"/>
  <c r="I534" i="20" s="1"/>
  <c r="G535" i="20"/>
  <c r="H535" i="20"/>
  <c r="I535" i="20" s="1"/>
  <c r="G536" i="20"/>
  <c r="H536" i="20"/>
  <c r="I536" i="20" s="1"/>
  <c r="G376" i="20"/>
  <c r="H376" i="20"/>
  <c r="I376" i="20" s="1"/>
  <c r="G377" i="20"/>
  <c r="H377" i="20"/>
  <c r="I377" i="20" s="1"/>
  <c r="G378" i="20"/>
  <c r="H378" i="20"/>
  <c r="I378" i="20" s="1"/>
  <c r="G379" i="20"/>
  <c r="H379" i="20"/>
  <c r="I379" i="20" s="1"/>
  <c r="G380" i="20"/>
  <c r="H380" i="20"/>
  <c r="I380" i="20" s="1"/>
  <c r="G381" i="20"/>
  <c r="H381" i="20"/>
  <c r="I381" i="20" s="1"/>
  <c r="G382" i="20"/>
  <c r="H382" i="20"/>
  <c r="I382" i="20" s="1"/>
  <c r="G383" i="20"/>
  <c r="H383" i="20"/>
  <c r="I383" i="20" s="1"/>
  <c r="G384" i="20"/>
  <c r="H384" i="20"/>
  <c r="I384" i="20" s="1"/>
  <c r="G385" i="20"/>
  <c r="H385" i="20"/>
  <c r="I385" i="20" s="1"/>
  <c r="G386" i="20"/>
  <c r="H386" i="20"/>
  <c r="I386" i="20" s="1"/>
  <c r="G387" i="20"/>
  <c r="H387" i="20"/>
  <c r="I387" i="20" s="1"/>
  <c r="G388" i="20"/>
  <c r="H388" i="20"/>
  <c r="I388" i="20" s="1"/>
  <c r="G389" i="20"/>
  <c r="H389" i="20"/>
  <c r="I389" i="20" s="1"/>
  <c r="G390" i="20"/>
  <c r="H390" i="20"/>
  <c r="I390" i="20" s="1"/>
  <c r="G391" i="20"/>
  <c r="H391" i="20"/>
  <c r="I391" i="20" s="1"/>
  <c r="G392" i="20"/>
  <c r="H392" i="20"/>
  <c r="I392" i="20" s="1"/>
  <c r="G393" i="20"/>
  <c r="H393" i="20"/>
  <c r="I393" i="20" s="1"/>
  <c r="G394" i="20"/>
  <c r="H394" i="20"/>
  <c r="I394" i="20" s="1"/>
  <c r="G395" i="20"/>
  <c r="H395" i="20"/>
  <c r="I395" i="20" s="1"/>
  <c r="G396" i="20"/>
  <c r="H396" i="20"/>
  <c r="I396" i="20" s="1"/>
  <c r="G397" i="20"/>
  <c r="H397" i="20"/>
  <c r="I397" i="20" s="1"/>
  <c r="G398" i="20"/>
  <c r="H398" i="20"/>
  <c r="I398" i="20" s="1"/>
  <c r="G399" i="20"/>
  <c r="H399" i="20"/>
  <c r="I399" i="20" s="1"/>
  <c r="G400" i="20"/>
  <c r="H400" i="20"/>
  <c r="I400" i="20" s="1"/>
  <c r="G401" i="20"/>
  <c r="H401" i="20"/>
  <c r="I401" i="20" s="1"/>
  <c r="G402" i="20"/>
  <c r="H402" i="20"/>
  <c r="I402" i="20" s="1"/>
  <c r="G403" i="20"/>
  <c r="H403" i="20"/>
  <c r="I403" i="20" s="1"/>
  <c r="G404" i="20"/>
  <c r="H404" i="20"/>
  <c r="I404" i="20" s="1"/>
  <c r="G405" i="20"/>
  <c r="H405" i="20"/>
  <c r="I405" i="20" s="1"/>
  <c r="G406" i="20"/>
  <c r="H406" i="20"/>
  <c r="I406" i="20" s="1"/>
  <c r="G407" i="20"/>
  <c r="H407" i="20"/>
  <c r="I407" i="20" s="1"/>
  <c r="G408" i="20"/>
  <c r="H408" i="20"/>
  <c r="I408" i="20" s="1"/>
  <c r="G409" i="20"/>
  <c r="H409" i="20"/>
  <c r="I409" i="20" s="1"/>
  <c r="G410" i="20"/>
  <c r="H410" i="20"/>
  <c r="I410" i="20" s="1"/>
  <c r="G411" i="20"/>
  <c r="H411" i="20"/>
  <c r="I411" i="20" s="1"/>
  <c r="G412" i="20"/>
  <c r="H412" i="20"/>
  <c r="I412" i="20" s="1"/>
  <c r="G413" i="20"/>
  <c r="H413" i="20"/>
  <c r="I413" i="20" s="1"/>
  <c r="G414" i="20"/>
  <c r="H414" i="20"/>
  <c r="I414" i="20" s="1"/>
  <c r="G415" i="20"/>
  <c r="H415" i="20"/>
  <c r="I415" i="20" s="1"/>
  <c r="G416" i="20"/>
  <c r="H416" i="20"/>
  <c r="I416" i="20" s="1"/>
  <c r="G417" i="20"/>
  <c r="H417" i="20"/>
  <c r="I417" i="20" s="1"/>
  <c r="G418" i="20"/>
  <c r="H418" i="20"/>
  <c r="I418" i="20" s="1"/>
  <c r="G419" i="20"/>
  <c r="H419" i="20"/>
  <c r="I419" i="20" s="1"/>
  <c r="G420" i="20"/>
  <c r="H420" i="20"/>
  <c r="I420" i="20" s="1"/>
  <c r="G421" i="20"/>
  <c r="H421" i="20"/>
  <c r="I421" i="20" s="1"/>
  <c r="G422" i="20"/>
  <c r="H422" i="20"/>
  <c r="I422" i="20" s="1"/>
  <c r="G423" i="20"/>
  <c r="H423" i="20"/>
  <c r="I423" i="20" s="1"/>
  <c r="G424" i="20"/>
  <c r="H424" i="20"/>
  <c r="I424" i="20" s="1"/>
  <c r="G425" i="20"/>
  <c r="H425" i="20"/>
  <c r="I425" i="20" s="1"/>
  <c r="G426" i="20"/>
  <c r="H426" i="20"/>
  <c r="I426" i="20" s="1"/>
  <c r="G427" i="20"/>
  <c r="H427" i="20"/>
  <c r="I427" i="20" s="1"/>
  <c r="G428" i="20"/>
  <c r="H428" i="20"/>
  <c r="I428" i="20" s="1"/>
  <c r="G429" i="20"/>
  <c r="H429" i="20"/>
  <c r="I429" i="20" s="1"/>
  <c r="G430" i="20"/>
  <c r="H430" i="20"/>
  <c r="I430" i="20" s="1"/>
  <c r="G431" i="20"/>
  <c r="H431" i="20"/>
  <c r="I431" i="20" s="1"/>
  <c r="G432" i="20"/>
  <c r="H432" i="20"/>
  <c r="I432" i="20" s="1"/>
  <c r="G433" i="20"/>
  <c r="H433" i="20"/>
  <c r="I433" i="20" s="1"/>
  <c r="G269" i="20"/>
  <c r="H269" i="20"/>
  <c r="I269" i="20" s="1"/>
  <c r="G270" i="20"/>
  <c r="H270" i="20"/>
  <c r="I270" i="20" s="1"/>
  <c r="G271" i="20"/>
  <c r="H271" i="20"/>
  <c r="I271" i="20" s="1"/>
  <c r="G272" i="20"/>
  <c r="H272" i="20"/>
  <c r="I272" i="20" s="1"/>
  <c r="G274" i="20"/>
  <c r="H274" i="20"/>
  <c r="G275" i="20"/>
  <c r="H275" i="20"/>
  <c r="I275" i="20" s="1"/>
  <c r="G276" i="20"/>
  <c r="H276" i="20"/>
  <c r="I276" i="20" s="1"/>
  <c r="G277" i="20"/>
  <c r="H277" i="20"/>
  <c r="I277" i="20" s="1"/>
  <c r="G278" i="20"/>
  <c r="H278" i="20"/>
  <c r="I278" i="20" s="1"/>
  <c r="G279" i="20"/>
  <c r="H279" i="20"/>
  <c r="I279" i="20" s="1"/>
  <c r="G280" i="20"/>
  <c r="H280" i="20"/>
  <c r="I280" i="20" s="1"/>
  <c r="G281" i="20"/>
  <c r="H281" i="20"/>
  <c r="I281" i="20" s="1"/>
  <c r="G282" i="20"/>
  <c r="H282" i="20"/>
  <c r="I282" i="20" s="1"/>
  <c r="G283" i="20"/>
  <c r="H283" i="20"/>
  <c r="I283" i="20" s="1"/>
  <c r="G284" i="20"/>
  <c r="H284" i="20"/>
  <c r="I284" i="20" s="1"/>
  <c r="G285" i="20"/>
  <c r="H285" i="20"/>
  <c r="I285" i="20" s="1"/>
  <c r="G286" i="20"/>
  <c r="H286" i="20"/>
  <c r="I286" i="20" s="1"/>
  <c r="G287" i="20"/>
  <c r="H287" i="20"/>
  <c r="I287" i="20" s="1"/>
  <c r="G288" i="20"/>
  <c r="H288" i="20"/>
  <c r="I288" i="20" s="1"/>
  <c r="G289" i="20"/>
  <c r="H289" i="20"/>
  <c r="I289" i="20" s="1"/>
  <c r="G290" i="20"/>
  <c r="H290" i="20"/>
  <c r="I290" i="20" s="1"/>
  <c r="G291" i="20"/>
  <c r="H291" i="20"/>
  <c r="I291" i="20" s="1"/>
  <c r="G292" i="20"/>
  <c r="H292" i="20"/>
  <c r="I292" i="20" s="1"/>
  <c r="G293" i="20"/>
  <c r="H293" i="20"/>
  <c r="I293" i="20" s="1"/>
  <c r="G294" i="20"/>
  <c r="H294" i="20"/>
  <c r="I294" i="20" s="1"/>
  <c r="G295" i="20"/>
  <c r="H295" i="20"/>
  <c r="I295" i="20" s="1"/>
  <c r="G296" i="20"/>
  <c r="H296" i="20"/>
  <c r="I296" i="20" s="1"/>
  <c r="G297" i="20"/>
  <c r="H297" i="20"/>
  <c r="I297" i="20" s="1"/>
  <c r="G298" i="20"/>
  <c r="H298" i="20"/>
  <c r="I298" i="20" s="1"/>
  <c r="G299" i="20"/>
  <c r="H299" i="20"/>
  <c r="I299" i="20" s="1"/>
  <c r="G300" i="20"/>
  <c r="H300" i="20"/>
  <c r="I300" i="20" s="1"/>
  <c r="G301" i="20"/>
  <c r="H301" i="20"/>
  <c r="I301" i="20" s="1"/>
  <c r="G302" i="20"/>
  <c r="H302" i="20"/>
  <c r="I302" i="20" s="1"/>
  <c r="G303" i="20"/>
  <c r="H303" i="20"/>
  <c r="I303" i="20" s="1"/>
  <c r="G304" i="20"/>
  <c r="H304" i="20"/>
  <c r="I304" i="20" s="1"/>
  <c r="G305" i="20"/>
  <c r="H305" i="20"/>
  <c r="I305" i="20" s="1"/>
  <c r="G306" i="20"/>
  <c r="H306" i="20"/>
  <c r="I306" i="20" s="1"/>
  <c r="G307" i="20"/>
  <c r="H307" i="20"/>
  <c r="I307" i="20" s="1"/>
  <c r="G308" i="20"/>
  <c r="H308" i="20"/>
  <c r="I308" i="20" s="1"/>
  <c r="G309" i="20"/>
  <c r="H309" i="20"/>
  <c r="I309" i="20" s="1"/>
  <c r="G310" i="20"/>
  <c r="H310" i="20"/>
  <c r="I310" i="20" s="1"/>
  <c r="G311" i="20"/>
  <c r="H311" i="20"/>
  <c r="I311" i="20" s="1"/>
  <c r="G312" i="20"/>
  <c r="H312" i="20"/>
  <c r="I312" i="20" s="1"/>
  <c r="G313" i="20"/>
  <c r="H313" i="20"/>
  <c r="I313" i="20" s="1"/>
  <c r="G314" i="20"/>
  <c r="H314" i="20"/>
  <c r="G315" i="20"/>
  <c r="H315" i="20"/>
  <c r="I315" i="20" s="1"/>
  <c r="G316" i="20"/>
  <c r="H316" i="20"/>
  <c r="I316" i="20" s="1"/>
  <c r="G317" i="20"/>
  <c r="H317" i="20"/>
  <c r="I317" i="20" s="1"/>
  <c r="G318" i="20"/>
  <c r="H318" i="20"/>
  <c r="I318" i="20" s="1"/>
  <c r="G319" i="20"/>
  <c r="H319" i="20"/>
  <c r="I319" i="20" s="1"/>
  <c r="G320" i="20"/>
  <c r="H320" i="20"/>
  <c r="I320" i="20" s="1"/>
  <c r="G321" i="20"/>
  <c r="H321" i="20"/>
  <c r="I321" i="20" s="1"/>
  <c r="G322" i="20"/>
  <c r="H322" i="20"/>
  <c r="I322" i="20" s="1"/>
  <c r="G323" i="20"/>
  <c r="H323" i="20"/>
  <c r="I323" i="20" s="1"/>
  <c r="G324" i="20"/>
  <c r="H324" i="20"/>
  <c r="I324" i="20" s="1"/>
  <c r="G325" i="20"/>
  <c r="H325" i="20"/>
  <c r="I325" i="20" s="1"/>
  <c r="G326" i="20"/>
  <c r="H326" i="20"/>
  <c r="I326" i="20" s="1"/>
  <c r="G327" i="20"/>
  <c r="H327" i="20"/>
  <c r="I327" i="20" s="1"/>
  <c r="G328" i="20"/>
  <c r="H328" i="20"/>
  <c r="I328" i="20" s="1"/>
  <c r="G329" i="20"/>
  <c r="H329" i="20"/>
  <c r="I329" i="20" s="1"/>
  <c r="G330" i="20"/>
  <c r="H330" i="20"/>
  <c r="I330" i="20" s="1"/>
  <c r="G331" i="20"/>
  <c r="H331" i="20"/>
  <c r="I331" i="20" s="1"/>
  <c r="G332" i="20"/>
  <c r="H332" i="20"/>
  <c r="I332" i="20" s="1"/>
  <c r="G333" i="20"/>
  <c r="H333" i="20"/>
  <c r="I333" i="20" s="1"/>
  <c r="G334" i="20"/>
  <c r="H334" i="20"/>
  <c r="I334" i="20" s="1"/>
  <c r="G335" i="20"/>
  <c r="H335" i="20"/>
  <c r="I335" i="20" s="1"/>
  <c r="G336" i="20"/>
  <c r="H336" i="20"/>
  <c r="I336" i="20" s="1"/>
  <c r="G337" i="20"/>
  <c r="H337" i="20"/>
  <c r="I337" i="20" s="1"/>
  <c r="G338" i="20"/>
  <c r="H338" i="20"/>
  <c r="I338" i="20" s="1"/>
  <c r="G339" i="20"/>
  <c r="H339" i="20"/>
  <c r="I339" i="20" s="1"/>
  <c r="G340" i="20"/>
  <c r="H340" i="20"/>
  <c r="I340" i="20" s="1"/>
  <c r="G341" i="20"/>
  <c r="H341" i="20"/>
  <c r="I341" i="20" s="1"/>
  <c r="G342" i="20"/>
  <c r="H342" i="20"/>
  <c r="I342" i="20" s="1"/>
  <c r="G343" i="20"/>
  <c r="H343" i="20"/>
  <c r="I343" i="20" s="1"/>
  <c r="G344" i="20"/>
  <c r="H344" i="20"/>
  <c r="I344" i="20" s="1"/>
  <c r="G345" i="20"/>
  <c r="H345" i="20"/>
  <c r="I345" i="20" s="1"/>
  <c r="G346" i="20"/>
  <c r="H346" i="20"/>
  <c r="I346" i="20" s="1"/>
  <c r="G347" i="20"/>
  <c r="H347" i="20"/>
  <c r="I347" i="20" s="1"/>
  <c r="G348" i="20"/>
  <c r="H348" i="20"/>
  <c r="I348" i="20" s="1"/>
  <c r="G349" i="20"/>
  <c r="H349" i="20"/>
  <c r="I349" i="20" s="1"/>
  <c r="G350" i="20"/>
  <c r="H350" i="20"/>
  <c r="I350" i="20" s="1"/>
  <c r="G351" i="20"/>
  <c r="H351" i="20"/>
  <c r="I351" i="20" s="1"/>
  <c r="G352" i="20"/>
  <c r="H352" i="20"/>
  <c r="I352" i="20" s="1"/>
  <c r="G353" i="20"/>
  <c r="H353" i="20"/>
  <c r="I353" i="20" s="1"/>
  <c r="G354" i="20"/>
  <c r="H354" i="20"/>
  <c r="I354" i="20" s="1"/>
  <c r="G355" i="20"/>
  <c r="H355" i="20"/>
  <c r="I355" i="20" s="1"/>
  <c r="G356" i="20"/>
  <c r="H356" i="20"/>
  <c r="I356" i="20" s="1"/>
  <c r="G357" i="20"/>
  <c r="H357" i="20"/>
  <c r="I357" i="20" s="1"/>
  <c r="G358" i="20"/>
  <c r="H358" i="20"/>
  <c r="I358" i="20" s="1"/>
  <c r="G359" i="20"/>
  <c r="H359" i="20"/>
  <c r="I359" i="20" s="1"/>
  <c r="G360" i="20"/>
  <c r="H360" i="20"/>
  <c r="I360" i="20" s="1"/>
  <c r="G361" i="20"/>
  <c r="H361" i="20"/>
  <c r="I361" i="20" s="1"/>
  <c r="G362" i="20"/>
  <c r="H362" i="20"/>
  <c r="I362" i="20" s="1"/>
  <c r="G363" i="20"/>
  <c r="H363" i="20"/>
  <c r="I363" i="20" s="1"/>
  <c r="G364" i="20"/>
  <c r="H364" i="20"/>
  <c r="I364" i="20" s="1"/>
  <c r="G365" i="20"/>
  <c r="H365" i="20"/>
  <c r="I365" i="20" s="1"/>
  <c r="G366" i="20"/>
  <c r="H366" i="20"/>
  <c r="I366" i="20" s="1"/>
  <c r="G367" i="20"/>
  <c r="H367" i="20"/>
  <c r="I367" i="20" s="1"/>
  <c r="G368" i="20"/>
  <c r="H368" i="20"/>
  <c r="I368" i="20" s="1"/>
  <c r="G369" i="20"/>
  <c r="H369" i="20"/>
  <c r="I369" i="20" s="1"/>
  <c r="G370" i="20"/>
  <c r="H370" i="20"/>
  <c r="I370" i="20" s="1"/>
  <c r="G371" i="20"/>
  <c r="H371" i="20"/>
  <c r="I371" i="20" s="1"/>
  <c r="G372" i="20"/>
  <c r="H372" i="20"/>
  <c r="I372" i="20" s="1"/>
  <c r="G373" i="20"/>
  <c r="H373" i="20"/>
  <c r="I373" i="20" s="1"/>
  <c r="G156" i="20"/>
  <c r="H156" i="20"/>
  <c r="I156" i="20" s="1"/>
  <c r="G157" i="20"/>
  <c r="H157" i="20"/>
  <c r="I157" i="20" s="1"/>
  <c r="G158" i="20"/>
  <c r="H158" i="20"/>
  <c r="I158" i="20" s="1"/>
  <c r="G159" i="20"/>
  <c r="H159" i="20"/>
  <c r="I159" i="20" s="1"/>
  <c r="G160" i="20"/>
  <c r="H160" i="20"/>
  <c r="I160" i="20" s="1"/>
  <c r="G161" i="20"/>
  <c r="H161" i="20"/>
  <c r="I161" i="20" s="1"/>
  <c r="G162" i="20"/>
  <c r="H162" i="20"/>
  <c r="I162" i="20" s="1"/>
  <c r="G163" i="20"/>
  <c r="H163" i="20"/>
  <c r="I163" i="20" s="1"/>
  <c r="G164" i="20"/>
  <c r="H164" i="20"/>
  <c r="I164" i="20" s="1"/>
  <c r="G165" i="20"/>
  <c r="H165" i="20"/>
  <c r="I165" i="20" s="1"/>
  <c r="G166" i="20"/>
  <c r="H166" i="20"/>
  <c r="I166" i="20" s="1"/>
  <c r="G167" i="20"/>
  <c r="H167" i="20"/>
  <c r="I167" i="20" s="1"/>
  <c r="G168" i="20"/>
  <c r="H168" i="20"/>
  <c r="I168" i="20" s="1"/>
  <c r="G169" i="20"/>
  <c r="H169" i="20"/>
  <c r="I169" i="20" s="1"/>
  <c r="G170" i="20"/>
  <c r="H170" i="20"/>
  <c r="I170" i="20" s="1"/>
  <c r="G171" i="20"/>
  <c r="H171" i="20"/>
  <c r="I171" i="20" s="1"/>
  <c r="G172" i="20"/>
  <c r="H172" i="20"/>
  <c r="I172" i="20" s="1"/>
  <c r="G173" i="20"/>
  <c r="H173" i="20"/>
  <c r="I173" i="20" s="1"/>
  <c r="G174" i="20"/>
  <c r="H174" i="20"/>
  <c r="G175" i="20"/>
  <c r="H175" i="20"/>
  <c r="I175" i="20" s="1"/>
  <c r="G176" i="20"/>
  <c r="H176" i="20"/>
  <c r="I176" i="20" s="1"/>
  <c r="G177" i="20"/>
  <c r="H177" i="20"/>
  <c r="I177" i="20" s="1"/>
  <c r="G178" i="20"/>
  <c r="H178" i="20"/>
  <c r="I178" i="20" s="1"/>
  <c r="G179" i="20"/>
  <c r="H179" i="20"/>
  <c r="I179" i="20" s="1"/>
  <c r="G180" i="20"/>
  <c r="H180" i="20"/>
  <c r="I180" i="20" s="1"/>
  <c r="G181" i="20"/>
  <c r="H181" i="20"/>
  <c r="I181" i="20" s="1"/>
  <c r="G182" i="20"/>
  <c r="H182" i="20"/>
  <c r="I182" i="20" s="1"/>
  <c r="G183" i="20"/>
  <c r="H183" i="20"/>
  <c r="I183" i="20" s="1"/>
  <c r="G184" i="20"/>
  <c r="H184" i="20"/>
  <c r="I184" i="20" s="1"/>
  <c r="G185" i="20"/>
  <c r="H185" i="20"/>
  <c r="I185" i="20" s="1"/>
  <c r="G186" i="20"/>
  <c r="H186" i="20"/>
  <c r="I186" i="20" s="1"/>
  <c r="G187" i="20"/>
  <c r="H187" i="20"/>
  <c r="I187" i="20" s="1"/>
  <c r="G188" i="20"/>
  <c r="H188" i="20"/>
  <c r="I188" i="20" s="1"/>
  <c r="G189" i="20"/>
  <c r="H189" i="20"/>
  <c r="I189" i="20" s="1"/>
  <c r="G190" i="20"/>
  <c r="H190" i="20"/>
  <c r="I190" i="20" s="1"/>
  <c r="G191" i="20"/>
  <c r="H191" i="20"/>
  <c r="I191" i="20" s="1"/>
  <c r="G192" i="20"/>
  <c r="H192" i="20"/>
  <c r="I192" i="20" s="1"/>
  <c r="G193" i="20"/>
  <c r="H193" i="20"/>
  <c r="I193" i="20" s="1"/>
  <c r="G194" i="20"/>
  <c r="H194" i="20"/>
  <c r="I194" i="20" s="1"/>
  <c r="G195" i="20"/>
  <c r="H195" i="20"/>
  <c r="I195" i="20" s="1"/>
  <c r="G196" i="20"/>
  <c r="H196" i="20"/>
  <c r="I196" i="20" s="1"/>
  <c r="G197" i="20"/>
  <c r="H197" i="20"/>
  <c r="I197" i="20" s="1"/>
  <c r="G198" i="20"/>
  <c r="H198" i="20"/>
  <c r="I198" i="20" s="1"/>
  <c r="G199" i="20"/>
  <c r="H199" i="20"/>
  <c r="I199" i="20" s="1"/>
  <c r="G200" i="20"/>
  <c r="H200" i="20"/>
  <c r="I200" i="20" s="1"/>
  <c r="G201" i="20"/>
  <c r="H201" i="20"/>
  <c r="I201" i="20" s="1"/>
  <c r="G202" i="20"/>
  <c r="H202" i="20"/>
  <c r="I202" i="20" s="1"/>
  <c r="G203" i="20"/>
  <c r="H203" i="20"/>
  <c r="I203" i="20" s="1"/>
  <c r="G204" i="20"/>
  <c r="H204" i="20"/>
  <c r="I204" i="20" s="1"/>
  <c r="G205" i="20"/>
  <c r="H205" i="20"/>
  <c r="I205" i="20" s="1"/>
  <c r="G206" i="20"/>
  <c r="H206" i="20"/>
  <c r="I206" i="20" s="1"/>
  <c r="G207" i="20"/>
  <c r="H207" i="20"/>
  <c r="I207" i="20" s="1"/>
  <c r="G208" i="20"/>
  <c r="H208" i="20"/>
  <c r="I208" i="20" s="1"/>
  <c r="G209" i="20"/>
  <c r="H209" i="20"/>
  <c r="I209" i="20" s="1"/>
  <c r="G210" i="20"/>
  <c r="H210" i="20"/>
  <c r="I210" i="20" s="1"/>
  <c r="G211" i="20"/>
  <c r="H211" i="20"/>
  <c r="I211" i="20" s="1"/>
  <c r="G212" i="20"/>
  <c r="H212" i="20"/>
  <c r="I212" i="20" s="1"/>
  <c r="G213" i="20"/>
  <c r="H213" i="20"/>
  <c r="I213" i="20" s="1"/>
  <c r="G214" i="20"/>
  <c r="H214" i="20"/>
  <c r="I214" i="20" s="1"/>
  <c r="G215" i="20"/>
  <c r="H215" i="20"/>
  <c r="I215" i="20" s="1"/>
  <c r="G216" i="20"/>
  <c r="H216" i="20"/>
  <c r="I216" i="20" s="1"/>
  <c r="G217" i="20"/>
  <c r="H217" i="20"/>
  <c r="I217" i="20" s="1"/>
  <c r="G218" i="20"/>
  <c r="H218" i="20"/>
  <c r="I218" i="20" s="1"/>
  <c r="G219" i="20"/>
  <c r="H219" i="20"/>
  <c r="I219" i="20" s="1"/>
  <c r="G220" i="20"/>
  <c r="H220" i="20"/>
  <c r="I220" i="20" s="1"/>
  <c r="G221" i="20"/>
  <c r="H221" i="20"/>
  <c r="I221" i="20" s="1"/>
  <c r="G222" i="20"/>
  <c r="H222" i="20"/>
  <c r="I222" i="20" s="1"/>
  <c r="G223" i="20"/>
  <c r="H223" i="20"/>
  <c r="I223" i="20" s="1"/>
  <c r="G224" i="20"/>
  <c r="H224" i="20"/>
  <c r="I224" i="20" s="1"/>
  <c r="G225" i="20"/>
  <c r="H225" i="20"/>
  <c r="I225" i="20" s="1"/>
  <c r="G226" i="20"/>
  <c r="H226" i="20"/>
  <c r="I226" i="20" s="1"/>
  <c r="G227" i="20"/>
  <c r="H227" i="20"/>
  <c r="I227" i="20" s="1"/>
  <c r="G228" i="20"/>
  <c r="H228" i="20"/>
  <c r="I228" i="20" s="1"/>
  <c r="G229" i="20"/>
  <c r="H229" i="20"/>
  <c r="I229" i="20" s="1"/>
  <c r="G230" i="20"/>
  <c r="H230" i="20"/>
  <c r="I230" i="20" s="1"/>
  <c r="G231" i="20"/>
  <c r="H231" i="20"/>
  <c r="I231" i="20" s="1"/>
  <c r="G232" i="20"/>
  <c r="H232" i="20"/>
  <c r="I232" i="20" s="1"/>
  <c r="G233" i="20"/>
  <c r="H233" i="20"/>
  <c r="I233" i="20" s="1"/>
  <c r="G234" i="20"/>
  <c r="H234" i="20"/>
  <c r="I234" i="20" s="1"/>
  <c r="G235" i="20"/>
  <c r="H235" i="20"/>
  <c r="I235" i="20" s="1"/>
  <c r="G236" i="20"/>
  <c r="H236" i="20"/>
  <c r="I236" i="20" s="1"/>
  <c r="G237" i="20"/>
  <c r="H237" i="20"/>
  <c r="I237" i="20" s="1"/>
  <c r="G238" i="20"/>
  <c r="H238" i="20"/>
  <c r="I238" i="20" s="1"/>
  <c r="G239" i="20"/>
  <c r="H239" i="20"/>
  <c r="I239" i="20" s="1"/>
  <c r="G240" i="20"/>
  <c r="H240" i="20"/>
  <c r="I240" i="20" s="1"/>
  <c r="G241" i="20"/>
  <c r="H241" i="20"/>
  <c r="I241" i="20" s="1"/>
  <c r="G242" i="20"/>
  <c r="H242" i="20"/>
  <c r="I242" i="20" s="1"/>
  <c r="G243" i="20"/>
  <c r="H243" i="20"/>
  <c r="I243" i="20" s="1"/>
  <c r="G244" i="20"/>
  <c r="H244" i="20"/>
  <c r="I244" i="20" s="1"/>
  <c r="G245" i="20"/>
  <c r="H245" i="20"/>
  <c r="I245" i="20" s="1"/>
  <c r="G246" i="20"/>
  <c r="H246" i="20"/>
  <c r="I246" i="20" s="1"/>
  <c r="G247" i="20"/>
  <c r="H247" i="20"/>
  <c r="I247" i="20" s="1"/>
  <c r="G248" i="20"/>
  <c r="H248" i="20"/>
  <c r="G249" i="20"/>
  <c r="H249" i="20"/>
  <c r="I249" i="20" s="1"/>
  <c r="G250" i="20"/>
  <c r="H250" i="20"/>
  <c r="I250" i="20" s="1"/>
  <c r="G251" i="20"/>
  <c r="H251" i="20"/>
  <c r="I251" i="20" s="1"/>
  <c r="G252" i="20"/>
  <c r="H252" i="20"/>
  <c r="I252" i="20" s="1"/>
  <c r="G253" i="20"/>
  <c r="H253" i="20"/>
  <c r="I253" i="20" s="1"/>
  <c r="G254" i="20"/>
  <c r="H254" i="20"/>
  <c r="I254" i="20" s="1"/>
  <c r="G255" i="20"/>
  <c r="H255" i="20"/>
  <c r="I255" i="20" s="1"/>
  <c r="G256" i="20"/>
  <c r="H256" i="20"/>
  <c r="I256" i="20" s="1"/>
  <c r="G257" i="20"/>
  <c r="H257" i="20"/>
  <c r="I257" i="20" s="1"/>
  <c r="G258" i="20"/>
  <c r="H258" i="20"/>
  <c r="I258" i="20" s="1"/>
  <c r="G259" i="20"/>
  <c r="H259" i="20"/>
  <c r="I259" i="20" s="1"/>
  <c r="G260" i="20"/>
  <c r="H260" i="20"/>
  <c r="I260" i="20" s="1"/>
  <c r="G261" i="20"/>
  <c r="H261" i="20"/>
  <c r="I261" i="20" s="1"/>
  <c r="G262" i="20"/>
  <c r="H262" i="20"/>
  <c r="I262" i="20" s="1"/>
  <c r="G263" i="20"/>
  <c r="H263" i="20"/>
  <c r="I263" i="20" s="1"/>
  <c r="G264" i="20"/>
  <c r="H264" i="20"/>
  <c r="I264" i="20" s="1"/>
  <c r="G265" i="20"/>
  <c r="H265" i="20"/>
  <c r="I265" i="20" s="1"/>
  <c r="G266" i="20"/>
  <c r="H266" i="20"/>
  <c r="I266" i="20" s="1"/>
  <c r="G18" i="20"/>
  <c r="H18" i="20"/>
  <c r="I18" i="20" s="1"/>
  <c r="G19" i="20"/>
  <c r="H19" i="20"/>
  <c r="I19" i="20" s="1"/>
  <c r="G20" i="20"/>
  <c r="H20" i="20"/>
  <c r="I20" i="20" s="1"/>
  <c r="G21" i="20"/>
  <c r="H21" i="20"/>
  <c r="I21" i="20" s="1"/>
  <c r="G22" i="20"/>
  <c r="H22" i="20"/>
  <c r="I22" i="20" s="1"/>
  <c r="G23" i="20"/>
  <c r="H23" i="20"/>
  <c r="I23" i="20" s="1"/>
  <c r="G24" i="20"/>
  <c r="H24" i="20"/>
  <c r="I24" i="20" s="1"/>
  <c r="G25" i="20"/>
  <c r="H25" i="20"/>
  <c r="I25" i="20" s="1"/>
  <c r="G26" i="20"/>
  <c r="H26" i="20"/>
  <c r="I26" i="20" s="1"/>
  <c r="G27" i="20"/>
  <c r="H27" i="20"/>
  <c r="I27" i="20" s="1"/>
  <c r="G28" i="20"/>
  <c r="H28" i="20"/>
  <c r="I28" i="20" s="1"/>
  <c r="G29" i="20"/>
  <c r="H29" i="20"/>
  <c r="I29" i="20" s="1"/>
  <c r="G30" i="20"/>
  <c r="H30" i="20"/>
  <c r="I30" i="20" s="1"/>
  <c r="G31" i="20"/>
  <c r="H31" i="20"/>
  <c r="I31" i="20" s="1"/>
  <c r="G32" i="20"/>
  <c r="H32" i="20"/>
  <c r="I32" i="20" s="1"/>
  <c r="G33" i="20"/>
  <c r="H33" i="20"/>
  <c r="I33" i="20" s="1"/>
  <c r="G34" i="20"/>
  <c r="H34" i="20"/>
  <c r="I34" i="20" s="1"/>
  <c r="G35" i="20"/>
  <c r="H35" i="20"/>
  <c r="I35" i="20" s="1"/>
  <c r="G36" i="20"/>
  <c r="H36" i="20"/>
  <c r="I36" i="20" s="1"/>
  <c r="G37" i="20"/>
  <c r="H37" i="20"/>
  <c r="I37" i="20" s="1"/>
  <c r="G38" i="20"/>
  <c r="H38" i="20"/>
  <c r="I38" i="20" s="1"/>
  <c r="G39" i="20"/>
  <c r="H39" i="20"/>
  <c r="I39" i="20" s="1"/>
  <c r="G40" i="20"/>
  <c r="H40" i="20"/>
  <c r="I40" i="20" s="1"/>
  <c r="G41" i="20"/>
  <c r="H41" i="20"/>
  <c r="I41" i="20" s="1"/>
  <c r="G42" i="20"/>
  <c r="H42" i="20"/>
  <c r="I42" i="20" s="1"/>
  <c r="G43" i="20"/>
  <c r="H43" i="20"/>
  <c r="I43" i="20" s="1"/>
  <c r="G44" i="20"/>
  <c r="H44" i="20"/>
  <c r="I44" i="20" s="1"/>
  <c r="G45" i="20"/>
  <c r="H45" i="20"/>
  <c r="I45" i="20" s="1"/>
  <c r="G46" i="20"/>
  <c r="H46" i="20"/>
  <c r="I46" i="20" s="1"/>
  <c r="G47" i="20"/>
  <c r="H47" i="20"/>
  <c r="I47" i="20" s="1"/>
  <c r="G48" i="20"/>
  <c r="H48" i="20"/>
  <c r="I48" i="20" s="1"/>
  <c r="G49" i="20"/>
  <c r="H49" i="20"/>
  <c r="I49" i="20" s="1"/>
  <c r="G50" i="20"/>
  <c r="H50" i="20"/>
  <c r="I50" i="20" s="1"/>
  <c r="G51" i="20"/>
  <c r="H51" i="20"/>
  <c r="I51" i="20" s="1"/>
  <c r="G52" i="20"/>
  <c r="H52" i="20"/>
  <c r="I52" i="20" s="1"/>
  <c r="G53" i="20"/>
  <c r="H53" i="20"/>
  <c r="I53" i="20" s="1"/>
  <c r="G54" i="20"/>
  <c r="H54" i="20"/>
  <c r="I54" i="20" s="1"/>
  <c r="G55" i="20"/>
  <c r="H55" i="20"/>
  <c r="I55" i="20" s="1"/>
  <c r="G56" i="20"/>
  <c r="H56" i="20"/>
  <c r="I56" i="20" s="1"/>
  <c r="G57" i="20"/>
  <c r="H57" i="20"/>
  <c r="I57" i="20" s="1"/>
  <c r="G58" i="20"/>
  <c r="H58" i="20"/>
  <c r="G59" i="20"/>
  <c r="H59" i="20"/>
  <c r="I59" i="20" s="1"/>
  <c r="G60" i="20"/>
  <c r="H60" i="20"/>
  <c r="I60" i="20" s="1"/>
  <c r="G61" i="20"/>
  <c r="H61" i="20"/>
  <c r="I61" i="20" s="1"/>
  <c r="G62" i="20"/>
  <c r="H62" i="20"/>
  <c r="I62" i="20" s="1"/>
  <c r="G63" i="20"/>
  <c r="H63" i="20"/>
  <c r="I63" i="20" s="1"/>
  <c r="G64" i="20"/>
  <c r="H64" i="20"/>
  <c r="I64" i="20" s="1"/>
  <c r="G65" i="20"/>
  <c r="H65" i="20"/>
  <c r="I65" i="20" s="1"/>
  <c r="G66" i="20"/>
  <c r="H66" i="20"/>
  <c r="I66" i="20" s="1"/>
  <c r="G67" i="20"/>
  <c r="H67" i="20"/>
  <c r="I67" i="20" s="1"/>
  <c r="G68" i="20"/>
  <c r="H68" i="20"/>
  <c r="I68" i="20" s="1"/>
  <c r="G69" i="20"/>
  <c r="H69" i="20"/>
  <c r="I69" i="20" s="1"/>
  <c r="G70" i="20"/>
  <c r="H70" i="20"/>
  <c r="I70" i="20" s="1"/>
  <c r="G71" i="20"/>
  <c r="H71" i="20"/>
  <c r="I71" i="20" s="1"/>
  <c r="G72" i="20"/>
  <c r="H72" i="20"/>
  <c r="I72" i="20" s="1"/>
  <c r="G73" i="20"/>
  <c r="H73" i="20"/>
  <c r="I73" i="20" s="1"/>
  <c r="G74" i="20"/>
  <c r="H74" i="20"/>
  <c r="I74" i="20" s="1"/>
  <c r="G75" i="20"/>
  <c r="H75" i="20"/>
  <c r="I75" i="20" s="1"/>
  <c r="G76" i="20"/>
  <c r="H76" i="20"/>
  <c r="I76" i="20" s="1"/>
  <c r="G77" i="20"/>
  <c r="H77" i="20"/>
  <c r="I77" i="20" s="1"/>
  <c r="G78" i="20"/>
  <c r="H78" i="20"/>
  <c r="I78" i="20" s="1"/>
  <c r="G79" i="20"/>
  <c r="H79" i="20"/>
  <c r="I79" i="20" s="1"/>
  <c r="G80" i="20"/>
  <c r="H80" i="20"/>
  <c r="I80" i="20" s="1"/>
  <c r="G81" i="20"/>
  <c r="H81" i="20"/>
  <c r="I81" i="20" s="1"/>
  <c r="G82" i="20"/>
  <c r="H82" i="20"/>
  <c r="I82" i="20" s="1"/>
  <c r="G83" i="20"/>
  <c r="H83" i="20"/>
  <c r="I83" i="20" s="1"/>
  <c r="G84" i="20"/>
  <c r="H84" i="20"/>
  <c r="I84" i="20" s="1"/>
  <c r="G85" i="20"/>
  <c r="H85" i="20"/>
  <c r="I85" i="20" s="1"/>
  <c r="G86" i="20"/>
  <c r="H86" i="20"/>
  <c r="I86" i="20" s="1"/>
  <c r="G87" i="20"/>
  <c r="H87" i="20"/>
  <c r="I87" i="20" s="1"/>
  <c r="G88" i="20"/>
  <c r="H88" i="20"/>
  <c r="I88" i="20" s="1"/>
  <c r="G89" i="20"/>
  <c r="H89" i="20"/>
  <c r="I89" i="20" s="1"/>
  <c r="G90" i="20"/>
  <c r="H90" i="20"/>
  <c r="I90" i="20" s="1"/>
  <c r="G91" i="20"/>
  <c r="H91" i="20"/>
  <c r="I91" i="20" s="1"/>
  <c r="G92" i="20"/>
  <c r="H92" i="20"/>
  <c r="I92" i="20" s="1"/>
  <c r="G93" i="20"/>
  <c r="H93" i="20"/>
  <c r="I93" i="20" s="1"/>
  <c r="G94" i="20"/>
  <c r="H94" i="20"/>
  <c r="I94" i="20" s="1"/>
  <c r="G95" i="20"/>
  <c r="H95" i="20"/>
  <c r="I95" i="20" s="1"/>
  <c r="G96" i="20"/>
  <c r="H96" i="20"/>
  <c r="I96" i="20" s="1"/>
  <c r="G97" i="20"/>
  <c r="H97" i="20"/>
  <c r="I97" i="20" s="1"/>
  <c r="G98" i="20"/>
  <c r="H98" i="20"/>
  <c r="I98" i="20" s="1"/>
  <c r="G99" i="20"/>
  <c r="H99" i="20"/>
  <c r="I99" i="20" s="1"/>
  <c r="G100" i="20"/>
  <c r="H100" i="20"/>
  <c r="I100" i="20" s="1"/>
  <c r="G101" i="20"/>
  <c r="H101" i="20"/>
  <c r="I101" i="20" s="1"/>
  <c r="G102" i="20"/>
  <c r="H102" i="20"/>
  <c r="I102" i="20" s="1"/>
  <c r="G103" i="20"/>
  <c r="H103" i="20"/>
  <c r="I103" i="20" s="1"/>
  <c r="G104" i="20"/>
  <c r="H104" i="20"/>
  <c r="I104" i="20" s="1"/>
  <c r="G105" i="20"/>
  <c r="H105" i="20"/>
  <c r="I105" i="20" s="1"/>
  <c r="G106" i="20"/>
  <c r="H106" i="20"/>
  <c r="I106" i="20" s="1"/>
  <c r="G107" i="20"/>
  <c r="H107" i="20"/>
  <c r="I107" i="20" s="1"/>
  <c r="G108" i="20"/>
  <c r="H108" i="20"/>
  <c r="I108" i="20" s="1"/>
  <c r="G109" i="20"/>
  <c r="H109" i="20"/>
  <c r="I109" i="20" s="1"/>
  <c r="G110" i="20"/>
  <c r="H110" i="20"/>
  <c r="I110" i="20" s="1"/>
  <c r="G111" i="20"/>
  <c r="H111" i="20"/>
  <c r="I111" i="20" s="1"/>
  <c r="G112" i="20"/>
  <c r="H112" i="20"/>
  <c r="I112" i="20" s="1"/>
  <c r="G113" i="20"/>
  <c r="H113" i="20"/>
  <c r="I113" i="20" s="1"/>
  <c r="G114" i="20"/>
  <c r="H114" i="20"/>
  <c r="I114" i="20" s="1"/>
  <c r="G115" i="20"/>
  <c r="H115" i="20"/>
  <c r="I115" i="20" s="1"/>
  <c r="G116" i="20"/>
  <c r="H116" i="20"/>
  <c r="I116" i="20" s="1"/>
  <c r="G117" i="20"/>
  <c r="H117" i="20"/>
  <c r="I117" i="20" s="1"/>
  <c r="G118" i="20"/>
  <c r="H118" i="20"/>
  <c r="I118" i="20" s="1"/>
  <c r="G119" i="20"/>
  <c r="H119" i="20"/>
  <c r="I119" i="20" s="1"/>
  <c r="G120" i="20"/>
  <c r="H120" i="20"/>
  <c r="I120" i="20" s="1"/>
  <c r="G121" i="20"/>
  <c r="H121" i="20"/>
  <c r="I121" i="20" s="1"/>
  <c r="G122" i="20"/>
  <c r="H122" i="20"/>
  <c r="I122" i="20" s="1"/>
  <c r="G123" i="20"/>
  <c r="H123" i="20"/>
  <c r="I123" i="20" s="1"/>
  <c r="G124" i="20"/>
  <c r="H124" i="20"/>
  <c r="I124" i="20" s="1"/>
  <c r="G125" i="20"/>
  <c r="H125" i="20"/>
  <c r="I125" i="20" s="1"/>
  <c r="G126" i="20"/>
  <c r="H126" i="20"/>
  <c r="I126" i="20" s="1"/>
  <c r="G127" i="20"/>
  <c r="H127" i="20"/>
  <c r="I127" i="20" s="1"/>
  <c r="G128" i="20"/>
  <c r="H128" i="20"/>
  <c r="I128" i="20" s="1"/>
  <c r="G129" i="20"/>
  <c r="H129" i="20"/>
  <c r="I129" i="20" s="1"/>
  <c r="G130" i="20"/>
  <c r="H130" i="20"/>
  <c r="I130" i="20" s="1"/>
  <c r="G131" i="20"/>
  <c r="H131" i="20"/>
  <c r="I131" i="20" s="1"/>
  <c r="G132" i="20"/>
  <c r="H132" i="20"/>
  <c r="I132" i="20" s="1"/>
  <c r="G133" i="20"/>
  <c r="H133" i="20"/>
  <c r="I133" i="20" s="1"/>
  <c r="G134" i="20"/>
  <c r="H134" i="20"/>
  <c r="I134" i="20" s="1"/>
  <c r="G135" i="20"/>
  <c r="H135" i="20"/>
  <c r="I135" i="20" s="1"/>
  <c r="G136" i="20"/>
  <c r="H136" i="20"/>
  <c r="I136" i="20" s="1"/>
  <c r="G137" i="20"/>
  <c r="H137" i="20"/>
  <c r="I137" i="20" s="1"/>
  <c r="G138" i="20"/>
  <c r="H138" i="20"/>
  <c r="I138" i="20" s="1"/>
  <c r="G139" i="20"/>
  <c r="H139" i="20"/>
  <c r="I139" i="20" s="1"/>
  <c r="G140" i="20"/>
  <c r="H140" i="20"/>
  <c r="I140" i="20" s="1"/>
  <c r="G141" i="20"/>
  <c r="H141" i="20"/>
  <c r="I141" i="20" s="1"/>
  <c r="G142" i="20"/>
  <c r="H142" i="20"/>
  <c r="I142" i="20" s="1"/>
  <c r="G143" i="20"/>
  <c r="H143" i="20"/>
  <c r="I143" i="20" s="1"/>
  <c r="G144" i="20"/>
  <c r="H144" i="20"/>
  <c r="I144" i="20" s="1"/>
  <c r="G145" i="20"/>
  <c r="H145" i="20"/>
  <c r="I145" i="20" s="1"/>
  <c r="G146" i="20"/>
  <c r="H146" i="20"/>
  <c r="I146" i="20" s="1"/>
  <c r="G147" i="20"/>
  <c r="H147" i="20"/>
  <c r="I147" i="20" s="1"/>
  <c r="G148" i="20"/>
  <c r="H148" i="20"/>
  <c r="I148" i="20" s="1"/>
  <c r="G149" i="20"/>
  <c r="H149" i="20"/>
  <c r="I149" i="20" s="1"/>
  <c r="G150" i="20"/>
  <c r="H150" i="20"/>
  <c r="I150" i="20" s="1"/>
  <c r="G151" i="20"/>
  <c r="H151" i="20"/>
  <c r="I151" i="20" s="1"/>
  <c r="G152" i="20"/>
  <c r="H152" i="20"/>
  <c r="I152" i="20" s="1"/>
  <c r="G153" i="20"/>
  <c r="H153" i="20"/>
  <c r="I153" i="20" s="1"/>
  <c r="I650" i="20" l="1"/>
  <c r="M651" i="20"/>
  <c r="I662" i="20"/>
  <c r="M664" i="20"/>
  <c r="I274" i="20"/>
  <c r="M274" i="20"/>
  <c r="M630" i="20"/>
  <c r="M484" i="20"/>
  <c r="I248" i="20"/>
  <c r="M252" i="20"/>
  <c r="I314" i="20"/>
  <c r="M310" i="20"/>
  <c r="I174" i="20"/>
  <c r="M173" i="20"/>
  <c r="I578" i="20"/>
  <c r="M580" i="20"/>
  <c r="I58" i="20"/>
  <c r="M56" i="20"/>
  <c r="M561" i="20"/>
  <c r="M731" i="20"/>
  <c r="I554" i="20"/>
  <c r="M546" i="20"/>
  <c r="M750" i="20"/>
  <c r="M713" i="20"/>
  <c r="M674" i="20"/>
  <c r="M683" i="20"/>
  <c r="M632" i="20"/>
  <c r="M594" i="20"/>
  <c r="M597" i="20"/>
  <c r="M610" i="20"/>
  <c r="M511" i="20"/>
  <c r="M470" i="20"/>
  <c r="M390" i="20"/>
  <c r="M412" i="20"/>
  <c r="M326" i="20"/>
  <c r="M293" i="20"/>
  <c r="M197" i="20"/>
  <c r="M208" i="20"/>
  <c r="M231" i="20"/>
  <c r="M71" i="20"/>
  <c r="M111" i="20"/>
  <c r="M37" i="20"/>
  <c r="M128" i="20"/>
  <c r="G411" i="25" l="1"/>
  <c r="G412" i="25"/>
  <c r="G413" i="25"/>
  <c r="G414" i="25"/>
  <c r="G415" i="25"/>
  <c r="G416" i="25"/>
  <c r="G417" i="25"/>
  <c r="G418" i="25"/>
  <c r="G419" i="25"/>
  <c r="G420" i="25"/>
  <c r="G421" i="25"/>
  <c r="G422" i="25"/>
  <c r="G423" i="25"/>
  <c r="G424" i="25"/>
  <c r="G425" i="25"/>
  <c r="G426" i="25"/>
  <c r="G427" i="25"/>
  <c r="G428" i="25"/>
  <c r="G429" i="25"/>
  <c r="G430" i="25"/>
  <c r="G431" i="25"/>
  <c r="G432" i="25"/>
  <c r="G433" i="25"/>
  <c r="G434" i="25"/>
  <c r="G435" i="25"/>
  <c r="G436" i="25"/>
  <c r="G437" i="25"/>
  <c r="G438" i="25"/>
  <c r="G439" i="25"/>
  <c r="G440" i="25"/>
  <c r="G441" i="25"/>
  <c r="G442" i="25"/>
  <c r="G443" i="25"/>
  <c r="G444" i="25"/>
  <c r="G445" i="25"/>
  <c r="G446" i="25"/>
  <c r="G447" i="25"/>
  <c r="G448" i="25"/>
  <c r="G449" i="25"/>
  <c r="G450" i="25"/>
  <c r="G451" i="25"/>
  <c r="G452" i="25"/>
  <c r="G453" i="25"/>
  <c r="G454" i="25"/>
  <c r="G455" i="25"/>
  <c r="G456" i="25"/>
  <c r="G457" i="25"/>
  <c r="G458" i="25"/>
  <c r="G459" i="25"/>
  <c r="G460" i="25"/>
  <c r="G461" i="25"/>
  <c r="G462" i="25"/>
  <c r="G463" i="25"/>
  <c r="G464" i="25"/>
  <c r="G465" i="25"/>
  <c r="G466" i="25"/>
  <c r="G467" i="25"/>
  <c r="G468" i="25"/>
  <c r="G469" i="25"/>
  <c r="G470" i="25"/>
  <c r="G471" i="25"/>
  <c r="G472" i="25"/>
  <c r="G473" i="25"/>
  <c r="G474" i="25"/>
  <c r="G475" i="25"/>
  <c r="G476" i="25"/>
  <c r="G477" i="25"/>
  <c r="G478" i="25"/>
  <c r="G479" i="25"/>
  <c r="G480" i="25"/>
  <c r="G481" i="25"/>
  <c r="G482" i="25"/>
  <c r="G483" i="25"/>
  <c r="G484" i="25"/>
  <c r="G485" i="25"/>
  <c r="G486" i="25"/>
  <c r="G487" i="25"/>
  <c r="G488" i="25"/>
  <c r="G489" i="25"/>
  <c r="G490" i="25"/>
  <c r="G491" i="25"/>
  <c r="G492" i="25"/>
  <c r="G493" i="25"/>
  <c r="G494" i="25"/>
  <c r="G495" i="25"/>
  <c r="G496" i="25"/>
  <c r="G497" i="25"/>
  <c r="G498" i="25"/>
  <c r="G499" i="25"/>
  <c r="G500" i="25"/>
  <c r="G501" i="25"/>
  <c r="G502" i="25"/>
  <c r="G503" i="25"/>
  <c r="G504" i="25"/>
  <c r="G505" i="25"/>
  <c r="G506" i="25"/>
  <c r="G507" i="25"/>
  <c r="G508" i="25"/>
  <c r="G509" i="25"/>
  <c r="G510" i="25"/>
  <c r="G511" i="25"/>
  <c r="G512" i="25"/>
  <c r="G513" i="25"/>
  <c r="G514" i="25"/>
  <c r="G515" i="25"/>
  <c r="G516" i="25"/>
  <c r="G517" i="25"/>
  <c r="G518" i="25"/>
  <c r="G519" i="25"/>
  <c r="G520" i="25"/>
  <c r="G521" i="25"/>
  <c r="G522" i="25"/>
  <c r="G523" i="25"/>
  <c r="G524" i="25"/>
  <c r="G525" i="25"/>
  <c r="G526" i="25"/>
  <c r="G527" i="25"/>
  <c r="G528" i="25"/>
  <c r="G529" i="25"/>
  <c r="G530" i="25"/>
  <c r="G531" i="25"/>
  <c r="G532" i="25"/>
  <c r="G533" i="25"/>
  <c r="G534" i="25"/>
  <c r="G535" i="25"/>
  <c r="G536" i="25"/>
  <c r="G537" i="25"/>
  <c r="G538" i="25"/>
  <c r="G539" i="25"/>
  <c r="G540" i="25"/>
  <c r="G541" i="25"/>
  <c r="G375" i="25"/>
  <c r="G376" i="25"/>
  <c r="G377" i="25"/>
  <c r="G378" i="25"/>
  <c r="G379" i="25"/>
  <c r="G380" i="25"/>
  <c r="G381" i="25"/>
  <c r="G382" i="25"/>
  <c r="G383" i="25"/>
  <c r="G384" i="25"/>
  <c r="G385" i="25"/>
  <c r="G386" i="25"/>
  <c r="G387" i="25"/>
  <c r="G388" i="25"/>
  <c r="G389" i="25"/>
  <c r="G390" i="25"/>
  <c r="G391" i="25"/>
  <c r="G392" i="25"/>
  <c r="G393" i="25"/>
  <c r="G394" i="25"/>
  <c r="G395" i="25"/>
  <c r="G396" i="25"/>
  <c r="G397" i="25"/>
  <c r="G398" i="25"/>
  <c r="G399" i="25"/>
  <c r="G400" i="25"/>
  <c r="G401" i="25"/>
  <c r="G402" i="25"/>
  <c r="G403" i="25"/>
  <c r="G404" i="25"/>
  <c r="G405" i="25"/>
  <c r="G406" i="25"/>
  <c r="G407" i="25"/>
  <c r="G408" i="25"/>
  <c r="G356" i="25"/>
  <c r="G357" i="25"/>
  <c r="G358" i="25"/>
  <c r="G359" i="25"/>
  <c r="G360" i="25"/>
  <c r="G361" i="25"/>
  <c r="G362" i="25"/>
  <c r="G363" i="25"/>
  <c r="G364" i="25"/>
  <c r="G365" i="25"/>
  <c r="G366" i="25"/>
  <c r="G367" i="25"/>
  <c r="G368" i="25"/>
  <c r="G369" i="25"/>
  <c r="G370" i="25"/>
  <c r="G371" i="25"/>
  <c r="G372" i="25"/>
  <c r="G316" i="25"/>
  <c r="G317" i="25"/>
  <c r="G318" i="25"/>
  <c r="G319" i="25"/>
  <c r="G320" i="25"/>
  <c r="G321" i="25"/>
  <c r="G322" i="25"/>
  <c r="G323" i="25"/>
  <c r="G324" i="25"/>
  <c r="G325" i="25"/>
  <c r="G326" i="25"/>
  <c r="G327" i="25"/>
  <c r="G328" i="25"/>
  <c r="G329" i="25"/>
  <c r="G330" i="25"/>
  <c r="G331" i="25"/>
  <c r="G332" i="25"/>
  <c r="G333" i="25"/>
  <c r="G334" i="25"/>
  <c r="G335" i="25"/>
  <c r="G336" i="25"/>
  <c r="G337" i="25"/>
  <c r="G338" i="25"/>
  <c r="G339" i="25"/>
  <c r="G340" i="25"/>
  <c r="G341" i="25"/>
  <c r="G342" i="25"/>
  <c r="G343" i="25"/>
  <c r="G344" i="25"/>
  <c r="G345" i="25"/>
  <c r="G346" i="25"/>
  <c r="G347" i="25"/>
  <c r="G348" i="25"/>
  <c r="G349" i="25"/>
  <c r="G350" i="25"/>
  <c r="G351" i="25"/>
  <c r="G352" i="25"/>
  <c r="G353" i="25"/>
  <c r="G263" i="25"/>
  <c r="G264" i="25"/>
  <c r="G265" i="25"/>
  <c r="G266" i="25"/>
  <c r="G267" i="25"/>
  <c r="G268" i="25"/>
  <c r="G269" i="25"/>
  <c r="G270" i="25"/>
  <c r="G271" i="25"/>
  <c r="G272" i="25"/>
  <c r="G273" i="25"/>
  <c r="G274" i="25"/>
  <c r="G275" i="25"/>
  <c r="G276" i="25"/>
  <c r="G277" i="25"/>
  <c r="G278" i="25"/>
  <c r="G279" i="25"/>
  <c r="G280" i="25"/>
  <c r="G281" i="25"/>
  <c r="G282" i="25"/>
  <c r="G283" i="25"/>
  <c r="G284" i="25"/>
  <c r="G285" i="25"/>
  <c r="G286" i="25"/>
  <c r="G287" i="25"/>
  <c r="G288" i="25"/>
  <c r="G289" i="25"/>
  <c r="G290" i="25"/>
  <c r="G291" i="25"/>
  <c r="G292" i="25"/>
  <c r="G293" i="25"/>
  <c r="G294" i="25"/>
  <c r="G295" i="25"/>
  <c r="G296" i="25"/>
  <c r="G297" i="25"/>
  <c r="G298" i="25"/>
  <c r="G299" i="25"/>
  <c r="G300" i="25"/>
  <c r="G301" i="25"/>
  <c r="G302" i="25"/>
  <c r="G303" i="25"/>
  <c r="G304" i="25"/>
  <c r="G305" i="25"/>
  <c r="G306" i="25"/>
  <c r="G307" i="25"/>
  <c r="G308" i="25"/>
  <c r="G309" i="25"/>
  <c r="G310" i="25"/>
  <c r="G311" i="25"/>
  <c r="G312" i="25"/>
  <c r="G313" i="25"/>
  <c r="G222" i="25"/>
  <c r="G223" i="25"/>
  <c r="G224" i="25"/>
  <c r="G225" i="25"/>
  <c r="G226" i="25"/>
  <c r="G227" i="25"/>
  <c r="G228" i="25"/>
  <c r="G229" i="25"/>
  <c r="G230" i="25"/>
  <c r="G231" i="25"/>
  <c r="G232" i="25"/>
  <c r="G233" i="25"/>
  <c r="G234" i="25"/>
  <c r="G235" i="25"/>
  <c r="G236" i="25"/>
  <c r="G237" i="25"/>
  <c r="G238" i="25"/>
  <c r="G239" i="25"/>
  <c r="G240" i="25"/>
  <c r="G241" i="25"/>
  <c r="G242" i="25"/>
  <c r="G243" i="25"/>
  <c r="G244" i="25"/>
  <c r="G245" i="25"/>
  <c r="G246" i="25"/>
  <c r="G247" i="25"/>
  <c r="G248" i="25"/>
  <c r="G249" i="25"/>
  <c r="G250" i="25"/>
  <c r="G251" i="25"/>
  <c r="G252" i="25"/>
  <c r="G253" i="25"/>
  <c r="G254" i="25"/>
  <c r="G255" i="25"/>
  <c r="G256" i="25"/>
  <c r="G257" i="25"/>
  <c r="G258" i="25"/>
  <c r="G259" i="25"/>
  <c r="G260" i="25"/>
  <c r="G176" i="25"/>
  <c r="G177" i="25"/>
  <c r="G178" i="25"/>
  <c r="G179" i="25"/>
  <c r="G180" i="25"/>
  <c r="G181" i="25"/>
  <c r="G182" i="25"/>
  <c r="G183" i="25"/>
  <c r="G184" i="25"/>
  <c r="G185" i="25"/>
  <c r="G186" i="25"/>
  <c r="G187" i="25"/>
  <c r="G188" i="25"/>
  <c r="G189" i="25"/>
  <c r="G190" i="25"/>
  <c r="G191" i="25"/>
  <c r="G192" i="25"/>
  <c r="G193" i="25"/>
  <c r="G194" i="25"/>
  <c r="G195" i="25"/>
  <c r="G196" i="25"/>
  <c r="G197" i="25"/>
  <c r="G198" i="25"/>
  <c r="G199" i="25"/>
  <c r="G200" i="25"/>
  <c r="G201" i="25"/>
  <c r="G202" i="25"/>
  <c r="G203" i="25"/>
  <c r="G204" i="25"/>
  <c r="G205" i="25"/>
  <c r="G206" i="25"/>
  <c r="G207" i="25"/>
  <c r="G208" i="25"/>
  <c r="G209" i="25"/>
  <c r="G210" i="25"/>
  <c r="G211" i="25"/>
  <c r="G212" i="25"/>
  <c r="G213" i="25"/>
  <c r="G214" i="25"/>
  <c r="G215" i="25"/>
  <c r="G216" i="25"/>
  <c r="G217" i="25"/>
  <c r="G218" i="25"/>
  <c r="G219" i="25"/>
  <c r="G143" i="25"/>
  <c r="G144" i="25"/>
  <c r="G145" i="25"/>
  <c r="G146" i="25"/>
  <c r="G147" i="25"/>
  <c r="G148" i="25"/>
  <c r="G149" i="25"/>
  <c r="G150" i="25"/>
  <c r="G151" i="25"/>
  <c r="G152" i="25"/>
  <c r="G153" i="25"/>
  <c r="G154" i="25"/>
  <c r="G155" i="25"/>
  <c r="G156" i="25"/>
  <c r="G157" i="25"/>
  <c r="G158" i="25"/>
  <c r="G159" i="25"/>
  <c r="G160" i="25"/>
  <c r="G161" i="25"/>
  <c r="G162" i="25"/>
  <c r="G163" i="25"/>
  <c r="G164" i="25"/>
  <c r="G165" i="25"/>
  <c r="G166" i="25"/>
  <c r="G167" i="25"/>
  <c r="G168" i="25"/>
  <c r="G169" i="25"/>
  <c r="G170" i="25"/>
  <c r="G171" i="25"/>
  <c r="G172" i="25"/>
  <c r="G173" i="25"/>
  <c r="G77" i="25"/>
  <c r="G78" i="25"/>
  <c r="G79" i="25"/>
  <c r="G80" i="25"/>
  <c r="G81" i="25"/>
  <c r="G82" i="25"/>
  <c r="G83" i="25"/>
  <c r="G84" i="25"/>
  <c r="G85" i="25"/>
  <c r="G86" i="25"/>
  <c r="G87" i="25"/>
  <c r="G88" i="25"/>
  <c r="G89" i="25"/>
  <c r="G90" i="25"/>
  <c r="G91" i="25"/>
  <c r="G92" i="25"/>
  <c r="G93" i="25"/>
  <c r="G94" i="25"/>
  <c r="G95" i="25"/>
  <c r="G96" i="25"/>
  <c r="G97" i="25"/>
  <c r="G98" i="25"/>
  <c r="G99" i="25"/>
  <c r="G100" i="25"/>
  <c r="G101" i="25"/>
  <c r="G102" i="25"/>
  <c r="G103" i="25"/>
  <c r="G104" i="25"/>
  <c r="G105" i="25"/>
  <c r="G106" i="25"/>
  <c r="G107" i="25"/>
  <c r="G108" i="25"/>
  <c r="G109" i="25"/>
  <c r="G110" i="25"/>
  <c r="G111" i="25"/>
  <c r="G112" i="25"/>
  <c r="G113" i="25"/>
  <c r="G114" i="25"/>
  <c r="G115" i="25"/>
  <c r="G116" i="25"/>
  <c r="G117" i="25"/>
  <c r="G118" i="25"/>
  <c r="G119" i="25"/>
  <c r="G120" i="25"/>
  <c r="G121" i="25"/>
  <c r="G122" i="25"/>
  <c r="G123" i="25"/>
  <c r="G124" i="25"/>
  <c r="G125" i="25"/>
  <c r="G126" i="25"/>
  <c r="G127" i="25"/>
  <c r="G128" i="25"/>
  <c r="G129" i="25"/>
  <c r="G130" i="25"/>
  <c r="G131" i="25"/>
  <c r="G132" i="25"/>
  <c r="G133" i="25"/>
  <c r="G134" i="25"/>
  <c r="G135" i="25"/>
  <c r="G136" i="25"/>
  <c r="G137" i="25"/>
  <c r="G138" i="25"/>
  <c r="G139" i="25"/>
  <c r="G140" i="25"/>
  <c r="G18"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57" i="25"/>
  <c r="G58" i="25"/>
  <c r="G59" i="25"/>
  <c r="G60" i="25"/>
  <c r="G61" i="25"/>
  <c r="G62" i="25"/>
  <c r="G63" i="25"/>
  <c r="G64" i="25"/>
  <c r="G65" i="25"/>
  <c r="G66" i="25"/>
  <c r="G67" i="25"/>
  <c r="G68" i="25"/>
  <c r="G69" i="25"/>
  <c r="G70" i="25"/>
  <c r="G71" i="25"/>
  <c r="G72" i="25"/>
  <c r="G73" i="25"/>
  <c r="G74" i="25"/>
  <c r="G787" i="21"/>
  <c r="G788" i="21"/>
  <c r="G789" i="21"/>
  <c r="G790" i="21"/>
  <c r="G791" i="21"/>
  <c r="G792" i="21"/>
  <c r="G793" i="21"/>
  <c r="G794" i="21"/>
  <c r="G795" i="21"/>
  <c r="G796" i="21"/>
  <c r="G797" i="21"/>
  <c r="G798" i="21"/>
  <c r="G799" i="21"/>
  <c r="G800" i="21"/>
  <c r="G801" i="21"/>
  <c r="G802" i="21"/>
  <c r="G803" i="21"/>
  <c r="G804" i="21"/>
  <c r="G805" i="21"/>
  <c r="G806" i="21"/>
  <c r="G807" i="21"/>
  <c r="G808" i="21"/>
  <c r="G809" i="21"/>
  <c r="G810" i="21"/>
  <c r="G811" i="21"/>
  <c r="G812" i="21"/>
  <c r="G813" i="21"/>
  <c r="G814" i="21"/>
  <c r="G815" i="21"/>
  <c r="G816" i="21"/>
  <c r="G817" i="21"/>
  <c r="G818" i="21"/>
  <c r="G819" i="21"/>
  <c r="G820" i="21"/>
  <c r="G754" i="21"/>
  <c r="G755" i="21"/>
  <c r="G756" i="21"/>
  <c r="G757" i="21"/>
  <c r="G758" i="21"/>
  <c r="G759" i="21"/>
  <c r="G760" i="21"/>
  <c r="G761" i="21"/>
  <c r="G762" i="21"/>
  <c r="G763" i="21"/>
  <c r="G764" i="21"/>
  <c r="G765" i="21"/>
  <c r="G766" i="21"/>
  <c r="G767" i="21"/>
  <c r="G768" i="21"/>
  <c r="G769" i="21"/>
  <c r="G770" i="21"/>
  <c r="G771" i="21"/>
  <c r="G772" i="21"/>
  <c r="G773" i="21"/>
  <c r="G774" i="21"/>
  <c r="G775" i="21"/>
  <c r="G776" i="21"/>
  <c r="G777" i="21"/>
  <c r="G778" i="21"/>
  <c r="G779" i="21"/>
  <c r="G780" i="21"/>
  <c r="G781" i="21"/>
  <c r="G782" i="21"/>
  <c r="G783" i="21"/>
  <c r="G784" i="21"/>
  <c r="G710" i="21"/>
  <c r="G711" i="21"/>
  <c r="G712" i="21"/>
  <c r="G713" i="21"/>
  <c r="G714" i="21"/>
  <c r="G715" i="21"/>
  <c r="G716" i="21"/>
  <c r="G717" i="21"/>
  <c r="G718" i="21"/>
  <c r="G719" i="21"/>
  <c r="G720" i="21"/>
  <c r="G721" i="21"/>
  <c r="G722" i="21"/>
  <c r="G723" i="21"/>
  <c r="G724" i="21"/>
  <c r="G725" i="21"/>
  <c r="G726" i="21"/>
  <c r="G727" i="21"/>
  <c r="G728" i="21"/>
  <c r="G729" i="21"/>
  <c r="G730" i="21"/>
  <c r="G731" i="21"/>
  <c r="G732" i="21"/>
  <c r="G733" i="21"/>
  <c r="G734" i="21"/>
  <c r="G735" i="21"/>
  <c r="G736" i="21"/>
  <c r="G737" i="21"/>
  <c r="G738" i="21"/>
  <c r="G739" i="21"/>
  <c r="G740" i="21"/>
  <c r="G741" i="21"/>
  <c r="G742" i="21"/>
  <c r="G743" i="21"/>
  <c r="G744" i="21"/>
  <c r="G745" i="21"/>
  <c r="G746" i="21"/>
  <c r="G747" i="21"/>
  <c r="G748" i="21"/>
  <c r="G749" i="21"/>
  <c r="G750" i="21"/>
  <c r="G751" i="21"/>
  <c r="G709" i="21"/>
  <c r="G664" i="21"/>
  <c r="G665" i="21"/>
  <c r="G666" i="21"/>
  <c r="G667" i="21"/>
  <c r="G668" i="21"/>
  <c r="G669" i="21"/>
  <c r="G670" i="21"/>
  <c r="G671" i="21"/>
  <c r="G672" i="21"/>
  <c r="G673" i="21"/>
  <c r="G674" i="21"/>
  <c r="G675" i="21"/>
  <c r="G676" i="21"/>
  <c r="G677" i="21"/>
  <c r="G678" i="21"/>
  <c r="G679" i="21"/>
  <c r="G680" i="21"/>
  <c r="G681" i="21"/>
  <c r="G682" i="21"/>
  <c r="G683" i="21"/>
  <c r="G684" i="21"/>
  <c r="G685" i="21"/>
  <c r="G686" i="21"/>
  <c r="G687" i="21"/>
  <c r="G688" i="21"/>
  <c r="G689" i="21"/>
  <c r="G690" i="21"/>
  <c r="G691" i="21"/>
  <c r="G692" i="21"/>
  <c r="G693" i="21"/>
  <c r="G694" i="21"/>
  <c r="G695" i="21"/>
  <c r="G696" i="21"/>
  <c r="G697" i="21"/>
  <c r="G698" i="21"/>
  <c r="G699" i="21"/>
  <c r="G700" i="21"/>
  <c r="G701" i="21"/>
  <c r="G702" i="21"/>
  <c r="G703" i="21"/>
  <c r="G704" i="21"/>
  <c r="G705" i="21"/>
  <c r="G706" i="21"/>
  <c r="G707" i="21"/>
  <c r="G610" i="21"/>
  <c r="G611" i="21"/>
  <c r="G612" i="21"/>
  <c r="G613" i="21"/>
  <c r="G614" i="21"/>
  <c r="G615" i="21"/>
  <c r="G616" i="21"/>
  <c r="G617" i="21"/>
  <c r="G618" i="21"/>
  <c r="G619" i="21"/>
  <c r="G620" i="21"/>
  <c r="G621" i="21"/>
  <c r="G622" i="21"/>
  <c r="G623" i="21"/>
  <c r="G624" i="21"/>
  <c r="G625" i="21"/>
  <c r="G626" i="21"/>
  <c r="G627" i="21"/>
  <c r="G628" i="21"/>
  <c r="G629" i="21"/>
  <c r="G630" i="21"/>
  <c r="G631" i="21"/>
  <c r="G632" i="21"/>
  <c r="G633" i="21"/>
  <c r="G634" i="21"/>
  <c r="G635" i="21"/>
  <c r="G636" i="21"/>
  <c r="G637" i="21"/>
  <c r="G638" i="21"/>
  <c r="G639" i="21"/>
  <c r="G640" i="21"/>
  <c r="G641" i="21"/>
  <c r="G642" i="21"/>
  <c r="G643" i="21"/>
  <c r="G644" i="21"/>
  <c r="G645" i="21"/>
  <c r="G646" i="21"/>
  <c r="G647" i="21"/>
  <c r="G648" i="21"/>
  <c r="G649" i="21"/>
  <c r="G650" i="21"/>
  <c r="G651" i="21"/>
  <c r="G652" i="21"/>
  <c r="G653" i="21"/>
  <c r="G654" i="21"/>
  <c r="G655" i="21"/>
  <c r="G656" i="21"/>
  <c r="G657" i="21"/>
  <c r="G658" i="21"/>
  <c r="G659" i="21"/>
  <c r="G660" i="21"/>
  <c r="G661" i="21"/>
  <c r="G573" i="21"/>
  <c r="G574" i="21"/>
  <c r="G575" i="21"/>
  <c r="G576" i="21"/>
  <c r="G577" i="21"/>
  <c r="G578" i="21"/>
  <c r="G579" i="21"/>
  <c r="G580" i="21"/>
  <c r="G581" i="21"/>
  <c r="G582" i="21"/>
  <c r="G583" i="21"/>
  <c r="G584" i="21"/>
  <c r="G585" i="21"/>
  <c r="G586" i="21"/>
  <c r="G587" i="21"/>
  <c r="G588" i="21"/>
  <c r="G589" i="21"/>
  <c r="G590" i="21"/>
  <c r="G591" i="21"/>
  <c r="G592" i="21"/>
  <c r="G593" i="21"/>
  <c r="G594" i="21"/>
  <c r="G595" i="21"/>
  <c r="G596" i="21"/>
  <c r="G597" i="21"/>
  <c r="G598" i="21"/>
  <c r="G599" i="21"/>
  <c r="G600" i="21"/>
  <c r="G601" i="21"/>
  <c r="G602" i="21"/>
  <c r="G603" i="21"/>
  <c r="G604" i="21"/>
  <c r="G605" i="21"/>
  <c r="G606" i="21"/>
  <c r="G607" i="21"/>
  <c r="G523" i="21"/>
  <c r="G524" i="21"/>
  <c r="G525" i="21"/>
  <c r="G526" i="21"/>
  <c r="G527" i="21"/>
  <c r="G528" i="21"/>
  <c r="G529" i="21"/>
  <c r="G530" i="21"/>
  <c r="G531" i="21"/>
  <c r="G532" i="21"/>
  <c r="G533" i="21"/>
  <c r="G534" i="21"/>
  <c r="G535" i="21"/>
  <c r="G536" i="21"/>
  <c r="G537" i="21"/>
  <c r="G538" i="21"/>
  <c r="G539" i="21"/>
  <c r="G540" i="21"/>
  <c r="G541" i="21"/>
  <c r="G542" i="21"/>
  <c r="G543" i="21"/>
  <c r="G544" i="21"/>
  <c r="G545" i="21"/>
  <c r="G546" i="21"/>
  <c r="G547" i="21"/>
  <c r="G548" i="21"/>
  <c r="G549" i="21"/>
  <c r="G550" i="21"/>
  <c r="G551" i="21"/>
  <c r="G552" i="21"/>
  <c r="G553" i="21"/>
  <c r="G554" i="21"/>
  <c r="G555" i="21"/>
  <c r="G556" i="21"/>
  <c r="G557" i="21"/>
  <c r="G558" i="21"/>
  <c r="G559" i="21"/>
  <c r="G560" i="21"/>
  <c r="G561" i="21"/>
  <c r="G562" i="21"/>
  <c r="G563" i="21"/>
  <c r="G564" i="21"/>
  <c r="G565" i="21"/>
  <c r="G566" i="21"/>
  <c r="G567" i="21"/>
  <c r="G568" i="21"/>
  <c r="G569" i="21"/>
  <c r="G570" i="21"/>
  <c r="G490" i="21"/>
  <c r="G491" i="21"/>
  <c r="G492" i="21"/>
  <c r="G493" i="21"/>
  <c r="G494" i="21"/>
  <c r="G495" i="21"/>
  <c r="G496" i="21"/>
  <c r="G497" i="21"/>
  <c r="G498" i="21"/>
  <c r="G499" i="21"/>
  <c r="G500" i="21"/>
  <c r="G501" i="21"/>
  <c r="G502" i="21"/>
  <c r="G503" i="21"/>
  <c r="G504" i="21"/>
  <c r="G505" i="21"/>
  <c r="G506" i="21"/>
  <c r="G507" i="21"/>
  <c r="G508" i="21"/>
  <c r="G509" i="21"/>
  <c r="G510" i="21"/>
  <c r="G511" i="21"/>
  <c r="G512" i="21"/>
  <c r="G513" i="21"/>
  <c r="G514" i="21"/>
  <c r="G515" i="21"/>
  <c r="G516" i="21"/>
  <c r="G517" i="21"/>
  <c r="G518" i="21"/>
  <c r="G519" i="21"/>
  <c r="G520" i="21"/>
  <c r="G443" i="21"/>
  <c r="G444" i="21"/>
  <c r="G445" i="21"/>
  <c r="G446" i="21"/>
  <c r="G447" i="21"/>
  <c r="G448" i="21"/>
  <c r="G449" i="21"/>
  <c r="G450" i="21"/>
  <c r="G451" i="21"/>
  <c r="G452" i="21"/>
  <c r="G453" i="21"/>
  <c r="G454" i="21"/>
  <c r="G455" i="21"/>
  <c r="G456" i="21"/>
  <c r="G457" i="21"/>
  <c r="G458" i="21"/>
  <c r="G459" i="21"/>
  <c r="G460" i="21"/>
  <c r="G461" i="21"/>
  <c r="G462" i="21"/>
  <c r="G463" i="21"/>
  <c r="G464" i="21"/>
  <c r="G465" i="21"/>
  <c r="G466" i="21"/>
  <c r="G467" i="21"/>
  <c r="G468" i="21"/>
  <c r="G469" i="21"/>
  <c r="G470" i="21"/>
  <c r="G471" i="21"/>
  <c r="G472" i="21"/>
  <c r="G473" i="21"/>
  <c r="G474" i="21"/>
  <c r="G475" i="21"/>
  <c r="G476" i="21"/>
  <c r="G477" i="21"/>
  <c r="G478" i="21"/>
  <c r="G479" i="21"/>
  <c r="G480" i="21"/>
  <c r="G481" i="21"/>
  <c r="G482" i="21"/>
  <c r="G483" i="21"/>
  <c r="G484" i="21"/>
  <c r="G485" i="21"/>
  <c r="G486" i="21"/>
  <c r="G487" i="21"/>
  <c r="G393" i="21"/>
  <c r="G394" i="21"/>
  <c r="G395" i="21"/>
  <c r="G396" i="21"/>
  <c r="G397" i="21"/>
  <c r="G398" i="21"/>
  <c r="G399" i="21"/>
  <c r="G400" i="21"/>
  <c r="G401" i="21"/>
  <c r="G402" i="21"/>
  <c r="G403" i="21"/>
  <c r="G404" i="21"/>
  <c r="G405" i="21"/>
  <c r="G406" i="21"/>
  <c r="G407" i="21"/>
  <c r="G408" i="21"/>
  <c r="G409" i="21"/>
  <c r="G410" i="21"/>
  <c r="G411" i="21"/>
  <c r="G412" i="21"/>
  <c r="G413" i="21"/>
  <c r="G414" i="21"/>
  <c r="G415" i="21"/>
  <c r="G416" i="21"/>
  <c r="G417" i="21"/>
  <c r="G418" i="21"/>
  <c r="G419" i="21"/>
  <c r="G420" i="21"/>
  <c r="G421" i="21"/>
  <c r="G422" i="21"/>
  <c r="G423" i="21"/>
  <c r="G424" i="21"/>
  <c r="G425" i="21"/>
  <c r="G426" i="21"/>
  <c r="G427" i="21"/>
  <c r="G428" i="21"/>
  <c r="G429" i="21"/>
  <c r="G430" i="21"/>
  <c r="G431" i="21"/>
  <c r="G432" i="21"/>
  <c r="G433" i="21"/>
  <c r="G434" i="21"/>
  <c r="G435" i="21"/>
  <c r="G436" i="21"/>
  <c r="G437" i="21"/>
  <c r="G438" i="21"/>
  <c r="G439" i="21"/>
  <c r="G440" i="21"/>
  <c r="G319" i="21"/>
  <c r="G320" i="21"/>
  <c r="G321" i="21"/>
  <c r="G322" i="21"/>
  <c r="G323" i="21"/>
  <c r="G324" i="21"/>
  <c r="G325" i="21"/>
  <c r="G326" i="21"/>
  <c r="G327" i="21"/>
  <c r="G328" i="21"/>
  <c r="G329" i="21"/>
  <c r="G330" i="21"/>
  <c r="G331" i="21"/>
  <c r="G332" i="21"/>
  <c r="G333" i="21"/>
  <c r="G334" i="21"/>
  <c r="G335" i="21"/>
  <c r="G336" i="21"/>
  <c r="G337" i="21"/>
  <c r="G338" i="21"/>
  <c r="G339" i="21"/>
  <c r="G340" i="21"/>
  <c r="G341" i="21"/>
  <c r="G342" i="21"/>
  <c r="G343" i="21"/>
  <c r="G344" i="21"/>
  <c r="G345" i="21"/>
  <c r="G346" i="21"/>
  <c r="G347" i="21"/>
  <c r="G348" i="21"/>
  <c r="G349" i="21"/>
  <c r="G350" i="21"/>
  <c r="G351" i="21"/>
  <c r="G352" i="21"/>
  <c r="G353" i="21"/>
  <c r="G354" i="21"/>
  <c r="G355" i="21"/>
  <c r="G356" i="21"/>
  <c r="G357" i="21"/>
  <c r="G358" i="21"/>
  <c r="G359" i="21"/>
  <c r="G360" i="21"/>
  <c r="G361" i="21"/>
  <c r="G362" i="21"/>
  <c r="G363" i="21"/>
  <c r="G364" i="21"/>
  <c r="G365" i="21"/>
  <c r="G366" i="21"/>
  <c r="G367" i="21"/>
  <c r="G368" i="21"/>
  <c r="G369" i="21"/>
  <c r="G370" i="21"/>
  <c r="G371" i="21"/>
  <c r="G372" i="21"/>
  <c r="G373" i="21"/>
  <c r="G374" i="21"/>
  <c r="G375" i="21"/>
  <c r="G376" i="21"/>
  <c r="G377" i="21"/>
  <c r="G378" i="21"/>
  <c r="G379" i="21"/>
  <c r="G380" i="21"/>
  <c r="G381" i="21"/>
  <c r="G382" i="21"/>
  <c r="G383" i="21"/>
  <c r="G384" i="21"/>
  <c r="G385" i="21"/>
  <c r="G386" i="21"/>
  <c r="G387" i="21"/>
  <c r="G388" i="21"/>
  <c r="G389" i="21"/>
  <c r="G390" i="21"/>
  <c r="G255" i="21"/>
  <c r="G256" i="21"/>
  <c r="G257" i="21"/>
  <c r="G258" i="21"/>
  <c r="G259" i="21"/>
  <c r="G260" i="21"/>
  <c r="G261" i="21"/>
  <c r="G262" i="21"/>
  <c r="G263" i="21"/>
  <c r="G264" i="21"/>
  <c r="G265" i="21"/>
  <c r="G266" i="21"/>
  <c r="G267" i="21"/>
  <c r="G268" i="21"/>
  <c r="G269" i="21"/>
  <c r="G270" i="21"/>
  <c r="G271" i="21"/>
  <c r="G272" i="21"/>
  <c r="G273" i="21"/>
  <c r="G274" i="21"/>
  <c r="G275" i="21"/>
  <c r="G276" i="21"/>
  <c r="G277" i="21"/>
  <c r="G278" i="21"/>
  <c r="G279" i="21"/>
  <c r="G280" i="21"/>
  <c r="G281" i="21"/>
  <c r="G282" i="21"/>
  <c r="G283" i="21"/>
  <c r="G284" i="21"/>
  <c r="G285" i="21"/>
  <c r="G286" i="21"/>
  <c r="G287" i="21"/>
  <c r="G288" i="21"/>
  <c r="G289" i="21"/>
  <c r="G290" i="21"/>
  <c r="G291" i="21"/>
  <c r="G292" i="21"/>
  <c r="G293" i="21"/>
  <c r="G294" i="21"/>
  <c r="G295" i="21"/>
  <c r="G296" i="21"/>
  <c r="G297" i="21"/>
  <c r="G298" i="21"/>
  <c r="G299" i="21"/>
  <c r="G300" i="21"/>
  <c r="G301" i="21"/>
  <c r="G302" i="21"/>
  <c r="G303" i="21"/>
  <c r="G304" i="21"/>
  <c r="G305" i="21"/>
  <c r="G306" i="21"/>
  <c r="G307" i="21"/>
  <c r="G308" i="21"/>
  <c r="G309" i="21"/>
  <c r="G310" i="21"/>
  <c r="G311" i="21"/>
  <c r="G312" i="21"/>
  <c r="G313" i="21"/>
  <c r="G314" i="21"/>
  <c r="G315" i="21"/>
  <c r="G316"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4" i="21"/>
  <c r="G175" i="21"/>
  <c r="G176" i="21"/>
  <c r="G177" i="21"/>
  <c r="G178" i="21"/>
  <c r="G179" i="21"/>
  <c r="G180" i="21"/>
  <c r="G181" i="21"/>
  <c r="G182" i="21"/>
  <c r="G183" i="21"/>
  <c r="G184" i="21"/>
  <c r="G185" i="21"/>
  <c r="G186" i="21"/>
  <c r="G187" i="21"/>
  <c r="G188" i="21"/>
  <c r="G189"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1116" i="14"/>
  <c r="G1117" i="14"/>
  <c r="G1118" i="14"/>
  <c r="G1119" i="14"/>
  <c r="G1120" i="14"/>
  <c r="G1121" i="14"/>
  <c r="G1122" i="14"/>
  <c r="G1123" i="14"/>
  <c r="G1124" i="14"/>
  <c r="G1125" i="14"/>
  <c r="G1126" i="14"/>
  <c r="G1127" i="14"/>
  <c r="G1128" i="14"/>
  <c r="G1129" i="14"/>
  <c r="G1130" i="14"/>
  <c r="G1131" i="14"/>
  <c r="G1132" i="14"/>
  <c r="G1133" i="14"/>
  <c r="G1134" i="14"/>
  <c r="G1135" i="14"/>
  <c r="G1136" i="14"/>
  <c r="G1137" i="14"/>
  <c r="G1138" i="14"/>
  <c r="G1139" i="14"/>
  <c r="G1140" i="14"/>
  <c r="G1141" i="14"/>
  <c r="G1142" i="14"/>
  <c r="G1143" i="14"/>
  <c r="G1144" i="14"/>
  <c r="G1145" i="14"/>
  <c r="G1146" i="14"/>
  <c r="G1147" i="14"/>
  <c r="G1148" i="14"/>
  <c r="G1149" i="14"/>
  <c r="G1150" i="14"/>
  <c r="G1151" i="14"/>
  <c r="G1152" i="14"/>
  <c r="G1153" i="14"/>
  <c r="G1154" i="14"/>
  <c r="G1155" i="14"/>
  <c r="G1156" i="14"/>
  <c r="G1157" i="14"/>
  <c r="G1158" i="14"/>
  <c r="G1159" i="14"/>
  <c r="G1160" i="14"/>
  <c r="G1161" i="14"/>
  <c r="G1162" i="14"/>
  <c r="G1163" i="14"/>
  <c r="G1164" i="14"/>
  <c r="G1165" i="14"/>
  <c r="G1166" i="14"/>
  <c r="G1167" i="14"/>
  <c r="G1168" i="14"/>
  <c r="G1169" i="14"/>
  <c r="G1170" i="14"/>
  <c r="G1171" i="14"/>
  <c r="G1172" i="14"/>
  <c r="G1173" i="14"/>
  <c r="G1174" i="14"/>
  <c r="G1175" i="14"/>
  <c r="G1176" i="14"/>
  <c r="G1177" i="14"/>
  <c r="G1178" i="14"/>
  <c r="G1179" i="14"/>
  <c r="G1180" i="14"/>
  <c r="G1181" i="14"/>
  <c r="G1182" i="14"/>
  <c r="G1183" i="14"/>
  <c r="G1184" i="14"/>
  <c r="G1076" i="14"/>
  <c r="G1077" i="14"/>
  <c r="G1078" i="14"/>
  <c r="G1079" i="14"/>
  <c r="G1080" i="14"/>
  <c r="G1081" i="14"/>
  <c r="G1082" i="14"/>
  <c r="G1083" i="14"/>
  <c r="G1084" i="14"/>
  <c r="G1085" i="14"/>
  <c r="G1086" i="14"/>
  <c r="G1087" i="14"/>
  <c r="G1088" i="14"/>
  <c r="G1089" i="14"/>
  <c r="G1090" i="14"/>
  <c r="G1091" i="14"/>
  <c r="G1092" i="14"/>
  <c r="G1093" i="14"/>
  <c r="G1094" i="14"/>
  <c r="G1095" i="14"/>
  <c r="G1096" i="14"/>
  <c r="G1097" i="14"/>
  <c r="G1098" i="14"/>
  <c r="G1099" i="14"/>
  <c r="G1100" i="14"/>
  <c r="G1101" i="14"/>
  <c r="G1102" i="14"/>
  <c r="G1103" i="14"/>
  <c r="G1104" i="14"/>
  <c r="G1105" i="14"/>
  <c r="G1106" i="14"/>
  <c r="G1107" i="14"/>
  <c r="G1108" i="14"/>
  <c r="G1109" i="14"/>
  <c r="G1110" i="14"/>
  <c r="G1111" i="14"/>
  <c r="G1112" i="14"/>
  <c r="G1113" i="14"/>
  <c r="G1041" i="14"/>
  <c r="G1042" i="14"/>
  <c r="G1043" i="14"/>
  <c r="G1044" i="14"/>
  <c r="G1045" i="14"/>
  <c r="G1046" i="14"/>
  <c r="G1047" i="14"/>
  <c r="G1048" i="14"/>
  <c r="G1049" i="14"/>
  <c r="G1050" i="14"/>
  <c r="G1051" i="14"/>
  <c r="G1052" i="14"/>
  <c r="G1053" i="14"/>
  <c r="G1054" i="14"/>
  <c r="G1055" i="14"/>
  <c r="G1056" i="14"/>
  <c r="G1057" i="14"/>
  <c r="G1058" i="14"/>
  <c r="G1059" i="14"/>
  <c r="G1060" i="14"/>
  <c r="G1061" i="14"/>
  <c r="G1062" i="14"/>
  <c r="G1063" i="14"/>
  <c r="G1064" i="14"/>
  <c r="G1065" i="14"/>
  <c r="G1066" i="14"/>
  <c r="G1067" i="14"/>
  <c r="G1068" i="14"/>
  <c r="G1069" i="14"/>
  <c r="G1070" i="14"/>
  <c r="G1071" i="14"/>
  <c r="G1072" i="14"/>
  <c r="G1073" i="14"/>
  <c r="G981" i="14"/>
  <c r="G982" i="14"/>
  <c r="G983" i="14"/>
  <c r="G984" i="14"/>
  <c r="G985" i="14"/>
  <c r="G986" i="14"/>
  <c r="G987" i="14"/>
  <c r="G988" i="14"/>
  <c r="G989" i="14"/>
  <c r="G990" i="14"/>
  <c r="G991" i="14"/>
  <c r="G992" i="14"/>
  <c r="G993" i="14"/>
  <c r="G994" i="14"/>
  <c r="G995" i="14"/>
  <c r="G996" i="14"/>
  <c r="G997" i="14"/>
  <c r="G998" i="14"/>
  <c r="G999" i="14"/>
  <c r="G1000" i="14"/>
  <c r="G1001" i="14"/>
  <c r="G1002" i="14"/>
  <c r="G1003" i="14"/>
  <c r="G1004" i="14"/>
  <c r="G1005" i="14"/>
  <c r="G1006" i="14"/>
  <c r="G1007" i="14"/>
  <c r="G1008" i="14"/>
  <c r="G1009" i="14"/>
  <c r="G1010" i="14"/>
  <c r="G1011" i="14"/>
  <c r="G1012" i="14"/>
  <c r="G1013" i="14"/>
  <c r="G1014" i="14"/>
  <c r="G1015" i="14"/>
  <c r="G1016" i="14"/>
  <c r="G1017" i="14"/>
  <c r="G1018" i="14"/>
  <c r="G1019" i="14"/>
  <c r="G1020" i="14"/>
  <c r="G1021" i="14"/>
  <c r="G1022" i="14"/>
  <c r="G1023" i="14"/>
  <c r="G1024" i="14"/>
  <c r="G1025" i="14"/>
  <c r="G1026" i="14"/>
  <c r="G1027" i="14"/>
  <c r="G1028" i="14"/>
  <c r="G1029" i="14"/>
  <c r="G1030" i="14"/>
  <c r="G1031" i="14"/>
  <c r="G1032" i="14"/>
  <c r="G1033" i="14"/>
  <c r="G1034" i="14"/>
  <c r="G1035" i="14"/>
  <c r="G1036" i="14"/>
  <c r="G1037" i="14"/>
  <c r="G1038" i="14"/>
  <c r="G918" i="14"/>
  <c r="G919" i="14"/>
  <c r="G920" i="14"/>
  <c r="G921" i="14"/>
  <c r="G922" i="14"/>
  <c r="G923" i="14"/>
  <c r="G924" i="14"/>
  <c r="G925" i="14"/>
  <c r="G926" i="14"/>
  <c r="G927" i="14"/>
  <c r="G928" i="14"/>
  <c r="G929" i="14"/>
  <c r="G930" i="14"/>
  <c r="G931" i="14"/>
  <c r="G932" i="14"/>
  <c r="G933" i="14"/>
  <c r="G934" i="14"/>
  <c r="G935" i="14"/>
  <c r="G936" i="14"/>
  <c r="G937" i="14"/>
  <c r="G938" i="14"/>
  <c r="G939" i="14"/>
  <c r="G940" i="14"/>
  <c r="G941" i="14"/>
  <c r="G942" i="14"/>
  <c r="G943" i="14"/>
  <c r="G944" i="14"/>
  <c r="G945" i="14"/>
  <c r="G946" i="14"/>
  <c r="G947" i="14"/>
  <c r="G948" i="14"/>
  <c r="G949" i="14"/>
  <c r="G950" i="14"/>
  <c r="G951" i="14"/>
  <c r="G952" i="14"/>
  <c r="G953" i="14"/>
  <c r="G954" i="14"/>
  <c r="G955" i="14"/>
  <c r="G956" i="14"/>
  <c r="G957" i="14"/>
  <c r="G958" i="14"/>
  <c r="G959" i="14"/>
  <c r="G960" i="14"/>
  <c r="G961" i="14"/>
  <c r="G962" i="14"/>
  <c r="G963" i="14"/>
  <c r="G964" i="14"/>
  <c r="G965" i="14"/>
  <c r="G966" i="14"/>
  <c r="G967" i="14"/>
  <c r="G968" i="14"/>
  <c r="G969" i="14"/>
  <c r="G970" i="14"/>
  <c r="G971" i="14"/>
  <c r="G972" i="14"/>
  <c r="G973" i="14"/>
  <c r="G974" i="14"/>
  <c r="G975" i="14"/>
  <c r="G976" i="14"/>
  <c r="G977" i="14"/>
  <c r="G978" i="14"/>
  <c r="G854" i="14"/>
  <c r="G855" i="14"/>
  <c r="G856" i="14"/>
  <c r="G857" i="14"/>
  <c r="G858" i="14"/>
  <c r="G859" i="14"/>
  <c r="G860" i="14"/>
  <c r="G861" i="14"/>
  <c r="G862" i="14"/>
  <c r="G863" i="14"/>
  <c r="G864" i="14"/>
  <c r="G865" i="14"/>
  <c r="G866" i="14"/>
  <c r="G867" i="14"/>
  <c r="G868" i="14"/>
  <c r="G869" i="14"/>
  <c r="G870" i="14"/>
  <c r="G871" i="14"/>
  <c r="G872" i="14"/>
  <c r="G873" i="14"/>
  <c r="G874" i="14"/>
  <c r="G875" i="14"/>
  <c r="G876" i="14"/>
  <c r="G877" i="14"/>
  <c r="G878" i="14"/>
  <c r="G879" i="14"/>
  <c r="G880" i="14"/>
  <c r="G881" i="14"/>
  <c r="G882" i="14"/>
  <c r="G883" i="14"/>
  <c r="G884" i="14"/>
  <c r="G885" i="14"/>
  <c r="G886" i="14"/>
  <c r="G887" i="14"/>
  <c r="G888" i="14"/>
  <c r="G889" i="14"/>
  <c r="G890" i="14"/>
  <c r="G891" i="14"/>
  <c r="G892" i="14"/>
  <c r="G893" i="14"/>
  <c r="G894" i="14"/>
  <c r="G895" i="14"/>
  <c r="G896" i="14"/>
  <c r="G897" i="14"/>
  <c r="G898" i="14"/>
  <c r="G899" i="14"/>
  <c r="G900" i="14"/>
  <c r="G901" i="14"/>
  <c r="G902" i="14"/>
  <c r="G903" i="14"/>
  <c r="G904" i="14"/>
  <c r="G905" i="14"/>
  <c r="G906" i="14"/>
  <c r="G907" i="14"/>
  <c r="G908" i="14"/>
  <c r="G909" i="14"/>
  <c r="G910" i="14"/>
  <c r="G911" i="14"/>
  <c r="G912" i="14"/>
  <c r="G913" i="14"/>
  <c r="G914" i="14"/>
  <c r="G915" i="14"/>
  <c r="G811" i="14"/>
  <c r="G812" i="14"/>
  <c r="G813" i="14"/>
  <c r="G814" i="14"/>
  <c r="G815" i="14"/>
  <c r="G816" i="14"/>
  <c r="G817" i="14"/>
  <c r="G818" i="14"/>
  <c r="G819" i="14"/>
  <c r="G820" i="14"/>
  <c r="G821" i="14"/>
  <c r="G822" i="14"/>
  <c r="G823" i="14"/>
  <c r="G824" i="14"/>
  <c r="G825" i="14"/>
  <c r="G826" i="14"/>
  <c r="G827" i="14"/>
  <c r="G828" i="14"/>
  <c r="G829" i="14"/>
  <c r="G830" i="14"/>
  <c r="G831" i="14"/>
  <c r="G832" i="14"/>
  <c r="G833" i="14"/>
  <c r="G834" i="14"/>
  <c r="G835" i="14"/>
  <c r="G836" i="14"/>
  <c r="G837" i="14"/>
  <c r="G838" i="14"/>
  <c r="G839" i="14"/>
  <c r="G840" i="14"/>
  <c r="G841" i="14"/>
  <c r="G842" i="14"/>
  <c r="G843" i="14"/>
  <c r="G844" i="14"/>
  <c r="G845" i="14"/>
  <c r="G846" i="14"/>
  <c r="G847" i="14"/>
  <c r="G848" i="14"/>
  <c r="G849" i="14"/>
  <c r="G850" i="14"/>
  <c r="G851" i="14"/>
  <c r="G658" i="14"/>
  <c r="G659" i="14"/>
  <c r="G660" i="14"/>
  <c r="G661" i="14"/>
  <c r="G662" i="14"/>
  <c r="G663" i="14"/>
  <c r="G664" i="14"/>
  <c r="G665" i="14"/>
  <c r="G666" i="14"/>
  <c r="G667" i="14"/>
  <c r="G668" i="14"/>
  <c r="G669" i="14"/>
  <c r="G670" i="14"/>
  <c r="G671" i="14"/>
  <c r="G672" i="14"/>
  <c r="G673" i="14"/>
  <c r="G674" i="14"/>
  <c r="G675" i="14"/>
  <c r="G676" i="14"/>
  <c r="G677" i="14"/>
  <c r="G678" i="14"/>
  <c r="G679" i="14"/>
  <c r="G680" i="14"/>
  <c r="G681" i="14"/>
  <c r="G682" i="14"/>
  <c r="G683" i="14"/>
  <c r="G684" i="14"/>
  <c r="G685" i="14"/>
  <c r="G686" i="14"/>
  <c r="G687" i="14"/>
  <c r="G688" i="14"/>
  <c r="G689" i="14"/>
  <c r="G690" i="14"/>
  <c r="G691" i="14"/>
  <c r="G692" i="14"/>
  <c r="G693" i="14"/>
  <c r="G694" i="14"/>
  <c r="G695" i="14"/>
  <c r="G696" i="14"/>
  <c r="G697" i="14"/>
  <c r="G698" i="14"/>
  <c r="G699" i="14"/>
  <c r="G700" i="14"/>
  <c r="G701" i="14"/>
  <c r="G702" i="14"/>
  <c r="G703" i="14"/>
  <c r="G704" i="14"/>
  <c r="G705" i="14"/>
  <c r="G706" i="14"/>
  <c r="G707" i="14"/>
  <c r="G708" i="14"/>
  <c r="G709" i="14"/>
  <c r="G710" i="14"/>
  <c r="G711" i="14"/>
  <c r="G712" i="14"/>
  <c r="G713" i="14"/>
  <c r="G714" i="14"/>
  <c r="G715" i="14"/>
  <c r="G716" i="14"/>
  <c r="G717" i="14"/>
  <c r="G718" i="14"/>
  <c r="G719" i="14"/>
  <c r="G720" i="14"/>
  <c r="G721" i="14"/>
  <c r="G722" i="14"/>
  <c r="G723" i="14"/>
  <c r="G724" i="14"/>
  <c r="G725" i="14"/>
  <c r="G726" i="14"/>
  <c r="G727" i="14"/>
  <c r="G728" i="14"/>
  <c r="G729" i="14"/>
  <c r="G730" i="14"/>
  <c r="G731" i="14"/>
  <c r="G732" i="14"/>
  <c r="G733" i="14"/>
  <c r="G734" i="14"/>
  <c r="G735" i="14"/>
  <c r="G736" i="14"/>
  <c r="G737" i="14"/>
  <c r="G738" i="14"/>
  <c r="G739" i="14"/>
  <c r="G740" i="14"/>
  <c r="G741" i="14"/>
  <c r="G742" i="14"/>
  <c r="G743" i="14"/>
  <c r="G744" i="14"/>
  <c r="G745" i="14"/>
  <c r="G746" i="14"/>
  <c r="G747" i="14"/>
  <c r="G748" i="14"/>
  <c r="G749" i="14"/>
  <c r="G750" i="14"/>
  <c r="G751" i="14"/>
  <c r="G752" i="14"/>
  <c r="G753" i="14"/>
  <c r="G754" i="14"/>
  <c r="G755" i="14"/>
  <c r="G756" i="14"/>
  <c r="G757" i="14"/>
  <c r="G758" i="14"/>
  <c r="G759" i="14"/>
  <c r="G760" i="14"/>
  <c r="G761" i="14"/>
  <c r="G762" i="14"/>
  <c r="G763" i="14"/>
  <c r="G764" i="14"/>
  <c r="G765" i="14"/>
  <c r="G766" i="14"/>
  <c r="G767" i="14"/>
  <c r="G768" i="14"/>
  <c r="G769" i="14"/>
  <c r="G770" i="14"/>
  <c r="G771" i="14"/>
  <c r="G772" i="14"/>
  <c r="G773" i="14"/>
  <c r="G774" i="14"/>
  <c r="G775" i="14"/>
  <c r="G776" i="14"/>
  <c r="G777" i="14"/>
  <c r="G778" i="14"/>
  <c r="G779" i="14"/>
  <c r="G780" i="14"/>
  <c r="G781" i="14"/>
  <c r="G782" i="14"/>
  <c r="G783" i="14"/>
  <c r="G784" i="14"/>
  <c r="G785" i="14"/>
  <c r="G786" i="14"/>
  <c r="G787" i="14"/>
  <c r="G788" i="14"/>
  <c r="G789" i="14"/>
  <c r="G790" i="14"/>
  <c r="G791" i="14"/>
  <c r="G792" i="14"/>
  <c r="G793" i="14"/>
  <c r="G794" i="14"/>
  <c r="G795" i="14"/>
  <c r="G796" i="14"/>
  <c r="G797" i="14"/>
  <c r="G798" i="14"/>
  <c r="G799" i="14"/>
  <c r="G800" i="14"/>
  <c r="G801" i="14"/>
  <c r="G802" i="14"/>
  <c r="G803" i="14"/>
  <c r="G804" i="14"/>
  <c r="G805" i="14"/>
  <c r="G806" i="14"/>
  <c r="G807" i="14"/>
  <c r="G808" i="14"/>
  <c r="G620" i="14"/>
  <c r="G621" i="14"/>
  <c r="G622" i="14"/>
  <c r="G623" i="14"/>
  <c r="G624" i="14"/>
  <c r="G625" i="14"/>
  <c r="G626" i="14"/>
  <c r="G627" i="14"/>
  <c r="G628" i="14"/>
  <c r="G629" i="14"/>
  <c r="G630" i="14"/>
  <c r="G631" i="14"/>
  <c r="G632" i="14"/>
  <c r="G633" i="14"/>
  <c r="G634" i="14"/>
  <c r="G635" i="14"/>
  <c r="G636" i="14"/>
  <c r="G637" i="14"/>
  <c r="G638" i="14"/>
  <c r="G639" i="14"/>
  <c r="G640" i="14"/>
  <c r="G641" i="14"/>
  <c r="G642" i="14"/>
  <c r="G643" i="14"/>
  <c r="G644" i="14"/>
  <c r="G645" i="14"/>
  <c r="G646" i="14"/>
  <c r="G647" i="14"/>
  <c r="G648" i="14"/>
  <c r="G649" i="14"/>
  <c r="G650" i="14"/>
  <c r="G651" i="14"/>
  <c r="G652" i="14"/>
  <c r="G653" i="14"/>
  <c r="G654" i="14"/>
  <c r="G655" i="14"/>
  <c r="G565" i="14"/>
  <c r="G566" i="14"/>
  <c r="G567" i="14"/>
  <c r="G568" i="14"/>
  <c r="G569" i="14"/>
  <c r="G570" i="14"/>
  <c r="G571" i="14"/>
  <c r="G572" i="14"/>
  <c r="G573" i="14"/>
  <c r="G574" i="14"/>
  <c r="G575" i="14"/>
  <c r="G576" i="14"/>
  <c r="G577" i="14"/>
  <c r="G578" i="14"/>
  <c r="G579" i="14"/>
  <c r="G580" i="14"/>
  <c r="G581" i="14"/>
  <c r="G582" i="14"/>
  <c r="G583" i="14"/>
  <c r="G584" i="14"/>
  <c r="G585" i="14"/>
  <c r="G586" i="14"/>
  <c r="G587" i="14"/>
  <c r="G588" i="14"/>
  <c r="G589" i="14"/>
  <c r="G590" i="14"/>
  <c r="G591" i="14"/>
  <c r="G592" i="14"/>
  <c r="G593" i="14"/>
  <c r="G594" i="14"/>
  <c r="G595" i="14"/>
  <c r="G596" i="14"/>
  <c r="G597" i="14"/>
  <c r="G598" i="14"/>
  <c r="G599" i="14"/>
  <c r="G600" i="14"/>
  <c r="G601" i="14"/>
  <c r="G602" i="14"/>
  <c r="G603" i="14"/>
  <c r="G604" i="14"/>
  <c r="G605" i="14"/>
  <c r="G606" i="14"/>
  <c r="G607" i="14"/>
  <c r="G608" i="14"/>
  <c r="G609" i="14"/>
  <c r="G610" i="14"/>
  <c r="G611" i="14"/>
  <c r="G612" i="14"/>
  <c r="G613" i="14"/>
  <c r="G614" i="14"/>
  <c r="G615" i="14"/>
  <c r="G616" i="14"/>
  <c r="G617" i="14"/>
  <c r="G506" i="14"/>
  <c r="G507" i="14"/>
  <c r="G508" i="14"/>
  <c r="G509" i="14"/>
  <c r="G510" i="14"/>
  <c r="G511" i="14"/>
  <c r="G512" i="14"/>
  <c r="G513" i="14"/>
  <c r="G514" i="14"/>
  <c r="G515" i="14"/>
  <c r="G516" i="14"/>
  <c r="G517" i="14"/>
  <c r="G518" i="14"/>
  <c r="G519" i="14"/>
  <c r="G520" i="14"/>
  <c r="G521" i="14"/>
  <c r="G522" i="14"/>
  <c r="G523" i="14"/>
  <c r="G524" i="14"/>
  <c r="G525" i="14"/>
  <c r="G526" i="14"/>
  <c r="G527" i="14"/>
  <c r="G528" i="14"/>
  <c r="G529" i="14"/>
  <c r="G530" i="14"/>
  <c r="G531" i="14"/>
  <c r="G532" i="14"/>
  <c r="G533" i="14"/>
  <c r="G534" i="14"/>
  <c r="G535" i="14"/>
  <c r="G536" i="14"/>
  <c r="G537" i="14"/>
  <c r="G538" i="14"/>
  <c r="G539" i="14"/>
  <c r="G540" i="14"/>
  <c r="G541" i="14"/>
  <c r="G542" i="14"/>
  <c r="G543" i="14"/>
  <c r="G544" i="14"/>
  <c r="G545" i="14"/>
  <c r="G546" i="14"/>
  <c r="G547" i="14"/>
  <c r="G548" i="14"/>
  <c r="G549" i="14"/>
  <c r="G550" i="14"/>
  <c r="G551" i="14"/>
  <c r="G552" i="14"/>
  <c r="G553" i="14"/>
  <c r="G554" i="14"/>
  <c r="G555" i="14"/>
  <c r="G556" i="14"/>
  <c r="G557" i="14"/>
  <c r="G558" i="14"/>
  <c r="G559" i="14"/>
  <c r="G560" i="14"/>
  <c r="G561" i="14"/>
  <c r="G562" i="14"/>
  <c r="G414" i="14"/>
  <c r="G415" i="14"/>
  <c r="G416" i="14"/>
  <c r="G417" i="14"/>
  <c r="G418" i="14"/>
  <c r="G419" i="14"/>
  <c r="G420" i="14"/>
  <c r="G421" i="14"/>
  <c r="G422" i="14"/>
  <c r="G423" i="14"/>
  <c r="G424" i="14"/>
  <c r="G425" i="14"/>
  <c r="G426" i="14"/>
  <c r="G427" i="14"/>
  <c r="G428" i="14"/>
  <c r="G429" i="14"/>
  <c r="G430" i="14"/>
  <c r="G431" i="14"/>
  <c r="G432" i="14"/>
  <c r="G433" i="14"/>
  <c r="G434" i="14"/>
  <c r="G435" i="14"/>
  <c r="G436" i="14"/>
  <c r="G437" i="14"/>
  <c r="G438" i="14"/>
  <c r="G439" i="14"/>
  <c r="G440" i="14"/>
  <c r="G441" i="14"/>
  <c r="G442" i="14"/>
  <c r="G443" i="14"/>
  <c r="G444" i="14"/>
  <c r="G445" i="14"/>
  <c r="G446" i="14"/>
  <c r="G447" i="14"/>
  <c r="G448" i="14"/>
  <c r="G449" i="14"/>
  <c r="G450" i="14"/>
  <c r="G451" i="14"/>
  <c r="G452" i="14"/>
  <c r="G453" i="14"/>
  <c r="G454" i="14"/>
  <c r="G455" i="14"/>
  <c r="G456" i="14"/>
  <c r="G457" i="14"/>
  <c r="G458" i="14"/>
  <c r="G459" i="14"/>
  <c r="G460" i="14"/>
  <c r="G461" i="14"/>
  <c r="G462" i="14"/>
  <c r="G463" i="14"/>
  <c r="G464" i="14"/>
  <c r="G465" i="14"/>
  <c r="G466" i="14"/>
  <c r="G467" i="14"/>
  <c r="G468" i="14"/>
  <c r="G469" i="14"/>
  <c r="G470" i="14"/>
  <c r="G471" i="14"/>
  <c r="G472" i="14"/>
  <c r="G473" i="14"/>
  <c r="G474" i="14"/>
  <c r="G475" i="14"/>
  <c r="G476" i="14"/>
  <c r="G477" i="14"/>
  <c r="G478" i="14"/>
  <c r="G479" i="14"/>
  <c r="G480" i="14"/>
  <c r="G481" i="14"/>
  <c r="G482" i="14"/>
  <c r="G483" i="14"/>
  <c r="G484" i="14"/>
  <c r="G485" i="14"/>
  <c r="G486" i="14"/>
  <c r="G487" i="14"/>
  <c r="G488" i="14"/>
  <c r="G489" i="14"/>
  <c r="G490" i="14"/>
  <c r="G491" i="14"/>
  <c r="G492" i="14"/>
  <c r="G493" i="14"/>
  <c r="G494" i="14"/>
  <c r="G495" i="14"/>
  <c r="G496" i="14"/>
  <c r="G497" i="14"/>
  <c r="G498" i="14"/>
  <c r="G499" i="14"/>
  <c r="G500" i="14"/>
  <c r="G501" i="14"/>
  <c r="G502" i="14"/>
  <c r="G503" i="14"/>
  <c r="G360" i="14"/>
  <c r="G361" i="14"/>
  <c r="G362" i="14"/>
  <c r="G363" i="14"/>
  <c r="G364" i="14"/>
  <c r="G365" i="14"/>
  <c r="G366" i="14"/>
  <c r="G367" i="14"/>
  <c r="G368" i="14"/>
  <c r="G369" i="14"/>
  <c r="G370" i="14"/>
  <c r="G371" i="14"/>
  <c r="G372" i="14"/>
  <c r="G373" i="14"/>
  <c r="G374" i="14"/>
  <c r="G375" i="14"/>
  <c r="G376" i="14"/>
  <c r="G377" i="14"/>
  <c r="G378" i="14"/>
  <c r="G379" i="14"/>
  <c r="G380" i="14"/>
  <c r="G381" i="14"/>
  <c r="G382" i="14"/>
  <c r="G383" i="14"/>
  <c r="G384" i="14"/>
  <c r="G385" i="14"/>
  <c r="G386" i="14"/>
  <c r="G387" i="14"/>
  <c r="G388" i="14"/>
  <c r="G389" i="14"/>
  <c r="G390" i="14"/>
  <c r="G391" i="14"/>
  <c r="G392" i="14"/>
  <c r="G393" i="14"/>
  <c r="G394" i="14"/>
  <c r="G395" i="14"/>
  <c r="G396" i="14"/>
  <c r="G397" i="14"/>
  <c r="G398" i="14"/>
  <c r="G399" i="14"/>
  <c r="G400" i="14"/>
  <c r="G401" i="14"/>
  <c r="G402" i="14"/>
  <c r="G403" i="14"/>
  <c r="G404" i="14"/>
  <c r="G405" i="14"/>
  <c r="G406" i="14"/>
  <c r="G407" i="14"/>
  <c r="G408" i="14"/>
  <c r="G409" i="14"/>
  <c r="G410" i="14"/>
  <c r="G411" i="14"/>
  <c r="G317" i="14"/>
  <c r="G318" i="14"/>
  <c r="G319" i="14"/>
  <c r="G320" i="14"/>
  <c r="G321" i="14"/>
  <c r="G322" i="14"/>
  <c r="G323" i="14"/>
  <c r="G324" i="14"/>
  <c r="G325" i="14"/>
  <c r="G326" i="14"/>
  <c r="G327" i="14"/>
  <c r="G328" i="14"/>
  <c r="G329" i="14"/>
  <c r="G330" i="14"/>
  <c r="G331" i="14"/>
  <c r="G332" i="14"/>
  <c r="G333" i="14"/>
  <c r="G334" i="14"/>
  <c r="G335" i="14"/>
  <c r="G336" i="14"/>
  <c r="G337" i="14"/>
  <c r="G338" i="14"/>
  <c r="G339" i="14"/>
  <c r="G340" i="14"/>
  <c r="G341" i="14"/>
  <c r="G342" i="14"/>
  <c r="G343" i="14"/>
  <c r="G344" i="14"/>
  <c r="G345" i="14"/>
  <c r="G346" i="14"/>
  <c r="G347" i="14"/>
  <c r="G348" i="14"/>
  <c r="G349" i="14"/>
  <c r="G350" i="14"/>
  <c r="G351" i="14"/>
  <c r="G352" i="14"/>
  <c r="G353" i="14"/>
  <c r="G354" i="14"/>
  <c r="G355" i="14"/>
  <c r="G356" i="14"/>
  <c r="G357" i="14"/>
  <c r="G231" i="14"/>
  <c r="G232" i="14"/>
  <c r="G233" i="14"/>
  <c r="G234" i="14"/>
  <c r="G235" i="14"/>
  <c r="G236" i="14"/>
  <c r="G237" i="14"/>
  <c r="G238" i="14"/>
  <c r="G239" i="14"/>
  <c r="G240" i="14"/>
  <c r="G241" i="14"/>
  <c r="G242" i="14"/>
  <c r="G243" i="14"/>
  <c r="G244" i="14"/>
  <c r="G245" i="14"/>
  <c r="G246" i="14"/>
  <c r="G247" i="14"/>
  <c r="G248" i="14"/>
  <c r="G249" i="14"/>
  <c r="G250" i="14"/>
  <c r="G251" i="14"/>
  <c r="G252" i="14"/>
  <c r="G253" i="14"/>
  <c r="G254" i="14"/>
  <c r="G255" i="14"/>
  <c r="G256" i="14"/>
  <c r="G257" i="14"/>
  <c r="G258" i="14"/>
  <c r="G259" i="14"/>
  <c r="G260" i="14"/>
  <c r="G261" i="14"/>
  <c r="G262" i="14"/>
  <c r="G263" i="14"/>
  <c r="G264" i="14"/>
  <c r="G265" i="14"/>
  <c r="G266" i="14"/>
  <c r="G267" i="14"/>
  <c r="G268" i="14"/>
  <c r="G269" i="14"/>
  <c r="G270" i="14"/>
  <c r="G271" i="14"/>
  <c r="G272" i="14"/>
  <c r="G273" i="14"/>
  <c r="G274" i="14"/>
  <c r="G275" i="14"/>
  <c r="G276" i="14"/>
  <c r="G277" i="14"/>
  <c r="G278" i="14"/>
  <c r="G279" i="14"/>
  <c r="G280" i="14"/>
  <c r="G281" i="14"/>
  <c r="G282" i="14"/>
  <c r="G283" i="14"/>
  <c r="G284" i="14"/>
  <c r="G285" i="14"/>
  <c r="G286" i="14"/>
  <c r="G287" i="14"/>
  <c r="G288" i="14"/>
  <c r="G289" i="14"/>
  <c r="G290" i="14"/>
  <c r="G291" i="14"/>
  <c r="G292" i="14"/>
  <c r="G293" i="14"/>
  <c r="G294" i="14"/>
  <c r="G295" i="14"/>
  <c r="G296" i="14"/>
  <c r="G297" i="14"/>
  <c r="G298" i="14"/>
  <c r="G299" i="14"/>
  <c r="G300" i="14"/>
  <c r="G301" i="14"/>
  <c r="G302" i="14"/>
  <c r="G303" i="14"/>
  <c r="G304" i="14"/>
  <c r="G305" i="14"/>
  <c r="G306" i="14"/>
  <c r="G307" i="14"/>
  <c r="G308" i="14"/>
  <c r="G309" i="14"/>
  <c r="G310" i="14"/>
  <c r="G311" i="14"/>
  <c r="G312" i="14"/>
  <c r="G313" i="14"/>
  <c r="G144" i="14"/>
  <c r="G145" i="14"/>
  <c r="G146" i="14"/>
  <c r="G147" i="14"/>
  <c r="G148" i="14"/>
  <c r="G149" i="14"/>
  <c r="G150" i="14"/>
  <c r="G151" i="14"/>
  <c r="G152" i="14"/>
  <c r="G153" i="14"/>
  <c r="G154" i="14"/>
  <c r="G155" i="14"/>
  <c r="G156" i="14"/>
  <c r="G157" i="14"/>
  <c r="G158" i="14"/>
  <c r="G159" i="14"/>
  <c r="G160" i="14"/>
  <c r="G161" i="14"/>
  <c r="G162" i="14"/>
  <c r="G163" i="14"/>
  <c r="G164" i="14"/>
  <c r="G165" i="14"/>
  <c r="G166" i="14"/>
  <c r="G167" i="14"/>
  <c r="G168" i="14"/>
  <c r="G169" i="14"/>
  <c r="G170" i="14"/>
  <c r="G171" i="14"/>
  <c r="G172" i="14"/>
  <c r="G173" i="14"/>
  <c r="G174" i="14"/>
  <c r="G175" i="14"/>
  <c r="G176" i="14"/>
  <c r="G177" i="14"/>
  <c r="G178" i="14"/>
  <c r="G179" i="14"/>
  <c r="G180" i="14"/>
  <c r="G181" i="14"/>
  <c r="G182" i="14"/>
  <c r="G183" i="14"/>
  <c r="G184" i="14"/>
  <c r="G185" i="14"/>
  <c r="G186" i="14"/>
  <c r="G187" i="14"/>
  <c r="G188" i="14"/>
  <c r="G189" i="14"/>
  <c r="G190" i="14"/>
  <c r="G191" i="14"/>
  <c r="G192" i="14"/>
  <c r="G193" i="14"/>
  <c r="G194" i="14"/>
  <c r="G195" i="14"/>
  <c r="G196" i="14"/>
  <c r="G197" i="14"/>
  <c r="G198" i="14"/>
  <c r="G199" i="14"/>
  <c r="G200" i="14"/>
  <c r="G201" i="14"/>
  <c r="G202" i="14"/>
  <c r="G203" i="14"/>
  <c r="G204" i="14"/>
  <c r="G205" i="14"/>
  <c r="G206" i="14"/>
  <c r="G207" i="14"/>
  <c r="G208" i="14"/>
  <c r="G209" i="14"/>
  <c r="G210" i="14"/>
  <c r="G211" i="14"/>
  <c r="G212" i="14"/>
  <c r="G213" i="14"/>
  <c r="G214" i="14"/>
  <c r="G215" i="14"/>
  <c r="G216" i="14"/>
  <c r="G217" i="14"/>
  <c r="G218" i="14"/>
  <c r="G219" i="14"/>
  <c r="G220" i="14"/>
  <c r="G221" i="14"/>
  <c r="G222" i="14"/>
  <c r="G223" i="14"/>
  <c r="G224" i="14"/>
  <c r="G225" i="14"/>
  <c r="G226" i="14"/>
  <c r="G227" i="14"/>
  <c r="G79" i="14"/>
  <c r="G80" i="14"/>
  <c r="G81" i="14"/>
  <c r="G82" i="14"/>
  <c r="G83" i="14"/>
  <c r="G84" i="14"/>
  <c r="G85" i="14"/>
  <c r="G86" i="14"/>
  <c r="G87" i="14"/>
  <c r="G88" i="14"/>
  <c r="G89" i="14"/>
  <c r="G90" i="14"/>
  <c r="G91" i="14"/>
  <c r="G92" i="14"/>
  <c r="G93" i="14"/>
  <c r="G94" i="14"/>
  <c r="G95" i="14"/>
  <c r="G96" i="14"/>
  <c r="G97" i="14"/>
  <c r="G98" i="14"/>
  <c r="G99" i="14"/>
  <c r="G100" i="14"/>
  <c r="G101" i="14"/>
  <c r="G102" i="14"/>
  <c r="G103" i="14"/>
  <c r="G104" i="14"/>
  <c r="G105" i="14"/>
  <c r="G106" i="14"/>
  <c r="G107" i="14"/>
  <c r="G108" i="14"/>
  <c r="G109" i="14"/>
  <c r="G110" i="14"/>
  <c r="G111" i="14"/>
  <c r="G112" i="14"/>
  <c r="G113" i="14"/>
  <c r="G114" i="14"/>
  <c r="G115" i="14"/>
  <c r="G116" i="14"/>
  <c r="G117" i="14"/>
  <c r="G118" i="14"/>
  <c r="G119" i="14"/>
  <c r="G120" i="14"/>
  <c r="G121" i="14"/>
  <c r="G122" i="14"/>
  <c r="G123" i="14"/>
  <c r="G124" i="14"/>
  <c r="G125" i="14"/>
  <c r="G126" i="14"/>
  <c r="G127" i="14"/>
  <c r="G128" i="14"/>
  <c r="G129" i="14"/>
  <c r="G130" i="14"/>
  <c r="G131" i="14"/>
  <c r="G132" i="14"/>
  <c r="G133" i="14"/>
  <c r="G134" i="14"/>
  <c r="G135" i="14"/>
  <c r="G136" i="14"/>
  <c r="G137" i="14"/>
  <c r="G138" i="14"/>
  <c r="G139" i="14"/>
  <c r="G140" i="14"/>
  <c r="G18" i="14"/>
  <c r="G19" i="14"/>
  <c r="G20" i="14"/>
  <c r="G21" i="14"/>
  <c r="G22" i="14"/>
  <c r="G23" i="14"/>
  <c r="G24" i="14"/>
  <c r="G25" i="14"/>
  <c r="G26" i="14"/>
  <c r="G27" i="14"/>
  <c r="G28" i="14"/>
  <c r="G29" i="14"/>
  <c r="G30" i="14"/>
  <c r="G31" i="14"/>
  <c r="G32" i="14"/>
  <c r="G33" i="14"/>
  <c r="G34" i="14"/>
  <c r="G35" i="14"/>
  <c r="G36" i="14"/>
  <c r="G37" i="14"/>
  <c r="G38" i="14"/>
  <c r="G39" i="14"/>
  <c r="G40" i="14"/>
  <c r="G41" i="14"/>
  <c r="G42" i="14"/>
  <c r="G43" i="14"/>
  <c r="G44" i="14"/>
  <c r="G45" i="14"/>
  <c r="G46" i="14"/>
  <c r="G47" i="14"/>
  <c r="G48" i="14"/>
  <c r="G49" i="14"/>
  <c r="G50" i="14"/>
  <c r="G51" i="14"/>
  <c r="G52" i="14"/>
  <c r="G53" i="14"/>
  <c r="G54" i="14"/>
  <c r="G55" i="14"/>
  <c r="G56" i="14"/>
  <c r="G57" i="14"/>
  <c r="G58" i="14"/>
  <c r="G59" i="14"/>
  <c r="G60" i="14"/>
  <c r="G61" i="14"/>
  <c r="G62" i="14"/>
  <c r="G63" i="14"/>
  <c r="G64" i="14"/>
  <c r="G65" i="14"/>
  <c r="G66" i="14"/>
  <c r="G67" i="14"/>
  <c r="G68" i="14"/>
  <c r="G69" i="14"/>
  <c r="G70" i="14"/>
  <c r="G71" i="14"/>
  <c r="G72" i="14"/>
  <c r="G73" i="14"/>
  <c r="G74" i="14"/>
  <c r="G75" i="14"/>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459" i="3"/>
  <c r="F460" i="3"/>
  <c r="F461" i="3"/>
  <c r="F462" i="3"/>
  <c r="F463" i="3"/>
  <c r="F464" i="3"/>
  <c r="F465" i="3"/>
  <c r="F466" i="3"/>
  <c r="F467" i="3"/>
  <c r="F468" i="3"/>
  <c r="F469" i="3"/>
  <c r="F470" i="3"/>
  <c r="F471" i="3"/>
  <c r="F472" i="3"/>
  <c r="F473" i="3"/>
  <c r="F474" i="3"/>
  <c r="F475" i="3"/>
  <c r="F476" i="3"/>
  <c r="F477" i="3"/>
  <c r="F478" i="3"/>
  <c r="F479"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G398" i="19"/>
  <c r="H398" i="19"/>
  <c r="I398" i="19" s="1"/>
  <c r="G399" i="19"/>
  <c r="H399" i="19"/>
  <c r="I399" i="19" s="1"/>
  <c r="G400" i="19"/>
  <c r="H400" i="19"/>
  <c r="I400" i="19" s="1"/>
  <c r="G401" i="19"/>
  <c r="H401" i="19"/>
  <c r="I401" i="19" s="1"/>
  <c r="G402" i="19"/>
  <c r="H402" i="19"/>
  <c r="I402" i="19" s="1"/>
  <c r="G403" i="19"/>
  <c r="H403" i="19"/>
  <c r="I403" i="19" s="1"/>
  <c r="G404" i="19"/>
  <c r="H404" i="19"/>
  <c r="I404" i="19" s="1"/>
  <c r="G407" i="19"/>
  <c r="H407" i="19"/>
  <c r="I407" i="19" s="1"/>
  <c r="G408" i="19"/>
  <c r="H408" i="19"/>
  <c r="I408" i="19" s="1"/>
  <c r="G409" i="19"/>
  <c r="H409" i="19"/>
  <c r="I409" i="19" s="1"/>
  <c r="G410" i="19"/>
  <c r="H410" i="19"/>
  <c r="I410" i="19" s="1"/>
  <c r="G411" i="19"/>
  <c r="H411" i="19"/>
  <c r="I411" i="19" s="1"/>
  <c r="G412" i="19"/>
  <c r="H412" i="19"/>
  <c r="I412" i="19" s="1"/>
  <c r="G413" i="19"/>
  <c r="H413" i="19"/>
  <c r="I413" i="19" s="1"/>
  <c r="G414" i="19"/>
  <c r="H414" i="19"/>
  <c r="I414" i="19" s="1"/>
  <c r="G417" i="19"/>
  <c r="H417" i="19"/>
  <c r="I417" i="19" s="1"/>
  <c r="G418" i="19"/>
  <c r="H418" i="19"/>
  <c r="I418" i="19" s="1"/>
  <c r="G419" i="19"/>
  <c r="H419" i="19"/>
  <c r="I419" i="19" s="1"/>
  <c r="G420" i="19"/>
  <c r="H420" i="19"/>
  <c r="I420" i="19" s="1"/>
  <c r="G421" i="19"/>
  <c r="H421" i="19"/>
  <c r="I421" i="19" s="1"/>
  <c r="G422" i="19"/>
  <c r="H422" i="19"/>
  <c r="I422" i="19" s="1"/>
  <c r="G423" i="19"/>
  <c r="H423" i="19"/>
  <c r="I423" i="19" s="1"/>
  <c r="G424" i="19"/>
  <c r="H424" i="19"/>
  <c r="I424" i="19" s="1"/>
  <c r="G425" i="19"/>
  <c r="H425" i="19"/>
  <c r="I425" i="19" s="1"/>
  <c r="G426" i="19"/>
  <c r="H426" i="19"/>
  <c r="I426" i="19" s="1"/>
  <c r="G427" i="19"/>
  <c r="H427" i="19"/>
  <c r="I427" i="19" s="1"/>
  <c r="G428" i="19"/>
  <c r="H428" i="19"/>
  <c r="I428" i="19" s="1"/>
  <c r="G635" i="19"/>
  <c r="H635" i="19"/>
  <c r="I635" i="19" s="1"/>
  <c r="G636" i="19"/>
  <c r="H636" i="19"/>
  <c r="I636" i="19" s="1"/>
  <c r="G637" i="19"/>
  <c r="H637" i="19"/>
  <c r="I637" i="19" s="1"/>
  <c r="G638" i="19"/>
  <c r="H638" i="19"/>
  <c r="I638" i="19" s="1"/>
  <c r="G639" i="19"/>
  <c r="H639" i="19"/>
  <c r="I639" i="19" s="1"/>
  <c r="G640" i="19"/>
  <c r="H640" i="19"/>
  <c r="I640" i="19" s="1"/>
  <c r="G641" i="19"/>
  <c r="H641" i="19"/>
  <c r="I641" i="19" s="1"/>
  <c r="G642" i="19"/>
  <c r="H642" i="19"/>
  <c r="I642" i="19" s="1"/>
  <c r="G643" i="19"/>
  <c r="H643" i="19"/>
  <c r="I643" i="19" s="1"/>
  <c r="G646" i="19"/>
  <c r="H646" i="19"/>
  <c r="I646" i="19" s="1"/>
  <c r="G647" i="19"/>
  <c r="H647" i="19"/>
  <c r="I647" i="19" s="1"/>
  <c r="G648" i="19"/>
  <c r="H648" i="19"/>
  <c r="I648" i="19" s="1"/>
  <c r="G649" i="19"/>
  <c r="H649" i="19"/>
  <c r="I649" i="19" s="1"/>
  <c r="G650" i="19"/>
  <c r="H650" i="19"/>
  <c r="I650" i="19" s="1"/>
  <c r="G651" i="19"/>
  <c r="H651" i="19"/>
  <c r="I651" i="19" s="1"/>
  <c r="G654" i="19"/>
  <c r="H654" i="19"/>
  <c r="I654" i="19" s="1"/>
  <c r="G655" i="19"/>
  <c r="H655" i="19"/>
  <c r="I655" i="19" s="1"/>
  <c r="G656" i="19"/>
  <c r="H656" i="19"/>
  <c r="I656" i="19" s="1"/>
  <c r="G657" i="19"/>
  <c r="H657" i="19"/>
  <c r="I657" i="19" s="1"/>
  <c r="G658" i="19"/>
  <c r="H658" i="19"/>
  <c r="I658" i="19" s="1"/>
  <c r="G659" i="19"/>
  <c r="H659" i="19"/>
  <c r="I659" i="19" s="1"/>
  <c r="G660" i="19"/>
  <c r="H660" i="19"/>
  <c r="I660" i="19" s="1"/>
  <c r="G663" i="19"/>
  <c r="H663" i="19"/>
  <c r="I663" i="19" s="1"/>
  <c r="G664" i="19"/>
  <c r="H664" i="19"/>
  <c r="I664" i="19" s="1"/>
  <c r="G665" i="19"/>
  <c r="H665" i="19"/>
  <c r="I665" i="19"/>
  <c r="G666" i="19"/>
  <c r="H666" i="19"/>
  <c r="I666" i="19" s="1"/>
  <c r="G667" i="19"/>
  <c r="H667" i="19"/>
  <c r="I667" i="19" s="1"/>
  <c r="G668" i="19"/>
  <c r="H668" i="19"/>
  <c r="I668" i="19" s="1"/>
  <c r="G669" i="19"/>
  <c r="H669" i="19"/>
  <c r="I669" i="19" s="1"/>
  <c r="G670" i="19"/>
  <c r="H670" i="19"/>
  <c r="I670" i="19" s="1"/>
  <c r="G671" i="19"/>
  <c r="H671" i="19"/>
  <c r="I671" i="19" s="1"/>
  <c r="G672" i="19"/>
  <c r="H672" i="19"/>
  <c r="I672" i="19" s="1"/>
  <c r="G673" i="19"/>
  <c r="H673" i="19"/>
  <c r="I673" i="19" s="1"/>
  <c r="G674" i="19"/>
  <c r="H674" i="19"/>
  <c r="I674" i="19" s="1"/>
  <c r="G675" i="19"/>
  <c r="H675" i="19"/>
  <c r="I675" i="19" s="1"/>
  <c r="G676" i="19"/>
  <c r="H676" i="19"/>
  <c r="I676" i="19" s="1"/>
  <c r="G677" i="19"/>
  <c r="H677" i="19"/>
  <c r="I677" i="19" s="1"/>
  <c r="G680" i="19"/>
  <c r="H680" i="19"/>
  <c r="I680" i="19" s="1"/>
  <c r="G681" i="19"/>
  <c r="H681" i="19"/>
  <c r="I681" i="19" s="1"/>
  <c r="G682" i="19"/>
  <c r="H682" i="19"/>
  <c r="I682" i="19" s="1"/>
  <c r="G683" i="19"/>
  <c r="H683" i="19"/>
  <c r="I683" i="19" s="1"/>
  <c r="G684" i="19"/>
  <c r="H684" i="19"/>
  <c r="I684" i="19" s="1"/>
  <c r="G685" i="19"/>
  <c r="H685" i="19"/>
  <c r="I685" i="19" s="1"/>
  <c r="G686" i="19"/>
  <c r="H686" i="19"/>
  <c r="I686" i="19" s="1"/>
  <c r="G687" i="19"/>
  <c r="H687" i="19"/>
  <c r="I687" i="19" s="1"/>
  <c r="G688" i="19"/>
  <c r="H688" i="19"/>
  <c r="I688" i="19" s="1"/>
  <c r="G689" i="19"/>
  <c r="H689" i="19"/>
  <c r="I689" i="19" s="1"/>
  <c r="G690" i="19"/>
  <c r="H690" i="19"/>
  <c r="I690" i="19" s="1"/>
  <c r="G691" i="19"/>
  <c r="H691" i="19"/>
  <c r="I691" i="19" s="1"/>
  <c r="G692" i="19"/>
  <c r="H692" i="19"/>
  <c r="I692" i="19" s="1"/>
  <c r="G693" i="19"/>
  <c r="H693" i="19"/>
  <c r="I693" i="19" s="1"/>
  <c r="G694" i="19"/>
  <c r="H694" i="19"/>
  <c r="I694" i="19" s="1"/>
  <c r="G695" i="19"/>
  <c r="H695" i="19"/>
  <c r="I695" i="19" s="1"/>
  <c r="G696" i="19"/>
  <c r="H696" i="19"/>
  <c r="I696" i="19" s="1"/>
  <c r="G697" i="19"/>
  <c r="H697" i="19"/>
  <c r="I697" i="19" s="1"/>
  <c r="G698" i="19"/>
  <c r="H698" i="19"/>
  <c r="I698" i="19" s="1"/>
  <c r="G699" i="19"/>
  <c r="H699" i="19"/>
  <c r="I699" i="19" s="1"/>
  <c r="G700" i="19"/>
  <c r="H700" i="19"/>
  <c r="I700" i="19" s="1"/>
  <c r="W667" i="21"/>
  <c r="Y667" i="21" s="1"/>
  <c r="H667" i="21"/>
  <c r="I667" i="21" l="1"/>
  <c r="F317" i="15"/>
  <c r="E10" i="17"/>
  <c r="E10" i="23"/>
  <c r="P542" i="25"/>
  <c r="L542" i="25"/>
  <c r="K542" i="25"/>
  <c r="X410" i="25" s="1"/>
  <c r="X542" i="25" s="1"/>
  <c r="J542" i="25"/>
  <c r="F542" i="25"/>
  <c r="E542" i="25"/>
  <c r="W541" i="25"/>
  <c r="Y541" i="25" s="1"/>
  <c r="N541" i="25"/>
  <c r="H541" i="25"/>
  <c r="I541" i="25" s="1"/>
  <c r="W540" i="25"/>
  <c r="Y540" i="25" s="1"/>
  <c r="N540" i="25"/>
  <c r="H540" i="25"/>
  <c r="I540" i="25" s="1"/>
  <c r="W539" i="25"/>
  <c r="Y539" i="25" s="1"/>
  <c r="N539" i="25"/>
  <c r="H539" i="25"/>
  <c r="I539" i="25" s="1"/>
  <c r="W538" i="25"/>
  <c r="Y538" i="25" s="1"/>
  <c r="N538" i="25"/>
  <c r="H538" i="25"/>
  <c r="W537" i="25"/>
  <c r="Y537" i="25" s="1"/>
  <c r="N537" i="25"/>
  <c r="H537" i="25"/>
  <c r="I537" i="25" s="1"/>
  <c r="W536" i="25"/>
  <c r="Y536" i="25" s="1"/>
  <c r="N536" i="25"/>
  <c r="H536" i="25"/>
  <c r="I536" i="25" s="1"/>
  <c r="Y535" i="25"/>
  <c r="W535" i="25"/>
  <c r="N535" i="25"/>
  <c r="H535" i="25"/>
  <c r="I535" i="25" s="1"/>
  <c r="W534" i="25"/>
  <c r="Y534" i="25" s="1"/>
  <c r="N534" i="25"/>
  <c r="H534" i="25"/>
  <c r="W533" i="25"/>
  <c r="Y533" i="25" s="1"/>
  <c r="N533" i="25"/>
  <c r="H533" i="25"/>
  <c r="I533" i="25" s="1"/>
  <c r="W532" i="25"/>
  <c r="Y532" i="25" s="1"/>
  <c r="N532" i="25"/>
  <c r="H532" i="25"/>
  <c r="I532" i="25" s="1"/>
  <c r="W531" i="25"/>
  <c r="Y531" i="25" s="1"/>
  <c r="N531" i="25"/>
  <c r="H531" i="25"/>
  <c r="I531" i="25" s="1"/>
  <c r="W530" i="25"/>
  <c r="Y530" i="25" s="1"/>
  <c r="N530" i="25"/>
  <c r="H530" i="25"/>
  <c r="W529" i="25"/>
  <c r="Y529" i="25" s="1"/>
  <c r="N529" i="25"/>
  <c r="H529" i="25"/>
  <c r="I529" i="25" s="1"/>
  <c r="W528" i="25"/>
  <c r="Y528" i="25" s="1"/>
  <c r="N528" i="25"/>
  <c r="H528" i="25"/>
  <c r="I528" i="25" s="1"/>
  <c r="W527" i="25"/>
  <c r="Y527" i="25" s="1"/>
  <c r="N527" i="25"/>
  <c r="H527" i="25"/>
  <c r="I527" i="25" s="1"/>
  <c r="W526" i="25"/>
  <c r="Y526" i="25" s="1"/>
  <c r="N526" i="25"/>
  <c r="H526" i="25"/>
  <c r="W525" i="25"/>
  <c r="Y525" i="25" s="1"/>
  <c r="N525" i="25"/>
  <c r="H525" i="25"/>
  <c r="I525" i="25" s="1"/>
  <c r="W524" i="25"/>
  <c r="Y524" i="25" s="1"/>
  <c r="N524" i="25"/>
  <c r="H524" i="25"/>
  <c r="I524" i="25" s="1"/>
  <c r="W523" i="25"/>
  <c r="Y523" i="25" s="1"/>
  <c r="N523" i="25"/>
  <c r="H523" i="25"/>
  <c r="I523" i="25" s="1"/>
  <c r="W522" i="25"/>
  <c r="Y522" i="25" s="1"/>
  <c r="N522" i="25"/>
  <c r="H522" i="25"/>
  <c r="W521" i="25"/>
  <c r="Y521" i="25" s="1"/>
  <c r="N521" i="25"/>
  <c r="H521" i="25"/>
  <c r="I521" i="25" s="1"/>
  <c r="W520" i="25"/>
  <c r="Y520" i="25" s="1"/>
  <c r="N520" i="25"/>
  <c r="H520" i="25"/>
  <c r="I520" i="25" s="1"/>
  <c r="W519" i="25"/>
  <c r="Y519" i="25" s="1"/>
  <c r="N519" i="25"/>
  <c r="H519" i="25"/>
  <c r="I519" i="25" s="1"/>
  <c r="W518" i="25"/>
  <c r="Y518" i="25" s="1"/>
  <c r="N518" i="25"/>
  <c r="H518" i="25"/>
  <c r="W517" i="25"/>
  <c r="Y517" i="25" s="1"/>
  <c r="N517" i="25"/>
  <c r="H517" i="25"/>
  <c r="I517" i="25" s="1"/>
  <c r="W516" i="25"/>
  <c r="Y516" i="25" s="1"/>
  <c r="N516" i="25"/>
  <c r="H516" i="25"/>
  <c r="I516" i="25" s="1"/>
  <c r="W515" i="25"/>
  <c r="Y515" i="25" s="1"/>
  <c r="N515" i="25"/>
  <c r="H515" i="25"/>
  <c r="I515" i="25" s="1"/>
  <c r="W514" i="25"/>
  <c r="Y514" i="25" s="1"/>
  <c r="N514" i="25"/>
  <c r="H514" i="25"/>
  <c r="W513" i="25"/>
  <c r="Y513" i="25" s="1"/>
  <c r="N513" i="25"/>
  <c r="H513" i="25"/>
  <c r="I513" i="25" s="1"/>
  <c r="W512" i="25"/>
  <c r="Y512" i="25" s="1"/>
  <c r="N512" i="25"/>
  <c r="H512" i="25"/>
  <c r="I512" i="25" s="1"/>
  <c r="W511" i="25"/>
  <c r="Y511" i="25" s="1"/>
  <c r="N511" i="25"/>
  <c r="H511" i="25"/>
  <c r="I511" i="25" s="1"/>
  <c r="W510" i="25"/>
  <c r="Y510" i="25" s="1"/>
  <c r="N510" i="25"/>
  <c r="H510" i="25"/>
  <c r="W509" i="25"/>
  <c r="Y509" i="25" s="1"/>
  <c r="N509" i="25"/>
  <c r="H509" i="25"/>
  <c r="I509" i="25" s="1"/>
  <c r="W508" i="25"/>
  <c r="Y508" i="25" s="1"/>
  <c r="N508" i="25"/>
  <c r="H508" i="25"/>
  <c r="I508" i="25" s="1"/>
  <c r="W507" i="25"/>
  <c r="Y507" i="25" s="1"/>
  <c r="N507" i="25"/>
  <c r="H507" i="25"/>
  <c r="I507" i="25" s="1"/>
  <c r="W506" i="25"/>
  <c r="Y506" i="25" s="1"/>
  <c r="N506" i="25"/>
  <c r="H506" i="25"/>
  <c r="W505" i="25"/>
  <c r="Y505" i="25" s="1"/>
  <c r="N505" i="25"/>
  <c r="H505" i="25"/>
  <c r="I505" i="25" s="1"/>
  <c r="W504" i="25"/>
  <c r="Y504" i="25" s="1"/>
  <c r="N504" i="25"/>
  <c r="H504" i="25"/>
  <c r="I504" i="25" s="1"/>
  <c r="Y503" i="25"/>
  <c r="W503" i="25"/>
  <c r="N503" i="25"/>
  <c r="H503" i="25"/>
  <c r="I503" i="25" s="1"/>
  <c r="W502" i="25"/>
  <c r="Y502" i="25" s="1"/>
  <c r="N502" i="25"/>
  <c r="H502" i="25"/>
  <c r="W501" i="25"/>
  <c r="Y501" i="25" s="1"/>
  <c r="N501" i="25"/>
  <c r="H501" i="25"/>
  <c r="I501" i="25" s="1"/>
  <c r="W500" i="25"/>
  <c r="Y500" i="25" s="1"/>
  <c r="N500" i="25"/>
  <c r="H500" i="25"/>
  <c r="I500" i="25" s="1"/>
  <c r="W499" i="25"/>
  <c r="Y499" i="25" s="1"/>
  <c r="N499" i="25"/>
  <c r="I499" i="25"/>
  <c r="H499" i="25"/>
  <c r="W498" i="25"/>
  <c r="Y498" i="25" s="1"/>
  <c r="N498" i="25"/>
  <c r="H498" i="25"/>
  <c r="W497" i="25"/>
  <c r="Y497" i="25" s="1"/>
  <c r="N497" i="25"/>
  <c r="H497" i="25"/>
  <c r="I497" i="25" s="1"/>
  <c r="W496" i="25"/>
  <c r="Y496" i="25" s="1"/>
  <c r="N496" i="25"/>
  <c r="H496" i="25"/>
  <c r="I496" i="25" s="1"/>
  <c r="W495" i="25"/>
  <c r="Y495" i="25" s="1"/>
  <c r="N495" i="25"/>
  <c r="H495" i="25"/>
  <c r="I495" i="25" s="1"/>
  <c r="W494" i="25"/>
  <c r="Y494" i="25" s="1"/>
  <c r="N494" i="25"/>
  <c r="H494" i="25"/>
  <c r="W493" i="25"/>
  <c r="Y493" i="25" s="1"/>
  <c r="N493" i="25"/>
  <c r="H493" i="25"/>
  <c r="I493" i="25" s="1"/>
  <c r="W492" i="25"/>
  <c r="Y492" i="25" s="1"/>
  <c r="N492" i="25"/>
  <c r="H492" i="25"/>
  <c r="I492" i="25" s="1"/>
  <c r="W491" i="25"/>
  <c r="Y491" i="25" s="1"/>
  <c r="N491" i="25"/>
  <c r="H491" i="25"/>
  <c r="I491" i="25" s="1"/>
  <c r="W490" i="25"/>
  <c r="Y490" i="25" s="1"/>
  <c r="N490" i="25"/>
  <c r="H490" i="25"/>
  <c r="W489" i="25"/>
  <c r="Y489" i="25" s="1"/>
  <c r="N489" i="25"/>
  <c r="H489" i="25"/>
  <c r="I489" i="25" s="1"/>
  <c r="W488" i="25"/>
  <c r="Y488" i="25" s="1"/>
  <c r="N488" i="25"/>
  <c r="H488" i="25"/>
  <c r="I488" i="25" s="1"/>
  <c r="W487" i="25"/>
  <c r="Y487" i="25" s="1"/>
  <c r="N487" i="25"/>
  <c r="H487" i="25"/>
  <c r="I487" i="25" s="1"/>
  <c r="W486" i="25"/>
  <c r="Y486" i="25" s="1"/>
  <c r="N486" i="25"/>
  <c r="H486" i="25"/>
  <c r="W485" i="25"/>
  <c r="Y485" i="25" s="1"/>
  <c r="N485" i="25"/>
  <c r="H485" i="25"/>
  <c r="I485" i="25" s="1"/>
  <c r="W484" i="25"/>
  <c r="Y484" i="25" s="1"/>
  <c r="N484" i="25"/>
  <c r="H484" i="25"/>
  <c r="I484" i="25" s="1"/>
  <c r="W483" i="25"/>
  <c r="Y483" i="25" s="1"/>
  <c r="N483" i="25"/>
  <c r="H483" i="25"/>
  <c r="I483" i="25" s="1"/>
  <c r="W482" i="25"/>
  <c r="Y482" i="25" s="1"/>
  <c r="N482" i="25"/>
  <c r="H482" i="25"/>
  <c r="W481" i="25"/>
  <c r="Y481" i="25" s="1"/>
  <c r="N481" i="25"/>
  <c r="H481" i="25"/>
  <c r="I481" i="25" s="1"/>
  <c r="W480" i="25"/>
  <c r="Y480" i="25" s="1"/>
  <c r="N480" i="25"/>
  <c r="H480" i="25"/>
  <c r="I480" i="25" s="1"/>
  <c r="W479" i="25"/>
  <c r="Y479" i="25" s="1"/>
  <c r="N479" i="25"/>
  <c r="H479" i="25"/>
  <c r="I479" i="25" s="1"/>
  <c r="W478" i="25"/>
  <c r="Y478" i="25" s="1"/>
  <c r="N478" i="25"/>
  <c r="H478" i="25"/>
  <c r="W477" i="25"/>
  <c r="Y477" i="25" s="1"/>
  <c r="N477" i="25"/>
  <c r="H477" i="25"/>
  <c r="W476" i="25"/>
  <c r="Y476" i="25" s="1"/>
  <c r="N476" i="25"/>
  <c r="H476" i="25"/>
  <c r="I476" i="25" s="1"/>
  <c r="Y475" i="25"/>
  <c r="W475" i="25"/>
  <c r="N475" i="25"/>
  <c r="H475" i="25"/>
  <c r="I475" i="25" s="1"/>
  <c r="W474" i="25"/>
  <c r="Y474" i="25" s="1"/>
  <c r="N474" i="25"/>
  <c r="H474" i="25"/>
  <c r="I474" i="25" s="1"/>
  <c r="W473" i="25"/>
  <c r="Y473" i="25" s="1"/>
  <c r="N473" i="25"/>
  <c r="H473" i="25"/>
  <c r="I473" i="25" s="1"/>
  <c r="W472" i="25"/>
  <c r="Y472" i="25" s="1"/>
  <c r="N472" i="25"/>
  <c r="H472" i="25"/>
  <c r="I472" i="25" s="1"/>
  <c r="W471" i="25"/>
  <c r="Y471" i="25" s="1"/>
  <c r="N471" i="25"/>
  <c r="H471" i="25"/>
  <c r="I471" i="25" s="1"/>
  <c r="W470" i="25"/>
  <c r="Y470" i="25" s="1"/>
  <c r="N470" i="25"/>
  <c r="H470" i="25"/>
  <c r="W469" i="25"/>
  <c r="Y469" i="25" s="1"/>
  <c r="N469" i="25"/>
  <c r="H469" i="25"/>
  <c r="W468" i="25"/>
  <c r="Y468" i="25" s="1"/>
  <c r="N468" i="25"/>
  <c r="H468" i="25"/>
  <c r="I468" i="25" s="1"/>
  <c r="W467" i="25"/>
  <c r="Y467" i="25" s="1"/>
  <c r="N467" i="25"/>
  <c r="H467" i="25"/>
  <c r="I467" i="25" s="1"/>
  <c r="W466" i="25"/>
  <c r="Y466" i="25" s="1"/>
  <c r="N466" i="25"/>
  <c r="H466" i="25"/>
  <c r="I466" i="25" s="1"/>
  <c r="W465" i="25"/>
  <c r="Y465" i="25" s="1"/>
  <c r="N465" i="25"/>
  <c r="H465" i="25"/>
  <c r="I465" i="25" s="1"/>
  <c r="W464" i="25"/>
  <c r="Y464" i="25" s="1"/>
  <c r="N464" i="25"/>
  <c r="H464" i="25"/>
  <c r="I464" i="25" s="1"/>
  <c r="W463" i="25"/>
  <c r="Y463" i="25" s="1"/>
  <c r="N463" i="25"/>
  <c r="H463" i="25"/>
  <c r="I463" i="25" s="1"/>
  <c r="W462" i="25"/>
  <c r="Y462" i="25" s="1"/>
  <c r="N462" i="25"/>
  <c r="H462" i="25"/>
  <c r="W461" i="25"/>
  <c r="Y461" i="25" s="1"/>
  <c r="N461" i="25"/>
  <c r="H461" i="25"/>
  <c r="W460" i="25"/>
  <c r="Y460" i="25" s="1"/>
  <c r="N460" i="25"/>
  <c r="H460" i="25"/>
  <c r="I460" i="25" s="1"/>
  <c r="W459" i="25"/>
  <c r="Y459" i="25" s="1"/>
  <c r="N459" i="25"/>
  <c r="H459" i="25"/>
  <c r="I459" i="25" s="1"/>
  <c r="W458" i="25"/>
  <c r="Y458" i="25" s="1"/>
  <c r="N458" i="25"/>
  <c r="H458" i="25"/>
  <c r="I458" i="25" s="1"/>
  <c r="W457" i="25"/>
  <c r="Y457" i="25" s="1"/>
  <c r="N457" i="25"/>
  <c r="H457" i="25"/>
  <c r="I457" i="25" s="1"/>
  <c r="W456" i="25"/>
  <c r="Y456" i="25" s="1"/>
  <c r="N456" i="25"/>
  <c r="H456" i="25"/>
  <c r="I456" i="25" s="1"/>
  <c r="W455" i="25"/>
  <c r="Y455" i="25" s="1"/>
  <c r="N455" i="25"/>
  <c r="H455" i="25"/>
  <c r="I455" i="25" s="1"/>
  <c r="W454" i="25"/>
  <c r="Y454" i="25" s="1"/>
  <c r="N454" i="25"/>
  <c r="H454" i="25"/>
  <c r="W453" i="25"/>
  <c r="Y453" i="25" s="1"/>
  <c r="N453" i="25"/>
  <c r="H453" i="25"/>
  <c r="W452" i="25"/>
  <c r="Y452" i="25" s="1"/>
  <c r="N452" i="25"/>
  <c r="H452" i="25"/>
  <c r="I452" i="25" s="1"/>
  <c r="W451" i="25"/>
  <c r="Y451" i="25" s="1"/>
  <c r="N451" i="25"/>
  <c r="H451" i="25"/>
  <c r="I451" i="25" s="1"/>
  <c r="W450" i="25"/>
  <c r="Y450" i="25" s="1"/>
  <c r="N450" i="25"/>
  <c r="H450" i="25"/>
  <c r="I450" i="25" s="1"/>
  <c r="W449" i="25"/>
  <c r="Y449" i="25" s="1"/>
  <c r="N449" i="25"/>
  <c r="H449" i="25"/>
  <c r="I449" i="25" s="1"/>
  <c r="W448" i="25"/>
  <c r="Y448" i="25" s="1"/>
  <c r="N448" i="25"/>
  <c r="H448" i="25"/>
  <c r="I448" i="25" s="1"/>
  <c r="W447" i="25"/>
  <c r="Y447" i="25" s="1"/>
  <c r="N447" i="25"/>
  <c r="H447" i="25"/>
  <c r="I447" i="25" s="1"/>
  <c r="W446" i="25"/>
  <c r="Y446" i="25" s="1"/>
  <c r="N446" i="25"/>
  <c r="H446" i="25"/>
  <c r="W445" i="25"/>
  <c r="Y445" i="25" s="1"/>
  <c r="N445" i="25"/>
  <c r="H445" i="25"/>
  <c r="H444" i="25"/>
  <c r="I444" i="25" s="1"/>
  <c r="W443" i="25"/>
  <c r="Y443" i="25" s="1"/>
  <c r="N443" i="25"/>
  <c r="H443" i="25"/>
  <c r="I443" i="25" s="1"/>
  <c r="W442" i="25"/>
  <c r="Y442" i="25" s="1"/>
  <c r="N442" i="25"/>
  <c r="H442" i="25"/>
  <c r="I442" i="25" s="1"/>
  <c r="W441" i="25"/>
  <c r="Y441" i="25" s="1"/>
  <c r="N441" i="25"/>
  <c r="I441" i="25"/>
  <c r="H441" i="25"/>
  <c r="W440" i="25"/>
  <c r="Y440" i="25" s="1"/>
  <c r="N440" i="25"/>
  <c r="H440" i="25"/>
  <c r="I440" i="25" s="1"/>
  <c r="W439" i="25"/>
  <c r="Y439" i="25" s="1"/>
  <c r="N439" i="25"/>
  <c r="H439" i="25"/>
  <c r="W438" i="25"/>
  <c r="Y438" i="25" s="1"/>
  <c r="N438" i="25"/>
  <c r="H438" i="25"/>
  <c r="I438" i="25" s="1"/>
  <c r="W437" i="25"/>
  <c r="Y437" i="25" s="1"/>
  <c r="N437" i="25"/>
  <c r="H437" i="25"/>
  <c r="I437" i="25" s="1"/>
  <c r="W436" i="25"/>
  <c r="Y436" i="25" s="1"/>
  <c r="N436" i="25"/>
  <c r="H436" i="25"/>
  <c r="I436" i="25" s="1"/>
  <c r="W435" i="25"/>
  <c r="Y435" i="25" s="1"/>
  <c r="N435" i="25"/>
  <c r="H435" i="25"/>
  <c r="W434" i="25"/>
  <c r="Y434" i="25" s="1"/>
  <c r="N434" i="25"/>
  <c r="H434" i="25"/>
  <c r="I434" i="25" s="1"/>
  <c r="H433" i="25"/>
  <c r="W432" i="25"/>
  <c r="Y432" i="25" s="1"/>
  <c r="N432" i="25"/>
  <c r="H432" i="25"/>
  <c r="I432" i="25" s="1"/>
  <c r="W431" i="25"/>
  <c r="Y431" i="25" s="1"/>
  <c r="N431" i="25"/>
  <c r="I431" i="25"/>
  <c r="H431" i="25"/>
  <c r="W430" i="25"/>
  <c r="Y430" i="25" s="1"/>
  <c r="N430" i="25"/>
  <c r="H430" i="25"/>
  <c r="I430" i="25" s="1"/>
  <c r="W429" i="25"/>
  <c r="Y429" i="25" s="1"/>
  <c r="N429" i="25"/>
  <c r="H429" i="25"/>
  <c r="W428" i="25"/>
  <c r="Y428" i="25" s="1"/>
  <c r="N428" i="25"/>
  <c r="H428" i="25"/>
  <c r="I428" i="25" s="1"/>
  <c r="W427" i="25"/>
  <c r="Y427" i="25" s="1"/>
  <c r="N427" i="25"/>
  <c r="H427" i="25"/>
  <c r="I427" i="25" s="1"/>
  <c r="W426" i="25"/>
  <c r="Y426" i="25" s="1"/>
  <c r="N426" i="25"/>
  <c r="I426" i="25"/>
  <c r="H426" i="25"/>
  <c r="W425" i="25"/>
  <c r="Y425" i="25" s="1"/>
  <c r="N425" i="25"/>
  <c r="H425" i="25"/>
  <c r="W424" i="25"/>
  <c r="Y424" i="25" s="1"/>
  <c r="N424" i="25"/>
  <c r="H424" i="25"/>
  <c r="I424" i="25" s="1"/>
  <c r="W423" i="25"/>
  <c r="Y423" i="25" s="1"/>
  <c r="N423" i="25"/>
  <c r="H423" i="25"/>
  <c r="I423" i="25" s="1"/>
  <c r="W422" i="25"/>
  <c r="Y422" i="25" s="1"/>
  <c r="N422" i="25"/>
  <c r="H422" i="25"/>
  <c r="I422" i="25" s="1"/>
  <c r="W421" i="25"/>
  <c r="Y421" i="25" s="1"/>
  <c r="N421" i="25"/>
  <c r="H421" i="25"/>
  <c r="H420" i="25"/>
  <c r="W419" i="25"/>
  <c r="Y419" i="25" s="1"/>
  <c r="N419" i="25"/>
  <c r="H419" i="25"/>
  <c r="W418" i="25"/>
  <c r="Y418" i="25" s="1"/>
  <c r="N418" i="25"/>
  <c r="H418" i="25"/>
  <c r="I418" i="25" s="1"/>
  <c r="W417" i="25"/>
  <c r="Y417" i="25" s="1"/>
  <c r="N417" i="25"/>
  <c r="H417" i="25"/>
  <c r="I417" i="25" s="1"/>
  <c r="W416" i="25"/>
  <c r="Y416" i="25" s="1"/>
  <c r="N416" i="25"/>
  <c r="H416" i="25"/>
  <c r="I416" i="25" s="1"/>
  <c r="W415" i="25"/>
  <c r="Y415" i="25" s="1"/>
  <c r="N415" i="25"/>
  <c r="H415" i="25"/>
  <c r="W414" i="25"/>
  <c r="Y414" i="25" s="1"/>
  <c r="N414" i="25"/>
  <c r="H414" i="25"/>
  <c r="I414" i="25" s="1"/>
  <c r="W413" i="25"/>
  <c r="Y413" i="25" s="1"/>
  <c r="N413" i="25"/>
  <c r="H413" i="25"/>
  <c r="I413" i="25" s="1"/>
  <c r="W412" i="25"/>
  <c r="Y412" i="25" s="1"/>
  <c r="N412" i="25"/>
  <c r="H412" i="25"/>
  <c r="I412" i="25" s="1"/>
  <c r="W411" i="25"/>
  <c r="Y411" i="25" s="1"/>
  <c r="N411" i="25"/>
  <c r="H411" i="25"/>
  <c r="H410" i="25"/>
  <c r="G410" i="25"/>
  <c r="P409" i="25"/>
  <c r="L409" i="25"/>
  <c r="K409" i="25"/>
  <c r="X374" i="25" s="1"/>
  <c r="X409" i="25" s="1"/>
  <c r="J409" i="25"/>
  <c r="F409" i="25"/>
  <c r="E409" i="25"/>
  <c r="W408" i="25"/>
  <c r="Y408" i="25" s="1"/>
  <c r="N408" i="25"/>
  <c r="I408" i="25"/>
  <c r="H408" i="25"/>
  <c r="W407" i="25"/>
  <c r="Y407" i="25" s="1"/>
  <c r="N407" i="25"/>
  <c r="H407" i="25"/>
  <c r="I407" i="25" s="1"/>
  <c r="W406" i="25"/>
  <c r="Y406" i="25" s="1"/>
  <c r="N406" i="25"/>
  <c r="H406" i="25"/>
  <c r="W405" i="25"/>
  <c r="Y405" i="25" s="1"/>
  <c r="N405" i="25"/>
  <c r="H405" i="25"/>
  <c r="I405" i="25" s="1"/>
  <c r="W404" i="25"/>
  <c r="Y404" i="25" s="1"/>
  <c r="N404" i="25"/>
  <c r="H404" i="25"/>
  <c r="I404" i="25" s="1"/>
  <c r="W403" i="25"/>
  <c r="Y403" i="25" s="1"/>
  <c r="N403" i="25"/>
  <c r="H403" i="25"/>
  <c r="I403" i="25" s="1"/>
  <c r="H402" i="25"/>
  <c r="I402" i="25" s="1"/>
  <c r="W401" i="25"/>
  <c r="Y401" i="25" s="1"/>
  <c r="N401" i="25"/>
  <c r="H401" i="25"/>
  <c r="I401" i="25" s="1"/>
  <c r="W400" i="25"/>
  <c r="Y400" i="25" s="1"/>
  <c r="N400" i="25"/>
  <c r="H400" i="25"/>
  <c r="I400" i="25" s="1"/>
  <c r="W399" i="25"/>
  <c r="Y399" i="25" s="1"/>
  <c r="N399" i="25"/>
  <c r="H399" i="25"/>
  <c r="I399" i="25" s="1"/>
  <c r="W398" i="25"/>
  <c r="Y398" i="25" s="1"/>
  <c r="N398" i="25"/>
  <c r="H398" i="25"/>
  <c r="I398" i="25" s="1"/>
  <c r="W397" i="25"/>
  <c r="Y397" i="25" s="1"/>
  <c r="N397" i="25"/>
  <c r="H397" i="25"/>
  <c r="I397" i="25" s="1"/>
  <c r="W396" i="25"/>
  <c r="Y396" i="25" s="1"/>
  <c r="N396" i="25"/>
  <c r="H396" i="25"/>
  <c r="W395" i="25"/>
  <c r="Y395" i="25" s="1"/>
  <c r="N395" i="25"/>
  <c r="H395" i="25"/>
  <c r="I395" i="25" s="1"/>
  <c r="W394" i="25"/>
  <c r="Y394" i="25" s="1"/>
  <c r="N394" i="25"/>
  <c r="H394" i="25"/>
  <c r="I394" i="25" s="1"/>
  <c r="W393" i="25"/>
  <c r="Y393" i="25" s="1"/>
  <c r="N393" i="25"/>
  <c r="H393" i="25"/>
  <c r="W392" i="25"/>
  <c r="Y392" i="25" s="1"/>
  <c r="N392" i="25"/>
  <c r="H392" i="25"/>
  <c r="I392" i="25" s="1"/>
  <c r="W391" i="25"/>
  <c r="Y391" i="25" s="1"/>
  <c r="N391" i="25"/>
  <c r="H391" i="25"/>
  <c r="I391" i="25" s="1"/>
  <c r="W390" i="25"/>
  <c r="Y390" i="25" s="1"/>
  <c r="N390" i="25"/>
  <c r="H390" i="25"/>
  <c r="I390" i="25" s="1"/>
  <c r="W389" i="25"/>
  <c r="Y389" i="25" s="1"/>
  <c r="N389" i="25"/>
  <c r="H389" i="25"/>
  <c r="I389" i="25" s="1"/>
  <c r="W388" i="25"/>
  <c r="Y388" i="25" s="1"/>
  <c r="N388" i="25"/>
  <c r="H388" i="25"/>
  <c r="W387" i="25"/>
  <c r="Y387" i="25" s="1"/>
  <c r="N387" i="25"/>
  <c r="H387" i="25"/>
  <c r="I387" i="25" s="1"/>
  <c r="H386" i="25"/>
  <c r="I386" i="25" s="1"/>
  <c r="W385" i="25"/>
  <c r="Y385" i="25" s="1"/>
  <c r="N385" i="25"/>
  <c r="H385" i="25"/>
  <c r="I385" i="25" s="1"/>
  <c r="W384" i="25"/>
  <c r="Y384" i="25" s="1"/>
  <c r="N384" i="25"/>
  <c r="H384" i="25"/>
  <c r="I384" i="25" s="1"/>
  <c r="W383" i="25"/>
  <c r="Y383" i="25" s="1"/>
  <c r="N383" i="25"/>
  <c r="H383" i="25"/>
  <c r="I383" i="25" s="1"/>
  <c r="W382" i="25"/>
  <c r="Y382" i="25" s="1"/>
  <c r="N382" i="25"/>
  <c r="H382" i="25"/>
  <c r="W381" i="25"/>
  <c r="Y381" i="25" s="1"/>
  <c r="N381" i="25"/>
  <c r="H381" i="25"/>
  <c r="I381" i="25" s="1"/>
  <c r="W380" i="25"/>
  <c r="Y380" i="25" s="1"/>
  <c r="N380" i="25"/>
  <c r="H380" i="25"/>
  <c r="I380" i="25" s="1"/>
  <c r="W379" i="25"/>
  <c r="Y379" i="25" s="1"/>
  <c r="N379" i="25"/>
  <c r="H379" i="25"/>
  <c r="I379" i="25" s="1"/>
  <c r="W378" i="25"/>
  <c r="Y378" i="25" s="1"/>
  <c r="N378" i="25"/>
  <c r="H378" i="25"/>
  <c r="I378" i="25" s="1"/>
  <c r="W377" i="25"/>
  <c r="Y377" i="25" s="1"/>
  <c r="N377" i="25"/>
  <c r="H377" i="25"/>
  <c r="I377" i="25" s="1"/>
  <c r="W376" i="25"/>
  <c r="Y376" i="25" s="1"/>
  <c r="N376" i="25"/>
  <c r="H376" i="25"/>
  <c r="I376" i="25" s="1"/>
  <c r="W375" i="25"/>
  <c r="Y375" i="25" s="1"/>
  <c r="N375" i="25"/>
  <c r="H375" i="25"/>
  <c r="I375" i="25" s="1"/>
  <c r="W374" i="25"/>
  <c r="N374" i="25"/>
  <c r="H374" i="25"/>
  <c r="G374" i="25"/>
  <c r="P373" i="25"/>
  <c r="L373" i="25"/>
  <c r="K373" i="25"/>
  <c r="X355" i="25" s="1"/>
  <c r="X373" i="25" s="1"/>
  <c r="J373" i="25"/>
  <c r="F373" i="25"/>
  <c r="E373" i="25"/>
  <c r="W372" i="25"/>
  <c r="Y372" i="25" s="1"/>
  <c r="N372" i="25"/>
  <c r="H372" i="25"/>
  <c r="I372" i="25" s="1"/>
  <c r="W371" i="25"/>
  <c r="Y371" i="25" s="1"/>
  <c r="N371" i="25"/>
  <c r="H371" i="25"/>
  <c r="I371" i="25" s="1"/>
  <c r="W370" i="25"/>
  <c r="Y370" i="25" s="1"/>
  <c r="N370" i="25"/>
  <c r="H370" i="25"/>
  <c r="W369" i="25"/>
  <c r="Y369" i="25" s="1"/>
  <c r="N369" i="25"/>
  <c r="H369" i="25"/>
  <c r="I369" i="25" s="1"/>
  <c r="W368" i="25"/>
  <c r="Y368" i="25" s="1"/>
  <c r="N368" i="25"/>
  <c r="H368" i="25"/>
  <c r="I368" i="25" s="1"/>
  <c r="W367" i="25"/>
  <c r="Y367" i="25" s="1"/>
  <c r="N367" i="25"/>
  <c r="H367" i="25"/>
  <c r="I367" i="25" s="1"/>
  <c r="W366" i="25"/>
  <c r="Y366" i="25" s="1"/>
  <c r="N366" i="25"/>
  <c r="H366" i="25"/>
  <c r="I365" i="25"/>
  <c r="H365" i="25"/>
  <c r="W364" i="25"/>
  <c r="Y364" i="25" s="1"/>
  <c r="N364" i="25"/>
  <c r="H364" i="25"/>
  <c r="W363" i="25"/>
  <c r="Y363" i="25" s="1"/>
  <c r="N363" i="25"/>
  <c r="H363" i="25"/>
  <c r="I363" i="25" s="1"/>
  <c r="W362" i="25"/>
  <c r="Y362" i="25" s="1"/>
  <c r="N362" i="25"/>
  <c r="H362" i="25"/>
  <c r="W361" i="25"/>
  <c r="Y361" i="25" s="1"/>
  <c r="N361" i="25"/>
  <c r="H361" i="25"/>
  <c r="I361" i="25" s="1"/>
  <c r="W360" i="25"/>
  <c r="Y360" i="25" s="1"/>
  <c r="N360" i="25"/>
  <c r="H360" i="25"/>
  <c r="W359" i="25"/>
  <c r="Y359" i="25" s="1"/>
  <c r="N359" i="25"/>
  <c r="I359" i="25"/>
  <c r="H359" i="25"/>
  <c r="W358" i="25"/>
  <c r="Y358" i="25" s="1"/>
  <c r="N358" i="25"/>
  <c r="H358" i="25"/>
  <c r="I358" i="25" s="1"/>
  <c r="W357" i="25"/>
  <c r="Y357" i="25" s="1"/>
  <c r="N357" i="25"/>
  <c r="I357" i="25"/>
  <c r="H357" i="25"/>
  <c r="W356" i="25"/>
  <c r="Y356" i="25" s="1"/>
  <c r="N356" i="25"/>
  <c r="H356" i="25"/>
  <c r="H355" i="25"/>
  <c r="G355" i="25"/>
  <c r="P354" i="25"/>
  <c r="L354" i="25"/>
  <c r="K354" i="25"/>
  <c r="X315" i="25" s="1"/>
  <c r="X354" i="25" s="1"/>
  <c r="J354" i="25"/>
  <c r="F354" i="25"/>
  <c r="E354" i="25"/>
  <c r="W353" i="25"/>
  <c r="Y353" i="25" s="1"/>
  <c r="N353" i="25"/>
  <c r="H353" i="25"/>
  <c r="I353" i="25" s="1"/>
  <c r="Y352" i="25"/>
  <c r="W352" i="25"/>
  <c r="N352" i="25"/>
  <c r="H352" i="25"/>
  <c r="I352" i="25" s="1"/>
  <c r="W351" i="25"/>
  <c r="Y351" i="25" s="1"/>
  <c r="N351" i="25"/>
  <c r="H351" i="25"/>
  <c r="W350" i="25"/>
  <c r="Y350" i="25" s="1"/>
  <c r="N350" i="25"/>
  <c r="I350" i="25"/>
  <c r="H350" i="25"/>
  <c r="W349" i="25"/>
  <c r="Y349" i="25" s="1"/>
  <c r="N349" i="25"/>
  <c r="H349" i="25"/>
  <c r="I349" i="25" s="1"/>
  <c r="W348" i="25"/>
  <c r="Y348" i="25" s="1"/>
  <c r="N348" i="25"/>
  <c r="H348" i="25"/>
  <c r="I348" i="25" s="1"/>
  <c r="W347" i="25"/>
  <c r="Y347" i="25" s="1"/>
  <c r="N347" i="25"/>
  <c r="H347" i="25"/>
  <c r="W346" i="25"/>
  <c r="Y346" i="25" s="1"/>
  <c r="N346" i="25"/>
  <c r="H346" i="25"/>
  <c r="I346" i="25" s="1"/>
  <c r="W345" i="25"/>
  <c r="Y345" i="25" s="1"/>
  <c r="N345" i="25"/>
  <c r="H345" i="25"/>
  <c r="I345" i="25" s="1"/>
  <c r="W344" i="25"/>
  <c r="Y344" i="25" s="1"/>
  <c r="N344" i="25"/>
  <c r="H344" i="25"/>
  <c r="I344" i="25" s="1"/>
  <c r="W343" i="25"/>
  <c r="Y343" i="25" s="1"/>
  <c r="N343" i="25"/>
  <c r="H343" i="25"/>
  <c r="W342" i="25"/>
  <c r="Y342" i="25" s="1"/>
  <c r="N342" i="25"/>
  <c r="H342" i="25"/>
  <c r="I342" i="25" s="1"/>
  <c r="W341" i="25"/>
  <c r="Y341" i="25" s="1"/>
  <c r="N341" i="25"/>
  <c r="H341" i="25"/>
  <c r="I341" i="25" s="1"/>
  <c r="W340" i="25"/>
  <c r="Y340" i="25" s="1"/>
  <c r="N340" i="25"/>
  <c r="H340" i="25"/>
  <c r="I340" i="25" s="1"/>
  <c r="W339" i="25"/>
  <c r="Y339" i="25" s="1"/>
  <c r="N339" i="25"/>
  <c r="H339" i="25"/>
  <c r="W338" i="25"/>
  <c r="Y338" i="25" s="1"/>
  <c r="N338" i="25"/>
  <c r="H338" i="25"/>
  <c r="I338" i="25" s="1"/>
  <c r="W337" i="25"/>
  <c r="Y337" i="25" s="1"/>
  <c r="N337" i="25"/>
  <c r="H337" i="25"/>
  <c r="I337" i="25" s="1"/>
  <c r="W336" i="25"/>
  <c r="Y336" i="25" s="1"/>
  <c r="N336" i="25"/>
  <c r="I336" i="25"/>
  <c r="H336" i="25"/>
  <c r="W335" i="25"/>
  <c r="Y335" i="25" s="1"/>
  <c r="N335" i="25"/>
  <c r="H335" i="25"/>
  <c r="W334" i="25"/>
  <c r="Y334" i="25" s="1"/>
  <c r="N334" i="25"/>
  <c r="H334" i="25"/>
  <c r="I334" i="25" s="1"/>
  <c r="H333" i="25"/>
  <c r="W332" i="25"/>
  <c r="Y332" i="25" s="1"/>
  <c r="N332" i="25"/>
  <c r="I332" i="25"/>
  <c r="H332" i="25"/>
  <c r="W331" i="25"/>
  <c r="Y331" i="25" s="1"/>
  <c r="N331" i="25"/>
  <c r="H331" i="25"/>
  <c r="I331" i="25" s="1"/>
  <c r="W330" i="25"/>
  <c r="Y330" i="25" s="1"/>
  <c r="N330" i="25"/>
  <c r="H330" i="25"/>
  <c r="I330" i="25" s="1"/>
  <c r="W329" i="25"/>
  <c r="Y329" i="25" s="1"/>
  <c r="N329" i="25"/>
  <c r="H329" i="25"/>
  <c r="W328" i="25"/>
  <c r="Y328" i="25" s="1"/>
  <c r="N328" i="25"/>
  <c r="H328" i="25"/>
  <c r="I328" i="25" s="1"/>
  <c r="W327" i="25"/>
  <c r="Y327" i="25" s="1"/>
  <c r="N327" i="25"/>
  <c r="H327" i="25"/>
  <c r="I327" i="25" s="1"/>
  <c r="W326" i="25"/>
  <c r="Y326" i="25" s="1"/>
  <c r="N326" i="25"/>
  <c r="H326" i="25"/>
  <c r="I326" i="25" s="1"/>
  <c r="W325" i="25"/>
  <c r="Y325" i="25" s="1"/>
  <c r="N325" i="25"/>
  <c r="H325" i="25"/>
  <c r="W324" i="25"/>
  <c r="Y324" i="25" s="1"/>
  <c r="N324" i="25"/>
  <c r="H324" i="25"/>
  <c r="I324" i="25" s="1"/>
  <c r="W323" i="25"/>
  <c r="Y323" i="25" s="1"/>
  <c r="N323" i="25"/>
  <c r="H323" i="25"/>
  <c r="I323" i="25" s="1"/>
  <c r="W322" i="25"/>
  <c r="Y322" i="25" s="1"/>
  <c r="N322" i="25"/>
  <c r="H322" i="25"/>
  <c r="I322" i="25" s="1"/>
  <c r="W321" i="25"/>
  <c r="Y321" i="25" s="1"/>
  <c r="N321" i="25"/>
  <c r="H321" i="25"/>
  <c r="Y320" i="25"/>
  <c r="W320" i="25"/>
  <c r="N320" i="25"/>
  <c r="H320" i="25"/>
  <c r="I320" i="25" s="1"/>
  <c r="W319" i="25"/>
  <c r="Y319" i="25" s="1"/>
  <c r="N319" i="25"/>
  <c r="H319" i="25"/>
  <c r="I319" i="25" s="1"/>
  <c r="W318" i="25"/>
  <c r="Y318" i="25" s="1"/>
  <c r="N318" i="25"/>
  <c r="I318" i="25"/>
  <c r="H318" i="25"/>
  <c r="W317" i="25"/>
  <c r="Y317" i="25" s="1"/>
  <c r="N317" i="25"/>
  <c r="H317" i="25"/>
  <c r="W316" i="25"/>
  <c r="Y316" i="25" s="1"/>
  <c r="N316" i="25"/>
  <c r="H316" i="25"/>
  <c r="I316" i="25" s="1"/>
  <c r="I315" i="25"/>
  <c r="H315" i="25"/>
  <c r="G315" i="25"/>
  <c r="P314" i="25"/>
  <c r="L314" i="25"/>
  <c r="K314" i="25"/>
  <c r="X262" i="25" s="1"/>
  <c r="X314" i="25" s="1"/>
  <c r="J314" i="25"/>
  <c r="F314" i="25"/>
  <c r="E314" i="25"/>
  <c r="W313" i="25"/>
  <c r="Y313" i="25" s="1"/>
  <c r="N313" i="25"/>
  <c r="I313" i="25"/>
  <c r="H313" i="25"/>
  <c r="W312" i="25"/>
  <c r="Y312" i="25" s="1"/>
  <c r="N312" i="25"/>
  <c r="H312" i="25"/>
  <c r="W311" i="25"/>
  <c r="Y311" i="25" s="1"/>
  <c r="N311" i="25"/>
  <c r="I311" i="25"/>
  <c r="H311" i="25"/>
  <c r="W310" i="25"/>
  <c r="Y310" i="25" s="1"/>
  <c r="N310" i="25"/>
  <c r="H310" i="25"/>
  <c r="W309" i="25"/>
  <c r="Y309" i="25" s="1"/>
  <c r="N309" i="25"/>
  <c r="H309" i="25"/>
  <c r="I309" i="25" s="1"/>
  <c r="W308" i="25"/>
  <c r="Y308" i="25" s="1"/>
  <c r="N308" i="25"/>
  <c r="H308" i="25"/>
  <c r="W307" i="25"/>
  <c r="Y307" i="25" s="1"/>
  <c r="N307" i="25"/>
  <c r="H307" i="25"/>
  <c r="I307" i="25" s="1"/>
  <c r="W306" i="25"/>
  <c r="Y306" i="25" s="1"/>
  <c r="N306" i="25"/>
  <c r="H306" i="25"/>
  <c r="W305" i="25"/>
  <c r="Y305" i="25" s="1"/>
  <c r="N305" i="25"/>
  <c r="H305" i="25"/>
  <c r="I305" i="25" s="1"/>
  <c r="W304" i="25"/>
  <c r="Y304" i="25" s="1"/>
  <c r="N304" i="25"/>
  <c r="H304" i="25"/>
  <c r="W303" i="25"/>
  <c r="Y303" i="25" s="1"/>
  <c r="N303" i="25"/>
  <c r="H303" i="25"/>
  <c r="I303" i="25" s="1"/>
  <c r="Y302" i="25"/>
  <c r="W302" i="25"/>
  <c r="N302" i="25"/>
  <c r="H302" i="25"/>
  <c r="I302" i="25" s="1"/>
  <c r="W301" i="25"/>
  <c r="Y301" i="25" s="1"/>
  <c r="N301" i="25"/>
  <c r="H301" i="25"/>
  <c r="W300" i="25"/>
  <c r="Y300" i="25" s="1"/>
  <c r="N300" i="25"/>
  <c r="I300" i="25"/>
  <c r="H300" i="25"/>
  <c r="Y299" i="25"/>
  <c r="W299" i="25"/>
  <c r="N299" i="25"/>
  <c r="H299" i="25"/>
  <c r="I299" i="25" s="1"/>
  <c r="H298" i="25"/>
  <c r="W297" i="25"/>
  <c r="Y297" i="25" s="1"/>
  <c r="N297" i="25"/>
  <c r="H297" i="25"/>
  <c r="I297" i="25" s="1"/>
  <c r="W296" i="25"/>
  <c r="Y296" i="25" s="1"/>
  <c r="N296" i="25"/>
  <c r="H296" i="25"/>
  <c r="I296" i="25" s="1"/>
  <c r="W295" i="25"/>
  <c r="Y295" i="25" s="1"/>
  <c r="N295" i="25"/>
  <c r="H295" i="25"/>
  <c r="W294" i="25"/>
  <c r="Y294" i="25" s="1"/>
  <c r="N294" i="25"/>
  <c r="H294" i="25"/>
  <c r="I294" i="25" s="1"/>
  <c r="W293" i="25"/>
  <c r="Y293" i="25" s="1"/>
  <c r="N293" i="25"/>
  <c r="H293" i="25"/>
  <c r="I293" i="25" s="1"/>
  <c r="W292" i="25"/>
  <c r="Y292" i="25" s="1"/>
  <c r="N292" i="25"/>
  <c r="H292" i="25"/>
  <c r="I292" i="25" s="1"/>
  <c r="W291" i="25"/>
  <c r="Y291" i="25" s="1"/>
  <c r="N291" i="25"/>
  <c r="H291" i="25"/>
  <c r="W290" i="25"/>
  <c r="Y290" i="25" s="1"/>
  <c r="N290" i="25"/>
  <c r="I290" i="25"/>
  <c r="H290" i="25"/>
  <c r="H289" i="25"/>
  <c r="W288" i="25"/>
  <c r="Y288" i="25" s="1"/>
  <c r="N288" i="25"/>
  <c r="H288" i="25"/>
  <c r="I288" i="25" s="1"/>
  <c r="W287" i="25"/>
  <c r="Y287" i="25" s="1"/>
  <c r="N287" i="25"/>
  <c r="I287" i="25"/>
  <c r="H287" i="25"/>
  <c r="Y286" i="25"/>
  <c r="W286" i="25"/>
  <c r="N286" i="25"/>
  <c r="H286" i="25"/>
  <c r="I286" i="25" s="1"/>
  <c r="W285" i="25"/>
  <c r="Y285" i="25" s="1"/>
  <c r="N285" i="25"/>
  <c r="H285" i="25"/>
  <c r="W284" i="25"/>
  <c r="Y284" i="25" s="1"/>
  <c r="N284" i="25"/>
  <c r="H284" i="25"/>
  <c r="I284" i="25" s="1"/>
  <c r="W283" i="25"/>
  <c r="Y283" i="25" s="1"/>
  <c r="N283" i="25"/>
  <c r="I283" i="25"/>
  <c r="H283" i="25"/>
  <c r="W282" i="25"/>
  <c r="Y282" i="25" s="1"/>
  <c r="N282" i="25"/>
  <c r="H282" i="25"/>
  <c r="I282" i="25" s="1"/>
  <c r="W281" i="25"/>
  <c r="Y281" i="25" s="1"/>
  <c r="N281" i="25"/>
  <c r="H281" i="25"/>
  <c r="Y280" i="25"/>
  <c r="W280" i="25"/>
  <c r="N280" i="25"/>
  <c r="H280" i="25"/>
  <c r="I280" i="25" s="1"/>
  <c r="W279" i="25"/>
  <c r="Y279" i="25" s="1"/>
  <c r="N279" i="25"/>
  <c r="H279" i="25"/>
  <c r="I279" i="25" s="1"/>
  <c r="H278" i="25"/>
  <c r="W277" i="25"/>
  <c r="Y277" i="25" s="1"/>
  <c r="N277" i="25"/>
  <c r="I277" i="25"/>
  <c r="H277" i="25"/>
  <c r="W276" i="25"/>
  <c r="Y276" i="25" s="1"/>
  <c r="N276" i="25"/>
  <c r="H276" i="25"/>
  <c r="I276" i="25" s="1"/>
  <c r="W275" i="25"/>
  <c r="Y275" i="25" s="1"/>
  <c r="N275" i="25"/>
  <c r="H275" i="25"/>
  <c r="Y274" i="25"/>
  <c r="W274" i="25"/>
  <c r="N274" i="25"/>
  <c r="H274" i="25"/>
  <c r="I274" i="25" s="1"/>
  <c r="H273" i="25"/>
  <c r="I273" i="25" s="1"/>
  <c r="Y272" i="25"/>
  <c r="W272" i="25"/>
  <c r="N272" i="25"/>
  <c r="H272" i="25"/>
  <c r="I272" i="25" s="1"/>
  <c r="W271" i="25"/>
  <c r="Y271" i="25" s="1"/>
  <c r="N271" i="25"/>
  <c r="H271" i="25"/>
  <c r="I271" i="25" s="1"/>
  <c r="Y270" i="25"/>
  <c r="W270" i="25"/>
  <c r="N270" i="25"/>
  <c r="H270" i="25"/>
  <c r="I270" i="25" s="1"/>
  <c r="W269" i="25"/>
  <c r="Y269" i="25" s="1"/>
  <c r="N269" i="25"/>
  <c r="H269" i="25"/>
  <c r="Y268" i="25"/>
  <c r="W268" i="25"/>
  <c r="N268" i="25"/>
  <c r="I268" i="25"/>
  <c r="H268" i="25"/>
  <c r="W267" i="25"/>
  <c r="Y267" i="25" s="1"/>
  <c r="N267" i="25"/>
  <c r="H267" i="25"/>
  <c r="I267" i="25" s="1"/>
  <c r="W266" i="25"/>
  <c r="Y266" i="25" s="1"/>
  <c r="N266" i="25"/>
  <c r="H266" i="25"/>
  <c r="I266" i="25" s="1"/>
  <c r="W265" i="25"/>
  <c r="Y265" i="25" s="1"/>
  <c r="N265" i="25"/>
  <c r="H265" i="25"/>
  <c r="W264" i="25"/>
  <c r="Y264" i="25" s="1"/>
  <c r="N264" i="25"/>
  <c r="H264" i="25"/>
  <c r="I264" i="25" s="1"/>
  <c r="W263" i="25"/>
  <c r="Y263" i="25" s="1"/>
  <c r="N263" i="25"/>
  <c r="H263" i="25"/>
  <c r="I263" i="25" s="1"/>
  <c r="H262" i="25"/>
  <c r="G262" i="25"/>
  <c r="P261" i="25"/>
  <c r="L261" i="25"/>
  <c r="K261" i="25"/>
  <c r="X221" i="25" s="1"/>
  <c r="X261" i="25" s="1"/>
  <c r="J261" i="25"/>
  <c r="F261" i="25"/>
  <c r="E261" i="25"/>
  <c r="W260" i="25"/>
  <c r="Y260" i="25" s="1"/>
  <c r="N260" i="25"/>
  <c r="H260" i="25"/>
  <c r="W259" i="25"/>
  <c r="Y259" i="25" s="1"/>
  <c r="N259" i="25"/>
  <c r="H259" i="25"/>
  <c r="I259" i="25" s="1"/>
  <c r="W258" i="25"/>
  <c r="Y258" i="25" s="1"/>
  <c r="N258" i="25"/>
  <c r="H258" i="25"/>
  <c r="I258" i="25" s="1"/>
  <c r="Y257" i="25"/>
  <c r="W257" i="25"/>
  <c r="N257" i="25"/>
  <c r="H257" i="25"/>
  <c r="I257" i="25" s="1"/>
  <c r="W256" i="25"/>
  <c r="Y256" i="25" s="1"/>
  <c r="N256" i="25"/>
  <c r="H256" i="25"/>
  <c r="W255" i="25"/>
  <c r="Y255" i="25" s="1"/>
  <c r="N255" i="25"/>
  <c r="H255" i="25"/>
  <c r="I255" i="25" s="1"/>
  <c r="Y254" i="25"/>
  <c r="W254" i="25"/>
  <c r="N254" i="25"/>
  <c r="H254" i="25"/>
  <c r="I254" i="25" s="1"/>
  <c r="H253" i="25"/>
  <c r="W252" i="25"/>
  <c r="Y252" i="25" s="1"/>
  <c r="N252" i="25"/>
  <c r="H252" i="25"/>
  <c r="I252" i="25" s="1"/>
  <c r="W251" i="25"/>
  <c r="Y251" i="25" s="1"/>
  <c r="N251" i="25"/>
  <c r="H251" i="25"/>
  <c r="I251" i="25" s="1"/>
  <c r="W250" i="25"/>
  <c r="Y250" i="25" s="1"/>
  <c r="N250" i="25"/>
  <c r="H250" i="25"/>
  <c r="W249" i="25"/>
  <c r="Y249" i="25" s="1"/>
  <c r="N249" i="25"/>
  <c r="H249" i="25"/>
  <c r="I249" i="25" s="1"/>
  <c r="W248" i="25"/>
  <c r="Y248" i="25" s="1"/>
  <c r="N248" i="25"/>
  <c r="H248" i="25"/>
  <c r="I248" i="25" s="1"/>
  <c r="W247" i="25"/>
  <c r="Y247" i="25" s="1"/>
  <c r="N247" i="25"/>
  <c r="H247" i="25"/>
  <c r="I247" i="25" s="1"/>
  <c r="W246" i="25"/>
  <c r="Y246" i="25" s="1"/>
  <c r="N246" i="25"/>
  <c r="H246" i="25"/>
  <c r="W245" i="25"/>
  <c r="Y245" i="25" s="1"/>
  <c r="N245" i="25"/>
  <c r="H245" i="25"/>
  <c r="I245" i="25" s="1"/>
  <c r="H244" i="25"/>
  <c r="W243" i="25"/>
  <c r="Y243" i="25" s="1"/>
  <c r="N243" i="25"/>
  <c r="H243" i="25"/>
  <c r="I243" i="25" s="1"/>
  <c r="Y242" i="25"/>
  <c r="W242" i="25"/>
  <c r="N242" i="25"/>
  <c r="H242" i="25"/>
  <c r="I242" i="25" s="1"/>
  <c r="Y241" i="25"/>
  <c r="W241" i="25"/>
  <c r="N241" i="25"/>
  <c r="H241" i="25"/>
  <c r="I241" i="25" s="1"/>
  <c r="W240" i="25"/>
  <c r="Y240" i="25" s="1"/>
  <c r="N240" i="25"/>
  <c r="H240" i="25"/>
  <c r="H239" i="25"/>
  <c r="I239" i="25" s="1"/>
  <c r="Y238" i="25"/>
  <c r="W238" i="25"/>
  <c r="N238" i="25"/>
  <c r="H238" i="25"/>
  <c r="I238" i="25" s="1"/>
  <c r="W237" i="25"/>
  <c r="Y237" i="25" s="1"/>
  <c r="N237" i="25"/>
  <c r="I237" i="25"/>
  <c r="H237" i="25"/>
  <c r="W236" i="25"/>
  <c r="Y236" i="25" s="1"/>
  <c r="N236" i="25"/>
  <c r="H236" i="25"/>
  <c r="I236" i="25" s="1"/>
  <c r="W235" i="25"/>
  <c r="Y235" i="25" s="1"/>
  <c r="N235" i="25"/>
  <c r="H235" i="25"/>
  <c r="Y234" i="25"/>
  <c r="W234" i="25"/>
  <c r="N234" i="25"/>
  <c r="H234" i="25"/>
  <c r="I234" i="25" s="1"/>
  <c r="W233" i="25"/>
  <c r="Y233" i="25" s="1"/>
  <c r="N233" i="25"/>
  <c r="H233" i="25"/>
  <c r="W232" i="25"/>
  <c r="Y232" i="25" s="1"/>
  <c r="N232" i="25"/>
  <c r="H232" i="25"/>
  <c r="I232" i="25" s="1"/>
  <c r="W231" i="25"/>
  <c r="Y231" i="25" s="1"/>
  <c r="N231" i="25"/>
  <c r="H231" i="25"/>
  <c r="W230" i="25"/>
  <c r="Y230" i="25" s="1"/>
  <c r="N230" i="25"/>
  <c r="H230" i="25"/>
  <c r="I230" i="25" s="1"/>
  <c r="W229" i="25"/>
  <c r="Y229" i="25" s="1"/>
  <c r="N229" i="25"/>
  <c r="H229" i="25"/>
  <c r="I229" i="25" s="1"/>
  <c r="I228" i="25"/>
  <c r="H228" i="25"/>
  <c r="W227" i="25"/>
  <c r="Y227" i="25" s="1"/>
  <c r="N227" i="25"/>
  <c r="H227" i="25"/>
  <c r="I227" i="25" s="1"/>
  <c r="W226" i="25"/>
  <c r="Y226" i="25" s="1"/>
  <c r="N226" i="25"/>
  <c r="I226" i="25"/>
  <c r="H226" i="25"/>
  <c r="W225" i="25"/>
  <c r="Y225" i="25" s="1"/>
  <c r="N225" i="25"/>
  <c r="H225" i="25"/>
  <c r="W224" i="25"/>
  <c r="Y224" i="25" s="1"/>
  <c r="N224" i="25"/>
  <c r="I224" i="25"/>
  <c r="H224" i="25"/>
  <c r="W223" i="25"/>
  <c r="Y223" i="25" s="1"/>
  <c r="N223" i="25"/>
  <c r="H223" i="25"/>
  <c r="I223" i="25" s="1"/>
  <c r="W222" i="25"/>
  <c r="Y222" i="25" s="1"/>
  <c r="N222" i="25"/>
  <c r="H222" i="25"/>
  <c r="I222" i="25" s="1"/>
  <c r="H221" i="25"/>
  <c r="G221" i="25"/>
  <c r="P220" i="25"/>
  <c r="L220" i="25"/>
  <c r="K220" i="25"/>
  <c r="X175" i="25" s="1"/>
  <c r="X220" i="25" s="1"/>
  <c r="J220" i="25"/>
  <c r="F220" i="25"/>
  <c r="E220" i="25"/>
  <c r="Y219" i="25"/>
  <c r="W219" i="25"/>
  <c r="N219" i="25"/>
  <c r="H219" i="25"/>
  <c r="I219" i="25" s="1"/>
  <c r="W218" i="25"/>
  <c r="Y218" i="25" s="1"/>
  <c r="N218" i="25"/>
  <c r="H218" i="25"/>
  <c r="I218" i="25" s="1"/>
  <c r="Y217" i="25"/>
  <c r="W217" i="25"/>
  <c r="N217" i="25"/>
  <c r="H217" i="25"/>
  <c r="I217" i="25" s="1"/>
  <c r="W216" i="25"/>
  <c r="Y216" i="25" s="1"/>
  <c r="N216" i="25"/>
  <c r="H216" i="25"/>
  <c r="W215" i="25"/>
  <c r="Y215" i="25" s="1"/>
  <c r="N215" i="25"/>
  <c r="H215" i="25"/>
  <c r="I215" i="25" s="1"/>
  <c r="W214" i="25"/>
  <c r="Y214" i="25" s="1"/>
  <c r="N214" i="25"/>
  <c r="H214" i="25"/>
  <c r="I214" i="25" s="1"/>
  <c r="W213" i="25"/>
  <c r="Y213" i="25" s="1"/>
  <c r="N213" i="25"/>
  <c r="H213" i="25"/>
  <c r="I213" i="25" s="1"/>
  <c r="W212" i="25"/>
  <c r="Y212" i="25" s="1"/>
  <c r="N212" i="25"/>
  <c r="H212" i="25"/>
  <c r="W211" i="25"/>
  <c r="Y211" i="25" s="1"/>
  <c r="N211" i="25"/>
  <c r="H211" i="25"/>
  <c r="I211" i="25" s="1"/>
  <c r="W210" i="25"/>
  <c r="Y210" i="25" s="1"/>
  <c r="N210" i="25"/>
  <c r="H210" i="25"/>
  <c r="I210" i="25" s="1"/>
  <c r="Y209" i="25"/>
  <c r="W209" i="25"/>
  <c r="N209" i="25"/>
  <c r="H209" i="25"/>
  <c r="I209" i="25" s="1"/>
  <c r="W208" i="25"/>
  <c r="Y208" i="25" s="1"/>
  <c r="N208" i="25"/>
  <c r="H208" i="25"/>
  <c r="W207" i="25"/>
  <c r="Y207" i="25" s="1"/>
  <c r="N207" i="25"/>
  <c r="I207" i="25"/>
  <c r="H207" i="25"/>
  <c r="H206" i="25"/>
  <c r="W205" i="25"/>
  <c r="Y205" i="25" s="1"/>
  <c r="N205" i="25"/>
  <c r="H205" i="25"/>
  <c r="I205" i="25" s="1"/>
  <c r="W204" i="25"/>
  <c r="Y204" i="25" s="1"/>
  <c r="N204" i="25"/>
  <c r="I204" i="25"/>
  <c r="H204" i="25"/>
  <c r="W203" i="25"/>
  <c r="Y203" i="25" s="1"/>
  <c r="N203" i="25"/>
  <c r="H203" i="25"/>
  <c r="I203" i="25" s="1"/>
  <c r="W202" i="25"/>
  <c r="Y202" i="25" s="1"/>
  <c r="N202" i="25"/>
  <c r="H202" i="25"/>
  <c r="Y201" i="25"/>
  <c r="W201" i="25"/>
  <c r="N201" i="25"/>
  <c r="H201" i="25"/>
  <c r="I201" i="25" s="1"/>
  <c r="W200" i="25"/>
  <c r="Y200" i="25" s="1"/>
  <c r="N200" i="25"/>
  <c r="H200" i="25"/>
  <c r="I200" i="25" s="1"/>
  <c r="W199" i="25"/>
  <c r="Y199" i="25" s="1"/>
  <c r="N199" i="25"/>
  <c r="H199" i="25"/>
  <c r="I199" i="25" s="1"/>
  <c r="W198" i="25"/>
  <c r="Y198" i="25" s="1"/>
  <c r="N198" i="25"/>
  <c r="H198" i="25"/>
  <c r="W197" i="25"/>
  <c r="Y197" i="25" s="1"/>
  <c r="N197" i="25"/>
  <c r="H197" i="25"/>
  <c r="I197" i="25" s="1"/>
  <c r="H196" i="25"/>
  <c r="I196" i="25" s="1"/>
  <c r="W195" i="25"/>
  <c r="Y195" i="25" s="1"/>
  <c r="N195" i="25"/>
  <c r="H195" i="25"/>
  <c r="I195" i="25" s="1"/>
  <c r="W194" i="25"/>
  <c r="Y194" i="25" s="1"/>
  <c r="N194" i="25"/>
  <c r="I194" i="25"/>
  <c r="H194" i="25"/>
  <c r="W193" i="25"/>
  <c r="Y193" i="25" s="1"/>
  <c r="N193" i="25"/>
  <c r="I193" i="25"/>
  <c r="H193" i="25"/>
  <c r="W192" i="25"/>
  <c r="Y192" i="25" s="1"/>
  <c r="N192" i="25"/>
  <c r="H192" i="25"/>
  <c r="W191" i="25"/>
  <c r="Y191" i="25" s="1"/>
  <c r="N191" i="25"/>
  <c r="H191" i="25"/>
  <c r="I191" i="25" s="1"/>
  <c r="W190" i="25"/>
  <c r="Y190" i="25" s="1"/>
  <c r="N190" i="25"/>
  <c r="H190" i="25"/>
  <c r="I190" i="25" s="1"/>
  <c r="Y189" i="25"/>
  <c r="W189" i="25"/>
  <c r="N189" i="25"/>
  <c r="H189" i="25"/>
  <c r="I189" i="25" s="1"/>
  <c r="H188" i="25"/>
  <c r="W187" i="25"/>
  <c r="Y187" i="25" s="1"/>
  <c r="N187" i="25"/>
  <c r="H187" i="25"/>
  <c r="I187" i="25" s="1"/>
  <c r="W186" i="25"/>
  <c r="Y186" i="25" s="1"/>
  <c r="N186" i="25"/>
  <c r="H186" i="25"/>
  <c r="Y185" i="25"/>
  <c r="W185" i="25"/>
  <c r="N185" i="25"/>
  <c r="H185" i="25"/>
  <c r="I185" i="25" s="1"/>
  <c r="W184" i="25"/>
  <c r="Y184" i="25" s="1"/>
  <c r="N184" i="25"/>
  <c r="H184" i="25"/>
  <c r="I184" i="25" s="1"/>
  <c r="W183" i="25"/>
  <c r="Y183" i="25" s="1"/>
  <c r="N183" i="25"/>
  <c r="I183" i="25"/>
  <c r="H183" i="25"/>
  <c r="W182" i="25"/>
  <c r="Y182" i="25" s="1"/>
  <c r="N182" i="25"/>
  <c r="H182" i="25"/>
  <c r="W181" i="25"/>
  <c r="Y181" i="25" s="1"/>
  <c r="N181" i="25"/>
  <c r="H181" i="25"/>
  <c r="I181" i="25" s="1"/>
  <c r="W180" i="25"/>
  <c r="Y180" i="25" s="1"/>
  <c r="N180" i="25"/>
  <c r="H180" i="25"/>
  <c r="I180" i="25" s="1"/>
  <c r="Y179" i="25"/>
  <c r="W179" i="25"/>
  <c r="N179" i="25"/>
  <c r="H179" i="25"/>
  <c r="I179" i="25" s="1"/>
  <c r="W178" i="25"/>
  <c r="Y178" i="25" s="1"/>
  <c r="N178" i="25"/>
  <c r="H178" i="25"/>
  <c r="W177" i="25"/>
  <c r="Y177" i="25" s="1"/>
  <c r="N177" i="25"/>
  <c r="I177" i="25"/>
  <c r="H177" i="25"/>
  <c r="Y176" i="25"/>
  <c r="W176" i="25"/>
  <c r="N176" i="25"/>
  <c r="H176" i="25"/>
  <c r="I176" i="25" s="1"/>
  <c r="H175" i="25"/>
  <c r="G175" i="25"/>
  <c r="P174" i="25"/>
  <c r="L174" i="25"/>
  <c r="K174" i="25"/>
  <c r="X142" i="25" s="1"/>
  <c r="X174" i="25" s="1"/>
  <c r="J174" i="25"/>
  <c r="F174" i="25"/>
  <c r="E174" i="25"/>
  <c r="W173" i="25"/>
  <c r="Y173" i="25" s="1"/>
  <c r="N173" i="25"/>
  <c r="H173" i="25"/>
  <c r="W172" i="25"/>
  <c r="Y172" i="25" s="1"/>
  <c r="N172" i="25"/>
  <c r="H172" i="25"/>
  <c r="I172" i="25" s="1"/>
  <c r="W171" i="25"/>
  <c r="Y171" i="25" s="1"/>
  <c r="N171" i="25"/>
  <c r="H171" i="25"/>
  <c r="I171" i="25" s="1"/>
  <c r="Y170" i="25"/>
  <c r="W170" i="25"/>
  <c r="N170" i="25"/>
  <c r="H170" i="25"/>
  <c r="I170" i="25" s="1"/>
  <c r="W169" i="25"/>
  <c r="Y169" i="25" s="1"/>
  <c r="N169" i="25"/>
  <c r="H169" i="25"/>
  <c r="W168" i="25"/>
  <c r="Y168" i="25" s="1"/>
  <c r="N168" i="25"/>
  <c r="H168" i="25"/>
  <c r="I168" i="25" s="1"/>
  <c r="H167" i="25"/>
  <c r="I167" i="25" s="1"/>
  <c r="W166" i="25"/>
  <c r="Y166" i="25" s="1"/>
  <c r="N166" i="25"/>
  <c r="H166" i="25"/>
  <c r="I166" i="25" s="1"/>
  <c r="W165" i="25"/>
  <c r="Y165" i="25" s="1"/>
  <c r="N165" i="25"/>
  <c r="H165" i="25"/>
  <c r="I165" i="25" s="1"/>
  <c r="W164" i="25"/>
  <c r="Y164" i="25" s="1"/>
  <c r="N164" i="25"/>
  <c r="H164" i="25"/>
  <c r="I164" i="25" s="1"/>
  <c r="W163" i="25"/>
  <c r="Y163" i="25" s="1"/>
  <c r="N163" i="25"/>
  <c r="H163" i="25"/>
  <c r="W162" i="25"/>
  <c r="Y162" i="25" s="1"/>
  <c r="N162" i="25"/>
  <c r="H162" i="25"/>
  <c r="I162" i="25" s="1"/>
  <c r="W161" i="25"/>
  <c r="Y161" i="25" s="1"/>
  <c r="N161" i="25"/>
  <c r="I161" i="25"/>
  <c r="H161" i="25"/>
  <c r="W160" i="25"/>
  <c r="Y160" i="25" s="1"/>
  <c r="N160" i="25"/>
  <c r="H160" i="25"/>
  <c r="I160" i="25" s="1"/>
  <c r="H159" i="25"/>
  <c r="I159" i="25" s="1"/>
  <c r="W158" i="25"/>
  <c r="Y158" i="25" s="1"/>
  <c r="N158" i="25"/>
  <c r="H158" i="25"/>
  <c r="I158" i="25" s="1"/>
  <c r="W157" i="25"/>
  <c r="Y157" i="25" s="1"/>
  <c r="N157" i="25"/>
  <c r="H157" i="25"/>
  <c r="I157" i="25" s="1"/>
  <c r="W156" i="25"/>
  <c r="Y156" i="25" s="1"/>
  <c r="N156" i="25"/>
  <c r="H156" i="25"/>
  <c r="I156" i="25" s="1"/>
  <c r="W155" i="25"/>
  <c r="Y155" i="25" s="1"/>
  <c r="N155" i="25"/>
  <c r="I155" i="25"/>
  <c r="H155" i="25"/>
  <c r="W154" i="25"/>
  <c r="Y154" i="25" s="1"/>
  <c r="N154" i="25"/>
  <c r="H154" i="25"/>
  <c r="I154" i="25" s="1"/>
  <c r="W153" i="25"/>
  <c r="Y153" i="25" s="1"/>
  <c r="N153" i="25"/>
  <c r="H153" i="25"/>
  <c r="W152" i="25"/>
  <c r="Y152" i="25" s="1"/>
  <c r="N152" i="25"/>
  <c r="H152" i="25"/>
  <c r="I152" i="25" s="1"/>
  <c r="W151" i="25"/>
  <c r="Y151" i="25" s="1"/>
  <c r="N151" i="25"/>
  <c r="H151" i="25"/>
  <c r="I151" i="25" s="1"/>
  <c r="W150" i="25"/>
  <c r="Y150" i="25" s="1"/>
  <c r="N150" i="25"/>
  <c r="H150" i="25"/>
  <c r="I150" i="25" s="1"/>
  <c r="W149" i="25"/>
  <c r="Y149" i="25" s="1"/>
  <c r="N149" i="25"/>
  <c r="H149" i="25"/>
  <c r="I149" i="25" s="1"/>
  <c r="W148" i="25"/>
  <c r="Y148" i="25" s="1"/>
  <c r="N148" i="25"/>
  <c r="H148" i="25"/>
  <c r="I148" i="25" s="1"/>
  <c r="W147" i="25"/>
  <c r="Y147" i="25" s="1"/>
  <c r="N147" i="25"/>
  <c r="H147" i="25"/>
  <c r="I147" i="25" s="1"/>
  <c r="W146" i="25"/>
  <c r="Y146" i="25" s="1"/>
  <c r="N146" i="25"/>
  <c r="H146" i="25"/>
  <c r="I146" i="25" s="1"/>
  <c r="W145" i="25"/>
  <c r="Y145" i="25" s="1"/>
  <c r="N145" i="25"/>
  <c r="H145" i="25"/>
  <c r="I145" i="25" s="1"/>
  <c r="W144" i="25"/>
  <c r="Y144" i="25" s="1"/>
  <c r="N144" i="25"/>
  <c r="H144" i="25"/>
  <c r="I144" i="25" s="1"/>
  <c r="W143" i="25"/>
  <c r="Y143" i="25" s="1"/>
  <c r="N143" i="25"/>
  <c r="H143" i="25"/>
  <c r="H142" i="25"/>
  <c r="G142" i="25"/>
  <c r="P141" i="25"/>
  <c r="L141" i="25"/>
  <c r="K141" i="25"/>
  <c r="X76" i="25" s="1"/>
  <c r="X141" i="25" s="1"/>
  <c r="J141" i="25"/>
  <c r="F141" i="25"/>
  <c r="E141" i="25"/>
  <c r="W140" i="25"/>
  <c r="Y140" i="25" s="1"/>
  <c r="N140" i="25"/>
  <c r="H140" i="25"/>
  <c r="I140" i="25" s="1"/>
  <c r="W139" i="25"/>
  <c r="Y139" i="25" s="1"/>
  <c r="N139" i="25"/>
  <c r="H139" i="25"/>
  <c r="I139" i="25" s="1"/>
  <c r="W138" i="25"/>
  <c r="Y138" i="25" s="1"/>
  <c r="N138" i="25"/>
  <c r="H138" i="25"/>
  <c r="W137" i="25"/>
  <c r="Y137" i="25" s="1"/>
  <c r="N137" i="25"/>
  <c r="H137" i="25"/>
  <c r="I137" i="25" s="1"/>
  <c r="W136" i="25"/>
  <c r="Y136" i="25" s="1"/>
  <c r="N136" i="25"/>
  <c r="H136" i="25"/>
  <c r="Y135" i="25"/>
  <c r="W135" i="25"/>
  <c r="N135" i="25"/>
  <c r="H135" i="25"/>
  <c r="I135" i="25" s="1"/>
  <c r="W134" i="25"/>
  <c r="Y134" i="25" s="1"/>
  <c r="N134" i="25"/>
  <c r="H134" i="25"/>
  <c r="I134" i="25" s="1"/>
  <c r="W133" i="25"/>
  <c r="Y133" i="25" s="1"/>
  <c r="N133" i="25"/>
  <c r="H133" i="25"/>
  <c r="W132" i="25"/>
  <c r="Y132" i="25" s="1"/>
  <c r="N132" i="25"/>
  <c r="H132" i="25"/>
  <c r="I132" i="25" s="1"/>
  <c r="W131" i="25"/>
  <c r="Y131" i="25" s="1"/>
  <c r="N131" i="25"/>
  <c r="H131" i="25"/>
  <c r="I131" i="25" s="1"/>
  <c r="Y130" i="25"/>
  <c r="W130" i="25"/>
  <c r="N130" i="25"/>
  <c r="H130" i="25"/>
  <c r="W129" i="25"/>
  <c r="Y129" i="25" s="1"/>
  <c r="N129" i="25"/>
  <c r="H129" i="25"/>
  <c r="I129" i="25" s="1"/>
  <c r="W128" i="25"/>
  <c r="Y128" i="25" s="1"/>
  <c r="N128" i="25"/>
  <c r="H128" i="25"/>
  <c r="I128" i="25" s="1"/>
  <c r="W127" i="25"/>
  <c r="Y127" i="25" s="1"/>
  <c r="N127" i="25"/>
  <c r="I127" i="25"/>
  <c r="H127" i="25"/>
  <c r="W126" i="25"/>
  <c r="Y126" i="25" s="1"/>
  <c r="N126" i="25"/>
  <c r="I126" i="25"/>
  <c r="H126" i="25"/>
  <c r="W125" i="25"/>
  <c r="Y125" i="25" s="1"/>
  <c r="N125" i="25"/>
  <c r="H125" i="25"/>
  <c r="I125" i="25" s="1"/>
  <c r="W124" i="25"/>
  <c r="Y124" i="25" s="1"/>
  <c r="N124" i="25"/>
  <c r="H124" i="25"/>
  <c r="I124" i="25" s="1"/>
  <c r="W123" i="25"/>
  <c r="Y123" i="25" s="1"/>
  <c r="N123" i="25"/>
  <c r="H123" i="25"/>
  <c r="I123" i="25" s="1"/>
  <c r="W122" i="25"/>
  <c r="Y122" i="25" s="1"/>
  <c r="N122" i="25"/>
  <c r="H122" i="25"/>
  <c r="I122" i="25" s="1"/>
  <c r="W121" i="25"/>
  <c r="Y121" i="25" s="1"/>
  <c r="N121" i="25"/>
  <c r="H121" i="25"/>
  <c r="W120" i="25"/>
  <c r="Y120" i="25" s="1"/>
  <c r="N120" i="25"/>
  <c r="H120" i="25"/>
  <c r="I120" i="25" s="1"/>
  <c r="W119" i="25"/>
  <c r="Y119" i="25" s="1"/>
  <c r="N119" i="25"/>
  <c r="H119" i="25"/>
  <c r="I119" i="25" s="1"/>
  <c r="I118" i="25"/>
  <c r="H118" i="25"/>
  <c r="W117" i="25"/>
  <c r="Y117" i="25" s="1"/>
  <c r="N117" i="25"/>
  <c r="H117" i="25"/>
  <c r="I117" i="25" s="1"/>
  <c r="W116" i="25"/>
  <c r="Y116" i="25" s="1"/>
  <c r="N116" i="25"/>
  <c r="H116" i="25"/>
  <c r="I116" i="25" s="1"/>
  <c r="W115" i="25"/>
  <c r="Y115" i="25" s="1"/>
  <c r="N115" i="25"/>
  <c r="H115" i="25"/>
  <c r="W114" i="25"/>
  <c r="Y114" i="25" s="1"/>
  <c r="N114" i="25"/>
  <c r="H114" i="25"/>
  <c r="I114" i="25" s="1"/>
  <c r="W113" i="25"/>
  <c r="Y113" i="25" s="1"/>
  <c r="N113" i="25"/>
  <c r="H113" i="25"/>
  <c r="I113" i="25" s="1"/>
  <c r="W112" i="25"/>
  <c r="Y112" i="25" s="1"/>
  <c r="N112" i="25"/>
  <c r="H112" i="25"/>
  <c r="I112" i="25" s="1"/>
  <c r="W111" i="25"/>
  <c r="Y111" i="25" s="1"/>
  <c r="N111" i="25"/>
  <c r="H111" i="25"/>
  <c r="W110" i="25"/>
  <c r="Y110" i="25" s="1"/>
  <c r="N110" i="25"/>
  <c r="H110" i="25"/>
  <c r="I110" i="25" s="1"/>
  <c r="W109" i="25"/>
  <c r="Y109" i="25" s="1"/>
  <c r="N109" i="25"/>
  <c r="H109" i="25"/>
  <c r="I109" i="25" s="1"/>
  <c r="W108" i="25"/>
  <c r="Y108" i="25" s="1"/>
  <c r="N108" i="25"/>
  <c r="H108" i="25"/>
  <c r="I108" i="25" s="1"/>
  <c r="W107" i="25"/>
  <c r="Y107" i="25" s="1"/>
  <c r="N107" i="25"/>
  <c r="H107" i="25"/>
  <c r="Y106" i="25"/>
  <c r="W106" i="25"/>
  <c r="N106" i="25"/>
  <c r="H106" i="25"/>
  <c r="I106" i="25" s="1"/>
  <c r="W105" i="25"/>
  <c r="Y105" i="25" s="1"/>
  <c r="N105" i="25"/>
  <c r="H105" i="25"/>
  <c r="I105" i="25" s="1"/>
  <c r="W104" i="25"/>
  <c r="Y104" i="25" s="1"/>
  <c r="N104" i="25"/>
  <c r="H104" i="25"/>
  <c r="I104" i="25" s="1"/>
  <c r="W103" i="25"/>
  <c r="Y103" i="25" s="1"/>
  <c r="N103" i="25"/>
  <c r="H103" i="25"/>
  <c r="W102" i="25"/>
  <c r="Y102" i="25" s="1"/>
  <c r="N102" i="25"/>
  <c r="H102" i="25"/>
  <c r="I102" i="25" s="1"/>
  <c r="H101" i="25"/>
  <c r="W100" i="25"/>
  <c r="Y100" i="25" s="1"/>
  <c r="N100" i="25"/>
  <c r="H100" i="25"/>
  <c r="I100" i="25" s="1"/>
  <c r="W99" i="25"/>
  <c r="Y99" i="25" s="1"/>
  <c r="N99" i="25"/>
  <c r="H99" i="25"/>
  <c r="I99" i="25" s="1"/>
  <c r="W98" i="25"/>
  <c r="Y98" i="25" s="1"/>
  <c r="N98" i="25"/>
  <c r="H98" i="25"/>
  <c r="I98" i="25" s="1"/>
  <c r="W97" i="25"/>
  <c r="Y97" i="25" s="1"/>
  <c r="N97" i="25"/>
  <c r="H97" i="25"/>
  <c r="W96" i="25"/>
  <c r="Y96" i="25" s="1"/>
  <c r="N96" i="25"/>
  <c r="H96" i="25"/>
  <c r="I96" i="25" s="1"/>
  <c r="W95" i="25"/>
  <c r="Y95" i="25" s="1"/>
  <c r="N95" i="25"/>
  <c r="H95" i="25"/>
  <c r="I95" i="25" s="1"/>
  <c r="W94" i="25"/>
  <c r="Y94" i="25" s="1"/>
  <c r="N94" i="25"/>
  <c r="H94" i="25"/>
  <c r="I94" i="25" s="1"/>
  <c r="W93" i="25"/>
  <c r="Y93" i="25" s="1"/>
  <c r="N93" i="25"/>
  <c r="H93" i="25"/>
  <c r="W92" i="25"/>
  <c r="Y92" i="25" s="1"/>
  <c r="N92" i="25"/>
  <c r="H92" i="25"/>
  <c r="I92" i="25" s="1"/>
  <c r="W91" i="25"/>
  <c r="Y91" i="25" s="1"/>
  <c r="N91" i="25"/>
  <c r="H91" i="25"/>
  <c r="I91" i="25" s="1"/>
  <c r="H90" i="25"/>
  <c r="W89" i="25"/>
  <c r="Y89" i="25" s="1"/>
  <c r="N89" i="25"/>
  <c r="H89" i="25"/>
  <c r="I89" i="25" s="1"/>
  <c r="W88" i="25"/>
  <c r="Y88" i="25" s="1"/>
  <c r="N88" i="25"/>
  <c r="H88" i="25"/>
  <c r="I88" i="25" s="1"/>
  <c r="W87" i="25"/>
  <c r="Y87" i="25" s="1"/>
  <c r="N87" i="25"/>
  <c r="H87" i="25"/>
  <c r="H86" i="25"/>
  <c r="W85" i="25"/>
  <c r="Y85" i="25" s="1"/>
  <c r="N85" i="25"/>
  <c r="H85" i="25"/>
  <c r="W84" i="25"/>
  <c r="Y84" i="25" s="1"/>
  <c r="N84" i="25"/>
  <c r="H84" i="25"/>
  <c r="I84" i="25" s="1"/>
  <c r="W83" i="25"/>
  <c r="Y83" i="25" s="1"/>
  <c r="N83" i="25"/>
  <c r="H83" i="25"/>
  <c r="I83" i="25" s="1"/>
  <c r="Y82" i="25"/>
  <c r="W82" i="25"/>
  <c r="N82" i="25"/>
  <c r="H82" i="25"/>
  <c r="I82" i="25" s="1"/>
  <c r="W81" i="25"/>
  <c r="Y81" i="25" s="1"/>
  <c r="N81" i="25"/>
  <c r="H81" i="25"/>
  <c r="W80" i="25"/>
  <c r="Y80" i="25" s="1"/>
  <c r="N80" i="25"/>
  <c r="H80" i="25"/>
  <c r="I80" i="25" s="1"/>
  <c r="W79" i="25"/>
  <c r="Y79" i="25" s="1"/>
  <c r="N79" i="25"/>
  <c r="H79" i="25"/>
  <c r="I79" i="25" s="1"/>
  <c r="W78" i="25"/>
  <c r="Y78" i="25" s="1"/>
  <c r="N78" i="25"/>
  <c r="H78" i="25"/>
  <c r="I78" i="25" s="1"/>
  <c r="W77" i="25"/>
  <c r="Y77" i="25" s="1"/>
  <c r="N77" i="25"/>
  <c r="H77" i="25"/>
  <c r="H76" i="25"/>
  <c r="G76" i="25"/>
  <c r="P75" i="25"/>
  <c r="L75" i="25"/>
  <c r="K75" i="25"/>
  <c r="X17" i="25" s="1"/>
  <c r="X75" i="25" s="1"/>
  <c r="J75" i="25"/>
  <c r="F75" i="25"/>
  <c r="E75" i="25"/>
  <c r="W74" i="25"/>
  <c r="Y74" i="25" s="1"/>
  <c r="N74" i="25"/>
  <c r="H74" i="25"/>
  <c r="I74" i="25" s="1"/>
  <c r="Y73" i="25"/>
  <c r="W73" i="25"/>
  <c r="N73" i="25"/>
  <c r="H73" i="25"/>
  <c r="I73" i="25" s="1"/>
  <c r="W72" i="25"/>
  <c r="Y72" i="25" s="1"/>
  <c r="N72" i="25"/>
  <c r="H72" i="25"/>
  <c r="W71" i="25"/>
  <c r="Y71" i="25" s="1"/>
  <c r="N71" i="25"/>
  <c r="H71" i="25"/>
  <c r="I71" i="25" s="1"/>
  <c r="W70" i="25"/>
  <c r="Y70" i="25" s="1"/>
  <c r="N70" i="25"/>
  <c r="H70" i="25"/>
  <c r="I70" i="25" s="1"/>
  <c r="W69" i="25"/>
  <c r="Y69" i="25" s="1"/>
  <c r="N69" i="25"/>
  <c r="I69" i="25"/>
  <c r="H69" i="25"/>
  <c r="W68" i="25"/>
  <c r="Y68" i="25" s="1"/>
  <c r="N68" i="25"/>
  <c r="H68" i="25"/>
  <c r="W67" i="25"/>
  <c r="Y67" i="25" s="1"/>
  <c r="N67" i="25"/>
  <c r="I67" i="25"/>
  <c r="H67" i="25"/>
  <c r="W66" i="25"/>
  <c r="Y66" i="25" s="1"/>
  <c r="N66" i="25"/>
  <c r="H66" i="25"/>
  <c r="I66" i="25" s="1"/>
  <c r="W65" i="25"/>
  <c r="Y65" i="25" s="1"/>
  <c r="N65" i="25"/>
  <c r="H65" i="25"/>
  <c r="I65" i="25" s="1"/>
  <c r="W64" i="25"/>
  <c r="Y64" i="25" s="1"/>
  <c r="N64" i="25"/>
  <c r="H64" i="25"/>
  <c r="Y63" i="25"/>
  <c r="W63" i="25"/>
  <c r="N63" i="25"/>
  <c r="H63" i="25"/>
  <c r="I63" i="25" s="1"/>
  <c r="W62" i="25"/>
  <c r="Y62" i="25" s="1"/>
  <c r="N62" i="25"/>
  <c r="H62" i="25"/>
  <c r="I62" i="25" s="1"/>
  <c r="W61" i="25"/>
  <c r="Y61" i="25" s="1"/>
  <c r="N61" i="25"/>
  <c r="I61" i="25"/>
  <c r="H61" i="25"/>
  <c r="W60" i="25"/>
  <c r="Y60" i="25" s="1"/>
  <c r="N60" i="25"/>
  <c r="H60" i="25"/>
  <c r="W59" i="25"/>
  <c r="Y59" i="25" s="1"/>
  <c r="N59" i="25"/>
  <c r="H59" i="25"/>
  <c r="I59" i="25" s="1"/>
  <c r="H58" i="25"/>
  <c r="W57" i="25"/>
  <c r="Y57" i="25" s="1"/>
  <c r="N57" i="25"/>
  <c r="H57" i="25"/>
  <c r="I57" i="25" s="1"/>
  <c r="W56" i="25"/>
  <c r="Y56" i="25" s="1"/>
  <c r="N56" i="25"/>
  <c r="H56" i="25"/>
  <c r="I56" i="25" s="1"/>
  <c r="W55" i="25"/>
  <c r="Y55" i="25" s="1"/>
  <c r="N55" i="25"/>
  <c r="H55" i="25"/>
  <c r="I55" i="25" s="1"/>
  <c r="W54" i="25"/>
  <c r="Y54" i="25" s="1"/>
  <c r="N54" i="25"/>
  <c r="H54" i="25"/>
  <c r="Y53" i="25"/>
  <c r="W53" i="25"/>
  <c r="N53" i="25"/>
  <c r="H53" i="25"/>
  <c r="I53" i="25" s="1"/>
  <c r="W52" i="25"/>
  <c r="Y52" i="25" s="1"/>
  <c r="N52" i="25"/>
  <c r="H52" i="25"/>
  <c r="I52" i="25" s="1"/>
  <c r="W51" i="25"/>
  <c r="Y51" i="25" s="1"/>
  <c r="N51" i="25"/>
  <c r="H51" i="25"/>
  <c r="I51" i="25" s="1"/>
  <c r="H50" i="25"/>
  <c r="W49" i="25"/>
  <c r="Y49" i="25" s="1"/>
  <c r="N49" i="25"/>
  <c r="H49" i="25"/>
  <c r="I49" i="25" s="1"/>
  <c r="W48" i="25"/>
  <c r="Y48" i="25" s="1"/>
  <c r="N48" i="25"/>
  <c r="H48" i="25"/>
  <c r="W47" i="25"/>
  <c r="Y47" i="25" s="1"/>
  <c r="N47" i="25"/>
  <c r="H47" i="25"/>
  <c r="I47" i="25" s="1"/>
  <c r="W46" i="25"/>
  <c r="Y46" i="25" s="1"/>
  <c r="N46" i="25"/>
  <c r="H46" i="25"/>
  <c r="I46" i="25" s="1"/>
  <c r="W45" i="25"/>
  <c r="Y45" i="25" s="1"/>
  <c r="N45" i="25"/>
  <c r="H45" i="25"/>
  <c r="I45" i="25" s="1"/>
  <c r="W44" i="25"/>
  <c r="Y44" i="25" s="1"/>
  <c r="N44" i="25"/>
  <c r="H44" i="25"/>
  <c r="W43" i="25"/>
  <c r="Y43" i="25" s="1"/>
  <c r="N43" i="25"/>
  <c r="H43" i="25"/>
  <c r="I43" i="25" s="1"/>
  <c r="W42" i="25"/>
  <c r="Y42" i="25" s="1"/>
  <c r="N42" i="25"/>
  <c r="H42" i="25"/>
  <c r="I42" i="25" s="1"/>
  <c r="W41" i="25"/>
  <c r="Y41" i="25" s="1"/>
  <c r="N41" i="25"/>
  <c r="H41" i="25"/>
  <c r="I41" i="25" s="1"/>
  <c r="W40" i="25"/>
  <c r="Y40" i="25" s="1"/>
  <c r="N40" i="25"/>
  <c r="H40" i="25"/>
  <c r="W39" i="25"/>
  <c r="Y39" i="25" s="1"/>
  <c r="N39" i="25"/>
  <c r="H39" i="25"/>
  <c r="W38" i="25"/>
  <c r="Y38" i="25" s="1"/>
  <c r="N38" i="25"/>
  <c r="H38" i="25"/>
  <c r="I38" i="25" s="1"/>
  <c r="W37" i="25"/>
  <c r="Y37" i="25" s="1"/>
  <c r="N37" i="25"/>
  <c r="H37" i="25"/>
  <c r="I37" i="25" s="1"/>
  <c r="W36" i="25"/>
  <c r="Y36" i="25" s="1"/>
  <c r="N36" i="25"/>
  <c r="H36" i="25"/>
  <c r="Y35" i="25"/>
  <c r="W35" i="25"/>
  <c r="N35" i="25"/>
  <c r="H35" i="25"/>
  <c r="I35" i="25" s="1"/>
  <c r="W34" i="25"/>
  <c r="Y34" i="25" s="1"/>
  <c r="N34" i="25"/>
  <c r="H34" i="25"/>
  <c r="I34" i="25" s="1"/>
  <c r="I33" i="25"/>
  <c r="H33" i="25"/>
  <c r="W32" i="25"/>
  <c r="Y32" i="25" s="1"/>
  <c r="N32" i="25"/>
  <c r="H32" i="25"/>
  <c r="I32" i="25" s="1"/>
  <c r="W31" i="25"/>
  <c r="Y31" i="25" s="1"/>
  <c r="N31" i="25"/>
  <c r="H31" i="25"/>
  <c r="I31" i="25" s="1"/>
  <c r="W30" i="25"/>
  <c r="Y30" i="25" s="1"/>
  <c r="N30" i="25"/>
  <c r="H30" i="25"/>
  <c r="W29" i="25"/>
  <c r="Y29" i="25" s="1"/>
  <c r="N29" i="25"/>
  <c r="H29" i="25"/>
  <c r="I29" i="25" s="1"/>
  <c r="W28" i="25"/>
  <c r="Y28" i="25" s="1"/>
  <c r="N28" i="25"/>
  <c r="H28" i="25"/>
  <c r="I28" i="25" s="1"/>
  <c r="W27" i="25"/>
  <c r="Y27" i="25" s="1"/>
  <c r="N27" i="25"/>
  <c r="H27" i="25"/>
  <c r="I27" i="25" s="1"/>
  <c r="W26" i="25"/>
  <c r="Y26" i="25" s="1"/>
  <c r="N26" i="25"/>
  <c r="H26" i="25"/>
  <c r="W25" i="25"/>
  <c r="Y25" i="25" s="1"/>
  <c r="N25" i="25"/>
  <c r="H25" i="25"/>
  <c r="W24" i="25"/>
  <c r="Y24" i="25" s="1"/>
  <c r="N24" i="25"/>
  <c r="H24" i="25"/>
  <c r="I24" i="25" s="1"/>
  <c r="W23" i="25"/>
  <c r="Y23" i="25" s="1"/>
  <c r="N23" i="25"/>
  <c r="H23" i="25"/>
  <c r="W22" i="25"/>
  <c r="Y22" i="25" s="1"/>
  <c r="N22" i="25"/>
  <c r="H22" i="25"/>
  <c r="W21" i="25"/>
  <c r="Y21" i="25" s="1"/>
  <c r="N21" i="25"/>
  <c r="H21" i="25"/>
  <c r="I21" i="25" s="1"/>
  <c r="W20" i="25"/>
  <c r="Y20" i="25" s="1"/>
  <c r="N20" i="25"/>
  <c r="H20" i="25"/>
  <c r="I20" i="25" s="1"/>
  <c r="W19" i="25"/>
  <c r="Y19" i="25" s="1"/>
  <c r="N19" i="25"/>
  <c r="H19" i="25"/>
  <c r="I19" i="25" s="1"/>
  <c r="W18" i="25"/>
  <c r="Y18" i="25" s="1"/>
  <c r="N18" i="25"/>
  <c r="H18" i="25"/>
  <c r="H17" i="25"/>
  <c r="G17" i="25"/>
  <c r="U15" i="25"/>
  <c r="E10" i="25"/>
  <c r="P630" i="24"/>
  <c r="L630" i="24"/>
  <c r="K630" i="24"/>
  <c r="X564" i="24" s="1"/>
  <c r="X630" i="24" s="1"/>
  <c r="J630" i="24"/>
  <c r="F630" i="24"/>
  <c r="E630" i="24"/>
  <c r="W629" i="24"/>
  <c r="Y629" i="24" s="1"/>
  <c r="N629" i="24"/>
  <c r="H629" i="24"/>
  <c r="I629" i="24" s="1"/>
  <c r="G629" i="24"/>
  <c r="W628" i="24"/>
  <c r="Y628" i="24" s="1"/>
  <c r="N628" i="24"/>
  <c r="H628" i="24"/>
  <c r="I628" i="24" s="1"/>
  <c r="G628" i="24"/>
  <c r="W627" i="24"/>
  <c r="Y627" i="24" s="1"/>
  <c r="N627" i="24"/>
  <c r="H627" i="24"/>
  <c r="I627" i="24" s="1"/>
  <c r="G627" i="24"/>
  <c r="W626" i="24"/>
  <c r="Y626" i="24" s="1"/>
  <c r="N626" i="24"/>
  <c r="H626" i="24"/>
  <c r="G626" i="24"/>
  <c r="W625" i="24"/>
  <c r="Y625" i="24" s="1"/>
  <c r="N625" i="24"/>
  <c r="H625" i="24"/>
  <c r="G625" i="24"/>
  <c r="W624" i="24"/>
  <c r="Y624" i="24" s="1"/>
  <c r="N624" i="24"/>
  <c r="H624" i="24"/>
  <c r="I624" i="24" s="1"/>
  <c r="G624" i="24"/>
  <c r="W623" i="24"/>
  <c r="Y623" i="24" s="1"/>
  <c r="N623" i="24"/>
  <c r="H623" i="24"/>
  <c r="I623" i="24" s="1"/>
  <c r="G623" i="24"/>
  <c r="W622" i="24"/>
  <c r="Y622" i="24" s="1"/>
  <c r="N622" i="24"/>
  <c r="H622" i="24"/>
  <c r="I622" i="24" s="1"/>
  <c r="G622" i="24"/>
  <c r="W621" i="24"/>
  <c r="Y621" i="24" s="1"/>
  <c r="N621" i="24"/>
  <c r="H621" i="24"/>
  <c r="I621" i="24" s="1"/>
  <c r="G621" i="24"/>
  <c r="W620" i="24"/>
  <c r="Y620" i="24" s="1"/>
  <c r="N620" i="24"/>
  <c r="H620" i="24"/>
  <c r="I620" i="24" s="1"/>
  <c r="G620" i="24"/>
  <c r="W619" i="24"/>
  <c r="Y619" i="24" s="1"/>
  <c r="N619" i="24"/>
  <c r="H619" i="24"/>
  <c r="I619" i="24" s="1"/>
  <c r="G619" i="24"/>
  <c r="W618" i="24"/>
  <c r="Y618" i="24" s="1"/>
  <c r="N618" i="24"/>
  <c r="H618" i="24"/>
  <c r="G618" i="24"/>
  <c r="W617" i="24"/>
  <c r="Y617" i="24" s="1"/>
  <c r="N617" i="24"/>
  <c r="H617" i="24"/>
  <c r="G617" i="24"/>
  <c r="W616" i="24"/>
  <c r="Y616" i="24" s="1"/>
  <c r="N616" i="24"/>
  <c r="H616" i="24"/>
  <c r="I616" i="24" s="1"/>
  <c r="G616" i="24"/>
  <c r="W615" i="24"/>
  <c r="Y615" i="24" s="1"/>
  <c r="N615" i="24"/>
  <c r="H615" i="24"/>
  <c r="I615" i="24" s="1"/>
  <c r="G615" i="24"/>
  <c r="W614" i="24"/>
  <c r="Y614" i="24" s="1"/>
  <c r="N614" i="24"/>
  <c r="H614" i="24"/>
  <c r="I614" i="24" s="1"/>
  <c r="G614" i="24"/>
  <c r="W613" i="24"/>
  <c r="Y613" i="24" s="1"/>
  <c r="N613" i="24"/>
  <c r="H613" i="24"/>
  <c r="I613" i="24" s="1"/>
  <c r="G613" i="24"/>
  <c r="W612" i="24"/>
  <c r="Y612" i="24" s="1"/>
  <c r="N612" i="24"/>
  <c r="H612" i="24"/>
  <c r="I612" i="24" s="1"/>
  <c r="G612" i="24"/>
  <c r="W611" i="24"/>
  <c r="Y611" i="24" s="1"/>
  <c r="N611" i="24"/>
  <c r="H611" i="24"/>
  <c r="I611" i="24" s="1"/>
  <c r="G611" i="24"/>
  <c r="W610" i="24"/>
  <c r="Y610" i="24" s="1"/>
  <c r="N610" i="24"/>
  <c r="H610" i="24"/>
  <c r="G610" i="24"/>
  <c r="W609" i="24"/>
  <c r="Y609" i="24" s="1"/>
  <c r="N609" i="24"/>
  <c r="H609" i="24"/>
  <c r="G609" i="24"/>
  <c r="W608" i="24"/>
  <c r="Y608" i="24" s="1"/>
  <c r="N608" i="24"/>
  <c r="H608" i="24"/>
  <c r="I608" i="24" s="1"/>
  <c r="G608" i="24"/>
  <c r="Y607" i="24"/>
  <c r="W607" i="24"/>
  <c r="N607" i="24"/>
  <c r="H607" i="24"/>
  <c r="I607" i="24" s="1"/>
  <c r="G607" i="24"/>
  <c r="W606" i="24"/>
  <c r="Y606" i="24" s="1"/>
  <c r="N606" i="24"/>
  <c r="H606" i="24"/>
  <c r="I606" i="24" s="1"/>
  <c r="G606" i="24"/>
  <c r="W605" i="24"/>
  <c r="Y605" i="24" s="1"/>
  <c r="N605" i="24"/>
  <c r="H605" i="24"/>
  <c r="I605" i="24" s="1"/>
  <c r="G605" i="24"/>
  <c r="W604" i="24"/>
  <c r="Y604" i="24" s="1"/>
  <c r="N604" i="24"/>
  <c r="H604" i="24"/>
  <c r="I604" i="24" s="1"/>
  <c r="G604" i="24"/>
  <c r="W603" i="24"/>
  <c r="Y603" i="24" s="1"/>
  <c r="N603" i="24"/>
  <c r="H603" i="24"/>
  <c r="I603" i="24" s="1"/>
  <c r="G603" i="24"/>
  <c r="W602" i="24"/>
  <c r="Y602" i="24" s="1"/>
  <c r="N602" i="24"/>
  <c r="H602" i="24"/>
  <c r="G602" i="24"/>
  <c r="W601" i="24"/>
  <c r="Y601" i="24" s="1"/>
  <c r="N601" i="24"/>
  <c r="H601" i="24"/>
  <c r="G601" i="24"/>
  <c r="H600" i="24"/>
  <c r="I600" i="24" s="1"/>
  <c r="G600" i="24"/>
  <c r="W599" i="24"/>
  <c r="Y599" i="24" s="1"/>
  <c r="N599" i="24"/>
  <c r="H599" i="24"/>
  <c r="I599" i="24" s="1"/>
  <c r="G599" i="24"/>
  <c r="W598" i="24"/>
  <c r="Y598" i="24" s="1"/>
  <c r="N598" i="24"/>
  <c r="H598" i="24"/>
  <c r="I598" i="24" s="1"/>
  <c r="G598" i="24"/>
  <c r="W597" i="24"/>
  <c r="Y597" i="24" s="1"/>
  <c r="N597" i="24"/>
  <c r="H597" i="24"/>
  <c r="I597" i="24" s="1"/>
  <c r="G597" i="24"/>
  <c r="W596" i="24"/>
  <c r="Y596" i="24" s="1"/>
  <c r="N596" i="24"/>
  <c r="H596" i="24"/>
  <c r="G596" i="24"/>
  <c r="W595" i="24"/>
  <c r="Y595" i="24" s="1"/>
  <c r="N595" i="24"/>
  <c r="H595" i="24"/>
  <c r="G595" i="24"/>
  <c r="W594" i="24"/>
  <c r="Y594" i="24" s="1"/>
  <c r="N594" i="24"/>
  <c r="H594" i="24"/>
  <c r="G594" i="24"/>
  <c r="W593" i="24"/>
  <c r="Y593" i="24" s="1"/>
  <c r="N593" i="24"/>
  <c r="H593" i="24"/>
  <c r="I593" i="24" s="1"/>
  <c r="G593" i="24"/>
  <c r="W592" i="24"/>
  <c r="Y592" i="24" s="1"/>
  <c r="N592" i="24"/>
  <c r="H592" i="24"/>
  <c r="I592" i="24" s="1"/>
  <c r="G592" i="24"/>
  <c r="W591" i="24"/>
  <c r="Y591" i="24" s="1"/>
  <c r="N591" i="24"/>
  <c r="H591" i="24"/>
  <c r="I591" i="24" s="1"/>
  <c r="G591" i="24"/>
  <c r="W590" i="24"/>
  <c r="Y590" i="24" s="1"/>
  <c r="N590" i="24"/>
  <c r="H590" i="24"/>
  <c r="I590" i="24" s="1"/>
  <c r="G590" i="24"/>
  <c r="W589" i="24"/>
  <c r="Y589" i="24" s="1"/>
  <c r="N589" i="24"/>
  <c r="H589" i="24"/>
  <c r="I589" i="24" s="1"/>
  <c r="G589" i="24"/>
  <c r="W588" i="24"/>
  <c r="Y588" i="24" s="1"/>
  <c r="N588" i="24"/>
  <c r="H588" i="24"/>
  <c r="G588" i="24"/>
  <c r="W587" i="24"/>
  <c r="Y587" i="24" s="1"/>
  <c r="N587" i="24"/>
  <c r="H587" i="24"/>
  <c r="G587" i="24"/>
  <c r="W586" i="24"/>
  <c r="Y586" i="24" s="1"/>
  <c r="N586" i="24"/>
  <c r="H586" i="24"/>
  <c r="I586" i="24" s="1"/>
  <c r="G586" i="24"/>
  <c r="W585" i="24"/>
  <c r="Y585" i="24" s="1"/>
  <c r="N585" i="24"/>
  <c r="H585" i="24"/>
  <c r="I585" i="24" s="1"/>
  <c r="G585" i="24"/>
  <c r="W584" i="24"/>
  <c r="Y584" i="24" s="1"/>
  <c r="N584" i="24"/>
  <c r="H584" i="24"/>
  <c r="I584" i="24" s="1"/>
  <c r="G584" i="24"/>
  <c r="W583" i="24"/>
  <c r="Y583" i="24" s="1"/>
  <c r="N583" i="24"/>
  <c r="H583" i="24"/>
  <c r="I583" i="24" s="1"/>
  <c r="G583" i="24"/>
  <c r="W582" i="24"/>
  <c r="Y582" i="24" s="1"/>
  <c r="N582" i="24"/>
  <c r="H582" i="24"/>
  <c r="I582" i="24" s="1"/>
  <c r="G582" i="24"/>
  <c r="W581" i="24"/>
  <c r="Y581" i="24" s="1"/>
  <c r="N581" i="24"/>
  <c r="H581" i="24"/>
  <c r="I581" i="24" s="1"/>
  <c r="G581" i="24"/>
  <c r="W580" i="24"/>
  <c r="Y580" i="24" s="1"/>
  <c r="N580" i="24"/>
  <c r="H580" i="24"/>
  <c r="G580" i="24"/>
  <c r="W579" i="24"/>
  <c r="Y579" i="24" s="1"/>
  <c r="N579" i="24"/>
  <c r="H579" i="24"/>
  <c r="G579" i="24"/>
  <c r="W578" i="24"/>
  <c r="Y578" i="24" s="1"/>
  <c r="N578" i="24"/>
  <c r="H578" i="24"/>
  <c r="I578" i="24" s="1"/>
  <c r="G578" i="24"/>
  <c r="W577" i="24"/>
  <c r="Y577" i="24" s="1"/>
  <c r="N577" i="24"/>
  <c r="H577" i="24"/>
  <c r="I577" i="24" s="1"/>
  <c r="G577" i="24"/>
  <c r="W576" i="24"/>
  <c r="Y576" i="24" s="1"/>
  <c r="N576" i="24"/>
  <c r="H576" i="24"/>
  <c r="I576" i="24" s="1"/>
  <c r="G576" i="24"/>
  <c r="H575" i="24"/>
  <c r="I575" i="24" s="1"/>
  <c r="G575" i="24"/>
  <c r="W574" i="24"/>
  <c r="Y574" i="24" s="1"/>
  <c r="N574" i="24"/>
  <c r="H574" i="24"/>
  <c r="I574" i="24" s="1"/>
  <c r="G574" i="24"/>
  <c r="W573" i="24"/>
  <c r="Y573" i="24" s="1"/>
  <c r="N573" i="24"/>
  <c r="H573" i="24"/>
  <c r="I573" i="24" s="1"/>
  <c r="G573" i="24"/>
  <c r="W572" i="24"/>
  <c r="Y572" i="24" s="1"/>
  <c r="N572" i="24"/>
  <c r="H572" i="24"/>
  <c r="I572" i="24" s="1"/>
  <c r="G572" i="24"/>
  <c r="W571" i="24"/>
  <c r="Y571" i="24" s="1"/>
  <c r="N571" i="24"/>
  <c r="H571" i="24"/>
  <c r="I571" i="24" s="1"/>
  <c r="G571" i="24"/>
  <c r="W570" i="24"/>
  <c r="Y570" i="24" s="1"/>
  <c r="N570" i="24"/>
  <c r="H570" i="24"/>
  <c r="G570" i="24"/>
  <c r="W569" i="24"/>
  <c r="Y569" i="24" s="1"/>
  <c r="N569" i="24"/>
  <c r="H569" i="24"/>
  <c r="G569" i="24"/>
  <c r="H568" i="24"/>
  <c r="I568" i="24" s="1"/>
  <c r="G568" i="24"/>
  <c r="W567" i="24"/>
  <c r="N567" i="24"/>
  <c r="H567" i="24"/>
  <c r="I567" i="24" s="1"/>
  <c r="G567" i="24"/>
  <c r="W566" i="24"/>
  <c r="Y566" i="24" s="1"/>
  <c r="N566" i="24"/>
  <c r="H566" i="24"/>
  <c r="I566" i="24" s="1"/>
  <c r="G566" i="24"/>
  <c r="W565" i="24"/>
  <c r="Y565" i="24" s="1"/>
  <c r="N565" i="24"/>
  <c r="H565" i="24"/>
  <c r="I565" i="24" s="1"/>
  <c r="G565" i="24"/>
  <c r="W564" i="24"/>
  <c r="Y564" i="24" s="1"/>
  <c r="N564" i="24"/>
  <c r="I564" i="24"/>
  <c r="H564" i="24"/>
  <c r="G564" i="24"/>
  <c r="P563" i="24"/>
  <c r="L563" i="24"/>
  <c r="K563" i="24"/>
  <c r="X519" i="24" s="1"/>
  <c r="X563" i="24" s="1"/>
  <c r="J563" i="24"/>
  <c r="F563" i="24"/>
  <c r="E563" i="24"/>
  <c r="W562" i="24"/>
  <c r="Y562" i="24" s="1"/>
  <c r="N562" i="24"/>
  <c r="H562" i="24"/>
  <c r="I562" i="24" s="1"/>
  <c r="G562" i="24"/>
  <c r="W561" i="24"/>
  <c r="Y561" i="24" s="1"/>
  <c r="N561" i="24"/>
  <c r="H561" i="24"/>
  <c r="I561" i="24" s="1"/>
  <c r="G561" i="24"/>
  <c r="W560" i="24"/>
  <c r="Y560" i="24" s="1"/>
  <c r="N560" i="24"/>
  <c r="H560" i="24"/>
  <c r="I560" i="24" s="1"/>
  <c r="G560" i="24"/>
  <c r="W559" i="24"/>
  <c r="Y559" i="24" s="1"/>
  <c r="N559" i="24"/>
  <c r="H559" i="24"/>
  <c r="I559" i="24" s="1"/>
  <c r="G559" i="24"/>
  <c r="W558" i="24"/>
  <c r="Y558" i="24" s="1"/>
  <c r="N558" i="24"/>
  <c r="H558" i="24"/>
  <c r="I558" i="24" s="1"/>
  <c r="G558" i="24"/>
  <c r="W557" i="24"/>
  <c r="Y557" i="24" s="1"/>
  <c r="N557" i="24"/>
  <c r="H557" i="24"/>
  <c r="I557" i="24" s="1"/>
  <c r="G557" i="24"/>
  <c r="W556" i="24"/>
  <c r="Y556" i="24" s="1"/>
  <c r="N556" i="24"/>
  <c r="H556" i="24"/>
  <c r="I556" i="24" s="1"/>
  <c r="G556" i="24"/>
  <c r="W555" i="24"/>
  <c r="Y555" i="24" s="1"/>
  <c r="N555" i="24"/>
  <c r="H555" i="24"/>
  <c r="I555" i="24" s="1"/>
  <c r="G555" i="24"/>
  <c r="H554" i="24"/>
  <c r="I554" i="24" s="1"/>
  <c r="G554" i="24"/>
  <c r="W553" i="24"/>
  <c r="Y553" i="24" s="1"/>
  <c r="N553" i="24"/>
  <c r="H553" i="24"/>
  <c r="I553" i="24" s="1"/>
  <c r="G553" i="24"/>
  <c r="W552" i="24"/>
  <c r="Y552" i="24" s="1"/>
  <c r="N552" i="24"/>
  <c r="H552" i="24"/>
  <c r="I552" i="24" s="1"/>
  <c r="G552" i="24"/>
  <c r="W551" i="24"/>
  <c r="Y551" i="24" s="1"/>
  <c r="N551" i="24"/>
  <c r="H551" i="24"/>
  <c r="I551" i="24" s="1"/>
  <c r="G551" i="24"/>
  <c r="W550" i="24"/>
  <c r="Y550" i="24" s="1"/>
  <c r="N550" i="24"/>
  <c r="H550" i="24"/>
  <c r="I550" i="24" s="1"/>
  <c r="G550" i="24"/>
  <c r="W549" i="24"/>
  <c r="Y549" i="24" s="1"/>
  <c r="N549" i="24"/>
  <c r="H549" i="24"/>
  <c r="I549" i="24" s="1"/>
  <c r="G549" i="24"/>
  <c r="W548" i="24"/>
  <c r="Y548" i="24" s="1"/>
  <c r="N548" i="24"/>
  <c r="H548" i="24"/>
  <c r="G548" i="24"/>
  <c r="W547" i="24"/>
  <c r="Y547" i="24" s="1"/>
  <c r="N547" i="24"/>
  <c r="H547" i="24"/>
  <c r="I547" i="24" s="1"/>
  <c r="G547" i="24"/>
  <c r="W546" i="24"/>
  <c r="Y546" i="24" s="1"/>
  <c r="N546" i="24"/>
  <c r="H546" i="24"/>
  <c r="I546" i="24" s="1"/>
  <c r="G546" i="24"/>
  <c r="W545" i="24"/>
  <c r="Y545" i="24" s="1"/>
  <c r="N545" i="24"/>
  <c r="H545" i="24"/>
  <c r="I545" i="24" s="1"/>
  <c r="G545" i="24"/>
  <c r="W544" i="24"/>
  <c r="Y544" i="24" s="1"/>
  <c r="N544" i="24"/>
  <c r="H544" i="24"/>
  <c r="I544" i="24" s="1"/>
  <c r="G544" i="24"/>
  <c r="W543" i="24"/>
  <c r="Y543" i="24" s="1"/>
  <c r="N543" i="24"/>
  <c r="H543" i="24"/>
  <c r="I543" i="24" s="1"/>
  <c r="G543" i="24"/>
  <c r="W542" i="24"/>
  <c r="Y542" i="24" s="1"/>
  <c r="N542" i="24"/>
  <c r="H542" i="24"/>
  <c r="I542" i="24" s="1"/>
  <c r="G542" i="24"/>
  <c r="W541" i="24"/>
  <c r="Y541" i="24" s="1"/>
  <c r="N541" i="24"/>
  <c r="H541" i="24"/>
  <c r="I541" i="24" s="1"/>
  <c r="G541" i="24"/>
  <c r="Y540" i="24"/>
  <c r="W540" i="24"/>
  <c r="N540" i="24"/>
  <c r="H540" i="24"/>
  <c r="I540" i="24" s="1"/>
  <c r="G540" i="24"/>
  <c r="W539" i="24"/>
  <c r="Y539" i="24" s="1"/>
  <c r="N539" i="24"/>
  <c r="H539" i="24"/>
  <c r="G539" i="24"/>
  <c r="W538" i="24"/>
  <c r="Y538" i="24" s="1"/>
  <c r="N538" i="24"/>
  <c r="H538" i="24"/>
  <c r="I538" i="24" s="1"/>
  <c r="G538" i="24"/>
  <c r="W537" i="24"/>
  <c r="Y537" i="24" s="1"/>
  <c r="N537" i="24"/>
  <c r="H537" i="24"/>
  <c r="I537" i="24" s="1"/>
  <c r="G537" i="24"/>
  <c r="W536" i="24"/>
  <c r="Y536" i="24" s="1"/>
  <c r="N536" i="24"/>
  <c r="H536" i="24"/>
  <c r="I536" i="24" s="1"/>
  <c r="G536" i="24"/>
  <c r="H535" i="24"/>
  <c r="G535" i="24"/>
  <c r="W534" i="24"/>
  <c r="Y534" i="24" s="1"/>
  <c r="N534" i="24"/>
  <c r="H534" i="24"/>
  <c r="I534" i="24" s="1"/>
  <c r="G534" i="24"/>
  <c r="W533" i="24"/>
  <c r="Y533" i="24" s="1"/>
  <c r="N533" i="24"/>
  <c r="I533" i="24"/>
  <c r="H533" i="24"/>
  <c r="G533" i="24"/>
  <c r="W532" i="24"/>
  <c r="Y532" i="24" s="1"/>
  <c r="N532" i="24"/>
  <c r="H532" i="24"/>
  <c r="G532" i="24"/>
  <c r="W531" i="24"/>
  <c r="Y531" i="24" s="1"/>
  <c r="N531" i="24"/>
  <c r="H531" i="24"/>
  <c r="I531" i="24" s="1"/>
  <c r="G531" i="24"/>
  <c r="W530" i="24"/>
  <c r="Y530" i="24" s="1"/>
  <c r="N530" i="24"/>
  <c r="H530" i="24"/>
  <c r="I530" i="24" s="1"/>
  <c r="G530" i="24"/>
  <c r="W529" i="24"/>
  <c r="Y529" i="24" s="1"/>
  <c r="N529" i="24"/>
  <c r="H529" i="24"/>
  <c r="G529" i="24"/>
  <c r="W528" i="24"/>
  <c r="Y528" i="24" s="1"/>
  <c r="N528" i="24"/>
  <c r="H528" i="24"/>
  <c r="I528" i="24" s="1"/>
  <c r="G528" i="24"/>
  <c r="W527" i="24"/>
  <c r="Y527" i="24" s="1"/>
  <c r="N527" i="24"/>
  <c r="H527" i="24"/>
  <c r="I527" i="24" s="1"/>
  <c r="G527" i="24"/>
  <c r="H526" i="24"/>
  <c r="I526" i="24" s="1"/>
  <c r="G526" i="24"/>
  <c r="W525" i="24"/>
  <c r="Y525" i="24" s="1"/>
  <c r="N525" i="24"/>
  <c r="H525" i="24"/>
  <c r="I525" i="24" s="1"/>
  <c r="G525" i="24"/>
  <c r="W524" i="24"/>
  <c r="Y524" i="24" s="1"/>
  <c r="N524" i="24"/>
  <c r="H524" i="24"/>
  <c r="I524" i="24" s="1"/>
  <c r="G524" i="24"/>
  <c r="W523" i="24"/>
  <c r="Y523" i="24" s="1"/>
  <c r="N523" i="24"/>
  <c r="H523" i="24"/>
  <c r="G523" i="24"/>
  <c r="W522" i="24"/>
  <c r="Y522" i="24" s="1"/>
  <c r="N522" i="24"/>
  <c r="H522" i="24"/>
  <c r="I522" i="24" s="1"/>
  <c r="G522" i="24"/>
  <c r="W521" i="24"/>
  <c r="Y521" i="24" s="1"/>
  <c r="N521" i="24"/>
  <c r="H521" i="24"/>
  <c r="I521" i="24" s="1"/>
  <c r="G521" i="24"/>
  <c r="W520" i="24"/>
  <c r="Y520" i="24" s="1"/>
  <c r="N520" i="24"/>
  <c r="H520" i="24"/>
  <c r="I520" i="24" s="1"/>
  <c r="G520" i="24"/>
  <c r="W519" i="24"/>
  <c r="N519" i="24"/>
  <c r="H519" i="24"/>
  <c r="G519" i="24"/>
  <c r="P518" i="24"/>
  <c r="L518" i="24"/>
  <c r="K518" i="24"/>
  <c r="X466" i="24" s="1"/>
  <c r="X518" i="24" s="1"/>
  <c r="J518" i="24"/>
  <c r="F518" i="24"/>
  <c r="E518" i="24"/>
  <c r="W517" i="24"/>
  <c r="Y517" i="24" s="1"/>
  <c r="N517" i="24"/>
  <c r="H517" i="24"/>
  <c r="G517" i="24"/>
  <c r="W516" i="24"/>
  <c r="Y516" i="24" s="1"/>
  <c r="N516" i="24"/>
  <c r="H516" i="24"/>
  <c r="G516" i="24"/>
  <c r="W515" i="24"/>
  <c r="Y515" i="24" s="1"/>
  <c r="N515" i="24"/>
  <c r="H515" i="24"/>
  <c r="I515" i="24" s="1"/>
  <c r="G515" i="24"/>
  <c r="W514" i="24"/>
  <c r="Y514" i="24" s="1"/>
  <c r="N514" i="24"/>
  <c r="H514" i="24"/>
  <c r="I514" i="24" s="1"/>
  <c r="G514" i="24"/>
  <c r="W513" i="24"/>
  <c r="Y513" i="24" s="1"/>
  <c r="N513" i="24"/>
  <c r="H513" i="24"/>
  <c r="I513" i="24" s="1"/>
  <c r="G513" i="24"/>
  <c r="W512" i="24"/>
  <c r="Y512" i="24" s="1"/>
  <c r="N512" i="24"/>
  <c r="H512" i="24"/>
  <c r="I512" i="24" s="1"/>
  <c r="G512" i="24"/>
  <c r="W511" i="24"/>
  <c r="Y511" i="24" s="1"/>
  <c r="N511" i="24"/>
  <c r="H511" i="24"/>
  <c r="I511" i="24" s="1"/>
  <c r="G511" i="24"/>
  <c r="W510" i="24"/>
  <c r="Y510" i="24" s="1"/>
  <c r="N510" i="24"/>
  <c r="H510" i="24"/>
  <c r="I510" i="24" s="1"/>
  <c r="G510" i="24"/>
  <c r="W509" i="24"/>
  <c r="Y509" i="24" s="1"/>
  <c r="N509" i="24"/>
  <c r="H509" i="24"/>
  <c r="G509" i="24"/>
  <c r="W508" i="24"/>
  <c r="Y508" i="24" s="1"/>
  <c r="N508" i="24"/>
  <c r="H508" i="24"/>
  <c r="G508" i="24"/>
  <c r="W507" i="24"/>
  <c r="Y507" i="24" s="1"/>
  <c r="N507" i="24"/>
  <c r="H507" i="24"/>
  <c r="I507" i="24" s="1"/>
  <c r="G507" i="24"/>
  <c r="W506" i="24"/>
  <c r="Y506" i="24" s="1"/>
  <c r="N506" i="24"/>
  <c r="H506" i="24"/>
  <c r="I506" i="24" s="1"/>
  <c r="G506" i="24"/>
  <c r="W505" i="24"/>
  <c r="Y505" i="24" s="1"/>
  <c r="N505" i="24"/>
  <c r="H505" i="24"/>
  <c r="I505" i="24" s="1"/>
  <c r="G505" i="24"/>
  <c r="W504" i="24"/>
  <c r="Y504" i="24" s="1"/>
  <c r="N504" i="24"/>
  <c r="H504" i="24"/>
  <c r="I504" i="24" s="1"/>
  <c r="G504" i="24"/>
  <c r="W503" i="24"/>
  <c r="Y503" i="24" s="1"/>
  <c r="N503" i="24"/>
  <c r="H503" i="24"/>
  <c r="I503" i="24" s="1"/>
  <c r="G503" i="24"/>
  <c r="Y502" i="24"/>
  <c r="W502" i="24"/>
  <c r="N502" i="24"/>
  <c r="H502" i="24"/>
  <c r="I502" i="24" s="1"/>
  <c r="G502" i="24"/>
  <c r="W501" i="24"/>
  <c r="Y501" i="24" s="1"/>
  <c r="N501" i="24"/>
  <c r="H501" i="24"/>
  <c r="G501" i="24"/>
  <c r="H500" i="24"/>
  <c r="I500" i="24" s="1"/>
  <c r="G500" i="24"/>
  <c r="W499" i="24"/>
  <c r="Y499" i="24" s="1"/>
  <c r="N499" i="24"/>
  <c r="H499" i="24"/>
  <c r="G499" i="24"/>
  <c r="W498" i="24"/>
  <c r="Y498" i="24" s="1"/>
  <c r="N498" i="24"/>
  <c r="H498" i="24"/>
  <c r="G498" i="24"/>
  <c r="W497" i="24"/>
  <c r="Y497" i="24" s="1"/>
  <c r="N497" i="24"/>
  <c r="H497" i="24"/>
  <c r="I497" i="24" s="1"/>
  <c r="G497" i="24"/>
  <c r="W496" i="24"/>
  <c r="Y496" i="24" s="1"/>
  <c r="N496" i="24"/>
  <c r="H496" i="24"/>
  <c r="I496" i="24" s="1"/>
  <c r="G496" i="24"/>
  <c r="W495" i="24"/>
  <c r="Y495" i="24" s="1"/>
  <c r="N495" i="24"/>
  <c r="H495" i="24"/>
  <c r="I495" i="24" s="1"/>
  <c r="G495" i="24"/>
  <c r="W494" i="24"/>
  <c r="Y494" i="24" s="1"/>
  <c r="N494" i="24"/>
  <c r="H494" i="24"/>
  <c r="I494" i="24" s="1"/>
  <c r="G494" i="24"/>
  <c r="W493" i="24"/>
  <c r="Y493" i="24" s="1"/>
  <c r="N493" i="24"/>
  <c r="H493" i="24"/>
  <c r="I493" i="24" s="1"/>
  <c r="G493" i="24"/>
  <c r="W492" i="24"/>
  <c r="Y492" i="24" s="1"/>
  <c r="N492" i="24"/>
  <c r="H492" i="24"/>
  <c r="I492" i="24" s="1"/>
  <c r="G492" i="24"/>
  <c r="W491" i="24"/>
  <c r="Y491" i="24" s="1"/>
  <c r="N491" i="24"/>
  <c r="H491" i="24"/>
  <c r="G491" i="24"/>
  <c r="W490" i="24"/>
  <c r="Y490" i="24" s="1"/>
  <c r="N490" i="24"/>
  <c r="H490" i="24"/>
  <c r="G490" i="24"/>
  <c r="W489" i="24"/>
  <c r="Y489" i="24" s="1"/>
  <c r="N489" i="24"/>
  <c r="H489" i="24"/>
  <c r="I489" i="24" s="1"/>
  <c r="G489" i="24"/>
  <c r="W488" i="24"/>
  <c r="Y488" i="24" s="1"/>
  <c r="N488" i="24"/>
  <c r="H488" i="24"/>
  <c r="I488" i="24" s="1"/>
  <c r="G488" i="24"/>
  <c r="W487" i="24"/>
  <c r="Y487" i="24" s="1"/>
  <c r="N487" i="24"/>
  <c r="H487" i="24"/>
  <c r="I487" i="24" s="1"/>
  <c r="G487" i="24"/>
  <c r="W486" i="24"/>
  <c r="Y486" i="24" s="1"/>
  <c r="N486" i="24"/>
  <c r="H486" i="24"/>
  <c r="I486" i="24" s="1"/>
  <c r="G486" i="24"/>
  <c r="H485" i="24"/>
  <c r="G485" i="24"/>
  <c r="W484" i="24"/>
  <c r="Y484" i="24" s="1"/>
  <c r="N484" i="24"/>
  <c r="H484" i="24"/>
  <c r="G484" i="24"/>
  <c r="W483" i="24"/>
  <c r="Y483" i="24" s="1"/>
  <c r="N483" i="24"/>
  <c r="H483" i="24"/>
  <c r="I483" i="24" s="1"/>
  <c r="G483" i="24"/>
  <c r="W482" i="24"/>
  <c r="Y482" i="24" s="1"/>
  <c r="N482" i="24"/>
  <c r="I482" i="24"/>
  <c r="H482" i="24"/>
  <c r="G482" i="24"/>
  <c r="W481" i="24"/>
  <c r="Y481" i="24" s="1"/>
  <c r="N481" i="24"/>
  <c r="H481" i="24"/>
  <c r="I481" i="24" s="1"/>
  <c r="G481" i="24"/>
  <c r="W480" i="24"/>
  <c r="Y480" i="24" s="1"/>
  <c r="N480" i="24"/>
  <c r="H480" i="24"/>
  <c r="I480" i="24" s="1"/>
  <c r="G480" i="24"/>
  <c r="W479" i="24"/>
  <c r="Y479" i="24" s="1"/>
  <c r="N479" i="24"/>
  <c r="H479" i="24"/>
  <c r="I479" i="24" s="1"/>
  <c r="G479" i="24"/>
  <c r="W478" i="24"/>
  <c r="Y478" i="24" s="1"/>
  <c r="N478" i="24"/>
  <c r="H478" i="24"/>
  <c r="I478" i="24" s="1"/>
  <c r="G478" i="24"/>
  <c r="W477" i="24"/>
  <c r="Y477" i="24" s="1"/>
  <c r="N477" i="24"/>
  <c r="H477" i="24"/>
  <c r="G477" i="24"/>
  <c r="W476" i="24"/>
  <c r="Y476" i="24" s="1"/>
  <c r="N476" i="24"/>
  <c r="H476" i="24"/>
  <c r="G476" i="24"/>
  <c r="W475" i="24"/>
  <c r="Y475" i="24" s="1"/>
  <c r="N475" i="24"/>
  <c r="H475" i="24"/>
  <c r="I475" i="24" s="1"/>
  <c r="G475" i="24"/>
  <c r="W474" i="24"/>
  <c r="Y474" i="24" s="1"/>
  <c r="N474" i="24"/>
  <c r="H474" i="24"/>
  <c r="I474" i="24" s="1"/>
  <c r="G474" i="24"/>
  <c r="W473" i="24"/>
  <c r="Y473" i="24" s="1"/>
  <c r="N473" i="24"/>
  <c r="H473" i="24"/>
  <c r="I473" i="24" s="1"/>
  <c r="G473" i="24"/>
  <c r="W472" i="24"/>
  <c r="Y472" i="24" s="1"/>
  <c r="N472" i="24"/>
  <c r="H472" i="24"/>
  <c r="I472" i="24" s="1"/>
  <c r="G472" i="24"/>
  <c r="W471" i="24"/>
  <c r="Y471" i="24" s="1"/>
  <c r="N471" i="24"/>
  <c r="H471" i="24"/>
  <c r="I471" i="24" s="1"/>
  <c r="G471" i="24"/>
  <c r="W470" i="24"/>
  <c r="Y470" i="24" s="1"/>
  <c r="N470" i="24"/>
  <c r="H470" i="24"/>
  <c r="I470" i="24" s="1"/>
  <c r="G470" i="24"/>
  <c r="W469" i="24"/>
  <c r="Y469" i="24" s="1"/>
  <c r="N469" i="24"/>
  <c r="H469" i="24"/>
  <c r="G469" i="24"/>
  <c r="H468" i="24"/>
  <c r="I468" i="24" s="1"/>
  <c r="G468" i="24"/>
  <c r="W467" i="24"/>
  <c r="Y467" i="24" s="1"/>
  <c r="N467" i="24"/>
  <c r="H467" i="24"/>
  <c r="G467" i="24"/>
  <c r="W466" i="24"/>
  <c r="H466" i="24"/>
  <c r="G466" i="24"/>
  <c r="P465" i="24"/>
  <c r="L465" i="24"/>
  <c r="K465" i="24"/>
  <c r="X434" i="24" s="1"/>
  <c r="X465" i="24" s="1"/>
  <c r="J465" i="24"/>
  <c r="F465" i="24"/>
  <c r="E465" i="24"/>
  <c r="W464" i="24"/>
  <c r="Y464" i="24" s="1"/>
  <c r="N464" i="24"/>
  <c r="H464" i="24"/>
  <c r="I464" i="24" s="1"/>
  <c r="G464" i="24"/>
  <c r="W463" i="24"/>
  <c r="Y463" i="24" s="1"/>
  <c r="N463" i="24"/>
  <c r="H463" i="24"/>
  <c r="G463" i="24"/>
  <c r="W462" i="24"/>
  <c r="Y462" i="24" s="1"/>
  <c r="N462" i="24"/>
  <c r="H462" i="24"/>
  <c r="I462" i="24" s="1"/>
  <c r="G462" i="24"/>
  <c r="W461" i="24"/>
  <c r="Y461" i="24" s="1"/>
  <c r="N461" i="24"/>
  <c r="H461" i="24"/>
  <c r="I461" i="24" s="1"/>
  <c r="G461" i="24"/>
  <c r="W460" i="24"/>
  <c r="Y460" i="24" s="1"/>
  <c r="N460" i="24"/>
  <c r="H460" i="24"/>
  <c r="I460" i="24" s="1"/>
  <c r="G460" i="24"/>
  <c r="W459" i="24"/>
  <c r="Y459" i="24" s="1"/>
  <c r="N459" i="24"/>
  <c r="H459" i="24"/>
  <c r="G459" i="24"/>
  <c r="W458" i="24"/>
  <c r="Y458" i="24" s="1"/>
  <c r="N458" i="24"/>
  <c r="H458" i="24"/>
  <c r="I458" i="24" s="1"/>
  <c r="G458" i="24"/>
  <c r="W457" i="24"/>
  <c r="Y457" i="24" s="1"/>
  <c r="N457" i="24"/>
  <c r="H457" i="24"/>
  <c r="I457" i="24" s="1"/>
  <c r="G457" i="24"/>
  <c r="W456" i="24"/>
  <c r="Y456" i="24" s="1"/>
  <c r="N456" i="24"/>
  <c r="H456" i="24"/>
  <c r="I456" i="24" s="1"/>
  <c r="G456" i="24"/>
  <c r="W455" i="24"/>
  <c r="Y455" i="24" s="1"/>
  <c r="N455" i="24"/>
  <c r="H455" i="24"/>
  <c r="G455" i="24"/>
  <c r="W454" i="24"/>
  <c r="Y454" i="24" s="1"/>
  <c r="N454" i="24"/>
  <c r="H454" i="24"/>
  <c r="I454" i="24" s="1"/>
  <c r="G454" i="24"/>
  <c r="W453" i="24"/>
  <c r="Y453" i="24" s="1"/>
  <c r="N453" i="24"/>
  <c r="H453" i="24"/>
  <c r="I453" i="24" s="1"/>
  <c r="G453" i="24"/>
  <c r="W452" i="24"/>
  <c r="Y452" i="24" s="1"/>
  <c r="N452" i="24"/>
  <c r="H452" i="24"/>
  <c r="I452" i="24" s="1"/>
  <c r="G452" i="24"/>
  <c r="W451" i="24"/>
  <c r="Y451" i="24" s="1"/>
  <c r="N451" i="24"/>
  <c r="H451" i="24"/>
  <c r="G451" i="24"/>
  <c r="W450" i="24"/>
  <c r="Y450" i="24" s="1"/>
  <c r="N450" i="24"/>
  <c r="H450" i="24"/>
  <c r="I450" i="24" s="1"/>
  <c r="G450" i="24"/>
  <c r="W449" i="24"/>
  <c r="Y449" i="24" s="1"/>
  <c r="N449" i="24"/>
  <c r="H449" i="24"/>
  <c r="I449" i="24" s="1"/>
  <c r="G449" i="24"/>
  <c r="W448" i="24"/>
  <c r="Y448" i="24" s="1"/>
  <c r="N448" i="24"/>
  <c r="H448" i="24"/>
  <c r="I448" i="24" s="1"/>
  <c r="G448" i="24"/>
  <c r="W447" i="24"/>
  <c r="Y447" i="24" s="1"/>
  <c r="N447" i="24"/>
  <c r="H447" i="24"/>
  <c r="G447" i="24"/>
  <c r="W446" i="24"/>
  <c r="Y446" i="24" s="1"/>
  <c r="N446" i="24"/>
  <c r="H446" i="24"/>
  <c r="I446" i="24" s="1"/>
  <c r="G446" i="24"/>
  <c r="W445" i="24"/>
  <c r="Y445" i="24" s="1"/>
  <c r="N445" i="24"/>
  <c r="H445" i="24"/>
  <c r="I445" i="24" s="1"/>
  <c r="G445" i="24"/>
  <c r="H444" i="24"/>
  <c r="I444" i="24" s="1"/>
  <c r="G444" i="24"/>
  <c r="W443" i="24"/>
  <c r="Y443" i="24" s="1"/>
  <c r="N443" i="24"/>
  <c r="H443" i="24"/>
  <c r="I443" i="24" s="1"/>
  <c r="G443" i="24"/>
  <c r="W442" i="24"/>
  <c r="Y442" i="24" s="1"/>
  <c r="N442" i="24"/>
  <c r="H442" i="24"/>
  <c r="G442" i="24"/>
  <c r="W441" i="24"/>
  <c r="Y441" i="24" s="1"/>
  <c r="N441" i="24"/>
  <c r="H441" i="24"/>
  <c r="G441" i="24"/>
  <c r="W440" i="24"/>
  <c r="Y440" i="24" s="1"/>
  <c r="N440" i="24"/>
  <c r="H440" i="24"/>
  <c r="I440" i="24" s="1"/>
  <c r="G440" i="24"/>
  <c r="W439" i="24"/>
  <c r="Y439" i="24" s="1"/>
  <c r="N439" i="24"/>
  <c r="H439" i="24"/>
  <c r="I439" i="24" s="1"/>
  <c r="G439" i="24"/>
  <c r="W438" i="24"/>
  <c r="Y438" i="24" s="1"/>
  <c r="N438" i="24"/>
  <c r="H438" i="24"/>
  <c r="G438" i="24"/>
  <c r="W437" i="24"/>
  <c r="Y437" i="24" s="1"/>
  <c r="N437" i="24"/>
  <c r="H437" i="24"/>
  <c r="I437" i="24" s="1"/>
  <c r="G437" i="24"/>
  <c r="W436" i="24"/>
  <c r="Y436" i="24" s="1"/>
  <c r="N436" i="24"/>
  <c r="H436" i="24"/>
  <c r="I436" i="24" s="1"/>
  <c r="G436" i="24"/>
  <c r="W435" i="24"/>
  <c r="Y435" i="24" s="1"/>
  <c r="N435" i="24"/>
  <c r="H435" i="24"/>
  <c r="I435" i="24" s="1"/>
  <c r="G435" i="24"/>
  <c r="W434" i="24"/>
  <c r="Y434" i="24" s="1"/>
  <c r="N434" i="24"/>
  <c r="H434" i="24"/>
  <c r="G434" i="24"/>
  <c r="P433" i="24"/>
  <c r="L433" i="24"/>
  <c r="K433" i="24"/>
  <c r="X371" i="24" s="1"/>
  <c r="X433" i="24" s="1"/>
  <c r="J433" i="24"/>
  <c r="F433" i="24"/>
  <c r="E433" i="24"/>
  <c r="W432" i="24"/>
  <c r="Y432" i="24" s="1"/>
  <c r="N432" i="24"/>
  <c r="H432" i="24"/>
  <c r="I432" i="24" s="1"/>
  <c r="G432" i="24"/>
  <c r="W431" i="24"/>
  <c r="Y431" i="24" s="1"/>
  <c r="N431" i="24"/>
  <c r="H431" i="24"/>
  <c r="I431" i="24" s="1"/>
  <c r="G431" i="24"/>
  <c r="W430" i="24"/>
  <c r="Y430" i="24" s="1"/>
  <c r="N430" i="24"/>
  <c r="H430" i="24"/>
  <c r="I430" i="24" s="1"/>
  <c r="G430" i="24"/>
  <c r="W429" i="24"/>
  <c r="Y429" i="24" s="1"/>
  <c r="N429" i="24"/>
  <c r="H429" i="24"/>
  <c r="I429" i="24" s="1"/>
  <c r="G429" i="24"/>
  <c r="W428" i="24"/>
  <c r="Y428" i="24" s="1"/>
  <c r="N428" i="24"/>
  <c r="H428" i="24"/>
  <c r="G428" i="24"/>
  <c r="H427" i="24"/>
  <c r="I427" i="24" s="1"/>
  <c r="G427" i="24"/>
  <c r="W426" i="24"/>
  <c r="Y426" i="24" s="1"/>
  <c r="N426" i="24"/>
  <c r="H426" i="24"/>
  <c r="I426" i="24" s="1"/>
  <c r="G426" i="24"/>
  <c r="W425" i="24"/>
  <c r="Y425" i="24" s="1"/>
  <c r="N425" i="24"/>
  <c r="H425" i="24"/>
  <c r="G425" i="24"/>
  <c r="W424" i="24"/>
  <c r="Y424" i="24" s="1"/>
  <c r="N424" i="24"/>
  <c r="H424" i="24"/>
  <c r="I424" i="24" s="1"/>
  <c r="G424" i="24"/>
  <c r="W423" i="24"/>
  <c r="Y423" i="24" s="1"/>
  <c r="N423" i="24"/>
  <c r="H423" i="24"/>
  <c r="I423" i="24" s="1"/>
  <c r="G423" i="24"/>
  <c r="W422" i="24"/>
  <c r="Y422" i="24" s="1"/>
  <c r="N422" i="24"/>
  <c r="H422" i="24"/>
  <c r="I422" i="24" s="1"/>
  <c r="G422" i="24"/>
  <c r="W421" i="24"/>
  <c r="Y421" i="24" s="1"/>
  <c r="N421" i="24"/>
  <c r="H421" i="24"/>
  <c r="I421" i="24" s="1"/>
  <c r="G421" i="24"/>
  <c r="W420" i="24"/>
  <c r="Y420" i="24" s="1"/>
  <c r="N420" i="24"/>
  <c r="H420" i="24"/>
  <c r="I420" i="24" s="1"/>
  <c r="G420" i="24"/>
  <c r="W419" i="24"/>
  <c r="Y419" i="24" s="1"/>
  <c r="N419" i="24"/>
  <c r="H419" i="24"/>
  <c r="I419" i="24" s="1"/>
  <c r="G419" i="24"/>
  <c r="W418" i="24"/>
  <c r="Y418" i="24" s="1"/>
  <c r="N418" i="24"/>
  <c r="H418" i="24"/>
  <c r="G418" i="24"/>
  <c r="W417" i="24"/>
  <c r="Y417" i="24" s="1"/>
  <c r="N417" i="24"/>
  <c r="H417" i="24"/>
  <c r="I417" i="24" s="1"/>
  <c r="G417" i="24"/>
  <c r="W416" i="24"/>
  <c r="Y416" i="24" s="1"/>
  <c r="N416" i="24"/>
  <c r="H416" i="24"/>
  <c r="G416" i="24"/>
  <c r="Y415" i="24"/>
  <c r="W415" i="24"/>
  <c r="N415" i="24"/>
  <c r="H415" i="24"/>
  <c r="I415" i="24" s="1"/>
  <c r="G415" i="24"/>
  <c r="W414" i="24"/>
  <c r="Y414" i="24" s="1"/>
  <c r="N414" i="24"/>
  <c r="H414" i="24"/>
  <c r="I414" i="24" s="1"/>
  <c r="G414" i="24"/>
  <c r="W413" i="24"/>
  <c r="Y413" i="24" s="1"/>
  <c r="N413" i="24"/>
  <c r="H413" i="24"/>
  <c r="I413" i="24" s="1"/>
  <c r="G413" i="24"/>
  <c r="H412" i="24"/>
  <c r="I412" i="24" s="1"/>
  <c r="G412" i="24"/>
  <c r="W411" i="24"/>
  <c r="Y411" i="24" s="1"/>
  <c r="H411" i="24"/>
  <c r="G411" i="24"/>
  <c r="W410" i="24"/>
  <c r="Y410" i="24" s="1"/>
  <c r="N410" i="24"/>
  <c r="H410" i="24"/>
  <c r="I410" i="24" s="1"/>
  <c r="G410" i="24"/>
  <c r="W409" i="24"/>
  <c r="Y409" i="24" s="1"/>
  <c r="N409" i="24"/>
  <c r="H409" i="24"/>
  <c r="G409" i="24"/>
  <c r="W408" i="24"/>
  <c r="Y408" i="24" s="1"/>
  <c r="N408" i="24"/>
  <c r="H408" i="24"/>
  <c r="I408" i="24" s="1"/>
  <c r="G408" i="24"/>
  <c r="W407" i="24"/>
  <c r="Y407" i="24" s="1"/>
  <c r="N407" i="24"/>
  <c r="H407" i="24"/>
  <c r="G407" i="24"/>
  <c r="W406" i="24"/>
  <c r="Y406" i="24" s="1"/>
  <c r="N406" i="24"/>
  <c r="H406" i="24"/>
  <c r="I406" i="24" s="1"/>
  <c r="G406" i="24"/>
  <c r="W405" i="24"/>
  <c r="Y405" i="24" s="1"/>
  <c r="N405" i="24"/>
  <c r="H405" i="24"/>
  <c r="I405" i="24" s="1"/>
  <c r="G405" i="24"/>
  <c r="W404" i="24"/>
  <c r="Y404" i="24" s="1"/>
  <c r="N404" i="24"/>
  <c r="H404" i="24"/>
  <c r="G404" i="24"/>
  <c r="W403" i="24"/>
  <c r="Y403" i="24" s="1"/>
  <c r="N403" i="24"/>
  <c r="H403" i="24"/>
  <c r="I403" i="24" s="1"/>
  <c r="G403" i="24"/>
  <c r="W402" i="24"/>
  <c r="Y402" i="24" s="1"/>
  <c r="N402" i="24"/>
  <c r="H402" i="24"/>
  <c r="I402" i="24" s="1"/>
  <c r="G402" i="24"/>
  <c r="W401" i="24"/>
  <c r="Y401" i="24" s="1"/>
  <c r="N401" i="24"/>
  <c r="H401" i="24"/>
  <c r="I401" i="24" s="1"/>
  <c r="G401" i="24"/>
  <c r="W400" i="24"/>
  <c r="Y400" i="24" s="1"/>
  <c r="N400" i="24"/>
  <c r="H400" i="24"/>
  <c r="I400" i="24" s="1"/>
  <c r="G400" i="24"/>
  <c r="W399" i="24"/>
  <c r="Y399" i="24" s="1"/>
  <c r="N399" i="24"/>
  <c r="H399" i="24"/>
  <c r="I399" i="24" s="1"/>
  <c r="G399" i="24"/>
  <c r="W398" i="24"/>
  <c r="Y398" i="24" s="1"/>
  <c r="N398" i="24"/>
  <c r="H398" i="24"/>
  <c r="I398" i="24" s="1"/>
  <c r="G398" i="24"/>
  <c r="W397" i="24"/>
  <c r="Y397" i="24" s="1"/>
  <c r="N397" i="24"/>
  <c r="H397" i="24"/>
  <c r="G397" i="24"/>
  <c r="W396" i="24"/>
  <c r="Y396" i="24" s="1"/>
  <c r="N396" i="24"/>
  <c r="H396" i="24"/>
  <c r="I396" i="24" s="1"/>
  <c r="G396" i="24"/>
  <c r="W395" i="24"/>
  <c r="Y395" i="24" s="1"/>
  <c r="N395" i="24"/>
  <c r="H395" i="24"/>
  <c r="G395" i="24"/>
  <c r="W394" i="24"/>
  <c r="Y394" i="24" s="1"/>
  <c r="N394" i="24"/>
  <c r="H394" i="24"/>
  <c r="I394" i="24" s="1"/>
  <c r="G394" i="24"/>
  <c r="W393" i="24"/>
  <c r="Y393" i="24" s="1"/>
  <c r="N393" i="24"/>
  <c r="H393" i="24"/>
  <c r="G393" i="24"/>
  <c r="W392" i="24"/>
  <c r="Y392" i="24" s="1"/>
  <c r="N392" i="24"/>
  <c r="H392" i="24"/>
  <c r="I392" i="24" s="1"/>
  <c r="G392" i="24"/>
  <c r="W391" i="24"/>
  <c r="Y391" i="24" s="1"/>
  <c r="N391" i="24"/>
  <c r="H391" i="24"/>
  <c r="G391" i="24"/>
  <c r="W390" i="24"/>
  <c r="Y390" i="24" s="1"/>
  <c r="N390" i="24"/>
  <c r="H390" i="24"/>
  <c r="I390" i="24" s="1"/>
  <c r="G390" i="24"/>
  <c r="W389" i="24"/>
  <c r="Y389" i="24" s="1"/>
  <c r="N389" i="24"/>
  <c r="H389" i="24"/>
  <c r="I389" i="24" s="1"/>
  <c r="G389" i="24"/>
  <c r="W388" i="24"/>
  <c r="Y388" i="24" s="1"/>
  <c r="N388" i="24"/>
  <c r="H388" i="24"/>
  <c r="G388" i="24"/>
  <c r="W387" i="24"/>
  <c r="Y387" i="24" s="1"/>
  <c r="N387" i="24"/>
  <c r="H387" i="24"/>
  <c r="I387" i="24" s="1"/>
  <c r="G387" i="24"/>
  <c r="W386" i="24"/>
  <c r="Y386" i="24" s="1"/>
  <c r="N386" i="24"/>
  <c r="H386" i="24"/>
  <c r="I386" i="24" s="1"/>
  <c r="G386" i="24"/>
  <c r="H385" i="24"/>
  <c r="I385" i="24" s="1"/>
  <c r="G385" i="24"/>
  <c r="W384" i="24"/>
  <c r="Y384" i="24" s="1"/>
  <c r="N384" i="24"/>
  <c r="H384" i="24"/>
  <c r="I384" i="24" s="1"/>
  <c r="G384" i="24"/>
  <c r="W383" i="24"/>
  <c r="Y383" i="24" s="1"/>
  <c r="N383" i="24"/>
  <c r="H383" i="24"/>
  <c r="G383" i="24"/>
  <c r="W382" i="24"/>
  <c r="Y382" i="24" s="1"/>
  <c r="N382" i="24"/>
  <c r="H382" i="24"/>
  <c r="I382" i="24" s="1"/>
  <c r="G382" i="24"/>
  <c r="W381" i="24"/>
  <c r="Y381" i="24" s="1"/>
  <c r="N381" i="24"/>
  <c r="H381" i="24"/>
  <c r="G381" i="24"/>
  <c r="W380" i="24"/>
  <c r="Y380" i="24" s="1"/>
  <c r="N380" i="24"/>
  <c r="H380" i="24"/>
  <c r="I380" i="24" s="1"/>
  <c r="G380" i="24"/>
  <c r="W379" i="24"/>
  <c r="Y379" i="24" s="1"/>
  <c r="N379" i="24"/>
  <c r="H379" i="24"/>
  <c r="I379" i="24" s="1"/>
  <c r="G379" i="24"/>
  <c r="W378" i="24"/>
  <c r="Y378" i="24" s="1"/>
  <c r="N378" i="24"/>
  <c r="H378" i="24"/>
  <c r="G378" i="24"/>
  <c r="W377" i="24"/>
  <c r="Y377" i="24" s="1"/>
  <c r="N377" i="24"/>
  <c r="H377" i="24"/>
  <c r="I377" i="24" s="1"/>
  <c r="G377" i="24"/>
  <c r="W376" i="24"/>
  <c r="Y376" i="24" s="1"/>
  <c r="N376" i="24"/>
  <c r="H376" i="24"/>
  <c r="I376" i="24" s="1"/>
  <c r="G376" i="24"/>
  <c r="W375" i="24"/>
  <c r="Y375" i="24" s="1"/>
  <c r="N375" i="24"/>
  <c r="H375" i="24"/>
  <c r="I375" i="24" s="1"/>
  <c r="G375" i="24"/>
  <c r="Y374" i="24"/>
  <c r="W374" i="24"/>
  <c r="N374" i="24"/>
  <c r="H374" i="24"/>
  <c r="I374" i="24" s="1"/>
  <c r="G374" i="24"/>
  <c r="W373" i="24"/>
  <c r="Y373" i="24" s="1"/>
  <c r="N373" i="24"/>
  <c r="H373" i="24"/>
  <c r="I373" i="24" s="1"/>
  <c r="G373" i="24"/>
  <c r="W372" i="24"/>
  <c r="Y372" i="24" s="1"/>
  <c r="N372" i="24"/>
  <c r="H372" i="24"/>
  <c r="I372" i="24" s="1"/>
  <c r="G372" i="24"/>
  <c r="W371" i="24"/>
  <c r="Y371" i="24" s="1"/>
  <c r="N371" i="24"/>
  <c r="H371" i="24"/>
  <c r="I371" i="24" s="1"/>
  <c r="G371" i="24"/>
  <c r="P370" i="24"/>
  <c r="L370" i="24"/>
  <c r="K370" i="24"/>
  <c r="X314" i="24" s="1"/>
  <c r="X370" i="24" s="1"/>
  <c r="J370" i="24"/>
  <c r="F370" i="24"/>
  <c r="E370" i="24"/>
  <c r="W369" i="24"/>
  <c r="Y369" i="24" s="1"/>
  <c r="N369" i="24"/>
  <c r="H369" i="24"/>
  <c r="I369" i="24" s="1"/>
  <c r="G369" i="24"/>
  <c r="W368" i="24"/>
  <c r="Y368" i="24" s="1"/>
  <c r="N368" i="24"/>
  <c r="H368" i="24"/>
  <c r="I368" i="24" s="1"/>
  <c r="G368" i="24"/>
  <c r="W367" i="24"/>
  <c r="Y367" i="24" s="1"/>
  <c r="N367" i="24"/>
  <c r="H367" i="24"/>
  <c r="G367" i="24"/>
  <c r="W366" i="24"/>
  <c r="Y366" i="24" s="1"/>
  <c r="N366" i="24"/>
  <c r="H366" i="24"/>
  <c r="I366" i="24" s="1"/>
  <c r="G366" i="24"/>
  <c r="W365" i="24"/>
  <c r="Y365" i="24" s="1"/>
  <c r="N365" i="24"/>
  <c r="H365" i="24"/>
  <c r="I365" i="24" s="1"/>
  <c r="G365" i="24"/>
  <c r="W364" i="24"/>
  <c r="Y364" i="24" s="1"/>
  <c r="N364" i="24"/>
  <c r="H364" i="24"/>
  <c r="I364" i="24" s="1"/>
  <c r="G364" i="24"/>
  <c r="W363" i="24"/>
  <c r="Y363" i="24" s="1"/>
  <c r="N363" i="24"/>
  <c r="H363" i="24"/>
  <c r="I363" i="24" s="1"/>
  <c r="G363" i="24"/>
  <c r="H362" i="24"/>
  <c r="G362" i="24"/>
  <c r="W361" i="24"/>
  <c r="Y361" i="24" s="1"/>
  <c r="N361" i="24"/>
  <c r="H361" i="24"/>
  <c r="I361" i="24" s="1"/>
  <c r="G361" i="24"/>
  <c r="W360" i="24"/>
  <c r="Y360" i="24" s="1"/>
  <c r="N360" i="24"/>
  <c r="H360" i="24"/>
  <c r="G360" i="24"/>
  <c r="W359" i="24"/>
  <c r="Y359" i="24" s="1"/>
  <c r="N359" i="24"/>
  <c r="H359" i="24"/>
  <c r="I359" i="24" s="1"/>
  <c r="G359" i="24"/>
  <c r="W358" i="24"/>
  <c r="Y358" i="24" s="1"/>
  <c r="N358" i="24"/>
  <c r="H358" i="24"/>
  <c r="I358" i="24" s="1"/>
  <c r="G358" i="24"/>
  <c r="W357" i="24"/>
  <c r="Y357" i="24" s="1"/>
  <c r="N357" i="24"/>
  <c r="H357" i="24"/>
  <c r="G357" i="24"/>
  <c r="W356" i="24"/>
  <c r="Y356" i="24" s="1"/>
  <c r="N356" i="24"/>
  <c r="H356" i="24"/>
  <c r="I356" i="24" s="1"/>
  <c r="G356" i="24"/>
  <c r="W355" i="24"/>
  <c r="Y355" i="24" s="1"/>
  <c r="N355" i="24"/>
  <c r="H355" i="24"/>
  <c r="G355" i="24"/>
  <c r="W354" i="24"/>
  <c r="Y354" i="24" s="1"/>
  <c r="N354" i="24"/>
  <c r="I354" i="24"/>
  <c r="H354" i="24"/>
  <c r="G354" i="24"/>
  <c r="W353" i="24"/>
  <c r="Y353" i="24" s="1"/>
  <c r="N353" i="24"/>
  <c r="H353" i="24"/>
  <c r="I353" i="24" s="1"/>
  <c r="G353" i="24"/>
  <c r="W352" i="24"/>
  <c r="Y352" i="24" s="1"/>
  <c r="N352" i="24"/>
  <c r="H352" i="24"/>
  <c r="I352" i="24" s="1"/>
  <c r="G352" i="24"/>
  <c r="W351" i="24"/>
  <c r="Y351" i="24" s="1"/>
  <c r="N351" i="24"/>
  <c r="H351" i="24"/>
  <c r="I351" i="24" s="1"/>
  <c r="G351" i="24"/>
  <c r="W350" i="24"/>
  <c r="Y350" i="24" s="1"/>
  <c r="N350" i="24"/>
  <c r="H350" i="24"/>
  <c r="G350" i="24"/>
  <c r="H349" i="24"/>
  <c r="I349" i="24" s="1"/>
  <c r="G349" i="24"/>
  <c r="W348" i="24"/>
  <c r="Y348" i="24" s="1"/>
  <c r="N348" i="24"/>
  <c r="H348" i="24"/>
  <c r="I348" i="24" s="1"/>
  <c r="G348" i="24"/>
  <c r="W347" i="24"/>
  <c r="Y347" i="24" s="1"/>
  <c r="N347" i="24"/>
  <c r="H347" i="24"/>
  <c r="I347" i="24" s="1"/>
  <c r="G347" i="24"/>
  <c r="W346" i="24"/>
  <c r="Y346" i="24" s="1"/>
  <c r="N346" i="24"/>
  <c r="H346" i="24"/>
  <c r="I346" i="24" s="1"/>
  <c r="G346" i="24"/>
  <c r="W345" i="24"/>
  <c r="Y345" i="24" s="1"/>
  <c r="N345" i="24"/>
  <c r="H345" i="24"/>
  <c r="I345" i="24" s="1"/>
  <c r="G345" i="24"/>
  <c r="W344" i="24"/>
  <c r="Y344" i="24" s="1"/>
  <c r="N344" i="24"/>
  <c r="H344" i="24"/>
  <c r="I344" i="24" s="1"/>
  <c r="G344" i="24"/>
  <c r="W343" i="24"/>
  <c r="Y343" i="24" s="1"/>
  <c r="N343" i="24"/>
  <c r="H343" i="24"/>
  <c r="G343" i="24"/>
  <c r="W342" i="24"/>
  <c r="Y342" i="24" s="1"/>
  <c r="N342" i="24"/>
  <c r="H342" i="24"/>
  <c r="I342" i="24" s="1"/>
  <c r="G342" i="24"/>
  <c r="W341" i="24"/>
  <c r="Y341" i="24" s="1"/>
  <c r="N341" i="24"/>
  <c r="I341" i="24"/>
  <c r="H341" i="24"/>
  <c r="G341" i="24"/>
  <c r="W340" i="24"/>
  <c r="Y340" i="24" s="1"/>
  <c r="N340" i="24"/>
  <c r="H340" i="24"/>
  <c r="G340" i="24"/>
  <c r="W339" i="24"/>
  <c r="Y339" i="24" s="1"/>
  <c r="N339" i="24"/>
  <c r="H339" i="24"/>
  <c r="I339" i="24" s="1"/>
  <c r="G339" i="24"/>
  <c r="W338" i="24"/>
  <c r="Y338" i="24" s="1"/>
  <c r="N338" i="24"/>
  <c r="H338" i="24"/>
  <c r="G338" i="24"/>
  <c r="W337" i="24"/>
  <c r="Y337" i="24" s="1"/>
  <c r="N337" i="24"/>
  <c r="H337" i="24"/>
  <c r="I337" i="24" s="1"/>
  <c r="G337" i="24"/>
  <c r="W336" i="24"/>
  <c r="Y336" i="24" s="1"/>
  <c r="N336" i="24"/>
  <c r="H336" i="24"/>
  <c r="G336" i="24"/>
  <c r="W335" i="24"/>
  <c r="Y335" i="24" s="1"/>
  <c r="N335" i="24"/>
  <c r="H335" i="24"/>
  <c r="G335" i="24"/>
  <c r="W334" i="24"/>
  <c r="Y334" i="24" s="1"/>
  <c r="N334" i="24"/>
  <c r="H334" i="24"/>
  <c r="G334" i="24"/>
  <c r="W333" i="24"/>
  <c r="Y333" i="24" s="1"/>
  <c r="N333" i="24"/>
  <c r="H333" i="24"/>
  <c r="I333" i="24" s="1"/>
  <c r="G333" i="24"/>
  <c r="W332" i="24"/>
  <c r="Y332" i="24" s="1"/>
  <c r="N332" i="24"/>
  <c r="H332" i="24"/>
  <c r="I332" i="24" s="1"/>
  <c r="G332" i="24"/>
  <c r="W331" i="24"/>
  <c r="Y331" i="24" s="1"/>
  <c r="N331" i="24"/>
  <c r="H331" i="24"/>
  <c r="G331" i="24"/>
  <c r="W330" i="24"/>
  <c r="Y330" i="24" s="1"/>
  <c r="N330" i="24"/>
  <c r="H330" i="24"/>
  <c r="I330" i="24" s="1"/>
  <c r="G330" i="24"/>
  <c r="H329" i="24"/>
  <c r="I329" i="24" s="1"/>
  <c r="G329" i="24"/>
  <c r="W328" i="24"/>
  <c r="Y328" i="24" s="1"/>
  <c r="N328" i="24"/>
  <c r="H328" i="24"/>
  <c r="G328" i="24"/>
  <c r="W327" i="24"/>
  <c r="Y327" i="24" s="1"/>
  <c r="N327" i="24"/>
  <c r="H327" i="24"/>
  <c r="I327" i="24" s="1"/>
  <c r="G327" i="24"/>
  <c r="W326" i="24"/>
  <c r="Y326" i="24" s="1"/>
  <c r="N326" i="24"/>
  <c r="H326" i="24"/>
  <c r="I326" i="24" s="1"/>
  <c r="G326" i="24"/>
  <c r="W325" i="24"/>
  <c r="Y325" i="24" s="1"/>
  <c r="N325" i="24"/>
  <c r="H325" i="24"/>
  <c r="I325" i="24" s="1"/>
  <c r="G325" i="24"/>
  <c r="W324" i="24"/>
  <c r="Y324" i="24" s="1"/>
  <c r="N324" i="24"/>
  <c r="H324" i="24"/>
  <c r="I324" i="24" s="1"/>
  <c r="G324" i="24"/>
  <c r="W323" i="24"/>
  <c r="Y323" i="24" s="1"/>
  <c r="N323" i="24"/>
  <c r="H323" i="24"/>
  <c r="I323" i="24" s="1"/>
  <c r="G323" i="24"/>
  <c r="W322" i="24"/>
  <c r="Y322" i="24" s="1"/>
  <c r="N322" i="24"/>
  <c r="H322" i="24"/>
  <c r="G322" i="24"/>
  <c r="W321" i="24"/>
  <c r="Y321" i="24" s="1"/>
  <c r="N321" i="24"/>
  <c r="H321" i="24"/>
  <c r="I321" i="24" s="1"/>
  <c r="G321" i="24"/>
  <c r="W320" i="24"/>
  <c r="Y320" i="24" s="1"/>
  <c r="N320" i="24"/>
  <c r="H320" i="24"/>
  <c r="G320" i="24"/>
  <c r="W319" i="24"/>
  <c r="Y319" i="24" s="1"/>
  <c r="N319" i="24"/>
  <c r="H319" i="24"/>
  <c r="I319" i="24" s="1"/>
  <c r="G319" i="24"/>
  <c r="H318" i="24"/>
  <c r="I318" i="24" s="1"/>
  <c r="G318" i="24"/>
  <c r="W317" i="24"/>
  <c r="Y317" i="24" s="1"/>
  <c r="N317" i="24"/>
  <c r="H317" i="24"/>
  <c r="I317" i="24" s="1"/>
  <c r="G317" i="24"/>
  <c r="W316" i="24"/>
  <c r="Y316" i="24" s="1"/>
  <c r="N316" i="24"/>
  <c r="H316" i="24"/>
  <c r="I316" i="24" s="1"/>
  <c r="G316" i="24"/>
  <c r="W315" i="24"/>
  <c r="Y315" i="24" s="1"/>
  <c r="N315" i="24"/>
  <c r="H315" i="24"/>
  <c r="I315" i="24" s="1"/>
  <c r="G315" i="24"/>
  <c r="W314" i="24"/>
  <c r="N314" i="24"/>
  <c r="H314" i="24"/>
  <c r="G314" i="24"/>
  <c r="P313" i="24"/>
  <c r="L313" i="24"/>
  <c r="K313" i="24"/>
  <c r="X274" i="24" s="1"/>
  <c r="X313" i="24" s="1"/>
  <c r="J313" i="24"/>
  <c r="F313" i="24"/>
  <c r="E313" i="24"/>
  <c r="W312" i="24"/>
  <c r="Y312" i="24" s="1"/>
  <c r="N312" i="24"/>
  <c r="H312" i="24"/>
  <c r="G312" i="24"/>
  <c r="W311" i="24"/>
  <c r="Y311" i="24" s="1"/>
  <c r="N311" i="24"/>
  <c r="H311" i="24"/>
  <c r="I311" i="24" s="1"/>
  <c r="G311" i="24"/>
  <c r="W310" i="24"/>
  <c r="Y310" i="24" s="1"/>
  <c r="N310" i="24"/>
  <c r="H310" i="24"/>
  <c r="I310" i="24" s="1"/>
  <c r="G310" i="24"/>
  <c r="W309" i="24"/>
  <c r="Y309" i="24" s="1"/>
  <c r="N309" i="24"/>
  <c r="H309" i="24"/>
  <c r="I309" i="24" s="1"/>
  <c r="G309" i="24"/>
  <c r="W308" i="24"/>
  <c r="Y308" i="24" s="1"/>
  <c r="N308" i="24"/>
  <c r="H308" i="24"/>
  <c r="G308" i="24"/>
  <c r="W307" i="24"/>
  <c r="Y307" i="24" s="1"/>
  <c r="N307" i="24"/>
  <c r="H307" i="24"/>
  <c r="I307" i="24" s="1"/>
  <c r="G307" i="24"/>
  <c r="W306" i="24"/>
  <c r="Y306" i="24" s="1"/>
  <c r="N306" i="24"/>
  <c r="H306" i="24"/>
  <c r="I306" i="24" s="1"/>
  <c r="G306" i="24"/>
  <c r="W305" i="24"/>
  <c r="Y305" i="24" s="1"/>
  <c r="N305" i="24"/>
  <c r="H305" i="24"/>
  <c r="I305" i="24" s="1"/>
  <c r="G305" i="24"/>
  <c r="W304" i="24"/>
  <c r="Y304" i="24" s="1"/>
  <c r="N304" i="24"/>
  <c r="H304" i="24"/>
  <c r="G304" i="24"/>
  <c r="W303" i="24"/>
  <c r="Y303" i="24" s="1"/>
  <c r="N303" i="24"/>
  <c r="H303" i="24"/>
  <c r="I303" i="24" s="1"/>
  <c r="G303" i="24"/>
  <c r="W302" i="24"/>
  <c r="Y302" i="24" s="1"/>
  <c r="N302" i="24"/>
  <c r="H302" i="24"/>
  <c r="I302" i="24" s="1"/>
  <c r="G302" i="24"/>
  <c r="W301" i="24"/>
  <c r="Y301" i="24" s="1"/>
  <c r="N301" i="24"/>
  <c r="H301" i="24"/>
  <c r="I301" i="24" s="1"/>
  <c r="G301" i="24"/>
  <c r="W300" i="24"/>
  <c r="Y300" i="24" s="1"/>
  <c r="N300" i="24"/>
  <c r="H300" i="24"/>
  <c r="G300" i="24"/>
  <c r="H299" i="24"/>
  <c r="I299" i="24" s="1"/>
  <c r="G299" i="24"/>
  <c r="W298" i="24"/>
  <c r="Y298" i="24" s="1"/>
  <c r="N298" i="24"/>
  <c r="H298" i="24"/>
  <c r="G298" i="24"/>
  <c r="W297" i="24"/>
  <c r="Y297" i="24" s="1"/>
  <c r="N297" i="24"/>
  <c r="H297" i="24"/>
  <c r="I297" i="24" s="1"/>
  <c r="G297" i="24"/>
  <c r="W296" i="24"/>
  <c r="Y296" i="24" s="1"/>
  <c r="N296" i="24"/>
  <c r="H296" i="24"/>
  <c r="I296" i="24" s="1"/>
  <c r="G296" i="24"/>
  <c r="W295" i="24"/>
  <c r="Y295" i="24" s="1"/>
  <c r="N295" i="24"/>
  <c r="H295" i="24"/>
  <c r="I295" i="24" s="1"/>
  <c r="G295" i="24"/>
  <c r="W294" i="24"/>
  <c r="Y294" i="24" s="1"/>
  <c r="N294" i="24"/>
  <c r="H294" i="24"/>
  <c r="G294" i="24"/>
  <c r="W293" i="24"/>
  <c r="Y293" i="24" s="1"/>
  <c r="N293" i="24"/>
  <c r="H293" i="24"/>
  <c r="I293" i="24" s="1"/>
  <c r="G293" i="24"/>
  <c r="W292" i="24"/>
  <c r="Y292" i="24" s="1"/>
  <c r="N292" i="24"/>
  <c r="H292" i="24"/>
  <c r="I292" i="24" s="1"/>
  <c r="G292" i="24"/>
  <c r="W291" i="24"/>
  <c r="Y291" i="24" s="1"/>
  <c r="N291" i="24"/>
  <c r="H291" i="24"/>
  <c r="I291" i="24" s="1"/>
  <c r="G291" i="24"/>
  <c r="W290" i="24"/>
  <c r="Y290" i="24" s="1"/>
  <c r="N290" i="24"/>
  <c r="H290" i="24"/>
  <c r="G290" i="24"/>
  <c r="W289" i="24"/>
  <c r="Y289" i="24" s="1"/>
  <c r="N289" i="24"/>
  <c r="H289" i="24"/>
  <c r="I289" i="24" s="1"/>
  <c r="G289" i="24"/>
  <c r="W288" i="24"/>
  <c r="Y288" i="24" s="1"/>
  <c r="N288" i="24"/>
  <c r="H288" i="24"/>
  <c r="I288" i="24" s="1"/>
  <c r="G288" i="24"/>
  <c r="W287" i="24"/>
  <c r="Y287" i="24" s="1"/>
  <c r="N287" i="24"/>
  <c r="H287" i="24"/>
  <c r="I287" i="24" s="1"/>
  <c r="G287" i="24"/>
  <c r="W286" i="24"/>
  <c r="Y286" i="24" s="1"/>
  <c r="N286" i="24"/>
  <c r="H286" i="24"/>
  <c r="G286" i="24"/>
  <c r="W285" i="24"/>
  <c r="Y285" i="24" s="1"/>
  <c r="N285" i="24"/>
  <c r="H285" i="24"/>
  <c r="I285" i="24" s="1"/>
  <c r="G285" i="24"/>
  <c r="W284" i="24"/>
  <c r="Y284" i="24" s="1"/>
  <c r="N284" i="24"/>
  <c r="H284" i="24"/>
  <c r="I284" i="24" s="1"/>
  <c r="G284" i="24"/>
  <c r="W283" i="24"/>
  <c r="Y283" i="24" s="1"/>
  <c r="N283" i="24"/>
  <c r="H283" i="24"/>
  <c r="I283" i="24" s="1"/>
  <c r="G283" i="24"/>
  <c r="W282" i="24"/>
  <c r="Y282" i="24" s="1"/>
  <c r="N282" i="24"/>
  <c r="H282" i="24"/>
  <c r="G282" i="24"/>
  <c r="W281" i="24"/>
  <c r="Y281" i="24" s="1"/>
  <c r="N281" i="24"/>
  <c r="H281" i="24"/>
  <c r="I281" i="24" s="1"/>
  <c r="G281" i="24"/>
  <c r="W280" i="24"/>
  <c r="Y280" i="24" s="1"/>
  <c r="N280" i="24"/>
  <c r="H280" i="24"/>
  <c r="I280" i="24" s="1"/>
  <c r="G280" i="24"/>
  <c r="W279" i="24"/>
  <c r="Y279" i="24" s="1"/>
  <c r="N279" i="24"/>
  <c r="H279" i="24"/>
  <c r="I279" i="24" s="1"/>
  <c r="G279" i="24"/>
  <c r="W278" i="24"/>
  <c r="Y278" i="24" s="1"/>
  <c r="N278" i="24"/>
  <c r="H278" i="24"/>
  <c r="G278" i="24"/>
  <c r="H277" i="24"/>
  <c r="I277" i="24" s="1"/>
  <c r="G277" i="24"/>
  <c r="W276" i="24"/>
  <c r="Y276" i="24" s="1"/>
  <c r="N276" i="24"/>
  <c r="H276" i="24"/>
  <c r="G276" i="24"/>
  <c r="W275" i="24"/>
  <c r="Y275" i="24" s="1"/>
  <c r="N275" i="24"/>
  <c r="H275" i="24"/>
  <c r="I275" i="24" s="1"/>
  <c r="G275" i="24"/>
  <c r="W274" i="24"/>
  <c r="N274" i="24"/>
  <c r="H274" i="24"/>
  <c r="G274" i="24"/>
  <c r="P273" i="24"/>
  <c r="L273" i="24"/>
  <c r="K273" i="24"/>
  <c r="X221" i="24" s="1"/>
  <c r="X273" i="24" s="1"/>
  <c r="J273" i="24"/>
  <c r="F273" i="24"/>
  <c r="E273" i="24"/>
  <c r="W272" i="24"/>
  <c r="Y272" i="24" s="1"/>
  <c r="N272" i="24"/>
  <c r="H272" i="24"/>
  <c r="I272" i="24" s="1"/>
  <c r="G272" i="24"/>
  <c r="W271" i="24"/>
  <c r="Y271" i="24" s="1"/>
  <c r="N271" i="24"/>
  <c r="H271" i="24"/>
  <c r="I271" i="24" s="1"/>
  <c r="G271" i="24"/>
  <c r="W270" i="24"/>
  <c r="Y270" i="24" s="1"/>
  <c r="N270" i="24"/>
  <c r="H270" i="24"/>
  <c r="G270" i="24"/>
  <c r="W269" i="24"/>
  <c r="Y269" i="24" s="1"/>
  <c r="N269" i="24"/>
  <c r="H269" i="24"/>
  <c r="I269" i="24" s="1"/>
  <c r="G269" i="24"/>
  <c r="W268" i="24"/>
  <c r="Y268" i="24" s="1"/>
  <c r="N268" i="24"/>
  <c r="H268" i="24"/>
  <c r="G268" i="24"/>
  <c r="W267" i="24"/>
  <c r="Y267" i="24" s="1"/>
  <c r="N267" i="24"/>
  <c r="H267" i="24"/>
  <c r="I267" i="24" s="1"/>
  <c r="G267" i="24"/>
  <c r="W266" i="24"/>
  <c r="Y266" i="24" s="1"/>
  <c r="N266" i="24"/>
  <c r="H266" i="24"/>
  <c r="I266" i="24" s="1"/>
  <c r="G266" i="24"/>
  <c r="W265" i="24"/>
  <c r="Y265" i="24" s="1"/>
  <c r="N265" i="24"/>
  <c r="H265" i="24"/>
  <c r="G265" i="24"/>
  <c r="W264" i="24"/>
  <c r="Y264" i="24" s="1"/>
  <c r="N264" i="24"/>
  <c r="H264" i="24"/>
  <c r="I264" i="24" s="1"/>
  <c r="G264" i="24"/>
  <c r="W263" i="24"/>
  <c r="Y263" i="24" s="1"/>
  <c r="N263" i="24"/>
  <c r="H263" i="24"/>
  <c r="I263" i="24" s="1"/>
  <c r="G263" i="24"/>
  <c r="W262" i="24"/>
  <c r="Y262" i="24" s="1"/>
  <c r="N262" i="24"/>
  <c r="H262" i="24"/>
  <c r="G262" i="24"/>
  <c r="W261" i="24"/>
  <c r="Y261" i="24" s="1"/>
  <c r="N261" i="24"/>
  <c r="H261" i="24"/>
  <c r="I261" i="24" s="1"/>
  <c r="G261" i="24"/>
  <c r="W260" i="24"/>
  <c r="Y260" i="24" s="1"/>
  <c r="N260" i="24"/>
  <c r="H260" i="24"/>
  <c r="I260" i="24" s="1"/>
  <c r="G260" i="24"/>
  <c r="W259" i="24"/>
  <c r="Y259" i="24" s="1"/>
  <c r="N259" i="24"/>
  <c r="H259" i="24"/>
  <c r="I259" i="24" s="1"/>
  <c r="G259" i="24"/>
  <c r="W258" i="24"/>
  <c r="Y258" i="24" s="1"/>
  <c r="N258" i="24"/>
  <c r="H258" i="24"/>
  <c r="G258" i="24"/>
  <c r="W257" i="24"/>
  <c r="Y257" i="24" s="1"/>
  <c r="N257" i="24"/>
  <c r="H257" i="24"/>
  <c r="I257" i="24" s="1"/>
  <c r="G257" i="24"/>
  <c r="W256" i="24"/>
  <c r="Y256" i="24" s="1"/>
  <c r="N256" i="24"/>
  <c r="H256" i="24"/>
  <c r="I256" i="24" s="1"/>
  <c r="G256" i="24"/>
  <c r="Y255" i="24"/>
  <c r="W255" i="24"/>
  <c r="N255" i="24"/>
  <c r="H255" i="24"/>
  <c r="I255" i="24" s="1"/>
  <c r="G255" i="24"/>
  <c r="W254" i="24"/>
  <c r="Y254" i="24" s="1"/>
  <c r="N254" i="24"/>
  <c r="H254" i="24"/>
  <c r="G254" i="24"/>
  <c r="W253" i="24"/>
  <c r="Y253" i="24" s="1"/>
  <c r="N253" i="24"/>
  <c r="H253" i="24"/>
  <c r="I253" i="24" s="1"/>
  <c r="G253" i="24"/>
  <c r="W252" i="24"/>
  <c r="Y252" i="24" s="1"/>
  <c r="N252" i="24"/>
  <c r="H252" i="24"/>
  <c r="G252" i="24"/>
  <c r="W251" i="24"/>
  <c r="Y251" i="24" s="1"/>
  <c r="N251" i="24"/>
  <c r="H251" i="24"/>
  <c r="I251" i="24" s="1"/>
  <c r="G251" i="24"/>
  <c r="W250" i="24"/>
  <c r="Y250" i="24" s="1"/>
  <c r="N250" i="24"/>
  <c r="H250" i="24"/>
  <c r="I250" i="24" s="1"/>
  <c r="G250" i="24"/>
  <c r="W249" i="24"/>
  <c r="Y249" i="24" s="1"/>
  <c r="N249" i="24"/>
  <c r="H249" i="24"/>
  <c r="G249" i="24"/>
  <c r="W248" i="24"/>
  <c r="Y248" i="24" s="1"/>
  <c r="N248" i="24"/>
  <c r="H248" i="24"/>
  <c r="I248" i="24" s="1"/>
  <c r="G248" i="24"/>
  <c r="W247" i="24"/>
  <c r="Y247" i="24" s="1"/>
  <c r="N247" i="24"/>
  <c r="H247" i="24"/>
  <c r="I247" i="24" s="1"/>
  <c r="G247" i="24"/>
  <c r="W246" i="24"/>
  <c r="Y246" i="24" s="1"/>
  <c r="N246" i="24"/>
  <c r="H246" i="24"/>
  <c r="G246" i="24"/>
  <c r="W245" i="24"/>
  <c r="Y245" i="24" s="1"/>
  <c r="N245" i="24"/>
  <c r="H245" i="24"/>
  <c r="I245" i="24" s="1"/>
  <c r="G245" i="24"/>
  <c r="H244" i="24"/>
  <c r="G244" i="24"/>
  <c r="W243" i="24"/>
  <c r="Y243" i="24" s="1"/>
  <c r="N243" i="24"/>
  <c r="H243" i="24"/>
  <c r="I243" i="24" s="1"/>
  <c r="G243" i="24"/>
  <c r="W242" i="24"/>
  <c r="Y242" i="24" s="1"/>
  <c r="N242" i="24"/>
  <c r="H242" i="24"/>
  <c r="G242" i="24"/>
  <c r="W241" i="24"/>
  <c r="Y241" i="24" s="1"/>
  <c r="N241" i="24"/>
  <c r="H241" i="24"/>
  <c r="I241" i="24" s="1"/>
  <c r="G241" i="24"/>
  <c r="W240" i="24"/>
  <c r="Y240" i="24" s="1"/>
  <c r="N240" i="24"/>
  <c r="H240" i="24"/>
  <c r="G240" i="24"/>
  <c r="W239" i="24"/>
  <c r="Y239" i="24" s="1"/>
  <c r="N239" i="24"/>
  <c r="H239" i="24"/>
  <c r="G239" i="24"/>
  <c r="W238" i="24"/>
  <c r="Y238" i="24" s="1"/>
  <c r="N238" i="24"/>
  <c r="H238" i="24"/>
  <c r="I238" i="24" s="1"/>
  <c r="G238" i="24"/>
  <c r="W237" i="24"/>
  <c r="Y237" i="24" s="1"/>
  <c r="N237" i="24"/>
  <c r="H237" i="24"/>
  <c r="I237" i="24" s="1"/>
  <c r="G237" i="24"/>
  <c r="W236" i="24"/>
  <c r="Y236" i="24" s="1"/>
  <c r="N236" i="24"/>
  <c r="H236" i="24"/>
  <c r="G236" i="24"/>
  <c r="W235" i="24"/>
  <c r="Y235" i="24" s="1"/>
  <c r="N235" i="24"/>
  <c r="H235" i="24"/>
  <c r="I235" i="24" s="1"/>
  <c r="G235" i="24"/>
  <c r="W234" i="24"/>
  <c r="Y234" i="24" s="1"/>
  <c r="N234" i="24"/>
  <c r="H234" i="24"/>
  <c r="I234" i="24" s="1"/>
  <c r="G234" i="24"/>
  <c r="W233" i="24"/>
  <c r="Y233" i="24" s="1"/>
  <c r="N233" i="24"/>
  <c r="H233" i="24"/>
  <c r="I233" i="24" s="1"/>
  <c r="G233" i="24"/>
  <c r="W232" i="24"/>
  <c r="Y232" i="24" s="1"/>
  <c r="N232" i="24"/>
  <c r="H232" i="24"/>
  <c r="G232" i="24"/>
  <c r="W231" i="24"/>
  <c r="Y231" i="24" s="1"/>
  <c r="N231" i="24"/>
  <c r="H231" i="24"/>
  <c r="I231" i="24" s="1"/>
  <c r="G231" i="24"/>
  <c r="W230" i="24"/>
  <c r="Y230" i="24" s="1"/>
  <c r="N230" i="24"/>
  <c r="H230" i="24"/>
  <c r="I230" i="24" s="1"/>
  <c r="G230" i="24"/>
  <c r="W229" i="24"/>
  <c r="Y229" i="24" s="1"/>
  <c r="N229" i="24"/>
  <c r="H229" i="24"/>
  <c r="I229" i="24" s="1"/>
  <c r="G229" i="24"/>
  <c r="W228" i="24"/>
  <c r="Y228" i="24" s="1"/>
  <c r="N228" i="24"/>
  <c r="H228" i="24"/>
  <c r="G228" i="24"/>
  <c r="W227" i="24"/>
  <c r="Y227" i="24" s="1"/>
  <c r="N227" i="24"/>
  <c r="H227" i="24"/>
  <c r="I227" i="24" s="1"/>
  <c r="G227" i="24"/>
  <c r="W226" i="24"/>
  <c r="Y226" i="24" s="1"/>
  <c r="N226" i="24"/>
  <c r="H226" i="24"/>
  <c r="G226" i="24"/>
  <c r="W225" i="24"/>
  <c r="Y225" i="24" s="1"/>
  <c r="N225" i="24"/>
  <c r="H225" i="24"/>
  <c r="I225" i="24" s="1"/>
  <c r="G225" i="24"/>
  <c r="W224" i="24"/>
  <c r="Y224" i="24" s="1"/>
  <c r="N224" i="24"/>
  <c r="H224" i="24"/>
  <c r="I224" i="24" s="1"/>
  <c r="G224" i="24"/>
  <c r="W223" i="24"/>
  <c r="Y223" i="24" s="1"/>
  <c r="H223" i="24"/>
  <c r="I223" i="24" s="1"/>
  <c r="G223" i="24"/>
  <c r="H222" i="24"/>
  <c r="I222" i="24" s="1"/>
  <c r="G222" i="24"/>
  <c r="W221" i="24"/>
  <c r="N221" i="24"/>
  <c r="H221" i="24"/>
  <c r="I221" i="24" s="1"/>
  <c r="G221" i="24"/>
  <c r="P220" i="24"/>
  <c r="L220" i="24"/>
  <c r="K220" i="24"/>
  <c r="X144" i="24" s="1"/>
  <c r="X220" i="24" s="1"/>
  <c r="J220" i="24"/>
  <c r="F220" i="24"/>
  <c r="E220" i="24"/>
  <c r="W219" i="24"/>
  <c r="Y219" i="24" s="1"/>
  <c r="N219" i="24"/>
  <c r="H219" i="24"/>
  <c r="I219" i="24" s="1"/>
  <c r="G219" i="24"/>
  <c r="W218" i="24"/>
  <c r="Y218" i="24" s="1"/>
  <c r="N218" i="24"/>
  <c r="H218" i="24"/>
  <c r="I218" i="24" s="1"/>
  <c r="G218" i="24"/>
  <c r="W217" i="24"/>
  <c r="Y217" i="24" s="1"/>
  <c r="N217" i="24"/>
  <c r="H217" i="24"/>
  <c r="I217" i="24" s="1"/>
  <c r="G217" i="24"/>
  <c r="W216" i="24"/>
  <c r="Y216" i="24" s="1"/>
  <c r="N216" i="24"/>
  <c r="H216" i="24"/>
  <c r="G216" i="24"/>
  <c r="W215" i="24"/>
  <c r="Y215" i="24" s="1"/>
  <c r="N215" i="24"/>
  <c r="H215" i="24"/>
  <c r="I215" i="24" s="1"/>
  <c r="G215" i="24"/>
  <c r="W214" i="24"/>
  <c r="Y214" i="24" s="1"/>
  <c r="N214" i="24"/>
  <c r="H214" i="24"/>
  <c r="I214" i="24" s="1"/>
  <c r="G214" i="24"/>
  <c r="W213" i="24"/>
  <c r="Y213" i="24" s="1"/>
  <c r="N213" i="24"/>
  <c r="H213" i="24"/>
  <c r="I213" i="24" s="1"/>
  <c r="G213" i="24"/>
  <c r="W212" i="24"/>
  <c r="Y212" i="24" s="1"/>
  <c r="N212" i="24"/>
  <c r="H212" i="24"/>
  <c r="G212" i="24"/>
  <c r="W211" i="24"/>
  <c r="Y211" i="24" s="1"/>
  <c r="N211" i="24"/>
  <c r="H211" i="24"/>
  <c r="I211" i="24" s="1"/>
  <c r="G211" i="24"/>
  <c r="W210" i="24"/>
  <c r="Y210" i="24" s="1"/>
  <c r="N210" i="24"/>
  <c r="H210" i="24"/>
  <c r="G210" i="24"/>
  <c r="W209" i="24"/>
  <c r="Y209" i="24" s="1"/>
  <c r="N209" i="24"/>
  <c r="H209" i="24"/>
  <c r="I209" i="24" s="1"/>
  <c r="G209" i="24"/>
  <c r="W208" i="24"/>
  <c r="Y208" i="24" s="1"/>
  <c r="N208" i="24"/>
  <c r="H208" i="24"/>
  <c r="I208" i="24" s="1"/>
  <c r="G208" i="24"/>
  <c r="W207" i="24"/>
  <c r="Y207" i="24" s="1"/>
  <c r="N207" i="24"/>
  <c r="H207" i="24"/>
  <c r="I207" i="24" s="1"/>
  <c r="G207" i="24"/>
  <c r="W206" i="24"/>
  <c r="Y206" i="24" s="1"/>
  <c r="N206" i="24"/>
  <c r="H206" i="24"/>
  <c r="G206" i="24"/>
  <c r="W205" i="24"/>
  <c r="Y205" i="24" s="1"/>
  <c r="N205" i="24"/>
  <c r="H205" i="24"/>
  <c r="I205" i="24" s="1"/>
  <c r="G205" i="24"/>
  <c r="H204" i="24"/>
  <c r="G204" i="24"/>
  <c r="W203" i="24"/>
  <c r="Y203" i="24" s="1"/>
  <c r="N203" i="24"/>
  <c r="H203" i="24"/>
  <c r="I203" i="24" s="1"/>
  <c r="G203" i="24"/>
  <c r="W202" i="24"/>
  <c r="Y202" i="24" s="1"/>
  <c r="N202" i="24"/>
  <c r="H202" i="24"/>
  <c r="G202" i="24"/>
  <c r="W201" i="24"/>
  <c r="Y201" i="24" s="1"/>
  <c r="N201" i="24"/>
  <c r="H201" i="24"/>
  <c r="I201" i="24" s="1"/>
  <c r="G201" i="24"/>
  <c r="W200" i="24"/>
  <c r="Y200" i="24" s="1"/>
  <c r="N200" i="24"/>
  <c r="H200" i="24"/>
  <c r="G200" i="24"/>
  <c r="W199" i="24"/>
  <c r="Y199" i="24" s="1"/>
  <c r="N199" i="24"/>
  <c r="H199" i="24"/>
  <c r="I199" i="24" s="1"/>
  <c r="G199" i="24"/>
  <c r="W198" i="24"/>
  <c r="Y198" i="24" s="1"/>
  <c r="N198" i="24"/>
  <c r="H198" i="24"/>
  <c r="I198" i="24" s="1"/>
  <c r="G198" i="24"/>
  <c r="W197" i="24"/>
  <c r="Y197" i="24" s="1"/>
  <c r="N197" i="24"/>
  <c r="H197" i="24"/>
  <c r="I197" i="24" s="1"/>
  <c r="G197" i="24"/>
  <c r="W196" i="24"/>
  <c r="Y196" i="24" s="1"/>
  <c r="N196" i="24"/>
  <c r="H196" i="24"/>
  <c r="G196" i="24"/>
  <c r="W195" i="24"/>
  <c r="Y195" i="24" s="1"/>
  <c r="N195" i="24"/>
  <c r="H195" i="24"/>
  <c r="I195" i="24" s="1"/>
  <c r="G195" i="24"/>
  <c r="W194" i="24"/>
  <c r="Y194" i="24" s="1"/>
  <c r="N194" i="24"/>
  <c r="H194" i="24"/>
  <c r="I194" i="24" s="1"/>
  <c r="G194" i="24"/>
  <c r="W193" i="24"/>
  <c r="Y193" i="24" s="1"/>
  <c r="N193" i="24"/>
  <c r="H193" i="24"/>
  <c r="I193" i="24" s="1"/>
  <c r="G193" i="24"/>
  <c r="W192" i="24"/>
  <c r="Y192" i="24" s="1"/>
  <c r="N192" i="24"/>
  <c r="H192" i="24"/>
  <c r="I192" i="24" s="1"/>
  <c r="G192" i="24"/>
  <c r="W191" i="24"/>
  <c r="Y191" i="24" s="1"/>
  <c r="N191" i="24"/>
  <c r="H191" i="24"/>
  <c r="I191" i="24" s="1"/>
  <c r="G191" i="24"/>
  <c r="W190" i="24"/>
  <c r="Y190" i="24" s="1"/>
  <c r="N190" i="24"/>
  <c r="H190" i="24"/>
  <c r="G190" i="24"/>
  <c r="W189" i="24"/>
  <c r="Y189" i="24" s="1"/>
  <c r="N189" i="24"/>
  <c r="H189" i="24"/>
  <c r="I189" i="24" s="1"/>
  <c r="G189" i="24"/>
  <c r="W188" i="24"/>
  <c r="Y188" i="24" s="1"/>
  <c r="N188" i="24"/>
  <c r="H188" i="24"/>
  <c r="I188" i="24" s="1"/>
  <c r="G188" i="24"/>
  <c r="Y187" i="24"/>
  <c r="W187" i="24"/>
  <c r="N187" i="24"/>
  <c r="H187" i="24"/>
  <c r="I187" i="24" s="1"/>
  <c r="G187" i="24"/>
  <c r="W186" i="24"/>
  <c r="Y186" i="24" s="1"/>
  <c r="N186" i="24"/>
  <c r="H186" i="24"/>
  <c r="G186" i="24"/>
  <c r="H185" i="24"/>
  <c r="G185" i="24"/>
  <c r="W184" i="24"/>
  <c r="Y184" i="24" s="1"/>
  <c r="N184" i="24"/>
  <c r="H184" i="24"/>
  <c r="I184" i="24" s="1"/>
  <c r="G184" i="24"/>
  <c r="W183" i="24"/>
  <c r="Y183" i="24" s="1"/>
  <c r="N183" i="24"/>
  <c r="H183" i="24"/>
  <c r="I183" i="24" s="1"/>
  <c r="G183" i="24"/>
  <c r="W182" i="24"/>
  <c r="Y182" i="24" s="1"/>
  <c r="N182" i="24"/>
  <c r="H182" i="24"/>
  <c r="I182" i="24" s="1"/>
  <c r="G182" i="24"/>
  <c r="W181" i="24"/>
  <c r="Y181" i="24" s="1"/>
  <c r="N181" i="24"/>
  <c r="H181" i="24"/>
  <c r="I181" i="24" s="1"/>
  <c r="G181" i="24"/>
  <c r="W180" i="24"/>
  <c r="Y180" i="24" s="1"/>
  <c r="N180" i="24"/>
  <c r="H180" i="24"/>
  <c r="G180" i="24"/>
  <c r="H179" i="24"/>
  <c r="I179" i="24" s="1"/>
  <c r="G179" i="24"/>
  <c r="W178" i="24"/>
  <c r="Y178" i="24" s="1"/>
  <c r="N178" i="24"/>
  <c r="H178" i="24"/>
  <c r="I178" i="24" s="1"/>
  <c r="G178" i="24"/>
  <c r="W177" i="24"/>
  <c r="Y177" i="24" s="1"/>
  <c r="N177" i="24"/>
  <c r="H177" i="24"/>
  <c r="G177" i="24"/>
  <c r="W176" i="24"/>
  <c r="Y176" i="24" s="1"/>
  <c r="N176" i="24"/>
  <c r="H176" i="24"/>
  <c r="I176" i="24" s="1"/>
  <c r="G176" i="24"/>
  <c r="W175" i="24"/>
  <c r="Y175" i="24" s="1"/>
  <c r="N175" i="24"/>
  <c r="H175" i="24"/>
  <c r="I175" i="24" s="1"/>
  <c r="G175" i="24"/>
  <c r="W174" i="24"/>
  <c r="Y174" i="24" s="1"/>
  <c r="N174" i="24"/>
  <c r="H174" i="24"/>
  <c r="I174" i="24" s="1"/>
  <c r="G174" i="24"/>
  <c r="W173" i="24"/>
  <c r="Y173" i="24" s="1"/>
  <c r="N173" i="24"/>
  <c r="H173" i="24"/>
  <c r="G173" i="24"/>
  <c r="W172" i="24"/>
  <c r="Y172" i="24" s="1"/>
  <c r="N172" i="24"/>
  <c r="H172" i="24"/>
  <c r="I172" i="24" s="1"/>
  <c r="G172" i="24"/>
  <c r="W171" i="24"/>
  <c r="Y171" i="24" s="1"/>
  <c r="N171" i="24"/>
  <c r="H171" i="24"/>
  <c r="I171" i="24" s="1"/>
  <c r="G171" i="24"/>
  <c r="W170" i="24"/>
  <c r="Y170" i="24" s="1"/>
  <c r="N170" i="24"/>
  <c r="H170" i="24"/>
  <c r="G170" i="24"/>
  <c r="W169" i="24"/>
  <c r="Y169" i="24" s="1"/>
  <c r="N169" i="24"/>
  <c r="H169" i="24"/>
  <c r="I169" i="24" s="1"/>
  <c r="G169" i="24"/>
  <c r="W168" i="24"/>
  <c r="Y168" i="24" s="1"/>
  <c r="N168" i="24"/>
  <c r="H168" i="24"/>
  <c r="I168" i="24" s="1"/>
  <c r="G168" i="24"/>
  <c r="W167" i="24"/>
  <c r="Y167" i="24" s="1"/>
  <c r="N167" i="24"/>
  <c r="H167" i="24"/>
  <c r="I167" i="24" s="1"/>
  <c r="G167" i="24"/>
  <c r="Y166" i="24"/>
  <c r="W166" i="24"/>
  <c r="N166" i="24"/>
  <c r="H166" i="24"/>
  <c r="G166" i="24"/>
  <c r="W165" i="24"/>
  <c r="Y165" i="24" s="1"/>
  <c r="N165" i="24"/>
  <c r="H165" i="24"/>
  <c r="I165" i="24" s="1"/>
  <c r="G165" i="24"/>
  <c r="W164" i="24"/>
  <c r="Y164" i="24" s="1"/>
  <c r="N164" i="24"/>
  <c r="H164" i="24"/>
  <c r="G164" i="24"/>
  <c r="W163" i="24"/>
  <c r="Y163" i="24" s="1"/>
  <c r="N163" i="24"/>
  <c r="H163" i="24"/>
  <c r="I163" i="24" s="1"/>
  <c r="G163" i="24"/>
  <c r="W162" i="24"/>
  <c r="Y162" i="24" s="1"/>
  <c r="N162" i="24"/>
  <c r="H162" i="24"/>
  <c r="I162" i="24" s="1"/>
  <c r="G162" i="24"/>
  <c r="W161" i="24"/>
  <c r="Y161" i="24" s="1"/>
  <c r="N161" i="24"/>
  <c r="H161" i="24"/>
  <c r="G161" i="24"/>
  <c r="H160" i="24"/>
  <c r="I160" i="24" s="1"/>
  <c r="G160" i="24"/>
  <c r="W159" i="24"/>
  <c r="Y159" i="24" s="1"/>
  <c r="N159" i="24"/>
  <c r="H159" i="24"/>
  <c r="I159" i="24" s="1"/>
  <c r="G159" i="24"/>
  <c r="W158" i="24"/>
  <c r="Y158" i="24" s="1"/>
  <c r="N158" i="24"/>
  <c r="H158" i="24"/>
  <c r="I158" i="24" s="1"/>
  <c r="G158" i="24"/>
  <c r="W157" i="24"/>
  <c r="Y157" i="24" s="1"/>
  <c r="N157" i="24"/>
  <c r="H157" i="24"/>
  <c r="I157" i="24" s="1"/>
  <c r="G157" i="24"/>
  <c r="W156" i="24"/>
  <c r="Y156" i="24" s="1"/>
  <c r="N156" i="24"/>
  <c r="H156" i="24"/>
  <c r="G156" i="24"/>
  <c r="W155" i="24"/>
  <c r="Y155" i="24" s="1"/>
  <c r="N155" i="24"/>
  <c r="H155" i="24"/>
  <c r="I155" i="24" s="1"/>
  <c r="G155" i="24"/>
  <c r="W154" i="24"/>
  <c r="Y154" i="24" s="1"/>
  <c r="N154" i="24"/>
  <c r="H154" i="24"/>
  <c r="G154" i="24"/>
  <c r="W153" i="24"/>
  <c r="Y153" i="24" s="1"/>
  <c r="N153" i="24"/>
  <c r="H153" i="24"/>
  <c r="I153" i="24" s="1"/>
  <c r="G153" i="24"/>
  <c r="W152" i="24"/>
  <c r="Y152" i="24" s="1"/>
  <c r="N152" i="24"/>
  <c r="H152" i="24"/>
  <c r="I152" i="24" s="1"/>
  <c r="G152" i="24"/>
  <c r="W151" i="24"/>
  <c r="Y151" i="24" s="1"/>
  <c r="N151" i="24"/>
  <c r="H151" i="24"/>
  <c r="G151" i="24"/>
  <c r="W150" i="24"/>
  <c r="Y150" i="24" s="1"/>
  <c r="N150" i="24"/>
  <c r="H150" i="24"/>
  <c r="I150" i="24" s="1"/>
  <c r="G150" i="24"/>
  <c r="W149" i="24"/>
  <c r="Y149" i="24" s="1"/>
  <c r="N149" i="24"/>
  <c r="H149" i="24"/>
  <c r="I149" i="24" s="1"/>
  <c r="G149" i="24"/>
  <c r="W148" i="24"/>
  <c r="Y148" i="24" s="1"/>
  <c r="N148" i="24"/>
  <c r="H148" i="24"/>
  <c r="I148" i="24" s="1"/>
  <c r="G148" i="24"/>
  <c r="W147" i="24"/>
  <c r="Y147" i="24" s="1"/>
  <c r="N147" i="24"/>
  <c r="H147" i="24"/>
  <c r="G147" i="24"/>
  <c r="W146" i="24"/>
  <c r="Y146" i="24" s="1"/>
  <c r="N146" i="24"/>
  <c r="H146" i="24"/>
  <c r="I146" i="24" s="1"/>
  <c r="G146" i="24"/>
  <c r="W145" i="24"/>
  <c r="Y145" i="24" s="1"/>
  <c r="N145" i="24"/>
  <c r="H145" i="24"/>
  <c r="I145" i="24" s="1"/>
  <c r="G145" i="24"/>
  <c r="W144" i="24"/>
  <c r="Y144" i="24" s="1"/>
  <c r="N144" i="24"/>
  <c r="H144" i="24"/>
  <c r="G144" i="24"/>
  <c r="P143" i="24"/>
  <c r="L143" i="24"/>
  <c r="K143" i="24"/>
  <c r="X46" i="24" s="1"/>
  <c r="X143" i="24" s="1"/>
  <c r="J143" i="24"/>
  <c r="F143" i="24"/>
  <c r="E143" i="24"/>
  <c r="W142" i="24"/>
  <c r="Y142" i="24" s="1"/>
  <c r="N142" i="24"/>
  <c r="H142" i="24"/>
  <c r="I142" i="24" s="1"/>
  <c r="G142" i="24"/>
  <c r="W141" i="24"/>
  <c r="Y141" i="24" s="1"/>
  <c r="N141" i="24"/>
  <c r="H141" i="24"/>
  <c r="I141" i="24" s="1"/>
  <c r="G141" i="24"/>
  <c r="W140" i="24"/>
  <c r="Y140" i="24" s="1"/>
  <c r="N140" i="24"/>
  <c r="I140" i="24"/>
  <c r="H140" i="24"/>
  <c r="G140" i="24"/>
  <c r="W139" i="24"/>
  <c r="Y139" i="24" s="1"/>
  <c r="N139" i="24"/>
  <c r="H139" i="24"/>
  <c r="I139" i="24" s="1"/>
  <c r="G139" i="24"/>
  <c r="W138" i="24"/>
  <c r="Y138" i="24" s="1"/>
  <c r="N138" i="24"/>
  <c r="H138" i="24"/>
  <c r="I138" i="24" s="1"/>
  <c r="G138" i="24"/>
  <c r="W137" i="24"/>
  <c r="Y137" i="24" s="1"/>
  <c r="N137" i="24"/>
  <c r="H137" i="24"/>
  <c r="I137" i="24" s="1"/>
  <c r="G137" i="24"/>
  <c r="W136" i="24"/>
  <c r="Y136" i="24" s="1"/>
  <c r="N136" i="24"/>
  <c r="H136" i="24"/>
  <c r="G136" i="24"/>
  <c r="W135" i="24"/>
  <c r="Y135" i="24" s="1"/>
  <c r="N135" i="24"/>
  <c r="H135" i="24"/>
  <c r="I135" i="24" s="1"/>
  <c r="G135" i="24"/>
  <c r="W134" i="24"/>
  <c r="Y134" i="24" s="1"/>
  <c r="N134" i="24"/>
  <c r="H134" i="24"/>
  <c r="I134" i="24" s="1"/>
  <c r="G134" i="24"/>
  <c r="W133" i="24"/>
  <c r="Y133" i="24" s="1"/>
  <c r="N133" i="24"/>
  <c r="H133" i="24"/>
  <c r="G133" i="24"/>
  <c r="W132" i="24"/>
  <c r="Y132" i="24" s="1"/>
  <c r="N132" i="24"/>
  <c r="H132" i="24"/>
  <c r="I132" i="24" s="1"/>
  <c r="G132" i="24"/>
  <c r="W131" i="24"/>
  <c r="Y131" i="24" s="1"/>
  <c r="N131" i="24"/>
  <c r="H131" i="24"/>
  <c r="I131" i="24" s="1"/>
  <c r="G131" i="24"/>
  <c r="W130" i="24"/>
  <c r="Y130" i="24" s="1"/>
  <c r="N130" i="24"/>
  <c r="H130" i="24"/>
  <c r="I130" i="24" s="1"/>
  <c r="G130" i="24"/>
  <c r="W129" i="24"/>
  <c r="Y129" i="24" s="1"/>
  <c r="N129" i="24"/>
  <c r="H129" i="24"/>
  <c r="I129" i="24" s="1"/>
  <c r="G129" i="24"/>
  <c r="W128" i="24"/>
  <c r="Y128" i="24" s="1"/>
  <c r="N128" i="24"/>
  <c r="H128" i="24"/>
  <c r="I128" i="24" s="1"/>
  <c r="G128" i="24"/>
  <c r="W127" i="24"/>
  <c r="Y127" i="24" s="1"/>
  <c r="N127" i="24"/>
  <c r="H127" i="24"/>
  <c r="G127" i="24"/>
  <c r="W126" i="24"/>
  <c r="Y126" i="24" s="1"/>
  <c r="N126" i="24"/>
  <c r="H126" i="24"/>
  <c r="I126" i="24" s="1"/>
  <c r="G126" i="24"/>
  <c r="W125" i="24"/>
  <c r="Y125" i="24" s="1"/>
  <c r="N125" i="24"/>
  <c r="H125" i="24"/>
  <c r="G125" i="24"/>
  <c r="W124" i="24"/>
  <c r="Y124" i="24" s="1"/>
  <c r="N124" i="24"/>
  <c r="H124" i="24"/>
  <c r="I124" i="24" s="1"/>
  <c r="G124" i="24"/>
  <c r="W123" i="24"/>
  <c r="Y123" i="24" s="1"/>
  <c r="N123" i="24"/>
  <c r="H123" i="24"/>
  <c r="I123" i="24" s="1"/>
  <c r="G123" i="24"/>
  <c r="H122" i="24"/>
  <c r="I122" i="24" s="1"/>
  <c r="G122" i="24"/>
  <c r="W121" i="24"/>
  <c r="Y121" i="24" s="1"/>
  <c r="N121" i="24"/>
  <c r="H121" i="24"/>
  <c r="I121" i="24" s="1"/>
  <c r="G121" i="24"/>
  <c r="W120" i="24"/>
  <c r="Y120" i="24" s="1"/>
  <c r="N120" i="24"/>
  <c r="H120" i="24"/>
  <c r="G120" i="24"/>
  <c r="W119" i="24"/>
  <c r="Y119" i="24" s="1"/>
  <c r="N119" i="24"/>
  <c r="H119" i="24"/>
  <c r="I119" i="24" s="1"/>
  <c r="G119" i="24"/>
  <c r="W118" i="24"/>
  <c r="Y118" i="24" s="1"/>
  <c r="N118" i="24"/>
  <c r="H118" i="24"/>
  <c r="G118" i="24"/>
  <c r="W117" i="24"/>
  <c r="Y117" i="24" s="1"/>
  <c r="N117" i="24"/>
  <c r="H117" i="24"/>
  <c r="I117" i="24" s="1"/>
  <c r="G117" i="24"/>
  <c r="W116" i="24"/>
  <c r="Y116" i="24" s="1"/>
  <c r="N116" i="24"/>
  <c r="H116" i="24"/>
  <c r="I116" i="24" s="1"/>
  <c r="G116" i="24"/>
  <c r="W115" i="24"/>
  <c r="Y115" i="24" s="1"/>
  <c r="N115" i="24"/>
  <c r="H115" i="24"/>
  <c r="G115" i="24"/>
  <c r="H114" i="24"/>
  <c r="I114" i="24" s="1"/>
  <c r="G114" i="24"/>
  <c r="W113" i="24"/>
  <c r="Y113" i="24" s="1"/>
  <c r="N113" i="24"/>
  <c r="H113" i="24"/>
  <c r="I113" i="24" s="1"/>
  <c r="G113" i="24"/>
  <c r="W112" i="24"/>
  <c r="Y112" i="24" s="1"/>
  <c r="N112" i="24"/>
  <c r="H112" i="24"/>
  <c r="G112" i="24"/>
  <c r="W111" i="24"/>
  <c r="Y111" i="24" s="1"/>
  <c r="N111" i="24"/>
  <c r="H111" i="24"/>
  <c r="I111" i="24" s="1"/>
  <c r="G111" i="24"/>
  <c r="W110" i="24"/>
  <c r="Y110" i="24" s="1"/>
  <c r="N110" i="24"/>
  <c r="H110" i="24"/>
  <c r="I110" i="24" s="1"/>
  <c r="G110" i="24"/>
  <c r="W109" i="24"/>
  <c r="Y109" i="24" s="1"/>
  <c r="N109" i="24"/>
  <c r="H109" i="24"/>
  <c r="I109" i="24" s="1"/>
  <c r="G109" i="24"/>
  <c r="W108" i="24"/>
  <c r="Y108" i="24" s="1"/>
  <c r="N108" i="24"/>
  <c r="H108" i="24"/>
  <c r="I108" i="24" s="1"/>
  <c r="G108" i="24"/>
  <c r="W107" i="24"/>
  <c r="Y107" i="24" s="1"/>
  <c r="N107" i="24"/>
  <c r="H107" i="24"/>
  <c r="I107" i="24" s="1"/>
  <c r="G107" i="24"/>
  <c r="W106" i="24"/>
  <c r="Y106" i="24" s="1"/>
  <c r="N106" i="24"/>
  <c r="H106" i="24"/>
  <c r="I106" i="24" s="1"/>
  <c r="G106" i="24"/>
  <c r="W105" i="24"/>
  <c r="Y105" i="24" s="1"/>
  <c r="N105" i="24"/>
  <c r="H105" i="24"/>
  <c r="G105" i="24"/>
  <c r="W104" i="24"/>
  <c r="Y104" i="24" s="1"/>
  <c r="N104" i="24"/>
  <c r="H104" i="24"/>
  <c r="I104" i="24" s="1"/>
  <c r="G104" i="24"/>
  <c r="W103" i="24"/>
  <c r="Y103" i="24" s="1"/>
  <c r="N103" i="24"/>
  <c r="H103" i="24"/>
  <c r="I103" i="24" s="1"/>
  <c r="G103" i="24"/>
  <c r="W102" i="24"/>
  <c r="Y102" i="24" s="1"/>
  <c r="N102" i="24"/>
  <c r="H102" i="24"/>
  <c r="I102" i="24" s="1"/>
  <c r="G102" i="24"/>
  <c r="W101" i="24"/>
  <c r="Y101" i="24" s="1"/>
  <c r="N101" i="24"/>
  <c r="H101" i="24"/>
  <c r="G101" i="24"/>
  <c r="W100" i="24"/>
  <c r="Y100" i="24" s="1"/>
  <c r="N100" i="24"/>
  <c r="H100" i="24"/>
  <c r="G100" i="24"/>
  <c r="W99" i="24"/>
  <c r="Y99" i="24" s="1"/>
  <c r="N99" i="24"/>
  <c r="H99" i="24"/>
  <c r="I99" i="24" s="1"/>
  <c r="G99" i="24"/>
  <c r="Y98" i="24"/>
  <c r="W98" i="24"/>
  <c r="N98" i="24"/>
  <c r="H98" i="24"/>
  <c r="I98" i="24" s="1"/>
  <c r="G98" i="24"/>
  <c r="W97" i="24"/>
  <c r="Y97" i="24" s="1"/>
  <c r="N97" i="24"/>
  <c r="H97" i="24"/>
  <c r="I97" i="24" s="1"/>
  <c r="G97" i="24"/>
  <c r="W96" i="24"/>
  <c r="Y96" i="24" s="1"/>
  <c r="N96" i="24"/>
  <c r="H96" i="24"/>
  <c r="G96" i="24"/>
  <c r="W95" i="24"/>
  <c r="Y95" i="24" s="1"/>
  <c r="N95" i="24"/>
  <c r="H95" i="24"/>
  <c r="I95" i="24" s="1"/>
  <c r="G95" i="24"/>
  <c r="W94" i="24"/>
  <c r="Y94" i="24" s="1"/>
  <c r="N94" i="24"/>
  <c r="H94" i="24"/>
  <c r="I94" i="24" s="1"/>
  <c r="G94" i="24"/>
  <c r="W93" i="24"/>
  <c r="Y93" i="24" s="1"/>
  <c r="N93" i="24"/>
  <c r="H93" i="24"/>
  <c r="I93" i="24" s="1"/>
  <c r="G93" i="24"/>
  <c r="W92" i="24"/>
  <c r="Y92" i="24" s="1"/>
  <c r="N92" i="24"/>
  <c r="H92" i="24"/>
  <c r="I92" i="24" s="1"/>
  <c r="G92" i="24"/>
  <c r="H91" i="24"/>
  <c r="G91" i="24"/>
  <c r="W90" i="24"/>
  <c r="Y90" i="24" s="1"/>
  <c r="N90" i="24"/>
  <c r="H90" i="24"/>
  <c r="I90" i="24" s="1"/>
  <c r="G90" i="24"/>
  <c r="W89" i="24"/>
  <c r="Y89" i="24" s="1"/>
  <c r="N89" i="24"/>
  <c r="H89" i="24"/>
  <c r="I89" i="24" s="1"/>
  <c r="G89" i="24"/>
  <c r="W88" i="24"/>
  <c r="Y88" i="24" s="1"/>
  <c r="N88" i="24"/>
  <c r="H88" i="24"/>
  <c r="I88" i="24" s="1"/>
  <c r="G88" i="24"/>
  <c r="W87" i="24"/>
  <c r="Y87" i="24" s="1"/>
  <c r="N87" i="24"/>
  <c r="H87" i="24"/>
  <c r="I87" i="24" s="1"/>
  <c r="G87" i="24"/>
  <c r="W86" i="24"/>
  <c r="Y86" i="24" s="1"/>
  <c r="N86" i="24"/>
  <c r="H86" i="24"/>
  <c r="G86" i="24"/>
  <c r="W85" i="24"/>
  <c r="Y85" i="24" s="1"/>
  <c r="N85" i="24"/>
  <c r="H85" i="24"/>
  <c r="I85" i="24" s="1"/>
  <c r="G85" i="24"/>
  <c r="W84" i="24"/>
  <c r="Y84" i="24" s="1"/>
  <c r="N84" i="24"/>
  <c r="H84" i="24"/>
  <c r="I84" i="24" s="1"/>
  <c r="G84" i="24"/>
  <c r="W83" i="24"/>
  <c r="Y83" i="24" s="1"/>
  <c r="N83" i="24"/>
  <c r="H83" i="24"/>
  <c r="I83" i="24" s="1"/>
  <c r="G83" i="24"/>
  <c r="W82" i="24"/>
  <c r="Y82" i="24" s="1"/>
  <c r="N82" i="24"/>
  <c r="H82" i="24"/>
  <c r="G82" i="24"/>
  <c r="W81" i="24"/>
  <c r="Y81" i="24" s="1"/>
  <c r="N81" i="24"/>
  <c r="H81" i="24"/>
  <c r="G81" i="24"/>
  <c r="W80" i="24"/>
  <c r="Y80" i="24" s="1"/>
  <c r="N80" i="24"/>
  <c r="H80" i="24"/>
  <c r="I80" i="24" s="1"/>
  <c r="G80" i="24"/>
  <c r="W79" i="24"/>
  <c r="Y79" i="24" s="1"/>
  <c r="H79" i="24"/>
  <c r="I79" i="24" s="1"/>
  <c r="G79" i="24"/>
  <c r="W78" i="24"/>
  <c r="Y78" i="24" s="1"/>
  <c r="N78" i="24"/>
  <c r="H78" i="24"/>
  <c r="I78" i="24" s="1"/>
  <c r="G78" i="24"/>
  <c r="W77" i="24"/>
  <c r="Y77" i="24" s="1"/>
  <c r="N77" i="24"/>
  <c r="H77" i="24"/>
  <c r="I77" i="24" s="1"/>
  <c r="G77" i="24"/>
  <c r="W76" i="24"/>
  <c r="Y76" i="24" s="1"/>
  <c r="N76" i="24"/>
  <c r="H76" i="24"/>
  <c r="G76" i="24"/>
  <c r="W75" i="24"/>
  <c r="Y75" i="24" s="1"/>
  <c r="N75" i="24"/>
  <c r="H75" i="24"/>
  <c r="I75" i="24" s="1"/>
  <c r="G75" i="24"/>
  <c r="W74" i="24"/>
  <c r="Y74" i="24" s="1"/>
  <c r="N74" i="24"/>
  <c r="H74" i="24"/>
  <c r="I74" i="24" s="1"/>
  <c r="G74" i="24"/>
  <c r="W73" i="24"/>
  <c r="Y73" i="24" s="1"/>
  <c r="N73" i="24"/>
  <c r="H73" i="24"/>
  <c r="I73" i="24" s="1"/>
  <c r="G73" i="24"/>
  <c r="W72" i="24"/>
  <c r="Y72" i="24" s="1"/>
  <c r="N72" i="24"/>
  <c r="I72" i="24"/>
  <c r="H72" i="24"/>
  <c r="G72" i="24"/>
  <c r="W71" i="24"/>
  <c r="Y71" i="24" s="1"/>
  <c r="N71" i="24"/>
  <c r="H71" i="24"/>
  <c r="G71" i="24"/>
  <c r="W70" i="24"/>
  <c r="Y70" i="24" s="1"/>
  <c r="N70" i="24"/>
  <c r="H70" i="24"/>
  <c r="I70" i="24" s="1"/>
  <c r="G70" i="24"/>
  <c r="W69" i="24"/>
  <c r="Y69" i="24" s="1"/>
  <c r="N69" i="24"/>
  <c r="H69" i="24"/>
  <c r="I69" i="24" s="1"/>
  <c r="G69" i="24"/>
  <c r="W68" i="24"/>
  <c r="Y68" i="24" s="1"/>
  <c r="N68" i="24"/>
  <c r="H68" i="24"/>
  <c r="I68" i="24" s="1"/>
  <c r="G68" i="24"/>
  <c r="W67" i="24"/>
  <c r="Y67" i="24" s="1"/>
  <c r="N67" i="24"/>
  <c r="H67" i="24"/>
  <c r="G67" i="24"/>
  <c r="W66" i="24"/>
  <c r="Y66" i="24" s="1"/>
  <c r="N66" i="24"/>
  <c r="H66" i="24"/>
  <c r="I66" i="24" s="1"/>
  <c r="G66" i="24"/>
  <c r="H65" i="24"/>
  <c r="I65" i="24" s="1"/>
  <c r="G65" i="24"/>
  <c r="W64" i="24"/>
  <c r="Y64" i="24" s="1"/>
  <c r="N64" i="24"/>
  <c r="H64" i="24"/>
  <c r="I64" i="24" s="1"/>
  <c r="G64" i="24"/>
  <c r="W63" i="24"/>
  <c r="Y63" i="24" s="1"/>
  <c r="N63" i="24"/>
  <c r="H63" i="24"/>
  <c r="G63" i="24"/>
  <c r="W62" i="24"/>
  <c r="Y62" i="24" s="1"/>
  <c r="N62" i="24"/>
  <c r="H62" i="24"/>
  <c r="G62" i="24"/>
  <c r="W61" i="24"/>
  <c r="Y61" i="24" s="1"/>
  <c r="N61" i="24"/>
  <c r="H61" i="24"/>
  <c r="I61" i="24" s="1"/>
  <c r="G61" i="24"/>
  <c r="W60" i="24"/>
  <c r="Y60" i="24" s="1"/>
  <c r="N60" i="24"/>
  <c r="H60" i="24"/>
  <c r="I60" i="24" s="1"/>
  <c r="G60" i="24"/>
  <c r="W59" i="24"/>
  <c r="Y59" i="24" s="1"/>
  <c r="N59" i="24"/>
  <c r="H59" i="24"/>
  <c r="I59" i="24" s="1"/>
  <c r="G59" i="24"/>
  <c r="W58" i="24"/>
  <c r="Y58" i="24" s="1"/>
  <c r="N58" i="24"/>
  <c r="H58" i="24"/>
  <c r="G58" i="24"/>
  <c r="W57" i="24"/>
  <c r="Y57" i="24" s="1"/>
  <c r="N57" i="24"/>
  <c r="H57" i="24"/>
  <c r="I57" i="24" s="1"/>
  <c r="G57" i="24"/>
  <c r="H56" i="24"/>
  <c r="I56" i="24" s="1"/>
  <c r="G56" i="24"/>
  <c r="W55" i="24"/>
  <c r="Y55" i="24" s="1"/>
  <c r="N55" i="24"/>
  <c r="I55" i="24"/>
  <c r="H55" i="24"/>
  <c r="G55" i="24"/>
  <c r="W54" i="24"/>
  <c r="Y54" i="24" s="1"/>
  <c r="N54" i="24"/>
  <c r="H54" i="24"/>
  <c r="I54" i="24" s="1"/>
  <c r="G54" i="24"/>
  <c r="W53" i="24"/>
  <c r="Y53" i="24" s="1"/>
  <c r="N53" i="24"/>
  <c r="H53" i="24"/>
  <c r="I53" i="24" s="1"/>
  <c r="G53" i="24"/>
  <c r="W52" i="24"/>
  <c r="Y52" i="24" s="1"/>
  <c r="N52" i="24"/>
  <c r="H52" i="24"/>
  <c r="G52" i="24"/>
  <c r="W51" i="24"/>
  <c r="Y51" i="24" s="1"/>
  <c r="N51" i="24"/>
  <c r="H51" i="24"/>
  <c r="I51" i="24" s="1"/>
  <c r="G51" i="24"/>
  <c r="W50" i="24"/>
  <c r="Y50" i="24" s="1"/>
  <c r="N50" i="24"/>
  <c r="H50" i="24"/>
  <c r="I50" i="24" s="1"/>
  <c r="G50" i="24"/>
  <c r="W49" i="24"/>
  <c r="Y49" i="24" s="1"/>
  <c r="N49" i="24"/>
  <c r="H49" i="24"/>
  <c r="I49" i="24" s="1"/>
  <c r="G49" i="24"/>
  <c r="W48" i="24"/>
  <c r="Y48" i="24" s="1"/>
  <c r="N48" i="24"/>
  <c r="H48" i="24"/>
  <c r="G48" i="24"/>
  <c r="W47" i="24"/>
  <c r="Y47" i="24" s="1"/>
  <c r="N47" i="24"/>
  <c r="H47" i="24"/>
  <c r="I47" i="24" s="1"/>
  <c r="G47" i="24"/>
  <c r="W46" i="24"/>
  <c r="Y46" i="24" s="1"/>
  <c r="N46" i="24"/>
  <c r="H46" i="24"/>
  <c r="G46" i="24"/>
  <c r="P45" i="24"/>
  <c r="L45" i="24"/>
  <c r="K45" i="24"/>
  <c r="J45" i="24"/>
  <c r="F45" i="24"/>
  <c r="E45" i="24"/>
  <c r="W44" i="24"/>
  <c r="Y44" i="24" s="1"/>
  <c r="N44" i="24"/>
  <c r="H44" i="24"/>
  <c r="I44" i="24" s="1"/>
  <c r="G44" i="24"/>
  <c r="W43" i="24"/>
  <c r="Y43" i="24" s="1"/>
  <c r="N43" i="24"/>
  <c r="H43" i="24"/>
  <c r="I43" i="24" s="1"/>
  <c r="G43" i="24"/>
  <c r="W42" i="24"/>
  <c r="Y42" i="24" s="1"/>
  <c r="N42" i="24"/>
  <c r="H42" i="24"/>
  <c r="I42" i="24" s="1"/>
  <c r="G42" i="24"/>
  <c r="W41" i="24"/>
  <c r="Y41" i="24" s="1"/>
  <c r="N41" i="24"/>
  <c r="H41" i="24"/>
  <c r="G41" i="24"/>
  <c r="W40" i="24"/>
  <c r="Y40" i="24" s="1"/>
  <c r="N40" i="24"/>
  <c r="H40" i="24"/>
  <c r="I40" i="24" s="1"/>
  <c r="G40" i="24"/>
  <c r="W39" i="24"/>
  <c r="Y39" i="24" s="1"/>
  <c r="N39" i="24"/>
  <c r="H39" i="24"/>
  <c r="G39" i="24"/>
  <c r="W38" i="24"/>
  <c r="Y38" i="24" s="1"/>
  <c r="N38" i="24"/>
  <c r="H38" i="24"/>
  <c r="G38" i="24"/>
  <c r="W37" i="24"/>
  <c r="Y37" i="24" s="1"/>
  <c r="N37" i="24"/>
  <c r="H37" i="24"/>
  <c r="I37" i="24" s="1"/>
  <c r="G37" i="24"/>
  <c r="W36" i="24"/>
  <c r="Y36" i="24" s="1"/>
  <c r="N36" i="24"/>
  <c r="H36" i="24"/>
  <c r="I36" i="24" s="1"/>
  <c r="G36" i="24"/>
  <c r="W35" i="24"/>
  <c r="Y35" i="24" s="1"/>
  <c r="N35" i="24"/>
  <c r="H35" i="24"/>
  <c r="I35" i="24" s="1"/>
  <c r="G35" i="24"/>
  <c r="W34" i="24"/>
  <c r="Y34" i="24" s="1"/>
  <c r="N34" i="24"/>
  <c r="H34" i="24"/>
  <c r="G34" i="24"/>
  <c r="W33" i="24"/>
  <c r="Y33" i="24" s="1"/>
  <c r="N33" i="24"/>
  <c r="H33" i="24"/>
  <c r="I33" i="24" s="1"/>
  <c r="G33" i="24"/>
  <c r="W32" i="24"/>
  <c r="Y32" i="24" s="1"/>
  <c r="N32" i="24"/>
  <c r="H32" i="24"/>
  <c r="I32" i="24" s="1"/>
  <c r="G32" i="24"/>
  <c r="W31" i="24"/>
  <c r="Y31" i="24" s="1"/>
  <c r="N31" i="24"/>
  <c r="H31" i="24"/>
  <c r="U31" i="24" s="1"/>
  <c r="G31" i="24"/>
  <c r="W30" i="24"/>
  <c r="Y30" i="24" s="1"/>
  <c r="N30" i="24"/>
  <c r="H30" i="24"/>
  <c r="G30" i="24"/>
  <c r="W29" i="24"/>
  <c r="Y29" i="24" s="1"/>
  <c r="N29" i="24"/>
  <c r="H29" i="24"/>
  <c r="I29" i="24" s="1"/>
  <c r="G29" i="24"/>
  <c r="W28" i="24"/>
  <c r="Y28" i="24" s="1"/>
  <c r="N28" i="24"/>
  <c r="H28" i="24"/>
  <c r="I28" i="24" s="1"/>
  <c r="G28" i="24"/>
  <c r="W27" i="24"/>
  <c r="Y27" i="24" s="1"/>
  <c r="N27" i="24"/>
  <c r="H27" i="24"/>
  <c r="I27" i="24" s="1"/>
  <c r="G27" i="24"/>
  <c r="W26" i="24"/>
  <c r="Y26" i="24" s="1"/>
  <c r="N26" i="24"/>
  <c r="H26" i="24"/>
  <c r="U26" i="24" s="1"/>
  <c r="G26" i="24"/>
  <c r="H25" i="24"/>
  <c r="G25" i="24"/>
  <c r="W24" i="24"/>
  <c r="Y24" i="24" s="1"/>
  <c r="N24" i="24"/>
  <c r="H24" i="24"/>
  <c r="G24" i="24"/>
  <c r="W23" i="24"/>
  <c r="Y23" i="24" s="1"/>
  <c r="N23" i="24"/>
  <c r="H23" i="24"/>
  <c r="I23" i="24" s="1"/>
  <c r="G23" i="24"/>
  <c r="W22" i="24"/>
  <c r="Y22" i="24" s="1"/>
  <c r="N22" i="24"/>
  <c r="H22" i="24"/>
  <c r="I22" i="24" s="1"/>
  <c r="G22" i="24"/>
  <c r="W21" i="24"/>
  <c r="Y21" i="24" s="1"/>
  <c r="N21" i="24"/>
  <c r="H21" i="24"/>
  <c r="U21" i="24" s="1"/>
  <c r="G21" i="24"/>
  <c r="W20" i="24"/>
  <c r="Y20" i="24" s="1"/>
  <c r="N20" i="24"/>
  <c r="H20" i="24"/>
  <c r="G20" i="24"/>
  <c r="W19" i="24"/>
  <c r="Y19" i="24" s="1"/>
  <c r="N19" i="24"/>
  <c r="H19" i="24"/>
  <c r="G19" i="24"/>
  <c r="W18" i="24"/>
  <c r="Y18" i="24" s="1"/>
  <c r="N18" i="24"/>
  <c r="H18" i="24"/>
  <c r="I18" i="24" s="1"/>
  <c r="G18" i="24"/>
  <c r="W17" i="24"/>
  <c r="Y17" i="24" s="1"/>
  <c r="N17" i="24"/>
  <c r="H17" i="24"/>
  <c r="I17" i="24" s="1"/>
  <c r="G17" i="24"/>
  <c r="U15" i="24"/>
  <c r="E10" i="24"/>
  <c r="P348" i="23"/>
  <c r="L348" i="23"/>
  <c r="K348" i="23"/>
  <c r="X312" i="23" s="1"/>
  <c r="X348" i="23" s="1"/>
  <c r="J348" i="23"/>
  <c r="F348" i="23"/>
  <c r="E348" i="23"/>
  <c r="W347" i="23"/>
  <c r="Y347" i="23" s="1"/>
  <c r="N347" i="23"/>
  <c r="H347" i="23"/>
  <c r="I347" i="23" s="1"/>
  <c r="G347" i="23"/>
  <c r="W346" i="23"/>
  <c r="Y346" i="23" s="1"/>
  <c r="N346" i="23"/>
  <c r="H346" i="23"/>
  <c r="I346" i="23" s="1"/>
  <c r="G346" i="23"/>
  <c r="W345" i="23"/>
  <c r="Y345" i="23" s="1"/>
  <c r="N345" i="23"/>
  <c r="H345" i="23"/>
  <c r="I345" i="23" s="1"/>
  <c r="G345" i="23"/>
  <c r="W344" i="23"/>
  <c r="Y344" i="23" s="1"/>
  <c r="N344" i="23"/>
  <c r="H344" i="23"/>
  <c r="I344" i="23" s="1"/>
  <c r="G344" i="23"/>
  <c r="W343" i="23"/>
  <c r="Y343" i="23" s="1"/>
  <c r="N343" i="23"/>
  <c r="H343" i="23"/>
  <c r="I343" i="23" s="1"/>
  <c r="G343" i="23"/>
  <c r="W342" i="23"/>
  <c r="Y342" i="23" s="1"/>
  <c r="N342" i="23"/>
  <c r="H342" i="23"/>
  <c r="I342" i="23" s="1"/>
  <c r="G342" i="23"/>
  <c r="W341" i="23"/>
  <c r="Y341" i="23" s="1"/>
  <c r="N341" i="23"/>
  <c r="H341" i="23"/>
  <c r="I341" i="23" s="1"/>
  <c r="G341" i="23"/>
  <c r="W340" i="23"/>
  <c r="Y340" i="23" s="1"/>
  <c r="N340" i="23"/>
  <c r="H340" i="23"/>
  <c r="I340" i="23" s="1"/>
  <c r="G340" i="23"/>
  <c r="W339" i="23"/>
  <c r="Y339" i="23" s="1"/>
  <c r="N339" i="23"/>
  <c r="H339" i="23"/>
  <c r="I339" i="23" s="1"/>
  <c r="G339" i="23"/>
  <c r="W338" i="23"/>
  <c r="Y338" i="23" s="1"/>
  <c r="N338" i="23"/>
  <c r="H338" i="23"/>
  <c r="I338" i="23" s="1"/>
  <c r="G338" i="23"/>
  <c r="W337" i="23"/>
  <c r="Y337" i="23" s="1"/>
  <c r="N337" i="23"/>
  <c r="H337" i="23"/>
  <c r="I337" i="23" s="1"/>
  <c r="G337" i="23"/>
  <c r="W336" i="23"/>
  <c r="Y336" i="23" s="1"/>
  <c r="N336" i="23"/>
  <c r="H336" i="23"/>
  <c r="I336" i="23" s="1"/>
  <c r="G336" i="23"/>
  <c r="W335" i="23"/>
  <c r="Y335" i="23" s="1"/>
  <c r="N335" i="23"/>
  <c r="H335" i="23"/>
  <c r="I335" i="23" s="1"/>
  <c r="G335" i="23"/>
  <c r="H334" i="23"/>
  <c r="I334" i="23" s="1"/>
  <c r="G334" i="23"/>
  <c r="W333" i="23"/>
  <c r="Y333" i="23" s="1"/>
  <c r="N333" i="23"/>
  <c r="H333" i="23"/>
  <c r="I333" i="23" s="1"/>
  <c r="G333" i="23"/>
  <c r="W332" i="23"/>
  <c r="Y332" i="23" s="1"/>
  <c r="N332" i="23"/>
  <c r="H332" i="23"/>
  <c r="I332" i="23" s="1"/>
  <c r="G332" i="23"/>
  <c r="W331" i="23"/>
  <c r="Y331" i="23" s="1"/>
  <c r="N331" i="23"/>
  <c r="H331" i="23"/>
  <c r="I331" i="23" s="1"/>
  <c r="G331" i="23"/>
  <c r="W330" i="23"/>
  <c r="Y330" i="23" s="1"/>
  <c r="N330" i="23"/>
  <c r="H330" i="23"/>
  <c r="I330" i="23" s="1"/>
  <c r="G330" i="23"/>
  <c r="W329" i="23"/>
  <c r="Y329" i="23" s="1"/>
  <c r="N329" i="23"/>
  <c r="H329" i="23"/>
  <c r="G329" i="23"/>
  <c r="W328" i="23"/>
  <c r="Y328" i="23" s="1"/>
  <c r="N328" i="23"/>
  <c r="H328" i="23"/>
  <c r="I328" i="23" s="1"/>
  <c r="G328" i="23"/>
  <c r="W327" i="23"/>
  <c r="Y327" i="23" s="1"/>
  <c r="N327" i="23"/>
  <c r="H327" i="23"/>
  <c r="I327" i="23" s="1"/>
  <c r="G327" i="23"/>
  <c r="W326" i="23"/>
  <c r="Y326" i="23" s="1"/>
  <c r="N326" i="23"/>
  <c r="H326" i="23"/>
  <c r="I326" i="23" s="1"/>
  <c r="G326" i="23"/>
  <c r="W325" i="23"/>
  <c r="Y325" i="23" s="1"/>
  <c r="N325" i="23"/>
  <c r="H325" i="23"/>
  <c r="I325" i="23" s="1"/>
  <c r="G325" i="23"/>
  <c r="W324" i="23"/>
  <c r="Y324" i="23" s="1"/>
  <c r="N324" i="23"/>
  <c r="H324" i="23"/>
  <c r="I324" i="23" s="1"/>
  <c r="G324" i="23"/>
  <c r="W323" i="23"/>
  <c r="Y323" i="23" s="1"/>
  <c r="N323" i="23"/>
  <c r="H323" i="23"/>
  <c r="I323" i="23" s="1"/>
  <c r="G323" i="23"/>
  <c r="W322" i="23"/>
  <c r="Y322" i="23" s="1"/>
  <c r="N322" i="23"/>
  <c r="H322" i="23"/>
  <c r="I322" i="23" s="1"/>
  <c r="G322" i="23"/>
  <c r="W321" i="23"/>
  <c r="Y321" i="23" s="1"/>
  <c r="N321" i="23"/>
  <c r="H321" i="23"/>
  <c r="I321" i="23" s="1"/>
  <c r="G321" i="23"/>
  <c r="W320" i="23"/>
  <c r="Y320" i="23" s="1"/>
  <c r="N320" i="23"/>
  <c r="H320" i="23"/>
  <c r="I320" i="23" s="1"/>
  <c r="G320" i="23"/>
  <c r="H319" i="23"/>
  <c r="I319" i="23" s="1"/>
  <c r="G319" i="23"/>
  <c r="W318" i="23"/>
  <c r="Y318" i="23" s="1"/>
  <c r="N318" i="23"/>
  <c r="H318" i="23"/>
  <c r="I318" i="23" s="1"/>
  <c r="G318" i="23"/>
  <c r="W317" i="23"/>
  <c r="Y317" i="23" s="1"/>
  <c r="N317" i="23"/>
  <c r="H317" i="23"/>
  <c r="I317" i="23" s="1"/>
  <c r="G317" i="23"/>
  <c r="W316" i="23"/>
  <c r="Y316" i="23" s="1"/>
  <c r="N316" i="23"/>
  <c r="H316" i="23"/>
  <c r="I316" i="23" s="1"/>
  <c r="G316" i="23"/>
  <c r="W315" i="23"/>
  <c r="Y315" i="23" s="1"/>
  <c r="N315" i="23"/>
  <c r="H315" i="23"/>
  <c r="I315" i="23" s="1"/>
  <c r="G315" i="23"/>
  <c r="W314" i="23"/>
  <c r="N314" i="23"/>
  <c r="H314" i="23"/>
  <c r="G314" i="23"/>
  <c r="W313" i="23"/>
  <c r="Y313" i="23" s="1"/>
  <c r="N313" i="23"/>
  <c r="H313" i="23"/>
  <c r="I313" i="23" s="1"/>
  <c r="G313" i="23"/>
  <c r="W312" i="23"/>
  <c r="Y312" i="23" s="1"/>
  <c r="N312" i="23"/>
  <c r="H312" i="23"/>
  <c r="G312" i="23"/>
  <c r="P311" i="23"/>
  <c r="L311" i="23"/>
  <c r="K311" i="23"/>
  <c r="X282" i="23" s="1"/>
  <c r="X311" i="23" s="1"/>
  <c r="J311" i="23"/>
  <c r="F311" i="23"/>
  <c r="E311" i="23"/>
  <c r="W310" i="23"/>
  <c r="Y310" i="23" s="1"/>
  <c r="N310" i="23"/>
  <c r="H310" i="23"/>
  <c r="I310" i="23" s="1"/>
  <c r="G310" i="23"/>
  <c r="W309" i="23"/>
  <c r="Y309" i="23" s="1"/>
  <c r="N309" i="23"/>
  <c r="H309" i="23"/>
  <c r="I309" i="23" s="1"/>
  <c r="G309" i="23"/>
  <c r="W308" i="23"/>
  <c r="Y308" i="23" s="1"/>
  <c r="N308" i="23"/>
  <c r="H308" i="23"/>
  <c r="I308" i="23" s="1"/>
  <c r="G308" i="23"/>
  <c r="W307" i="23"/>
  <c r="Y307" i="23" s="1"/>
  <c r="N307" i="23"/>
  <c r="H307" i="23"/>
  <c r="I307" i="23" s="1"/>
  <c r="G307" i="23"/>
  <c r="W306" i="23"/>
  <c r="Y306" i="23" s="1"/>
  <c r="N306" i="23"/>
  <c r="H306" i="23"/>
  <c r="I306" i="23" s="1"/>
  <c r="G306" i="23"/>
  <c r="W305" i="23"/>
  <c r="Y305" i="23" s="1"/>
  <c r="N305" i="23"/>
  <c r="H305" i="23"/>
  <c r="I305" i="23" s="1"/>
  <c r="G305" i="23"/>
  <c r="W304" i="23"/>
  <c r="Y304" i="23" s="1"/>
  <c r="N304" i="23"/>
  <c r="H304" i="23"/>
  <c r="I304" i="23" s="1"/>
  <c r="G304" i="23"/>
  <c r="W303" i="23"/>
  <c r="Y303" i="23" s="1"/>
  <c r="N303" i="23"/>
  <c r="H303" i="23"/>
  <c r="I303" i="23" s="1"/>
  <c r="G303" i="23"/>
  <c r="W302" i="23"/>
  <c r="Y302" i="23" s="1"/>
  <c r="N302" i="23"/>
  <c r="H302" i="23"/>
  <c r="I302" i="23" s="1"/>
  <c r="G302" i="23"/>
  <c r="W301" i="23"/>
  <c r="Y301" i="23" s="1"/>
  <c r="N301" i="23"/>
  <c r="H301" i="23"/>
  <c r="I301" i="23" s="1"/>
  <c r="G301" i="23"/>
  <c r="W300" i="23"/>
  <c r="Y300" i="23" s="1"/>
  <c r="N300" i="23"/>
  <c r="H300" i="23"/>
  <c r="I300" i="23" s="1"/>
  <c r="G300" i="23"/>
  <c r="W299" i="23"/>
  <c r="Y299" i="23" s="1"/>
  <c r="N299" i="23"/>
  <c r="H299" i="23"/>
  <c r="I299" i="23" s="1"/>
  <c r="G299" i="23"/>
  <c r="W298" i="23"/>
  <c r="Y298" i="23" s="1"/>
  <c r="N298" i="23"/>
  <c r="H298" i="23"/>
  <c r="I298" i="23" s="1"/>
  <c r="G298" i="23"/>
  <c r="W297" i="23"/>
  <c r="Y297" i="23" s="1"/>
  <c r="N297" i="23"/>
  <c r="H297" i="23"/>
  <c r="I297" i="23" s="1"/>
  <c r="G297" i="23"/>
  <c r="W296" i="23"/>
  <c r="Y296" i="23" s="1"/>
  <c r="N296" i="23"/>
  <c r="H296" i="23"/>
  <c r="I296" i="23" s="1"/>
  <c r="G296" i="23"/>
  <c r="H295" i="23"/>
  <c r="G295" i="23"/>
  <c r="W294" i="23"/>
  <c r="Y294" i="23" s="1"/>
  <c r="N294" i="23"/>
  <c r="H294" i="23"/>
  <c r="I294" i="23" s="1"/>
  <c r="G294" i="23"/>
  <c r="W293" i="23"/>
  <c r="Y293" i="23" s="1"/>
  <c r="N293" i="23"/>
  <c r="H293" i="23"/>
  <c r="I293" i="23" s="1"/>
  <c r="G293" i="23"/>
  <c r="W292" i="23"/>
  <c r="Y292" i="23" s="1"/>
  <c r="N292" i="23"/>
  <c r="H292" i="23"/>
  <c r="I292" i="23" s="1"/>
  <c r="G292" i="23"/>
  <c r="W291" i="23"/>
  <c r="Y291" i="23" s="1"/>
  <c r="N291" i="23"/>
  <c r="H291" i="23"/>
  <c r="I291" i="23" s="1"/>
  <c r="G291" i="23"/>
  <c r="W290" i="23"/>
  <c r="Y290" i="23" s="1"/>
  <c r="N290" i="23"/>
  <c r="H290" i="23"/>
  <c r="I290" i="23" s="1"/>
  <c r="G290" i="23"/>
  <c r="H289" i="23"/>
  <c r="I289" i="23" s="1"/>
  <c r="G289" i="23"/>
  <c r="W288" i="23"/>
  <c r="Y288" i="23" s="1"/>
  <c r="N288" i="23"/>
  <c r="H288" i="23"/>
  <c r="I288" i="23" s="1"/>
  <c r="G288" i="23"/>
  <c r="W287" i="23"/>
  <c r="Y287" i="23" s="1"/>
  <c r="N287" i="23"/>
  <c r="H287" i="23"/>
  <c r="I287" i="23" s="1"/>
  <c r="G287" i="23"/>
  <c r="W286" i="23"/>
  <c r="Y286" i="23" s="1"/>
  <c r="N286" i="23"/>
  <c r="H286" i="23"/>
  <c r="I286" i="23" s="1"/>
  <c r="G286" i="23"/>
  <c r="W285" i="23"/>
  <c r="Y285" i="23" s="1"/>
  <c r="N285" i="23"/>
  <c r="H285" i="23"/>
  <c r="I285" i="23" s="1"/>
  <c r="G285" i="23"/>
  <c r="W284" i="23"/>
  <c r="Y284" i="23" s="1"/>
  <c r="N284" i="23"/>
  <c r="H284" i="23"/>
  <c r="I284" i="23" s="1"/>
  <c r="G284" i="23"/>
  <c r="W283" i="23"/>
  <c r="Y283" i="23" s="1"/>
  <c r="N283" i="23"/>
  <c r="H283" i="23"/>
  <c r="I283" i="23" s="1"/>
  <c r="G283" i="23"/>
  <c r="W282" i="23"/>
  <c r="Y282" i="23" s="1"/>
  <c r="N282" i="23"/>
  <c r="H282" i="23"/>
  <c r="G282" i="23"/>
  <c r="P281" i="23"/>
  <c r="L281" i="23"/>
  <c r="K281" i="23"/>
  <c r="X253" i="23" s="1"/>
  <c r="X281" i="23" s="1"/>
  <c r="J281" i="23"/>
  <c r="F281" i="23"/>
  <c r="E281" i="23"/>
  <c r="W280" i="23"/>
  <c r="Y280" i="23" s="1"/>
  <c r="N280" i="23"/>
  <c r="H280" i="23"/>
  <c r="I280" i="23" s="1"/>
  <c r="G280" i="23"/>
  <c r="W279" i="23"/>
  <c r="Y279" i="23" s="1"/>
  <c r="N279" i="23"/>
  <c r="H279" i="23"/>
  <c r="I279" i="23" s="1"/>
  <c r="G279" i="23"/>
  <c r="W278" i="23"/>
  <c r="Y278" i="23" s="1"/>
  <c r="N278" i="23"/>
  <c r="H278" i="23"/>
  <c r="I278" i="23" s="1"/>
  <c r="G278" i="23"/>
  <c r="W277" i="23"/>
  <c r="Y277" i="23" s="1"/>
  <c r="N277" i="23"/>
  <c r="H277" i="23"/>
  <c r="I277" i="23" s="1"/>
  <c r="G277" i="23"/>
  <c r="W276" i="23"/>
  <c r="Y276" i="23" s="1"/>
  <c r="N276" i="23"/>
  <c r="H276" i="23"/>
  <c r="I276" i="23" s="1"/>
  <c r="G276" i="23"/>
  <c r="W275" i="23"/>
  <c r="Y275" i="23" s="1"/>
  <c r="N275" i="23"/>
  <c r="H275" i="23"/>
  <c r="I275" i="23" s="1"/>
  <c r="G275" i="23"/>
  <c r="W274" i="23"/>
  <c r="Y274" i="23" s="1"/>
  <c r="N274" i="23"/>
  <c r="H274" i="23"/>
  <c r="I274" i="23" s="1"/>
  <c r="G274" i="23"/>
  <c r="W273" i="23"/>
  <c r="Y273" i="23" s="1"/>
  <c r="N273" i="23"/>
  <c r="H273" i="23"/>
  <c r="I273" i="23" s="1"/>
  <c r="G273" i="23"/>
  <c r="W272" i="23"/>
  <c r="Y272" i="23" s="1"/>
  <c r="N272" i="23"/>
  <c r="H272" i="23"/>
  <c r="I272" i="23" s="1"/>
  <c r="G272" i="23"/>
  <c r="W271" i="23"/>
  <c r="Y271" i="23" s="1"/>
  <c r="N271" i="23"/>
  <c r="H271" i="23"/>
  <c r="I271" i="23" s="1"/>
  <c r="G271" i="23"/>
  <c r="W270" i="23"/>
  <c r="Y270" i="23" s="1"/>
  <c r="N270" i="23"/>
  <c r="H270" i="23"/>
  <c r="I270" i="23" s="1"/>
  <c r="G270" i="23"/>
  <c r="W269" i="23"/>
  <c r="Y269" i="23" s="1"/>
  <c r="N269" i="23"/>
  <c r="H269" i="23"/>
  <c r="I269" i="23" s="1"/>
  <c r="G269" i="23"/>
  <c r="W268" i="23"/>
  <c r="Y268" i="23" s="1"/>
  <c r="N268" i="23"/>
  <c r="H268" i="23"/>
  <c r="I268" i="23" s="1"/>
  <c r="G268" i="23"/>
  <c r="W267" i="23"/>
  <c r="Y267" i="23" s="1"/>
  <c r="N267" i="23"/>
  <c r="H267" i="23"/>
  <c r="I267" i="23" s="1"/>
  <c r="G267" i="23"/>
  <c r="W266" i="23"/>
  <c r="Y266" i="23" s="1"/>
  <c r="N266" i="23"/>
  <c r="H266" i="23"/>
  <c r="I266" i="23" s="1"/>
  <c r="G266" i="23"/>
  <c r="W265" i="23"/>
  <c r="Y265" i="23" s="1"/>
  <c r="N265" i="23"/>
  <c r="H265" i="23"/>
  <c r="I265" i="23" s="1"/>
  <c r="G265" i="23"/>
  <c r="W264" i="23"/>
  <c r="Y264" i="23" s="1"/>
  <c r="N264" i="23"/>
  <c r="H264" i="23"/>
  <c r="I264" i="23" s="1"/>
  <c r="G264" i="23"/>
  <c r="W263" i="23"/>
  <c r="Y263" i="23" s="1"/>
  <c r="N263" i="23"/>
  <c r="H263" i="23"/>
  <c r="I263" i="23" s="1"/>
  <c r="G263" i="23"/>
  <c r="W262" i="23"/>
  <c r="Y262" i="23" s="1"/>
  <c r="N262" i="23"/>
  <c r="H262" i="23"/>
  <c r="I262" i="23" s="1"/>
  <c r="G262" i="23"/>
  <c r="H261" i="23"/>
  <c r="G261" i="23"/>
  <c r="W260" i="23"/>
  <c r="Y260" i="23" s="1"/>
  <c r="N260" i="23"/>
  <c r="H260" i="23"/>
  <c r="I260" i="23" s="1"/>
  <c r="G260" i="23"/>
  <c r="W259" i="23"/>
  <c r="Y259" i="23" s="1"/>
  <c r="N259" i="23"/>
  <c r="H259" i="23"/>
  <c r="I259" i="23" s="1"/>
  <c r="G259" i="23"/>
  <c r="W258" i="23"/>
  <c r="Y258" i="23" s="1"/>
  <c r="N258" i="23"/>
  <c r="H258" i="23"/>
  <c r="I258" i="23" s="1"/>
  <c r="G258" i="23"/>
  <c r="W257" i="23"/>
  <c r="Y257" i="23" s="1"/>
  <c r="N257" i="23"/>
  <c r="H257" i="23"/>
  <c r="I257" i="23" s="1"/>
  <c r="G257" i="23"/>
  <c r="W256" i="23"/>
  <c r="Y256" i="23" s="1"/>
  <c r="N256" i="23"/>
  <c r="H256" i="23"/>
  <c r="I256" i="23" s="1"/>
  <c r="G256" i="23"/>
  <c r="W255" i="23"/>
  <c r="Y255" i="23" s="1"/>
  <c r="N255" i="23"/>
  <c r="H255" i="23"/>
  <c r="I255" i="23" s="1"/>
  <c r="G255" i="23"/>
  <c r="W254" i="23"/>
  <c r="Y254" i="23" s="1"/>
  <c r="N254" i="23"/>
  <c r="H254" i="23"/>
  <c r="I254" i="23" s="1"/>
  <c r="G254" i="23"/>
  <c r="H253" i="23"/>
  <c r="G253" i="23"/>
  <c r="P252" i="23"/>
  <c r="L252" i="23"/>
  <c r="K252" i="23"/>
  <c r="X217" i="23" s="1"/>
  <c r="X252" i="23" s="1"/>
  <c r="J252" i="23"/>
  <c r="F252" i="23"/>
  <c r="E252" i="23"/>
  <c r="W251" i="23"/>
  <c r="Y251" i="23" s="1"/>
  <c r="N251" i="23"/>
  <c r="H251" i="23"/>
  <c r="I251" i="23" s="1"/>
  <c r="G251" i="23"/>
  <c r="W250" i="23"/>
  <c r="Y250" i="23" s="1"/>
  <c r="N250" i="23"/>
  <c r="H250" i="23"/>
  <c r="I250" i="23" s="1"/>
  <c r="G250" i="23"/>
  <c r="W249" i="23"/>
  <c r="Y249" i="23" s="1"/>
  <c r="N249" i="23"/>
  <c r="H249" i="23"/>
  <c r="I249" i="23" s="1"/>
  <c r="G249" i="23"/>
  <c r="W248" i="23"/>
  <c r="Y248" i="23" s="1"/>
  <c r="N248" i="23"/>
  <c r="H248" i="23"/>
  <c r="I248" i="23" s="1"/>
  <c r="G248" i="23"/>
  <c r="W247" i="23"/>
  <c r="Y247" i="23" s="1"/>
  <c r="N247" i="23"/>
  <c r="H247" i="23"/>
  <c r="I247" i="23" s="1"/>
  <c r="G247" i="23"/>
  <c r="W246" i="23"/>
  <c r="Y246" i="23" s="1"/>
  <c r="N246" i="23"/>
  <c r="H246" i="23"/>
  <c r="I246" i="23" s="1"/>
  <c r="G246" i="23"/>
  <c r="W245" i="23"/>
  <c r="Y245" i="23" s="1"/>
  <c r="N245" i="23"/>
  <c r="H245" i="23"/>
  <c r="I245" i="23" s="1"/>
  <c r="G245" i="23"/>
  <c r="W244" i="23"/>
  <c r="Y244" i="23" s="1"/>
  <c r="N244" i="23"/>
  <c r="H244" i="23"/>
  <c r="I244" i="23" s="1"/>
  <c r="G244" i="23"/>
  <c r="W243" i="23"/>
  <c r="Y243" i="23" s="1"/>
  <c r="N243" i="23"/>
  <c r="H243" i="23"/>
  <c r="I243" i="23" s="1"/>
  <c r="G243" i="23"/>
  <c r="W242" i="23"/>
  <c r="Y242" i="23" s="1"/>
  <c r="N242" i="23"/>
  <c r="H242" i="23"/>
  <c r="I242" i="23" s="1"/>
  <c r="G242" i="23"/>
  <c r="W241" i="23"/>
  <c r="Y241" i="23" s="1"/>
  <c r="N241" i="23"/>
  <c r="H241" i="23"/>
  <c r="I241" i="23" s="1"/>
  <c r="G241" i="23"/>
  <c r="W240" i="23"/>
  <c r="Y240" i="23" s="1"/>
  <c r="N240" i="23"/>
  <c r="H240" i="23"/>
  <c r="I240" i="23" s="1"/>
  <c r="G240" i="23"/>
  <c r="W239" i="23"/>
  <c r="Y239" i="23" s="1"/>
  <c r="N239" i="23"/>
  <c r="H239" i="23"/>
  <c r="I239" i="23" s="1"/>
  <c r="G239" i="23"/>
  <c r="W238" i="23"/>
  <c r="Y238" i="23" s="1"/>
  <c r="N238" i="23"/>
  <c r="H238" i="23"/>
  <c r="I238" i="23" s="1"/>
  <c r="G238" i="23"/>
  <c r="W237" i="23"/>
  <c r="Y237" i="23" s="1"/>
  <c r="N237" i="23"/>
  <c r="H237" i="23"/>
  <c r="I237" i="23" s="1"/>
  <c r="G237" i="23"/>
  <c r="W236" i="23"/>
  <c r="Y236" i="23" s="1"/>
  <c r="N236" i="23"/>
  <c r="H236" i="23"/>
  <c r="I236" i="23" s="1"/>
  <c r="G236" i="23"/>
  <c r="W235" i="23"/>
  <c r="Y235" i="23" s="1"/>
  <c r="N235" i="23"/>
  <c r="H235" i="23"/>
  <c r="I235" i="23" s="1"/>
  <c r="G235" i="23"/>
  <c r="W234" i="23"/>
  <c r="Y234" i="23" s="1"/>
  <c r="N234" i="23"/>
  <c r="H234" i="23"/>
  <c r="I234" i="23" s="1"/>
  <c r="G234" i="23"/>
  <c r="W233" i="23"/>
  <c r="Y233" i="23" s="1"/>
  <c r="N233" i="23"/>
  <c r="H233" i="23"/>
  <c r="I233" i="23" s="1"/>
  <c r="G233" i="23"/>
  <c r="W232" i="23"/>
  <c r="Y232" i="23" s="1"/>
  <c r="N232" i="23"/>
  <c r="H232" i="23"/>
  <c r="I232" i="23" s="1"/>
  <c r="G232" i="23"/>
  <c r="W231" i="23"/>
  <c r="Y231" i="23" s="1"/>
  <c r="N231" i="23"/>
  <c r="H231" i="23"/>
  <c r="I231" i="23" s="1"/>
  <c r="G231" i="23"/>
  <c r="W230" i="23"/>
  <c r="Y230" i="23" s="1"/>
  <c r="N230" i="23"/>
  <c r="H230" i="23"/>
  <c r="I230" i="23" s="1"/>
  <c r="G230" i="23"/>
  <c r="W229" i="23"/>
  <c r="Y229" i="23" s="1"/>
  <c r="N229" i="23"/>
  <c r="H229" i="23"/>
  <c r="I229" i="23" s="1"/>
  <c r="G229" i="23"/>
  <c r="W228" i="23"/>
  <c r="Y228" i="23" s="1"/>
  <c r="N228" i="23"/>
  <c r="H228" i="23"/>
  <c r="I228" i="23" s="1"/>
  <c r="G228" i="23"/>
  <c r="W227" i="23"/>
  <c r="Y227" i="23" s="1"/>
  <c r="N227" i="23"/>
  <c r="H227" i="23"/>
  <c r="I227" i="23" s="1"/>
  <c r="G227" i="23"/>
  <c r="W226" i="23"/>
  <c r="Y226" i="23" s="1"/>
  <c r="N226" i="23"/>
  <c r="H226" i="23"/>
  <c r="I226" i="23" s="1"/>
  <c r="G226" i="23"/>
  <c r="W225" i="23"/>
  <c r="Y225" i="23" s="1"/>
  <c r="N225" i="23"/>
  <c r="H225" i="23"/>
  <c r="I225" i="23" s="1"/>
  <c r="G225" i="23"/>
  <c r="W224" i="23"/>
  <c r="Y224" i="23" s="1"/>
  <c r="N224" i="23"/>
  <c r="H224" i="23"/>
  <c r="I224" i="23" s="1"/>
  <c r="G224" i="23"/>
  <c r="W223" i="23"/>
  <c r="Y223" i="23" s="1"/>
  <c r="N223" i="23"/>
  <c r="H223" i="23"/>
  <c r="I223" i="23" s="1"/>
  <c r="G223" i="23"/>
  <c r="W222" i="23"/>
  <c r="Y222" i="23" s="1"/>
  <c r="N222" i="23"/>
  <c r="H222" i="23"/>
  <c r="I222" i="23" s="1"/>
  <c r="G222" i="23"/>
  <c r="W221" i="23"/>
  <c r="Y221" i="23" s="1"/>
  <c r="N221" i="23"/>
  <c r="H221" i="23"/>
  <c r="I221" i="23" s="1"/>
  <c r="G221" i="23"/>
  <c r="W220" i="23"/>
  <c r="Y220" i="23" s="1"/>
  <c r="N220" i="23"/>
  <c r="H220" i="23"/>
  <c r="I220" i="23" s="1"/>
  <c r="G220" i="23"/>
  <c r="W219" i="23"/>
  <c r="Y219" i="23" s="1"/>
  <c r="N219" i="23"/>
  <c r="H219" i="23"/>
  <c r="I219" i="23" s="1"/>
  <c r="G219" i="23"/>
  <c r="W218" i="23"/>
  <c r="Y218" i="23" s="1"/>
  <c r="N218" i="23"/>
  <c r="H218" i="23"/>
  <c r="I218" i="23" s="1"/>
  <c r="G218" i="23"/>
  <c r="H217" i="23"/>
  <c r="G217" i="23"/>
  <c r="P216" i="23"/>
  <c r="L216" i="23"/>
  <c r="K216" i="23"/>
  <c r="X169" i="23" s="1"/>
  <c r="X216" i="23" s="1"/>
  <c r="J216" i="23"/>
  <c r="F216" i="23"/>
  <c r="E216" i="23"/>
  <c r="W215" i="23"/>
  <c r="Y215" i="23" s="1"/>
  <c r="N215" i="23"/>
  <c r="H215" i="23"/>
  <c r="I215" i="23" s="1"/>
  <c r="G215" i="23"/>
  <c r="W214" i="23"/>
  <c r="Y214" i="23" s="1"/>
  <c r="N214" i="23"/>
  <c r="H214" i="23"/>
  <c r="I214" i="23" s="1"/>
  <c r="G214" i="23"/>
  <c r="W213" i="23"/>
  <c r="Y213" i="23" s="1"/>
  <c r="N213" i="23"/>
  <c r="H213" i="23"/>
  <c r="G213" i="23"/>
  <c r="W212" i="23"/>
  <c r="Y212" i="23" s="1"/>
  <c r="N212" i="23"/>
  <c r="H212" i="23"/>
  <c r="I212" i="23" s="1"/>
  <c r="G212" i="23"/>
  <c r="W211" i="23"/>
  <c r="Y211" i="23" s="1"/>
  <c r="N211" i="23"/>
  <c r="H211" i="23"/>
  <c r="I211" i="23" s="1"/>
  <c r="G211" i="23"/>
  <c r="W210" i="23"/>
  <c r="Y210" i="23" s="1"/>
  <c r="N210" i="23"/>
  <c r="H210" i="23"/>
  <c r="I210" i="23" s="1"/>
  <c r="G210" i="23"/>
  <c r="H209" i="23"/>
  <c r="I209" i="23" s="1"/>
  <c r="G209" i="23"/>
  <c r="W208" i="23"/>
  <c r="Y208" i="23" s="1"/>
  <c r="N208" i="23"/>
  <c r="H208" i="23"/>
  <c r="I208" i="23" s="1"/>
  <c r="G208" i="23"/>
  <c r="W207" i="23"/>
  <c r="Y207" i="23" s="1"/>
  <c r="N207" i="23"/>
  <c r="H207" i="23"/>
  <c r="G207" i="23"/>
  <c r="W206" i="23"/>
  <c r="Y206" i="23" s="1"/>
  <c r="N206" i="23"/>
  <c r="H206" i="23"/>
  <c r="I206" i="23" s="1"/>
  <c r="G206" i="23"/>
  <c r="W205" i="23"/>
  <c r="Y205" i="23" s="1"/>
  <c r="N205" i="23"/>
  <c r="H205" i="23"/>
  <c r="I205" i="23" s="1"/>
  <c r="G205" i="23"/>
  <c r="W204" i="23"/>
  <c r="Y204" i="23" s="1"/>
  <c r="N204" i="23"/>
  <c r="H204" i="23"/>
  <c r="I204" i="23" s="1"/>
  <c r="G204" i="23"/>
  <c r="W203" i="23"/>
  <c r="Y203" i="23" s="1"/>
  <c r="N203" i="23"/>
  <c r="H203" i="23"/>
  <c r="G203" i="23"/>
  <c r="W202" i="23"/>
  <c r="Y202" i="23" s="1"/>
  <c r="N202" i="23"/>
  <c r="H202" i="23"/>
  <c r="I202" i="23" s="1"/>
  <c r="G202" i="23"/>
  <c r="W201" i="23"/>
  <c r="Y201" i="23" s="1"/>
  <c r="N201" i="23"/>
  <c r="H201" i="23"/>
  <c r="I201" i="23" s="1"/>
  <c r="G201" i="23"/>
  <c r="W200" i="23"/>
  <c r="Y200" i="23" s="1"/>
  <c r="N200" i="23"/>
  <c r="H200" i="23"/>
  <c r="I200" i="23" s="1"/>
  <c r="G200" i="23"/>
  <c r="W199" i="23"/>
  <c r="Y199" i="23" s="1"/>
  <c r="N199" i="23"/>
  <c r="H199" i="23"/>
  <c r="G199" i="23"/>
  <c r="W198" i="23"/>
  <c r="Y198" i="23" s="1"/>
  <c r="N198" i="23"/>
  <c r="H198" i="23"/>
  <c r="I198" i="23" s="1"/>
  <c r="G198" i="23"/>
  <c r="W197" i="23"/>
  <c r="Y197" i="23" s="1"/>
  <c r="N197" i="23"/>
  <c r="H197" i="23"/>
  <c r="I197" i="23" s="1"/>
  <c r="G197" i="23"/>
  <c r="W196" i="23"/>
  <c r="Y196" i="23" s="1"/>
  <c r="N196" i="23"/>
  <c r="H196" i="23"/>
  <c r="I196" i="23" s="1"/>
  <c r="G196" i="23"/>
  <c r="W195" i="23"/>
  <c r="Y195" i="23" s="1"/>
  <c r="N195" i="23"/>
  <c r="H195" i="23"/>
  <c r="G195" i="23"/>
  <c r="W194" i="23"/>
  <c r="Y194" i="23" s="1"/>
  <c r="N194" i="23"/>
  <c r="H194" i="23"/>
  <c r="I194" i="23" s="1"/>
  <c r="G194" i="23"/>
  <c r="W193" i="23"/>
  <c r="Y193" i="23" s="1"/>
  <c r="N193" i="23"/>
  <c r="H193" i="23"/>
  <c r="I193" i="23" s="1"/>
  <c r="G193" i="23"/>
  <c r="W192" i="23"/>
  <c r="Y192" i="23" s="1"/>
  <c r="N192" i="23"/>
  <c r="H192" i="23"/>
  <c r="I192" i="23" s="1"/>
  <c r="G192" i="23"/>
  <c r="W191" i="23"/>
  <c r="Y191" i="23" s="1"/>
  <c r="N191" i="23"/>
  <c r="H191" i="23"/>
  <c r="G191" i="23"/>
  <c r="H190" i="23"/>
  <c r="I190" i="23" s="1"/>
  <c r="G190" i="23"/>
  <c r="W189" i="23"/>
  <c r="Y189" i="23" s="1"/>
  <c r="N189" i="23"/>
  <c r="H189" i="23"/>
  <c r="I189" i="23" s="1"/>
  <c r="G189" i="23"/>
  <c r="W188" i="23"/>
  <c r="Y188" i="23" s="1"/>
  <c r="N188" i="23"/>
  <c r="H188" i="23"/>
  <c r="G188" i="23"/>
  <c r="W187" i="23"/>
  <c r="Y187" i="23" s="1"/>
  <c r="N187" i="23"/>
  <c r="H187" i="23"/>
  <c r="I187" i="23" s="1"/>
  <c r="G187" i="23"/>
  <c r="W186" i="23"/>
  <c r="Y186" i="23" s="1"/>
  <c r="N186" i="23"/>
  <c r="H186" i="23"/>
  <c r="I186" i="23" s="1"/>
  <c r="G186" i="23"/>
  <c r="W185" i="23"/>
  <c r="Y185" i="23" s="1"/>
  <c r="N185" i="23"/>
  <c r="H185" i="23"/>
  <c r="I185" i="23" s="1"/>
  <c r="G185" i="23"/>
  <c r="W184" i="23"/>
  <c r="Y184" i="23" s="1"/>
  <c r="N184" i="23"/>
  <c r="H184" i="23"/>
  <c r="G184" i="23"/>
  <c r="W183" i="23"/>
  <c r="Y183" i="23" s="1"/>
  <c r="N183" i="23"/>
  <c r="H183" i="23"/>
  <c r="I183" i="23" s="1"/>
  <c r="G183" i="23"/>
  <c r="W182" i="23"/>
  <c r="Y182" i="23" s="1"/>
  <c r="N182" i="23"/>
  <c r="H182" i="23"/>
  <c r="I182" i="23" s="1"/>
  <c r="G182" i="23"/>
  <c r="W181" i="23"/>
  <c r="Y181" i="23" s="1"/>
  <c r="N181" i="23"/>
  <c r="H181" i="23"/>
  <c r="I181" i="23" s="1"/>
  <c r="G181" i="23"/>
  <c r="W180" i="23"/>
  <c r="Y180" i="23" s="1"/>
  <c r="N180" i="23"/>
  <c r="H180" i="23"/>
  <c r="G180" i="23"/>
  <c r="W179" i="23"/>
  <c r="Y179" i="23" s="1"/>
  <c r="N179" i="23"/>
  <c r="H179" i="23"/>
  <c r="I179" i="23" s="1"/>
  <c r="G179" i="23"/>
  <c r="W178" i="23"/>
  <c r="Y178" i="23" s="1"/>
  <c r="N178" i="23"/>
  <c r="H178" i="23"/>
  <c r="I178" i="23" s="1"/>
  <c r="G178" i="23"/>
  <c r="W177" i="23"/>
  <c r="Y177" i="23" s="1"/>
  <c r="N177" i="23"/>
  <c r="H177" i="23"/>
  <c r="I177" i="23" s="1"/>
  <c r="G177" i="23"/>
  <c r="W176" i="23"/>
  <c r="Y176" i="23" s="1"/>
  <c r="N176" i="23"/>
  <c r="H176" i="23"/>
  <c r="G176" i="23"/>
  <c r="W175" i="23"/>
  <c r="Y175" i="23" s="1"/>
  <c r="N175" i="23"/>
  <c r="H175" i="23"/>
  <c r="I175" i="23" s="1"/>
  <c r="G175" i="23"/>
  <c r="W174" i="23"/>
  <c r="Y174" i="23" s="1"/>
  <c r="N174" i="23"/>
  <c r="H174" i="23"/>
  <c r="I174" i="23" s="1"/>
  <c r="G174" i="23"/>
  <c r="W173" i="23"/>
  <c r="Y173" i="23" s="1"/>
  <c r="N173" i="23"/>
  <c r="H173" i="23"/>
  <c r="I173" i="23" s="1"/>
  <c r="G173" i="23"/>
  <c r="W172" i="23"/>
  <c r="Y172" i="23" s="1"/>
  <c r="N172" i="23"/>
  <c r="H172" i="23"/>
  <c r="G172" i="23"/>
  <c r="W171" i="23"/>
  <c r="Y171" i="23" s="1"/>
  <c r="N171" i="23"/>
  <c r="H171" i="23"/>
  <c r="I171" i="23" s="1"/>
  <c r="G171" i="23"/>
  <c r="W170" i="23"/>
  <c r="Y170" i="23" s="1"/>
  <c r="N170" i="23"/>
  <c r="H170" i="23"/>
  <c r="I170" i="23" s="1"/>
  <c r="G170" i="23"/>
  <c r="W169" i="23"/>
  <c r="Y169" i="23" s="1"/>
  <c r="N169" i="23"/>
  <c r="H169" i="23"/>
  <c r="G169" i="23"/>
  <c r="P168" i="23"/>
  <c r="L168" i="23"/>
  <c r="K168" i="23"/>
  <c r="X151" i="23" s="1"/>
  <c r="X168" i="23" s="1"/>
  <c r="J168" i="23"/>
  <c r="F168" i="23"/>
  <c r="E168" i="23"/>
  <c r="W167" i="23"/>
  <c r="Y167" i="23" s="1"/>
  <c r="N167" i="23"/>
  <c r="H167" i="23"/>
  <c r="I167" i="23" s="1"/>
  <c r="G167" i="23"/>
  <c r="W166" i="23"/>
  <c r="Y166" i="23" s="1"/>
  <c r="N166" i="23"/>
  <c r="H166" i="23"/>
  <c r="I166" i="23" s="1"/>
  <c r="G166" i="23"/>
  <c r="W165" i="23"/>
  <c r="Y165" i="23" s="1"/>
  <c r="N165" i="23"/>
  <c r="H165" i="23"/>
  <c r="I165" i="23" s="1"/>
  <c r="G165" i="23"/>
  <c r="W164" i="23"/>
  <c r="Y164" i="23" s="1"/>
  <c r="N164" i="23"/>
  <c r="H164" i="23"/>
  <c r="G164" i="23"/>
  <c r="W163" i="23"/>
  <c r="Y163" i="23" s="1"/>
  <c r="N163" i="23"/>
  <c r="H163" i="23"/>
  <c r="G163" i="23"/>
  <c r="W162" i="23"/>
  <c r="Y162" i="23" s="1"/>
  <c r="N162" i="23"/>
  <c r="H162" i="23"/>
  <c r="I162" i="23" s="1"/>
  <c r="G162" i="23"/>
  <c r="W161" i="23"/>
  <c r="Y161" i="23" s="1"/>
  <c r="N161" i="23"/>
  <c r="H161" i="23"/>
  <c r="I161" i="23" s="1"/>
  <c r="G161" i="23"/>
  <c r="H160" i="23"/>
  <c r="I160" i="23" s="1"/>
  <c r="G160" i="23"/>
  <c r="W159" i="23"/>
  <c r="Y159" i="23" s="1"/>
  <c r="N159" i="23"/>
  <c r="H159" i="23"/>
  <c r="I159" i="23" s="1"/>
  <c r="G159" i="23"/>
  <c r="W158" i="23"/>
  <c r="Y158" i="23" s="1"/>
  <c r="N158" i="23"/>
  <c r="H158" i="23"/>
  <c r="G158" i="23"/>
  <c r="W157" i="23"/>
  <c r="Y157" i="23" s="1"/>
  <c r="N157" i="23"/>
  <c r="H157" i="23"/>
  <c r="G157" i="23"/>
  <c r="W156" i="23"/>
  <c r="Y156" i="23" s="1"/>
  <c r="N156" i="23"/>
  <c r="H156" i="23"/>
  <c r="I156" i="23" s="1"/>
  <c r="G156" i="23"/>
  <c r="W155" i="23"/>
  <c r="Y155" i="23" s="1"/>
  <c r="N155" i="23"/>
  <c r="H155" i="23"/>
  <c r="I155" i="23" s="1"/>
  <c r="G155" i="23"/>
  <c r="W154" i="23"/>
  <c r="Y154" i="23" s="1"/>
  <c r="N154" i="23"/>
  <c r="H154" i="23"/>
  <c r="I154" i="23" s="1"/>
  <c r="G154" i="23"/>
  <c r="W153" i="23"/>
  <c r="Y153" i="23" s="1"/>
  <c r="N153" i="23"/>
  <c r="H153" i="23"/>
  <c r="G153" i="23"/>
  <c r="W152" i="23"/>
  <c r="Y152" i="23" s="1"/>
  <c r="N152" i="23"/>
  <c r="H152" i="23"/>
  <c r="I152" i="23" s="1"/>
  <c r="G152" i="23"/>
  <c r="W151" i="23"/>
  <c r="N151" i="23"/>
  <c r="H151" i="23"/>
  <c r="G151" i="23"/>
  <c r="P150" i="23"/>
  <c r="L150" i="23"/>
  <c r="K150" i="23"/>
  <c r="X129" i="23" s="1"/>
  <c r="X150" i="23" s="1"/>
  <c r="J150" i="23"/>
  <c r="F150" i="23"/>
  <c r="E150" i="23"/>
  <c r="W149" i="23"/>
  <c r="Y149" i="23" s="1"/>
  <c r="N149" i="23"/>
  <c r="H149" i="23"/>
  <c r="I149" i="23" s="1"/>
  <c r="G149" i="23"/>
  <c r="W148" i="23"/>
  <c r="Y148" i="23" s="1"/>
  <c r="N148" i="23"/>
  <c r="H148" i="23"/>
  <c r="I148" i="23" s="1"/>
  <c r="G148" i="23"/>
  <c r="W147" i="23"/>
  <c r="Y147" i="23" s="1"/>
  <c r="N147" i="23"/>
  <c r="H147" i="23"/>
  <c r="I147" i="23" s="1"/>
  <c r="G147" i="23"/>
  <c r="W146" i="23"/>
  <c r="Y146" i="23" s="1"/>
  <c r="N146" i="23"/>
  <c r="H146" i="23"/>
  <c r="I146" i="23" s="1"/>
  <c r="G146" i="23"/>
  <c r="W145" i="23"/>
  <c r="Y145" i="23" s="1"/>
  <c r="N145" i="23"/>
  <c r="H145" i="23"/>
  <c r="G145" i="23"/>
  <c r="W144" i="23"/>
  <c r="Y144" i="23" s="1"/>
  <c r="N144" i="23"/>
  <c r="H144" i="23"/>
  <c r="I144" i="23" s="1"/>
  <c r="G144" i="23"/>
  <c r="W143" i="23"/>
  <c r="Y143" i="23" s="1"/>
  <c r="N143" i="23"/>
  <c r="H143" i="23"/>
  <c r="I143" i="23" s="1"/>
  <c r="G143" i="23"/>
  <c r="W142" i="23"/>
  <c r="Y142" i="23" s="1"/>
  <c r="N142" i="23"/>
  <c r="H142" i="23"/>
  <c r="G142" i="23"/>
  <c r="W141" i="23"/>
  <c r="Y141" i="23" s="1"/>
  <c r="N141" i="23"/>
  <c r="H141" i="23"/>
  <c r="I141" i="23" s="1"/>
  <c r="G141" i="23"/>
  <c r="W140" i="23"/>
  <c r="Y140" i="23" s="1"/>
  <c r="N140" i="23"/>
  <c r="H140" i="23"/>
  <c r="I140" i="23" s="1"/>
  <c r="G140" i="23"/>
  <c r="H139" i="23"/>
  <c r="G139" i="23"/>
  <c r="W138" i="23"/>
  <c r="Y138" i="23" s="1"/>
  <c r="N138" i="23"/>
  <c r="H138" i="23"/>
  <c r="G138" i="23"/>
  <c r="H137" i="23"/>
  <c r="G137" i="23"/>
  <c r="W136" i="23"/>
  <c r="Y136" i="23" s="1"/>
  <c r="N136" i="23"/>
  <c r="H136" i="23"/>
  <c r="I136" i="23" s="1"/>
  <c r="G136" i="23"/>
  <c r="W135" i="23"/>
  <c r="Y135" i="23" s="1"/>
  <c r="N135" i="23"/>
  <c r="H135" i="23"/>
  <c r="I135" i="23" s="1"/>
  <c r="G135" i="23"/>
  <c r="W134" i="23"/>
  <c r="Y134" i="23" s="1"/>
  <c r="N134" i="23"/>
  <c r="H134" i="23"/>
  <c r="G134" i="23"/>
  <c r="W133" i="23"/>
  <c r="Y133" i="23" s="1"/>
  <c r="N133" i="23"/>
  <c r="H133" i="23"/>
  <c r="I133" i="23" s="1"/>
  <c r="G133" i="23"/>
  <c r="W132" i="23"/>
  <c r="Y132" i="23" s="1"/>
  <c r="N132" i="23"/>
  <c r="H132" i="23"/>
  <c r="I132" i="23" s="1"/>
  <c r="G132" i="23"/>
  <c r="W131" i="23"/>
  <c r="Y131" i="23" s="1"/>
  <c r="N131" i="23"/>
  <c r="H131" i="23"/>
  <c r="I131" i="23" s="1"/>
  <c r="G131" i="23"/>
  <c r="W130" i="23"/>
  <c r="Y130" i="23" s="1"/>
  <c r="N130" i="23"/>
  <c r="H130" i="23"/>
  <c r="G130" i="23"/>
  <c r="W129" i="23"/>
  <c r="Y129" i="23" s="1"/>
  <c r="N129" i="23"/>
  <c r="H129" i="23"/>
  <c r="G129" i="23"/>
  <c r="P128" i="23"/>
  <c r="L128" i="23"/>
  <c r="K128" i="23"/>
  <c r="X100" i="23" s="1"/>
  <c r="X128" i="23" s="1"/>
  <c r="J128" i="23"/>
  <c r="F128" i="23"/>
  <c r="E128" i="23"/>
  <c r="W127" i="23"/>
  <c r="Y127" i="23" s="1"/>
  <c r="N127" i="23"/>
  <c r="H127" i="23"/>
  <c r="I127" i="23" s="1"/>
  <c r="G127" i="23"/>
  <c r="W126" i="23"/>
  <c r="Y126" i="23" s="1"/>
  <c r="N126" i="23"/>
  <c r="H126" i="23"/>
  <c r="I126" i="23" s="1"/>
  <c r="G126" i="23"/>
  <c r="W125" i="23"/>
  <c r="Y125" i="23" s="1"/>
  <c r="N125" i="23"/>
  <c r="H125" i="23"/>
  <c r="I125" i="23" s="1"/>
  <c r="G125" i="23"/>
  <c r="H124" i="23"/>
  <c r="G124" i="23"/>
  <c r="W123" i="23"/>
  <c r="Y123" i="23" s="1"/>
  <c r="N123" i="23"/>
  <c r="H123" i="23"/>
  <c r="I123" i="23" s="1"/>
  <c r="G123" i="23"/>
  <c r="W122" i="23"/>
  <c r="Y122" i="23" s="1"/>
  <c r="N122" i="23"/>
  <c r="H122" i="23"/>
  <c r="I122" i="23" s="1"/>
  <c r="G122" i="23"/>
  <c r="W121" i="23"/>
  <c r="Y121" i="23" s="1"/>
  <c r="N121" i="23"/>
  <c r="H121" i="23"/>
  <c r="G121" i="23"/>
  <c r="W120" i="23"/>
  <c r="Y120" i="23" s="1"/>
  <c r="N120" i="23"/>
  <c r="H120" i="23"/>
  <c r="I120" i="23" s="1"/>
  <c r="G120" i="23"/>
  <c r="W119" i="23"/>
  <c r="Y119" i="23" s="1"/>
  <c r="N119" i="23"/>
  <c r="H119" i="23"/>
  <c r="I119" i="23" s="1"/>
  <c r="G119" i="23"/>
  <c r="W118" i="23"/>
  <c r="Y118" i="23" s="1"/>
  <c r="N118" i="23"/>
  <c r="H118" i="23"/>
  <c r="I118" i="23" s="1"/>
  <c r="G118" i="23"/>
  <c r="W117" i="23"/>
  <c r="Y117" i="23" s="1"/>
  <c r="N117" i="23"/>
  <c r="H117" i="23"/>
  <c r="I117" i="23" s="1"/>
  <c r="G117" i="23"/>
  <c r="W116" i="23"/>
  <c r="Y116" i="23" s="1"/>
  <c r="N116" i="23"/>
  <c r="H116" i="23"/>
  <c r="G116" i="23"/>
  <c r="W115" i="23"/>
  <c r="Y115" i="23" s="1"/>
  <c r="N115" i="23"/>
  <c r="H115" i="23"/>
  <c r="I115" i="23" s="1"/>
  <c r="G115" i="23"/>
  <c r="W114" i="23"/>
  <c r="Y114" i="23" s="1"/>
  <c r="N114" i="23"/>
  <c r="H114" i="23"/>
  <c r="I114" i="23" s="1"/>
  <c r="G114" i="23"/>
  <c r="W113" i="23"/>
  <c r="Y113" i="23" s="1"/>
  <c r="N113" i="23"/>
  <c r="H113" i="23"/>
  <c r="G113" i="23"/>
  <c r="W112" i="23"/>
  <c r="Y112" i="23" s="1"/>
  <c r="N112" i="23"/>
  <c r="H112" i="23"/>
  <c r="I112" i="23" s="1"/>
  <c r="G112" i="23"/>
  <c r="W111" i="23"/>
  <c r="Y111" i="23" s="1"/>
  <c r="N111" i="23"/>
  <c r="H111" i="23"/>
  <c r="I111" i="23" s="1"/>
  <c r="G111" i="23"/>
  <c r="H110" i="23"/>
  <c r="I110" i="23" s="1"/>
  <c r="G110" i="23"/>
  <c r="W109" i="23"/>
  <c r="Y109" i="23" s="1"/>
  <c r="N109" i="23"/>
  <c r="H109" i="23"/>
  <c r="I109" i="23" s="1"/>
  <c r="G109" i="23"/>
  <c r="W108" i="23"/>
  <c r="Y108" i="23" s="1"/>
  <c r="N108" i="23"/>
  <c r="H108" i="23"/>
  <c r="I108" i="23" s="1"/>
  <c r="G108" i="23"/>
  <c r="W107" i="23"/>
  <c r="Y107" i="23" s="1"/>
  <c r="N107" i="23"/>
  <c r="H107" i="23"/>
  <c r="G107" i="23"/>
  <c r="W106" i="23"/>
  <c r="Y106" i="23" s="1"/>
  <c r="N106" i="23"/>
  <c r="H106" i="23"/>
  <c r="I106" i="23" s="1"/>
  <c r="G106" i="23"/>
  <c r="W105" i="23"/>
  <c r="Y105" i="23" s="1"/>
  <c r="N105" i="23"/>
  <c r="H105" i="23"/>
  <c r="I105" i="23" s="1"/>
  <c r="G105" i="23"/>
  <c r="W104" i="23"/>
  <c r="Y104" i="23" s="1"/>
  <c r="N104" i="23"/>
  <c r="H104" i="23"/>
  <c r="I104" i="23" s="1"/>
  <c r="G104" i="23"/>
  <c r="W103" i="23"/>
  <c r="Y103" i="23" s="1"/>
  <c r="N103" i="23"/>
  <c r="H103" i="23"/>
  <c r="I103" i="23" s="1"/>
  <c r="G103" i="23"/>
  <c r="W102" i="23"/>
  <c r="Y102" i="23" s="1"/>
  <c r="N102" i="23"/>
  <c r="H102" i="23"/>
  <c r="I102" i="23" s="1"/>
  <c r="G102" i="23"/>
  <c r="W101" i="23"/>
  <c r="Y101" i="23" s="1"/>
  <c r="N101" i="23"/>
  <c r="H101" i="23"/>
  <c r="I101" i="23" s="1"/>
  <c r="G101" i="23"/>
  <c r="W100" i="23"/>
  <c r="N100" i="23"/>
  <c r="H100" i="23"/>
  <c r="G100" i="23"/>
  <c r="P99" i="23"/>
  <c r="L99" i="23"/>
  <c r="K99" i="23"/>
  <c r="X46" i="23" s="1"/>
  <c r="X99" i="23" s="1"/>
  <c r="J99" i="23"/>
  <c r="F99" i="23"/>
  <c r="E99" i="23"/>
  <c r="W98" i="23"/>
  <c r="Y98" i="23" s="1"/>
  <c r="N98" i="23"/>
  <c r="H98" i="23"/>
  <c r="I98" i="23" s="1"/>
  <c r="G98" i="23"/>
  <c r="W97" i="23"/>
  <c r="Y97" i="23" s="1"/>
  <c r="N97" i="23"/>
  <c r="H97" i="23"/>
  <c r="I97" i="23" s="1"/>
  <c r="G97" i="23"/>
  <c r="W96" i="23"/>
  <c r="Y96" i="23" s="1"/>
  <c r="N96" i="23"/>
  <c r="H96" i="23"/>
  <c r="I96" i="23" s="1"/>
  <c r="G96" i="23"/>
  <c r="W95" i="23"/>
  <c r="Y95" i="23" s="1"/>
  <c r="N95" i="23"/>
  <c r="H95" i="23"/>
  <c r="G95" i="23"/>
  <c r="W94" i="23"/>
  <c r="Y94" i="23" s="1"/>
  <c r="N94" i="23"/>
  <c r="H94" i="23"/>
  <c r="I94" i="23" s="1"/>
  <c r="G94" i="23"/>
  <c r="W93" i="23"/>
  <c r="Y93" i="23" s="1"/>
  <c r="N93" i="23"/>
  <c r="H93" i="23"/>
  <c r="I93" i="23" s="1"/>
  <c r="G93" i="23"/>
  <c r="W92" i="23"/>
  <c r="Y92" i="23" s="1"/>
  <c r="N92" i="23"/>
  <c r="H92" i="23"/>
  <c r="I92" i="23" s="1"/>
  <c r="G92" i="23"/>
  <c r="W91" i="23"/>
  <c r="Y91" i="23" s="1"/>
  <c r="N91" i="23"/>
  <c r="H91" i="23"/>
  <c r="I91" i="23" s="1"/>
  <c r="G91" i="23"/>
  <c r="W90" i="23"/>
  <c r="Y90" i="23" s="1"/>
  <c r="N90" i="23"/>
  <c r="H90" i="23"/>
  <c r="G90" i="23"/>
  <c r="W89" i="23"/>
  <c r="Y89" i="23" s="1"/>
  <c r="N89" i="23"/>
  <c r="H89" i="23"/>
  <c r="I89" i="23" s="1"/>
  <c r="G89" i="23"/>
  <c r="W88" i="23"/>
  <c r="Y88" i="23" s="1"/>
  <c r="N88" i="23"/>
  <c r="H88" i="23"/>
  <c r="I88" i="23" s="1"/>
  <c r="G88" i="23"/>
  <c r="W87" i="23"/>
  <c r="Y87" i="23" s="1"/>
  <c r="N87" i="23"/>
  <c r="H87" i="23"/>
  <c r="G87" i="23"/>
  <c r="W86" i="23"/>
  <c r="Y86" i="23" s="1"/>
  <c r="N86" i="23"/>
  <c r="H86" i="23"/>
  <c r="I86" i="23" s="1"/>
  <c r="G86" i="23"/>
  <c r="W85" i="23"/>
  <c r="Y85" i="23" s="1"/>
  <c r="N85" i="23"/>
  <c r="H85" i="23"/>
  <c r="I85" i="23" s="1"/>
  <c r="G85" i="23"/>
  <c r="W84" i="23"/>
  <c r="Y84" i="23" s="1"/>
  <c r="N84" i="23"/>
  <c r="H84" i="23"/>
  <c r="I84" i="23" s="1"/>
  <c r="G84" i="23"/>
  <c r="W83" i="23"/>
  <c r="Y83" i="23" s="1"/>
  <c r="N83" i="23"/>
  <c r="H83" i="23"/>
  <c r="I83" i="23" s="1"/>
  <c r="G83" i="23"/>
  <c r="W82" i="23"/>
  <c r="Y82" i="23" s="1"/>
  <c r="N82" i="23"/>
  <c r="H82" i="23"/>
  <c r="G82" i="23"/>
  <c r="W81" i="23"/>
  <c r="Y81" i="23" s="1"/>
  <c r="N81" i="23"/>
  <c r="H81" i="23"/>
  <c r="I81" i="23" s="1"/>
  <c r="G81" i="23"/>
  <c r="W80" i="23"/>
  <c r="Y80" i="23" s="1"/>
  <c r="N80" i="23"/>
  <c r="H80" i="23"/>
  <c r="I80" i="23" s="1"/>
  <c r="G80" i="23"/>
  <c r="W79" i="23"/>
  <c r="Y79" i="23" s="1"/>
  <c r="N79" i="23"/>
  <c r="H79" i="23"/>
  <c r="G79" i="23"/>
  <c r="W78" i="23"/>
  <c r="Y78" i="23" s="1"/>
  <c r="N78" i="23"/>
  <c r="H78" i="23"/>
  <c r="I78" i="23" s="1"/>
  <c r="G78" i="23"/>
  <c r="W77" i="23"/>
  <c r="Y77" i="23" s="1"/>
  <c r="N77" i="23"/>
  <c r="H77" i="23"/>
  <c r="I77" i="23" s="1"/>
  <c r="G77" i="23"/>
  <c r="W76" i="23"/>
  <c r="Y76" i="23" s="1"/>
  <c r="N76" i="23"/>
  <c r="H76" i="23"/>
  <c r="I76" i="23" s="1"/>
  <c r="G76" i="23"/>
  <c r="W75" i="23"/>
  <c r="Y75" i="23" s="1"/>
  <c r="N75" i="23"/>
  <c r="H75" i="23"/>
  <c r="I75" i="23" s="1"/>
  <c r="G75" i="23"/>
  <c r="W74" i="23"/>
  <c r="Y74" i="23" s="1"/>
  <c r="N74" i="23"/>
  <c r="H74" i="23"/>
  <c r="G74" i="23"/>
  <c r="W73" i="23"/>
  <c r="Y73" i="23" s="1"/>
  <c r="N73" i="23"/>
  <c r="H73" i="23"/>
  <c r="I73" i="23" s="1"/>
  <c r="G73" i="23"/>
  <c r="W72" i="23"/>
  <c r="Y72" i="23" s="1"/>
  <c r="N72" i="23"/>
  <c r="H72" i="23"/>
  <c r="I72" i="23" s="1"/>
  <c r="G72" i="23"/>
  <c r="W71" i="23"/>
  <c r="Y71" i="23" s="1"/>
  <c r="N71" i="23"/>
  <c r="H71" i="23"/>
  <c r="G71" i="23"/>
  <c r="W70" i="23"/>
  <c r="Y70" i="23" s="1"/>
  <c r="N70" i="23"/>
  <c r="H70" i="23"/>
  <c r="I70" i="23" s="1"/>
  <c r="G70" i="23"/>
  <c r="W69" i="23"/>
  <c r="Y69" i="23" s="1"/>
  <c r="N69" i="23"/>
  <c r="H69" i="23"/>
  <c r="I69" i="23" s="1"/>
  <c r="G69" i="23"/>
  <c r="W68" i="23"/>
  <c r="Y68" i="23" s="1"/>
  <c r="N68" i="23"/>
  <c r="H68" i="23"/>
  <c r="I68" i="23" s="1"/>
  <c r="G68" i="23"/>
  <c r="W67" i="23"/>
  <c r="Y67" i="23" s="1"/>
  <c r="N67" i="23"/>
  <c r="H67" i="23"/>
  <c r="I67" i="23" s="1"/>
  <c r="G67" i="23"/>
  <c r="W66" i="23"/>
  <c r="Y66" i="23" s="1"/>
  <c r="N66" i="23"/>
  <c r="H66" i="23"/>
  <c r="G66" i="23"/>
  <c r="W65" i="23"/>
  <c r="Y65" i="23" s="1"/>
  <c r="N65" i="23"/>
  <c r="H65" i="23"/>
  <c r="I65" i="23" s="1"/>
  <c r="G65" i="23"/>
  <c r="W64" i="23"/>
  <c r="Y64" i="23" s="1"/>
  <c r="N64" i="23"/>
  <c r="H64" i="23"/>
  <c r="I64" i="23" s="1"/>
  <c r="G64" i="23"/>
  <c r="W63" i="23"/>
  <c r="Y63" i="23" s="1"/>
  <c r="N63" i="23"/>
  <c r="H63" i="23"/>
  <c r="G63" i="23"/>
  <c r="W62" i="23"/>
  <c r="Y62" i="23" s="1"/>
  <c r="N62" i="23"/>
  <c r="H62" i="23"/>
  <c r="I62" i="23" s="1"/>
  <c r="G62" i="23"/>
  <c r="W61" i="23"/>
  <c r="Y61" i="23" s="1"/>
  <c r="N61" i="23"/>
  <c r="H61" i="23"/>
  <c r="I61" i="23" s="1"/>
  <c r="G61" i="23"/>
  <c r="H60" i="23"/>
  <c r="I60" i="23" s="1"/>
  <c r="G60" i="23"/>
  <c r="W59" i="23"/>
  <c r="Y59" i="23" s="1"/>
  <c r="N59" i="23"/>
  <c r="H59" i="23"/>
  <c r="I59" i="23" s="1"/>
  <c r="G59" i="23"/>
  <c r="W58" i="23"/>
  <c r="Y58" i="23" s="1"/>
  <c r="N58" i="23"/>
  <c r="H58" i="23"/>
  <c r="I58" i="23" s="1"/>
  <c r="G58" i="23"/>
  <c r="W57" i="23"/>
  <c r="Y57" i="23" s="1"/>
  <c r="N57" i="23"/>
  <c r="H57" i="23"/>
  <c r="G57" i="23"/>
  <c r="W56" i="23"/>
  <c r="Y56" i="23" s="1"/>
  <c r="N56" i="23"/>
  <c r="H56" i="23"/>
  <c r="I56" i="23" s="1"/>
  <c r="G56" i="23"/>
  <c r="W55" i="23"/>
  <c r="Y55" i="23" s="1"/>
  <c r="N55" i="23"/>
  <c r="H55" i="23"/>
  <c r="I55" i="23" s="1"/>
  <c r="G55" i="23"/>
  <c r="W54" i="23"/>
  <c r="Y54" i="23" s="1"/>
  <c r="N54" i="23"/>
  <c r="H54" i="23"/>
  <c r="I54" i="23" s="1"/>
  <c r="G54" i="23"/>
  <c r="W53" i="23"/>
  <c r="Y53" i="23" s="1"/>
  <c r="N53" i="23"/>
  <c r="H53" i="23"/>
  <c r="I53" i="23" s="1"/>
  <c r="G53" i="23"/>
  <c r="W52" i="23"/>
  <c r="Y52" i="23" s="1"/>
  <c r="N52" i="23"/>
  <c r="H52" i="23"/>
  <c r="I52" i="23" s="1"/>
  <c r="G52" i="23"/>
  <c r="W51" i="23"/>
  <c r="Y51" i="23" s="1"/>
  <c r="N51" i="23"/>
  <c r="H51" i="23"/>
  <c r="I51" i="23" s="1"/>
  <c r="G51" i="23"/>
  <c r="W50" i="23"/>
  <c r="Y50" i="23" s="1"/>
  <c r="N50" i="23"/>
  <c r="H50" i="23"/>
  <c r="I50" i="23" s="1"/>
  <c r="G50" i="23"/>
  <c r="W49" i="23"/>
  <c r="Y49" i="23" s="1"/>
  <c r="N49" i="23"/>
  <c r="H49" i="23"/>
  <c r="I49" i="23" s="1"/>
  <c r="G49" i="23"/>
  <c r="W48" i="23"/>
  <c r="Y48" i="23" s="1"/>
  <c r="N48" i="23"/>
  <c r="H48" i="23"/>
  <c r="I48" i="23" s="1"/>
  <c r="G48" i="23"/>
  <c r="W47" i="23"/>
  <c r="Y47" i="23" s="1"/>
  <c r="N47" i="23"/>
  <c r="H47" i="23"/>
  <c r="I47" i="23" s="1"/>
  <c r="G47" i="23"/>
  <c r="W46" i="23"/>
  <c r="N46" i="23"/>
  <c r="H46" i="23"/>
  <c r="G46" i="23"/>
  <c r="P45" i="23"/>
  <c r="L45" i="23"/>
  <c r="K45" i="23"/>
  <c r="J45" i="23"/>
  <c r="F45" i="23"/>
  <c r="E45" i="23"/>
  <c r="W44" i="23"/>
  <c r="Y44" i="23" s="1"/>
  <c r="N44" i="23"/>
  <c r="H44" i="23"/>
  <c r="I44" i="23" s="1"/>
  <c r="G44" i="23"/>
  <c r="W43" i="23"/>
  <c r="Y43" i="23" s="1"/>
  <c r="N43" i="23"/>
  <c r="H43" i="23"/>
  <c r="I43" i="23" s="1"/>
  <c r="G43" i="23"/>
  <c r="W42" i="23"/>
  <c r="Y42" i="23" s="1"/>
  <c r="N42" i="23"/>
  <c r="H42" i="23"/>
  <c r="I42" i="23" s="1"/>
  <c r="G42" i="23"/>
  <c r="W41" i="23"/>
  <c r="Y41" i="23" s="1"/>
  <c r="N41" i="23"/>
  <c r="H41" i="23"/>
  <c r="G41" i="23"/>
  <c r="W40" i="23"/>
  <c r="Y40" i="23" s="1"/>
  <c r="N40" i="23"/>
  <c r="H40" i="23"/>
  <c r="I40" i="23" s="1"/>
  <c r="G40" i="23"/>
  <c r="W39" i="23"/>
  <c r="Y39" i="23" s="1"/>
  <c r="N39" i="23"/>
  <c r="H39" i="23"/>
  <c r="I39" i="23" s="1"/>
  <c r="G39" i="23"/>
  <c r="W38" i="23"/>
  <c r="Y38" i="23" s="1"/>
  <c r="N38" i="23"/>
  <c r="H38" i="23"/>
  <c r="I38" i="23" s="1"/>
  <c r="G38" i="23"/>
  <c r="W37" i="23"/>
  <c r="Y37" i="23" s="1"/>
  <c r="N37" i="23"/>
  <c r="H37" i="23"/>
  <c r="I37" i="23" s="1"/>
  <c r="G37" i="23"/>
  <c r="W36" i="23"/>
  <c r="Y36" i="23" s="1"/>
  <c r="N36" i="23"/>
  <c r="H36" i="23"/>
  <c r="I36" i="23" s="1"/>
  <c r="G36" i="23"/>
  <c r="W35" i="23"/>
  <c r="Y35" i="23" s="1"/>
  <c r="N35" i="23"/>
  <c r="H35" i="23"/>
  <c r="I35" i="23" s="1"/>
  <c r="G35" i="23"/>
  <c r="W34" i="23"/>
  <c r="Y34" i="23" s="1"/>
  <c r="N34" i="23"/>
  <c r="H34" i="23"/>
  <c r="I34" i="23" s="1"/>
  <c r="G34" i="23"/>
  <c r="W33" i="23"/>
  <c r="Y33" i="23" s="1"/>
  <c r="N33" i="23"/>
  <c r="H33" i="23"/>
  <c r="I33" i="23" s="1"/>
  <c r="G33" i="23"/>
  <c r="W32" i="23"/>
  <c r="Y32" i="23" s="1"/>
  <c r="N32" i="23"/>
  <c r="H32" i="23"/>
  <c r="I32" i="23" s="1"/>
  <c r="G32" i="23"/>
  <c r="H31" i="23"/>
  <c r="G31" i="23"/>
  <c r="W30" i="23"/>
  <c r="Y30" i="23" s="1"/>
  <c r="N30" i="23"/>
  <c r="H30" i="23"/>
  <c r="I30" i="23" s="1"/>
  <c r="G30" i="23"/>
  <c r="W29" i="23"/>
  <c r="Y29" i="23" s="1"/>
  <c r="N29" i="23"/>
  <c r="H29" i="23"/>
  <c r="I29" i="23" s="1"/>
  <c r="G29" i="23"/>
  <c r="W28" i="23"/>
  <c r="Y28" i="23" s="1"/>
  <c r="N28" i="23"/>
  <c r="H28" i="23"/>
  <c r="I28" i="23" s="1"/>
  <c r="G28" i="23"/>
  <c r="W27" i="23"/>
  <c r="Y27" i="23" s="1"/>
  <c r="N27" i="23"/>
  <c r="H27" i="23"/>
  <c r="G27" i="23"/>
  <c r="W26" i="23"/>
  <c r="Y26" i="23" s="1"/>
  <c r="N26" i="23"/>
  <c r="H26" i="23"/>
  <c r="I26" i="23" s="1"/>
  <c r="G26" i="23"/>
  <c r="H25" i="23"/>
  <c r="I25" i="23" s="1"/>
  <c r="G25" i="23"/>
  <c r="W24" i="23"/>
  <c r="Y24" i="23" s="1"/>
  <c r="N24" i="23"/>
  <c r="H24" i="23"/>
  <c r="I24" i="23" s="1"/>
  <c r="G24" i="23"/>
  <c r="W23" i="23"/>
  <c r="Y23" i="23" s="1"/>
  <c r="N23" i="23"/>
  <c r="H23" i="23"/>
  <c r="I23" i="23" s="1"/>
  <c r="G23" i="23"/>
  <c r="W22" i="23"/>
  <c r="Y22" i="23" s="1"/>
  <c r="N22" i="23"/>
  <c r="H22" i="23"/>
  <c r="I22" i="23" s="1"/>
  <c r="G22" i="23"/>
  <c r="W21" i="23"/>
  <c r="Y21" i="23" s="1"/>
  <c r="N21" i="23"/>
  <c r="H21" i="23"/>
  <c r="I21" i="23" s="1"/>
  <c r="G21" i="23"/>
  <c r="W20" i="23"/>
  <c r="Y20" i="23" s="1"/>
  <c r="N20" i="23"/>
  <c r="H20" i="23"/>
  <c r="I20" i="23" s="1"/>
  <c r="G20" i="23"/>
  <c r="W19" i="23"/>
  <c r="Y19" i="23" s="1"/>
  <c r="N19" i="23"/>
  <c r="H19" i="23"/>
  <c r="I19" i="23" s="1"/>
  <c r="G19" i="23"/>
  <c r="W18" i="23"/>
  <c r="Y18" i="23" s="1"/>
  <c r="N18" i="23"/>
  <c r="H18" i="23"/>
  <c r="I18" i="23" s="1"/>
  <c r="G18" i="23"/>
  <c r="W17" i="23"/>
  <c r="Y17" i="23" s="1"/>
  <c r="N17" i="23"/>
  <c r="H17" i="23"/>
  <c r="G17" i="23"/>
  <c r="U15" i="23"/>
  <c r="P709" i="22"/>
  <c r="L709" i="22"/>
  <c r="K709" i="22"/>
  <c r="X625" i="22" s="1"/>
  <c r="X709" i="22" s="1"/>
  <c r="J709" i="22"/>
  <c r="F709" i="22"/>
  <c r="E709" i="22"/>
  <c r="W708" i="22"/>
  <c r="Y708" i="22" s="1"/>
  <c r="N708" i="22"/>
  <c r="H708" i="22"/>
  <c r="I708" i="22" s="1"/>
  <c r="G708" i="22"/>
  <c r="W707" i="22"/>
  <c r="Y707" i="22" s="1"/>
  <c r="N707" i="22"/>
  <c r="H707" i="22"/>
  <c r="I707" i="22" s="1"/>
  <c r="G707" i="22"/>
  <c r="W706" i="22"/>
  <c r="Y706" i="22" s="1"/>
  <c r="N706" i="22"/>
  <c r="H706" i="22"/>
  <c r="I706" i="22" s="1"/>
  <c r="G706" i="22"/>
  <c r="W705" i="22"/>
  <c r="Y705" i="22" s="1"/>
  <c r="N705" i="22"/>
  <c r="H705" i="22"/>
  <c r="G705" i="22"/>
  <c r="W704" i="22"/>
  <c r="Y704" i="22" s="1"/>
  <c r="N704" i="22"/>
  <c r="H704" i="22"/>
  <c r="I704" i="22" s="1"/>
  <c r="G704" i="22"/>
  <c r="W703" i="22"/>
  <c r="Y703" i="22" s="1"/>
  <c r="N703" i="22"/>
  <c r="H703" i="22"/>
  <c r="I703" i="22" s="1"/>
  <c r="G703" i="22"/>
  <c r="W702" i="22"/>
  <c r="Y702" i="22" s="1"/>
  <c r="N702" i="22"/>
  <c r="H702" i="22"/>
  <c r="I702" i="22" s="1"/>
  <c r="G702" i="22"/>
  <c r="W701" i="22"/>
  <c r="Y701" i="22" s="1"/>
  <c r="N701" i="22"/>
  <c r="H701" i="22"/>
  <c r="G701" i="22"/>
  <c r="W700" i="22"/>
  <c r="Y700" i="22" s="1"/>
  <c r="N700" i="22"/>
  <c r="H700" i="22"/>
  <c r="I700" i="22" s="1"/>
  <c r="G700" i="22"/>
  <c r="W699" i="22"/>
  <c r="Y699" i="22" s="1"/>
  <c r="N699" i="22"/>
  <c r="H699" i="22"/>
  <c r="I699" i="22" s="1"/>
  <c r="G699" i="22"/>
  <c r="W698" i="22"/>
  <c r="Y698" i="22" s="1"/>
  <c r="N698" i="22"/>
  <c r="H698" i="22"/>
  <c r="I698" i="22" s="1"/>
  <c r="G698" i="22"/>
  <c r="W697" i="22"/>
  <c r="Y697" i="22" s="1"/>
  <c r="N697" i="22"/>
  <c r="H697" i="22"/>
  <c r="G697" i="22"/>
  <c r="W696" i="22"/>
  <c r="Y696" i="22" s="1"/>
  <c r="N696" i="22"/>
  <c r="H696" i="22"/>
  <c r="I696" i="22" s="1"/>
  <c r="G696" i="22"/>
  <c r="W695" i="22"/>
  <c r="Y695" i="22" s="1"/>
  <c r="N695" i="22"/>
  <c r="H695" i="22"/>
  <c r="I695" i="22" s="1"/>
  <c r="G695" i="22"/>
  <c r="W694" i="22"/>
  <c r="Y694" i="22" s="1"/>
  <c r="N694" i="22"/>
  <c r="H694" i="22"/>
  <c r="I694" i="22" s="1"/>
  <c r="G694" i="22"/>
  <c r="W693" i="22"/>
  <c r="Y693" i="22" s="1"/>
  <c r="N693" i="22"/>
  <c r="H693" i="22"/>
  <c r="G693" i="22"/>
  <c r="W692" i="22"/>
  <c r="Y692" i="22" s="1"/>
  <c r="N692" i="22"/>
  <c r="H692" i="22"/>
  <c r="I692" i="22" s="1"/>
  <c r="G692" i="22"/>
  <c r="W691" i="22"/>
  <c r="Y691" i="22" s="1"/>
  <c r="N691" i="22"/>
  <c r="H691" i="22"/>
  <c r="I691" i="22" s="1"/>
  <c r="G691" i="22"/>
  <c r="W690" i="22"/>
  <c r="Y690" i="22" s="1"/>
  <c r="N690" i="22"/>
  <c r="H690" i="22"/>
  <c r="I690" i="22" s="1"/>
  <c r="G690" i="22"/>
  <c r="W689" i="22"/>
  <c r="Y689" i="22" s="1"/>
  <c r="N689" i="22"/>
  <c r="H689" i="22"/>
  <c r="G689" i="22"/>
  <c r="W688" i="22"/>
  <c r="Y688" i="22" s="1"/>
  <c r="N688" i="22"/>
  <c r="H688" i="22"/>
  <c r="I688" i="22" s="1"/>
  <c r="G688" i="22"/>
  <c r="W687" i="22"/>
  <c r="Y687" i="22" s="1"/>
  <c r="N687" i="22"/>
  <c r="H687" i="22"/>
  <c r="I687" i="22" s="1"/>
  <c r="G687" i="22"/>
  <c r="W686" i="22"/>
  <c r="Y686" i="22" s="1"/>
  <c r="N686" i="22"/>
  <c r="H686" i="22"/>
  <c r="I686" i="22" s="1"/>
  <c r="G686" i="22"/>
  <c r="W685" i="22"/>
  <c r="Y685" i="22" s="1"/>
  <c r="N685" i="22"/>
  <c r="H685" i="22"/>
  <c r="G685" i="22"/>
  <c r="W684" i="22"/>
  <c r="Y684" i="22" s="1"/>
  <c r="N684" i="22"/>
  <c r="H684" i="22"/>
  <c r="I684" i="22" s="1"/>
  <c r="G684" i="22"/>
  <c r="W683" i="22"/>
  <c r="Y683" i="22" s="1"/>
  <c r="N683" i="22"/>
  <c r="H683" i="22"/>
  <c r="I683" i="22" s="1"/>
  <c r="G683" i="22"/>
  <c r="W682" i="22"/>
  <c r="Y682" i="22" s="1"/>
  <c r="N682" i="22"/>
  <c r="H682" i="22"/>
  <c r="I682" i="22" s="1"/>
  <c r="G682" i="22"/>
  <c r="W681" i="22"/>
  <c r="Y681" i="22" s="1"/>
  <c r="N681" i="22"/>
  <c r="H681" i="22"/>
  <c r="G681" i="22"/>
  <c r="W680" i="22"/>
  <c r="Y680" i="22" s="1"/>
  <c r="N680" i="22"/>
  <c r="H680" i="22"/>
  <c r="I680" i="22" s="1"/>
  <c r="G680" i="22"/>
  <c r="W679" i="22"/>
  <c r="Y679" i="22" s="1"/>
  <c r="N679" i="22"/>
  <c r="H679" i="22"/>
  <c r="I679" i="22" s="1"/>
  <c r="G679" i="22"/>
  <c r="W678" i="22"/>
  <c r="Y678" i="22" s="1"/>
  <c r="N678" i="22"/>
  <c r="H678" i="22"/>
  <c r="I678" i="22" s="1"/>
  <c r="G678" i="22"/>
  <c r="W677" i="22"/>
  <c r="Y677" i="22" s="1"/>
  <c r="N677" i="22"/>
  <c r="H677" i="22"/>
  <c r="G677" i="22"/>
  <c r="W676" i="22"/>
  <c r="Y676" i="22" s="1"/>
  <c r="N676" i="22"/>
  <c r="H676" i="22"/>
  <c r="I676" i="22" s="1"/>
  <c r="G676" i="22"/>
  <c r="W675" i="22"/>
  <c r="Y675" i="22" s="1"/>
  <c r="N675" i="22"/>
  <c r="H675" i="22"/>
  <c r="I675" i="22" s="1"/>
  <c r="G675" i="22"/>
  <c r="W674" i="22"/>
  <c r="Y674" i="22" s="1"/>
  <c r="N674" i="22"/>
  <c r="H674" i="22"/>
  <c r="I674" i="22" s="1"/>
  <c r="G674" i="22"/>
  <c r="W673" i="22"/>
  <c r="Y673" i="22" s="1"/>
  <c r="N673" i="22"/>
  <c r="H673" i="22"/>
  <c r="G673" i="22"/>
  <c r="W672" i="22"/>
  <c r="Y672" i="22" s="1"/>
  <c r="N672" i="22"/>
  <c r="H672" i="22"/>
  <c r="I672" i="22" s="1"/>
  <c r="G672" i="22"/>
  <c r="W671" i="22"/>
  <c r="Y671" i="22" s="1"/>
  <c r="N671" i="22"/>
  <c r="H671" i="22"/>
  <c r="I671" i="22" s="1"/>
  <c r="G671" i="22"/>
  <c r="W670" i="22"/>
  <c r="Y670" i="22" s="1"/>
  <c r="N670" i="22"/>
  <c r="H670" i="22"/>
  <c r="I670" i="22" s="1"/>
  <c r="G670" i="22"/>
  <c r="W669" i="22"/>
  <c r="Y669" i="22" s="1"/>
  <c r="N669" i="22"/>
  <c r="H669" i="22"/>
  <c r="G669" i="22"/>
  <c r="W668" i="22"/>
  <c r="Y668" i="22" s="1"/>
  <c r="N668" i="22"/>
  <c r="H668" i="22"/>
  <c r="I668" i="22" s="1"/>
  <c r="G668" i="22"/>
  <c r="H667" i="22"/>
  <c r="G667" i="22"/>
  <c r="W666" i="22"/>
  <c r="Y666" i="22" s="1"/>
  <c r="N666" i="22"/>
  <c r="W665" i="22"/>
  <c r="Y665" i="22" s="1"/>
  <c r="N665" i="22"/>
  <c r="W664" i="22"/>
  <c r="Y664" i="22" s="1"/>
  <c r="N664" i="22"/>
  <c r="H664" i="22"/>
  <c r="I664" i="22" s="1"/>
  <c r="G664" i="22"/>
  <c r="W663" i="22"/>
  <c r="Y663" i="22" s="1"/>
  <c r="N663" i="22"/>
  <c r="H663" i="22"/>
  <c r="I663" i="22" s="1"/>
  <c r="G663" i="22"/>
  <c r="W662" i="22"/>
  <c r="Y662" i="22" s="1"/>
  <c r="N662" i="22"/>
  <c r="H662" i="22"/>
  <c r="I662" i="22" s="1"/>
  <c r="G662" i="22"/>
  <c r="W661" i="22"/>
  <c r="Y661" i="22" s="1"/>
  <c r="N661" i="22"/>
  <c r="H661" i="22"/>
  <c r="G661" i="22"/>
  <c r="W660" i="22"/>
  <c r="Y660" i="22" s="1"/>
  <c r="N660" i="22"/>
  <c r="H660" i="22"/>
  <c r="I660" i="22" s="1"/>
  <c r="G660" i="22"/>
  <c r="W659" i="22"/>
  <c r="Y659" i="22" s="1"/>
  <c r="N659" i="22"/>
  <c r="H659" i="22"/>
  <c r="I659" i="22" s="1"/>
  <c r="G659" i="22"/>
  <c r="W658" i="22"/>
  <c r="Y658" i="22" s="1"/>
  <c r="N658" i="22"/>
  <c r="H658" i="22"/>
  <c r="I658" i="22" s="1"/>
  <c r="G658" i="22"/>
  <c r="W657" i="22"/>
  <c r="Y657" i="22" s="1"/>
  <c r="N657" i="22"/>
  <c r="H657" i="22"/>
  <c r="G657" i="22"/>
  <c r="W656" i="22"/>
  <c r="Y656" i="22" s="1"/>
  <c r="N656" i="22"/>
  <c r="H656" i="22"/>
  <c r="I656" i="22" s="1"/>
  <c r="G656" i="22"/>
  <c r="W655" i="22"/>
  <c r="Y655" i="22" s="1"/>
  <c r="N655" i="22"/>
  <c r="H655" i="22"/>
  <c r="I655" i="22" s="1"/>
  <c r="G655" i="22"/>
  <c r="W654" i="22"/>
  <c r="Y654" i="22" s="1"/>
  <c r="N654" i="22"/>
  <c r="H654" i="22"/>
  <c r="I654" i="22" s="1"/>
  <c r="G654" i="22"/>
  <c r="W653" i="22"/>
  <c r="Y653" i="22" s="1"/>
  <c r="N653" i="22"/>
  <c r="H653" i="22"/>
  <c r="G653" i="22"/>
  <c r="W652" i="22"/>
  <c r="Y652" i="22" s="1"/>
  <c r="N652" i="22"/>
  <c r="H652" i="22"/>
  <c r="I652" i="22" s="1"/>
  <c r="G652" i="22"/>
  <c r="W651" i="22"/>
  <c r="Y651" i="22" s="1"/>
  <c r="N651" i="22"/>
  <c r="H651" i="22"/>
  <c r="I651" i="22" s="1"/>
  <c r="G651" i="22"/>
  <c r="W650" i="22"/>
  <c r="Y650" i="22" s="1"/>
  <c r="N650" i="22"/>
  <c r="H650" i="22"/>
  <c r="I650" i="22" s="1"/>
  <c r="G650" i="22"/>
  <c r="W649" i="22"/>
  <c r="Y649" i="22" s="1"/>
  <c r="N649" i="22"/>
  <c r="H649" i="22"/>
  <c r="G649" i="22"/>
  <c r="W648" i="22"/>
  <c r="Y648" i="22" s="1"/>
  <c r="N648" i="22"/>
  <c r="H648" i="22"/>
  <c r="I648" i="22" s="1"/>
  <c r="G648" i="22"/>
  <c r="W647" i="22"/>
  <c r="Y647" i="22" s="1"/>
  <c r="N647" i="22"/>
  <c r="H647" i="22"/>
  <c r="I647" i="22" s="1"/>
  <c r="G647" i="22"/>
  <c r="W646" i="22"/>
  <c r="Y646" i="22" s="1"/>
  <c r="N646" i="22"/>
  <c r="H646" i="22"/>
  <c r="I646" i="22" s="1"/>
  <c r="G646" i="22"/>
  <c r="W645" i="22"/>
  <c r="Y645" i="22" s="1"/>
  <c r="N645" i="22"/>
  <c r="H645" i="22"/>
  <c r="G645" i="22"/>
  <c r="W644" i="22"/>
  <c r="Y644" i="22" s="1"/>
  <c r="N644" i="22"/>
  <c r="H644" i="22"/>
  <c r="I644" i="22" s="1"/>
  <c r="G644" i="22"/>
  <c r="W643" i="22"/>
  <c r="Y643" i="22" s="1"/>
  <c r="N643" i="22"/>
  <c r="H643" i="22"/>
  <c r="I643" i="22" s="1"/>
  <c r="G643" i="22"/>
  <c r="W642" i="22"/>
  <c r="Y642" i="22" s="1"/>
  <c r="N642" i="22"/>
  <c r="H642" i="22"/>
  <c r="I642" i="22" s="1"/>
  <c r="G642" i="22"/>
  <c r="W641" i="22"/>
  <c r="Y641" i="22" s="1"/>
  <c r="N641" i="22"/>
  <c r="H641" i="22"/>
  <c r="G641" i="22"/>
  <c r="W640" i="22"/>
  <c r="Y640" i="22" s="1"/>
  <c r="N640" i="22"/>
  <c r="H640" i="22"/>
  <c r="I640" i="22" s="1"/>
  <c r="G640" i="22"/>
  <c r="W639" i="22"/>
  <c r="Y639" i="22" s="1"/>
  <c r="N639" i="22"/>
  <c r="H639" i="22"/>
  <c r="I639" i="22" s="1"/>
  <c r="G639" i="22"/>
  <c r="W638" i="22"/>
  <c r="Y638" i="22" s="1"/>
  <c r="N638" i="22"/>
  <c r="H638" i="22"/>
  <c r="I638" i="22" s="1"/>
  <c r="G638" i="22"/>
  <c r="W637" i="22"/>
  <c r="Y637" i="22" s="1"/>
  <c r="N637" i="22"/>
  <c r="H637" i="22"/>
  <c r="G637" i="22"/>
  <c r="W636" i="22"/>
  <c r="Y636" i="22" s="1"/>
  <c r="N636" i="22"/>
  <c r="H636" i="22"/>
  <c r="I636" i="22" s="1"/>
  <c r="G636" i="22"/>
  <c r="W635" i="22"/>
  <c r="Y635" i="22" s="1"/>
  <c r="N635" i="22"/>
  <c r="H635" i="22"/>
  <c r="I635" i="22" s="1"/>
  <c r="G635" i="22"/>
  <c r="W634" i="22"/>
  <c r="Y634" i="22" s="1"/>
  <c r="N634" i="22"/>
  <c r="H634" i="22"/>
  <c r="I634" i="22" s="1"/>
  <c r="G634" i="22"/>
  <c r="W633" i="22"/>
  <c r="Y633" i="22" s="1"/>
  <c r="N633" i="22"/>
  <c r="H633" i="22"/>
  <c r="G633" i="22"/>
  <c r="W632" i="22"/>
  <c r="Y632" i="22" s="1"/>
  <c r="N632" i="22"/>
  <c r="H632" i="22"/>
  <c r="I632" i="22" s="1"/>
  <c r="G632" i="22"/>
  <c r="W631" i="22"/>
  <c r="Y631" i="22" s="1"/>
  <c r="N631" i="22"/>
  <c r="H631" i="22"/>
  <c r="I631" i="22" s="1"/>
  <c r="G631" i="22"/>
  <c r="W630" i="22"/>
  <c r="Y630" i="22" s="1"/>
  <c r="N630" i="22"/>
  <c r="H630" i="22"/>
  <c r="I630" i="22" s="1"/>
  <c r="G630" i="22"/>
  <c r="W629" i="22"/>
  <c r="Y629" i="22" s="1"/>
  <c r="N629" i="22"/>
  <c r="H629" i="22"/>
  <c r="G629" i="22"/>
  <c r="W628" i="22"/>
  <c r="Y628" i="22" s="1"/>
  <c r="N628" i="22"/>
  <c r="H628" i="22"/>
  <c r="I628" i="22" s="1"/>
  <c r="G628" i="22"/>
  <c r="W627" i="22"/>
  <c r="Y627" i="22" s="1"/>
  <c r="N627" i="22"/>
  <c r="H627" i="22"/>
  <c r="I627" i="22" s="1"/>
  <c r="G627" i="22"/>
  <c r="H626" i="22"/>
  <c r="G626" i="22"/>
  <c r="W625" i="22"/>
  <c r="Y625" i="22" s="1"/>
  <c r="N625" i="22"/>
  <c r="H625" i="22"/>
  <c r="G625" i="22"/>
  <c r="P624" i="22"/>
  <c r="L624" i="22"/>
  <c r="K624" i="22"/>
  <c r="X566" i="22" s="1"/>
  <c r="X624" i="22" s="1"/>
  <c r="J624" i="22"/>
  <c r="F624" i="22"/>
  <c r="E624" i="22"/>
  <c r="W623" i="22"/>
  <c r="Y623" i="22" s="1"/>
  <c r="N623" i="22"/>
  <c r="H623" i="22"/>
  <c r="I623" i="22" s="1"/>
  <c r="G623" i="22"/>
  <c r="W622" i="22"/>
  <c r="Y622" i="22" s="1"/>
  <c r="N622" i="22"/>
  <c r="H622" i="22"/>
  <c r="I622" i="22" s="1"/>
  <c r="G622" i="22"/>
  <c r="W621" i="22"/>
  <c r="Y621" i="22" s="1"/>
  <c r="N621" i="22"/>
  <c r="H621" i="22"/>
  <c r="I621" i="22" s="1"/>
  <c r="G621" i="22"/>
  <c r="W620" i="22"/>
  <c r="Y620" i="22" s="1"/>
  <c r="N620" i="22"/>
  <c r="H620" i="22"/>
  <c r="I620" i="22" s="1"/>
  <c r="G620" i="22"/>
  <c r="W619" i="22"/>
  <c r="Y619" i="22" s="1"/>
  <c r="N619" i="22"/>
  <c r="H619" i="22"/>
  <c r="I619" i="22" s="1"/>
  <c r="G619" i="22"/>
  <c r="W618" i="22"/>
  <c r="Y618" i="22" s="1"/>
  <c r="N618" i="22"/>
  <c r="H618" i="22"/>
  <c r="I618" i="22" s="1"/>
  <c r="G618" i="22"/>
  <c r="W617" i="22"/>
  <c r="Y617" i="22" s="1"/>
  <c r="N617" i="22"/>
  <c r="H617" i="22"/>
  <c r="I617" i="22" s="1"/>
  <c r="G617" i="22"/>
  <c r="W616" i="22"/>
  <c r="Y616" i="22" s="1"/>
  <c r="N616" i="22"/>
  <c r="H616" i="22"/>
  <c r="G616" i="22"/>
  <c r="H615" i="22"/>
  <c r="I615" i="22" s="1"/>
  <c r="G615" i="22"/>
  <c r="W614" i="22"/>
  <c r="Y614" i="22" s="1"/>
  <c r="N614" i="22"/>
  <c r="H614" i="22"/>
  <c r="I614" i="22" s="1"/>
  <c r="G614" i="22"/>
  <c r="W613" i="22"/>
  <c r="Y613" i="22" s="1"/>
  <c r="N613" i="22"/>
  <c r="H613" i="22"/>
  <c r="G613" i="22"/>
  <c r="W612" i="22"/>
  <c r="Y612" i="22" s="1"/>
  <c r="N612" i="22"/>
  <c r="H612" i="22"/>
  <c r="I612" i="22" s="1"/>
  <c r="G612" i="22"/>
  <c r="W611" i="22"/>
  <c r="Y611" i="22" s="1"/>
  <c r="N611" i="22"/>
  <c r="H611" i="22"/>
  <c r="I611" i="22" s="1"/>
  <c r="G611" i="22"/>
  <c r="W610" i="22"/>
  <c r="Y610" i="22" s="1"/>
  <c r="N610" i="22"/>
  <c r="H610" i="22"/>
  <c r="I610" i="22" s="1"/>
  <c r="G610" i="22"/>
  <c r="W609" i="22"/>
  <c r="Y609" i="22" s="1"/>
  <c r="N609" i="22"/>
  <c r="H609" i="22"/>
  <c r="G609" i="22"/>
  <c r="W608" i="22"/>
  <c r="Y608" i="22" s="1"/>
  <c r="N608" i="22"/>
  <c r="H608" i="22"/>
  <c r="I608" i="22" s="1"/>
  <c r="G608" i="22"/>
  <c r="W607" i="22"/>
  <c r="Y607" i="22" s="1"/>
  <c r="N607" i="22"/>
  <c r="H607" i="22"/>
  <c r="I607" i="22" s="1"/>
  <c r="G607" i="22"/>
  <c r="W606" i="22"/>
  <c r="Y606" i="22" s="1"/>
  <c r="N606" i="22"/>
  <c r="H606" i="22"/>
  <c r="I606" i="22" s="1"/>
  <c r="G606" i="22"/>
  <c r="W605" i="22"/>
  <c r="Y605" i="22" s="1"/>
  <c r="N605" i="22"/>
  <c r="H605" i="22"/>
  <c r="G605" i="22"/>
  <c r="W604" i="22"/>
  <c r="Y604" i="22" s="1"/>
  <c r="N604" i="22"/>
  <c r="H604" i="22"/>
  <c r="I604" i="22" s="1"/>
  <c r="G604" i="22"/>
  <c r="W603" i="22"/>
  <c r="Y603" i="22" s="1"/>
  <c r="N603" i="22"/>
  <c r="H603" i="22"/>
  <c r="I603" i="22" s="1"/>
  <c r="G603" i="22"/>
  <c r="W602" i="22"/>
  <c r="Y602" i="22" s="1"/>
  <c r="N602" i="22"/>
  <c r="H602" i="22"/>
  <c r="I602" i="22" s="1"/>
  <c r="G602" i="22"/>
  <c r="W601" i="22"/>
  <c r="Y601" i="22" s="1"/>
  <c r="N601" i="22"/>
  <c r="H601" i="22"/>
  <c r="G601" i="22"/>
  <c r="W600" i="22"/>
  <c r="Y600" i="22" s="1"/>
  <c r="N600" i="22"/>
  <c r="H600" i="22"/>
  <c r="I600" i="22" s="1"/>
  <c r="G600" i="22"/>
  <c r="W599" i="22"/>
  <c r="Y599" i="22" s="1"/>
  <c r="N599" i="22"/>
  <c r="H599" i="22"/>
  <c r="I599" i="22" s="1"/>
  <c r="G599" i="22"/>
  <c r="W598" i="22"/>
  <c r="Y598" i="22" s="1"/>
  <c r="N598" i="22"/>
  <c r="H598" i="22"/>
  <c r="I598" i="22" s="1"/>
  <c r="G598" i="22"/>
  <c r="W597" i="22"/>
  <c r="Y597" i="22" s="1"/>
  <c r="N597" i="22"/>
  <c r="H597" i="22"/>
  <c r="G597" i="22"/>
  <c r="W596" i="22"/>
  <c r="Y596" i="22" s="1"/>
  <c r="N596" i="22"/>
  <c r="H596" i="22"/>
  <c r="G596" i="22"/>
  <c r="W595" i="22"/>
  <c r="Y595" i="22" s="1"/>
  <c r="N595" i="22"/>
  <c r="H595" i="22"/>
  <c r="G595" i="22"/>
  <c r="W594" i="22"/>
  <c r="Y594" i="22" s="1"/>
  <c r="N594" i="22"/>
  <c r="H594" i="22"/>
  <c r="I594" i="22" s="1"/>
  <c r="G594" i="22"/>
  <c r="Y593" i="22"/>
  <c r="W593" i="22"/>
  <c r="N593" i="22"/>
  <c r="H593" i="22"/>
  <c r="G593" i="22"/>
  <c r="W592" i="22"/>
  <c r="Y592" i="22" s="1"/>
  <c r="N592" i="22"/>
  <c r="H592" i="22"/>
  <c r="I592" i="22" s="1"/>
  <c r="G592" i="22"/>
  <c r="W591" i="22"/>
  <c r="Y591" i="22" s="1"/>
  <c r="N591" i="22"/>
  <c r="H591" i="22"/>
  <c r="I591" i="22" s="1"/>
  <c r="G591" i="22"/>
  <c r="W590" i="22"/>
  <c r="Y590" i="22" s="1"/>
  <c r="N590" i="22"/>
  <c r="H590" i="22"/>
  <c r="I590" i="22" s="1"/>
  <c r="G590" i="22"/>
  <c r="W589" i="22"/>
  <c r="Y589" i="22" s="1"/>
  <c r="N589" i="22"/>
  <c r="H589" i="22"/>
  <c r="G589" i="22"/>
  <c r="W588" i="22"/>
  <c r="Y588" i="22" s="1"/>
  <c r="N588" i="22"/>
  <c r="H588" i="22"/>
  <c r="I588" i="22" s="1"/>
  <c r="G588" i="22"/>
  <c r="W587" i="22"/>
  <c r="Y587" i="22" s="1"/>
  <c r="N587" i="22"/>
  <c r="H587" i="22"/>
  <c r="I587" i="22" s="1"/>
  <c r="G587" i="22"/>
  <c r="W586" i="22"/>
  <c r="Y586" i="22" s="1"/>
  <c r="N586" i="22"/>
  <c r="H586" i="22"/>
  <c r="I586" i="22" s="1"/>
  <c r="G586" i="22"/>
  <c r="W585" i="22"/>
  <c r="Y585" i="22" s="1"/>
  <c r="N585" i="22"/>
  <c r="H585" i="22"/>
  <c r="G585" i="22"/>
  <c r="W584" i="22"/>
  <c r="Y584" i="22" s="1"/>
  <c r="N584" i="22"/>
  <c r="H584" i="22"/>
  <c r="I584" i="22" s="1"/>
  <c r="G584" i="22"/>
  <c r="W583" i="22"/>
  <c r="Y583" i="22" s="1"/>
  <c r="N583" i="22"/>
  <c r="H583" i="22"/>
  <c r="I583" i="22" s="1"/>
  <c r="G583" i="22"/>
  <c r="W582" i="22"/>
  <c r="Y582" i="22" s="1"/>
  <c r="N582" i="22"/>
  <c r="H582" i="22"/>
  <c r="I582" i="22" s="1"/>
  <c r="G582" i="22"/>
  <c r="W581" i="22"/>
  <c r="Y581" i="22" s="1"/>
  <c r="N581" i="22"/>
  <c r="H581" i="22"/>
  <c r="G581" i="22"/>
  <c r="W580" i="22"/>
  <c r="Y580" i="22" s="1"/>
  <c r="N580" i="22"/>
  <c r="H580" i="22"/>
  <c r="I580" i="22" s="1"/>
  <c r="G580" i="22"/>
  <c r="W579" i="22"/>
  <c r="Y579" i="22" s="1"/>
  <c r="N579" i="22"/>
  <c r="H579" i="22"/>
  <c r="I579" i="22" s="1"/>
  <c r="G579" i="22"/>
  <c r="W578" i="22"/>
  <c r="Y578" i="22" s="1"/>
  <c r="N578" i="22"/>
  <c r="H578" i="22"/>
  <c r="I578" i="22" s="1"/>
  <c r="G578" i="22"/>
  <c r="W577" i="22"/>
  <c r="Y577" i="22" s="1"/>
  <c r="N577" i="22"/>
  <c r="H577" i="22"/>
  <c r="G577" i="22"/>
  <c r="W576" i="22"/>
  <c r="Y576" i="22" s="1"/>
  <c r="N576" i="22"/>
  <c r="H576" i="22"/>
  <c r="I576" i="22" s="1"/>
  <c r="G576" i="22"/>
  <c r="W575" i="22"/>
  <c r="Y575" i="22" s="1"/>
  <c r="N575" i="22"/>
  <c r="H575" i="22"/>
  <c r="I575" i="22" s="1"/>
  <c r="G575" i="22"/>
  <c r="W574" i="22"/>
  <c r="Y574" i="22" s="1"/>
  <c r="N574" i="22"/>
  <c r="H574" i="22"/>
  <c r="I574" i="22" s="1"/>
  <c r="G574" i="22"/>
  <c r="W573" i="22"/>
  <c r="Y573" i="22" s="1"/>
  <c r="N573" i="22"/>
  <c r="H573" i="22"/>
  <c r="G573" i="22"/>
  <c r="W572" i="22"/>
  <c r="Y572" i="22" s="1"/>
  <c r="N572" i="22"/>
  <c r="H572" i="22"/>
  <c r="I572" i="22" s="1"/>
  <c r="G572" i="22"/>
  <c r="W571" i="22"/>
  <c r="Y571" i="22" s="1"/>
  <c r="N571" i="22"/>
  <c r="H571" i="22"/>
  <c r="I571" i="22" s="1"/>
  <c r="G571" i="22"/>
  <c r="W570" i="22"/>
  <c r="Y570" i="22" s="1"/>
  <c r="N570" i="22"/>
  <c r="H570" i="22"/>
  <c r="I570" i="22" s="1"/>
  <c r="G570" i="22"/>
  <c r="W569" i="22"/>
  <c r="Y569" i="22" s="1"/>
  <c r="N569" i="22"/>
  <c r="H569" i="22"/>
  <c r="G569" i="22"/>
  <c r="W568" i="22"/>
  <c r="Y568" i="22" s="1"/>
  <c r="N568" i="22"/>
  <c r="H568" i="22"/>
  <c r="I568" i="22" s="1"/>
  <c r="G568" i="22"/>
  <c r="W567" i="22"/>
  <c r="Y567" i="22" s="1"/>
  <c r="N567" i="22"/>
  <c r="H567" i="22"/>
  <c r="I567" i="22" s="1"/>
  <c r="G567" i="22"/>
  <c r="H566" i="22"/>
  <c r="I566" i="22" s="1"/>
  <c r="G566" i="22"/>
  <c r="P565" i="22"/>
  <c r="L565" i="22"/>
  <c r="K565" i="22"/>
  <c r="X500" i="22" s="1"/>
  <c r="X565" i="22" s="1"/>
  <c r="J565" i="22"/>
  <c r="F565" i="22"/>
  <c r="E565" i="22"/>
  <c r="W564" i="22"/>
  <c r="Y564" i="22" s="1"/>
  <c r="N564" i="22"/>
  <c r="H564" i="22"/>
  <c r="I564" i="22" s="1"/>
  <c r="G564" i="22"/>
  <c r="W563" i="22"/>
  <c r="Y563" i="22" s="1"/>
  <c r="N563" i="22"/>
  <c r="H563" i="22"/>
  <c r="I563" i="22" s="1"/>
  <c r="G563" i="22"/>
  <c r="W562" i="22"/>
  <c r="Y562" i="22" s="1"/>
  <c r="N562" i="22"/>
  <c r="H562" i="22"/>
  <c r="I562" i="22" s="1"/>
  <c r="G562" i="22"/>
  <c r="W561" i="22"/>
  <c r="Y561" i="22" s="1"/>
  <c r="N561" i="22"/>
  <c r="H561" i="22"/>
  <c r="G561" i="22"/>
  <c r="W560" i="22"/>
  <c r="Y560" i="22" s="1"/>
  <c r="N560" i="22"/>
  <c r="H560" i="22"/>
  <c r="I560" i="22" s="1"/>
  <c r="G560" i="22"/>
  <c r="W559" i="22"/>
  <c r="Y559" i="22" s="1"/>
  <c r="N559" i="22"/>
  <c r="H559" i="22"/>
  <c r="G559" i="22"/>
  <c r="W558" i="22"/>
  <c r="Y558" i="22" s="1"/>
  <c r="N558" i="22"/>
  <c r="H558" i="22"/>
  <c r="I558" i="22" s="1"/>
  <c r="G558" i="22"/>
  <c r="W557" i="22"/>
  <c r="Y557" i="22" s="1"/>
  <c r="N557" i="22"/>
  <c r="H557" i="22"/>
  <c r="I557" i="22" s="1"/>
  <c r="G557" i="22"/>
  <c r="W556" i="22"/>
  <c r="Y556" i="22" s="1"/>
  <c r="N556" i="22"/>
  <c r="H556" i="22"/>
  <c r="G556" i="22"/>
  <c r="W555" i="22"/>
  <c r="Y555" i="22" s="1"/>
  <c r="N555" i="22"/>
  <c r="H555" i="22"/>
  <c r="I555" i="22" s="1"/>
  <c r="G555" i="22"/>
  <c r="W554" i="22"/>
  <c r="Y554" i="22" s="1"/>
  <c r="N554" i="22"/>
  <c r="H554" i="22"/>
  <c r="I554" i="22" s="1"/>
  <c r="G554" i="22"/>
  <c r="W553" i="22"/>
  <c r="Y553" i="22" s="1"/>
  <c r="N553" i="22"/>
  <c r="H553" i="22"/>
  <c r="G553" i="22"/>
  <c r="W552" i="22"/>
  <c r="Y552" i="22" s="1"/>
  <c r="N552" i="22"/>
  <c r="H552" i="22"/>
  <c r="I552" i="22" s="1"/>
  <c r="G552" i="22"/>
  <c r="H551" i="22"/>
  <c r="G551" i="22"/>
  <c r="W550" i="22"/>
  <c r="Y550" i="22" s="1"/>
  <c r="N550" i="22"/>
  <c r="H550" i="22"/>
  <c r="I550" i="22" s="1"/>
  <c r="G550" i="22"/>
  <c r="W549" i="22"/>
  <c r="Y549" i="22" s="1"/>
  <c r="N549" i="22"/>
  <c r="H549" i="22"/>
  <c r="G549" i="22"/>
  <c r="W548" i="22"/>
  <c r="Y548" i="22" s="1"/>
  <c r="N548" i="22"/>
  <c r="H548" i="22"/>
  <c r="I548" i="22" s="1"/>
  <c r="G548" i="22"/>
  <c r="W547" i="22"/>
  <c r="Y547" i="22" s="1"/>
  <c r="N547" i="22"/>
  <c r="H547" i="22"/>
  <c r="I547" i="22" s="1"/>
  <c r="G547" i="22"/>
  <c r="W546" i="22"/>
  <c r="Y546" i="22" s="1"/>
  <c r="N546" i="22"/>
  <c r="H546" i="22"/>
  <c r="G546" i="22"/>
  <c r="W545" i="22"/>
  <c r="Y545" i="22" s="1"/>
  <c r="N545" i="22"/>
  <c r="H545" i="22"/>
  <c r="I545" i="22" s="1"/>
  <c r="G545" i="22"/>
  <c r="W544" i="22"/>
  <c r="Y544" i="22" s="1"/>
  <c r="N544" i="22"/>
  <c r="H544" i="22"/>
  <c r="I544" i="22" s="1"/>
  <c r="G544" i="22"/>
  <c r="W543" i="22"/>
  <c r="Y543" i="22" s="1"/>
  <c r="N543" i="22"/>
  <c r="H543" i="22"/>
  <c r="G543" i="22"/>
  <c r="W542" i="22"/>
  <c r="Y542" i="22" s="1"/>
  <c r="N542" i="22"/>
  <c r="H542" i="22"/>
  <c r="I542" i="22" s="1"/>
  <c r="G542" i="22"/>
  <c r="W541" i="22"/>
  <c r="Y541" i="22" s="1"/>
  <c r="N541" i="22"/>
  <c r="H541" i="22"/>
  <c r="I541" i="22" s="1"/>
  <c r="G541" i="22"/>
  <c r="W540" i="22"/>
  <c r="Y540" i="22" s="1"/>
  <c r="N540" i="22"/>
  <c r="H540" i="22"/>
  <c r="I540" i="22" s="1"/>
  <c r="G540" i="22"/>
  <c r="W539" i="22"/>
  <c r="Y539" i="22" s="1"/>
  <c r="N539" i="22"/>
  <c r="H539" i="22"/>
  <c r="I539" i="22" s="1"/>
  <c r="G539" i="22"/>
  <c r="W538" i="22"/>
  <c r="Y538" i="22" s="1"/>
  <c r="N538" i="22"/>
  <c r="H538" i="22"/>
  <c r="I538" i="22" s="1"/>
  <c r="G538" i="22"/>
  <c r="W537" i="22"/>
  <c r="Y537" i="22" s="1"/>
  <c r="N537" i="22"/>
  <c r="H537" i="22"/>
  <c r="I537" i="22" s="1"/>
  <c r="G537" i="22"/>
  <c r="W536" i="22"/>
  <c r="Y536" i="22" s="1"/>
  <c r="N536" i="22"/>
  <c r="H536" i="22"/>
  <c r="I536" i="22" s="1"/>
  <c r="G536" i="22"/>
  <c r="W535" i="22"/>
  <c r="Y535" i="22" s="1"/>
  <c r="N535" i="22"/>
  <c r="H535" i="22"/>
  <c r="G535" i="22"/>
  <c r="W534" i="22"/>
  <c r="Y534" i="22" s="1"/>
  <c r="N534" i="22"/>
  <c r="H534" i="22"/>
  <c r="I534" i="22" s="1"/>
  <c r="G534" i="22"/>
  <c r="W533" i="22"/>
  <c r="Y533" i="22" s="1"/>
  <c r="N533" i="22"/>
  <c r="H533" i="22"/>
  <c r="I533" i="22" s="1"/>
  <c r="G533" i="22"/>
  <c r="W532" i="22"/>
  <c r="Y532" i="22" s="1"/>
  <c r="N532" i="22"/>
  <c r="H532" i="22"/>
  <c r="G532" i="22"/>
  <c r="W531" i="22"/>
  <c r="Y531" i="22" s="1"/>
  <c r="N531" i="22"/>
  <c r="H531" i="22"/>
  <c r="I531" i="22" s="1"/>
  <c r="G531" i="22"/>
  <c r="W530" i="22"/>
  <c r="Y530" i="22" s="1"/>
  <c r="N530" i="22"/>
  <c r="H530" i="22"/>
  <c r="I530" i="22" s="1"/>
  <c r="G530" i="22"/>
  <c r="H529" i="22"/>
  <c r="I529" i="22" s="1"/>
  <c r="G529" i="22"/>
  <c r="W528" i="22"/>
  <c r="Y528" i="22" s="1"/>
  <c r="N528" i="22"/>
  <c r="H528" i="22"/>
  <c r="I528" i="22" s="1"/>
  <c r="G528" i="22"/>
  <c r="W527" i="22"/>
  <c r="Y527" i="22" s="1"/>
  <c r="N527" i="22"/>
  <c r="H527" i="22"/>
  <c r="I527" i="22" s="1"/>
  <c r="G527" i="22"/>
  <c r="W526" i="22"/>
  <c r="Y526" i="22" s="1"/>
  <c r="N526" i="22"/>
  <c r="H526" i="22"/>
  <c r="G526" i="22"/>
  <c r="W525" i="22"/>
  <c r="Y525" i="22" s="1"/>
  <c r="N525" i="22"/>
  <c r="H525" i="22"/>
  <c r="I525" i="22" s="1"/>
  <c r="G525" i="22"/>
  <c r="W524" i="22"/>
  <c r="Y524" i="22" s="1"/>
  <c r="N524" i="22"/>
  <c r="H524" i="22"/>
  <c r="I524" i="22" s="1"/>
  <c r="G524" i="22"/>
  <c r="W523" i="22"/>
  <c r="Y523" i="22" s="1"/>
  <c r="N523" i="22"/>
  <c r="H523" i="22"/>
  <c r="I523" i="22" s="1"/>
  <c r="G523" i="22"/>
  <c r="W522" i="22"/>
  <c r="Y522" i="22" s="1"/>
  <c r="N522" i="22"/>
  <c r="H522" i="22"/>
  <c r="G522" i="22"/>
  <c r="W521" i="22"/>
  <c r="Y521" i="22" s="1"/>
  <c r="N521" i="22"/>
  <c r="H521" i="22"/>
  <c r="I521" i="22" s="1"/>
  <c r="G521" i="22"/>
  <c r="W520" i="22"/>
  <c r="Y520" i="22" s="1"/>
  <c r="N520" i="22"/>
  <c r="H520" i="22"/>
  <c r="I520" i="22" s="1"/>
  <c r="G520" i="22"/>
  <c r="W519" i="22"/>
  <c r="Y519" i="22" s="1"/>
  <c r="N519" i="22"/>
  <c r="H519" i="22"/>
  <c r="I519" i="22" s="1"/>
  <c r="G519" i="22"/>
  <c r="W518" i="22"/>
  <c r="Y518" i="22" s="1"/>
  <c r="N518" i="22"/>
  <c r="H518" i="22"/>
  <c r="G518" i="22"/>
  <c r="W517" i="22"/>
  <c r="Y517" i="22" s="1"/>
  <c r="N517" i="22"/>
  <c r="H517" i="22"/>
  <c r="I517" i="22" s="1"/>
  <c r="G517" i="22"/>
  <c r="W516" i="22"/>
  <c r="Y516" i="22" s="1"/>
  <c r="N516" i="22"/>
  <c r="H516" i="22"/>
  <c r="I516" i="22" s="1"/>
  <c r="G516" i="22"/>
  <c r="W515" i="22"/>
  <c r="Y515" i="22" s="1"/>
  <c r="N515" i="22"/>
  <c r="H515" i="22"/>
  <c r="I515" i="22" s="1"/>
  <c r="G515" i="22"/>
  <c r="W514" i="22"/>
  <c r="Y514" i="22" s="1"/>
  <c r="N514" i="22"/>
  <c r="H514" i="22"/>
  <c r="G514" i="22"/>
  <c r="W513" i="22"/>
  <c r="Y513" i="22" s="1"/>
  <c r="N513" i="22"/>
  <c r="H513" i="22"/>
  <c r="I513" i="22" s="1"/>
  <c r="G513" i="22"/>
  <c r="W512" i="22"/>
  <c r="Y512" i="22" s="1"/>
  <c r="N512" i="22"/>
  <c r="H512" i="22"/>
  <c r="I512" i="22" s="1"/>
  <c r="G512" i="22"/>
  <c r="W511" i="22"/>
  <c r="Y511" i="22" s="1"/>
  <c r="N511" i="22"/>
  <c r="H511" i="22"/>
  <c r="I511" i="22" s="1"/>
  <c r="G511" i="22"/>
  <c r="W510" i="22"/>
  <c r="Y510" i="22" s="1"/>
  <c r="N510" i="22"/>
  <c r="H510" i="22"/>
  <c r="G510" i="22"/>
  <c r="W509" i="22"/>
  <c r="Y509" i="22" s="1"/>
  <c r="N509" i="22"/>
  <c r="H509" i="22"/>
  <c r="I509" i="22" s="1"/>
  <c r="G509" i="22"/>
  <c r="W508" i="22"/>
  <c r="Y508" i="22" s="1"/>
  <c r="N508" i="22"/>
  <c r="H508" i="22"/>
  <c r="I508" i="22" s="1"/>
  <c r="G508" i="22"/>
  <c r="W507" i="22"/>
  <c r="Y507" i="22" s="1"/>
  <c r="N507" i="22"/>
  <c r="H507" i="22"/>
  <c r="I507" i="22" s="1"/>
  <c r="G507" i="22"/>
  <c r="W506" i="22"/>
  <c r="Y506" i="22" s="1"/>
  <c r="N506" i="22"/>
  <c r="H506" i="22"/>
  <c r="G506" i="22"/>
  <c r="Y505" i="22"/>
  <c r="W505" i="22"/>
  <c r="N505" i="22"/>
  <c r="H505" i="22"/>
  <c r="I505" i="22" s="1"/>
  <c r="G505" i="22"/>
  <c r="W504" i="22"/>
  <c r="Y504" i="22" s="1"/>
  <c r="N504" i="22"/>
  <c r="H504" i="22"/>
  <c r="I504" i="22" s="1"/>
  <c r="G504" i="22"/>
  <c r="W503" i="22"/>
  <c r="Y503" i="22" s="1"/>
  <c r="N503" i="22"/>
  <c r="H503" i="22"/>
  <c r="I503" i="22" s="1"/>
  <c r="G503" i="22"/>
  <c r="W502" i="22"/>
  <c r="Y502" i="22" s="1"/>
  <c r="N502" i="22"/>
  <c r="H502" i="22"/>
  <c r="G502" i="22"/>
  <c r="W501" i="22"/>
  <c r="Y501" i="22" s="1"/>
  <c r="N501" i="22"/>
  <c r="H501" i="22"/>
  <c r="I501" i="22" s="1"/>
  <c r="G501" i="22"/>
  <c r="H500" i="22"/>
  <c r="G500" i="22"/>
  <c r="P499" i="22"/>
  <c r="L499" i="22"/>
  <c r="K499" i="22"/>
  <c r="X442" i="22" s="1"/>
  <c r="X499" i="22" s="1"/>
  <c r="J499" i="22"/>
  <c r="F499" i="22"/>
  <c r="E499" i="22"/>
  <c r="W498" i="22"/>
  <c r="Y498" i="22" s="1"/>
  <c r="N498" i="22"/>
  <c r="H498" i="22"/>
  <c r="I498" i="22" s="1"/>
  <c r="G498" i="22"/>
  <c r="W497" i="22"/>
  <c r="Y497" i="22" s="1"/>
  <c r="N497" i="22"/>
  <c r="H497" i="22"/>
  <c r="G497" i="22"/>
  <c r="W496" i="22"/>
  <c r="Y496" i="22" s="1"/>
  <c r="N496" i="22"/>
  <c r="H496" i="22"/>
  <c r="I496" i="22" s="1"/>
  <c r="G496" i="22"/>
  <c r="W495" i="22"/>
  <c r="Y495" i="22" s="1"/>
  <c r="N495" i="22"/>
  <c r="H495" i="22"/>
  <c r="G495" i="22"/>
  <c r="Y494" i="22"/>
  <c r="W494" i="22"/>
  <c r="N494" i="22"/>
  <c r="H494" i="22"/>
  <c r="I494" i="22" s="1"/>
  <c r="G494" i="22"/>
  <c r="W493" i="22"/>
  <c r="Y493" i="22" s="1"/>
  <c r="N493" i="22"/>
  <c r="H493" i="22"/>
  <c r="G493" i="22"/>
  <c r="W492" i="22"/>
  <c r="Y492" i="22" s="1"/>
  <c r="N492" i="22"/>
  <c r="H492" i="22"/>
  <c r="I492" i="22" s="1"/>
  <c r="G492" i="22"/>
  <c r="W491" i="22"/>
  <c r="Y491" i="22" s="1"/>
  <c r="N491" i="22"/>
  <c r="H491" i="22"/>
  <c r="G491" i="22"/>
  <c r="W490" i="22"/>
  <c r="Y490" i="22" s="1"/>
  <c r="H490" i="22"/>
  <c r="I490" i="22" s="1"/>
  <c r="G490" i="22"/>
  <c r="W489" i="22"/>
  <c r="Y489" i="22" s="1"/>
  <c r="N489" i="22"/>
  <c r="H489" i="22"/>
  <c r="I489" i="22" s="1"/>
  <c r="G489" i="22"/>
  <c r="W488" i="22"/>
  <c r="Y488" i="22" s="1"/>
  <c r="N488" i="22"/>
  <c r="H488" i="22"/>
  <c r="G488" i="22"/>
  <c r="W487" i="22"/>
  <c r="Y487" i="22" s="1"/>
  <c r="N487" i="22"/>
  <c r="H487" i="22"/>
  <c r="I487" i="22" s="1"/>
  <c r="G487" i="22"/>
  <c r="W486" i="22"/>
  <c r="Y486" i="22" s="1"/>
  <c r="N486" i="22"/>
  <c r="H486" i="22"/>
  <c r="G486" i="22"/>
  <c r="W485" i="22"/>
  <c r="Y485" i="22" s="1"/>
  <c r="N485" i="22"/>
  <c r="H485" i="22"/>
  <c r="I485" i="22" s="1"/>
  <c r="G485" i="22"/>
  <c r="W484" i="22"/>
  <c r="Y484" i="22" s="1"/>
  <c r="N484" i="22"/>
  <c r="H484" i="22"/>
  <c r="G484" i="22"/>
  <c r="W483" i="22"/>
  <c r="Y483" i="22" s="1"/>
  <c r="N483" i="22"/>
  <c r="H483" i="22"/>
  <c r="I483" i="22" s="1"/>
  <c r="G483" i="22"/>
  <c r="W482" i="22"/>
  <c r="Y482" i="22" s="1"/>
  <c r="N482" i="22"/>
  <c r="H482" i="22"/>
  <c r="G482" i="22"/>
  <c r="W481" i="22"/>
  <c r="Y481" i="22" s="1"/>
  <c r="N481" i="22"/>
  <c r="H481" i="22"/>
  <c r="I481" i="22" s="1"/>
  <c r="G481" i="22"/>
  <c r="W480" i="22"/>
  <c r="Y480" i="22" s="1"/>
  <c r="N480" i="22"/>
  <c r="H480" i="22"/>
  <c r="G480" i="22"/>
  <c r="W479" i="22"/>
  <c r="Y479" i="22" s="1"/>
  <c r="N479" i="22"/>
  <c r="H479" i="22"/>
  <c r="I479" i="22" s="1"/>
  <c r="G479" i="22"/>
  <c r="W478" i="22"/>
  <c r="Y478" i="22" s="1"/>
  <c r="N478" i="22"/>
  <c r="H478" i="22"/>
  <c r="G478" i="22"/>
  <c r="W477" i="22"/>
  <c r="Y477" i="22" s="1"/>
  <c r="N477" i="22"/>
  <c r="H477" i="22"/>
  <c r="I477" i="22" s="1"/>
  <c r="G477" i="22"/>
  <c r="W476" i="22"/>
  <c r="Y476" i="22" s="1"/>
  <c r="N476" i="22"/>
  <c r="H476" i="22"/>
  <c r="G476" i="22"/>
  <c r="W475" i="22"/>
  <c r="Y475" i="22" s="1"/>
  <c r="N475" i="22"/>
  <c r="H475" i="22"/>
  <c r="I475" i="22" s="1"/>
  <c r="G475" i="22"/>
  <c r="W474" i="22"/>
  <c r="Y474" i="22" s="1"/>
  <c r="N474" i="22"/>
  <c r="H474" i="22"/>
  <c r="G474" i="22"/>
  <c r="N473" i="22"/>
  <c r="H473" i="22"/>
  <c r="G473" i="22"/>
  <c r="W472" i="22"/>
  <c r="Y472" i="22" s="1"/>
  <c r="N472" i="22"/>
  <c r="H472" i="22"/>
  <c r="I472" i="22" s="1"/>
  <c r="G472" i="22"/>
  <c r="W471" i="22"/>
  <c r="Y471" i="22" s="1"/>
  <c r="N471" i="22"/>
  <c r="H471" i="22"/>
  <c r="I471" i="22" s="1"/>
  <c r="G471" i="22"/>
  <c r="W470" i="22"/>
  <c r="Y470" i="22" s="1"/>
  <c r="N470" i="22"/>
  <c r="H470" i="22"/>
  <c r="I470" i="22" s="1"/>
  <c r="G470" i="22"/>
  <c r="W469" i="22"/>
  <c r="Y469" i="22" s="1"/>
  <c r="N469" i="22"/>
  <c r="H469" i="22"/>
  <c r="G469" i="22"/>
  <c r="W468" i="22"/>
  <c r="Y468" i="22" s="1"/>
  <c r="N468" i="22"/>
  <c r="H468" i="22"/>
  <c r="G468" i="22"/>
  <c r="W467" i="22"/>
  <c r="Y467" i="22" s="1"/>
  <c r="N467" i="22"/>
  <c r="H467" i="22"/>
  <c r="I467" i="22" s="1"/>
  <c r="G467" i="22"/>
  <c r="W466" i="22"/>
  <c r="Y466" i="22" s="1"/>
  <c r="N466" i="22"/>
  <c r="H466" i="22"/>
  <c r="I466" i="22" s="1"/>
  <c r="G466" i="22"/>
  <c r="W465" i="22"/>
  <c r="Y465" i="22" s="1"/>
  <c r="N465" i="22"/>
  <c r="H465" i="22"/>
  <c r="G465" i="22"/>
  <c r="W464" i="22"/>
  <c r="Y464" i="22" s="1"/>
  <c r="N464" i="22"/>
  <c r="H464" i="22"/>
  <c r="I464" i="22" s="1"/>
  <c r="G464" i="22"/>
  <c r="W463" i="22"/>
  <c r="Y463" i="22" s="1"/>
  <c r="N463" i="22"/>
  <c r="H463" i="22"/>
  <c r="G463" i="22"/>
  <c r="W462" i="22"/>
  <c r="Y462" i="22" s="1"/>
  <c r="N462" i="22"/>
  <c r="H462" i="22"/>
  <c r="I462" i="22" s="1"/>
  <c r="G462" i="22"/>
  <c r="W461" i="22"/>
  <c r="Y461" i="22" s="1"/>
  <c r="N461" i="22"/>
  <c r="H461" i="22"/>
  <c r="I461" i="22" s="1"/>
  <c r="G461" i="22"/>
  <c r="W460" i="22"/>
  <c r="Y460" i="22" s="1"/>
  <c r="N460" i="22"/>
  <c r="H460" i="22"/>
  <c r="G460" i="22"/>
  <c r="W459" i="22"/>
  <c r="Y459" i="22" s="1"/>
  <c r="N459" i="22"/>
  <c r="H459" i="22"/>
  <c r="I459" i="22" s="1"/>
  <c r="G459" i="22"/>
  <c r="W458" i="22"/>
  <c r="Y458" i="22" s="1"/>
  <c r="N458" i="22"/>
  <c r="H458" i="22"/>
  <c r="I458" i="22" s="1"/>
  <c r="G458" i="22"/>
  <c r="H457" i="22"/>
  <c r="I457" i="22" s="1"/>
  <c r="G457" i="22"/>
  <c r="W456" i="22"/>
  <c r="Y456" i="22" s="1"/>
  <c r="N456" i="22"/>
  <c r="H456" i="22"/>
  <c r="I456" i="22" s="1"/>
  <c r="G456" i="22"/>
  <c r="W455" i="22"/>
  <c r="Y455" i="22" s="1"/>
  <c r="N455" i="22"/>
  <c r="H455" i="22"/>
  <c r="G455" i="22"/>
  <c r="W454" i="22"/>
  <c r="Y454" i="22" s="1"/>
  <c r="N454" i="22"/>
  <c r="H454" i="22"/>
  <c r="I454" i="22" s="1"/>
  <c r="G454" i="22"/>
  <c r="W453" i="22"/>
  <c r="Y453" i="22" s="1"/>
  <c r="N453" i="22"/>
  <c r="H453" i="22"/>
  <c r="G453" i="22"/>
  <c r="W452" i="22"/>
  <c r="Y452" i="22" s="1"/>
  <c r="N452" i="22"/>
  <c r="H452" i="22"/>
  <c r="I452" i="22" s="1"/>
  <c r="G452" i="22"/>
  <c r="W451" i="22"/>
  <c r="Y451" i="22" s="1"/>
  <c r="N451" i="22"/>
  <c r="H451" i="22"/>
  <c r="I451" i="22" s="1"/>
  <c r="G451" i="22"/>
  <c r="W450" i="22"/>
  <c r="Y450" i="22" s="1"/>
  <c r="N450" i="22"/>
  <c r="H450" i="22"/>
  <c r="G450" i="22"/>
  <c r="W449" i="22"/>
  <c r="Y449" i="22" s="1"/>
  <c r="N449" i="22"/>
  <c r="H449" i="22"/>
  <c r="I449" i="22" s="1"/>
  <c r="G449" i="22"/>
  <c r="W448" i="22"/>
  <c r="Y448" i="22" s="1"/>
  <c r="N448" i="22"/>
  <c r="H448" i="22"/>
  <c r="I448" i="22" s="1"/>
  <c r="G448" i="22"/>
  <c r="W447" i="22"/>
  <c r="Y447" i="22" s="1"/>
  <c r="N447" i="22"/>
  <c r="H447" i="22"/>
  <c r="I447" i="22" s="1"/>
  <c r="G447" i="22"/>
  <c r="W446" i="22"/>
  <c r="Y446" i="22" s="1"/>
  <c r="N446" i="22"/>
  <c r="H446" i="22"/>
  <c r="I446" i="22" s="1"/>
  <c r="G446" i="22"/>
  <c r="W445" i="22"/>
  <c r="Y445" i="22" s="1"/>
  <c r="N445" i="22"/>
  <c r="H445" i="22"/>
  <c r="I445" i="22" s="1"/>
  <c r="G445" i="22"/>
  <c r="W444" i="22"/>
  <c r="Y444" i="22" s="1"/>
  <c r="N444" i="22"/>
  <c r="H444" i="22"/>
  <c r="I444" i="22" s="1"/>
  <c r="G444" i="22"/>
  <c r="W443" i="22"/>
  <c r="Y443" i="22" s="1"/>
  <c r="N443" i="22"/>
  <c r="H443" i="22"/>
  <c r="G443" i="22"/>
  <c r="W442" i="22"/>
  <c r="N442" i="22"/>
  <c r="H442" i="22"/>
  <c r="G442" i="22"/>
  <c r="P441" i="22"/>
  <c r="L441" i="22"/>
  <c r="K441" i="22"/>
  <c r="X394" i="22" s="1"/>
  <c r="X441" i="22" s="1"/>
  <c r="J441" i="22"/>
  <c r="F441" i="22"/>
  <c r="E441" i="22"/>
  <c r="W440" i="22"/>
  <c r="Y440" i="22" s="1"/>
  <c r="N440" i="22"/>
  <c r="H440" i="22"/>
  <c r="I440" i="22" s="1"/>
  <c r="G440" i="22"/>
  <c r="W439" i="22"/>
  <c r="Y439" i="22" s="1"/>
  <c r="N439" i="22"/>
  <c r="H439" i="22"/>
  <c r="G439" i="22"/>
  <c r="W438" i="22"/>
  <c r="Y438" i="22" s="1"/>
  <c r="N438" i="22"/>
  <c r="H438" i="22"/>
  <c r="I438" i="22" s="1"/>
  <c r="G438" i="22"/>
  <c r="W437" i="22"/>
  <c r="Y437" i="22" s="1"/>
  <c r="N437" i="22"/>
  <c r="H437" i="22"/>
  <c r="I437" i="22" s="1"/>
  <c r="G437" i="22"/>
  <c r="W436" i="22"/>
  <c r="Y436" i="22" s="1"/>
  <c r="N436" i="22"/>
  <c r="H436" i="22"/>
  <c r="I436" i="22" s="1"/>
  <c r="G436" i="22"/>
  <c r="W435" i="22"/>
  <c r="Y435" i="22" s="1"/>
  <c r="N435" i="22"/>
  <c r="H435" i="22"/>
  <c r="G435" i="22"/>
  <c r="W434" i="22"/>
  <c r="Y434" i="22" s="1"/>
  <c r="N434" i="22"/>
  <c r="H434" i="22"/>
  <c r="I434" i="22" s="1"/>
  <c r="G434" i="22"/>
  <c r="Y433" i="22"/>
  <c r="W433" i="22"/>
  <c r="N433" i="22"/>
  <c r="H433" i="22"/>
  <c r="I433" i="22" s="1"/>
  <c r="G433" i="22"/>
  <c r="W432" i="22"/>
  <c r="Y432" i="22" s="1"/>
  <c r="N432" i="22"/>
  <c r="H432" i="22"/>
  <c r="I432" i="22" s="1"/>
  <c r="G432" i="22"/>
  <c r="W431" i="22"/>
  <c r="Y431" i="22" s="1"/>
  <c r="N431" i="22"/>
  <c r="H431" i="22"/>
  <c r="G431" i="22"/>
  <c r="W430" i="22"/>
  <c r="Y430" i="22" s="1"/>
  <c r="N430" i="22"/>
  <c r="H430" i="22"/>
  <c r="I430" i="22" s="1"/>
  <c r="G430" i="22"/>
  <c r="W429" i="22"/>
  <c r="Y429" i="22" s="1"/>
  <c r="N429" i="22"/>
  <c r="H429" i="22"/>
  <c r="I429" i="22" s="1"/>
  <c r="G429" i="22"/>
  <c r="W428" i="22"/>
  <c r="Y428" i="22" s="1"/>
  <c r="N428" i="22"/>
  <c r="H428" i="22"/>
  <c r="I428" i="22" s="1"/>
  <c r="G428" i="22"/>
  <c r="W427" i="22"/>
  <c r="Y427" i="22" s="1"/>
  <c r="N427" i="22"/>
  <c r="H427" i="22"/>
  <c r="G427" i="22"/>
  <c r="W426" i="22"/>
  <c r="Y426" i="22" s="1"/>
  <c r="N426" i="22"/>
  <c r="H426" i="22"/>
  <c r="I426" i="22" s="1"/>
  <c r="G426" i="22"/>
  <c r="W425" i="22"/>
  <c r="Y425" i="22" s="1"/>
  <c r="N425" i="22"/>
  <c r="H425" i="22"/>
  <c r="I425" i="22" s="1"/>
  <c r="G425" i="22"/>
  <c r="W424" i="22"/>
  <c r="Y424" i="22" s="1"/>
  <c r="N424" i="22"/>
  <c r="H424" i="22"/>
  <c r="I424" i="22" s="1"/>
  <c r="G424" i="22"/>
  <c r="W423" i="22"/>
  <c r="Y423" i="22" s="1"/>
  <c r="N423" i="22"/>
  <c r="H423" i="22"/>
  <c r="G423" i="22"/>
  <c r="W422" i="22"/>
  <c r="Y422" i="22" s="1"/>
  <c r="N422" i="22"/>
  <c r="H422" i="22"/>
  <c r="I422" i="22" s="1"/>
  <c r="G422" i="22"/>
  <c r="W421" i="22"/>
  <c r="Y421" i="22" s="1"/>
  <c r="N421" i="22"/>
  <c r="H421" i="22"/>
  <c r="I421" i="22" s="1"/>
  <c r="G421" i="22"/>
  <c r="H420" i="22"/>
  <c r="G420" i="22"/>
  <c r="W419" i="22"/>
  <c r="Y419" i="22" s="1"/>
  <c r="N419" i="22"/>
  <c r="H419" i="22"/>
  <c r="I419" i="22" s="1"/>
  <c r="G419" i="22"/>
  <c r="W418" i="22"/>
  <c r="Y418" i="22" s="1"/>
  <c r="N418" i="22"/>
  <c r="H418" i="22"/>
  <c r="I418" i="22" s="1"/>
  <c r="G418" i="22"/>
  <c r="W417" i="22"/>
  <c r="Y417" i="22" s="1"/>
  <c r="N417" i="22"/>
  <c r="H417" i="22"/>
  <c r="G417" i="22"/>
  <c r="W416" i="22"/>
  <c r="Y416" i="22" s="1"/>
  <c r="N416" i="22"/>
  <c r="H416" i="22"/>
  <c r="I416" i="22" s="1"/>
  <c r="G416" i="22"/>
  <c r="W415" i="22"/>
  <c r="Y415" i="22" s="1"/>
  <c r="N415" i="22"/>
  <c r="H415" i="22"/>
  <c r="I415" i="22" s="1"/>
  <c r="G415" i="22"/>
  <c r="W414" i="22"/>
  <c r="Y414" i="22" s="1"/>
  <c r="N414" i="22"/>
  <c r="H414" i="22"/>
  <c r="I414" i="22" s="1"/>
  <c r="G414" i="22"/>
  <c r="W413" i="22"/>
  <c r="Y413" i="22" s="1"/>
  <c r="N413" i="22"/>
  <c r="H413" i="22"/>
  <c r="G413" i="22"/>
  <c r="W412" i="22"/>
  <c r="Y412" i="22" s="1"/>
  <c r="N412" i="22"/>
  <c r="H412" i="22"/>
  <c r="I412" i="22" s="1"/>
  <c r="G412" i="22"/>
  <c r="W411" i="22"/>
  <c r="Y411" i="22" s="1"/>
  <c r="N411" i="22"/>
  <c r="H411" i="22"/>
  <c r="I411" i="22" s="1"/>
  <c r="G411" i="22"/>
  <c r="W410" i="22"/>
  <c r="Y410" i="22" s="1"/>
  <c r="N410" i="22"/>
  <c r="H410" i="22"/>
  <c r="I410" i="22" s="1"/>
  <c r="G410" i="22"/>
  <c r="W409" i="22"/>
  <c r="Y409" i="22" s="1"/>
  <c r="N409" i="22"/>
  <c r="H409" i="22"/>
  <c r="G409" i="22"/>
  <c r="W408" i="22"/>
  <c r="Y408" i="22" s="1"/>
  <c r="N408" i="22"/>
  <c r="H408" i="22"/>
  <c r="I408" i="22" s="1"/>
  <c r="G408" i="22"/>
  <c r="W407" i="22"/>
  <c r="Y407" i="22" s="1"/>
  <c r="N407" i="22"/>
  <c r="H407" i="22"/>
  <c r="I407" i="22" s="1"/>
  <c r="G407" i="22"/>
  <c r="W406" i="22"/>
  <c r="Y406" i="22" s="1"/>
  <c r="N406" i="22"/>
  <c r="H406" i="22"/>
  <c r="I406" i="22" s="1"/>
  <c r="G406" i="22"/>
  <c r="W405" i="22"/>
  <c r="Y405" i="22" s="1"/>
  <c r="N405" i="22"/>
  <c r="H405" i="22"/>
  <c r="G405" i="22"/>
  <c r="W404" i="22"/>
  <c r="Y404" i="22" s="1"/>
  <c r="N404" i="22"/>
  <c r="H404" i="22"/>
  <c r="I404" i="22" s="1"/>
  <c r="G404" i="22"/>
  <c r="Y403" i="22"/>
  <c r="W403" i="22"/>
  <c r="N403" i="22"/>
  <c r="H403" i="22"/>
  <c r="I403" i="22" s="1"/>
  <c r="G403" i="22"/>
  <c r="W402" i="22"/>
  <c r="Y402" i="22" s="1"/>
  <c r="N402" i="22"/>
  <c r="H402" i="22"/>
  <c r="I402" i="22" s="1"/>
  <c r="G402" i="22"/>
  <c r="W401" i="22"/>
  <c r="Y401" i="22" s="1"/>
  <c r="N401" i="22"/>
  <c r="H401" i="22"/>
  <c r="G401" i="22"/>
  <c r="W400" i="22"/>
  <c r="Y400" i="22" s="1"/>
  <c r="N400" i="22"/>
  <c r="H400" i="22"/>
  <c r="I400" i="22" s="1"/>
  <c r="G400" i="22"/>
  <c r="W399" i="22"/>
  <c r="Y399" i="22" s="1"/>
  <c r="N399" i="22"/>
  <c r="H399" i="22"/>
  <c r="I399" i="22" s="1"/>
  <c r="G399" i="22"/>
  <c r="H398" i="22"/>
  <c r="I398" i="22" s="1"/>
  <c r="G398" i="22"/>
  <c r="W397" i="22"/>
  <c r="Y397" i="22" s="1"/>
  <c r="N397" i="22"/>
  <c r="H397" i="22"/>
  <c r="I397" i="22" s="1"/>
  <c r="G397" i="22"/>
  <c r="W396" i="22"/>
  <c r="Y396" i="22" s="1"/>
  <c r="N396" i="22"/>
  <c r="H396" i="22"/>
  <c r="I396" i="22" s="1"/>
  <c r="G396" i="22"/>
  <c r="W395" i="22"/>
  <c r="Y395" i="22" s="1"/>
  <c r="N395" i="22"/>
  <c r="H395" i="22"/>
  <c r="G395" i="22"/>
  <c r="W394" i="22"/>
  <c r="N394" i="22"/>
  <c r="H394" i="22"/>
  <c r="G394" i="22"/>
  <c r="P393" i="22"/>
  <c r="L393" i="22"/>
  <c r="K393" i="22"/>
  <c r="X348" i="22" s="1"/>
  <c r="X393" i="22" s="1"/>
  <c r="J393" i="22"/>
  <c r="F393" i="22"/>
  <c r="E393" i="22"/>
  <c r="W392" i="22"/>
  <c r="Y392" i="22" s="1"/>
  <c r="N392" i="22"/>
  <c r="H392" i="22"/>
  <c r="G392" i="22"/>
  <c r="W391" i="22"/>
  <c r="Y391" i="22" s="1"/>
  <c r="N391" i="22"/>
  <c r="H391" i="22"/>
  <c r="I391" i="22" s="1"/>
  <c r="G391" i="22"/>
  <c r="W390" i="22"/>
  <c r="Y390" i="22" s="1"/>
  <c r="N390" i="22"/>
  <c r="H390" i="22"/>
  <c r="I390" i="22" s="1"/>
  <c r="G390" i="22"/>
  <c r="W389" i="22"/>
  <c r="Y389" i="22" s="1"/>
  <c r="N389" i="22"/>
  <c r="H389" i="22"/>
  <c r="I389" i="22" s="1"/>
  <c r="G389" i="22"/>
  <c r="W388" i="22"/>
  <c r="Y388" i="22" s="1"/>
  <c r="N388" i="22"/>
  <c r="H388" i="22"/>
  <c r="G388" i="22"/>
  <c r="W387" i="22"/>
  <c r="Y387" i="22" s="1"/>
  <c r="N387" i="22"/>
  <c r="H387" i="22"/>
  <c r="I387" i="22" s="1"/>
  <c r="G387" i="22"/>
  <c r="W386" i="22"/>
  <c r="Y386" i="22" s="1"/>
  <c r="N386" i="22"/>
  <c r="H386" i="22"/>
  <c r="I386" i="22" s="1"/>
  <c r="G386" i="22"/>
  <c r="W385" i="22"/>
  <c r="Y385" i="22" s="1"/>
  <c r="N385" i="22"/>
  <c r="H385" i="22"/>
  <c r="I385" i="22" s="1"/>
  <c r="G385" i="22"/>
  <c r="W384" i="22"/>
  <c r="Y384" i="22" s="1"/>
  <c r="N384" i="22"/>
  <c r="H384" i="22"/>
  <c r="G384" i="22"/>
  <c r="W383" i="22"/>
  <c r="Y383" i="22" s="1"/>
  <c r="N383" i="22"/>
  <c r="H383" i="22"/>
  <c r="I383" i="22" s="1"/>
  <c r="G383" i="22"/>
  <c r="W382" i="22"/>
  <c r="Y382" i="22" s="1"/>
  <c r="N382" i="22"/>
  <c r="H382" i="22"/>
  <c r="I382" i="22" s="1"/>
  <c r="G382" i="22"/>
  <c r="W381" i="22"/>
  <c r="Y381" i="22" s="1"/>
  <c r="N381" i="22"/>
  <c r="H381" i="22"/>
  <c r="I381" i="22" s="1"/>
  <c r="G381" i="22"/>
  <c r="W380" i="22"/>
  <c r="Y380" i="22" s="1"/>
  <c r="N380" i="22"/>
  <c r="H380" i="22"/>
  <c r="G380" i="22"/>
  <c r="W379" i="22"/>
  <c r="Y379" i="22" s="1"/>
  <c r="N379" i="22"/>
  <c r="H379" i="22"/>
  <c r="I379" i="22" s="1"/>
  <c r="G379" i="22"/>
  <c r="W378" i="22"/>
  <c r="Y378" i="22" s="1"/>
  <c r="N378" i="22"/>
  <c r="H378" i="22"/>
  <c r="I378" i="22" s="1"/>
  <c r="G378" i="22"/>
  <c r="W377" i="22"/>
  <c r="Y377" i="22" s="1"/>
  <c r="N377" i="22"/>
  <c r="H377" i="22"/>
  <c r="I377" i="22" s="1"/>
  <c r="G377" i="22"/>
  <c r="H376" i="22"/>
  <c r="I376" i="22" s="1"/>
  <c r="G376" i="22"/>
  <c r="W375" i="22"/>
  <c r="Y375" i="22" s="1"/>
  <c r="N375" i="22"/>
  <c r="H375" i="22"/>
  <c r="I375" i="22" s="1"/>
  <c r="G375" i="22"/>
  <c r="W374" i="22"/>
  <c r="Y374" i="22" s="1"/>
  <c r="N374" i="22"/>
  <c r="H374" i="22"/>
  <c r="G374" i="22"/>
  <c r="W373" i="22"/>
  <c r="Y373" i="22" s="1"/>
  <c r="N373" i="22"/>
  <c r="H373" i="22"/>
  <c r="I373" i="22" s="1"/>
  <c r="G373" i="22"/>
  <c r="W372" i="22"/>
  <c r="Y372" i="22" s="1"/>
  <c r="N372" i="22"/>
  <c r="H372" i="22"/>
  <c r="I372" i="22" s="1"/>
  <c r="G372" i="22"/>
  <c r="W371" i="22"/>
  <c r="Y371" i="22" s="1"/>
  <c r="N371" i="22"/>
  <c r="H371" i="22"/>
  <c r="I371" i="22" s="1"/>
  <c r="G371" i="22"/>
  <c r="W370" i="22"/>
  <c r="Y370" i="22" s="1"/>
  <c r="N370" i="22"/>
  <c r="H370" i="22"/>
  <c r="G370" i="22"/>
  <c r="W369" i="22"/>
  <c r="Y369" i="22" s="1"/>
  <c r="N369" i="22"/>
  <c r="H369" i="22"/>
  <c r="I369" i="22" s="1"/>
  <c r="G369" i="22"/>
  <c r="W368" i="22"/>
  <c r="Y368" i="22" s="1"/>
  <c r="N368" i="22"/>
  <c r="H368" i="22"/>
  <c r="I368" i="22" s="1"/>
  <c r="G368" i="22"/>
  <c r="W367" i="22"/>
  <c r="Y367" i="22" s="1"/>
  <c r="N367" i="22"/>
  <c r="H367" i="22"/>
  <c r="I367" i="22" s="1"/>
  <c r="G367" i="22"/>
  <c r="W366" i="22"/>
  <c r="Y366" i="22" s="1"/>
  <c r="N366" i="22"/>
  <c r="H366" i="22"/>
  <c r="G366" i="22"/>
  <c r="W365" i="22"/>
  <c r="Y365" i="22" s="1"/>
  <c r="N365" i="22"/>
  <c r="H365" i="22"/>
  <c r="I365" i="22" s="1"/>
  <c r="G365" i="22"/>
  <c r="W364" i="22"/>
  <c r="Y364" i="22" s="1"/>
  <c r="N364" i="22"/>
  <c r="H364" i="22"/>
  <c r="I364" i="22" s="1"/>
  <c r="G364" i="22"/>
  <c r="W363" i="22"/>
  <c r="Y363" i="22" s="1"/>
  <c r="N363" i="22"/>
  <c r="H363" i="22"/>
  <c r="I363" i="22" s="1"/>
  <c r="G363" i="22"/>
  <c r="W362" i="22"/>
  <c r="Y362" i="22" s="1"/>
  <c r="N362" i="22"/>
  <c r="H362" i="22"/>
  <c r="G362" i="22"/>
  <c r="W361" i="22"/>
  <c r="Y361" i="22" s="1"/>
  <c r="N361" i="22"/>
  <c r="H361" i="22"/>
  <c r="I361" i="22" s="1"/>
  <c r="G361" i="22"/>
  <c r="W360" i="22"/>
  <c r="Y360" i="22" s="1"/>
  <c r="N360" i="22"/>
  <c r="H360" i="22"/>
  <c r="I360" i="22" s="1"/>
  <c r="G360" i="22"/>
  <c r="W359" i="22"/>
  <c r="Y359" i="22" s="1"/>
  <c r="N359" i="22"/>
  <c r="H359" i="22"/>
  <c r="I359" i="22" s="1"/>
  <c r="G359" i="22"/>
  <c r="W358" i="22"/>
  <c r="Y358" i="22" s="1"/>
  <c r="N358" i="22"/>
  <c r="H358" i="22"/>
  <c r="G358" i="22"/>
  <c r="W357" i="22"/>
  <c r="Y357" i="22" s="1"/>
  <c r="N357" i="22"/>
  <c r="H357" i="22"/>
  <c r="I357" i="22" s="1"/>
  <c r="G357" i="22"/>
  <c r="W356" i="22"/>
  <c r="Y356" i="22" s="1"/>
  <c r="N356" i="22"/>
  <c r="H356" i="22"/>
  <c r="I356" i="22" s="1"/>
  <c r="G356" i="22"/>
  <c r="W355" i="22"/>
  <c r="Y355" i="22" s="1"/>
  <c r="N355" i="22"/>
  <c r="H355" i="22"/>
  <c r="I355" i="22" s="1"/>
  <c r="G355" i="22"/>
  <c r="W354" i="22"/>
  <c r="Y354" i="22" s="1"/>
  <c r="N354" i="22"/>
  <c r="H354" i="22"/>
  <c r="G354" i="22"/>
  <c r="W353" i="22"/>
  <c r="Y353" i="22" s="1"/>
  <c r="N353" i="22"/>
  <c r="H353" i="22"/>
  <c r="I353" i="22" s="1"/>
  <c r="G353" i="22"/>
  <c r="W352" i="22"/>
  <c r="Y352" i="22" s="1"/>
  <c r="N352" i="22"/>
  <c r="H352" i="22"/>
  <c r="I352" i="22" s="1"/>
  <c r="G352" i="22"/>
  <c r="Y351" i="22"/>
  <c r="W351" i="22"/>
  <c r="N351" i="22"/>
  <c r="H351" i="22"/>
  <c r="I351" i="22" s="1"/>
  <c r="G351" i="22"/>
  <c r="W350" i="22"/>
  <c r="Y350" i="22" s="1"/>
  <c r="N350" i="22"/>
  <c r="H350" i="22"/>
  <c r="G350" i="22"/>
  <c r="H349" i="22"/>
  <c r="I349" i="22" s="1"/>
  <c r="G349" i="22"/>
  <c r="W348" i="22"/>
  <c r="N348" i="22"/>
  <c r="H348" i="22"/>
  <c r="G348" i="22"/>
  <c r="P347" i="22"/>
  <c r="L347" i="22"/>
  <c r="K347" i="22"/>
  <c r="X295" i="22" s="1"/>
  <c r="X347" i="22" s="1"/>
  <c r="J347" i="22"/>
  <c r="F347" i="22"/>
  <c r="E347" i="22"/>
  <c r="W346" i="22"/>
  <c r="Y346" i="22" s="1"/>
  <c r="N346" i="22"/>
  <c r="H346" i="22"/>
  <c r="I346" i="22" s="1"/>
  <c r="G346" i="22"/>
  <c r="W345" i="22"/>
  <c r="Y345" i="22" s="1"/>
  <c r="N345" i="22"/>
  <c r="H345" i="22"/>
  <c r="G345" i="22"/>
  <c r="W344" i="22"/>
  <c r="Y344" i="22" s="1"/>
  <c r="N344" i="22"/>
  <c r="H344" i="22"/>
  <c r="I344" i="22" s="1"/>
  <c r="G344" i="22"/>
  <c r="W343" i="22"/>
  <c r="Y343" i="22" s="1"/>
  <c r="N343" i="22"/>
  <c r="H343" i="22"/>
  <c r="I343" i="22" s="1"/>
  <c r="G343" i="22"/>
  <c r="W342" i="22"/>
  <c r="Y342" i="22" s="1"/>
  <c r="N342" i="22"/>
  <c r="H342" i="22"/>
  <c r="I342" i="22" s="1"/>
  <c r="G342" i="22"/>
  <c r="W341" i="22"/>
  <c r="Y341" i="22" s="1"/>
  <c r="N341" i="22"/>
  <c r="H341" i="22"/>
  <c r="G341" i="22"/>
  <c r="W340" i="22"/>
  <c r="Y340" i="22" s="1"/>
  <c r="N340" i="22"/>
  <c r="H340" i="22"/>
  <c r="I340" i="22" s="1"/>
  <c r="G340" i="22"/>
  <c r="W339" i="22"/>
  <c r="Y339" i="22" s="1"/>
  <c r="N339" i="22"/>
  <c r="H339" i="22"/>
  <c r="I339" i="22" s="1"/>
  <c r="G339" i="22"/>
  <c r="W338" i="22"/>
  <c r="Y338" i="22" s="1"/>
  <c r="N338" i="22"/>
  <c r="H338" i="22"/>
  <c r="I338" i="22" s="1"/>
  <c r="G338" i="22"/>
  <c r="H337" i="22"/>
  <c r="I337" i="22" s="1"/>
  <c r="G337" i="22"/>
  <c r="W336" i="22"/>
  <c r="Y336" i="22" s="1"/>
  <c r="N336" i="22"/>
  <c r="H336" i="22"/>
  <c r="I336" i="22" s="1"/>
  <c r="G336" i="22"/>
  <c r="W335" i="22"/>
  <c r="Y335" i="22" s="1"/>
  <c r="N335" i="22"/>
  <c r="H335" i="22"/>
  <c r="G335" i="22"/>
  <c r="W334" i="22"/>
  <c r="Y334" i="22" s="1"/>
  <c r="N334" i="22"/>
  <c r="H334" i="22"/>
  <c r="I334" i="22" s="1"/>
  <c r="G334" i="22"/>
  <c r="W333" i="22"/>
  <c r="Y333" i="22" s="1"/>
  <c r="N333" i="22"/>
  <c r="H333" i="22"/>
  <c r="I333" i="22" s="1"/>
  <c r="G333" i="22"/>
  <c r="W332" i="22"/>
  <c r="Y332" i="22" s="1"/>
  <c r="N332" i="22"/>
  <c r="H332" i="22"/>
  <c r="I332" i="22" s="1"/>
  <c r="G332" i="22"/>
  <c r="W331" i="22"/>
  <c r="Y331" i="22" s="1"/>
  <c r="N331" i="22"/>
  <c r="H331" i="22"/>
  <c r="G331" i="22"/>
  <c r="W330" i="22"/>
  <c r="Y330" i="22" s="1"/>
  <c r="N330" i="22"/>
  <c r="H330" i="22"/>
  <c r="I330" i="22" s="1"/>
  <c r="G330" i="22"/>
  <c r="W329" i="22"/>
  <c r="Y329" i="22" s="1"/>
  <c r="N329" i="22"/>
  <c r="H329" i="22"/>
  <c r="I329" i="22" s="1"/>
  <c r="G329" i="22"/>
  <c r="W328" i="22"/>
  <c r="Y328" i="22" s="1"/>
  <c r="N328" i="22"/>
  <c r="H328" i="22"/>
  <c r="I328" i="22" s="1"/>
  <c r="G328" i="22"/>
  <c r="W327" i="22"/>
  <c r="Y327" i="22" s="1"/>
  <c r="N327" i="22"/>
  <c r="H327" i="22"/>
  <c r="G327" i="22"/>
  <c r="W326" i="22"/>
  <c r="Y326" i="22" s="1"/>
  <c r="N326" i="22"/>
  <c r="H326" i="22"/>
  <c r="I326" i="22" s="1"/>
  <c r="G326" i="22"/>
  <c r="W325" i="22"/>
  <c r="Y325" i="22" s="1"/>
  <c r="N325" i="22"/>
  <c r="H325" i="22"/>
  <c r="I325" i="22" s="1"/>
  <c r="G325" i="22"/>
  <c r="W324" i="22"/>
  <c r="Y324" i="22" s="1"/>
  <c r="N324" i="22"/>
  <c r="H324" i="22"/>
  <c r="G324" i="22"/>
  <c r="W323" i="22"/>
  <c r="Y323" i="22" s="1"/>
  <c r="N323" i="22"/>
  <c r="H323" i="22"/>
  <c r="G323" i="22"/>
  <c r="W322" i="22"/>
  <c r="Y322" i="22" s="1"/>
  <c r="N322" i="22"/>
  <c r="H322" i="22"/>
  <c r="I322" i="22" s="1"/>
  <c r="G322" i="22"/>
  <c r="W321" i="22"/>
  <c r="Y321" i="22" s="1"/>
  <c r="N321" i="22"/>
  <c r="H321" i="22"/>
  <c r="I321" i="22" s="1"/>
  <c r="G321" i="22"/>
  <c r="W320" i="22"/>
  <c r="Y320" i="22" s="1"/>
  <c r="N320" i="22"/>
  <c r="H320" i="22"/>
  <c r="I320" i="22" s="1"/>
  <c r="G320" i="22"/>
  <c r="H319" i="22"/>
  <c r="I319" i="22" s="1"/>
  <c r="G319" i="22"/>
  <c r="W318" i="22"/>
  <c r="Y318" i="22" s="1"/>
  <c r="N318" i="22"/>
  <c r="H318" i="22"/>
  <c r="G318" i="22"/>
  <c r="W317" i="22"/>
  <c r="Y317" i="22" s="1"/>
  <c r="N317" i="22"/>
  <c r="H317" i="22"/>
  <c r="I317" i="22" s="1"/>
  <c r="G317" i="22"/>
  <c r="W316" i="22"/>
  <c r="Y316" i="22" s="1"/>
  <c r="N316" i="22"/>
  <c r="H316" i="22"/>
  <c r="I316" i="22" s="1"/>
  <c r="G316" i="22"/>
  <c r="W315" i="22"/>
  <c r="Y315" i="22" s="1"/>
  <c r="N315" i="22"/>
  <c r="H315" i="22"/>
  <c r="I315" i="22" s="1"/>
  <c r="G315" i="22"/>
  <c r="W314" i="22"/>
  <c r="Y314" i="22" s="1"/>
  <c r="N314" i="22"/>
  <c r="H314" i="22"/>
  <c r="G314" i="22"/>
  <c r="W313" i="22"/>
  <c r="Y313" i="22" s="1"/>
  <c r="N313" i="22"/>
  <c r="H313" i="22"/>
  <c r="I313" i="22" s="1"/>
  <c r="G313" i="22"/>
  <c r="W312" i="22"/>
  <c r="Y312" i="22" s="1"/>
  <c r="N312" i="22"/>
  <c r="H312" i="22"/>
  <c r="I312" i="22" s="1"/>
  <c r="G312" i="22"/>
  <c r="W311" i="22"/>
  <c r="Y311" i="22" s="1"/>
  <c r="N311" i="22"/>
  <c r="H311" i="22"/>
  <c r="I311" i="22" s="1"/>
  <c r="G311" i="22"/>
  <c r="W310" i="22"/>
  <c r="Y310" i="22" s="1"/>
  <c r="N310" i="22"/>
  <c r="H310" i="22"/>
  <c r="G310" i="22"/>
  <c r="W309" i="22"/>
  <c r="Y309" i="22" s="1"/>
  <c r="N309" i="22"/>
  <c r="H309" i="22"/>
  <c r="G309" i="22"/>
  <c r="W308" i="22"/>
  <c r="Y308" i="22" s="1"/>
  <c r="N308" i="22"/>
  <c r="H308" i="22"/>
  <c r="I308" i="22" s="1"/>
  <c r="G308" i="22"/>
  <c r="W307" i="22"/>
  <c r="Y307" i="22" s="1"/>
  <c r="N307" i="22"/>
  <c r="H307" i="22"/>
  <c r="I307" i="22" s="1"/>
  <c r="G307" i="22"/>
  <c r="W306" i="22"/>
  <c r="Y306" i="22" s="1"/>
  <c r="N306" i="22"/>
  <c r="H306" i="22"/>
  <c r="G306" i="22"/>
  <c r="W305" i="22"/>
  <c r="Y305" i="22" s="1"/>
  <c r="N305" i="22"/>
  <c r="H305" i="22"/>
  <c r="I305" i="22" s="1"/>
  <c r="G305" i="22"/>
  <c r="W304" i="22"/>
  <c r="Y304" i="22" s="1"/>
  <c r="N304" i="22"/>
  <c r="H304" i="22"/>
  <c r="I304" i="22" s="1"/>
  <c r="G304" i="22"/>
  <c r="W303" i="22"/>
  <c r="Y303" i="22" s="1"/>
  <c r="N303" i="22"/>
  <c r="H303" i="22"/>
  <c r="I303" i="22" s="1"/>
  <c r="G303" i="22"/>
  <c r="W302" i="22"/>
  <c r="Y302" i="22" s="1"/>
  <c r="N302" i="22"/>
  <c r="H302" i="22"/>
  <c r="G302" i="22"/>
  <c r="W301" i="22"/>
  <c r="Y301" i="22" s="1"/>
  <c r="N301" i="22"/>
  <c r="H301" i="22"/>
  <c r="I301" i="22" s="1"/>
  <c r="G301" i="22"/>
  <c r="W300" i="22"/>
  <c r="Y300" i="22" s="1"/>
  <c r="N300" i="22"/>
  <c r="H300" i="22"/>
  <c r="I300" i="22" s="1"/>
  <c r="G300" i="22"/>
  <c r="W299" i="22"/>
  <c r="Y299" i="22" s="1"/>
  <c r="N299" i="22"/>
  <c r="H299" i="22"/>
  <c r="I299" i="22" s="1"/>
  <c r="G299" i="22"/>
  <c r="W298" i="22"/>
  <c r="Y298" i="22" s="1"/>
  <c r="N298" i="22"/>
  <c r="H298" i="22"/>
  <c r="G298" i="22"/>
  <c r="W297" i="22"/>
  <c r="Y297" i="22" s="1"/>
  <c r="N297" i="22"/>
  <c r="H297" i="22"/>
  <c r="I297" i="22" s="1"/>
  <c r="G297" i="22"/>
  <c r="W296" i="22"/>
  <c r="Y296" i="22" s="1"/>
  <c r="N296" i="22"/>
  <c r="H296" i="22"/>
  <c r="I296" i="22" s="1"/>
  <c r="G296" i="22"/>
  <c r="H295" i="22"/>
  <c r="G295" i="22"/>
  <c r="P294" i="22"/>
  <c r="L294" i="22"/>
  <c r="K294" i="22"/>
  <c r="X243" i="22" s="1"/>
  <c r="X294" i="22" s="1"/>
  <c r="J294" i="22"/>
  <c r="F294" i="22"/>
  <c r="E294" i="22"/>
  <c r="W293" i="22"/>
  <c r="Y293" i="22" s="1"/>
  <c r="N293" i="22"/>
  <c r="H293" i="22"/>
  <c r="G293" i="22"/>
  <c r="W292" i="22"/>
  <c r="Y292" i="22" s="1"/>
  <c r="N292" i="22"/>
  <c r="H292" i="22"/>
  <c r="I292" i="22" s="1"/>
  <c r="G292" i="22"/>
  <c r="W291" i="22"/>
  <c r="Y291" i="22" s="1"/>
  <c r="N291" i="22"/>
  <c r="H291" i="22"/>
  <c r="I291" i="22" s="1"/>
  <c r="G291" i="22"/>
  <c r="W290" i="22"/>
  <c r="Y290" i="22" s="1"/>
  <c r="N290" i="22"/>
  <c r="H290" i="22"/>
  <c r="G290" i="22"/>
  <c r="W289" i="22"/>
  <c r="Y289" i="22" s="1"/>
  <c r="N289" i="22"/>
  <c r="H289" i="22"/>
  <c r="I289" i="22" s="1"/>
  <c r="G289" i="22"/>
  <c r="W288" i="22"/>
  <c r="Y288" i="22" s="1"/>
  <c r="N288" i="22"/>
  <c r="H288" i="22"/>
  <c r="I288" i="22" s="1"/>
  <c r="G288" i="22"/>
  <c r="W287" i="22"/>
  <c r="Y287" i="22" s="1"/>
  <c r="N287" i="22"/>
  <c r="H287" i="22"/>
  <c r="I287" i="22" s="1"/>
  <c r="G287" i="22"/>
  <c r="W286" i="22"/>
  <c r="Y286" i="22" s="1"/>
  <c r="N286" i="22"/>
  <c r="H286" i="22"/>
  <c r="G286" i="22"/>
  <c r="W285" i="22"/>
  <c r="Y285" i="22" s="1"/>
  <c r="N285" i="22"/>
  <c r="H285" i="22"/>
  <c r="I285" i="22" s="1"/>
  <c r="G285" i="22"/>
  <c r="W284" i="22"/>
  <c r="Y284" i="22" s="1"/>
  <c r="N284" i="22"/>
  <c r="H284" i="22"/>
  <c r="G284" i="22"/>
  <c r="W283" i="22"/>
  <c r="Y283" i="22" s="1"/>
  <c r="N283" i="22"/>
  <c r="H283" i="22"/>
  <c r="I283" i="22" s="1"/>
  <c r="G283" i="22"/>
  <c r="W282" i="22"/>
  <c r="Y282" i="22" s="1"/>
  <c r="N282" i="22"/>
  <c r="H282" i="22"/>
  <c r="I282" i="22" s="1"/>
  <c r="G282" i="22"/>
  <c r="Y281" i="22"/>
  <c r="W281" i="22"/>
  <c r="N281" i="22"/>
  <c r="H281" i="22"/>
  <c r="I281" i="22" s="1"/>
  <c r="G281" i="22"/>
  <c r="H280" i="22"/>
  <c r="I280" i="22" s="1"/>
  <c r="G280" i="22"/>
  <c r="W279" i="22"/>
  <c r="Y279" i="22" s="1"/>
  <c r="N279" i="22"/>
  <c r="H279" i="22"/>
  <c r="I279" i="22" s="1"/>
  <c r="G279" i="22"/>
  <c r="W278" i="22"/>
  <c r="Y278" i="22" s="1"/>
  <c r="N278" i="22"/>
  <c r="H278" i="22"/>
  <c r="G278" i="22"/>
  <c r="W277" i="22"/>
  <c r="Y277" i="22" s="1"/>
  <c r="N277" i="22"/>
  <c r="H277" i="22"/>
  <c r="I277" i="22" s="1"/>
  <c r="G277" i="22"/>
  <c r="W276" i="22"/>
  <c r="Y276" i="22" s="1"/>
  <c r="N276" i="22"/>
  <c r="H276" i="22"/>
  <c r="I276" i="22" s="1"/>
  <c r="G276" i="22"/>
  <c r="W275" i="22"/>
  <c r="Y275" i="22" s="1"/>
  <c r="N275" i="22"/>
  <c r="H275" i="22"/>
  <c r="I275" i="22" s="1"/>
  <c r="G275" i="22"/>
  <c r="W274" i="22"/>
  <c r="Y274" i="22" s="1"/>
  <c r="N274" i="22"/>
  <c r="H274" i="22"/>
  <c r="G274" i="22"/>
  <c r="W273" i="22"/>
  <c r="Y273" i="22" s="1"/>
  <c r="N273" i="22"/>
  <c r="H273" i="22"/>
  <c r="I273" i="22" s="1"/>
  <c r="G273" i="22"/>
  <c r="W272" i="22"/>
  <c r="Y272" i="22" s="1"/>
  <c r="N272" i="22"/>
  <c r="H272" i="22"/>
  <c r="I272" i="22" s="1"/>
  <c r="G272" i="22"/>
  <c r="W271" i="22"/>
  <c r="Y271" i="22" s="1"/>
  <c r="N271" i="22"/>
  <c r="H271" i="22"/>
  <c r="I271" i="22" s="1"/>
  <c r="G271" i="22"/>
  <c r="W270" i="22"/>
  <c r="Y270" i="22" s="1"/>
  <c r="N270" i="22"/>
  <c r="H270" i="22"/>
  <c r="G270" i="22"/>
  <c r="W269" i="22"/>
  <c r="Y269" i="22" s="1"/>
  <c r="N269" i="22"/>
  <c r="H269" i="22"/>
  <c r="G269" i="22"/>
  <c r="W268" i="22"/>
  <c r="Y268" i="22" s="1"/>
  <c r="N268" i="22"/>
  <c r="H268" i="22"/>
  <c r="I268" i="22" s="1"/>
  <c r="G268" i="22"/>
  <c r="W267" i="22"/>
  <c r="Y267" i="22" s="1"/>
  <c r="N267" i="22"/>
  <c r="H267" i="22"/>
  <c r="I267" i="22" s="1"/>
  <c r="G267" i="22"/>
  <c r="W266" i="22"/>
  <c r="Y266" i="22" s="1"/>
  <c r="N266" i="22"/>
  <c r="H266" i="22"/>
  <c r="G266" i="22"/>
  <c r="W265" i="22"/>
  <c r="Y265" i="22" s="1"/>
  <c r="N265" i="22"/>
  <c r="H265" i="22"/>
  <c r="I265" i="22" s="1"/>
  <c r="G265" i="22"/>
  <c r="W264" i="22"/>
  <c r="Y264" i="22" s="1"/>
  <c r="N264" i="22"/>
  <c r="H264" i="22"/>
  <c r="I264" i="22" s="1"/>
  <c r="G264" i="22"/>
  <c r="W263" i="22"/>
  <c r="Y263" i="22" s="1"/>
  <c r="N263" i="22"/>
  <c r="H263" i="22"/>
  <c r="I263" i="22" s="1"/>
  <c r="G263" i="22"/>
  <c r="W262" i="22"/>
  <c r="Y262" i="22" s="1"/>
  <c r="N262" i="22"/>
  <c r="H262" i="22"/>
  <c r="G262" i="22"/>
  <c r="W261" i="22"/>
  <c r="Y261" i="22" s="1"/>
  <c r="N261" i="22"/>
  <c r="H261" i="22"/>
  <c r="I261" i="22" s="1"/>
  <c r="G261" i="22"/>
  <c r="W260" i="22"/>
  <c r="Y260" i="22" s="1"/>
  <c r="N260" i="22"/>
  <c r="H260" i="22"/>
  <c r="I260" i="22" s="1"/>
  <c r="G260" i="22"/>
  <c r="W259" i="22"/>
  <c r="Y259" i="22" s="1"/>
  <c r="N259" i="22"/>
  <c r="H259" i="22"/>
  <c r="I259" i="22" s="1"/>
  <c r="G259" i="22"/>
  <c r="W258" i="22"/>
  <c r="Y258" i="22" s="1"/>
  <c r="N258" i="22"/>
  <c r="H258" i="22"/>
  <c r="G258" i="22"/>
  <c r="W257" i="22"/>
  <c r="Y257" i="22" s="1"/>
  <c r="N257" i="22"/>
  <c r="H257" i="22"/>
  <c r="I257" i="22" s="1"/>
  <c r="G257" i="22"/>
  <c r="W256" i="22"/>
  <c r="Y256" i="22" s="1"/>
  <c r="N256" i="22"/>
  <c r="H256" i="22"/>
  <c r="I256" i="22" s="1"/>
  <c r="G256" i="22"/>
  <c r="W255" i="22"/>
  <c r="Y255" i="22" s="1"/>
  <c r="N255" i="22"/>
  <c r="H255" i="22"/>
  <c r="I255" i="22" s="1"/>
  <c r="G255" i="22"/>
  <c r="W254" i="22"/>
  <c r="Y254" i="22" s="1"/>
  <c r="N254" i="22"/>
  <c r="H254" i="22"/>
  <c r="G254" i="22"/>
  <c r="W253" i="22"/>
  <c r="Y253" i="22" s="1"/>
  <c r="N253" i="22"/>
  <c r="H253" i="22"/>
  <c r="I253" i="22" s="1"/>
  <c r="G253" i="22"/>
  <c r="W252" i="22"/>
  <c r="Y252" i="22" s="1"/>
  <c r="N252" i="22"/>
  <c r="H252" i="22"/>
  <c r="I252" i="22" s="1"/>
  <c r="G252" i="22"/>
  <c r="Y251" i="22"/>
  <c r="W251" i="22"/>
  <c r="N251" i="22"/>
  <c r="H251" i="22"/>
  <c r="I251" i="22" s="1"/>
  <c r="G251" i="22"/>
  <c r="W250" i="22"/>
  <c r="Y250" i="22" s="1"/>
  <c r="N250" i="22"/>
  <c r="H250" i="22"/>
  <c r="G250" i="22"/>
  <c r="W249" i="22"/>
  <c r="Y249" i="22" s="1"/>
  <c r="N249" i="22"/>
  <c r="H249" i="22"/>
  <c r="I249" i="22" s="1"/>
  <c r="G249" i="22"/>
  <c r="W248" i="22"/>
  <c r="Y248" i="22" s="1"/>
  <c r="N248" i="22"/>
  <c r="H248" i="22"/>
  <c r="I248" i="22" s="1"/>
  <c r="G248" i="22"/>
  <c r="W247" i="22"/>
  <c r="Y247" i="22" s="1"/>
  <c r="N247" i="22"/>
  <c r="H247" i="22"/>
  <c r="I247" i="22" s="1"/>
  <c r="G247" i="22"/>
  <c r="W246" i="22"/>
  <c r="Y246" i="22" s="1"/>
  <c r="N246" i="22"/>
  <c r="H246" i="22"/>
  <c r="G246" i="22"/>
  <c r="W245" i="22"/>
  <c r="Y245" i="22" s="1"/>
  <c r="N245" i="22"/>
  <c r="H245" i="22"/>
  <c r="I245" i="22" s="1"/>
  <c r="G245" i="22"/>
  <c r="W244" i="22"/>
  <c r="Y244" i="22" s="1"/>
  <c r="N244" i="22"/>
  <c r="H244" i="22"/>
  <c r="I244" i="22" s="1"/>
  <c r="G244" i="22"/>
  <c r="H243" i="22"/>
  <c r="G243" i="22"/>
  <c r="P242" i="22"/>
  <c r="L242" i="22"/>
  <c r="K242" i="22"/>
  <c r="X165" i="22" s="1"/>
  <c r="X242" i="22" s="1"/>
  <c r="J242" i="22"/>
  <c r="F242" i="22"/>
  <c r="E242" i="22"/>
  <c r="W241" i="22"/>
  <c r="Y241" i="22" s="1"/>
  <c r="N241" i="22"/>
  <c r="H241" i="22"/>
  <c r="G241" i="22"/>
  <c r="W240" i="22"/>
  <c r="Y240" i="22" s="1"/>
  <c r="N240" i="22"/>
  <c r="H240" i="22"/>
  <c r="I240" i="22" s="1"/>
  <c r="G240" i="22"/>
  <c r="W239" i="22"/>
  <c r="Y239" i="22" s="1"/>
  <c r="N239" i="22"/>
  <c r="H239" i="22"/>
  <c r="I239" i="22" s="1"/>
  <c r="G239" i="22"/>
  <c r="W238" i="22"/>
  <c r="Y238" i="22" s="1"/>
  <c r="N238" i="22"/>
  <c r="H238" i="22"/>
  <c r="I238" i="22" s="1"/>
  <c r="G238" i="22"/>
  <c r="W237" i="22"/>
  <c r="Y237" i="22" s="1"/>
  <c r="N237" i="22"/>
  <c r="H237" i="22"/>
  <c r="G237" i="22"/>
  <c r="W236" i="22"/>
  <c r="Y236" i="22" s="1"/>
  <c r="N236" i="22"/>
  <c r="H236" i="22"/>
  <c r="I236" i="22" s="1"/>
  <c r="G236" i="22"/>
  <c r="W235" i="22"/>
  <c r="Y235" i="22" s="1"/>
  <c r="N235" i="22"/>
  <c r="H235" i="22"/>
  <c r="I235" i="22" s="1"/>
  <c r="G235" i="22"/>
  <c r="W234" i="22"/>
  <c r="Y234" i="22" s="1"/>
  <c r="N234" i="22"/>
  <c r="H234" i="22"/>
  <c r="I234" i="22" s="1"/>
  <c r="G234" i="22"/>
  <c r="W233" i="22"/>
  <c r="Y233" i="22" s="1"/>
  <c r="N233" i="22"/>
  <c r="H233" i="22"/>
  <c r="G233" i="22"/>
  <c r="W232" i="22"/>
  <c r="Y232" i="22" s="1"/>
  <c r="N232" i="22"/>
  <c r="H232" i="22"/>
  <c r="I232" i="22" s="1"/>
  <c r="G232" i="22"/>
  <c r="W231" i="22"/>
  <c r="Y231" i="22" s="1"/>
  <c r="N231" i="22"/>
  <c r="H231" i="22"/>
  <c r="I231" i="22" s="1"/>
  <c r="G231" i="22"/>
  <c r="W230" i="22"/>
  <c r="Y230" i="22" s="1"/>
  <c r="N230" i="22"/>
  <c r="H230" i="22"/>
  <c r="I230" i="22" s="1"/>
  <c r="G230" i="22"/>
  <c r="W229" i="22"/>
  <c r="Y229" i="22" s="1"/>
  <c r="N229" i="22"/>
  <c r="H229" i="22"/>
  <c r="G229" i="22"/>
  <c r="W228" i="22"/>
  <c r="Y228" i="22" s="1"/>
  <c r="N228" i="22"/>
  <c r="H228" i="22"/>
  <c r="I228" i="22" s="1"/>
  <c r="G228" i="22"/>
  <c r="W227" i="22"/>
  <c r="Y227" i="22" s="1"/>
  <c r="N227" i="22"/>
  <c r="H227" i="22"/>
  <c r="I227" i="22" s="1"/>
  <c r="G227" i="22"/>
  <c r="W226" i="22"/>
  <c r="Y226" i="22" s="1"/>
  <c r="N226" i="22"/>
  <c r="H226" i="22"/>
  <c r="I226" i="22" s="1"/>
  <c r="G226" i="22"/>
  <c r="H225" i="22"/>
  <c r="I225" i="22" s="1"/>
  <c r="G225" i="22"/>
  <c r="W224" i="22"/>
  <c r="Y224" i="22" s="1"/>
  <c r="N224" i="22"/>
  <c r="H224" i="22"/>
  <c r="I224" i="22" s="1"/>
  <c r="G224" i="22"/>
  <c r="W223" i="22"/>
  <c r="Y223" i="22" s="1"/>
  <c r="N223" i="22"/>
  <c r="H223" i="22"/>
  <c r="G223" i="22"/>
  <c r="W222" i="22"/>
  <c r="Y222" i="22" s="1"/>
  <c r="N222" i="22"/>
  <c r="H222" i="22"/>
  <c r="I222" i="22" s="1"/>
  <c r="G222" i="22"/>
  <c r="W221" i="22"/>
  <c r="Y221" i="22" s="1"/>
  <c r="N221" i="22"/>
  <c r="H221" i="22"/>
  <c r="I221" i="22" s="1"/>
  <c r="G221" i="22"/>
  <c r="W220" i="22"/>
  <c r="Y220" i="22" s="1"/>
  <c r="N220" i="22"/>
  <c r="H220" i="22"/>
  <c r="I220" i="22" s="1"/>
  <c r="G220" i="22"/>
  <c r="W219" i="22"/>
  <c r="Y219" i="22" s="1"/>
  <c r="N219" i="22"/>
  <c r="H219" i="22"/>
  <c r="G219" i="22"/>
  <c r="W218" i="22"/>
  <c r="Y218" i="22" s="1"/>
  <c r="N218" i="22"/>
  <c r="H218" i="22"/>
  <c r="I218" i="22" s="1"/>
  <c r="G218" i="22"/>
  <c r="W217" i="22"/>
  <c r="Y217" i="22" s="1"/>
  <c r="N217" i="22"/>
  <c r="H217" i="22"/>
  <c r="I217" i="22" s="1"/>
  <c r="G217" i="22"/>
  <c r="W216" i="22"/>
  <c r="Y216" i="22" s="1"/>
  <c r="N216" i="22"/>
  <c r="H216" i="22"/>
  <c r="I216" i="22" s="1"/>
  <c r="G216" i="22"/>
  <c r="W215" i="22"/>
  <c r="Y215" i="22" s="1"/>
  <c r="N215" i="22"/>
  <c r="H215" i="22"/>
  <c r="G215" i="22"/>
  <c r="W214" i="22"/>
  <c r="Y214" i="22" s="1"/>
  <c r="N214" i="22"/>
  <c r="H214" i="22"/>
  <c r="I214" i="22" s="1"/>
  <c r="G214" i="22"/>
  <c r="W213" i="22"/>
  <c r="Y213" i="22" s="1"/>
  <c r="N213" i="22"/>
  <c r="H213" i="22"/>
  <c r="I213" i="22" s="1"/>
  <c r="G213" i="22"/>
  <c r="W212" i="22"/>
  <c r="Y212" i="22" s="1"/>
  <c r="N212" i="22"/>
  <c r="H212" i="22"/>
  <c r="I212" i="22" s="1"/>
  <c r="G212" i="22"/>
  <c r="W211" i="22"/>
  <c r="Y211" i="22" s="1"/>
  <c r="N211" i="22"/>
  <c r="H211" i="22"/>
  <c r="G211" i="22"/>
  <c r="W210" i="22"/>
  <c r="Y210" i="22" s="1"/>
  <c r="N210" i="22"/>
  <c r="H210" i="22"/>
  <c r="I210" i="22" s="1"/>
  <c r="G210" i="22"/>
  <c r="W209" i="22"/>
  <c r="Y209" i="22" s="1"/>
  <c r="N209" i="22"/>
  <c r="H209" i="22"/>
  <c r="I209" i="22" s="1"/>
  <c r="G209" i="22"/>
  <c r="W208" i="22"/>
  <c r="Y208" i="22" s="1"/>
  <c r="N208" i="22"/>
  <c r="H208" i="22"/>
  <c r="I208" i="22" s="1"/>
  <c r="G208" i="22"/>
  <c r="W207" i="22"/>
  <c r="Y207" i="22" s="1"/>
  <c r="N207" i="22"/>
  <c r="H207" i="22"/>
  <c r="G207" i="22"/>
  <c r="H206" i="22"/>
  <c r="G206" i="22"/>
  <c r="W205" i="22"/>
  <c r="Y205" i="22" s="1"/>
  <c r="N205" i="22"/>
  <c r="H205" i="22"/>
  <c r="G205" i="22"/>
  <c r="W204" i="22"/>
  <c r="Y204" i="22" s="1"/>
  <c r="N204" i="22"/>
  <c r="H204" i="22"/>
  <c r="I204" i="22" s="1"/>
  <c r="G204" i="22"/>
  <c r="W203" i="22"/>
  <c r="Y203" i="22" s="1"/>
  <c r="N203" i="22"/>
  <c r="H203" i="22"/>
  <c r="I203" i="22" s="1"/>
  <c r="G203" i="22"/>
  <c r="W202" i="22"/>
  <c r="Y202" i="22" s="1"/>
  <c r="N202" i="22"/>
  <c r="I202" i="22"/>
  <c r="H202" i="22"/>
  <c r="G202" i="22"/>
  <c r="W201" i="22"/>
  <c r="Y201" i="22" s="1"/>
  <c r="N201" i="22"/>
  <c r="H201" i="22"/>
  <c r="G201" i="22"/>
  <c r="W200" i="22"/>
  <c r="Y200" i="22" s="1"/>
  <c r="N200" i="22"/>
  <c r="H200" i="22"/>
  <c r="I200" i="22" s="1"/>
  <c r="G200" i="22"/>
  <c r="W199" i="22"/>
  <c r="Y199" i="22" s="1"/>
  <c r="N199" i="22"/>
  <c r="H199" i="22"/>
  <c r="I199" i="22" s="1"/>
  <c r="G199" i="22"/>
  <c r="W198" i="22"/>
  <c r="Y198" i="22" s="1"/>
  <c r="H198" i="22"/>
  <c r="I198" i="22" s="1"/>
  <c r="G198" i="22"/>
  <c r="N197" i="22"/>
  <c r="H197" i="22"/>
  <c r="I197" i="22" s="1"/>
  <c r="G197" i="22"/>
  <c r="W196" i="22"/>
  <c r="Y196" i="22" s="1"/>
  <c r="N196" i="22"/>
  <c r="H196" i="22"/>
  <c r="I196" i="22" s="1"/>
  <c r="G196" i="22"/>
  <c r="W195" i="22"/>
  <c r="Y195" i="22" s="1"/>
  <c r="N195" i="22"/>
  <c r="H195" i="22"/>
  <c r="G195" i="22"/>
  <c r="W194" i="22"/>
  <c r="Y194" i="22" s="1"/>
  <c r="N194" i="22"/>
  <c r="H194" i="22"/>
  <c r="I194" i="22" s="1"/>
  <c r="G194" i="22"/>
  <c r="W193" i="22"/>
  <c r="Y193" i="22" s="1"/>
  <c r="N193" i="22"/>
  <c r="H193" i="22"/>
  <c r="I193" i="22" s="1"/>
  <c r="G193" i="22"/>
  <c r="W192" i="22"/>
  <c r="Y192" i="22" s="1"/>
  <c r="N192" i="22"/>
  <c r="H192" i="22"/>
  <c r="I192" i="22" s="1"/>
  <c r="G192" i="22"/>
  <c r="W191" i="22"/>
  <c r="Y191" i="22" s="1"/>
  <c r="N191" i="22"/>
  <c r="H191" i="22"/>
  <c r="G191" i="22"/>
  <c r="W190" i="22"/>
  <c r="Y190" i="22" s="1"/>
  <c r="N190" i="22"/>
  <c r="H190" i="22"/>
  <c r="I190" i="22" s="1"/>
  <c r="G190" i="22"/>
  <c r="W189" i="22"/>
  <c r="Y189" i="22" s="1"/>
  <c r="N189" i="22"/>
  <c r="H189" i="22"/>
  <c r="I189" i="22" s="1"/>
  <c r="G189" i="22"/>
  <c r="Y188" i="22"/>
  <c r="W188" i="22"/>
  <c r="N188" i="22"/>
  <c r="H188" i="22"/>
  <c r="G188" i="22"/>
  <c r="W187" i="22"/>
  <c r="Y187" i="22" s="1"/>
  <c r="N187" i="22"/>
  <c r="H187" i="22"/>
  <c r="G187" i="22"/>
  <c r="W186" i="22"/>
  <c r="Y186" i="22" s="1"/>
  <c r="N186" i="22"/>
  <c r="H186" i="22"/>
  <c r="I186" i="22" s="1"/>
  <c r="G186" i="22"/>
  <c r="W185" i="22"/>
  <c r="Y185" i="22" s="1"/>
  <c r="N185" i="22"/>
  <c r="H185" i="22"/>
  <c r="I185" i="22" s="1"/>
  <c r="G185" i="22"/>
  <c r="W184" i="22"/>
  <c r="Y184" i="22" s="1"/>
  <c r="N184" i="22"/>
  <c r="H184" i="22"/>
  <c r="I184" i="22" s="1"/>
  <c r="G184" i="22"/>
  <c r="W183" i="22"/>
  <c r="Y183" i="22" s="1"/>
  <c r="N183" i="22"/>
  <c r="H183" i="22"/>
  <c r="G183" i="22"/>
  <c r="W182" i="22"/>
  <c r="Y182" i="22" s="1"/>
  <c r="N182" i="22"/>
  <c r="H182" i="22"/>
  <c r="I182" i="22" s="1"/>
  <c r="G182" i="22"/>
  <c r="W181" i="22"/>
  <c r="Y181" i="22" s="1"/>
  <c r="N181" i="22"/>
  <c r="H181" i="22"/>
  <c r="I181" i="22" s="1"/>
  <c r="G181" i="22"/>
  <c r="W180" i="22"/>
  <c r="Y180" i="22" s="1"/>
  <c r="N180" i="22"/>
  <c r="H180" i="22"/>
  <c r="I180" i="22" s="1"/>
  <c r="G180" i="22"/>
  <c r="W179" i="22"/>
  <c r="Y179" i="22" s="1"/>
  <c r="N179" i="22"/>
  <c r="H179" i="22"/>
  <c r="G179" i="22"/>
  <c r="W178" i="22"/>
  <c r="Y178" i="22" s="1"/>
  <c r="N178" i="22"/>
  <c r="H178" i="22"/>
  <c r="I178" i="22" s="1"/>
  <c r="G178" i="22"/>
  <c r="W177" i="22"/>
  <c r="Y177" i="22" s="1"/>
  <c r="N177" i="22"/>
  <c r="H177" i="22"/>
  <c r="I177" i="22" s="1"/>
  <c r="G177" i="22"/>
  <c r="W176" i="22"/>
  <c r="Y176" i="22" s="1"/>
  <c r="N176" i="22"/>
  <c r="H176" i="22"/>
  <c r="I176" i="22" s="1"/>
  <c r="G176" i="22"/>
  <c r="W175" i="22"/>
  <c r="Y175" i="22" s="1"/>
  <c r="N175" i="22"/>
  <c r="H175" i="22"/>
  <c r="G175" i="22"/>
  <c r="W174" i="22"/>
  <c r="Y174" i="22" s="1"/>
  <c r="N174" i="22"/>
  <c r="H174" i="22"/>
  <c r="I174" i="22" s="1"/>
  <c r="G174" i="22"/>
  <c r="W173" i="22"/>
  <c r="Y173" i="22" s="1"/>
  <c r="N173" i="22"/>
  <c r="H173" i="22"/>
  <c r="I173" i="22" s="1"/>
  <c r="G173" i="22"/>
  <c r="W172" i="22"/>
  <c r="Y172" i="22" s="1"/>
  <c r="N172" i="22"/>
  <c r="H172" i="22"/>
  <c r="I172" i="22" s="1"/>
  <c r="G172" i="22"/>
  <c r="W171" i="22"/>
  <c r="Y171" i="22" s="1"/>
  <c r="N171" i="22"/>
  <c r="H171" i="22"/>
  <c r="G171" i="22"/>
  <c r="W170" i="22"/>
  <c r="Y170" i="22" s="1"/>
  <c r="N170" i="22"/>
  <c r="H170" i="22"/>
  <c r="I170" i="22" s="1"/>
  <c r="G170" i="22"/>
  <c r="W169" i="22"/>
  <c r="Y169" i="22" s="1"/>
  <c r="N169" i="22"/>
  <c r="H169" i="22"/>
  <c r="I169" i="22" s="1"/>
  <c r="G169" i="22"/>
  <c r="W168" i="22"/>
  <c r="Y168" i="22" s="1"/>
  <c r="N168" i="22"/>
  <c r="H168" i="22"/>
  <c r="I168" i="22" s="1"/>
  <c r="G168" i="22"/>
  <c r="H167" i="22"/>
  <c r="I167" i="22" s="1"/>
  <c r="G167" i="22"/>
  <c r="W166" i="22"/>
  <c r="Y166" i="22" s="1"/>
  <c r="N166" i="22"/>
  <c r="H166" i="22"/>
  <c r="I166" i="22" s="1"/>
  <c r="G166" i="22"/>
  <c r="W165" i="22"/>
  <c r="N165" i="22"/>
  <c r="H165" i="22"/>
  <c r="G165" i="22"/>
  <c r="P164" i="22"/>
  <c r="L164" i="22"/>
  <c r="K164" i="22"/>
  <c r="X104" i="22" s="1"/>
  <c r="X164" i="22" s="1"/>
  <c r="J164" i="22"/>
  <c r="F164" i="22"/>
  <c r="E164" i="22"/>
  <c r="W163" i="22"/>
  <c r="Y163" i="22" s="1"/>
  <c r="N163" i="22"/>
  <c r="I163" i="22"/>
  <c r="H163" i="22"/>
  <c r="G163" i="22"/>
  <c r="W162" i="22"/>
  <c r="Y162" i="22" s="1"/>
  <c r="N162" i="22"/>
  <c r="H162" i="22"/>
  <c r="I162" i="22" s="1"/>
  <c r="G162" i="22"/>
  <c r="W161" i="22"/>
  <c r="Y161" i="22" s="1"/>
  <c r="N161" i="22"/>
  <c r="H161" i="22"/>
  <c r="I161" i="22" s="1"/>
  <c r="G161" i="22"/>
  <c r="W160" i="22"/>
  <c r="Y160" i="22" s="1"/>
  <c r="N160" i="22"/>
  <c r="H160" i="22"/>
  <c r="I160" i="22" s="1"/>
  <c r="G160" i="22"/>
  <c r="W159" i="22"/>
  <c r="Y159" i="22" s="1"/>
  <c r="N159" i="22"/>
  <c r="H159" i="22"/>
  <c r="I159" i="22" s="1"/>
  <c r="G159" i="22"/>
  <c r="W158" i="22"/>
  <c r="Y158" i="22" s="1"/>
  <c r="N158" i="22"/>
  <c r="H158" i="22"/>
  <c r="I158" i="22" s="1"/>
  <c r="G158" i="22"/>
  <c r="W157" i="22"/>
  <c r="Y157" i="22" s="1"/>
  <c r="N157" i="22"/>
  <c r="H157" i="22"/>
  <c r="I157" i="22" s="1"/>
  <c r="G157" i="22"/>
  <c r="W156" i="22"/>
  <c r="Y156" i="22" s="1"/>
  <c r="N156" i="22"/>
  <c r="H156" i="22"/>
  <c r="I156" i="22" s="1"/>
  <c r="G156" i="22"/>
  <c r="W155" i="22"/>
  <c r="Y155" i="22" s="1"/>
  <c r="N155" i="22"/>
  <c r="H155" i="22"/>
  <c r="G155" i="22"/>
  <c r="W154" i="22"/>
  <c r="Y154" i="22" s="1"/>
  <c r="N154" i="22"/>
  <c r="H154" i="22"/>
  <c r="I154" i="22" s="1"/>
  <c r="G154" i="22"/>
  <c r="W153" i="22"/>
  <c r="Y153" i="22" s="1"/>
  <c r="N153" i="22"/>
  <c r="H153" i="22"/>
  <c r="I153" i="22" s="1"/>
  <c r="G153" i="22"/>
  <c r="W152" i="22"/>
  <c r="Y152" i="22" s="1"/>
  <c r="N152" i="22"/>
  <c r="H152" i="22"/>
  <c r="I152" i="22" s="1"/>
  <c r="G152" i="22"/>
  <c r="W151" i="22"/>
  <c r="Y151" i="22" s="1"/>
  <c r="N151" i="22"/>
  <c r="H151" i="22"/>
  <c r="I151" i="22" s="1"/>
  <c r="G151" i="22"/>
  <c r="W150" i="22"/>
  <c r="Y150" i="22" s="1"/>
  <c r="N150" i="22"/>
  <c r="H150" i="22"/>
  <c r="I150" i="22" s="1"/>
  <c r="G150" i="22"/>
  <c r="W149" i="22"/>
  <c r="Y149" i="22" s="1"/>
  <c r="N149" i="22"/>
  <c r="H149" i="22"/>
  <c r="I149" i="22" s="1"/>
  <c r="G149" i="22"/>
  <c r="W148" i="22"/>
  <c r="Y148" i="22" s="1"/>
  <c r="N148" i="22"/>
  <c r="H148" i="22"/>
  <c r="I148" i="22" s="1"/>
  <c r="G148" i="22"/>
  <c r="W147" i="22"/>
  <c r="Y147" i="22" s="1"/>
  <c r="N147" i="22"/>
  <c r="H147" i="22"/>
  <c r="G147" i="22"/>
  <c r="W146" i="22"/>
  <c r="Y146" i="22" s="1"/>
  <c r="N146" i="22"/>
  <c r="H146" i="22"/>
  <c r="I146" i="22" s="1"/>
  <c r="G146" i="22"/>
  <c r="W145" i="22"/>
  <c r="Y145" i="22" s="1"/>
  <c r="N145" i="22"/>
  <c r="H145" i="22"/>
  <c r="I145" i="22" s="1"/>
  <c r="G145" i="22"/>
  <c r="W144" i="22"/>
  <c r="Y144" i="22" s="1"/>
  <c r="N144" i="22"/>
  <c r="H144" i="22"/>
  <c r="I144" i="22" s="1"/>
  <c r="G144" i="22"/>
  <c r="W143" i="22"/>
  <c r="Y143" i="22" s="1"/>
  <c r="N143" i="22"/>
  <c r="H143" i="22"/>
  <c r="I143" i="22" s="1"/>
  <c r="G143" i="22"/>
  <c r="W142" i="22"/>
  <c r="Y142" i="22" s="1"/>
  <c r="N142" i="22"/>
  <c r="H142" i="22"/>
  <c r="G142" i="22"/>
  <c r="W141" i="22"/>
  <c r="Y141" i="22" s="1"/>
  <c r="N141" i="22"/>
  <c r="H141" i="22"/>
  <c r="I141" i="22" s="1"/>
  <c r="G141" i="22"/>
  <c r="W140" i="22"/>
  <c r="Y140" i="22" s="1"/>
  <c r="N140" i="22"/>
  <c r="H140" i="22"/>
  <c r="I140" i="22" s="1"/>
  <c r="G140" i="22"/>
  <c r="W139" i="22"/>
  <c r="Y139" i="22" s="1"/>
  <c r="N139" i="22"/>
  <c r="H139" i="22"/>
  <c r="G139" i="22"/>
  <c r="W138" i="22"/>
  <c r="Y138" i="22" s="1"/>
  <c r="N138" i="22"/>
  <c r="H138" i="22"/>
  <c r="I138" i="22" s="1"/>
  <c r="G138" i="22"/>
  <c r="W137" i="22"/>
  <c r="Y137" i="22" s="1"/>
  <c r="N137" i="22"/>
  <c r="H137" i="22"/>
  <c r="I137" i="22" s="1"/>
  <c r="G137" i="22"/>
  <c r="W136" i="22"/>
  <c r="Y136" i="22" s="1"/>
  <c r="N136" i="22"/>
  <c r="H136" i="22"/>
  <c r="I136" i="22" s="1"/>
  <c r="G136" i="22"/>
  <c r="W135" i="22"/>
  <c r="Y135" i="22" s="1"/>
  <c r="N135" i="22"/>
  <c r="H135" i="22"/>
  <c r="G135" i="22"/>
  <c r="W134" i="22"/>
  <c r="Y134" i="22" s="1"/>
  <c r="N134" i="22"/>
  <c r="H134" i="22"/>
  <c r="I134" i="22" s="1"/>
  <c r="G134" i="22"/>
  <c r="W133" i="22"/>
  <c r="Y133" i="22" s="1"/>
  <c r="N133" i="22"/>
  <c r="H133" i="22"/>
  <c r="I133" i="22" s="1"/>
  <c r="G133" i="22"/>
  <c r="W132" i="22"/>
  <c r="Y132" i="22" s="1"/>
  <c r="N132" i="22"/>
  <c r="H132" i="22"/>
  <c r="I132" i="22" s="1"/>
  <c r="G132" i="22"/>
  <c r="W131" i="22"/>
  <c r="Y131" i="22" s="1"/>
  <c r="N131" i="22"/>
  <c r="H131" i="22"/>
  <c r="G131" i="22"/>
  <c r="W130" i="22"/>
  <c r="Y130" i="22" s="1"/>
  <c r="N130" i="22"/>
  <c r="H130" i="22"/>
  <c r="I130" i="22" s="1"/>
  <c r="G130" i="22"/>
  <c r="W129" i="22"/>
  <c r="Y129" i="22" s="1"/>
  <c r="N129" i="22"/>
  <c r="H129" i="22"/>
  <c r="I129" i="22" s="1"/>
  <c r="G129" i="22"/>
  <c r="W128" i="22"/>
  <c r="Y128" i="22" s="1"/>
  <c r="N128" i="22"/>
  <c r="H128" i="22"/>
  <c r="I128" i="22" s="1"/>
  <c r="G128" i="22"/>
  <c r="W127" i="22"/>
  <c r="Y127" i="22" s="1"/>
  <c r="H127" i="22"/>
  <c r="G127" i="22"/>
  <c r="N126" i="22"/>
  <c r="H126" i="22"/>
  <c r="I126" i="22" s="1"/>
  <c r="G126" i="22"/>
  <c r="W125" i="22"/>
  <c r="Y125" i="22" s="1"/>
  <c r="N125" i="22"/>
  <c r="H125" i="22"/>
  <c r="G125" i="22"/>
  <c r="W124" i="22"/>
  <c r="Y124" i="22" s="1"/>
  <c r="N124" i="22"/>
  <c r="H124" i="22"/>
  <c r="I124" i="22" s="1"/>
  <c r="G124" i="22"/>
  <c r="W123" i="22"/>
  <c r="Y123" i="22" s="1"/>
  <c r="N123" i="22"/>
  <c r="H123" i="22"/>
  <c r="I123" i="22" s="1"/>
  <c r="G123" i="22"/>
  <c r="W122" i="22"/>
  <c r="Y122" i="22" s="1"/>
  <c r="N122" i="22"/>
  <c r="H122" i="22"/>
  <c r="I122" i="22" s="1"/>
  <c r="G122" i="22"/>
  <c r="W121" i="22"/>
  <c r="Y121" i="22" s="1"/>
  <c r="N121" i="22"/>
  <c r="H121" i="22"/>
  <c r="G121" i="22"/>
  <c r="W120" i="22"/>
  <c r="Y120" i="22" s="1"/>
  <c r="N120" i="22"/>
  <c r="H120" i="22"/>
  <c r="I120" i="22" s="1"/>
  <c r="G120" i="22"/>
  <c r="W119" i="22"/>
  <c r="Y119" i="22" s="1"/>
  <c r="N119" i="22"/>
  <c r="H119" i="22"/>
  <c r="I119" i="22" s="1"/>
  <c r="G119" i="22"/>
  <c r="W118" i="22"/>
  <c r="Y118" i="22" s="1"/>
  <c r="N118" i="22"/>
  <c r="H118" i="22"/>
  <c r="I118" i="22" s="1"/>
  <c r="G118" i="22"/>
  <c r="W117" i="22"/>
  <c r="Y117" i="22" s="1"/>
  <c r="N117" i="22"/>
  <c r="H117" i="22"/>
  <c r="G117" i="22"/>
  <c r="W116" i="22"/>
  <c r="Y116" i="22" s="1"/>
  <c r="N116" i="22"/>
  <c r="H116" i="22"/>
  <c r="I116" i="22" s="1"/>
  <c r="G116" i="22"/>
  <c r="W115" i="22"/>
  <c r="Y115" i="22" s="1"/>
  <c r="N115" i="22"/>
  <c r="H115" i="22"/>
  <c r="I115" i="22" s="1"/>
  <c r="G115" i="22"/>
  <c r="W114" i="22"/>
  <c r="Y114" i="22" s="1"/>
  <c r="N114" i="22"/>
  <c r="H114" i="22"/>
  <c r="I114" i="22" s="1"/>
  <c r="G114" i="22"/>
  <c r="W113" i="22"/>
  <c r="Y113" i="22" s="1"/>
  <c r="N113" i="22"/>
  <c r="H113" i="22"/>
  <c r="G113" i="22"/>
  <c r="W112" i="22"/>
  <c r="Y112" i="22" s="1"/>
  <c r="N112" i="22"/>
  <c r="H112" i="22"/>
  <c r="I112" i="22" s="1"/>
  <c r="G112" i="22"/>
  <c r="W111" i="22"/>
  <c r="Y111" i="22" s="1"/>
  <c r="N111" i="22"/>
  <c r="H111" i="22"/>
  <c r="I111" i="22" s="1"/>
  <c r="G111" i="22"/>
  <c r="Y110" i="22"/>
  <c r="W110" i="22"/>
  <c r="N110" i="22"/>
  <c r="H110" i="22"/>
  <c r="I110" i="22" s="1"/>
  <c r="G110" i="22"/>
  <c r="W109" i="22"/>
  <c r="Y109" i="22" s="1"/>
  <c r="N109" i="22"/>
  <c r="H109" i="22"/>
  <c r="G109" i="22"/>
  <c r="W108" i="22"/>
  <c r="Y108" i="22" s="1"/>
  <c r="N108" i="22"/>
  <c r="H108" i="22"/>
  <c r="I108" i="22" s="1"/>
  <c r="G108" i="22"/>
  <c r="W107" i="22"/>
  <c r="Y107" i="22" s="1"/>
  <c r="N107" i="22"/>
  <c r="H107" i="22"/>
  <c r="I107" i="22" s="1"/>
  <c r="G107" i="22"/>
  <c r="W106" i="22"/>
  <c r="Y106" i="22" s="1"/>
  <c r="N106" i="22"/>
  <c r="H106" i="22"/>
  <c r="I106" i="22" s="1"/>
  <c r="G106" i="22"/>
  <c r="W105" i="22"/>
  <c r="Y105" i="22" s="1"/>
  <c r="N105" i="22"/>
  <c r="H105" i="22"/>
  <c r="G105" i="22"/>
  <c r="W104" i="22"/>
  <c r="N104" i="22"/>
  <c r="H104" i="22"/>
  <c r="G104" i="22"/>
  <c r="P103" i="22"/>
  <c r="L103" i="22"/>
  <c r="K103" i="22"/>
  <c r="X67" i="22" s="1"/>
  <c r="X103" i="22" s="1"/>
  <c r="J103" i="22"/>
  <c r="F103" i="22"/>
  <c r="E103" i="22"/>
  <c r="W102" i="22"/>
  <c r="Y102" i="22" s="1"/>
  <c r="N102" i="22"/>
  <c r="H102" i="22"/>
  <c r="G102" i="22"/>
  <c r="W101" i="22"/>
  <c r="Y101" i="22" s="1"/>
  <c r="N101" i="22"/>
  <c r="H101" i="22"/>
  <c r="I101" i="22" s="1"/>
  <c r="G101" i="22"/>
  <c r="W100" i="22"/>
  <c r="Y100" i="22" s="1"/>
  <c r="N100" i="22"/>
  <c r="H100" i="22"/>
  <c r="I100" i="22" s="1"/>
  <c r="G100" i="22"/>
  <c r="H99" i="22"/>
  <c r="I99" i="22" s="1"/>
  <c r="G99" i="22"/>
  <c r="W98" i="22"/>
  <c r="Y98" i="22" s="1"/>
  <c r="N98" i="22"/>
  <c r="H98" i="22"/>
  <c r="I98" i="22" s="1"/>
  <c r="G98" i="22"/>
  <c r="W97" i="22"/>
  <c r="Y97" i="22" s="1"/>
  <c r="N97" i="22"/>
  <c r="H97" i="22"/>
  <c r="I97" i="22" s="1"/>
  <c r="G97" i="22"/>
  <c r="W96" i="22"/>
  <c r="Y96" i="22" s="1"/>
  <c r="N96" i="22"/>
  <c r="H96" i="22"/>
  <c r="G96" i="22"/>
  <c r="W95" i="22"/>
  <c r="Y95" i="22" s="1"/>
  <c r="N95" i="22"/>
  <c r="H95" i="22"/>
  <c r="I95" i="22" s="1"/>
  <c r="G95" i="22"/>
  <c r="W94" i="22"/>
  <c r="Y94" i="22" s="1"/>
  <c r="N94" i="22"/>
  <c r="H94" i="22"/>
  <c r="G94" i="22"/>
  <c r="W93" i="22"/>
  <c r="Y93" i="22" s="1"/>
  <c r="N93" i="22"/>
  <c r="H93" i="22"/>
  <c r="I93" i="22" s="1"/>
  <c r="G93" i="22"/>
  <c r="W92" i="22"/>
  <c r="Y92" i="22" s="1"/>
  <c r="N92" i="22"/>
  <c r="H92" i="22"/>
  <c r="G92" i="22"/>
  <c r="W91" i="22"/>
  <c r="Y91" i="22" s="1"/>
  <c r="N91" i="22"/>
  <c r="H91" i="22"/>
  <c r="I91" i="22" s="1"/>
  <c r="G91" i="22"/>
  <c r="W90" i="22"/>
  <c r="Y90" i="22" s="1"/>
  <c r="N90" i="22"/>
  <c r="H90" i="22"/>
  <c r="I90" i="22" s="1"/>
  <c r="G90" i="22"/>
  <c r="W89" i="22"/>
  <c r="Y89" i="22" s="1"/>
  <c r="N89" i="22"/>
  <c r="H89" i="22"/>
  <c r="I89" i="22" s="1"/>
  <c r="G89" i="22"/>
  <c r="W88" i="22"/>
  <c r="Y88" i="22" s="1"/>
  <c r="N88" i="22"/>
  <c r="H88" i="22"/>
  <c r="G88" i="22"/>
  <c r="W87" i="22"/>
  <c r="Y87" i="22" s="1"/>
  <c r="N87" i="22"/>
  <c r="H87" i="22"/>
  <c r="I87" i="22" s="1"/>
  <c r="G87" i="22"/>
  <c r="W86" i="22"/>
  <c r="Y86" i="22" s="1"/>
  <c r="N86" i="22"/>
  <c r="H86" i="22"/>
  <c r="G86" i="22"/>
  <c r="W85" i="22"/>
  <c r="Y85" i="22" s="1"/>
  <c r="N85" i="22"/>
  <c r="H85" i="22"/>
  <c r="I85" i="22" s="1"/>
  <c r="G85" i="22"/>
  <c r="W84" i="22"/>
  <c r="Y84" i="22" s="1"/>
  <c r="N84" i="22"/>
  <c r="H84" i="22"/>
  <c r="G84" i="22"/>
  <c r="H82" i="22"/>
  <c r="I82" i="22" s="1"/>
  <c r="G82" i="22"/>
  <c r="W81" i="22"/>
  <c r="Y81" i="22" s="1"/>
  <c r="N81" i="22"/>
  <c r="H81" i="22"/>
  <c r="G81" i="22"/>
  <c r="Y80" i="22"/>
  <c r="W80" i="22"/>
  <c r="N80" i="22"/>
  <c r="H80" i="22"/>
  <c r="I80" i="22" s="1"/>
  <c r="G80" i="22"/>
  <c r="W79" i="22"/>
  <c r="Y79" i="22" s="1"/>
  <c r="N79" i="22"/>
  <c r="H79" i="22"/>
  <c r="G79" i="22"/>
  <c r="W78" i="22"/>
  <c r="Y78" i="22" s="1"/>
  <c r="N78" i="22"/>
  <c r="H78" i="22"/>
  <c r="I78" i="22" s="1"/>
  <c r="G78" i="22"/>
  <c r="W77" i="22"/>
  <c r="Y77" i="22" s="1"/>
  <c r="N77" i="22"/>
  <c r="H77" i="22"/>
  <c r="G77" i="22"/>
  <c r="W76" i="22"/>
  <c r="Y76" i="22" s="1"/>
  <c r="N76" i="22"/>
  <c r="H76" i="22"/>
  <c r="I76" i="22" s="1"/>
  <c r="G76" i="22"/>
  <c r="W75" i="22"/>
  <c r="Y75" i="22" s="1"/>
  <c r="N75" i="22"/>
  <c r="H75" i="22"/>
  <c r="G75" i="22"/>
  <c r="W74" i="22"/>
  <c r="Y74" i="22" s="1"/>
  <c r="N74" i="22"/>
  <c r="H74" i="22"/>
  <c r="I74" i="22" s="1"/>
  <c r="G74" i="22"/>
  <c r="W73" i="22"/>
  <c r="Y73" i="22" s="1"/>
  <c r="N73" i="22"/>
  <c r="H73" i="22"/>
  <c r="G73" i="22"/>
  <c r="W72" i="22"/>
  <c r="Y72" i="22" s="1"/>
  <c r="N72" i="22"/>
  <c r="H72" i="22"/>
  <c r="I72" i="22" s="1"/>
  <c r="G72" i="22"/>
  <c r="W71" i="22"/>
  <c r="Y71" i="22" s="1"/>
  <c r="N71" i="22"/>
  <c r="H71" i="22"/>
  <c r="G71" i="22"/>
  <c r="W70" i="22"/>
  <c r="Y70" i="22" s="1"/>
  <c r="N70" i="22"/>
  <c r="H70" i="22"/>
  <c r="I70" i="22" s="1"/>
  <c r="G70" i="22"/>
  <c r="W69" i="22"/>
  <c r="Y69" i="22" s="1"/>
  <c r="N69" i="22"/>
  <c r="H69" i="22"/>
  <c r="G69" i="22"/>
  <c r="W68" i="22"/>
  <c r="Y68" i="22" s="1"/>
  <c r="N68" i="22"/>
  <c r="H68" i="22"/>
  <c r="I68" i="22" s="1"/>
  <c r="G68" i="22"/>
  <c r="W67" i="22"/>
  <c r="N67" i="22"/>
  <c r="H67" i="22"/>
  <c r="G67" i="22"/>
  <c r="P66" i="22"/>
  <c r="L66" i="22"/>
  <c r="K66" i="22"/>
  <c r="X17" i="22" s="1"/>
  <c r="X66" i="22" s="1"/>
  <c r="J66" i="22"/>
  <c r="F66" i="22"/>
  <c r="E66" i="22"/>
  <c r="W65" i="22"/>
  <c r="Y65" i="22" s="1"/>
  <c r="N65" i="22"/>
  <c r="H65" i="22"/>
  <c r="I65" i="22" s="1"/>
  <c r="G65" i="22"/>
  <c r="W64" i="22"/>
  <c r="Y64" i="22" s="1"/>
  <c r="N64" i="22"/>
  <c r="H64" i="22"/>
  <c r="G64" i="22"/>
  <c r="W63" i="22"/>
  <c r="Y63" i="22" s="1"/>
  <c r="N63" i="22"/>
  <c r="H63" i="22"/>
  <c r="I63" i="22" s="1"/>
  <c r="G63" i="22"/>
  <c r="W62" i="22"/>
  <c r="Y62" i="22" s="1"/>
  <c r="N62" i="22"/>
  <c r="H62" i="22"/>
  <c r="I62" i="22" s="1"/>
  <c r="G62" i="22"/>
  <c r="W61" i="22"/>
  <c r="Y61" i="22" s="1"/>
  <c r="N61" i="22"/>
  <c r="H61" i="22"/>
  <c r="I61" i="22" s="1"/>
  <c r="G61" i="22"/>
  <c r="W60" i="22"/>
  <c r="Y60" i="22" s="1"/>
  <c r="N60" i="22"/>
  <c r="H60" i="22"/>
  <c r="G60" i="22"/>
  <c r="W59" i="22"/>
  <c r="Y59" i="22" s="1"/>
  <c r="N59" i="22"/>
  <c r="H59" i="22"/>
  <c r="I59" i="22" s="1"/>
  <c r="G59" i="22"/>
  <c r="W58" i="22"/>
  <c r="Y58" i="22" s="1"/>
  <c r="N58" i="22"/>
  <c r="H58" i="22"/>
  <c r="I58" i="22" s="1"/>
  <c r="G58" i="22"/>
  <c r="W57" i="22"/>
  <c r="Y57" i="22" s="1"/>
  <c r="N57" i="22"/>
  <c r="H57" i="22"/>
  <c r="I57" i="22" s="1"/>
  <c r="G57" i="22"/>
  <c r="W56" i="22"/>
  <c r="Y56" i="22" s="1"/>
  <c r="N56" i="22"/>
  <c r="H56" i="22"/>
  <c r="G56" i="22"/>
  <c r="W55" i="22"/>
  <c r="Y55" i="22" s="1"/>
  <c r="N55" i="22"/>
  <c r="H55" i="22"/>
  <c r="I55" i="22" s="1"/>
  <c r="G55" i="22"/>
  <c r="W54" i="22"/>
  <c r="Y54" i="22" s="1"/>
  <c r="N54" i="22"/>
  <c r="H54" i="22"/>
  <c r="I54" i="22" s="1"/>
  <c r="G54" i="22"/>
  <c r="W53" i="22"/>
  <c r="Y53" i="22" s="1"/>
  <c r="N53" i="22"/>
  <c r="H53" i="22"/>
  <c r="I53" i="22" s="1"/>
  <c r="G53" i="22"/>
  <c r="H52" i="22"/>
  <c r="I52" i="22" s="1"/>
  <c r="G52" i="22"/>
  <c r="W51" i="22"/>
  <c r="Y51" i="22" s="1"/>
  <c r="N51" i="22"/>
  <c r="H51" i="22"/>
  <c r="I51" i="22" s="1"/>
  <c r="G51" i="22"/>
  <c r="W50" i="22"/>
  <c r="Y50" i="22" s="1"/>
  <c r="N50" i="22"/>
  <c r="H50" i="22"/>
  <c r="G50" i="22"/>
  <c r="W49" i="22"/>
  <c r="Y49" i="22" s="1"/>
  <c r="N49" i="22"/>
  <c r="H49" i="22"/>
  <c r="I49" i="22" s="1"/>
  <c r="G49" i="22"/>
  <c r="W48" i="22"/>
  <c r="Y48" i="22" s="1"/>
  <c r="N48" i="22"/>
  <c r="H48" i="22"/>
  <c r="I48" i="22" s="1"/>
  <c r="G48" i="22"/>
  <c r="W47" i="22"/>
  <c r="Y47" i="22" s="1"/>
  <c r="N47" i="22"/>
  <c r="H47" i="22"/>
  <c r="I47" i="22" s="1"/>
  <c r="G47" i="22"/>
  <c r="W46" i="22"/>
  <c r="Y46" i="22" s="1"/>
  <c r="N46" i="22"/>
  <c r="H46" i="22"/>
  <c r="G46" i="22"/>
  <c r="W45" i="22"/>
  <c r="Y45" i="22" s="1"/>
  <c r="N45" i="22"/>
  <c r="H45" i="22"/>
  <c r="I45" i="22" s="1"/>
  <c r="G45" i="22"/>
  <c r="W44" i="22"/>
  <c r="Y44" i="22" s="1"/>
  <c r="N44" i="22"/>
  <c r="H44" i="22"/>
  <c r="I44" i="22" s="1"/>
  <c r="G44" i="22"/>
  <c r="W43" i="22"/>
  <c r="Y43" i="22" s="1"/>
  <c r="N43" i="22"/>
  <c r="H43" i="22"/>
  <c r="G43" i="22"/>
  <c r="W42" i="22"/>
  <c r="Y42" i="22" s="1"/>
  <c r="N42" i="22"/>
  <c r="H42" i="22"/>
  <c r="G42" i="22"/>
  <c r="W41" i="22"/>
  <c r="Y41" i="22" s="1"/>
  <c r="N41" i="22"/>
  <c r="H41" i="22"/>
  <c r="I41" i="22" s="1"/>
  <c r="G41" i="22"/>
  <c r="W40" i="22"/>
  <c r="Y40" i="22" s="1"/>
  <c r="N40" i="22"/>
  <c r="H40" i="22"/>
  <c r="I40" i="22" s="1"/>
  <c r="G40" i="22"/>
  <c r="W39" i="22"/>
  <c r="Y39" i="22" s="1"/>
  <c r="N39" i="22"/>
  <c r="H39" i="22"/>
  <c r="I39" i="22" s="1"/>
  <c r="G39" i="22"/>
  <c r="W38" i="22"/>
  <c r="Y38" i="22" s="1"/>
  <c r="N38" i="22"/>
  <c r="H38" i="22"/>
  <c r="G38" i="22"/>
  <c r="W37" i="22"/>
  <c r="Y37" i="22" s="1"/>
  <c r="N37" i="22"/>
  <c r="H37" i="22"/>
  <c r="I37" i="22" s="1"/>
  <c r="G37" i="22"/>
  <c r="W36" i="22"/>
  <c r="Y36" i="22" s="1"/>
  <c r="N36" i="22"/>
  <c r="H36" i="22"/>
  <c r="I36" i="22" s="1"/>
  <c r="G36" i="22"/>
  <c r="W35" i="22"/>
  <c r="Y35" i="22" s="1"/>
  <c r="N35" i="22"/>
  <c r="H35" i="22"/>
  <c r="I35" i="22" s="1"/>
  <c r="G35" i="22"/>
  <c r="W34" i="22"/>
  <c r="Y34" i="22" s="1"/>
  <c r="N34" i="22"/>
  <c r="H34" i="22"/>
  <c r="G34" i="22"/>
  <c r="W33" i="22"/>
  <c r="Y33" i="22" s="1"/>
  <c r="N33" i="22"/>
  <c r="H33" i="22"/>
  <c r="I33" i="22" s="1"/>
  <c r="G33" i="22"/>
  <c r="W32" i="22"/>
  <c r="Y32" i="22" s="1"/>
  <c r="N32" i="22"/>
  <c r="H32" i="22"/>
  <c r="I32" i="22" s="1"/>
  <c r="G32" i="22"/>
  <c r="W31" i="22"/>
  <c r="Y31" i="22" s="1"/>
  <c r="N31" i="22"/>
  <c r="H31" i="22"/>
  <c r="I31" i="22" s="1"/>
  <c r="G31" i="22"/>
  <c r="W30" i="22"/>
  <c r="Y30" i="22" s="1"/>
  <c r="N30" i="22"/>
  <c r="H30" i="22"/>
  <c r="G30" i="22"/>
  <c r="W29" i="22"/>
  <c r="Y29" i="22" s="1"/>
  <c r="N29" i="22"/>
  <c r="H29" i="22"/>
  <c r="I29" i="22" s="1"/>
  <c r="G29" i="22"/>
  <c r="W28" i="22"/>
  <c r="Y28" i="22" s="1"/>
  <c r="N28" i="22"/>
  <c r="H28" i="22"/>
  <c r="I28" i="22" s="1"/>
  <c r="G28" i="22"/>
  <c r="W27" i="22"/>
  <c r="Y27" i="22" s="1"/>
  <c r="N27" i="22"/>
  <c r="H27" i="22"/>
  <c r="I27" i="22" s="1"/>
  <c r="G27" i="22"/>
  <c r="W26" i="22"/>
  <c r="Y26" i="22" s="1"/>
  <c r="N26" i="22"/>
  <c r="H26" i="22"/>
  <c r="G26" i="22"/>
  <c r="W25" i="22"/>
  <c r="Y25" i="22" s="1"/>
  <c r="N25" i="22"/>
  <c r="H25" i="22"/>
  <c r="I25" i="22" s="1"/>
  <c r="G25" i="22"/>
  <c r="W24" i="22"/>
  <c r="Y24" i="22" s="1"/>
  <c r="N24" i="22"/>
  <c r="H24" i="22"/>
  <c r="I24" i="22" s="1"/>
  <c r="G24" i="22"/>
  <c r="W23" i="22"/>
  <c r="Y23" i="22" s="1"/>
  <c r="N23" i="22"/>
  <c r="H23" i="22"/>
  <c r="I23" i="22" s="1"/>
  <c r="G23" i="22"/>
  <c r="W22" i="22"/>
  <c r="Y22" i="22" s="1"/>
  <c r="N22" i="22"/>
  <c r="H22" i="22"/>
  <c r="G22" i="22"/>
  <c r="W21" i="22"/>
  <c r="Y21" i="22" s="1"/>
  <c r="N21" i="22"/>
  <c r="H21" i="22"/>
  <c r="I21" i="22" s="1"/>
  <c r="G21" i="22"/>
  <c r="W20" i="22"/>
  <c r="Y20" i="22" s="1"/>
  <c r="N20" i="22"/>
  <c r="H20" i="22"/>
  <c r="I20" i="22" s="1"/>
  <c r="G20" i="22"/>
  <c r="Y19" i="22"/>
  <c r="W19" i="22"/>
  <c r="N19" i="22"/>
  <c r="H19" i="22"/>
  <c r="I19" i="22" s="1"/>
  <c r="G19" i="22"/>
  <c r="W18" i="22"/>
  <c r="Y18" i="22" s="1"/>
  <c r="N18" i="22"/>
  <c r="H18" i="22"/>
  <c r="G18" i="22"/>
  <c r="H17" i="22"/>
  <c r="G17" i="22"/>
  <c r="U15" i="22"/>
  <c r="U83" i="22" s="1"/>
  <c r="E10" i="22"/>
  <c r="P821" i="21"/>
  <c r="L821" i="21"/>
  <c r="K821" i="21"/>
  <c r="J821" i="21"/>
  <c r="F821" i="21"/>
  <c r="E821" i="21"/>
  <c r="W820" i="21"/>
  <c r="Y820" i="21" s="1"/>
  <c r="H820" i="21"/>
  <c r="I820" i="21" s="1"/>
  <c r="W819" i="21"/>
  <c r="Y819" i="21" s="1"/>
  <c r="H819" i="21"/>
  <c r="I819" i="21" s="1"/>
  <c r="W818" i="21"/>
  <c r="Y818" i="21" s="1"/>
  <c r="H818" i="21"/>
  <c r="I818" i="21" s="1"/>
  <c r="W817" i="21"/>
  <c r="Y817" i="21" s="1"/>
  <c r="H817" i="21"/>
  <c r="W816" i="21"/>
  <c r="Y816" i="21" s="1"/>
  <c r="H816" i="21"/>
  <c r="I816" i="21" s="1"/>
  <c r="W815" i="21"/>
  <c r="Y815" i="21" s="1"/>
  <c r="H815" i="21"/>
  <c r="I815" i="21" s="1"/>
  <c r="W814" i="21"/>
  <c r="Y814" i="21" s="1"/>
  <c r="H814" i="21"/>
  <c r="I814" i="21" s="1"/>
  <c r="W813" i="21"/>
  <c r="Y813" i="21" s="1"/>
  <c r="H813" i="21"/>
  <c r="W812" i="21"/>
  <c r="Y812" i="21" s="1"/>
  <c r="H812" i="21"/>
  <c r="I812" i="21" s="1"/>
  <c r="W811" i="21"/>
  <c r="Y811" i="21" s="1"/>
  <c r="H811" i="21"/>
  <c r="I811" i="21" s="1"/>
  <c r="W810" i="21"/>
  <c r="Y810" i="21" s="1"/>
  <c r="H810" i="21"/>
  <c r="I810" i="21" s="1"/>
  <c r="W809" i="21"/>
  <c r="Y809" i="21" s="1"/>
  <c r="H809" i="21"/>
  <c r="W808" i="21"/>
  <c r="Y808" i="21" s="1"/>
  <c r="H808" i="21"/>
  <c r="I808" i="21" s="1"/>
  <c r="W807" i="21"/>
  <c r="Y807" i="21" s="1"/>
  <c r="H807" i="21"/>
  <c r="I807" i="21" s="1"/>
  <c r="W806" i="21"/>
  <c r="Y806" i="21" s="1"/>
  <c r="H806" i="21"/>
  <c r="I806" i="21" s="1"/>
  <c r="W805" i="21"/>
  <c r="Y805" i="21" s="1"/>
  <c r="H805" i="21"/>
  <c r="W804" i="21"/>
  <c r="Y804" i="21" s="1"/>
  <c r="H804" i="21"/>
  <c r="I804" i="21" s="1"/>
  <c r="W803" i="21"/>
  <c r="Y803" i="21" s="1"/>
  <c r="H803" i="21"/>
  <c r="I803" i="21" s="1"/>
  <c r="W802" i="21"/>
  <c r="Y802" i="21" s="1"/>
  <c r="H802" i="21"/>
  <c r="I802" i="21" s="1"/>
  <c r="W801" i="21"/>
  <c r="Y801" i="21" s="1"/>
  <c r="H801" i="21"/>
  <c r="W800" i="21"/>
  <c r="Y800" i="21" s="1"/>
  <c r="H800" i="21"/>
  <c r="I800" i="21" s="1"/>
  <c r="W799" i="21"/>
  <c r="Y799" i="21" s="1"/>
  <c r="H799" i="21"/>
  <c r="I799" i="21" s="1"/>
  <c r="W798" i="21"/>
  <c r="Y798" i="21" s="1"/>
  <c r="H798" i="21"/>
  <c r="I798" i="21" s="1"/>
  <c r="W797" i="21"/>
  <c r="Y797" i="21" s="1"/>
  <c r="H797" i="21"/>
  <c r="W796" i="21"/>
  <c r="Y796" i="21" s="1"/>
  <c r="H796" i="21"/>
  <c r="I796" i="21" s="1"/>
  <c r="W795" i="21"/>
  <c r="Y795" i="21" s="1"/>
  <c r="H795" i="21"/>
  <c r="I795" i="21" s="1"/>
  <c r="W794" i="21"/>
  <c r="Y794" i="21" s="1"/>
  <c r="H794" i="21"/>
  <c r="I794" i="21" s="1"/>
  <c r="W793" i="21"/>
  <c r="Y793" i="21" s="1"/>
  <c r="H793" i="21"/>
  <c r="W792" i="21"/>
  <c r="Y792" i="21" s="1"/>
  <c r="H792" i="21"/>
  <c r="I792" i="21" s="1"/>
  <c r="W791" i="21"/>
  <c r="Y791" i="21" s="1"/>
  <c r="H791" i="21"/>
  <c r="I791" i="21" s="1"/>
  <c r="W790" i="21"/>
  <c r="Y790" i="21" s="1"/>
  <c r="H790" i="21"/>
  <c r="I790" i="21" s="1"/>
  <c r="W789" i="21"/>
  <c r="Y789" i="21" s="1"/>
  <c r="H789" i="21"/>
  <c r="W788" i="21"/>
  <c r="Y788" i="21" s="1"/>
  <c r="H788" i="21"/>
  <c r="I788" i="21" s="1"/>
  <c r="W787" i="21"/>
  <c r="Y787" i="21" s="1"/>
  <c r="H787" i="21"/>
  <c r="I787" i="21" s="1"/>
  <c r="X786" i="21"/>
  <c r="X821" i="21" s="1"/>
  <c r="H786" i="21"/>
  <c r="G786" i="21"/>
  <c r="P785" i="21"/>
  <c r="L785" i="21"/>
  <c r="K785" i="21"/>
  <c r="X753" i="21" s="1"/>
  <c r="X785" i="21" s="1"/>
  <c r="J785" i="21"/>
  <c r="F785" i="21"/>
  <c r="E785" i="21"/>
  <c r="W784" i="21"/>
  <c r="Y784" i="21" s="1"/>
  <c r="H784" i="21"/>
  <c r="W783" i="21"/>
  <c r="Y783" i="21" s="1"/>
  <c r="H783" i="21"/>
  <c r="I783" i="21" s="1"/>
  <c r="W782" i="21"/>
  <c r="Y782" i="21" s="1"/>
  <c r="H782" i="21"/>
  <c r="I782" i="21" s="1"/>
  <c r="W781" i="21"/>
  <c r="Y781" i="21" s="1"/>
  <c r="H781" i="21"/>
  <c r="I781" i="21" s="1"/>
  <c r="W780" i="21"/>
  <c r="Y780" i="21" s="1"/>
  <c r="H780" i="21"/>
  <c r="W779" i="21"/>
  <c r="Y779" i="21" s="1"/>
  <c r="H779" i="21"/>
  <c r="I779" i="21" s="1"/>
  <c r="W778" i="21"/>
  <c r="Y778" i="21" s="1"/>
  <c r="H778" i="21"/>
  <c r="I778" i="21" s="1"/>
  <c r="W777" i="21"/>
  <c r="Y777" i="21" s="1"/>
  <c r="H777" i="21"/>
  <c r="I777" i="21" s="1"/>
  <c r="W776" i="21"/>
  <c r="Y776" i="21" s="1"/>
  <c r="H776" i="21"/>
  <c r="W775" i="21"/>
  <c r="Y775" i="21" s="1"/>
  <c r="H775" i="21"/>
  <c r="I775" i="21" s="1"/>
  <c r="W774" i="21"/>
  <c r="Y774" i="21" s="1"/>
  <c r="H774" i="21"/>
  <c r="I774" i="21" s="1"/>
  <c r="W773" i="21"/>
  <c r="Y773" i="21" s="1"/>
  <c r="H773" i="21"/>
  <c r="I773" i="21" s="1"/>
  <c r="W772" i="21"/>
  <c r="Y772" i="21" s="1"/>
  <c r="H772" i="21"/>
  <c r="W771" i="21"/>
  <c r="Y771" i="21" s="1"/>
  <c r="H771" i="21"/>
  <c r="I771" i="21" s="1"/>
  <c r="H770" i="21"/>
  <c r="W769" i="21"/>
  <c r="Y769" i="21" s="1"/>
  <c r="H769" i="21"/>
  <c r="I769" i="21" s="1"/>
  <c r="W768" i="21"/>
  <c r="Y768" i="21" s="1"/>
  <c r="H768" i="21"/>
  <c r="I768" i="21" s="1"/>
  <c r="W767" i="21"/>
  <c r="Y767" i="21" s="1"/>
  <c r="H767" i="21"/>
  <c r="I767" i="21" s="1"/>
  <c r="W766" i="21"/>
  <c r="Y766" i="21" s="1"/>
  <c r="H766" i="21"/>
  <c r="W765" i="21"/>
  <c r="Y765" i="21" s="1"/>
  <c r="H765" i="21"/>
  <c r="I765" i="21" s="1"/>
  <c r="H764" i="21"/>
  <c r="I764" i="21" s="1"/>
  <c r="W763" i="21"/>
  <c r="Y763" i="21" s="1"/>
  <c r="H763" i="21"/>
  <c r="I763" i="21" s="1"/>
  <c r="W762" i="21"/>
  <c r="Y762" i="21" s="1"/>
  <c r="H762" i="21"/>
  <c r="I762" i="21" s="1"/>
  <c r="W761" i="21"/>
  <c r="Y761" i="21" s="1"/>
  <c r="H761" i="21"/>
  <c r="I761" i="21" s="1"/>
  <c r="W760" i="21"/>
  <c r="Y760" i="21" s="1"/>
  <c r="H760" i="21"/>
  <c r="W759" i="21"/>
  <c r="Y759" i="21" s="1"/>
  <c r="H759" i="21"/>
  <c r="I759" i="21" s="1"/>
  <c r="W758" i="21"/>
  <c r="Y758" i="21" s="1"/>
  <c r="H758" i="21"/>
  <c r="I758" i="21" s="1"/>
  <c r="W757" i="21"/>
  <c r="Y757" i="21" s="1"/>
  <c r="H757" i="21"/>
  <c r="I757" i="21" s="1"/>
  <c r="W756" i="21"/>
  <c r="Y756" i="21" s="1"/>
  <c r="H756" i="21"/>
  <c r="W755" i="21"/>
  <c r="Y755" i="21" s="1"/>
  <c r="H755" i="21"/>
  <c r="I755" i="21" s="1"/>
  <c r="W754" i="21"/>
  <c r="Y754" i="21" s="1"/>
  <c r="H754" i="21"/>
  <c r="I754" i="21" s="1"/>
  <c r="W753" i="21"/>
  <c r="Y753" i="21" s="1"/>
  <c r="N753" i="21"/>
  <c r="H753" i="21"/>
  <c r="G753" i="21"/>
  <c r="P752" i="21"/>
  <c r="L752" i="21"/>
  <c r="K752" i="21"/>
  <c r="J752" i="21"/>
  <c r="F752" i="21"/>
  <c r="E752" i="21"/>
  <c r="W751" i="21"/>
  <c r="Y751" i="21" s="1"/>
  <c r="H751" i="21"/>
  <c r="I751" i="21" s="1"/>
  <c r="W750" i="21"/>
  <c r="Y750" i="21" s="1"/>
  <c r="H750" i="21"/>
  <c r="I750" i="21" s="1"/>
  <c r="W749" i="21"/>
  <c r="Y749" i="21" s="1"/>
  <c r="H749" i="21"/>
  <c r="W748" i="21"/>
  <c r="Y748" i="21" s="1"/>
  <c r="H748" i="21"/>
  <c r="W747" i="21"/>
  <c r="Y747" i="21" s="1"/>
  <c r="H747" i="21"/>
  <c r="I747" i="21" s="1"/>
  <c r="W746" i="21"/>
  <c r="Y746" i="21" s="1"/>
  <c r="H746" i="21"/>
  <c r="I746" i="21" s="1"/>
  <c r="W745" i="21"/>
  <c r="Y745" i="21" s="1"/>
  <c r="H745" i="21"/>
  <c r="W744" i="21"/>
  <c r="Y744" i="21" s="1"/>
  <c r="H744" i="21"/>
  <c r="W743" i="21"/>
  <c r="Y743" i="21" s="1"/>
  <c r="H743" i="21"/>
  <c r="I743" i="21" s="1"/>
  <c r="W742" i="21"/>
  <c r="Y742" i="21" s="1"/>
  <c r="H742" i="21"/>
  <c r="I742" i="21" s="1"/>
  <c r="W741" i="21"/>
  <c r="Y741" i="21" s="1"/>
  <c r="H741" i="21"/>
  <c r="W740" i="21"/>
  <c r="Y740" i="21" s="1"/>
  <c r="H740" i="21"/>
  <c r="W739" i="21"/>
  <c r="Y739" i="21" s="1"/>
  <c r="H739" i="21"/>
  <c r="I739" i="21" s="1"/>
  <c r="W738" i="21"/>
  <c r="Y738" i="21" s="1"/>
  <c r="H738" i="21"/>
  <c r="I738" i="21" s="1"/>
  <c r="W737" i="21"/>
  <c r="Y737" i="21" s="1"/>
  <c r="H737" i="21"/>
  <c r="W736" i="21"/>
  <c r="Y736" i="21" s="1"/>
  <c r="H736" i="21"/>
  <c r="I736" i="21" s="1"/>
  <c r="W735" i="21"/>
  <c r="Y735" i="21" s="1"/>
  <c r="H735" i="21"/>
  <c r="I735" i="21" s="1"/>
  <c r="W734" i="21"/>
  <c r="Y734" i="21" s="1"/>
  <c r="H734" i="21"/>
  <c r="I734" i="21" s="1"/>
  <c r="W733" i="21"/>
  <c r="Y733" i="21" s="1"/>
  <c r="H733" i="21"/>
  <c r="I733" i="21" s="1"/>
  <c r="W732" i="21"/>
  <c r="Y732" i="21" s="1"/>
  <c r="H732" i="21"/>
  <c r="I732" i="21" s="1"/>
  <c r="W731" i="21"/>
  <c r="Y731" i="21" s="1"/>
  <c r="H731" i="21"/>
  <c r="I731" i="21" s="1"/>
  <c r="W730" i="21"/>
  <c r="Y730" i="21" s="1"/>
  <c r="H730" i="21"/>
  <c r="W729" i="21"/>
  <c r="Y729" i="21" s="1"/>
  <c r="H729" i="21"/>
  <c r="I729" i="21" s="1"/>
  <c r="W728" i="21"/>
  <c r="Y728" i="21" s="1"/>
  <c r="H728" i="21"/>
  <c r="I728" i="21" s="1"/>
  <c r="W727" i="21"/>
  <c r="Y727" i="21" s="1"/>
  <c r="H727" i="21"/>
  <c r="W726" i="21"/>
  <c r="Y726" i="21" s="1"/>
  <c r="H726" i="21"/>
  <c r="I726" i="21" s="1"/>
  <c r="W725" i="21"/>
  <c r="Y725" i="21" s="1"/>
  <c r="H725" i="21"/>
  <c r="I725" i="21" s="1"/>
  <c r="W724" i="21"/>
  <c r="Y724" i="21" s="1"/>
  <c r="H724" i="21"/>
  <c r="I724" i="21" s="1"/>
  <c r="W723" i="21"/>
  <c r="Y723" i="21" s="1"/>
  <c r="H723" i="21"/>
  <c r="W722" i="21"/>
  <c r="Y722" i="21" s="1"/>
  <c r="H722" i="21"/>
  <c r="I722" i="21" s="1"/>
  <c r="W721" i="21"/>
  <c r="Y721" i="21" s="1"/>
  <c r="H721" i="21"/>
  <c r="I721" i="21" s="1"/>
  <c r="W720" i="21"/>
  <c r="Y720" i="21" s="1"/>
  <c r="H720" i="21"/>
  <c r="W719" i="21"/>
  <c r="Y719" i="21" s="1"/>
  <c r="H719" i="21"/>
  <c r="W718" i="21"/>
  <c r="Y718" i="21" s="1"/>
  <c r="H718" i="21"/>
  <c r="I718" i="21" s="1"/>
  <c r="W717" i="21"/>
  <c r="Y717" i="21" s="1"/>
  <c r="H717" i="21"/>
  <c r="I717" i="21" s="1"/>
  <c r="W716" i="21"/>
  <c r="Y716" i="21" s="1"/>
  <c r="H716" i="21"/>
  <c r="I716" i="21" s="1"/>
  <c r="W715" i="21"/>
  <c r="Y715" i="21" s="1"/>
  <c r="H715" i="21"/>
  <c r="W714" i="21"/>
  <c r="Y714" i="21" s="1"/>
  <c r="H714" i="21"/>
  <c r="I714" i="21" s="1"/>
  <c r="W713" i="21"/>
  <c r="Y713" i="21" s="1"/>
  <c r="H713" i="21"/>
  <c r="I713" i="21" s="1"/>
  <c r="W712" i="21"/>
  <c r="Y712" i="21" s="1"/>
  <c r="H712" i="21"/>
  <c r="I712" i="21" s="1"/>
  <c r="W711" i="21"/>
  <c r="Y711" i="21" s="1"/>
  <c r="H711" i="21"/>
  <c r="W710" i="21"/>
  <c r="Y710" i="21" s="1"/>
  <c r="H710" i="21"/>
  <c r="I710" i="21" s="1"/>
  <c r="X709" i="21"/>
  <c r="X752" i="21" s="1"/>
  <c r="H709" i="21"/>
  <c r="P708" i="21"/>
  <c r="L708" i="21"/>
  <c r="K708" i="21"/>
  <c r="X663" i="21" s="1"/>
  <c r="X708" i="21" s="1"/>
  <c r="J708" i="21"/>
  <c r="F708" i="21"/>
  <c r="E708" i="21"/>
  <c r="W707" i="21"/>
  <c r="Y707" i="21" s="1"/>
  <c r="H707" i="21"/>
  <c r="W706" i="21"/>
  <c r="Y706" i="21" s="1"/>
  <c r="H706" i="21"/>
  <c r="I706" i="21" s="1"/>
  <c r="W705" i="21"/>
  <c r="Y705" i="21" s="1"/>
  <c r="H705" i="21"/>
  <c r="I705" i="21" s="1"/>
  <c r="H704" i="21"/>
  <c r="M704" i="21" s="1"/>
  <c r="N704" i="21" s="1"/>
  <c r="W703" i="21"/>
  <c r="Y703" i="21" s="1"/>
  <c r="H703" i="21"/>
  <c r="I703" i="21" s="1"/>
  <c r="W702" i="21"/>
  <c r="Y702" i="21" s="1"/>
  <c r="H702" i="21"/>
  <c r="I702" i="21" s="1"/>
  <c r="W701" i="21"/>
  <c r="Y701" i="21" s="1"/>
  <c r="H701" i="21"/>
  <c r="W700" i="21"/>
  <c r="Y700" i="21" s="1"/>
  <c r="H700" i="21"/>
  <c r="I700" i="21" s="1"/>
  <c r="W699" i="21"/>
  <c r="Y699" i="21" s="1"/>
  <c r="H699" i="21"/>
  <c r="I699" i="21" s="1"/>
  <c r="W698" i="21"/>
  <c r="Y698" i="21" s="1"/>
  <c r="H698" i="21"/>
  <c r="I698" i="21" s="1"/>
  <c r="W697" i="21"/>
  <c r="Y697" i="21" s="1"/>
  <c r="H697" i="21"/>
  <c r="W696" i="21"/>
  <c r="Y696" i="21" s="1"/>
  <c r="H696" i="21"/>
  <c r="I696" i="21" s="1"/>
  <c r="W695" i="21"/>
  <c r="Y695" i="21" s="1"/>
  <c r="H695" i="21"/>
  <c r="I695" i="21" s="1"/>
  <c r="W694" i="21"/>
  <c r="Y694" i="21" s="1"/>
  <c r="H694" i="21"/>
  <c r="I694" i="21" s="1"/>
  <c r="W693" i="21"/>
  <c r="Y693" i="21" s="1"/>
  <c r="H693" i="21"/>
  <c r="H692" i="21"/>
  <c r="I692" i="21" s="1"/>
  <c r="W691" i="21"/>
  <c r="Y691" i="21" s="1"/>
  <c r="H691" i="21"/>
  <c r="W690" i="21"/>
  <c r="Y690" i="21" s="1"/>
  <c r="H690" i="21"/>
  <c r="I690" i="21" s="1"/>
  <c r="W689" i="21"/>
  <c r="Y689" i="21" s="1"/>
  <c r="H689" i="21"/>
  <c r="I689" i="21" s="1"/>
  <c r="W688" i="21"/>
  <c r="Y688" i="21" s="1"/>
  <c r="H688" i="21"/>
  <c r="I688" i="21" s="1"/>
  <c r="W687" i="21"/>
  <c r="Y687" i="21" s="1"/>
  <c r="H687" i="21"/>
  <c r="W686" i="21"/>
  <c r="Y686" i="21" s="1"/>
  <c r="H686" i="21"/>
  <c r="I686" i="21" s="1"/>
  <c r="W685" i="21"/>
  <c r="Y685" i="21" s="1"/>
  <c r="H685" i="21"/>
  <c r="I685" i="21" s="1"/>
  <c r="W684" i="21"/>
  <c r="Y684" i="21" s="1"/>
  <c r="H684" i="21"/>
  <c r="I684" i="21" s="1"/>
  <c r="W683" i="21"/>
  <c r="Y683" i="21" s="1"/>
  <c r="H683" i="21"/>
  <c r="W682" i="21"/>
  <c r="Y682" i="21" s="1"/>
  <c r="H682" i="21"/>
  <c r="I682" i="21" s="1"/>
  <c r="W681" i="21"/>
  <c r="Y681" i="21" s="1"/>
  <c r="H681" i="21"/>
  <c r="I681" i="21" s="1"/>
  <c r="W680" i="21"/>
  <c r="Y680" i="21" s="1"/>
  <c r="H680" i="21"/>
  <c r="I680" i="21" s="1"/>
  <c r="W679" i="21"/>
  <c r="Y679" i="21" s="1"/>
  <c r="H679" i="21"/>
  <c r="W678" i="21"/>
  <c r="Y678" i="21" s="1"/>
  <c r="H678" i="21"/>
  <c r="I678" i="21" s="1"/>
  <c r="W677" i="21"/>
  <c r="Y677" i="21" s="1"/>
  <c r="H677" i="21"/>
  <c r="I677" i="21" s="1"/>
  <c r="W676" i="21"/>
  <c r="Y676" i="21" s="1"/>
  <c r="H676" i="21"/>
  <c r="I676" i="21" s="1"/>
  <c r="W675" i="21"/>
  <c r="Y675" i="21" s="1"/>
  <c r="H675" i="21"/>
  <c r="W674" i="21"/>
  <c r="Y674" i="21" s="1"/>
  <c r="H674" i="21"/>
  <c r="I674" i="21" s="1"/>
  <c r="W673" i="21"/>
  <c r="Y673" i="21" s="1"/>
  <c r="H673" i="21"/>
  <c r="I673" i="21" s="1"/>
  <c r="W672" i="21"/>
  <c r="Y672" i="21" s="1"/>
  <c r="H672" i="21"/>
  <c r="I672" i="21" s="1"/>
  <c r="W671" i="21"/>
  <c r="Y671" i="21" s="1"/>
  <c r="H671" i="21"/>
  <c r="W670" i="21"/>
  <c r="Y670" i="21" s="1"/>
  <c r="H670" i="21"/>
  <c r="I670" i="21" s="1"/>
  <c r="W669" i="21"/>
  <c r="Y669" i="21" s="1"/>
  <c r="H669" i="21"/>
  <c r="I669" i="21" s="1"/>
  <c r="H668" i="21"/>
  <c r="W666" i="21"/>
  <c r="Y666" i="21" s="1"/>
  <c r="H666" i="21"/>
  <c r="I666" i="21" s="1"/>
  <c r="W665" i="21"/>
  <c r="Y665" i="21" s="1"/>
  <c r="H665" i="21"/>
  <c r="I665" i="21" s="1"/>
  <c r="W664" i="21"/>
  <c r="Y664" i="21" s="1"/>
  <c r="H664" i="21"/>
  <c r="H663" i="21"/>
  <c r="I663" i="21" s="1"/>
  <c r="G663" i="21"/>
  <c r="P662" i="21"/>
  <c r="L662" i="21"/>
  <c r="K662" i="21"/>
  <c r="X609" i="21" s="1"/>
  <c r="X662" i="21" s="1"/>
  <c r="J662" i="21"/>
  <c r="F662" i="21"/>
  <c r="E662" i="21"/>
  <c r="W661" i="21"/>
  <c r="Y661" i="21" s="1"/>
  <c r="H661" i="21"/>
  <c r="I661" i="21" s="1"/>
  <c r="W660" i="21"/>
  <c r="Y660" i="21" s="1"/>
  <c r="H660" i="21"/>
  <c r="I660" i="21" s="1"/>
  <c r="W659" i="21"/>
  <c r="Y659" i="21" s="1"/>
  <c r="H659" i="21"/>
  <c r="I659" i="21" s="1"/>
  <c r="W658" i="21"/>
  <c r="Y658" i="21" s="1"/>
  <c r="H658" i="21"/>
  <c r="I658" i="21" s="1"/>
  <c r="W657" i="21"/>
  <c r="Y657" i="21" s="1"/>
  <c r="H657" i="21"/>
  <c r="I657" i="21" s="1"/>
  <c r="W656" i="21"/>
  <c r="Y656" i="21" s="1"/>
  <c r="H656" i="21"/>
  <c r="I656" i="21" s="1"/>
  <c r="W655" i="21"/>
  <c r="Y655" i="21" s="1"/>
  <c r="H655" i="21"/>
  <c r="I655" i="21" s="1"/>
  <c r="W654" i="21"/>
  <c r="Y654" i="21" s="1"/>
  <c r="H654" i="21"/>
  <c r="I654" i="21" s="1"/>
  <c r="W653" i="21"/>
  <c r="Y653" i="21" s="1"/>
  <c r="H653" i="21"/>
  <c r="I653" i="21" s="1"/>
  <c r="W652" i="21"/>
  <c r="Y652" i="21" s="1"/>
  <c r="H652" i="21"/>
  <c r="I652" i="21" s="1"/>
  <c r="W651" i="21"/>
  <c r="Y651" i="21" s="1"/>
  <c r="H651" i="21"/>
  <c r="I651" i="21" s="1"/>
  <c r="W650" i="21"/>
  <c r="Y650" i="21" s="1"/>
  <c r="H650" i="21"/>
  <c r="I650" i="21" s="1"/>
  <c r="W649" i="21"/>
  <c r="Y649" i="21" s="1"/>
  <c r="H649" i="21"/>
  <c r="I649" i="21" s="1"/>
  <c r="W648" i="21"/>
  <c r="Y648" i="21" s="1"/>
  <c r="H648" i="21"/>
  <c r="I648" i="21" s="1"/>
  <c r="W647" i="21"/>
  <c r="Y647" i="21" s="1"/>
  <c r="H647" i="21"/>
  <c r="I647" i="21" s="1"/>
  <c r="W646" i="21"/>
  <c r="Y646" i="21" s="1"/>
  <c r="H646" i="21"/>
  <c r="I646" i="21" s="1"/>
  <c r="W645" i="21"/>
  <c r="Y645" i="21" s="1"/>
  <c r="H645" i="21"/>
  <c r="I645" i="21" s="1"/>
  <c r="W644" i="21"/>
  <c r="Y644" i="21" s="1"/>
  <c r="H644" i="21"/>
  <c r="I644" i="21" s="1"/>
  <c r="W643" i="21"/>
  <c r="Y643" i="21" s="1"/>
  <c r="H643" i="21"/>
  <c r="I643" i="21" s="1"/>
  <c r="W642" i="21"/>
  <c r="Y642" i="21" s="1"/>
  <c r="H642" i="21"/>
  <c r="I642" i="21" s="1"/>
  <c r="W641" i="21"/>
  <c r="Y641" i="21" s="1"/>
  <c r="H641" i="21"/>
  <c r="W640" i="21"/>
  <c r="Y640" i="21" s="1"/>
  <c r="H640" i="21"/>
  <c r="I640" i="21" s="1"/>
  <c r="W639" i="21"/>
  <c r="Y639" i="21" s="1"/>
  <c r="H639" i="21"/>
  <c r="I639" i="21" s="1"/>
  <c r="W638" i="21"/>
  <c r="Y638" i="21" s="1"/>
  <c r="H638" i="21"/>
  <c r="I638" i="21" s="1"/>
  <c r="W637" i="21"/>
  <c r="Y637" i="21" s="1"/>
  <c r="H637" i="21"/>
  <c r="I637" i="21" s="1"/>
  <c r="H636" i="21"/>
  <c r="I636" i="21" s="1"/>
  <c r="W635" i="21"/>
  <c r="Y635" i="21" s="1"/>
  <c r="H635" i="21"/>
  <c r="I635" i="21" s="1"/>
  <c r="W634" i="21"/>
  <c r="Y634" i="21" s="1"/>
  <c r="H634" i="21"/>
  <c r="W633" i="21"/>
  <c r="Y633" i="21" s="1"/>
  <c r="H633" i="21"/>
  <c r="I633" i="21" s="1"/>
  <c r="W632" i="21"/>
  <c r="Y632" i="21" s="1"/>
  <c r="H632" i="21"/>
  <c r="I632" i="21" s="1"/>
  <c r="W631" i="21"/>
  <c r="Y631" i="21" s="1"/>
  <c r="H631" i="21"/>
  <c r="I631" i="21" s="1"/>
  <c r="W630" i="21"/>
  <c r="Y630" i="21" s="1"/>
  <c r="H630" i="21"/>
  <c r="W629" i="21"/>
  <c r="Y629" i="21" s="1"/>
  <c r="H629" i="21"/>
  <c r="I629" i="21" s="1"/>
  <c r="W628" i="21"/>
  <c r="Y628" i="21" s="1"/>
  <c r="H628" i="21"/>
  <c r="I628" i="21" s="1"/>
  <c r="W627" i="21"/>
  <c r="Y627" i="21" s="1"/>
  <c r="H627" i="21"/>
  <c r="I627" i="21" s="1"/>
  <c r="W626" i="21"/>
  <c r="Y626" i="21" s="1"/>
  <c r="H626" i="21"/>
  <c r="W625" i="21"/>
  <c r="Y625" i="21" s="1"/>
  <c r="H625" i="21"/>
  <c r="I625" i="21" s="1"/>
  <c r="W624" i="21"/>
  <c r="Y624" i="21" s="1"/>
  <c r="H624" i="21"/>
  <c r="I624" i="21" s="1"/>
  <c r="W623" i="21"/>
  <c r="Y623" i="21" s="1"/>
  <c r="H623" i="21"/>
  <c r="I623" i="21" s="1"/>
  <c r="W622" i="21"/>
  <c r="Y622" i="21" s="1"/>
  <c r="H622" i="21"/>
  <c r="W621" i="21"/>
  <c r="Y621" i="21" s="1"/>
  <c r="H621" i="21"/>
  <c r="I621" i="21" s="1"/>
  <c r="W620" i="21"/>
  <c r="Y620" i="21" s="1"/>
  <c r="H620" i="21"/>
  <c r="I620" i="21" s="1"/>
  <c r="W619" i="21"/>
  <c r="Y619" i="21" s="1"/>
  <c r="H619" i="21"/>
  <c r="I619" i="21" s="1"/>
  <c r="W618" i="21"/>
  <c r="Y618" i="21" s="1"/>
  <c r="H618" i="21"/>
  <c r="W617" i="21"/>
  <c r="Y617" i="21" s="1"/>
  <c r="H617" i="21"/>
  <c r="I617" i="21" s="1"/>
  <c r="W616" i="21"/>
  <c r="Y616" i="21" s="1"/>
  <c r="H616" i="21"/>
  <c r="I616" i="21" s="1"/>
  <c r="W615" i="21"/>
  <c r="Y615" i="21" s="1"/>
  <c r="H615" i="21"/>
  <c r="I615" i="21" s="1"/>
  <c r="W614" i="21"/>
  <c r="Y614" i="21" s="1"/>
  <c r="H614" i="21"/>
  <c r="W613" i="21"/>
  <c r="Y613" i="21" s="1"/>
  <c r="H613" i="21"/>
  <c r="I613" i="21" s="1"/>
  <c r="W612" i="21"/>
  <c r="Y612" i="21" s="1"/>
  <c r="H612" i="21"/>
  <c r="I612" i="21" s="1"/>
  <c r="W611" i="21"/>
  <c r="Y611" i="21" s="1"/>
  <c r="H611" i="21"/>
  <c r="I611" i="21" s="1"/>
  <c r="W610" i="21"/>
  <c r="Y610" i="21" s="1"/>
  <c r="H610" i="21"/>
  <c r="H609" i="21"/>
  <c r="G609" i="21"/>
  <c r="P608" i="21"/>
  <c r="L608" i="21"/>
  <c r="K608" i="21"/>
  <c r="X572" i="21" s="1"/>
  <c r="X608" i="21" s="1"/>
  <c r="J608" i="21"/>
  <c r="F608" i="21"/>
  <c r="E608" i="21"/>
  <c r="W607" i="21"/>
  <c r="Y607" i="21" s="1"/>
  <c r="H607" i="21"/>
  <c r="I607" i="21" s="1"/>
  <c r="W606" i="21"/>
  <c r="Y606" i="21" s="1"/>
  <c r="H606" i="21"/>
  <c r="I606" i="21" s="1"/>
  <c r="W605" i="21"/>
  <c r="Y605" i="21" s="1"/>
  <c r="H605" i="21"/>
  <c r="W604" i="21"/>
  <c r="Y604" i="21" s="1"/>
  <c r="H604" i="21"/>
  <c r="I604" i="21" s="1"/>
  <c r="W603" i="21"/>
  <c r="Y603" i="21" s="1"/>
  <c r="H603" i="21"/>
  <c r="I603" i="21" s="1"/>
  <c r="W602" i="21"/>
  <c r="Y602" i="21" s="1"/>
  <c r="H602" i="21"/>
  <c r="I602" i="21" s="1"/>
  <c r="W601" i="21"/>
  <c r="Y601" i="21" s="1"/>
  <c r="H601" i="21"/>
  <c r="W600" i="21"/>
  <c r="Y600" i="21" s="1"/>
  <c r="H600" i="21"/>
  <c r="I600" i="21" s="1"/>
  <c r="W599" i="21"/>
  <c r="Y599" i="21" s="1"/>
  <c r="H599" i="21"/>
  <c r="I599" i="21" s="1"/>
  <c r="W598" i="21"/>
  <c r="Y598" i="21" s="1"/>
  <c r="H598" i="21"/>
  <c r="I598" i="21" s="1"/>
  <c r="W597" i="21"/>
  <c r="Y597" i="21" s="1"/>
  <c r="H597" i="21"/>
  <c r="W596" i="21"/>
  <c r="Y596" i="21" s="1"/>
  <c r="H596" i="21"/>
  <c r="I596" i="21" s="1"/>
  <c r="W595" i="21"/>
  <c r="Y595" i="21" s="1"/>
  <c r="H595" i="21"/>
  <c r="I595" i="21" s="1"/>
  <c r="W594" i="21"/>
  <c r="Y594" i="21" s="1"/>
  <c r="H594" i="21"/>
  <c r="I594" i="21" s="1"/>
  <c r="W593" i="21"/>
  <c r="Y593" i="21" s="1"/>
  <c r="H593" i="21"/>
  <c r="W592" i="21"/>
  <c r="Y592" i="21" s="1"/>
  <c r="H592" i="21"/>
  <c r="I592" i="21" s="1"/>
  <c r="W591" i="21"/>
  <c r="Y591" i="21" s="1"/>
  <c r="H591" i="21"/>
  <c r="I591" i="21" s="1"/>
  <c r="W590" i="21"/>
  <c r="Y590" i="21" s="1"/>
  <c r="H590" i="21"/>
  <c r="I590" i="21" s="1"/>
  <c r="W589" i="21"/>
  <c r="Y589" i="21" s="1"/>
  <c r="H589" i="21"/>
  <c r="W588" i="21"/>
  <c r="Y588" i="21" s="1"/>
  <c r="H588" i="21"/>
  <c r="I588" i="21" s="1"/>
  <c r="W587" i="21"/>
  <c r="Y587" i="21" s="1"/>
  <c r="H587" i="21"/>
  <c r="I587" i="21" s="1"/>
  <c r="W586" i="21"/>
  <c r="Y586" i="21" s="1"/>
  <c r="H586" i="21"/>
  <c r="I586" i="21" s="1"/>
  <c r="W585" i="21"/>
  <c r="Y585" i="21" s="1"/>
  <c r="H585" i="21"/>
  <c r="W584" i="21"/>
  <c r="Y584" i="21" s="1"/>
  <c r="H584" i="21"/>
  <c r="I584" i="21" s="1"/>
  <c r="W583" i="21"/>
  <c r="Y583" i="21" s="1"/>
  <c r="H583" i="21"/>
  <c r="I583" i="21" s="1"/>
  <c r="W582" i="21"/>
  <c r="Y582" i="21" s="1"/>
  <c r="H582" i="21"/>
  <c r="I582" i="21" s="1"/>
  <c r="W581" i="21"/>
  <c r="Y581" i="21" s="1"/>
  <c r="H581" i="21"/>
  <c r="I581" i="21" s="1"/>
  <c r="H580" i="21"/>
  <c r="W579" i="21"/>
  <c r="Y579" i="21" s="1"/>
  <c r="H579" i="21"/>
  <c r="I579" i="21" s="1"/>
  <c r="W578" i="21"/>
  <c r="Y578" i="21" s="1"/>
  <c r="H578" i="21"/>
  <c r="W577" i="21"/>
  <c r="Y577" i="21" s="1"/>
  <c r="H577" i="21"/>
  <c r="I577" i="21" s="1"/>
  <c r="W576" i="21"/>
  <c r="Y576" i="21" s="1"/>
  <c r="H576" i="21"/>
  <c r="I576" i="21" s="1"/>
  <c r="W575" i="21"/>
  <c r="Y575" i="21" s="1"/>
  <c r="H575" i="21"/>
  <c r="I575" i="21" s="1"/>
  <c r="W574" i="21"/>
  <c r="Y574" i="21" s="1"/>
  <c r="H574" i="21"/>
  <c r="W573" i="21"/>
  <c r="Y573" i="21" s="1"/>
  <c r="H573" i="21"/>
  <c r="W572" i="21"/>
  <c r="Y572" i="21" s="1"/>
  <c r="N572" i="21"/>
  <c r="H572" i="21"/>
  <c r="I572" i="21" s="1"/>
  <c r="G572" i="21"/>
  <c r="P571" i="21"/>
  <c r="L571" i="21"/>
  <c r="K571" i="21"/>
  <c r="X522" i="21" s="1"/>
  <c r="X571" i="21" s="1"/>
  <c r="J571" i="21"/>
  <c r="F571" i="21"/>
  <c r="E571" i="21"/>
  <c r="W570" i="21"/>
  <c r="Y570" i="21" s="1"/>
  <c r="H570" i="21"/>
  <c r="I570" i="21" s="1"/>
  <c r="W569" i="21"/>
  <c r="Y569" i="21" s="1"/>
  <c r="H569" i="21"/>
  <c r="I569" i="21" s="1"/>
  <c r="W568" i="21"/>
  <c r="Y568" i="21" s="1"/>
  <c r="H568" i="21"/>
  <c r="I568" i="21" s="1"/>
  <c r="W567" i="21"/>
  <c r="Y567" i="21" s="1"/>
  <c r="H567" i="21"/>
  <c r="I567" i="21" s="1"/>
  <c r="W566" i="21"/>
  <c r="Y566" i="21" s="1"/>
  <c r="H566" i="21"/>
  <c r="I566" i="21" s="1"/>
  <c r="W565" i="21"/>
  <c r="Y565" i="21" s="1"/>
  <c r="H565" i="21"/>
  <c r="I565" i="21" s="1"/>
  <c r="W564" i="21"/>
  <c r="Y564" i="21" s="1"/>
  <c r="H564" i="21"/>
  <c r="W563" i="21"/>
  <c r="Y563" i="21" s="1"/>
  <c r="H563" i="21"/>
  <c r="I563" i="21" s="1"/>
  <c r="W562" i="21"/>
  <c r="Y562" i="21" s="1"/>
  <c r="H562" i="21"/>
  <c r="I562" i="21" s="1"/>
  <c r="W561" i="21"/>
  <c r="Y561" i="21" s="1"/>
  <c r="H561" i="21"/>
  <c r="W560" i="21"/>
  <c r="Y560" i="21" s="1"/>
  <c r="H560" i="21"/>
  <c r="I560" i="21" s="1"/>
  <c r="W559" i="21"/>
  <c r="Y559" i="21" s="1"/>
  <c r="H559" i="21"/>
  <c r="W558" i="21"/>
  <c r="Y558" i="21" s="1"/>
  <c r="H558" i="21"/>
  <c r="I558" i="21" s="1"/>
  <c r="W557" i="21"/>
  <c r="Y557" i="21" s="1"/>
  <c r="H557" i="21"/>
  <c r="I557" i="21" s="1"/>
  <c r="W556" i="21"/>
  <c r="Y556" i="21" s="1"/>
  <c r="H556" i="21"/>
  <c r="I556" i="21" s="1"/>
  <c r="W555" i="21"/>
  <c r="Y555" i="21" s="1"/>
  <c r="H555" i="21"/>
  <c r="W554" i="21"/>
  <c r="Y554" i="21" s="1"/>
  <c r="H554" i="21"/>
  <c r="I554" i="21" s="1"/>
  <c r="W553" i="21"/>
  <c r="Y553" i="21" s="1"/>
  <c r="H553" i="21"/>
  <c r="I553" i="21" s="1"/>
  <c r="W552" i="21"/>
  <c r="Y552" i="21" s="1"/>
  <c r="H552" i="21"/>
  <c r="I552" i="21" s="1"/>
  <c r="W551" i="21"/>
  <c r="Y551" i="21" s="1"/>
  <c r="H551" i="21"/>
  <c r="I551" i="21" s="1"/>
  <c r="W550" i="21"/>
  <c r="Y550" i="21" s="1"/>
  <c r="H550" i="21"/>
  <c r="I550" i="21" s="1"/>
  <c r="W549" i="21"/>
  <c r="Y549" i="21" s="1"/>
  <c r="H549" i="21"/>
  <c r="I549" i="21" s="1"/>
  <c r="W548" i="21"/>
  <c r="Y548" i="21" s="1"/>
  <c r="H548" i="21"/>
  <c r="I548" i="21" s="1"/>
  <c r="W547" i="21"/>
  <c r="Y547" i="21" s="1"/>
  <c r="H547" i="21"/>
  <c r="W546" i="21"/>
  <c r="Y546" i="21" s="1"/>
  <c r="H546" i="21"/>
  <c r="I546" i="21" s="1"/>
  <c r="W545" i="21"/>
  <c r="Y545" i="21" s="1"/>
  <c r="H545" i="21"/>
  <c r="H544" i="21"/>
  <c r="W543" i="21"/>
  <c r="Y543" i="21" s="1"/>
  <c r="H543" i="21"/>
  <c r="W542" i="21"/>
  <c r="Y542" i="21" s="1"/>
  <c r="H542" i="21"/>
  <c r="I542" i="21" s="1"/>
  <c r="W541" i="21"/>
  <c r="Y541" i="21" s="1"/>
  <c r="H541" i="21"/>
  <c r="I541" i="21" s="1"/>
  <c r="W540" i="21"/>
  <c r="Y540" i="21" s="1"/>
  <c r="H540" i="21"/>
  <c r="W539" i="21"/>
  <c r="Y539" i="21" s="1"/>
  <c r="H539" i="21"/>
  <c r="W538" i="21"/>
  <c r="Y538" i="21" s="1"/>
  <c r="H538" i="21"/>
  <c r="I538" i="21" s="1"/>
  <c r="W537" i="21"/>
  <c r="Y537" i="21" s="1"/>
  <c r="H537" i="21"/>
  <c r="I537" i="21" s="1"/>
  <c r="W536" i="21"/>
  <c r="Y536" i="21" s="1"/>
  <c r="H536" i="21"/>
  <c r="W535" i="21"/>
  <c r="Y535" i="21" s="1"/>
  <c r="H535" i="21"/>
  <c r="W534" i="21"/>
  <c r="Y534" i="21" s="1"/>
  <c r="H534" i="21"/>
  <c r="I534" i="21" s="1"/>
  <c r="W533" i="21"/>
  <c r="Y533" i="21" s="1"/>
  <c r="H533" i="21"/>
  <c r="I533" i="21" s="1"/>
  <c r="W532" i="21"/>
  <c r="Y532" i="21" s="1"/>
  <c r="H532" i="21"/>
  <c r="W531" i="21"/>
  <c r="Y531" i="21" s="1"/>
  <c r="H531" i="21"/>
  <c r="W530" i="21"/>
  <c r="Y530" i="21" s="1"/>
  <c r="H530" i="21"/>
  <c r="I530" i="21" s="1"/>
  <c r="W529" i="21"/>
  <c r="Y529" i="21" s="1"/>
  <c r="H529" i="21"/>
  <c r="I529" i="21" s="1"/>
  <c r="W528" i="21"/>
  <c r="Y528" i="21" s="1"/>
  <c r="H528" i="21"/>
  <c r="W527" i="21"/>
  <c r="Y527" i="21" s="1"/>
  <c r="H527" i="21"/>
  <c r="W526" i="21"/>
  <c r="Y526" i="21" s="1"/>
  <c r="H526" i="21"/>
  <c r="I526" i="21" s="1"/>
  <c r="W525" i="21"/>
  <c r="Y525" i="21" s="1"/>
  <c r="H525" i="21"/>
  <c r="I525" i="21" s="1"/>
  <c r="W524" i="21"/>
  <c r="Y524" i="21" s="1"/>
  <c r="H524" i="21"/>
  <c r="W523" i="21"/>
  <c r="Y523" i="21" s="1"/>
  <c r="H523" i="21"/>
  <c r="H522" i="21"/>
  <c r="G522" i="21"/>
  <c r="P521" i="21"/>
  <c r="L521" i="21"/>
  <c r="K521" i="21"/>
  <c r="X489" i="21" s="1"/>
  <c r="X521" i="21" s="1"/>
  <c r="J521" i="21"/>
  <c r="F521" i="21"/>
  <c r="E521" i="21"/>
  <c r="W520" i="21"/>
  <c r="Y520" i="21" s="1"/>
  <c r="H520" i="21"/>
  <c r="I520" i="21" s="1"/>
  <c r="W519" i="21"/>
  <c r="Y519" i="21" s="1"/>
  <c r="H519" i="21"/>
  <c r="W518" i="21"/>
  <c r="Y518" i="21" s="1"/>
  <c r="H518" i="21"/>
  <c r="I518" i="21" s="1"/>
  <c r="W517" i="21"/>
  <c r="Y517" i="21" s="1"/>
  <c r="H517" i="21"/>
  <c r="I517" i="21" s="1"/>
  <c r="W516" i="21"/>
  <c r="Y516" i="21" s="1"/>
  <c r="H516" i="21"/>
  <c r="I516" i="21" s="1"/>
  <c r="W515" i="21"/>
  <c r="Y515" i="21" s="1"/>
  <c r="H515" i="21"/>
  <c r="I515" i="21" s="1"/>
  <c r="W514" i="21"/>
  <c r="Y514" i="21" s="1"/>
  <c r="H514" i="21"/>
  <c r="I514" i="21" s="1"/>
  <c r="W513" i="21"/>
  <c r="Y513" i="21" s="1"/>
  <c r="H513" i="21"/>
  <c r="I513" i="21" s="1"/>
  <c r="W512" i="21"/>
  <c r="Y512" i="21" s="1"/>
  <c r="H512" i="21"/>
  <c r="I512" i="21" s="1"/>
  <c r="W511" i="21"/>
  <c r="Y511" i="21" s="1"/>
  <c r="H511" i="21"/>
  <c r="W510" i="21"/>
  <c r="Y510" i="21" s="1"/>
  <c r="H510" i="21"/>
  <c r="I510" i="21" s="1"/>
  <c r="W509" i="21"/>
  <c r="Y509" i="21" s="1"/>
  <c r="H509" i="21"/>
  <c r="I509" i="21" s="1"/>
  <c r="W508" i="21"/>
  <c r="Y508" i="21" s="1"/>
  <c r="H508" i="21"/>
  <c r="I508" i="21" s="1"/>
  <c r="W507" i="21"/>
  <c r="Y507" i="21" s="1"/>
  <c r="H507" i="21"/>
  <c r="I507" i="21" s="1"/>
  <c r="W506" i="21"/>
  <c r="Y506" i="21" s="1"/>
  <c r="H506" i="21"/>
  <c r="I506" i="21" s="1"/>
  <c r="W505" i="21"/>
  <c r="Y505" i="21" s="1"/>
  <c r="H505" i="21"/>
  <c r="I505" i="21" s="1"/>
  <c r="W504" i="21"/>
  <c r="Y504" i="21" s="1"/>
  <c r="H504" i="21"/>
  <c r="I504" i="21" s="1"/>
  <c r="W503" i="21"/>
  <c r="Y503" i="21" s="1"/>
  <c r="H503" i="21"/>
  <c r="W502" i="21"/>
  <c r="Y502" i="21" s="1"/>
  <c r="H502" i="21"/>
  <c r="I502" i="21" s="1"/>
  <c r="W501" i="21"/>
  <c r="Y501" i="21" s="1"/>
  <c r="H501" i="21"/>
  <c r="I501" i="21" s="1"/>
  <c r="W500" i="21"/>
  <c r="Y500" i="21" s="1"/>
  <c r="H500" i="21"/>
  <c r="I500" i="21" s="1"/>
  <c r="W499" i="21"/>
  <c r="Y499" i="21" s="1"/>
  <c r="H499" i="21"/>
  <c r="I499" i="21" s="1"/>
  <c r="W498" i="21"/>
  <c r="Y498" i="21" s="1"/>
  <c r="H498" i="21"/>
  <c r="I498" i="21" s="1"/>
  <c r="W497" i="21"/>
  <c r="Y497" i="21" s="1"/>
  <c r="H497" i="21"/>
  <c r="I497" i="21" s="1"/>
  <c r="W496" i="21"/>
  <c r="Y496" i="21" s="1"/>
  <c r="H496" i="21"/>
  <c r="I496" i="21" s="1"/>
  <c r="W495" i="21"/>
  <c r="Y495" i="21" s="1"/>
  <c r="H495" i="21"/>
  <c r="W494" i="21"/>
  <c r="Y494" i="21" s="1"/>
  <c r="H494" i="21"/>
  <c r="I494" i="21" s="1"/>
  <c r="W493" i="21"/>
  <c r="Y493" i="21" s="1"/>
  <c r="H493" i="21"/>
  <c r="I493" i="21" s="1"/>
  <c r="W492" i="21"/>
  <c r="Y492" i="21" s="1"/>
  <c r="H492" i="21"/>
  <c r="I492" i="21" s="1"/>
  <c r="H491" i="21"/>
  <c r="W490" i="21"/>
  <c r="Y490" i="21" s="1"/>
  <c r="H490" i="21"/>
  <c r="I490" i="21" s="1"/>
  <c r="H489" i="21"/>
  <c r="M489" i="21" s="1"/>
  <c r="G489" i="21"/>
  <c r="P488" i="21"/>
  <c r="L488" i="21"/>
  <c r="K488" i="21"/>
  <c r="X442" i="21" s="1"/>
  <c r="X488" i="21" s="1"/>
  <c r="J488" i="21"/>
  <c r="F488" i="21"/>
  <c r="E488" i="21"/>
  <c r="W487" i="21"/>
  <c r="Y487" i="21" s="1"/>
  <c r="H487" i="21"/>
  <c r="I487" i="21" s="1"/>
  <c r="W486" i="21"/>
  <c r="Y486" i="21" s="1"/>
  <c r="H486" i="21"/>
  <c r="I486" i="21" s="1"/>
  <c r="W485" i="21"/>
  <c r="Y485" i="21" s="1"/>
  <c r="H485" i="21"/>
  <c r="I485" i="21" s="1"/>
  <c r="W484" i="21"/>
  <c r="Y484" i="21" s="1"/>
  <c r="H484" i="21"/>
  <c r="W483" i="21"/>
  <c r="Y483" i="21" s="1"/>
  <c r="H483" i="21"/>
  <c r="I483" i="21" s="1"/>
  <c r="W482" i="21"/>
  <c r="Y482" i="21" s="1"/>
  <c r="H482" i="21"/>
  <c r="I482" i="21" s="1"/>
  <c r="W481" i="21"/>
  <c r="Y481" i="21" s="1"/>
  <c r="H481" i="21"/>
  <c r="I481" i="21" s="1"/>
  <c r="W480" i="21"/>
  <c r="Y480" i="21" s="1"/>
  <c r="H480" i="21"/>
  <c r="W479" i="21"/>
  <c r="Y479" i="21" s="1"/>
  <c r="H479" i="21"/>
  <c r="I479" i="21" s="1"/>
  <c r="W478" i="21"/>
  <c r="Y478" i="21" s="1"/>
  <c r="H478" i="21"/>
  <c r="I478" i="21" s="1"/>
  <c r="W477" i="21"/>
  <c r="Y477" i="21" s="1"/>
  <c r="H477" i="21"/>
  <c r="I477" i="21" s="1"/>
  <c r="W476" i="21"/>
  <c r="Y476" i="21" s="1"/>
  <c r="H476" i="21"/>
  <c r="W475" i="21"/>
  <c r="Y475" i="21" s="1"/>
  <c r="H475" i="21"/>
  <c r="I475" i="21" s="1"/>
  <c r="W474" i="21"/>
  <c r="Y474" i="21" s="1"/>
  <c r="H474" i="21"/>
  <c r="I474" i="21" s="1"/>
  <c r="W473" i="21"/>
  <c r="Y473" i="21" s="1"/>
  <c r="H473" i="21"/>
  <c r="I473" i="21" s="1"/>
  <c r="W472" i="21"/>
  <c r="Y472" i="21" s="1"/>
  <c r="H472" i="21"/>
  <c r="H471" i="21"/>
  <c r="I471" i="21" s="1"/>
  <c r="W470" i="21"/>
  <c r="Y470" i="21" s="1"/>
  <c r="H470" i="21"/>
  <c r="W469" i="21"/>
  <c r="Y469" i="21" s="1"/>
  <c r="H469" i="21"/>
  <c r="I469" i="21" s="1"/>
  <c r="W468" i="21"/>
  <c r="Y468" i="21" s="1"/>
  <c r="H468" i="21"/>
  <c r="I468" i="21" s="1"/>
  <c r="W467" i="21"/>
  <c r="Y467" i="21" s="1"/>
  <c r="H467" i="21"/>
  <c r="I467" i="21" s="1"/>
  <c r="W466" i="21"/>
  <c r="Y466" i="21" s="1"/>
  <c r="H466" i="21"/>
  <c r="W465" i="21"/>
  <c r="Y465" i="21" s="1"/>
  <c r="H465" i="21"/>
  <c r="I465" i="21" s="1"/>
  <c r="W464" i="21"/>
  <c r="Y464" i="21" s="1"/>
  <c r="H464" i="21"/>
  <c r="I464" i="21" s="1"/>
  <c r="W463" i="21"/>
  <c r="Y463" i="21" s="1"/>
  <c r="H463" i="21"/>
  <c r="I463" i="21" s="1"/>
  <c r="W462" i="21"/>
  <c r="Y462" i="21" s="1"/>
  <c r="H462" i="21"/>
  <c r="W461" i="21"/>
  <c r="Y461" i="21" s="1"/>
  <c r="H461" i="21"/>
  <c r="I461" i="21" s="1"/>
  <c r="W460" i="21"/>
  <c r="Y460" i="21" s="1"/>
  <c r="H460" i="21"/>
  <c r="I460" i="21" s="1"/>
  <c r="W459" i="21"/>
  <c r="Y459" i="21" s="1"/>
  <c r="H459" i="21"/>
  <c r="I459" i="21" s="1"/>
  <c r="W458" i="21"/>
  <c r="Y458" i="21" s="1"/>
  <c r="H458" i="21"/>
  <c r="W457" i="21"/>
  <c r="Y457" i="21" s="1"/>
  <c r="H457" i="21"/>
  <c r="I457" i="21" s="1"/>
  <c r="W456" i="21"/>
  <c r="Y456" i="21" s="1"/>
  <c r="H456" i="21"/>
  <c r="I456" i="21" s="1"/>
  <c r="W455" i="21"/>
  <c r="Y455" i="21" s="1"/>
  <c r="H455" i="21"/>
  <c r="I455" i="21" s="1"/>
  <c r="W454" i="21"/>
  <c r="Y454" i="21" s="1"/>
  <c r="H454" i="21"/>
  <c r="W453" i="21"/>
  <c r="Y453" i="21" s="1"/>
  <c r="H453" i="21"/>
  <c r="I453" i="21" s="1"/>
  <c r="W452" i="21"/>
  <c r="Y452" i="21" s="1"/>
  <c r="H452" i="21"/>
  <c r="I452" i="21" s="1"/>
  <c r="W451" i="21"/>
  <c r="Y451" i="21" s="1"/>
  <c r="H451" i="21"/>
  <c r="I451" i="21" s="1"/>
  <c r="W450" i="21"/>
  <c r="Y450" i="21" s="1"/>
  <c r="H450" i="21"/>
  <c r="W449" i="21"/>
  <c r="Y449" i="21" s="1"/>
  <c r="H449" i="21"/>
  <c r="I449" i="21" s="1"/>
  <c r="W448" i="21"/>
  <c r="Y448" i="21" s="1"/>
  <c r="H448" i="21"/>
  <c r="I448" i="21" s="1"/>
  <c r="W447" i="21"/>
  <c r="Y447" i="21" s="1"/>
  <c r="H447" i="21"/>
  <c r="I447" i="21" s="1"/>
  <c r="W446" i="21"/>
  <c r="Y446" i="21" s="1"/>
  <c r="H446" i="21"/>
  <c r="W445" i="21"/>
  <c r="Y445" i="21" s="1"/>
  <c r="H445" i="21"/>
  <c r="I445" i="21" s="1"/>
  <c r="W444" i="21"/>
  <c r="Y444" i="21" s="1"/>
  <c r="H444" i="21"/>
  <c r="I444" i="21" s="1"/>
  <c r="W443" i="21"/>
  <c r="Y443" i="21" s="1"/>
  <c r="H443" i="21"/>
  <c r="I443" i="21" s="1"/>
  <c r="W442" i="21"/>
  <c r="Y442" i="21" s="1"/>
  <c r="N442" i="21"/>
  <c r="H442" i="21"/>
  <c r="G442" i="21"/>
  <c r="P441" i="21"/>
  <c r="L441" i="21"/>
  <c r="K441" i="21"/>
  <c r="X392" i="21" s="1"/>
  <c r="X441" i="21" s="1"/>
  <c r="J441" i="21"/>
  <c r="F441" i="21"/>
  <c r="E441" i="21"/>
  <c r="W440" i="21"/>
  <c r="Y440" i="21" s="1"/>
  <c r="H440" i="21"/>
  <c r="I440" i="21" s="1"/>
  <c r="W439" i="21"/>
  <c r="Y439" i="21" s="1"/>
  <c r="H439" i="21"/>
  <c r="I439" i="21" s="1"/>
  <c r="W438" i="21"/>
  <c r="Y438" i="21" s="1"/>
  <c r="H438" i="21"/>
  <c r="I438" i="21" s="1"/>
  <c r="W437" i="21"/>
  <c r="Y437" i="21" s="1"/>
  <c r="H437" i="21"/>
  <c r="I437" i="21" s="1"/>
  <c r="W436" i="21"/>
  <c r="Y436" i="21" s="1"/>
  <c r="H436" i="21"/>
  <c r="I436" i="21" s="1"/>
  <c r="W435" i="21"/>
  <c r="Y435" i="21" s="1"/>
  <c r="H435" i="21"/>
  <c r="W434" i="21"/>
  <c r="Y434" i="21" s="1"/>
  <c r="H434" i="21"/>
  <c r="I434" i="21" s="1"/>
  <c r="W433" i="21"/>
  <c r="Y433" i="21" s="1"/>
  <c r="H433" i="21"/>
  <c r="I433" i="21" s="1"/>
  <c r="W432" i="21"/>
  <c r="Y432" i="21" s="1"/>
  <c r="H432" i="21"/>
  <c r="I432" i="21" s="1"/>
  <c r="W431" i="21"/>
  <c r="Y431" i="21" s="1"/>
  <c r="H431" i="21"/>
  <c r="I431" i="21" s="1"/>
  <c r="W430" i="21"/>
  <c r="Y430" i="21" s="1"/>
  <c r="H430" i="21"/>
  <c r="I430" i="21" s="1"/>
  <c r="W429" i="21"/>
  <c r="Y429" i="21" s="1"/>
  <c r="H429" i="21"/>
  <c r="I429" i="21" s="1"/>
  <c r="W428" i="21"/>
  <c r="Y428" i="21" s="1"/>
  <c r="H428" i="21"/>
  <c r="I428" i="21" s="1"/>
  <c r="W427" i="21"/>
  <c r="Y427" i="21" s="1"/>
  <c r="H427" i="21"/>
  <c r="W426" i="21"/>
  <c r="Y426" i="21" s="1"/>
  <c r="H426" i="21"/>
  <c r="W425" i="21"/>
  <c r="Y425" i="21" s="1"/>
  <c r="H425" i="21"/>
  <c r="I425" i="21" s="1"/>
  <c r="W424" i="21"/>
  <c r="Y424" i="21" s="1"/>
  <c r="H424" i="21"/>
  <c r="I424" i="21" s="1"/>
  <c r="W423" i="21"/>
  <c r="Y423" i="21" s="1"/>
  <c r="H423" i="21"/>
  <c r="I423" i="21" s="1"/>
  <c r="W422" i="21"/>
  <c r="Y422" i="21" s="1"/>
  <c r="H422" i="21"/>
  <c r="I422" i="21" s="1"/>
  <c r="W421" i="21"/>
  <c r="Y421" i="21" s="1"/>
  <c r="H421" i="21"/>
  <c r="I421" i="21" s="1"/>
  <c r="H420" i="21"/>
  <c r="W419" i="21"/>
  <c r="Y419" i="21" s="1"/>
  <c r="H419" i="21"/>
  <c r="I419" i="21" s="1"/>
  <c r="W418" i="21"/>
  <c r="Y418" i="21" s="1"/>
  <c r="H418" i="21"/>
  <c r="I418" i="21" s="1"/>
  <c r="W417" i="21"/>
  <c r="Y417" i="21" s="1"/>
  <c r="H417" i="21"/>
  <c r="I417" i="21" s="1"/>
  <c r="W416" i="21"/>
  <c r="Y416" i="21" s="1"/>
  <c r="H416" i="21"/>
  <c r="I416" i="21" s="1"/>
  <c r="W415" i="21"/>
  <c r="Y415" i="21" s="1"/>
  <c r="H415" i="21"/>
  <c r="I415" i="21" s="1"/>
  <c r="W414" i="21"/>
  <c r="Y414" i="21" s="1"/>
  <c r="H414" i="21"/>
  <c r="I414" i="21" s="1"/>
  <c r="W413" i="21"/>
  <c r="Y413" i="21" s="1"/>
  <c r="H413" i="21"/>
  <c r="W412" i="21"/>
  <c r="Y412" i="21" s="1"/>
  <c r="H412" i="21"/>
  <c r="W411" i="21"/>
  <c r="Y411" i="21" s="1"/>
  <c r="H411" i="21"/>
  <c r="I411" i="21" s="1"/>
  <c r="W410" i="21"/>
  <c r="Y410" i="21" s="1"/>
  <c r="H410" i="21"/>
  <c r="I410" i="21" s="1"/>
  <c r="W409" i="21"/>
  <c r="Y409" i="21" s="1"/>
  <c r="H409" i="21"/>
  <c r="I409" i="21" s="1"/>
  <c r="W408" i="21"/>
  <c r="Y408" i="21" s="1"/>
  <c r="H408" i="21"/>
  <c r="I408" i="21" s="1"/>
  <c r="W407" i="21"/>
  <c r="Y407" i="21" s="1"/>
  <c r="H407" i="21"/>
  <c r="I407" i="21" s="1"/>
  <c r="W406" i="21"/>
  <c r="Y406" i="21" s="1"/>
  <c r="H406" i="21"/>
  <c r="I406" i="21" s="1"/>
  <c r="W405" i="21"/>
  <c r="Y405" i="21" s="1"/>
  <c r="H405" i="21"/>
  <c r="W404" i="21"/>
  <c r="Y404" i="21" s="1"/>
  <c r="H404" i="21"/>
  <c r="W403" i="21"/>
  <c r="Y403" i="21" s="1"/>
  <c r="H403" i="21"/>
  <c r="I403" i="21" s="1"/>
  <c r="W402" i="21"/>
  <c r="Y402" i="21" s="1"/>
  <c r="H402" i="21"/>
  <c r="I402" i="21" s="1"/>
  <c r="W401" i="21"/>
  <c r="Y401" i="21" s="1"/>
  <c r="H401" i="21"/>
  <c r="I401" i="21" s="1"/>
  <c r="W400" i="21"/>
  <c r="Y400" i="21" s="1"/>
  <c r="H400" i="21"/>
  <c r="I400" i="21" s="1"/>
  <c r="W399" i="21"/>
  <c r="Y399" i="21" s="1"/>
  <c r="H399" i="21"/>
  <c r="I399" i="21" s="1"/>
  <c r="W398" i="21"/>
  <c r="Y398" i="21" s="1"/>
  <c r="H398" i="21"/>
  <c r="I398" i="21" s="1"/>
  <c r="W397" i="21"/>
  <c r="Y397" i="21" s="1"/>
  <c r="H397" i="21"/>
  <c r="W396" i="21"/>
  <c r="Y396" i="21" s="1"/>
  <c r="H396" i="21"/>
  <c r="W395" i="21"/>
  <c r="Y395" i="21" s="1"/>
  <c r="H395" i="21"/>
  <c r="I395" i="21" s="1"/>
  <c r="W394" i="21"/>
  <c r="Y394" i="21" s="1"/>
  <c r="H394" i="21"/>
  <c r="I394" i="21" s="1"/>
  <c r="H393" i="21"/>
  <c r="I393" i="21" s="1"/>
  <c r="W392" i="21"/>
  <c r="Y392" i="21" s="1"/>
  <c r="H392" i="21"/>
  <c r="G392" i="21"/>
  <c r="P391" i="21"/>
  <c r="L391" i="21"/>
  <c r="K391" i="21"/>
  <c r="X318" i="21" s="1"/>
  <c r="X391" i="21" s="1"/>
  <c r="J391" i="21"/>
  <c r="F391" i="21"/>
  <c r="E391" i="21"/>
  <c r="W390" i="21"/>
  <c r="Y390" i="21" s="1"/>
  <c r="H390" i="21"/>
  <c r="I390" i="21" s="1"/>
  <c r="W389" i="21"/>
  <c r="Y389" i="21" s="1"/>
  <c r="H389" i="21"/>
  <c r="I389" i="21" s="1"/>
  <c r="W388" i="21"/>
  <c r="Y388" i="21" s="1"/>
  <c r="H388" i="21"/>
  <c r="W387" i="21"/>
  <c r="Y387" i="21" s="1"/>
  <c r="H387" i="21"/>
  <c r="I387" i="21" s="1"/>
  <c r="W386" i="21"/>
  <c r="Y386" i="21" s="1"/>
  <c r="H386" i="21"/>
  <c r="I386" i="21" s="1"/>
  <c r="W385" i="21"/>
  <c r="Y385" i="21" s="1"/>
  <c r="H385" i="21"/>
  <c r="I385" i="21" s="1"/>
  <c r="W384" i="21"/>
  <c r="Y384" i="21" s="1"/>
  <c r="H384" i="21"/>
  <c r="W383" i="21"/>
  <c r="Y383" i="21" s="1"/>
  <c r="H383" i="21"/>
  <c r="W382" i="21"/>
  <c r="Y382" i="21" s="1"/>
  <c r="H382" i="21"/>
  <c r="I382" i="21" s="1"/>
  <c r="W381" i="21"/>
  <c r="Y381" i="21" s="1"/>
  <c r="H381" i="21"/>
  <c r="I381" i="21" s="1"/>
  <c r="W380" i="21"/>
  <c r="Y380" i="21" s="1"/>
  <c r="H380" i="21"/>
  <c r="I380" i="21" s="1"/>
  <c r="W379" i="21"/>
  <c r="Y379" i="21" s="1"/>
  <c r="H379" i="21"/>
  <c r="I379" i="21" s="1"/>
  <c r="W378" i="21"/>
  <c r="Y378" i="21" s="1"/>
  <c r="H378" i="21"/>
  <c r="I378" i="21" s="1"/>
  <c r="W377" i="21"/>
  <c r="Y377" i="21" s="1"/>
  <c r="H377" i="21"/>
  <c r="I377" i="21" s="1"/>
  <c r="W376" i="21"/>
  <c r="Y376" i="21" s="1"/>
  <c r="H376" i="21"/>
  <c r="W375" i="21"/>
  <c r="Y375" i="21" s="1"/>
  <c r="H375" i="21"/>
  <c r="W374" i="21"/>
  <c r="Y374" i="21" s="1"/>
  <c r="H374" i="21"/>
  <c r="I374" i="21" s="1"/>
  <c r="W373" i="21"/>
  <c r="Y373" i="21" s="1"/>
  <c r="H373" i="21"/>
  <c r="I373" i="21" s="1"/>
  <c r="W372" i="21"/>
  <c r="Y372" i="21" s="1"/>
  <c r="H372" i="21"/>
  <c r="W371" i="21"/>
  <c r="Y371" i="21" s="1"/>
  <c r="H371" i="21"/>
  <c r="I371" i="21" s="1"/>
  <c r="H370" i="21"/>
  <c r="W369" i="21"/>
  <c r="Y369" i="21" s="1"/>
  <c r="H369" i="21"/>
  <c r="W368" i="21"/>
  <c r="Y368" i="21" s="1"/>
  <c r="H368" i="21"/>
  <c r="I368" i="21" s="1"/>
  <c r="W367" i="21"/>
  <c r="Y367" i="21" s="1"/>
  <c r="H367" i="21"/>
  <c r="I367" i="21" s="1"/>
  <c r="W366" i="21"/>
  <c r="Y366" i="21" s="1"/>
  <c r="H366" i="21"/>
  <c r="I366" i="21" s="1"/>
  <c r="W365" i="21"/>
  <c r="Y365" i="21" s="1"/>
  <c r="H365" i="21"/>
  <c r="I365" i="21" s="1"/>
  <c r="W364" i="21"/>
  <c r="Y364" i="21" s="1"/>
  <c r="H364" i="21"/>
  <c r="I364" i="21" s="1"/>
  <c r="W363" i="21"/>
  <c r="Y363" i="21" s="1"/>
  <c r="H363" i="21"/>
  <c r="I363" i="21" s="1"/>
  <c r="W362" i="21"/>
  <c r="Y362" i="21" s="1"/>
  <c r="H362" i="21"/>
  <c r="W361" i="21"/>
  <c r="Y361" i="21" s="1"/>
  <c r="H361" i="21"/>
  <c r="I361" i="21" s="1"/>
  <c r="W360" i="21"/>
  <c r="Y360" i="21" s="1"/>
  <c r="H360" i="21"/>
  <c r="I360" i="21" s="1"/>
  <c r="W359" i="21"/>
  <c r="Y359" i="21" s="1"/>
  <c r="H359" i="21"/>
  <c r="I359" i="21" s="1"/>
  <c r="W358" i="21"/>
  <c r="Y358" i="21" s="1"/>
  <c r="H358" i="21"/>
  <c r="W357" i="21"/>
  <c r="Y357" i="21" s="1"/>
  <c r="H357" i="21"/>
  <c r="I357" i="21" s="1"/>
  <c r="W356" i="21"/>
  <c r="Y356" i="21" s="1"/>
  <c r="H356" i="21"/>
  <c r="I356" i="21" s="1"/>
  <c r="W355" i="21"/>
  <c r="Y355" i="21" s="1"/>
  <c r="H355" i="21"/>
  <c r="I355" i="21" s="1"/>
  <c r="W354" i="21"/>
  <c r="Y354" i="21" s="1"/>
  <c r="H354" i="21"/>
  <c r="W353" i="21"/>
  <c r="Y353" i="21" s="1"/>
  <c r="H353" i="21"/>
  <c r="I353" i="21" s="1"/>
  <c r="W352" i="21"/>
  <c r="Y352" i="21" s="1"/>
  <c r="H352" i="21"/>
  <c r="I352" i="21" s="1"/>
  <c r="W351" i="21"/>
  <c r="Y351" i="21" s="1"/>
  <c r="H351" i="21"/>
  <c r="I351" i="21" s="1"/>
  <c r="W350" i="21"/>
  <c r="Y350" i="21" s="1"/>
  <c r="H350" i="21"/>
  <c r="W349" i="21"/>
  <c r="Y349" i="21" s="1"/>
  <c r="H349" i="21"/>
  <c r="I349" i="21" s="1"/>
  <c r="W348" i="21"/>
  <c r="Y348" i="21" s="1"/>
  <c r="H348" i="21"/>
  <c r="I348" i="21" s="1"/>
  <c r="W347" i="21"/>
  <c r="Y347" i="21" s="1"/>
  <c r="H347" i="21"/>
  <c r="I347" i="21" s="1"/>
  <c r="H346" i="21"/>
  <c r="I346" i="21" s="1"/>
  <c r="W345" i="21"/>
  <c r="Y345" i="21" s="1"/>
  <c r="H345" i="21"/>
  <c r="I345" i="21" s="1"/>
  <c r="W344" i="21"/>
  <c r="Y344" i="21" s="1"/>
  <c r="H344" i="21"/>
  <c r="W343" i="21"/>
  <c r="Y343" i="21" s="1"/>
  <c r="H343" i="21"/>
  <c r="I343" i="21" s="1"/>
  <c r="W342" i="21"/>
  <c r="Y342" i="21" s="1"/>
  <c r="H342" i="21"/>
  <c r="I342" i="21" s="1"/>
  <c r="W341" i="21"/>
  <c r="Y341" i="21" s="1"/>
  <c r="H341" i="21"/>
  <c r="I341" i="21" s="1"/>
  <c r="W340" i="21"/>
  <c r="Y340" i="21" s="1"/>
  <c r="H340" i="21"/>
  <c r="W339" i="21"/>
  <c r="Y339" i="21" s="1"/>
  <c r="H339" i="21"/>
  <c r="I339" i="21" s="1"/>
  <c r="W338" i="21"/>
  <c r="Y338" i="21" s="1"/>
  <c r="H338" i="21"/>
  <c r="I338" i="21" s="1"/>
  <c r="W337" i="21"/>
  <c r="Y337" i="21" s="1"/>
  <c r="H337" i="21"/>
  <c r="I337" i="21" s="1"/>
  <c r="W336" i="21"/>
  <c r="Y336" i="21" s="1"/>
  <c r="H336" i="21"/>
  <c r="H335" i="21"/>
  <c r="I335" i="21" s="1"/>
  <c r="W334" i="21"/>
  <c r="Y334" i="21" s="1"/>
  <c r="H334" i="21"/>
  <c r="W333" i="21"/>
  <c r="Y333" i="21" s="1"/>
  <c r="H333" i="21"/>
  <c r="I333" i="21" s="1"/>
  <c r="W332" i="21"/>
  <c r="Y332" i="21" s="1"/>
  <c r="H332" i="21"/>
  <c r="I332" i="21" s="1"/>
  <c r="W331" i="21"/>
  <c r="Y331" i="21" s="1"/>
  <c r="H331" i="21"/>
  <c r="I331" i="21" s="1"/>
  <c r="W330" i="21"/>
  <c r="Y330" i="21" s="1"/>
  <c r="H330" i="21"/>
  <c r="W329" i="21"/>
  <c r="Y329" i="21" s="1"/>
  <c r="H329" i="21"/>
  <c r="I329" i="21" s="1"/>
  <c r="W328" i="21"/>
  <c r="Y328" i="21" s="1"/>
  <c r="H328" i="21"/>
  <c r="I328" i="21" s="1"/>
  <c r="W327" i="21"/>
  <c r="Y327" i="21" s="1"/>
  <c r="H327" i="21"/>
  <c r="I327" i="21" s="1"/>
  <c r="W326" i="21"/>
  <c r="Y326" i="21" s="1"/>
  <c r="H326" i="21"/>
  <c r="W325" i="21"/>
  <c r="Y325" i="21" s="1"/>
  <c r="H325" i="21"/>
  <c r="I325" i="21" s="1"/>
  <c r="W324" i="21"/>
  <c r="Y324" i="21" s="1"/>
  <c r="H324" i="21"/>
  <c r="I324" i="21" s="1"/>
  <c r="W323" i="21"/>
  <c r="Y323" i="21" s="1"/>
  <c r="H323" i="21"/>
  <c r="W322" i="21"/>
  <c r="Y322" i="21" s="1"/>
  <c r="H322" i="21"/>
  <c r="I322" i="21" s="1"/>
  <c r="W321" i="21"/>
  <c r="Y321" i="21" s="1"/>
  <c r="H321" i="21"/>
  <c r="I321" i="21" s="1"/>
  <c r="W320" i="21"/>
  <c r="Y320" i="21" s="1"/>
  <c r="H320" i="21"/>
  <c r="I320" i="21" s="1"/>
  <c r="W319" i="21"/>
  <c r="Y319" i="21" s="1"/>
  <c r="H319" i="21"/>
  <c r="W318" i="21"/>
  <c r="N318" i="21"/>
  <c r="H318" i="21"/>
  <c r="G318" i="21"/>
  <c r="P317" i="21"/>
  <c r="L317" i="21"/>
  <c r="K317" i="21"/>
  <c r="X254" i="21" s="1"/>
  <c r="X317" i="21" s="1"/>
  <c r="J317" i="21"/>
  <c r="F317" i="21"/>
  <c r="E317" i="21"/>
  <c r="W316" i="21"/>
  <c r="Y316" i="21" s="1"/>
  <c r="H316" i="21"/>
  <c r="W315" i="21"/>
  <c r="Y315" i="21" s="1"/>
  <c r="H315" i="21"/>
  <c r="I315" i="21" s="1"/>
  <c r="W314" i="21"/>
  <c r="Y314" i="21" s="1"/>
  <c r="H314" i="21"/>
  <c r="I314" i="21" s="1"/>
  <c r="W313" i="21"/>
  <c r="Y313" i="21" s="1"/>
  <c r="H313" i="21"/>
  <c r="W312" i="21"/>
  <c r="Y312" i="21" s="1"/>
  <c r="H312" i="21"/>
  <c r="W311" i="21"/>
  <c r="Y311" i="21" s="1"/>
  <c r="H311" i="21"/>
  <c r="I311" i="21" s="1"/>
  <c r="W310" i="21"/>
  <c r="Y310" i="21" s="1"/>
  <c r="H310" i="21"/>
  <c r="I310" i="21" s="1"/>
  <c r="W309" i="21"/>
  <c r="Y309" i="21" s="1"/>
  <c r="H309" i="21"/>
  <c r="I309" i="21" s="1"/>
  <c r="W308" i="21"/>
  <c r="Y308" i="21" s="1"/>
  <c r="H308" i="21"/>
  <c r="H307" i="21"/>
  <c r="I307" i="21" s="1"/>
  <c r="W306" i="21"/>
  <c r="Y306" i="21" s="1"/>
  <c r="H306" i="21"/>
  <c r="W305" i="21"/>
  <c r="Y305" i="21" s="1"/>
  <c r="H305" i="21"/>
  <c r="I305" i="21" s="1"/>
  <c r="W304" i="21"/>
  <c r="Y304" i="21" s="1"/>
  <c r="H304" i="21"/>
  <c r="I304" i="21" s="1"/>
  <c r="W303" i="21"/>
  <c r="Y303" i="21" s="1"/>
  <c r="H303" i="21"/>
  <c r="I303" i="21" s="1"/>
  <c r="W302" i="21"/>
  <c r="Y302" i="21" s="1"/>
  <c r="H302" i="21"/>
  <c r="W301" i="21"/>
  <c r="Y301" i="21" s="1"/>
  <c r="H301" i="21"/>
  <c r="I301" i="21" s="1"/>
  <c r="W300" i="21"/>
  <c r="Y300" i="21" s="1"/>
  <c r="H300" i="21"/>
  <c r="I300" i="21" s="1"/>
  <c r="W299" i="21"/>
  <c r="Y299" i="21" s="1"/>
  <c r="H299" i="21"/>
  <c r="W298" i="21"/>
  <c r="Y298" i="21" s="1"/>
  <c r="H298" i="21"/>
  <c r="W297" i="21"/>
  <c r="Y297" i="21" s="1"/>
  <c r="H297" i="21"/>
  <c r="I297" i="21" s="1"/>
  <c r="W296" i="21"/>
  <c r="Y296" i="21" s="1"/>
  <c r="H296" i="21"/>
  <c r="I296" i="21" s="1"/>
  <c r="W295" i="21"/>
  <c r="Y295" i="21" s="1"/>
  <c r="H295" i="21"/>
  <c r="W294" i="21"/>
  <c r="Y294" i="21" s="1"/>
  <c r="H294" i="21"/>
  <c r="W293" i="21"/>
  <c r="Y293" i="21" s="1"/>
  <c r="H293" i="21"/>
  <c r="I293" i="21" s="1"/>
  <c r="W292" i="21"/>
  <c r="Y292" i="21" s="1"/>
  <c r="H292" i="21"/>
  <c r="I292" i="21" s="1"/>
  <c r="W291" i="21"/>
  <c r="Y291" i="21" s="1"/>
  <c r="H291" i="21"/>
  <c r="I291" i="21" s="1"/>
  <c r="W290" i="21"/>
  <c r="Y290" i="21" s="1"/>
  <c r="H290" i="21"/>
  <c r="W289" i="21"/>
  <c r="Y289" i="21" s="1"/>
  <c r="H289" i="21"/>
  <c r="I289" i="21" s="1"/>
  <c r="W288" i="21"/>
  <c r="Y288" i="21" s="1"/>
  <c r="H288" i="21"/>
  <c r="I288" i="21" s="1"/>
  <c r="W287" i="21"/>
  <c r="Y287" i="21" s="1"/>
  <c r="H287" i="21"/>
  <c r="I287" i="21" s="1"/>
  <c r="W286" i="21"/>
  <c r="Y286" i="21" s="1"/>
  <c r="H286" i="21"/>
  <c r="H285" i="21"/>
  <c r="W284" i="21"/>
  <c r="Y284" i="21" s="1"/>
  <c r="H284" i="21"/>
  <c r="I284" i="21" s="1"/>
  <c r="W283" i="21"/>
  <c r="Y283" i="21" s="1"/>
  <c r="H283" i="21"/>
  <c r="I283" i="21" s="1"/>
  <c r="W282" i="21"/>
  <c r="Y282" i="21" s="1"/>
  <c r="H282" i="21"/>
  <c r="I282" i="21" s="1"/>
  <c r="W281" i="21"/>
  <c r="Y281" i="21" s="1"/>
  <c r="H281" i="21"/>
  <c r="W280" i="21"/>
  <c r="Y280" i="21" s="1"/>
  <c r="H280" i="21"/>
  <c r="I280" i="21" s="1"/>
  <c r="W279" i="21"/>
  <c r="Y279" i="21" s="1"/>
  <c r="H279" i="21"/>
  <c r="W278" i="21"/>
  <c r="Y278" i="21" s="1"/>
  <c r="H278" i="21"/>
  <c r="I278" i="21" s="1"/>
  <c r="W277" i="21"/>
  <c r="Y277" i="21" s="1"/>
  <c r="H277" i="21"/>
  <c r="W276" i="21"/>
  <c r="Y276" i="21" s="1"/>
  <c r="H276" i="21"/>
  <c r="I276" i="21" s="1"/>
  <c r="W275" i="21"/>
  <c r="Y275" i="21" s="1"/>
  <c r="H275" i="21"/>
  <c r="I275" i="21" s="1"/>
  <c r="W274" i="21"/>
  <c r="Y274" i="21" s="1"/>
  <c r="H274" i="21"/>
  <c r="W273" i="21"/>
  <c r="Y273" i="21" s="1"/>
  <c r="H273" i="21"/>
  <c r="W272" i="21"/>
  <c r="Y272" i="21" s="1"/>
  <c r="H272" i="21"/>
  <c r="I272" i="21" s="1"/>
  <c r="W271" i="21"/>
  <c r="Y271" i="21" s="1"/>
  <c r="H271" i="21"/>
  <c r="I271" i="21" s="1"/>
  <c r="Y270" i="21"/>
  <c r="W270" i="21"/>
  <c r="H270" i="21"/>
  <c r="I270" i="21" s="1"/>
  <c r="W269" i="21"/>
  <c r="Y269" i="21" s="1"/>
  <c r="H269" i="21"/>
  <c r="W268" i="21"/>
  <c r="Y268" i="21" s="1"/>
  <c r="H268" i="21"/>
  <c r="I268" i="21" s="1"/>
  <c r="W267" i="21"/>
  <c r="Y267" i="21" s="1"/>
  <c r="H267" i="21"/>
  <c r="I267" i="21" s="1"/>
  <c r="W266" i="21"/>
  <c r="Y266" i="21" s="1"/>
  <c r="H266" i="21"/>
  <c r="I266" i="21" s="1"/>
  <c r="W265" i="21"/>
  <c r="Y265" i="21" s="1"/>
  <c r="H265" i="21"/>
  <c r="W264" i="21"/>
  <c r="Y264" i="21" s="1"/>
  <c r="H264" i="21"/>
  <c r="I264" i="21" s="1"/>
  <c r="Y263" i="21"/>
  <c r="W263" i="21"/>
  <c r="H263" i="21"/>
  <c r="I263" i="21" s="1"/>
  <c r="W262" i="21"/>
  <c r="Y262" i="21" s="1"/>
  <c r="H262" i="21"/>
  <c r="I262" i="21" s="1"/>
  <c r="W261" i="21"/>
  <c r="Y261" i="21" s="1"/>
  <c r="H261" i="21"/>
  <c r="W260" i="21"/>
  <c r="Y260" i="21" s="1"/>
  <c r="H260" i="21"/>
  <c r="I260" i="21" s="1"/>
  <c r="W259" i="21"/>
  <c r="Y259" i="21" s="1"/>
  <c r="H259" i="21"/>
  <c r="I259" i="21" s="1"/>
  <c r="W258" i="21"/>
  <c r="Y258" i="21" s="1"/>
  <c r="H258" i="21"/>
  <c r="I258" i="21" s="1"/>
  <c r="W257" i="21"/>
  <c r="Y257" i="21" s="1"/>
  <c r="H257" i="21"/>
  <c r="W256" i="21"/>
  <c r="Y256" i="21" s="1"/>
  <c r="H256" i="21"/>
  <c r="I256" i="21" s="1"/>
  <c r="W255" i="21"/>
  <c r="Y255" i="21" s="1"/>
  <c r="H255" i="21"/>
  <c r="I255" i="21" s="1"/>
  <c r="H254" i="21"/>
  <c r="G254" i="21"/>
  <c r="P253" i="21"/>
  <c r="L253" i="21"/>
  <c r="K253" i="21"/>
  <c r="X191" i="21" s="1"/>
  <c r="X253" i="21" s="1"/>
  <c r="J253" i="21"/>
  <c r="F253" i="21"/>
  <c r="E253" i="21"/>
  <c r="W252" i="21"/>
  <c r="Y252" i="21" s="1"/>
  <c r="H252" i="21"/>
  <c r="W251" i="21"/>
  <c r="Y251" i="21" s="1"/>
  <c r="H251" i="21"/>
  <c r="I251" i="21" s="1"/>
  <c r="W250" i="21"/>
  <c r="Y250" i="21" s="1"/>
  <c r="H250" i="21"/>
  <c r="I250" i="21" s="1"/>
  <c r="W249" i="21"/>
  <c r="Y249" i="21" s="1"/>
  <c r="H249" i="21"/>
  <c r="W248" i="21"/>
  <c r="Y248" i="21" s="1"/>
  <c r="H248" i="21"/>
  <c r="W247" i="21"/>
  <c r="Y247" i="21" s="1"/>
  <c r="H247" i="21"/>
  <c r="I247" i="21" s="1"/>
  <c r="W246" i="21"/>
  <c r="Y246" i="21" s="1"/>
  <c r="H246" i="21"/>
  <c r="I246" i="21" s="1"/>
  <c r="W245" i="21"/>
  <c r="Y245" i="21" s="1"/>
  <c r="H245" i="21"/>
  <c r="I245" i="21" s="1"/>
  <c r="W244" i="21"/>
  <c r="Y244" i="21" s="1"/>
  <c r="H244" i="21"/>
  <c r="W243" i="21"/>
  <c r="Y243" i="21" s="1"/>
  <c r="H243" i="21"/>
  <c r="W242" i="21"/>
  <c r="Y242" i="21" s="1"/>
  <c r="H242" i="21"/>
  <c r="I242" i="21" s="1"/>
  <c r="W241" i="21"/>
  <c r="Y241" i="21" s="1"/>
  <c r="H241" i="21"/>
  <c r="I241" i="21" s="1"/>
  <c r="W240" i="21"/>
  <c r="Y240" i="21" s="1"/>
  <c r="H240" i="21"/>
  <c r="W239" i="21"/>
  <c r="Y239" i="21" s="1"/>
  <c r="H239" i="21"/>
  <c r="I239" i="21" s="1"/>
  <c r="W238" i="21"/>
  <c r="Y238" i="21" s="1"/>
  <c r="H238" i="21"/>
  <c r="I238" i="21" s="1"/>
  <c r="W237" i="21"/>
  <c r="Y237" i="21" s="1"/>
  <c r="H237" i="21"/>
  <c r="I237" i="21" s="1"/>
  <c r="W236" i="21"/>
  <c r="Y236" i="21" s="1"/>
  <c r="H236" i="21"/>
  <c r="W235" i="21"/>
  <c r="Y235" i="21" s="1"/>
  <c r="H235" i="21"/>
  <c r="I235" i="21" s="1"/>
  <c r="W234" i="21"/>
  <c r="Y234" i="21" s="1"/>
  <c r="H234" i="21"/>
  <c r="I234" i="21" s="1"/>
  <c r="W233" i="21"/>
  <c r="Y233" i="21" s="1"/>
  <c r="H233" i="21"/>
  <c r="I233" i="21" s="1"/>
  <c r="W232" i="21"/>
  <c r="Y232" i="21" s="1"/>
  <c r="H232" i="21"/>
  <c r="W231" i="21"/>
  <c r="Y231" i="21" s="1"/>
  <c r="H231" i="21"/>
  <c r="I231" i="21" s="1"/>
  <c r="W230" i="21"/>
  <c r="Y230" i="21" s="1"/>
  <c r="H230" i="21"/>
  <c r="I230" i="21" s="1"/>
  <c r="W229" i="21"/>
  <c r="Y229" i="21" s="1"/>
  <c r="H229" i="21"/>
  <c r="I229" i="21" s="1"/>
  <c r="W228" i="21"/>
  <c r="Y228" i="21" s="1"/>
  <c r="H228" i="21"/>
  <c r="H227" i="21"/>
  <c r="I227" i="21" s="1"/>
  <c r="W226" i="21"/>
  <c r="Y226" i="21" s="1"/>
  <c r="H226" i="21"/>
  <c r="W225" i="21"/>
  <c r="Y225" i="21" s="1"/>
  <c r="H225" i="21"/>
  <c r="W224" i="21"/>
  <c r="Y224" i="21" s="1"/>
  <c r="H224" i="21"/>
  <c r="I224" i="21" s="1"/>
  <c r="W223" i="21"/>
  <c r="Y223" i="21" s="1"/>
  <c r="H223" i="21"/>
  <c r="I223" i="21" s="1"/>
  <c r="W222" i="21"/>
  <c r="Y222" i="21" s="1"/>
  <c r="H222" i="21"/>
  <c r="W221" i="21"/>
  <c r="Y221" i="21" s="1"/>
  <c r="H221" i="21"/>
  <c r="I221" i="21" s="1"/>
  <c r="W220" i="21"/>
  <c r="Y220" i="21" s="1"/>
  <c r="H220" i="21"/>
  <c r="W219" i="21"/>
  <c r="Y219" i="21" s="1"/>
  <c r="H219" i="21"/>
  <c r="I219" i="21" s="1"/>
  <c r="W218" i="21"/>
  <c r="Y218" i="21" s="1"/>
  <c r="H218" i="21"/>
  <c r="W217" i="21"/>
  <c r="Y217" i="21" s="1"/>
  <c r="H217" i="21"/>
  <c r="I217" i="21" s="1"/>
  <c r="W216" i="21"/>
  <c r="Y216" i="21" s="1"/>
  <c r="H216" i="21"/>
  <c r="I216" i="21" s="1"/>
  <c r="W215" i="21"/>
  <c r="Y215" i="21" s="1"/>
  <c r="H215" i="21"/>
  <c r="I215" i="21" s="1"/>
  <c r="W214" i="21"/>
  <c r="Y214" i="21" s="1"/>
  <c r="H214" i="21"/>
  <c r="W213" i="21"/>
  <c r="Y213" i="21" s="1"/>
  <c r="H213" i="21"/>
  <c r="I213" i="21" s="1"/>
  <c r="W212" i="21"/>
  <c r="Y212" i="21" s="1"/>
  <c r="H212" i="21"/>
  <c r="I212" i="21" s="1"/>
  <c r="W211" i="21"/>
  <c r="Y211" i="21" s="1"/>
  <c r="H211" i="21"/>
  <c r="I211" i="21" s="1"/>
  <c r="W210" i="21"/>
  <c r="Y210" i="21" s="1"/>
  <c r="H210" i="21"/>
  <c r="W209" i="21"/>
  <c r="Y209" i="21" s="1"/>
  <c r="H209" i="21"/>
  <c r="I209" i="21" s="1"/>
  <c r="W208" i="21"/>
  <c r="Y208" i="21" s="1"/>
  <c r="H208" i="21"/>
  <c r="I208" i="21" s="1"/>
  <c r="W207" i="21"/>
  <c r="Y207" i="21" s="1"/>
  <c r="H207" i="21"/>
  <c r="I207" i="21" s="1"/>
  <c r="W206" i="21"/>
  <c r="Y206" i="21" s="1"/>
  <c r="H206" i="21"/>
  <c r="W205" i="21"/>
  <c r="Y205" i="21" s="1"/>
  <c r="H205" i="21"/>
  <c r="I205" i="21" s="1"/>
  <c r="W204" i="21"/>
  <c r="Y204" i="21" s="1"/>
  <c r="H204" i="21"/>
  <c r="I204" i="21" s="1"/>
  <c r="W203" i="21"/>
  <c r="Y203" i="21" s="1"/>
  <c r="H203" i="21"/>
  <c r="I203" i="21" s="1"/>
  <c r="H202" i="21"/>
  <c r="I202" i="21" s="1"/>
  <c r="W201" i="21"/>
  <c r="Y201" i="21" s="1"/>
  <c r="H201" i="21"/>
  <c r="W200" i="21"/>
  <c r="Y200" i="21" s="1"/>
  <c r="H200" i="21"/>
  <c r="W199" i="21"/>
  <c r="Y199" i="21" s="1"/>
  <c r="H199" i="21"/>
  <c r="I199" i="21" s="1"/>
  <c r="W198" i="21"/>
  <c r="Y198" i="21" s="1"/>
  <c r="H198" i="21"/>
  <c r="I198" i="21" s="1"/>
  <c r="W197" i="21"/>
  <c r="Y197" i="21" s="1"/>
  <c r="H197" i="21"/>
  <c r="I197" i="21" s="1"/>
  <c r="W196" i="21"/>
  <c r="Y196" i="21" s="1"/>
  <c r="H196" i="21"/>
  <c r="H195" i="21"/>
  <c r="I195" i="21" s="1"/>
  <c r="W194" i="21"/>
  <c r="Y194" i="21" s="1"/>
  <c r="H194" i="21"/>
  <c r="W193" i="21"/>
  <c r="Y193" i="21" s="1"/>
  <c r="H193" i="21"/>
  <c r="I193" i="21" s="1"/>
  <c r="W192" i="21"/>
  <c r="Y192" i="21" s="1"/>
  <c r="H192" i="21"/>
  <c r="I192" i="21" s="1"/>
  <c r="W191" i="21"/>
  <c r="Y191" i="21" s="1"/>
  <c r="N191" i="21"/>
  <c r="H191" i="21"/>
  <c r="G191" i="21"/>
  <c r="P190" i="21"/>
  <c r="L190" i="21"/>
  <c r="K190" i="21"/>
  <c r="X144" i="21" s="1"/>
  <c r="X190" i="21" s="1"/>
  <c r="J190" i="21"/>
  <c r="F190" i="21"/>
  <c r="E190" i="21"/>
  <c r="W189" i="21"/>
  <c r="Y189" i="21" s="1"/>
  <c r="H189" i="21"/>
  <c r="I189" i="21" s="1"/>
  <c r="W188" i="21"/>
  <c r="Y188" i="21" s="1"/>
  <c r="H188" i="21"/>
  <c r="I188" i="21" s="1"/>
  <c r="W187" i="21"/>
  <c r="Y187" i="21" s="1"/>
  <c r="H187" i="21"/>
  <c r="W186" i="21"/>
  <c r="Y186" i="21" s="1"/>
  <c r="H186" i="21"/>
  <c r="I186" i="21" s="1"/>
  <c r="Y185" i="21"/>
  <c r="W185" i="21"/>
  <c r="H185" i="21"/>
  <c r="I185" i="21" s="1"/>
  <c r="W184" i="21"/>
  <c r="Y184" i="21" s="1"/>
  <c r="H184" i="21"/>
  <c r="I184" i="21" s="1"/>
  <c r="W183" i="21"/>
  <c r="Y183" i="21" s="1"/>
  <c r="H183" i="21"/>
  <c r="W182" i="21"/>
  <c r="Y182" i="21" s="1"/>
  <c r="H182" i="21"/>
  <c r="I182" i="21" s="1"/>
  <c r="W181" i="21"/>
  <c r="Y181" i="21" s="1"/>
  <c r="H181" i="21"/>
  <c r="I181" i="21" s="1"/>
  <c r="W180" i="21"/>
  <c r="Y180" i="21" s="1"/>
  <c r="H180" i="21"/>
  <c r="W179" i="21"/>
  <c r="Y179" i="21" s="1"/>
  <c r="H179" i="21"/>
  <c r="W178" i="21"/>
  <c r="Y178" i="21" s="1"/>
  <c r="H178" i="21"/>
  <c r="I178" i="21" s="1"/>
  <c r="W177" i="21"/>
  <c r="Y177" i="21" s="1"/>
  <c r="H177" i="21"/>
  <c r="I177" i="21" s="1"/>
  <c r="W176" i="21"/>
  <c r="Y176" i="21" s="1"/>
  <c r="H176" i="21"/>
  <c r="I176" i="21" s="1"/>
  <c r="W175" i="21"/>
  <c r="Y175" i="21" s="1"/>
  <c r="H175" i="21"/>
  <c r="W174" i="21"/>
  <c r="Y174" i="21" s="1"/>
  <c r="H174" i="21"/>
  <c r="I174" i="21" s="1"/>
  <c r="W173" i="21"/>
  <c r="Y173" i="21" s="1"/>
  <c r="H173" i="21"/>
  <c r="I173" i="21" s="1"/>
  <c r="W172" i="21"/>
  <c r="Y172" i="21" s="1"/>
  <c r="H172" i="21"/>
  <c r="I172" i="21" s="1"/>
  <c r="W171" i="21"/>
  <c r="Y171" i="21" s="1"/>
  <c r="H171" i="21"/>
  <c r="I171" i="21" s="1"/>
  <c r="W170" i="21"/>
  <c r="Y170" i="21" s="1"/>
  <c r="H170" i="21"/>
  <c r="I170" i="21" s="1"/>
  <c r="W169" i="21"/>
  <c r="Y169" i="21" s="1"/>
  <c r="H169" i="21"/>
  <c r="I169" i="21" s="1"/>
  <c r="W168" i="21"/>
  <c r="Y168" i="21" s="1"/>
  <c r="H168" i="21"/>
  <c r="I168" i="21" s="1"/>
  <c r="W167" i="21"/>
  <c r="Y167" i="21" s="1"/>
  <c r="H167" i="21"/>
  <c r="I167" i="21" s="1"/>
  <c r="W166" i="21"/>
  <c r="Y166" i="21" s="1"/>
  <c r="H166" i="21"/>
  <c r="H165" i="21"/>
  <c r="W164" i="21"/>
  <c r="Y164" i="21" s="1"/>
  <c r="H164" i="21"/>
  <c r="I164" i="21" s="1"/>
  <c r="Y163" i="21"/>
  <c r="W163" i="21"/>
  <c r="H163" i="21"/>
  <c r="I163" i="21" s="1"/>
  <c r="W162" i="21"/>
  <c r="Y162" i="21" s="1"/>
  <c r="H162" i="21"/>
  <c r="I162" i="21" s="1"/>
  <c r="W161" i="21"/>
  <c r="Y161" i="21" s="1"/>
  <c r="H161" i="21"/>
  <c r="I161" i="21" s="1"/>
  <c r="W160" i="21"/>
  <c r="Y160" i="21" s="1"/>
  <c r="H160" i="21"/>
  <c r="I160" i="21" s="1"/>
  <c r="W159" i="21"/>
  <c r="Y159" i="21" s="1"/>
  <c r="H159" i="21"/>
  <c r="W158" i="21"/>
  <c r="Y158" i="21" s="1"/>
  <c r="H158" i="21"/>
  <c r="I158" i="21" s="1"/>
  <c r="W157" i="21"/>
  <c r="Y157" i="21" s="1"/>
  <c r="H157" i="21"/>
  <c r="I157" i="21" s="1"/>
  <c r="W156" i="21"/>
  <c r="Y156" i="21" s="1"/>
  <c r="H156" i="21"/>
  <c r="I156" i="21" s="1"/>
  <c r="W155" i="21"/>
  <c r="Y155" i="21" s="1"/>
  <c r="H155" i="21"/>
  <c r="I155" i="21" s="1"/>
  <c r="H154" i="21"/>
  <c r="I154" i="21" s="1"/>
  <c r="W153" i="21"/>
  <c r="Y153" i="21" s="1"/>
  <c r="H153" i="21"/>
  <c r="I153" i="21" s="1"/>
  <c r="W152" i="21"/>
  <c r="Y152" i="21" s="1"/>
  <c r="H152" i="21"/>
  <c r="I152" i="21" s="1"/>
  <c r="W151" i="21"/>
  <c r="Y151" i="21" s="1"/>
  <c r="H151" i="21"/>
  <c r="I151" i="21" s="1"/>
  <c r="W150" i="21"/>
  <c r="Y150" i="21" s="1"/>
  <c r="H150" i="21"/>
  <c r="I150" i="21" s="1"/>
  <c r="W149" i="21"/>
  <c r="Y149" i="21" s="1"/>
  <c r="H149" i="21"/>
  <c r="I149" i="21" s="1"/>
  <c r="W148" i="21"/>
  <c r="Y148" i="21" s="1"/>
  <c r="H148" i="21"/>
  <c r="I148" i="21" s="1"/>
  <c r="W147" i="21"/>
  <c r="Y147" i="21" s="1"/>
  <c r="H147" i="21"/>
  <c r="I147" i="21" s="1"/>
  <c r="W146" i="21"/>
  <c r="H146" i="21"/>
  <c r="W145" i="21"/>
  <c r="Y145" i="21" s="1"/>
  <c r="H145" i="21"/>
  <c r="W144" i="21"/>
  <c r="Y144" i="21" s="1"/>
  <c r="N144" i="21"/>
  <c r="H144" i="21"/>
  <c r="G144" i="21"/>
  <c r="P143" i="21"/>
  <c r="L143" i="21"/>
  <c r="K143" i="21"/>
  <c r="X94" i="21" s="1"/>
  <c r="X143" i="21" s="1"/>
  <c r="J143" i="21"/>
  <c r="F143" i="21"/>
  <c r="E143" i="21"/>
  <c r="W142" i="21"/>
  <c r="Y142" i="21" s="1"/>
  <c r="H142" i="21"/>
  <c r="I142" i="21" s="1"/>
  <c r="W141" i="21"/>
  <c r="Y141" i="21" s="1"/>
  <c r="H141" i="21"/>
  <c r="I141" i="21" s="1"/>
  <c r="W140" i="21"/>
  <c r="Y140" i="21" s="1"/>
  <c r="H140" i="21"/>
  <c r="I140" i="21" s="1"/>
  <c r="W139" i="21"/>
  <c r="Y139" i="21" s="1"/>
  <c r="H139" i="21"/>
  <c r="I139" i="21" s="1"/>
  <c r="W138" i="21"/>
  <c r="Y138" i="21" s="1"/>
  <c r="H138" i="21"/>
  <c r="I138" i="21" s="1"/>
  <c r="W137" i="21"/>
  <c r="Y137" i="21" s="1"/>
  <c r="H137" i="21"/>
  <c r="W136" i="21"/>
  <c r="Y136" i="21" s="1"/>
  <c r="H136" i="21"/>
  <c r="I136" i="21" s="1"/>
  <c r="W135" i="21"/>
  <c r="Y135" i="21" s="1"/>
  <c r="H135" i="21"/>
  <c r="I135" i="21" s="1"/>
  <c r="W134" i="21"/>
  <c r="Y134" i="21" s="1"/>
  <c r="H134" i="21"/>
  <c r="I134" i="21" s="1"/>
  <c r="W133" i="21"/>
  <c r="Y133" i="21" s="1"/>
  <c r="H133" i="21"/>
  <c r="I133" i="21" s="1"/>
  <c r="W132" i="21"/>
  <c r="Y132" i="21" s="1"/>
  <c r="H132" i="21"/>
  <c r="I132" i="21" s="1"/>
  <c r="W131" i="21"/>
  <c r="Y131" i="21" s="1"/>
  <c r="H131" i="21"/>
  <c r="I131" i="21" s="1"/>
  <c r="W130" i="21"/>
  <c r="Y130" i="21" s="1"/>
  <c r="H130" i="21"/>
  <c r="I130" i="21" s="1"/>
  <c r="W129" i="21"/>
  <c r="Y129" i="21" s="1"/>
  <c r="H129" i="21"/>
  <c r="I129" i="21" s="1"/>
  <c r="W128" i="21"/>
  <c r="Y128" i="21" s="1"/>
  <c r="H128" i="21"/>
  <c r="I128" i="21" s="1"/>
  <c r="W127" i="21"/>
  <c r="Y127" i="21" s="1"/>
  <c r="H127" i="21"/>
  <c r="I127" i="21" s="1"/>
  <c r="W126" i="21"/>
  <c r="Y126" i="21" s="1"/>
  <c r="H126" i="21"/>
  <c r="I126" i="21" s="1"/>
  <c r="W125" i="21"/>
  <c r="Y125" i="21" s="1"/>
  <c r="H125" i="21"/>
  <c r="I125" i="21" s="1"/>
  <c r="W124" i="21"/>
  <c r="Y124" i="21" s="1"/>
  <c r="H124" i="21"/>
  <c r="I124" i="21" s="1"/>
  <c r="W123" i="21"/>
  <c r="Y123" i="21" s="1"/>
  <c r="H123" i="21"/>
  <c r="I123" i="21" s="1"/>
  <c r="W122" i="21"/>
  <c r="Y122" i="21" s="1"/>
  <c r="H122" i="21"/>
  <c r="I122" i="21" s="1"/>
  <c r="W121" i="21"/>
  <c r="Y121" i="21" s="1"/>
  <c r="H121" i="21"/>
  <c r="I121" i="21" s="1"/>
  <c r="W120" i="21"/>
  <c r="Y120" i="21" s="1"/>
  <c r="H120" i="21"/>
  <c r="I120" i="21" s="1"/>
  <c r="W119" i="21"/>
  <c r="Y119" i="21" s="1"/>
  <c r="H119" i="21"/>
  <c r="I119" i="21" s="1"/>
  <c r="W118" i="21"/>
  <c r="Y118" i="21" s="1"/>
  <c r="H118" i="21"/>
  <c r="I118" i="21" s="1"/>
  <c r="W117" i="21"/>
  <c r="Y117" i="21" s="1"/>
  <c r="H117" i="21"/>
  <c r="W116" i="21"/>
  <c r="Y116" i="21" s="1"/>
  <c r="H116" i="21"/>
  <c r="I116" i="21" s="1"/>
  <c r="W115" i="21"/>
  <c r="Y115" i="21" s="1"/>
  <c r="H115" i="21"/>
  <c r="I115" i="21" s="1"/>
  <c r="W114" i="21"/>
  <c r="Y114" i="21" s="1"/>
  <c r="H114" i="21"/>
  <c r="I114" i="21" s="1"/>
  <c r="W113" i="21"/>
  <c r="Y113" i="21" s="1"/>
  <c r="H113" i="21"/>
  <c r="W112" i="21"/>
  <c r="Y112" i="21" s="1"/>
  <c r="H112" i="21"/>
  <c r="I112" i="21" s="1"/>
  <c r="W111" i="21"/>
  <c r="Y111" i="21" s="1"/>
  <c r="H111" i="21"/>
  <c r="I111" i="21" s="1"/>
  <c r="W110" i="21"/>
  <c r="Y110" i="21" s="1"/>
  <c r="H110" i="21"/>
  <c r="I110" i="21" s="1"/>
  <c r="W109" i="21"/>
  <c r="Y109" i="21" s="1"/>
  <c r="H109" i="21"/>
  <c r="I109" i="21" s="1"/>
  <c r="W108" i="21"/>
  <c r="Y108" i="21" s="1"/>
  <c r="H108" i="21"/>
  <c r="I108" i="21" s="1"/>
  <c r="W107" i="21"/>
  <c r="Y107" i="21" s="1"/>
  <c r="H107" i="21"/>
  <c r="I107" i="21" s="1"/>
  <c r="H106" i="21"/>
  <c r="W105" i="21"/>
  <c r="Y105" i="21" s="1"/>
  <c r="H105" i="21"/>
  <c r="I105" i="21" s="1"/>
  <c r="W104" i="21"/>
  <c r="Y104" i="21" s="1"/>
  <c r="H104" i="21"/>
  <c r="W103" i="21"/>
  <c r="Y103" i="21" s="1"/>
  <c r="H103" i="21"/>
  <c r="I103" i="21" s="1"/>
  <c r="W102" i="21"/>
  <c r="Y102" i="21" s="1"/>
  <c r="H102" i="21"/>
  <c r="W101" i="21"/>
  <c r="Y101" i="21" s="1"/>
  <c r="H101" i="21"/>
  <c r="I101" i="21" s="1"/>
  <c r="W100" i="21"/>
  <c r="Y100" i="21" s="1"/>
  <c r="H100" i="21"/>
  <c r="I100" i="21" s="1"/>
  <c r="W99" i="21"/>
  <c r="Y99" i="21" s="1"/>
  <c r="H99" i="21"/>
  <c r="I99" i="21" s="1"/>
  <c r="W98" i="21"/>
  <c r="Y98" i="21" s="1"/>
  <c r="H98" i="21"/>
  <c r="W97" i="21"/>
  <c r="Y97" i="21" s="1"/>
  <c r="H97" i="21"/>
  <c r="I97" i="21" s="1"/>
  <c r="W96" i="21"/>
  <c r="Y96" i="21" s="1"/>
  <c r="H96" i="21"/>
  <c r="W95" i="21"/>
  <c r="Y95" i="21" s="1"/>
  <c r="H95" i="21"/>
  <c r="I95" i="21" s="1"/>
  <c r="W94" i="21"/>
  <c r="Y94" i="21" s="1"/>
  <c r="N94" i="21"/>
  <c r="H94" i="21"/>
  <c r="G94" i="21"/>
  <c r="P93" i="21"/>
  <c r="L93" i="21"/>
  <c r="K93" i="21"/>
  <c r="X64" i="21" s="1"/>
  <c r="X93" i="21" s="1"/>
  <c r="J93" i="21"/>
  <c r="F93" i="21"/>
  <c r="E93" i="21"/>
  <c r="W92" i="21"/>
  <c r="Y92" i="21" s="1"/>
  <c r="H92" i="21"/>
  <c r="W91" i="21"/>
  <c r="Y91" i="21" s="1"/>
  <c r="H91" i="21"/>
  <c r="W90" i="21"/>
  <c r="Y90" i="21" s="1"/>
  <c r="H90" i="21"/>
  <c r="I90" i="21" s="1"/>
  <c r="W89" i="21"/>
  <c r="Y89" i="21" s="1"/>
  <c r="H89" i="21"/>
  <c r="I89" i="21" s="1"/>
  <c r="W88" i="21"/>
  <c r="Y88" i="21" s="1"/>
  <c r="H88" i="21"/>
  <c r="I88" i="21" s="1"/>
  <c r="W87" i="21"/>
  <c r="Y87" i="21" s="1"/>
  <c r="H87" i="21"/>
  <c r="I87" i="21" s="1"/>
  <c r="W86" i="21"/>
  <c r="Y86" i="21" s="1"/>
  <c r="H86" i="21"/>
  <c r="I86" i="21" s="1"/>
  <c r="W85" i="21"/>
  <c r="Y85" i="21" s="1"/>
  <c r="H85" i="21"/>
  <c r="I85" i="21" s="1"/>
  <c r="W84" i="21"/>
  <c r="Y84" i="21" s="1"/>
  <c r="H84" i="21"/>
  <c r="W83" i="21"/>
  <c r="Y83" i="21" s="1"/>
  <c r="H83" i="21"/>
  <c r="I83" i="21" s="1"/>
  <c r="W82" i="21"/>
  <c r="Y82" i="21" s="1"/>
  <c r="H82" i="21"/>
  <c r="I82" i="21" s="1"/>
  <c r="W81" i="21"/>
  <c r="Y81" i="21" s="1"/>
  <c r="H81" i="21"/>
  <c r="W80" i="21"/>
  <c r="Y80" i="21" s="1"/>
  <c r="H80" i="21"/>
  <c r="W79" i="21"/>
  <c r="Y79" i="21" s="1"/>
  <c r="H79" i="21"/>
  <c r="I79" i="21" s="1"/>
  <c r="W78" i="21"/>
  <c r="Y78" i="21" s="1"/>
  <c r="H78" i="21"/>
  <c r="I78" i="21" s="1"/>
  <c r="W77" i="21"/>
  <c r="Y77" i="21" s="1"/>
  <c r="H77" i="21"/>
  <c r="W76" i="21"/>
  <c r="Y76" i="21" s="1"/>
  <c r="H76" i="21"/>
  <c r="W75" i="21"/>
  <c r="Y75" i="21" s="1"/>
  <c r="H75" i="21"/>
  <c r="W74" i="21"/>
  <c r="Y74" i="21" s="1"/>
  <c r="H74" i="21"/>
  <c r="W73" i="21"/>
  <c r="Y73" i="21" s="1"/>
  <c r="H73" i="21"/>
  <c r="I73" i="21" s="1"/>
  <c r="W72" i="21"/>
  <c r="Y72" i="21" s="1"/>
  <c r="H72" i="21"/>
  <c r="W71" i="21"/>
  <c r="Y71" i="21" s="1"/>
  <c r="H71" i="21"/>
  <c r="U71" i="21" s="1"/>
  <c r="W70" i="21"/>
  <c r="Y70" i="21" s="1"/>
  <c r="H70" i="21"/>
  <c r="W69" i="21"/>
  <c r="Y69" i="21" s="1"/>
  <c r="H69" i="21"/>
  <c r="I69" i="21" s="1"/>
  <c r="W68" i="21"/>
  <c r="Y68" i="21" s="1"/>
  <c r="H68" i="21"/>
  <c r="W67" i="21"/>
  <c r="Y67" i="21" s="1"/>
  <c r="H67" i="21"/>
  <c r="W66" i="21"/>
  <c r="Y66" i="21" s="1"/>
  <c r="H66" i="21"/>
  <c r="I66" i="21" s="1"/>
  <c r="W65" i="21"/>
  <c r="Y65" i="21" s="1"/>
  <c r="H65" i="21"/>
  <c r="H64" i="21"/>
  <c r="G64" i="21"/>
  <c r="P63" i="21"/>
  <c r="L63" i="21"/>
  <c r="K63" i="21"/>
  <c r="X17" i="21" s="1"/>
  <c r="X63" i="21" s="1"/>
  <c r="J63" i="21"/>
  <c r="F63" i="21"/>
  <c r="E63" i="21"/>
  <c r="W62" i="21"/>
  <c r="Y62" i="21" s="1"/>
  <c r="H62" i="21"/>
  <c r="I62" i="21" s="1"/>
  <c r="W61" i="21"/>
  <c r="Y61" i="21" s="1"/>
  <c r="H61" i="21"/>
  <c r="I61" i="21" s="1"/>
  <c r="W60" i="21"/>
  <c r="Y60" i="21" s="1"/>
  <c r="H60" i="21"/>
  <c r="I60" i="21" s="1"/>
  <c r="W59" i="21"/>
  <c r="Y59" i="21" s="1"/>
  <c r="H59" i="21"/>
  <c r="W58" i="21"/>
  <c r="Y58" i="21" s="1"/>
  <c r="H58" i="21"/>
  <c r="I58" i="21" s="1"/>
  <c r="W57" i="21"/>
  <c r="Y57" i="21" s="1"/>
  <c r="H57" i="21"/>
  <c r="I57" i="21" s="1"/>
  <c r="W56" i="21"/>
  <c r="Y56" i="21" s="1"/>
  <c r="H56" i="21"/>
  <c r="W55" i="21"/>
  <c r="Y55" i="21" s="1"/>
  <c r="H55" i="21"/>
  <c r="W54" i="21"/>
  <c r="Y54" i="21" s="1"/>
  <c r="H54" i="21"/>
  <c r="W53" i="21"/>
  <c r="Y53" i="21" s="1"/>
  <c r="H53" i="21"/>
  <c r="I53" i="21" s="1"/>
  <c r="W52" i="21"/>
  <c r="Y52" i="21" s="1"/>
  <c r="H52" i="21"/>
  <c r="W51" i="21"/>
  <c r="Y51" i="21" s="1"/>
  <c r="H51" i="21"/>
  <c r="W50" i="21"/>
  <c r="Y50" i="21" s="1"/>
  <c r="H50" i="21"/>
  <c r="I50" i="21" s="1"/>
  <c r="W49" i="21"/>
  <c r="Y49" i="21" s="1"/>
  <c r="H49" i="21"/>
  <c r="W48" i="21"/>
  <c r="Y48" i="21" s="1"/>
  <c r="H48" i="21"/>
  <c r="I48" i="21" s="1"/>
  <c r="W47" i="21"/>
  <c r="Y47" i="21" s="1"/>
  <c r="H47" i="21"/>
  <c r="W46" i="21"/>
  <c r="Y46" i="21" s="1"/>
  <c r="H46" i="21"/>
  <c r="I46" i="21" s="1"/>
  <c r="W45" i="21"/>
  <c r="Y45" i="21" s="1"/>
  <c r="H45" i="21"/>
  <c r="W44" i="21"/>
  <c r="Y44" i="21" s="1"/>
  <c r="H44" i="21"/>
  <c r="I44" i="21" s="1"/>
  <c r="H43" i="21"/>
  <c r="W42" i="21"/>
  <c r="Y42" i="21" s="1"/>
  <c r="H42" i="21"/>
  <c r="W41" i="21"/>
  <c r="Y41" i="21" s="1"/>
  <c r="H41" i="21"/>
  <c r="W40" i="21"/>
  <c r="Y40" i="21" s="1"/>
  <c r="H40" i="21"/>
  <c r="I40" i="21" s="1"/>
  <c r="W39" i="21"/>
  <c r="Y39" i="21" s="1"/>
  <c r="H39" i="21"/>
  <c r="W38" i="21"/>
  <c r="Y38" i="21" s="1"/>
  <c r="H38" i="21"/>
  <c r="I38" i="21" s="1"/>
  <c r="W37" i="21"/>
  <c r="Y37" i="21" s="1"/>
  <c r="H37" i="21"/>
  <c r="W36" i="21"/>
  <c r="Y36" i="21" s="1"/>
  <c r="H36" i="21"/>
  <c r="I36" i="21" s="1"/>
  <c r="W35" i="21"/>
  <c r="Y35" i="21" s="1"/>
  <c r="H35" i="21"/>
  <c r="W34" i="21"/>
  <c r="Y34" i="21" s="1"/>
  <c r="H34" i="21"/>
  <c r="I34" i="21" s="1"/>
  <c r="W33" i="21"/>
  <c r="Y33" i="21" s="1"/>
  <c r="H33" i="21"/>
  <c r="W32" i="21"/>
  <c r="Y32" i="21" s="1"/>
  <c r="H32" i="21"/>
  <c r="W31" i="21"/>
  <c r="Y31" i="21" s="1"/>
  <c r="H31" i="21"/>
  <c r="I31" i="21" s="1"/>
  <c r="W30" i="21"/>
  <c r="Y30" i="21" s="1"/>
  <c r="H30" i="21"/>
  <c r="W29" i="21"/>
  <c r="Y29" i="21" s="1"/>
  <c r="H29" i="21"/>
  <c r="W28" i="21"/>
  <c r="Y28" i="21" s="1"/>
  <c r="H28" i="21"/>
  <c r="H27" i="21"/>
  <c r="W26" i="21"/>
  <c r="Y26" i="21" s="1"/>
  <c r="H26" i="21"/>
  <c r="I26" i="21" s="1"/>
  <c r="W25" i="21"/>
  <c r="Y25" i="21" s="1"/>
  <c r="H25" i="21"/>
  <c r="I25" i="21" s="1"/>
  <c r="W24" i="21"/>
  <c r="Y24" i="21" s="1"/>
  <c r="H24" i="21"/>
  <c r="W23" i="21"/>
  <c r="Y23" i="21" s="1"/>
  <c r="H23" i="21"/>
  <c r="W22" i="21"/>
  <c r="Y22" i="21" s="1"/>
  <c r="H22" i="21"/>
  <c r="W21" i="21"/>
  <c r="Y21" i="21" s="1"/>
  <c r="H21" i="21"/>
  <c r="I21" i="21" s="1"/>
  <c r="W20" i="21"/>
  <c r="Y20" i="21" s="1"/>
  <c r="H20" i="21"/>
  <c r="W19" i="21"/>
  <c r="Y19" i="21" s="1"/>
  <c r="H19" i="21"/>
  <c r="W18" i="21"/>
  <c r="Y18" i="21" s="1"/>
  <c r="H18" i="21"/>
  <c r="H17" i="21"/>
  <c r="I17" i="21" s="1"/>
  <c r="G17" i="21"/>
  <c r="U15" i="21"/>
  <c r="E10" i="21"/>
  <c r="P770" i="20"/>
  <c r="L770" i="20"/>
  <c r="K770" i="20"/>
  <c r="X697" i="20" s="1"/>
  <c r="X770" i="20" s="1"/>
  <c r="J770" i="20"/>
  <c r="F770" i="20"/>
  <c r="E770" i="20"/>
  <c r="W769" i="20"/>
  <c r="Y769" i="20" s="1"/>
  <c r="N769" i="20"/>
  <c r="W768" i="20"/>
  <c r="Y768" i="20" s="1"/>
  <c r="N768" i="20"/>
  <c r="W767" i="20"/>
  <c r="Y767" i="20" s="1"/>
  <c r="N767" i="20"/>
  <c r="W766" i="20"/>
  <c r="Y766" i="20" s="1"/>
  <c r="N766" i="20"/>
  <c r="W765" i="20"/>
  <c r="Y765" i="20" s="1"/>
  <c r="N765" i="20"/>
  <c r="W764" i="20"/>
  <c r="Y764" i="20" s="1"/>
  <c r="N764" i="20"/>
  <c r="W763" i="20"/>
  <c r="Y763" i="20" s="1"/>
  <c r="N763" i="20"/>
  <c r="W762" i="20"/>
  <c r="Y762" i="20" s="1"/>
  <c r="N762" i="20"/>
  <c r="W761" i="20"/>
  <c r="Y761" i="20" s="1"/>
  <c r="N761" i="20"/>
  <c r="W760" i="20"/>
  <c r="Y760" i="20" s="1"/>
  <c r="N760" i="20"/>
  <c r="Y759" i="20"/>
  <c r="W759" i="20"/>
  <c r="N759" i="20"/>
  <c r="W758" i="20"/>
  <c r="Y758" i="20" s="1"/>
  <c r="N758" i="20"/>
  <c r="W757" i="20"/>
  <c r="Y757" i="20" s="1"/>
  <c r="N757" i="20"/>
  <c r="W756" i="20"/>
  <c r="Y756" i="20" s="1"/>
  <c r="N756" i="20"/>
  <c r="W755" i="20"/>
  <c r="Y755" i="20" s="1"/>
  <c r="N755" i="20"/>
  <c r="W754" i="20"/>
  <c r="Y754" i="20" s="1"/>
  <c r="N754" i="20"/>
  <c r="W753" i="20"/>
  <c r="Y753" i="20" s="1"/>
  <c r="N753" i="20"/>
  <c r="W752" i="20"/>
  <c r="Y752" i="20" s="1"/>
  <c r="N752" i="20"/>
  <c r="W751" i="20"/>
  <c r="Y751" i="20" s="1"/>
  <c r="N751" i="20"/>
  <c r="W749" i="20"/>
  <c r="Y749" i="20" s="1"/>
  <c r="N749" i="20"/>
  <c r="W748" i="20"/>
  <c r="Y748" i="20" s="1"/>
  <c r="N748" i="20"/>
  <c r="W747" i="20"/>
  <c r="Y747" i="20" s="1"/>
  <c r="N747" i="20"/>
  <c r="W746" i="20"/>
  <c r="Y746" i="20" s="1"/>
  <c r="N746" i="20"/>
  <c r="W745" i="20"/>
  <c r="Y745" i="20" s="1"/>
  <c r="N745" i="20"/>
  <c r="W744" i="20"/>
  <c r="Y744" i="20" s="1"/>
  <c r="N744" i="20"/>
  <c r="W743" i="20"/>
  <c r="Y743" i="20" s="1"/>
  <c r="N743" i="20"/>
  <c r="W742" i="20"/>
  <c r="Y742" i="20" s="1"/>
  <c r="N742" i="20"/>
  <c r="W741" i="20"/>
  <c r="Y741" i="20" s="1"/>
  <c r="N741" i="20"/>
  <c r="W740" i="20"/>
  <c r="Y740" i="20" s="1"/>
  <c r="N740" i="20"/>
  <c r="W739" i="20"/>
  <c r="Y739" i="20" s="1"/>
  <c r="N739" i="20"/>
  <c r="W738" i="20"/>
  <c r="Y738" i="20" s="1"/>
  <c r="N738" i="20"/>
  <c r="W737" i="20"/>
  <c r="Y737" i="20" s="1"/>
  <c r="N737" i="20"/>
  <c r="W736" i="20"/>
  <c r="Y736" i="20" s="1"/>
  <c r="N736" i="20"/>
  <c r="W735" i="20"/>
  <c r="Y735" i="20" s="1"/>
  <c r="N735" i="20"/>
  <c r="W734" i="20"/>
  <c r="Y734" i="20" s="1"/>
  <c r="N734" i="20"/>
  <c r="W733" i="20"/>
  <c r="Y733" i="20" s="1"/>
  <c r="N733" i="20"/>
  <c r="W732" i="20"/>
  <c r="Y732" i="20" s="1"/>
  <c r="N732" i="20"/>
  <c r="W730" i="20"/>
  <c r="Y730" i="20" s="1"/>
  <c r="N730" i="20"/>
  <c r="W729" i="20"/>
  <c r="Y729" i="20" s="1"/>
  <c r="N729" i="20"/>
  <c r="W728" i="20"/>
  <c r="Y728" i="20" s="1"/>
  <c r="N728" i="20"/>
  <c r="W727" i="20"/>
  <c r="Y727" i="20" s="1"/>
  <c r="N727" i="20"/>
  <c r="W726" i="20"/>
  <c r="Y726" i="20" s="1"/>
  <c r="N726" i="20"/>
  <c r="W725" i="20"/>
  <c r="Y725" i="20" s="1"/>
  <c r="N725" i="20"/>
  <c r="W724" i="20"/>
  <c r="Y724" i="20" s="1"/>
  <c r="N724" i="20"/>
  <c r="W723" i="20"/>
  <c r="Y723" i="20" s="1"/>
  <c r="N723" i="20"/>
  <c r="W722" i="20"/>
  <c r="Y722" i="20" s="1"/>
  <c r="N722" i="20"/>
  <c r="W721" i="20"/>
  <c r="Y721" i="20" s="1"/>
  <c r="N721" i="20"/>
  <c r="W720" i="20"/>
  <c r="Y720" i="20" s="1"/>
  <c r="N720" i="20"/>
  <c r="W719" i="20"/>
  <c r="Y719" i="20" s="1"/>
  <c r="N719" i="20"/>
  <c r="W718" i="20"/>
  <c r="Y718" i="20" s="1"/>
  <c r="N718" i="20"/>
  <c r="W717" i="20"/>
  <c r="Y717" i="20" s="1"/>
  <c r="N717" i="20"/>
  <c r="W716" i="20"/>
  <c r="Y716" i="20" s="1"/>
  <c r="N716" i="20"/>
  <c r="W715" i="20"/>
  <c r="Y715" i="20" s="1"/>
  <c r="N715" i="20"/>
  <c r="W714" i="20"/>
  <c r="Y714" i="20" s="1"/>
  <c r="N714" i="20"/>
  <c r="W712" i="20"/>
  <c r="Y712" i="20" s="1"/>
  <c r="N712" i="20"/>
  <c r="W711" i="20"/>
  <c r="Y711" i="20" s="1"/>
  <c r="N711" i="20"/>
  <c r="W710" i="20"/>
  <c r="Y710" i="20" s="1"/>
  <c r="N710" i="20"/>
  <c r="W709" i="20"/>
  <c r="Y709" i="20" s="1"/>
  <c r="N709" i="20"/>
  <c r="W708" i="20"/>
  <c r="Y708" i="20" s="1"/>
  <c r="N708" i="20"/>
  <c r="W707" i="20"/>
  <c r="Y707" i="20" s="1"/>
  <c r="N707" i="20"/>
  <c r="W706" i="20"/>
  <c r="Y706" i="20" s="1"/>
  <c r="N706" i="20"/>
  <c r="W705" i="20"/>
  <c r="Y705" i="20" s="1"/>
  <c r="N705" i="20"/>
  <c r="W704" i="20"/>
  <c r="Y704" i="20" s="1"/>
  <c r="N704" i="20"/>
  <c r="W703" i="20"/>
  <c r="Y703" i="20" s="1"/>
  <c r="N703" i="20"/>
  <c r="W702" i="20"/>
  <c r="Y702" i="20" s="1"/>
  <c r="N702" i="20"/>
  <c r="W701" i="20"/>
  <c r="Y701" i="20" s="1"/>
  <c r="N701" i="20"/>
  <c r="W700" i="20"/>
  <c r="Y700" i="20" s="1"/>
  <c r="N700" i="20"/>
  <c r="W699" i="20"/>
  <c r="Y699" i="20" s="1"/>
  <c r="N699" i="20"/>
  <c r="W698" i="20"/>
  <c r="Y698" i="20" s="1"/>
  <c r="N698" i="20"/>
  <c r="H697" i="20"/>
  <c r="M697" i="20" s="1"/>
  <c r="G697" i="20"/>
  <c r="P696" i="20"/>
  <c r="L696" i="20"/>
  <c r="K696" i="20"/>
  <c r="X642" i="20" s="1"/>
  <c r="X696" i="20" s="1"/>
  <c r="J696" i="20"/>
  <c r="F696" i="20"/>
  <c r="E696" i="20"/>
  <c r="W695" i="20"/>
  <c r="Y695" i="20" s="1"/>
  <c r="N695" i="20"/>
  <c r="W694" i="20"/>
  <c r="Y694" i="20" s="1"/>
  <c r="N694" i="20"/>
  <c r="W693" i="20"/>
  <c r="Y693" i="20" s="1"/>
  <c r="N693" i="20"/>
  <c r="W692" i="20"/>
  <c r="Y692" i="20" s="1"/>
  <c r="N692" i="20"/>
  <c r="W691" i="20"/>
  <c r="Y691" i="20" s="1"/>
  <c r="N691" i="20"/>
  <c r="W690" i="20"/>
  <c r="Y690" i="20" s="1"/>
  <c r="N690" i="20"/>
  <c r="W689" i="20"/>
  <c r="Y689" i="20" s="1"/>
  <c r="N689" i="20"/>
  <c r="W688" i="20"/>
  <c r="Y688" i="20" s="1"/>
  <c r="N688" i="20"/>
  <c r="W687" i="20"/>
  <c r="Y687" i="20" s="1"/>
  <c r="N687" i="20"/>
  <c r="W686" i="20"/>
  <c r="Y686" i="20" s="1"/>
  <c r="N686" i="20"/>
  <c r="W685" i="20"/>
  <c r="Y685" i="20" s="1"/>
  <c r="N685" i="20"/>
  <c r="W684" i="20"/>
  <c r="Y684" i="20" s="1"/>
  <c r="N684" i="20"/>
  <c r="W682" i="20"/>
  <c r="Y682" i="20" s="1"/>
  <c r="N682" i="20"/>
  <c r="W681" i="20"/>
  <c r="Y681" i="20" s="1"/>
  <c r="N681" i="20"/>
  <c r="W680" i="20"/>
  <c r="Y680" i="20" s="1"/>
  <c r="N680" i="20"/>
  <c r="W679" i="20"/>
  <c r="Y679" i="20" s="1"/>
  <c r="N679" i="20"/>
  <c r="W678" i="20"/>
  <c r="Y678" i="20" s="1"/>
  <c r="N678" i="20"/>
  <c r="W677" i="20"/>
  <c r="Y677" i="20" s="1"/>
  <c r="N677" i="20"/>
  <c r="W676" i="20"/>
  <c r="Y676" i="20" s="1"/>
  <c r="N676" i="20"/>
  <c r="W675" i="20"/>
  <c r="Y675" i="20" s="1"/>
  <c r="N675" i="20"/>
  <c r="W673" i="20"/>
  <c r="Y673" i="20" s="1"/>
  <c r="N673" i="20"/>
  <c r="W672" i="20"/>
  <c r="Y672" i="20" s="1"/>
  <c r="N672" i="20"/>
  <c r="W671" i="20"/>
  <c r="Y671" i="20" s="1"/>
  <c r="N671" i="20"/>
  <c r="W670" i="20"/>
  <c r="Y670" i="20" s="1"/>
  <c r="N670" i="20"/>
  <c r="W669" i="20"/>
  <c r="Y669" i="20" s="1"/>
  <c r="N669" i="20"/>
  <c r="W668" i="20"/>
  <c r="Y668" i="20" s="1"/>
  <c r="N668" i="20"/>
  <c r="W667" i="20"/>
  <c r="Y667" i="20" s="1"/>
  <c r="N667" i="20"/>
  <c r="W666" i="20"/>
  <c r="Y666" i="20" s="1"/>
  <c r="N666" i="20"/>
  <c r="W665" i="20"/>
  <c r="Y665" i="20" s="1"/>
  <c r="N665" i="20"/>
  <c r="N664" i="20"/>
  <c r="W663" i="20"/>
  <c r="Y663" i="20" s="1"/>
  <c r="N663" i="20"/>
  <c r="W662" i="20"/>
  <c r="Y662" i="20" s="1"/>
  <c r="N662" i="20"/>
  <c r="W660" i="20"/>
  <c r="Y660" i="20" s="1"/>
  <c r="N660" i="20"/>
  <c r="W659" i="20"/>
  <c r="Y659" i="20" s="1"/>
  <c r="N659" i="20"/>
  <c r="W658" i="20"/>
  <c r="Y658" i="20" s="1"/>
  <c r="N658" i="20"/>
  <c r="W657" i="20"/>
  <c r="Y657" i="20" s="1"/>
  <c r="N657" i="20"/>
  <c r="W656" i="20"/>
  <c r="Y656" i="20" s="1"/>
  <c r="N656" i="20"/>
  <c r="W655" i="20"/>
  <c r="Y655" i="20" s="1"/>
  <c r="N655" i="20"/>
  <c r="W654" i="20"/>
  <c r="Y654" i="20" s="1"/>
  <c r="N654" i="20"/>
  <c r="W653" i="20"/>
  <c r="Y653" i="20" s="1"/>
  <c r="N653" i="20"/>
  <c r="W652" i="20"/>
  <c r="Y652" i="20" s="1"/>
  <c r="N652" i="20"/>
  <c r="W650" i="20"/>
  <c r="Y650" i="20" s="1"/>
  <c r="N650" i="20"/>
  <c r="W649" i="20"/>
  <c r="Y649" i="20" s="1"/>
  <c r="N649" i="20"/>
  <c r="W648" i="20"/>
  <c r="Y648" i="20" s="1"/>
  <c r="N648" i="20"/>
  <c r="W647" i="20"/>
  <c r="Y647" i="20" s="1"/>
  <c r="N647" i="20"/>
  <c r="W646" i="20"/>
  <c r="Y646" i="20" s="1"/>
  <c r="N646" i="20"/>
  <c r="W645" i="20"/>
  <c r="Y645" i="20" s="1"/>
  <c r="N645" i="20"/>
  <c r="W644" i="20"/>
  <c r="Y644" i="20" s="1"/>
  <c r="N644" i="20"/>
  <c r="W643" i="20"/>
  <c r="Y643" i="20" s="1"/>
  <c r="N643" i="20"/>
  <c r="H642" i="20"/>
  <c r="M642" i="20" s="1"/>
  <c r="G642" i="20"/>
  <c r="P641" i="20"/>
  <c r="L641" i="20"/>
  <c r="K641" i="20"/>
  <c r="X614" i="20" s="1"/>
  <c r="X641" i="20" s="1"/>
  <c r="J641" i="20"/>
  <c r="F641" i="20"/>
  <c r="E641" i="20"/>
  <c r="W640" i="20"/>
  <c r="Y640" i="20" s="1"/>
  <c r="N640" i="20"/>
  <c r="W639" i="20"/>
  <c r="Y639" i="20" s="1"/>
  <c r="N639" i="20"/>
  <c r="W638" i="20"/>
  <c r="Y638" i="20" s="1"/>
  <c r="N638" i="20"/>
  <c r="W637" i="20"/>
  <c r="Y637" i="20" s="1"/>
  <c r="N637" i="20"/>
  <c r="W636" i="20"/>
  <c r="Y636" i="20" s="1"/>
  <c r="N636" i="20"/>
  <c r="W635" i="20"/>
  <c r="Y635" i="20" s="1"/>
  <c r="N635" i="20"/>
  <c r="W634" i="20"/>
  <c r="Y634" i="20" s="1"/>
  <c r="N634" i="20"/>
  <c r="W633" i="20"/>
  <c r="Y633" i="20" s="1"/>
  <c r="N633" i="20"/>
  <c r="W631" i="20"/>
  <c r="Y631" i="20" s="1"/>
  <c r="N631" i="20"/>
  <c r="W629" i="20"/>
  <c r="Y629" i="20" s="1"/>
  <c r="N629" i="20"/>
  <c r="W628" i="20"/>
  <c r="Y628" i="20" s="1"/>
  <c r="N628" i="20"/>
  <c r="W627" i="20"/>
  <c r="Y627" i="20" s="1"/>
  <c r="N627" i="20"/>
  <c r="W626" i="20"/>
  <c r="Y626" i="20" s="1"/>
  <c r="N626" i="20"/>
  <c r="W625" i="20"/>
  <c r="Y625" i="20" s="1"/>
  <c r="N625" i="20"/>
  <c r="W624" i="20"/>
  <c r="Y624" i="20" s="1"/>
  <c r="N624" i="20"/>
  <c r="W622" i="20"/>
  <c r="Y622" i="20" s="1"/>
  <c r="N622" i="20"/>
  <c r="W621" i="20"/>
  <c r="Y621" i="20" s="1"/>
  <c r="N621" i="20"/>
  <c r="W620" i="20"/>
  <c r="Y620" i="20" s="1"/>
  <c r="N620" i="20"/>
  <c r="W619" i="20"/>
  <c r="Y619" i="20" s="1"/>
  <c r="N619" i="20"/>
  <c r="W618" i="20"/>
  <c r="Y618" i="20" s="1"/>
  <c r="N618" i="20"/>
  <c r="W617" i="20"/>
  <c r="Y617" i="20" s="1"/>
  <c r="N617" i="20"/>
  <c r="W616" i="20"/>
  <c r="Y616" i="20" s="1"/>
  <c r="N616" i="20"/>
  <c r="W615" i="20"/>
  <c r="Y615" i="20" s="1"/>
  <c r="N615" i="20"/>
  <c r="W614" i="20"/>
  <c r="Y614" i="20" s="1"/>
  <c r="N614" i="20"/>
  <c r="H614" i="20"/>
  <c r="G614" i="20"/>
  <c r="P613" i="20"/>
  <c r="L613" i="20"/>
  <c r="K613" i="20"/>
  <c r="X570" i="20" s="1"/>
  <c r="X613" i="20" s="1"/>
  <c r="J613" i="20"/>
  <c r="F613" i="20"/>
  <c r="E613" i="20"/>
  <c r="W612" i="20"/>
  <c r="Y612" i="20" s="1"/>
  <c r="N612" i="20"/>
  <c r="W611" i="20"/>
  <c r="Y611" i="20" s="1"/>
  <c r="N611" i="20"/>
  <c r="W609" i="20"/>
  <c r="Y609" i="20" s="1"/>
  <c r="N609" i="20"/>
  <c r="W608" i="20"/>
  <c r="Y608" i="20" s="1"/>
  <c r="N608" i="20"/>
  <c r="W607" i="20"/>
  <c r="Y607" i="20" s="1"/>
  <c r="N607" i="20"/>
  <c r="W606" i="20"/>
  <c r="Y606" i="20" s="1"/>
  <c r="N606" i="20"/>
  <c r="W605" i="20"/>
  <c r="Y605" i="20" s="1"/>
  <c r="N605" i="20"/>
  <c r="W604" i="20"/>
  <c r="Y604" i="20" s="1"/>
  <c r="N604" i="20"/>
  <c r="W603" i="20"/>
  <c r="Y603" i="20" s="1"/>
  <c r="N603" i="20"/>
  <c r="W602" i="20"/>
  <c r="Y602" i="20" s="1"/>
  <c r="N602" i="20"/>
  <c r="W601" i="20"/>
  <c r="Y601" i="20" s="1"/>
  <c r="N601" i="20"/>
  <c r="W600" i="20"/>
  <c r="Y600" i="20" s="1"/>
  <c r="N600" i="20"/>
  <c r="W599" i="20"/>
  <c r="Y599" i="20" s="1"/>
  <c r="N599" i="20"/>
  <c r="W598" i="20"/>
  <c r="Y598" i="20" s="1"/>
  <c r="N598" i="20"/>
  <c r="W596" i="20"/>
  <c r="Y596" i="20" s="1"/>
  <c r="N596" i="20"/>
  <c r="W595" i="20"/>
  <c r="Y595" i="20" s="1"/>
  <c r="N595" i="20"/>
  <c r="W593" i="20"/>
  <c r="Y593" i="20" s="1"/>
  <c r="N593" i="20"/>
  <c r="W592" i="20"/>
  <c r="Y592" i="20" s="1"/>
  <c r="N592" i="20"/>
  <c r="W591" i="20"/>
  <c r="Y591" i="20" s="1"/>
  <c r="N591" i="20"/>
  <c r="W590" i="20"/>
  <c r="Y590" i="20" s="1"/>
  <c r="N590" i="20"/>
  <c r="W589" i="20"/>
  <c r="Y589" i="20" s="1"/>
  <c r="N589" i="20"/>
  <c r="W588" i="20"/>
  <c r="Y588" i="20" s="1"/>
  <c r="N588" i="20"/>
  <c r="W587" i="20"/>
  <c r="Y587" i="20" s="1"/>
  <c r="N587" i="20"/>
  <c r="W586" i="20"/>
  <c r="Y586" i="20" s="1"/>
  <c r="N586" i="20"/>
  <c r="W585" i="20"/>
  <c r="Y585" i="20" s="1"/>
  <c r="N585" i="20"/>
  <c r="W584" i="20"/>
  <c r="Y584" i="20" s="1"/>
  <c r="N584" i="20"/>
  <c r="W583" i="20"/>
  <c r="Y583" i="20" s="1"/>
  <c r="N583" i="20"/>
  <c r="W582" i="20"/>
  <c r="Y582" i="20" s="1"/>
  <c r="N582" i="20"/>
  <c r="W581" i="20"/>
  <c r="Y581" i="20" s="1"/>
  <c r="N581" i="20"/>
  <c r="W579" i="20"/>
  <c r="Y579" i="20" s="1"/>
  <c r="N579" i="20"/>
  <c r="W578" i="20"/>
  <c r="Y578" i="20" s="1"/>
  <c r="N578" i="20"/>
  <c r="W577" i="20"/>
  <c r="Y577" i="20" s="1"/>
  <c r="N577" i="20"/>
  <c r="W576" i="20"/>
  <c r="Y576" i="20" s="1"/>
  <c r="N576" i="20"/>
  <c r="W575" i="20"/>
  <c r="Y575" i="20" s="1"/>
  <c r="N575" i="20"/>
  <c r="W574" i="20"/>
  <c r="Y574" i="20" s="1"/>
  <c r="N574" i="20"/>
  <c r="W573" i="20"/>
  <c r="Y573" i="20" s="1"/>
  <c r="N573" i="20"/>
  <c r="W571" i="20"/>
  <c r="Y571" i="20" s="1"/>
  <c r="N571" i="20"/>
  <c r="W570" i="20"/>
  <c r="Y570" i="20" s="1"/>
  <c r="N570" i="20"/>
  <c r="H570" i="20"/>
  <c r="M572" i="20" s="1"/>
  <c r="G570" i="20"/>
  <c r="P569" i="20"/>
  <c r="L569" i="20"/>
  <c r="K569" i="20"/>
  <c r="X538" i="20" s="1"/>
  <c r="X569" i="20" s="1"/>
  <c r="J569" i="20"/>
  <c r="F569" i="20"/>
  <c r="E569" i="20"/>
  <c r="W568" i="20"/>
  <c r="Y568" i="20" s="1"/>
  <c r="N568" i="20"/>
  <c r="W567" i="20"/>
  <c r="Y567" i="20" s="1"/>
  <c r="N567" i="20"/>
  <c r="W566" i="20"/>
  <c r="Y566" i="20" s="1"/>
  <c r="N566" i="20"/>
  <c r="W565" i="20"/>
  <c r="Y565" i="20" s="1"/>
  <c r="N565" i="20"/>
  <c r="W564" i="20"/>
  <c r="Y564" i="20" s="1"/>
  <c r="N564" i="20"/>
  <c r="W563" i="20"/>
  <c r="Y563" i="20" s="1"/>
  <c r="N563" i="20"/>
  <c r="W562" i="20"/>
  <c r="Y562" i="20" s="1"/>
  <c r="N562" i="20"/>
  <c r="W560" i="20"/>
  <c r="Y560" i="20" s="1"/>
  <c r="N560" i="20"/>
  <c r="W559" i="20"/>
  <c r="Y559" i="20" s="1"/>
  <c r="N559" i="20"/>
  <c r="W558" i="20"/>
  <c r="Y558" i="20" s="1"/>
  <c r="N558" i="20"/>
  <c r="W557" i="20"/>
  <c r="Y557" i="20" s="1"/>
  <c r="N557" i="20"/>
  <c r="W556" i="20"/>
  <c r="Y556" i="20" s="1"/>
  <c r="N556" i="20"/>
  <c r="W555" i="20"/>
  <c r="Y555" i="20" s="1"/>
  <c r="N555" i="20"/>
  <c r="W554" i="20"/>
  <c r="Y554" i="20" s="1"/>
  <c r="N554" i="20"/>
  <c r="W553" i="20"/>
  <c r="Y553" i="20" s="1"/>
  <c r="N553" i="20"/>
  <c r="W552" i="20"/>
  <c r="Y552" i="20" s="1"/>
  <c r="N552" i="20"/>
  <c r="W551" i="20"/>
  <c r="Y551" i="20" s="1"/>
  <c r="N551" i="20"/>
  <c r="W550" i="20"/>
  <c r="Y550" i="20" s="1"/>
  <c r="N550" i="20"/>
  <c r="W549" i="20"/>
  <c r="Y549" i="20" s="1"/>
  <c r="N549" i="20"/>
  <c r="W548" i="20"/>
  <c r="Y548" i="20" s="1"/>
  <c r="N548" i="20"/>
  <c r="W547" i="20"/>
  <c r="Y547" i="20" s="1"/>
  <c r="N547" i="20"/>
  <c r="W545" i="20"/>
  <c r="Y545" i="20" s="1"/>
  <c r="N545" i="20"/>
  <c r="W543" i="20"/>
  <c r="Y543" i="20" s="1"/>
  <c r="N543" i="20"/>
  <c r="W542" i="20"/>
  <c r="Y542" i="20" s="1"/>
  <c r="N542" i="20"/>
  <c r="W541" i="20"/>
  <c r="Y541" i="20" s="1"/>
  <c r="N541" i="20"/>
  <c r="W540" i="20"/>
  <c r="Y540" i="20" s="1"/>
  <c r="N540" i="20"/>
  <c r="W539" i="20"/>
  <c r="Y539" i="20" s="1"/>
  <c r="N539" i="20"/>
  <c r="W538" i="20"/>
  <c r="Y538" i="20" s="1"/>
  <c r="N538" i="20"/>
  <c r="H538" i="20"/>
  <c r="M544" i="20" s="1"/>
  <c r="G538" i="20"/>
  <c r="P537" i="20"/>
  <c r="L537" i="20"/>
  <c r="K537" i="20"/>
  <c r="X435" i="20" s="1"/>
  <c r="X537" i="20" s="1"/>
  <c r="J537" i="20"/>
  <c r="F537" i="20"/>
  <c r="E537" i="20"/>
  <c r="W536" i="20"/>
  <c r="Y536" i="20" s="1"/>
  <c r="N536" i="20"/>
  <c r="W535" i="20"/>
  <c r="Y535" i="20" s="1"/>
  <c r="N535" i="20"/>
  <c r="W534" i="20"/>
  <c r="Y534" i="20" s="1"/>
  <c r="N534" i="20"/>
  <c r="W533" i="20"/>
  <c r="Y533" i="20" s="1"/>
  <c r="N533" i="20"/>
  <c r="W532" i="20"/>
  <c r="Y532" i="20" s="1"/>
  <c r="N532" i="20"/>
  <c r="W531" i="20"/>
  <c r="Y531" i="20" s="1"/>
  <c r="N531" i="20"/>
  <c r="W530" i="20"/>
  <c r="Y530" i="20" s="1"/>
  <c r="N530" i="20"/>
  <c r="W529" i="20"/>
  <c r="Y529" i="20" s="1"/>
  <c r="N529" i="20"/>
  <c r="W528" i="20"/>
  <c r="Y528" i="20" s="1"/>
  <c r="N528" i="20"/>
  <c r="W527" i="20"/>
  <c r="Y527" i="20" s="1"/>
  <c r="N527" i="20"/>
  <c r="W526" i="20"/>
  <c r="Y526" i="20" s="1"/>
  <c r="N526" i="20"/>
  <c r="W525" i="20"/>
  <c r="Y525" i="20" s="1"/>
  <c r="N525" i="20"/>
  <c r="W524" i="20"/>
  <c r="Y524" i="20" s="1"/>
  <c r="N524" i="20"/>
  <c r="W523" i="20"/>
  <c r="Y523" i="20" s="1"/>
  <c r="N523" i="20"/>
  <c r="W522" i="20"/>
  <c r="Y522" i="20" s="1"/>
  <c r="N522" i="20"/>
  <c r="W521" i="20"/>
  <c r="Y521" i="20" s="1"/>
  <c r="N521" i="20"/>
  <c r="W520" i="20"/>
  <c r="Y520" i="20" s="1"/>
  <c r="N520" i="20"/>
  <c r="W519" i="20"/>
  <c r="Y519" i="20" s="1"/>
  <c r="N519" i="20"/>
  <c r="W518" i="20"/>
  <c r="Y518" i="20" s="1"/>
  <c r="N518" i="20"/>
  <c r="W517" i="20"/>
  <c r="Y517" i="20" s="1"/>
  <c r="N517" i="20"/>
  <c r="W516" i="20"/>
  <c r="Y516" i="20" s="1"/>
  <c r="N516" i="20"/>
  <c r="W515" i="20"/>
  <c r="Y515" i="20" s="1"/>
  <c r="N515" i="20"/>
  <c r="W514" i="20"/>
  <c r="Y514" i="20" s="1"/>
  <c r="N514" i="20"/>
  <c r="W513" i="20"/>
  <c r="Y513" i="20" s="1"/>
  <c r="N513" i="20"/>
  <c r="W512" i="20"/>
  <c r="Y512" i="20" s="1"/>
  <c r="N512" i="20"/>
  <c r="W510" i="20"/>
  <c r="Y510" i="20" s="1"/>
  <c r="N510" i="20"/>
  <c r="W509" i="20"/>
  <c r="Y509" i="20" s="1"/>
  <c r="N509" i="20"/>
  <c r="W508" i="20"/>
  <c r="Y508" i="20" s="1"/>
  <c r="N508" i="20"/>
  <c r="W507" i="20"/>
  <c r="Y507" i="20" s="1"/>
  <c r="N507" i="20"/>
  <c r="W506" i="20"/>
  <c r="Y506" i="20" s="1"/>
  <c r="N506" i="20"/>
  <c r="W505" i="20"/>
  <c r="Y505" i="20" s="1"/>
  <c r="N505" i="20"/>
  <c r="W504" i="20"/>
  <c r="Y504" i="20" s="1"/>
  <c r="N504" i="20"/>
  <c r="W503" i="20"/>
  <c r="Y503" i="20" s="1"/>
  <c r="N503" i="20"/>
  <c r="W502" i="20"/>
  <c r="Y502" i="20" s="1"/>
  <c r="N502" i="20"/>
  <c r="W501" i="20"/>
  <c r="Y501" i="20" s="1"/>
  <c r="N501" i="20"/>
  <c r="W500" i="20"/>
  <c r="Y500" i="20" s="1"/>
  <c r="N500" i="20"/>
  <c r="W499" i="20"/>
  <c r="Y499" i="20" s="1"/>
  <c r="N499" i="20"/>
  <c r="W498" i="20"/>
  <c r="Y498" i="20" s="1"/>
  <c r="N498" i="20"/>
  <c r="W497" i="20"/>
  <c r="Y497" i="20" s="1"/>
  <c r="N497" i="20"/>
  <c r="W496" i="20"/>
  <c r="Y496" i="20" s="1"/>
  <c r="N496" i="20"/>
  <c r="W495" i="20"/>
  <c r="Y495" i="20" s="1"/>
  <c r="N495" i="20"/>
  <c r="W494" i="20"/>
  <c r="Y494" i="20" s="1"/>
  <c r="N494" i="20"/>
  <c r="W493" i="20"/>
  <c r="Y493" i="20" s="1"/>
  <c r="N493" i="20"/>
  <c r="W492" i="20"/>
  <c r="Y492" i="20" s="1"/>
  <c r="N492" i="20"/>
  <c r="W491" i="20"/>
  <c r="Y491" i="20" s="1"/>
  <c r="N491" i="20"/>
  <c r="W490" i="20"/>
  <c r="Y490" i="20" s="1"/>
  <c r="N490" i="20"/>
  <c r="W489" i="20"/>
  <c r="Y489" i="20" s="1"/>
  <c r="N489" i="20"/>
  <c r="W488" i="20"/>
  <c r="Y488" i="20" s="1"/>
  <c r="N488" i="20"/>
  <c r="W487" i="20"/>
  <c r="Y487" i="20" s="1"/>
  <c r="N487" i="20"/>
  <c r="W486" i="20"/>
  <c r="Y486" i="20" s="1"/>
  <c r="N486" i="20"/>
  <c r="W485" i="20"/>
  <c r="Y485" i="20" s="1"/>
  <c r="N485" i="20"/>
  <c r="W483" i="20"/>
  <c r="Y483" i="20" s="1"/>
  <c r="N483" i="20"/>
  <c r="W482" i="20"/>
  <c r="Y482" i="20" s="1"/>
  <c r="N482" i="20"/>
  <c r="W481" i="20"/>
  <c r="Y481" i="20" s="1"/>
  <c r="N481" i="20"/>
  <c r="W480" i="20"/>
  <c r="Y480" i="20" s="1"/>
  <c r="N480" i="20"/>
  <c r="W479" i="20"/>
  <c r="Y479" i="20" s="1"/>
  <c r="N479" i="20"/>
  <c r="W478" i="20"/>
  <c r="Y478" i="20" s="1"/>
  <c r="N478" i="20"/>
  <c r="W477" i="20"/>
  <c r="Y477" i="20" s="1"/>
  <c r="N477" i="20"/>
  <c r="W476" i="20"/>
  <c r="Y476" i="20" s="1"/>
  <c r="N476" i="20"/>
  <c r="W475" i="20"/>
  <c r="Y475" i="20" s="1"/>
  <c r="N475" i="20"/>
  <c r="W474" i="20"/>
  <c r="Y474" i="20" s="1"/>
  <c r="N474" i="20"/>
  <c r="W473" i="20"/>
  <c r="Y473" i="20" s="1"/>
  <c r="N473" i="20"/>
  <c r="W472" i="20"/>
  <c r="Y472" i="20" s="1"/>
  <c r="N472" i="20"/>
  <c r="W471" i="20"/>
  <c r="Y471" i="20" s="1"/>
  <c r="N471" i="20"/>
  <c r="W469" i="20"/>
  <c r="Y469" i="20" s="1"/>
  <c r="N469" i="20"/>
  <c r="W468" i="20"/>
  <c r="Y468" i="20" s="1"/>
  <c r="N468" i="20"/>
  <c r="W467" i="20"/>
  <c r="Y467" i="20" s="1"/>
  <c r="N467" i="20"/>
  <c r="W466" i="20"/>
  <c r="Y466" i="20" s="1"/>
  <c r="N466" i="20"/>
  <c r="W465" i="20"/>
  <c r="Y465" i="20" s="1"/>
  <c r="N465" i="20"/>
  <c r="W464" i="20"/>
  <c r="Y464" i="20" s="1"/>
  <c r="N464" i="20"/>
  <c r="W463" i="20"/>
  <c r="Y463" i="20" s="1"/>
  <c r="N463" i="20"/>
  <c r="W462" i="20"/>
  <c r="Y462" i="20" s="1"/>
  <c r="N462" i="20"/>
  <c r="W461" i="20"/>
  <c r="Y461" i="20" s="1"/>
  <c r="N461" i="20"/>
  <c r="W460" i="20"/>
  <c r="Y460" i="20" s="1"/>
  <c r="N460" i="20"/>
  <c r="W459" i="20"/>
  <c r="Y459" i="20" s="1"/>
  <c r="N459" i="20"/>
  <c r="W458" i="20"/>
  <c r="Y458" i="20" s="1"/>
  <c r="N458" i="20"/>
  <c r="W457" i="20"/>
  <c r="Y457" i="20" s="1"/>
  <c r="N457" i="20"/>
  <c r="W456" i="20"/>
  <c r="Y456" i="20" s="1"/>
  <c r="N456" i="20"/>
  <c r="W455" i="20"/>
  <c r="Y455" i="20" s="1"/>
  <c r="N455" i="20"/>
  <c r="W454" i="20"/>
  <c r="Y454" i="20" s="1"/>
  <c r="N454" i="20"/>
  <c r="W453" i="20"/>
  <c r="Y453" i="20" s="1"/>
  <c r="N453" i="20"/>
  <c r="W452" i="20"/>
  <c r="Y452" i="20" s="1"/>
  <c r="N452" i="20"/>
  <c r="W451" i="20"/>
  <c r="Y451" i="20" s="1"/>
  <c r="N451" i="20"/>
  <c r="W450" i="20"/>
  <c r="Y450" i="20" s="1"/>
  <c r="N450" i="20"/>
  <c r="W449" i="20"/>
  <c r="Y449" i="20" s="1"/>
  <c r="N449" i="20"/>
  <c r="W448" i="20"/>
  <c r="Y448" i="20" s="1"/>
  <c r="N448" i="20"/>
  <c r="W447" i="20"/>
  <c r="Y447" i="20" s="1"/>
  <c r="N447" i="20"/>
  <c r="W446" i="20"/>
  <c r="Y446" i="20" s="1"/>
  <c r="N446" i="20"/>
  <c r="W445" i="20"/>
  <c r="Y445" i="20" s="1"/>
  <c r="N445" i="20"/>
  <c r="W444" i="20"/>
  <c r="Y444" i="20" s="1"/>
  <c r="N444" i="20"/>
  <c r="W443" i="20"/>
  <c r="Y443" i="20" s="1"/>
  <c r="N443" i="20"/>
  <c r="W442" i="20"/>
  <c r="Y442" i="20" s="1"/>
  <c r="N442" i="20"/>
  <c r="W441" i="20"/>
  <c r="Y441" i="20" s="1"/>
  <c r="N441" i="20"/>
  <c r="W440" i="20"/>
  <c r="Y440" i="20" s="1"/>
  <c r="N440" i="20"/>
  <c r="W439" i="20"/>
  <c r="Y439" i="20" s="1"/>
  <c r="N439" i="20"/>
  <c r="W438" i="20"/>
  <c r="Y438" i="20" s="1"/>
  <c r="N438" i="20"/>
  <c r="W437" i="20"/>
  <c r="Y437" i="20" s="1"/>
  <c r="N437" i="20"/>
  <c r="W436" i="20"/>
  <c r="Y436" i="20" s="1"/>
  <c r="N436" i="20"/>
  <c r="H435" i="20"/>
  <c r="M435" i="20" s="1"/>
  <c r="G435" i="20"/>
  <c r="P434" i="20"/>
  <c r="L434" i="20"/>
  <c r="K434" i="20"/>
  <c r="X375" i="20" s="1"/>
  <c r="X434" i="20" s="1"/>
  <c r="J434" i="20"/>
  <c r="F434" i="20"/>
  <c r="E434" i="20"/>
  <c r="W433" i="20"/>
  <c r="Y433" i="20" s="1"/>
  <c r="N433" i="20"/>
  <c r="W432" i="20"/>
  <c r="Y432" i="20" s="1"/>
  <c r="N432" i="20"/>
  <c r="W431" i="20"/>
  <c r="Y431" i="20" s="1"/>
  <c r="N431" i="20"/>
  <c r="W430" i="20"/>
  <c r="Y430" i="20" s="1"/>
  <c r="N430" i="20"/>
  <c r="W429" i="20"/>
  <c r="Y429" i="20" s="1"/>
  <c r="N429" i="20"/>
  <c r="W428" i="20"/>
  <c r="Y428" i="20" s="1"/>
  <c r="N428" i="20"/>
  <c r="W427" i="20"/>
  <c r="Y427" i="20" s="1"/>
  <c r="N427" i="20"/>
  <c r="W426" i="20"/>
  <c r="Y426" i="20" s="1"/>
  <c r="N426" i="20"/>
  <c r="W425" i="20"/>
  <c r="Y425" i="20" s="1"/>
  <c r="N425" i="20"/>
  <c r="W424" i="20"/>
  <c r="Y424" i="20" s="1"/>
  <c r="N424" i="20"/>
  <c r="W423" i="20"/>
  <c r="Y423" i="20" s="1"/>
  <c r="N423" i="20"/>
  <c r="W422" i="20"/>
  <c r="Y422" i="20" s="1"/>
  <c r="N422" i="20"/>
  <c r="W421" i="20"/>
  <c r="Y421" i="20" s="1"/>
  <c r="N421" i="20"/>
  <c r="W420" i="20"/>
  <c r="Y420" i="20" s="1"/>
  <c r="N420" i="20"/>
  <c r="W419" i="20"/>
  <c r="Y419" i="20" s="1"/>
  <c r="N419" i="20"/>
  <c r="W418" i="20"/>
  <c r="Y418" i="20" s="1"/>
  <c r="N418" i="20"/>
  <c r="W417" i="20"/>
  <c r="Y417" i="20" s="1"/>
  <c r="N417" i="20"/>
  <c r="W416" i="20"/>
  <c r="Y416" i="20" s="1"/>
  <c r="N416" i="20"/>
  <c r="W415" i="20"/>
  <c r="Y415" i="20" s="1"/>
  <c r="N415" i="20"/>
  <c r="W414" i="20"/>
  <c r="Y414" i="20" s="1"/>
  <c r="N414" i="20"/>
  <c r="W413" i="20"/>
  <c r="Y413" i="20" s="1"/>
  <c r="N413" i="20"/>
  <c r="W411" i="20"/>
  <c r="Y411" i="20" s="1"/>
  <c r="N411" i="20"/>
  <c r="W410" i="20"/>
  <c r="Y410" i="20" s="1"/>
  <c r="N410" i="20"/>
  <c r="W409" i="20"/>
  <c r="Y409" i="20" s="1"/>
  <c r="N409" i="20"/>
  <c r="W408" i="20"/>
  <c r="Y408" i="20" s="1"/>
  <c r="N408" i="20"/>
  <c r="W407" i="20"/>
  <c r="Y407" i="20" s="1"/>
  <c r="N407" i="20"/>
  <c r="W406" i="20"/>
  <c r="Y406" i="20" s="1"/>
  <c r="N406" i="20"/>
  <c r="W405" i="20"/>
  <c r="Y405" i="20" s="1"/>
  <c r="N405" i="20"/>
  <c r="W404" i="20"/>
  <c r="Y404" i="20" s="1"/>
  <c r="N404" i="20"/>
  <c r="W403" i="20"/>
  <c r="Y403" i="20" s="1"/>
  <c r="N403" i="20"/>
  <c r="W402" i="20"/>
  <c r="Y402" i="20" s="1"/>
  <c r="N402" i="20"/>
  <c r="W401" i="20"/>
  <c r="Y401" i="20" s="1"/>
  <c r="N401" i="20"/>
  <c r="W400" i="20"/>
  <c r="Y400" i="20" s="1"/>
  <c r="N400" i="20"/>
  <c r="W399" i="20"/>
  <c r="Y399" i="20" s="1"/>
  <c r="N399" i="20"/>
  <c r="W398" i="20"/>
  <c r="Y398" i="20" s="1"/>
  <c r="N398" i="20"/>
  <c r="W397" i="20"/>
  <c r="Y397" i="20" s="1"/>
  <c r="N397" i="20"/>
  <c r="W396" i="20"/>
  <c r="Y396" i="20" s="1"/>
  <c r="N396" i="20"/>
  <c r="W395" i="20"/>
  <c r="Y395" i="20" s="1"/>
  <c r="N395" i="20"/>
  <c r="W394" i="20"/>
  <c r="Y394" i="20" s="1"/>
  <c r="N394" i="20"/>
  <c r="W393" i="20"/>
  <c r="Y393" i="20" s="1"/>
  <c r="N393" i="20"/>
  <c r="W392" i="20"/>
  <c r="Y392" i="20" s="1"/>
  <c r="N392" i="20"/>
  <c r="W391" i="20"/>
  <c r="Y391" i="20" s="1"/>
  <c r="N391" i="20"/>
  <c r="W389" i="20"/>
  <c r="Y389" i="20" s="1"/>
  <c r="N389" i="20"/>
  <c r="W388" i="20"/>
  <c r="Y388" i="20" s="1"/>
  <c r="N388" i="20"/>
  <c r="W387" i="20"/>
  <c r="Y387" i="20" s="1"/>
  <c r="N387" i="20"/>
  <c r="W386" i="20"/>
  <c r="Y386" i="20" s="1"/>
  <c r="N386" i="20"/>
  <c r="W385" i="20"/>
  <c r="Y385" i="20" s="1"/>
  <c r="N385" i="20"/>
  <c r="W384" i="20"/>
  <c r="Y384" i="20" s="1"/>
  <c r="N384" i="20"/>
  <c r="W383" i="20"/>
  <c r="Y383" i="20" s="1"/>
  <c r="N383" i="20"/>
  <c r="W382" i="20"/>
  <c r="Y382" i="20" s="1"/>
  <c r="N382" i="20"/>
  <c r="W381" i="20"/>
  <c r="Y381" i="20" s="1"/>
  <c r="N381" i="20"/>
  <c r="W380" i="20"/>
  <c r="Y380" i="20" s="1"/>
  <c r="N380" i="20"/>
  <c r="W379" i="20"/>
  <c r="Y379" i="20" s="1"/>
  <c r="N379" i="20"/>
  <c r="W378" i="20"/>
  <c r="Y378" i="20" s="1"/>
  <c r="N378" i="20"/>
  <c r="W377" i="20"/>
  <c r="Y377" i="20" s="1"/>
  <c r="N377" i="20"/>
  <c r="W375" i="20"/>
  <c r="N375" i="20"/>
  <c r="H375" i="20"/>
  <c r="M376" i="20" s="1"/>
  <c r="G375" i="20"/>
  <c r="P374" i="20"/>
  <c r="L374" i="20"/>
  <c r="K374" i="20"/>
  <c r="X268" i="20" s="1"/>
  <c r="X374" i="20" s="1"/>
  <c r="J374" i="20"/>
  <c r="F374" i="20"/>
  <c r="E374" i="20"/>
  <c r="W373" i="20"/>
  <c r="Y373" i="20" s="1"/>
  <c r="N373" i="20"/>
  <c r="W372" i="20"/>
  <c r="Y372" i="20" s="1"/>
  <c r="N372" i="20"/>
  <c r="W371" i="20"/>
  <c r="Y371" i="20" s="1"/>
  <c r="N371" i="20"/>
  <c r="W370" i="20"/>
  <c r="Y370" i="20" s="1"/>
  <c r="N370" i="20"/>
  <c r="W369" i="20"/>
  <c r="Y369" i="20" s="1"/>
  <c r="N369" i="20"/>
  <c r="W368" i="20"/>
  <c r="Y368" i="20" s="1"/>
  <c r="N368" i="20"/>
  <c r="W367" i="20"/>
  <c r="Y367" i="20" s="1"/>
  <c r="N367" i="20"/>
  <c r="W366" i="20"/>
  <c r="Y366" i="20" s="1"/>
  <c r="N366" i="20"/>
  <c r="W365" i="20"/>
  <c r="Y365" i="20" s="1"/>
  <c r="N365" i="20"/>
  <c r="W364" i="20"/>
  <c r="Y364" i="20" s="1"/>
  <c r="N364" i="20"/>
  <c r="W363" i="20"/>
  <c r="Y363" i="20" s="1"/>
  <c r="N363" i="20"/>
  <c r="W362" i="20"/>
  <c r="Y362" i="20" s="1"/>
  <c r="N362" i="20"/>
  <c r="W361" i="20"/>
  <c r="Y361" i="20" s="1"/>
  <c r="N361" i="20"/>
  <c r="W360" i="20"/>
  <c r="Y360" i="20" s="1"/>
  <c r="N360" i="20"/>
  <c r="W359" i="20"/>
  <c r="Y359" i="20" s="1"/>
  <c r="N359" i="20"/>
  <c r="W358" i="20"/>
  <c r="Y358" i="20" s="1"/>
  <c r="N358" i="20"/>
  <c r="W357" i="20"/>
  <c r="Y357" i="20" s="1"/>
  <c r="N357" i="20"/>
  <c r="W356" i="20"/>
  <c r="Y356" i="20" s="1"/>
  <c r="N356" i="20"/>
  <c r="W355" i="20"/>
  <c r="Y355" i="20" s="1"/>
  <c r="N355" i="20"/>
  <c r="W354" i="20"/>
  <c r="Y354" i="20" s="1"/>
  <c r="N354" i="20"/>
  <c r="W353" i="20"/>
  <c r="Y353" i="20" s="1"/>
  <c r="N353" i="20"/>
  <c r="W352" i="20"/>
  <c r="Y352" i="20" s="1"/>
  <c r="N352" i="20"/>
  <c r="W351" i="20"/>
  <c r="Y351" i="20" s="1"/>
  <c r="N351" i="20"/>
  <c r="W350" i="20"/>
  <c r="Y350" i="20" s="1"/>
  <c r="N350" i="20"/>
  <c r="W349" i="20"/>
  <c r="Y349" i="20" s="1"/>
  <c r="N349" i="20"/>
  <c r="W348" i="20"/>
  <c r="Y348" i="20" s="1"/>
  <c r="N348" i="20"/>
  <c r="W347" i="20"/>
  <c r="Y347" i="20" s="1"/>
  <c r="N347" i="20"/>
  <c r="W346" i="20"/>
  <c r="Y346" i="20" s="1"/>
  <c r="N346" i="20"/>
  <c r="W345" i="20"/>
  <c r="Y345" i="20" s="1"/>
  <c r="N345" i="20"/>
  <c r="W344" i="20"/>
  <c r="Y344" i="20" s="1"/>
  <c r="N344" i="20"/>
  <c r="W343" i="20"/>
  <c r="Y343" i="20" s="1"/>
  <c r="N343" i="20"/>
  <c r="W342" i="20"/>
  <c r="Y342" i="20" s="1"/>
  <c r="N342" i="20"/>
  <c r="W341" i="20"/>
  <c r="Y341" i="20" s="1"/>
  <c r="N341" i="20"/>
  <c r="W340" i="20"/>
  <c r="Y340" i="20" s="1"/>
  <c r="N340" i="20"/>
  <c r="W339" i="20"/>
  <c r="Y339" i="20" s="1"/>
  <c r="N339" i="20"/>
  <c r="W338" i="20"/>
  <c r="Y338" i="20" s="1"/>
  <c r="N338" i="20"/>
  <c r="W337" i="20"/>
  <c r="Y337" i="20" s="1"/>
  <c r="N337" i="20"/>
  <c r="W336" i="20"/>
  <c r="Y336" i="20" s="1"/>
  <c r="N336" i="20"/>
  <c r="W335" i="20"/>
  <c r="Y335" i="20" s="1"/>
  <c r="N335" i="20"/>
  <c r="W334" i="20"/>
  <c r="Y334" i="20" s="1"/>
  <c r="N334" i="20"/>
  <c r="W333" i="20"/>
  <c r="Y333" i="20" s="1"/>
  <c r="N333" i="20"/>
  <c r="W332" i="20"/>
  <c r="Y332" i="20" s="1"/>
  <c r="N332" i="20"/>
  <c r="W331" i="20"/>
  <c r="Y331" i="20" s="1"/>
  <c r="N331" i="20"/>
  <c r="W330" i="20"/>
  <c r="Y330" i="20" s="1"/>
  <c r="N330" i="20"/>
  <c r="W329" i="20"/>
  <c r="Y329" i="20" s="1"/>
  <c r="N329" i="20"/>
  <c r="W328" i="20"/>
  <c r="Y328" i="20" s="1"/>
  <c r="N328" i="20"/>
  <c r="W327" i="20"/>
  <c r="Y327" i="20" s="1"/>
  <c r="N327" i="20"/>
  <c r="W325" i="20"/>
  <c r="Y325" i="20" s="1"/>
  <c r="N325" i="20"/>
  <c r="W324" i="20"/>
  <c r="Y324" i="20" s="1"/>
  <c r="N324" i="20"/>
  <c r="W323" i="20"/>
  <c r="Y323" i="20" s="1"/>
  <c r="N323" i="20"/>
  <c r="W322" i="20"/>
  <c r="Y322" i="20" s="1"/>
  <c r="N322" i="20"/>
  <c r="W321" i="20"/>
  <c r="Y321" i="20" s="1"/>
  <c r="N321" i="20"/>
  <c r="W320" i="20"/>
  <c r="Y320" i="20" s="1"/>
  <c r="N320" i="20"/>
  <c r="W319" i="20"/>
  <c r="Y319" i="20" s="1"/>
  <c r="N319" i="20"/>
  <c r="W318" i="20"/>
  <c r="Y318" i="20" s="1"/>
  <c r="N318" i="20"/>
  <c r="W317" i="20"/>
  <c r="Y317" i="20" s="1"/>
  <c r="N317" i="20"/>
  <c r="W316" i="20"/>
  <c r="Y316" i="20" s="1"/>
  <c r="N316" i="20"/>
  <c r="W315" i="20"/>
  <c r="Y315" i="20" s="1"/>
  <c r="N315" i="20"/>
  <c r="W314" i="20"/>
  <c r="Y314" i="20" s="1"/>
  <c r="N314" i="20"/>
  <c r="W313" i="20"/>
  <c r="Y313" i="20" s="1"/>
  <c r="N313" i="20"/>
  <c r="W312" i="20"/>
  <c r="Y312" i="20" s="1"/>
  <c r="N312" i="20"/>
  <c r="W311" i="20"/>
  <c r="Y311" i="20" s="1"/>
  <c r="N311" i="20"/>
  <c r="W309" i="20"/>
  <c r="Y309" i="20" s="1"/>
  <c r="N309" i="20"/>
  <c r="W308" i="20"/>
  <c r="Y308" i="20" s="1"/>
  <c r="N308" i="20"/>
  <c r="W307" i="20"/>
  <c r="Y307" i="20" s="1"/>
  <c r="N307" i="20"/>
  <c r="W306" i="20"/>
  <c r="Y306" i="20" s="1"/>
  <c r="N306" i="20"/>
  <c r="W305" i="20"/>
  <c r="Y305" i="20" s="1"/>
  <c r="N305" i="20"/>
  <c r="W304" i="20"/>
  <c r="Y304" i="20" s="1"/>
  <c r="N304" i="20"/>
  <c r="W303" i="20"/>
  <c r="Y303" i="20" s="1"/>
  <c r="N303" i="20"/>
  <c r="W302" i="20"/>
  <c r="Y302" i="20" s="1"/>
  <c r="N302" i="20"/>
  <c r="W301" i="20"/>
  <c r="Y301" i="20" s="1"/>
  <c r="N301" i="20"/>
  <c r="W300" i="20"/>
  <c r="Y300" i="20" s="1"/>
  <c r="N300" i="20"/>
  <c r="W299" i="20"/>
  <c r="Y299" i="20" s="1"/>
  <c r="N299" i="20"/>
  <c r="W298" i="20"/>
  <c r="Y298" i="20" s="1"/>
  <c r="N298" i="20"/>
  <c r="W297" i="20"/>
  <c r="Y297" i="20" s="1"/>
  <c r="N297" i="20"/>
  <c r="W296" i="20"/>
  <c r="Y296" i="20" s="1"/>
  <c r="N296" i="20"/>
  <c r="W295" i="20"/>
  <c r="Y295" i="20" s="1"/>
  <c r="N295" i="20"/>
  <c r="W294" i="20"/>
  <c r="Y294" i="20" s="1"/>
  <c r="N294" i="20"/>
  <c r="W292" i="20"/>
  <c r="Y292" i="20" s="1"/>
  <c r="N292" i="20"/>
  <c r="W291" i="20"/>
  <c r="Y291" i="20" s="1"/>
  <c r="N291" i="20"/>
  <c r="W290" i="20"/>
  <c r="Y290" i="20" s="1"/>
  <c r="N290" i="20"/>
  <c r="W289" i="20"/>
  <c r="Y289" i="20" s="1"/>
  <c r="N289" i="20"/>
  <c r="W288" i="20"/>
  <c r="Y288" i="20" s="1"/>
  <c r="N288" i="20"/>
  <c r="W287" i="20"/>
  <c r="Y287" i="20" s="1"/>
  <c r="N287" i="20"/>
  <c r="W286" i="20"/>
  <c r="Y286" i="20" s="1"/>
  <c r="N286" i="20"/>
  <c r="W285" i="20"/>
  <c r="Y285" i="20" s="1"/>
  <c r="N285" i="20"/>
  <c r="W284" i="20"/>
  <c r="Y284" i="20" s="1"/>
  <c r="N284" i="20"/>
  <c r="W283" i="20"/>
  <c r="Y283" i="20" s="1"/>
  <c r="N283" i="20"/>
  <c r="W282" i="20"/>
  <c r="Y282" i="20" s="1"/>
  <c r="N282" i="20"/>
  <c r="W281" i="20"/>
  <c r="Y281" i="20" s="1"/>
  <c r="N281" i="20"/>
  <c r="W280" i="20"/>
  <c r="Y280" i="20" s="1"/>
  <c r="N280" i="20"/>
  <c r="W279" i="20"/>
  <c r="Y279" i="20" s="1"/>
  <c r="N279" i="20"/>
  <c r="W278" i="20"/>
  <c r="Y278" i="20" s="1"/>
  <c r="N278" i="20"/>
  <c r="W277" i="20"/>
  <c r="Y277" i="20" s="1"/>
  <c r="N277" i="20"/>
  <c r="W276" i="20"/>
  <c r="Y276" i="20" s="1"/>
  <c r="N276" i="20"/>
  <c r="W275" i="20"/>
  <c r="Y275" i="20" s="1"/>
  <c r="N275" i="20"/>
  <c r="N274" i="20"/>
  <c r="W272" i="20"/>
  <c r="Y272" i="20" s="1"/>
  <c r="N272" i="20"/>
  <c r="W271" i="20"/>
  <c r="Y271" i="20" s="1"/>
  <c r="N271" i="20"/>
  <c r="W270" i="20"/>
  <c r="Y270" i="20" s="1"/>
  <c r="N270" i="20"/>
  <c r="W269" i="20"/>
  <c r="Y269" i="20" s="1"/>
  <c r="N269" i="20"/>
  <c r="H268" i="20"/>
  <c r="M268" i="20" s="1"/>
  <c r="G268" i="20"/>
  <c r="P267" i="20"/>
  <c r="L267" i="20"/>
  <c r="K267" i="20"/>
  <c r="X155" i="20" s="1"/>
  <c r="X267" i="20" s="1"/>
  <c r="J267" i="20"/>
  <c r="F267" i="20"/>
  <c r="E267" i="20"/>
  <c r="W266" i="20"/>
  <c r="Y266" i="20" s="1"/>
  <c r="N266" i="20"/>
  <c r="W265" i="20"/>
  <c r="Y265" i="20" s="1"/>
  <c r="N265" i="20"/>
  <c r="W264" i="20"/>
  <c r="Y264" i="20" s="1"/>
  <c r="N264" i="20"/>
  <c r="W263" i="20"/>
  <c r="Y263" i="20" s="1"/>
  <c r="N263" i="20"/>
  <c r="W262" i="20"/>
  <c r="Y262" i="20" s="1"/>
  <c r="N262" i="20"/>
  <c r="W261" i="20"/>
  <c r="Y261" i="20" s="1"/>
  <c r="N261" i="20"/>
  <c r="W260" i="20"/>
  <c r="Y260" i="20" s="1"/>
  <c r="N260" i="20"/>
  <c r="W259" i="20"/>
  <c r="Y259" i="20" s="1"/>
  <c r="N259" i="20"/>
  <c r="W258" i="20"/>
  <c r="Y258" i="20" s="1"/>
  <c r="N258" i="20"/>
  <c r="W257" i="20"/>
  <c r="Y257" i="20" s="1"/>
  <c r="N257" i="20"/>
  <c r="W256" i="20"/>
  <c r="Y256" i="20" s="1"/>
  <c r="N256" i="20"/>
  <c r="W255" i="20"/>
  <c r="Y255" i="20" s="1"/>
  <c r="N255" i="20"/>
  <c r="W254" i="20"/>
  <c r="Y254" i="20" s="1"/>
  <c r="N254" i="20"/>
  <c r="W253" i="20"/>
  <c r="Y253" i="20" s="1"/>
  <c r="N253" i="20"/>
  <c r="W251" i="20"/>
  <c r="Y251" i="20" s="1"/>
  <c r="N251" i="20"/>
  <c r="W250" i="20"/>
  <c r="Y250" i="20" s="1"/>
  <c r="N250" i="20"/>
  <c r="W249" i="20"/>
  <c r="Y249" i="20" s="1"/>
  <c r="N249" i="20"/>
  <c r="W248" i="20"/>
  <c r="Y248" i="20" s="1"/>
  <c r="N248" i="20"/>
  <c r="W247" i="20"/>
  <c r="Y247" i="20" s="1"/>
  <c r="N247" i="20"/>
  <c r="W246" i="20"/>
  <c r="Y246" i="20" s="1"/>
  <c r="N246" i="20"/>
  <c r="W245" i="20"/>
  <c r="Y245" i="20" s="1"/>
  <c r="N245" i="20"/>
  <c r="W244" i="20"/>
  <c r="Y244" i="20" s="1"/>
  <c r="N244" i="20"/>
  <c r="W243" i="20"/>
  <c r="Y243" i="20" s="1"/>
  <c r="N243" i="20"/>
  <c r="W242" i="20"/>
  <c r="Y242" i="20" s="1"/>
  <c r="N242" i="20"/>
  <c r="W241" i="20"/>
  <c r="Y241" i="20" s="1"/>
  <c r="N241" i="20"/>
  <c r="W240" i="20"/>
  <c r="Y240" i="20" s="1"/>
  <c r="N240" i="20"/>
  <c r="W239" i="20"/>
  <c r="Y239" i="20" s="1"/>
  <c r="N239" i="20"/>
  <c r="W238" i="20"/>
  <c r="Y238" i="20" s="1"/>
  <c r="N238" i="20"/>
  <c r="W237" i="20"/>
  <c r="Y237" i="20" s="1"/>
  <c r="N237" i="20"/>
  <c r="W236" i="20"/>
  <c r="Y236" i="20" s="1"/>
  <c r="N236" i="20"/>
  <c r="W235" i="20"/>
  <c r="Y235" i="20" s="1"/>
  <c r="N235" i="20"/>
  <c r="W234" i="20"/>
  <c r="Y234" i="20" s="1"/>
  <c r="N234" i="20"/>
  <c r="W233" i="20"/>
  <c r="Y233" i="20" s="1"/>
  <c r="N233" i="20"/>
  <c r="W232" i="20"/>
  <c r="Y232" i="20" s="1"/>
  <c r="N232" i="20"/>
  <c r="W230" i="20"/>
  <c r="Y230" i="20" s="1"/>
  <c r="N230" i="20"/>
  <c r="W229" i="20"/>
  <c r="Y229" i="20" s="1"/>
  <c r="N229" i="20"/>
  <c r="W228" i="20"/>
  <c r="Y228" i="20" s="1"/>
  <c r="N228" i="20"/>
  <c r="W227" i="20"/>
  <c r="Y227" i="20" s="1"/>
  <c r="N227" i="20"/>
  <c r="W226" i="20"/>
  <c r="Y226" i="20" s="1"/>
  <c r="N226" i="20"/>
  <c r="W225" i="20"/>
  <c r="Y225" i="20" s="1"/>
  <c r="N225" i="20"/>
  <c r="W224" i="20"/>
  <c r="Y224" i="20" s="1"/>
  <c r="N224" i="20"/>
  <c r="W223" i="20"/>
  <c r="Y223" i="20" s="1"/>
  <c r="N223" i="20"/>
  <c r="W222" i="20"/>
  <c r="Y222" i="20" s="1"/>
  <c r="N222" i="20"/>
  <c r="W221" i="20"/>
  <c r="Y221" i="20" s="1"/>
  <c r="N221" i="20"/>
  <c r="W220" i="20"/>
  <c r="Y220" i="20" s="1"/>
  <c r="N220" i="20"/>
  <c r="W219" i="20"/>
  <c r="Y219" i="20" s="1"/>
  <c r="N219" i="20"/>
  <c r="W218" i="20"/>
  <c r="Y218" i="20" s="1"/>
  <c r="N218" i="20"/>
  <c r="W217" i="20"/>
  <c r="Y217" i="20" s="1"/>
  <c r="N217" i="20"/>
  <c r="W216" i="20"/>
  <c r="Y216" i="20" s="1"/>
  <c r="N216" i="20"/>
  <c r="W215" i="20"/>
  <c r="Y215" i="20" s="1"/>
  <c r="N215" i="20"/>
  <c r="W214" i="20"/>
  <c r="Y214" i="20" s="1"/>
  <c r="N214" i="20"/>
  <c r="W213" i="20"/>
  <c r="Y213" i="20" s="1"/>
  <c r="N213" i="20"/>
  <c r="W212" i="20"/>
  <c r="Y212" i="20" s="1"/>
  <c r="N212" i="20"/>
  <c r="W211" i="20"/>
  <c r="Y211" i="20" s="1"/>
  <c r="N211" i="20"/>
  <c r="W210" i="20"/>
  <c r="Y210" i="20" s="1"/>
  <c r="N210" i="20"/>
  <c r="W209" i="20"/>
  <c r="Y209" i="20" s="1"/>
  <c r="N209" i="20"/>
  <c r="W207" i="20"/>
  <c r="Y207" i="20" s="1"/>
  <c r="N207" i="20"/>
  <c r="W206" i="20"/>
  <c r="Y206" i="20" s="1"/>
  <c r="N206" i="20"/>
  <c r="W205" i="20"/>
  <c r="Y205" i="20" s="1"/>
  <c r="N205" i="20"/>
  <c r="W204" i="20"/>
  <c r="Y204" i="20" s="1"/>
  <c r="N204" i="20"/>
  <c r="W203" i="20"/>
  <c r="Y203" i="20" s="1"/>
  <c r="N203" i="20"/>
  <c r="W202" i="20"/>
  <c r="Y202" i="20" s="1"/>
  <c r="N202" i="20"/>
  <c r="W201" i="20"/>
  <c r="Y201" i="20" s="1"/>
  <c r="N201" i="20"/>
  <c r="W200" i="20"/>
  <c r="Y200" i="20" s="1"/>
  <c r="N200" i="20"/>
  <c r="W199" i="20"/>
  <c r="Y199" i="20" s="1"/>
  <c r="N199" i="20"/>
  <c r="W198" i="20"/>
  <c r="Y198" i="20" s="1"/>
  <c r="N198" i="20"/>
  <c r="W196" i="20"/>
  <c r="Y196" i="20" s="1"/>
  <c r="N196" i="20"/>
  <c r="W195" i="20"/>
  <c r="Y195" i="20" s="1"/>
  <c r="N195" i="20"/>
  <c r="W194" i="20"/>
  <c r="Y194" i="20" s="1"/>
  <c r="N194" i="20"/>
  <c r="W193" i="20"/>
  <c r="Y193" i="20" s="1"/>
  <c r="N193" i="20"/>
  <c r="W192" i="20"/>
  <c r="Y192" i="20" s="1"/>
  <c r="N192" i="20"/>
  <c r="W191" i="20"/>
  <c r="Y191" i="20" s="1"/>
  <c r="N191" i="20"/>
  <c r="W190" i="20"/>
  <c r="Y190" i="20" s="1"/>
  <c r="N190" i="20"/>
  <c r="W189" i="20"/>
  <c r="Y189" i="20" s="1"/>
  <c r="N189" i="20"/>
  <c r="W188" i="20"/>
  <c r="Y188" i="20" s="1"/>
  <c r="N188" i="20"/>
  <c r="W187" i="20"/>
  <c r="Y187" i="20" s="1"/>
  <c r="N187" i="20"/>
  <c r="W186" i="20"/>
  <c r="Y186" i="20" s="1"/>
  <c r="N186" i="20"/>
  <c r="W185" i="20"/>
  <c r="Y185" i="20" s="1"/>
  <c r="N185" i="20"/>
  <c r="W184" i="20"/>
  <c r="Y184" i="20" s="1"/>
  <c r="N184" i="20"/>
  <c r="W183" i="20"/>
  <c r="Y183" i="20" s="1"/>
  <c r="N183" i="20"/>
  <c r="W182" i="20"/>
  <c r="Y182" i="20" s="1"/>
  <c r="N182" i="20"/>
  <c r="W181" i="20"/>
  <c r="Y181" i="20" s="1"/>
  <c r="N181" i="20"/>
  <c r="W180" i="20"/>
  <c r="Y180" i="20" s="1"/>
  <c r="N180" i="20"/>
  <c r="W179" i="20"/>
  <c r="Y179" i="20" s="1"/>
  <c r="N179" i="20"/>
  <c r="W178" i="20"/>
  <c r="Y178" i="20" s="1"/>
  <c r="N178" i="20"/>
  <c r="W177" i="20"/>
  <c r="Y177" i="20" s="1"/>
  <c r="N177" i="20"/>
  <c r="W176" i="20"/>
  <c r="Y176" i="20" s="1"/>
  <c r="N176" i="20"/>
  <c r="W175" i="20"/>
  <c r="Y175" i="20" s="1"/>
  <c r="N175" i="20"/>
  <c r="W174" i="20"/>
  <c r="Y174" i="20" s="1"/>
  <c r="N174" i="20"/>
  <c r="W172" i="20"/>
  <c r="Y172" i="20" s="1"/>
  <c r="N172" i="20"/>
  <c r="W171" i="20"/>
  <c r="Y171" i="20" s="1"/>
  <c r="N171" i="20"/>
  <c r="W170" i="20"/>
  <c r="Y170" i="20" s="1"/>
  <c r="N170" i="20"/>
  <c r="W169" i="20"/>
  <c r="Y169" i="20" s="1"/>
  <c r="N169" i="20"/>
  <c r="W168" i="20"/>
  <c r="Y168" i="20" s="1"/>
  <c r="N168" i="20"/>
  <c r="W167" i="20"/>
  <c r="Y167" i="20" s="1"/>
  <c r="N167" i="20"/>
  <c r="W166" i="20"/>
  <c r="Y166" i="20" s="1"/>
  <c r="N166" i="20"/>
  <c r="W165" i="20"/>
  <c r="Y165" i="20" s="1"/>
  <c r="N165" i="20"/>
  <c r="W164" i="20"/>
  <c r="Y164" i="20" s="1"/>
  <c r="N164" i="20"/>
  <c r="W163" i="20"/>
  <c r="Y163" i="20" s="1"/>
  <c r="N163" i="20"/>
  <c r="W162" i="20"/>
  <c r="Y162" i="20" s="1"/>
  <c r="N162" i="20"/>
  <c r="W161" i="20"/>
  <c r="Y161" i="20" s="1"/>
  <c r="N161" i="20"/>
  <c r="W160" i="20"/>
  <c r="Y160" i="20" s="1"/>
  <c r="N160" i="20"/>
  <c r="W159" i="20"/>
  <c r="Y159" i="20" s="1"/>
  <c r="N159" i="20"/>
  <c r="W158" i="20"/>
  <c r="Y158" i="20" s="1"/>
  <c r="N158" i="20"/>
  <c r="W157" i="20"/>
  <c r="Y157" i="20" s="1"/>
  <c r="N157" i="20"/>
  <c r="W156" i="20"/>
  <c r="Y156" i="20" s="1"/>
  <c r="N156" i="20"/>
  <c r="H155" i="20"/>
  <c r="G155" i="20"/>
  <c r="P154" i="20"/>
  <c r="L154" i="20"/>
  <c r="K154" i="20"/>
  <c r="X17" i="20" s="1"/>
  <c r="X154" i="20" s="1"/>
  <c r="J154" i="20"/>
  <c r="F154" i="20"/>
  <c r="E154" i="20"/>
  <c r="W153" i="20"/>
  <c r="Y153" i="20" s="1"/>
  <c r="N153" i="20"/>
  <c r="W152" i="20"/>
  <c r="Y152" i="20" s="1"/>
  <c r="N152" i="20"/>
  <c r="W151" i="20"/>
  <c r="Y151" i="20" s="1"/>
  <c r="N151" i="20"/>
  <c r="W150" i="20"/>
  <c r="Y150" i="20" s="1"/>
  <c r="N150" i="20"/>
  <c r="W149" i="20"/>
  <c r="Y149" i="20" s="1"/>
  <c r="N149" i="20"/>
  <c r="W148" i="20"/>
  <c r="Y148" i="20" s="1"/>
  <c r="N148" i="20"/>
  <c r="W147" i="20"/>
  <c r="Y147" i="20" s="1"/>
  <c r="N147" i="20"/>
  <c r="W146" i="20"/>
  <c r="Y146" i="20" s="1"/>
  <c r="N146" i="20"/>
  <c r="W145" i="20"/>
  <c r="Y145" i="20" s="1"/>
  <c r="N145" i="20"/>
  <c r="W144" i="20"/>
  <c r="Y144" i="20" s="1"/>
  <c r="N144" i="20"/>
  <c r="W143" i="20"/>
  <c r="Y143" i="20" s="1"/>
  <c r="N143" i="20"/>
  <c r="W142" i="20"/>
  <c r="Y142" i="20" s="1"/>
  <c r="N142" i="20"/>
  <c r="W141" i="20"/>
  <c r="Y141" i="20" s="1"/>
  <c r="N141" i="20"/>
  <c r="W140" i="20"/>
  <c r="Y140" i="20" s="1"/>
  <c r="N140" i="20"/>
  <c r="W139" i="20"/>
  <c r="Y139" i="20" s="1"/>
  <c r="N139" i="20"/>
  <c r="W138" i="20"/>
  <c r="Y138" i="20" s="1"/>
  <c r="N138" i="20"/>
  <c r="W137" i="20"/>
  <c r="Y137" i="20" s="1"/>
  <c r="N137" i="20"/>
  <c r="W136" i="20"/>
  <c r="Y136" i="20" s="1"/>
  <c r="N136" i="20"/>
  <c r="W135" i="20"/>
  <c r="Y135" i="20" s="1"/>
  <c r="N135" i="20"/>
  <c r="W134" i="20"/>
  <c r="Y134" i="20" s="1"/>
  <c r="N134" i="20"/>
  <c r="W133" i="20"/>
  <c r="Y133" i="20" s="1"/>
  <c r="N133" i="20"/>
  <c r="W132" i="20"/>
  <c r="Y132" i="20" s="1"/>
  <c r="N132" i="20"/>
  <c r="W131" i="20"/>
  <c r="Y131" i="20" s="1"/>
  <c r="N131" i="20"/>
  <c r="W130" i="20"/>
  <c r="Y130" i="20" s="1"/>
  <c r="N130" i="20"/>
  <c r="W129" i="20"/>
  <c r="Y129" i="20" s="1"/>
  <c r="N129" i="20"/>
  <c r="W127" i="20"/>
  <c r="Y127" i="20" s="1"/>
  <c r="N127" i="20"/>
  <c r="W126" i="20"/>
  <c r="Y126" i="20" s="1"/>
  <c r="N126" i="20"/>
  <c r="W125" i="20"/>
  <c r="Y125" i="20" s="1"/>
  <c r="N125" i="20"/>
  <c r="W124" i="20"/>
  <c r="Y124" i="20" s="1"/>
  <c r="N124" i="20"/>
  <c r="W123" i="20"/>
  <c r="Y123" i="20" s="1"/>
  <c r="N123" i="20"/>
  <c r="W122" i="20"/>
  <c r="Y122" i="20" s="1"/>
  <c r="N122" i="20"/>
  <c r="W121" i="20"/>
  <c r="Y121" i="20" s="1"/>
  <c r="N121" i="20"/>
  <c r="W120" i="20"/>
  <c r="Y120" i="20" s="1"/>
  <c r="N120" i="20"/>
  <c r="W119" i="20"/>
  <c r="Y119" i="20" s="1"/>
  <c r="N119" i="20"/>
  <c r="W118" i="20"/>
  <c r="Y118" i="20" s="1"/>
  <c r="N118" i="20"/>
  <c r="W117" i="20"/>
  <c r="Y117" i="20" s="1"/>
  <c r="N117" i="20"/>
  <c r="W116" i="20"/>
  <c r="Y116" i="20" s="1"/>
  <c r="N116" i="20"/>
  <c r="W115" i="20"/>
  <c r="Y115" i="20" s="1"/>
  <c r="N115" i="20"/>
  <c r="W114" i="20"/>
  <c r="Y114" i="20" s="1"/>
  <c r="N114" i="20"/>
  <c r="W113" i="20"/>
  <c r="Y113" i="20" s="1"/>
  <c r="N113" i="20"/>
  <c r="W112" i="20"/>
  <c r="Y112" i="20" s="1"/>
  <c r="N112" i="20"/>
  <c r="W110" i="20"/>
  <c r="Y110" i="20" s="1"/>
  <c r="N110" i="20"/>
  <c r="W109" i="20"/>
  <c r="Y109" i="20" s="1"/>
  <c r="N109" i="20"/>
  <c r="W108" i="20"/>
  <c r="Y108" i="20" s="1"/>
  <c r="N108" i="20"/>
  <c r="W107" i="20"/>
  <c r="Y107" i="20" s="1"/>
  <c r="N107" i="20"/>
  <c r="W106" i="20"/>
  <c r="Y106" i="20" s="1"/>
  <c r="N106" i="20"/>
  <c r="W105" i="20"/>
  <c r="Y105" i="20" s="1"/>
  <c r="N105" i="20"/>
  <c r="W104" i="20"/>
  <c r="Y104" i="20" s="1"/>
  <c r="N104" i="20"/>
  <c r="W103" i="20"/>
  <c r="Y103" i="20" s="1"/>
  <c r="N103" i="20"/>
  <c r="W102" i="20"/>
  <c r="Y102" i="20" s="1"/>
  <c r="N102" i="20"/>
  <c r="W101" i="20"/>
  <c r="Y101" i="20" s="1"/>
  <c r="N101" i="20"/>
  <c r="W100" i="20"/>
  <c r="Y100" i="20" s="1"/>
  <c r="N100" i="20"/>
  <c r="W99" i="20"/>
  <c r="Y99" i="20" s="1"/>
  <c r="N99" i="20"/>
  <c r="W98" i="20"/>
  <c r="Y98" i="20" s="1"/>
  <c r="N98" i="20"/>
  <c r="W97" i="20"/>
  <c r="Y97" i="20" s="1"/>
  <c r="N97" i="20"/>
  <c r="W96" i="20"/>
  <c r="Y96" i="20" s="1"/>
  <c r="N96" i="20"/>
  <c r="W95" i="20"/>
  <c r="Y95" i="20" s="1"/>
  <c r="N95" i="20"/>
  <c r="W94" i="20"/>
  <c r="Y94" i="20" s="1"/>
  <c r="N94" i="20"/>
  <c r="W93" i="20"/>
  <c r="Y93" i="20" s="1"/>
  <c r="N93" i="20"/>
  <c r="W92" i="20"/>
  <c r="Y92" i="20" s="1"/>
  <c r="N92" i="20"/>
  <c r="W91" i="20"/>
  <c r="Y91" i="20" s="1"/>
  <c r="N91" i="20"/>
  <c r="W90" i="20"/>
  <c r="Y90" i="20" s="1"/>
  <c r="N90" i="20"/>
  <c r="W89" i="20"/>
  <c r="Y89" i="20" s="1"/>
  <c r="N89" i="20"/>
  <c r="W88" i="20"/>
  <c r="Y88" i="20" s="1"/>
  <c r="N88" i="20"/>
  <c r="W87" i="20"/>
  <c r="Y87" i="20" s="1"/>
  <c r="N87" i="20"/>
  <c r="W86" i="20"/>
  <c r="Y86" i="20" s="1"/>
  <c r="N86" i="20"/>
  <c r="W85" i="20"/>
  <c r="Y85" i="20" s="1"/>
  <c r="N85" i="20"/>
  <c r="W84" i="20"/>
  <c r="Y84" i="20" s="1"/>
  <c r="N84" i="20"/>
  <c r="W83" i="20"/>
  <c r="Y83" i="20" s="1"/>
  <c r="N83" i="20"/>
  <c r="W82" i="20"/>
  <c r="Y82" i="20" s="1"/>
  <c r="N82" i="20"/>
  <c r="W81" i="20"/>
  <c r="Y81" i="20" s="1"/>
  <c r="N81" i="20"/>
  <c r="W80" i="20"/>
  <c r="Y80" i="20" s="1"/>
  <c r="N80" i="20"/>
  <c r="W79" i="20"/>
  <c r="Y79" i="20" s="1"/>
  <c r="N79" i="20"/>
  <c r="W78" i="20"/>
  <c r="Y78" i="20" s="1"/>
  <c r="N78" i="20"/>
  <c r="W77" i="20"/>
  <c r="Y77" i="20" s="1"/>
  <c r="N77" i="20"/>
  <c r="W76" i="20"/>
  <c r="Y76" i="20" s="1"/>
  <c r="N76" i="20"/>
  <c r="W75" i="20"/>
  <c r="Y75" i="20" s="1"/>
  <c r="N75" i="20"/>
  <c r="W74" i="20"/>
  <c r="Y74" i="20" s="1"/>
  <c r="N74" i="20"/>
  <c r="W73" i="20"/>
  <c r="Y73" i="20" s="1"/>
  <c r="N73" i="20"/>
  <c r="W72" i="20"/>
  <c r="Y72" i="20" s="1"/>
  <c r="N72" i="20"/>
  <c r="W70" i="20"/>
  <c r="Y70" i="20" s="1"/>
  <c r="N70" i="20"/>
  <c r="W69" i="20"/>
  <c r="Y69" i="20" s="1"/>
  <c r="N69" i="20"/>
  <c r="W68" i="20"/>
  <c r="Y68" i="20" s="1"/>
  <c r="N68" i="20"/>
  <c r="W67" i="20"/>
  <c r="Y67" i="20" s="1"/>
  <c r="N67" i="20"/>
  <c r="W66" i="20"/>
  <c r="Y66" i="20" s="1"/>
  <c r="N66" i="20"/>
  <c r="W65" i="20"/>
  <c r="Y65" i="20" s="1"/>
  <c r="N65" i="20"/>
  <c r="W64" i="20"/>
  <c r="Y64" i="20" s="1"/>
  <c r="N64" i="20"/>
  <c r="W63" i="20"/>
  <c r="Y63" i="20" s="1"/>
  <c r="N63" i="20"/>
  <c r="W62" i="20"/>
  <c r="Y62" i="20" s="1"/>
  <c r="N62" i="20"/>
  <c r="W61" i="20"/>
  <c r="Y61" i="20" s="1"/>
  <c r="N61" i="20"/>
  <c r="W60" i="20"/>
  <c r="Y60" i="20" s="1"/>
  <c r="N60" i="20"/>
  <c r="W59" i="20"/>
  <c r="Y59" i="20" s="1"/>
  <c r="N59" i="20"/>
  <c r="W58" i="20"/>
  <c r="Y58" i="20" s="1"/>
  <c r="N58" i="20"/>
  <c r="W57" i="20"/>
  <c r="Y57" i="20" s="1"/>
  <c r="N57" i="20"/>
  <c r="W55" i="20"/>
  <c r="Y55" i="20" s="1"/>
  <c r="N55" i="20"/>
  <c r="W54" i="20"/>
  <c r="Y54" i="20" s="1"/>
  <c r="N54" i="20"/>
  <c r="W53" i="20"/>
  <c r="Y53" i="20" s="1"/>
  <c r="N53" i="20"/>
  <c r="W52" i="20"/>
  <c r="Y52" i="20" s="1"/>
  <c r="N52" i="20"/>
  <c r="W51" i="20"/>
  <c r="Y51" i="20" s="1"/>
  <c r="N51" i="20"/>
  <c r="W50" i="20"/>
  <c r="Y50" i="20" s="1"/>
  <c r="N50" i="20"/>
  <c r="W49" i="20"/>
  <c r="Y49" i="20" s="1"/>
  <c r="N49" i="20"/>
  <c r="W48" i="20"/>
  <c r="Y48" i="20" s="1"/>
  <c r="N48" i="20"/>
  <c r="W47" i="20"/>
  <c r="Y47" i="20" s="1"/>
  <c r="N47" i="20"/>
  <c r="W46" i="20"/>
  <c r="Y46" i="20" s="1"/>
  <c r="N46" i="20"/>
  <c r="W45" i="20"/>
  <c r="Y45" i="20" s="1"/>
  <c r="N45" i="20"/>
  <c r="W44" i="20"/>
  <c r="Y44" i="20" s="1"/>
  <c r="N44" i="20"/>
  <c r="W43" i="20"/>
  <c r="Y43" i="20" s="1"/>
  <c r="N43" i="20"/>
  <c r="W42" i="20"/>
  <c r="Y42" i="20" s="1"/>
  <c r="N42" i="20"/>
  <c r="W41" i="20"/>
  <c r="Y41" i="20" s="1"/>
  <c r="N41" i="20"/>
  <c r="W40" i="20"/>
  <c r="Y40" i="20" s="1"/>
  <c r="N40" i="20"/>
  <c r="W39" i="20"/>
  <c r="Y39" i="20" s="1"/>
  <c r="N39" i="20"/>
  <c r="W38" i="20"/>
  <c r="Y38" i="20" s="1"/>
  <c r="N38" i="20"/>
  <c r="W36" i="20"/>
  <c r="Y36" i="20" s="1"/>
  <c r="N36" i="20"/>
  <c r="W35" i="20"/>
  <c r="Y35" i="20" s="1"/>
  <c r="N35" i="20"/>
  <c r="W34" i="20"/>
  <c r="Y34" i="20" s="1"/>
  <c r="N34" i="20"/>
  <c r="W33" i="20"/>
  <c r="Y33" i="20" s="1"/>
  <c r="N33" i="20"/>
  <c r="W32" i="20"/>
  <c r="Y32" i="20" s="1"/>
  <c r="N32" i="20"/>
  <c r="W31" i="20"/>
  <c r="Y31" i="20" s="1"/>
  <c r="N31" i="20"/>
  <c r="W30" i="20"/>
  <c r="Y30" i="20" s="1"/>
  <c r="N30" i="20"/>
  <c r="W29" i="20"/>
  <c r="Y29" i="20" s="1"/>
  <c r="N29" i="20"/>
  <c r="W28" i="20"/>
  <c r="Y28" i="20" s="1"/>
  <c r="N28" i="20"/>
  <c r="W27" i="20"/>
  <c r="Y27" i="20" s="1"/>
  <c r="N27" i="20"/>
  <c r="W26" i="20"/>
  <c r="Y26" i="20" s="1"/>
  <c r="N26" i="20"/>
  <c r="W25" i="20"/>
  <c r="Y25" i="20" s="1"/>
  <c r="N25" i="20"/>
  <c r="W24" i="20"/>
  <c r="Y24" i="20" s="1"/>
  <c r="N24" i="20"/>
  <c r="W23" i="20"/>
  <c r="Y23" i="20" s="1"/>
  <c r="N23" i="20"/>
  <c r="W22" i="20"/>
  <c r="Y22" i="20" s="1"/>
  <c r="N22" i="20"/>
  <c r="W21" i="20"/>
  <c r="Y21" i="20" s="1"/>
  <c r="N21" i="20"/>
  <c r="W20" i="20"/>
  <c r="Y20" i="20" s="1"/>
  <c r="N20" i="20"/>
  <c r="W19" i="20"/>
  <c r="Y19" i="20" s="1"/>
  <c r="N19" i="20"/>
  <c r="W18" i="20"/>
  <c r="Y18" i="20" s="1"/>
  <c r="N18" i="20"/>
  <c r="H17" i="20"/>
  <c r="M17" i="20" s="1"/>
  <c r="G17" i="20"/>
  <c r="U15" i="20"/>
  <c r="E10" i="20"/>
  <c r="P604" i="18"/>
  <c r="L604" i="18"/>
  <c r="K604" i="18"/>
  <c r="X567" i="18" s="1"/>
  <c r="X604" i="18" s="1"/>
  <c r="J604" i="18"/>
  <c r="F604" i="18"/>
  <c r="E604" i="18"/>
  <c r="W603" i="18"/>
  <c r="Y603" i="18" s="1"/>
  <c r="N603" i="18"/>
  <c r="H603" i="18"/>
  <c r="I603" i="18" s="1"/>
  <c r="G603" i="18"/>
  <c r="W602" i="18"/>
  <c r="Y602" i="18" s="1"/>
  <c r="N602" i="18"/>
  <c r="H602" i="18"/>
  <c r="I602" i="18" s="1"/>
  <c r="G602" i="18"/>
  <c r="W601" i="18"/>
  <c r="Y601" i="18" s="1"/>
  <c r="N601" i="18"/>
  <c r="H601" i="18"/>
  <c r="I601" i="18" s="1"/>
  <c r="G601" i="18"/>
  <c r="W600" i="18"/>
  <c r="Y600" i="18" s="1"/>
  <c r="N600" i="18"/>
  <c r="H600" i="18"/>
  <c r="I600" i="18" s="1"/>
  <c r="G600" i="18"/>
  <c r="W599" i="18"/>
  <c r="Y599" i="18" s="1"/>
  <c r="N599" i="18"/>
  <c r="H599" i="18"/>
  <c r="I599" i="18" s="1"/>
  <c r="G599" i="18"/>
  <c r="W598" i="18"/>
  <c r="Y598" i="18" s="1"/>
  <c r="N598" i="18"/>
  <c r="H598" i="18"/>
  <c r="I598" i="18" s="1"/>
  <c r="G598" i="18"/>
  <c r="W597" i="18"/>
  <c r="Y597" i="18" s="1"/>
  <c r="N597" i="18"/>
  <c r="H597" i="18"/>
  <c r="I597" i="18" s="1"/>
  <c r="G597" i="18"/>
  <c r="W596" i="18"/>
  <c r="Y596" i="18" s="1"/>
  <c r="N596" i="18"/>
  <c r="H596" i="18"/>
  <c r="I596" i="18" s="1"/>
  <c r="G596" i="18"/>
  <c r="W595" i="18"/>
  <c r="Y595" i="18" s="1"/>
  <c r="N595" i="18"/>
  <c r="H595" i="18"/>
  <c r="I595" i="18" s="1"/>
  <c r="G595" i="18"/>
  <c r="W594" i="18"/>
  <c r="Y594" i="18" s="1"/>
  <c r="N594" i="18"/>
  <c r="H594" i="18"/>
  <c r="I594" i="18" s="1"/>
  <c r="G594" i="18"/>
  <c r="H593" i="18"/>
  <c r="I593" i="18" s="1"/>
  <c r="G593" i="18"/>
  <c r="W592" i="18"/>
  <c r="Y592" i="18" s="1"/>
  <c r="N592" i="18"/>
  <c r="H592" i="18"/>
  <c r="I592" i="18" s="1"/>
  <c r="G592" i="18"/>
  <c r="W591" i="18"/>
  <c r="Y591" i="18" s="1"/>
  <c r="N591" i="18"/>
  <c r="H591" i="18"/>
  <c r="I591" i="18" s="1"/>
  <c r="G591" i="18"/>
  <c r="W590" i="18"/>
  <c r="Y590" i="18" s="1"/>
  <c r="N590" i="18"/>
  <c r="H590" i="18"/>
  <c r="I590" i="18" s="1"/>
  <c r="G590" i="18"/>
  <c r="W589" i="18"/>
  <c r="Y589" i="18" s="1"/>
  <c r="N589" i="18"/>
  <c r="H589" i="18"/>
  <c r="I589" i="18" s="1"/>
  <c r="G589" i="18"/>
  <c r="W588" i="18"/>
  <c r="Y588" i="18" s="1"/>
  <c r="N588" i="18"/>
  <c r="H588" i="18"/>
  <c r="I588" i="18" s="1"/>
  <c r="G588" i="18"/>
  <c r="W587" i="18"/>
  <c r="Y587" i="18" s="1"/>
  <c r="N587" i="18"/>
  <c r="H587" i="18"/>
  <c r="I587" i="18" s="1"/>
  <c r="G587" i="18"/>
  <c r="W586" i="18"/>
  <c r="Y586" i="18" s="1"/>
  <c r="N586" i="18"/>
  <c r="H586" i="18"/>
  <c r="I586" i="18" s="1"/>
  <c r="G586" i="18"/>
  <c r="W585" i="18"/>
  <c r="Y585" i="18" s="1"/>
  <c r="N585" i="18"/>
  <c r="H585" i="18"/>
  <c r="I585" i="18" s="1"/>
  <c r="G585" i="18"/>
  <c r="W584" i="18"/>
  <c r="Y584" i="18" s="1"/>
  <c r="N584" i="18"/>
  <c r="H584" i="18"/>
  <c r="I584" i="18" s="1"/>
  <c r="G584" i="18"/>
  <c r="W583" i="18"/>
  <c r="Y583" i="18" s="1"/>
  <c r="N583" i="18"/>
  <c r="H583" i="18"/>
  <c r="I583" i="18" s="1"/>
  <c r="G583" i="18"/>
  <c r="W582" i="18"/>
  <c r="Y582" i="18" s="1"/>
  <c r="N582" i="18"/>
  <c r="H582" i="18"/>
  <c r="I582" i="18" s="1"/>
  <c r="G582" i="18"/>
  <c r="W581" i="18"/>
  <c r="Y581" i="18" s="1"/>
  <c r="N581" i="18"/>
  <c r="H581" i="18"/>
  <c r="I581" i="18" s="1"/>
  <c r="G581" i="18"/>
  <c r="W580" i="18"/>
  <c r="Y580" i="18" s="1"/>
  <c r="N580" i="18"/>
  <c r="H580" i="18"/>
  <c r="I580" i="18" s="1"/>
  <c r="G580" i="18"/>
  <c r="W579" i="18"/>
  <c r="Y579" i="18" s="1"/>
  <c r="N579" i="18"/>
  <c r="H579" i="18"/>
  <c r="I579" i="18" s="1"/>
  <c r="G579" i="18"/>
  <c r="W578" i="18"/>
  <c r="Y578" i="18" s="1"/>
  <c r="N578" i="18"/>
  <c r="H578" i="18"/>
  <c r="I578" i="18" s="1"/>
  <c r="G578" i="18"/>
  <c r="W577" i="18"/>
  <c r="Y577" i="18" s="1"/>
  <c r="N577" i="18"/>
  <c r="H577" i="18"/>
  <c r="I577" i="18" s="1"/>
  <c r="G577" i="18"/>
  <c r="W576" i="18"/>
  <c r="Y576" i="18" s="1"/>
  <c r="N576" i="18"/>
  <c r="H576" i="18"/>
  <c r="I576" i="18" s="1"/>
  <c r="G576" i="18"/>
  <c r="W575" i="18"/>
  <c r="Y575" i="18" s="1"/>
  <c r="N575" i="18"/>
  <c r="H575" i="18"/>
  <c r="I575" i="18" s="1"/>
  <c r="G575" i="18"/>
  <c r="W574" i="18"/>
  <c r="Y574" i="18" s="1"/>
  <c r="N574" i="18"/>
  <c r="H574" i="18"/>
  <c r="I574" i="18" s="1"/>
  <c r="G574" i="18"/>
  <c r="W573" i="18"/>
  <c r="Y573" i="18" s="1"/>
  <c r="N573" i="18"/>
  <c r="H573" i="18"/>
  <c r="I573" i="18" s="1"/>
  <c r="G573" i="18"/>
  <c r="W572" i="18"/>
  <c r="Y572" i="18" s="1"/>
  <c r="N572" i="18"/>
  <c r="H572" i="18"/>
  <c r="I572" i="18" s="1"/>
  <c r="G572" i="18"/>
  <c r="W571" i="18"/>
  <c r="Y571" i="18" s="1"/>
  <c r="N571" i="18"/>
  <c r="H571" i="18"/>
  <c r="I571" i="18" s="1"/>
  <c r="G571" i="18"/>
  <c r="W570" i="18"/>
  <c r="Y570" i="18" s="1"/>
  <c r="N570" i="18"/>
  <c r="H570" i="18"/>
  <c r="I570" i="18" s="1"/>
  <c r="G570" i="18"/>
  <c r="W569" i="18"/>
  <c r="Y569" i="18" s="1"/>
  <c r="N569" i="18"/>
  <c r="H569" i="18"/>
  <c r="I569" i="18" s="1"/>
  <c r="G569" i="18"/>
  <c r="W568" i="18"/>
  <c r="Y568" i="18" s="1"/>
  <c r="N568" i="18"/>
  <c r="H568" i="18"/>
  <c r="I568" i="18" s="1"/>
  <c r="G568" i="18"/>
  <c r="W567" i="18"/>
  <c r="Y567" i="18" s="1"/>
  <c r="N567" i="18"/>
  <c r="H567" i="18"/>
  <c r="G567" i="18"/>
  <c r="P566" i="18"/>
  <c r="L566" i="18"/>
  <c r="K566" i="18"/>
  <c r="X507" i="18" s="1"/>
  <c r="X566" i="18" s="1"/>
  <c r="J566" i="18"/>
  <c r="F566" i="18"/>
  <c r="E566" i="18"/>
  <c r="W565" i="18"/>
  <c r="Y565" i="18" s="1"/>
  <c r="N565" i="18"/>
  <c r="H565" i="18"/>
  <c r="I565" i="18" s="1"/>
  <c r="G565" i="18"/>
  <c r="W564" i="18"/>
  <c r="Y564" i="18" s="1"/>
  <c r="N564" i="18"/>
  <c r="H564" i="18"/>
  <c r="I564" i="18" s="1"/>
  <c r="G564" i="18"/>
  <c r="W563" i="18"/>
  <c r="Y563" i="18" s="1"/>
  <c r="N563" i="18"/>
  <c r="H563" i="18"/>
  <c r="I563" i="18" s="1"/>
  <c r="G563" i="18"/>
  <c r="W562" i="18"/>
  <c r="Y562" i="18" s="1"/>
  <c r="N562" i="18"/>
  <c r="H562" i="18"/>
  <c r="I562" i="18" s="1"/>
  <c r="G562" i="18"/>
  <c r="W561" i="18"/>
  <c r="Y561" i="18" s="1"/>
  <c r="N561" i="18"/>
  <c r="H561" i="18"/>
  <c r="I561" i="18" s="1"/>
  <c r="G561" i="18"/>
  <c r="W560" i="18"/>
  <c r="Y560" i="18" s="1"/>
  <c r="N560" i="18"/>
  <c r="H560" i="18"/>
  <c r="I560" i="18" s="1"/>
  <c r="G560" i="18"/>
  <c r="W559" i="18"/>
  <c r="Y559" i="18" s="1"/>
  <c r="N559" i="18"/>
  <c r="H559" i="18"/>
  <c r="I559" i="18" s="1"/>
  <c r="G559" i="18"/>
  <c r="W558" i="18"/>
  <c r="Y558" i="18" s="1"/>
  <c r="N558" i="18"/>
  <c r="H558" i="18"/>
  <c r="G558" i="18"/>
  <c r="W557" i="18"/>
  <c r="Y557" i="18" s="1"/>
  <c r="N557" i="18"/>
  <c r="H557" i="18"/>
  <c r="I557" i="18" s="1"/>
  <c r="G557" i="18"/>
  <c r="W556" i="18"/>
  <c r="Y556" i="18" s="1"/>
  <c r="N556" i="18"/>
  <c r="H556" i="18"/>
  <c r="I556" i="18" s="1"/>
  <c r="G556" i="18"/>
  <c r="W555" i="18"/>
  <c r="Y555" i="18" s="1"/>
  <c r="N555" i="18"/>
  <c r="H555" i="18"/>
  <c r="I555" i="18" s="1"/>
  <c r="G555" i="18"/>
  <c r="W554" i="18"/>
  <c r="Y554" i="18" s="1"/>
  <c r="N554" i="18"/>
  <c r="H554" i="18"/>
  <c r="G554" i="18"/>
  <c r="W553" i="18"/>
  <c r="Y553" i="18" s="1"/>
  <c r="N553" i="18"/>
  <c r="H553" i="18"/>
  <c r="I553" i="18" s="1"/>
  <c r="G553" i="18"/>
  <c r="W552" i="18"/>
  <c r="Y552" i="18" s="1"/>
  <c r="N552" i="18"/>
  <c r="H552" i="18"/>
  <c r="I552" i="18" s="1"/>
  <c r="G552" i="18"/>
  <c r="W551" i="18"/>
  <c r="Y551" i="18" s="1"/>
  <c r="N551" i="18"/>
  <c r="H551" i="18"/>
  <c r="I551" i="18" s="1"/>
  <c r="G551" i="18"/>
  <c r="W550" i="18"/>
  <c r="Y550" i="18" s="1"/>
  <c r="N550" i="18"/>
  <c r="H550" i="18"/>
  <c r="G550" i="18"/>
  <c r="W549" i="18"/>
  <c r="Y549" i="18" s="1"/>
  <c r="N549" i="18"/>
  <c r="H549" i="18"/>
  <c r="I549" i="18" s="1"/>
  <c r="G549" i="18"/>
  <c r="W548" i="18"/>
  <c r="Y548" i="18" s="1"/>
  <c r="N548" i="18"/>
  <c r="H548" i="18"/>
  <c r="I548" i="18" s="1"/>
  <c r="G548" i="18"/>
  <c r="W547" i="18"/>
  <c r="Y547" i="18" s="1"/>
  <c r="N547" i="18"/>
  <c r="I547" i="18"/>
  <c r="H547" i="18"/>
  <c r="G547" i="18"/>
  <c r="W546" i="18"/>
  <c r="Y546" i="18" s="1"/>
  <c r="N546" i="18"/>
  <c r="H546" i="18"/>
  <c r="G546" i="18"/>
  <c r="W545" i="18"/>
  <c r="Y545" i="18" s="1"/>
  <c r="N545" i="18"/>
  <c r="H545" i="18"/>
  <c r="I545" i="18" s="1"/>
  <c r="G545" i="18"/>
  <c r="W544" i="18"/>
  <c r="Y544" i="18" s="1"/>
  <c r="N544" i="18"/>
  <c r="H544" i="18"/>
  <c r="I544" i="18" s="1"/>
  <c r="G544" i="18"/>
  <c r="W543" i="18"/>
  <c r="Y543" i="18" s="1"/>
  <c r="N543" i="18"/>
  <c r="H543" i="18"/>
  <c r="I543" i="18" s="1"/>
  <c r="G543" i="18"/>
  <c r="W542" i="18"/>
  <c r="Y542" i="18" s="1"/>
  <c r="N542" i="18"/>
  <c r="H542" i="18"/>
  <c r="G542" i="18"/>
  <c r="H541" i="18"/>
  <c r="G541" i="18"/>
  <c r="W540" i="18"/>
  <c r="Y540" i="18" s="1"/>
  <c r="N540" i="18"/>
  <c r="H540" i="18"/>
  <c r="G540" i="18"/>
  <c r="W539" i="18"/>
  <c r="Y539" i="18" s="1"/>
  <c r="N539" i="18"/>
  <c r="H539" i="18"/>
  <c r="I539" i="18" s="1"/>
  <c r="G539" i="18"/>
  <c r="W538" i="18"/>
  <c r="Y538" i="18" s="1"/>
  <c r="N538" i="18"/>
  <c r="H538" i="18"/>
  <c r="I538" i="18" s="1"/>
  <c r="G538" i="18"/>
  <c r="W537" i="18"/>
  <c r="Y537" i="18" s="1"/>
  <c r="N537" i="18"/>
  <c r="H537" i="18"/>
  <c r="I537" i="18" s="1"/>
  <c r="G537" i="18"/>
  <c r="W536" i="18"/>
  <c r="Y536" i="18" s="1"/>
  <c r="N536" i="18"/>
  <c r="H536" i="18"/>
  <c r="G536" i="18"/>
  <c r="W535" i="18"/>
  <c r="Y535" i="18" s="1"/>
  <c r="N535" i="18"/>
  <c r="H535" i="18"/>
  <c r="I535" i="18" s="1"/>
  <c r="G535" i="18"/>
  <c r="W534" i="18"/>
  <c r="Y534" i="18" s="1"/>
  <c r="N534" i="18"/>
  <c r="H534" i="18"/>
  <c r="I534" i="18" s="1"/>
  <c r="G534" i="18"/>
  <c r="W533" i="18"/>
  <c r="Y533" i="18" s="1"/>
  <c r="N533" i="18"/>
  <c r="H533" i="18"/>
  <c r="I533" i="18" s="1"/>
  <c r="G533" i="18"/>
  <c r="W532" i="18"/>
  <c r="Y532" i="18" s="1"/>
  <c r="N532" i="18"/>
  <c r="H532" i="18"/>
  <c r="G532" i="18"/>
  <c r="W531" i="18"/>
  <c r="Y531" i="18" s="1"/>
  <c r="N531" i="18"/>
  <c r="H531" i="18"/>
  <c r="I531" i="18" s="1"/>
  <c r="G531" i="18"/>
  <c r="W530" i="18"/>
  <c r="Y530" i="18" s="1"/>
  <c r="N530" i="18"/>
  <c r="H530" i="18"/>
  <c r="I530" i="18" s="1"/>
  <c r="G530" i="18"/>
  <c r="W529" i="18"/>
  <c r="Y529" i="18" s="1"/>
  <c r="N529" i="18"/>
  <c r="H529" i="18"/>
  <c r="I529" i="18" s="1"/>
  <c r="G529" i="18"/>
  <c r="W528" i="18"/>
  <c r="Y528" i="18" s="1"/>
  <c r="N528" i="18"/>
  <c r="H528" i="18"/>
  <c r="G528" i="18"/>
  <c r="W527" i="18"/>
  <c r="Y527" i="18" s="1"/>
  <c r="N527" i="18"/>
  <c r="H527" i="18"/>
  <c r="I527" i="18" s="1"/>
  <c r="G527" i="18"/>
  <c r="Y526" i="18"/>
  <c r="W526" i="18"/>
  <c r="N526" i="18"/>
  <c r="H526" i="18"/>
  <c r="I526" i="18" s="1"/>
  <c r="G526" i="18"/>
  <c r="W525" i="18"/>
  <c r="Y525" i="18" s="1"/>
  <c r="N525" i="18"/>
  <c r="H525" i="18"/>
  <c r="I525" i="18" s="1"/>
  <c r="G525" i="18"/>
  <c r="W524" i="18"/>
  <c r="Y524" i="18" s="1"/>
  <c r="N524" i="18"/>
  <c r="H524" i="18"/>
  <c r="G524" i="18"/>
  <c r="H523" i="18"/>
  <c r="I523" i="18" s="1"/>
  <c r="G523" i="18"/>
  <c r="W522" i="18"/>
  <c r="Y522" i="18" s="1"/>
  <c r="N522" i="18"/>
  <c r="H522" i="18"/>
  <c r="I522" i="18" s="1"/>
  <c r="G522" i="18"/>
  <c r="W521" i="18"/>
  <c r="Y521" i="18" s="1"/>
  <c r="N521" i="18"/>
  <c r="H521" i="18"/>
  <c r="I521" i="18" s="1"/>
  <c r="G521" i="18"/>
  <c r="W520" i="18"/>
  <c r="Y520" i="18" s="1"/>
  <c r="N520" i="18"/>
  <c r="H520" i="18"/>
  <c r="I520" i="18" s="1"/>
  <c r="G520" i="18"/>
  <c r="W519" i="18"/>
  <c r="Y519" i="18" s="1"/>
  <c r="N519" i="18"/>
  <c r="H519" i="18"/>
  <c r="G519" i="18"/>
  <c r="W518" i="18"/>
  <c r="Y518" i="18" s="1"/>
  <c r="N518" i="18"/>
  <c r="H518" i="18"/>
  <c r="I518" i="18" s="1"/>
  <c r="G518" i="18"/>
  <c r="W517" i="18"/>
  <c r="Y517" i="18" s="1"/>
  <c r="N517" i="18"/>
  <c r="H517" i="18"/>
  <c r="I517" i="18" s="1"/>
  <c r="G517" i="18"/>
  <c r="W516" i="18"/>
  <c r="Y516" i="18" s="1"/>
  <c r="N516" i="18"/>
  <c r="H516" i="18"/>
  <c r="I516" i="18" s="1"/>
  <c r="G516" i="18"/>
  <c r="W515" i="18"/>
  <c r="Y515" i="18" s="1"/>
  <c r="N515" i="18"/>
  <c r="H515" i="18"/>
  <c r="G515" i="18"/>
  <c r="W514" i="18"/>
  <c r="Y514" i="18" s="1"/>
  <c r="N514" i="18"/>
  <c r="H514" i="18"/>
  <c r="I514" i="18" s="1"/>
  <c r="G514" i="18"/>
  <c r="W513" i="18"/>
  <c r="Y513" i="18" s="1"/>
  <c r="N513" i="18"/>
  <c r="H513" i="18"/>
  <c r="I513" i="18" s="1"/>
  <c r="G513" i="18"/>
  <c r="W512" i="18"/>
  <c r="Y512" i="18" s="1"/>
  <c r="N512" i="18"/>
  <c r="H512" i="18"/>
  <c r="I512" i="18" s="1"/>
  <c r="G512" i="18"/>
  <c r="W511" i="18"/>
  <c r="Y511" i="18" s="1"/>
  <c r="N511" i="18"/>
  <c r="H511" i="18"/>
  <c r="G511" i="18"/>
  <c r="W510" i="18"/>
  <c r="Y510" i="18" s="1"/>
  <c r="N510" i="18"/>
  <c r="H510" i="18"/>
  <c r="I510" i="18" s="1"/>
  <c r="G510" i="18"/>
  <c r="W509" i="18"/>
  <c r="Y509" i="18" s="1"/>
  <c r="N509" i="18"/>
  <c r="H509" i="18"/>
  <c r="I509" i="18" s="1"/>
  <c r="G509" i="18"/>
  <c r="W508" i="18"/>
  <c r="Y508" i="18" s="1"/>
  <c r="N508" i="18"/>
  <c r="H508" i="18"/>
  <c r="I508" i="18" s="1"/>
  <c r="G508" i="18"/>
  <c r="W507" i="18"/>
  <c r="Y507" i="18" s="1"/>
  <c r="N507" i="18"/>
  <c r="H507" i="18"/>
  <c r="I507" i="18" s="1"/>
  <c r="G507" i="18"/>
  <c r="P506" i="18"/>
  <c r="L506" i="18"/>
  <c r="K506" i="18"/>
  <c r="X462" i="18" s="1"/>
  <c r="X506" i="18" s="1"/>
  <c r="J506" i="18"/>
  <c r="F506" i="18"/>
  <c r="E506" i="18"/>
  <c r="W505" i="18"/>
  <c r="Y505" i="18" s="1"/>
  <c r="N505" i="18"/>
  <c r="H505" i="18"/>
  <c r="I505" i="18" s="1"/>
  <c r="G505" i="18"/>
  <c r="W504" i="18"/>
  <c r="Y504" i="18" s="1"/>
  <c r="N504" i="18"/>
  <c r="H504" i="18"/>
  <c r="I504" i="18" s="1"/>
  <c r="G504" i="18"/>
  <c r="W503" i="18"/>
  <c r="Y503" i="18" s="1"/>
  <c r="N503" i="18"/>
  <c r="H503" i="18"/>
  <c r="I503" i="18" s="1"/>
  <c r="G503" i="18"/>
  <c r="W502" i="18"/>
  <c r="Y502" i="18" s="1"/>
  <c r="N502" i="18"/>
  <c r="H502" i="18"/>
  <c r="G502" i="18"/>
  <c r="W501" i="18"/>
  <c r="Y501" i="18" s="1"/>
  <c r="N501" i="18"/>
  <c r="H501" i="18"/>
  <c r="I501" i="18" s="1"/>
  <c r="G501" i="18"/>
  <c r="W500" i="18"/>
  <c r="Y500" i="18" s="1"/>
  <c r="N500" i="18"/>
  <c r="H500" i="18"/>
  <c r="I500" i="18" s="1"/>
  <c r="G500" i="18"/>
  <c r="W499" i="18"/>
  <c r="Y499" i="18" s="1"/>
  <c r="N499" i="18"/>
  <c r="H499" i="18"/>
  <c r="I499" i="18" s="1"/>
  <c r="G499" i="18"/>
  <c r="W498" i="18"/>
  <c r="Y498" i="18" s="1"/>
  <c r="N498" i="18"/>
  <c r="H498" i="18"/>
  <c r="G498" i="18"/>
  <c r="W497" i="18"/>
  <c r="Y497" i="18" s="1"/>
  <c r="N497" i="18"/>
  <c r="H497" i="18"/>
  <c r="I497" i="18" s="1"/>
  <c r="G497" i="18"/>
  <c r="W496" i="18"/>
  <c r="Y496" i="18" s="1"/>
  <c r="N496" i="18"/>
  <c r="H496" i="18"/>
  <c r="I496" i="18" s="1"/>
  <c r="G496" i="18"/>
  <c r="W495" i="18"/>
  <c r="Y495" i="18" s="1"/>
  <c r="N495" i="18"/>
  <c r="H495" i="18"/>
  <c r="I495" i="18" s="1"/>
  <c r="G495" i="18"/>
  <c r="W494" i="18"/>
  <c r="Y494" i="18" s="1"/>
  <c r="N494" i="18"/>
  <c r="H494" i="18"/>
  <c r="G494" i="18"/>
  <c r="W493" i="18"/>
  <c r="Y493" i="18" s="1"/>
  <c r="N493" i="18"/>
  <c r="H493" i="18"/>
  <c r="I493" i="18" s="1"/>
  <c r="G493" i="18"/>
  <c r="W492" i="18"/>
  <c r="Y492" i="18" s="1"/>
  <c r="N492" i="18"/>
  <c r="H492" i="18"/>
  <c r="I492" i="18" s="1"/>
  <c r="G492" i="18"/>
  <c r="W491" i="18"/>
  <c r="Y491" i="18" s="1"/>
  <c r="N491" i="18"/>
  <c r="H491" i="18"/>
  <c r="I491" i="18" s="1"/>
  <c r="G491" i="18"/>
  <c r="W490" i="18"/>
  <c r="Y490" i="18" s="1"/>
  <c r="N490" i="18"/>
  <c r="H490" i="18"/>
  <c r="G490" i="18"/>
  <c r="H489" i="18"/>
  <c r="I489" i="18" s="1"/>
  <c r="G489" i="18"/>
  <c r="W488" i="18"/>
  <c r="Y488" i="18" s="1"/>
  <c r="N488" i="18"/>
  <c r="H488" i="18"/>
  <c r="G488" i="18"/>
  <c r="W487" i="18"/>
  <c r="Y487" i="18" s="1"/>
  <c r="N487" i="18"/>
  <c r="H487" i="18"/>
  <c r="I487" i="18" s="1"/>
  <c r="G487" i="18"/>
  <c r="W486" i="18"/>
  <c r="Y486" i="18" s="1"/>
  <c r="N486" i="18"/>
  <c r="H486" i="18"/>
  <c r="I486" i="18" s="1"/>
  <c r="G486" i="18"/>
  <c r="W485" i="18"/>
  <c r="Y485" i="18" s="1"/>
  <c r="N485" i="18"/>
  <c r="H485" i="18"/>
  <c r="I485" i="18" s="1"/>
  <c r="G485" i="18"/>
  <c r="W484" i="18"/>
  <c r="Y484" i="18" s="1"/>
  <c r="N484" i="18"/>
  <c r="H484" i="18"/>
  <c r="G484" i="18"/>
  <c r="W483" i="18"/>
  <c r="Y483" i="18" s="1"/>
  <c r="N483" i="18"/>
  <c r="H483" i="18"/>
  <c r="I483" i="18" s="1"/>
  <c r="G483" i="18"/>
  <c r="W482" i="18"/>
  <c r="Y482" i="18" s="1"/>
  <c r="N482" i="18"/>
  <c r="H482" i="18"/>
  <c r="I482" i="18" s="1"/>
  <c r="G482" i="18"/>
  <c r="W481" i="18"/>
  <c r="Y481" i="18" s="1"/>
  <c r="N481" i="18"/>
  <c r="H481" i="18"/>
  <c r="I481" i="18" s="1"/>
  <c r="G481" i="18"/>
  <c r="W480" i="18"/>
  <c r="Y480" i="18" s="1"/>
  <c r="N480" i="18"/>
  <c r="H480" i="18"/>
  <c r="G480" i="18"/>
  <c r="W479" i="18"/>
  <c r="Y479" i="18" s="1"/>
  <c r="N479" i="18"/>
  <c r="H479" i="18"/>
  <c r="I479" i="18" s="1"/>
  <c r="G479" i="18"/>
  <c r="W478" i="18"/>
  <c r="Y478" i="18" s="1"/>
  <c r="N478" i="18"/>
  <c r="H478" i="18"/>
  <c r="I478" i="18" s="1"/>
  <c r="G478" i="18"/>
  <c r="W477" i="18"/>
  <c r="Y477" i="18" s="1"/>
  <c r="N477" i="18"/>
  <c r="H477" i="18"/>
  <c r="I477" i="18" s="1"/>
  <c r="G477" i="18"/>
  <c r="W476" i="18"/>
  <c r="Y476" i="18" s="1"/>
  <c r="N476" i="18"/>
  <c r="H476" i="18"/>
  <c r="G476" i="18"/>
  <c r="W475" i="18"/>
  <c r="Y475" i="18" s="1"/>
  <c r="N475" i="18"/>
  <c r="H475" i="18"/>
  <c r="I475" i="18" s="1"/>
  <c r="G475" i="18"/>
  <c r="W474" i="18"/>
  <c r="Y474" i="18" s="1"/>
  <c r="N474" i="18"/>
  <c r="I474" i="18"/>
  <c r="H474" i="18"/>
  <c r="G474" i="18"/>
  <c r="W473" i="18"/>
  <c r="Y473" i="18" s="1"/>
  <c r="N473" i="18"/>
  <c r="H473" i="18"/>
  <c r="I473" i="18" s="1"/>
  <c r="G473" i="18"/>
  <c r="W472" i="18"/>
  <c r="Y472" i="18" s="1"/>
  <c r="N472" i="18"/>
  <c r="H472" i="18"/>
  <c r="G472" i="18"/>
  <c r="W471" i="18"/>
  <c r="Y471" i="18" s="1"/>
  <c r="N471" i="18"/>
  <c r="H471" i="18"/>
  <c r="I471" i="18" s="1"/>
  <c r="G471" i="18"/>
  <c r="W470" i="18"/>
  <c r="Y470" i="18" s="1"/>
  <c r="N470" i="18"/>
  <c r="H470" i="18"/>
  <c r="I470" i="18" s="1"/>
  <c r="G470" i="18"/>
  <c r="W469" i="18"/>
  <c r="Y469" i="18" s="1"/>
  <c r="N469" i="18"/>
  <c r="H469" i="18"/>
  <c r="I469" i="18" s="1"/>
  <c r="G469" i="18"/>
  <c r="W468" i="18"/>
  <c r="Y468" i="18" s="1"/>
  <c r="N468" i="18"/>
  <c r="H468" i="18"/>
  <c r="G468" i="18"/>
  <c r="W467" i="18"/>
  <c r="Y467" i="18" s="1"/>
  <c r="N467" i="18"/>
  <c r="H467" i="18"/>
  <c r="I467" i="18" s="1"/>
  <c r="G467" i="18"/>
  <c r="W466" i="18"/>
  <c r="Y466" i="18" s="1"/>
  <c r="N466" i="18"/>
  <c r="H466" i="18"/>
  <c r="I466" i="18" s="1"/>
  <c r="G466" i="18"/>
  <c r="W465" i="18"/>
  <c r="Y465" i="18" s="1"/>
  <c r="N465" i="18"/>
  <c r="H465" i="18"/>
  <c r="I465" i="18" s="1"/>
  <c r="G465" i="18"/>
  <c r="W464" i="18"/>
  <c r="Y464" i="18" s="1"/>
  <c r="N464" i="18"/>
  <c r="H464" i="18"/>
  <c r="G464" i="18"/>
  <c r="W463" i="18"/>
  <c r="Y463" i="18" s="1"/>
  <c r="N463" i="18"/>
  <c r="H463" i="18"/>
  <c r="I463" i="18" s="1"/>
  <c r="G463" i="18"/>
  <c r="W462" i="18"/>
  <c r="Y462" i="18" s="1"/>
  <c r="N462" i="18"/>
  <c r="H462" i="18"/>
  <c r="G462" i="18"/>
  <c r="P461" i="18"/>
  <c r="L461" i="18"/>
  <c r="K461" i="18"/>
  <c r="X385" i="18" s="1"/>
  <c r="X461" i="18" s="1"/>
  <c r="J461" i="18"/>
  <c r="F461" i="18"/>
  <c r="E461" i="18"/>
  <c r="W460" i="18"/>
  <c r="Y460" i="18" s="1"/>
  <c r="N460" i="18"/>
  <c r="H460" i="18"/>
  <c r="I460" i="18" s="1"/>
  <c r="G460" i="18"/>
  <c r="W459" i="18"/>
  <c r="Y459" i="18" s="1"/>
  <c r="N459" i="18"/>
  <c r="H459" i="18"/>
  <c r="I459" i="18" s="1"/>
  <c r="G459" i="18"/>
  <c r="W458" i="18"/>
  <c r="Y458" i="18" s="1"/>
  <c r="N458" i="18"/>
  <c r="I458" i="18"/>
  <c r="H458" i="18"/>
  <c r="G458" i="18"/>
  <c r="W457" i="18"/>
  <c r="Y457" i="18" s="1"/>
  <c r="N457" i="18"/>
  <c r="H457" i="18"/>
  <c r="G457" i="18"/>
  <c r="W456" i="18"/>
  <c r="Y456" i="18" s="1"/>
  <c r="N456" i="18"/>
  <c r="H456" i="18"/>
  <c r="I456" i="18" s="1"/>
  <c r="G456" i="18"/>
  <c r="W455" i="18"/>
  <c r="Y455" i="18" s="1"/>
  <c r="N455" i="18"/>
  <c r="H455" i="18"/>
  <c r="I455" i="18" s="1"/>
  <c r="G455" i="18"/>
  <c r="W454" i="18"/>
  <c r="Y454" i="18" s="1"/>
  <c r="N454" i="18"/>
  <c r="H454" i="18"/>
  <c r="I454" i="18" s="1"/>
  <c r="G454" i="18"/>
  <c r="W453" i="18"/>
  <c r="Y453" i="18" s="1"/>
  <c r="N453" i="18"/>
  <c r="H453" i="18"/>
  <c r="I453" i="18" s="1"/>
  <c r="G453" i="18"/>
  <c r="W452" i="18"/>
  <c r="Y452" i="18" s="1"/>
  <c r="N452" i="18"/>
  <c r="H452" i="18"/>
  <c r="I452" i="18" s="1"/>
  <c r="G452" i="18"/>
  <c r="W451" i="18"/>
  <c r="Y451" i="18" s="1"/>
  <c r="N451" i="18"/>
  <c r="H451" i="18"/>
  <c r="I451" i="18" s="1"/>
  <c r="G451" i="18"/>
  <c r="W450" i="18"/>
  <c r="Y450" i="18" s="1"/>
  <c r="N450" i="18"/>
  <c r="H450" i="18"/>
  <c r="G450" i="18"/>
  <c r="W449" i="18"/>
  <c r="Y449" i="18" s="1"/>
  <c r="N449" i="18"/>
  <c r="H449" i="18"/>
  <c r="G449" i="18"/>
  <c r="W448" i="18"/>
  <c r="Y448" i="18" s="1"/>
  <c r="N448" i="18"/>
  <c r="H448" i="18"/>
  <c r="I448" i="18" s="1"/>
  <c r="G448" i="18"/>
  <c r="W447" i="18"/>
  <c r="Y447" i="18" s="1"/>
  <c r="N447" i="18"/>
  <c r="H447" i="18"/>
  <c r="I447" i="18" s="1"/>
  <c r="G447" i="18"/>
  <c r="W446" i="18"/>
  <c r="Y446" i="18" s="1"/>
  <c r="N446" i="18"/>
  <c r="H446" i="18"/>
  <c r="I446" i="18" s="1"/>
  <c r="G446" i="18"/>
  <c r="W445" i="18"/>
  <c r="Y445" i="18" s="1"/>
  <c r="N445" i="18"/>
  <c r="H445" i="18"/>
  <c r="I445" i="18" s="1"/>
  <c r="G445" i="18"/>
  <c r="W444" i="18"/>
  <c r="Y444" i="18" s="1"/>
  <c r="N444" i="18"/>
  <c r="H444" i="18"/>
  <c r="I444" i="18" s="1"/>
  <c r="G444" i="18"/>
  <c r="W443" i="18"/>
  <c r="Y443" i="18" s="1"/>
  <c r="N443" i="18"/>
  <c r="H443" i="18"/>
  <c r="I443" i="18" s="1"/>
  <c r="G443" i="18"/>
  <c r="H442" i="18"/>
  <c r="I442" i="18" s="1"/>
  <c r="G442" i="18"/>
  <c r="W441" i="18"/>
  <c r="Y441" i="18" s="1"/>
  <c r="N441" i="18"/>
  <c r="H441" i="18"/>
  <c r="I441" i="18" s="1"/>
  <c r="G441" i="18"/>
  <c r="W440" i="18"/>
  <c r="Y440" i="18" s="1"/>
  <c r="N440" i="18"/>
  <c r="H440" i="18"/>
  <c r="G440" i="18"/>
  <c r="W439" i="18"/>
  <c r="Y439" i="18" s="1"/>
  <c r="N439" i="18"/>
  <c r="H439" i="18"/>
  <c r="G439" i="18"/>
  <c r="W438" i="18"/>
  <c r="Y438" i="18" s="1"/>
  <c r="N438" i="18"/>
  <c r="H438" i="18"/>
  <c r="I438" i="18" s="1"/>
  <c r="G438" i="18"/>
  <c r="W437" i="18"/>
  <c r="Y437" i="18" s="1"/>
  <c r="N437" i="18"/>
  <c r="H437" i="18"/>
  <c r="I437" i="18" s="1"/>
  <c r="G437" i="18"/>
  <c r="W436" i="18"/>
  <c r="Y436" i="18" s="1"/>
  <c r="N436" i="18"/>
  <c r="H436" i="18"/>
  <c r="I436" i="18" s="1"/>
  <c r="G436" i="18"/>
  <c r="W435" i="18"/>
  <c r="Y435" i="18" s="1"/>
  <c r="N435" i="18"/>
  <c r="H435" i="18"/>
  <c r="I435" i="18" s="1"/>
  <c r="G435" i="18"/>
  <c r="W434" i="18"/>
  <c r="Y434" i="18" s="1"/>
  <c r="N434" i="18"/>
  <c r="H434" i="18"/>
  <c r="I434" i="18" s="1"/>
  <c r="G434" i="18"/>
  <c r="W433" i="18"/>
  <c r="Y433" i="18" s="1"/>
  <c r="N433" i="18"/>
  <c r="H433" i="18"/>
  <c r="I433" i="18" s="1"/>
  <c r="G433" i="18"/>
  <c r="W432" i="18"/>
  <c r="Y432" i="18" s="1"/>
  <c r="N432" i="18"/>
  <c r="H432" i="18"/>
  <c r="G432" i="18"/>
  <c r="W431" i="18"/>
  <c r="Y431" i="18" s="1"/>
  <c r="N431" i="18"/>
  <c r="H431" i="18"/>
  <c r="I431" i="18" s="1"/>
  <c r="G431" i="18"/>
  <c r="W430" i="18"/>
  <c r="Y430" i="18" s="1"/>
  <c r="N430" i="18"/>
  <c r="H430" i="18"/>
  <c r="I430" i="18" s="1"/>
  <c r="G430" i="18"/>
  <c r="W429" i="18"/>
  <c r="Y429" i="18" s="1"/>
  <c r="N429" i="18"/>
  <c r="H429" i="18"/>
  <c r="I429" i="18" s="1"/>
  <c r="G429" i="18"/>
  <c r="W428" i="18"/>
  <c r="Y428" i="18" s="1"/>
  <c r="N428" i="18"/>
  <c r="H428" i="18"/>
  <c r="G428" i="18"/>
  <c r="W427" i="18"/>
  <c r="Y427" i="18" s="1"/>
  <c r="N427" i="18"/>
  <c r="H427" i="18"/>
  <c r="G427" i="18"/>
  <c r="W426" i="18"/>
  <c r="Y426" i="18" s="1"/>
  <c r="N426" i="18"/>
  <c r="H426" i="18"/>
  <c r="I426" i="18" s="1"/>
  <c r="G426" i="18"/>
  <c r="W425" i="18"/>
  <c r="Y425" i="18" s="1"/>
  <c r="N425" i="18"/>
  <c r="H425" i="18"/>
  <c r="I425" i="18" s="1"/>
  <c r="G425" i="18"/>
  <c r="W424" i="18"/>
  <c r="Y424" i="18" s="1"/>
  <c r="N424" i="18"/>
  <c r="H424" i="18"/>
  <c r="G424" i="18"/>
  <c r="W423" i="18"/>
  <c r="Y423" i="18" s="1"/>
  <c r="N423" i="18"/>
  <c r="H423" i="18"/>
  <c r="I423" i="18" s="1"/>
  <c r="G423" i="18"/>
  <c r="W422" i="18"/>
  <c r="Y422" i="18" s="1"/>
  <c r="N422" i="18"/>
  <c r="H422" i="18"/>
  <c r="I422" i="18" s="1"/>
  <c r="G422" i="18"/>
  <c r="W421" i="18"/>
  <c r="Y421" i="18" s="1"/>
  <c r="N421" i="18"/>
  <c r="H421" i="18"/>
  <c r="I421" i="18" s="1"/>
  <c r="G421" i="18"/>
  <c r="W420" i="18"/>
  <c r="Y420" i="18" s="1"/>
  <c r="N420" i="18"/>
  <c r="H420" i="18"/>
  <c r="G420" i="18"/>
  <c r="W419" i="18"/>
  <c r="Y419" i="18" s="1"/>
  <c r="N419" i="18"/>
  <c r="H419" i="18"/>
  <c r="I419" i="18" s="1"/>
  <c r="G419" i="18"/>
  <c r="W418" i="18"/>
  <c r="Y418" i="18" s="1"/>
  <c r="N418" i="18"/>
  <c r="H418" i="18"/>
  <c r="I418" i="18" s="1"/>
  <c r="G418" i="18"/>
  <c r="W417" i="18"/>
  <c r="Y417" i="18" s="1"/>
  <c r="N417" i="18"/>
  <c r="H417" i="18"/>
  <c r="I417" i="18" s="1"/>
  <c r="G417" i="18"/>
  <c r="W416" i="18"/>
  <c r="Y416" i="18" s="1"/>
  <c r="N416" i="18"/>
  <c r="H416" i="18"/>
  <c r="G416" i="18"/>
  <c r="W415" i="18"/>
  <c r="Y415" i="18" s="1"/>
  <c r="N415" i="18"/>
  <c r="H415" i="18"/>
  <c r="I415" i="18" s="1"/>
  <c r="G415" i="18"/>
  <c r="W414" i="18"/>
  <c r="Y414" i="18" s="1"/>
  <c r="N414" i="18"/>
  <c r="H414" i="18"/>
  <c r="I414" i="18" s="1"/>
  <c r="G414" i="18"/>
  <c r="W413" i="18"/>
  <c r="Y413" i="18" s="1"/>
  <c r="N413" i="18"/>
  <c r="H413" i="18"/>
  <c r="I413" i="18" s="1"/>
  <c r="G413" i="18"/>
  <c r="W412" i="18"/>
  <c r="Y412" i="18" s="1"/>
  <c r="N412" i="18"/>
  <c r="H412" i="18"/>
  <c r="G412" i="18"/>
  <c r="W411" i="18"/>
  <c r="Y411" i="18" s="1"/>
  <c r="N411" i="18"/>
  <c r="H411" i="18"/>
  <c r="I411" i="18" s="1"/>
  <c r="G411" i="18"/>
  <c r="W410" i="18"/>
  <c r="Y410" i="18" s="1"/>
  <c r="N410" i="18"/>
  <c r="H410" i="18"/>
  <c r="I410" i="18" s="1"/>
  <c r="G410" i="18"/>
  <c r="W409" i="18"/>
  <c r="Y409" i="18" s="1"/>
  <c r="N409" i="18"/>
  <c r="H409" i="18"/>
  <c r="I409" i="18" s="1"/>
  <c r="G409" i="18"/>
  <c r="H408" i="18"/>
  <c r="I408" i="18" s="1"/>
  <c r="G408" i="18"/>
  <c r="W407" i="18"/>
  <c r="Y407" i="18" s="1"/>
  <c r="N407" i="18"/>
  <c r="H407" i="18"/>
  <c r="I407" i="18" s="1"/>
  <c r="G407" i="18"/>
  <c r="W406" i="18"/>
  <c r="Y406" i="18" s="1"/>
  <c r="N406" i="18"/>
  <c r="H406" i="18"/>
  <c r="G406" i="18"/>
  <c r="W405" i="18"/>
  <c r="Y405" i="18" s="1"/>
  <c r="N405" i="18"/>
  <c r="H405" i="18"/>
  <c r="I405" i="18" s="1"/>
  <c r="G405" i="18"/>
  <c r="W404" i="18"/>
  <c r="Y404" i="18" s="1"/>
  <c r="N404" i="18"/>
  <c r="H404" i="18"/>
  <c r="I404" i="18" s="1"/>
  <c r="G404" i="18"/>
  <c r="W403" i="18"/>
  <c r="Y403" i="18" s="1"/>
  <c r="N403" i="18"/>
  <c r="H403" i="18"/>
  <c r="I403" i="18" s="1"/>
  <c r="G403" i="18"/>
  <c r="W402" i="18"/>
  <c r="Y402" i="18" s="1"/>
  <c r="N402" i="18"/>
  <c r="H402" i="18"/>
  <c r="G402" i="18"/>
  <c r="W401" i="18"/>
  <c r="Y401" i="18" s="1"/>
  <c r="N401" i="18"/>
  <c r="H401" i="18"/>
  <c r="I401" i="18" s="1"/>
  <c r="G401" i="18"/>
  <c r="W400" i="18"/>
  <c r="Y400" i="18" s="1"/>
  <c r="N400" i="18"/>
  <c r="H400" i="18"/>
  <c r="I400" i="18" s="1"/>
  <c r="G400" i="18"/>
  <c r="W399" i="18"/>
  <c r="Y399" i="18" s="1"/>
  <c r="N399" i="18"/>
  <c r="H399" i="18"/>
  <c r="I399" i="18" s="1"/>
  <c r="G399" i="18"/>
  <c r="W398" i="18"/>
  <c r="Y398" i="18" s="1"/>
  <c r="N398" i="18"/>
  <c r="H398" i="18"/>
  <c r="G398" i="18"/>
  <c r="W397" i="18"/>
  <c r="Y397" i="18" s="1"/>
  <c r="N397" i="18"/>
  <c r="H397" i="18"/>
  <c r="I397" i="18" s="1"/>
  <c r="G397" i="18"/>
  <c r="W396" i="18"/>
  <c r="Y396" i="18" s="1"/>
  <c r="N396" i="18"/>
  <c r="H396" i="18"/>
  <c r="I396" i="18" s="1"/>
  <c r="G396" i="18"/>
  <c r="W395" i="18"/>
  <c r="Y395" i="18" s="1"/>
  <c r="N395" i="18"/>
  <c r="H395" i="18"/>
  <c r="I395" i="18" s="1"/>
  <c r="G395" i="18"/>
  <c r="W394" i="18"/>
  <c r="Y394" i="18" s="1"/>
  <c r="N394" i="18"/>
  <c r="H394" i="18"/>
  <c r="G394" i="18"/>
  <c r="W393" i="18"/>
  <c r="Y393" i="18" s="1"/>
  <c r="N393" i="18"/>
  <c r="H393" i="18"/>
  <c r="I393" i="18" s="1"/>
  <c r="G393" i="18"/>
  <c r="W392" i="18"/>
  <c r="Y392" i="18" s="1"/>
  <c r="N392" i="18"/>
  <c r="H392" i="18"/>
  <c r="I392" i="18" s="1"/>
  <c r="G392" i="18"/>
  <c r="H391" i="18"/>
  <c r="I391" i="18" s="1"/>
  <c r="G391" i="18"/>
  <c r="W390" i="18"/>
  <c r="Y390" i="18" s="1"/>
  <c r="N390" i="18"/>
  <c r="H390" i="18"/>
  <c r="I390" i="18" s="1"/>
  <c r="G390" i="18"/>
  <c r="W389" i="18"/>
  <c r="Y389" i="18" s="1"/>
  <c r="N389" i="18"/>
  <c r="H389" i="18"/>
  <c r="I389" i="18" s="1"/>
  <c r="G389" i="18"/>
  <c r="W388" i="18"/>
  <c r="Y388" i="18" s="1"/>
  <c r="N388" i="18"/>
  <c r="H388" i="18"/>
  <c r="G388" i="18"/>
  <c r="W387" i="18"/>
  <c r="Y387" i="18" s="1"/>
  <c r="N387" i="18"/>
  <c r="H387" i="18"/>
  <c r="I387" i="18" s="1"/>
  <c r="G387" i="18"/>
  <c r="W386" i="18"/>
  <c r="Y386" i="18" s="1"/>
  <c r="N386" i="18"/>
  <c r="H386" i="18"/>
  <c r="I386" i="18" s="1"/>
  <c r="G386" i="18"/>
  <c r="W385" i="18"/>
  <c r="Y385" i="18" s="1"/>
  <c r="N385" i="18"/>
  <c r="H385" i="18"/>
  <c r="I385" i="18" s="1"/>
  <c r="G385" i="18"/>
  <c r="P384" i="18"/>
  <c r="L384" i="18"/>
  <c r="K384" i="18"/>
  <c r="X336" i="18" s="1"/>
  <c r="X384" i="18" s="1"/>
  <c r="J384" i="18"/>
  <c r="F384" i="18"/>
  <c r="E384" i="18"/>
  <c r="W383" i="18"/>
  <c r="Y383" i="18" s="1"/>
  <c r="N383" i="18"/>
  <c r="H383" i="18"/>
  <c r="I383" i="18" s="1"/>
  <c r="G383" i="18"/>
  <c r="W382" i="18"/>
  <c r="Y382" i="18" s="1"/>
  <c r="N382" i="18"/>
  <c r="H382" i="18"/>
  <c r="I382" i="18" s="1"/>
  <c r="G382" i="18"/>
  <c r="W381" i="18"/>
  <c r="Y381" i="18" s="1"/>
  <c r="N381" i="18"/>
  <c r="H381" i="18"/>
  <c r="G381" i="18"/>
  <c r="W380" i="18"/>
  <c r="Y380" i="18" s="1"/>
  <c r="N380" i="18"/>
  <c r="H380" i="18"/>
  <c r="I380" i="18" s="1"/>
  <c r="G380" i="18"/>
  <c r="W379" i="18"/>
  <c r="Y379" i="18" s="1"/>
  <c r="N379" i="18"/>
  <c r="H379" i="18"/>
  <c r="I379" i="18" s="1"/>
  <c r="G379" i="18"/>
  <c r="W378" i="18"/>
  <c r="Y378" i="18" s="1"/>
  <c r="N378" i="18"/>
  <c r="H378" i="18"/>
  <c r="I378" i="18" s="1"/>
  <c r="G378" i="18"/>
  <c r="W377" i="18"/>
  <c r="Y377" i="18" s="1"/>
  <c r="N377" i="18"/>
  <c r="H377" i="18"/>
  <c r="G377" i="18"/>
  <c r="W376" i="18"/>
  <c r="Y376" i="18" s="1"/>
  <c r="N376" i="18"/>
  <c r="H376" i="18"/>
  <c r="I376" i="18" s="1"/>
  <c r="G376" i="18"/>
  <c r="W375" i="18"/>
  <c r="Y375" i="18" s="1"/>
  <c r="N375" i="18"/>
  <c r="H375" i="18"/>
  <c r="I375" i="18" s="1"/>
  <c r="G375" i="18"/>
  <c r="W374" i="18"/>
  <c r="Y374" i="18" s="1"/>
  <c r="N374" i="18"/>
  <c r="H374" i="18"/>
  <c r="I374" i="18" s="1"/>
  <c r="G374" i="18"/>
  <c r="W373" i="18"/>
  <c r="Y373" i="18" s="1"/>
  <c r="N373" i="18"/>
  <c r="H373" i="18"/>
  <c r="G373" i="18"/>
  <c r="W372" i="18"/>
  <c r="Y372" i="18" s="1"/>
  <c r="N372" i="18"/>
  <c r="H372" i="18"/>
  <c r="I372" i="18" s="1"/>
  <c r="G372" i="18"/>
  <c r="W371" i="18"/>
  <c r="Y371" i="18" s="1"/>
  <c r="N371" i="18"/>
  <c r="H371" i="18"/>
  <c r="I371" i="18" s="1"/>
  <c r="G371" i="18"/>
  <c r="W370" i="18"/>
  <c r="Y370" i="18" s="1"/>
  <c r="N370" i="18"/>
  <c r="H370" i="18"/>
  <c r="I370" i="18" s="1"/>
  <c r="G370" i="18"/>
  <c r="W369" i="18"/>
  <c r="Y369" i="18" s="1"/>
  <c r="N369" i="18"/>
  <c r="H369" i="18"/>
  <c r="G369" i="18"/>
  <c r="H368" i="18"/>
  <c r="I368" i="18" s="1"/>
  <c r="G368" i="18"/>
  <c r="W367" i="18"/>
  <c r="Y367" i="18" s="1"/>
  <c r="N367" i="18"/>
  <c r="H367" i="18"/>
  <c r="G367" i="18"/>
  <c r="W366" i="18"/>
  <c r="Y366" i="18" s="1"/>
  <c r="N366" i="18"/>
  <c r="H366" i="18"/>
  <c r="I366" i="18" s="1"/>
  <c r="G366" i="18"/>
  <c r="W365" i="18"/>
  <c r="Y365" i="18" s="1"/>
  <c r="N365" i="18"/>
  <c r="H365" i="18"/>
  <c r="I365" i="18" s="1"/>
  <c r="G365" i="18"/>
  <c r="W364" i="18"/>
  <c r="Y364" i="18" s="1"/>
  <c r="N364" i="18"/>
  <c r="H364" i="18"/>
  <c r="I364" i="18" s="1"/>
  <c r="G364" i="18"/>
  <c r="W363" i="18"/>
  <c r="Y363" i="18" s="1"/>
  <c r="N363" i="18"/>
  <c r="H363" i="18"/>
  <c r="G363" i="18"/>
  <c r="W362" i="18"/>
  <c r="Y362" i="18" s="1"/>
  <c r="N362" i="18"/>
  <c r="H362" i="18"/>
  <c r="I362" i="18" s="1"/>
  <c r="G362" i="18"/>
  <c r="W361" i="18"/>
  <c r="Y361" i="18" s="1"/>
  <c r="N361" i="18"/>
  <c r="H361" i="18"/>
  <c r="I361" i="18" s="1"/>
  <c r="G361" i="18"/>
  <c r="Y360" i="18"/>
  <c r="W360" i="18"/>
  <c r="N360" i="18"/>
  <c r="H360" i="18"/>
  <c r="I360" i="18" s="1"/>
  <c r="G360" i="18"/>
  <c r="W359" i="18"/>
  <c r="Y359" i="18" s="1"/>
  <c r="N359" i="18"/>
  <c r="H359" i="18"/>
  <c r="G359" i="18"/>
  <c r="W358" i="18"/>
  <c r="Y358" i="18" s="1"/>
  <c r="N358" i="18"/>
  <c r="H358" i="18"/>
  <c r="I358" i="18" s="1"/>
  <c r="G358" i="18"/>
  <c r="W357" i="18"/>
  <c r="Y357" i="18" s="1"/>
  <c r="N357" i="18"/>
  <c r="H357" i="18"/>
  <c r="I357" i="18" s="1"/>
  <c r="G357" i="18"/>
  <c r="W356" i="18"/>
  <c r="Y356" i="18" s="1"/>
  <c r="N356" i="18"/>
  <c r="H356" i="18"/>
  <c r="I356" i="18" s="1"/>
  <c r="G356" i="18"/>
  <c r="W355" i="18"/>
  <c r="Y355" i="18" s="1"/>
  <c r="N355" i="18"/>
  <c r="H355" i="18"/>
  <c r="G355" i="18"/>
  <c r="W354" i="18"/>
  <c r="Y354" i="18" s="1"/>
  <c r="N354" i="18"/>
  <c r="H354" i="18"/>
  <c r="I354" i="18" s="1"/>
  <c r="G354" i="18"/>
  <c r="H353" i="18"/>
  <c r="I353" i="18" s="1"/>
  <c r="G353" i="18"/>
  <c r="W352" i="18"/>
  <c r="Y352" i="18" s="1"/>
  <c r="N352" i="18"/>
  <c r="H352" i="18"/>
  <c r="I352" i="18" s="1"/>
  <c r="G352" i="18"/>
  <c r="W351" i="18"/>
  <c r="Y351" i="18" s="1"/>
  <c r="N351" i="18"/>
  <c r="H351" i="18"/>
  <c r="I351" i="18" s="1"/>
  <c r="G351" i="18"/>
  <c r="W350" i="18"/>
  <c r="Y350" i="18" s="1"/>
  <c r="N350" i="18"/>
  <c r="H350" i="18"/>
  <c r="I350" i="18" s="1"/>
  <c r="G350" i="18"/>
  <c r="W349" i="18"/>
  <c r="Y349" i="18" s="1"/>
  <c r="N349" i="18"/>
  <c r="H349" i="18"/>
  <c r="G349" i="18"/>
  <c r="W348" i="18"/>
  <c r="Y348" i="18" s="1"/>
  <c r="N348" i="18"/>
  <c r="H348" i="18"/>
  <c r="I348" i="18" s="1"/>
  <c r="G348" i="18"/>
  <c r="W347" i="18"/>
  <c r="Y347" i="18" s="1"/>
  <c r="N347" i="18"/>
  <c r="H347" i="18"/>
  <c r="I347" i="18" s="1"/>
  <c r="G347" i="18"/>
  <c r="W346" i="18"/>
  <c r="Y346" i="18" s="1"/>
  <c r="N346" i="18"/>
  <c r="H346" i="18"/>
  <c r="I346" i="18" s="1"/>
  <c r="G346" i="18"/>
  <c r="W345" i="18"/>
  <c r="Y345" i="18" s="1"/>
  <c r="N345" i="18"/>
  <c r="H345" i="18"/>
  <c r="G345" i="18"/>
  <c r="W344" i="18"/>
  <c r="Y344" i="18" s="1"/>
  <c r="N344" i="18"/>
  <c r="H344" i="18"/>
  <c r="I344" i="18" s="1"/>
  <c r="G344" i="18"/>
  <c r="W343" i="18"/>
  <c r="Y343" i="18" s="1"/>
  <c r="N343" i="18"/>
  <c r="H343" i="18"/>
  <c r="I343" i="18" s="1"/>
  <c r="G343" i="18"/>
  <c r="W342" i="18"/>
  <c r="Y342" i="18" s="1"/>
  <c r="N342" i="18"/>
  <c r="H342" i="18"/>
  <c r="I342" i="18" s="1"/>
  <c r="G342" i="18"/>
  <c r="W341" i="18"/>
  <c r="Y341" i="18" s="1"/>
  <c r="N341" i="18"/>
  <c r="H341" i="18"/>
  <c r="G341" i="18"/>
  <c r="W340" i="18"/>
  <c r="Y340" i="18" s="1"/>
  <c r="N340" i="18"/>
  <c r="H340" i="18"/>
  <c r="I340" i="18" s="1"/>
  <c r="G340" i="18"/>
  <c r="W339" i="18"/>
  <c r="Y339" i="18" s="1"/>
  <c r="N339" i="18"/>
  <c r="H339" i="18"/>
  <c r="I339" i="18" s="1"/>
  <c r="G339" i="18"/>
  <c r="W338" i="18"/>
  <c r="Y338" i="18" s="1"/>
  <c r="N338" i="18"/>
  <c r="H338" i="18"/>
  <c r="I338" i="18" s="1"/>
  <c r="G338" i="18"/>
  <c r="W337" i="18"/>
  <c r="Y337" i="18" s="1"/>
  <c r="N337" i="18"/>
  <c r="H337" i="18"/>
  <c r="G337" i="18"/>
  <c r="W336" i="18"/>
  <c r="N336" i="18"/>
  <c r="H336" i="18"/>
  <c r="G336" i="18"/>
  <c r="P335" i="18"/>
  <c r="L335" i="18"/>
  <c r="K335" i="18"/>
  <c r="X290" i="18" s="1"/>
  <c r="X335" i="18" s="1"/>
  <c r="J335" i="18"/>
  <c r="F335" i="18"/>
  <c r="E335" i="18"/>
  <c r="W334" i="18"/>
  <c r="Y334" i="18" s="1"/>
  <c r="N334" i="18"/>
  <c r="H334" i="18"/>
  <c r="G334" i="18"/>
  <c r="W333" i="18"/>
  <c r="Y333" i="18" s="1"/>
  <c r="N333" i="18"/>
  <c r="H333" i="18"/>
  <c r="I333" i="18" s="1"/>
  <c r="G333" i="18"/>
  <c r="W332" i="18"/>
  <c r="Y332" i="18" s="1"/>
  <c r="N332" i="18"/>
  <c r="H332" i="18"/>
  <c r="I332" i="18" s="1"/>
  <c r="G332" i="18"/>
  <c r="W331" i="18"/>
  <c r="Y331" i="18" s="1"/>
  <c r="N331" i="18"/>
  <c r="H331" i="18"/>
  <c r="I331" i="18" s="1"/>
  <c r="G331" i="18"/>
  <c r="W330" i="18"/>
  <c r="Y330" i="18" s="1"/>
  <c r="N330" i="18"/>
  <c r="H330" i="18"/>
  <c r="G330" i="18"/>
  <c r="W329" i="18"/>
  <c r="Y329" i="18" s="1"/>
  <c r="N329" i="18"/>
  <c r="H329" i="18"/>
  <c r="I329" i="18" s="1"/>
  <c r="G329" i="18"/>
  <c r="W328" i="18"/>
  <c r="Y328" i="18" s="1"/>
  <c r="N328" i="18"/>
  <c r="H328" i="18"/>
  <c r="I328" i="18" s="1"/>
  <c r="G328" i="18"/>
  <c r="W327" i="18"/>
  <c r="Y327" i="18" s="1"/>
  <c r="N327" i="18"/>
  <c r="H327" i="18"/>
  <c r="I327" i="18" s="1"/>
  <c r="G327" i="18"/>
  <c r="W326" i="18"/>
  <c r="Y326" i="18" s="1"/>
  <c r="N326" i="18"/>
  <c r="H326" i="18"/>
  <c r="G326" i="18"/>
  <c r="W325" i="18"/>
  <c r="Y325" i="18" s="1"/>
  <c r="N325" i="18"/>
  <c r="H325" i="18"/>
  <c r="I325" i="18" s="1"/>
  <c r="G325" i="18"/>
  <c r="W324" i="18"/>
  <c r="Y324" i="18" s="1"/>
  <c r="N324" i="18"/>
  <c r="H324" i="18"/>
  <c r="I324" i="18" s="1"/>
  <c r="G324" i="18"/>
  <c r="W323" i="18"/>
  <c r="Y323" i="18" s="1"/>
  <c r="N323" i="18"/>
  <c r="H323" i="18"/>
  <c r="I323" i="18" s="1"/>
  <c r="G323" i="18"/>
  <c r="W322" i="18"/>
  <c r="Y322" i="18" s="1"/>
  <c r="N322" i="18"/>
  <c r="H322" i="18"/>
  <c r="G322" i="18"/>
  <c r="W321" i="18"/>
  <c r="Y321" i="18" s="1"/>
  <c r="N321" i="18"/>
  <c r="H321" i="18"/>
  <c r="I321" i="18" s="1"/>
  <c r="G321" i="18"/>
  <c r="W320" i="18"/>
  <c r="Y320" i="18" s="1"/>
  <c r="N320" i="18"/>
  <c r="I320" i="18"/>
  <c r="H320" i="18"/>
  <c r="G320" i="18"/>
  <c r="W319" i="18"/>
  <c r="Y319" i="18" s="1"/>
  <c r="N319" i="18"/>
  <c r="H319" i="18"/>
  <c r="I319" i="18" s="1"/>
  <c r="G319" i="18"/>
  <c r="W318" i="18"/>
  <c r="Y318" i="18" s="1"/>
  <c r="N318" i="18"/>
  <c r="H318" i="18"/>
  <c r="G318" i="18"/>
  <c r="W317" i="18"/>
  <c r="Y317" i="18" s="1"/>
  <c r="N317" i="18"/>
  <c r="H317" i="18"/>
  <c r="I317" i="18" s="1"/>
  <c r="G317" i="18"/>
  <c r="W316" i="18"/>
  <c r="Y316" i="18" s="1"/>
  <c r="N316" i="18"/>
  <c r="H316" i="18"/>
  <c r="I316" i="18" s="1"/>
  <c r="G316" i="18"/>
  <c r="W315" i="18"/>
  <c r="Y315" i="18" s="1"/>
  <c r="N315" i="18"/>
  <c r="H315" i="18"/>
  <c r="I315" i="18" s="1"/>
  <c r="G315" i="18"/>
  <c r="W314" i="18"/>
  <c r="Y314" i="18" s="1"/>
  <c r="N314" i="18"/>
  <c r="H314" i="18"/>
  <c r="G314" i="18"/>
  <c r="W313" i="18"/>
  <c r="Y313" i="18" s="1"/>
  <c r="N313" i="18"/>
  <c r="H313" i="18"/>
  <c r="I313" i="18" s="1"/>
  <c r="G313" i="18"/>
  <c r="W312" i="18"/>
  <c r="Y312" i="18" s="1"/>
  <c r="N312" i="18"/>
  <c r="H312" i="18"/>
  <c r="I312" i="18" s="1"/>
  <c r="G312" i="18"/>
  <c r="W311" i="18"/>
  <c r="Y311" i="18" s="1"/>
  <c r="N311" i="18"/>
  <c r="H311" i="18"/>
  <c r="I311" i="18" s="1"/>
  <c r="G311" i="18"/>
  <c r="W310" i="18"/>
  <c r="Y310" i="18" s="1"/>
  <c r="N310" i="18"/>
  <c r="H310" i="18"/>
  <c r="G310" i="18"/>
  <c r="W309" i="18"/>
  <c r="Y309" i="18" s="1"/>
  <c r="N309" i="18"/>
  <c r="H309" i="18"/>
  <c r="I309" i="18" s="1"/>
  <c r="G309" i="18"/>
  <c r="W308" i="18"/>
  <c r="Y308" i="18" s="1"/>
  <c r="N308" i="18"/>
  <c r="H308" i="18"/>
  <c r="I308" i="18" s="1"/>
  <c r="G308" i="18"/>
  <c r="W307" i="18"/>
  <c r="Y307" i="18" s="1"/>
  <c r="N307" i="18"/>
  <c r="H307" i="18"/>
  <c r="I307" i="18" s="1"/>
  <c r="G307" i="18"/>
  <c r="W306" i="18"/>
  <c r="Y306" i="18" s="1"/>
  <c r="N306" i="18"/>
  <c r="H306" i="18"/>
  <c r="G306" i="18"/>
  <c r="W305" i="18"/>
  <c r="Y305" i="18" s="1"/>
  <c r="N305" i="18"/>
  <c r="H305" i="18"/>
  <c r="I305" i="18" s="1"/>
  <c r="G305" i="18"/>
  <c r="W304" i="18"/>
  <c r="Y304" i="18" s="1"/>
  <c r="N304" i="18"/>
  <c r="H304" i="18"/>
  <c r="I304" i="18" s="1"/>
  <c r="G304" i="18"/>
  <c r="W303" i="18"/>
  <c r="Y303" i="18" s="1"/>
  <c r="N303" i="18"/>
  <c r="H303" i="18"/>
  <c r="I303" i="18" s="1"/>
  <c r="G303" i="18"/>
  <c r="W302" i="18"/>
  <c r="Y302" i="18" s="1"/>
  <c r="N302" i="18"/>
  <c r="H302" i="18"/>
  <c r="G302" i="18"/>
  <c r="Y301" i="18"/>
  <c r="W301" i="18"/>
  <c r="N301" i="18"/>
  <c r="H301" i="18"/>
  <c r="I301" i="18" s="1"/>
  <c r="G301" i="18"/>
  <c r="W300" i="18"/>
  <c r="Y300" i="18" s="1"/>
  <c r="N300" i="18"/>
  <c r="H300" i="18"/>
  <c r="I300" i="18" s="1"/>
  <c r="G300" i="18"/>
  <c r="W299" i="18"/>
  <c r="Y299" i="18" s="1"/>
  <c r="N299" i="18"/>
  <c r="H299" i="18"/>
  <c r="I299" i="18" s="1"/>
  <c r="G299" i="18"/>
  <c r="W298" i="18"/>
  <c r="Y298" i="18" s="1"/>
  <c r="N298" i="18"/>
  <c r="H298" i="18"/>
  <c r="G298" i="18"/>
  <c r="W297" i="18"/>
  <c r="Y297" i="18" s="1"/>
  <c r="N297" i="18"/>
  <c r="H297" i="18"/>
  <c r="I297" i="18" s="1"/>
  <c r="G297" i="18"/>
  <c r="W296" i="18"/>
  <c r="Y296" i="18" s="1"/>
  <c r="N296" i="18"/>
  <c r="H296" i="18"/>
  <c r="I296" i="18" s="1"/>
  <c r="G296" i="18"/>
  <c r="W295" i="18"/>
  <c r="Y295" i="18" s="1"/>
  <c r="N295" i="18"/>
  <c r="I295" i="18"/>
  <c r="H295" i="18"/>
  <c r="G295" i="18"/>
  <c r="W294" i="18"/>
  <c r="Y294" i="18" s="1"/>
  <c r="N294" i="18"/>
  <c r="H294" i="18"/>
  <c r="G294" i="18"/>
  <c r="W293" i="18"/>
  <c r="Y293" i="18" s="1"/>
  <c r="N293" i="18"/>
  <c r="H293" i="18"/>
  <c r="I293" i="18" s="1"/>
  <c r="G293" i="18"/>
  <c r="H292" i="18"/>
  <c r="G292" i="18"/>
  <c r="W291" i="18"/>
  <c r="Y291" i="18" s="1"/>
  <c r="N291" i="18"/>
  <c r="H291" i="18"/>
  <c r="I291" i="18" s="1"/>
  <c r="G291" i="18"/>
  <c r="W290" i="18"/>
  <c r="Y290" i="18" s="1"/>
  <c r="N290" i="18"/>
  <c r="H290" i="18"/>
  <c r="I290" i="18" s="1"/>
  <c r="G290" i="18"/>
  <c r="P289" i="18"/>
  <c r="L289" i="18"/>
  <c r="K289" i="18"/>
  <c r="X240" i="18" s="1"/>
  <c r="X289" i="18" s="1"/>
  <c r="J289" i="18"/>
  <c r="F289" i="18"/>
  <c r="E289" i="18"/>
  <c r="W288" i="18"/>
  <c r="Y288" i="18" s="1"/>
  <c r="N288" i="18"/>
  <c r="H288" i="18"/>
  <c r="I288" i="18" s="1"/>
  <c r="G288" i="18"/>
  <c r="W287" i="18"/>
  <c r="Y287" i="18" s="1"/>
  <c r="N287" i="18"/>
  <c r="H287" i="18"/>
  <c r="I287" i="18" s="1"/>
  <c r="G287" i="18"/>
  <c r="W286" i="18"/>
  <c r="Y286" i="18" s="1"/>
  <c r="N286" i="18"/>
  <c r="I286" i="18"/>
  <c r="H286" i="18"/>
  <c r="G286" i="18"/>
  <c r="W285" i="18"/>
  <c r="Y285" i="18" s="1"/>
  <c r="N285" i="18"/>
  <c r="H285" i="18"/>
  <c r="G285" i="18"/>
  <c r="W284" i="18"/>
  <c r="Y284" i="18" s="1"/>
  <c r="N284" i="18"/>
  <c r="H284" i="18"/>
  <c r="I284" i="18" s="1"/>
  <c r="G284" i="18"/>
  <c r="W283" i="18"/>
  <c r="Y283" i="18" s="1"/>
  <c r="N283" i="18"/>
  <c r="H283" i="18"/>
  <c r="I283" i="18" s="1"/>
  <c r="G283" i="18"/>
  <c r="W282" i="18"/>
  <c r="Y282" i="18" s="1"/>
  <c r="N282" i="18"/>
  <c r="H282" i="18"/>
  <c r="I282" i="18" s="1"/>
  <c r="G282" i="18"/>
  <c r="W281" i="18"/>
  <c r="Y281" i="18" s="1"/>
  <c r="N281" i="18"/>
  <c r="H281" i="18"/>
  <c r="G281" i="18"/>
  <c r="W280" i="18"/>
  <c r="Y280" i="18" s="1"/>
  <c r="N280" i="18"/>
  <c r="H280" i="18"/>
  <c r="I280" i="18" s="1"/>
  <c r="G280" i="18"/>
  <c r="W279" i="18"/>
  <c r="Y279" i="18" s="1"/>
  <c r="N279" i="18"/>
  <c r="H279" i="18"/>
  <c r="I279" i="18" s="1"/>
  <c r="G279" i="18"/>
  <c r="W278" i="18"/>
  <c r="Y278" i="18" s="1"/>
  <c r="N278" i="18"/>
  <c r="H278" i="18"/>
  <c r="I278" i="18" s="1"/>
  <c r="G278" i="18"/>
  <c r="W277" i="18"/>
  <c r="Y277" i="18" s="1"/>
  <c r="N277" i="18"/>
  <c r="H277" i="18"/>
  <c r="G277" i="18"/>
  <c r="W276" i="18"/>
  <c r="Y276" i="18" s="1"/>
  <c r="N276" i="18"/>
  <c r="H276" i="18"/>
  <c r="I276" i="18" s="1"/>
  <c r="G276" i="18"/>
  <c r="W275" i="18"/>
  <c r="Y275" i="18" s="1"/>
  <c r="N275" i="18"/>
  <c r="H275" i="18"/>
  <c r="I275" i="18" s="1"/>
  <c r="G275" i="18"/>
  <c r="W274" i="18"/>
  <c r="Y274" i="18" s="1"/>
  <c r="N274" i="18"/>
  <c r="H274" i="18"/>
  <c r="I274" i="18" s="1"/>
  <c r="G274" i="18"/>
  <c r="W273" i="18"/>
  <c r="Y273" i="18" s="1"/>
  <c r="N273" i="18"/>
  <c r="H273" i="18"/>
  <c r="G273" i="18"/>
  <c r="W272" i="18"/>
  <c r="Y272" i="18" s="1"/>
  <c r="N272" i="18"/>
  <c r="H272" i="18"/>
  <c r="I272" i="18" s="1"/>
  <c r="G272" i="18"/>
  <c r="W271" i="18"/>
  <c r="Y271" i="18" s="1"/>
  <c r="N271" i="18"/>
  <c r="H271" i="18"/>
  <c r="I271" i="18" s="1"/>
  <c r="G271" i="18"/>
  <c r="W270" i="18"/>
  <c r="Y270" i="18" s="1"/>
  <c r="N270" i="18"/>
  <c r="H270" i="18"/>
  <c r="I270" i="18" s="1"/>
  <c r="G270" i="18"/>
  <c r="W269" i="18"/>
  <c r="Y269" i="18" s="1"/>
  <c r="N269" i="18"/>
  <c r="H269" i="18"/>
  <c r="G269" i="18"/>
  <c r="W268" i="18"/>
  <c r="Y268" i="18" s="1"/>
  <c r="N268" i="18"/>
  <c r="H268" i="18"/>
  <c r="I268" i="18" s="1"/>
  <c r="G268" i="18"/>
  <c r="W267" i="18"/>
  <c r="Y267" i="18" s="1"/>
  <c r="N267" i="18"/>
  <c r="H267" i="18"/>
  <c r="I267" i="18" s="1"/>
  <c r="G267" i="18"/>
  <c r="W266" i="18"/>
  <c r="Y266" i="18" s="1"/>
  <c r="N266" i="18"/>
  <c r="H266" i="18"/>
  <c r="I266" i="18" s="1"/>
  <c r="G266" i="18"/>
  <c r="H265" i="18"/>
  <c r="G265" i="18"/>
  <c r="W264" i="18"/>
  <c r="Y264" i="18" s="1"/>
  <c r="N264" i="18"/>
  <c r="H264" i="18"/>
  <c r="G264" i="18"/>
  <c r="W263" i="18"/>
  <c r="Y263" i="18" s="1"/>
  <c r="N263" i="18"/>
  <c r="H263" i="18"/>
  <c r="I263" i="18" s="1"/>
  <c r="G263" i="18"/>
  <c r="W262" i="18"/>
  <c r="Y262" i="18" s="1"/>
  <c r="N262" i="18"/>
  <c r="H262" i="18"/>
  <c r="I262" i="18" s="1"/>
  <c r="G262" i="18"/>
  <c r="W261" i="18"/>
  <c r="Y261" i="18" s="1"/>
  <c r="N261" i="18"/>
  <c r="H261" i="18"/>
  <c r="I261" i="18" s="1"/>
  <c r="G261" i="18"/>
  <c r="W260" i="18"/>
  <c r="Y260" i="18" s="1"/>
  <c r="N260" i="18"/>
  <c r="H260" i="18"/>
  <c r="I260" i="18" s="1"/>
  <c r="G260" i="18"/>
  <c r="W259" i="18"/>
  <c r="Y259" i="18" s="1"/>
  <c r="N259" i="18"/>
  <c r="H259" i="18"/>
  <c r="I259" i="18" s="1"/>
  <c r="G259" i="18"/>
  <c r="W258" i="18"/>
  <c r="Y258" i="18" s="1"/>
  <c r="N258" i="18"/>
  <c r="H258" i="18"/>
  <c r="I258" i="18" s="1"/>
  <c r="G258" i="18"/>
  <c r="W257" i="18"/>
  <c r="Y257" i="18" s="1"/>
  <c r="N257" i="18"/>
  <c r="H257" i="18"/>
  <c r="I257" i="18" s="1"/>
  <c r="G257" i="18"/>
  <c r="W256" i="18"/>
  <c r="Y256" i="18" s="1"/>
  <c r="N256" i="18"/>
  <c r="H256" i="18"/>
  <c r="G256" i="18"/>
  <c r="W255" i="18"/>
  <c r="Y255" i="18" s="1"/>
  <c r="N255" i="18"/>
  <c r="H255" i="18"/>
  <c r="I255" i="18" s="1"/>
  <c r="G255" i="18"/>
  <c r="W254" i="18"/>
  <c r="Y254" i="18" s="1"/>
  <c r="N254" i="18"/>
  <c r="H254" i="18"/>
  <c r="I254" i="18" s="1"/>
  <c r="G254" i="18"/>
  <c r="W253" i="18"/>
  <c r="Y253" i="18" s="1"/>
  <c r="N253" i="18"/>
  <c r="H253" i="18"/>
  <c r="I253" i="18" s="1"/>
  <c r="G253" i="18"/>
  <c r="W252" i="18"/>
  <c r="Y252" i="18" s="1"/>
  <c r="N252" i="18"/>
  <c r="H252" i="18"/>
  <c r="I252" i="18" s="1"/>
  <c r="G252" i="18"/>
  <c r="W251" i="18"/>
  <c r="Y251" i="18" s="1"/>
  <c r="N251" i="18"/>
  <c r="H251" i="18"/>
  <c r="I251" i="18" s="1"/>
  <c r="G251" i="18"/>
  <c r="W250" i="18"/>
  <c r="Y250" i="18" s="1"/>
  <c r="N250" i="18"/>
  <c r="H250" i="18"/>
  <c r="I250" i="18" s="1"/>
  <c r="G250" i="18"/>
  <c r="W249" i="18"/>
  <c r="Y249" i="18" s="1"/>
  <c r="N249" i="18"/>
  <c r="H249" i="18"/>
  <c r="I249" i="18" s="1"/>
  <c r="G249" i="18"/>
  <c r="W248" i="18"/>
  <c r="Y248" i="18" s="1"/>
  <c r="N248" i="18"/>
  <c r="H248" i="18"/>
  <c r="G248" i="18"/>
  <c r="W247" i="18"/>
  <c r="Y247" i="18" s="1"/>
  <c r="N247" i="18"/>
  <c r="H247" i="18"/>
  <c r="G247" i="18"/>
  <c r="W246" i="18"/>
  <c r="Y246" i="18" s="1"/>
  <c r="N246" i="18"/>
  <c r="H246" i="18"/>
  <c r="I246" i="18" s="1"/>
  <c r="G246" i="18"/>
  <c r="W245" i="18"/>
  <c r="Y245" i="18" s="1"/>
  <c r="N245" i="18"/>
  <c r="H245" i="18"/>
  <c r="G245" i="18"/>
  <c r="W244" i="18"/>
  <c r="Y244" i="18" s="1"/>
  <c r="N244" i="18"/>
  <c r="H244" i="18"/>
  <c r="I244" i="18" s="1"/>
  <c r="G244" i="18"/>
  <c r="W243" i="18"/>
  <c r="Y243" i="18" s="1"/>
  <c r="N243" i="18"/>
  <c r="H243" i="18"/>
  <c r="I243" i="18" s="1"/>
  <c r="G243" i="18"/>
  <c r="W242" i="18"/>
  <c r="Y242" i="18" s="1"/>
  <c r="N242" i="18"/>
  <c r="H242" i="18"/>
  <c r="I242" i="18" s="1"/>
  <c r="G242" i="18"/>
  <c r="W241" i="18"/>
  <c r="Y241" i="18" s="1"/>
  <c r="N241" i="18"/>
  <c r="H241" i="18"/>
  <c r="G241" i="18"/>
  <c r="H240" i="18"/>
  <c r="G240" i="18"/>
  <c r="P239" i="18"/>
  <c r="L239" i="18"/>
  <c r="K239" i="18"/>
  <c r="X162" i="18" s="1"/>
  <c r="X239" i="18" s="1"/>
  <c r="J239" i="18"/>
  <c r="F239" i="18"/>
  <c r="E239" i="18"/>
  <c r="W238" i="18"/>
  <c r="Y238" i="18" s="1"/>
  <c r="N238" i="18"/>
  <c r="H238" i="18"/>
  <c r="I238" i="18" s="1"/>
  <c r="G238" i="18"/>
  <c r="W237" i="18"/>
  <c r="Y237" i="18" s="1"/>
  <c r="N237" i="18"/>
  <c r="H237" i="18"/>
  <c r="I237" i="18" s="1"/>
  <c r="G237" i="18"/>
  <c r="W236" i="18"/>
  <c r="Y236" i="18" s="1"/>
  <c r="N236" i="18"/>
  <c r="H236" i="18"/>
  <c r="I236" i="18" s="1"/>
  <c r="G236" i="18"/>
  <c r="W235" i="18"/>
  <c r="Y235" i="18" s="1"/>
  <c r="N235" i="18"/>
  <c r="H235" i="18"/>
  <c r="I235" i="18" s="1"/>
  <c r="G235" i="18"/>
  <c r="W234" i="18"/>
  <c r="Y234" i="18" s="1"/>
  <c r="N234" i="18"/>
  <c r="H234" i="18"/>
  <c r="I234" i="18" s="1"/>
  <c r="G234" i="18"/>
  <c r="W233" i="18"/>
  <c r="Y233" i="18" s="1"/>
  <c r="N233" i="18"/>
  <c r="H233" i="18"/>
  <c r="I233" i="18" s="1"/>
  <c r="G233" i="18"/>
  <c r="W232" i="18"/>
  <c r="Y232" i="18" s="1"/>
  <c r="N232" i="18"/>
  <c r="H232" i="18"/>
  <c r="I232" i="18" s="1"/>
  <c r="G232" i="18"/>
  <c r="W231" i="18"/>
  <c r="Y231" i="18" s="1"/>
  <c r="N231" i="18"/>
  <c r="H231" i="18"/>
  <c r="I231" i="18" s="1"/>
  <c r="G231" i="18"/>
  <c r="W230" i="18"/>
  <c r="Y230" i="18" s="1"/>
  <c r="N230" i="18"/>
  <c r="H230" i="18"/>
  <c r="I230" i="18" s="1"/>
  <c r="G230" i="18"/>
  <c r="W229" i="18"/>
  <c r="Y229" i="18" s="1"/>
  <c r="N229" i="18"/>
  <c r="H229" i="18"/>
  <c r="I229" i="18" s="1"/>
  <c r="G229" i="18"/>
  <c r="W228" i="18"/>
  <c r="Y228" i="18" s="1"/>
  <c r="N228" i="18"/>
  <c r="H228" i="18"/>
  <c r="I228" i="18" s="1"/>
  <c r="G228" i="18"/>
  <c r="W227" i="18"/>
  <c r="Y227" i="18" s="1"/>
  <c r="N227" i="18"/>
  <c r="H227" i="18"/>
  <c r="I227" i="18" s="1"/>
  <c r="G227" i="18"/>
  <c r="W226" i="18"/>
  <c r="Y226" i="18" s="1"/>
  <c r="N226" i="18"/>
  <c r="H226" i="18"/>
  <c r="I226" i="18" s="1"/>
  <c r="G226" i="18"/>
  <c r="W225" i="18"/>
  <c r="Y225" i="18" s="1"/>
  <c r="N225" i="18"/>
  <c r="H225" i="18"/>
  <c r="I225" i="18" s="1"/>
  <c r="G225" i="18"/>
  <c r="W224" i="18"/>
  <c r="Y224" i="18" s="1"/>
  <c r="N224" i="18"/>
  <c r="H224" i="18"/>
  <c r="I224" i="18" s="1"/>
  <c r="G224" i="18"/>
  <c r="W223" i="18"/>
  <c r="Y223" i="18" s="1"/>
  <c r="N223" i="18"/>
  <c r="H223" i="18"/>
  <c r="I223" i="18" s="1"/>
  <c r="G223" i="18"/>
  <c r="W222" i="18"/>
  <c r="Y222" i="18" s="1"/>
  <c r="N222" i="18"/>
  <c r="H222" i="18"/>
  <c r="I222" i="18" s="1"/>
  <c r="G222" i="18"/>
  <c r="W221" i="18"/>
  <c r="Y221" i="18" s="1"/>
  <c r="N221" i="18"/>
  <c r="I221" i="18"/>
  <c r="H221" i="18"/>
  <c r="G221" i="18"/>
  <c r="W220" i="18"/>
  <c r="Y220" i="18" s="1"/>
  <c r="N220" i="18"/>
  <c r="H220" i="18"/>
  <c r="I220" i="18" s="1"/>
  <c r="G220" i="18"/>
  <c r="W219" i="18"/>
  <c r="Y219" i="18" s="1"/>
  <c r="N219" i="18"/>
  <c r="H219" i="18"/>
  <c r="I219" i="18" s="1"/>
  <c r="G219" i="18"/>
  <c r="W218" i="18"/>
  <c r="Y218" i="18" s="1"/>
  <c r="N218" i="18"/>
  <c r="H218" i="18"/>
  <c r="I218" i="18" s="1"/>
  <c r="G218" i="18"/>
  <c r="W217" i="18"/>
  <c r="Y217" i="18" s="1"/>
  <c r="N217" i="18"/>
  <c r="H217" i="18"/>
  <c r="I217" i="18" s="1"/>
  <c r="G217" i="18"/>
  <c r="W216" i="18"/>
  <c r="Y216" i="18" s="1"/>
  <c r="N216" i="18"/>
  <c r="H216" i="18"/>
  <c r="G216" i="18"/>
  <c r="W215" i="18"/>
  <c r="Y215" i="18" s="1"/>
  <c r="N215" i="18"/>
  <c r="H215" i="18"/>
  <c r="I215" i="18" s="1"/>
  <c r="G215" i="18"/>
  <c r="W214" i="18"/>
  <c r="Y214" i="18" s="1"/>
  <c r="N214" i="18"/>
  <c r="H214" i="18"/>
  <c r="I214" i="18" s="1"/>
  <c r="G214" i="18"/>
  <c r="W213" i="18"/>
  <c r="Y213" i="18" s="1"/>
  <c r="N213" i="18"/>
  <c r="H213" i="18"/>
  <c r="I213" i="18" s="1"/>
  <c r="G213" i="18"/>
  <c r="W212" i="18"/>
  <c r="Y212" i="18" s="1"/>
  <c r="N212" i="18"/>
  <c r="H212" i="18"/>
  <c r="I212" i="18" s="1"/>
  <c r="G212" i="18"/>
  <c r="W211" i="18"/>
  <c r="Y211" i="18" s="1"/>
  <c r="N211" i="18"/>
  <c r="H211" i="18"/>
  <c r="I211" i="18" s="1"/>
  <c r="G211" i="18"/>
  <c r="H210" i="18"/>
  <c r="I210" i="18" s="1"/>
  <c r="G210" i="18"/>
  <c r="W209" i="18"/>
  <c r="Y209" i="18" s="1"/>
  <c r="N209" i="18"/>
  <c r="H209" i="18"/>
  <c r="G209" i="18"/>
  <c r="W208" i="18"/>
  <c r="Y208" i="18" s="1"/>
  <c r="N208" i="18"/>
  <c r="H208" i="18"/>
  <c r="I208" i="18" s="1"/>
  <c r="G208" i="18"/>
  <c r="W207" i="18"/>
  <c r="Y207" i="18" s="1"/>
  <c r="N207" i="18"/>
  <c r="H207" i="18"/>
  <c r="I207" i="18" s="1"/>
  <c r="G207" i="18"/>
  <c r="W206" i="18"/>
  <c r="Y206" i="18" s="1"/>
  <c r="N206" i="18"/>
  <c r="H206" i="18"/>
  <c r="G206" i="18"/>
  <c r="W205" i="18"/>
  <c r="Y205" i="18" s="1"/>
  <c r="N205" i="18"/>
  <c r="H205" i="18"/>
  <c r="I205" i="18" s="1"/>
  <c r="G205" i="18"/>
  <c r="W204" i="18"/>
  <c r="Y204" i="18" s="1"/>
  <c r="N204" i="18"/>
  <c r="H204" i="18"/>
  <c r="G204" i="18"/>
  <c r="W203" i="18"/>
  <c r="Y203" i="18" s="1"/>
  <c r="N203" i="18"/>
  <c r="H203" i="18"/>
  <c r="I203" i="18" s="1"/>
  <c r="G203" i="18"/>
  <c r="W202" i="18"/>
  <c r="Y202" i="18" s="1"/>
  <c r="N202" i="18"/>
  <c r="H202" i="18"/>
  <c r="I202" i="18" s="1"/>
  <c r="G202" i="18"/>
  <c r="W201" i="18"/>
  <c r="Y201" i="18" s="1"/>
  <c r="N201" i="18"/>
  <c r="H201" i="18"/>
  <c r="I201" i="18" s="1"/>
  <c r="G201" i="18"/>
  <c r="W200" i="18"/>
  <c r="Y200" i="18" s="1"/>
  <c r="N200" i="18"/>
  <c r="H200" i="18"/>
  <c r="I200" i="18" s="1"/>
  <c r="G200" i="18"/>
  <c r="W199" i="18"/>
  <c r="Y199" i="18" s="1"/>
  <c r="N199" i="18"/>
  <c r="H199" i="18"/>
  <c r="I199" i="18" s="1"/>
  <c r="G199" i="18"/>
  <c r="W198" i="18"/>
  <c r="Y198" i="18" s="1"/>
  <c r="N198" i="18"/>
  <c r="H198" i="18"/>
  <c r="G198" i="18"/>
  <c r="W197" i="18"/>
  <c r="Y197" i="18" s="1"/>
  <c r="N197" i="18"/>
  <c r="H197" i="18"/>
  <c r="I197" i="18" s="1"/>
  <c r="G197" i="18"/>
  <c r="W196" i="18"/>
  <c r="Y196" i="18" s="1"/>
  <c r="N196" i="18"/>
  <c r="H196" i="18"/>
  <c r="I196" i="18" s="1"/>
  <c r="G196" i="18"/>
  <c r="W195" i="18"/>
  <c r="Y195" i="18" s="1"/>
  <c r="N195" i="18"/>
  <c r="H195" i="18"/>
  <c r="I195" i="18" s="1"/>
  <c r="G195" i="18"/>
  <c r="W194" i="18"/>
  <c r="Y194" i="18" s="1"/>
  <c r="N194" i="18"/>
  <c r="H194" i="18"/>
  <c r="I194" i="18" s="1"/>
  <c r="G194" i="18"/>
  <c r="W193" i="18"/>
  <c r="Y193" i="18" s="1"/>
  <c r="N193" i="18"/>
  <c r="H193" i="18"/>
  <c r="G193" i="18"/>
  <c r="W192" i="18"/>
  <c r="Y192" i="18" s="1"/>
  <c r="N192" i="18"/>
  <c r="H192" i="18"/>
  <c r="I192" i="18" s="1"/>
  <c r="G192" i="18"/>
  <c r="W191" i="18"/>
  <c r="Y191" i="18" s="1"/>
  <c r="N191" i="18"/>
  <c r="H191" i="18"/>
  <c r="I191" i="18" s="1"/>
  <c r="G191" i="18"/>
  <c r="W190" i="18"/>
  <c r="Y190" i="18" s="1"/>
  <c r="N190" i="18"/>
  <c r="H190" i="18"/>
  <c r="G190" i="18"/>
  <c r="W189" i="18"/>
  <c r="Y189" i="18" s="1"/>
  <c r="N189" i="18"/>
  <c r="H189" i="18"/>
  <c r="I189" i="18" s="1"/>
  <c r="G189" i="18"/>
  <c r="W188" i="18"/>
  <c r="Y188" i="18" s="1"/>
  <c r="N188" i="18"/>
  <c r="H188" i="18"/>
  <c r="I188" i="18" s="1"/>
  <c r="G188" i="18"/>
  <c r="W187" i="18"/>
  <c r="Y187" i="18" s="1"/>
  <c r="N187" i="18"/>
  <c r="H187" i="18"/>
  <c r="I187" i="18" s="1"/>
  <c r="G187" i="18"/>
  <c r="W186" i="18"/>
  <c r="Y186" i="18" s="1"/>
  <c r="N186" i="18"/>
  <c r="H186" i="18"/>
  <c r="I186" i="18" s="1"/>
  <c r="G186" i="18"/>
  <c r="W185" i="18"/>
  <c r="Y185" i="18" s="1"/>
  <c r="N185" i="18"/>
  <c r="H185" i="18"/>
  <c r="G185" i="18"/>
  <c r="W184" i="18"/>
  <c r="Y184" i="18" s="1"/>
  <c r="N184" i="18"/>
  <c r="H184" i="18"/>
  <c r="I184" i="18" s="1"/>
  <c r="G184" i="18"/>
  <c r="W183" i="18"/>
  <c r="Y183" i="18" s="1"/>
  <c r="N183" i="18"/>
  <c r="H183" i="18"/>
  <c r="I183" i="18" s="1"/>
  <c r="G183" i="18"/>
  <c r="W182" i="18"/>
  <c r="Y182" i="18" s="1"/>
  <c r="N182" i="18"/>
  <c r="H182" i="18"/>
  <c r="I182" i="18" s="1"/>
  <c r="G182" i="18"/>
  <c r="W181" i="18"/>
  <c r="Y181" i="18" s="1"/>
  <c r="N181" i="18"/>
  <c r="H181" i="18"/>
  <c r="G181" i="18"/>
  <c r="W180" i="18"/>
  <c r="Y180" i="18" s="1"/>
  <c r="N180" i="18"/>
  <c r="H180" i="18"/>
  <c r="I180" i="18" s="1"/>
  <c r="G180" i="18"/>
  <c r="W179" i="18"/>
  <c r="Y179" i="18" s="1"/>
  <c r="N179" i="18"/>
  <c r="H179" i="18"/>
  <c r="I179" i="18" s="1"/>
  <c r="G179" i="18"/>
  <c r="W178" i="18"/>
  <c r="Y178" i="18" s="1"/>
  <c r="N178" i="18"/>
  <c r="H178" i="18"/>
  <c r="I178" i="18" s="1"/>
  <c r="G178" i="18"/>
  <c r="W177" i="18"/>
  <c r="Y177" i="18" s="1"/>
  <c r="N177" i="18"/>
  <c r="H177" i="18"/>
  <c r="G177" i="18"/>
  <c r="W176" i="18"/>
  <c r="Y176" i="18" s="1"/>
  <c r="N176" i="18"/>
  <c r="H176" i="18"/>
  <c r="I176" i="18" s="1"/>
  <c r="G176" i="18"/>
  <c r="H175" i="18"/>
  <c r="I175" i="18" s="1"/>
  <c r="G175" i="18"/>
  <c r="W174" i="18"/>
  <c r="Y174" i="18" s="1"/>
  <c r="N174" i="18"/>
  <c r="H174" i="18"/>
  <c r="I174" i="18" s="1"/>
  <c r="G174" i="18"/>
  <c r="W173" i="18"/>
  <c r="Y173" i="18" s="1"/>
  <c r="N173" i="18"/>
  <c r="H173" i="18"/>
  <c r="I173" i="18" s="1"/>
  <c r="G173" i="18"/>
  <c r="W172" i="18"/>
  <c r="Y172" i="18" s="1"/>
  <c r="N172" i="18"/>
  <c r="H172" i="18"/>
  <c r="I172" i="18" s="1"/>
  <c r="G172" i="18"/>
  <c r="W171" i="18"/>
  <c r="Y171" i="18" s="1"/>
  <c r="N171" i="18"/>
  <c r="H171" i="18"/>
  <c r="G171" i="18"/>
  <c r="W170" i="18"/>
  <c r="Y170" i="18" s="1"/>
  <c r="N170" i="18"/>
  <c r="H170" i="18"/>
  <c r="I170" i="18" s="1"/>
  <c r="G170" i="18"/>
  <c r="W169" i="18"/>
  <c r="Y169" i="18" s="1"/>
  <c r="N169" i="18"/>
  <c r="H169" i="18"/>
  <c r="I169" i="18" s="1"/>
  <c r="G169" i="18"/>
  <c r="W168" i="18"/>
  <c r="Y168" i="18" s="1"/>
  <c r="N168" i="18"/>
  <c r="H168" i="18"/>
  <c r="I168" i="18" s="1"/>
  <c r="G168" i="18"/>
  <c r="W167" i="18"/>
  <c r="Y167" i="18" s="1"/>
  <c r="N167" i="18"/>
  <c r="H167" i="18"/>
  <c r="G167" i="18"/>
  <c r="W166" i="18"/>
  <c r="Y166" i="18" s="1"/>
  <c r="N166" i="18"/>
  <c r="H166" i="18"/>
  <c r="I166" i="18" s="1"/>
  <c r="G166" i="18"/>
  <c r="W165" i="18"/>
  <c r="Y165" i="18" s="1"/>
  <c r="N165" i="18"/>
  <c r="H165" i="18"/>
  <c r="I165" i="18" s="1"/>
  <c r="G165" i="18"/>
  <c r="Y164" i="18"/>
  <c r="W164" i="18"/>
  <c r="N164" i="18"/>
  <c r="H164" i="18"/>
  <c r="I164" i="18" s="1"/>
  <c r="G164" i="18"/>
  <c r="W163" i="18"/>
  <c r="Y163" i="18" s="1"/>
  <c r="N163" i="18"/>
  <c r="H163" i="18"/>
  <c r="G163" i="18"/>
  <c r="W162" i="18"/>
  <c r="N162" i="18"/>
  <c r="H162" i="18"/>
  <c r="G162" i="18"/>
  <c r="P161" i="18"/>
  <c r="L161" i="18"/>
  <c r="K161" i="18"/>
  <c r="X116" i="18" s="1"/>
  <c r="X161" i="18" s="1"/>
  <c r="J161" i="18"/>
  <c r="F161" i="18"/>
  <c r="E161" i="18"/>
  <c r="W160" i="18"/>
  <c r="Y160" i="18" s="1"/>
  <c r="N160" i="18"/>
  <c r="H160" i="18"/>
  <c r="G160" i="18"/>
  <c r="W159" i="18"/>
  <c r="Y159" i="18" s="1"/>
  <c r="N159" i="18"/>
  <c r="H159" i="18"/>
  <c r="I159" i="18" s="1"/>
  <c r="G159" i="18"/>
  <c r="W158" i="18"/>
  <c r="Y158" i="18" s="1"/>
  <c r="N158" i="18"/>
  <c r="H158" i="18"/>
  <c r="G158" i="18"/>
  <c r="W157" i="18"/>
  <c r="Y157" i="18" s="1"/>
  <c r="N157" i="18"/>
  <c r="H157" i="18"/>
  <c r="I157" i="18" s="1"/>
  <c r="G157" i="18"/>
  <c r="W156" i="18"/>
  <c r="Y156" i="18" s="1"/>
  <c r="N156" i="18"/>
  <c r="H156" i="18"/>
  <c r="G156" i="18"/>
  <c r="W155" i="18"/>
  <c r="Y155" i="18" s="1"/>
  <c r="N155" i="18"/>
  <c r="H155" i="18"/>
  <c r="I155" i="18" s="1"/>
  <c r="G155" i="18"/>
  <c r="W154" i="18"/>
  <c r="Y154" i="18" s="1"/>
  <c r="N154" i="18"/>
  <c r="H154" i="18"/>
  <c r="I154" i="18" s="1"/>
  <c r="G154" i="18"/>
  <c r="Y153" i="18"/>
  <c r="W153" i="18"/>
  <c r="N153" i="18"/>
  <c r="H153" i="18"/>
  <c r="I153" i="18" s="1"/>
  <c r="G153" i="18"/>
  <c r="W152" i="18"/>
  <c r="Y152" i="18" s="1"/>
  <c r="N152" i="18"/>
  <c r="H152" i="18"/>
  <c r="G152" i="18"/>
  <c r="W151" i="18"/>
  <c r="Y151" i="18" s="1"/>
  <c r="N151" i="18"/>
  <c r="H151" i="18"/>
  <c r="I151" i="18" s="1"/>
  <c r="G151" i="18"/>
  <c r="W150" i="18"/>
  <c r="Y150" i="18" s="1"/>
  <c r="N150" i="18"/>
  <c r="H150" i="18"/>
  <c r="I150" i="18" s="1"/>
  <c r="G150" i="18"/>
  <c r="W149" i="18"/>
  <c r="Y149" i="18" s="1"/>
  <c r="N149" i="18"/>
  <c r="H149" i="18"/>
  <c r="I149" i="18" s="1"/>
  <c r="G149" i="18"/>
  <c r="W148" i="18"/>
  <c r="Y148" i="18" s="1"/>
  <c r="N148" i="18"/>
  <c r="H148" i="18"/>
  <c r="G148" i="18"/>
  <c r="W147" i="18"/>
  <c r="Y147" i="18" s="1"/>
  <c r="N147" i="18"/>
  <c r="H147" i="18"/>
  <c r="I147" i="18" s="1"/>
  <c r="G147" i="18"/>
  <c r="W146" i="18"/>
  <c r="Y146" i="18" s="1"/>
  <c r="N146" i="18"/>
  <c r="H146" i="18"/>
  <c r="I146" i="18" s="1"/>
  <c r="G146" i="18"/>
  <c r="W145" i="18"/>
  <c r="Y145" i="18" s="1"/>
  <c r="N145" i="18"/>
  <c r="H145" i="18"/>
  <c r="G145" i="18"/>
  <c r="W144" i="18"/>
  <c r="Y144" i="18" s="1"/>
  <c r="N144" i="18"/>
  <c r="H144" i="18"/>
  <c r="G144" i="18"/>
  <c r="W143" i="18"/>
  <c r="Y143" i="18" s="1"/>
  <c r="N143" i="18"/>
  <c r="H143" i="18"/>
  <c r="I143" i="18" s="1"/>
  <c r="G143" i="18"/>
  <c r="H142" i="18"/>
  <c r="I142" i="18" s="1"/>
  <c r="G142" i="18"/>
  <c r="W141" i="18"/>
  <c r="Y141" i="18" s="1"/>
  <c r="N141" i="18"/>
  <c r="H141" i="18"/>
  <c r="I141" i="18" s="1"/>
  <c r="G141" i="18"/>
  <c r="W140" i="18"/>
  <c r="Y140" i="18" s="1"/>
  <c r="N140" i="18"/>
  <c r="H140" i="18"/>
  <c r="G140" i="18"/>
  <c r="W139" i="18"/>
  <c r="Y139" i="18" s="1"/>
  <c r="N139" i="18"/>
  <c r="H139" i="18"/>
  <c r="I139" i="18" s="1"/>
  <c r="G139" i="18"/>
  <c r="W138" i="18"/>
  <c r="Y138" i="18" s="1"/>
  <c r="N138" i="18"/>
  <c r="H138" i="18"/>
  <c r="G138" i="18"/>
  <c r="W137" i="18"/>
  <c r="Y137" i="18" s="1"/>
  <c r="N137" i="18"/>
  <c r="H137" i="18"/>
  <c r="G137" i="18"/>
  <c r="W136" i="18"/>
  <c r="Y136" i="18" s="1"/>
  <c r="N136" i="18"/>
  <c r="H136" i="18"/>
  <c r="I136" i="18" s="1"/>
  <c r="G136" i="18"/>
  <c r="W135" i="18"/>
  <c r="Y135" i="18" s="1"/>
  <c r="N135" i="18"/>
  <c r="H135" i="18"/>
  <c r="I135" i="18" s="1"/>
  <c r="G135" i="18"/>
  <c r="W134" i="18"/>
  <c r="Y134" i="18" s="1"/>
  <c r="N134" i="18"/>
  <c r="H134" i="18"/>
  <c r="G134" i="18"/>
  <c r="W133" i="18"/>
  <c r="Y133" i="18" s="1"/>
  <c r="N133" i="18"/>
  <c r="H133" i="18"/>
  <c r="I133" i="18" s="1"/>
  <c r="G133" i="18"/>
  <c r="W132" i="18"/>
  <c r="Y132" i="18" s="1"/>
  <c r="N132" i="18"/>
  <c r="H132" i="18"/>
  <c r="I132" i="18" s="1"/>
  <c r="G132" i="18"/>
  <c r="W131" i="18"/>
  <c r="Y131" i="18" s="1"/>
  <c r="N131" i="18"/>
  <c r="H131" i="18"/>
  <c r="I131" i="18" s="1"/>
  <c r="G131" i="18"/>
  <c r="W130" i="18"/>
  <c r="Y130" i="18" s="1"/>
  <c r="N130" i="18"/>
  <c r="H130" i="18"/>
  <c r="G130" i="18"/>
  <c r="W129" i="18"/>
  <c r="Y129" i="18" s="1"/>
  <c r="N129" i="18"/>
  <c r="H129" i="18"/>
  <c r="I129" i="18" s="1"/>
  <c r="G129" i="18"/>
  <c r="W128" i="18"/>
  <c r="Y128" i="18" s="1"/>
  <c r="N128" i="18"/>
  <c r="H128" i="18"/>
  <c r="I128" i="18" s="1"/>
  <c r="G128" i="18"/>
  <c r="W127" i="18"/>
  <c r="Y127" i="18" s="1"/>
  <c r="N127" i="18"/>
  <c r="H127" i="18"/>
  <c r="I127" i="18" s="1"/>
  <c r="G127" i="18"/>
  <c r="W126" i="18"/>
  <c r="Y126" i="18" s="1"/>
  <c r="N126" i="18"/>
  <c r="H126" i="18"/>
  <c r="G126" i="18"/>
  <c r="W125" i="18"/>
  <c r="Y125" i="18" s="1"/>
  <c r="N125" i="18"/>
  <c r="H125" i="18"/>
  <c r="I125" i="18" s="1"/>
  <c r="G125" i="18"/>
  <c r="W124" i="18"/>
  <c r="Y124" i="18" s="1"/>
  <c r="N124" i="18"/>
  <c r="H124" i="18"/>
  <c r="I124" i="18" s="1"/>
  <c r="G124" i="18"/>
  <c r="W123" i="18"/>
  <c r="Y123" i="18" s="1"/>
  <c r="N123" i="18"/>
  <c r="H123" i="18"/>
  <c r="I123" i="18" s="1"/>
  <c r="G123" i="18"/>
  <c r="W122" i="18"/>
  <c r="Y122" i="18" s="1"/>
  <c r="N122" i="18"/>
  <c r="H122" i="18"/>
  <c r="G122" i="18"/>
  <c r="W121" i="18"/>
  <c r="Y121" i="18" s="1"/>
  <c r="N121" i="18"/>
  <c r="H121" i="18"/>
  <c r="I121" i="18" s="1"/>
  <c r="G121" i="18"/>
  <c r="W120" i="18"/>
  <c r="Y120" i="18" s="1"/>
  <c r="N120" i="18"/>
  <c r="H120" i="18"/>
  <c r="I120" i="18" s="1"/>
  <c r="G120" i="18"/>
  <c r="W119" i="18"/>
  <c r="Y119" i="18" s="1"/>
  <c r="N119" i="18"/>
  <c r="H119" i="18"/>
  <c r="I119" i="18" s="1"/>
  <c r="G119" i="18"/>
  <c r="W118" i="18"/>
  <c r="Y118" i="18" s="1"/>
  <c r="N118" i="18"/>
  <c r="H118" i="18"/>
  <c r="G118" i="18"/>
  <c r="W117" i="18"/>
  <c r="Y117" i="18" s="1"/>
  <c r="N117" i="18"/>
  <c r="H117" i="18"/>
  <c r="I117" i="18" s="1"/>
  <c r="G117" i="18"/>
  <c r="H116" i="18"/>
  <c r="G116" i="18"/>
  <c r="P115" i="18"/>
  <c r="L115" i="18"/>
  <c r="K115" i="18"/>
  <c r="J115" i="18"/>
  <c r="F115" i="18"/>
  <c r="E115" i="18"/>
  <c r="W114" i="18"/>
  <c r="Y114" i="18" s="1"/>
  <c r="N114" i="18"/>
  <c r="H114" i="18"/>
  <c r="I114" i="18" s="1"/>
  <c r="G114" i="18"/>
  <c r="W113" i="18"/>
  <c r="Y113" i="18" s="1"/>
  <c r="N113" i="18"/>
  <c r="H113" i="18"/>
  <c r="G113" i="18"/>
  <c r="Y112" i="18"/>
  <c r="W112" i="18"/>
  <c r="N112" i="18"/>
  <c r="H112" i="18"/>
  <c r="I112" i="18" s="1"/>
  <c r="G112" i="18"/>
  <c r="W111" i="18"/>
  <c r="Y111" i="18" s="1"/>
  <c r="N111" i="18"/>
  <c r="H111" i="18"/>
  <c r="I111" i="18" s="1"/>
  <c r="G111" i="18"/>
  <c r="W110" i="18"/>
  <c r="Y110" i="18" s="1"/>
  <c r="N110" i="18"/>
  <c r="H110" i="18"/>
  <c r="I110" i="18" s="1"/>
  <c r="G110" i="18"/>
  <c r="W109" i="18"/>
  <c r="Y109" i="18" s="1"/>
  <c r="N109" i="18"/>
  <c r="H109" i="18"/>
  <c r="G109" i="18"/>
  <c r="W108" i="18"/>
  <c r="Y108" i="18" s="1"/>
  <c r="N108" i="18"/>
  <c r="H108" i="18"/>
  <c r="I108" i="18" s="1"/>
  <c r="G108" i="18"/>
  <c r="W107" i="18"/>
  <c r="Y107" i="18" s="1"/>
  <c r="N107" i="18"/>
  <c r="H107" i="18"/>
  <c r="I107" i="18" s="1"/>
  <c r="G107" i="18"/>
  <c r="W106" i="18"/>
  <c r="Y106" i="18" s="1"/>
  <c r="N106" i="18"/>
  <c r="H106" i="18"/>
  <c r="I106" i="18" s="1"/>
  <c r="G106" i="18"/>
  <c r="W105" i="18"/>
  <c r="Y105" i="18" s="1"/>
  <c r="N105" i="18"/>
  <c r="H105" i="18"/>
  <c r="G105" i="18"/>
  <c r="W104" i="18"/>
  <c r="Y104" i="18" s="1"/>
  <c r="N104" i="18"/>
  <c r="H104" i="18"/>
  <c r="I104" i="18" s="1"/>
  <c r="G104" i="18"/>
  <c r="W103" i="18"/>
  <c r="Y103" i="18" s="1"/>
  <c r="N103" i="18"/>
  <c r="H103" i="18"/>
  <c r="I103" i="18" s="1"/>
  <c r="G103" i="18"/>
  <c r="W102" i="18"/>
  <c r="Y102" i="18" s="1"/>
  <c r="N102" i="18"/>
  <c r="H102" i="18"/>
  <c r="I102" i="18" s="1"/>
  <c r="G102" i="18"/>
  <c r="W101" i="18"/>
  <c r="Y101" i="18" s="1"/>
  <c r="N101" i="18"/>
  <c r="H101" i="18"/>
  <c r="G101" i="18"/>
  <c r="W100" i="18"/>
  <c r="Y100" i="18" s="1"/>
  <c r="N100" i="18"/>
  <c r="H100" i="18"/>
  <c r="I100" i="18" s="1"/>
  <c r="G100" i="18"/>
  <c r="W99" i="18"/>
  <c r="Y99" i="18" s="1"/>
  <c r="N99" i="18"/>
  <c r="H99" i="18"/>
  <c r="I99" i="18" s="1"/>
  <c r="G99" i="18"/>
  <c r="W98" i="18"/>
  <c r="Y98" i="18" s="1"/>
  <c r="N98" i="18"/>
  <c r="H98" i="18"/>
  <c r="I98" i="18" s="1"/>
  <c r="G98" i="18"/>
  <c r="W97" i="18"/>
  <c r="Y97" i="18" s="1"/>
  <c r="N97" i="18"/>
  <c r="H97" i="18"/>
  <c r="G97" i="18"/>
  <c r="W96" i="18"/>
  <c r="Y96" i="18" s="1"/>
  <c r="N96" i="18"/>
  <c r="H96" i="18"/>
  <c r="I96" i="18" s="1"/>
  <c r="G96" i="18"/>
  <c r="W95" i="18"/>
  <c r="Y95" i="18" s="1"/>
  <c r="N95" i="18"/>
  <c r="H95" i="18"/>
  <c r="G95" i="18"/>
  <c r="W94" i="18"/>
  <c r="Y94" i="18" s="1"/>
  <c r="N94" i="18"/>
  <c r="H94" i="18"/>
  <c r="G94" i="18"/>
  <c r="W93" i="18"/>
  <c r="Y93" i="18" s="1"/>
  <c r="N93" i="18"/>
  <c r="H93" i="18"/>
  <c r="G93" i="18"/>
  <c r="W92" i="18"/>
  <c r="Y92" i="18" s="1"/>
  <c r="N92" i="18"/>
  <c r="H92" i="18"/>
  <c r="I92" i="18" s="1"/>
  <c r="G92" i="18"/>
  <c r="W91" i="18"/>
  <c r="Y91" i="18" s="1"/>
  <c r="N91" i="18"/>
  <c r="H91" i="18"/>
  <c r="G91" i="18"/>
  <c r="W90" i="18"/>
  <c r="Y90" i="18" s="1"/>
  <c r="N90" i="18"/>
  <c r="H90" i="18"/>
  <c r="I90" i="18" s="1"/>
  <c r="G90" i="18"/>
  <c r="W89" i="18"/>
  <c r="Y89" i="18" s="1"/>
  <c r="N89" i="18"/>
  <c r="H89" i="18"/>
  <c r="I89" i="18" s="1"/>
  <c r="G89" i="18"/>
  <c r="W88" i="18"/>
  <c r="Y88" i="18" s="1"/>
  <c r="N88" i="18"/>
  <c r="H88" i="18"/>
  <c r="I88" i="18" s="1"/>
  <c r="G88" i="18"/>
  <c r="W87" i="18"/>
  <c r="Y87" i="18" s="1"/>
  <c r="N87" i="18"/>
  <c r="H87" i="18"/>
  <c r="G87" i="18"/>
  <c r="W86" i="18"/>
  <c r="Y86" i="18" s="1"/>
  <c r="N86" i="18"/>
  <c r="H86" i="18"/>
  <c r="I86" i="18" s="1"/>
  <c r="G86" i="18"/>
  <c r="W85" i="18"/>
  <c r="Y85" i="18" s="1"/>
  <c r="N85" i="18"/>
  <c r="H85" i="18"/>
  <c r="I85" i="18" s="1"/>
  <c r="G85" i="18"/>
  <c r="W84" i="18"/>
  <c r="Y84" i="18" s="1"/>
  <c r="N84" i="18"/>
  <c r="H84" i="18"/>
  <c r="I84" i="18" s="1"/>
  <c r="G84" i="18"/>
  <c r="W83" i="18"/>
  <c r="Y83" i="18" s="1"/>
  <c r="N83" i="18"/>
  <c r="H83" i="18"/>
  <c r="I83" i="18" s="1"/>
  <c r="G83" i="18"/>
  <c r="W82" i="18"/>
  <c r="Y82" i="18" s="1"/>
  <c r="N82" i="18"/>
  <c r="H82" i="18"/>
  <c r="G82" i="18"/>
  <c r="W81" i="18"/>
  <c r="Y81" i="18" s="1"/>
  <c r="N81" i="18"/>
  <c r="H81" i="18"/>
  <c r="I81" i="18" s="1"/>
  <c r="G81" i="18"/>
  <c r="W80" i="18"/>
  <c r="Y80" i="18" s="1"/>
  <c r="N80" i="18"/>
  <c r="H80" i="18"/>
  <c r="I80" i="18" s="1"/>
  <c r="G80" i="18"/>
  <c r="W79" i="18"/>
  <c r="Y79" i="18" s="1"/>
  <c r="N79" i="18"/>
  <c r="H79" i="18"/>
  <c r="I79" i="18" s="1"/>
  <c r="G79" i="18"/>
  <c r="W78" i="18"/>
  <c r="Y78" i="18" s="1"/>
  <c r="N78" i="18"/>
  <c r="H78" i="18"/>
  <c r="I78" i="18" s="1"/>
  <c r="G78" i="18"/>
  <c r="W77" i="18"/>
  <c r="Y77" i="18" s="1"/>
  <c r="N77" i="18"/>
  <c r="H77" i="18"/>
  <c r="I77" i="18" s="1"/>
  <c r="G77" i="18"/>
  <c r="W76" i="18"/>
  <c r="Y76" i="18" s="1"/>
  <c r="N76" i="18"/>
  <c r="H76" i="18"/>
  <c r="I76" i="18" s="1"/>
  <c r="G76" i="18"/>
  <c r="W75" i="18"/>
  <c r="Y75" i="18" s="1"/>
  <c r="N75" i="18"/>
  <c r="H75" i="18"/>
  <c r="G75" i="18"/>
  <c r="X74" i="18"/>
  <c r="X115" i="18" s="1"/>
  <c r="H74" i="18"/>
  <c r="G74" i="18"/>
  <c r="P73" i="18"/>
  <c r="L73" i="18"/>
  <c r="K73" i="18"/>
  <c r="J73" i="18"/>
  <c r="F73" i="18"/>
  <c r="E73" i="18"/>
  <c r="W72" i="18"/>
  <c r="Y72" i="18" s="1"/>
  <c r="N72" i="18"/>
  <c r="H72" i="18"/>
  <c r="I72" i="18" s="1"/>
  <c r="G72" i="18"/>
  <c r="W71" i="18"/>
  <c r="Y71" i="18" s="1"/>
  <c r="N71" i="18"/>
  <c r="H71" i="18"/>
  <c r="I71" i="18" s="1"/>
  <c r="G71" i="18"/>
  <c r="W70" i="18"/>
  <c r="Y70" i="18" s="1"/>
  <c r="N70" i="18"/>
  <c r="H70" i="18"/>
  <c r="G70" i="18"/>
  <c r="W69" i="18"/>
  <c r="Y69" i="18" s="1"/>
  <c r="N69" i="18"/>
  <c r="H69" i="18"/>
  <c r="I69" i="18" s="1"/>
  <c r="G69" i="18"/>
  <c r="W68" i="18"/>
  <c r="Y68" i="18" s="1"/>
  <c r="N68" i="18"/>
  <c r="H68" i="18"/>
  <c r="G68" i="18"/>
  <c r="W67" i="18"/>
  <c r="Y67" i="18" s="1"/>
  <c r="N67" i="18"/>
  <c r="H67" i="18"/>
  <c r="G67" i="18"/>
  <c r="W66" i="18"/>
  <c r="Y66" i="18" s="1"/>
  <c r="N66" i="18"/>
  <c r="H66" i="18"/>
  <c r="I66" i="18" s="1"/>
  <c r="G66" i="18"/>
  <c r="W65" i="18"/>
  <c r="Y65" i="18" s="1"/>
  <c r="N65" i="18"/>
  <c r="H65" i="18"/>
  <c r="I65" i="18" s="1"/>
  <c r="G65" i="18"/>
  <c r="W64" i="18"/>
  <c r="Y64" i="18" s="1"/>
  <c r="N64" i="18"/>
  <c r="H64" i="18"/>
  <c r="I64" i="18" s="1"/>
  <c r="G64" i="18"/>
  <c r="W63" i="18"/>
  <c r="Y63" i="18" s="1"/>
  <c r="N63" i="18"/>
  <c r="H63" i="18"/>
  <c r="G63" i="18"/>
  <c r="W62" i="18"/>
  <c r="Y62" i="18" s="1"/>
  <c r="N62" i="18"/>
  <c r="H62" i="18"/>
  <c r="I62" i="18" s="1"/>
  <c r="G62" i="18"/>
  <c r="W61" i="18"/>
  <c r="Y61" i="18" s="1"/>
  <c r="N61" i="18"/>
  <c r="H61" i="18"/>
  <c r="I61" i="18" s="1"/>
  <c r="G61" i="18"/>
  <c r="Y60" i="18"/>
  <c r="W60" i="18"/>
  <c r="N60" i="18"/>
  <c r="H60" i="18"/>
  <c r="G60" i="18"/>
  <c r="W59" i="18"/>
  <c r="Y59" i="18" s="1"/>
  <c r="N59" i="18"/>
  <c r="H59" i="18"/>
  <c r="G59" i="18"/>
  <c r="W58" i="18"/>
  <c r="Y58" i="18" s="1"/>
  <c r="N58" i="18"/>
  <c r="H58" i="18"/>
  <c r="I58" i="18" s="1"/>
  <c r="G58" i="18"/>
  <c r="W57" i="18"/>
  <c r="Y57" i="18" s="1"/>
  <c r="N57" i="18"/>
  <c r="H57" i="18"/>
  <c r="I57" i="18" s="1"/>
  <c r="G57" i="18"/>
  <c r="W56" i="18"/>
  <c r="Y56" i="18" s="1"/>
  <c r="N56" i="18"/>
  <c r="H56" i="18"/>
  <c r="I56" i="18" s="1"/>
  <c r="G56" i="18"/>
  <c r="W55" i="18"/>
  <c r="Y55" i="18" s="1"/>
  <c r="N55" i="18"/>
  <c r="H55" i="18"/>
  <c r="G55" i="18"/>
  <c r="W54" i="18"/>
  <c r="Y54" i="18" s="1"/>
  <c r="N54" i="18"/>
  <c r="H54" i="18"/>
  <c r="I54" i="18" s="1"/>
  <c r="G54" i="18"/>
  <c r="W53" i="18"/>
  <c r="Y53" i="18" s="1"/>
  <c r="N53" i="18"/>
  <c r="H53" i="18"/>
  <c r="I53" i="18" s="1"/>
  <c r="G53" i="18"/>
  <c r="W52" i="18"/>
  <c r="Y52" i="18" s="1"/>
  <c r="N52" i="18"/>
  <c r="H52" i="18"/>
  <c r="I52" i="18" s="1"/>
  <c r="G52" i="18"/>
  <c r="W51" i="18"/>
  <c r="Y51" i="18" s="1"/>
  <c r="N51" i="18"/>
  <c r="H51" i="18"/>
  <c r="G51" i="18"/>
  <c r="W50" i="18"/>
  <c r="Y50" i="18" s="1"/>
  <c r="N50" i="18"/>
  <c r="H50" i="18"/>
  <c r="I50" i="18" s="1"/>
  <c r="G50" i="18"/>
  <c r="W49" i="18"/>
  <c r="Y49" i="18" s="1"/>
  <c r="N49" i="18"/>
  <c r="H49" i="18"/>
  <c r="I49" i="18" s="1"/>
  <c r="G49" i="18"/>
  <c r="H48" i="18"/>
  <c r="I48" i="18" s="1"/>
  <c r="G48" i="18"/>
  <c r="W47" i="18"/>
  <c r="Y47" i="18" s="1"/>
  <c r="N47" i="18"/>
  <c r="H47" i="18"/>
  <c r="I47" i="18" s="1"/>
  <c r="G47" i="18"/>
  <c r="W46" i="18"/>
  <c r="Y46" i="18" s="1"/>
  <c r="N46" i="18"/>
  <c r="H46" i="18"/>
  <c r="G46" i="18"/>
  <c r="W45" i="18"/>
  <c r="Y45" i="18" s="1"/>
  <c r="N45" i="18"/>
  <c r="H45" i="18"/>
  <c r="G45" i="18"/>
  <c r="W44" i="18"/>
  <c r="Y44" i="18" s="1"/>
  <c r="N44" i="18"/>
  <c r="H44" i="18"/>
  <c r="I44" i="18" s="1"/>
  <c r="G44" i="18"/>
  <c r="W43" i="18"/>
  <c r="Y43" i="18" s="1"/>
  <c r="N43" i="18"/>
  <c r="H43" i="18"/>
  <c r="I43" i="18" s="1"/>
  <c r="G43" i="18"/>
  <c r="W42" i="18"/>
  <c r="Y42" i="18" s="1"/>
  <c r="N42" i="18"/>
  <c r="H42" i="18"/>
  <c r="G42" i="18"/>
  <c r="W41" i="18"/>
  <c r="Y41" i="18" s="1"/>
  <c r="N41" i="18"/>
  <c r="H41" i="18"/>
  <c r="G41" i="18"/>
  <c r="W40" i="18"/>
  <c r="Y40" i="18" s="1"/>
  <c r="N40" i="18"/>
  <c r="H40" i="18"/>
  <c r="I40" i="18" s="1"/>
  <c r="G40" i="18"/>
  <c r="W39" i="18"/>
  <c r="Y39" i="18" s="1"/>
  <c r="N39" i="18"/>
  <c r="H39" i="18"/>
  <c r="G39" i="18"/>
  <c r="W38" i="18"/>
  <c r="Y38" i="18" s="1"/>
  <c r="N38" i="18"/>
  <c r="H38" i="18"/>
  <c r="I38" i="18" s="1"/>
  <c r="G38" i="18"/>
  <c r="W37" i="18"/>
  <c r="Y37" i="18" s="1"/>
  <c r="N37" i="18"/>
  <c r="H37" i="18"/>
  <c r="G37" i="18"/>
  <c r="W36" i="18"/>
  <c r="Y36" i="18" s="1"/>
  <c r="N36" i="18"/>
  <c r="H36" i="18"/>
  <c r="I36" i="18" s="1"/>
  <c r="G36" i="18"/>
  <c r="W35" i="18"/>
  <c r="Y35" i="18" s="1"/>
  <c r="N35" i="18"/>
  <c r="H35" i="18"/>
  <c r="I35" i="18" s="1"/>
  <c r="G35" i="18"/>
  <c r="W34" i="18"/>
  <c r="Y34" i="18" s="1"/>
  <c r="N34" i="18"/>
  <c r="H34" i="18"/>
  <c r="G34" i="18"/>
  <c r="W33" i="18"/>
  <c r="Y33" i="18" s="1"/>
  <c r="N33" i="18"/>
  <c r="H33" i="18"/>
  <c r="G33" i="18"/>
  <c r="W32" i="18"/>
  <c r="Y32" i="18" s="1"/>
  <c r="N32" i="18"/>
  <c r="H32" i="18"/>
  <c r="I32" i="18" s="1"/>
  <c r="G32" i="18"/>
  <c r="W31" i="18"/>
  <c r="Y31" i="18" s="1"/>
  <c r="N31" i="18"/>
  <c r="H31" i="18"/>
  <c r="G31" i="18"/>
  <c r="W30" i="18"/>
  <c r="Y30" i="18" s="1"/>
  <c r="N30" i="18"/>
  <c r="H30" i="18"/>
  <c r="G30" i="18"/>
  <c r="W29" i="18"/>
  <c r="Y29" i="18" s="1"/>
  <c r="N29" i="18"/>
  <c r="H29" i="18"/>
  <c r="G29" i="18"/>
  <c r="W28" i="18"/>
  <c r="Y28" i="18" s="1"/>
  <c r="N28" i="18"/>
  <c r="H28" i="18"/>
  <c r="I28" i="18" s="1"/>
  <c r="G28" i="18"/>
  <c r="Y27" i="18"/>
  <c r="W27" i="18"/>
  <c r="N27" i="18"/>
  <c r="H27" i="18"/>
  <c r="I27" i="18" s="1"/>
  <c r="G27" i="18"/>
  <c r="H26" i="18"/>
  <c r="I26" i="18" s="1"/>
  <c r="G26" i="18"/>
  <c r="W25" i="18"/>
  <c r="Y25" i="18" s="1"/>
  <c r="N25" i="18"/>
  <c r="H25" i="18"/>
  <c r="I25" i="18" s="1"/>
  <c r="G25" i="18"/>
  <c r="W24" i="18"/>
  <c r="Y24" i="18" s="1"/>
  <c r="N24" i="18"/>
  <c r="H24" i="18"/>
  <c r="I24" i="18" s="1"/>
  <c r="G24" i="18"/>
  <c r="W23" i="18"/>
  <c r="Y23" i="18" s="1"/>
  <c r="N23" i="18"/>
  <c r="H23" i="18"/>
  <c r="G23" i="18"/>
  <c r="W22" i="18"/>
  <c r="Y22" i="18" s="1"/>
  <c r="N22" i="18"/>
  <c r="H22" i="18"/>
  <c r="I22" i="18" s="1"/>
  <c r="G22" i="18"/>
  <c r="W21" i="18"/>
  <c r="Y21" i="18" s="1"/>
  <c r="N21" i="18"/>
  <c r="H21" i="18"/>
  <c r="I21" i="18" s="1"/>
  <c r="G21" i="18"/>
  <c r="W20" i="18"/>
  <c r="Y20" i="18" s="1"/>
  <c r="N20" i="18"/>
  <c r="H20" i="18"/>
  <c r="I20" i="18" s="1"/>
  <c r="G20" i="18"/>
  <c r="W19" i="18"/>
  <c r="Y19" i="18" s="1"/>
  <c r="N19" i="18"/>
  <c r="H19" i="18"/>
  <c r="G19" i="18"/>
  <c r="W18" i="18"/>
  <c r="Y18" i="18" s="1"/>
  <c r="N18" i="18"/>
  <c r="H18" i="18"/>
  <c r="I18" i="18" s="1"/>
  <c r="G18" i="18"/>
  <c r="X17" i="18"/>
  <c r="X73" i="18" s="1"/>
  <c r="W17" i="18"/>
  <c r="Y17" i="18" s="1"/>
  <c r="N17" i="18"/>
  <c r="H17" i="18"/>
  <c r="G17" i="18"/>
  <c r="U15" i="18"/>
  <c r="E10" i="18"/>
  <c r="I12" i="40" s="1"/>
  <c r="P703" i="19"/>
  <c r="L703" i="19"/>
  <c r="K703" i="19"/>
  <c r="X634" i="19" s="1"/>
  <c r="X703" i="19" s="1"/>
  <c r="J703" i="19"/>
  <c r="F703" i="19"/>
  <c r="E703" i="19"/>
  <c r="W702" i="19"/>
  <c r="Y702" i="19" s="1"/>
  <c r="N702" i="19"/>
  <c r="H702" i="19"/>
  <c r="I702" i="19" s="1"/>
  <c r="G702" i="19"/>
  <c r="W701" i="19"/>
  <c r="Y701" i="19" s="1"/>
  <c r="N701" i="19"/>
  <c r="H701" i="19"/>
  <c r="I701" i="19" s="1"/>
  <c r="G701" i="19"/>
  <c r="W700" i="19"/>
  <c r="Y700" i="19" s="1"/>
  <c r="N700" i="19"/>
  <c r="W699" i="19"/>
  <c r="Y699" i="19" s="1"/>
  <c r="N699" i="19"/>
  <c r="W698" i="19"/>
  <c r="Y698" i="19" s="1"/>
  <c r="N698" i="19"/>
  <c r="W697" i="19"/>
  <c r="Y697" i="19" s="1"/>
  <c r="N697" i="19"/>
  <c r="W696" i="19"/>
  <c r="Y696" i="19" s="1"/>
  <c r="N696" i="19"/>
  <c r="W695" i="19"/>
  <c r="Y695" i="19" s="1"/>
  <c r="N695" i="19"/>
  <c r="W694" i="19"/>
  <c r="Y694" i="19" s="1"/>
  <c r="N694" i="19"/>
  <c r="W693" i="19"/>
  <c r="Y693" i="19" s="1"/>
  <c r="N693" i="19"/>
  <c r="W692" i="19"/>
  <c r="Y692" i="19" s="1"/>
  <c r="N692" i="19"/>
  <c r="W691" i="19"/>
  <c r="Y691" i="19" s="1"/>
  <c r="N691" i="19"/>
  <c r="W690" i="19"/>
  <c r="Y690" i="19" s="1"/>
  <c r="N690" i="19"/>
  <c r="Y689" i="19"/>
  <c r="W689" i="19"/>
  <c r="N689" i="19"/>
  <c r="W688" i="19"/>
  <c r="Y688" i="19" s="1"/>
  <c r="N688" i="19"/>
  <c r="W687" i="19"/>
  <c r="Y687" i="19" s="1"/>
  <c r="N687" i="19"/>
  <c r="W686" i="19"/>
  <c r="Y686" i="19" s="1"/>
  <c r="N686" i="19"/>
  <c r="W685" i="19"/>
  <c r="Y685" i="19" s="1"/>
  <c r="N685" i="19"/>
  <c r="W684" i="19"/>
  <c r="Y684" i="19" s="1"/>
  <c r="N684" i="19"/>
  <c r="W683" i="19"/>
  <c r="Y683" i="19" s="1"/>
  <c r="N683" i="19"/>
  <c r="W682" i="19"/>
  <c r="Y682" i="19" s="1"/>
  <c r="N682" i="19"/>
  <c r="W681" i="19"/>
  <c r="Y681" i="19" s="1"/>
  <c r="N681" i="19"/>
  <c r="W680" i="19"/>
  <c r="Y680" i="19" s="1"/>
  <c r="N680" i="19"/>
  <c r="H679" i="19"/>
  <c r="G679" i="19"/>
  <c r="W678" i="19"/>
  <c r="Y678" i="19" s="1"/>
  <c r="N678" i="19"/>
  <c r="H678" i="19"/>
  <c r="I678" i="19" s="1"/>
  <c r="G678" i="19"/>
  <c r="W677" i="19"/>
  <c r="Y677" i="19" s="1"/>
  <c r="N677" i="19"/>
  <c r="W676" i="19"/>
  <c r="Y676" i="19" s="1"/>
  <c r="N676" i="19"/>
  <c r="W675" i="19"/>
  <c r="Y675" i="19" s="1"/>
  <c r="N675" i="19"/>
  <c r="W674" i="19"/>
  <c r="Y674" i="19" s="1"/>
  <c r="N674" i="19"/>
  <c r="W673" i="19"/>
  <c r="Y673" i="19" s="1"/>
  <c r="N673" i="19"/>
  <c r="W672" i="19"/>
  <c r="Y672" i="19" s="1"/>
  <c r="N672" i="19"/>
  <c r="W671" i="19"/>
  <c r="Y671" i="19" s="1"/>
  <c r="N671" i="19"/>
  <c r="W670" i="19"/>
  <c r="Y670" i="19" s="1"/>
  <c r="N670" i="19"/>
  <c r="W669" i="19"/>
  <c r="Y669" i="19" s="1"/>
  <c r="N669" i="19"/>
  <c r="W668" i="19"/>
  <c r="Y668" i="19" s="1"/>
  <c r="N668" i="19"/>
  <c r="Y667" i="19"/>
  <c r="W667" i="19"/>
  <c r="N667" i="19"/>
  <c r="W666" i="19"/>
  <c r="Y666" i="19" s="1"/>
  <c r="N666" i="19"/>
  <c r="W665" i="19"/>
  <c r="Y665" i="19" s="1"/>
  <c r="N665" i="19"/>
  <c r="W664" i="19"/>
  <c r="Y664" i="19" s="1"/>
  <c r="N664" i="19"/>
  <c r="W663" i="19"/>
  <c r="Y663" i="19" s="1"/>
  <c r="N663" i="19"/>
  <c r="H662" i="19"/>
  <c r="M662" i="19" s="1"/>
  <c r="G662" i="19"/>
  <c r="W661" i="19"/>
  <c r="Y661" i="19" s="1"/>
  <c r="N661" i="19"/>
  <c r="H661" i="19"/>
  <c r="I661" i="19" s="1"/>
  <c r="G661" i="19"/>
  <c r="W660" i="19"/>
  <c r="Y660" i="19" s="1"/>
  <c r="N660" i="19"/>
  <c r="W659" i="19"/>
  <c r="Y659" i="19" s="1"/>
  <c r="N659" i="19"/>
  <c r="W658" i="19"/>
  <c r="Y658" i="19" s="1"/>
  <c r="N658" i="19"/>
  <c r="W657" i="19"/>
  <c r="Y657" i="19" s="1"/>
  <c r="N657" i="19"/>
  <c r="W656" i="19"/>
  <c r="Y656" i="19" s="1"/>
  <c r="N656" i="19"/>
  <c r="W655" i="19"/>
  <c r="Y655" i="19" s="1"/>
  <c r="N655" i="19"/>
  <c r="W654" i="19"/>
  <c r="Y654" i="19" s="1"/>
  <c r="N654" i="19"/>
  <c r="H653" i="19"/>
  <c r="M653" i="19" s="1"/>
  <c r="G653" i="19"/>
  <c r="W652" i="19"/>
  <c r="Y652" i="19" s="1"/>
  <c r="N652" i="19"/>
  <c r="H652" i="19"/>
  <c r="I652" i="19" s="1"/>
  <c r="G652" i="19"/>
  <c r="W651" i="19"/>
  <c r="Y651" i="19" s="1"/>
  <c r="N651" i="19"/>
  <c r="W650" i="19"/>
  <c r="Y650" i="19" s="1"/>
  <c r="N650" i="19"/>
  <c r="W649" i="19"/>
  <c r="Y649" i="19" s="1"/>
  <c r="N649" i="19"/>
  <c r="W648" i="19"/>
  <c r="Y648" i="19" s="1"/>
  <c r="N648" i="19"/>
  <c r="W647" i="19"/>
  <c r="Y647" i="19" s="1"/>
  <c r="N647" i="19"/>
  <c r="W646" i="19"/>
  <c r="Y646" i="19" s="1"/>
  <c r="N646" i="19"/>
  <c r="H645" i="19"/>
  <c r="M645" i="19" s="1"/>
  <c r="G645" i="19"/>
  <c r="W644" i="19"/>
  <c r="Y644" i="19" s="1"/>
  <c r="N644" i="19"/>
  <c r="H644" i="19"/>
  <c r="I644" i="19" s="1"/>
  <c r="G644" i="19"/>
  <c r="W643" i="19"/>
  <c r="Y643" i="19" s="1"/>
  <c r="N643" i="19"/>
  <c r="W642" i="19"/>
  <c r="Y642" i="19" s="1"/>
  <c r="N642" i="19"/>
  <c r="W641" i="19"/>
  <c r="Y641" i="19" s="1"/>
  <c r="N641" i="19"/>
  <c r="W640" i="19"/>
  <c r="Y640" i="19" s="1"/>
  <c r="N640" i="19"/>
  <c r="W639" i="19"/>
  <c r="Y639" i="19" s="1"/>
  <c r="N639" i="19"/>
  <c r="W638" i="19"/>
  <c r="Y638" i="19" s="1"/>
  <c r="N638" i="19"/>
  <c r="W637" i="19"/>
  <c r="Y637" i="19" s="1"/>
  <c r="N637" i="19"/>
  <c r="W636" i="19"/>
  <c r="Y636" i="19" s="1"/>
  <c r="N636" i="19"/>
  <c r="W635" i="19"/>
  <c r="Y635" i="19" s="1"/>
  <c r="N635" i="19"/>
  <c r="H634" i="19"/>
  <c r="M634" i="19" s="1"/>
  <c r="G634" i="19"/>
  <c r="P633" i="19"/>
  <c r="L633" i="19"/>
  <c r="K633" i="19"/>
  <c r="X555" i="19" s="1"/>
  <c r="X633" i="19" s="1"/>
  <c r="J633" i="19"/>
  <c r="F633" i="19"/>
  <c r="E633" i="19"/>
  <c r="W632" i="19"/>
  <c r="Y632" i="19" s="1"/>
  <c r="N632" i="19"/>
  <c r="H632" i="19"/>
  <c r="I632" i="19" s="1"/>
  <c r="G632" i="19"/>
  <c r="W631" i="19"/>
  <c r="Y631" i="19" s="1"/>
  <c r="N631" i="19"/>
  <c r="H631" i="19"/>
  <c r="I631" i="19" s="1"/>
  <c r="G631" i="19"/>
  <c r="W630" i="19"/>
  <c r="Y630" i="19" s="1"/>
  <c r="N630" i="19"/>
  <c r="H630" i="19"/>
  <c r="I630" i="19" s="1"/>
  <c r="G630" i="19"/>
  <c r="W629" i="19"/>
  <c r="Y629" i="19" s="1"/>
  <c r="N629" i="19"/>
  <c r="H629" i="19"/>
  <c r="I629" i="19" s="1"/>
  <c r="G629" i="19"/>
  <c r="W628" i="19"/>
  <c r="Y628" i="19" s="1"/>
  <c r="N628" i="19"/>
  <c r="H628" i="19"/>
  <c r="I628" i="19" s="1"/>
  <c r="G628" i="19"/>
  <c r="W627" i="19"/>
  <c r="Y627" i="19" s="1"/>
  <c r="N627" i="19"/>
  <c r="H627" i="19"/>
  <c r="G627" i="19"/>
  <c r="W626" i="19"/>
  <c r="Y626" i="19" s="1"/>
  <c r="N626" i="19"/>
  <c r="H626" i="19"/>
  <c r="I626" i="19" s="1"/>
  <c r="G626" i="19"/>
  <c r="W625" i="19"/>
  <c r="Y625" i="19" s="1"/>
  <c r="N625" i="19"/>
  <c r="H625" i="19"/>
  <c r="G625" i="19"/>
  <c r="W624" i="19"/>
  <c r="Y624" i="19" s="1"/>
  <c r="N624" i="19"/>
  <c r="H624" i="19"/>
  <c r="I624" i="19" s="1"/>
  <c r="G624" i="19"/>
  <c r="W623" i="19"/>
  <c r="Y623" i="19" s="1"/>
  <c r="N623" i="19"/>
  <c r="H623" i="19"/>
  <c r="I623" i="19" s="1"/>
  <c r="G623" i="19"/>
  <c r="W622" i="19"/>
  <c r="Y622" i="19" s="1"/>
  <c r="N622" i="19"/>
  <c r="H622" i="19"/>
  <c r="G622" i="19"/>
  <c r="W621" i="19"/>
  <c r="Y621" i="19" s="1"/>
  <c r="N621" i="19"/>
  <c r="H621" i="19"/>
  <c r="I621" i="19" s="1"/>
  <c r="G621" i="19"/>
  <c r="W620" i="19"/>
  <c r="Y620" i="19" s="1"/>
  <c r="N620" i="19"/>
  <c r="H620" i="19"/>
  <c r="I620" i="19" s="1"/>
  <c r="G620" i="19"/>
  <c r="W619" i="19"/>
  <c r="Y619" i="19" s="1"/>
  <c r="N619" i="19"/>
  <c r="H619" i="19"/>
  <c r="I619" i="19" s="1"/>
  <c r="G619" i="19"/>
  <c r="W618" i="19"/>
  <c r="Y618" i="19" s="1"/>
  <c r="N618" i="19"/>
  <c r="H618" i="19"/>
  <c r="I618" i="19" s="1"/>
  <c r="G618" i="19"/>
  <c r="W617" i="19"/>
  <c r="Y617" i="19" s="1"/>
  <c r="N617" i="19"/>
  <c r="H617" i="19"/>
  <c r="I617" i="19" s="1"/>
  <c r="G617" i="19"/>
  <c r="H616" i="19"/>
  <c r="G616" i="19"/>
  <c r="W615" i="19"/>
  <c r="Y615" i="19" s="1"/>
  <c r="N615" i="19"/>
  <c r="H615" i="19"/>
  <c r="I615" i="19" s="1"/>
  <c r="G615" i="19"/>
  <c r="Y614" i="19"/>
  <c r="W614" i="19"/>
  <c r="N614" i="19"/>
  <c r="H614" i="19"/>
  <c r="I614" i="19" s="1"/>
  <c r="G614" i="19"/>
  <c r="W613" i="19"/>
  <c r="Y613" i="19" s="1"/>
  <c r="N613" i="19"/>
  <c r="H613" i="19"/>
  <c r="G613" i="19"/>
  <c r="W612" i="19"/>
  <c r="Y612" i="19" s="1"/>
  <c r="N612" i="19"/>
  <c r="H612" i="19"/>
  <c r="I612" i="19" s="1"/>
  <c r="G612" i="19"/>
  <c r="W611" i="19"/>
  <c r="Y611" i="19" s="1"/>
  <c r="N611" i="19"/>
  <c r="H611" i="19"/>
  <c r="I611" i="19" s="1"/>
  <c r="G611" i="19"/>
  <c r="W610" i="19"/>
  <c r="Y610" i="19" s="1"/>
  <c r="N610" i="19"/>
  <c r="H610" i="19"/>
  <c r="I610" i="19" s="1"/>
  <c r="G610" i="19"/>
  <c r="W609" i="19"/>
  <c r="Y609" i="19" s="1"/>
  <c r="N609" i="19"/>
  <c r="H609" i="19"/>
  <c r="I609" i="19" s="1"/>
  <c r="G609" i="19"/>
  <c r="W608" i="19"/>
  <c r="Y608" i="19" s="1"/>
  <c r="N608" i="19"/>
  <c r="H608" i="19"/>
  <c r="G608" i="19"/>
  <c r="W607" i="19"/>
  <c r="Y607" i="19" s="1"/>
  <c r="N607" i="19"/>
  <c r="H607" i="19"/>
  <c r="I607" i="19" s="1"/>
  <c r="G607" i="19"/>
  <c r="W606" i="19"/>
  <c r="Y606" i="19" s="1"/>
  <c r="N606" i="19"/>
  <c r="H606" i="19"/>
  <c r="I606" i="19" s="1"/>
  <c r="G606" i="19"/>
  <c r="W605" i="19"/>
  <c r="Y605" i="19" s="1"/>
  <c r="N605" i="19"/>
  <c r="H605" i="19"/>
  <c r="G605" i="19"/>
  <c r="W604" i="19"/>
  <c r="Y604" i="19" s="1"/>
  <c r="N604" i="19"/>
  <c r="H604" i="19"/>
  <c r="I604" i="19" s="1"/>
  <c r="G604" i="19"/>
  <c r="W603" i="19"/>
  <c r="Y603" i="19" s="1"/>
  <c r="N603" i="19"/>
  <c r="H603" i="19"/>
  <c r="I603" i="19" s="1"/>
  <c r="G603" i="19"/>
  <c r="W602" i="19"/>
  <c r="Y602" i="19" s="1"/>
  <c r="N602" i="19"/>
  <c r="H602" i="19"/>
  <c r="I602" i="19" s="1"/>
  <c r="G602" i="19"/>
  <c r="W601" i="19"/>
  <c r="Y601" i="19" s="1"/>
  <c r="N601" i="19"/>
  <c r="H601" i="19"/>
  <c r="G601" i="19"/>
  <c r="W600" i="19"/>
  <c r="Y600" i="19" s="1"/>
  <c r="N600" i="19"/>
  <c r="H600" i="19"/>
  <c r="I600" i="19" s="1"/>
  <c r="G600" i="19"/>
  <c r="W599" i="19"/>
  <c r="Y599" i="19" s="1"/>
  <c r="N599" i="19"/>
  <c r="H599" i="19"/>
  <c r="I599" i="19" s="1"/>
  <c r="G599" i="19"/>
  <c r="W598" i="19"/>
  <c r="Y598" i="19" s="1"/>
  <c r="N598" i="19"/>
  <c r="H598" i="19"/>
  <c r="I598" i="19" s="1"/>
  <c r="G598" i="19"/>
  <c r="W597" i="19"/>
  <c r="Y597" i="19" s="1"/>
  <c r="N597" i="19"/>
  <c r="H597" i="19"/>
  <c r="G597" i="19"/>
  <c r="W596" i="19"/>
  <c r="Y596" i="19" s="1"/>
  <c r="N596" i="19"/>
  <c r="H596" i="19"/>
  <c r="I596" i="19" s="1"/>
  <c r="G596" i="19"/>
  <c r="H595" i="19"/>
  <c r="I595" i="19" s="1"/>
  <c r="G595" i="19"/>
  <c r="W594" i="19"/>
  <c r="Y594" i="19" s="1"/>
  <c r="N594" i="19"/>
  <c r="H594" i="19"/>
  <c r="I594" i="19" s="1"/>
  <c r="G594" i="19"/>
  <c r="W593" i="19"/>
  <c r="Y593" i="19" s="1"/>
  <c r="N593" i="19"/>
  <c r="H593" i="19"/>
  <c r="I593" i="19" s="1"/>
  <c r="G593" i="19"/>
  <c r="W592" i="19"/>
  <c r="Y592" i="19" s="1"/>
  <c r="N592" i="19"/>
  <c r="H592" i="19"/>
  <c r="G592" i="19"/>
  <c r="W591" i="19"/>
  <c r="Y591" i="19" s="1"/>
  <c r="N591" i="19"/>
  <c r="H591" i="19"/>
  <c r="I591" i="19" s="1"/>
  <c r="G591" i="19"/>
  <c r="W590" i="19"/>
  <c r="Y590" i="19" s="1"/>
  <c r="N590" i="19"/>
  <c r="H590" i="19"/>
  <c r="I590" i="19" s="1"/>
  <c r="G590" i="19"/>
  <c r="W589" i="19"/>
  <c r="Y589" i="19" s="1"/>
  <c r="N589" i="19"/>
  <c r="H589" i="19"/>
  <c r="I589" i="19" s="1"/>
  <c r="G589" i="19"/>
  <c r="W588" i="19"/>
  <c r="Y588" i="19" s="1"/>
  <c r="N588" i="19"/>
  <c r="H588" i="19"/>
  <c r="G588" i="19"/>
  <c r="W587" i="19"/>
  <c r="Y587" i="19" s="1"/>
  <c r="N587" i="19"/>
  <c r="H587" i="19"/>
  <c r="I587" i="19" s="1"/>
  <c r="G587" i="19"/>
  <c r="W586" i="19"/>
  <c r="Y586" i="19" s="1"/>
  <c r="N586" i="19"/>
  <c r="H586" i="19"/>
  <c r="I586" i="19" s="1"/>
  <c r="G586" i="19"/>
  <c r="W585" i="19"/>
  <c r="Y585" i="19" s="1"/>
  <c r="N585" i="19"/>
  <c r="H585" i="19"/>
  <c r="I585" i="19" s="1"/>
  <c r="G585" i="19"/>
  <c r="W584" i="19"/>
  <c r="Y584" i="19" s="1"/>
  <c r="N584" i="19"/>
  <c r="H584" i="19"/>
  <c r="G584" i="19"/>
  <c r="W583" i="19"/>
  <c r="Y583" i="19" s="1"/>
  <c r="N583" i="19"/>
  <c r="H583" i="19"/>
  <c r="I583" i="19" s="1"/>
  <c r="G583" i="19"/>
  <c r="W582" i="19"/>
  <c r="Y582" i="19" s="1"/>
  <c r="N582" i="19"/>
  <c r="H582" i="19"/>
  <c r="I582" i="19" s="1"/>
  <c r="G582" i="19"/>
  <c r="W581" i="19"/>
  <c r="Y581" i="19" s="1"/>
  <c r="N581" i="19"/>
  <c r="H581" i="19"/>
  <c r="I581" i="19" s="1"/>
  <c r="G581" i="19"/>
  <c r="W580" i="19"/>
  <c r="Y580" i="19" s="1"/>
  <c r="N580" i="19"/>
  <c r="H580" i="19"/>
  <c r="G580" i="19"/>
  <c r="W579" i="19"/>
  <c r="Y579" i="19" s="1"/>
  <c r="N579" i="19"/>
  <c r="H579" i="19"/>
  <c r="G579" i="19"/>
  <c r="W578" i="19"/>
  <c r="Y578" i="19" s="1"/>
  <c r="N578" i="19"/>
  <c r="H578" i="19"/>
  <c r="I578" i="19" s="1"/>
  <c r="G578" i="19"/>
  <c r="W577" i="19"/>
  <c r="Y577" i="19" s="1"/>
  <c r="N577" i="19"/>
  <c r="H577" i="19"/>
  <c r="I577" i="19" s="1"/>
  <c r="G577" i="19"/>
  <c r="W576" i="19"/>
  <c r="Y576" i="19" s="1"/>
  <c r="N576" i="19"/>
  <c r="H576" i="19"/>
  <c r="G576" i="19"/>
  <c r="W575" i="19"/>
  <c r="Y575" i="19" s="1"/>
  <c r="N575" i="19"/>
  <c r="H575" i="19"/>
  <c r="I575" i="19" s="1"/>
  <c r="G575" i="19"/>
  <c r="W574" i="19"/>
  <c r="Y574" i="19" s="1"/>
  <c r="N574" i="19"/>
  <c r="I574" i="19"/>
  <c r="H574" i="19"/>
  <c r="G574" i="19"/>
  <c r="W573" i="19"/>
  <c r="Y573" i="19" s="1"/>
  <c r="N573" i="19"/>
  <c r="H573" i="19"/>
  <c r="I573" i="19" s="1"/>
  <c r="G573" i="19"/>
  <c r="W572" i="19"/>
  <c r="Y572" i="19" s="1"/>
  <c r="N572" i="19"/>
  <c r="H572" i="19"/>
  <c r="G572" i="19"/>
  <c r="H571" i="19"/>
  <c r="I571" i="19" s="1"/>
  <c r="G571" i="19"/>
  <c r="W570" i="19"/>
  <c r="Y570" i="19" s="1"/>
  <c r="N570" i="19"/>
  <c r="H570" i="19"/>
  <c r="I570" i="19" s="1"/>
  <c r="G570" i="19"/>
  <c r="W569" i="19"/>
  <c r="Y569" i="19" s="1"/>
  <c r="N569" i="19"/>
  <c r="H569" i="19"/>
  <c r="I569" i="19" s="1"/>
  <c r="G569" i="19"/>
  <c r="W568" i="19"/>
  <c r="Y568" i="19" s="1"/>
  <c r="N568" i="19"/>
  <c r="H568" i="19"/>
  <c r="G568" i="19"/>
  <c r="W567" i="19"/>
  <c r="Y567" i="19" s="1"/>
  <c r="N567" i="19"/>
  <c r="H567" i="19"/>
  <c r="I567" i="19" s="1"/>
  <c r="G567" i="19"/>
  <c r="W566" i="19"/>
  <c r="Y566" i="19" s="1"/>
  <c r="N566" i="19"/>
  <c r="H566" i="19"/>
  <c r="I566" i="19" s="1"/>
  <c r="G566" i="19"/>
  <c r="W565" i="19"/>
  <c r="Y565" i="19" s="1"/>
  <c r="N565" i="19"/>
  <c r="H565" i="19"/>
  <c r="I565" i="19" s="1"/>
  <c r="G565" i="19"/>
  <c r="W564" i="19"/>
  <c r="Y564" i="19" s="1"/>
  <c r="N564" i="19"/>
  <c r="H564" i="19"/>
  <c r="G564" i="19"/>
  <c r="W563" i="19"/>
  <c r="Y563" i="19" s="1"/>
  <c r="N563" i="19"/>
  <c r="H563" i="19"/>
  <c r="I563" i="19" s="1"/>
  <c r="G563" i="19"/>
  <c r="W562" i="19"/>
  <c r="Y562" i="19" s="1"/>
  <c r="N562" i="19"/>
  <c r="H562" i="19"/>
  <c r="I562" i="19" s="1"/>
  <c r="G562" i="19"/>
  <c r="W561" i="19"/>
  <c r="Y561" i="19" s="1"/>
  <c r="N561" i="19"/>
  <c r="H561" i="19"/>
  <c r="I561" i="19" s="1"/>
  <c r="G561" i="19"/>
  <c r="W560" i="19"/>
  <c r="Y560" i="19" s="1"/>
  <c r="N560" i="19"/>
  <c r="H560" i="19"/>
  <c r="G560" i="19"/>
  <c r="W559" i="19"/>
  <c r="Y559" i="19" s="1"/>
  <c r="N559" i="19"/>
  <c r="H559" i="19"/>
  <c r="I559" i="19" s="1"/>
  <c r="G559" i="19"/>
  <c r="W558" i="19"/>
  <c r="Y558" i="19" s="1"/>
  <c r="N558" i="19"/>
  <c r="H558" i="19"/>
  <c r="I558" i="19" s="1"/>
  <c r="G558" i="19"/>
  <c r="W557" i="19"/>
  <c r="Y557" i="19" s="1"/>
  <c r="N557" i="19"/>
  <c r="H557" i="19"/>
  <c r="I557" i="19" s="1"/>
  <c r="G557" i="19"/>
  <c r="W556" i="19"/>
  <c r="Y556" i="19" s="1"/>
  <c r="N556" i="19"/>
  <c r="H556" i="19"/>
  <c r="G556" i="19"/>
  <c r="W555" i="19"/>
  <c r="N555" i="19"/>
  <c r="H555" i="19"/>
  <c r="G555" i="19"/>
  <c r="P554" i="19"/>
  <c r="L554" i="19"/>
  <c r="K554" i="19"/>
  <c r="J554" i="19"/>
  <c r="F554" i="19"/>
  <c r="E554" i="19"/>
  <c r="W553" i="19"/>
  <c r="Y553" i="19" s="1"/>
  <c r="N553" i="19"/>
  <c r="H553" i="19"/>
  <c r="I553" i="19" s="1"/>
  <c r="G553" i="19"/>
  <c r="W552" i="19"/>
  <c r="Y552" i="19" s="1"/>
  <c r="N552" i="19"/>
  <c r="H552" i="19"/>
  <c r="I552" i="19" s="1"/>
  <c r="G552" i="19"/>
  <c r="W551" i="19"/>
  <c r="Y551" i="19" s="1"/>
  <c r="N551" i="19"/>
  <c r="H551" i="19"/>
  <c r="I551" i="19" s="1"/>
  <c r="G551" i="19"/>
  <c r="W550" i="19"/>
  <c r="Y550" i="19" s="1"/>
  <c r="N550" i="19"/>
  <c r="H550" i="19"/>
  <c r="I550" i="19" s="1"/>
  <c r="G550" i="19"/>
  <c r="W549" i="19"/>
  <c r="Y549" i="19" s="1"/>
  <c r="N549" i="19"/>
  <c r="H549" i="19"/>
  <c r="I549" i="19" s="1"/>
  <c r="G549" i="19"/>
  <c r="W548" i="19"/>
  <c r="Y548" i="19" s="1"/>
  <c r="N548" i="19"/>
  <c r="H548" i="19"/>
  <c r="I548" i="19" s="1"/>
  <c r="G548" i="19"/>
  <c r="W547" i="19"/>
  <c r="Y547" i="19" s="1"/>
  <c r="N547" i="19"/>
  <c r="H547" i="19"/>
  <c r="I547" i="19" s="1"/>
  <c r="G547" i="19"/>
  <c r="W546" i="19"/>
  <c r="Y546" i="19" s="1"/>
  <c r="N546" i="19"/>
  <c r="H546" i="19"/>
  <c r="G546" i="19"/>
  <c r="W545" i="19"/>
  <c r="Y545" i="19" s="1"/>
  <c r="N545" i="19"/>
  <c r="H545" i="19"/>
  <c r="I545" i="19" s="1"/>
  <c r="G545" i="19"/>
  <c r="W544" i="19"/>
  <c r="Y544" i="19" s="1"/>
  <c r="N544" i="19"/>
  <c r="H544" i="19"/>
  <c r="G544" i="19"/>
  <c r="W543" i="19"/>
  <c r="Y543" i="19" s="1"/>
  <c r="N543" i="19"/>
  <c r="H543" i="19"/>
  <c r="I543" i="19" s="1"/>
  <c r="G543" i="19"/>
  <c r="W542" i="19"/>
  <c r="Y542" i="19" s="1"/>
  <c r="N542" i="19"/>
  <c r="H542" i="19"/>
  <c r="I542" i="19" s="1"/>
  <c r="G542" i="19"/>
  <c r="W541" i="19"/>
  <c r="Y541" i="19" s="1"/>
  <c r="N541" i="19"/>
  <c r="H541" i="19"/>
  <c r="G541" i="19"/>
  <c r="W540" i="19"/>
  <c r="Y540" i="19" s="1"/>
  <c r="N540" i="19"/>
  <c r="H540" i="19"/>
  <c r="I540" i="19" s="1"/>
  <c r="G540" i="19"/>
  <c r="W539" i="19"/>
  <c r="Y539" i="19" s="1"/>
  <c r="N539" i="19"/>
  <c r="H539" i="19"/>
  <c r="I539" i="19" s="1"/>
  <c r="G539" i="19"/>
  <c r="W538" i="19"/>
  <c r="Y538" i="19" s="1"/>
  <c r="N538" i="19"/>
  <c r="H538" i="19"/>
  <c r="G538" i="19"/>
  <c r="W537" i="19"/>
  <c r="Y537" i="19" s="1"/>
  <c r="N537" i="19"/>
  <c r="H537" i="19"/>
  <c r="I537" i="19" s="1"/>
  <c r="G537" i="19"/>
  <c r="W536" i="19"/>
  <c r="Y536" i="19" s="1"/>
  <c r="N536" i="19"/>
  <c r="H536" i="19"/>
  <c r="I536" i="19" s="1"/>
  <c r="G536" i="19"/>
  <c r="W535" i="19"/>
  <c r="Y535" i="19" s="1"/>
  <c r="N535" i="19"/>
  <c r="H535" i="19"/>
  <c r="I535" i="19" s="1"/>
  <c r="G535" i="19"/>
  <c r="W534" i="19"/>
  <c r="Y534" i="19" s="1"/>
  <c r="N534" i="19"/>
  <c r="H534" i="19"/>
  <c r="I534" i="19" s="1"/>
  <c r="G534" i="19"/>
  <c r="H533" i="19"/>
  <c r="G533" i="19"/>
  <c r="W532" i="19"/>
  <c r="Y532" i="19" s="1"/>
  <c r="N532" i="19"/>
  <c r="H532" i="19"/>
  <c r="I532" i="19" s="1"/>
  <c r="G532" i="19"/>
  <c r="W531" i="19"/>
  <c r="Y531" i="19" s="1"/>
  <c r="N531" i="19"/>
  <c r="H531" i="19"/>
  <c r="I531" i="19" s="1"/>
  <c r="G531" i="19"/>
  <c r="W530" i="19"/>
  <c r="Y530" i="19" s="1"/>
  <c r="N530" i="19"/>
  <c r="H530" i="19"/>
  <c r="G530" i="19"/>
  <c r="W529" i="19"/>
  <c r="Y529" i="19" s="1"/>
  <c r="N529" i="19"/>
  <c r="H529" i="19"/>
  <c r="I529" i="19" s="1"/>
  <c r="G529" i="19"/>
  <c r="W528" i="19"/>
  <c r="Y528" i="19" s="1"/>
  <c r="N528" i="19"/>
  <c r="H528" i="19"/>
  <c r="I528" i="19" s="1"/>
  <c r="G528" i="19"/>
  <c r="W527" i="19"/>
  <c r="Y527" i="19" s="1"/>
  <c r="N527" i="19"/>
  <c r="H527" i="19"/>
  <c r="I527" i="19" s="1"/>
  <c r="G527" i="19"/>
  <c r="W526" i="19"/>
  <c r="Y526" i="19" s="1"/>
  <c r="N526" i="19"/>
  <c r="H526" i="19"/>
  <c r="G526" i="19"/>
  <c r="W525" i="19"/>
  <c r="Y525" i="19" s="1"/>
  <c r="N525" i="19"/>
  <c r="H525" i="19"/>
  <c r="I525" i="19" s="1"/>
  <c r="G525" i="19"/>
  <c r="W524" i="19"/>
  <c r="Y524" i="19" s="1"/>
  <c r="N524" i="19"/>
  <c r="H524" i="19"/>
  <c r="I524" i="19" s="1"/>
  <c r="G524" i="19"/>
  <c r="W523" i="19"/>
  <c r="Y523" i="19" s="1"/>
  <c r="N523" i="19"/>
  <c r="H523" i="19"/>
  <c r="I523" i="19" s="1"/>
  <c r="G523" i="19"/>
  <c r="W522" i="19"/>
  <c r="Y522" i="19" s="1"/>
  <c r="N522" i="19"/>
  <c r="H522" i="19"/>
  <c r="G522" i="19"/>
  <c r="W521" i="19"/>
  <c r="Y521" i="19" s="1"/>
  <c r="N521" i="19"/>
  <c r="H521" i="19"/>
  <c r="I521" i="19" s="1"/>
  <c r="G521" i="19"/>
  <c r="W520" i="19"/>
  <c r="Y520" i="19" s="1"/>
  <c r="N520" i="19"/>
  <c r="H520" i="19"/>
  <c r="I520" i="19" s="1"/>
  <c r="G520" i="19"/>
  <c r="W519" i="19"/>
  <c r="Y519" i="19" s="1"/>
  <c r="N519" i="19"/>
  <c r="H519" i="19"/>
  <c r="I519" i="19" s="1"/>
  <c r="G519" i="19"/>
  <c r="W518" i="19"/>
  <c r="Y518" i="19" s="1"/>
  <c r="N518" i="19"/>
  <c r="H518" i="19"/>
  <c r="G518" i="19"/>
  <c r="W517" i="19"/>
  <c r="Y517" i="19" s="1"/>
  <c r="N517" i="19"/>
  <c r="H517" i="19"/>
  <c r="I517" i="19" s="1"/>
  <c r="G517" i="19"/>
  <c r="W516" i="19"/>
  <c r="Y516" i="19" s="1"/>
  <c r="N516" i="19"/>
  <c r="H516" i="19"/>
  <c r="I516" i="19" s="1"/>
  <c r="G516" i="19"/>
  <c r="W515" i="19"/>
  <c r="Y515" i="19" s="1"/>
  <c r="N515" i="19"/>
  <c r="H515" i="19"/>
  <c r="I515" i="19" s="1"/>
  <c r="G515" i="19"/>
  <c r="W514" i="19"/>
  <c r="Y514" i="19" s="1"/>
  <c r="N514" i="19"/>
  <c r="H514" i="19"/>
  <c r="G514" i="19"/>
  <c r="W513" i="19"/>
  <c r="Y513" i="19" s="1"/>
  <c r="N513" i="19"/>
  <c r="H513" i="19"/>
  <c r="G513" i="19"/>
  <c r="W512" i="19"/>
  <c r="Y512" i="19" s="1"/>
  <c r="N512" i="19"/>
  <c r="H512" i="19"/>
  <c r="I512" i="19" s="1"/>
  <c r="G512" i="19"/>
  <c r="W511" i="19"/>
  <c r="Y511" i="19" s="1"/>
  <c r="N511" i="19"/>
  <c r="H511" i="19"/>
  <c r="I511" i="19" s="1"/>
  <c r="G511" i="19"/>
  <c r="W510" i="19"/>
  <c r="Y510" i="19" s="1"/>
  <c r="N510" i="19"/>
  <c r="H510" i="19"/>
  <c r="G510" i="19"/>
  <c r="W509" i="19"/>
  <c r="Y509" i="19" s="1"/>
  <c r="N509" i="19"/>
  <c r="H509" i="19"/>
  <c r="I509" i="19" s="1"/>
  <c r="G509" i="19"/>
  <c r="X508" i="19"/>
  <c r="X554" i="19" s="1"/>
  <c r="H508" i="19"/>
  <c r="G508" i="19"/>
  <c r="P507" i="19"/>
  <c r="L507" i="19"/>
  <c r="K507" i="19"/>
  <c r="X432" i="19" s="1"/>
  <c r="X507" i="19" s="1"/>
  <c r="J507" i="19"/>
  <c r="F507" i="19"/>
  <c r="E507" i="19"/>
  <c r="W506" i="19"/>
  <c r="Y506" i="19" s="1"/>
  <c r="N506" i="19"/>
  <c r="H506" i="19"/>
  <c r="I506" i="19" s="1"/>
  <c r="G506" i="19"/>
  <c r="W505" i="19"/>
  <c r="Y505" i="19" s="1"/>
  <c r="N505" i="19"/>
  <c r="H505" i="19"/>
  <c r="G505" i="19"/>
  <c r="W504" i="19"/>
  <c r="Y504" i="19" s="1"/>
  <c r="N504" i="19"/>
  <c r="H504" i="19"/>
  <c r="I504" i="19" s="1"/>
  <c r="G504" i="19"/>
  <c r="W503" i="19"/>
  <c r="Y503" i="19" s="1"/>
  <c r="N503" i="19"/>
  <c r="H503" i="19"/>
  <c r="I503" i="19" s="1"/>
  <c r="G503" i="19"/>
  <c r="W502" i="19"/>
  <c r="Y502" i="19" s="1"/>
  <c r="N502" i="19"/>
  <c r="H502" i="19"/>
  <c r="I502" i="19" s="1"/>
  <c r="G502" i="19"/>
  <c r="W501" i="19"/>
  <c r="Y501" i="19" s="1"/>
  <c r="N501" i="19"/>
  <c r="H501" i="19"/>
  <c r="G501" i="19"/>
  <c r="W500" i="19"/>
  <c r="Y500" i="19" s="1"/>
  <c r="N500" i="19"/>
  <c r="H500" i="19"/>
  <c r="I500" i="19" s="1"/>
  <c r="G500" i="19"/>
  <c r="W499" i="19"/>
  <c r="Y499" i="19" s="1"/>
  <c r="N499" i="19"/>
  <c r="H499" i="19"/>
  <c r="G499" i="19"/>
  <c r="H498" i="19"/>
  <c r="G498" i="19"/>
  <c r="W497" i="19"/>
  <c r="Y497" i="19" s="1"/>
  <c r="N497" i="19"/>
  <c r="H497" i="19"/>
  <c r="G497" i="19"/>
  <c r="W496" i="19"/>
  <c r="Y496" i="19" s="1"/>
  <c r="N496" i="19"/>
  <c r="H496" i="19"/>
  <c r="I496" i="19" s="1"/>
  <c r="G496" i="19"/>
  <c r="W495" i="19"/>
  <c r="Y495" i="19" s="1"/>
  <c r="N495" i="19"/>
  <c r="H495" i="19"/>
  <c r="G495" i="19"/>
  <c r="W494" i="19"/>
  <c r="Y494" i="19" s="1"/>
  <c r="N494" i="19"/>
  <c r="H494" i="19"/>
  <c r="I494" i="19" s="1"/>
  <c r="G494" i="19"/>
  <c r="W493" i="19"/>
  <c r="Y493" i="19" s="1"/>
  <c r="N493" i="19"/>
  <c r="H493" i="19"/>
  <c r="G493" i="19"/>
  <c r="W492" i="19"/>
  <c r="Y492" i="19" s="1"/>
  <c r="N492" i="19"/>
  <c r="H492" i="19"/>
  <c r="I492" i="19" s="1"/>
  <c r="G492" i="19"/>
  <c r="W491" i="19"/>
  <c r="Y491" i="19" s="1"/>
  <c r="N491" i="19"/>
  <c r="H491" i="19"/>
  <c r="G491" i="19"/>
  <c r="W490" i="19"/>
  <c r="Y490" i="19" s="1"/>
  <c r="N490" i="19"/>
  <c r="H490" i="19"/>
  <c r="I490" i="19" s="1"/>
  <c r="G490" i="19"/>
  <c r="W489" i="19"/>
  <c r="Y489" i="19" s="1"/>
  <c r="N489" i="19"/>
  <c r="H489" i="19"/>
  <c r="G489" i="19"/>
  <c r="W488" i="19"/>
  <c r="Y488" i="19" s="1"/>
  <c r="N488" i="19"/>
  <c r="H488" i="19"/>
  <c r="I488" i="19" s="1"/>
  <c r="G488" i="19"/>
  <c r="W487" i="19"/>
  <c r="Y487" i="19" s="1"/>
  <c r="N487" i="19"/>
  <c r="H487" i="19"/>
  <c r="G487" i="19"/>
  <c r="W486" i="19"/>
  <c r="Y486" i="19" s="1"/>
  <c r="N486" i="19"/>
  <c r="H486" i="19"/>
  <c r="I486" i="19" s="1"/>
  <c r="G486" i="19"/>
  <c r="W485" i="19"/>
  <c r="Y485" i="19" s="1"/>
  <c r="N485" i="19"/>
  <c r="H485" i="19"/>
  <c r="G485" i="19"/>
  <c r="H484" i="19"/>
  <c r="G484" i="19"/>
  <c r="W483" i="19"/>
  <c r="Y483" i="19" s="1"/>
  <c r="N483" i="19"/>
  <c r="H483" i="19"/>
  <c r="G483" i="19"/>
  <c r="W482" i="19"/>
  <c r="Y482" i="19" s="1"/>
  <c r="N482" i="19"/>
  <c r="H482" i="19"/>
  <c r="I482" i="19" s="1"/>
  <c r="G482" i="19"/>
  <c r="W481" i="19"/>
  <c r="Y481" i="19" s="1"/>
  <c r="N481" i="19"/>
  <c r="H481" i="19"/>
  <c r="G481" i="19"/>
  <c r="W480" i="19"/>
  <c r="Y480" i="19" s="1"/>
  <c r="N480" i="19"/>
  <c r="H480" i="19"/>
  <c r="I480" i="19" s="1"/>
  <c r="G480" i="19"/>
  <c r="W479" i="19"/>
  <c r="Y479" i="19" s="1"/>
  <c r="N479" i="19"/>
  <c r="H479" i="19"/>
  <c r="G479" i="19"/>
  <c r="H478" i="19"/>
  <c r="I478" i="19" s="1"/>
  <c r="G478" i="19"/>
  <c r="W477" i="19"/>
  <c r="Y477" i="19" s="1"/>
  <c r="N477" i="19"/>
  <c r="H477" i="19"/>
  <c r="G477" i="19"/>
  <c r="W476" i="19"/>
  <c r="Y476" i="19" s="1"/>
  <c r="N476" i="19"/>
  <c r="H476" i="19"/>
  <c r="I476" i="19" s="1"/>
  <c r="G476" i="19"/>
  <c r="W475" i="19"/>
  <c r="Y475" i="19" s="1"/>
  <c r="N475" i="19"/>
  <c r="H475" i="19"/>
  <c r="G475" i="19"/>
  <c r="W474" i="19"/>
  <c r="Y474" i="19" s="1"/>
  <c r="N474" i="19"/>
  <c r="H474" i="19"/>
  <c r="I474" i="19" s="1"/>
  <c r="G474" i="19"/>
  <c r="W473" i="19"/>
  <c r="Y473" i="19" s="1"/>
  <c r="N473" i="19"/>
  <c r="H473" i="19"/>
  <c r="I473" i="19" s="1"/>
  <c r="G473" i="19"/>
  <c r="W472" i="19"/>
  <c r="Y472" i="19" s="1"/>
  <c r="N472" i="19"/>
  <c r="H472" i="19"/>
  <c r="G472" i="19"/>
  <c r="W471" i="19"/>
  <c r="Y471" i="19" s="1"/>
  <c r="N471" i="19"/>
  <c r="H471" i="19"/>
  <c r="I471" i="19" s="1"/>
  <c r="G471" i="19"/>
  <c r="W470" i="19"/>
  <c r="Y470" i="19" s="1"/>
  <c r="N470" i="19"/>
  <c r="H470" i="19"/>
  <c r="I470" i="19" s="1"/>
  <c r="G470" i="19"/>
  <c r="W469" i="19"/>
  <c r="Y469" i="19" s="1"/>
  <c r="N469" i="19"/>
  <c r="H469" i="19"/>
  <c r="G469" i="19"/>
  <c r="W468" i="19"/>
  <c r="Y468" i="19" s="1"/>
  <c r="N468" i="19"/>
  <c r="H468" i="19"/>
  <c r="I468" i="19" s="1"/>
  <c r="G468" i="19"/>
  <c r="W467" i="19"/>
  <c r="Y467" i="19" s="1"/>
  <c r="N467" i="19"/>
  <c r="H467" i="19"/>
  <c r="I467" i="19" s="1"/>
  <c r="G467" i="19"/>
  <c r="W466" i="19"/>
  <c r="Y466" i="19" s="1"/>
  <c r="N466" i="19"/>
  <c r="H466" i="19"/>
  <c r="I466" i="19" s="1"/>
  <c r="G466" i="19"/>
  <c r="W465" i="19"/>
  <c r="Y465" i="19" s="1"/>
  <c r="N465" i="19"/>
  <c r="H465" i="19"/>
  <c r="G465" i="19"/>
  <c r="W464" i="19"/>
  <c r="Y464" i="19" s="1"/>
  <c r="N464" i="19"/>
  <c r="H464" i="19"/>
  <c r="I464" i="19" s="1"/>
  <c r="G464" i="19"/>
  <c r="H463" i="19"/>
  <c r="I463" i="19" s="1"/>
  <c r="G463" i="19"/>
  <c r="W462" i="19"/>
  <c r="Y462" i="19" s="1"/>
  <c r="N462" i="19"/>
  <c r="H462" i="19"/>
  <c r="G462" i="19"/>
  <c r="W461" i="19"/>
  <c r="Y461" i="19" s="1"/>
  <c r="N461" i="19"/>
  <c r="H461" i="19"/>
  <c r="I461" i="19" s="1"/>
  <c r="G461" i="19"/>
  <c r="W460" i="19"/>
  <c r="Y460" i="19" s="1"/>
  <c r="N460" i="19"/>
  <c r="H460" i="19"/>
  <c r="I460" i="19" s="1"/>
  <c r="G460" i="19"/>
  <c r="W459" i="19"/>
  <c r="Y459" i="19" s="1"/>
  <c r="N459" i="19"/>
  <c r="H459" i="19"/>
  <c r="G459" i="19"/>
  <c r="W458" i="19"/>
  <c r="Y458" i="19" s="1"/>
  <c r="N458" i="19"/>
  <c r="H458" i="19"/>
  <c r="I458" i="19" s="1"/>
  <c r="G458" i="19"/>
  <c r="W457" i="19"/>
  <c r="Y457" i="19" s="1"/>
  <c r="N457" i="19"/>
  <c r="H457" i="19"/>
  <c r="I457" i="19" s="1"/>
  <c r="G457" i="19"/>
  <c r="W456" i="19"/>
  <c r="Y456" i="19" s="1"/>
  <c r="N456" i="19"/>
  <c r="H456" i="19"/>
  <c r="I456" i="19" s="1"/>
  <c r="G456" i="19"/>
  <c r="W455" i="19"/>
  <c r="Y455" i="19" s="1"/>
  <c r="N455" i="19"/>
  <c r="H455" i="19"/>
  <c r="I455" i="19" s="1"/>
  <c r="G455" i="19"/>
  <c r="W454" i="19"/>
  <c r="Y454" i="19" s="1"/>
  <c r="N454" i="19"/>
  <c r="H454" i="19"/>
  <c r="I454" i="19" s="1"/>
  <c r="G454" i="19"/>
  <c r="W453" i="19"/>
  <c r="Y453" i="19" s="1"/>
  <c r="N453" i="19"/>
  <c r="H453" i="19"/>
  <c r="I453" i="19" s="1"/>
  <c r="G453" i="19"/>
  <c r="W452" i="19"/>
  <c r="Y452" i="19" s="1"/>
  <c r="N452" i="19"/>
  <c r="H452" i="19"/>
  <c r="I452" i="19" s="1"/>
  <c r="G452" i="19"/>
  <c r="W451" i="19"/>
  <c r="Y451" i="19" s="1"/>
  <c r="N451" i="19"/>
  <c r="H451" i="19"/>
  <c r="G451" i="19"/>
  <c r="W450" i="19"/>
  <c r="Y450" i="19" s="1"/>
  <c r="N450" i="19"/>
  <c r="H450" i="19"/>
  <c r="I450" i="19" s="1"/>
  <c r="G450" i="19"/>
  <c r="W449" i="19"/>
  <c r="Y449" i="19" s="1"/>
  <c r="N449" i="19"/>
  <c r="H449" i="19"/>
  <c r="I449" i="19" s="1"/>
  <c r="G449" i="19"/>
  <c r="H448" i="19"/>
  <c r="I448" i="19" s="1"/>
  <c r="G448" i="19"/>
  <c r="W447" i="19"/>
  <c r="Y447" i="19" s="1"/>
  <c r="N447" i="19"/>
  <c r="H447" i="19"/>
  <c r="G447" i="19"/>
  <c r="Y446" i="19"/>
  <c r="W446" i="19"/>
  <c r="N446" i="19"/>
  <c r="H446" i="19"/>
  <c r="I446" i="19" s="1"/>
  <c r="G446" i="19"/>
  <c r="W445" i="19"/>
  <c r="Y445" i="19" s="1"/>
  <c r="N445" i="19"/>
  <c r="H445" i="19"/>
  <c r="G445" i="19"/>
  <c r="W444" i="19"/>
  <c r="Y444" i="19" s="1"/>
  <c r="N444" i="19"/>
  <c r="I444" i="19"/>
  <c r="H444" i="19"/>
  <c r="G444" i="19"/>
  <c r="W443" i="19"/>
  <c r="Y443" i="19" s="1"/>
  <c r="N443" i="19"/>
  <c r="H443" i="19"/>
  <c r="I443" i="19" s="1"/>
  <c r="G443" i="19"/>
  <c r="W442" i="19"/>
  <c r="Y442" i="19" s="1"/>
  <c r="N442" i="19"/>
  <c r="H442" i="19"/>
  <c r="I442" i="19" s="1"/>
  <c r="G442" i="19"/>
  <c r="W441" i="19"/>
  <c r="Y441" i="19" s="1"/>
  <c r="N441" i="19"/>
  <c r="H441" i="19"/>
  <c r="G441" i="19"/>
  <c r="W440" i="19"/>
  <c r="Y440" i="19" s="1"/>
  <c r="N440" i="19"/>
  <c r="H440" i="19"/>
  <c r="I440" i="19" s="1"/>
  <c r="G440" i="19"/>
  <c r="W439" i="19"/>
  <c r="Y439" i="19" s="1"/>
  <c r="N439" i="19"/>
  <c r="H439" i="19"/>
  <c r="I439" i="19" s="1"/>
  <c r="G439" i="19"/>
  <c r="W438" i="19"/>
  <c r="Y438" i="19" s="1"/>
  <c r="N438" i="19"/>
  <c r="H438" i="19"/>
  <c r="I438" i="19" s="1"/>
  <c r="G438" i="19"/>
  <c r="W437" i="19"/>
  <c r="Y437" i="19" s="1"/>
  <c r="N437" i="19"/>
  <c r="H437" i="19"/>
  <c r="G437" i="19"/>
  <c r="W436" i="19"/>
  <c r="Y436" i="19" s="1"/>
  <c r="N436" i="19"/>
  <c r="H436" i="19"/>
  <c r="I436" i="19" s="1"/>
  <c r="G436" i="19"/>
  <c r="W435" i="19"/>
  <c r="Y435" i="19" s="1"/>
  <c r="N435" i="19"/>
  <c r="H435" i="19"/>
  <c r="I435" i="19" s="1"/>
  <c r="G435" i="19"/>
  <c r="W434" i="19"/>
  <c r="Y434" i="19" s="1"/>
  <c r="N434" i="19"/>
  <c r="H434" i="19"/>
  <c r="I434" i="19" s="1"/>
  <c r="G434" i="19"/>
  <c r="W433" i="19"/>
  <c r="Y433" i="19" s="1"/>
  <c r="N433" i="19"/>
  <c r="H433" i="19"/>
  <c r="G433" i="19"/>
  <c r="H432" i="19"/>
  <c r="G432" i="19"/>
  <c r="P431" i="19"/>
  <c r="L431" i="19"/>
  <c r="K431" i="19"/>
  <c r="X378" i="19" s="1"/>
  <c r="X431" i="19" s="1"/>
  <c r="J431" i="19"/>
  <c r="F431" i="19"/>
  <c r="E431" i="19"/>
  <c r="W430" i="19"/>
  <c r="Y430" i="19" s="1"/>
  <c r="N430" i="19"/>
  <c r="H430" i="19"/>
  <c r="I430" i="19" s="1"/>
  <c r="G430" i="19"/>
  <c r="W429" i="19"/>
  <c r="Y429" i="19" s="1"/>
  <c r="N429" i="19"/>
  <c r="H429" i="19"/>
  <c r="I429" i="19" s="1"/>
  <c r="G429" i="19"/>
  <c r="W428" i="19"/>
  <c r="Y428" i="19" s="1"/>
  <c r="N428" i="19"/>
  <c r="W427" i="19"/>
  <c r="Y427" i="19" s="1"/>
  <c r="N427" i="19"/>
  <c r="W426" i="19"/>
  <c r="Y426" i="19" s="1"/>
  <c r="N426" i="19"/>
  <c r="W425" i="19"/>
  <c r="Y425" i="19" s="1"/>
  <c r="N425" i="19"/>
  <c r="Y424" i="19"/>
  <c r="W422" i="19"/>
  <c r="Y422" i="19" s="1"/>
  <c r="N422" i="19"/>
  <c r="W421" i="19"/>
  <c r="Y421" i="19" s="1"/>
  <c r="N421" i="19"/>
  <c r="W420" i="19"/>
  <c r="Y420" i="19" s="1"/>
  <c r="N420" i="19"/>
  <c r="W419" i="19"/>
  <c r="Y419" i="19" s="1"/>
  <c r="N419" i="19"/>
  <c r="W418" i="19"/>
  <c r="Y418" i="19" s="1"/>
  <c r="N418" i="19"/>
  <c r="W417" i="19"/>
  <c r="Y417" i="19" s="1"/>
  <c r="N417" i="19"/>
  <c r="W416" i="19"/>
  <c r="Y416" i="19" s="1"/>
  <c r="N416" i="19"/>
  <c r="H416" i="19"/>
  <c r="M423" i="19" s="1"/>
  <c r="G416" i="19"/>
  <c r="W415" i="19"/>
  <c r="Y415" i="19" s="1"/>
  <c r="N415" i="19"/>
  <c r="H415" i="19"/>
  <c r="I415" i="19" s="1"/>
  <c r="G415" i="19"/>
  <c r="W414" i="19"/>
  <c r="Y414" i="19" s="1"/>
  <c r="N414" i="19"/>
  <c r="W413" i="19"/>
  <c r="Y413" i="19" s="1"/>
  <c r="N413" i="19"/>
  <c r="W412" i="19"/>
  <c r="Y412" i="19" s="1"/>
  <c r="N412" i="19"/>
  <c r="W410" i="19"/>
  <c r="Y410" i="19" s="1"/>
  <c r="N410" i="19"/>
  <c r="W409" i="19"/>
  <c r="Y409" i="19" s="1"/>
  <c r="N409" i="19"/>
  <c r="W408" i="19"/>
  <c r="Y408" i="19" s="1"/>
  <c r="N408" i="19"/>
  <c r="W407" i="19"/>
  <c r="Y407" i="19" s="1"/>
  <c r="N407" i="19"/>
  <c r="W406" i="19"/>
  <c r="Y406" i="19" s="1"/>
  <c r="N406" i="19"/>
  <c r="H406" i="19"/>
  <c r="M411" i="19" s="1"/>
  <c r="G406" i="19"/>
  <c r="W405" i="19"/>
  <c r="Y405" i="19" s="1"/>
  <c r="N405" i="19"/>
  <c r="H405" i="19"/>
  <c r="I405" i="19" s="1"/>
  <c r="G405" i="19"/>
  <c r="W404" i="19"/>
  <c r="Y404" i="19" s="1"/>
  <c r="N404" i="19"/>
  <c r="W403" i="19"/>
  <c r="Y403" i="19" s="1"/>
  <c r="N403" i="19"/>
  <c r="W402" i="19"/>
  <c r="Y402" i="19" s="1"/>
  <c r="N402" i="19"/>
  <c r="W401" i="19"/>
  <c r="Y401" i="19" s="1"/>
  <c r="N401" i="19"/>
  <c r="W400" i="19"/>
  <c r="Y400" i="19" s="1"/>
  <c r="N400" i="19"/>
  <c r="W398" i="19"/>
  <c r="Y398" i="19" s="1"/>
  <c r="N398" i="19"/>
  <c r="W397" i="19"/>
  <c r="Y397" i="19" s="1"/>
  <c r="N397" i="19"/>
  <c r="H397" i="19"/>
  <c r="M399" i="19" s="1"/>
  <c r="N399" i="19" s="1"/>
  <c r="G397" i="19"/>
  <c r="W396" i="19"/>
  <c r="Y396" i="19" s="1"/>
  <c r="N396" i="19"/>
  <c r="H396" i="19"/>
  <c r="I396" i="19" s="1"/>
  <c r="G396" i="19"/>
  <c r="W395" i="19"/>
  <c r="Y395" i="19" s="1"/>
  <c r="N395" i="19"/>
  <c r="H395" i="19"/>
  <c r="I395" i="19" s="1"/>
  <c r="G395" i="19"/>
  <c r="W394" i="19"/>
  <c r="Y394" i="19" s="1"/>
  <c r="N394" i="19"/>
  <c r="H394" i="19"/>
  <c r="I394" i="19" s="1"/>
  <c r="G394" i="19"/>
  <c r="W393" i="19"/>
  <c r="Y393" i="19" s="1"/>
  <c r="N393" i="19"/>
  <c r="H393" i="19"/>
  <c r="G393" i="19"/>
  <c r="H392" i="19"/>
  <c r="I392" i="19" s="1"/>
  <c r="G392" i="19"/>
  <c r="W391" i="19"/>
  <c r="Y391" i="19" s="1"/>
  <c r="N391" i="19"/>
  <c r="H391" i="19"/>
  <c r="G391" i="19"/>
  <c r="W390" i="19"/>
  <c r="Y390" i="19" s="1"/>
  <c r="N390" i="19"/>
  <c r="H390" i="19"/>
  <c r="I390" i="19" s="1"/>
  <c r="G390" i="19"/>
  <c r="Y389" i="19"/>
  <c r="W389" i="19"/>
  <c r="N389" i="19"/>
  <c r="H389" i="19"/>
  <c r="I389" i="19" s="1"/>
  <c r="G389" i="19"/>
  <c r="W388" i="19"/>
  <c r="Y388" i="19" s="1"/>
  <c r="N388" i="19"/>
  <c r="H388" i="19"/>
  <c r="G388" i="19"/>
  <c r="W387" i="19"/>
  <c r="Y387" i="19" s="1"/>
  <c r="N387" i="19"/>
  <c r="H387" i="19"/>
  <c r="G387" i="19"/>
  <c r="W386" i="19"/>
  <c r="Y386" i="19" s="1"/>
  <c r="N386" i="19"/>
  <c r="H386" i="19"/>
  <c r="I386" i="19" s="1"/>
  <c r="G386" i="19"/>
  <c r="W385" i="19"/>
  <c r="Y385" i="19" s="1"/>
  <c r="N385" i="19"/>
  <c r="H385" i="19"/>
  <c r="I385" i="19" s="1"/>
  <c r="G385" i="19"/>
  <c r="W384" i="19"/>
  <c r="Y384" i="19" s="1"/>
  <c r="N384" i="19"/>
  <c r="H384" i="19"/>
  <c r="I384" i="19" s="1"/>
  <c r="G384" i="19"/>
  <c r="W383" i="19"/>
  <c r="Y383" i="19" s="1"/>
  <c r="N383" i="19"/>
  <c r="H383" i="19"/>
  <c r="G383" i="19"/>
  <c r="W382" i="19"/>
  <c r="Y382" i="19" s="1"/>
  <c r="N382" i="19"/>
  <c r="H382" i="19"/>
  <c r="I382" i="19" s="1"/>
  <c r="G382" i="19"/>
  <c r="W381" i="19"/>
  <c r="Y381" i="19" s="1"/>
  <c r="N381" i="19"/>
  <c r="H381" i="19"/>
  <c r="I381" i="19" s="1"/>
  <c r="G381" i="19"/>
  <c r="W380" i="19"/>
  <c r="Y380" i="19" s="1"/>
  <c r="N380" i="19"/>
  <c r="H380" i="19"/>
  <c r="G380" i="19"/>
  <c r="W379" i="19"/>
  <c r="Y379" i="19" s="1"/>
  <c r="N379" i="19"/>
  <c r="H379" i="19"/>
  <c r="G379" i="19"/>
  <c r="H378" i="19"/>
  <c r="G378" i="19"/>
  <c r="P377" i="19"/>
  <c r="L377" i="19"/>
  <c r="K377" i="19"/>
  <c r="X342" i="19" s="1"/>
  <c r="X377" i="19" s="1"/>
  <c r="J377" i="19"/>
  <c r="F377" i="19"/>
  <c r="E377" i="19"/>
  <c r="W376" i="19"/>
  <c r="Y376" i="19" s="1"/>
  <c r="N376" i="19"/>
  <c r="H376" i="19"/>
  <c r="I376" i="19" s="1"/>
  <c r="G376" i="19"/>
  <c r="W375" i="19"/>
  <c r="Y375" i="19" s="1"/>
  <c r="N375" i="19"/>
  <c r="H375" i="19"/>
  <c r="I375" i="19" s="1"/>
  <c r="G375" i="19"/>
  <c r="W374" i="19"/>
  <c r="Y374" i="19" s="1"/>
  <c r="N374" i="19"/>
  <c r="H374" i="19"/>
  <c r="G374" i="19"/>
  <c r="W373" i="19"/>
  <c r="Y373" i="19" s="1"/>
  <c r="N373" i="19"/>
  <c r="H373" i="19"/>
  <c r="I373" i="19" s="1"/>
  <c r="G373" i="19"/>
  <c r="W372" i="19"/>
  <c r="Y372" i="19" s="1"/>
  <c r="N372" i="19"/>
  <c r="H372" i="19"/>
  <c r="I372" i="19" s="1"/>
  <c r="G372" i="19"/>
  <c r="W371" i="19"/>
  <c r="Y371" i="19" s="1"/>
  <c r="N371" i="19"/>
  <c r="H371" i="19"/>
  <c r="I371" i="19" s="1"/>
  <c r="G371" i="19"/>
  <c r="W370" i="19"/>
  <c r="Y370" i="19" s="1"/>
  <c r="N370" i="19"/>
  <c r="H370" i="19"/>
  <c r="G370" i="19"/>
  <c r="W369" i="19"/>
  <c r="Y369" i="19" s="1"/>
  <c r="N369" i="19"/>
  <c r="H369" i="19"/>
  <c r="I369" i="19" s="1"/>
  <c r="G369" i="19"/>
  <c r="W368" i="19"/>
  <c r="Y368" i="19" s="1"/>
  <c r="N368" i="19"/>
  <c r="H368" i="19"/>
  <c r="I368" i="19" s="1"/>
  <c r="G368" i="19"/>
  <c r="W367" i="19"/>
  <c r="Y367" i="19" s="1"/>
  <c r="N367" i="19"/>
  <c r="H367" i="19"/>
  <c r="I367" i="19" s="1"/>
  <c r="G367" i="19"/>
  <c r="W366" i="19"/>
  <c r="Y366" i="19" s="1"/>
  <c r="N366" i="19"/>
  <c r="H366" i="19"/>
  <c r="G366" i="19"/>
  <c r="W365" i="19"/>
  <c r="Y365" i="19" s="1"/>
  <c r="N365" i="19"/>
  <c r="H365" i="19"/>
  <c r="I365" i="19" s="1"/>
  <c r="G365" i="19"/>
  <c r="W364" i="19"/>
  <c r="Y364" i="19" s="1"/>
  <c r="N364" i="19"/>
  <c r="H364" i="19"/>
  <c r="I364" i="19" s="1"/>
  <c r="G364" i="19"/>
  <c r="W363" i="19"/>
  <c r="Y363" i="19" s="1"/>
  <c r="N363" i="19"/>
  <c r="H363" i="19"/>
  <c r="I363" i="19" s="1"/>
  <c r="G363" i="19"/>
  <c r="W362" i="19"/>
  <c r="Y362" i="19" s="1"/>
  <c r="N362" i="19"/>
  <c r="H362" i="19"/>
  <c r="G362" i="19"/>
  <c r="W361" i="19"/>
  <c r="Y361" i="19" s="1"/>
  <c r="N361" i="19"/>
  <c r="H361" i="19"/>
  <c r="I361" i="19" s="1"/>
  <c r="G361" i="19"/>
  <c r="W360" i="19"/>
  <c r="Y360" i="19" s="1"/>
  <c r="N360" i="19"/>
  <c r="H360" i="19"/>
  <c r="I360" i="19" s="1"/>
  <c r="G360" i="19"/>
  <c r="H359" i="19"/>
  <c r="I359" i="19" s="1"/>
  <c r="G359" i="19"/>
  <c r="W358" i="19"/>
  <c r="Y358" i="19" s="1"/>
  <c r="N358" i="19"/>
  <c r="H358" i="19"/>
  <c r="I358" i="19" s="1"/>
  <c r="G358" i="19"/>
  <c r="W357" i="19"/>
  <c r="Y357" i="19" s="1"/>
  <c r="N357" i="19"/>
  <c r="H357" i="19"/>
  <c r="G357" i="19"/>
  <c r="W356" i="19"/>
  <c r="Y356" i="19" s="1"/>
  <c r="N356" i="19"/>
  <c r="H356" i="19"/>
  <c r="G356" i="19"/>
  <c r="W355" i="19"/>
  <c r="Y355" i="19" s="1"/>
  <c r="N355" i="19"/>
  <c r="H355" i="19"/>
  <c r="I355" i="19" s="1"/>
  <c r="G355" i="19"/>
  <c r="W354" i="19"/>
  <c r="Y354" i="19" s="1"/>
  <c r="N354" i="19"/>
  <c r="H354" i="19"/>
  <c r="I354" i="19" s="1"/>
  <c r="G354" i="19"/>
  <c r="W353" i="19"/>
  <c r="Y353" i="19" s="1"/>
  <c r="N353" i="19"/>
  <c r="H353" i="19"/>
  <c r="G353" i="19"/>
  <c r="W352" i="19"/>
  <c r="Y352" i="19" s="1"/>
  <c r="N352" i="19"/>
  <c r="H352" i="19"/>
  <c r="I352" i="19" s="1"/>
  <c r="G352" i="19"/>
  <c r="W351" i="19"/>
  <c r="Y351" i="19" s="1"/>
  <c r="N351" i="19"/>
  <c r="H351" i="19"/>
  <c r="I351" i="19" s="1"/>
  <c r="G351" i="19"/>
  <c r="W350" i="19"/>
  <c r="Y350" i="19" s="1"/>
  <c r="N350" i="19"/>
  <c r="H350" i="19"/>
  <c r="I350" i="19" s="1"/>
  <c r="G350" i="19"/>
  <c r="W349" i="19"/>
  <c r="Y349" i="19" s="1"/>
  <c r="N349" i="19"/>
  <c r="H349" i="19"/>
  <c r="G349" i="19"/>
  <c r="W348" i="19"/>
  <c r="Y348" i="19" s="1"/>
  <c r="N348" i="19"/>
  <c r="H348" i="19"/>
  <c r="I348" i="19" s="1"/>
  <c r="G348" i="19"/>
  <c r="W347" i="19"/>
  <c r="Y347" i="19" s="1"/>
  <c r="N347" i="19"/>
  <c r="H347" i="19"/>
  <c r="I347" i="19" s="1"/>
  <c r="G347" i="19"/>
  <c r="W346" i="19"/>
  <c r="Y346" i="19" s="1"/>
  <c r="N346" i="19"/>
  <c r="H346" i="19"/>
  <c r="I346" i="19" s="1"/>
  <c r="G346" i="19"/>
  <c r="W345" i="19"/>
  <c r="Y345" i="19" s="1"/>
  <c r="N345" i="19"/>
  <c r="H345" i="19"/>
  <c r="G345" i="19"/>
  <c r="W344" i="19"/>
  <c r="Y344" i="19" s="1"/>
  <c r="N344" i="19"/>
  <c r="H344" i="19"/>
  <c r="I344" i="19" s="1"/>
  <c r="G344" i="19"/>
  <c r="W343" i="19"/>
  <c r="Y343" i="19" s="1"/>
  <c r="N343" i="19"/>
  <c r="H343" i="19"/>
  <c r="I343" i="19" s="1"/>
  <c r="G343" i="19"/>
  <c r="H342" i="19"/>
  <c r="G342" i="19"/>
  <c r="P341" i="19"/>
  <c r="L341" i="19"/>
  <c r="K341" i="19"/>
  <c r="X301" i="19" s="1"/>
  <c r="X341" i="19" s="1"/>
  <c r="J341" i="19"/>
  <c r="F341" i="19"/>
  <c r="E341" i="19"/>
  <c r="W340" i="19"/>
  <c r="Y340" i="19" s="1"/>
  <c r="N340" i="19"/>
  <c r="H340" i="19"/>
  <c r="G340" i="19"/>
  <c r="W339" i="19"/>
  <c r="Y339" i="19" s="1"/>
  <c r="N339" i="19"/>
  <c r="H339" i="19"/>
  <c r="I339" i="19" s="1"/>
  <c r="G339" i="19"/>
  <c r="W338" i="19"/>
  <c r="Y338" i="19" s="1"/>
  <c r="N338" i="19"/>
  <c r="I338" i="19"/>
  <c r="H338" i="19"/>
  <c r="G338" i="19"/>
  <c r="W337" i="19"/>
  <c r="Y337" i="19" s="1"/>
  <c r="N337" i="19"/>
  <c r="H337" i="19"/>
  <c r="G337" i="19"/>
  <c r="W336" i="19"/>
  <c r="Y336" i="19" s="1"/>
  <c r="N336" i="19"/>
  <c r="H336" i="19"/>
  <c r="G336" i="19"/>
  <c r="W335" i="19"/>
  <c r="Y335" i="19" s="1"/>
  <c r="N335" i="19"/>
  <c r="H335" i="19"/>
  <c r="I335" i="19" s="1"/>
  <c r="G335" i="19"/>
  <c r="W334" i="19"/>
  <c r="Y334" i="19" s="1"/>
  <c r="N334" i="19"/>
  <c r="H334" i="19"/>
  <c r="I334" i="19" s="1"/>
  <c r="G334" i="19"/>
  <c r="W333" i="19"/>
  <c r="Y333" i="19" s="1"/>
  <c r="N333" i="19"/>
  <c r="H333" i="19"/>
  <c r="I333" i="19" s="1"/>
  <c r="G333" i="19"/>
  <c r="W332" i="19"/>
  <c r="Y332" i="19" s="1"/>
  <c r="N332" i="19"/>
  <c r="H332" i="19"/>
  <c r="G332" i="19"/>
  <c r="W331" i="19"/>
  <c r="Y331" i="19" s="1"/>
  <c r="N331" i="19"/>
  <c r="H331" i="19"/>
  <c r="I331" i="19" s="1"/>
  <c r="G331" i="19"/>
  <c r="W330" i="19"/>
  <c r="Y330" i="19" s="1"/>
  <c r="N330" i="19"/>
  <c r="H330" i="19"/>
  <c r="I330" i="19" s="1"/>
  <c r="G330" i="19"/>
  <c r="W329" i="19"/>
  <c r="Y329" i="19" s="1"/>
  <c r="N329" i="19"/>
  <c r="H329" i="19"/>
  <c r="I329" i="19" s="1"/>
  <c r="G329" i="19"/>
  <c r="H328" i="19"/>
  <c r="I328" i="19" s="1"/>
  <c r="G328" i="19"/>
  <c r="W327" i="19"/>
  <c r="Y327" i="19" s="1"/>
  <c r="N327" i="19"/>
  <c r="H327" i="19"/>
  <c r="I327" i="19" s="1"/>
  <c r="G327" i="19"/>
  <c r="W326" i="19"/>
  <c r="Y326" i="19" s="1"/>
  <c r="N326" i="19"/>
  <c r="H326" i="19"/>
  <c r="I326" i="19" s="1"/>
  <c r="G326" i="19"/>
  <c r="W325" i="19"/>
  <c r="Y325" i="19" s="1"/>
  <c r="N325" i="19"/>
  <c r="H325" i="19"/>
  <c r="G325" i="19"/>
  <c r="W324" i="19"/>
  <c r="Y324" i="19" s="1"/>
  <c r="N324" i="19"/>
  <c r="H324" i="19"/>
  <c r="I324" i="19" s="1"/>
  <c r="G324" i="19"/>
  <c r="W323" i="19"/>
  <c r="Y323" i="19" s="1"/>
  <c r="N323" i="19"/>
  <c r="H323" i="19"/>
  <c r="I323" i="19" s="1"/>
  <c r="G323" i="19"/>
  <c r="W322" i="19"/>
  <c r="Y322" i="19" s="1"/>
  <c r="N322" i="19"/>
  <c r="H322" i="19"/>
  <c r="I322" i="19" s="1"/>
  <c r="G322" i="19"/>
  <c r="W321" i="19"/>
  <c r="Y321" i="19" s="1"/>
  <c r="N321" i="19"/>
  <c r="H321" i="19"/>
  <c r="G321" i="19"/>
  <c r="W320" i="19"/>
  <c r="Y320" i="19" s="1"/>
  <c r="N320" i="19"/>
  <c r="H320" i="19"/>
  <c r="I320" i="19" s="1"/>
  <c r="G320" i="19"/>
  <c r="W319" i="19"/>
  <c r="Y319" i="19" s="1"/>
  <c r="N319" i="19"/>
  <c r="H319" i="19"/>
  <c r="I319" i="19" s="1"/>
  <c r="G319" i="19"/>
  <c r="W318" i="19"/>
  <c r="Y318" i="19" s="1"/>
  <c r="N318" i="19"/>
  <c r="H318" i="19"/>
  <c r="I318" i="19" s="1"/>
  <c r="G318" i="19"/>
  <c r="W317" i="19"/>
  <c r="Y317" i="19" s="1"/>
  <c r="N317" i="19"/>
  <c r="H317" i="19"/>
  <c r="G317" i="19"/>
  <c r="W316" i="19"/>
  <c r="Y316" i="19" s="1"/>
  <c r="N316" i="19"/>
  <c r="H316" i="19"/>
  <c r="I316" i="19" s="1"/>
  <c r="G316" i="19"/>
  <c r="W315" i="19"/>
  <c r="Y315" i="19" s="1"/>
  <c r="N315" i="19"/>
  <c r="H315" i="19"/>
  <c r="I315" i="19" s="1"/>
  <c r="G315" i="19"/>
  <c r="W314" i="19"/>
  <c r="Y314" i="19" s="1"/>
  <c r="N314" i="19"/>
  <c r="H314" i="19"/>
  <c r="I314" i="19" s="1"/>
  <c r="G314" i="19"/>
  <c r="H313" i="19"/>
  <c r="I313" i="19" s="1"/>
  <c r="G313" i="19"/>
  <c r="W312" i="19"/>
  <c r="Y312" i="19" s="1"/>
  <c r="N312" i="19"/>
  <c r="H312" i="19"/>
  <c r="I312" i="19" s="1"/>
  <c r="G312" i="19"/>
  <c r="W311" i="19"/>
  <c r="Y311" i="19" s="1"/>
  <c r="N311" i="19"/>
  <c r="H311" i="19"/>
  <c r="G311" i="19"/>
  <c r="W310" i="19"/>
  <c r="Y310" i="19" s="1"/>
  <c r="N310" i="19"/>
  <c r="H310" i="19"/>
  <c r="I310" i="19" s="1"/>
  <c r="G310" i="19"/>
  <c r="W309" i="19"/>
  <c r="Y309" i="19" s="1"/>
  <c r="N309" i="19"/>
  <c r="H309" i="19"/>
  <c r="I309" i="19" s="1"/>
  <c r="G309" i="19"/>
  <c r="W308" i="19"/>
  <c r="Y308" i="19" s="1"/>
  <c r="N308" i="19"/>
  <c r="H308" i="19"/>
  <c r="I308" i="19" s="1"/>
  <c r="G308" i="19"/>
  <c r="W307" i="19"/>
  <c r="Y307" i="19" s="1"/>
  <c r="N307" i="19"/>
  <c r="H307" i="19"/>
  <c r="G307" i="19"/>
  <c r="W306" i="19"/>
  <c r="Y306" i="19" s="1"/>
  <c r="N306" i="19"/>
  <c r="H306" i="19"/>
  <c r="I306" i="19" s="1"/>
  <c r="G306" i="19"/>
  <c r="W305" i="19"/>
  <c r="Y305" i="19" s="1"/>
  <c r="N305" i="19"/>
  <c r="H305" i="19"/>
  <c r="I305" i="19" s="1"/>
  <c r="G305" i="19"/>
  <c r="H304" i="19"/>
  <c r="I304" i="19" s="1"/>
  <c r="G304" i="19"/>
  <c r="W303" i="19"/>
  <c r="Y303" i="19" s="1"/>
  <c r="N303" i="19"/>
  <c r="H303" i="19"/>
  <c r="I303" i="19" s="1"/>
  <c r="G303" i="19"/>
  <c r="W302" i="19"/>
  <c r="Y302" i="19" s="1"/>
  <c r="N302" i="19"/>
  <c r="H302" i="19"/>
  <c r="G302" i="19"/>
  <c r="W301" i="19"/>
  <c r="N301" i="19"/>
  <c r="H301" i="19"/>
  <c r="G301" i="19"/>
  <c r="P300" i="19"/>
  <c r="L300" i="19"/>
  <c r="K300" i="19"/>
  <c r="J300" i="19"/>
  <c r="F300" i="19"/>
  <c r="E300" i="19"/>
  <c r="W299" i="19"/>
  <c r="Y299" i="19" s="1"/>
  <c r="N299" i="19"/>
  <c r="H299" i="19"/>
  <c r="I299" i="19" s="1"/>
  <c r="G299" i="19"/>
  <c r="W298" i="19"/>
  <c r="Y298" i="19" s="1"/>
  <c r="N298" i="19"/>
  <c r="H298" i="19"/>
  <c r="I298" i="19" s="1"/>
  <c r="G298" i="19"/>
  <c r="W297" i="19"/>
  <c r="Y297" i="19" s="1"/>
  <c r="N297" i="19"/>
  <c r="H297" i="19"/>
  <c r="I297" i="19" s="1"/>
  <c r="G297" i="19"/>
  <c r="W296" i="19"/>
  <c r="Y296" i="19" s="1"/>
  <c r="N296" i="19"/>
  <c r="H296" i="19"/>
  <c r="G296" i="19"/>
  <c r="W295" i="19"/>
  <c r="Y295" i="19" s="1"/>
  <c r="N295" i="19"/>
  <c r="H295" i="19"/>
  <c r="I295" i="19" s="1"/>
  <c r="G295" i="19"/>
  <c r="W294" i="19"/>
  <c r="Y294" i="19" s="1"/>
  <c r="N294" i="19"/>
  <c r="H294" i="19"/>
  <c r="I294" i="19" s="1"/>
  <c r="G294" i="19"/>
  <c r="Y293" i="19"/>
  <c r="W293" i="19"/>
  <c r="N293" i="19"/>
  <c r="H293" i="19"/>
  <c r="I293" i="19" s="1"/>
  <c r="G293" i="19"/>
  <c r="W292" i="19"/>
  <c r="Y292" i="19" s="1"/>
  <c r="N292" i="19"/>
  <c r="H292" i="19"/>
  <c r="G292" i="19"/>
  <c r="W291" i="19"/>
  <c r="Y291" i="19" s="1"/>
  <c r="N291" i="19"/>
  <c r="H291" i="19"/>
  <c r="I291" i="19" s="1"/>
  <c r="G291" i="19"/>
  <c r="W290" i="19"/>
  <c r="Y290" i="19" s="1"/>
  <c r="N290" i="19"/>
  <c r="H290" i="19"/>
  <c r="G290" i="19"/>
  <c r="W289" i="19"/>
  <c r="Y289" i="19" s="1"/>
  <c r="N289" i="19"/>
  <c r="H289" i="19"/>
  <c r="I289" i="19" s="1"/>
  <c r="G289" i="19"/>
  <c r="W288" i="19"/>
  <c r="Y288" i="19" s="1"/>
  <c r="N288" i="19"/>
  <c r="H288" i="19"/>
  <c r="I288" i="19" s="1"/>
  <c r="G288" i="19"/>
  <c r="W287" i="19"/>
  <c r="Y287" i="19" s="1"/>
  <c r="N287" i="19"/>
  <c r="H287" i="19"/>
  <c r="G287" i="19"/>
  <c r="W286" i="19"/>
  <c r="Y286" i="19" s="1"/>
  <c r="N286" i="19"/>
  <c r="H286" i="19"/>
  <c r="I286" i="19" s="1"/>
  <c r="G286" i="19"/>
  <c r="W285" i="19"/>
  <c r="Y285" i="19" s="1"/>
  <c r="N285" i="19"/>
  <c r="H285" i="19"/>
  <c r="I285" i="19" s="1"/>
  <c r="G285" i="19"/>
  <c r="W284" i="19"/>
  <c r="Y284" i="19" s="1"/>
  <c r="N284" i="19"/>
  <c r="H284" i="19"/>
  <c r="G284" i="19"/>
  <c r="W283" i="19"/>
  <c r="Y283" i="19" s="1"/>
  <c r="N283" i="19"/>
  <c r="H283" i="19"/>
  <c r="I283" i="19" s="1"/>
  <c r="G283" i="19"/>
  <c r="W282" i="19"/>
  <c r="Y282" i="19" s="1"/>
  <c r="N282" i="19"/>
  <c r="H282" i="19"/>
  <c r="G282" i="19"/>
  <c r="W281" i="19"/>
  <c r="Y281" i="19" s="1"/>
  <c r="N281" i="19"/>
  <c r="H281" i="19"/>
  <c r="I281" i="19" s="1"/>
  <c r="G281" i="19"/>
  <c r="W280" i="19"/>
  <c r="Y280" i="19" s="1"/>
  <c r="N280" i="19"/>
  <c r="H280" i="19"/>
  <c r="I280" i="19" s="1"/>
  <c r="G280" i="19"/>
  <c r="W279" i="19"/>
  <c r="Y279" i="19" s="1"/>
  <c r="N279" i="19"/>
  <c r="H279" i="19"/>
  <c r="I279" i="19" s="1"/>
  <c r="G279" i="19"/>
  <c r="W278" i="19"/>
  <c r="Y278" i="19" s="1"/>
  <c r="N278" i="19"/>
  <c r="H278" i="19"/>
  <c r="G278" i="19"/>
  <c r="Y277" i="19"/>
  <c r="W277" i="19"/>
  <c r="N277" i="19"/>
  <c r="H277" i="19"/>
  <c r="I277" i="19" s="1"/>
  <c r="G277" i="19"/>
  <c r="W276" i="19"/>
  <c r="Y276" i="19" s="1"/>
  <c r="N276" i="19"/>
  <c r="H276" i="19"/>
  <c r="I276" i="19" s="1"/>
  <c r="G276" i="19"/>
  <c r="W275" i="19"/>
  <c r="Y275" i="19" s="1"/>
  <c r="N275" i="19"/>
  <c r="H275" i="19"/>
  <c r="I275" i="19" s="1"/>
  <c r="G275" i="19"/>
  <c r="H274" i="19"/>
  <c r="I274" i="19" s="1"/>
  <c r="G274" i="19"/>
  <c r="W273" i="19"/>
  <c r="Y273" i="19" s="1"/>
  <c r="N273" i="19"/>
  <c r="H273" i="19"/>
  <c r="G273" i="19"/>
  <c r="W272" i="19"/>
  <c r="Y272" i="19" s="1"/>
  <c r="N272" i="19"/>
  <c r="H272" i="19"/>
  <c r="G272" i="19"/>
  <c r="W271" i="19"/>
  <c r="Y271" i="19" s="1"/>
  <c r="N271" i="19"/>
  <c r="H271" i="19"/>
  <c r="I271" i="19" s="1"/>
  <c r="G271" i="19"/>
  <c r="W270" i="19"/>
  <c r="Y270" i="19" s="1"/>
  <c r="N270" i="19"/>
  <c r="H270" i="19"/>
  <c r="I270" i="19" s="1"/>
  <c r="G270" i="19"/>
  <c r="W269" i="19"/>
  <c r="Y269" i="19" s="1"/>
  <c r="N269" i="19"/>
  <c r="H269" i="19"/>
  <c r="I269" i="19" s="1"/>
  <c r="G269" i="19"/>
  <c r="H268" i="19"/>
  <c r="I268" i="19" s="1"/>
  <c r="G268" i="19"/>
  <c r="W267" i="19"/>
  <c r="Y267" i="19" s="1"/>
  <c r="N267" i="19"/>
  <c r="H267" i="19"/>
  <c r="I267" i="19" s="1"/>
  <c r="G267" i="19"/>
  <c r="W266" i="19"/>
  <c r="Y266" i="19" s="1"/>
  <c r="N266" i="19"/>
  <c r="H266" i="19"/>
  <c r="G266" i="19"/>
  <c r="W265" i="19"/>
  <c r="Y265" i="19" s="1"/>
  <c r="N265" i="19"/>
  <c r="H265" i="19"/>
  <c r="I265" i="19" s="1"/>
  <c r="G265" i="19"/>
  <c r="W264" i="19"/>
  <c r="Y264" i="19" s="1"/>
  <c r="N264" i="19"/>
  <c r="H264" i="19"/>
  <c r="I264" i="19" s="1"/>
  <c r="G264" i="19"/>
  <c r="W263" i="19"/>
  <c r="Y263" i="19" s="1"/>
  <c r="N263" i="19"/>
  <c r="H263" i="19"/>
  <c r="I263" i="19" s="1"/>
  <c r="G263" i="19"/>
  <c r="W262" i="19"/>
  <c r="Y262" i="19" s="1"/>
  <c r="N262" i="19"/>
  <c r="H262" i="19"/>
  <c r="G262" i="19"/>
  <c r="W261" i="19"/>
  <c r="Y261" i="19" s="1"/>
  <c r="N261" i="19"/>
  <c r="H261" i="19"/>
  <c r="G261" i="19"/>
  <c r="W260" i="19"/>
  <c r="Y260" i="19" s="1"/>
  <c r="N260" i="19"/>
  <c r="H260" i="19"/>
  <c r="I260" i="19" s="1"/>
  <c r="G260" i="19"/>
  <c r="W259" i="19"/>
  <c r="Y259" i="19" s="1"/>
  <c r="N259" i="19"/>
  <c r="H259" i="19"/>
  <c r="I259" i="19" s="1"/>
  <c r="G259" i="19"/>
  <c r="W258" i="19"/>
  <c r="Y258" i="19" s="1"/>
  <c r="N258" i="19"/>
  <c r="H258" i="19"/>
  <c r="G258" i="19"/>
  <c r="W257" i="19"/>
  <c r="Y257" i="19" s="1"/>
  <c r="N257" i="19"/>
  <c r="H257" i="19"/>
  <c r="G257" i="19"/>
  <c r="W256" i="19"/>
  <c r="Y256" i="19" s="1"/>
  <c r="N256" i="19"/>
  <c r="H256" i="19"/>
  <c r="I256" i="19" s="1"/>
  <c r="G256" i="19"/>
  <c r="W255" i="19"/>
  <c r="Y255" i="19" s="1"/>
  <c r="N255" i="19"/>
  <c r="H255" i="19"/>
  <c r="I255" i="19" s="1"/>
  <c r="G255" i="19"/>
  <c r="W254" i="19"/>
  <c r="Y254" i="19" s="1"/>
  <c r="N254" i="19"/>
  <c r="H254" i="19"/>
  <c r="G254" i="19"/>
  <c r="W253" i="19"/>
  <c r="Y253" i="19" s="1"/>
  <c r="N253" i="19"/>
  <c r="H253" i="19"/>
  <c r="I253" i="19" s="1"/>
  <c r="G253" i="19"/>
  <c r="W252" i="19"/>
  <c r="Y252" i="19" s="1"/>
  <c r="N252" i="19"/>
  <c r="H252" i="19"/>
  <c r="I252" i="19" s="1"/>
  <c r="G252" i="19"/>
  <c r="W251" i="19"/>
  <c r="Y251" i="19" s="1"/>
  <c r="N251" i="19"/>
  <c r="H251" i="19"/>
  <c r="I251" i="19" s="1"/>
  <c r="G251" i="19"/>
  <c r="H250" i="19"/>
  <c r="G250" i="19"/>
  <c r="W249" i="19"/>
  <c r="Y249" i="19" s="1"/>
  <c r="N249" i="19"/>
  <c r="H249" i="19"/>
  <c r="I249" i="19" s="1"/>
  <c r="G249" i="19"/>
  <c r="W248" i="19"/>
  <c r="Y248" i="19" s="1"/>
  <c r="N248" i="19"/>
  <c r="H248" i="19"/>
  <c r="G248" i="19"/>
  <c r="W247" i="19"/>
  <c r="Y247" i="19" s="1"/>
  <c r="N247" i="19"/>
  <c r="H247" i="19"/>
  <c r="I247" i="19" s="1"/>
  <c r="G247" i="19"/>
  <c r="W246" i="19"/>
  <c r="Y246" i="19" s="1"/>
  <c r="N246" i="19"/>
  <c r="H246" i="19"/>
  <c r="I246" i="19" s="1"/>
  <c r="G246" i="19"/>
  <c r="W245" i="19"/>
  <c r="Y245" i="19" s="1"/>
  <c r="N245" i="19"/>
  <c r="H245" i="19"/>
  <c r="I245" i="19" s="1"/>
  <c r="G245" i="19"/>
  <c r="W244" i="19"/>
  <c r="Y244" i="19" s="1"/>
  <c r="N244" i="19"/>
  <c r="H244" i="19"/>
  <c r="G244" i="19"/>
  <c r="W243" i="19"/>
  <c r="Y243" i="19" s="1"/>
  <c r="N243" i="19"/>
  <c r="H243" i="19"/>
  <c r="I243" i="19" s="1"/>
  <c r="G243" i="19"/>
  <c r="H242" i="19"/>
  <c r="G242" i="19"/>
  <c r="W241" i="19"/>
  <c r="Y241" i="19" s="1"/>
  <c r="N241" i="19"/>
  <c r="H241" i="19"/>
  <c r="I241" i="19" s="1"/>
  <c r="G241" i="19"/>
  <c r="W240" i="19"/>
  <c r="Y240" i="19" s="1"/>
  <c r="N240" i="19"/>
  <c r="H240" i="19"/>
  <c r="I240" i="19" s="1"/>
  <c r="G240" i="19"/>
  <c r="W239" i="19"/>
  <c r="Y239" i="19" s="1"/>
  <c r="N239" i="19"/>
  <c r="H239" i="19"/>
  <c r="I239" i="19" s="1"/>
  <c r="G239" i="19"/>
  <c r="W238" i="19"/>
  <c r="Y238" i="19" s="1"/>
  <c r="N238" i="19"/>
  <c r="H238" i="19"/>
  <c r="G238" i="19"/>
  <c r="W237" i="19"/>
  <c r="Y237" i="19" s="1"/>
  <c r="N237" i="19"/>
  <c r="H237" i="19"/>
  <c r="I237" i="19" s="1"/>
  <c r="G237" i="19"/>
  <c r="W236" i="19"/>
  <c r="Y236" i="19" s="1"/>
  <c r="N236" i="19"/>
  <c r="H236" i="19"/>
  <c r="I236" i="19" s="1"/>
  <c r="G236" i="19"/>
  <c r="H235" i="19"/>
  <c r="I235" i="19" s="1"/>
  <c r="G235" i="19"/>
  <c r="W234" i="19"/>
  <c r="Y234" i="19" s="1"/>
  <c r="N234" i="19"/>
  <c r="H234" i="19"/>
  <c r="I234" i="19" s="1"/>
  <c r="G234" i="19"/>
  <c r="X233" i="19"/>
  <c r="X300" i="19" s="1"/>
  <c r="W233" i="19"/>
  <c r="Y233" i="19" s="1"/>
  <c r="N233" i="19"/>
  <c r="H233" i="19"/>
  <c r="G233" i="19"/>
  <c r="P232" i="19"/>
  <c r="L232" i="19"/>
  <c r="K232" i="19"/>
  <c r="X193" i="19" s="1"/>
  <c r="X232" i="19" s="1"/>
  <c r="J232" i="19"/>
  <c r="F232" i="19"/>
  <c r="E232" i="19"/>
  <c r="W231" i="19"/>
  <c r="Y231" i="19" s="1"/>
  <c r="N231" i="19"/>
  <c r="H231" i="19"/>
  <c r="I231" i="19" s="1"/>
  <c r="G231" i="19"/>
  <c r="W230" i="19"/>
  <c r="Y230" i="19" s="1"/>
  <c r="N230" i="19"/>
  <c r="H230" i="19"/>
  <c r="I230" i="19" s="1"/>
  <c r="G230" i="19"/>
  <c r="W229" i="19"/>
  <c r="Y229" i="19" s="1"/>
  <c r="N229" i="19"/>
  <c r="H229" i="19"/>
  <c r="G229" i="19"/>
  <c r="W228" i="19"/>
  <c r="Y228" i="19" s="1"/>
  <c r="N228" i="19"/>
  <c r="H228" i="19"/>
  <c r="I228" i="19" s="1"/>
  <c r="G228" i="19"/>
  <c r="W227" i="19"/>
  <c r="Y227" i="19" s="1"/>
  <c r="N227" i="19"/>
  <c r="H227" i="19"/>
  <c r="I227" i="19" s="1"/>
  <c r="G227" i="19"/>
  <c r="W226" i="19"/>
  <c r="Y226" i="19" s="1"/>
  <c r="N226" i="19"/>
  <c r="H226" i="19"/>
  <c r="I226" i="19" s="1"/>
  <c r="G226" i="19"/>
  <c r="W225" i="19"/>
  <c r="Y225" i="19" s="1"/>
  <c r="N225" i="19"/>
  <c r="H225" i="19"/>
  <c r="G225" i="19"/>
  <c r="W224" i="19"/>
  <c r="Y224" i="19" s="1"/>
  <c r="H224" i="19"/>
  <c r="I224" i="19" s="1"/>
  <c r="G224" i="19"/>
  <c r="N223" i="19"/>
  <c r="H223" i="19"/>
  <c r="I223" i="19" s="1"/>
  <c r="G223" i="19"/>
  <c r="W222" i="19"/>
  <c r="Y222" i="19" s="1"/>
  <c r="N222" i="19"/>
  <c r="H222" i="19"/>
  <c r="I222" i="19" s="1"/>
  <c r="G222" i="19"/>
  <c r="W221" i="19"/>
  <c r="Y221" i="19" s="1"/>
  <c r="N221" i="19"/>
  <c r="H221" i="19"/>
  <c r="I221" i="19" s="1"/>
  <c r="G221" i="19"/>
  <c r="W220" i="19"/>
  <c r="Y220" i="19" s="1"/>
  <c r="N220" i="19"/>
  <c r="H220" i="19"/>
  <c r="G220" i="19"/>
  <c r="W219" i="19"/>
  <c r="Y219" i="19" s="1"/>
  <c r="N219" i="19"/>
  <c r="H219" i="19"/>
  <c r="I219" i="19" s="1"/>
  <c r="G219" i="19"/>
  <c r="W218" i="19"/>
  <c r="Y218" i="19" s="1"/>
  <c r="N218" i="19"/>
  <c r="H218" i="19"/>
  <c r="I218" i="19" s="1"/>
  <c r="G218" i="19"/>
  <c r="W217" i="19"/>
  <c r="Y217" i="19" s="1"/>
  <c r="N217" i="19"/>
  <c r="H217" i="19"/>
  <c r="I217" i="19" s="1"/>
  <c r="G217" i="19"/>
  <c r="W216" i="19"/>
  <c r="Y216" i="19" s="1"/>
  <c r="N216" i="19"/>
  <c r="H216" i="19"/>
  <c r="G216" i="19"/>
  <c r="W215" i="19"/>
  <c r="Y215" i="19" s="1"/>
  <c r="N215" i="19"/>
  <c r="H215" i="19"/>
  <c r="I215" i="19" s="1"/>
  <c r="G215" i="19"/>
  <c r="W214" i="19"/>
  <c r="Y214" i="19" s="1"/>
  <c r="N214" i="19"/>
  <c r="H214" i="19"/>
  <c r="I214" i="19" s="1"/>
  <c r="G214" i="19"/>
  <c r="H213" i="19"/>
  <c r="I213" i="19" s="1"/>
  <c r="G213" i="19"/>
  <c r="W212" i="19"/>
  <c r="Y212" i="19" s="1"/>
  <c r="N212" i="19"/>
  <c r="H212" i="19"/>
  <c r="I212" i="19" s="1"/>
  <c r="G212" i="19"/>
  <c r="W211" i="19"/>
  <c r="Y211" i="19" s="1"/>
  <c r="N211" i="19"/>
  <c r="H211" i="19"/>
  <c r="G211" i="19"/>
  <c r="Y210" i="19"/>
  <c r="W210" i="19"/>
  <c r="N210" i="19"/>
  <c r="H210" i="19"/>
  <c r="G210" i="19"/>
  <c r="W209" i="19"/>
  <c r="Y209" i="19" s="1"/>
  <c r="N209" i="19"/>
  <c r="H209" i="19"/>
  <c r="I209" i="19" s="1"/>
  <c r="G209" i="19"/>
  <c r="W208" i="19"/>
  <c r="Y208" i="19" s="1"/>
  <c r="N208" i="19"/>
  <c r="H208" i="19"/>
  <c r="I208" i="19" s="1"/>
  <c r="G208" i="19"/>
  <c r="W207" i="19"/>
  <c r="Y207" i="19" s="1"/>
  <c r="N207" i="19"/>
  <c r="H207" i="19"/>
  <c r="G207" i="19"/>
  <c r="W206" i="19"/>
  <c r="Y206" i="19" s="1"/>
  <c r="N206" i="19"/>
  <c r="H206" i="19"/>
  <c r="I206" i="19" s="1"/>
  <c r="G206" i="19"/>
  <c r="W205" i="19"/>
  <c r="Y205" i="19" s="1"/>
  <c r="N205" i="19"/>
  <c r="H205" i="19"/>
  <c r="I205" i="19" s="1"/>
  <c r="G205" i="19"/>
  <c r="W204" i="19"/>
  <c r="Y204" i="19" s="1"/>
  <c r="N204" i="19"/>
  <c r="H204" i="19"/>
  <c r="I204" i="19" s="1"/>
  <c r="G204" i="19"/>
  <c r="H203" i="19"/>
  <c r="I203" i="19" s="1"/>
  <c r="G203" i="19"/>
  <c r="W202" i="19"/>
  <c r="Y202" i="19" s="1"/>
  <c r="N202" i="19"/>
  <c r="H202" i="19"/>
  <c r="G202" i="19"/>
  <c r="W201" i="19"/>
  <c r="Y201" i="19" s="1"/>
  <c r="N201" i="19"/>
  <c r="H201" i="19"/>
  <c r="I201" i="19" s="1"/>
  <c r="G201" i="19"/>
  <c r="W200" i="19"/>
  <c r="Y200" i="19" s="1"/>
  <c r="N200" i="19"/>
  <c r="H200" i="19"/>
  <c r="I200" i="19" s="1"/>
  <c r="G200" i="19"/>
  <c r="W199" i="19"/>
  <c r="Y199" i="19" s="1"/>
  <c r="N199" i="19"/>
  <c r="H199" i="19"/>
  <c r="I199" i="19" s="1"/>
  <c r="G199" i="19"/>
  <c r="W198" i="19"/>
  <c r="Y198" i="19" s="1"/>
  <c r="N198" i="19"/>
  <c r="H198" i="19"/>
  <c r="G198" i="19"/>
  <c r="W197" i="19"/>
  <c r="Y197" i="19" s="1"/>
  <c r="N197" i="19"/>
  <c r="I197" i="19"/>
  <c r="H197" i="19"/>
  <c r="G197" i="19"/>
  <c r="W196" i="19"/>
  <c r="Y196" i="19" s="1"/>
  <c r="N196" i="19"/>
  <c r="H196" i="19"/>
  <c r="I196" i="19" s="1"/>
  <c r="G196" i="19"/>
  <c r="W195" i="19"/>
  <c r="Y195" i="19" s="1"/>
  <c r="N195" i="19"/>
  <c r="H195" i="19"/>
  <c r="I195" i="19" s="1"/>
  <c r="G195" i="19"/>
  <c r="W194" i="19"/>
  <c r="Y194" i="19" s="1"/>
  <c r="N194" i="19"/>
  <c r="H194" i="19"/>
  <c r="G194" i="19"/>
  <c r="W193" i="19"/>
  <c r="N193" i="19"/>
  <c r="H193" i="19"/>
  <c r="G193" i="19"/>
  <c r="P192" i="19"/>
  <c r="L192" i="19"/>
  <c r="K192" i="19"/>
  <c r="X119" i="19" s="1"/>
  <c r="X192" i="19" s="1"/>
  <c r="J192" i="19"/>
  <c r="F192" i="19"/>
  <c r="E192" i="19"/>
  <c r="W191" i="19"/>
  <c r="Y191" i="19" s="1"/>
  <c r="N191" i="19"/>
  <c r="H191" i="19"/>
  <c r="G191" i="19"/>
  <c r="W190" i="19"/>
  <c r="Y190" i="19" s="1"/>
  <c r="N190" i="19"/>
  <c r="H190" i="19"/>
  <c r="I190" i="19" s="1"/>
  <c r="G190" i="19"/>
  <c r="W189" i="19"/>
  <c r="Y189" i="19" s="1"/>
  <c r="N189" i="19"/>
  <c r="H189" i="19"/>
  <c r="G189" i="19"/>
  <c r="W188" i="19"/>
  <c r="Y188" i="19" s="1"/>
  <c r="N188" i="19"/>
  <c r="H188" i="19"/>
  <c r="I188" i="19" s="1"/>
  <c r="G188" i="19"/>
  <c r="W187" i="19"/>
  <c r="Y187" i="19" s="1"/>
  <c r="N187" i="19"/>
  <c r="H187" i="19"/>
  <c r="G187" i="19"/>
  <c r="W186" i="19"/>
  <c r="Y186" i="19" s="1"/>
  <c r="N186" i="19"/>
  <c r="H186" i="19"/>
  <c r="I186" i="19" s="1"/>
  <c r="G186" i="19"/>
  <c r="W185" i="19"/>
  <c r="Y185" i="19" s="1"/>
  <c r="N185" i="19"/>
  <c r="H185" i="19"/>
  <c r="G185" i="19"/>
  <c r="Y184" i="19"/>
  <c r="W184" i="19"/>
  <c r="N184" i="19"/>
  <c r="I184" i="19"/>
  <c r="H184" i="19"/>
  <c r="G184" i="19"/>
  <c r="W183" i="19"/>
  <c r="Y183" i="19" s="1"/>
  <c r="N183" i="19"/>
  <c r="H183" i="19"/>
  <c r="G183" i="19"/>
  <c r="W182" i="19"/>
  <c r="Y182" i="19" s="1"/>
  <c r="N182" i="19"/>
  <c r="H182" i="19"/>
  <c r="I182" i="19" s="1"/>
  <c r="G182" i="19"/>
  <c r="W181" i="19"/>
  <c r="Y181" i="19" s="1"/>
  <c r="N181" i="19"/>
  <c r="H181" i="19"/>
  <c r="G181" i="19"/>
  <c r="W180" i="19"/>
  <c r="Y180" i="19" s="1"/>
  <c r="N180" i="19"/>
  <c r="H180" i="19"/>
  <c r="I180" i="19" s="1"/>
  <c r="G180" i="19"/>
  <c r="H179" i="19"/>
  <c r="G179" i="19"/>
  <c r="W178" i="19"/>
  <c r="Y178" i="19" s="1"/>
  <c r="N178" i="19"/>
  <c r="H178" i="19"/>
  <c r="G178" i="19"/>
  <c r="W177" i="19"/>
  <c r="Y177" i="19" s="1"/>
  <c r="N177" i="19"/>
  <c r="H177" i="19"/>
  <c r="G177" i="19"/>
  <c r="W176" i="19"/>
  <c r="Y176" i="19" s="1"/>
  <c r="N176" i="19"/>
  <c r="H176" i="19"/>
  <c r="I176" i="19" s="1"/>
  <c r="G176" i="19"/>
  <c r="W175" i="19"/>
  <c r="Y175" i="19" s="1"/>
  <c r="N175" i="19"/>
  <c r="H175" i="19"/>
  <c r="G175" i="19"/>
  <c r="W174" i="19"/>
  <c r="Y174" i="19" s="1"/>
  <c r="N174" i="19"/>
  <c r="H174" i="19"/>
  <c r="I174" i="19" s="1"/>
  <c r="G174" i="19"/>
  <c r="W173" i="19"/>
  <c r="Y173" i="19" s="1"/>
  <c r="N173" i="19"/>
  <c r="H173" i="19"/>
  <c r="G173" i="19"/>
  <c r="W172" i="19"/>
  <c r="Y172" i="19" s="1"/>
  <c r="N172" i="19"/>
  <c r="H172" i="19"/>
  <c r="I172" i="19" s="1"/>
  <c r="G172" i="19"/>
  <c r="W171" i="19"/>
  <c r="Y171" i="19" s="1"/>
  <c r="N171" i="19"/>
  <c r="H171" i="19"/>
  <c r="G171" i="19"/>
  <c r="W170" i="19"/>
  <c r="Y170" i="19" s="1"/>
  <c r="N170" i="19"/>
  <c r="H170" i="19"/>
  <c r="I170" i="19" s="1"/>
  <c r="G170" i="19"/>
  <c r="H169" i="19"/>
  <c r="I169" i="19" s="1"/>
  <c r="G169" i="19"/>
  <c r="W168" i="19"/>
  <c r="Y168" i="19" s="1"/>
  <c r="N168" i="19"/>
  <c r="I168" i="19"/>
  <c r="H168" i="19"/>
  <c r="G168" i="19"/>
  <c r="W167" i="19"/>
  <c r="Y167" i="19" s="1"/>
  <c r="N167" i="19"/>
  <c r="H167" i="19"/>
  <c r="G167" i="19"/>
  <c r="W166" i="19"/>
  <c r="Y166" i="19" s="1"/>
  <c r="N166" i="19"/>
  <c r="H166" i="19"/>
  <c r="I166" i="19" s="1"/>
  <c r="G166" i="19"/>
  <c r="W165" i="19"/>
  <c r="Y165" i="19" s="1"/>
  <c r="N165" i="19"/>
  <c r="H165" i="19"/>
  <c r="G165" i="19"/>
  <c r="W164" i="19"/>
  <c r="Y164" i="19" s="1"/>
  <c r="N164" i="19"/>
  <c r="H164" i="19"/>
  <c r="I164" i="19" s="1"/>
  <c r="G164" i="19"/>
  <c r="W163" i="19"/>
  <c r="Y163" i="19" s="1"/>
  <c r="N163" i="19"/>
  <c r="H163" i="19"/>
  <c r="G163" i="19"/>
  <c r="W162" i="19"/>
  <c r="Y162" i="19" s="1"/>
  <c r="N162" i="19"/>
  <c r="H162" i="19"/>
  <c r="I162" i="19" s="1"/>
  <c r="G162" i="19"/>
  <c r="W161" i="19"/>
  <c r="Y161" i="19" s="1"/>
  <c r="N161" i="19"/>
  <c r="H161" i="19"/>
  <c r="G161" i="19"/>
  <c r="W160" i="19"/>
  <c r="Y160" i="19" s="1"/>
  <c r="N160" i="19"/>
  <c r="H160" i="19"/>
  <c r="I160" i="19" s="1"/>
  <c r="G160" i="19"/>
  <c r="W159" i="19"/>
  <c r="Y159" i="19" s="1"/>
  <c r="N159" i="19"/>
  <c r="H159" i="19"/>
  <c r="G159" i="19"/>
  <c r="W158" i="19"/>
  <c r="Y158" i="19" s="1"/>
  <c r="N158" i="19"/>
  <c r="H158" i="19"/>
  <c r="I158" i="19" s="1"/>
  <c r="G158" i="19"/>
  <c r="W157" i="19"/>
  <c r="Y157" i="19" s="1"/>
  <c r="N157" i="19"/>
  <c r="H157" i="19"/>
  <c r="G157" i="19"/>
  <c r="W156" i="19"/>
  <c r="Y156" i="19" s="1"/>
  <c r="N156" i="19"/>
  <c r="H156" i="19"/>
  <c r="I156" i="19" s="1"/>
  <c r="G156" i="19"/>
  <c r="H155" i="19"/>
  <c r="G155" i="19"/>
  <c r="W154" i="19"/>
  <c r="Y154" i="19" s="1"/>
  <c r="N154" i="19"/>
  <c r="H154" i="19"/>
  <c r="I154" i="19" s="1"/>
  <c r="G154" i="19"/>
  <c r="H153" i="19"/>
  <c r="I153" i="19" s="1"/>
  <c r="G153" i="19"/>
  <c r="W152" i="19"/>
  <c r="Y152" i="19" s="1"/>
  <c r="N152" i="19"/>
  <c r="H152" i="19"/>
  <c r="I152" i="19" s="1"/>
  <c r="G152" i="19"/>
  <c r="W151" i="19"/>
  <c r="Y151" i="19" s="1"/>
  <c r="N151" i="19"/>
  <c r="H151" i="19"/>
  <c r="G151" i="19"/>
  <c r="W150" i="19"/>
  <c r="Y150" i="19" s="1"/>
  <c r="N150" i="19"/>
  <c r="H150" i="19"/>
  <c r="I150" i="19" s="1"/>
  <c r="G150" i="19"/>
  <c r="W149" i="19"/>
  <c r="Y149" i="19" s="1"/>
  <c r="N149" i="19"/>
  <c r="H149" i="19"/>
  <c r="G149" i="19"/>
  <c r="W148" i="19"/>
  <c r="Y148" i="19" s="1"/>
  <c r="N148" i="19"/>
  <c r="H148" i="19"/>
  <c r="G148" i="19"/>
  <c r="W147" i="19"/>
  <c r="Y147" i="19" s="1"/>
  <c r="N147" i="19"/>
  <c r="H147" i="19"/>
  <c r="G147" i="19"/>
  <c r="W146" i="19"/>
  <c r="Y146" i="19" s="1"/>
  <c r="N146" i="19"/>
  <c r="H146" i="19"/>
  <c r="I146" i="19" s="1"/>
  <c r="G146" i="19"/>
  <c r="W145" i="19"/>
  <c r="Y145" i="19" s="1"/>
  <c r="N145" i="19"/>
  <c r="H145" i="19"/>
  <c r="G145" i="19"/>
  <c r="W144" i="19"/>
  <c r="Y144" i="19" s="1"/>
  <c r="N144" i="19"/>
  <c r="H144" i="19"/>
  <c r="I144" i="19" s="1"/>
  <c r="G144" i="19"/>
  <c r="W143" i="19"/>
  <c r="Y143" i="19" s="1"/>
  <c r="N143" i="19"/>
  <c r="H143" i="19"/>
  <c r="G143" i="19"/>
  <c r="W142" i="19"/>
  <c r="Y142" i="19" s="1"/>
  <c r="N142" i="19"/>
  <c r="H142" i="19"/>
  <c r="I142" i="19" s="1"/>
  <c r="G142" i="19"/>
  <c r="W141" i="19"/>
  <c r="Y141" i="19" s="1"/>
  <c r="N141" i="19"/>
  <c r="H141" i="19"/>
  <c r="G141" i="19"/>
  <c r="W140" i="19"/>
  <c r="Y140" i="19" s="1"/>
  <c r="N140" i="19"/>
  <c r="H140" i="19"/>
  <c r="I140" i="19" s="1"/>
  <c r="G140" i="19"/>
  <c r="W139" i="19"/>
  <c r="Y139" i="19" s="1"/>
  <c r="N139" i="19"/>
  <c r="H139" i="19"/>
  <c r="G139" i="19"/>
  <c r="W138" i="19"/>
  <c r="Y138" i="19" s="1"/>
  <c r="N138" i="19"/>
  <c r="H138" i="19"/>
  <c r="I138" i="19" s="1"/>
  <c r="G138" i="19"/>
  <c r="W137" i="19"/>
  <c r="Y137" i="19" s="1"/>
  <c r="N137" i="19"/>
  <c r="H137" i="19"/>
  <c r="G137" i="19"/>
  <c r="W136" i="19"/>
  <c r="Y136" i="19" s="1"/>
  <c r="N136" i="19"/>
  <c r="H136" i="19"/>
  <c r="I136" i="19" s="1"/>
  <c r="G136" i="19"/>
  <c r="W135" i="19"/>
  <c r="Y135" i="19" s="1"/>
  <c r="N135" i="19"/>
  <c r="H135" i="19"/>
  <c r="G135" i="19"/>
  <c r="W134" i="19"/>
  <c r="Y134" i="19" s="1"/>
  <c r="N134" i="19"/>
  <c r="H134" i="19"/>
  <c r="I134" i="19" s="1"/>
  <c r="G134" i="19"/>
  <c r="W133" i="19"/>
  <c r="Y133" i="19" s="1"/>
  <c r="N133" i="19"/>
  <c r="H133" i="19"/>
  <c r="G133" i="19"/>
  <c r="W132" i="19"/>
  <c r="Y132" i="19" s="1"/>
  <c r="N132" i="19"/>
  <c r="H132" i="19"/>
  <c r="I132" i="19" s="1"/>
  <c r="G132" i="19"/>
  <c r="H131" i="19"/>
  <c r="G131" i="19"/>
  <c r="W130" i="19"/>
  <c r="Y130" i="19" s="1"/>
  <c r="N130" i="19"/>
  <c r="I130" i="19"/>
  <c r="H130" i="19"/>
  <c r="G130" i="19"/>
  <c r="W129" i="19"/>
  <c r="Y129" i="19" s="1"/>
  <c r="N129" i="19"/>
  <c r="H129" i="19"/>
  <c r="I129" i="19" s="1"/>
  <c r="G129" i="19"/>
  <c r="W128" i="19"/>
  <c r="Y128" i="19" s="1"/>
  <c r="N128" i="19"/>
  <c r="H128" i="19"/>
  <c r="I128" i="19" s="1"/>
  <c r="G128" i="19"/>
  <c r="W127" i="19"/>
  <c r="Y127" i="19" s="1"/>
  <c r="N127" i="19"/>
  <c r="H127" i="19"/>
  <c r="I127" i="19" s="1"/>
  <c r="G127" i="19"/>
  <c r="W126" i="19"/>
  <c r="Y126" i="19" s="1"/>
  <c r="N126" i="19"/>
  <c r="H126" i="19"/>
  <c r="G126" i="19"/>
  <c r="W125" i="19"/>
  <c r="Y125" i="19" s="1"/>
  <c r="N125" i="19"/>
  <c r="H125" i="19"/>
  <c r="I125" i="19" s="1"/>
  <c r="G125" i="19"/>
  <c r="W124" i="19"/>
  <c r="Y124" i="19" s="1"/>
  <c r="N124" i="19"/>
  <c r="H124" i="19"/>
  <c r="I124" i="19" s="1"/>
  <c r="G124" i="19"/>
  <c r="W123" i="19"/>
  <c r="Y123" i="19" s="1"/>
  <c r="N123" i="19"/>
  <c r="H123" i="19"/>
  <c r="G123" i="19"/>
  <c r="W122" i="19"/>
  <c r="Y122" i="19" s="1"/>
  <c r="N122" i="19"/>
  <c r="H122" i="19"/>
  <c r="I122" i="19" s="1"/>
  <c r="G122" i="19"/>
  <c r="W121" i="19"/>
  <c r="Y121" i="19" s="1"/>
  <c r="N121" i="19"/>
  <c r="H121" i="19"/>
  <c r="I121" i="19" s="1"/>
  <c r="G121" i="19"/>
  <c r="W120" i="19"/>
  <c r="Y120" i="19" s="1"/>
  <c r="N120" i="19"/>
  <c r="H120" i="19"/>
  <c r="I120" i="19" s="1"/>
  <c r="G120" i="19"/>
  <c r="H119" i="19"/>
  <c r="I119" i="19" s="1"/>
  <c r="G119" i="19"/>
  <c r="P118" i="19"/>
  <c r="L118" i="19"/>
  <c r="K118" i="19"/>
  <c r="J118" i="19"/>
  <c r="F118" i="19"/>
  <c r="E118" i="19"/>
  <c r="W117" i="19"/>
  <c r="Y117" i="19" s="1"/>
  <c r="N117" i="19"/>
  <c r="H117" i="19"/>
  <c r="G117" i="19"/>
  <c r="W116" i="19"/>
  <c r="Y116" i="19" s="1"/>
  <c r="N116" i="19"/>
  <c r="H116" i="19"/>
  <c r="I116" i="19" s="1"/>
  <c r="G116" i="19"/>
  <c r="W115" i="19"/>
  <c r="Y115" i="19" s="1"/>
  <c r="N115" i="19"/>
  <c r="H115" i="19"/>
  <c r="G115" i="19"/>
  <c r="W114" i="19"/>
  <c r="Y114" i="19" s="1"/>
  <c r="N114" i="19"/>
  <c r="H114" i="19"/>
  <c r="G114" i="19"/>
  <c r="W113" i="19"/>
  <c r="Y113" i="19" s="1"/>
  <c r="N113" i="19"/>
  <c r="H113" i="19"/>
  <c r="G113" i="19"/>
  <c r="W112" i="19"/>
  <c r="Y112" i="19" s="1"/>
  <c r="N112" i="19"/>
  <c r="H112" i="19"/>
  <c r="I112" i="19" s="1"/>
  <c r="G112" i="19"/>
  <c r="W111" i="19"/>
  <c r="Y111" i="19" s="1"/>
  <c r="N111" i="19"/>
  <c r="H111" i="19"/>
  <c r="I111" i="19" s="1"/>
  <c r="G111" i="19"/>
  <c r="W110" i="19"/>
  <c r="Y110" i="19" s="1"/>
  <c r="N110" i="19"/>
  <c r="H110" i="19"/>
  <c r="G110" i="19"/>
  <c r="W109" i="19"/>
  <c r="Y109" i="19" s="1"/>
  <c r="N109" i="19"/>
  <c r="H109" i="19"/>
  <c r="G109" i="19"/>
  <c r="W108" i="19"/>
  <c r="Y108" i="19" s="1"/>
  <c r="N108" i="19"/>
  <c r="H108" i="19"/>
  <c r="G108" i="19"/>
  <c r="W107" i="19"/>
  <c r="Y107" i="19" s="1"/>
  <c r="N107" i="19"/>
  <c r="H107" i="19"/>
  <c r="I107" i="19" s="1"/>
  <c r="G107" i="19"/>
  <c r="W106" i="19"/>
  <c r="Y106" i="19" s="1"/>
  <c r="N106" i="19"/>
  <c r="H106" i="19"/>
  <c r="I106" i="19" s="1"/>
  <c r="G106" i="19"/>
  <c r="W105" i="19"/>
  <c r="Y105" i="19" s="1"/>
  <c r="N105" i="19"/>
  <c r="H105" i="19"/>
  <c r="G105" i="19"/>
  <c r="W104" i="19"/>
  <c r="Y104" i="19" s="1"/>
  <c r="N104" i="19"/>
  <c r="H104" i="19"/>
  <c r="I104" i="19" s="1"/>
  <c r="G104" i="19"/>
  <c r="W103" i="19"/>
  <c r="Y103" i="19" s="1"/>
  <c r="N103" i="19"/>
  <c r="H103" i="19"/>
  <c r="G103" i="19"/>
  <c r="W102" i="19"/>
  <c r="Y102" i="19" s="1"/>
  <c r="N102" i="19"/>
  <c r="H102" i="19"/>
  <c r="G102" i="19"/>
  <c r="W101" i="19"/>
  <c r="Y101" i="19" s="1"/>
  <c r="N101" i="19"/>
  <c r="H101" i="19"/>
  <c r="G101" i="19"/>
  <c r="W100" i="19"/>
  <c r="Y100" i="19" s="1"/>
  <c r="N100" i="19"/>
  <c r="H100" i="19"/>
  <c r="I100" i="19" s="1"/>
  <c r="G100" i="19"/>
  <c r="W99" i="19"/>
  <c r="Y99" i="19" s="1"/>
  <c r="N99" i="19"/>
  <c r="H99" i="19"/>
  <c r="I99" i="19" s="1"/>
  <c r="G99" i="19"/>
  <c r="W98" i="19"/>
  <c r="Y98" i="19" s="1"/>
  <c r="N98" i="19"/>
  <c r="H98" i="19"/>
  <c r="I98" i="19" s="1"/>
  <c r="G98" i="19"/>
  <c r="W97" i="19"/>
  <c r="Y97" i="19" s="1"/>
  <c r="N97" i="19"/>
  <c r="H97" i="19"/>
  <c r="G97" i="19"/>
  <c r="W96" i="19"/>
  <c r="Y96" i="19" s="1"/>
  <c r="N96" i="19"/>
  <c r="H96" i="19"/>
  <c r="G96" i="19"/>
  <c r="W95" i="19"/>
  <c r="Y95" i="19" s="1"/>
  <c r="N95" i="19"/>
  <c r="H95" i="19"/>
  <c r="G95" i="19"/>
  <c r="W94" i="19"/>
  <c r="Y94" i="19" s="1"/>
  <c r="N94" i="19"/>
  <c r="H94" i="19"/>
  <c r="I94" i="19" s="1"/>
  <c r="G94" i="19"/>
  <c r="W93" i="19"/>
  <c r="Y93" i="19" s="1"/>
  <c r="N93" i="19"/>
  <c r="H93" i="19"/>
  <c r="G93" i="19"/>
  <c r="W92" i="19"/>
  <c r="Y92" i="19" s="1"/>
  <c r="N92" i="19"/>
  <c r="H92" i="19"/>
  <c r="I92" i="19" s="1"/>
  <c r="G92" i="19"/>
  <c r="W91" i="19"/>
  <c r="Y91" i="19" s="1"/>
  <c r="N91" i="19"/>
  <c r="H91" i="19"/>
  <c r="I91" i="19" s="1"/>
  <c r="G91" i="19"/>
  <c r="W90" i="19"/>
  <c r="Y90" i="19" s="1"/>
  <c r="N90" i="19"/>
  <c r="H90" i="19"/>
  <c r="G90" i="19"/>
  <c r="W89" i="19"/>
  <c r="Y89" i="19" s="1"/>
  <c r="N89" i="19"/>
  <c r="H89" i="19"/>
  <c r="G89" i="19"/>
  <c r="W88" i="19"/>
  <c r="Y88" i="19" s="1"/>
  <c r="N88" i="19"/>
  <c r="H88" i="19"/>
  <c r="I88" i="19" s="1"/>
  <c r="G88" i="19"/>
  <c r="W87" i="19"/>
  <c r="Y87" i="19" s="1"/>
  <c r="N87" i="19"/>
  <c r="H87" i="19"/>
  <c r="I87" i="19" s="1"/>
  <c r="G87" i="19"/>
  <c r="W86" i="19"/>
  <c r="Y86" i="19" s="1"/>
  <c r="N86" i="19"/>
  <c r="H86" i="19"/>
  <c r="I86" i="19" s="1"/>
  <c r="G86" i="19"/>
  <c r="H85" i="19"/>
  <c r="G85" i="19"/>
  <c r="W84" i="19"/>
  <c r="Y84" i="19" s="1"/>
  <c r="N84" i="19"/>
  <c r="H84" i="19"/>
  <c r="I84" i="19" s="1"/>
  <c r="G84" i="19"/>
  <c r="W83" i="19"/>
  <c r="Y83" i="19" s="1"/>
  <c r="N83" i="19"/>
  <c r="H83" i="19"/>
  <c r="G83" i="19"/>
  <c r="W82" i="19"/>
  <c r="Y82" i="19" s="1"/>
  <c r="N82" i="19"/>
  <c r="H82" i="19"/>
  <c r="I82" i="19" s="1"/>
  <c r="G82" i="19"/>
  <c r="Y81" i="19"/>
  <c r="W81" i="19"/>
  <c r="N81" i="19"/>
  <c r="H81" i="19"/>
  <c r="I81" i="19" s="1"/>
  <c r="G81" i="19"/>
  <c r="W80" i="19"/>
  <c r="Y80" i="19" s="1"/>
  <c r="N80" i="19"/>
  <c r="H80" i="19"/>
  <c r="G80" i="19"/>
  <c r="W79" i="19"/>
  <c r="Y79" i="19" s="1"/>
  <c r="N79" i="19"/>
  <c r="H79" i="19"/>
  <c r="G79" i="19"/>
  <c r="W78" i="19"/>
  <c r="Y78" i="19" s="1"/>
  <c r="N78" i="19"/>
  <c r="H78" i="19"/>
  <c r="I78" i="19" s="1"/>
  <c r="G78" i="19"/>
  <c r="W77" i="19"/>
  <c r="Y77" i="19" s="1"/>
  <c r="N77" i="19"/>
  <c r="H77" i="19"/>
  <c r="I77" i="19" s="1"/>
  <c r="G77" i="19"/>
  <c r="I76" i="19"/>
  <c r="H76" i="19"/>
  <c r="G76" i="19"/>
  <c r="W75" i="19"/>
  <c r="Y75" i="19" s="1"/>
  <c r="N75" i="19"/>
  <c r="H75" i="19"/>
  <c r="I75" i="19" s="1"/>
  <c r="G75" i="19"/>
  <c r="W74" i="19"/>
  <c r="Y74" i="19" s="1"/>
  <c r="N74" i="19"/>
  <c r="H74" i="19"/>
  <c r="G74" i="19"/>
  <c r="W73" i="19"/>
  <c r="Y73" i="19" s="1"/>
  <c r="N73" i="19"/>
  <c r="H73" i="19"/>
  <c r="G73" i="19"/>
  <c r="W72" i="19"/>
  <c r="Y72" i="19" s="1"/>
  <c r="N72" i="19"/>
  <c r="H72" i="19"/>
  <c r="I72" i="19" s="1"/>
  <c r="G72" i="19"/>
  <c r="W71" i="19"/>
  <c r="Y71" i="19" s="1"/>
  <c r="N71" i="19"/>
  <c r="H71" i="19"/>
  <c r="I71" i="19" s="1"/>
  <c r="G71" i="19"/>
  <c r="W70" i="19"/>
  <c r="Y70" i="19" s="1"/>
  <c r="N70" i="19"/>
  <c r="H70" i="19"/>
  <c r="I70" i="19" s="1"/>
  <c r="G70" i="19"/>
  <c r="W69" i="19"/>
  <c r="Y69" i="19" s="1"/>
  <c r="N69" i="19"/>
  <c r="H69" i="19"/>
  <c r="G69" i="19"/>
  <c r="W68" i="19"/>
  <c r="Y68" i="19" s="1"/>
  <c r="N68" i="19"/>
  <c r="H68" i="19"/>
  <c r="I68" i="19" s="1"/>
  <c r="G68" i="19"/>
  <c r="W67" i="19"/>
  <c r="Y67" i="19" s="1"/>
  <c r="N67" i="19"/>
  <c r="H67" i="19"/>
  <c r="G67" i="19"/>
  <c r="W66" i="19"/>
  <c r="Y66" i="19" s="1"/>
  <c r="N66" i="19"/>
  <c r="H66" i="19"/>
  <c r="G66" i="19"/>
  <c r="W65" i="19"/>
  <c r="Y65" i="19" s="1"/>
  <c r="N65" i="19"/>
  <c r="H65" i="19"/>
  <c r="G65" i="19"/>
  <c r="W64" i="19"/>
  <c r="Y64" i="19" s="1"/>
  <c r="N64" i="19"/>
  <c r="H64" i="19"/>
  <c r="I64" i="19" s="1"/>
  <c r="G64" i="19"/>
  <c r="W63" i="19"/>
  <c r="Y63" i="19" s="1"/>
  <c r="N63" i="19"/>
  <c r="H63" i="19"/>
  <c r="I63" i="19" s="1"/>
  <c r="G63" i="19"/>
  <c r="W62" i="19"/>
  <c r="Y62" i="19" s="1"/>
  <c r="N62" i="19"/>
  <c r="H62" i="19"/>
  <c r="G62" i="19"/>
  <c r="W61" i="19"/>
  <c r="Y61" i="19" s="1"/>
  <c r="N61" i="19"/>
  <c r="H61" i="19"/>
  <c r="G61" i="19"/>
  <c r="W60" i="19"/>
  <c r="Y60" i="19" s="1"/>
  <c r="N60" i="19"/>
  <c r="H60" i="19"/>
  <c r="G60" i="19"/>
  <c r="W59" i="19"/>
  <c r="Y59" i="19" s="1"/>
  <c r="N59" i="19"/>
  <c r="H59" i="19"/>
  <c r="G59" i="19"/>
  <c r="W58" i="19"/>
  <c r="Y58" i="19" s="1"/>
  <c r="N58" i="19"/>
  <c r="H58" i="19"/>
  <c r="I58" i="19" s="1"/>
  <c r="G58" i="19"/>
  <c r="W57" i="19"/>
  <c r="Y57" i="19" s="1"/>
  <c r="N57" i="19"/>
  <c r="H57" i="19"/>
  <c r="G57" i="19"/>
  <c r="W56" i="19"/>
  <c r="Y56" i="19" s="1"/>
  <c r="N56" i="19"/>
  <c r="H56" i="19"/>
  <c r="G56" i="19"/>
  <c r="W55" i="19"/>
  <c r="Y55" i="19" s="1"/>
  <c r="N55" i="19"/>
  <c r="H55" i="19"/>
  <c r="G55" i="19"/>
  <c r="W54" i="19"/>
  <c r="Y54" i="19" s="1"/>
  <c r="N54" i="19"/>
  <c r="H54" i="19"/>
  <c r="G54" i="19"/>
  <c r="W53" i="19"/>
  <c r="Y53" i="19" s="1"/>
  <c r="N53" i="19"/>
  <c r="H53" i="19"/>
  <c r="G53" i="19"/>
  <c r="W52" i="19"/>
  <c r="Y52" i="19" s="1"/>
  <c r="N52" i="19"/>
  <c r="H52" i="19"/>
  <c r="G52" i="19"/>
  <c r="W51" i="19"/>
  <c r="Y51" i="19" s="1"/>
  <c r="N51" i="19"/>
  <c r="H51" i="19"/>
  <c r="I51" i="19" s="1"/>
  <c r="G51" i="19"/>
  <c r="W50" i="19"/>
  <c r="Y50" i="19" s="1"/>
  <c r="N50" i="19"/>
  <c r="H50" i="19"/>
  <c r="I50" i="19" s="1"/>
  <c r="G50" i="19"/>
  <c r="H49" i="19"/>
  <c r="G49" i="19"/>
  <c r="W48" i="19"/>
  <c r="Y48" i="19" s="1"/>
  <c r="N48" i="19"/>
  <c r="H48" i="19"/>
  <c r="I48" i="19" s="1"/>
  <c r="G48" i="19"/>
  <c r="W47" i="19"/>
  <c r="Y47" i="19" s="1"/>
  <c r="N47" i="19"/>
  <c r="H47" i="19"/>
  <c r="G47" i="19"/>
  <c r="W46" i="19"/>
  <c r="Y46" i="19" s="1"/>
  <c r="N46" i="19"/>
  <c r="H46" i="19"/>
  <c r="I46" i="19" s="1"/>
  <c r="G46" i="19"/>
  <c r="W45" i="19"/>
  <c r="Y45" i="19" s="1"/>
  <c r="N45" i="19"/>
  <c r="H45" i="19"/>
  <c r="G45" i="19"/>
  <c r="W44" i="19"/>
  <c r="Y44" i="19" s="1"/>
  <c r="N44" i="19"/>
  <c r="H44" i="19"/>
  <c r="G44" i="19"/>
  <c r="W43" i="19"/>
  <c r="Y43" i="19" s="1"/>
  <c r="N43" i="19"/>
  <c r="H43" i="19"/>
  <c r="G43" i="19"/>
  <c r="W42" i="19"/>
  <c r="Y42" i="19" s="1"/>
  <c r="N42" i="19"/>
  <c r="H42" i="19"/>
  <c r="I42" i="19" s="1"/>
  <c r="G42" i="19"/>
  <c r="W41" i="19"/>
  <c r="Y41" i="19" s="1"/>
  <c r="N41" i="19"/>
  <c r="H41" i="19"/>
  <c r="I41" i="19" s="1"/>
  <c r="G41" i="19"/>
  <c r="W40" i="19"/>
  <c r="Y40" i="19" s="1"/>
  <c r="N40" i="19"/>
  <c r="H40" i="19"/>
  <c r="G40" i="19"/>
  <c r="W39" i="19"/>
  <c r="Y39" i="19" s="1"/>
  <c r="N39" i="19"/>
  <c r="H39" i="19"/>
  <c r="G39" i="19"/>
  <c r="W38" i="19"/>
  <c r="Y38" i="19" s="1"/>
  <c r="N38" i="19"/>
  <c r="H38" i="19"/>
  <c r="I38" i="19" s="1"/>
  <c r="G38" i="19"/>
  <c r="W37" i="19"/>
  <c r="Y37" i="19" s="1"/>
  <c r="N37" i="19"/>
  <c r="H37" i="19"/>
  <c r="G37" i="19"/>
  <c r="W36" i="19"/>
  <c r="Y36" i="19" s="1"/>
  <c r="N36" i="19"/>
  <c r="H36" i="19"/>
  <c r="I36" i="19" s="1"/>
  <c r="G36" i="19"/>
  <c r="W35" i="19"/>
  <c r="Y35" i="19" s="1"/>
  <c r="H35" i="19"/>
  <c r="U35" i="19" s="1"/>
  <c r="G35" i="19"/>
  <c r="N34" i="19"/>
  <c r="H34" i="19"/>
  <c r="I34" i="19" s="1"/>
  <c r="G34" i="19"/>
  <c r="W33" i="19"/>
  <c r="Y33" i="19" s="1"/>
  <c r="N33" i="19"/>
  <c r="H33" i="19"/>
  <c r="G33" i="19"/>
  <c r="W32" i="19"/>
  <c r="Y32" i="19" s="1"/>
  <c r="N32" i="19"/>
  <c r="H32" i="19"/>
  <c r="I32" i="19" s="1"/>
  <c r="G32" i="19"/>
  <c r="W31" i="19"/>
  <c r="Y31" i="19" s="1"/>
  <c r="N31" i="19"/>
  <c r="H31" i="19"/>
  <c r="G31" i="19"/>
  <c r="W30" i="19"/>
  <c r="Y30" i="19" s="1"/>
  <c r="N30" i="19"/>
  <c r="H30" i="19"/>
  <c r="I30" i="19" s="1"/>
  <c r="G30" i="19"/>
  <c r="W29" i="19"/>
  <c r="Y29" i="19" s="1"/>
  <c r="N29" i="19"/>
  <c r="H29" i="19"/>
  <c r="G29" i="19"/>
  <c r="W28" i="19"/>
  <c r="Y28" i="19" s="1"/>
  <c r="N28" i="19"/>
  <c r="H28" i="19"/>
  <c r="G28" i="19"/>
  <c r="W27" i="19"/>
  <c r="Y27" i="19" s="1"/>
  <c r="N27" i="19"/>
  <c r="H27" i="19"/>
  <c r="I27" i="19" s="1"/>
  <c r="G27" i="19"/>
  <c r="W26" i="19"/>
  <c r="Y26" i="19" s="1"/>
  <c r="N26" i="19"/>
  <c r="H26" i="19"/>
  <c r="G26" i="19"/>
  <c r="W25" i="19"/>
  <c r="Y25" i="19" s="1"/>
  <c r="N25" i="19"/>
  <c r="H25" i="19"/>
  <c r="G25" i="19"/>
  <c r="W24" i="19"/>
  <c r="Y24" i="19" s="1"/>
  <c r="N24" i="19"/>
  <c r="H24" i="19"/>
  <c r="I24" i="19" s="1"/>
  <c r="G24" i="19"/>
  <c r="W23" i="19"/>
  <c r="Y23" i="19" s="1"/>
  <c r="N23" i="19"/>
  <c r="H23" i="19"/>
  <c r="U23" i="19" s="1"/>
  <c r="G23" i="19"/>
  <c r="W22" i="19"/>
  <c r="Y22" i="19" s="1"/>
  <c r="N22" i="19"/>
  <c r="H22" i="19"/>
  <c r="U22" i="19" s="1"/>
  <c r="G22" i="19"/>
  <c r="W21" i="19"/>
  <c r="Y21" i="19" s="1"/>
  <c r="N21" i="19"/>
  <c r="H21" i="19"/>
  <c r="G21" i="19"/>
  <c r="H20" i="19"/>
  <c r="G20" i="19"/>
  <c r="W19" i="19"/>
  <c r="Y19" i="19" s="1"/>
  <c r="N19" i="19"/>
  <c r="H19" i="19"/>
  <c r="G19" i="19"/>
  <c r="Y18" i="19"/>
  <c r="W18" i="19"/>
  <c r="N18" i="19"/>
  <c r="H18" i="19"/>
  <c r="I18" i="19" s="1"/>
  <c r="G18" i="19"/>
  <c r="W17" i="19"/>
  <c r="Y17" i="19" s="1"/>
  <c r="N17" i="19"/>
  <c r="H17" i="19"/>
  <c r="G17" i="19"/>
  <c r="U15" i="19"/>
  <c r="E10" i="19"/>
  <c r="I11" i="40" s="1"/>
  <c r="P917" i="17"/>
  <c r="L917" i="17"/>
  <c r="K917" i="17"/>
  <c r="X837" i="17" s="1"/>
  <c r="X917" i="17" s="1"/>
  <c r="J917" i="17"/>
  <c r="F917" i="17"/>
  <c r="E917" i="17"/>
  <c r="W916" i="17"/>
  <c r="Y916" i="17" s="1"/>
  <c r="N916" i="17"/>
  <c r="H916" i="17"/>
  <c r="I916" i="17" s="1"/>
  <c r="G916" i="17"/>
  <c r="W915" i="17"/>
  <c r="Y915" i="17" s="1"/>
  <c r="N915" i="17"/>
  <c r="H915" i="17"/>
  <c r="I915" i="17" s="1"/>
  <c r="G915" i="17"/>
  <c r="H914" i="17"/>
  <c r="I914" i="17" s="1"/>
  <c r="G914" i="17"/>
  <c r="W913" i="17"/>
  <c r="Y913" i="17" s="1"/>
  <c r="N913" i="17"/>
  <c r="H913" i="17"/>
  <c r="I913" i="17" s="1"/>
  <c r="G913" i="17"/>
  <c r="W912" i="17"/>
  <c r="Y912" i="17" s="1"/>
  <c r="N912" i="17"/>
  <c r="H912" i="17"/>
  <c r="G912" i="17"/>
  <c r="W911" i="17"/>
  <c r="Y911" i="17" s="1"/>
  <c r="N911" i="17"/>
  <c r="H911" i="17"/>
  <c r="I911" i="17" s="1"/>
  <c r="G911" i="17"/>
  <c r="W910" i="17"/>
  <c r="Y910" i="17" s="1"/>
  <c r="N910" i="17"/>
  <c r="H910" i="17"/>
  <c r="I910" i="17" s="1"/>
  <c r="G910" i="17"/>
  <c r="W909" i="17"/>
  <c r="Y909" i="17" s="1"/>
  <c r="N909" i="17"/>
  <c r="H909" i="17"/>
  <c r="I909" i="17" s="1"/>
  <c r="G909" i="17"/>
  <c r="W908" i="17"/>
  <c r="Y908" i="17" s="1"/>
  <c r="N908" i="17"/>
  <c r="H908" i="17"/>
  <c r="G908" i="17"/>
  <c r="W907" i="17"/>
  <c r="Y907" i="17" s="1"/>
  <c r="N907" i="17"/>
  <c r="H907" i="17"/>
  <c r="G907" i="17"/>
  <c r="W906" i="17"/>
  <c r="Y906" i="17" s="1"/>
  <c r="N906" i="17"/>
  <c r="H906" i="17"/>
  <c r="I906" i="17" s="1"/>
  <c r="G906" i="17"/>
  <c r="W905" i="17"/>
  <c r="Y905" i="17" s="1"/>
  <c r="N905" i="17"/>
  <c r="H905" i="17"/>
  <c r="I905" i="17" s="1"/>
  <c r="G905" i="17"/>
  <c r="H904" i="17"/>
  <c r="I904" i="17" s="1"/>
  <c r="G904" i="17"/>
  <c r="W903" i="17"/>
  <c r="Y903" i="17" s="1"/>
  <c r="N903" i="17"/>
  <c r="H903" i="17"/>
  <c r="I903" i="17" s="1"/>
  <c r="G903" i="17"/>
  <c r="W902" i="17"/>
  <c r="Y902" i="17" s="1"/>
  <c r="N902" i="17"/>
  <c r="H902" i="17"/>
  <c r="G902" i="17"/>
  <c r="W901" i="17"/>
  <c r="Y901" i="17" s="1"/>
  <c r="N901" i="17"/>
  <c r="H901" i="17"/>
  <c r="I901" i="17" s="1"/>
  <c r="G901" i="17"/>
  <c r="W900" i="17"/>
  <c r="Y900" i="17" s="1"/>
  <c r="N900" i="17"/>
  <c r="H900" i="17"/>
  <c r="I900" i="17" s="1"/>
  <c r="G900" i="17"/>
  <c r="W899" i="17"/>
  <c r="Y899" i="17" s="1"/>
  <c r="N899" i="17"/>
  <c r="H899" i="17"/>
  <c r="I899" i="17" s="1"/>
  <c r="G899" i="17"/>
  <c r="W898" i="17"/>
  <c r="Y898" i="17" s="1"/>
  <c r="N898" i="17"/>
  <c r="H898" i="17"/>
  <c r="G898" i="17"/>
  <c r="W897" i="17"/>
  <c r="Y897" i="17" s="1"/>
  <c r="N897" i="17"/>
  <c r="H897" i="17"/>
  <c r="I897" i="17" s="1"/>
  <c r="G897" i="17"/>
  <c r="W896" i="17"/>
  <c r="Y896" i="17" s="1"/>
  <c r="N896" i="17"/>
  <c r="H896" i="17"/>
  <c r="I896" i="17" s="1"/>
  <c r="G896" i="17"/>
  <c r="H895" i="17"/>
  <c r="I895" i="17" s="1"/>
  <c r="G895" i="17"/>
  <c r="W894" i="17"/>
  <c r="Y894" i="17" s="1"/>
  <c r="N894" i="17"/>
  <c r="H894" i="17"/>
  <c r="I894" i="17" s="1"/>
  <c r="G894" i="17"/>
  <c r="W893" i="17"/>
  <c r="Y893" i="17" s="1"/>
  <c r="N893" i="17"/>
  <c r="H893" i="17"/>
  <c r="I893" i="17" s="1"/>
  <c r="G893" i="17"/>
  <c r="W892" i="17"/>
  <c r="Y892" i="17" s="1"/>
  <c r="N892" i="17"/>
  <c r="H892" i="17"/>
  <c r="G892" i="17"/>
  <c r="W891" i="17"/>
  <c r="Y891" i="17" s="1"/>
  <c r="N891" i="17"/>
  <c r="H891" i="17"/>
  <c r="I891" i="17" s="1"/>
  <c r="G891" i="17"/>
  <c r="W890" i="17"/>
  <c r="Y890" i="17" s="1"/>
  <c r="N890" i="17"/>
  <c r="H890" i="17"/>
  <c r="I890" i="17" s="1"/>
  <c r="G890" i="17"/>
  <c r="W889" i="17"/>
  <c r="Y889" i="17" s="1"/>
  <c r="N889" i="17"/>
  <c r="H889" i="17"/>
  <c r="G889" i="17"/>
  <c r="W888" i="17"/>
  <c r="Y888" i="17" s="1"/>
  <c r="N888" i="17"/>
  <c r="H888" i="17"/>
  <c r="G888" i="17"/>
  <c r="W887" i="17"/>
  <c r="Y887" i="17" s="1"/>
  <c r="N887" i="17"/>
  <c r="H887" i="17"/>
  <c r="I887" i="17" s="1"/>
  <c r="G887" i="17"/>
  <c r="W886" i="17"/>
  <c r="Y886" i="17" s="1"/>
  <c r="N886" i="17"/>
  <c r="H886" i="17"/>
  <c r="I886" i="17" s="1"/>
  <c r="G886" i="17"/>
  <c r="W885" i="17"/>
  <c r="Y885" i="17" s="1"/>
  <c r="N885" i="17"/>
  <c r="H885" i="17"/>
  <c r="I885" i="17" s="1"/>
  <c r="G885" i="17"/>
  <c r="W884" i="17"/>
  <c r="Y884" i="17" s="1"/>
  <c r="N884" i="17"/>
  <c r="H884" i="17"/>
  <c r="G884" i="17"/>
  <c r="W883" i="17"/>
  <c r="Y883" i="17" s="1"/>
  <c r="N883" i="17"/>
  <c r="H883" i="17"/>
  <c r="I883" i="17" s="1"/>
  <c r="G883" i="17"/>
  <c r="H882" i="17"/>
  <c r="I882" i="17" s="1"/>
  <c r="G882" i="17"/>
  <c r="W881" i="17"/>
  <c r="Y881" i="17" s="1"/>
  <c r="N881" i="17"/>
  <c r="H881" i="17"/>
  <c r="I881" i="17" s="1"/>
  <c r="G881" i="17"/>
  <c r="W880" i="17"/>
  <c r="Y880" i="17" s="1"/>
  <c r="N880" i="17"/>
  <c r="H880" i="17"/>
  <c r="G880" i="17"/>
  <c r="W879" i="17"/>
  <c r="Y879" i="17" s="1"/>
  <c r="N879" i="17"/>
  <c r="H879" i="17"/>
  <c r="I879" i="17" s="1"/>
  <c r="G879" i="17"/>
  <c r="W878" i="17"/>
  <c r="Y878" i="17" s="1"/>
  <c r="N878" i="17"/>
  <c r="H878" i="17"/>
  <c r="G878" i="17"/>
  <c r="W877" i="17"/>
  <c r="Y877" i="17" s="1"/>
  <c r="N877" i="17"/>
  <c r="H877" i="17"/>
  <c r="I877" i="17" s="1"/>
  <c r="G877" i="17"/>
  <c r="W876" i="17"/>
  <c r="Y876" i="17" s="1"/>
  <c r="N876" i="17"/>
  <c r="H876" i="17"/>
  <c r="I876" i="17" s="1"/>
  <c r="G876" i="17"/>
  <c r="W875" i="17"/>
  <c r="Y875" i="17" s="1"/>
  <c r="N875" i="17"/>
  <c r="H875" i="17"/>
  <c r="I875" i="17" s="1"/>
  <c r="G875" i="17"/>
  <c r="W874" i="17"/>
  <c r="Y874" i="17" s="1"/>
  <c r="N874" i="17"/>
  <c r="H874" i="17"/>
  <c r="I874" i="17" s="1"/>
  <c r="G874" i="17"/>
  <c r="H873" i="17"/>
  <c r="G873" i="17"/>
  <c r="W872" i="17"/>
  <c r="Y872" i="17" s="1"/>
  <c r="N872" i="17"/>
  <c r="H872" i="17"/>
  <c r="I872" i="17" s="1"/>
  <c r="G872" i="17"/>
  <c r="H871" i="17"/>
  <c r="I871" i="17" s="1"/>
  <c r="G871" i="17"/>
  <c r="W870" i="17"/>
  <c r="Y870" i="17" s="1"/>
  <c r="N870" i="17"/>
  <c r="H870" i="17"/>
  <c r="I870" i="17" s="1"/>
  <c r="G870" i="17"/>
  <c r="W869" i="17"/>
  <c r="Y869" i="17" s="1"/>
  <c r="N869" i="17"/>
  <c r="H869" i="17"/>
  <c r="I869" i="17" s="1"/>
  <c r="G869" i="17"/>
  <c r="W868" i="17"/>
  <c r="Y868" i="17" s="1"/>
  <c r="N868" i="17"/>
  <c r="H868" i="17"/>
  <c r="I868" i="17" s="1"/>
  <c r="G868" i="17"/>
  <c r="W867" i="17"/>
  <c r="Y867" i="17" s="1"/>
  <c r="N867" i="17"/>
  <c r="H867" i="17"/>
  <c r="I867" i="17" s="1"/>
  <c r="G867" i="17"/>
  <c r="W866" i="17"/>
  <c r="Y866" i="17" s="1"/>
  <c r="N866" i="17"/>
  <c r="H866" i="17"/>
  <c r="G866" i="17"/>
  <c r="W865" i="17"/>
  <c r="Y865" i="17" s="1"/>
  <c r="N865" i="17"/>
  <c r="H865" i="17"/>
  <c r="G865" i="17"/>
  <c r="W864" i="17"/>
  <c r="Y864" i="17" s="1"/>
  <c r="N864" i="17"/>
  <c r="H864" i="17"/>
  <c r="I864" i="17" s="1"/>
  <c r="G864" i="17"/>
  <c r="W863" i="17"/>
  <c r="Y863" i="17" s="1"/>
  <c r="N863" i="17"/>
  <c r="H863" i="17"/>
  <c r="I863" i="17" s="1"/>
  <c r="G863" i="17"/>
  <c r="W862" i="17"/>
  <c r="Y862" i="17" s="1"/>
  <c r="N862" i="17"/>
  <c r="H862" i="17"/>
  <c r="I862" i="17" s="1"/>
  <c r="G862" i="17"/>
  <c r="W861" i="17"/>
  <c r="Y861" i="17" s="1"/>
  <c r="N861" i="17"/>
  <c r="H861" i="17"/>
  <c r="I861" i="17" s="1"/>
  <c r="G861" i="17"/>
  <c r="W860" i="17"/>
  <c r="Y860" i="17" s="1"/>
  <c r="N860" i="17"/>
  <c r="H860" i="17"/>
  <c r="I860" i="17" s="1"/>
  <c r="G860" i="17"/>
  <c r="W859" i="17"/>
  <c r="Y859" i="17" s="1"/>
  <c r="N859" i="17"/>
  <c r="H859" i="17"/>
  <c r="I859" i="17" s="1"/>
  <c r="G859" i="17"/>
  <c r="H858" i="17"/>
  <c r="I858" i="17" s="1"/>
  <c r="G858" i="17"/>
  <c r="W857" i="17"/>
  <c r="Y857" i="17" s="1"/>
  <c r="N857" i="17"/>
  <c r="H857" i="17"/>
  <c r="I857" i="17" s="1"/>
  <c r="G857" i="17"/>
  <c r="W856" i="17"/>
  <c r="Y856" i="17" s="1"/>
  <c r="N856" i="17"/>
  <c r="H856" i="17"/>
  <c r="G856" i="17"/>
  <c r="W855" i="17"/>
  <c r="Y855" i="17" s="1"/>
  <c r="N855" i="17"/>
  <c r="H855" i="17"/>
  <c r="I855" i="17" s="1"/>
  <c r="G855" i="17"/>
  <c r="W854" i="17"/>
  <c r="Y854" i="17" s="1"/>
  <c r="N854" i="17"/>
  <c r="H854" i="17"/>
  <c r="I854" i="17" s="1"/>
  <c r="G854" i="17"/>
  <c r="W853" i="17"/>
  <c r="Y853" i="17" s="1"/>
  <c r="N853" i="17"/>
  <c r="H853" i="17"/>
  <c r="I853" i="17" s="1"/>
  <c r="G853" i="17"/>
  <c r="W852" i="17"/>
  <c r="Y852" i="17" s="1"/>
  <c r="N852" i="17"/>
  <c r="H852" i="17"/>
  <c r="I852" i="17" s="1"/>
  <c r="G852" i="17"/>
  <c r="W851" i="17"/>
  <c r="Y851" i="17" s="1"/>
  <c r="N851" i="17"/>
  <c r="H851" i="17"/>
  <c r="I851" i="17" s="1"/>
  <c r="G851" i="17"/>
  <c r="W850" i="17"/>
  <c r="Y850" i="17" s="1"/>
  <c r="N850" i="17"/>
  <c r="H850" i="17"/>
  <c r="I850" i="17" s="1"/>
  <c r="G850" i="17"/>
  <c r="H849" i="17"/>
  <c r="G849" i="17"/>
  <c r="W848" i="17"/>
  <c r="Y848" i="17" s="1"/>
  <c r="N848" i="17"/>
  <c r="H848" i="17"/>
  <c r="I848" i="17" s="1"/>
  <c r="G848" i="17"/>
  <c r="W847" i="17"/>
  <c r="Y847" i="17" s="1"/>
  <c r="N847" i="17"/>
  <c r="H847" i="17"/>
  <c r="I847" i="17" s="1"/>
  <c r="G847" i="17"/>
  <c r="W846" i="17"/>
  <c r="Y846" i="17" s="1"/>
  <c r="N846" i="17"/>
  <c r="H846" i="17"/>
  <c r="I846" i="17" s="1"/>
  <c r="G846" i="17"/>
  <c r="W845" i="17"/>
  <c r="Y845" i="17" s="1"/>
  <c r="N845" i="17"/>
  <c r="H845" i="17"/>
  <c r="I845" i="17" s="1"/>
  <c r="G845" i="17"/>
  <c r="H844" i="17"/>
  <c r="G844" i="17"/>
  <c r="W843" i="17"/>
  <c r="Y843" i="17" s="1"/>
  <c r="N843" i="17"/>
  <c r="H843" i="17"/>
  <c r="G843" i="17"/>
  <c r="W842" i="17"/>
  <c r="Y842" i="17" s="1"/>
  <c r="N842" i="17"/>
  <c r="H842" i="17"/>
  <c r="I842" i="17" s="1"/>
  <c r="G842" i="17"/>
  <c r="W841" i="17"/>
  <c r="Y841" i="17" s="1"/>
  <c r="N841" i="17"/>
  <c r="H841" i="17"/>
  <c r="I841" i="17" s="1"/>
  <c r="G841" i="17"/>
  <c r="W840" i="17"/>
  <c r="Y840" i="17" s="1"/>
  <c r="N840" i="17"/>
  <c r="H840" i="17"/>
  <c r="G840" i="17"/>
  <c r="W839" i="17"/>
  <c r="Y839" i="17" s="1"/>
  <c r="N839" i="17"/>
  <c r="H839" i="17"/>
  <c r="I839" i="17" s="1"/>
  <c r="G839" i="17"/>
  <c r="H838" i="17"/>
  <c r="G838" i="17"/>
  <c r="W837" i="17"/>
  <c r="Y837" i="17" s="1"/>
  <c r="N837" i="17"/>
  <c r="H837" i="17"/>
  <c r="G837" i="17"/>
  <c r="P836" i="17"/>
  <c r="L836" i="17"/>
  <c r="K836" i="17"/>
  <c r="X690" i="17" s="1"/>
  <c r="X836" i="17" s="1"/>
  <c r="J836" i="17"/>
  <c r="F836" i="17"/>
  <c r="E836" i="17"/>
  <c r="W835" i="17"/>
  <c r="Y835" i="17" s="1"/>
  <c r="N835" i="17"/>
  <c r="H835" i="17"/>
  <c r="I835" i="17" s="1"/>
  <c r="G835" i="17"/>
  <c r="W834" i="17"/>
  <c r="Y834" i="17" s="1"/>
  <c r="N834" i="17"/>
  <c r="H834" i="17"/>
  <c r="G834" i="17"/>
  <c r="H833" i="17"/>
  <c r="G833" i="17"/>
  <c r="W832" i="17"/>
  <c r="Y832" i="17" s="1"/>
  <c r="N832" i="17"/>
  <c r="H832" i="17"/>
  <c r="I832" i="17" s="1"/>
  <c r="G832" i="17"/>
  <c r="W831" i="17"/>
  <c r="Y831" i="17" s="1"/>
  <c r="N831" i="17"/>
  <c r="H831" i="17"/>
  <c r="G831" i="17"/>
  <c r="W830" i="17"/>
  <c r="Y830" i="17" s="1"/>
  <c r="N830" i="17"/>
  <c r="H830" i="17"/>
  <c r="I830" i="17" s="1"/>
  <c r="G830" i="17"/>
  <c r="H829" i="17"/>
  <c r="G829" i="17"/>
  <c r="W828" i="17"/>
  <c r="Y828" i="17" s="1"/>
  <c r="N828" i="17"/>
  <c r="H828" i="17"/>
  <c r="G828" i="17"/>
  <c r="W827" i="17"/>
  <c r="Y827" i="17" s="1"/>
  <c r="N827" i="17"/>
  <c r="H827" i="17"/>
  <c r="I827" i="17" s="1"/>
  <c r="G827" i="17"/>
  <c r="W825" i="17"/>
  <c r="Y825" i="17" s="1"/>
  <c r="N825" i="17"/>
  <c r="H825" i="17"/>
  <c r="I825" i="17" s="1"/>
  <c r="G825" i="17"/>
  <c r="W824" i="17"/>
  <c r="Y824" i="17" s="1"/>
  <c r="N824" i="17"/>
  <c r="H824" i="17"/>
  <c r="G824" i="17"/>
  <c r="H823" i="17"/>
  <c r="G823" i="17"/>
  <c r="W822" i="17"/>
  <c r="Y822" i="17" s="1"/>
  <c r="N822" i="17"/>
  <c r="H822" i="17"/>
  <c r="G822" i="17"/>
  <c r="W819" i="17"/>
  <c r="Y819" i="17" s="1"/>
  <c r="N819" i="17"/>
  <c r="H819" i="17"/>
  <c r="I819" i="17" s="1"/>
  <c r="G819" i="17"/>
  <c r="W818" i="17"/>
  <c r="Y818" i="17" s="1"/>
  <c r="N818" i="17"/>
  <c r="H818" i="17"/>
  <c r="I818" i="17" s="1"/>
  <c r="G818" i="17"/>
  <c r="H817" i="17"/>
  <c r="G817" i="17"/>
  <c r="W816" i="17"/>
  <c r="Y816" i="17" s="1"/>
  <c r="N816" i="17"/>
  <c r="H816" i="17"/>
  <c r="G816" i="17"/>
  <c r="W813" i="17"/>
  <c r="Y813" i="17" s="1"/>
  <c r="N813" i="17"/>
  <c r="H813" i="17"/>
  <c r="G813" i="17"/>
  <c r="H812" i="17"/>
  <c r="G812" i="17"/>
  <c r="W811" i="17"/>
  <c r="Y811" i="17" s="1"/>
  <c r="N811" i="17"/>
  <c r="H811" i="17"/>
  <c r="G811" i="17"/>
  <c r="W809" i="17"/>
  <c r="Y809" i="17" s="1"/>
  <c r="N809" i="17"/>
  <c r="H809" i="17"/>
  <c r="I809" i="17" s="1"/>
  <c r="G809" i="17"/>
  <c r="W808" i="17"/>
  <c r="Y808" i="17" s="1"/>
  <c r="N808" i="17"/>
  <c r="H808" i="17"/>
  <c r="G808" i="17"/>
  <c r="W807" i="17"/>
  <c r="Y807" i="17" s="1"/>
  <c r="N807" i="17"/>
  <c r="H807" i="17"/>
  <c r="I807" i="17" s="1"/>
  <c r="G807" i="17"/>
  <c r="H806" i="17"/>
  <c r="G806" i="17"/>
  <c r="W805" i="17"/>
  <c r="Y805" i="17" s="1"/>
  <c r="N805" i="17"/>
  <c r="H805" i="17"/>
  <c r="I805" i="17" s="1"/>
  <c r="G805" i="17"/>
  <c r="W803" i="17"/>
  <c r="Y803" i="17" s="1"/>
  <c r="N803" i="17"/>
  <c r="H803" i="17"/>
  <c r="G803" i="17"/>
  <c r="W802" i="17"/>
  <c r="Y802" i="17" s="1"/>
  <c r="N802" i="17"/>
  <c r="H802" i="17"/>
  <c r="I802" i="17" s="1"/>
  <c r="G802" i="17"/>
  <c r="W801" i="17"/>
  <c r="Y801" i="17" s="1"/>
  <c r="N801" i="17"/>
  <c r="H801" i="17"/>
  <c r="G801" i="17"/>
  <c r="W800" i="17"/>
  <c r="Y800" i="17" s="1"/>
  <c r="N800" i="17"/>
  <c r="H800" i="17"/>
  <c r="I800" i="17" s="1"/>
  <c r="G800" i="17"/>
  <c r="W799" i="17"/>
  <c r="Y799" i="17" s="1"/>
  <c r="H799" i="17"/>
  <c r="I799" i="17" s="1"/>
  <c r="G799" i="17"/>
  <c r="N798" i="17"/>
  <c r="H798" i="17"/>
  <c r="G798" i="17"/>
  <c r="W797" i="17"/>
  <c r="Y797" i="17" s="1"/>
  <c r="N797" i="17"/>
  <c r="H797" i="17"/>
  <c r="G797" i="17"/>
  <c r="W796" i="17"/>
  <c r="Y796" i="17" s="1"/>
  <c r="N796" i="17"/>
  <c r="H796" i="17"/>
  <c r="I796" i="17" s="1"/>
  <c r="G796" i="17"/>
  <c r="H795" i="17"/>
  <c r="I795" i="17" s="1"/>
  <c r="G795" i="17"/>
  <c r="W794" i="17"/>
  <c r="Y794" i="17" s="1"/>
  <c r="N794" i="17"/>
  <c r="H794" i="17"/>
  <c r="I794" i="17" s="1"/>
  <c r="G794" i="17"/>
  <c r="W793" i="17"/>
  <c r="Y793" i="17" s="1"/>
  <c r="N793" i="17"/>
  <c r="H793" i="17"/>
  <c r="G793" i="17"/>
  <c r="W792" i="17"/>
  <c r="Y792" i="17" s="1"/>
  <c r="N792" i="17"/>
  <c r="H792" i="17"/>
  <c r="I792" i="17" s="1"/>
  <c r="G792" i="17"/>
  <c r="W791" i="17"/>
  <c r="Y791" i="17" s="1"/>
  <c r="N791" i="17"/>
  <c r="H791" i="17"/>
  <c r="G791" i="17"/>
  <c r="W790" i="17"/>
  <c r="Y790" i="17" s="1"/>
  <c r="N790" i="17"/>
  <c r="H790" i="17"/>
  <c r="G790" i="17"/>
  <c r="W789" i="17"/>
  <c r="Y789" i="17" s="1"/>
  <c r="N789" i="17"/>
  <c r="H789" i="17"/>
  <c r="G789" i="17"/>
  <c r="W788" i="17"/>
  <c r="Y788" i="17" s="1"/>
  <c r="N788" i="17"/>
  <c r="H788" i="17"/>
  <c r="I788" i="17" s="1"/>
  <c r="G788" i="17"/>
  <c r="H787" i="17"/>
  <c r="G787" i="17"/>
  <c r="W786" i="17"/>
  <c r="Y786" i="17" s="1"/>
  <c r="N786" i="17"/>
  <c r="H786" i="17"/>
  <c r="I786" i="17" s="1"/>
  <c r="G786" i="17"/>
  <c r="W785" i="17"/>
  <c r="Y785" i="17" s="1"/>
  <c r="N785" i="17"/>
  <c r="H785" i="17"/>
  <c r="G785" i="17"/>
  <c r="W784" i="17"/>
  <c r="Y784" i="17" s="1"/>
  <c r="N784" i="17"/>
  <c r="H784" i="17"/>
  <c r="I784" i="17" s="1"/>
  <c r="G784" i="17"/>
  <c r="W783" i="17"/>
  <c r="Y783" i="17" s="1"/>
  <c r="N783" i="17"/>
  <c r="H783" i="17"/>
  <c r="G783" i="17"/>
  <c r="W782" i="17"/>
  <c r="Y782" i="17" s="1"/>
  <c r="N782" i="17"/>
  <c r="H782" i="17"/>
  <c r="G782" i="17"/>
  <c r="W781" i="17"/>
  <c r="Y781" i="17" s="1"/>
  <c r="N781" i="17"/>
  <c r="H781" i="17"/>
  <c r="I781" i="17" s="1"/>
  <c r="G781" i="17"/>
  <c r="W780" i="17"/>
  <c r="Y780" i="17" s="1"/>
  <c r="N780" i="17"/>
  <c r="H780" i="17"/>
  <c r="G780" i="17"/>
  <c r="W779" i="17"/>
  <c r="Y779" i="17" s="1"/>
  <c r="N779" i="17"/>
  <c r="H779" i="17"/>
  <c r="G779" i="17"/>
  <c r="W777" i="17"/>
  <c r="Y777" i="17" s="1"/>
  <c r="N777" i="17"/>
  <c r="H777" i="17"/>
  <c r="G777" i="17"/>
  <c r="W776" i="17"/>
  <c r="Y776" i="17" s="1"/>
  <c r="N776" i="17"/>
  <c r="H776" i="17"/>
  <c r="I776" i="17" s="1"/>
  <c r="G776" i="17"/>
  <c r="W775" i="17"/>
  <c r="Y775" i="17" s="1"/>
  <c r="N775" i="17"/>
  <c r="H775" i="17"/>
  <c r="G775" i="17"/>
  <c r="H774" i="17"/>
  <c r="G774" i="17"/>
  <c r="W773" i="17"/>
  <c r="Y773" i="17" s="1"/>
  <c r="N773" i="17"/>
  <c r="H773" i="17"/>
  <c r="I773" i="17" s="1"/>
  <c r="G773" i="17"/>
  <c r="W772" i="17"/>
  <c r="Y772" i="17" s="1"/>
  <c r="N772" i="17"/>
  <c r="H772" i="17"/>
  <c r="I772" i="17" s="1"/>
  <c r="G772" i="17"/>
  <c r="W771" i="17"/>
  <c r="Y771" i="17" s="1"/>
  <c r="N771" i="17"/>
  <c r="H771" i="17"/>
  <c r="I771" i="17" s="1"/>
  <c r="G771" i="17"/>
  <c r="W770" i="17"/>
  <c r="Y770" i="17" s="1"/>
  <c r="N770" i="17"/>
  <c r="H770" i="17"/>
  <c r="G770" i="17"/>
  <c r="H769" i="17"/>
  <c r="G769" i="17"/>
  <c r="W768" i="17"/>
  <c r="Y768" i="17" s="1"/>
  <c r="N768" i="17"/>
  <c r="H768" i="17"/>
  <c r="G768" i="17"/>
  <c r="W767" i="17"/>
  <c r="Y767" i="17" s="1"/>
  <c r="N767" i="17"/>
  <c r="H767" i="17"/>
  <c r="I767" i="17" s="1"/>
  <c r="G767" i="17"/>
  <c r="W766" i="17"/>
  <c r="Y766" i="17" s="1"/>
  <c r="N766" i="17"/>
  <c r="H766" i="17"/>
  <c r="I766" i="17" s="1"/>
  <c r="G766" i="17"/>
  <c r="W765" i="17"/>
  <c r="Y765" i="17" s="1"/>
  <c r="N765" i="17"/>
  <c r="H765" i="17"/>
  <c r="I765" i="17" s="1"/>
  <c r="G765" i="17"/>
  <c r="H764" i="17"/>
  <c r="G764" i="17"/>
  <c r="W763" i="17"/>
  <c r="Y763" i="17" s="1"/>
  <c r="N763" i="17"/>
  <c r="H763" i="17"/>
  <c r="I763" i="17" s="1"/>
  <c r="G763" i="17"/>
  <c r="W762" i="17"/>
  <c r="Y762" i="17" s="1"/>
  <c r="N762" i="17"/>
  <c r="H762" i="17"/>
  <c r="G762" i="17"/>
  <c r="W761" i="17"/>
  <c r="Y761" i="17" s="1"/>
  <c r="N761" i="17"/>
  <c r="H761" i="17"/>
  <c r="I761" i="17" s="1"/>
  <c r="G761" i="17"/>
  <c r="W760" i="17"/>
  <c r="Y760" i="17" s="1"/>
  <c r="N760" i="17"/>
  <c r="H760" i="17"/>
  <c r="I760" i="17" s="1"/>
  <c r="G760" i="17"/>
  <c r="W759" i="17"/>
  <c r="Y759" i="17" s="1"/>
  <c r="N759" i="17"/>
  <c r="H759" i="17"/>
  <c r="I759" i="17" s="1"/>
  <c r="G759" i="17"/>
  <c r="H758" i="17"/>
  <c r="I758" i="17" s="1"/>
  <c r="G758" i="17"/>
  <c r="W757" i="17"/>
  <c r="Y757" i="17" s="1"/>
  <c r="N757" i="17"/>
  <c r="H757" i="17"/>
  <c r="I757" i="17" s="1"/>
  <c r="G757" i="17"/>
  <c r="W756" i="17"/>
  <c r="Y756" i="17" s="1"/>
  <c r="N756" i="17"/>
  <c r="H756" i="17"/>
  <c r="G756" i="17"/>
  <c r="W755" i="17"/>
  <c r="Y755" i="17" s="1"/>
  <c r="N755" i="17"/>
  <c r="H755" i="17"/>
  <c r="G755" i="17"/>
  <c r="W754" i="17"/>
  <c r="Y754" i="17" s="1"/>
  <c r="N754" i="17"/>
  <c r="H754" i="17"/>
  <c r="I754" i="17" s="1"/>
  <c r="G754" i="17"/>
  <c r="W753" i="17"/>
  <c r="Y753" i="17" s="1"/>
  <c r="N753" i="17"/>
  <c r="H753" i="17"/>
  <c r="I753" i="17" s="1"/>
  <c r="G753" i="17"/>
  <c r="W752" i="17"/>
  <c r="Y752" i="17" s="1"/>
  <c r="N752" i="17"/>
  <c r="H752" i="17"/>
  <c r="G752" i="17"/>
  <c r="H751" i="17"/>
  <c r="G751" i="17"/>
  <c r="W750" i="17"/>
  <c r="Y750" i="17" s="1"/>
  <c r="N750" i="17"/>
  <c r="H750" i="17"/>
  <c r="I750" i="17" s="1"/>
  <c r="G750" i="17"/>
  <c r="W749" i="17"/>
  <c r="Y749" i="17" s="1"/>
  <c r="N749" i="17"/>
  <c r="H749" i="17"/>
  <c r="G749" i="17"/>
  <c r="W748" i="17"/>
  <c r="Y748" i="17" s="1"/>
  <c r="N748" i="17"/>
  <c r="H748" i="17"/>
  <c r="I748" i="17" s="1"/>
  <c r="G748" i="17"/>
  <c r="W747" i="17"/>
  <c r="Y747" i="17" s="1"/>
  <c r="N747" i="17"/>
  <c r="H747" i="17"/>
  <c r="G747" i="17"/>
  <c r="H746" i="17"/>
  <c r="G746" i="17"/>
  <c r="W745" i="17"/>
  <c r="Y745" i="17" s="1"/>
  <c r="N745" i="17"/>
  <c r="H745" i="17"/>
  <c r="G745" i="17"/>
  <c r="W744" i="17"/>
  <c r="Y744" i="17" s="1"/>
  <c r="N744" i="17"/>
  <c r="H744" i="17"/>
  <c r="I744" i="17" s="1"/>
  <c r="G744" i="17"/>
  <c r="W743" i="17"/>
  <c r="Y743" i="17" s="1"/>
  <c r="N743" i="17"/>
  <c r="H743" i="17"/>
  <c r="I743" i="17" s="1"/>
  <c r="G743" i="17"/>
  <c r="W742" i="17"/>
  <c r="Y742" i="17" s="1"/>
  <c r="N742" i="17"/>
  <c r="H742" i="17"/>
  <c r="I742" i="17" s="1"/>
  <c r="G742" i="17"/>
  <c r="W741" i="17"/>
  <c r="Y741" i="17" s="1"/>
  <c r="N741" i="17"/>
  <c r="H741" i="17"/>
  <c r="G741" i="17"/>
  <c r="W740" i="17"/>
  <c r="Y740" i="17" s="1"/>
  <c r="N740" i="17"/>
  <c r="H740" i="17"/>
  <c r="I740" i="17" s="1"/>
  <c r="G740" i="17"/>
  <c r="W739" i="17"/>
  <c r="Y739" i="17" s="1"/>
  <c r="N739" i="17"/>
  <c r="H739" i="17"/>
  <c r="I739" i="17" s="1"/>
  <c r="G739" i="17"/>
  <c r="H738" i="17"/>
  <c r="G738" i="17"/>
  <c r="W737" i="17"/>
  <c r="Y737" i="17" s="1"/>
  <c r="N737" i="17"/>
  <c r="H737" i="17"/>
  <c r="G737" i="17"/>
  <c r="W736" i="17"/>
  <c r="Y736" i="17" s="1"/>
  <c r="N736" i="17"/>
  <c r="H736" i="17"/>
  <c r="I736" i="17" s="1"/>
  <c r="G736" i="17"/>
  <c r="W735" i="17"/>
  <c r="Y735" i="17" s="1"/>
  <c r="N735" i="17"/>
  <c r="H735" i="17"/>
  <c r="G735" i="17"/>
  <c r="W734" i="17"/>
  <c r="Y734" i="17" s="1"/>
  <c r="N734" i="17"/>
  <c r="H734" i="17"/>
  <c r="I734" i="17" s="1"/>
  <c r="G734" i="17"/>
  <c r="H733" i="17"/>
  <c r="I733" i="17" s="1"/>
  <c r="G733" i="17"/>
  <c r="W732" i="17"/>
  <c r="Y732" i="17" s="1"/>
  <c r="N732" i="17"/>
  <c r="H732" i="17"/>
  <c r="I732" i="17" s="1"/>
  <c r="G732" i="17"/>
  <c r="W731" i="17"/>
  <c r="Y731" i="17" s="1"/>
  <c r="N731" i="17"/>
  <c r="H731" i="17"/>
  <c r="G731" i="17"/>
  <c r="W729" i="17"/>
  <c r="Y729" i="17" s="1"/>
  <c r="N729" i="17"/>
  <c r="H729" i="17"/>
  <c r="G729" i="17"/>
  <c r="W728" i="17"/>
  <c r="Y728" i="17" s="1"/>
  <c r="N728" i="17"/>
  <c r="H728" i="17"/>
  <c r="I728" i="17" s="1"/>
  <c r="G728" i="17"/>
  <c r="W727" i="17"/>
  <c r="Y727" i="17" s="1"/>
  <c r="N727" i="17"/>
  <c r="H727" i="17"/>
  <c r="I727" i="17" s="1"/>
  <c r="G727" i="17"/>
  <c r="W726" i="17"/>
  <c r="Y726" i="17" s="1"/>
  <c r="N726" i="17"/>
  <c r="H726" i="17"/>
  <c r="I726" i="17" s="1"/>
  <c r="G726" i="17"/>
  <c r="H725" i="17"/>
  <c r="I725" i="17" s="1"/>
  <c r="G725" i="17"/>
  <c r="W724" i="17"/>
  <c r="Y724" i="17" s="1"/>
  <c r="N724" i="17"/>
  <c r="H724" i="17"/>
  <c r="G724" i="17"/>
  <c r="N723" i="17"/>
  <c r="H723" i="17"/>
  <c r="G723" i="17"/>
  <c r="W722" i="17"/>
  <c r="Y722" i="17" s="1"/>
  <c r="N722" i="17"/>
  <c r="H722" i="17"/>
  <c r="I722" i="17" s="1"/>
  <c r="G722" i="17"/>
  <c r="W721" i="17"/>
  <c r="Y721" i="17" s="1"/>
  <c r="N721" i="17"/>
  <c r="H721" i="17"/>
  <c r="G721" i="17"/>
  <c r="W720" i="17"/>
  <c r="Y720" i="17" s="1"/>
  <c r="N720" i="17"/>
  <c r="H720" i="17"/>
  <c r="G720" i="17"/>
  <c r="H719" i="17"/>
  <c r="G719" i="17"/>
  <c r="W718" i="17"/>
  <c r="Y718" i="17" s="1"/>
  <c r="N718" i="17"/>
  <c r="H718" i="17"/>
  <c r="G718" i="17"/>
  <c r="W717" i="17"/>
  <c r="Y717" i="17" s="1"/>
  <c r="N717" i="17"/>
  <c r="H717" i="17"/>
  <c r="I717" i="17" s="1"/>
  <c r="G717" i="17"/>
  <c r="W716" i="17"/>
  <c r="Y716" i="17" s="1"/>
  <c r="N716" i="17"/>
  <c r="H716" i="17"/>
  <c r="I716" i="17" s="1"/>
  <c r="G716" i="17"/>
  <c r="H715" i="17"/>
  <c r="G715" i="17"/>
  <c r="W714" i="17"/>
  <c r="Y714" i="17" s="1"/>
  <c r="N714" i="17"/>
  <c r="H714" i="17"/>
  <c r="I714" i="17" s="1"/>
  <c r="G714" i="17"/>
  <c r="W713" i="17"/>
  <c r="Y713" i="17" s="1"/>
  <c r="N713" i="17"/>
  <c r="H713" i="17"/>
  <c r="I713" i="17" s="1"/>
  <c r="G713" i="17"/>
  <c r="W712" i="17"/>
  <c r="Y712" i="17" s="1"/>
  <c r="N712" i="17"/>
  <c r="H712" i="17"/>
  <c r="G712" i="17"/>
  <c r="W711" i="17"/>
  <c r="Y711" i="17" s="1"/>
  <c r="N711" i="17"/>
  <c r="H711" i="17"/>
  <c r="I711" i="17" s="1"/>
  <c r="G711" i="17"/>
  <c r="H710" i="17"/>
  <c r="G710" i="17"/>
  <c r="W709" i="17"/>
  <c r="Y709" i="17" s="1"/>
  <c r="N709" i="17"/>
  <c r="H709" i="17"/>
  <c r="I709" i="17" s="1"/>
  <c r="G709" i="17"/>
  <c r="W708" i="17"/>
  <c r="Y708" i="17" s="1"/>
  <c r="N708" i="17"/>
  <c r="H708" i="17"/>
  <c r="G708" i="17"/>
  <c r="W707" i="17"/>
  <c r="Y707" i="17" s="1"/>
  <c r="N707" i="17"/>
  <c r="H707" i="17"/>
  <c r="I707" i="17" s="1"/>
  <c r="G707" i="17"/>
  <c r="W706" i="17"/>
  <c r="Y706" i="17" s="1"/>
  <c r="N706" i="17"/>
  <c r="H706" i="17"/>
  <c r="G706" i="17"/>
  <c r="W705" i="17"/>
  <c r="Y705" i="17" s="1"/>
  <c r="N705" i="17"/>
  <c r="H705" i="17"/>
  <c r="I705" i="17" s="1"/>
  <c r="G705" i="17"/>
  <c r="W704" i="17"/>
  <c r="Y704" i="17" s="1"/>
  <c r="N704" i="17"/>
  <c r="H704" i="17"/>
  <c r="I704" i="17" s="1"/>
  <c r="G704" i="17"/>
  <c r="W703" i="17"/>
  <c r="Y703" i="17" s="1"/>
  <c r="N703" i="17"/>
  <c r="H703" i="17"/>
  <c r="I703" i="17" s="1"/>
  <c r="G703" i="17"/>
  <c r="H702" i="17"/>
  <c r="I702" i="17" s="1"/>
  <c r="G702" i="17"/>
  <c r="W701" i="17"/>
  <c r="Y701" i="17" s="1"/>
  <c r="N701" i="17"/>
  <c r="H701" i="17"/>
  <c r="G701" i="17"/>
  <c r="W700" i="17"/>
  <c r="Y700" i="17" s="1"/>
  <c r="N700" i="17"/>
  <c r="H700" i="17"/>
  <c r="G700" i="17"/>
  <c r="W699" i="17"/>
  <c r="Y699" i="17" s="1"/>
  <c r="N699" i="17"/>
  <c r="H699" i="17"/>
  <c r="G699" i="17"/>
  <c r="W698" i="17"/>
  <c r="Y698" i="17" s="1"/>
  <c r="N698" i="17"/>
  <c r="H698" i="17"/>
  <c r="G698" i="17"/>
  <c r="W697" i="17"/>
  <c r="Y697" i="17" s="1"/>
  <c r="N697" i="17"/>
  <c r="H697" i="17"/>
  <c r="G697" i="17"/>
  <c r="W696" i="17"/>
  <c r="Y696" i="17" s="1"/>
  <c r="N696" i="17"/>
  <c r="H696" i="17"/>
  <c r="G696" i="17"/>
  <c r="W695" i="17"/>
  <c r="Y695" i="17" s="1"/>
  <c r="N695" i="17"/>
  <c r="H695" i="17"/>
  <c r="I695" i="17" s="1"/>
  <c r="G695" i="17"/>
  <c r="H694" i="17"/>
  <c r="G694" i="17"/>
  <c r="W693" i="17"/>
  <c r="Y693" i="17" s="1"/>
  <c r="N693" i="17"/>
  <c r="H693" i="17"/>
  <c r="I693" i="17" s="1"/>
  <c r="G693" i="17"/>
  <c r="W692" i="17"/>
  <c r="Y692" i="17" s="1"/>
  <c r="N692" i="17"/>
  <c r="H692" i="17"/>
  <c r="I692" i="17" s="1"/>
  <c r="G692" i="17"/>
  <c r="W691" i="17"/>
  <c r="Y691" i="17" s="1"/>
  <c r="N691" i="17"/>
  <c r="H691" i="17"/>
  <c r="G691" i="17"/>
  <c r="H690" i="17"/>
  <c r="G690" i="17"/>
  <c r="P689" i="17"/>
  <c r="L689" i="17"/>
  <c r="K689" i="17"/>
  <c r="X633" i="17" s="1"/>
  <c r="X689" i="17" s="1"/>
  <c r="J689" i="17"/>
  <c r="F689" i="17"/>
  <c r="E689" i="17"/>
  <c r="W688" i="17"/>
  <c r="Y688" i="17" s="1"/>
  <c r="N688" i="17"/>
  <c r="H688" i="17"/>
  <c r="I688" i="17" s="1"/>
  <c r="G688" i="17"/>
  <c r="W687" i="17"/>
  <c r="Y687" i="17" s="1"/>
  <c r="N687" i="17"/>
  <c r="H687" i="17"/>
  <c r="I687" i="17" s="1"/>
  <c r="G687" i="17"/>
  <c r="W686" i="17"/>
  <c r="Y686" i="17" s="1"/>
  <c r="N686" i="17"/>
  <c r="H686" i="17"/>
  <c r="I686" i="17" s="1"/>
  <c r="G686" i="17"/>
  <c r="W685" i="17"/>
  <c r="Y685" i="17" s="1"/>
  <c r="N685" i="17"/>
  <c r="H685" i="17"/>
  <c r="I685" i="17" s="1"/>
  <c r="G685" i="17"/>
  <c r="W684" i="17"/>
  <c r="Y684" i="17" s="1"/>
  <c r="N684" i="17"/>
  <c r="H684" i="17"/>
  <c r="I684" i="17" s="1"/>
  <c r="G684" i="17"/>
  <c r="W683" i="17"/>
  <c r="Y683" i="17" s="1"/>
  <c r="N683" i="17"/>
  <c r="H683" i="17"/>
  <c r="I683" i="17" s="1"/>
  <c r="G683" i="17"/>
  <c r="W682" i="17"/>
  <c r="Y682" i="17" s="1"/>
  <c r="N682" i="17"/>
  <c r="H682" i="17"/>
  <c r="I682" i="17" s="1"/>
  <c r="G682" i="17"/>
  <c r="W681" i="17"/>
  <c r="Y681" i="17" s="1"/>
  <c r="N681" i="17"/>
  <c r="H681" i="17"/>
  <c r="G681" i="17"/>
  <c r="H680" i="17"/>
  <c r="G680" i="17"/>
  <c r="W679" i="17"/>
  <c r="Y679" i="17" s="1"/>
  <c r="N679" i="17"/>
  <c r="H679" i="17"/>
  <c r="I679" i="17" s="1"/>
  <c r="G679" i="17"/>
  <c r="W678" i="17"/>
  <c r="Y678" i="17" s="1"/>
  <c r="N678" i="17"/>
  <c r="H678" i="17"/>
  <c r="I678" i="17" s="1"/>
  <c r="G678" i="17"/>
  <c r="W677" i="17"/>
  <c r="Y677" i="17" s="1"/>
  <c r="N677" i="17"/>
  <c r="H677" i="17"/>
  <c r="I677" i="17" s="1"/>
  <c r="G677" i="17"/>
  <c r="W676" i="17"/>
  <c r="Y676" i="17" s="1"/>
  <c r="N676" i="17"/>
  <c r="H676" i="17"/>
  <c r="I676" i="17" s="1"/>
  <c r="G676" i="17"/>
  <c r="H675" i="17"/>
  <c r="G675" i="17"/>
  <c r="H673" i="17"/>
  <c r="G673" i="17"/>
  <c r="W672" i="17"/>
  <c r="Y672" i="17" s="1"/>
  <c r="N672" i="17"/>
  <c r="H672" i="17"/>
  <c r="I672" i="17" s="1"/>
  <c r="G672" i="17"/>
  <c r="W671" i="17"/>
  <c r="Y671" i="17" s="1"/>
  <c r="N671" i="17"/>
  <c r="H671" i="17"/>
  <c r="G671" i="17"/>
  <c r="H669" i="17"/>
  <c r="I669" i="17" s="1"/>
  <c r="G669" i="17"/>
  <c r="W668" i="17"/>
  <c r="Y668" i="17" s="1"/>
  <c r="N668" i="17"/>
  <c r="H668" i="17"/>
  <c r="I668" i="17" s="1"/>
  <c r="G668" i="17"/>
  <c r="W667" i="17"/>
  <c r="Y667" i="17" s="1"/>
  <c r="N667" i="17"/>
  <c r="H667" i="17"/>
  <c r="G667" i="17"/>
  <c r="W666" i="17"/>
  <c r="Y666" i="17" s="1"/>
  <c r="N666" i="17"/>
  <c r="H666" i="17"/>
  <c r="G666" i="17"/>
  <c r="W665" i="17"/>
  <c r="Y665" i="17" s="1"/>
  <c r="N665" i="17"/>
  <c r="H665" i="17"/>
  <c r="I665" i="17" s="1"/>
  <c r="G665" i="17"/>
  <c r="W664" i="17"/>
  <c r="Y664" i="17" s="1"/>
  <c r="N664" i="17"/>
  <c r="H664" i="17"/>
  <c r="I664" i="17" s="1"/>
  <c r="G664" i="17"/>
  <c r="W663" i="17"/>
  <c r="Y663" i="17" s="1"/>
  <c r="N663" i="17"/>
  <c r="H663" i="17"/>
  <c r="G663" i="17"/>
  <c r="W662" i="17"/>
  <c r="Y662" i="17" s="1"/>
  <c r="N662" i="17"/>
  <c r="H662" i="17"/>
  <c r="I662" i="17" s="1"/>
  <c r="G662" i="17"/>
  <c r="H661" i="17"/>
  <c r="G661" i="17"/>
  <c r="W660" i="17"/>
  <c r="Y660" i="17" s="1"/>
  <c r="N660" i="17"/>
  <c r="H660" i="17"/>
  <c r="I660" i="17" s="1"/>
  <c r="G660" i="17"/>
  <c r="H659" i="17"/>
  <c r="I659" i="17" s="1"/>
  <c r="G659" i="17"/>
  <c r="W658" i="17"/>
  <c r="Y658" i="17" s="1"/>
  <c r="N658" i="17"/>
  <c r="H658" i="17"/>
  <c r="I658" i="17" s="1"/>
  <c r="G658" i="17"/>
  <c r="W657" i="17"/>
  <c r="Y657" i="17" s="1"/>
  <c r="N657" i="17"/>
  <c r="H657" i="17"/>
  <c r="I657" i="17" s="1"/>
  <c r="G657" i="17"/>
  <c r="W656" i="17"/>
  <c r="Y656" i="17" s="1"/>
  <c r="N656" i="17"/>
  <c r="H656" i="17"/>
  <c r="G656" i="17"/>
  <c r="W655" i="17"/>
  <c r="Y655" i="17" s="1"/>
  <c r="N655" i="17"/>
  <c r="H655" i="17"/>
  <c r="G655" i="17"/>
  <c r="W654" i="17"/>
  <c r="Y654" i="17" s="1"/>
  <c r="N654" i="17"/>
  <c r="H654" i="17"/>
  <c r="I654" i="17" s="1"/>
  <c r="G654" i="17"/>
  <c r="W653" i="17"/>
  <c r="Y653" i="17" s="1"/>
  <c r="N653" i="17"/>
  <c r="H653" i="17"/>
  <c r="I653" i="17" s="1"/>
  <c r="G653" i="17"/>
  <c r="W652" i="17"/>
  <c r="Y652" i="17" s="1"/>
  <c r="N652" i="17"/>
  <c r="H652" i="17"/>
  <c r="I652" i="17" s="1"/>
  <c r="G652" i="17"/>
  <c r="W651" i="17"/>
  <c r="Y651" i="17" s="1"/>
  <c r="N651" i="17"/>
  <c r="H651" i="17"/>
  <c r="G651" i="17"/>
  <c r="H650" i="17"/>
  <c r="G650" i="17"/>
  <c r="W649" i="17"/>
  <c r="Y649" i="17" s="1"/>
  <c r="N649" i="17"/>
  <c r="H649" i="17"/>
  <c r="G649" i="17"/>
  <c r="W648" i="17"/>
  <c r="Y648" i="17" s="1"/>
  <c r="N648" i="17"/>
  <c r="H648" i="17"/>
  <c r="I648" i="17" s="1"/>
  <c r="G648" i="17"/>
  <c r="W647" i="17"/>
  <c r="Y647" i="17" s="1"/>
  <c r="N647" i="17"/>
  <c r="H647" i="17"/>
  <c r="I647" i="17" s="1"/>
  <c r="G647" i="17"/>
  <c r="H646" i="17"/>
  <c r="I646" i="17" s="1"/>
  <c r="G646" i="17"/>
  <c r="W645" i="17"/>
  <c r="Y645" i="17" s="1"/>
  <c r="N645" i="17"/>
  <c r="H645" i="17"/>
  <c r="I645" i="17" s="1"/>
  <c r="G645" i="17"/>
  <c r="W644" i="17"/>
  <c r="Y644" i="17" s="1"/>
  <c r="N644" i="17"/>
  <c r="H644" i="17"/>
  <c r="G644" i="17"/>
  <c r="W643" i="17"/>
  <c r="Y643" i="17" s="1"/>
  <c r="N643" i="17"/>
  <c r="H643" i="17"/>
  <c r="G643" i="17"/>
  <c r="W642" i="17"/>
  <c r="Y642" i="17" s="1"/>
  <c r="N642" i="17"/>
  <c r="H642" i="17"/>
  <c r="I642" i="17" s="1"/>
  <c r="G642" i="17"/>
  <c r="W641" i="17"/>
  <c r="Y641" i="17" s="1"/>
  <c r="N641" i="17"/>
  <c r="H641" i="17"/>
  <c r="I641" i="17" s="1"/>
  <c r="G641" i="17"/>
  <c r="W640" i="17"/>
  <c r="Y640" i="17" s="1"/>
  <c r="N640" i="17"/>
  <c r="H640" i="17"/>
  <c r="I640" i="17" s="1"/>
  <c r="G640" i="17"/>
  <c r="H639" i="17"/>
  <c r="G639" i="17"/>
  <c r="W638" i="17"/>
  <c r="Y638" i="17" s="1"/>
  <c r="N638" i="17"/>
  <c r="H638" i="17"/>
  <c r="I638" i="17" s="1"/>
  <c r="G638" i="17"/>
  <c r="W637" i="17"/>
  <c r="Y637" i="17" s="1"/>
  <c r="N637" i="17"/>
  <c r="H637" i="17"/>
  <c r="G637" i="17"/>
  <c r="W636" i="17"/>
  <c r="Y636" i="17" s="1"/>
  <c r="N636" i="17"/>
  <c r="H636" i="17"/>
  <c r="I636" i="17" s="1"/>
  <c r="G636" i="17"/>
  <c r="W635" i="17"/>
  <c r="Y635" i="17" s="1"/>
  <c r="N635" i="17"/>
  <c r="H635" i="17"/>
  <c r="I635" i="17" s="1"/>
  <c r="G635" i="17"/>
  <c r="H634" i="17"/>
  <c r="I634" i="17" s="1"/>
  <c r="G634" i="17"/>
  <c r="W633" i="17"/>
  <c r="N633" i="17"/>
  <c r="H633" i="17"/>
  <c r="G633" i="17"/>
  <c r="P632" i="17"/>
  <c r="L632" i="17"/>
  <c r="K632" i="17"/>
  <c r="X591" i="17" s="1"/>
  <c r="X632" i="17" s="1"/>
  <c r="J632" i="17"/>
  <c r="F632" i="17"/>
  <c r="E632" i="17"/>
  <c r="W631" i="17"/>
  <c r="Y631" i="17" s="1"/>
  <c r="N631" i="17"/>
  <c r="H631" i="17"/>
  <c r="I631" i="17" s="1"/>
  <c r="G631" i="17"/>
  <c r="W630" i="17"/>
  <c r="Y630" i="17" s="1"/>
  <c r="N630" i="17"/>
  <c r="H630" i="17"/>
  <c r="I630" i="17" s="1"/>
  <c r="G630" i="17"/>
  <c r="W629" i="17"/>
  <c r="Y629" i="17" s="1"/>
  <c r="N629" i="17"/>
  <c r="H629" i="17"/>
  <c r="G629" i="17"/>
  <c r="H628" i="17"/>
  <c r="I628" i="17" s="1"/>
  <c r="G628" i="17"/>
  <c r="W627" i="17"/>
  <c r="Y627" i="17" s="1"/>
  <c r="N627" i="17"/>
  <c r="H627" i="17"/>
  <c r="G627" i="17"/>
  <c r="W626" i="17"/>
  <c r="Y626" i="17" s="1"/>
  <c r="N626" i="17"/>
  <c r="H626" i="17"/>
  <c r="G626" i="17"/>
  <c r="W625" i="17"/>
  <c r="Y625" i="17" s="1"/>
  <c r="N625" i="17"/>
  <c r="H625" i="17"/>
  <c r="I625" i="17" s="1"/>
  <c r="G625" i="17"/>
  <c r="W624" i="17"/>
  <c r="Y624" i="17" s="1"/>
  <c r="N624" i="17"/>
  <c r="H624" i="17"/>
  <c r="I624" i="17" s="1"/>
  <c r="G624" i="17"/>
  <c r="W623" i="17"/>
  <c r="Y623" i="17" s="1"/>
  <c r="N623" i="17"/>
  <c r="H623" i="17"/>
  <c r="G623" i="17"/>
  <c r="W622" i="17"/>
  <c r="Y622" i="17" s="1"/>
  <c r="N622" i="17"/>
  <c r="H622" i="17"/>
  <c r="I622" i="17" s="1"/>
  <c r="G622" i="17"/>
  <c r="H621" i="17"/>
  <c r="G621" i="17"/>
  <c r="W620" i="17"/>
  <c r="Y620" i="17" s="1"/>
  <c r="N620" i="17"/>
  <c r="H620" i="17"/>
  <c r="I620" i="17" s="1"/>
  <c r="G620" i="17"/>
  <c r="W619" i="17"/>
  <c r="Y619" i="17" s="1"/>
  <c r="N619" i="17"/>
  <c r="H619" i="17"/>
  <c r="I619" i="17" s="1"/>
  <c r="G619" i="17"/>
  <c r="W618" i="17"/>
  <c r="Y618" i="17" s="1"/>
  <c r="N618" i="17"/>
  <c r="H618" i="17"/>
  <c r="I618" i="17" s="1"/>
  <c r="G618" i="17"/>
  <c r="W617" i="17"/>
  <c r="Y617" i="17" s="1"/>
  <c r="N617" i="17"/>
  <c r="H617" i="17"/>
  <c r="G617" i="17"/>
  <c r="H616" i="17"/>
  <c r="G616" i="17"/>
  <c r="W615" i="17"/>
  <c r="Y615" i="17" s="1"/>
  <c r="N615" i="17"/>
  <c r="H615" i="17"/>
  <c r="G615" i="17"/>
  <c r="W614" i="17"/>
  <c r="Y614" i="17" s="1"/>
  <c r="N614" i="17"/>
  <c r="H614" i="17"/>
  <c r="I614" i="17" s="1"/>
  <c r="G614" i="17"/>
  <c r="W613" i="17"/>
  <c r="Y613" i="17" s="1"/>
  <c r="N613" i="17"/>
  <c r="H613" i="17"/>
  <c r="I613" i="17" s="1"/>
  <c r="G613" i="17"/>
  <c r="H612" i="17"/>
  <c r="G612" i="17"/>
  <c r="W611" i="17"/>
  <c r="Y611" i="17" s="1"/>
  <c r="N611" i="17"/>
  <c r="H611" i="17"/>
  <c r="G611" i="17"/>
  <c r="W610" i="17"/>
  <c r="Y610" i="17" s="1"/>
  <c r="N610" i="17"/>
  <c r="H610" i="17"/>
  <c r="I610" i="17" s="1"/>
  <c r="G610" i="17"/>
  <c r="W609" i="17"/>
  <c r="Y609" i="17" s="1"/>
  <c r="N609" i="17"/>
  <c r="H609" i="17"/>
  <c r="G609" i="17"/>
  <c r="H608" i="17"/>
  <c r="I608" i="17" s="1"/>
  <c r="G608" i="17"/>
  <c r="W607" i="17"/>
  <c r="Y607" i="17" s="1"/>
  <c r="N607" i="17"/>
  <c r="H607" i="17"/>
  <c r="G607" i="17"/>
  <c r="W606" i="17"/>
  <c r="Y606" i="17" s="1"/>
  <c r="N606" i="17"/>
  <c r="H606" i="17"/>
  <c r="G606" i="17"/>
  <c r="W605" i="17"/>
  <c r="Y605" i="17" s="1"/>
  <c r="N605" i="17"/>
  <c r="H605" i="17"/>
  <c r="I605" i="17" s="1"/>
  <c r="G605" i="17"/>
  <c r="W604" i="17"/>
  <c r="Y604" i="17" s="1"/>
  <c r="N604" i="17"/>
  <c r="H604" i="17"/>
  <c r="I604" i="17" s="1"/>
  <c r="G604" i="17"/>
  <c r="W603" i="17"/>
  <c r="Y603" i="17" s="1"/>
  <c r="N603" i="17"/>
  <c r="H603" i="17"/>
  <c r="I603" i="17" s="1"/>
  <c r="G603" i="17"/>
  <c r="H602" i="17"/>
  <c r="I602" i="17" s="1"/>
  <c r="G602" i="17"/>
  <c r="W601" i="17"/>
  <c r="Y601" i="17" s="1"/>
  <c r="N601" i="17"/>
  <c r="H601" i="17"/>
  <c r="I601" i="17" s="1"/>
  <c r="G601" i="17"/>
  <c r="W600" i="17"/>
  <c r="Y600" i="17" s="1"/>
  <c r="N600" i="17"/>
  <c r="H600" i="17"/>
  <c r="G600" i="17"/>
  <c r="W599" i="17"/>
  <c r="Y599" i="17" s="1"/>
  <c r="N599" i="17"/>
  <c r="H599" i="17"/>
  <c r="I599" i="17" s="1"/>
  <c r="G599" i="17"/>
  <c r="W598" i="17"/>
  <c r="Y598" i="17" s="1"/>
  <c r="N598" i="17"/>
  <c r="H598" i="17"/>
  <c r="I598" i="17" s="1"/>
  <c r="G598" i="17"/>
  <c r="W597" i="17"/>
  <c r="Y597" i="17" s="1"/>
  <c r="N597" i="17"/>
  <c r="H597" i="17"/>
  <c r="G597" i="17"/>
  <c r="W596" i="17"/>
  <c r="Y596" i="17" s="1"/>
  <c r="N596" i="17"/>
  <c r="H596" i="17"/>
  <c r="I596" i="17" s="1"/>
  <c r="G596" i="17"/>
  <c r="W595" i="17"/>
  <c r="Y595" i="17" s="1"/>
  <c r="N595" i="17"/>
  <c r="H595" i="17"/>
  <c r="I595" i="17" s="1"/>
  <c r="G595" i="17"/>
  <c r="H594" i="17"/>
  <c r="G594" i="17"/>
  <c r="W593" i="17"/>
  <c r="Y593" i="17" s="1"/>
  <c r="N593" i="17"/>
  <c r="H593" i="17"/>
  <c r="I593" i="17" s="1"/>
  <c r="G593" i="17"/>
  <c r="W592" i="17"/>
  <c r="Y592" i="17" s="1"/>
  <c r="N592" i="17"/>
  <c r="H592" i="17"/>
  <c r="I592" i="17" s="1"/>
  <c r="G592" i="17"/>
  <c r="H591" i="17"/>
  <c r="G591" i="17"/>
  <c r="P590" i="17"/>
  <c r="L590" i="17"/>
  <c r="K590" i="17"/>
  <c r="X433" i="17" s="1"/>
  <c r="X590" i="17" s="1"/>
  <c r="J590" i="17"/>
  <c r="F590" i="17"/>
  <c r="E590" i="17"/>
  <c r="W589" i="17"/>
  <c r="Y589" i="17" s="1"/>
  <c r="N589" i="17"/>
  <c r="H589" i="17"/>
  <c r="I589" i="17" s="1"/>
  <c r="G589" i="17"/>
  <c r="W588" i="17"/>
  <c r="Y588" i="17" s="1"/>
  <c r="N588" i="17"/>
  <c r="H588" i="17"/>
  <c r="I588" i="17" s="1"/>
  <c r="G588" i="17"/>
  <c r="H587" i="17"/>
  <c r="M587" i="17" s="1"/>
  <c r="G587" i="17"/>
  <c r="W586" i="17"/>
  <c r="Y586" i="17" s="1"/>
  <c r="N586" i="17"/>
  <c r="H586" i="17"/>
  <c r="I586" i="17" s="1"/>
  <c r="G586" i="17"/>
  <c r="W585" i="17"/>
  <c r="Y585" i="17" s="1"/>
  <c r="N585" i="17"/>
  <c r="H585" i="17"/>
  <c r="I585" i="17" s="1"/>
  <c r="G585" i="17"/>
  <c r="W584" i="17"/>
  <c r="Y584" i="17" s="1"/>
  <c r="N584" i="17"/>
  <c r="H584" i="17"/>
  <c r="I584" i="17" s="1"/>
  <c r="G584" i="17"/>
  <c r="W583" i="17"/>
  <c r="Y583" i="17" s="1"/>
  <c r="N583" i="17"/>
  <c r="H583" i="17"/>
  <c r="I583" i="17" s="1"/>
  <c r="G583" i="17"/>
  <c r="W582" i="17"/>
  <c r="Y582" i="17" s="1"/>
  <c r="N582" i="17"/>
  <c r="H582" i="17"/>
  <c r="I582" i="17" s="1"/>
  <c r="G582" i="17"/>
  <c r="W581" i="17"/>
  <c r="Y581" i="17" s="1"/>
  <c r="N581" i="17"/>
  <c r="H581" i="17"/>
  <c r="I581" i="17" s="1"/>
  <c r="G581" i="17"/>
  <c r="W580" i="17"/>
  <c r="Y580" i="17" s="1"/>
  <c r="N580" i="17"/>
  <c r="H580" i="17"/>
  <c r="I580" i="17" s="1"/>
  <c r="G580" i="17"/>
  <c r="H579" i="17"/>
  <c r="I579" i="17" s="1"/>
  <c r="G579" i="17"/>
  <c r="W578" i="17"/>
  <c r="Y578" i="17" s="1"/>
  <c r="N578" i="17"/>
  <c r="H578" i="17"/>
  <c r="I578" i="17" s="1"/>
  <c r="G578" i="17"/>
  <c r="W577" i="17"/>
  <c r="Y577" i="17" s="1"/>
  <c r="N577" i="17"/>
  <c r="H577" i="17"/>
  <c r="I577" i="17" s="1"/>
  <c r="G577" i="17"/>
  <c r="W576" i="17"/>
  <c r="Y576" i="17" s="1"/>
  <c r="N576" i="17"/>
  <c r="H576" i="17"/>
  <c r="G576" i="17"/>
  <c r="W575" i="17"/>
  <c r="Y575" i="17" s="1"/>
  <c r="N575" i="17"/>
  <c r="H575" i="17"/>
  <c r="I575" i="17" s="1"/>
  <c r="G575" i="17"/>
  <c r="W574" i="17"/>
  <c r="Y574" i="17" s="1"/>
  <c r="N574" i="17"/>
  <c r="H574" i="17"/>
  <c r="I574" i="17" s="1"/>
  <c r="G574" i="17"/>
  <c r="W573" i="17"/>
  <c r="Y573" i="17" s="1"/>
  <c r="N573" i="17"/>
  <c r="H573" i="17"/>
  <c r="I573" i="17" s="1"/>
  <c r="G573" i="17"/>
  <c r="W572" i="17"/>
  <c r="Y572" i="17" s="1"/>
  <c r="N572" i="17"/>
  <c r="H572" i="17"/>
  <c r="I572" i="17" s="1"/>
  <c r="G572" i="17"/>
  <c r="W571" i="17"/>
  <c r="Y571" i="17" s="1"/>
  <c r="N571" i="17"/>
  <c r="H571" i="17"/>
  <c r="I571" i="17" s="1"/>
  <c r="G571" i="17"/>
  <c r="W570" i="17"/>
  <c r="Y570" i="17" s="1"/>
  <c r="N570" i="17"/>
  <c r="H570" i="17"/>
  <c r="I570" i="17" s="1"/>
  <c r="G570" i="17"/>
  <c r="W569" i="17"/>
  <c r="Y569" i="17" s="1"/>
  <c r="N569" i="17"/>
  <c r="H569" i="17"/>
  <c r="I569" i="17" s="1"/>
  <c r="G569" i="17"/>
  <c r="W568" i="17"/>
  <c r="Y568" i="17" s="1"/>
  <c r="N568" i="17"/>
  <c r="H568" i="17"/>
  <c r="I568" i="17" s="1"/>
  <c r="G568" i="17"/>
  <c r="W567" i="17"/>
  <c r="Y567" i="17" s="1"/>
  <c r="N567" i="17"/>
  <c r="H567" i="17"/>
  <c r="I567" i="17" s="1"/>
  <c r="G567" i="17"/>
  <c r="W566" i="17"/>
  <c r="Y566" i="17" s="1"/>
  <c r="N566" i="17"/>
  <c r="H566" i="17"/>
  <c r="I566" i="17" s="1"/>
  <c r="G566" i="17"/>
  <c r="W565" i="17"/>
  <c r="Y565" i="17" s="1"/>
  <c r="N565" i="17"/>
  <c r="H565" i="17"/>
  <c r="I565" i="17" s="1"/>
  <c r="G565" i="17"/>
  <c r="W564" i="17"/>
  <c r="Y564" i="17" s="1"/>
  <c r="N564" i="17"/>
  <c r="H564" i="17"/>
  <c r="I564" i="17" s="1"/>
  <c r="G564" i="17"/>
  <c r="W563" i="17"/>
  <c r="Y563" i="17" s="1"/>
  <c r="N563" i="17"/>
  <c r="H563" i="17"/>
  <c r="I563" i="17" s="1"/>
  <c r="G563" i="17"/>
  <c r="H562" i="17"/>
  <c r="G562" i="17"/>
  <c r="W561" i="17"/>
  <c r="Y561" i="17" s="1"/>
  <c r="N561" i="17"/>
  <c r="H561" i="17"/>
  <c r="I561" i="17" s="1"/>
  <c r="G561" i="17"/>
  <c r="W560" i="17"/>
  <c r="Y560" i="17" s="1"/>
  <c r="N560" i="17"/>
  <c r="H560" i="17"/>
  <c r="I560" i="17" s="1"/>
  <c r="G560" i="17"/>
  <c r="W559" i="17"/>
  <c r="Y559" i="17" s="1"/>
  <c r="N559" i="17"/>
  <c r="H559" i="17"/>
  <c r="I559" i="17" s="1"/>
  <c r="G559" i="17"/>
  <c r="W558" i="17"/>
  <c r="Y558" i="17" s="1"/>
  <c r="N558" i="17"/>
  <c r="H558" i="17"/>
  <c r="I558" i="17" s="1"/>
  <c r="G558" i="17"/>
  <c r="W557" i="17"/>
  <c r="Y557" i="17" s="1"/>
  <c r="N557" i="17"/>
  <c r="H557" i="17"/>
  <c r="I557" i="17" s="1"/>
  <c r="G557" i="17"/>
  <c r="W556" i="17"/>
  <c r="Y556" i="17" s="1"/>
  <c r="N556" i="17"/>
  <c r="H556" i="17"/>
  <c r="I556" i="17" s="1"/>
  <c r="G556" i="17"/>
  <c r="W555" i="17"/>
  <c r="Y555" i="17" s="1"/>
  <c r="N555" i="17"/>
  <c r="H555" i="17"/>
  <c r="I555" i="17" s="1"/>
  <c r="G555" i="17"/>
  <c r="W554" i="17"/>
  <c r="Y554" i="17" s="1"/>
  <c r="N554" i="17"/>
  <c r="H554" i="17"/>
  <c r="I554" i="17" s="1"/>
  <c r="G554" i="17"/>
  <c r="H553" i="17"/>
  <c r="I553" i="17" s="1"/>
  <c r="G553" i="17"/>
  <c r="W552" i="17"/>
  <c r="Y552" i="17" s="1"/>
  <c r="N552" i="17"/>
  <c r="H552" i="17"/>
  <c r="G552" i="17"/>
  <c r="W551" i="17"/>
  <c r="Y551" i="17" s="1"/>
  <c r="N551" i="17"/>
  <c r="H551" i="17"/>
  <c r="I551" i="17" s="1"/>
  <c r="G551" i="17"/>
  <c r="W550" i="17"/>
  <c r="Y550" i="17" s="1"/>
  <c r="N550" i="17"/>
  <c r="H550" i="17"/>
  <c r="I550" i="17" s="1"/>
  <c r="G550" i="17"/>
  <c r="W549" i="17"/>
  <c r="Y549" i="17" s="1"/>
  <c r="N549" i="17"/>
  <c r="H549" i="17"/>
  <c r="I549" i="17" s="1"/>
  <c r="G549" i="17"/>
  <c r="W548" i="17"/>
  <c r="Y548" i="17" s="1"/>
  <c r="N548" i="17"/>
  <c r="H548" i="17"/>
  <c r="I548" i="17" s="1"/>
  <c r="G548" i="17"/>
  <c r="W547" i="17"/>
  <c r="Y547" i="17" s="1"/>
  <c r="N547" i="17"/>
  <c r="H547" i="17"/>
  <c r="I547" i="17" s="1"/>
  <c r="G547" i="17"/>
  <c r="W546" i="17"/>
  <c r="Y546" i="17" s="1"/>
  <c r="N546" i="17"/>
  <c r="H546" i="17"/>
  <c r="G546" i="17"/>
  <c r="W545" i="17"/>
  <c r="Y545" i="17" s="1"/>
  <c r="N545" i="17"/>
  <c r="H545" i="17"/>
  <c r="G545" i="17"/>
  <c r="W544" i="17"/>
  <c r="Y544" i="17" s="1"/>
  <c r="N544" i="17"/>
  <c r="H544" i="17"/>
  <c r="I544" i="17" s="1"/>
  <c r="G544" i="17"/>
  <c r="W543" i="17"/>
  <c r="Y543" i="17" s="1"/>
  <c r="N543" i="17"/>
  <c r="H543" i="17"/>
  <c r="I543" i="17" s="1"/>
  <c r="G543" i="17"/>
  <c r="W542" i="17"/>
  <c r="Y542" i="17" s="1"/>
  <c r="N542" i="17"/>
  <c r="H542" i="17"/>
  <c r="G542" i="17"/>
  <c r="W541" i="17"/>
  <c r="Y541" i="17" s="1"/>
  <c r="N541" i="17"/>
  <c r="H541" i="17"/>
  <c r="I541" i="17" s="1"/>
  <c r="G541" i="17"/>
  <c r="H540" i="17"/>
  <c r="I540" i="17" s="1"/>
  <c r="G540" i="17"/>
  <c r="W539" i="17"/>
  <c r="Y539" i="17" s="1"/>
  <c r="N539" i="17"/>
  <c r="H539" i="17"/>
  <c r="G539" i="17"/>
  <c r="W538" i="17"/>
  <c r="Y538" i="17" s="1"/>
  <c r="N538" i="17"/>
  <c r="H538" i="17"/>
  <c r="I538" i="17" s="1"/>
  <c r="G538" i="17"/>
  <c r="W537" i="17"/>
  <c r="Y537" i="17" s="1"/>
  <c r="N537" i="17"/>
  <c r="H537" i="17"/>
  <c r="I537" i="17" s="1"/>
  <c r="G537" i="17"/>
  <c r="W536" i="17"/>
  <c r="Y536" i="17" s="1"/>
  <c r="N536" i="17"/>
  <c r="H536" i="17"/>
  <c r="G536" i="17"/>
  <c r="W535" i="17"/>
  <c r="Y535" i="17" s="1"/>
  <c r="N535" i="17"/>
  <c r="H535" i="17"/>
  <c r="I535" i="17" s="1"/>
  <c r="G535" i="17"/>
  <c r="W534" i="17"/>
  <c r="Y534" i="17" s="1"/>
  <c r="N534" i="17"/>
  <c r="H534" i="17"/>
  <c r="G534" i="17"/>
  <c r="W533" i="17"/>
  <c r="Y533" i="17" s="1"/>
  <c r="N533" i="17"/>
  <c r="H533" i="17"/>
  <c r="I533" i="17" s="1"/>
  <c r="G533" i="17"/>
  <c r="W532" i="17"/>
  <c r="Y532" i="17" s="1"/>
  <c r="N532" i="17"/>
  <c r="H532" i="17"/>
  <c r="G532" i="17"/>
  <c r="W531" i="17"/>
  <c r="Y531" i="17" s="1"/>
  <c r="N531" i="17"/>
  <c r="H531" i="17"/>
  <c r="I531" i="17" s="1"/>
  <c r="G531" i="17"/>
  <c r="W530" i="17"/>
  <c r="Y530" i="17" s="1"/>
  <c r="N530" i="17"/>
  <c r="H530" i="17"/>
  <c r="I530" i="17" s="1"/>
  <c r="G530" i="17"/>
  <c r="W529" i="17"/>
  <c r="Y529" i="17" s="1"/>
  <c r="N529" i="17"/>
  <c r="H529" i="17"/>
  <c r="I529" i="17" s="1"/>
  <c r="G529" i="17"/>
  <c r="W528" i="17"/>
  <c r="Y528" i="17" s="1"/>
  <c r="N528" i="17"/>
  <c r="H528" i="17"/>
  <c r="G528" i="17"/>
  <c r="W527" i="17"/>
  <c r="Y527" i="17" s="1"/>
  <c r="N527" i="17"/>
  <c r="H527" i="17"/>
  <c r="I527" i="17" s="1"/>
  <c r="G527" i="17"/>
  <c r="W526" i="17"/>
  <c r="Y526" i="17" s="1"/>
  <c r="N526" i="17"/>
  <c r="H526" i="17"/>
  <c r="G526" i="17"/>
  <c r="W525" i="17"/>
  <c r="Y525" i="17" s="1"/>
  <c r="N525" i="17"/>
  <c r="H525" i="17"/>
  <c r="I525" i="17" s="1"/>
  <c r="G525" i="17"/>
  <c r="W524" i="17"/>
  <c r="Y524" i="17" s="1"/>
  <c r="N524" i="17"/>
  <c r="H524" i="17"/>
  <c r="I524" i="17" s="1"/>
  <c r="G524" i="17"/>
  <c r="W523" i="17"/>
  <c r="Y523" i="17" s="1"/>
  <c r="N523" i="17"/>
  <c r="H523" i="17"/>
  <c r="G523" i="17"/>
  <c r="W522" i="17"/>
  <c r="Y522" i="17" s="1"/>
  <c r="N522" i="17"/>
  <c r="H522" i="17"/>
  <c r="I522" i="17" s="1"/>
  <c r="G522" i="17"/>
  <c r="W521" i="17"/>
  <c r="Y521" i="17" s="1"/>
  <c r="N521" i="17"/>
  <c r="H521" i="17"/>
  <c r="I521" i="17" s="1"/>
  <c r="G521" i="17"/>
  <c r="W520" i="17"/>
  <c r="Y520" i="17" s="1"/>
  <c r="N520" i="17"/>
  <c r="H520" i="17"/>
  <c r="G520" i="17"/>
  <c r="W519" i="17"/>
  <c r="Y519" i="17" s="1"/>
  <c r="N519" i="17"/>
  <c r="H519" i="17"/>
  <c r="I519" i="17" s="1"/>
  <c r="G519" i="17"/>
  <c r="W518" i="17"/>
  <c r="Y518" i="17" s="1"/>
  <c r="N518" i="17"/>
  <c r="H518" i="17"/>
  <c r="I518" i="17" s="1"/>
  <c r="G518" i="17"/>
  <c r="H517" i="17"/>
  <c r="G517" i="17"/>
  <c r="W516" i="17"/>
  <c r="Y516" i="17" s="1"/>
  <c r="N516" i="17"/>
  <c r="H516" i="17"/>
  <c r="I516" i="17" s="1"/>
  <c r="G516" i="17"/>
  <c r="W515" i="17"/>
  <c r="Y515" i="17" s="1"/>
  <c r="N515" i="17"/>
  <c r="H515" i="17"/>
  <c r="I515" i="17" s="1"/>
  <c r="G515" i="17"/>
  <c r="W514" i="17"/>
  <c r="Y514" i="17" s="1"/>
  <c r="N514" i="17"/>
  <c r="H514" i="17"/>
  <c r="G514" i="17"/>
  <c r="W513" i="17"/>
  <c r="Y513" i="17" s="1"/>
  <c r="N513" i="17"/>
  <c r="H513" i="17"/>
  <c r="I513" i="17" s="1"/>
  <c r="G513" i="17"/>
  <c r="W512" i="17"/>
  <c r="Y512" i="17" s="1"/>
  <c r="N512" i="17"/>
  <c r="H512" i="17"/>
  <c r="G512" i="17"/>
  <c r="W511" i="17"/>
  <c r="Y511" i="17" s="1"/>
  <c r="N511" i="17"/>
  <c r="H511" i="17"/>
  <c r="I511" i="17" s="1"/>
  <c r="G511" i="17"/>
  <c r="W510" i="17"/>
  <c r="Y510" i="17" s="1"/>
  <c r="N510" i="17"/>
  <c r="H510" i="17"/>
  <c r="I510" i="17" s="1"/>
  <c r="G510" i="17"/>
  <c r="W509" i="17"/>
  <c r="Y509" i="17" s="1"/>
  <c r="N509" i="17"/>
  <c r="H509" i="17"/>
  <c r="I509" i="17" s="1"/>
  <c r="G509" i="17"/>
  <c r="H508" i="17"/>
  <c r="G508" i="17"/>
  <c r="W507" i="17"/>
  <c r="Y507" i="17" s="1"/>
  <c r="N507" i="17"/>
  <c r="H507" i="17"/>
  <c r="I507" i="17" s="1"/>
  <c r="G507" i="17"/>
  <c r="W506" i="17"/>
  <c r="Y506" i="17" s="1"/>
  <c r="N506" i="17"/>
  <c r="H506" i="17"/>
  <c r="I506" i="17" s="1"/>
  <c r="G506" i="17"/>
  <c r="W505" i="17"/>
  <c r="Y505" i="17" s="1"/>
  <c r="N505" i="17"/>
  <c r="H505" i="17"/>
  <c r="I505" i="17" s="1"/>
  <c r="G505" i="17"/>
  <c r="H504" i="17"/>
  <c r="G504" i="17"/>
  <c r="W503" i="17"/>
  <c r="Y503" i="17" s="1"/>
  <c r="N503" i="17"/>
  <c r="H503" i="17"/>
  <c r="I503" i="17" s="1"/>
  <c r="G503" i="17"/>
  <c r="W502" i="17"/>
  <c r="Y502" i="17" s="1"/>
  <c r="N502" i="17"/>
  <c r="H502" i="17"/>
  <c r="I502" i="17" s="1"/>
  <c r="G502" i="17"/>
  <c r="W501" i="17"/>
  <c r="Y501" i="17" s="1"/>
  <c r="N501" i="17"/>
  <c r="H501" i="17"/>
  <c r="I501" i="17" s="1"/>
  <c r="G501" i="17"/>
  <c r="W500" i="17"/>
  <c r="Y500" i="17" s="1"/>
  <c r="N500" i="17"/>
  <c r="H500" i="17"/>
  <c r="I500" i="17" s="1"/>
  <c r="G500" i="17"/>
  <c r="W499" i="17"/>
  <c r="Y499" i="17" s="1"/>
  <c r="N499" i="17"/>
  <c r="H499" i="17"/>
  <c r="G499" i="17"/>
  <c r="W498" i="17"/>
  <c r="Y498" i="17" s="1"/>
  <c r="N498" i="17"/>
  <c r="H498" i="17"/>
  <c r="G498" i="17"/>
  <c r="W497" i="17"/>
  <c r="Y497" i="17" s="1"/>
  <c r="N497" i="17"/>
  <c r="H497" i="17"/>
  <c r="I497" i="17" s="1"/>
  <c r="G497" i="17"/>
  <c r="W496" i="17"/>
  <c r="Y496" i="17" s="1"/>
  <c r="N496" i="17"/>
  <c r="H496" i="17"/>
  <c r="I496" i="17" s="1"/>
  <c r="G496" i="17"/>
  <c r="W495" i="17"/>
  <c r="Y495" i="17" s="1"/>
  <c r="N495" i="17"/>
  <c r="H495" i="17"/>
  <c r="I495" i="17" s="1"/>
  <c r="G495" i="17"/>
  <c r="W494" i="17"/>
  <c r="Y494" i="17" s="1"/>
  <c r="N494" i="17"/>
  <c r="H494" i="17"/>
  <c r="G494" i="17"/>
  <c r="W493" i="17"/>
  <c r="Y493" i="17" s="1"/>
  <c r="N493" i="17"/>
  <c r="H493" i="17"/>
  <c r="I493" i="17" s="1"/>
  <c r="G493" i="17"/>
  <c r="W492" i="17"/>
  <c r="Y492" i="17" s="1"/>
  <c r="N492" i="17"/>
  <c r="H492" i="17"/>
  <c r="G492" i="17"/>
  <c r="W491" i="17"/>
  <c r="Y491" i="17" s="1"/>
  <c r="N491" i="17"/>
  <c r="H491" i="17"/>
  <c r="I491" i="17" s="1"/>
  <c r="G491" i="17"/>
  <c r="W490" i="17"/>
  <c r="Y490" i="17" s="1"/>
  <c r="N490" i="17"/>
  <c r="H490" i="17"/>
  <c r="I490" i="17" s="1"/>
  <c r="G490" i="17"/>
  <c r="H489" i="17"/>
  <c r="G489" i="17"/>
  <c r="W488" i="17"/>
  <c r="Y488" i="17" s="1"/>
  <c r="N488" i="17"/>
  <c r="H488" i="17"/>
  <c r="G488" i="17"/>
  <c r="W487" i="17"/>
  <c r="Y487" i="17" s="1"/>
  <c r="N487" i="17"/>
  <c r="H487" i="17"/>
  <c r="I487" i="17" s="1"/>
  <c r="G487" i="17"/>
  <c r="H486" i="17"/>
  <c r="I486" i="17" s="1"/>
  <c r="G486" i="17"/>
  <c r="W485" i="17"/>
  <c r="Y485" i="17" s="1"/>
  <c r="N485" i="17"/>
  <c r="H485" i="17"/>
  <c r="I485" i="17" s="1"/>
  <c r="G485" i="17"/>
  <c r="W484" i="17"/>
  <c r="Y484" i="17" s="1"/>
  <c r="N484" i="17"/>
  <c r="H484" i="17"/>
  <c r="I484" i="17" s="1"/>
  <c r="G484" i="17"/>
  <c r="W483" i="17"/>
  <c r="Y483" i="17" s="1"/>
  <c r="N483" i="17"/>
  <c r="H483" i="17"/>
  <c r="I483" i="17" s="1"/>
  <c r="G483" i="17"/>
  <c r="W482" i="17"/>
  <c r="Y482" i="17" s="1"/>
  <c r="N482" i="17"/>
  <c r="H482" i="17"/>
  <c r="G482" i="17"/>
  <c r="W481" i="17"/>
  <c r="Y481" i="17" s="1"/>
  <c r="N481" i="17"/>
  <c r="H481" i="17"/>
  <c r="I481" i="17" s="1"/>
  <c r="G481" i="17"/>
  <c r="W480" i="17"/>
  <c r="Y480" i="17" s="1"/>
  <c r="N480" i="17"/>
  <c r="H480" i="17"/>
  <c r="G480" i="17"/>
  <c r="W479" i="17"/>
  <c r="Y479" i="17" s="1"/>
  <c r="N479" i="17"/>
  <c r="H479" i="17"/>
  <c r="I479" i="17" s="1"/>
  <c r="G479" i="17"/>
  <c r="W478" i="17"/>
  <c r="Y478" i="17" s="1"/>
  <c r="N478" i="17"/>
  <c r="H478" i="17"/>
  <c r="I478" i="17" s="1"/>
  <c r="G478" i="17"/>
  <c r="W477" i="17"/>
  <c r="Y477" i="17" s="1"/>
  <c r="N477" i="17"/>
  <c r="H477" i="17"/>
  <c r="I477" i="17" s="1"/>
  <c r="G477" i="17"/>
  <c r="W476" i="17"/>
  <c r="Y476" i="17" s="1"/>
  <c r="N476" i="17"/>
  <c r="H476" i="17"/>
  <c r="I476" i="17" s="1"/>
  <c r="G476" i="17"/>
  <c r="H475" i="17"/>
  <c r="I475" i="17" s="1"/>
  <c r="G475" i="17"/>
  <c r="W474" i="17"/>
  <c r="Y474" i="17" s="1"/>
  <c r="N474" i="17"/>
  <c r="H474" i="17"/>
  <c r="G474" i="17"/>
  <c r="W473" i="17"/>
  <c r="Y473" i="17" s="1"/>
  <c r="N473" i="17"/>
  <c r="H473" i="17"/>
  <c r="I473" i="17" s="1"/>
  <c r="G473" i="17"/>
  <c r="W472" i="17"/>
  <c r="Y472" i="17" s="1"/>
  <c r="N472" i="17"/>
  <c r="H472" i="17"/>
  <c r="I472" i="17" s="1"/>
  <c r="G472" i="17"/>
  <c r="W471" i="17"/>
  <c r="Y471" i="17" s="1"/>
  <c r="N471" i="17"/>
  <c r="H471" i="17"/>
  <c r="I471" i="17" s="1"/>
  <c r="G471" i="17"/>
  <c r="W470" i="17"/>
  <c r="Y470" i="17" s="1"/>
  <c r="N470" i="17"/>
  <c r="H470" i="17"/>
  <c r="G470" i="17"/>
  <c r="W469" i="17"/>
  <c r="Y469" i="17" s="1"/>
  <c r="N469" i="17"/>
  <c r="H469" i="17"/>
  <c r="I469" i="17" s="1"/>
  <c r="G469" i="17"/>
  <c r="W468" i="17"/>
  <c r="Y468" i="17" s="1"/>
  <c r="N468" i="17"/>
  <c r="H468" i="17"/>
  <c r="I468" i="17" s="1"/>
  <c r="G468" i="17"/>
  <c r="W467" i="17"/>
  <c r="Y467" i="17" s="1"/>
  <c r="N467" i="17"/>
  <c r="H467" i="17"/>
  <c r="I467" i="17" s="1"/>
  <c r="G467" i="17"/>
  <c r="W466" i="17"/>
  <c r="Y466" i="17" s="1"/>
  <c r="N466" i="17"/>
  <c r="H466" i="17"/>
  <c r="I466" i="17" s="1"/>
  <c r="G466" i="17"/>
  <c r="H465" i="17"/>
  <c r="G465" i="17"/>
  <c r="W464" i="17"/>
  <c r="Y464" i="17" s="1"/>
  <c r="N464" i="17"/>
  <c r="H464" i="17"/>
  <c r="G464" i="17"/>
  <c r="W463" i="17"/>
  <c r="Y463" i="17" s="1"/>
  <c r="N463" i="17"/>
  <c r="H463" i="17"/>
  <c r="I463" i="17" s="1"/>
  <c r="G463" i="17"/>
  <c r="H462" i="17"/>
  <c r="G462" i="17"/>
  <c r="W461" i="17"/>
  <c r="Y461" i="17" s="1"/>
  <c r="N461" i="17"/>
  <c r="H461" i="17"/>
  <c r="I461" i="17" s="1"/>
  <c r="G461" i="17"/>
  <c r="W460" i="17"/>
  <c r="Y460" i="17" s="1"/>
  <c r="N460" i="17"/>
  <c r="H460" i="17"/>
  <c r="I460" i="17" s="1"/>
  <c r="G460" i="17"/>
  <c r="W459" i="17"/>
  <c r="Y459" i="17" s="1"/>
  <c r="N459" i="17"/>
  <c r="H459" i="17"/>
  <c r="I459" i="17" s="1"/>
  <c r="G459" i="17"/>
  <c r="W458" i="17"/>
  <c r="Y458" i="17" s="1"/>
  <c r="N458" i="17"/>
  <c r="H458" i="17"/>
  <c r="G458" i="17"/>
  <c r="W457" i="17"/>
  <c r="Y457" i="17" s="1"/>
  <c r="N457" i="17"/>
  <c r="H457" i="17"/>
  <c r="I457" i="17" s="1"/>
  <c r="G457" i="17"/>
  <c r="W456" i="17"/>
  <c r="Y456" i="17" s="1"/>
  <c r="N456" i="17"/>
  <c r="H456" i="17"/>
  <c r="I456" i="17" s="1"/>
  <c r="G456" i="17"/>
  <c r="W455" i="17"/>
  <c r="Y455" i="17" s="1"/>
  <c r="N455" i="17"/>
  <c r="H455" i="17"/>
  <c r="G455" i="17"/>
  <c r="W454" i="17"/>
  <c r="Y454" i="17" s="1"/>
  <c r="N454" i="17"/>
  <c r="H454" i="17"/>
  <c r="G454" i="17"/>
  <c r="W453" i="17"/>
  <c r="Y453" i="17" s="1"/>
  <c r="N453" i="17"/>
  <c r="H453" i="17"/>
  <c r="I453" i="17" s="1"/>
  <c r="G453" i="17"/>
  <c r="W452" i="17"/>
  <c r="Y452" i="17" s="1"/>
  <c r="N452" i="17"/>
  <c r="H452" i="17"/>
  <c r="I452" i="17" s="1"/>
  <c r="G452" i="17"/>
  <c r="W451" i="17"/>
  <c r="Y451" i="17" s="1"/>
  <c r="N451" i="17"/>
  <c r="H451" i="17"/>
  <c r="I451" i="17" s="1"/>
  <c r="G451" i="17"/>
  <c r="W450" i="17"/>
  <c r="Y450" i="17" s="1"/>
  <c r="N450" i="17"/>
  <c r="H450" i="17"/>
  <c r="G450" i="17"/>
  <c r="W449" i="17"/>
  <c r="Y449" i="17" s="1"/>
  <c r="N449" i="17"/>
  <c r="H449" i="17"/>
  <c r="I449" i="17" s="1"/>
  <c r="G449" i="17"/>
  <c r="W448" i="17"/>
  <c r="Y448" i="17" s="1"/>
  <c r="N448" i="17"/>
  <c r="H448" i="17"/>
  <c r="I448" i="17" s="1"/>
  <c r="G448" i="17"/>
  <c r="W447" i="17"/>
  <c r="Y447" i="17" s="1"/>
  <c r="N447" i="17"/>
  <c r="H447" i="17"/>
  <c r="I447" i="17" s="1"/>
  <c r="G447" i="17"/>
  <c r="W446" i="17"/>
  <c r="Y446" i="17" s="1"/>
  <c r="N446" i="17"/>
  <c r="H446" i="17"/>
  <c r="G446" i="17"/>
  <c r="W445" i="17"/>
  <c r="Y445" i="17" s="1"/>
  <c r="N445" i="17"/>
  <c r="H445" i="17"/>
  <c r="I445" i="17" s="1"/>
  <c r="G445" i="17"/>
  <c r="W444" i="17"/>
  <c r="Y444" i="17" s="1"/>
  <c r="N444" i="17"/>
  <c r="H444" i="17"/>
  <c r="I444" i="17" s="1"/>
  <c r="G444" i="17"/>
  <c r="H443" i="17"/>
  <c r="G443" i="17"/>
  <c r="W442" i="17"/>
  <c r="Y442" i="17" s="1"/>
  <c r="N442" i="17"/>
  <c r="H442" i="17"/>
  <c r="I442" i="17" s="1"/>
  <c r="G442" i="17"/>
  <c r="W441" i="17"/>
  <c r="Y441" i="17" s="1"/>
  <c r="N441" i="17"/>
  <c r="H441" i="17"/>
  <c r="I441" i="17" s="1"/>
  <c r="G441" i="17"/>
  <c r="W440" i="17"/>
  <c r="Y440" i="17" s="1"/>
  <c r="N440" i="17"/>
  <c r="H440" i="17"/>
  <c r="G440" i="17"/>
  <c r="W439" i="17"/>
  <c r="Y439" i="17" s="1"/>
  <c r="N439" i="17"/>
  <c r="H439" i="17"/>
  <c r="I439" i="17" s="1"/>
  <c r="G439" i="17"/>
  <c r="W438" i="17"/>
  <c r="Y438" i="17" s="1"/>
  <c r="N438" i="17"/>
  <c r="H438" i="17"/>
  <c r="I438" i="17" s="1"/>
  <c r="G438" i="17"/>
  <c r="W437" i="17"/>
  <c r="Y437" i="17" s="1"/>
  <c r="N437" i="17"/>
  <c r="H437" i="17"/>
  <c r="I437" i="17" s="1"/>
  <c r="G437" i="17"/>
  <c r="W436" i="17"/>
  <c r="Y436" i="17" s="1"/>
  <c r="N436" i="17"/>
  <c r="H436" i="17"/>
  <c r="G436" i="17"/>
  <c r="W435" i="17"/>
  <c r="Y435" i="17" s="1"/>
  <c r="N435" i="17"/>
  <c r="H435" i="17"/>
  <c r="I435" i="17" s="1"/>
  <c r="G435" i="17"/>
  <c r="W434" i="17"/>
  <c r="Y434" i="17" s="1"/>
  <c r="N434" i="17"/>
  <c r="H434" i="17"/>
  <c r="I434" i="17" s="1"/>
  <c r="G434" i="17"/>
  <c r="H433" i="17"/>
  <c r="G433" i="17"/>
  <c r="P432" i="17"/>
  <c r="L432" i="17"/>
  <c r="K432" i="17"/>
  <c r="X382" i="17" s="1"/>
  <c r="X432" i="17" s="1"/>
  <c r="J432" i="17"/>
  <c r="F432" i="17"/>
  <c r="E432" i="17"/>
  <c r="W431" i="17"/>
  <c r="Y431" i="17" s="1"/>
  <c r="N431" i="17"/>
  <c r="H431" i="17"/>
  <c r="G431" i="17"/>
  <c r="W430" i="17"/>
  <c r="Y430" i="17" s="1"/>
  <c r="N430" i="17"/>
  <c r="H430" i="17"/>
  <c r="I430" i="17" s="1"/>
  <c r="G430" i="17"/>
  <c r="W429" i="17"/>
  <c r="Y429" i="17" s="1"/>
  <c r="N429" i="17"/>
  <c r="H429" i="17"/>
  <c r="I429" i="17" s="1"/>
  <c r="G429" i="17"/>
  <c r="W428" i="17"/>
  <c r="Y428" i="17" s="1"/>
  <c r="N428" i="17"/>
  <c r="H428" i="17"/>
  <c r="I428" i="17" s="1"/>
  <c r="G428" i="17"/>
  <c r="W427" i="17"/>
  <c r="Y427" i="17" s="1"/>
  <c r="N427" i="17"/>
  <c r="H427" i="17"/>
  <c r="G427" i="17"/>
  <c r="W426" i="17"/>
  <c r="Y426" i="17" s="1"/>
  <c r="N426" i="17"/>
  <c r="H426" i="17"/>
  <c r="I426" i="17" s="1"/>
  <c r="G426" i="17"/>
  <c r="W425" i="17"/>
  <c r="Y425" i="17" s="1"/>
  <c r="N425" i="17"/>
  <c r="H425" i="17"/>
  <c r="I425" i="17" s="1"/>
  <c r="G425" i="17"/>
  <c r="W424" i="17"/>
  <c r="Y424" i="17" s="1"/>
  <c r="N424" i="17"/>
  <c r="H424" i="17"/>
  <c r="I424" i="17" s="1"/>
  <c r="G424" i="17"/>
  <c r="W423" i="17"/>
  <c r="Y423" i="17" s="1"/>
  <c r="N423" i="17"/>
  <c r="H423" i="17"/>
  <c r="I423" i="17" s="1"/>
  <c r="G423" i="17"/>
  <c r="W422" i="17"/>
  <c r="Y422" i="17" s="1"/>
  <c r="N422" i="17"/>
  <c r="H422" i="17"/>
  <c r="I422" i="17" s="1"/>
  <c r="G422" i="17"/>
  <c r="W421" i="17"/>
  <c r="Y421" i="17" s="1"/>
  <c r="N421" i="17"/>
  <c r="H421" i="17"/>
  <c r="I421" i="17" s="1"/>
  <c r="G421" i="17"/>
  <c r="W420" i="17"/>
  <c r="Y420" i="17" s="1"/>
  <c r="N420" i="17"/>
  <c r="H420" i="17"/>
  <c r="I420" i="17" s="1"/>
  <c r="G420" i="17"/>
  <c r="W419" i="17"/>
  <c r="Y419" i="17" s="1"/>
  <c r="N419" i="17"/>
  <c r="H419" i="17"/>
  <c r="I419" i="17" s="1"/>
  <c r="G419" i="17"/>
  <c r="W418" i="17"/>
  <c r="Y418" i="17" s="1"/>
  <c r="N418" i="17"/>
  <c r="H418" i="17"/>
  <c r="I418" i="17" s="1"/>
  <c r="G418" i="17"/>
  <c r="H417" i="17"/>
  <c r="G417" i="17"/>
  <c r="W416" i="17"/>
  <c r="Y416" i="17" s="1"/>
  <c r="N416" i="17"/>
  <c r="H416" i="17"/>
  <c r="I416" i="17" s="1"/>
  <c r="G416" i="17"/>
  <c r="W415" i="17"/>
  <c r="Y415" i="17" s="1"/>
  <c r="N415" i="17"/>
  <c r="H415" i="17"/>
  <c r="I415" i="17" s="1"/>
  <c r="G415" i="17"/>
  <c r="W414" i="17"/>
  <c r="Y414" i="17" s="1"/>
  <c r="N414" i="17"/>
  <c r="H414" i="17"/>
  <c r="G414" i="17"/>
  <c r="W413" i="17"/>
  <c r="Y413" i="17" s="1"/>
  <c r="N413" i="17"/>
  <c r="H413" i="17"/>
  <c r="I413" i="17" s="1"/>
  <c r="G413" i="17"/>
  <c r="H412" i="17"/>
  <c r="G412" i="17"/>
  <c r="W411" i="17"/>
  <c r="Y411" i="17" s="1"/>
  <c r="N411" i="17"/>
  <c r="H411" i="17"/>
  <c r="I411" i="17" s="1"/>
  <c r="G411" i="17"/>
  <c r="W410" i="17"/>
  <c r="Y410" i="17" s="1"/>
  <c r="N410" i="17"/>
  <c r="H410" i="17"/>
  <c r="I410" i="17" s="1"/>
  <c r="G410" i="17"/>
  <c r="W409" i="17"/>
  <c r="Y409" i="17" s="1"/>
  <c r="N409" i="17"/>
  <c r="H409" i="17"/>
  <c r="I409" i="17" s="1"/>
  <c r="G409" i="17"/>
  <c r="W408" i="17"/>
  <c r="Y408" i="17" s="1"/>
  <c r="N408" i="17"/>
  <c r="H408" i="17"/>
  <c r="I408" i="17" s="1"/>
  <c r="G408" i="17"/>
  <c r="W407" i="17"/>
  <c r="Y407" i="17" s="1"/>
  <c r="N407" i="17"/>
  <c r="H407" i="17"/>
  <c r="I407" i="17" s="1"/>
  <c r="G407" i="17"/>
  <c r="W406" i="17"/>
  <c r="Y406" i="17" s="1"/>
  <c r="N406" i="17"/>
  <c r="H406" i="17"/>
  <c r="I406" i="17" s="1"/>
  <c r="G406" i="17"/>
  <c r="H405" i="17"/>
  <c r="G405" i="17"/>
  <c r="W404" i="17"/>
  <c r="Y404" i="17" s="1"/>
  <c r="N404" i="17"/>
  <c r="H404" i="17"/>
  <c r="I404" i="17" s="1"/>
  <c r="G404" i="17"/>
  <c r="W403" i="17"/>
  <c r="Y403" i="17" s="1"/>
  <c r="N403" i="17"/>
  <c r="H403" i="17"/>
  <c r="I403" i="17" s="1"/>
  <c r="G403" i="17"/>
  <c r="W402" i="17"/>
  <c r="Y402" i="17" s="1"/>
  <c r="N402" i="17"/>
  <c r="H402" i="17"/>
  <c r="G402" i="17"/>
  <c r="W401" i="17"/>
  <c r="Y401" i="17" s="1"/>
  <c r="N401" i="17"/>
  <c r="H401" i="17"/>
  <c r="I401" i="17" s="1"/>
  <c r="G401" i="17"/>
  <c r="W400" i="17"/>
  <c r="Y400" i="17" s="1"/>
  <c r="N400" i="17"/>
  <c r="H400" i="17"/>
  <c r="I400" i="17" s="1"/>
  <c r="G400" i="17"/>
  <c r="W399" i="17"/>
  <c r="Y399" i="17" s="1"/>
  <c r="N399" i="17"/>
  <c r="H399" i="17"/>
  <c r="I399" i="17" s="1"/>
  <c r="G399" i="17"/>
  <c r="H398" i="17"/>
  <c r="G398" i="17"/>
  <c r="W397" i="17"/>
  <c r="Y397" i="17" s="1"/>
  <c r="N397" i="17"/>
  <c r="H397" i="17"/>
  <c r="I397" i="17" s="1"/>
  <c r="G397" i="17"/>
  <c r="W396" i="17"/>
  <c r="Y396" i="17" s="1"/>
  <c r="N396" i="17"/>
  <c r="H396" i="17"/>
  <c r="G396" i="17"/>
  <c r="W395" i="17"/>
  <c r="Y395" i="17" s="1"/>
  <c r="N395" i="17"/>
  <c r="H395" i="17"/>
  <c r="I395" i="17" s="1"/>
  <c r="G395" i="17"/>
  <c r="W394" i="17"/>
  <c r="Y394" i="17" s="1"/>
  <c r="N394" i="17"/>
  <c r="H394" i="17"/>
  <c r="I394" i="17" s="1"/>
  <c r="G394" i="17"/>
  <c r="H393" i="17"/>
  <c r="G393" i="17"/>
  <c r="W392" i="17"/>
  <c r="Y392" i="17" s="1"/>
  <c r="N392" i="17"/>
  <c r="H392" i="17"/>
  <c r="I392" i="17" s="1"/>
  <c r="G392" i="17"/>
  <c r="W391" i="17"/>
  <c r="Y391" i="17" s="1"/>
  <c r="N391" i="17"/>
  <c r="H391" i="17"/>
  <c r="I391" i="17" s="1"/>
  <c r="G391" i="17"/>
  <c r="W390" i="17"/>
  <c r="Y390" i="17" s="1"/>
  <c r="N390" i="17"/>
  <c r="H390" i="17"/>
  <c r="G390" i="17"/>
  <c r="W389" i="17"/>
  <c r="Y389" i="17" s="1"/>
  <c r="N389" i="17"/>
  <c r="H389" i="17"/>
  <c r="I389" i="17" s="1"/>
  <c r="G389" i="17"/>
  <c r="W388" i="17"/>
  <c r="Y388" i="17" s="1"/>
  <c r="N388" i="17"/>
  <c r="H388" i="17"/>
  <c r="I388" i="17" s="1"/>
  <c r="G388" i="17"/>
  <c r="H387" i="17"/>
  <c r="G387" i="17"/>
  <c r="W386" i="17"/>
  <c r="Y386" i="17" s="1"/>
  <c r="N386" i="17"/>
  <c r="H386" i="17"/>
  <c r="I386" i="17" s="1"/>
  <c r="G386" i="17"/>
  <c r="W385" i="17"/>
  <c r="Y385" i="17" s="1"/>
  <c r="N385" i="17"/>
  <c r="H385" i="17"/>
  <c r="I385" i="17" s="1"/>
  <c r="G385" i="17"/>
  <c r="W384" i="17"/>
  <c r="Y384" i="17" s="1"/>
  <c r="N384" i="17"/>
  <c r="H384" i="17"/>
  <c r="G384" i="17"/>
  <c r="W383" i="17"/>
  <c r="Y383" i="17" s="1"/>
  <c r="N383" i="17"/>
  <c r="H383" i="17"/>
  <c r="I383" i="17" s="1"/>
  <c r="G383" i="17"/>
  <c r="H382" i="17"/>
  <c r="G382" i="17"/>
  <c r="P381" i="17"/>
  <c r="L381" i="17"/>
  <c r="K381" i="17"/>
  <c r="X328" i="17" s="1"/>
  <c r="X381" i="17" s="1"/>
  <c r="J381" i="17"/>
  <c r="F381" i="17"/>
  <c r="E381" i="17"/>
  <c r="W380" i="17"/>
  <c r="Y380" i="17" s="1"/>
  <c r="N380" i="17"/>
  <c r="H380" i="17"/>
  <c r="I380" i="17" s="1"/>
  <c r="G380" i="17"/>
  <c r="W379" i="17"/>
  <c r="Y379" i="17" s="1"/>
  <c r="N379" i="17"/>
  <c r="H379" i="17"/>
  <c r="I379" i="17" s="1"/>
  <c r="G379" i="17"/>
  <c r="W378" i="17"/>
  <c r="Y378" i="17" s="1"/>
  <c r="N378" i="17"/>
  <c r="H378" i="17"/>
  <c r="I378" i="17" s="1"/>
  <c r="G378" i="17"/>
  <c r="H377" i="17"/>
  <c r="G377" i="17"/>
  <c r="W376" i="17"/>
  <c r="Y376" i="17" s="1"/>
  <c r="N376" i="17"/>
  <c r="H376" i="17"/>
  <c r="G376" i="17"/>
  <c r="W374" i="17"/>
  <c r="Y374" i="17" s="1"/>
  <c r="N374" i="17"/>
  <c r="H374" i="17"/>
  <c r="I374" i="17" s="1"/>
  <c r="G374" i="17"/>
  <c r="H373" i="17"/>
  <c r="I373" i="17" s="1"/>
  <c r="G373" i="17"/>
  <c r="W372" i="17"/>
  <c r="Y372" i="17" s="1"/>
  <c r="N372" i="17"/>
  <c r="H372" i="17"/>
  <c r="I372" i="17" s="1"/>
  <c r="G372" i="17"/>
  <c r="W371" i="17"/>
  <c r="Y371" i="17" s="1"/>
  <c r="N371" i="17"/>
  <c r="H371" i="17"/>
  <c r="G371" i="17"/>
  <c r="W370" i="17"/>
  <c r="Y370" i="17" s="1"/>
  <c r="N370" i="17"/>
  <c r="H370" i="17"/>
  <c r="G370" i="17"/>
  <c r="W369" i="17"/>
  <c r="Y369" i="17" s="1"/>
  <c r="N369" i="17"/>
  <c r="H369" i="17"/>
  <c r="I369" i="17" s="1"/>
  <c r="G369" i="17"/>
  <c r="W368" i="17"/>
  <c r="Y368" i="17" s="1"/>
  <c r="N368" i="17"/>
  <c r="H368" i="17"/>
  <c r="G368" i="17"/>
  <c r="W367" i="17"/>
  <c r="Y367" i="17" s="1"/>
  <c r="N367" i="17"/>
  <c r="H367" i="17"/>
  <c r="G367" i="17"/>
  <c r="W366" i="17"/>
  <c r="Y366" i="17" s="1"/>
  <c r="N366" i="17"/>
  <c r="H366" i="17"/>
  <c r="I366" i="17" s="1"/>
  <c r="G366" i="17"/>
  <c r="H365" i="17"/>
  <c r="G365" i="17"/>
  <c r="W364" i="17"/>
  <c r="Y364" i="17" s="1"/>
  <c r="N364" i="17"/>
  <c r="H364" i="17"/>
  <c r="I364" i="17" s="1"/>
  <c r="G364" i="17"/>
  <c r="W363" i="17"/>
  <c r="Y363" i="17" s="1"/>
  <c r="N363" i="17"/>
  <c r="H363" i="17"/>
  <c r="I363" i="17" s="1"/>
  <c r="G363" i="17"/>
  <c r="W362" i="17"/>
  <c r="Y362" i="17" s="1"/>
  <c r="N362" i="17"/>
  <c r="H362" i="17"/>
  <c r="I362" i="17" s="1"/>
  <c r="G362" i="17"/>
  <c r="H361" i="17"/>
  <c r="G361" i="17"/>
  <c r="H360" i="17"/>
  <c r="G360" i="17"/>
  <c r="W359" i="17"/>
  <c r="Y359" i="17" s="1"/>
  <c r="N359" i="17"/>
  <c r="H359" i="17"/>
  <c r="G359" i="17"/>
  <c r="W358" i="17"/>
  <c r="Y358" i="17" s="1"/>
  <c r="N358" i="17"/>
  <c r="H358" i="17"/>
  <c r="G358" i="17"/>
  <c r="H357" i="17"/>
  <c r="I357" i="17" s="1"/>
  <c r="G357" i="17"/>
  <c r="W356" i="17"/>
  <c r="Y356" i="17" s="1"/>
  <c r="N356" i="17"/>
  <c r="H356" i="17"/>
  <c r="G356" i="17"/>
  <c r="W355" i="17"/>
  <c r="Y355" i="17" s="1"/>
  <c r="N355" i="17"/>
  <c r="H355" i="17"/>
  <c r="G355" i="17"/>
  <c r="W354" i="17"/>
  <c r="Y354" i="17" s="1"/>
  <c r="N354" i="17"/>
  <c r="H354" i="17"/>
  <c r="G354" i="17"/>
  <c r="W353" i="17"/>
  <c r="Y353" i="17" s="1"/>
  <c r="N353" i="17"/>
  <c r="H353" i="17"/>
  <c r="I353" i="17" s="1"/>
  <c r="G353" i="17"/>
  <c r="H352" i="17"/>
  <c r="I352" i="17" s="1"/>
  <c r="G352" i="17"/>
  <c r="W351" i="17"/>
  <c r="Y351" i="17" s="1"/>
  <c r="N351" i="17"/>
  <c r="H351" i="17"/>
  <c r="I351" i="17" s="1"/>
  <c r="G351" i="17"/>
  <c r="W350" i="17"/>
  <c r="Y350" i="17" s="1"/>
  <c r="N350" i="17"/>
  <c r="H350" i="17"/>
  <c r="G350" i="17"/>
  <c r="W349" i="17"/>
  <c r="Y349" i="17" s="1"/>
  <c r="N349" i="17"/>
  <c r="H349" i="17"/>
  <c r="I349" i="17" s="1"/>
  <c r="G349" i="17"/>
  <c r="W348" i="17"/>
  <c r="Y348" i="17" s="1"/>
  <c r="N348" i="17"/>
  <c r="H348" i="17"/>
  <c r="G348" i="17"/>
  <c r="W347" i="17"/>
  <c r="Y347" i="17" s="1"/>
  <c r="N347" i="17"/>
  <c r="H347" i="17"/>
  <c r="I347" i="17" s="1"/>
  <c r="G347" i="17"/>
  <c r="H346" i="17"/>
  <c r="I346" i="17" s="1"/>
  <c r="G346" i="17"/>
  <c r="W345" i="17"/>
  <c r="Y345" i="17" s="1"/>
  <c r="N345" i="17"/>
  <c r="H345" i="17"/>
  <c r="G345" i="17"/>
  <c r="W344" i="17"/>
  <c r="Y344" i="17" s="1"/>
  <c r="N344" i="17"/>
  <c r="H344" i="17"/>
  <c r="G344" i="17"/>
  <c r="W343" i="17"/>
  <c r="Y343" i="17" s="1"/>
  <c r="N343" i="17"/>
  <c r="H343" i="17"/>
  <c r="G343" i="17"/>
  <c r="H342" i="17"/>
  <c r="G342" i="17"/>
  <c r="W341" i="17"/>
  <c r="Y341" i="17" s="1"/>
  <c r="N341" i="17"/>
  <c r="H341" i="17"/>
  <c r="I341" i="17" s="1"/>
  <c r="G341" i="17"/>
  <c r="W340" i="17"/>
  <c r="Y340" i="17" s="1"/>
  <c r="N340" i="17"/>
  <c r="H340" i="17"/>
  <c r="I340" i="17" s="1"/>
  <c r="G340" i="17"/>
  <c r="W339" i="17"/>
  <c r="Y339" i="17" s="1"/>
  <c r="N339" i="17"/>
  <c r="H339" i="17"/>
  <c r="G339" i="17"/>
  <c r="W338" i="17"/>
  <c r="Y338" i="17" s="1"/>
  <c r="N338" i="17"/>
  <c r="H338" i="17"/>
  <c r="I338" i="17" s="1"/>
  <c r="G338" i="17"/>
  <c r="W337" i="17"/>
  <c r="Y337" i="17" s="1"/>
  <c r="N337" i="17"/>
  <c r="H337" i="17"/>
  <c r="I337" i="17" s="1"/>
  <c r="G337" i="17"/>
  <c r="H336" i="17"/>
  <c r="I336" i="17" s="1"/>
  <c r="G336" i="17"/>
  <c r="W335" i="17"/>
  <c r="Y335" i="17" s="1"/>
  <c r="N335" i="17"/>
  <c r="H335" i="17"/>
  <c r="G335" i="17"/>
  <c r="W334" i="17"/>
  <c r="Y334" i="17" s="1"/>
  <c r="N334" i="17"/>
  <c r="H334" i="17"/>
  <c r="G334" i="17"/>
  <c r="W333" i="17"/>
  <c r="Y333" i="17" s="1"/>
  <c r="N333" i="17"/>
  <c r="H333" i="17"/>
  <c r="G333" i="17"/>
  <c r="W332" i="17"/>
  <c r="Y332" i="17" s="1"/>
  <c r="N332" i="17"/>
  <c r="H332" i="17"/>
  <c r="I332" i="17" s="1"/>
  <c r="G332" i="17"/>
  <c r="W331" i="17"/>
  <c r="Y331" i="17" s="1"/>
  <c r="N331" i="17"/>
  <c r="H331" i="17"/>
  <c r="I331" i="17" s="1"/>
  <c r="G331" i="17"/>
  <c r="W330" i="17"/>
  <c r="Y330" i="17" s="1"/>
  <c r="N330" i="17"/>
  <c r="H330" i="17"/>
  <c r="G330" i="17"/>
  <c r="W329" i="17"/>
  <c r="Y329" i="17" s="1"/>
  <c r="N329" i="17"/>
  <c r="H329" i="17"/>
  <c r="I329" i="17" s="1"/>
  <c r="G329" i="17"/>
  <c r="H328" i="17"/>
  <c r="G328" i="17"/>
  <c r="P327" i="17"/>
  <c r="L327" i="17"/>
  <c r="K327" i="17"/>
  <c r="X296" i="17" s="1"/>
  <c r="X327" i="17" s="1"/>
  <c r="J327" i="17"/>
  <c r="F327" i="17"/>
  <c r="E327" i="17"/>
  <c r="W326" i="17"/>
  <c r="Y326" i="17" s="1"/>
  <c r="N326" i="17"/>
  <c r="H326" i="17"/>
  <c r="I326" i="17" s="1"/>
  <c r="G326" i="17"/>
  <c r="W325" i="17"/>
  <c r="Y325" i="17" s="1"/>
  <c r="N325" i="17"/>
  <c r="H325" i="17"/>
  <c r="I325" i="17" s="1"/>
  <c r="G325" i="17"/>
  <c r="W324" i="17"/>
  <c r="Y324" i="17" s="1"/>
  <c r="N324" i="17"/>
  <c r="H324" i="17"/>
  <c r="I324" i="17" s="1"/>
  <c r="G324" i="17"/>
  <c r="H323" i="17"/>
  <c r="I323" i="17" s="1"/>
  <c r="G323" i="17"/>
  <c r="W322" i="17"/>
  <c r="Y322" i="17" s="1"/>
  <c r="N322" i="17"/>
  <c r="H322" i="17"/>
  <c r="G322" i="17"/>
  <c r="W321" i="17"/>
  <c r="Y321" i="17" s="1"/>
  <c r="N321" i="17"/>
  <c r="H321" i="17"/>
  <c r="I321" i="17" s="1"/>
  <c r="G321" i="17"/>
  <c r="W320" i="17"/>
  <c r="Y320" i="17" s="1"/>
  <c r="N320" i="17"/>
  <c r="H320" i="17"/>
  <c r="G320" i="17"/>
  <c r="W319" i="17"/>
  <c r="Y319" i="17" s="1"/>
  <c r="N319" i="17"/>
  <c r="H319" i="17"/>
  <c r="I319" i="17" s="1"/>
  <c r="G319" i="17"/>
  <c r="H318" i="17"/>
  <c r="G318" i="17"/>
  <c r="W317" i="17"/>
  <c r="Y317" i="17" s="1"/>
  <c r="N317" i="17"/>
  <c r="H317" i="17"/>
  <c r="I317" i="17" s="1"/>
  <c r="G317" i="17"/>
  <c r="W316" i="17"/>
  <c r="Y316" i="17" s="1"/>
  <c r="N316" i="17"/>
  <c r="H316" i="17"/>
  <c r="I316" i="17" s="1"/>
  <c r="G316" i="17"/>
  <c r="W315" i="17"/>
  <c r="Y315" i="17" s="1"/>
  <c r="N315" i="17"/>
  <c r="H315" i="17"/>
  <c r="I315" i="17" s="1"/>
  <c r="G315" i="17"/>
  <c r="W314" i="17"/>
  <c r="Y314" i="17" s="1"/>
  <c r="N314" i="17"/>
  <c r="H314" i="17"/>
  <c r="G314" i="17"/>
  <c r="W313" i="17"/>
  <c r="Y313" i="17" s="1"/>
  <c r="N313" i="17"/>
  <c r="H313" i="17"/>
  <c r="I313" i="17" s="1"/>
  <c r="G313" i="17"/>
  <c r="H312" i="17"/>
  <c r="G312" i="17"/>
  <c r="W311" i="17"/>
  <c r="Y311" i="17" s="1"/>
  <c r="N311" i="17"/>
  <c r="H311" i="17"/>
  <c r="I311" i="17" s="1"/>
  <c r="G311" i="17"/>
  <c r="W310" i="17"/>
  <c r="Y310" i="17" s="1"/>
  <c r="N310" i="17"/>
  <c r="H310" i="17"/>
  <c r="I310" i="17" s="1"/>
  <c r="G310" i="17"/>
  <c r="H309" i="17"/>
  <c r="I309" i="17" s="1"/>
  <c r="G309" i="17"/>
  <c r="W308" i="17"/>
  <c r="Y308" i="17" s="1"/>
  <c r="N308" i="17"/>
  <c r="H308" i="17"/>
  <c r="G308" i="17"/>
  <c r="W307" i="17"/>
  <c r="Y307" i="17" s="1"/>
  <c r="N307" i="17"/>
  <c r="H307" i="17"/>
  <c r="I307" i="17" s="1"/>
  <c r="G307" i="17"/>
  <c r="W306" i="17"/>
  <c r="Y306" i="17" s="1"/>
  <c r="N306" i="17"/>
  <c r="H306" i="17"/>
  <c r="G306" i="17"/>
  <c r="H305" i="17"/>
  <c r="I305" i="17" s="1"/>
  <c r="G305" i="17"/>
  <c r="W304" i="17"/>
  <c r="Y304" i="17" s="1"/>
  <c r="N304" i="17"/>
  <c r="H304" i="17"/>
  <c r="G304" i="17"/>
  <c r="W303" i="17"/>
  <c r="Y303" i="17" s="1"/>
  <c r="N303" i="17"/>
  <c r="H303" i="17"/>
  <c r="I303" i="17" s="1"/>
  <c r="G303" i="17"/>
  <c r="W302" i="17"/>
  <c r="Y302" i="17" s="1"/>
  <c r="N302" i="17"/>
  <c r="H302" i="17"/>
  <c r="I302" i="17" s="1"/>
  <c r="G302" i="17"/>
  <c r="W301" i="17"/>
  <c r="Y301" i="17" s="1"/>
  <c r="N301" i="17"/>
  <c r="H301" i="17"/>
  <c r="I301" i="17" s="1"/>
  <c r="G301" i="17"/>
  <c r="H300" i="17"/>
  <c r="G300" i="17"/>
  <c r="W299" i="17"/>
  <c r="Y299" i="17" s="1"/>
  <c r="N299" i="17"/>
  <c r="H299" i="17"/>
  <c r="I299" i="17" s="1"/>
  <c r="G299" i="17"/>
  <c r="W298" i="17"/>
  <c r="Y298" i="17" s="1"/>
  <c r="N298" i="17"/>
  <c r="H298" i="17"/>
  <c r="G298" i="17"/>
  <c r="W297" i="17"/>
  <c r="Y297" i="17" s="1"/>
  <c r="N297" i="17"/>
  <c r="H297" i="17"/>
  <c r="I297" i="17" s="1"/>
  <c r="G297" i="17"/>
  <c r="H296" i="17"/>
  <c r="G296" i="17"/>
  <c r="P295" i="17"/>
  <c r="L295" i="17"/>
  <c r="K295" i="17"/>
  <c r="X267" i="17" s="1"/>
  <c r="X295" i="17" s="1"/>
  <c r="J295" i="17"/>
  <c r="F295" i="17"/>
  <c r="E295" i="17"/>
  <c r="W294" i="17"/>
  <c r="Y294" i="17" s="1"/>
  <c r="N294" i="17"/>
  <c r="H294" i="17"/>
  <c r="I294" i="17" s="1"/>
  <c r="G294" i="17"/>
  <c r="W293" i="17"/>
  <c r="Y293" i="17" s="1"/>
  <c r="N293" i="17"/>
  <c r="H293" i="17"/>
  <c r="I293" i="17" s="1"/>
  <c r="G293" i="17"/>
  <c r="W292" i="17"/>
  <c r="Y292" i="17" s="1"/>
  <c r="N292" i="17"/>
  <c r="H292" i="17"/>
  <c r="G292" i="17"/>
  <c r="W291" i="17"/>
  <c r="Y291" i="17" s="1"/>
  <c r="N291" i="17"/>
  <c r="H291" i="17"/>
  <c r="I291" i="17" s="1"/>
  <c r="G291" i="17"/>
  <c r="W290" i="17"/>
  <c r="Y290" i="17" s="1"/>
  <c r="N290" i="17"/>
  <c r="H290" i="17"/>
  <c r="G290" i="17"/>
  <c r="H289" i="17"/>
  <c r="G289" i="17"/>
  <c r="W288" i="17"/>
  <c r="Y288" i="17" s="1"/>
  <c r="N288" i="17"/>
  <c r="H288" i="17"/>
  <c r="G288" i="17"/>
  <c r="W287" i="17"/>
  <c r="Y287" i="17" s="1"/>
  <c r="N287" i="17"/>
  <c r="H287" i="17"/>
  <c r="I287" i="17" s="1"/>
  <c r="G287" i="17"/>
  <c r="H286" i="17"/>
  <c r="I286" i="17" s="1"/>
  <c r="G286" i="17"/>
  <c r="W285" i="17"/>
  <c r="Y285" i="17" s="1"/>
  <c r="N285" i="17"/>
  <c r="H285" i="17"/>
  <c r="I285" i="17" s="1"/>
  <c r="G285" i="17"/>
  <c r="W284" i="17"/>
  <c r="Y284" i="17" s="1"/>
  <c r="N284" i="17"/>
  <c r="H284" i="17"/>
  <c r="G284" i="17"/>
  <c r="W283" i="17"/>
  <c r="Y283" i="17" s="1"/>
  <c r="N283" i="17"/>
  <c r="H283" i="17"/>
  <c r="G283" i="17"/>
  <c r="W282" i="17"/>
  <c r="Y282" i="17" s="1"/>
  <c r="N282" i="17"/>
  <c r="H282" i="17"/>
  <c r="G282" i="17"/>
  <c r="W281" i="17"/>
  <c r="Y281" i="17" s="1"/>
  <c r="N281" i="17"/>
  <c r="H281" i="17"/>
  <c r="I281" i="17" s="1"/>
  <c r="G281" i="17"/>
  <c r="W280" i="17"/>
  <c r="Y280" i="17" s="1"/>
  <c r="N280" i="17"/>
  <c r="H280" i="17"/>
  <c r="G280" i="17"/>
  <c r="H279" i="17"/>
  <c r="I279" i="17" s="1"/>
  <c r="G279" i="17"/>
  <c r="W278" i="17"/>
  <c r="Y278" i="17" s="1"/>
  <c r="N278" i="17"/>
  <c r="H278" i="17"/>
  <c r="G278" i="17"/>
  <c r="W277" i="17"/>
  <c r="Y277" i="17" s="1"/>
  <c r="N277" i="17"/>
  <c r="H277" i="17"/>
  <c r="G277" i="17"/>
  <c r="W276" i="17"/>
  <c r="Y276" i="17" s="1"/>
  <c r="H276" i="17"/>
  <c r="I276" i="17" s="1"/>
  <c r="G276" i="17"/>
  <c r="W275" i="17"/>
  <c r="Y275" i="17" s="1"/>
  <c r="N275" i="17"/>
  <c r="H275" i="17"/>
  <c r="G275" i="17"/>
  <c r="W274" i="17"/>
  <c r="Y274" i="17" s="1"/>
  <c r="N274" i="17"/>
  <c r="H274" i="17"/>
  <c r="I274" i="17" s="1"/>
  <c r="G274" i="17"/>
  <c r="H273" i="17"/>
  <c r="I273" i="17" s="1"/>
  <c r="G273" i="17"/>
  <c r="W272" i="17"/>
  <c r="Y272" i="17" s="1"/>
  <c r="N272" i="17"/>
  <c r="H272" i="17"/>
  <c r="G272" i="17"/>
  <c r="W271" i="17"/>
  <c r="Y271" i="17" s="1"/>
  <c r="N271" i="17"/>
  <c r="H271" i="17"/>
  <c r="I271" i="17" s="1"/>
  <c r="G271" i="17"/>
  <c r="W270" i="17"/>
  <c r="Y270" i="17" s="1"/>
  <c r="N270" i="17"/>
  <c r="H270" i="17"/>
  <c r="I270" i="17" s="1"/>
  <c r="G270" i="17"/>
  <c r="W269" i="17"/>
  <c r="Y269" i="17" s="1"/>
  <c r="N269" i="17"/>
  <c r="H269" i="17"/>
  <c r="G269" i="17"/>
  <c r="W268" i="17"/>
  <c r="Y268" i="17" s="1"/>
  <c r="N268" i="17"/>
  <c r="H268" i="17"/>
  <c r="G268" i="17"/>
  <c r="H267" i="17"/>
  <c r="G267" i="17"/>
  <c r="P266" i="17"/>
  <c r="L266" i="17"/>
  <c r="K266" i="17"/>
  <c r="X181" i="17" s="1"/>
  <c r="X266" i="17" s="1"/>
  <c r="J266" i="17"/>
  <c r="F266" i="17"/>
  <c r="E266" i="17"/>
  <c r="W265" i="17"/>
  <c r="Y265" i="17" s="1"/>
  <c r="N265" i="17"/>
  <c r="H265" i="17"/>
  <c r="I265" i="17" s="1"/>
  <c r="G265" i="17"/>
  <c r="W264" i="17"/>
  <c r="Y264" i="17" s="1"/>
  <c r="N264" i="17"/>
  <c r="H264" i="17"/>
  <c r="I264" i="17" s="1"/>
  <c r="G264" i="17"/>
  <c r="W263" i="17"/>
  <c r="Y263" i="17" s="1"/>
  <c r="N263" i="17"/>
  <c r="H263" i="17"/>
  <c r="I263" i="17" s="1"/>
  <c r="G263" i="17"/>
  <c r="W262" i="17"/>
  <c r="Y262" i="17" s="1"/>
  <c r="N262" i="17"/>
  <c r="H262" i="17"/>
  <c r="I262" i="17" s="1"/>
  <c r="G262" i="17"/>
  <c r="W261" i="17"/>
  <c r="Y261" i="17" s="1"/>
  <c r="N261" i="17"/>
  <c r="H261" i="17"/>
  <c r="G261" i="17"/>
  <c r="W260" i="17"/>
  <c r="Y260" i="17" s="1"/>
  <c r="N260" i="17"/>
  <c r="H260" i="17"/>
  <c r="I260" i="17" s="1"/>
  <c r="G260" i="17"/>
  <c r="W259" i="17"/>
  <c r="Y259" i="17" s="1"/>
  <c r="N259" i="17"/>
  <c r="H259" i="17"/>
  <c r="I259" i="17" s="1"/>
  <c r="G259" i="17"/>
  <c r="H258" i="17"/>
  <c r="I258" i="17" s="1"/>
  <c r="G258" i="17"/>
  <c r="W257" i="17"/>
  <c r="Y257" i="17" s="1"/>
  <c r="N257" i="17"/>
  <c r="H257" i="17"/>
  <c r="I257" i="17" s="1"/>
  <c r="G257" i="17"/>
  <c r="W256" i="17"/>
  <c r="Y256" i="17" s="1"/>
  <c r="N256" i="17"/>
  <c r="H256" i="17"/>
  <c r="G256" i="17"/>
  <c r="W255" i="17"/>
  <c r="Y255" i="17" s="1"/>
  <c r="N255" i="17"/>
  <c r="H255" i="17"/>
  <c r="G255" i="17"/>
  <c r="W254" i="17"/>
  <c r="Y254" i="17" s="1"/>
  <c r="N254" i="17"/>
  <c r="H254" i="17"/>
  <c r="I254" i="17" s="1"/>
  <c r="G254" i="17"/>
  <c r="W253" i="17"/>
  <c r="Y253" i="17" s="1"/>
  <c r="N253" i="17"/>
  <c r="H253" i="17"/>
  <c r="I253" i="17" s="1"/>
  <c r="G253" i="17"/>
  <c r="H252" i="17"/>
  <c r="I252" i="17" s="1"/>
  <c r="G252" i="17"/>
  <c r="W251" i="17"/>
  <c r="Y251" i="17" s="1"/>
  <c r="N251" i="17"/>
  <c r="H251" i="17"/>
  <c r="I251" i="17" s="1"/>
  <c r="G251" i="17"/>
  <c r="W250" i="17"/>
  <c r="Y250" i="17" s="1"/>
  <c r="N250" i="17"/>
  <c r="H250" i="17"/>
  <c r="I250" i="17" s="1"/>
  <c r="G250" i="17"/>
  <c r="W249" i="17"/>
  <c r="Y249" i="17" s="1"/>
  <c r="N249" i="17"/>
  <c r="H249" i="17"/>
  <c r="G249" i="17"/>
  <c r="W248" i="17"/>
  <c r="Y248" i="17" s="1"/>
  <c r="N248" i="17"/>
  <c r="H248" i="17"/>
  <c r="G248" i="17"/>
  <c r="W247" i="17"/>
  <c r="Y247" i="17" s="1"/>
  <c r="N247" i="17"/>
  <c r="H247" i="17"/>
  <c r="G247" i="17"/>
  <c r="H246" i="17"/>
  <c r="I246" i="17" s="1"/>
  <c r="G246" i="17"/>
  <c r="H245" i="17"/>
  <c r="I245" i="17" s="1"/>
  <c r="G245" i="17"/>
  <c r="W244" i="17"/>
  <c r="Y244" i="17" s="1"/>
  <c r="N244" i="17"/>
  <c r="H244" i="17"/>
  <c r="G244" i="17"/>
  <c r="W243" i="17"/>
  <c r="Y243" i="17" s="1"/>
  <c r="N243" i="17"/>
  <c r="H243" i="17"/>
  <c r="G243" i="17"/>
  <c r="H242" i="17"/>
  <c r="I242" i="17" s="1"/>
  <c r="G242" i="17"/>
  <c r="H241" i="17"/>
  <c r="I241" i="17" s="1"/>
  <c r="G241" i="17"/>
  <c r="W240" i="17"/>
  <c r="Y240" i="17" s="1"/>
  <c r="N240" i="17"/>
  <c r="H240" i="17"/>
  <c r="I240" i="17" s="1"/>
  <c r="G240" i="17"/>
  <c r="W239" i="17"/>
  <c r="Y239" i="17" s="1"/>
  <c r="N239" i="17"/>
  <c r="H239" i="17"/>
  <c r="G239" i="17"/>
  <c r="W238" i="17"/>
  <c r="Y238" i="17" s="1"/>
  <c r="N238" i="17"/>
  <c r="H238" i="17"/>
  <c r="G238" i="17"/>
  <c r="H237" i="17"/>
  <c r="I237" i="17" s="1"/>
  <c r="G237" i="17"/>
  <c r="H236" i="17"/>
  <c r="I236" i="17" s="1"/>
  <c r="G236" i="17"/>
  <c r="W235" i="17"/>
  <c r="Y235" i="17" s="1"/>
  <c r="N235" i="17"/>
  <c r="H235" i="17"/>
  <c r="G235" i="17"/>
  <c r="W234" i="17"/>
  <c r="Y234" i="17" s="1"/>
  <c r="N234" i="17"/>
  <c r="H234" i="17"/>
  <c r="G234" i="17"/>
  <c r="H233" i="17"/>
  <c r="I233" i="17" s="1"/>
  <c r="G233" i="17"/>
  <c r="H232" i="17"/>
  <c r="I232" i="17" s="1"/>
  <c r="G232" i="17"/>
  <c r="W231" i="17"/>
  <c r="Y231" i="17" s="1"/>
  <c r="N231" i="17"/>
  <c r="H231" i="17"/>
  <c r="I231" i="17" s="1"/>
  <c r="G231" i="17"/>
  <c r="W230" i="17"/>
  <c r="Y230" i="17" s="1"/>
  <c r="N230" i="17"/>
  <c r="H230" i="17"/>
  <c r="I230" i="17" s="1"/>
  <c r="G230" i="17"/>
  <c r="W229" i="17"/>
  <c r="Y229" i="17" s="1"/>
  <c r="N229" i="17"/>
  <c r="H229" i="17"/>
  <c r="G229" i="17"/>
  <c r="W228" i="17"/>
  <c r="Y228" i="17" s="1"/>
  <c r="N228" i="17"/>
  <c r="H228" i="17"/>
  <c r="G228" i="17"/>
  <c r="W227" i="17"/>
  <c r="Y227" i="17" s="1"/>
  <c r="N227" i="17"/>
  <c r="H227" i="17"/>
  <c r="I227" i="17" s="1"/>
  <c r="G227" i="17"/>
  <c r="H226" i="17"/>
  <c r="I226" i="17" s="1"/>
  <c r="G226" i="17"/>
  <c r="W225" i="17"/>
  <c r="Y225" i="17" s="1"/>
  <c r="N225" i="17"/>
  <c r="H225" i="17"/>
  <c r="I225" i="17" s="1"/>
  <c r="G225" i="17"/>
  <c r="W224" i="17"/>
  <c r="Y224" i="17" s="1"/>
  <c r="N224" i="17"/>
  <c r="H224" i="17"/>
  <c r="G224" i="17"/>
  <c r="W223" i="17"/>
  <c r="Y223" i="17" s="1"/>
  <c r="N223" i="17"/>
  <c r="H223" i="17"/>
  <c r="G223" i="17"/>
  <c r="H222" i="17"/>
  <c r="I222" i="17" s="1"/>
  <c r="G222" i="17"/>
  <c r="H221" i="17"/>
  <c r="I221" i="17" s="1"/>
  <c r="G221" i="17"/>
  <c r="H220" i="17"/>
  <c r="I220" i="17" s="1"/>
  <c r="G220" i="17"/>
  <c r="W219" i="17"/>
  <c r="Y219" i="17" s="1"/>
  <c r="N219" i="17"/>
  <c r="H219" i="17"/>
  <c r="G219" i="17"/>
  <c r="W218" i="17"/>
  <c r="Y218" i="17" s="1"/>
  <c r="N218" i="17"/>
  <c r="H218" i="17"/>
  <c r="G218" i="17"/>
  <c r="W217" i="17"/>
  <c r="Y217" i="17" s="1"/>
  <c r="N217" i="17"/>
  <c r="H217" i="17"/>
  <c r="N220" i="17" s="1"/>
  <c r="G217" i="17"/>
  <c r="W216" i="17"/>
  <c r="Y216" i="17" s="1"/>
  <c r="N216" i="17"/>
  <c r="H216" i="17"/>
  <c r="I216" i="17" s="1"/>
  <c r="G216" i="17"/>
  <c r="H215" i="17"/>
  <c r="I215" i="17" s="1"/>
  <c r="G215" i="17"/>
  <c r="W214" i="17"/>
  <c r="Y214" i="17" s="1"/>
  <c r="N214" i="17"/>
  <c r="H214" i="17"/>
  <c r="G214" i="17"/>
  <c r="W213" i="17"/>
  <c r="Y213" i="17" s="1"/>
  <c r="N213" i="17"/>
  <c r="H213" i="17"/>
  <c r="G213" i="17"/>
  <c r="W212" i="17"/>
  <c r="Y212" i="17" s="1"/>
  <c r="N212" i="17"/>
  <c r="H212" i="17"/>
  <c r="I212" i="17" s="1"/>
  <c r="G212" i="17"/>
  <c r="H211" i="17"/>
  <c r="I211" i="17" s="1"/>
  <c r="G211" i="17"/>
  <c r="H210" i="17"/>
  <c r="G210" i="17"/>
  <c r="W209" i="17"/>
  <c r="Y209" i="17" s="1"/>
  <c r="N209" i="17"/>
  <c r="H209" i="17"/>
  <c r="G209" i="17"/>
  <c r="W208" i="17"/>
  <c r="Y208" i="17" s="1"/>
  <c r="N208" i="17"/>
  <c r="H208" i="17"/>
  <c r="I208" i="17" s="1"/>
  <c r="G208" i="17"/>
  <c r="W207" i="17"/>
  <c r="Y207" i="17" s="1"/>
  <c r="N207" i="17"/>
  <c r="H207" i="17"/>
  <c r="G207" i="17"/>
  <c r="W206" i="17"/>
  <c r="Y206" i="17" s="1"/>
  <c r="N206" i="17"/>
  <c r="H206" i="17"/>
  <c r="I206" i="17" s="1"/>
  <c r="G206" i="17"/>
  <c r="W205" i="17"/>
  <c r="Y205" i="17" s="1"/>
  <c r="N205" i="17"/>
  <c r="H205" i="17"/>
  <c r="I205" i="17" s="1"/>
  <c r="G205" i="17"/>
  <c r="W204" i="17"/>
  <c r="Y204" i="17" s="1"/>
  <c r="N204" i="17"/>
  <c r="H204" i="17"/>
  <c r="I204" i="17" s="1"/>
  <c r="G204" i="17"/>
  <c r="H203" i="17"/>
  <c r="G203" i="17"/>
  <c r="W201" i="17"/>
  <c r="Y201" i="17" s="1"/>
  <c r="N201" i="17"/>
  <c r="H201" i="17"/>
  <c r="I201" i="17" s="1"/>
  <c r="G201" i="17"/>
  <c r="W200" i="17"/>
  <c r="Y200" i="17" s="1"/>
  <c r="N200" i="17"/>
  <c r="H200" i="17"/>
  <c r="G200" i="17"/>
  <c r="W199" i="17"/>
  <c r="Y199" i="17" s="1"/>
  <c r="N199" i="17"/>
  <c r="H199" i="17"/>
  <c r="I199" i="17" s="1"/>
  <c r="G199" i="17"/>
  <c r="H198" i="17"/>
  <c r="G198" i="17"/>
  <c r="N197" i="17"/>
  <c r="H197" i="17"/>
  <c r="G197" i="17"/>
  <c r="W196" i="17"/>
  <c r="Y196" i="17" s="1"/>
  <c r="N196" i="17"/>
  <c r="H196" i="17"/>
  <c r="G196" i="17"/>
  <c r="W195" i="17"/>
  <c r="Y195" i="17" s="1"/>
  <c r="N195" i="17"/>
  <c r="H195" i="17"/>
  <c r="I195" i="17" s="1"/>
  <c r="G195" i="17"/>
  <c r="W194" i="17"/>
  <c r="Y194" i="17" s="1"/>
  <c r="N194" i="17"/>
  <c r="H194" i="17"/>
  <c r="I194" i="17" s="1"/>
  <c r="G194" i="17"/>
  <c r="W193" i="17"/>
  <c r="Y193" i="17" s="1"/>
  <c r="N193" i="17"/>
  <c r="H193" i="17"/>
  <c r="I193" i="17" s="1"/>
  <c r="G193" i="17"/>
  <c r="H192" i="17"/>
  <c r="G192" i="17"/>
  <c r="W190" i="17"/>
  <c r="Y190" i="17" s="1"/>
  <c r="N190" i="17"/>
  <c r="H190" i="17"/>
  <c r="I190" i="17" s="1"/>
  <c r="G190" i="17"/>
  <c r="H189" i="17"/>
  <c r="G189" i="17"/>
  <c r="W188" i="17"/>
  <c r="Y188" i="17" s="1"/>
  <c r="N188" i="17"/>
  <c r="H188" i="17"/>
  <c r="I188" i="17" s="1"/>
  <c r="G188" i="17"/>
  <c r="W187" i="17"/>
  <c r="Y187" i="17" s="1"/>
  <c r="N187" i="17"/>
  <c r="H187" i="17"/>
  <c r="G187" i="17"/>
  <c r="W185" i="17"/>
  <c r="Y185" i="17" s="1"/>
  <c r="N185" i="17"/>
  <c r="H185" i="17"/>
  <c r="G185" i="17"/>
  <c r="W184" i="17"/>
  <c r="Y184" i="17" s="1"/>
  <c r="N184" i="17"/>
  <c r="H184" i="17"/>
  <c r="I184" i="17" s="1"/>
  <c r="G184" i="17"/>
  <c r="W183" i="17"/>
  <c r="Y183" i="17" s="1"/>
  <c r="N183" i="17"/>
  <c r="H183" i="17"/>
  <c r="I183" i="17" s="1"/>
  <c r="G183" i="17"/>
  <c r="W182" i="17"/>
  <c r="Y182" i="17" s="1"/>
  <c r="N182" i="17"/>
  <c r="H182" i="17"/>
  <c r="I182" i="17" s="1"/>
  <c r="G182" i="17"/>
  <c r="H181" i="17"/>
  <c r="G181" i="17"/>
  <c r="P180" i="17"/>
  <c r="L180" i="17"/>
  <c r="K180" i="17"/>
  <c r="X123" i="17" s="1"/>
  <c r="X180" i="17" s="1"/>
  <c r="J180" i="17"/>
  <c r="F180" i="17"/>
  <c r="E180" i="17"/>
  <c r="W179" i="17"/>
  <c r="Y179" i="17" s="1"/>
  <c r="N179" i="17"/>
  <c r="H179" i="17"/>
  <c r="I179" i="17" s="1"/>
  <c r="G179" i="17"/>
  <c r="W178" i="17"/>
  <c r="Y178" i="17" s="1"/>
  <c r="N178" i="17"/>
  <c r="H178" i="17"/>
  <c r="I178" i="17" s="1"/>
  <c r="G178" i="17"/>
  <c r="W177" i="17"/>
  <c r="Y177" i="17" s="1"/>
  <c r="N177" i="17"/>
  <c r="H177" i="17"/>
  <c r="I177" i="17" s="1"/>
  <c r="G177" i="17"/>
  <c r="W176" i="17"/>
  <c r="Y176" i="17" s="1"/>
  <c r="N176" i="17"/>
  <c r="H176" i="17"/>
  <c r="G176" i="17"/>
  <c r="W175" i="17"/>
  <c r="Y175" i="17" s="1"/>
  <c r="N175" i="17"/>
  <c r="H175" i="17"/>
  <c r="I175" i="17" s="1"/>
  <c r="G175" i="17"/>
  <c r="H174" i="17"/>
  <c r="G174" i="17"/>
  <c r="W173" i="17"/>
  <c r="Y173" i="17" s="1"/>
  <c r="N173" i="17"/>
  <c r="H173" i="17"/>
  <c r="I173" i="17" s="1"/>
  <c r="G173" i="17"/>
  <c r="W172" i="17"/>
  <c r="Y172" i="17" s="1"/>
  <c r="N172" i="17"/>
  <c r="H172" i="17"/>
  <c r="I172" i="17" s="1"/>
  <c r="G172" i="17"/>
  <c r="W171" i="17"/>
  <c r="Y171" i="17" s="1"/>
  <c r="N171" i="17"/>
  <c r="H171" i="17"/>
  <c r="I171" i="17" s="1"/>
  <c r="G171" i="17"/>
  <c r="W170" i="17"/>
  <c r="Y170" i="17" s="1"/>
  <c r="N170" i="17"/>
  <c r="H170" i="17"/>
  <c r="G170" i="17"/>
  <c r="H169" i="17"/>
  <c r="G169" i="17"/>
  <c r="W168" i="17"/>
  <c r="Y168" i="17" s="1"/>
  <c r="N168" i="17"/>
  <c r="H168" i="17"/>
  <c r="G168" i="17"/>
  <c r="W167" i="17"/>
  <c r="Y167" i="17" s="1"/>
  <c r="N167" i="17"/>
  <c r="H167" i="17"/>
  <c r="I167" i="17" s="1"/>
  <c r="G167" i="17"/>
  <c r="W166" i="17"/>
  <c r="Y166" i="17" s="1"/>
  <c r="N166" i="17"/>
  <c r="H166" i="17"/>
  <c r="I166" i="17" s="1"/>
  <c r="G166" i="17"/>
  <c r="H165" i="17"/>
  <c r="I165" i="17" s="1"/>
  <c r="G165" i="17"/>
  <c r="W164" i="17"/>
  <c r="Y164" i="17" s="1"/>
  <c r="N164" i="17"/>
  <c r="H164" i="17"/>
  <c r="I164" i="17" s="1"/>
  <c r="G164" i="17"/>
  <c r="W163" i="17"/>
  <c r="Y163" i="17" s="1"/>
  <c r="N163" i="17"/>
  <c r="H163" i="17"/>
  <c r="G163" i="17"/>
  <c r="W162" i="17"/>
  <c r="Y162" i="17" s="1"/>
  <c r="N162" i="17"/>
  <c r="H162" i="17"/>
  <c r="G162" i="17"/>
  <c r="W161" i="17"/>
  <c r="Y161" i="17" s="1"/>
  <c r="N161" i="17"/>
  <c r="H161" i="17"/>
  <c r="I161" i="17" s="1"/>
  <c r="G161" i="17"/>
  <c r="W160" i="17"/>
  <c r="Y160" i="17" s="1"/>
  <c r="N160" i="17"/>
  <c r="H160" i="17"/>
  <c r="I160" i="17" s="1"/>
  <c r="G160" i="17"/>
  <c r="W159" i="17"/>
  <c r="Y159" i="17" s="1"/>
  <c r="N159" i="17"/>
  <c r="H159" i="17"/>
  <c r="I159" i="17" s="1"/>
  <c r="G159" i="17"/>
  <c r="H158" i="17"/>
  <c r="I158" i="17" s="1"/>
  <c r="G158" i="17"/>
  <c r="W157" i="17"/>
  <c r="Y157" i="17" s="1"/>
  <c r="N157" i="17"/>
  <c r="H157" i="17"/>
  <c r="G157" i="17"/>
  <c r="W156" i="17"/>
  <c r="Y156" i="17" s="1"/>
  <c r="N156" i="17"/>
  <c r="H156" i="17"/>
  <c r="G156" i="17"/>
  <c r="W155" i="17"/>
  <c r="Y155" i="17" s="1"/>
  <c r="N155" i="17"/>
  <c r="H155" i="17"/>
  <c r="I155" i="17" s="1"/>
  <c r="G155" i="17"/>
  <c r="W154" i="17"/>
  <c r="Y154" i="17" s="1"/>
  <c r="N154" i="17"/>
  <c r="H154" i="17"/>
  <c r="I154" i="17" s="1"/>
  <c r="G154" i="17"/>
  <c r="H153" i="17"/>
  <c r="I153" i="17" s="1"/>
  <c r="G153" i="17"/>
  <c r="W152" i="17"/>
  <c r="Y152" i="17" s="1"/>
  <c r="N152" i="17"/>
  <c r="H152" i="17"/>
  <c r="I152" i="17" s="1"/>
  <c r="G152" i="17"/>
  <c r="W151" i="17"/>
  <c r="Y151" i="17" s="1"/>
  <c r="N151" i="17"/>
  <c r="H151" i="17"/>
  <c r="G151" i="17"/>
  <c r="W150" i="17"/>
  <c r="Y150" i="17" s="1"/>
  <c r="N150" i="17"/>
  <c r="H150" i="17"/>
  <c r="G150" i="17"/>
  <c r="W149" i="17"/>
  <c r="Y149" i="17" s="1"/>
  <c r="N149" i="17"/>
  <c r="H149" i="17"/>
  <c r="I149" i="17" s="1"/>
  <c r="G149" i="17"/>
  <c r="W148" i="17"/>
  <c r="Y148" i="17" s="1"/>
  <c r="N148" i="17"/>
  <c r="H148" i="17"/>
  <c r="I148" i="17" s="1"/>
  <c r="G148" i="17"/>
  <c r="W147" i="17"/>
  <c r="Y147" i="17" s="1"/>
  <c r="N147" i="17"/>
  <c r="H147" i="17"/>
  <c r="I147" i="17" s="1"/>
  <c r="G147" i="17"/>
  <c r="H146" i="17"/>
  <c r="G146" i="17"/>
  <c r="W145" i="17"/>
  <c r="Y145" i="17" s="1"/>
  <c r="N145" i="17"/>
  <c r="H145" i="17"/>
  <c r="I145" i="17" s="1"/>
  <c r="G145" i="17"/>
  <c r="W144" i="17"/>
  <c r="Y144" i="17" s="1"/>
  <c r="N144" i="17"/>
  <c r="H144" i="17"/>
  <c r="G144" i="17"/>
  <c r="W143" i="17"/>
  <c r="Y143" i="17" s="1"/>
  <c r="N143" i="17"/>
  <c r="H143" i="17"/>
  <c r="I143" i="17" s="1"/>
  <c r="G143" i="17"/>
  <c r="W142" i="17"/>
  <c r="Y142" i="17" s="1"/>
  <c r="N142" i="17"/>
  <c r="H142" i="17"/>
  <c r="I142" i="17" s="1"/>
  <c r="G142" i="17"/>
  <c r="H141" i="17"/>
  <c r="G141" i="17"/>
  <c r="W140" i="17"/>
  <c r="Y140" i="17" s="1"/>
  <c r="N140" i="17"/>
  <c r="H140" i="17"/>
  <c r="I140" i="17" s="1"/>
  <c r="G140" i="17"/>
  <c r="W139" i="17"/>
  <c r="Y139" i="17" s="1"/>
  <c r="N139" i="17"/>
  <c r="H139" i="17"/>
  <c r="I139" i="17" s="1"/>
  <c r="G139" i="17"/>
  <c r="W138" i="17"/>
  <c r="Y138" i="17" s="1"/>
  <c r="N138" i="17"/>
  <c r="H138" i="17"/>
  <c r="G138" i="17"/>
  <c r="W137" i="17"/>
  <c r="Y137" i="17" s="1"/>
  <c r="N137" i="17"/>
  <c r="H137" i="17"/>
  <c r="I137" i="17" s="1"/>
  <c r="G137" i="17"/>
  <c r="H136" i="17"/>
  <c r="G136" i="17"/>
  <c r="W135" i="17"/>
  <c r="Y135" i="17" s="1"/>
  <c r="N135" i="17"/>
  <c r="H135" i="17"/>
  <c r="I135" i="17" s="1"/>
  <c r="G135" i="17"/>
  <c r="W134" i="17"/>
  <c r="Y134" i="17" s="1"/>
  <c r="N134" i="17"/>
  <c r="H134" i="17"/>
  <c r="I134" i="17" s="1"/>
  <c r="G134" i="17"/>
  <c r="W133" i="17"/>
  <c r="Y133" i="17" s="1"/>
  <c r="N133" i="17"/>
  <c r="H133" i="17"/>
  <c r="G133" i="17"/>
  <c r="W132" i="17"/>
  <c r="Y132" i="17" s="1"/>
  <c r="N132" i="17"/>
  <c r="H132" i="17"/>
  <c r="I132" i="17" s="1"/>
  <c r="G132" i="17"/>
  <c r="W131" i="17"/>
  <c r="Y131" i="17" s="1"/>
  <c r="N131" i="17"/>
  <c r="H131" i="17"/>
  <c r="I131" i="17" s="1"/>
  <c r="G131" i="17"/>
  <c r="H130" i="17"/>
  <c r="G130" i="17"/>
  <c r="W129" i="17"/>
  <c r="Y129" i="17" s="1"/>
  <c r="N129" i="17"/>
  <c r="H129" i="17"/>
  <c r="I129" i="17" s="1"/>
  <c r="G129" i="17"/>
  <c r="W128" i="17"/>
  <c r="Y128" i="17" s="1"/>
  <c r="N128" i="17"/>
  <c r="H128" i="17"/>
  <c r="I128" i="17" s="1"/>
  <c r="G128" i="17"/>
  <c r="W127" i="17"/>
  <c r="Y127" i="17" s="1"/>
  <c r="N127" i="17"/>
  <c r="H127" i="17"/>
  <c r="G127" i="17"/>
  <c r="W126" i="17"/>
  <c r="Y126" i="17" s="1"/>
  <c r="N126" i="17"/>
  <c r="H126" i="17"/>
  <c r="I126" i="17" s="1"/>
  <c r="G126" i="17"/>
  <c r="W125" i="17"/>
  <c r="Y125" i="17" s="1"/>
  <c r="N125" i="17"/>
  <c r="H125" i="17"/>
  <c r="I125" i="17" s="1"/>
  <c r="G125" i="17"/>
  <c r="W124" i="17"/>
  <c r="Y124" i="17" s="1"/>
  <c r="N124" i="17"/>
  <c r="H124" i="17"/>
  <c r="I124" i="17" s="1"/>
  <c r="G124" i="17"/>
  <c r="H123" i="17"/>
  <c r="G123" i="17"/>
  <c r="P122" i="17"/>
  <c r="L122" i="17"/>
  <c r="K122" i="17"/>
  <c r="X17" i="17" s="1"/>
  <c r="X122" i="17" s="1"/>
  <c r="J122" i="17"/>
  <c r="F122" i="17"/>
  <c r="E122" i="17"/>
  <c r="W121" i="17"/>
  <c r="Y121" i="17" s="1"/>
  <c r="N121" i="17"/>
  <c r="H121" i="17"/>
  <c r="I121" i="17" s="1"/>
  <c r="G121" i="17"/>
  <c r="H120" i="17"/>
  <c r="G120" i="17"/>
  <c r="W119" i="17"/>
  <c r="Y119" i="17" s="1"/>
  <c r="N119" i="17"/>
  <c r="H119" i="17"/>
  <c r="I119" i="17" s="1"/>
  <c r="G119" i="17"/>
  <c r="W118" i="17"/>
  <c r="Y118" i="17" s="1"/>
  <c r="N118" i="17"/>
  <c r="H118" i="17"/>
  <c r="G118" i="17"/>
  <c r="W117" i="17"/>
  <c r="Y117" i="17" s="1"/>
  <c r="N117" i="17"/>
  <c r="H117" i="17"/>
  <c r="I117" i="17" s="1"/>
  <c r="G117" i="17"/>
  <c r="W116" i="17"/>
  <c r="Y116" i="17" s="1"/>
  <c r="N116" i="17"/>
  <c r="H116" i="17"/>
  <c r="I116" i="17" s="1"/>
  <c r="G116" i="17"/>
  <c r="W115" i="17"/>
  <c r="Y115" i="17" s="1"/>
  <c r="N115" i="17"/>
  <c r="H115" i="17"/>
  <c r="G115" i="17"/>
  <c r="H114" i="17"/>
  <c r="G114" i="17"/>
  <c r="H113" i="17"/>
  <c r="G113" i="17"/>
  <c r="W112" i="17"/>
  <c r="Y112" i="17" s="1"/>
  <c r="N112" i="17"/>
  <c r="H112" i="17"/>
  <c r="I112" i="17" s="1"/>
  <c r="G112" i="17"/>
  <c r="W110" i="17"/>
  <c r="Y110" i="17" s="1"/>
  <c r="N110" i="17"/>
  <c r="H110" i="17"/>
  <c r="I110" i="17" s="1"/>
  <c r="G110" i="17"/>
  <c r="W109" i="17"/>
  <c r="Y109" i="17" s="1"/>
  <c r="N109" i="17"/>
  <c r="H109" i="17"/>
  <c r="I109" i="17" s="1"/>
  <c r="G109" i="17"/>
  <c r="W108" i="17"/>
  <c r="Y108" i="17" s="1"/>
  <c r="N108" i="17"/>
  <c r="H108" i="17"/>
  <c r="G108" i="17"/>
  <c r="W107" i="17"/>
  <c r="Y107" i="17" s="1"/>
  <c r="N107" i="17"/>
  <c r="H107" i="17"/>
  <c r="I107" i="17" s="1"/>
  <c r="G107" i="17"/>
  <c r="W106" i="17"/>
  <c r="Y106" i="17" s="1"/>
  <c r="N106" i="17"/>
  <c r="H106" i="17"/>
  <c r="I106" i="17" s="1"/>
  <c r="G106" i="17"/>
  <c r="H105" i="17"/>
  <c r="G105" i="17"/>
  <c r="W104" i="17"/>
  <c r="Y104" i="17" s="1"/>
  <c r="N104" i="17"/>
  <c r="H104" i="17"/>
  <c r="I104" i="17" s="1"/>
  <c r="G104" i="17"/>
  <c r="W103" i="17"/>
  <c r="Y103" i="17" s="1"/>
  <c r="N103" i="17"/>
  <c r="H103" i="17"/>
  <c r="I103" i="17" s="1"/>
  <c r="G103" i="17"/>
  <c r="W102" i="17"/>
  <c r="Y102" i="17" s="1"/>
  <c r="N102" i="17"/>
  <c r="H102" i="17"/>
  <c r="G102" i="17"/>
  <c r="W101" i="17"/>
  <c r="Y101" i="17" s="1"/>
  <c r="N101" i="17"/>
  <c r="H101" i="17"/>
  <c r="I101" i="17" s="1"/>
  <c r="G101" i="17"/>
  <c r="W100" i="17"/>
  <c r="Y100" i="17" s="1"/>
  <c r="N100" i="17"/>
  <c r="H100" i="17"/>
  <c r="I100" i="17" s="1"/>
  <c r="G100" i="17"/>
  <c r="W99" i="17"/>
  <c r="Y99" i="17" s="1"/>
  <c r="N99" i="17"/>
  <c r="H99" i="17"/>
  <c r="I99" i="17" s="1"/>
  <c r="G99" i="17"/>
  <c r="H98" i="17"/>
  <c r="G98" i="17"/>
  <c r="W97" i="17"/>
  <c r="Y97" i="17" s="1"/>
  <c r="N97" i="17"/>
  <c r="H97" i="17"/>
  <c r="I97" i="17" s="1"/>
  <c r="G97" i="17"/>
  <c r="W96" i="17"/>
  <c r="Y96" i="17" s="1"/>
  <c r="N96" i="17"/>
  <c r="H96" i="17"/>
  <c r="I96" i="17" s="1"/>
  <c r="G96" i="17"/>
  <c r="W95" i="17"/>
  <c r="Y95" i="17" s="1"/>
  <c r="N95" i="17"/>
  <c r="H95" i="17"/>
  <c r="I95" i="17" s="1"/>
  <c r="G95" i="17"/>
  <c r="W94" i="17"/>
  <c r="Y94" i="17" s="1"/>
  <c r="N94" i="17"/>
  <c r="H94" i="17"/>
  <c r="I94" i="17" s="1"/>
  <c r="G94" i="17"/>
  <c r="H93" i="17"/>
  <c r="G93" i="17"/>
  <c r="W92" i="17"/>
  <c r="Y92" i="17" s="1"/>
  <c r="N92" i="17"/>
  <c r="H92" i="17"/>
  <c r="I92" i="17" s="1"/>
  <c r="G92" i="17"/>
  <c r="W91" i="17"/>
  <c r="Y91" i="17" s="1"/>
  <c r="N91" i="17"/>
  <c r="H91" i="17"/>
  <c r="I91" i="17" s="1"/>
  <c r="G91" i="17"/>
  <c r="W90" i="17"/>
  <c r="Y90" i="17" s="1"/>
  <c r="N90" i="17"/>
  <c r="H90" i="17"/>
  <c r="I90" i="17" s="1"/>
  <c r="G90" i="17"/>
  <c r="W89" i="17"/>
  <c r="Y89" i="17" s="1"/>
  <c r="N89" i="17"/>
  <c r="H89" i="17"/>
  <c r="I89" i="17" s="1"/>
  <c r="G89" i="17"/>
  <c r="W88" i="17"/>
  <c r="Y88" i="17" s="1"/>
  <c r="N88" i="17"/>
  <c r="H88" i="17"/>
  <c r="G88" i="17"/>
  <c r="H87" i="17"/>
  <c r="I87" i="17" s="1"/>
  <c r="G87" i="17"/>
  <c r="W86" i="17"/>
  <c r="Y86" i="17" s="1"/>
  <c r="N86" i="17"/>
  <c r="H86" i="17"/>
  <c r="G86" i="17"/>
  <c r="W85" i="17"/>
  <c r="Y85" i="17" s="1"/>
  <c r="N85" i="17"/>
  <c r="H85" i="17"/>
  <c r="G85" i="17"/>
  <c r="W84" i="17"/>
  <c r="Y84" i="17" s="1"/>
  <c r="N84" i="17"/>
  <c r="H84" i="17"/>
  <c r="I84" i="17" s="1"/>
  <c r="G84" i="17"/>
  <c r="W83" i="17"/>
  <c r="Y83" i="17" s="1"/>
  <c r="N83" i="17"/>
  <c r="H83" i="17"/>
  <c r="I83" i="17" s="1"/>
  <c r="G83" i="17"/>
  <c r="W82" i="17"/>
  <c r="Y82" i="17" s="1"/>
  <c r="N82" i="17"/>
  <c r="H82" i="17"/>
  <c r="I82" i="17" s="1"/>
  <c r="G82" i="17"/>
  <c r="W81" i="17"/>
  <c r="Y81" i="17" s="1"/>
  <c r="N81" i="17"/>
  <c r="H81" i="17"/>
  <c r="G81" i="17"/>
  <c r="W80" i="17"/>
  <c r="Y80" i="17" s="1"/>
  <c r="N80" i="17"/>
  <c r="H80" i="17"/>
  <c r="I80" i="17" s="1"/>
  <c r="G80" i="17"/>
  <c r="W79" i="17"/>
  <c r="Y79" i="17" s="1"/>
  <c r="N79" i="17"/>
  <c r="H79" i="17"/>
  <c r="I79" i="17" s="1"/>
  <c r="G79" i="17"/>
  <c r="W78" i="17"/>
  <c r="Y78" i="17" s="1"/>
  <c r="N78" i="17"/>
  <c r="H78" i="17"/>
  <c r="I78" i="17" s="1"/>
  <c r="G78" i="17"/>
  <c r="W77" i="17"/>
  <c r="Y77" i="17" s="1"/>
  <c r="N77" i="17"/>
  <c r="H77" i="17"/>
  <c r="I77" i="17" s="1"/>
  <c r="G77" i="17"/>
  <c r="H76" i="17"/>
  <c r="G76" i="17"/>
  <c r="W75" i="17"/>
  <c r="Y75" i="17" s="1"/>
  <c r="N75" i="17"/>
  <c r="H75" i="17"/>
  <c r="G75" i="17"/>
  <c r="W74" i="17"/>
  <c r="Y74" i="17" s="1"/>
  <c r="N74" i="17"/>
  <c r="H74" i="17"/>
  <c r="I74" i="17" s="1"/>
  <c r="G74" i="17"/>
  <c r="W73" i="17"/>
  <c r="Y73" i="17" s="1"/>
  <c r="N73" i="17"/>
  <c r="H73" i="17"/>
  <c r="I73" i="17" s="1"/>
  <c r="G73" i="17"/>
  <c r="W72" i="17"/>
  <c r="Y72" i="17" s="1"/>
  <c r="N72" i="17"/>
  <c r="H72" i="17"/>
  <c r="I72" i="17" s="1"/>
  <c r="G72" i="17"/>
  <c r="W71" i="17"/>
  <c r="Y71" i="17" s="1"/>
  <c r="N71" i="17"/>
  <c r="H71" i="17"/>
  <c r="G71" i="17"/>
  <c r="W70" i="17"/>
  <c r="Y70" i="17" s="1"/>
  <c r="N70" i="17"/>
  <c r="H70" i="17"/>
  <c r="I70" i="17" s="1"/>
  <c r="G70" i="17"/>
  <c r="H69" i="17"/>
  <c r="G69" i="17"/>
  <c r="W68" i="17"/>
  <c r="Y68" i="17" s="1"/>
  <c r="N68" i="17"/>
  <c r="H68" i="17"/>
  <c r="G68" i="17"/>
  <c r="W67" i="17"/>
  <c r="Y67" i="17" s="1"/>
  <c r="N67" i="17"/>
  <c r="H67" i="17"/>
  <c r="G67" i="17"/>
  <c r="W66" i="17"/>
  <c r="Y66" i="17" s="1"/>
  <c r="N66" i="17"/>
  <c r="H66" i="17"/>
  <c r="I66" i="17" s="1"/>
  <c r="G66" i="17"/>
  <c r="W65" i="17"/>
  <c r="Y65" i="17" s="1"/>
  <c r="N65" i="17"/>
  <c r="H65" i="17"/>
  <c r="G65" i="17"/>
  <c r="H64" i="17"/>
  <c r="G64" i="17"/>
  <c r="W63" i="17"/>
  <c r="Y63" i="17" s="1"/>
  <c r="N63" i="17"/>
  <c r="H63" i="17"/>
  <c r="G63" i="17"/>
  <c r="W62" i="17"/>
  <c r="Y62" i="17" s="1"/>
  <c r="N62" i="17"/>
  <c r="H62" i="17"/>
  <c r="G62" i="17"/>
  <c r="W60" i="17"/>
  <c r="Y60" i="17" s="1"/>
  <c r="N60" i="17"/>
  <c r="H60" i="17"/>
  <c r="I60" i="17" s="1"/>
  <c r="G60" i="17"/>
  <c r="W59" i="17"/>
  <c r="Y59" i="17" s="1"/>
  <c r="N59" i="17"/>
  <c r="H59" i="17"/>
  <c r="I59" i="17" s="1"/>
  <c r="G59" i="17"/>
  <c r="W58" i="17"/>
  <c r="Y58" i="17" s="1"/>
  <c r="N58" i="17"/>
  <c r="H58" i="17"/>
  <c r="I58" i="17" s="1"/>
  <c r="G58" i="17"/>
  <c r="H57" i="17"/>
  <c r="G57" i="17"/>
  <c r="W56" i="17"/>
  <c r="Y56" i="17" s="1"/>
  <c r="N56" i="17"/>
  <c r="H56" i="17"/>
  <c r="I56" i="17" s="1"/>
  <c r="G56" i="17"/>
  <c r="W55" i="17"/>
  <c r="Y55" i="17" s="1"/>
  <c r="N55" i="17"/>
  <c r="H55" i="17"/>
  <c r="I55" i="17" s="1"/>
  <c r="G55" i="17"/>
  <c r="W54" i="17"/>
  <c r="Y54" i="17" s="1"/>
  <c r="N54" i="17"/>
  <c r="H54" i="17"/>
  <c r="I54" i="17" s="1"/>
  <c r="G54" i="17"/>
  <c r="H53" i="17"/>
  <c r="G53" i="17"/>
  <c r="W52" i="17"/>
  <c r="Y52" i="17" s="1"/>
  <c r="N52" i="17"/>
  <c r="H52" i="17"/>
  <c r="G52" i="17"/>
  <c r="W51" i="17"/>
  <c r="Y51" i="17" s="1"/>
  <c r="N51" i="17"/>
  <c r="H51" i="17"/>
  <c r="I51" i="17" s="1"/>
  <c r="G51" i="17"/>
  <c r="W50" i="17"/>
  <c r="Y50" i="17" s="1"/>
  <c r="N50" i="17"/>
  <c r="H50" i="17"/>
  <c r="I50" i="17" s="1"/>
  <c r="G50" i="17"/>
  <c r="W49" i="17"/>
  <c r="Y49" i="17" s="1"/>
  <c r="N49" i="17"/>
  <c r="H49" i="17"/>
  <c r="I49" i="17" s="1"/>
  <c r="G49" i="17"/>
  <c r="H48" i="17"/>
  <c r="I48" i="17" s="1"/>
  <c r="G48" i="17"/>
  <c r="W47" i="17"/>
  <c r="Y47" i="17" s="1"/>
  <c r="N47" i="17"/>
  <c r="H47" i="17"/>
  <c r="I47" i="17" s="1"/>
  <c r="G47" i="17"/>
  <c r="W46" i="17"/>
  <c r="Y46" i="17" s="1"/>
  <c r="N46" i="17"/>
  <c r="H46" i="17"/>
  <c r="G46" i="17"/>
  <c r="H45" i="17"/>
  <c r="I45" i="17" s="1"/>
  <c r="G45" i="17"/>
  <c r="W44" i="17"/>
  <c r="Y44" i="17" s="1"/>
  <c r="N44" i="17"/>
  <c r="H44" i="17"/>
  <c r="G44" i="17"/>
  <c r="W43" i="17"/>
  <c r="Y43" i="17" s="1"/>
  <c r="N43" i="17"/>
  <c r="H43" i="17"/>
  <c r="I43" i="17" s="1"/>
  <c r="G43" i="17"/>
  <c r="W42" i="17"/>
  <c r="Y42" i="17" s="1"/>
  <c r="N42" i="17"/>
  <c r="H42" i="17"/>
  <c r="G42" i="17"/>
  <c r="W41" i="17"/>
  <c r="Y41" i="17" s="1"/>
  <c r="N41" i="17"/>
  <c r="H41" i="17"/>
  <c r="I41" i="17" s="1"/>
  <c r="G41" i="17"/>
  <c r="W40" i="17"/>
  <c r="Y40" i="17" s="1"/>
  <c r="N40" i="17"/>
  <c r="H40" i="17"/>
  <c r="G40" i="17"/>
  <c r="W39" i="17"/>
  <c r="Y39" i="17" s="1"/>
  <c r="N39" i="17"/>
  <c r="H39" i="17"/>
  <c r="I39" i="17" s="1"/>
  <c r="G39" i="17"/>
  <c r="W38" i="17"/>
  <c r="Y38" i="17" s="1"/>
  <c r="N38" i="17"/>
  <c r="H38" i="17"/>
  <c r="G38" i="17"/>
  <c r="W37" i="17"/>
  <c r="Y37" i="17" s="1"/>
  <c r="N37" i="17"/>
  <c r="H37" i="17"/>
  <c r="I37" i="17" s="1"/>
  <c r="G37" i="17"/>
  <c r="W36" i="17"/>
  <c r="Y36" i="17" s="1"/>
  <c r="N36" i="17"/>
  <c r="H36" i="17"/>
  <c r="G36" i="17"/>
  <c r="W35" i="17"/>
  <c r="Y35" i="17" s="1"/>
  <c r="N35" i="17"/>
  <c r="H35" i="17"/>
  <c r="I35" i="17" s="1"/>
  <c r="G35" i="17"/>
  <c r="W34" i="17"/>
  <c r="Y34" i="17" s="1"/>
  <c r="N34" i="17"/>
  <c r="H34" i="17"/>
  <c r="I34" i="17" s="1"/>
  <c r="G34" i="17"/>
  <c r="W33" i="17"/>
  <c r="Y33" i="17" s="1"/>
  <c r="N33" i="17"/>
  <c r="H33" i="17"/>
  <c r="G33" i="17"/>
  <c r="W32" i="17"/>
  <c r="Y32" i="17" s="1"/>
  <c r="N32" i="17"/>
  <c r="H32" i="17"/>
  <c r="G32" i="17"/>
  <c r="W31" i="17"/>
  <c r="Y31" i="17" s="1"/>
  <c r="N31" i="17"/>
  <c r="H31" i="17"/>
  <c r="I31" i="17" s="1"/>
  <c r="G31" i="17"/>
  <c r="H30" i="17"/>
  <c r="G30" i="17"/>
  <c r="W29" i="17"/>
  <c r="Y29" i="17" s="1"/>
  <c r="N29" i="17"/>
  <c r="H29" i="17"/>
  <c r="I29" i="17" s="1"/>
  <c r="G29" i="17"/>
  <c r="W28" i="17"/>
  <c r="Y28" i="17" s="1"/>
  <c r="N28" i="17"/>
  <c r="H28" i="17"/>
  <c r="I28" i="17" s="1"/>
  <c r="G28" i="17"/>
  <c r="W27" i="17"/>
  <c r="Y27" i="17" s="1"/>
  <c r="N27" i="17"/>
  <c r="H27" i="17"/>
  <c r="I27" i="17" s="1"/>
  <c r="G27" i="17"/>
  <c r="H26" i="17"/>
  <c r="G26" i="17"/>
  <c r="W25" i="17"/>
  <c r="Y25" i="17" s="1"/>
  <c r="N25" i="17"/>
  <c r="H25" i="17"/>
  <c r="G25" i="17"/>
  <c r="W24" i="17"/>
  <c r="Y24" i="17" s="1"/>
  <c r="N24" i="17"/>
  <c r="H24" i="17"/>
  <c r="G24" i="17"/>
  <c r="W23" i="17"/>
  <c r="Y23" i="17" s="1"/>
  <c r="N23" i="17"/>
  <c r="H23" i="17"/>
  <c r="I23" i="17" s="1"/>
  <c r="G23" i="17"/>
  <c r="W22" i="17"/>
  <c r="Y22" i="17" s="1"/>
  <c r="N22" i="17"/>
  <c r="H22" i="17"/>
  <c r="I22" i="17" s="1"/>
  <c r="G22" i="17"/>
  <c r="W21" i="17"/>
  <c r="Y21" i="17" s="1"/>
  <c r="N21" i="17"/>
  <c r="H21" i="17"/>
  <c r="I21" i="17" s="1"/>
  <c r="G21" i="17"/>
  <c r="W20" i="17"/>
  <c r="Y20" i="17" s="1"/>
  <c r="N20" i="17"/>
  <c r="H20" i="17"/>
  <c r="G20" i="17"/>
  <c r="W19" i="17"/>
  <c r="Y19" i="17" s="1"/>
  <c r="N19" i="17"/>
  <c r="H19" i="17"/>
  <c r="G19" i="17"/>
  <c r="H18" i="17"/>
  <c r="I18" i="17" s="1"/>
  <c r="G18" i="17"/>
  <c r="W17" i="17"/>
  <c r="N17" i="17"/>
  <c r="H17" i="17"/>
  <c r="G17" i="17"/>
  <c r="U15" i="17"/>
  <c r="U674" i="17" s="1"/>
  <c r="P1116" i="16"/>
  <c r="L1116" i="16"/>
  <c r="K1116" i="16"/>
  <c r="X1045" i="16" s="1"/>
  <c r="X1116" i="16" s="1"/>
  <c r="J1116" i="16"/>
  <c r="F1116" i="16"/>
  <c r="E1116" i="16"/>
  <c r="W1115" i="16"/>
  <c r="Y1115" i="16" s="1"/>
  <c r="N1115" i="16"/>
  <c r="H1115" i="16"/>
  <c r="I1115" i="16" s="1"/>
  <c r="G1115" i="16"/>
  <c r="W1114" i="16"/>
  <c r="Y1114" i="16" s="1"/>
  <c r="N1114" i="16"/>
  <c r="H1114" i="16"/>
  <c r="I1114" i="16" s="1"/>
  <c r="G1114" i="16"/>
  <c r="W1113" i="16"/>
  <c r="Y1113" i="16" s="1"/>
  <c r="N1113" i="16"/>
  <c r="H1113" i="16"/>
  <c r="I1113" i="16" s="1"/>
  <c r="G1113" i="16"/>
  <c r="W1112" i="16"/>
  <c r="Y1112" i="16" s="1"/>
  <c r="N1112" i="16"/>
  <c r="H1112" i="16"/>
  <c r="G1112" i="16"/>
  <c r="W1111" i="16"/>
  <c r="Y1111" i="16" s="1"/>
  <c r="N1111" i="16"/>
  <c r="H1111" i="16"/>
  <c r="I1111" i="16" s="1"/>
  <c r="G1111" i="16"/>
  <c r="W1110" i="16"/>
  <c r="Y1110" i="16" s="1"/>
  <c r="N1110" i="16"/>
  <c r="H1110" i="16"/>
  <c r="I1110" i="16" s="1"/>
  <c r="G1110" i="16"/>
  <c r="W1109" i="16"/>
  <c r="Y1109" i="16" s="1"/>
  <c r="N1109" i="16"/>
  <c r="H1109" i="16"/>
  <c r="I1109" i="16" s="1"/>
  <c r="G1109" i="16"/>
  <c r="W1108" i="16"/>
  <c r="Y1108" i="16" s="1"/>
  <c r="N1108" i="16"/>
  <c r="H1108" i="16"/>
  <c r="G1108" i="16"/>
  <c r="W1107" i="16"/>
  <c r="Y1107" i="16" s="1"/>
  <c r="N1107" i="16"/>
  <c r="H1107" i="16"/>
  <c r="I1107" i="16" s="1"/>
  <c r="G1107" i="16"/>
  <c r="W1106" i="16"/>
  <c r="Y1106" i="16" s="1"/>
  <c r="N1106" i="16"/>
  <c r="H1106" i="16"/>
  <c r="I1106" i="16" s="1"/>
  <c r="G1106" i="16"/>
  <c r="H1105" i="16"/>
  <c r="I1105" i="16" s="1"/>
  <c r="G1105" i="16"/>
  <c r="W1104" i="16"/>
  <c r="Y1104" i="16" s="1"/>
  <c r="N1104" i="16"/>
  <c r="H1104" i="16"/>
  <c r="I1104" i="16" s="1"/>
  <c r="G1104" i="16"/>
  <c r="W1103" i="16"/>
  <c r="Y1103" i="16" s="1"/>
  <c r="N1103" i="16"/>
  <c r="H1103" i="16"/>
  <c r="I1103" i="16" s="1"/>
  <c r="G1103" i="16"/>
  <c r="W1102" i="16"/>
  <c r="Y1102" i="16" s="1"/>
  <c r="N1102" i="16"/>
  <c r="H1102" i="16"/>
  <c r="G1102" i="16"/>
  <c r="W1101" i="16"/>
  <c r="Y1101" i="16" s="1"/>
  <c r="N1101" i="16"/>
  <c r="H1101" i="16"/>
  <c r="I1101" i="16" s="1"/>
  <c r="G1101" i="16"/>
  <c r="W1100" i="16"/>
  <c r="Y1100" i="16" s="1"/>
  <c r="N1100" i="16"/>
  <c r="H1100" i="16"/>
  <c r="I1100" i="16" s="1"/>
  <c r="G1100" i="16"/>
  <c r="W1099" i="16"/>
  <c r="Y1099" i="16" s="1"/>
  <c r="N1099" i="16"/>
  <c r="H1099" i="16"/>
  <c r="I1099" i="16" s="1"/>
  <c r="G1099" i="16"/>
  <c r="W1098" i="16"/>
  <c r="Y1098" i="16" s="1"/>
  <c r="N1098" i="16"/>
  <c r="H1098" i="16"/>
  <c r="G1098" i="16"/>
  <c r="H1097" i="16"/>
  <c r="I1097" i="16" s="1"/>
  <c r="G1097" i="16"/>
  <c r="W1096" i="16"/>
  <c r="Y1096" i="16" s="1"/>
  <c r="N1096" i="16"/>
  <c r="H1096" i="16"/>
  <c r="G1096" i="16"/>
  <c r="W1095" i="16"/>
  <c r="Y1095" i="16" s="1"/>
  <c r="N1095" i="16"/>
  <c r="H1095" i="16"/>
  <c r="I1095" i="16" s="1"/>
  <c r="G1095" i="16"/>
  <c r="W1094" i="16"/>
  <c r="Y1094" i="16" s="1"/>
  <c r="N1094" i="16"/>
  <c r="H1094" i="16"/>
  <c r="I1094" i="16" s="1"/>
  <c r="G1094" i="16"/>
  <c r="W1093" i="16"/>
  <c r="Y1093" i="16" s="1"/>
  <c r="N1093" i="16"/>
  <c r="H1093" i="16"/>
  <c r="I1093" i="16" s="1"/>
  <c r="G1093" i="16"/>
  <c r="W1092" i="16"/>
  <c r="Y1092" i="16" s="1"/>
  <c r="N1092" i="16"/>
  <c r="H1092" i="16"/>
  <c r="G1092" i="16"/>
  <c r="W1091" i="16"/>
  <c r="Y1091" i="16" s="1"/>
  <c r="N1091" i="16"/>
  <c r="H1091" i="16"/>
  <c r="G1091" i="16"/>
  <c r="W1090" i="16"/>
  <c r="Y1090" i="16" s="1"/>
  <c r="N1090" i="16"/>
  <c r="H1090" i="16"/>
  <c r="I1090" i="16" s="1"/>
  <c r="G1090" i="16"/>
  <c r="W1089" i="16"/>
  <c r="Y1089" i="16" s="1"/>
  <c r="N1089" i="16"/>
  <c r="H1089" i="16"/>
  <c r="I1089" i="16" s="1"/>
  <c r="G1089" i="16"/>
  <c r="W1088" i="16"/>
  <c r="Y1088" i="16" s="1"/>
  <c r="N1088" i="16"/>
  <c r="H1088" i="16"/>
  <c r="G1088" i="16"/>
  <c r="W1087" i="16"/>
  <c r="Y1087" i="16" s="1"/>
  <c r="N1087" i="16"/>
  <c r="H1087" i="16"/>
  <c r="I1087" i="16" s="1"/>
  <c r="G1087" i="16"/>
  <c r="W1086" i="16"/>
  <c r="Y1086" i="16" s="1"/>
  <c r="N1086" i="16"/>
  <c r="H1086" i="16"/>
  <c r="I1086" i="16" s="1"/>
  <c r="G1086" i="16"/>
  <c r="W1085" i="16"/>
  <c r="Y1085" i="16" s="1"/>
  <c r="N1085" i="16"/>
  <c r="H1085" i="16"/>
  <c r="I1085" i="16" s="1"/>
  <c r="G1085" i="16"/>
  <c r="W1084" i="16"/>
  <c r="Y1084" i="16" s="1"/>
  <c r="N1084" i="16"/>
  <c r="H1084" i="16"/>
  <c r="G1084" i="16"/>
  <c r="W1083" i="16"/>
  <c r="Y1083" i="16" s="1"/>
  <c r="N1083" i="16"/>
  <c r="H1083" i="16"/>
  <c r="I1083" i="16" s="1"/>
  <c r="G1083" i="16"/>
  <c r="W1082" i="16"/>
  <c r="Y1082" i="16" s="1"/>
  <c r="N1082" i="16"/>
  <c r="H1082" i="16"/>
  <c r="I1082" i="16" s="1"/>
  <c r="G1082" i="16"/>
  <c r="W1081" i="16"/>
  <c r="Y1081" i="16" s="1"/>
  <c r="N1081" i="16"/>
  <c r="H1081" i="16"/>
  <c r="I1081" i="16" s="1"/>
  <c r="G1081" i="16"/>
  <c r="H1080" i="16"/>
  <c r="I1080" i="16" s="1"/>
  <c r="G1080" i="16"/>
  <c r="W1079" i="16"/>
  <c r="Y1079" i="16" s="1"/>
  <c r="N1079" i="16"/>
  <c r="H1079" i="16"/>
  <c r="G1079" i="16"/>
  <c r="W1078" i="16"/>
  <c r="Y1078" i="16" s="1"/>
  <c r="N1078" i="16"/>
  <c r="H1078" i="16"/>
  <c r="G1078" i="16"/>
  <c r="W1077" i="16"/>
  <c r="Y1077" i="16" s="1"/>
  <c r="N1077" i="16"/>
  <c r="H1077" i="16"/>
  <c r="I1077" i="16" s="1"/>
  <c r="G1077" i="16"/>
  <c r="W1076" i="16"/>
  <c r="Y1076" i="16" s="1"/>
  <c r="N1076" i="16"/>
  <c r="H1076" i="16"/>
  <c r="I1076" i="16" s="1"/>
  <c r="G1076" i="16"/>
  <c r="W1075" i="16"/>
  <c r="Y1075" i="16" s="1"/>
  <c r="N1075" i="16"/>
  <c r="H1075" i="16"/>
  <c r="I1075" i="16" s="1"/>
  <c r="G1075" i="16"/>
  <c r="W1074" i="16"/>
  <c r="Y1074" i="16" s="1"/>
  <c r="N1074" i="16"/>
  <c r="H1074" i="16"/>
  <c r="G1074" i="16"/>
  <c r="W1073" i="16"/>
  <c r="Y1073" i="16" s="1"/>
  <c r="N1073" i="16"/>
  <c r="H1073" i="16"/>
  <c r="I1073" i="16" s="1"/>
  <c r="G1073" i="16"/>
  <c r="W1072" i="16"/>
  <c r="Y1072" i="16" s="1"/>
  <c r="N1072" i="16"/>
  <c r="H1072" i="16"/>
  <c r="I1072" i="16" s="1"/>
  <c r="G1072" i="16"/>
  <c r="H1071" i="16"/>
  <c r="I1071" i="16" s="1"/>
  <c r="G1071" i="16"/>
  <c r="W1070" i="16"/>
  <c r="Y1070" i="16" s="1"/>
  <c r="N1070" i="16"/>
  <c r="H1070" i="16"/>
  <c r="I1070" i="16" s="1"/>
  <c r="G1070" i="16"/>
  <c r="W1069" i="16"/>
  <c r="Y1069" i="16" s="1"/>
  <c r="N1069" i="16"/>
  <c r="H1069" i="16"/>
  <c r="G1069" i="16"/>
  <c r="W1068" i="16"/>
  <c r="Y1068" i="16" s="1"/>
  <c r="N1068" i="16"/>
  <c r="H1068" i="16"/>
  <c r="G1068" i="16"/>
  <c r="W1067" i="16"/>
  <c r="Y1067" i="16" s="1"/>
  <c r="N1067" i="16"/>
  <c r="H1067" i="16"/>
  <c r="I1067" i="16" s="1"/>
  <c r="G1067" i="16"/>
  <c r="W1066" i="16"/>
  <c r="Y1066" i="16" s="1"/>
  <c r="N1066" i="16"/>
  <c r="H1066" i="16"/>
  <c r="I1066" i="16" s="1"/>
  <c r="G1066" i="16"/>
  <c r="H1065" i="16"/>
  <c r="I1065" i="16" s="1"/>
  <c r="G1065" i="16"/>
  <c r="W1064" i="16"/>
  <c r="Y1064" i="16" s="1"/>
  <c r="N1064" i="16"/>
  <c r="H1064" i="16"/>
  <c r="I1064" i="16" s="1"/>
  <c r="G1064" i="16"/>
  <c r="W1063" i="16"/>
  <c r="Y1063" i="16" s="1"/>
  <c r="N1063" i="16"/>
  <c r="H1063" i="16"/>
  <c r="I1063" i="16" s="1"/>
  <c r="G1063" i="16"/>
  <c r="W1062" i="16"/>
  <c r="Y1062" i="16" s="1"/>
  <c r="N1062" i="16"/>
  <c r="H1062" i="16"/>
  <c r="G1062" i="16"/>
  <c r="W1061" i="16"/>
  <c r="Y1061" i="16" s="1"/>
  <c r="N1061" i="16"/>
  <c r="H1061" i="16"/>
  <c r="I1061" i="16" s="1"/>
  <c r="G1061" i="16"/>
  <c r="W1060" i="16"/>
  <c r="Y1060" i="16" s="1"/>
  <c r="N1060" i="16"/>
  <c r="H1060" i="16"/>
  <c r="I1060" i="16" s="1"/>
  <c r="G1060" i="16"/>
  <c r="W1059" i="16"/>
  <c r="Y1059" i="16" s="1"/>
  <c r="N1059" i="16"/>
  <c r="H1059" i="16"/>
  <c r="I1059" i="16" s="1"/>
  <c r="G1059" i="16"/>
  <c r="W1058" i="16"/>
  <c r="Y1058" i="16" s="1"/>
  <c r="N1058" i="16"/>
  <c r="H1058" i="16"/>
  <c r="G1058" i="16"/>
  <c r="W1057" i="16"/>
  <c r="Y1057" i="16" s="1"/>
  <c r="N1057" i="16"/>
  <c r="H1057" i="16"/>
  <c r="I1057" i="16" s="1"/>
  <c r="G1057" i="16"/>
  <c r="W1056" i="16"/>
  <c r="Y1056" i="16" s="1"/>
  <c r="N1056" i="16"/>
  <c r="H1056" i="16"/>
  <c r="I1056" i="16" s="1"/>
  <c r="G1056" i="16"/>
  <c r="W1055" i="16"/>
  <c r="Y1055" i="16" s="1"/>
  <c r="N1055" i="16"/>
  <c r="H1055" i="16"/>
  <c r="I1055" i="16" s="1"/>
  <c r="G1055" i="16"/>
  <c r="H1054" i="16"/>
  <c r="I1054" i="16" s="1"/>
  <c r="G1054" i="16"/>
  <c r="W1053" i="16"/>
  <c r="Y1053" i="16" s="1"/>
  <c r="N1053" i="16"/>
  <c r="H1053" i="16"/>
  <c r="I1053" i="16" s="1"/>
  <c r="G1053" i="16"/>
  <c r="W1052" i="16"/>
  <c r="Y1052" i="16" s="1"/>
  <c r="N1052" i="16"/>
  <c r="H1052" i="16"/>
  <c r="G1052" i="16"/>
  <c r="W1051" i="16"/>
  <c r="Y1051" i="16" s="1"/>
  <c r="N1051" i="16"/>
  <c r="H1051" i="16"/>
  <c r="I1051" i="16" s="1"/>
  <c r="G1051" i="16"/>
  <c r="W1050" i="16"/>
  <c r="Y1050" i="16" s="1"/>
  <c r="N1050" i="16"/>
  <c r="H1050" i="16"/>
  <c r="I1050" i="16" s="1"/>
  <c r="G1050" i="16"/>
  <c r="W1049" i="16"/>
  <c r="Y1049" i="16" s="1"/>
  <c r="N1049" i="16"/>
  <c r="H1049" i="16"/>
  <c r="I1049" i="16" s="1"/>
  <c r="G1049" i="16"/>
  <c r="W1048" i="16"/>
  <c r="Y1048" i="16" s="1"/>
  <c r="N1048" i="16"/>
  <c r="H1048" i="16"/>
  <c r="G1048" i="16"/>
  <c r="W1047" i="16"/>
  <c r="Y1047" i="16" s="1"/>
  <c r="N1047" i="16"/>
  <c r="H1047" i="16"/>
  <c r="I1047" i="16" s="1"/>
  <c r="G1047" i="16"/>
  <c r="W1046" i="16"/>
  <c r="Y1046" i="16" s="1"/>
  <c r="N1046" i="16"/>
  <c r="H1046" i="16"/>
  <c r="I1046" i="16" s="1"/>
  <c r="G1046" i="16"/>
  <c r="W1045" i="16"/>
  <c r="Y1045" i="16" s="1"/>
  <c r="N1045" i="16"/>
  <c r="H1045" i="16"/>
  <c r="G1045" i="16"/>
  <c r="P1044" i="16"/>
  <c r="L1044" i="16"/>
  <c r="K1044" i="16"/>
  <c r="X974" i="16" s="1"/>
  <c r="X1044" i="16" s="1"/>
  <c r="J1044" i="16"/>
  <c r="F1044" i="16"/>
  <c r="E1044" i="16"/>
  <c r="W1043" i="16"/>
  <c r="Y1043" i="16" s="1"/>
  <c r="N1043" i="16"/>
  <c r="H1043" i="16"/>
  <c r="G1043" i="16"/>
  <c r="W1042" i="16"/>
  <c r="Y1042" i="16" s="1"/>
  <c r="N1042" i="16"/>
  <c r="H1042" i="16"/>
  <c r="I1042" i="16" s="1"/>
  <c r="G1042" i="16"/>
  <c r="W1041" i="16"/>
  <c r="Y1041" i="16" s="1"/>
  <c r="N1041" i="16"/>
  <c r="H1041" i="16"/>
  <c r="I1041" i="16" s="1"/>
  <c r="G1041" i="16"/>
  <c r="W1040" i="16"/>
  <c r="Y1040" i="16" s="1"/>
  <c r="N1040" i="16"/>
  <c r="H1040" i="16"/>
  <c r="G1040" i="16"/>
  <c r="W1039" i="16"/>
  <c r="Y1039" i="16" s="1"/>
  <c r="N1039" i="16"/>
  <c r="H1039" i="16"/>
  <c r="I1039" i="16" s="1"/>
  <c r="G1039" i="16"/>
  <c r="W1038" i="16"/>
  <c r="Y1038" i="16" s="1"/>
  <c r="N1038" i="16"/>
  <c r="H1038" i="16"/>
  <c r="I1038" i="16" s="1"/>
  <c r="G1038" i="16"/>
  <c r="W1037" i="16"/>
  <c r="Y1037" i="16" s="1"/>
  <c r="N1037" i="16"/>
  <c r="H1037" i="16"/>
  <c r="I1037" i="16" s="1"/>
  <c r="G1037" i="16"/>
  <c r="W1036" i="16"/>
  <c r="Y1036" i="16" s="1"/>
  <c r="N1036" i="16"/>
  <c r="H1036" i="16"/>
  <c r="I1036" i="16" s="1"/>
  <c r="G1036" i="16"/>
  <c r="H1035" i="16"/>
  <c r="G1035" i="16"/>
  <c r="W1034" i="16"/>
  <c r="Y1034" i="16" s="1"/>
  <c r="N1034" i="16"/>
  <c r="H1034" i="16"/>
  <c r="I1034" i="16" s="1"/>
  <c r="G1034" i="16"/>
  <c r="W1033" i="16"/>
  <c r="Y1033" i="16" s="1"/>
  <c r="N1033" i="16"/>
  <c r="H1033" i="16"/>
  <c r="G1033" i="16"/>
  <c r="W1032" i="16"/>
  <c r="Y1032" i="16" s="1"/>
  <c r="N1032" i="16"/>
  <c r="H1032" i="16"/>
  <c r="I1032" i="16" s="1"/>
  <c r="G1032" i="16"/>
  <c r="W1031" i="16"/>
  <c r="Y1031" i="16" s="1"/>
  <c r="N1031" i="16"/>
  <c r="H1031" i="16"/>
  <c r="I1031" i="16" s="1"/>
  <c r="G1031" i="16"/>
  <c r="W1030" i="16"/>
  <c r="Y1030" i="16" s="1"/>
  <c r="N1030" i="16"/>
  <c r="H1030" i="16"/>
  <c r="G1030" i="16"/>
  <c r="W1029" i="16"/>
  <c r="Y1029" i="16" s="1"/>
  <c r="N1029" i="16"/>
  <c r="H1029" i="16"/>
  <c r="I1029" i="16" s="1"/>
  <c r="G1029" i="16"/>
  <c r="W1028" i="16"/>
  <c r="Y1028" i="16" s="1"/>
  <c r="N1028" i="16"/>
  <c r="H1028" i="16"/>
  <c r="G1028" i="16"/>
  <c r="W1027" i="16"/>
  <c r="Y1027" i="16" s="1"/>
  <c r="N1027" i="16"/>
  <c r="H1027" i="16"/>
  <c r="I1027" i="16" s="1"/>
  <c r="G1027" i="16"/>
  <c r="W1026" i="16"/>
  <c r="Y1026" i="16" s="1"/>
  <c r="N1026" i="16"/>
  <c r="H1026" i="16"/>
  <c r="G1026" i="16"/>
  <c r="W1025" i="16"/>
  <c r="Y1025" i="16" s="1"/>
  <c r="N1025" i="16"/>
  <c r="H1025" i="16"/>
  <c r="I1025" i="16" s="1"/>
  <c r="G1025" i="16"/>
  <c r="W1024" i="16"/>
  <c r="Y1024" i="16" s="1"/>
  <c r="N1024" i="16"/>
  <c r="H1024" i="16"/>
  <c r="I1024" i="16" s="1"/>
  <c r="G1024" i="16"/>
  <c r="W1023" i="16"/>
  <c r="Y1023" i="16" s="1"/>
  <c r="N1023" i="16"/>
  <c r="H1023" i="16"/>
  <c r="I1023" i="16" s="1"/>
  <c r="G1023" i="16"/>
  <c r="W1022" i="16"/>
  <c r="Y1022" i="16" s="1"/>
  <c r="N1022" i="16"/>
  <c r="H1022" i="16"/>
  <c r="G1022" i="16"/>
  <c r="W1021" i="16"/>
  <c r="Y1021" i="16" s="1"/>
  <c r="N1021" i="16"/>
  <c r="H1021" i="16"/>
  <c r="I1021" i="16" s="1"/>
  <c r="G1021" i="16"/>
  <c r="W1020" i="16"/>
  <c r="Y1020" i="16" s="1"/>
  <c r="N1020" i="16"/>
  <c r="H1020" i="16"/>
  <c r="I1020" i="16" s="1"/>
  <c r="G1020" i="16"/>
  <c r="W1019" i="16"/>
  <c r="Y1019" i="16" s="1"/>
  <c r="N1019" i="16"/>
  <c r="H1019" i="16"/>
  <c r="I1019" i="16" s="1"/>
  <c r="G1019" i="16"/>
  <c r="H1018" i="16"/>
  <c r="I1018" i="16" s="1"/>
  <c r="G1018" i="16"/>
  <c r="W1017" i="16"/>
  <c r="Y1017" i="16" s="1"/>
  <c r="N1017" i="16"/>
  <c r="H1017" i="16"/>
  <c r="I1017" i="16" s="1"/>
  <c r="G1017" i="16"/>
  <c r="W1016" i="16"/>
  <c r="Y1016" i="16" s="1"/>
  <c r="N1016" i="16"/>
  <c r="H1016" i="16"/>
  <c r="G1016" i="16"/>
  <c r="W1015" i="16"/>
  <c r="Y1015" i="16" s="1"/>
  <c r="N1015" i="16"/>
  <c r="H1015" i="16"/>
  <c r="G1015" i="16"/>
  <c r="W1014" i="16"/>
  <c r="Y1014" i="16" s="1"/>
  <c r="N1014" i="16"/>
  <c r="H1014" i="16"/>
  <c r="I1014" i="16" s="1"/>
  <c r="G1014" i="16"/>
  <c r="W1013" i="16"/>
  <c r="Y1013" i="16" s="1"/>
  <c r="N1013" i="16"/>
  <c r="H1013" i="16"/>
  <c r="I1013" i="16" s="1"/>
  <c r="G1013" i="16"/>
  <c r="H1012" i="16"/>
  <c r="I1012" i="16" s="1"/>
  <c r="G1012" i="16"/>
  <c r="W1011" i="16"/>
  <c r="Y1011" i="16" s="1"/>
  <c r="N1011" i="16"/>
  <c r="H1011" i="16"/>
  <c r="I1011" i="16" s="1"/>
  <c r="G1011" i="16"/>
  <c r="W1010" i="16"/>
  <c r="Y1010" i="16" s="1"/>
  <c r="N1010" i="16"/>
  <c r="H1010" i="16"/>
  <c r="I1010" i="16" s="1"/>
  <c r="G1010" i="16"/>
  <c r="W1009" i="16"/>
  <c r="Y1009" i="16" s="1"/>
  <c r="N1009" i="16"/>
  <c r="H1009" i="16"/>
  <c r="I1009" i="16" s="1"/>
  <c r="G1009" i="16"/>
  <c r="W1008" i="16"/>
  <c r="Y1008" i="16" s="1"/>
  <c r="N1008" i="16"/>
  <c r="H1008" i="16"/>
  <c r="I1008" i="16" s="1"/>
  <c r="G1008" i="16"/>
  <c r="W1007" i="16"/>
  <c r="Y1007" i="16" s="1"/>
  <c r="N1007" i="16"/>
  <c r="H1007" i="16"/>
  <c r="I1007" i="16" s="1"/>
  <c r="G1007" i="16"/>
  <c r="W1006" i="16"/>
  <c r="Y1006" i="16" s="1"/>
  <c r="N1006" i="16"/>
  <c r="H1006" i="16"/>
  <c r="I1006" i="16" s="1"/>
  <c r="G1006" i="16"/>
  <c r="W1005" i="16"/>
  <c r="Y1005" i="16" s="1"/>
  <c r="N1005" i="16"/>
  <c r="H1005" i="16"/>
  <c r="I1005" i="16" s="1"/>
  <c r="G1005" i="16"/>
  <c r="W1004" i="16"/>
  <c r="Y1004" i="16" s="1"/>
  <c r="N1004" i="16"/>
  <c r="H1004" i="16"/>
  <c r="I1004" i="16" s="1"/>
  <c r="G1004" i="16"/>
  <c r="W1003" i="16"/>
  <c r="Y1003" i="16" s="1"/>
  <c r="N1003" i="16"/>
  <c r="H1003" i="16"/>
  <c r="I1003" i="16" s="1"/>
  <c r="G1003" i="16"/>
  <c r="W1002" i="16"/>
  <c r="Y1002" i="16" s="1"/>
  <c r="N1002" i="16"/>
  <c r="H1002" i="16"/>
  <c r="I1002" i="16" s="1"/>
  <c r="G1002" i="16"/>
  <c r="W1001" i="16"/>
  <c r="Y1001" i="16" s="1"/>
  <c r="N1001" i="16"/>
  <c r="H1001" i="16"/>
  <c r="G1001" i="16"/>
  <c r="W1000" i="16"/>
  <c r="Y1000" i="16" s="1"/>
  <c r="N1000" i="16"/>
  <c r="H1000" i="16"/>
  <c r="I1000" i="16" s="1"/>
  <c r="G1000" i="16"/>
  <c r="W999" i="16"/>
  <c r="Y999" i="16" s="1"/>
  <c r="N999" i="16"/>
  <c r="H999" i="16"/>
  <c r="I999" i="16" s="1"/>
  <c r="G999" i="16"/>
  <c r="W998" i="16"/>
  <c r="Y998" i="16" s="1"/>
  <c r="N998" i="16"/>
  <c r="H998" i="16"/>
  <c r="I998" i="16" s="1"/>
  <c r="G998" i="16"/>
  <c r="W997" i="16"/>
  <c r="Y997" i="16" s="1"/>
  <c r="N997" i="16"/>
  <c r="H997" i="16"/>
  <c r="I997" i="16" s="1"/>
  <c r="G997" i="16"/>
  <c r="W996" i="16"/>
  <c r="Y996" i="16" s="1"/>
  <c r="N996" i="16"/>
  <c r="H996" i="16"/>
  <c r="I996" i="16" s="1"/>
  <c r="G996" i="16"/>
  <c r="W995" i="16"/>
  <c r="Y995" i="16" s="1"/>
  <c r="N995" i="16"/>
  <c r="H995" i="16"/>
  <c r="I995" i="16" s="1"/>
  <c r="G995" i="16"/>
  <c r="W994" i="16"/>
  <c r="Y994" i="16" s="1"/>
  <c r="N994" i="16"/>
  <c r="H994" i="16"/>
  <c r="I994" i="16" s="1"/>
  <c r="G994" i="16"/>
  <c r="W993" i="16"/>
  <c r="Y993" i="16" s="1"/>
  <c r="N993" i="16"/>
  <c r="H993" i="16"/>
  <c r="I993" i="16" s="1"/>
  <c r="G993" i="16"/>
  <c r="W992" i="16"/>
  <c r="Y992" i="16" s="1"/>
  <c r="N992" i="16"/>
  <c r="H992" i="16"/>
  <c r="I992" i="16" s="1"/>
  <c r="G992" i="16"/>
  <c r="W991" i="16"/>
  <c r="Y991" i="16" s="1"/>
  <c r="N991" i="16"/>
  <c r="H991" i="16"/>
  <c r="I991" i="16" s="1"/>
  <c r="G991" i="16"/>
  <c r="W990" i="16"/>
  <c r="Y990" i="16" s="1"/>
  <c r="N990" i="16"/>
  <c r="H990" i="16"/>
  <c r="I990" i="16" s="1"/>
  <c r="G990" i="16"/>
  <c r="H989" i="16"/>
  <c r="G989" i="16"/>
  <c r="W988" i="16"/>
  <c r="Y988" i="16" s="1"/>
  <c r="N988" i="16"/>
  <c r="H988" i="16"/>
  <c r="G988" i="16"/>
  <c r="W987" i="16"/>
  <c r="Y987" i="16" s="1"/>
  <c r="N987" i="16"/>
  <c r="H987" i="16"/>
  <c r="I987" i="16" s="1"/>
  <c r="G987" i="16"/>
  <c r="W986" i="16"/>
  <c r="Y986" i="16" s="1"/>
  <c r="N986" i="16"/>
  <c r="H986" i="16"/>
  <c r="I986" i="16" s="1"/>
  <c r="G986" i="16"/>
  <c r="W985" i="16"/>
  <c r="Y985" i="16" s="1"/>
  <c r="N985" i="16"/>
  <c r="H985" i="16"/>
  <c r="G985" i="16"/>
  <c r="W984" i="16"/>
  <c r="Y984" i="16" s="1"/>
  <c r="N984" i="16"/>
  <c r="H984" i="16"/>
  <c r="G984" i="16"/>
  <c r="W983" i="16"/>
  <c r="Y983" i="16" s="1"/>
  <c r="N983" i="16"/>
  <c r="H983" i="16"/>
  <c r="I983" i="16" s="1"/>
  <c r="G983" i="16"/>
  <c r="W982" i="16"/>
  <c r="Y982" i="16" s="1"/>
  <c r="N982" i="16"/>
  <c r="H982" i="16"/>
  <c r="I982" i="16" s="1"/>
  <c r="G982" i="16"/>
  <c r="W981" i="16"/>
  <c r="Y981" i="16" s="1"/>
  <c r="N981" i="16"/>
  <c r="H981" i="16"/>
  <c r="G981" i="16"/>
  <c r="W980" i="16"/>
  <c r="Y980" i="16" s="1"/>
  <c r="N980" i="16"/>
  <c r="H980" i="16"/>
  <c r="G980" i="16"/>
  <c r="W979" i="16"/>
  <c r="Y979" i="16" s="1"/>
  <c r="N979" i="16"/>
  <c r="H979" i="16"/>
  <c r="I979" i="16" s="1"/>
  <c r="G979" i="16"/>
  <c r="H978" i="16"/>
  <c r="G978" i="16"/>
  <c r="W977" i="16"/>
  <c r="Y977" i="16" s="1"/>
  <c r="N977" i="16"/>
  <c r="H977" i="16"/>
  <c r="I977" i="16" s="1"/>
  <c r="G977" i="16"/>
  <c r="W976" i="16"/>
  <c r="Y976" i="16" s="1"/>
  <c r="N976" i="16"/>
  <c r="H976" i="16"/>
  <c r="I976" i="16" s="1"/>
  <c r="G976" i="16"/>
  <c r="W975" i="16"/>
  <c r="Y975" i="16" s="1"/>
  <c r="N975" i="16"/>
  <c r="H975" i="16"/>
  <c r="G975" i="16"/>
  <c r="W974" i="16"/>
  <c r="N974" i="16"/>
  <c r="H974" i="16"/>
  <c r="G974" i="16"/>
  <c r="P973" i="16"/>
  <c r="L973" i="16"/>
  <c r="K973" i="16"/>
  <c r="X908" i="16" s="1"/>
  <c r="X973" i="16" s="1"/>
  <c r="J973" i="16"/>
  <c r="F973" i="16"/>
  <c r="E973" i="16"/>
  <c r="W972" i="16"/>
  <c r="Y972" i="16" s="1"/>
  <c r="N972" i="16"/>
  <c r="H972" i="16"/>
  <c r="G972" i="16"/>
  <c r="W971" i="16"/>
  <c r="Y971" i="16" s="1"/>
  <c r="N971" i="16"/>
  <c r="H971" i="16"/>
  <c r="I971" i="16" s="1"/>
  <c r="G971" i="16"/>
  <c r="W970" i="16"/>
  <c r="Y970" i="16" s="1"/>
  <c r="N970" i="16"/>
  <c r="H970" i="16"/>
  <c r="I970" i="16" s="1"/>
  <c r="G970" i="16"/>
  <c r="W969" i="16"/>
  <c r="Y969" i="16" s="1"/>
  <c r="N969" i="16"/>
  <c r="H969" i="16"/>
  <c r="I969" i="16" s="1"/>
  <c r="G969" i="16"/>
  <c r="W968" i="16"/>
  <c r="Y968" i="16" s="1"/>
  <c r="N968" i="16"/>
  <c r="H968" i="16"/>
  <c r="I968" i="16" s="1"/>
  <c r="G968" i="16"/>
  <c r="W967" i="16"/>
  <c r="Y967" i="16" s="1"/>
  <c r="N967" i="16"/>
  <c r="H967" i="16"/>
  <c r="I967" i="16" s="1"/>
  <c r="G967" i="16"/>
  <c r="W966" i="16"/>
  <c r="Y966" i="16" s="1"/>
  <c r="N966" i="16"/>
  <c r="H966" i="16"/>
  <c r="I966" i="16" s="1"/>
  <c r="G966" i="16"/>
  <c r="W965" i="16"/>
  <c r="Y965" i="16" s="1"/>
  <c r="N965" i="16"/>
  <c r="H965" i="16"/>
  <c r="I965" i="16" s="1"/>
  <c r="G965" i="16"/>
  <c r="W964" i="16"/>
  <c r="Y964" i="16" s="1"/>
  <c r="N964" i="16"/>
  <c r="H964" i="16"/>
  <c r="I964" i="16" s="1"/>
  <c r="G964" i="16"/>
  <c r="W963" i="16"/>
  <c r="Y963" i="16" s="1"/>
  <c r="N963" i="16"/>
  <c r="H963" i="16"/>
  <c r="I963" i="16" s="1"/>
  <c r="G963" i="16"/>
  <c r="W962" i="16"/>
  <c r="Y962" i="16" s="1"/>
  <c r="N962" i="16"/>
  <c r="H962" i="16"/>
  <c r="I962" i="16" s="1"/>
  <c r="G962" i="16"/>
  <c r="W961" i="16"/>
  <c r="Y961" i="16" s="1"/>
  <c r="N961" i="16"/>
  <c r="H961" i="16"/>
  <c r="G961" i="16"/>
  <c r="W960" i="16"/>
  <c r="Y960" i="16" s="1"/>
  <c r="N960" i="16"/>
  <c r="H960" i="16"/>
  <c r="I960" i="16" s="1"/>
  <c r="G960" i="16"/>
  <c r="W959" i="16"/>
  <c r="Y959" i="16" s="1"/>
  <c r="N959" i="16"/>
  <c r="H959" i="16"/>
  <c r="G959" i="16"/>
  <c r="W958" i="16"/>
  <c r="Y958" i="16" s="1"/>
  <c r="N958" i="16"/>
  <c r="H958" i="16"/>
  <c r="I958" i="16" s="1"/>
  <c r="G958" i="16"/>
  <c r="W957" i="16"/>
  <c r="Y957" i="16" s="1"/>
  <c r="N957" i="16"/>
  <c r="H957" i="16"/>
  <c r="G957" i="16"/>
  <c r="H956" i="16"/>
  <c r="G956" i="16"/>
  <c r="W955" i="16"/>
  <c r="Y955" i="16" s="1"/>
  <c r="N955" i="16"/>
  <c r="H955" i="16"/>
  <c r="I955" i="16" s="1"/>
  <c r="G955" i="16"/>
  <c r="W954" i="16"/>
  <c r="Y954" i="16" s="1"/>
  <c r="N954" i="16"/>
  <c r="H954" i="16"/>
  <c r="I954" i="16" s="1"/>
  <c r="G954" i="16"/>
  <c r="W953" i="16"/>
  <c r="Y953" i="16" s="1"/>
  <c r="N953" i="16"/>
  <c r="H953" i="16"/>
  <c r="I953" i="16" s="1"/>
  <c r="G953" i="16"/>
  <c r="W952" i="16"/>
  <c r="Y952" i="16" s="1"/>
  <c r="N952" i="16"/>
  <c r="H952" i="16"/>
  <c r="I952" i="16" s="1"/>
  <c r="G952" i="16"/>
  <c r="W951" i="16"/>
  <c r="Y951" i="16" s="1"/>
  <c r="N951" i="16"/>
  <c r="H951" i="16"/>
  <c r="G951" i="16"/>
  <c r="W950" i="16"/>
  <c r="Y950" i="16" s="1"/>
  <c r="N950" i="16"/>
  <c r="H950" i="16"/>
  <c r="I950" i="16" s="1"/>
  <c r="G950" i="16"/>
  <c r="W949" i="16"/>
  <c r="Y949" i="16" s="1"/>
  <c r="N949" i="16"/>
  <c r="H949" i="16"/>
  <c r="I949" i="16" s="1"/>
  <c r="G949" i="16"/>
  <c r="H948" i="16"/>
  <c r="I948" i="16" s="1"/>
  <c r="G948" i="16"/>
  <c r="W947" i="16"/>
  <c r="Y947" i="16" s="1"/>
  <c r="N947" i="16"/>
  <c r="H947" i="16"/>
  <c r="G947" i="16"/>
  <c r="W946" i="16"/>
  <c r="Y946" i="16" s="1"/>
  <c r="N946" i="16"/>
  <c r="H946" i="16"/>
  <c r="I946" i="16" s="1"/>
  <c r="G946" i="16"/>
  <c r="W945" i="16"/>
  <c r="Y945" i="16" s="1"/>
  <c r="N945" i="16"/>
  <c r="H945" i="16"/>
  <c r="G945" i="16"/>
  <c r="W944" i="16"/>
  <c r="Y944" i="16" s="1"/>
  <c r="N944" i="16"/>
  <c r="H944" i="16"/>
  <c r="I944" i="16" s="1"/>
  <c r="G944" i="16"/>
  <c r="W943" i="16"/>
  <c r="Y943" i="16" s="1"/>
  <c r="N943" i="16"/>
  <c r="H943" i="16"/>
  <c r="I943" i="16" s="1"/>
  <c r="G943" i="16"/>
  <c r="W942" i="16"/>
  <c r="Y942" i="16" s="1"/>
  <c r="N942" i="16"/>
  <c r="H942" i="16"/>
  <c r="I942" i="16" s="1"/>
  <c r="G942" i="16"/>
  <c r="W941" i="16"/>
  <c r="Y941" i="16" s="1"/>
  <c r="N941" i="16"/>
  <c r="H941" i="16"/>
  <c r="G941" i="16"/>
  <c r="H940" i="16"/>
  <c r="I940" i="16" s="1"/>
  <c r="G940" i="16"/>
  <c r="W939" i="16"/>
  <c r="Y939" i="16" s="1"/>
  <c r="N939" i="16"/>
  <c r="H939" i="16"/>
  <c r="G939" i="16"/>
  <c r="W938" i="16"/>
  <c r="Y938" i="16" s="1"/>
  <c r="N938" i="16"/>
  <c r="H938" i="16"/>
  <c r="I938" i="16" s="1"/>
  <c r="G938" i="16"/>
  <c r="W937" i="16"/>
  <c r="Y937" i="16" s="1"/>
  <c r="N937" i="16"/>
  <c r="H937" i="16"/>
  <c r="I937" i="16" s="1"/>
  <c r="G937" i="16"/>
  <c r="W936" i="16"/>
  <c r="Y936" i="16" s="1"/>
  <c r="N936" i="16"/>
  <c r="H936" i="16"/>
  <c r="I936" i="16" s="1"/>
  <c r="G936" i="16"/>
  <c r="W935" i="16"/>
  <c r="Y935" i="16" s="1"/>
  <c r="N935" i="16"/>
  <c r="H935" i="16"/>
  <c r="G935" i="16"/>
  <c r="W934" i="16"/>
  <c r="Y934" i="16" s="1"/>
  <c r="N934" i="16"/>
  <c r="H934" i="16"/>
  <c r="I934" i="16" s="1"/>
  <c r="G934" i="16"/>
  <c r="W933" i="16"/>
  <c r="Y933" i="16" s="1"/>
  <c r="N933" i="16"/>
  <c r="H933" i="16"/>
  <c r="G933" i="16"/>
  <c r="W932" i="16"/>
  <c r="Y932" i="16" s="1"/>
  <c r="N932" i="16"/>
  <c r="H932" i="16"/>
  <c r="I932" i="16" s="1"/>
  <c r="G932" i="16"/>
  <c r="W931" i="16"/>
  <c r="Y931" i="16" s="1"/>
  <c r="N931" i="16"/>
  <c r="H931" i="16"/>
  <c r="G931" i="16"/>
  <c r="W930" i="16"/>
  <c r="Y930" i="16" s="1"/>
  <c r="N930" i="16"/>
  <c r="H930" i="16"/>
  <c r="I930" i="16" s="1"/>
  <c r="G930" i="16"/>
  <c r="W929" i="16"/>
  <c r="Y929" i="16" s="1"/>
  <c r="N929" i="16"/>
  <c r="H929" i="16"/>
  <c r="I929" i="16" s="1"/>
  <c r="G929" i="16"/>
  <c r="W928" i="16"/>
  <c r="Y928" i="16" s="1"/>
  <c r="N928" i="16"/>
  <c r="H928" i="16"/>
  <c r="I928" i="16" s="1"/>
  <c r="G928" i="16"/>
  <c r="W927" i="16"/>
  <c r="Y927" i="16" s="1"/>
  <c r="N927" i="16"/>
  <c r="H927" i="16"/>
  <c r="G927" i="16"/>
  <c r="W926" i="16"/>
  <c r="Y926" i="16" s="1"/>
  <c r="N926" i="16"/>
  <c r="H926" i="16"/>
  <c r="I926" i="16" s="1"/>
  <c r="G926" i="16"/>
  <c r="W925" i="16"/>
  <c r="Y925" i="16" s="1"/>
  <c r="N925" i="16"/>
  <c r="H925" i="16"/>
  <c r="I925" i="16" s="1"/>
  <c r="G925" i="16"/>
  <c r="W924" i="16"/>
  <c r="Y924" i="16" s="1"/>
  <c r="N924" i="16"/>
  <c r="H924" i="16"/>
  <c r="I924" i="16" s="1"/>
  <c r="G924" i="16"/>
  <c r="W923" i="16"/>
  <c r="Y923" i="16" s="1"/>
  <c r="N923" i="16"/>
  <c r="H923" i="16"/>
  <c r="G923" i="16"/>
  <c r="W922" i="16"/>
  <c r="Y922" i="16" s="1"/>
  <c r="N922" i="16"/>
  <c r="H922" i="16"/>
  <c r="I922" i="16" s="1"/>
  <c r="G922" i="16"/>
  <c r="W921" i="16"/>
  <c r="Y921" i="16" s="1"/>
  <c r="N921" i="16"/>
  <c r="H921" i="16"/>
  <c r="I921" i="16" s="1"/>
  <c r="G921" i="16"/>
  <c r="H920" i="16"/>
  <c r="I920" i="16" s="1"/>
  <c r="G920" i="16"/>
  <c r="W919" i="16"/>
  <c r="Y919" i="16" s="1"/>
  <c r="N919" i="16"/>
  <c r="H919" i="16"/>
  <c r="G919" i="16"/>
  <c r="W918" i="16"/>
  <c r="Y918" i="16" s="1"/>
  <c r="N918" i="16"/>
  <c r="H918" i="16"/>
  <c r="I918" i="16" s="1"/>
  <c r="G918" i="16"/>
  <c r="W917" i="16"/>
  <c r="Y917" i="16" s="1"/>
  <c r="N917" i="16"/>
  <c r="H917" i="16"/>
  <c r="G917" i="16"/>
  <c r="W916" i="16"/>
  <c r="Y916" i="16" s="1"/>
  <c r="N916" i="16"/>
  <c r="H916" i="16"/>
  <c r="I916" i="16" s="1"/>
  <c r="G916" i="16"/>
  <c r="W915" i="16"/>
  <c r="Y915" i="16" s="1"/>
  <c r="N915" i="16"/>
  <c r="H915" i="16"/>
  <c r="I915" i="16" s="1"/>
  <c r="G915" i="16"/>
  <c r="W914" i="16"/>
  <c r="Y914" i="16" s="1"/>
  <c r="N914" i="16"/>
  <c r="H914" i="16"/>
  <c r="I914" i="16" s="1"/>
  <c r="G914" i="16"/>
  <c r="W913" i="16"/>
  <c r="Y913" i="16" s="1"/>
  <c r="N913" i="16"/>
  <c r="H913" i="16"/>
  <c r="G913" i="16"/>
  <c r="W912" i="16"/>
  <c r="Y912" i="16" s="1"/>
  <c r="N912" i="16"/>
  <c r="H912" i="16"/>
  <c r="I912" i="16" s="1"/>
  <c r="G912" i="16"/>
  <c r="W911" i="16"/>
  <c r="Y911" i="16" s="1"/>
  <c r="N911" i="16"/>
  <c r="H911" i="16"/>
  <c r="I911" i="16" s="1"/>
  <c r="G911" i="16"/>
  <c r="W910" i="16"/>
  <c r="Y910" i="16" s="1"/>
  <c r="N910" i="16"/>
  <c r="H910" i="16"/>
  <c r="I910" i="16" s="1"/>
  <c r="G910" i="16"/>
  <c r="W909" i="16"/>
  <c r="Y909" i="16" s="1"/>
  <c r="N909" i="16"/>
  <c r="H909" i="16"/>
  <c r="G909" i="16"/>
  <c r="H908" i="16"/>
  <c r="G908" i="16"/>
  <c r="P907" i="16"/>
  <c r="L907" i="16"/>
  <c r="K907" i="16"/>
  <c r="X793" i="16" s="1"/>
  <c r="X907" i="16" s="1"/>
  <c r="J907" i="16"/>
  <c r="F907" i="16"/>
  <c r="E907" i="16"/>
  <c r="W906" i="16"/>
  <c r="Y906" i="16" s="1"/>
  <c r="N906" i="16"/>
  <c r="H906" i="16"/>
  <c r="I906" i="16" s="1"/>
  <c r="G906" i="16"/>
  <c r="W905" i="16"/>
  <c r="Y905" i="16" s="1"/>
  <c r="N905" i="16"/>
  <c r="H905" i="16"/>
  <c r="I905" i="16" s="1"/>
  <c r="G905" i="16"/>
  <c r="W904" i="16"/>
  <c r="Y904" i="16" s="1"/>
  <c r="N904" i="16"/>
  <c r="H904" i="16"/>
  <c r="G904" i="16"/>
  <c r="W903" i="16"/>
  <c r="Y903" i="16" s="1"/>
  <c r="N903" i="16"/>
  <c r="H903" i="16"/>
  <c r="I903" i="16" s="1"/>
  <c r="G903" i="16"/>
  <c r="W902" i="16"/>
  <c r="Y902" i="16" s="1"/>
  <c r="N902" i="16"/>
  <c r="H902" i="16"/>
  <c r="I902" i="16" s="1"/>
  <c r="G902" i="16"/>
  <c r="H901" i="16"/>
  <c r="I901" i="16" s="1"/>
  <c r="G901" i="16"/>
  <c r="W900" i="16"/>
  <c r="Y900" i="16" s="1"/>
  <c r="N900" i="16"/>
  <c r="H900" i="16"/>
  <c r="I900" i="16" s="1"/>
  <c r="G900" i="16"/>
  <c r="W899" i="16"/>
  <c r="Y899" i="16" s="1"/>
  <c r="N899" i="16"/>
  <c r="H899" i="16"/>
  <c r="I899" i="16" s="1"/>
  <c r="G899" i="16"/>
  <c r="W898" i="16"/>
  <c r="Y898" i="16" s="1"/>
  <c r="N898" i="16"/>
  <c r="H898" i="16"/>
  <c r="G898" i="16"/>
  <c r="W897" i="16"/>
  <c r="Y897" i="16" s="1"/>
  <c r="N897" i="16"/>
  <c r="H897" i="16"/>
  <c r="I897" i="16" s="1"/>
  <c r="G897" i="16"/>
  <c r="W896" i="16"/>
  <c r="Y896" i="16" s="1"/>
  <c r="N896" i="16"/>
  <c r="H896" i="16"/>
  <c r="I896" i="16" s="1"/>
  <c r="G896" i="16"/>
  <c r="W895" i="16"/>
  <c r="Y895" i="16" s="1"/>
  <c r="N895" i="16"/>
  <c r="H895" i="16"/>
  <c r="I895" i="16" s="1"/>
  <c r="G895" i="16"/>
  <c r="W894" i="16"/>
  <c r="Y894" i="16" s="1"/>
  <c r="N894" i="16"/>
  <c r="H894" i="16"/>
  <c r="G894" i="16"/>
  <c r="W893" i="16"/>
  <c r="Y893" i="16" s="1"/>
  <c r="N893" i="16"/>
  <c r="H893" i="16"/>
  <c r="G893" i="16"/>
  <c r="W892" i="16"/>
  <c r="Y892" i="16" s="1"/>
  <c r="N892" i="16"/>
  <c r="H892" i="16"/>
  <c r="I892" i="16" s="1"/>
  <c r="G892" i="16"/>
  <c r="H891" i="16"/>
  <c r="I891" i="16" s="1"/>
  <c r="G891" i="16"/>
  <c r="W890" i="16"/>
  <c r="Y890" i="16" s="1"/>
  <c r="N890" i="16"/>
  <c r="H890" i="16"/>
  <c r="I890" i="16" s="1"/>
  <c r="G890" i="16"/>
  <c r="W889" i="16"/>
  <c r="Y889" i="16" s="1"/>
  <c r="N889" i="16"/>
  <c r="H889" i="16"/>
  <c r="I889" i="16" s="1"/>
  <c r="G889" i="16"/>
  <c r="W888" i="16"/>
  <c r="Y888" i="16" s="1"/>
  <c r="N888" i="16"/>
  <c r="H888" i="16"/>
  <c r="G888" i="16"/>
  <c r="W887" i="16"/>
  <c r="Y887" i="16" s="1"/>
  <c r="N887" i="16"/>
  <c r="H887" i="16"/>
  <c r="I887" i="16" s="1"/>
  <c r="G887" i="16"/>
  <c r="W886" i="16"/>
  <c r="Y886" i="16" s="1"/>
  <c r="N886" i="16"/>
  <c r="H886" i="16"/>
  <c r="I886" i="16" s="1"/>
  <c r="G886" i="16"/>
  <c r="W885" i="16"/>
  <c r="Y885" i="16" s="1"/>
  <c r="N885" i="16"/>
  <c r="H885" i="16"/>
  <c r="I885" i="16" s="1"/>
  <c r="G885" i="16"/>
  <c r="W884" i="16"/>
  <c r="Y884" i="16" s="1"/>
  <c r="N884" i="16"/>
  <c r="H884" i="16"/>
  <c r="G884" i="16"/>
  <c r="W883" i="16"/>
  <c r="Y883" i="16" s="1"/>
  <c r="N883" i="16"/>
  <c r="H883" i="16"/>
  <c r="I883" i="16" s="1"/>
  <c r="G883" i="16"/>
  <c r="W882" i="16"/>
  <c r="Y882" i="16" s="1"/>
  <c r="N882" i="16"/>
  <c r="H882" i="16"/>
  <c r="I882" i="16" s="1"/>
  <c r="G882" i="16"/>
  <c r="W881" i="16"/>
  <c r="Y881" i="16" s="1"/>
  <c r="N881" i="16"/>
  <c r="H881" i="16"/>
  <c r="I881" i="16" s="1"/>
  <c r="G881" i="16"/>
  <c r="W880" i="16"/>
  <c r="Y880" i="16" s="1"/>
  <c r="N880" i="16"/>
  <c r="H880" i="16"/>
  <c r="G880" i="16"/>
  <c r="W879" i="16"/>
  <c r="Y879" i="16" s="1"/>
  <c r="N879" i="16"/>
  <c r="H879" i="16"/>
  <c r="I879" i="16" s="1"/>
  <c r="G879" i="16"/>
  <c r="W878" i="16"/>
  <c r="Y878" i="16" s="1"/>
  <c r="N878" i="16"/>
  <c r="H878" i="16"/>
  <c r="I878" i="16" s="1"/>
  <c r="G878" i="16"/>
  <c r="W877" i="16"/>
  <c r="Y877" i="16" s="1"/>
  <c r="N877" i="16"/>
  <c r="H877" i="16"/>
  <c r="I877" i="16" s="1"/>
  <c r="G877" i="16"/>
  <c r="W876" i="16"/>
  <c r="Y876" i="16" s="1"/>
  <c r="N876" i="16"/>
  <c r="H876" i="16"/>
  <c r="G876" i="16"/>
  <c r="W875" i="16"/>
  <c r="Y875" i="16" s="1"/>
  <c r="N875" i="16"/>
  <c r="H875" i="16"/>
  <c r="I875" i="16" s="1"/>
  <c r="G875" i="16"/>
  <c r="W874" i="16"/>
  <c r="Y874" i="16" s="1"/>
  <c r="N874" i="16"/>
  <c r="H874" i="16"/>
  <c r="I874" i="16" s="1"/>
  <c r="G874" i="16"/>
  <c r="W873" i="16"/>
  <c r="Y873" i="16" s="1"/>
  <c r="N873" i="16"/>
  <c r="H873" i="16"/>
  <c r="I873" i="16" s="1"/>
  <c r="G873" i="16"/>
  <c r="W872" i="16"/>
  <c r="Y872" i="16" s="1"/>
  <c r="N872" i="16"/>
  <c r="H872" i="16"/>
  <c r="G872" i="16"/>
  <c r="W871" i="16"/>
  <c r="Y871" i="16" s="1"/>
  <c r="N871" i="16"/>
  <c r="H871" i="16"/>
  <c r="I871" i="16" s="1"/>
  <c r="G871" i="16"/>
  <c r="W870" i="16"/>
  <c r="Y870" i="16" s="1"/>
  <c r="N870" i="16"/>
  <c r="H870" i="16"/>
  <c r="I870" i="16" s="1"/>
  <c r="G870" i="16"/>
  <c r="W869" i="16"/>
  <c r="Y869" i="16" s="1"/>
  <c r="N869" i="16"/>
  <c r="H869" i="16"/>
  <c r="I869" i="16" s="1"/>
  <c r="G869" i="16"/>
  <c r="W868" i="16"/>
  <c r="Y868" i="16" s="1"/>
  <c r="N868" i="16"/>
  <c r="H868" i="16"/>
  <c r="G868" i="16"/>
  <c r="W867" i="16"/>
  <c r="Y867" i="16" s="1"/>
  <c r="N867" i="16"/>
  <c r="H867" i="16"/>
  <c r="I867" i="16" s="1"/>
  <c r="G867" i="16"/>
  <c r="W866" i="16"/>
  <c r="Y866" i="16" s="1"/>
  <c r="N866" i="16"/>
  <c r="H866" i="16"/>
  <c r="I866" i="16" s="1"/>
  <c r="G866" i="16"/>
  <c r="W865" i="16"/>
  <c r="Y865" i="16" s="1"/>
  <c r="N865" i="16"/>
  <c r="H865" i="16"/>
  <c r="I865" i="16" s="1"/>
  <c r="G865" i="16"/>
  <c r="W864" i="16"/>
  <c r="Y864" i="16" s="1"/>
  <c r="N864" i="16"/>
  <c r="H864" i="16"/>
  <c r="G864" i="16"/>
  <c r="W863" i="16"/>
  <c r="Y863" i="16" s="1"/>
  <c r="N863" i="16"/>
  <c r="H863" i="16"/>
  <c r="I863" i="16" s="1"/>
  <c r="G863" i="16"/>
  <c r="W862" i="16"/>
  <c r="Y862" i="16" s="1"/>
  <c r="N862" i="16"/>
  <c r="H862" i="16"/>
  <c r="I862" i="16" s="1"/>
  <c r="G862" i="16"/>
  <c r="W861" i="16"/>
  <c r="Y861" i="16" s="1"/>
  <c r="N861" i="16"/>
  <c r="H861" i="16"/>
  <c r="I861" i="16" s="1"/>
  <c r="G861" i="16"/>
  <c r="H860" i="16"/>
  <c r="G860" i="16"/>
  <c r="W859" i="16"/>
  <c r="Y859" i="16" s="1"/>
  <c r="N859" i="16"/>
  <c r="H859" i="16"/>
  <c r="I859" i="16" s="1"/>
  <c r="G859" i="16"/>
  <c r="W858" i="16"/>
  <c r="Y858" i="16" s="1"/>
  <c r="N858" i="16"/>
  <c r="H858" i="16"/>
  <c r="G858" i="16"/>
  <c r="W857" i="16"/>
  <c r="Y857" i="16" s="1"/>
  <c r="N857" i="16"/>
  <c r="H857" i="16"/>
  <c r="I857" i="16" s="1"/>
  <c r="G857" i="16"/>
  <c r="W856" i="16"/>
  <c r="Y856" i="16" s="1"/>
  <c r="N856" i="16"/>
  <c r="H856" i="16"/>
  <c r="I856" i="16" s="1"/>
  <c r="G856" i="16"/>
  <c r="W855" i="16"/>
  <c r="Y855" i="16" s="1"/>
  <c r="N855" i="16"/>
  <c r="H855" i="16"/>
  <c r="I855" i="16" s="1"/>
  <c r="G855" i="16"/>
  <c r="W854" i="16"/>
  <c r="Y854" i="16" s="1"/>
  <c r="N854" i="16"/>
  <c r="H854" i="16"/>
  <c r="G854" i="16"/>
  <c r="W853" i="16"/>
  <c r="Y853" i="16" s="1"/>
  <c r="N853" i="16"/>
  <c r="H853" i="16"/>
  <c r="G853" i="16"/>
  <c r="W852" i="16"/>
  <c r="Y852" i="16" s="1"/>
  <c r="N852" i="16"/>
  <c r="H852" i="16"/>
  <c r="I852" i="16" s="1"/>
  <c r="G852" i="16"/>
  <c r="W851" i="16"/>
  <c r="Y851" i="16" s="1"/>
  <c r="N851" i="16"/>
  <c r="H851" i="16"/>
  <c r="I851" i="16" s="1"/>
  <c r="G851" i="16"/>
  <c r="W850" i="16"/>
  <c r="Y850" i="16" s="1"/>
  <c r="N850" i="16"/>
  <c r="H850" i="16"/>
  <c r="G850" i="16"/>
  <c r="H849" i="16"/>
  <c r="I849" i="16" s="1"/>
  <c r="G849" i="16"/>
  <c r="W848" i="16"/>
  <c r="Y848" i="16" s="1"/>
  <c r="N848" i="16"/>
  <c r="H848" i="16"/>
  <c r="G848" i="16"/>
  <c r="W847" i="16"/>
  <c r="Y847" i="16" s="1"/>
  <c r="N847" i="16"/>
  <c r="H847" i="16"/>
  <c r="I847" i="16" s="1"/>
  <c r="G847" i="16"/>
  <c r="W846" i="16"/>
  <c r="Y846" i="16" s="1"/>
  <c r="N846" i="16"/>
  <c r="H846" i="16"/>
  <c r="G846" i="16"/>
  <c r="W845" i="16"/>
  <c r="Y845" i="16" s="1"/>
  <c r="N845" i="16"/>
  <c r="H845" i="16"/>
  <c r="I845" i="16" s="1"/>
  <c r="G845" i="16"/>
  <c r="W844" i="16"/>
  <c r="Y844" i="16" s="1"/>
  <c r="N844" i="16"/>
  <c r="H844" i="16"/>
  <c r="G844" i="16"/>
  <c r="W843" i="16"/>
  <c r="Y843" i="16" s="1"/>
  <c r="N843" i="16"/>
  <c r="H843" i="16"/>
  <c r="G843" i="16"/>
  <c r="W842" i="16"/>
  <c r="Y842" i="16" s="1"/>
  <c r="N842" i="16"/>
  <c r="H842" i="16"/>
  <c r="I842" i="16" s="1"/>
  <c r="G842" i="16"/>
  <c r="W841" i="16"/>
  <c r="Y841" i="16" s="1"/>
  <c r="N841" i="16"/>
  <c r="H841" i="16"/>
  <c r="I841" i="16" s="1"/>
  <c r="G841" i="16"/>
  <c r="W840" i="16"/>
  <c r="Y840" i="16" s="1"/>
  <c r="N840" i="16"/>
  <c r="H840" i="16"/>
  <c r="G840" i="16"/>
  <c r="W839" i="16"/>
  <c r="Y839" i="16" s="1"/>
  <c r="N839" i="16"/>
  <c r="H839" i="16"/>
  <c r="I839" i="16" s="1"/>
  <c r="G839" i="16"/>
  <c r="W838" i="16"/>
  <c r="Y838" i="16" s="1"/>
  <c r="N838" i="16"/>
  <c r="H838" i="16"/>
  <c r="I838" i="16" s="1"/>
  <c r="G838" i="16"/>
  <c r="W837" i="16"/>
  <c r="Y837" i="16" s="1"/>
  <c r="N837" i="16"/>
  <c r="H837" i="16"/>
  <c r="I837" i="16" s="1"/>
  <c r="G837" i="16"/>
  <c r="W836" i="16"/>
  <c r="Y836" i="16" s="1"/>
  <c r="N836" i="16"/>
  <c r="H836" i="16"/>
  <c r="I836" i="16" s="1"/>
  <c r="G836" i="16"/>
  <c r="W835" i="16"/>
  <c r="Y835" i="16" s="1"/>
  <c r="N835" i="16"/>
  <c r="H835" i="16"/>
  <c r="I835" i="16" s="1"/>
  <c r="G835" i="16"/>
  <c r="W834" i="16"/>
  <c r="Y834" i="16" s="1"/>
  <c r="N834" i="16"/>
  <c r="H834" i="16"/>
  <c r="I834" i="16" s="1"/>
  <c r="G834" i="16"/>
  <c r="W833" i="16"/>
  <c r="Y833" i="16" s="1"/>
  <c r="N833" i="16"/>
  <c r="H833" i="16"/>
  <c r="I833" i="16" s="1"/>
  <c r="G833" i="16"/>
  <c r="H832" i="16"/>
  <c r="I832" i="16" s="1"/>
  <c r="G832" i="16"/>
  <c r="W831" i="16"/>
  <c r="Y831" i="16" s="1"/>
  <c r="N831" i="16"/>
  <c r="H831" i="16"/>
  <c r="I831" i="16" s="1"/>
  <c r="G831" i="16"/>
  <c r="W830" i="16"/>
  <c r="Y830" i="16" s="1"/>
  <c r="N830" i="16"/>
  <c r="H830" i="16"/>
  <c r="G830" i="16"/>
  <c r="W829" i="16"/>
  <c r="Y829" i="16" s="1"/>
  <c r="N829" i="16"/>
  <c r="H829" i="16"/>
  <c r="I829" i="16" s="1"/>
  <c r="G829" i="16"/>
  <c r="W828" i="16"/>
  <c r="Y828" i="16" s="1"/>
  <c r="N828" i="16"/>
  <c r="H828" i="16"/>
  <c r="I828" i="16" s="1"/>
  <c r="G828" i="16"/>
  <c r="W827" i="16"/>
  <c r="Y827" i="16" s="1"/>
  <c r="N827" i="16"/>
  <c r="H827" i="16"/>
  <c r="G827" i="16"/>
  <c r="W826" i="16"/>
  <c r="Y826" i="16" s="1"/>
  <c r="N826" i="16"/>
  <c r="H826" i="16"/>
  <c r="I826" i="16" s="1"/>
  <c r="G826" i="16"/>
  <c r="W825" i="16"/>
  <c r="Y825" i="16" s="1"/>
  <c r="N825" i="16"/>
  <c r="H825" i="16"/>
  <c r="I825" i="16" s="1"/>
  <c r="G825" i="16"/>
  <c r="W824" i="16"/>
  <c r="Y824" i="16" s="1"/>
  <c r="N824" i="16"/>
  <c r="H824" i="16"/>
  <c r="I824" i="16" s="1"/>
  <c r="G824" i="16"/>
  <c r="W823" i="16"/>
  <c r="Y823" i="16" s="1"/>
  <c r="N823" i="16"/>
  <c r="H823" i="16"/>
  <c r="I823" i="16" s="1"/>
  <c r="G823" i="16"/>
  <c r="W822" i="16"/>
  <c r="Y822" i="16" s="1"/>
  <c r="N822" i="16"/>
  <c r="H822" i="16"/>
  <c r="G822" i="16"/>
  <c r="W821" i="16"/>
  <c r="Y821" i="16" s="1"/>
  <c r="N821" i="16"/>
  <c r="H821" i="16"/>
  <c r="I821" i="16" s="1"/>
  <c r="G821" i="16"/>
  <c r="W820" i="16"/>
  <c r="Y820" i="16" s="1"/>
  <c r="N820" i="16"/>
  <c r="H820" i="16"/>
  <c r="I820" i="16" s="1"/>
  <c r="G820" i="16"/>
  <c r="H819" i="16"/>
  <c r="I819" i="16" s="1"/>
  <c r="G819" i="16"/>
  <c r="W818" i="16"/>
  <c r="Y818" i="16" s="1"/>
  <c r="N818" i="16"/>
  <c r="H818" i="16"/>
  <c r="I818" i="16" s="1"/>
  <c r="G818" i="16"/>
  <c r="W817" i="16"/>
  <c r="Y817" i="16" s="1"/>
  <c r="N817" i="16"/>
  <c r="H817" i="16"/>
  <c r="G817" i="16"/>
  <c r="W816" i="16"/>
  <c r="Y816" i="16" s="1"/>
  <c r="N816" i="16"/>
  <c r="H816" i="16"/>
  <c r="I816" i="16" s="1"/>
  <c r="G816" i="16"/>
  <c r="W815" i="16"/>
  <c r="Y815" i="16" s="1"/>
  <c r="N815" i="16"/>
  <c r="H815" i="16"/>
  <c r="I815" i="16" s="1"/>
  <c r="G815" i="16"/>
  <c r="W814" i="16"/>
  <c r="Y814" i="16" s="1"/>
  <c r="N814" i="16"/>
  <c r="H814" i="16"/>
  <c r="I814" i="16" s="1"/>
  <c r="G814" i="16"/>
  <c r="W813" i="16"/>
  <c r="Y813" i="16" s="1"/>
  <c r="N813" i="16"/>
  <c r="H813" i="16"/>
  <c r="G813" i="16"/>
  <c r="W812" i="16"/>
  <c r="Y812" i="16" s="1"/>
  <c r="N812" i="16"/>
  <c r="H812" i="16"/>
  <c r="I812" i="16" s="1"/>
  <c r="G812" i="16"/>
  <c r="W811" i="16"/>
  <c r="Y811" i="16" s="1"/>
  <c r="N811" i="16"/>
  <c r="H811" i="16"/>
  <c r="I811" i="16" s="1"/>
  <c r="G811" i="16"/>
  <c r="W810" i="16"/>
  <c r="Y810" i="16" s="1"/>
  <c r="N810" i="16"/>
  <c r="H810" i="16"/>
  <c r="G810" i="16"/>
  <c r="W809" i="16"/>
  <c r="Y809" i="16" s="1"/>
  <c r="N809" i="16"/>
  <c r="H809" i="16"/>
  <c r="G809" i="16"/>
  <c r="W808" i="16"/>
  <c r="Y808" i="16" s="1"/>
  <c r="N808" i="16"/>
  <c r="H808" i="16"/>
  <c r="I808" i="16" s="1"/>
  <c r="G808" i="16"/>
  <c r="W807" i="16"/>
  <c r="Y807" i="16" s="1"/>
  <c r="N807" i="16"/>
  <c r="H807" i="16"/>
  <c r="I807" i="16" s="1"/>
  <c r="G807" i="16"/>
  <c r="W806" i="16"/>
  <c r="Y806" i="16" s="1"/>
  <c r="N806" i="16"/>
  <c r="H806" i="16"/>
  <c r="I806" i="16" s="1"/>
  <c r="G806" i="16"/>
  <c r="W805" i="16"/>
  <c r="Y805" i="16" s="1"/>
  <c r="N805" i="16"/>
  <c r="H805" i="16"/>
  <c r="G805" i="16"/>
  <c r="W804" i="16"/>
  <c r="Y804" i="16" s="1"/>
  <c r="N804" i="16"/>
  <c r="H804" i="16"/>
  <c r="I804" i="16" s="1"/>
  <c r="G804" i="16"/>
  <c r="W803" i="16"/>
  <c r="Y803" i="16" s="1"/>
  <c r="N803" i="16"/>
  <c r="H803" i="16"/>
  <c r="I803" i="16" s="1"/>
  <c r="G803" i="16"/>
  <c r="W802" i="16"/>
  <c r="Y802" i="16" s="1"/>
  <c r="N802" i="16"/>
  <c r="H802" i="16"/>
  <c r="I802" i="16" s="1"/>
  <c r="G802" i="16"/>
  <c r="W801" i="16"/>
  <c r="Y801" i="16" s="1"/>
  <c r="N801" i="16"/>
  <c r="H801" i="16"/>
  <c r="G801" i="16"/>
  <c r="W800" i="16"/>
  <c r="Y800" i="16" s="1"/>
  <c r="N800" i="16"/>
  <c r="H800" i="16"/>
  <c r="I800" i="16" s="1"/>
  <c r="G800" i="16"/>
  <c r="W799" i="16"/>
  <c r="Y799" i="16" s="1"/>
  <c r="N799" i="16"/>
  <c r="H799" i="16"/>
  <c r="I799" i="16" s="1"/>
  <c r="G799" i="16"/>
  <c r="W798" i="16"/>
  <c r="Y798" i="16" s="1"/>
  <c r="N798" i="16"/>
  <c r="H798" i="16"/>
  <c r="I798" i="16" s="1"/>
  <c r="G798" i="16"/>
  <c r="W797" i="16"/>
  <c r="Y797" i="16" s="1"/>
  <c r="N797" i="16"/>
  <c r="H797" i="16"/>
  <c r="G797" i="16"/>
  <c r="W796" i="16"/>
  <c r="Y796" i="16" s="1"/>
  <c r="N796" i="16"/>
  <c r="H796" i="16"/>
  <c r="I796" i="16" s="1"/>
  <c r="G796" i="16"/>
  <c r="W795" i="16"/>
  <c r="Y795" i="16" s="1"/>
  <c r="N795" i="16"/>
  <c r="H795" i="16"/>
  <c r="I795" i="16" s="1"/>
  <c r="G795" i="16"/>
  <c r="W794" i="16"/>
  <c r="Y794" i="16" s="1"/>
  <c r="N794" i="16"/>
  <c r="H794" i="16"/>
  <c r="I794" i="16" s="1"/>
  <c r="G794" i="16"/>
  <c r="H793" i="16"/>
  <c r="G793" i="16"/>
  <c r="P792" i="16"/>
  <c r="L792" i="16"/>
  <c r="K792" i="16"/>
  <c r="X720" i="16" s="1"/>
  <c r="X792" i="16" s="1"/>
  <c r="J792" i="16"/>
  <c r="F792" i="16"/>
  <c r="E792" i="16"/>
  <c r="W791" i="16"/>
  <c r="Y791" i="16" s="1"/>
  <c r="N791" i="16"/>
  <c r="H791" i="16"/>
  <c r="I791" i="16" s="1"/>
  <c r="G791" i="16"/>
  <c r="W790" i="16"/>
  <c r="Y790" i="16" s="1"/>
  <c r="N790" i="16"/>
  <c r="H790" i="16"/>
  <c r="I790" i="16" s="1"/>
  <c r="G790" i="16"/>
  <c r="W789" i="16"/>
  <c r="Y789" i="16" s="1"/>
  <c r="N789" i="16"/>
  <c r="H789" i="16"/>
  <c r="I789" i="16" s="1"/>
  <c r="G789" i="16"/>
  <c r="W788" i="16"/>
  <c r="Y788" i="16" s="1"/>
  <c r="N788" i="16"/>
  <c r="H788" i="16"/>
  <c r="G788" i="16"/>
  <c r="W787" i="16"/>
  <c r="Y787" i="16" s="1"/>
  <c r="N787" i="16"/>
  <c r="H787" i="16"/>
  <c r="I787" i="16" s="1"/>
  <c r="G787" i="16"/>
  <c r="W786" i="16"/>
  <c r="Y786" i="16" s="1"/>
  <c r="N786" i="16"/>
  <c r="H786" i="16"/>
  <c r="I786" i="16" s="1"/>
  <c r="G786" i="16"/>
  <c r="W785" i="16"/>
  <c r="Y785" i="16" s="1"/>
  <c r="N785" i="16"/>
  <c r="H785" i="16"/>
  <c r="I785" i="16" s="1"/>
  <c r="G785" i="16"/>
  <c r="W784" i="16"/>
  <c r="Y784" i="16" s="1"/>
  <c r="N784" i="16"/>
  <c r="H784" i="16"/>
  <c r="G784" i="16"/>
  <c r="W783" i="16"/>
  <c r="Y783" i="16" s="1"/>
  <c r="N783" i="16"/>
  <c r="H783" i="16"/>
  <c r="I783" i="16" s="1"/>
  <c r="G783" i="16"/>
  <c r="W782" i="16"/>
  <c r="Y782" i="16" s="1"/>
  <c r="N782" i="16"/>
  <c r="H782" i="16"/>
  <c r="I782" i="16" s="1"/>
  <c r="G782" i="16"/>
  <c r="W781" i="16"/>
  <c r="Y781" i="16" s="1"/>
  <c r="N781" i="16"/>
  <c r="H781" i="16"/>
  <c r="I781" i="16" s="1"/>
  <c r="G781" i="16"/>
  <c r="W780" i="16"/>
  <c r="Y780" i="16" s="1"/>
  <c r="N780" i="16"/>
  <c r="H780" i="16"/>
  <c r="G780" i="16"/>
  <c r="W779" i="16"/>
  <c r="Y779" i="16" s="1"/>
  <c r="N779" i="16"/>
  <c r="H779" i="16"/>
  <c r="I779" i="16" s="1"/>
  <c r="G779" i="16"/>
  <c r="W778" i="16"/>
  <c r="Y778" i="16" s="1"/>
  <c r="N778" i="16"/>
  <c r="H778" i="16"/>
  <c r="I778" i="16" s="1"/>
  <c r="G778" i="16"/>
  <c r="W777" i="16"/>
  <c r="Y777" i="16" s="1"/>
  <c r="N777" i="16"/>
  <c r="H777" i="16"/>
  <c r="I777" i="16" s="1"/>
  <c r="G777" i="16"/>
  <c r="W776" i="16"/>
  <c r="Y776" i="16" s="1"/>
  <c r="N776" i="16"/>
  <c r="H776" i="16"/>
  <c r="G776" i="16"/>
  <c r="W775" i="16"/>
  <c r="Y775" i="16" s="1"/>
  <c r="N775" i="16"/>
  <c r="H775" i="16"/>
  <c r="I775" i="16" s="1"/>
  <c r="G775" i="16"/>
  <c r="W774" i="16"/>
  <c r="Y774" i="16" s="1"/>
  <c r="N774" i="16"/>
  <c r="H774" i="16"/>
  <c r="I774" i="16" s="1"/>
  <c r="G774" i="16"/>
  <c r="W773" i="16"/>
  <c r="Y773" i="16" s="1"/>
  <c r="N773" i="16"/>
  <c r="H773" i="16"/>
  <c r="I773" i="16" s="1"/>
  <c r="G773" i="16"/>
  <c r="W772" i="16"/>
  <c r="Y772" i="16" s="1"/>
  <c r="N772" i="16"/>
  <c r="H772" i="16"/>
  <c r="G772" i="16"/>
  <c r="W771" i="16"/>
  <c r="Y771" i="16" s="1"/>
  <c r="N771" i="16"/>
  <c r="H771" i="16"/>
  <c r="I771" i="16" s="1"/>
  <c r="G771" i="16"/>
  <c r="W770" i="16"/>
  <c r="Y770" i="16" s="1"/>
  <c r="N770" i="16"/>
  <c r="H770" i="16"/>
  <c r="I770" i="16" s="1"/>
  <c r="G770" i="16"/>
  <c r="W769" i="16"/>
  <c r="Y769" i="16" s="1"/>
  <c r="N769" i="16"/>
  <c r="H769" i="16"/>
  <c r="I769" i="16" s="1"/>
  <c r="G769" i="16"/>
  <c r="H768" i="16"/>
  <c r="G768" i="16"/>
  <c r="W767" i="16"/>
  <c r="Y767" i="16" s="1"/>
  <c r="N767" i="16"/>
  <c r="H767" i="16"/>
  <c r="I767" i="16" s="1"/>
  <c r="G767" i="16"/>
  <c r="W766" i="16"/>
  <c r="Y766" i="16" s="1"/>
  <c r="N766" i="16"/>
  <c r="H766" i="16"/>
  <c r="G766" i="16"/>
  <c r="W765" i="16"/>
  <c r="Y765" i="16" s="1"/>
  <c r="N765" i="16"/>
  <c r="H765" i="16"/>
  <c r="I765" i="16" s="1"/>
  <c r="G765" i="16"/>
  <c r="H764" i="16"/>
  <c r="I764" i="16" s="1"/>
  <c r="G764" i="16"/>
  <c r="W763" i="16"/>
  <c r="Y763" i="16" s="1"/>
  <c r="N763" i="16"/>
  <c r="H763" i="16"/>
  <c r="I763" i="16" s="1"/>
  <c r="G763" i="16"/>
  <c r="W762" i="16"/>
  <c r="Y762" i="16" s="1"/>
  <c r="N762" i="16"/>
  <c r="H762" i="16"/>
  <c r="I762" i="16" s="1"/>
  <c r="G762" i="16"/>
  <c r="W761" i="16"/>
  <c r="Y761" i="16" s="1"/>
  <c r="N761" i="16"/>
  <c r="H761" i="16"/>
  <c r="I761" i="16" s="1"/>
  <c r="G761" i="16"/>
  <c r="W760" i="16"/>
  <c r="Y760" i="16" s="1"/>
  <c r="N760" i="16"/>
  <c r="H760" i="16"/>
  <c r="G760" i="16"/>
  <c r="W759" i="16"/>
  <c r="Y759" i="16" s="1"/>
  <c r="N759" i="16"/>
  <c r="H759" i="16"/>
  <c r="I759" i="16" s="1"/>
  <c r="G759" i="16"/>
  <c r="W758" i="16"/>
  <c r="Y758" i="16" s="1"/>
  <c r="N758" i="16"/>
  <c r="H758" i="16"/>
  <c r="I758" i="16" s="1"/>
  <c r="G758" i="16"/>
  <c r="W757" i="16"/>
  <c r="Y757" i="16" s="1"/>
  <c r="N757" i="16"/>
  <c r="H757" i="16"/>
  <c r="I757" i="16" s="1"/>
  <c r="G757" i="16"/>
  <c r="W756" i="16"/>
  <c r="Y756" i="16" s="1"/>
  <c r="N756" i="16"/>
  <c r="H756" i="16"/>
  <c r="G756" i="16"/>
  <c r="W755" i="16"/>
  <c r="Y755" i="16" s="1"/>
  <c r="N755" i="16"/>
  <c r="H755" i="16"/>
  <c r="G755" i="16"/>
  <c r="W754" i="16"/>
  <c r="Y754" i="16" s="1"/>
  <c r="N754" i="16"/>
  <c r="H754" i="16"/>
  <c r="I754" i="16" s="1"/>
  <c r="G754" i="16"/>
  <c r="W753" i="16"/>
  <c r="Y753" i="16" s="1"/>
  <c r="N753" i="16"/>
  <c r="H753" i="16"/>
  <c r="I753" i="16" s="1"/>
  <c r="G753" i="16"/>
  <c r="W752" i="16"/>
  <c r="Y752" i="16" s="1"/>
  <c r="N752" i="16"/>
  <c r="H752" i="16"/>
  <c r="G752" i="16"/>
  <c r="W751" i="16"/>
  <c r="Y751" i="16" s="1"/>
  <c r="N751" i="16"/>
  <c r="H751" i="16"/>
  <c r="I751" i="16" s="1"/>
  <c r="G751" i="16"/>
  <c r="W750" i="16"/>
  <c r="Y750" i="16" s="1"/>
  <c r="N750" i="16"/>
  <c r="H750" i="16"/>
  <c r="I750" i="16" s="1"/>
  <c r="G750" i="16"/>
  <c r="W749" i="16"/>
  <c r="Y749" i="16" s="1"/>
  <c r="N749" i="16"/>
  <c r="H749" i="16"/>
  <c r="I749" i="16" s="1"/>
  <c r="G749" i="16"/>
  <c r="H748" i="16"/>
  <c r="I748" i="16" s="1"/>
  <c r="G748" i="16"/>
  <c r="W747" i="16"/>
  <c r="Y747" i="16" s="1"/>
  <c r="N747" i="16"/>
  <c r="H747" i="16"/>
  <c r="I747" i="16" s="1"/>
  <c r="G747" i="16"/>
  <c r="W746" i="16"/>
  <c r="Y746" i="16" s="1"/>
  <c r="N746" i="16"/>
  <c r="H746" i="16"/>
  <c r="G746" i="16"/>
  <c r="W745" i="16"/>
  <c r="Y745" i="16" s="1"/>
  <c r="N745" i="16"/>
  <c r="H745" i="16"/>
  <c r="I745" i="16" s="1"/>
  <c r="G745" i="16"/>
  <c r="W744" i="16"/>
  <c r="Y744" i="16" s="1"/>
  <c r="N744" i="16"/>
  <c r="H744" i="16"/>
  <c r="I744" i="16" s="1"/>
  <c r="G744" i="16"/>
  <c r="W743" i="16"/>
  <c r="Y743" i="16" s="1"/>
  <c r="N743" i="16"/>
  <c r="H743" i="16"/>
  <c r="I743" i="16" s="1"/>
  <c r="G743" i="16"/>
  <c r="W742" i="16"/>
  <c r="Y742" i="16" s="1"/>
  <c r="N742" i="16"/>
  <c r="H742" i="16"/>
  <c r="G742" i="16"/>
  <c r="W741" i="16"/>
  <c r="Y741" i="16" s="1"/>
  <c r="N741" i="16"/>
  <c r="H741" i="16"/>
  <c r="I741" i="16" s="1"/>
  <c r="G741" i="16"/>
  <c r="W740" i="16"/>
  <c r="Y740" i="16" s="1"/>
  <c r="N740" i="16"/>
  <c r="H740" i="16"/>
  <c r="I740" i="16" s="1"/>
  <c r="G740" i="16"/>
  <c r="W739" i="16"/>
  <c r="Y739" i="16" s="1"/>
  <c r="N739" i="16"/>
  <c r="H739" i="16"/>
  <c r="G739" i="16"/>
  <c r="W738" i="16"/>
  <c r="Y738" i="16" s="1"/>
  <c r="N738" i="16"/>
  <c r="H738" i="16"/>
  <c r="G738" i="16"/>
  <c r="W737" i="16"/>
  <c r="Y737" i="16" s="1"/>
  <c r="N737" i="16"/>
  <c r="H737" i="16"/>
  <c r="I737" i="16" s="1"/>
  <c r="G737" i="16"/>
  <c r="W736" i="16"/>
  <c r="Y736" i="16" s="1"/>
  <c r="N736" i="16"/>
  <c r="H736" i="16"/>
  <c r="I736" i="16" s="1"/>
  <c r="G736" i="16"/>
  <c r="W735" i="16"/>
  <c r="Y735" i="16" s="1"/>
  <c r="N735" i="16"/>
  <c r="H735" i="16"/>
  <c r="I735" i="16" s="1"/>
  <c r="G735" i="16"/>
  <c r="H734" i="16"/>
  <c r="I734" i="16" s="1"/>
  <c r="G734" i="16"/>
  <c r="W733" i="16"/>
  <c r="Y733" i="16" s="1"/>
  <c r="N733" i="16"/>
  <c r="H733" i="16"/>
  <c r="I733" i="16" s="1"/>
  <c r="G733" i="16"/>
  <c r="W732" i="16"/>
  <c r="Y732" i="16" s="1"/>
  <c r="N732" i="16"/>
  <c r="H732" i="16"/>
  <c r="G732" i="16"/>
  <c r="W731" i="16"/>
  <c r="Y731" i="16" s="1"/>
  <c r="N731" i="16"/>
  <c r="H731" i="16"/>
  <c r="G731" i="16"/>
  <c r="W730" i="16"/>
  <c r="Y730" i="16" s="1"/>
  <c r="N730" i="16"/>
  <c r="H730" i="16"/>
  <c r="I730" i="16" s="1"/>
  <c r="G730" i="16"/>
  <c r="W729" i="16"/>
  <c r="Y729" i="16" s="1"/>
  <c r="N729" i="16"/>
  <c r="H729" i="16"/>
  <c r="I729" i="16" s="1"/>
  <c r="G729" i="16"/>
  <c r="W728" i="16"/>
  <c r="Y728" i="16" s="1"/>
  <c r="N728" i="16"/>
  <c r="H728" i="16"/>
  <c r="G728" i="16"/>
  <c r="W727" i="16"/>
  <c r="Y727" i="16" s="1"/>
  <c r="N727" i="16"/>
  <c r="H727" i="16"/>
  <c r="I727" i="16" s="1"/>
  <c r="G727" i="16"/>
  <c r="W726" i="16"/>
  <c r="Y726" i="16" s="1"/>
  <c r="N726" i="16"/>
  <c r="H726" i="16"/>
  <c r="I726" i="16" s="1"/>
  <c r="G726" i="16"/>
  <c r="W725" i="16"/>
  <c r="Y725" i="16" s="1"/>
  <c r="N725" i="16"/>
  <c r="H725" i="16"/>
  <c r="I725" i="16" s="1"/>
  <c r="G725" i="16"/>
  <c r="W724" i="16"/>
  <c r="Y724" i="16" s="1"/>
  <c r="N724" i="16"/>
  <c r="H724" i="16"/>
  <c r="G724" i="16"/>
  <c r="H723" i="16"/>
  <c r="I723" i="16" s="1"/>
  <c r="G723" i="16"/>
  <c r="W722" i="16"/>
  <c r="N722" i="16"/>
  <c r="H722" i="16"/>
  <c r="G722" i="16"/>
  <c r="W721" i="16"/>
  <c r="Y721" i="16" s="1"/>
  <c r="N721" i="16"/>
  <c r="H721" i="16"/>
  <c r="I721" i="16" s="1"/>
  <c r="G721" i="16"/>
  <c r="W720" i="16"/>
  <c r="Y720" i="16" s="1"/>
  <c r="N720" i="16"/>
  <c r="H720" i="16"/>
  <c r="G720" i="16"/>
  <c r="P719" i="16"/>
  <c r="L719" i="16"/>
  <c r="K719" i="16"/>
  <c r="X614" i="16" s="1"/>
  <c r="X719" i="16" s="1"/>
  <c r="J719" i="16"/>
  <c r="F719" i="16"/>
  <c r="E719" i="16"/>
  <c r="W718" i="16"/>
  <c r="Y718" i="16" s="1"/>
  <c r="N718" i="16"/>
  <c r="H718" i="16"/>
  <c r="I718" i="16" s="1"/>
  <c r="G718" i="16"/>
  <c r="W717" i="16"/>
  <c r="Y717" i="16" s="1"/>
  <c r="N717" i="16"/>
  <c r="H717" i="16"/>
  <c r="I717" i="16" s="1"/>
  <c r="G717" i="16"/>
  <c r="W716" i="16"/>
  <c r="Y716" i="16" s="1"/>
  <c r="N716" i="16"/>
  <c r="H716" i="16"/>
  <c r="I716" i="16" s="1"/>
  <c r="G716" i="16"/>
  <c r="W715" i="16"/>
  <c r="Y715" i="16" s="1"/>
  <c r="N715" i="16"/>
  <c r="H715" i="16"/>
  <c r="G715" i="16"/>
  <c r="W714" i="16"/>
  <c r="Y714" i="16" s="1"/>
  <c r="N714" i="16"/>
  <c r="H714" i="16"/>
  <c r="I714" i="16" s="1"/>
  <c r="G714" i="16"/>
  <c r="W713" i="16"/>
  <c r="Y713" i="16" s="1"/>
  <c r="N713" i="16"/>
  <c r="H713" i="16"/>
  <c r="I713" i="16" s="1"/>
  <c r="G713" i="16"/>
  <c r="H712" i="16"/>
  <c r="I712" i="16" s="1"/>
  <c r="G712" i="16"/>
  <c r="W711" i="16"/>
  <c r="Y711" i="16" s="1"/>
  <c r="N711" i="16"/>
  <c r="H711" i="16"/>
  <c r="I711" i="16" s="1"/>
  <c r="G711" i="16"/>
  <c r="W710" i="16"/>
  <c r="Y710" i="16" s="1"/>
  <c r="N710" i="16"/>
  <c r="H710" i="16"/>
  <c r="I710" i="16" s="1"/>
  <c r="G710" i="16"/>
  <c r="W709" i="16"/>
  <c r="Y709" i="16" s="1"/>
  <c r="N709" i="16"/>
  <c r="H709" i="16"/>
  <c r="G709" i="16"/>
  <c r="W708" i="16"/>
  <c r="Y708" i="16" s="1"/>
  <c r="N708" i="16"/>
  <c r="H708" i="16"/>
  <c r="I708" i="16" s="1"/>
  <c r="G708" i="16"/>
  <c r="W707" i="16"/>
  <c r="Y707" i="16" s="1"/>
  <c r="N707" i="16"/>
  <c r="H707" i="16"/>
  <c r="I707" i="16" s="1"/>
  <c r="G707" i="16"/>
  <c r="W706" i="16"/>
  <c r="Y706" i="16" s="1"/>
  <c r="N706" i="16"/>
  <c r="H706" i="16"/>
  <c r="I706" i="16" s="1"/>
  <c r="G706" i="16"/>
  <c r="W705" i="16"/>
  <c r="Y705" i="16" s="1"/>
  <c r="N705" i="16"/>
  <c r="H705" i="16"/>
  <c r="G705" i="16"/>
  <c r="W704" i="16"/>
  <c r="Y704" i="16" s="1"/>
  <c r="N704" i="16"/>
  <c r="H704" i="16"/>
  <c r="I704" i="16" s="1"/>
  <c r="G704" i="16"/>
  <c r="W703" i="16"/>
  <c r="Y703" i="16" s="1"/>
  <c r="N703" i="16"/>
  <c r="H703" i="16"/>
  <c r="I703" i="16" s="1"/>
  <c r="G703" i="16"/>
  <c r="W702" i="16"/>
  <c r="Y702" i="16" s="1"/>
  <c r="N702" i="16"/>
  <c r="H702" i="16"/>
  <c r="I702" i="16" s="1"/>
  <c r="G702" i="16"/>
  <c r="W701" i="16"/>
  <c r="Y701" i="16" s="1"/>
  <c r="N701" i="16"/>
  <c r="H701" i="16"/>
  <c r="G701" i="16"/>
  <c r="W700" i="16"/>
  <c r="Y700" i="16" s="1"/>
  <c r="N700" i="16"/>
  <c r="H700" i="16"/>
  <c r="I700" i="16" s="1"/>
  <c r="G700" i="16"/>
  <c r="W699" i="16"/>
  <c r="Y699" i="16" s="1"/>
  <c r="N699" i="16"/>
  <c r="H699" i="16"/>
  <c r="G699" i="16"/>
  <c r="W698" i="16"/>
  <c r="Y698" i="16" s="1"/>
  <c r="N698" i="16"/>
  <c r="H698" i="16"/>
  <c r="I698" i="16" s="1"/>
  <c r="G698" i="16"/>
  <c r="W697" i="16"/>
  <c r="Y697" i="16" s="1"/>
  <c r="N697" i="16"/>
  <c r="H697" i="16"/>
  <c r="G697" i="16"/>
  <c r="W696" i="16"/>
  <c r="Y696" i="16" s="1"/>
  <c r="N696" i="16"/>
  <c r="H696" i="16"/>
  <c r="I696" i="16" s="1"/>
  <c r="G696" i="16"/>
  <c r="W695" i="16"/>
  <c r="Y695" i="16" s="1"/>
  <c r="N695" i="16"/>
  <c r="H695" i="16"/>
  <c r="G695" i="16"/>
  <c r="W694" i="16"/>
  <c r="Y694" i="16" s="1"/>
  <c r="N694" i="16"/>
  <c r="H694" i="16"/>
  <c r="I694" i="16" s="1"/>
  <c r="G694" i="16"/>
  <c r="W693" i="16"/>
  <c r="Y693" i="16" s="1"/>
  <c r="N693" i="16"/>
  <c r="H693" i="16"/>
  <c r="G693" i="16"/>
  <c r="W692" i="16"/>
  <c r="Y692" i="16" s="1"/>
  <c r="N692" i="16"/>
  <c r="H692" i="16"/>
  <c r="I692" i="16" s="1"/>
  <c r="G692" i="16"/>
  <c r="W691" i="16"/>
  <c r="Y691" i="16" s="1"/>
  <c r="N691" i="16"/>
  <c r="H691" i="16"/>
  <c r="G691" i="16"/>
  <c r="W690" i="16"/>
  <c r="Y690" i="16" s="1"/>
  <c r="N690" i="16"/>
  <c r="H690" i="16"/>
  <c r="I690" i="16" s="1"/>
  <c r="G690" i="16"/>
  <c r="W689" i="16"/>
  <c r="Y689" i="16" s="1"/>
  <c r="N689" i="16"/>
  <c r="H689" i="16"/>
  <c r="G689" i="16"/>
  <c r="W688" i="16"/>
  <c r="Y688" i="16" s="1"/>
  <c r="N688" i="16"/>
  <c r="H688" i="16"/>
  <c r="I688" i="16" s="1"/>
  <c r="G688" i="16"/>
  <c r="W687" i="16"/>
  <c r="Y687" i="16" s="1"/>
  <c r="N687" i="16"/>
  <c r="H687" i="16"/>
  <c r="G687" i="16"/>
  <c r="W686" i="16"/>
  <c r="Y686" i="16" s="1"/>
  <c r="N686" i="16"/>
  <c r="H686" i="16"/>
  <c r="I686" i="16" s="1"/>
  <c r="G686" i="16"/>
  <c r="W685" i="16"/>
  <c r="Y685" i="16" s="1"/>
  <c r="N685" i="16"/>
  <c r="H685" i="16"/>
  <c r="G685" i="16"/>
  <c r="W684" i="16"/>
  <c r="Y684" i="16" s="1"/>
  <c r="N684" i="16"/>
  <c r="H684" i="16"/>
  <c r="I684" i="16" s="1"/>
  <c r="G684" i="16"/>
  <c r="W683" i="16"/>
  <c r="Y683" i="16" s="1"/>
  <c r="N683" i="16"/>
  <c r="H683" i="16"/>
  <c r="G683" i="16"/>
  <c r="W682" i="16"/>
  <c r="Y682" i="16" s="1"/>
  <c r="N682" i="16"/>
  <c r="H682" i="16"/>
  <c r="I682" i="16" s="1"/>
  <c r="G682" i="16"/>
  <c r="W681" i="16"/>
  <c r="Y681" i="16" s="1"/>
  <c r="N681" i="16"/>
  <c r="H681" i="16"/>
  <c r="G681" i="16"/>
  <c r="W680" i="16"/>
  <c r="Y680" i="16" s="1"/>
  <c r="N680" i="16"/>
  <c r="H680" i="16"/>
  <c r="I680" i="16" s="1"/>
  <c r="G680" i="16"/>
  <c r="W679" i="16"/>
  <c r="Y679" i="16" s="1"/>
  <c r="N679" i="16"/>
  <c r="H679" i="16"/>
  <c r="G679" i="16"/>
  <c r="W678" i="16"/>
  <c r="Y678" i="16" s="1"/>
  <c r="N678" i="16"/>
  <c r="H678" i="16"/>
  <c r="I678" i="16" s="1"/>
  <c r="G678" i="16"/>
  <c r="W677" i="16"/>
  <c r="Y677" i="16" s="1"/>
  <c r="N677" i="16"/>
  <c r="H677" i="16"/>
  <c r="G677" i="16"/>
  <c r="W676" i="16"/>
  <c r="Y676" i="16" s="1"/>
  <c r="N676" i="16"/>
  <c r="H676" i="16"/>
  <c r="G676" i="16"/>
  <c r="W675" i="16"/>
  <c r="Y675" i="16" s="1"/>
  <c r="N675" i="16"/>
  <c r="H675" i="16"/>
  <c r="I675" i="16" s="1"/>
  <c r="G675" i="16"/>
  <c r="W674" i="16"/>
  <c r="Y674" i="16" s="1"/>
  <c r="N674" i="16"/>
  <c r="H674" i="16"/>
  <c r="I674" i="16" s="1"/>
  <c r="G674" i="16"/>
  <c r="W673" i="16"/>
  <c r="Y673" i="16" s="1"/>
  <c r="N673" i="16"/>
  <c r="H673" i="16"/>
  <c r="G673" i="16"/>
  <c r="H672" i="16"/>
  <c r="I672" i="16" s="1"/>
  <c r="G672" i="16"/>
  <c r="W671" i="16"/>
  <c r="Y671" i="16" s="1"/>
  <c r="N671" i="16"/>
  <c r="H671" i="16"/>
  <c r="G671" i="16"/>
  <c r="W670" i="16"/>
  <c r="Y670" i="16" s="1"/>
  <c r="N670" i="16"/>
  <c r="H670" i="16"/>
  <c r="I670" i="16" s="1"/>
  <c r="G670" i="16"/>
  <c r="W669" i="16"/>
  <c r="Y669" i="16" s="1"/>
  <c r="N669" i="16"/>
  <c r="H669" i="16"/>
  <c r="G669" i="16"/>
  <c r="W668" i="16"/>
  <c r="Y668" i="16" s="1"/>
  <c r="N668" i="16"/>
  <c r="H668" i="16"/>
  <c r="I668" i="16" s="1"/>
  <c r="G668" i="16"/>
  <c r="W667" i="16"/>
  <c r="Y667" i="16" s="1"/>
  <c r="N667" i="16"/>
  <c r="H667" i="16"/>
  <c r="I667" i="16" s="1"/>
  <c r="G667" i="16"/>
  <c r="W666" i="16"/>
  <c r="Y666" i="16" s="1"/>
  <c r="N666" i="16"/>
  <c r="H666" i="16"/>
  <c r="G666" i="16"/>
  <c r="W665" i="16"/>
  <c r="Y665" i="16" s="1"/>
  <c r="N665" i="16"/>
  <c r="H665" i="16"/>
  <c r="I665" i="16" s="1"/>
  <c r="G665" i="16"/>
  <c r="W664" i="16"/>
  <c r="Y664" i="16" s="1"/>
  <c r="N664" i="16"/>
  <c r="H664" i="16"/>
  <c r="I664" i="16" s="1"/>
  <c r="G664" i="16"/>
  <c r="W663" i="16"/>
  <c r="Y663" i="16" s="1"/>
  <c r="N663" i="16"/>
  <c r="H663" i="16"/>
  <c r="G663" i="16"/>
  <c r="W662" i="16"/>
  <c r="Y662" i="16" s="1"/>
  <c r="N662" i="16"/>
  <c r="H662" i="16"/>
  <c r="G662" i="16"/>
  <c r="W661" i="16"/>
  <c r="Y661" i="16" s="1"/>
  <c r="N661" i="16"/>
  <c r="H661" i="16"/>
  <c r="I661" i="16" s="1"/>
  <c r="G661" i="16"/>
  <c r="W660" i="16"/>
  <c r="Y660" i="16" s="1"/>
  <c r="N660" i="16"/>
  <c r="H660" i="16"/>
  <c r="I660" i="16" s="1"/>
  <c r="G660" i="16"/>
  <c r="W659" i="16"/>
  <c r="Y659" i="16" s="1"/>
  <c r="N659" i="16"/>
  <c r="H659" i="16"/>
  <c r="I659" i="16" s="1"/>
  <c r="G659" i="16"/>
  <c r="W658" i="16"/>
  <c r="Y658" i="16" s="1"/>
  <c r="N658" i="16"/>
  <c r="H658" i="16"/>
  <c r="G658" i="16"/>
  <c r="W657" i="16"/>
  <c r="Y657" i="16" s="1"/>
  <c r="N657" i="16"/>
  <c r="H657" i="16"/>
  <c r="I657" i="16" s="1"/>
  <c r="G657" i="16"/>
  <c r="W656" i="16"/>
  <c r="Y656" i="16" s="1"/>
  <c r="N656" i="16"/>
  <c r="H656" i="16"/>
  <c r="I656" i="16" s="1"/>
  <c r="G656" i="16"/>
  <c r="W655" i="16"/>
  <c r="Y655" i="16" s="1"/>
  <c r="N655" i="16"/>
  <c r="H655" i="16"/>
  <c r="I655" i="16" s="1"/>
  <c r="G655" i="16"/>
  <c r="W654" i="16"/>
  <c r="Y654" i="16" s="1"/>
  <c r="N654" i="16"/>
  <c r="H654" i="16"/>
  <c r="G654" i="16"/>
  <c r="W653" i="16"/>
  <c r="Y653" i="16" s="1"/>
  <c r="N653" i="16"/>
  <c r="H653" i="16"/>
  <c r="I653" i="16" s="1"/>
  <c r="G653" i="16"/>
  <c r="W652" i="16"/>
  <c r="Y652" i="16" s="1"/>
  <c r="N652" i="16"/>
  <c r="H652" i="16"/>
  <c r="I652" i="16" s="1"/>
  <c r="G652" i="16"/>
  <c r="W651" i="16"/>
  <c r="Y651" i="16" s="1"/>
  <c r="N651" i="16"/>
  <c r="H651" i="16"/>
  <c r="I651" i="16" s="1"/>
  <c r="G651" i="16"/>
  <c r="W650" i="16"/>
  <c r="Y650" i="16" s="1"/>
  <c r="N650" i="16"/>
  <c r="H650" i="16"/>
  <c r="G650" i="16"/>
  <c r="W649" i="16"/>
  <c r="Y649" i="16" s="1"/>
  <c r="N649" i="16"/>
  <c r="H649" i="16"/>
  <c r="I649" i="16" s="1"/>
  <c r="G649" i="16"/>
  <c r="W648" i="16"/>
  <c r="Y648" i="16" s="1"/>
  <c r="N648" i="16"/>
  <c r="H648" i="16"/>
  <c r="I648" i="16" s="1"/>
  <c r="G648" i="16"/>
  <c r="H647" i="16"/>
  <c r="I647" i="16" s="1"/>
  <c r="G647" i="16"/>
  <c r="W646" i="16"/>
  <c r="Y646" i="16" s="1"/>
  <c r="N646" i="16"/>
  <c r="H646" i="16"/>
  <c r="I646" i="16" s="1"/>
  <c r="G646" i="16"/>
  <c r="W645" i="16"/>
  <c r="Y645" i="16" s="1"/>
  <c r="N645" i="16"/>
  <c r="H645" i="16"/>
  <c r="I645" i="16" s="1"/>
  <c r="G645" i="16"/>
  <c r="W644" i="16"/>
  <c r="Y644" i="16" s="1"/>
  <c r="N644" i="16"/>
  <c r="H644" i="16"/>
  <c r="G644" i="16"/>
  <c r="W643" i="16"/>
  <c r="Y643" i="16" s="1"/>
  <c r="N643" i="16"/>
  <c r="H643" i="16"/>
  <c r="I643" i="16" s="1"/>
  <c r="G643" i="16"/>
  <c r="W642" i="16"/>
  <c r="Y642" i="16" s="1"/>
  <c r="N642" i="16"/>
  <c r="H642" i="16"/>
  <c r="I642" i="16" s="1"/>
  <c r="G642" i="16"/>
  <c r="W641" i="16"/>
  <c r="Y641" i="16" s="1"/>
  <c r="N641" i="16"/>
  <c r="H641" i="16"/>
  <c r="I641" i="16" s="1"/>
  <c r="G641" i="16"/>
  <c r="W640" i="16"/>
  <c r="Y640" i="16" s="1"/>
  <c r="N640" i="16"/>
  <c r="H640" i="16"/>
  <c r="G640" i="16"/>
  <c r="W639" i="16"/>
  <c r="Y639" i="16" s="1"/>
  <c r="N639" i="16"/>
  <c r="H639" i="16"/>
  <c r="G639" i="16"/>
  <c r="W638" i="16"/>
  <c r="Y638" i="16" s="1"/>
  <c r="N638" i="16"/>
  <c r="H638" i="16"/>
  <c r="I638" i="16" s="1"/>
  <c r="G638" i="16"/>
  <c r="W637" i="16"/>
  <c r="Y637" i="16" s="1"/>
  <c r="N637" i="16"/>
  <c r="H637" i="16"/>
  <c r="I637" i="16" s="1"/>
  <c r="G637" i="16"/>
  <c r="W636" i="16"/>
  <c r="Y636" i="16" s="1"/>
  <c r="N636" i="16"/>
  <c r="H636" i="16"/>
  <c r="G636" i="16"/>
  <c r="W635" i="16"/>
  <c r="Y635" i="16" s="1"/>
  <c r="N635" i="16"/>
  <c r="H635" i="16"/>
  <c r="I635" i="16" s="1"/>
  <c r="G635" i="16"/>
  <c r="W634" i="16"/>
  <c r="Y634" i="16" s="1"/>
  <c r="N634" i="16"/>
  <c r="H634" i="16"/>
  <c r="I634" i="16" s="1"/>
  <c r="G634" i="16"/>
  <c r="W633" i="16"/>
  <c r="Y633" i="16" s="1"/>
  <c r="N633" i="16"/>
  <c r="H633" i="16"/>
  <c r="I633" i="16" s="1"/>
  <c r="G633" i="16"/>
  <c r="W632" i="16"/>
  <c r="Y632" i="16" s="1"/>
  <c r="N632" i="16"/>
  <c r="H632" i="16"/>
  <c r="G632" i="16"/>
  <c r="W631" i="16"/>
  <c r="Y631" i="16" s="1"/>
  <c r="N631" i="16"/>
  <c r="H631" i="16"/>
  <c r="I631" i="16" s="1"/>
  <c r="G631" i="16"/>
  <c r="W630" i="16"/>
  <c r="Y630" i="16" s="1"/>
  <c r="N630" i="16"/>
  <c r="H630" i="16"/>
  <c r="I630" i="16" s="1"/>
  <c r="G630" i="16"/>
  <c r="W629" i="16"/>
  <c r="Y629" i="16" s="1"/>
  <c r="N629" i="16"/>
  <c r="H629" i="16"/>
  <c r="I629" i="16" s="1"/>
  <c r="G629" i="16"/>
  <c r="W628" i="16"/>
  <c r="Y628" i="16" s="1"/>
  <c r="N628" i="16"/>
  <c r="H628" i="16"/>
  <c r="G628" i="16"/>
  <c r="W627" i="16"/>
  <c r="Y627" i="16" s="1"/>
  <c r="N627" i="16"/>
  <c r="H627" i="16"/>
  <c r="I627" i="16" s="1"/>
  <c r="G627" i="16"/>
  <c r="W626" i="16"/>
  <c r="Y626" i="16" s="1"/>
  <c r="N626" i="16"/>
  <c r="H626" i="16"/>
  <c r="I626" i="16" s="1"/>
  <c r="G626" i="16"/>
  <c r="W625" i="16"/>
  <c r="Y625" i="16" s="1"/>
  <c r="N625" i="16"/>
  <c r="H625" i="16"/>
  <c r="I625" i="16" s="1"/>
  <c r="G625" i="16"/>
  <c r="W624" i="16"/>
  <c r="Y624" i="16" s="1"/>
  <c r="N624" i="16"/>
  <c r="H624" i="16"/>
  <c r="G624" i="16"/>
  <c r="W623" i="16"/>
  <c r="Y623" i="16" s="1"/>
  <c r="N623" i="16"/>
  <c r="H623" i="16"/>
  <c r="I623" i="16" s="1"/>
  <c r="G623" i="16"/>
  <c r="W622" i="16"/>
  <c r="Y622" i="16" s="1"/>
  <c r="N622" i="16"/>
  <c r="H622" i="16"/>
  <c r="I622" i="16" s="1"/>
  <c r="G622" i="16"/>
  <c r="W621" i="16"/>
  <c r="Y621" i="16" s="1"/>
  <c r="N621" i="16"/>
  <c r="H621" i="16"/>
  <c r="I621" i="16" s="1"/>
  <c r="G621" i="16"/>
  <c r="W620" i="16"/>
  <c r="Y620" i="16" s="1"/>
  <c r="N620" i="16"/>
  <c r="H620" i="16"/>
  <c r="G620" i="16"/>
  <c r="W619" i="16"/>
  <c r="Y619" i="16" s="1"/>
  <c r="N619" i="16"/>
  <c r="H619" i="16"/>
  <c r="I619" i="16" s="1"/>
  <c r="G619" i="16"/>
  <c r="W618" i="16"/>
  <c r="Y618" i="16" s="1"/>
  <c r="N618" i="16"/>
  <c r="H618" i="16"/>
  <c r="I618" i="16" s="1"/>
  <c r="G618" i="16"/>
  <c r="W617" i="16"/>
  <c r="Y617" i="16" s="1"/>
  <c r="N617" i="16"/>
  <c r="H617" i="16"/>
  <c r="I617" i="16" s="1"/>
  <c r="G617" i="16"/>
  <c r="W616" i="16"/>
  <c r="Y616" i="16" s="1"/>
  <c r="N616" i="16"/>
  <c r="H616" i="16"/>
  <c r="G616" i="16"/>
  <c r="H615" i="16"/>
  <c r="I615" i="16" s="1"/>
  <c r="G615" i="16"/>
  <c r="W614" i="16"/>
  <c r="N614" i="16"/>
  <c r="H614" i="16"/>
  <c r="G614" i="16"/>
  <c r="P613" i="16"/>
  <c r="K613" i="16"/>
  <c r="X445" i="16" s="1"/>
  <c r="X613" i="16" s="1"/>
  <c r="J613" i="16"/>
  <c r="F613" i="16"/>
  <c r="E613" i="16"/>
  <c r="W612" i="16"/>
  <c r="Y612" i="16" s="1"/>
  <c r="N612" i="16"/>
  <c r="H612" i="16"/>
  <c r="I612" i="16" s="1"/>
  <c r="G612" i="16"/>
  <c r="W611" i="16"/>
  <c r="Y611" i="16" s="1"/>
  <c r="N611" i="16"/>
  <c r="H611" i="16"/>
  <c r="G611" i="16"/>
  <c r="W610" i="16"/>
  <c r="Y610" i="16" s="1"/>
  <c r="N610" i="16"/>
  <c r="H610" i="16"/>
  <c r="I610" i="16" s="1"/>
  <c r="G610" i="16"/>
  <c r="W609" i="16"/>
  <c r="Y609" i="16" s="1"/>
  <c r="N609" i="16"/>
  <c r="H609" i="16"/>
  <c r="G609" i="16"/>
  <c r="W608" i="16"/>
  <c r="Y608" i="16" s="1"/>
  <c r="N608" i="16"/>
  <c r="H608" i="16"/>
  <c r="I608" i="16" s="1"/>
  <c r="G608" i="16"/>
  <c r="W607" i="16"/>
  <c r="Y607" i="16" s="1"/>
  <c r="N607" i="16"/>
  <c r="H607" i="16"/>
  <c r="G607" i="16"/>
  <c r="W606" i="16"/>
  <c r="Y606" i="16" s="1"/>
  <c r="N606" i="16"/>
  <c r="H606" i="16"/>
  <c r="I606" i="16" s="1"/>
  <c r="G606" i="16"/>
  <c r="W605" i="16"/>
  <c r="Y605" i="16" s="1"/>
  <c r="N605" i="16"/>
  <c r="H605" i="16"/>
  <c r="G605" i="16"/>
  <c r="W604" i="16"/>
  <c r="Y604" i="16" s="1"/>
  <c r="N604" i="16"/>
  <c r="H604" i="16"/>
  <c r="I604" i="16" s="1"/>
  <c r="G604" i="16"/>
  <c r="W603" i="16"/>
  <c r="Y603" i="16" s="1"/>
  <c r="N603" i="16"/>
  <c r="H603" i="16"/>
  <c r="G603" i="16"/>
  <c r="H602" i="16"/>
  <c r="I602" i="16" s="1"/>
  <c r="G602" i="16"/>
  <c r="W601" i="16"/>
  <c r="Y601" i="16" s="1"/>
  <c r="N601" i="16"/>
  <c r="H601" i="16"/>
  <c r="G601" i="16"/>
  <c r="W600" i="16"/>
  <c r="Y600" i="16" s="1"/>
  <c r="N600" i="16"/>
  <c r="H600" i="16"/>
  <c r="G600" i="16"/>
  <c r="W599" i="16"/>
  <c r="Y599" i="16" s="1"/>
  <c r="N599" i="16"/>
  <c r="H599" i="16"/>
  <c r="G599" i="16"/>
  <c r="W598" i="16"/>
  <c r="Y598" i="16" s="1"/>
  <c r="N598" i="16"/>
  <c r="H598" i="16"/>
  <c r="I598" i="16" s="1"/>
  <c r="G598" i="16"/>
  <c r="W597" i="16"/>
  <c r="Y597" i="16" s="1"/>
  <c r="N597" i="16"/>
  <c r="H597" i="16"/>
  <c r="G597" i="16"/>
  <c r="W596" i="16"/>
  <c r="Y596" i="16" s="1"/>
  <c r="N596" i="16"/>
  <c r="H596" i="16"/>
  <c r="I596" i="16" s="1"/>
  <c r="G596" i="16"/>
  <c r="W595" i="16"/>
  <c r="Y595" i="16" s="1"/>
  <c r="N595" i="16"/>
  <c r="H595" i="16"/>
  <c r="G595" i="16"/>
  <c r="W594" i="16"/>
  <c r="Y594" i="16" s="1"/>
  <c r="N594" i="16"/>
  <c r="H594" i="16"/>
  <c r="I594" i="16" s="1"/>
  <c r="G594" i="16"/>
  <c r="W593" i="16"/>
  <c r="Y593" i="16" s="1"/>
  <c r="N593" i="16"/>
  <c r="H593" i="16"/>
  <c r="G593" i="16"/>
  <c r="W592" i="16"/>
  <c r="Y592" i="16" s="1"/>
  <c r="N592" i="16"/>
  <c r="H592" i="16"/>
  <c r="I592" i="16" s="1"/>
  <c r="G592" i="16"/>
  <c r="H591" i="16"/>
  <c r="G591" i="16"/>
  <c r="W590" i="16"/>
  <c r="Y590" i="16" s="1"/>
  <c r="N590" i="16"/>
  <c r="H590" i="16"/>
  <c r="G590" i="16"/>
  <c r="W589" i="16"/>
  <c r="Y589" i="16" s="1"/>
  <c r="N589" i="16"/>
  <c r="H589" i="16"/>
  <c r="G589" i="16"/>
  <c r="W588" i="16"/>
  <c r="Y588" i="16" s="1"/>
  <c r="N588" i="16"/>
  <c r="H588" i="16"/>
  <c r="I588" i="16" s="1"/>
  <c r="G588" i="16"/>
  <c r="W587" i="16"/>
  <c r="Y587" i="16" s="1"/>
  <c r="N587" i="16"/>
  <c r="H587" i="16"/>
  <c r="G587" i="16"/>
  <c r="W586" i="16"/>
  <c r="Y586" i="16" s="1"/>
  <c r="N586" i="16"/>
  <c r="H586" i="16"/>
  <c r="I586" i="16" s="1"/>
  <c r="G586" i="16"/>
  <c r="H585" i="16"/>
  <c r="G585" i="16"/>
  <c r="W584" i="16"/>
  <c r="Y584" i="16" s="1"/>
  <c r="N584" i="16"/>
  <c r="H584" i="16"/>
  <c r="G584" i="16"/>
  <c r="W583" i="16"/>
  <c r="Y583" i="16" s="1"/>
  <c r="N583" i="16"/>
  <c r="H583" i="16"/>
  <c r="G583" i="16"/>
  <c r="W582" i="16"/>
  <c r="Y582" i="16" s="1"/>
  <c r="N582" i="16"/>
  <c r="H582" i="16"/>
  <c r="I582" i="16" s="1"/>
  <c r="G582" i="16"/>
  <c r="W581" i="16"/>
  <c r="Y581" i="16" s="1"/>
  <c r="N581" i="16"/>
  <c r="H581" i="16"/>
  <c r="G581" i="16"/>
  <c r="W580" i="16"/>
  <c r="Y580" i="16" s="1"/>
  <c r="N580" i="16"/>
  <c r="H580" i="16"/>
  <c r="I580" i="16" s="1"/>
  <c r="G580" i="16"/>
  <c r="H579" i="16"/>
  <c r="G579" i="16"/>
  <c r="W578" i="16"/>
  <c r="Y578" i="16" s="1"/>
  <c r="N578" i="16"/>
  <c r="H578" i="16"/>
  <c r="G578" i="16"/>
  <c r="W577" i="16"/>
  <c r="Y577" i="16" s="1"/>
  <c r="N577" i="16"/>
  <c r="H577" i="16"/>
  <c r="G577" i="16"/>
  <c r="W576" i="16"/>
  <c r="Y576" i="16" s="1"/>
  <c r="N576" i="16"/>
  <c r="H576" i="16"/>
  <c r="I576" i="16" s="1"/>
  <c r="G576" i="16"/>
  <c r="W575" i="16"/>
  <c r="Y575" i="16" s="1"/>
  <c r="N575" i="16"/>
  <c r="H575" i="16"/>
  <c r="G575" i="16"/>
  <c r="W574" i="16"/>
  <c r="Y574" i="16" s="1"/>
  <c r="N574" i="16"/>
  <c r="H574" i="16"/>
  <c r="I574" i="16" s="1"/>
  <c r="G574" i="16"/>
  <c r="H573" i="16"/>
  <c r="I573" i="16" s="1"/>
  <c r="G573" i="16"/>
  <c r="W572" i="16"/>
  <c r="Y572" i="16" s="1"/>
  <c r="N572" i="16"/>
  <c r="H572" i="16"/>
  <c r="G572" i="16"/>
  <c r="W571" i="16"/>
  <c r="Y571" i="16" s="1"/>
  <c r="N571" i="16"/>
  <c r="H571" i="16"/>
  <c r="G571" i="16"/>
  <c r="W570" i="16"/>
  <c r="Y570" i="16" s="1"/>
  <c r="N570" i="16"/>
  <c r="H570" i="16"/>
  <c r="G570" i="16"/>
  <c r="W569" i="16"/>
  <c r="Y569" i="16" s="1"/>
  <c r="N569" i="16"/>
  <c r="H569" i="16"/>
  <c r="G569" i="16"/>
  <c r="H568" i="16"/>
  <c r="G568" i="16"/>
  <c r="W567" i="16"/>
  <c r="Y567" i="16" s="1"/>
  <c r="N567" i="16"/>
  <c r="H567" i="16"/>
  <c r="I567" i="16" s="1"/>
  <c r="G567" i="16"/>
  <c r="W566" i="16"/>
  <c r="Y566" i="16" s="1"/>
  <c r="N566" i="16"/>
  <c r="H566" i="16"/>
  <c r="G566" i="16"/>
  <c r="W565" i="16"/>
  <c r="Y565" i="16" s="1"/>
  <c r="N565" i="16"/>
  <c r="H565" i="16"/>
  <c r="G565" i="16"/>
  <c r="W563" i="16"/>
  <c r="Y563" i="16" s="1"/>
  <c r="N563" i="16"/>
  <c r="H563" i="16"/>
  <c r="G563" i="16"/>
  <c r="W562" i="16"/>
  <c r="Y562" i="16" s="1"/>
  <c r="N562" i="16"/>
  <c r="H562" i="16"/>
  <c r="I562" i="16" s="1"/>
  <c r="G562" i="16"/>
  <c r="W561" i="16"/>
  <c r="Y561" i="16" s="1"/>
  <c r="N561" i="16"/>
  <c r="H561" i="16"/>
  <c r="G561" i="16"/>
  <c r="W560" i="16"/>
  <c r="Y560" i="16" s="1"/>
  <c r="N560" i="16"/>
  <c r="H560" i="16"/>
  <c r="I560" i="16" s="1"/>
  <c r="G560" i="16"/>
  <c r="H559" i="16"/>
  <c r="G559" i="16"/>
  <c r="W558" i="16"/>
  <c r="Y558" i="16" s="1"/>
  <c r="N558" i="16"/>
  <c r="H558" i="16"/>
  <c r="I558" i="16" s="1"/>
  <c r="G558" i="16"/>
  <c r="W557" i="16"/>
  <c r="Y557" i="16" s="1"/>
  <c r="N557" i="16"/>
  <c r="H557" i="16"/>
  <c r="G557" i="16"/>
  <c r="W556" i="16"/>
  <c r="Y556" i="16" s="1"/>
  <c r="N556" i="16"/>
  <c r="H556" i="16"/>
  <c r="G556" i="16"/>
  <c r="W555" i="16"/>
  <c r="Y555" i="16" s="1"/>
  <c r="N555" i="16"/>
  <c r="H555" i="16"/>
  <c r="I555" i="16" s="1"/>
  <c r="G555" i="16"/>
  <c r="W554" i="16"/>
  <c r="Y554" i="16" s="1"/>
  <c r="N554" i="16"/>
  <c r="H554" i="16"/>
  <c r="G554" i="16"/>
  <c r="H552" i="16"/>
  <c r="G552" i="16"/>
  <c r="W551" i="16"/>
  <c r="Y551" i="16" s="1"/>
  <c r="N551" i="16"/>
  <c r="H551" i="16"/>
  <c r="I551" i="16" s="1"/>
  <c r="G551" i="16"/>
  <c r="W550" i="16"/>
  <c r="Y550" i="16" s="1"/>
  <c r="N550" i="16"/>
  <c r="H550" i="16"/>
  <c r="G550" i="16"/>
  <c r="W549" i="16"/>
  <c r="Y549" i="16" s="1"/>
  <c r="N549" i="16"/>
  <c r="H549" i="16"/>
  <c r="I549" i="16" s="1"/>
  <c r="G549" i="16"/>
  <c r="H548" i="16"/>
  <c r="G548" i="16"/>
  <c r="W546" i="16"/>
  <c r="Y546" i="16" s="1"/>
  <c r="N546" i="16"/>
  <c r="H546" i="16"/>
  <c r="G546" i="16"/>
  <c r="W545" i="16"/>
  <c r="Y545" i="16" s="1"/>
  <c r="N545" i="16"/>
  <c r="H545" i="16"/>
  <c r="G545" i="16"/>
  <c r="W544" i="16"/>
  <c r="Y544" i="16" s="1"/>
  <c r="N544" i="16"/>
  <c r="H544" i="16"/>
  <c r="G544" i="16"/>
  <c r="H543" i="16"/>
  <c r="I543" i="16" s="1"/>
  <c r="G543" i="16"/>
  <c r="W542" i="16"/>
  <c r="Y542" i="16" s="1"/>
  <c r="N542" i="16"/>
  <c r="H542" i="16"/>
  <c r="G542" i="16"/>
  <c r="W541" i="16"/>
  <c r="Y541" i="16" s="1"/>
  <c r="N541" i="16"/>
  <c r="H541" i="16"/>
  <c r="I541" i="16" s="1"/>
  <c r="G541" i="16"/>
  <c r="W540" i="16"/>
  <c r="Y540" i="16" s="1"/>
  <c r="N540" i="16"/>
  <c r="H540" i="16"/>
  <c r="G540" i="16"/>
  <c r="W539" i="16"/>
  <c r="Y539" i="16" s="1"/>
  <c r="N539" i="16"/>
  <c r="H539" i="16"/>
  <c r="I539" i="16" s="1"/>
  <c r="G539" i="16"/>
  <c r="W538" i="16"/>
  <c r="Y538" i="16" s="1"/>
  <c r="N538" i="16"/>
  <c r="H538" i="16"/>
  <c r="I538" i="16" s="1"/>
  <c r="G538" i="16"/>
  <c r="W537" i="16"/>
  <c r="Y537" i="16" s="1"/>
  <c r="N537" i="16"/>
  <c r="H537" i="16"/>
  <c r="G537" i="16"/>
  <c r="W536" i="16"/>
  <c r="Y536" i="16" s="1"/>
  <c r="N536" i="16"/>
  <c r="H536" i="16"/>
  <c r="I536" i="16" s="1"/>
  <c r="G536" i="16"/>
  <c r="W535" i="16"/>
  <c r="Y535" i="16" s="1"/>
  <c r="N535" i="16"/>
  <c r="H535" i="16"/>
  <c r="G535" i="16"/>
  <c r="W534" i="16"/>
  <c r="Y534" i="16" s="1"/>
  <c r="N534" i="16"/>
  <c r="H534" i="16"/>
  <c r="G534" i="16"/>
  <c r="W533" i="16"/>
  <c r="Y533" i="16" s="1"/>
  <c r="N533" i="16"/>
  <c r="H533" i="16"/>
  <c r="I533" i="16" s="1"/>
  <c r="G533" i="16"/>
  <c r="W532" i="16"/>
  <c r="Y532" i="16" s="1"/>
  <c r="N532" i="16"/>
  <c r="H532" i="16"/>
  <c r="I532" i="16" s="1"/>
  <c r="G532" i="16"/>
  <c r="W531" i="16"/>
  <c r="Y531" i="16" s="1"/>
  <c r="N531" i="16"/>
  <c r="H531" i="16"/>
  <c r="I531" i="16" s="1"/>
  <c r="G531" i="16"/>
  <c r="W530" i="16"/>
  <c r="Y530" i="16" s="1"/>
  <c r="N530" i="16"/>
  <c r="H530" i="16"/>
  <c r="G530" i="16"/>
  <c r="W529" i="16"/>
  <c r="Y529" i="16" s="1"/>
  <c r="N529" i="16"/>
  <c r="H529" i="16"/>
  <c r="I529" i="16" s="1"/>
  <c r="G529" i="16"/>
  <c r="W528" i="16"/>
  <c r="Y528" i="16" s="1"/>
  <c r="N528" i="16"/>
  <c r="H528" i="16"/>
  <c r="I528" i="16" s="1"/>
  <c r="G528" i="16"/>
  <c r="H527" i="16"/>
  <c r="G527" i="16"/>
  <c r="W526" i="16"/>
  <c r="Y526" i="16" s="1"/>
  <c r="N526" i="16"/>
  <c r="H526" i="16"/>
  <c r="G526" i="16"/>
  <c r="W525" i="16"/>
  <c r="Y525" i="16" s="1"/>
  <c r="N525" i="16"/>
  <c r="H525" i="16"/>
  <c r="G525" i="16"/>
  <c r="W524" i="16"/>
  <c r="Y524" i="16" s="1"/>
  <c r="N524" i="16"/>
  <c r="H524" i="16"/>
  <c r="G524" i="16"/>
  <c r="W523" i="16"/>
  <c r="Y523" i="16" s="1"/>
  <c r="N523" i="16"/>
  <c r="H523" i="16"/>
  <c r="I523" i="16" s="1"/>
  <c r="G523" i="16"/>
  <c r="W522" i="16"/>
  <c r="Y522" i="16" s="1"/>
  <c r="N522" i="16"/>
  <c r="H522" i="16"/>
  <c r="G522" i="16"/>
  <c r="W521" i="16"/>
  <c r="Y521" i="16" s="1"/>
  <c r="N521" i="16"/>
  <c r="H521" i="16"/>
  <c r="I521" i="16" s="1"/>
  <c r="G521" i="16"/>
  <c r="H520" i="16"/>
  <c r="G520" i="16"/>
  <c r="W519" i="16"/>
  <c r="Y519" i="16" s="1"/>
  <c r="N519" i="16"/>
  <c r="H519" i="16"/>
  <c r="G519" i="16"/>
  <c r="W518" i="16"/>
  <c r="Y518" i="16" s="1"/>
  <c r="N518" i="16"/>
  <c r="H518" i="16"/>
  <c r="I518" i="16" s="1"/>
  <c r="G518" i="16"/>
  <c r="W517" i="16"/>
  <c r="Y517" i="16" s="1"/>
  <c r="N517" i="16"/>
  <c r="H517" i="16"/>
  <c r="I517" i="16" s="1"/>
  <c r="G517" i="16"/>
  <c r="W516" i="16"/>
  <c r="Y516" i="16" s="1"/>
  <c r="N516" i="16"/>
  <c r="H516" i="16"/>
  <c r="I516" i="16" s="1"/>
  <c r="G516" i="16"/>
  <c r="W515" i="16"/>
  <c r="Y515" i="16" s="1"/>
  <c r="N515" i="16"/>
  <c r="H515" i="16"/>
  <c r="G515" i="16"/>
  <c r="H514" i="16"/>
  <c r="G514" i="16"/>
  <c r="W513" i="16"/>
  <c r="Y513" i="16" s="1"/>
  <c r="N513" i="16"/>
  <c r="H513" i="16"/>
  <c r="G513" i="16"/>
  <c r="W512" i="16"/>
  <c r="Y512" i="16" s="1"/>
  <c r="N512" i="16"/>
  <c r="H512" i="16"/>
  <c r="I512" i="16" s="1"/>
  <c r="G512" i="16"/>
  <c r="W511" i="16"/>
  <c r="Y511" i="16" s="1"/>
  <c r="N511" i="16"/>
  <c r="H511" i="16"/>
  <c r="I511" i="16" s="1"/>
  <c r="G511" i="16"/>
  <c r="W510" i="16"/>
  <c r="Y510" i="16" s="1"/>
  <c r="N510" i="16"/>
  <c r="H510" i="16"/>
  <c r="I510" i="16" s="1"/>
  <c r="G510" i="16"/>
  <c r="W509" i="16"/>
  <c r="Y509" i="16" s="1"/>
  <c r="N509" i="16"/>
  <c r="H509" i="16"/>
  <c r="G509" i="16"/>
  <c r="W508" i="16"/>
  <c r="Y508" i="16" s="1"/>
  <c r="N508" i="16"/>
  <c r="H508" i="16"/>
  <c r="I508" i="16" s="1"/>
  <c r="G508" i="16"/>
  <c r="W507" i="16"/>
  <c r="Y507" i="16" s="1"/>
  <c r="N507" i="16"/>
  <c r="H507" i="16"/>
  <c r="I507" i="16" s="1"/>
  <c r="G507" i="16"/>
  <c r="W506" i="16"/>
  <c r="Y506" i="16" s="1"/>
  <c r="N506" i="16"/>
  <c r="H506" i="16"/>
  <c r="G506" i="16"/>
  <c r="H505" i="16"/>
  <c r="G505" i="16"/>
  <c r="W504" i="16"/>
  <c r="Y504" i="16" s="1"/>
  <c r="N504" i="16"/>
  <c r="H504" i="16"/>
  <c r="G504" i="16"/>
  <c r="W503" i="16"/>
  <c r="Y503" i="16" s="1"/>
  <c r="N503" i="16"/>
  <c r="H503" i="16"/>
  <c r="G503" i="16"/>
  <c r="W502" i="16"/>
  <c r="Y502" i="16" s="1"/>
  <c r="N502" i="16"/>
  <c r="H502" i="16"/>
  <c r="I502" i="16" s="1"/>
  <c r="G502" i="16"/>
  <c r="W501" i="16"/>
  <c r="Y501" i="16" s="1"/>
  <c r="N501" i="16"/>
  <c r="H501" i="16"/>
  <c r="I501" i="16" s="1"/>
  <c r="G501" i="16"/>
  <c r="W500" i="16"/>
  <c r="Y500" i="16" s="1"/>
  <c r="N500" i="16"/>
  <c r="H500" i="16"/>
  <c r="G500" i="16"/>
  <c r="W499" i="16"/>
  <c r="Y499" i="16" s="1"/>
  <c r="N499" i="16"/>
  <c r="H499" i="16"/>
  <c r="I499" i="16" s="1"/>
  <c r="G499" i="16"/>
  <c r="W498" i="16"/>
  <c r="Y498" i="16" s="1"/>
  <c r="N498" i="16"/>
  <c r="H498" i="16"/>
  <c r="I498" i="16" s="1"/>
  <c r="G498" i="16"/>
  <c r="H497" i="16"/>
  <c r="G497" i="16"/>
  <c r="W496" i="16"/>
  <c r="Y496" i="16" s="1"/>
  <c r="N496" i="16"/>
  <c r="H496" i="16"/>
  <c r="I496" i="16" s="1"/>
  <c r="G496" i="16"/>
  <c r="W495" i="16"/>
  <c r="Y495" i="16" s="1"/>
  <c r="N495" i="16"/>
  <c r="H495" i="16"/>
  <c r="G495" i="16"/>
  <c r="W494" i="16"/>
  <c r="Y494" i="16" s="1"/>
  <c r="N494" i="16"/>
  <c r="H494" i="16"/>
  <c r="I494" i="16" s="1"/>
  <c r="G494" i="16"/>
  <c r="W493" i="16"/>
  <c r="Y493" i="16" s="1"/>
  <c r="N493" i="16"/>
  <c r="H493" i="16"/>
  <c r="I493" i="16" s="1"/>
  <c r="G493" i="16"/>
  <c r="W492" i="16"/>
  <c r="Y492" i="16" s="1"/>
  <c r="N492" i="16"/>
  <c r="H492" i="16"/>
  <c r="G492" i="16"/>
  <c r="W490" i="16"/>
  <c r="Y490" i="16" s="1"/>
  <c r="N490" i="16"/>
  <c r="H490" i="16"/>
  <c r="G490" i="16"/>
  <c r="W489" i="16"/>
  <c r="Y489" i="16" s="1"/>
  <c r="N489" i="16"/>
  <c r="H489" i="16"/>
  <c r="I489" i="16" s="1"/>
  <c r="G489" i="16"/>
  <c r="H488" i="16"/>
  <c r="G488" i="16"/>
  <c r="W487" i="16"/>
  <c r="Y487" i="16" s="1"/>
  <c r="N487" i="16"/>
  <c r="H487" i="16"/>
  <c r="G487" i="16"/>
  <c r="W486" i="16"/>
  <c r="Y486" i="16" s="1"/>
  <c r="N486" i="16"/>
  <c r="H486" i="16"/>
  <c r="I486" i="16" s="1"/>
  <c r="G486" i="16"/>
  <c r="W485" i="16"/>
  <c r="Y485" i="16" s="1"/>
  <c r="N485" i="16"/>
  <c r="H485" i="16"/>
  <c r="G485" i="16"/>
  <c r="W484" i="16"/>
  <c r="Y484" i="16" s="1"/>
  <c r="N484" i="16"/>
  <c r="H484" i="16"/>
  <c r="I484" i="16" s="1"/>
  <c r="G484" i="16"/>
  <c r="H483" i="16"/>
  <c r="G483" i="16"/>
  <c r="H482" i="16"/>
  <c r="G482" i="16"/>
  <c r="W481" i="16"/>
  <c r="Y481" i="16" s="1"/>
  <c r="N481" i="16"/>
  <c r="H481" i="16"/>
  <c r="I481" i="16" s="1"/>
  <c r="G481" i="16"/>
  <c r="W480" i="16"/>
  <c r="Y480" i="16" s="1"/>
  <c r="N480" i="16"/>
  <c r="H480" i="16"/>
  <c r="I480" i="16" s="1"/>
  <c r="G480" i="16"/>
  <c r="W479" i="16"/>
  <c r="Y479" i="16" s="1"/>
  <c r="N479" i="16"/>
  <c r="H479" i="16"/>
  <c r="G479" i="16"/>
  <c r="W478" i="16"/>
  <c r="Y478" i="16" s="1"/>
  <c r="N478" i="16"/>
  <c r="H478" i="16"/>
  <c r="I478" i="16" s="1"/>
  <c r="G478" i="16"/>
  <c r="H477" i="16"/>
  <c r="I477" i="16" s="1"/>
  <c r="G477" i="16"/>
  <c r="W476" i="16"/>
  <c r="Y476" i="16" s="1"/>
  <c r="N476" i="16"/>
  <c r="H476" i="16"/>
  <c r="I476" i="16" s="1"/>
  <c r="G476" i="16"/>
  <c r="W475" i="16"/>
  <c r="Y475" i="16" s="1"/>
  <c r="N475" i="16"/>
  <c r="H475" i="16"/>
  <c r="G475" i="16"/>
  <c r="W474" i="16"/>
  <c r="Y474" i="16" s="1"/>
  <c r="N474" i="16"/>
  <c r="H474" i="16"/>
  <c r="G474" i="16"/>
  <c r="W472" i="16"/>
  <c r="Y472" i="16" s="1"/>
  <c r="N472" i="16"/>
  <c r="H472" i="16"/>
  <c r="G472" i="16"/>
  <c r="W471" i="16"/>
  <c r="Y471" i="16" s="1"/>
  <c r="N471" i="16"/>
  <c r="H471" i="16"/>
  <c r="I471" i="16" s="1"/>
  <c r="G471" i="16"/>
  <c r="W470" i="16"/>
  <c r="Y470" i="16" s="1"/>
  <c r="N470" i="16"/>
  <c r="H470" i="16"/>
  <c r="I470" i="16" s="1"/>
  <c r="G470" i="16"/>
  <c r="W469" i="16"/>
  <c r="Y469" i="16" s="1"/>
  <c r="N469" i="16"/>
  <c r="H469" i="16"/>
  <c r="G469" i="16"/>
  <c r="W468" i="16"/>
  <c r="Y468" i="16" s="1"/>
  <c r="N468" i="16"/>
  <c r="H468" i="16"/>
  <c r="I468" i="16" s="1"/>
  <c r="G468" i="16"/>
  <c r="W467" i="16"/>
  <c r="Y467" i="16" s="1"/>
  <c r="N467" i="16"/>
  <c r="H467" i="16"/>
  <c r="I467" i="16" s="1"/>
  <c r="G467" i="16"/>
  <c r="H466" i="16"/>
  <c r="G466" i="16"/>
  <c r="W465" i="16"/>
  <c r="Y465" i="16" s="1"/>
  <c r="N465" i="16"/>
  <c r="H465" i="16"/>
  <c r="I465" i="16" s="1"/>
  <c r="G465" i="16"/>
  <c r="W464" i="16"/>
  <c r="Y464" i="16" s="1"/>
  <c r="N464" i="16"/>
  <c r="H464" i="16"/>
  <c r="G464" i="16"/>
  <c r="W463" i="16"/>
  <c r="Y463" i="16" s="1"/>
  <c r="N463" i="16"/>
  <c r="H463" i="16"/>
  <c r="G463" i="16"/>
  <c r="W462" i="16"/>
  <c r="Y462" i="16" s="1"/>
  <c r="N462" i="16"/>
  <c r="H462" i="16"/>
  <c r="I462" i="16" s="1"/>
  <c r="G462" i="16"/>
  <c r="W461" i="16"/>
  <c r="Y461" i="16" s="1"/>
  <c r="N461" i="16"/>
  <c r="H461" i="16"/>
  <c r="I461" i="16" s="1"/>
  <c r="G461" i="16"/>
  <c r="H460" i="16"/>
  <c r="G460" i="16"/>
  <c r="W459" i="16"/>
  <c r="Y459" i="16" s="1"/>
  <c r="N459" i="16"/>
  <c r="H459" i="16"/>
  <c r="I459" i="16" s="1"/>
  <c r="G459" i="16"/>
  <c r="W458" i="16"/>
  <c r="Y458" i="16" s="1"/>
  <c r="N458" i="16"/>
  <c r="H458" i="16"/>
  <c r="G458" i="16"/>
  <c r="W457" i="16"/>
  <c r="Y457" i="16" s="1"/>
  <c r="N457" i="16"/>
  <c r="H457" i="16"/>
  <c r="I457" i="16" s="1"/>
  <c r="G457" i="16"/>
  <c r="W456" i="16"/>
  <c r="Y456" i="16" s="1"/>
  <c r="N456" i="16"/>
  <c r="H456" i="16"/>
  <c r="G456" i="16"/>
  <c r="W455" i="16"/>
  <c r="Y455" i="16" s="1"/>
  <c r="N455" i="16"/>
  <c r="H455" i="16"/>
  <c r="I455" i="16" s="1"/>
  <c r="G455" i="16"/>
  <c r="H454" i="16"/>
  <c r="G454" i="16"/>
  <c r="W453" i="16"/>
  <c r="Y453" i="16" s="1"/>
  <c r="N453" i="16"/>
  <c r="H453" i="16"/>
  <c r="I453" i="16" s="1"/>
  <c r="G453" i="16"/>
  <c r="W452" i="16"/>
  <c r="Y452" i="16" s="1"/>
  <c r="N452" i="16"/>
  <c r="H452" i="16"/>
  <c r="G452" i="16"/>
  <c r="W451" i="16"/>
  <c r="Y451" i="16" s="1"/>
  <c r="N451" i="16"/>
  <c r="H451" i="16"/>
  <c r="I451" i="16" s="1"/>
  <c r="G451" i="16"/>
  <c r="W450" i="16"/>
  <c r="Y450" i="16" s="1"/>
  <c r="N450" i="16"/>
  <c r="H450" i="16"/>
  <c r="I450" i="16" s="1"/>
  <c r="G450" i="16"/>
  <c r="W449" i="16"/>
  <c r="Y449" i="16" s="1"/>
  <c r="N449" i="16"/>
  <c r="H449" i="16"/>
  <c r="I449" i="16" s="1"/>
  <c r="G449" i="16"/>
  <c r="W448" i="16"/>
  <c r="Y448" i="16" s="1"/>
  <c r="N448" i="16"/>
  <c r="H448" i="16"/>
  <c r="G448" i="16"/>
  <c r="W447" i="16"/>
  <c r="Y447" i="16" s="1"/>
  <c r="N447" i="16"/>
  <c r="H447" i="16"/>
  <c r="I447" i="16" s="1"/>
  <c r="G447" i="16"/>
  <c r="W446" i="16"/>
  <c r="Y446" i="16" s="1"/>
  <c r="N446" i="16"/>
  <c r="H446" i="16"/>
  <c r="I446" i="16" s="1"/>
  <c r="G446" i="16"/>
  <c r="H445" i="16"/>
  <c r="G445" i="16"/>
  <c r="P444" i="16"/>
  <c r="L444" i="16"/>
  <c r="K444" i="16"/>
  <c r="X316" i="16" s="1"/>
  <c r="X444" i="16" s="1"/>
  <c r="J444" i="16"/>
  <c r="F444" i="16"/>
  <c r="E444" i="16"/>
  <c r="W443" i="16"/>
  <c r="Y443" i="16" s="1"/>
  <c r="N443" i="16"/>
  <c r="H443" i="16"/>
  <c r="G443" i="16"/>
  <c r="W442" i="16"/>
  <c r="Y442" i="16" s="1"/>
  <c r="N442" i="16"/>
  <c r="H442" i="16"/>
  <c r="I442" i="16" s="1"/>
  <c r="G442" i="16"/>
  <c r="W441" i="16"/>
  <c r="Y441" i="16" s="1"/>
  <c r="N441" i="16"/>
  <c r="H441" i="16"/>
  <c r="I441" i="16" s="1"/>
  <c r="G441" i="16"/>
  <c r="W440" i="16"/>
  <c r="Y440" i="16" s="1"/>
  <c r="N440" i="16"/>
  <c r="H440" i="16"/>
  <c r="I440" i="16" s="1"/>
  <c r="G440" i="16"/>
  <c r="W439" i="16"/>
  <c r="Y439" i="16" s="1"/>
  <c r="N439" i="16"/>
  <c r="H439" i="16"/>
  <c r="G439" i="16"/>
  <c r="W438" i="16"/>
  <c r="Y438" i="16" s="1"/>
  <c r="N438" i="16"/>
  <c r="H438" i="16"/>
  <c r="I438" i="16" s="1"/>
  <c r="G438" i="16"/>
  <c r="W437" i="16"/>
  <c r="Y437" i="16" s="1"/>
  <c r="N437" i="16"/>
  <c r="H437" i="16"/>
  <c r="I437" i="16" s="1"/>
  <c r="G437" i="16"/>
  <c r="W436" i="16"/>
  <c r="Y436" i="16" s="1"/>
  <c r="N436" i="16"/>
  <c r="H436" i="16"/>
  <c r="I436" i="16" s="1"/>
  <c r="G436" i="16"/>
  <c r="W435" i="16"/>
  <c r="Y435" i="16" s="1"/>
  <c r="N435" i="16"/>
  <c r="H435" i="16"/>
  <c r="G435" i="16"/>
  <c r="W434" i="16"/>
  <c r="Y434" i="16" s="1"/>
  <c r="N434" i="16"/>
  <c r="H434" i="16"/>
  <c r="I434" i="16" s="1"/>
  <c r="G434" i="16"/>
  <c r="H433" i="16"/>
  <c r="G433" i="16"/>
  <c r="W432" i="16"/>
  <c r="Y432" i="16" s="1"/>
  <c r="N432" i="16"/>
  <c r="H432" i="16"/>
  <c r="I432" i="16" s="1"/>
  <c r="G432" i="16"/>
  <c r="W431" i="16"/>
  <c r="Y431" i="16" s="1"/>
  <c r="N431" i="16"/>
  <c r="H431" i="16"/>
  <c r="I431" i="16" s="1"/>
  <c r="G431" i="16"/>
  <c r="H430" i="16"/>
  <c r="I430" i="16" s="1"/>
  <c r="G430" i="16"/>
  <c r="W429" i="16"/>
  <c r="Y429" i="16" s="1"/>
  <c r="N429" i="16"/>
  <c r="H429" i="16"/>
  <c r="I429" i="16" s="1"/>
  <c r="G429" i="16"/>
  <c r="W428" i="16"/>
  <c r="Y428" i="16" s="1"/>
  <c r="N428" i="16"/>
  <c r="H428" i="16"/>
  <c r="I428" i="16" s="1"/>
  <c r="G428" i="16"/>
  <c r="W427" i="16"/>
  <c r="Y427" i="16" s="1"/>
  <c r="N427" i="16"/>
  <c r="H427" i="16"/>
  <c r="I427" i="16" s="1"/>
  <c r="G427" i="16"/>
  <c r="W426" i="16"/>
  <c r="Y426" i="16" s="1"/>
  <c r="N426" i="16"/>
  <c r="H426" i="16"/>
  <c r="I426" i="16" s="1"/>
  <c r="G426" i="16"/>
  <c r="W425" i="16"/>
  <c r="Y425" i="16" s="1"/>
  <c r="N425" i="16"/>
  <c r="H425" i="16"/>
  <c r="I425" i="16" s="1"/>
  <c r="G425" i="16"/>
  <c r="W424" i="16"/>
  <c r="Y424" i="16" s="1"/>
  <c r="N424" i="16"/>
  <c r="H424" i="16"/>
  <c r="G424" i="16"/>
  <c r="W423" i="16"/>
  <c r="Y423" i="16" s="1"/>
  <c r="N423" i="16"/>
  <c r="H423" i="16"/>
  <c r="G423" i="16"/>
  <c r="W422" i="16"/>
  <c r="Y422" i="16" s="1"/>
  <c r="N422" i="16"/>
  <c r="H422" i="16"/>
  <c r="G422" i="16"/>
  <c r="W421" i="16"/>
  <c r="Y421" i="16" s="1"/>
  <c r="N421" i="16"/>
  <c r="H421" i="16"/>
  <c r="I421" i="16" s="1"/>
  <c r="G421" i="16"/>
  <c r="W420" i="16"/>
  <c r="Y420" i="16" s="1"/>
  <c r="N420" i="16"/>
  <c r="H420" i="16"/>
  <c r="I420" i="16" s="1"/>
  <c r="G420" i="16"/>
  <c r="W419" i="16"/>
  <c r="Y419" i="16" s="1"/>
  <c r="N419" i="16"/>
  <c r="H419" i="16"/>
  <c r="I419" i="16" s="1"/>
  <c r="G419" i="16"/>
  <c r="W418" i="16"/>
  <c r="Y418" i="16" s="1"/>
  <c r="N418" i="16"/>
  <c r="H418" i="16"/>
  <c r="I418" i="16" s="1"/>
  <c r="G418" i="16"/>
  <c r="W417" i="16"/>
  <c r="Y417" i="16" s="1"/>
  <c r="N417" i="16"/>
  <c r="H417" i="16"/>
  <c r="I417" i="16" s="1"/>
  <c r="G417" i="16"/>
  <c r="W416" i="16"/>
  <c r="Y416" i="16" s="1"/>
  <c r="N416" i="16"/>
  <c r="H416" i="16"/>
  <c r="G416" i="16"/>
  <c r="H415" i="16"/>
  <c r="G415" i="16"/>
  <c r="W414" i="16"/>
  <c r="Y414" i="16" s="1"/>
  <c r="N414" i="16"/>
  <c r="H414" i="16"/>
  <c r="G414" i="16"/>
  <c r="W413" i="16"/>
  <c r="Y413" i="16" s="1"/>
  <c r="N413" i="16"/>
  <c r="H413" i="16"/>
  <c r="I413" i="16" s="1"/>
  <c r="G413" i="16"/>
  <c r="W412" i="16"/>
  <c r="Y412" i="16" s="1"/>
  <c r="N412" i="16"/>
  <c r="H412" i="16"/>
  <c r="G412" i="16"/>
  <c r="W411" i="16"/>
  <c r="Y411" i="16" s="1"/>
  <c r="N411" i="16"/>
  <c r="H411" i="16"/>
  <c r="I411" i="16" s="1"/>
  <c r="G411" i="16"/>
  <c r="W410" i="16"/>
  <c r="Y410" i="16" s="1"/>
  <c r="N410" i="16"/>
  <c r="H410" i="16"/>
  <c r="I410" i="16" s="1"/>
  <c r="G410" i="16"/>
  <c r="W409" i="16"/>
  <c r="Y409" i="16" s="1"/>
  <c r="N409" i="16"/>
  <c r="H409" i="16"/>
  <c r="G409" i="16"/>
  <c r="W408" i="16"/>
  <c r="Y408" i="16" s="1"/>
  <c r="N408" i="16"/>
  <c r="H408" i="16"/>
  <c r="I408" i="16" s="1"/>
  <c r="G408" i="16"/>
  <c r="W407" i="16"/>
  <c r="Y407" i="16" s="1"/>
  <c r="N407" i="16"/>
  <c r="H407" i="16"/>
  <c r="I407" i="16" s="1"/>
  <c r="G407" i="16"/>
  <c r="W406" i="16"/>
  <c r="Y406" i="16" s="1"/>
  <c r="N406" i="16"/>
  <c r="H406" i="16"/>
  <c r="I406" i="16" s="1"/>
  <c r="G406" i="16"/>
  <c r="W405" i="16"/>
  <c r="Y405" i="16" s="1"/>
  <c r="N405" i="16"/>
  <c r="H405" i="16"/>
  <c r="G405" i="16"/>
  <c r="W404" i="16"/>
  <c r="Y404" i="16" s="1"/>
  <c r="N404" i="16"/>
  <c r="H404" i="16"/>
  <c r="I404" i="16" s="1"/>
  <c r="G404" i="16"/>
  <c r="H403" i="16"/>
  <c r="G403" i="16"/>
  <c r="W402" i="16"/>
  <c r="Y402" i="16" s="1"/>
  <c r="N402" i="16"/>
  <c r="H402" i="16"/>
  <c r="I402" i="16" s="1"/>
  <c r="G402" i="16"/>
  <c r="W401" i="16"/>
  <c r="Y401" i="16" s="1"/>
  <c r="N401" i="16"/>
  <c r="H401" i="16"/>
  <c r="I401" i="16" s="1"/>
  <c r="G401" i="16"/>
  <c r="W400" i="16"/>
  <c r="Y400" i="16" s="1"/>
  <c r="N400" i="16"/>
  <c r="H400" i="16"/>
  <c r="G400" i="16"/>
  <c r="H399" i="16"/>
  <c r="I399" i="16" s="1"/>
  <c r="G399" i="16"/>
  <c r="W398" i="16"/>
  <c r="Y398" i="16" s="1"/>
  <c r="N398" i="16"/>
  <c r="H398" i="16"/>
  <c r="I398" i="16" s="1"/>
  <c r="G398" i="16"/>
  <c r="W397" i="16"/>
  <c r="Y397" i="16" s="1"/>
  <c r="N397" i="16"/>
  <c r="H397" i="16"/>
  <c r="I397" i="16" s="1"/>
  <c r="G397" i="16"/>
  <c r="W396" i="16"/>
  <c r="Y396" i="16" s="1"/>
  <c r="N396" i="16"/>
  <c r="H396" i="16"/>
  <c r="G396" i="16"/>
  <c r="W395" i="16"/>
  <c r="Y395" i="16" s="1"/>
  <c r="N395" i="16"/>
  <c r="H395" i="16"/>
  <c r="G395" i="16"/>
  <c r="W394" i="16"/>
  <c r="Y394" i="16" s="1"/>
  <c r="N394" i="16"/>
  <c r="H394" i="16"/>
  <c r="I394" i="16" s="1"/>
  <c r="G394" i="16"/>
  <c r="W393" i="16"/>
  <c r="Y393" i="16" s="1"/>
  <c r="N393" i="16"/>
  <c r="H393" i="16"/>
  <c r="I393" i="16" s="1"/>
  <c r="G393" i="16"/>
  <c r="W392" i="16"/>
  <c r="Y392" i="16" s="1"/>
  <c r="N392" i="16"/>
  <c r="H392" i="16"/>
  <c r="I392" i="16" s="1"/>
  <c r="G392" i="16"/>
  <c r="W391" i="16"/>
  <c r="Y391" i="16" s="1"/>
  <c r="N391" i="16"/>
  <c r="H391" i="16"/>
  <c r="G391" i="16"/>
  <c r="W390" i="16"/>
  <c r="Y390" i="16" s="1"/>
  <c r="N390" i="16"/>
  <c r="H390" i="16"/>
  <c r="I390" i="16" s="1"/>
  <c r="G390" i="16"/>
  <c r="W389" i="16"/>
  <c r="Y389" i="16" s="1"/>
  <c r="N389" i="16"/>
  <c r="H389" i="16"/>
  <c r="I389" i="16" s="1"/>
  <c r="G389" i="16"/>
  <c r="W388" i="16"/>
  <c r="Y388" i="16" s="1"/>
  <c r="N388" i="16"/>
  <c r="H388" i="16"/>
  <c r="I388" i="16" s="1"/>
  <c r="G388" i="16"/>
  <c r="W387" i="16"/>
  <c r="Y387" i="16" s="1"/>
  <c r="N387" i="16"/>
  <c r="H387" i="16"/>
  <c r="G387" i="16"/>
  <c r="W386" i="16"/>
  <c r="Y386" i="16" s="1"/>
  <c r="N386" i="16"/>
  <c r="H386" i="16"/>
  <c r="I386" i="16" s="1"/>
  <c r="G386" i="16"/>
  <c r="W385" i="16"/>
  <c r="Y385" i="16" s="1"/>
  <c r="N385" i="16"/>
  <c r="H385" i="16"/>
  <c r="I385" i="16" s="1"/>
  <c r="G385" i="16"/>
  <c r="W384" i="16"/>
  <c r="Y384" i="16" s="1"/>
  <c r="N384" i="16"/>
  <c r="H384" i="16"/>
  <c r="I384" i="16" s="1"/>
  <c r="G384" i="16"/>
  <c r="W383" i="16"/>
  <c r="Y383" i="16" s="1"/>
  <c r="N383" i="16"/>
  <c r="H383" i="16"/>
  <c r="G383" i="16"/>
  <c r="W382" i="16"/>
  <c r="Y382" i="16" s="1"/>
  <c r="N382" i="16"/>
  <c r="H382" i="16"/>
  <c r="I382" i="16" s="1"/>
  <c r="G382" i="16"/>
  <c r="W381" i="16"/>
  <c r="Y381" i="16" s="1"/>
  <c r="N381" i="16"/>
  <c r="H381" i="16"/>
  <c r="I381" i="16" s="1"/>
  <c r="G381" i="16"/>
  <c r="W380" i="16"/>
  <c r="Y380" i="16" s="1"/>
  <c r="N380" i="16"/>
  <c r="H380" i="16"/>
  <c r="I380" i="16" s="1"/>
  <c r="G380" i="16"/>
  <c r="W379" i="16"/>
  <c r="Y379" i="16" s="1"/>
  <c r="N379" i="16"/>
  <c r="H379" i="16"/>
  <c r="G379" i="16"/>
  <c r="W378" i="16"/>
  <c r="Y378" i="16" s="1"/>
  <c r="N378" i="16"/>
  <c r="H378" i="16"/>
  <c r="I378" i="16" s="1"/>
  <c r="G378" i="16"/>
  <c r="W377" i="16"/>
  <c r="Y377" i="16" s="1"/>
  <c r="N377" i="16"/>
  <c r="H377" i="16"/>
  <c r="I377" i="16" s="1"/>
  <c r="G377" i="16"/>
  <c r="W376" i="16"/>
  <c r="Y376" i="16" s="1"/>
  <c r="N376" i="16"/>
  <c r="H376" i="16"/>
  <c r="I376" i="16" s="1"/>
  <c r="G376" i="16"/>
  <c r="H375" i="16"/>
  <c r="G375" i="16"/>
  <c r="W374" i="16"/>
  <c r="Y374" i="16" s="1"/>
  <c r="N374" i="16"/>
  <c r="H374" i="16"/>
  <c r="I374" i="16" s="1"/>
  <c r="G374" i="16"/>
  <c r="W373" i="16"/>
  <c r="Y373" i="16" s="1"/>
  <c r="N373" i="16"/>
  <c r="H373" i="16"/>
  <c r="G373" i="16"/>
  <c r="W372" i="16"/>
  <c r="Y372" i="16" s="1"/>
  <c r="N372" i="16"/>
  <c r="H372" i="16"/>
  <c r="I372" i="16" s="1"/>
  <c r="G372" i="16"/>
  <c r="W371" i="16"/>
  <c r="Y371" i="16" s="1"/>
  <c r="N371" i="16"/>
  <c r="H371" i="16"/>
  <c r="I371" i="16" s="1"/>
  <c r="G371" i="16"/>
  <c r="W370" i="16"/>
  <c r="Y370" i="16" s="1"/>
  <c r="N370" i="16"/>
  <c r="H370" i="16"/>
  <c r="I370" i="16" s="1"/>
  <c r="G370" i="16"/>
  <c r="W369" i="16"/>
  <c r="Y369" i="16" s="1"/>
  <c r="N369" i="16"/>
  <c r="H369" i="16"/>
  <c r="G369" i="16"/>
  <c r="W368" i="16"/>
  <c r="Y368" i="16" s="1"/>
  <c r="N368" i="16"/>
  <c r="H368" i="16"/>
  <c r="I368" i="16" s="1"/>
  <c r="G368" i="16"/>
  <c r="W367" i="16"/>
  <c r="Y367" i="16" s="1"/>
  <c r="N367" i="16"/>
  <c r="H367" i="16"/>
  <c r="I367" i="16" s="1"/>
  <c r="G367" i="16"/>
  <c r="W366" i="16"/>
  <c r="Y366" i="16" s="1"/>
  <c r="N366" i="16"/>
  <c r="H366" i="16"/>
  <c r="I366" i="16" s="1"/>
  <c r="G366" i="16"/>
  <c r="W365" i="16"/>
  <c r="Y365" i="16" s="1"/>
  <c r="N365" i="16"/>
  <c r="H365" i="16"/>
  <c r="G365" i="16"/>
  <c r="W364" i="16"/>
  <c r="Y364" i="16" s="1"/>
  <c r="N364" i="16"/>
  <c r="H364" i="16"/>
  <c r="I364" i="16" s="1"/>
  <c r="G364" i="16"/>
  <c r="W363" i="16"/>
  <c r="Y363" i="16" s="1"/>
  <c r="N363" i="16"/>
  <c r="H363" i="16"/>
  <c r="I363" i="16" s="1"/>
  <c r="G363" i="16"/>
  <c r="H362" i="16"/>
  <c r="G362" i="16"/>
  <c r="W361" i="16"/>
  <c r="Y361" i="16" s="1"/>
  <c r="N361" i="16"/>
  <c r="H361" i="16"/>
  <c r="I361" i="16" s="1"/>
  <c r="G361" i="16"/>
  <c r="W360" i="16"/>
  <c r="Y360" i="16" s="1"/>
  <c r="N360" i="16"/>
  <c r="H360" i="16"/>
  <c r="I360" i="16" s="1"/>
  <c r="G360" i="16"/>
  <c r="W359" i="16"/>
  <c r="Y359" i="16" s="1"/>
  <c r="N359" i="16"/>
  <c r="H359" i="16"/>
  <c r="G359" i="16"/>
  <c r="W358" i="16"/>
  <c r="Y358" i="16" s="1"/>
  <c r="N358" i="16"/>
  <c r="H358" i="16"/>
  <c r="I358" i="16" s="1"/>
  <c r="G358" i="16"/>
  <c r="W357" i="16"/>
  <c r="Y357" i="16" s="1"/>
  <c r="N357" i="16"/>
  <c r="H357" i="16"/>
  <c r="I357" i="16" s="1"/>
  <c r="G357" i="16"/>
  <c r="H356" i="16"/>
  <c r="G356" i="16"/>
  <c r="W355" i="16"/>
  <c r="Y355" i="16" s="1"/>
  <c r="N355" i="16"/>
  <c r="H355" i="16"/>
  <c r="I355" i="16" s="1"/>
  <c r="G355" i="16"/>
  <c r="W354" i="16"/>
  <c r="Y354" i="16" s="1"/>
  <c r="N354" i="16"/>
  <c r="H354" i="16"/>
  <c r="I354" i="16" s="1"/>
  <c r="G354" i="16"/>
  <c r="W353" i="16"/>
  <c r="Y353" i="16" s="1"/>
  <c r="N353" i="16"/>
  <c r="H353" i="16"/>
  <c r="G353" i="16"/>
  <c r="W352" i="16"/>
  <c r="Y352" i="16" s="1"/>
  <c r="N352" i="16"/>
  <c r="H352" i="16"/>
  <c r="I352" i="16" s="1"/>
  <c r="G352" i="16"/>
  <c r="H351" i="16"/>
  <c r="I351" i="16" s="1"/>
  <c r="G351" i="16"/>
  <c r="W350" i="16"/>
  <c r="Y350" i="16" s="1"/>
  <c r="N350" i="16"/>
  <c r="H350" i="16"/>
  <c r="I350" i="16" s="1"/>
  <c r="G350" i="16"/>
  <c r="W349" i="16"/>
  <c r="Y349" i="16" s="1"/>
  <c r="N349" i="16"/>
  <c r="H349" i="16"/>
  <c r="I349" i="16" s="1"/>
  <c r="G349" i="16"/>
  <c r="W348" i="16"/>
  <c r="Y348" i="16" s="1"/>
  <c r="N348" i="16"/>
  <c r="H348" i="16"/>
  <c r="I348" i="16" s="1"/>
  <c r="G348" i="16"/>
  <c r="W347" i="16"/>
  <c r="Y347" i="16" s="1"/>
  <c r="N347" i="16"/>
  <c r="H347" i="16"/>
  <c r="G347" i="16"/>
  <c r="H346" i="16"/>
  <c r="I346" i="16" s="1"/>
  <c r="G346" i="16"/>
  <c r="W345" i="16"/>
  <c r="Y345" i="16" s="1"/>
  <c r="N345" i="16"/>
  <c r="H345" i="16"/>
  <c r="G345" i="16"/>
  <c r="W344" i="16"/>
  <c r="Y344" i="16" s="1"/>
  <c r="N344" i="16"/>
  <c r="H344" i="16"/>
  <c r="G344" i="16"/>
  <c r="W343" i="16"/>
  <c r="Y343" i="16" s="1"/>
  <c r="N343" i="16"/>
  <c r="H343" i="16"/>
  <c r="I343" i="16" s="1"/>
  <c r="G343" i="16"/>
  <c r="W342" i="16"/>
  <c r="Y342" i="16" s="1"/>
  <c r="N342" i="16"/>
  <c r="H342" i="16"/>
  <c r="I342" i="16" s="1"/>
  <c r="G342" i="16"/>
  <c r="W341" i="16"/>
  <c r="Y341" i="16" s="1"/>
  <c r="N341" i="16"/>
  <c r="H341" i="16"/>
  <c r="G341" i="16"/>
  <c r="W340" i="16"/>
  <c r="Y340" i="16" s="1"/>
  <c r="N340" i="16"/>
  <c r="H340" i="16"/>
  <c r="I340" i="16" s="1"/>
  <c r="G340" i="16"/>
  <c r="H339" i="16"/>
  <c r="G339" i="16"/>
  <c r="W338" i="16"/>
  <c r="Y338" i="16" s="1"/>
  <c r="N338" i="16"/>
  <c r="H338" i="16"/>
  <c r="I338" i="16" s="1"/>
  <c r="G338" i="16"/>
  <c r="W337" i="16"/>
  <c r="Y337" i="16" s="1"/>
  <c r="N337" i="16"/>
  <c r="H337" i="16"/>
  <c r="I337" i="16" s="1"/>
  <c r="G337" i="16"/>
  <c r="W336" i="16"/>
  <c r="Y336" i="16" s="1"/>
  <c r="N336" i="16"/>
  <c r="H336" i="16"/>
  <c r="I336" i="16" s="1"/>
  <c r="G336" i="16"/>
  <c r="W335" i="16"/>
  <c r="Y335" i="16" s="1"/>
  <c r="N335" i="16"/>
  <c r="H335" i="16"/>
  <c r="G335" i="16"/>
  <c r="W334" i="16"/>
  <c r="Y334" i="16" s="1"/>
  <c r="N334" i="16"/>
  <c r="H334" i="16"/>
  <c r="I334" i="16" s="1"/>
  <c r="G334" i="16"/>
  <c r="H333" i="16"/>
  <c r="G333" i="16"/>
  <c r="W332" i="16"/>
  <c r="Y332" i="16" s="1"/>
  <c r="N332" i="16"/>
  <c r="H332" i="16"/>
  <c r="I332" i="16" s="1"/>
  <c r="G332" i="16"/>
  <c r="W331" i="16"/>
  <c r="Y331" i="16" s="1"/>
  <c r="N331" i="16"/>
  <c r="H331" i="16"/>
  <c r="I331" i="16" s="1"/>
  <c r="G331" i="16"/>
  <c r="W330" i="16"/>
  <c r="Y330" i="16" s="1"/>
  <c r="N330" i="16"/>
  <c r="H330" i="16"/>
  <c r="I330" i="16" s="1"/>
  <c r="G330" i="16"/>
  <c r="W329" i="16"/>
  <c r="Y329" i="16" s="1"/>
  <c r="N329" i="16"/>
  <c r="H329" i="16"/>
  <c r="G329" i="16"/>
  <c r="W328" i="16"/>
  <c r="Y328" i="16" s="1"/>
  <c r="N328" i="16"/>
  <c r="H328" i="16"/>
  <c r="I328" i="16" s="1"/>
  <c r="G328" i="16"/>
  <c r="W327" i="16"/>
  <c r="Y327" i="16" s="1"/>
  <c r="N327" i="16"/>
  <c r="H327" i="16"/>
  <c r="I327" i="16" s="1"/>
  <c r="G327" i="16"/>
  <c r="H326" i="16"/>
  <c r="G326" i="16"/>
  <c r="W325" i="16"/>
  <c r="Y325" i="16" s="1"/>
  <c r="N325" i="16"/>
  <c r="H325" i="16"/>
  <c r="I325" i="16" s="1"/>
  <c r="G325" i="16"/>
  <c r="W324" i="16"/>
  <c r="Y324" i="16" s="1"/>
  <c r="N324" i="16"/>
  <c r="H324" i="16"/>
  <c r="I324" i="16" s="1"/>
  <c r="G324" i="16"/>
  <c r="W323" i="16"/>
  <c r="Y323" i="16" s="1"/>
  <c r="N323" i="16"/>
  <c r="H323" i="16"/>
  <c r="G323" i="16"/>
  <c r="W322" i="16"/>
  <c r="Y322" i="16" s="1"/>
  <c r="N322" i="16"/>
  <c r="H322" i="16"/>
  <c r="I322" i="16" s="1"/>
  <c r="G322" i="16"/>
  <c r="W321" i="16"/>
  <c r="Y321" i="16" s="1"/>
  <c r="N321" i="16"/>
  <c r="H321" i="16"/>
  <c r="I321" i="16" s="1"/>
  <c r="G321" i="16"/>
  <c r="W320" i="16"/>
  <c r="Y320" i="16" s="1"/>
  <c r="N320" i="16"/>
  <c r="H320" i="16"/>
  <c r="I320" i="16" s="1"/>
  <c r="G320" i="16"/>
  <c r="W319" i="16"/>
  <c r="Y319" i="16" s="1"/>
  <c r="N319" i="16"/>
  <c r="H319" i="16"/>
  <c r="G319" i="16"/>
  <c r="W318" i="16"/>
  <c r="Y318" i="16" s="1"/>
  <c r="N318" i="16"/>
  <c r="H318" i="16"/>
  <c r="I318" i="16" s="1"/>
  <c r="G318" i="16"/>
  <c r="W317" i="16"/>
  <c r="Y317" i="16" s="1"/>
  <c r="N317" i="16"/>
  <c r="H317" i="16"/>
  <c r="I317" i="16" s="1"/>
  <c r="G317" i="16"/>
  <c r="H316" i="16"/>
  <c r="G316" i="16"/>
  <c r="P315" i="16"/>
  <c r="L315" i="16"/>
  <c r="K315" i="16"/>
  <c r="X170" i="16" s="1"/>
  <c r="X315" i="16" s="1"/>
  <c r="J315" i="16"/>
  <c r="F315" i="16"/>
  <c r="E315" i="16"/>
  <c r="W314" i="16"/>
  <c r="Y314" i="16" s="1"/>
  <c r="N314" i="16"/>
  <c r="H314" i="16"/>
  <c r="G314" i="16"/>
  <c r="W313" i="16"/>
  <c r="Y313" i="16" s="1"/>
  <c r="N313" i="16"/>
  <c r="H313" i="16"/>
  <c r="I313" i="16" s="1"/>
  <c r="G313" i="16"/>
  <c r="W312" i="16"/>
  <c r="Y312" i="16" s="1"/>
  <c r="N312" i="16"/>
  <c r="H312" i="16"/>
  <c r="I312" i="16" s="1"/>
  <c r="G312" i="16"/>
  <c r="W311" i="16"/>
  <c r="Y311" i="16" s="1"/>
  <c r="N311" i="16"/>
  <c r="H311" i="16"/>
  <c r="I311" i="16" s="1"/>
  <c r="G311" i="16"/>
  <c r="W310" i="16"/>
  <c r="Y310" i="16" s="1"/>
  <c r="N310" i="16"/>
  <c r="H310" i="16"/>
  <c r="G310" i="16"/>
  <c r="W309" i="16"/>
  <c r="Y309" i="16" s="1"/>
  <c r="N309" i="16"/>
  <c r="H309" i="16"/>
  <c r="I309" i="16" s="1"/>
  <c r="G309" i="16"/>
  <c r="W308" i="16"/>
  <c r="Y308" i="16" s="1"/>
  <c r="N308" i="16"/>
  <c r="H308" i="16"/>
  <c r="I308" i="16" s="1"/>
  <c r="G308" i="16"/>
  <c r="W307" i="16"/>
  <c r="Y307" i="16" s="1"/>
  <c r="N307" i="16"/>
  <c r="H307" i="16"/>
  <c r="I307" i="16" s="1"/>
  <c r="G307" i="16"/>
  <c r="W306" i="16"/>
  <c r="Y306" i="16" s="1"/>
  <c r="N306" i="16"/>
  <c r="H306" i="16"/>
  <c r="G306" i="16"/>
  <c r="W305" i="16"/>
  <c r="Y305" i="16" s="1"/>
  <c r="N305" i="16"/>
  <c r="H305" i="16"/>
  <c r="I305" i="16" s="1"/>
  <c r="G305" i="16"/>
  <c r="W304" i="16"/>
  <c r="Y304" i="16" s="1"/>
  <c r="N304" i="16"/>
  <c r="H304" i="16"/>
  <c r="I304" i="16" s="1"/>
  <c r="G304" i="16"/>
  <c r="W303" i="16"/>
  <c r="Y303" i="16" s="1"/>
  <c r="N303" i="16"/>
  <c r="H303" i="16"/>
  <c r="I303" i="16" s="1"/>
  <c r="G303" i="16"/>
  <c r="W302" i="16"/>
  <c r="Y302" i="16" s="1"/>
  <c r="N302" i="16"/>
  <c r="H302" i="16"/>
  <c r="G302" i="16"/>
  <c r="H301" i="16"/>
  <c r="G301" i="16"/>
  <c r="W300" i="16"/>
  <c r="Y300" i="16" s="1"/>
  <c r="N300" i="16"/>
  <c r="H300" i="16"/>
  <c r="G300" i="16"/>
  <c r="W299" i="16"/>
  <c r="Y299" i="16" s="1"/>
  <c r="N299" i="16"/>
  <c r="H299" i="16"/>
  <c r="I299" i="16" s="1"/>
  <c r="G299" i="16"/>
  <c r="W298" i="16"/>
  <c r="Y298" i="16" s="1"/>
  <c r="N298" i="16"/>
  <c r="H298" i="16"/>
  <c r="I298" i="16" s="1"/>
  <c r="G298" i="16"/>
  <c r="W297" i="16"/>
  <c r="Y297" i="16" s="1"/>
  <c r="N297" i="16"/>
  <c r="H297" i="16"/>
  <c r="G297" i="16"/>
  <c r="W296" i="16"/>
  <c r="Y296" i="16" s="1"/>
  <c r="N296" i="16"/>
  <c r="H296" i="16"/>
  <c r="G296" i="16"/>
  <c r="W295" i="16"/>
  <c r="Y295" i="16" s="1"/>
  <c r="N295" i="16"/>
  <c r="H295" i="16"/>
  <c r="I295" i="16" s="1"/>
  <c r="G295" i="16"/>
  <c r="W294" i="16"/>
  <c r="Y294" i="16" s="1"/>
  <c r="N294" i="16"/>
  <c r="H294" i="16"/>
  <c r="I294" i="16" s="1"/>
  <c r="G294" i="16"/>
  <c r="W293" i="16"/>
  <c r="Y293" i="16" s="1"/>
  <c r="N293" i="16"/>
  <c r="H293" i="16"/>
  <c r="I293" i="16" s="1"/>
  <c r="G293" i="16"/>
  <c r="W292" i="16"/>
  <c r="Y292" i="16" s="1"/>
  <c r="N292" i="16"/>
  <c r="H292" i="16"/>
  <c r="G292" i="16"/>
  <c r="W291" i="16"/>
  <c r="Y291" i="16" s="1"/>
  <c r="N291" i="16"/>
  <c r="H291" i="16"/>
  <c r="I291" i="16" s="1"/>
  <c r="G291" i="16"/>
  <c r="W290" i="16"/>
  <c r="Y290" i="16" s="1"/>
  <c r="N290" i="16"/>
  <c r="H290" i="16"/>
  <c r="I290" i="16" s="1"/>
  <c r="G290" i="16"/>
  <c r="W289" i="16"/>
  <c r="Y289" i="16" s="1"/>
  <c r="N289" i="16"/>
  <c r="H289" i="16"/>
  <c r="I289" i="16" s="1"/>
  <c r="G289" i="16"/>
  <c r="H288" i="16"/>
  <c r="G288" i="16"/>
  <c r="W287" i="16"/>
  <c r="Y287" i="16" s="1"/>
  <c r="N287" i="16"/>
  <c r="H287" i="16"/>
  <c r="I287" i="16" s="1"/>
  <c r="G287" i="16"/>
  <c r="W286" i="16"/>
  <c r="Y286" i="16" s="1"/>
  <c r="N286" i="16"/>
  <c r="H286" i="16"/>
  <c r="G286" i="16"/>
  <c r="W285" i="16"/>
  <c r="Y285" i="16" s="1"/>
  <c r="N285" i="16"/>
  <c r="H285" i="16"/>
  <c r="I285" i="16" s="1"/>
  <c r="G285" i="16"/>
  <c r="W284" i="16"/>
  <c r="Y284" i="16" s="1"/>
  <c r="N284" i="16"/>
  <c r="H284" i="16"/>
  <c r="I284" i="16" s="1"/>
  <c r="G284" i="16"/>
  <c r="H283" i="16"/>
  <c r="I283" i="16" s="1"/>
  <c r="G283" i="16"/>
  <c r="W282" i="16"/>
  <c r="Y282" i="16" s="1"/>
  <c r="N282" i="16"/>
  <c r="H282" i="16"/>
  <c r="I282" i="16" s="1"/>
  <c r="G282" i="16"/>
  <c r="W281" i="16"/>
  <c r="Y281" i="16" s="1"/>
  <c r="N281" i="16"/>
  <c r="H281" i="16"/>
  <c r="I281" i="16" s="1"/>
  <c r="G281" i="16"/>
  <c r="W280" i="16"/>
  <c r="Y280" i="16" s="1"/>
  <c r="N280" i="16"/>
  <c r="H280" i="16"/>
  <c r="G280" i="16"/>
  <c r="W279" i="16"/>
  <c r="Y279" i="16" s="1"/>
  <c r="N279" i="16"/>
  <c r="H279" i="16"/>
  <c r="I279" i="16" s="1"/>
  <c r="G279" i="16"/>
  <c r="W278" i="16"/>
  <c r="Y278" i="16" s="1"/>
  <c r="N278" i="16"/>
  <c r="H278" i="16"/>
  <c r="I278" i="16" s="1"/>
  <c r="G278" i="16"/>
  <c r="W277" i="16"/>
  <c r="Y277" i="16" s="1"/>
  <c r="N277" i="16"/>
  <c r="H277" i="16"/>
  <c r="I277" i="16" s="1"/>
  <c r="G277" i="16"/>
  <c r="W276" i="16"/>
  <c r="Y276" i="16" s="1"/>
  <c r="N276" i="16"/>
  <c r="H276" i="16"/>
  <c r="G276" i="16"/>
  <c r="W275" i="16"/>
  <c r="Y275" i="16" s="1"/>
  <c r="N275" i="16"/>
  <c r="H275" i="16"/>
  <c r="G275" i="16"/>
  <c r="W274" i="16"/>
  <c r="Y274" i="16" s="1"/>
  <c r="N274" i="16"/>
  <c r="H274" i="16"/>
  <c r="G274" i="16"/>
  <c r="W273" i="16"/>
  <c r="Y273" i="16" s="1"/>
  <c r="N273" i="16"/>
  <c r="H273" i="16"/>
  <c r="I273" i="16" s="1"/>
  <c r="G273" i="16"/>
  <c r="W272" i="16"/>
  <c r="Y272" i="16" s="1"/>
  <c r="N272" i="16"/>
  <c r="H272" i="16"/>
  <c r="G272" i="16"/>
  <c r="W271" i="16"/>
  <c r="Y271" i="16" s="1"/>
  <c r="N271" i="16"/>
  <c r="H271" i="16"/>
  <c r="I271" i="16" s="1"/>
  <c r="G271" i="16"/>
  <c r="W270" i="16"/>
  <c r="Y270" i="16" s="1"/>
  <c r="N270" i="16"/>
  <c r="H270" i="16"/>
  <c r="I270" i="16" s="1"/>
  <c r="G270" i="16"/>
  <c r="W269" i="16"/>
  <c r="Y269" i="16" s="1"/>
  <c r="N269" i="16"/>
  <c r="H269" i="16"/>
  <c r="I269" i="16" s="1"/>
  <c r="G269" i="16"/>
  <c r="W268" i="16"/>
  <c r="Y268" i="16" s="1"/>
  <c r="N268" i="16"/>
  <c r="H268" i="16"/>
  <c r="G268" i="16"/>
  <c r="W267" i="16"/>
  <c r="Y267" i="16" s="1"/>
  <c r="N267" i="16"/>
  <c r="H267" i="16"/>
  <c r="I267" i="16" s="1"/>
  <c r="G267" i="16"/>
  <c r="W266" i="16"/>
  <c r="Y266" i="16" s="1"/>
  <c r="N266" i="16"/>
  <c r="H266" i="16"/>
  <c r="I266" i="16" s="1"/>
  <c r="G266" i="16"/>
  <c r="W265" i="16"/>
  <c r="Y265" i="16" s="1"/>
  <c r="N265" i="16"/>
  <c r="H265" i="16"/>
  <c r="G265" i="16"/>
  <c r="W264" i="16"/>
  <c r="Y264" i="16" s="1"/>
  <c r="N264" i="16"/>
  <c r="H264" i="16"/>
  <c r="G264" i="16"/>
  <c r="H263" i="16"/>
  <c r="G263" i="16"/>
  <c r="W262" i="16"/>
  <c r="Y262" i="16" s="1"/>
  <c r="N262" i="16"/>
  <c r="H262" i="16"/>
  <c r="G262" i="16"/>
  <c r="H261" i="16"/>
  <c r="G261" i="16"/>
  <c r="W260" i="16"/>
  <c r="Y260" i="16" s="1"/>
  <c r="N260" i="16"/>
  <c r="H260" i="16"/>
  <c r="G260" i="16"/>
  <c r="W259" i="16"/>
  <c r="Y259" i="16" s="1"/>
  <c r="N259" i="16"/>
  <c r="H259" i="16"/>
  <c r="I259" i="16" s="1"/>
  <c r="G259" i="16"/>
  <c r="W258" i="16"/>
  <c r="Y258" i="16" s="1"/>
  <c r="N258" i="16"/>
  <c r="H258" i="16"/>
  <c r="I258" i="16" s="1"/>
  <c r="G258" i="16"/>
  <c r="W257" i="16"/>
  <c r="Y257" i="16" s="1"/>
  <c r="N257" i="16"/>
  <c r="H257" i="16"/>
  <c r="I257" i="16" s="1"/>
  <c r="G257" i="16"/>
  <c r="W256" i="16"/>
  <c r="Y256" i="16" s="1"/>
  <c r="N256" i="16"/>
  <c r="H256" i="16"/>
  <c r="G256" i="16"/>
  <c r="W255" i="16"/>
  <c r="Y255" i="16" s="1"/>
  <c r="N255" i="16"/>
  <c r="H255" i="16"/>
  <c r="I255" i="16" s="1"/>
  <c r="G255" i="16"/>
  <c r="W254" i="16"/>
  <c r="Y254" i="16" s="1"/>
  <c r="N254" i="16"/>
  <c r="H254" i="16"/>
  <c r="I254" i="16" s="1"/>
  <c r="G254" i="16"/>
  <c r="W253" i="16"/>
  <c r="Y253" i="16" s="1"/>
  <c r="N253" i="16"/>
  <c r="H253" i="16"/>
  <c r="I253" i="16" s="1"/>
  <c r="G253" i="16"/>
  <c r="W252" i="16"/>
  <c r="Y252" i="16" s="1"/>
  <c r="N252" i="16"/>
  <c r="H252" i="16"/>
  <c r="G252" i="16"/>
  <c r="W251" i="16"/>
  <c r="Y251" i="16" s="1"/>
  <c r="N251" i="16"/>
  <c r="H251" i="16"/>
  <c r="I251" i="16" s="1"/>
  <c r="G251" i="16"/>
  <c r="W250" i="16"/>
  <c r="Y250" i="16" s="1"/>
  <c r="N250" i="16"/>
  <c r="H250" i="16"/>
  <c r="I250" i="16" s="1"/>
  <c r="G250" i="16"/>
  <c r="W249" i="16"/>
  <c r="Y249" i="16" s="1"/>
  <c r="N249" i="16"/>
  <c r="H249" i="16"/>
  <c r="I249" i="16" s="1"/>
  <c r="G249" i="16"/>
  <c r="W248" i="16"/>
  <c r="Y248" i="16" s="1"/>
  <c r="N248" i="16"/>
  <c r="H248" i="16"/>
  <c r="G248" i="16"/>
  <c r="W247" i="16"/>
  <c r="Y247" i="16" s="1"/>
  <c r="N247" i="16"/>
  <c r="H247" i="16"/>
  <c r="I247" i="16" s="1"/>
  <c r="G247" i="16"/>
  <c r="W246" i="16"/>
  <c r="Y246" i="16" s="1"/>
  <c r="N246" i="16"/>
  <c r="H246" i="16"/>
  <c r="I246" i="16" s="1"/>
  <c r="G246" i="16"/>
  <c r="W245" i="16"/>
  <c r="Y245" i="16" s="1"/>
  <c r="N245" i="16"/>
  <c r="H245" i="16"/>
  <c r="I245" i="16" s="1"/>
  <c r="G245" i="16"/>
  <c r="W244" i="16"/>
  <c r="Y244" i="16" s="1"/>
  <c r="N244" i="16"/>
  <c r="H244" i="16"/>
  <c r="G244" i="16"/>
  <c r="W243" i="16"/>
  <c r="Y243" i="16" s="1"/>
  <c r="N243" i="16"/>
  <c r="H243" i="16"/>
  <c r="I243" i="16" s="1"/>
  <c r="G243" i="16"/>
  <c r="W242" i="16"/>
  <c r="Y242" i="16" s="1"/>
  <c r="N242" i="16"/>
  <c r="H242" i="16"/>
  <c r="I242" i="16" s="1"/>
  <c r="G242" i="16"/>
  <c r="W241" i="16"/>
  <c r="Y241" i="16" s="1"/>
  <c r="N241" i="16"/>
  <c r="H241" i="16"/>
  <c r="I241" i="16" s="1"/>
  <c r="G241" i="16"/>
  <c r="H240" i="16"/>
  <c r="I240" i="16" s="1"/>
  <c r="G240" i="16"/>
  <c r="W239" i="16"/>
  <c r="Y239" i="16" s="1"/>
  <c r="N239" i="16"/>
  <c r="H239" i="16"/>
  <c r="I239" i="16" s="1"/>
  <c r="G239" i="16"/>
  <c r="W238" i="16"/>
  <c r="Y238" i="16" s="1"/>
  <c r="N238" i="16"/>
  <c r="H238" i="16"/>
  <c r="G238" i="16"/>
  <c r="W237" i="16"/>
  <c r="Y237" i="16" s="1"/>
  <c r="N237" i="16"/>
  <c r="H237" i="16"/>
  <c r="I237" i="16" s="1"/>
  <c r="G237" i="16"/>
  <c r="W236" i="16"/>
  <c r="Y236" i="16" s="1"/>
  <c r="N236" i="16"/>
  <c r="H236" i="16"/>
  <c r="I236" i="16" s="1"/>
  <c r="G236" i="16"/>
  <c r="W235" i="16"/>
  <c r="Y235" i="16" s="1"/>
  <c r="N235" i="16"/>
  <c r="H235" i="16"/>
  <c r="I235" i="16" s="1"/>
  <c r="G235" i="16"/>
  <c r="W234" i="16"/>
  <c r="Y234" i="16" s="1"/>
  <c r="N234" i="16"/>
  <c r="H234" i="16"/>
  <c r="G234" i="16"/>
  <c r="H233" i="16"/>
  <c r="G233" i="16"/>
  <c r="W232" i="16"/>
  <c r="Y232" i="16" s="1"/>
  <c r="N232" i="16"/>
  <c r="H232" i="16"/>
  <c r="G232" i="16"/>
  <c r="W231" i="16"/>
  <c r="Y231" i="16" s="1"/>
  <c r="N231" i="16"/>
  <c r="H231" i="16"/>
  <c r="I231" i="16" s="1"/>
  <c r="G231" i="16"/>
  <c r="W230" i="16"/>
  <c r="Y230" i="16" s="1"/>
  <c r="N230" i="16"/>
  <c r="H230" i="16"/>
  <c r="I230" i="16" s="1"/>
  <c r="G230" i="16"/>
  <c r="W229" i="16"/>
  <c r="Y229" i="16" s="1"/>
  <c r="N229" i="16"/>
  <c r="H229" i="16"/>
  <c r="I229" i="16" s="1"/>
  <c r="G229" i="16"/>
  <c r="W228" i="16"/>
  <c r="Y228" i="16" s="1"/>
  <c r="N228" i="16"/>
  <c r="H228" i="16"/>
  <c r="G228" i="16"/>
  <c r="W227" i="16"/>
  <c r="Y227" i="16" s="1"/>
  <c r="N227" i="16"/>
  <c r="H227" i="16"/>
  <c r="I227" i="16" s="1"/>
  <c r="G227" i="16"/>
  <c r="W226" i="16"/>
  <c r="Y226" i="16" s="1"/>
  <c r="N226" i="16"/>
  <c r="H226" i="16"/>
  <c r="I226" i="16" s="1"/>
  <c r="G226" i="16"/>
  <c r="W225" i="16"/>
  <c r="Y225" i="16" s="1"/>
  <c r="N225" i="16"/>
  <c r="H225" i="16"/>
  <c r="I225" i="16" s="1"/>
  <c r="G225" i="16"/>
  <c r="W224" i="16"/>
  <c r="Y224" i="16" s="1"/>
  <c r="N224" i="16"/>
  <c r="H224" i="16"/>
  <c r="G224" i="16"/>
  <c r="H223" i="16"/>
  <c r="G223" i="16"/>
  <c r="W222" i="16"/>
  <c r="Y222" i="16" s="1"/>
  <c r="N222" i="16"/>
  <c r="H222" i="16"/>
  <c r="G222" i="16"/>
  <c r="W221" i="16"/>
  <c r="Y221" i="16" s="1"/>
  <c r="N221" i="16"/>
  <c r="H221" i="16"/>
  <c r="I221" i="16" s="1"/>
  <c r="G221" i="16"/>
  <c r="W220" i="16"/>
  <c r="Y220" i="16" s="1"/>
  <c r="N220" i="16"/>
  <c r="H220" i="16"/>
  <c r="I220" i="16" s="1"/>
  <c r="G220" i="16"/>
  <c r="W219" i="16"/>
  <c r="Y219" i="16" s="1"/>
  <c r="N219" i="16"/>
  <c r="H219" i="16"/>
  <c r="G219" i="16"/>
  <c r="W218" i="16"/>
  <c r="Y218" i="16" s="1"/>
  <c r="N218" i="16"/>
  <c r="H218" i="16"/>
  <c r="G218" i="16"/>
  <c r="W217" i="16"/>
  <c r="Y217" i="16" s="1"/>
  <c r="N217" i="16"/>
  <c r="H217" i="16"/>
  <c r="I217" i="16" s="1"/>
  <c r="G217" i="16"/>
  <c r="H216" i="16"/>
  <c r="I216" i="16" s="1"/>
  <c r="G216" i="16"/>
  <c r="W215" i="16"/>
  <c r="Y215" i="16" s="1"/>
  <c r="N215" i="16"/>
  <c r="H215" i="16"/>
  <c r="I215" i="16" s="1"/>
  <c r="G215" i="16"/>
  <c r="W214" i="16"/>
  <c r="Y214" i="16" s="1"/>
  <c r="N214" i="16"/>
  <c r="H214" i="16"/>
  <c r="I214" i="16" s="1"/>
  <c r="G214" i="16"/>
  <c r="W213" i="16"/>
  <c r="Y213" i="16" s="1"/>
  <c r="N213" i="16"/>
  <c r="H213" i="16"/>
  <c r="I213" i="16" s="1"/>
  <c r="G213" i="16"/>
  <c r="W212" i="16"/>
  <c r="Y212" i="16" s="1"/>
  <c r="N212" i="16"/>
  <c r="H212" i="16"/>
  <c r="G212" i="16"/>
  <c r="W211" i="16"/>
  <c r="Y211" i="16" s="1"/>
  <c r="N211" i="16"/>
  <c r="H211" i="16"/>
  <c r="I211" i="16" s="1"/>
  <c r="G211" i="16"/>
  <c r="W210" i="16"/>
  <c r="Y210" i="16" s="1"/>
  <c r="N210" i="16"/>
  <c r="H210" i="16"/>
  <c r="I210" i="16" s="1"/>
  <c r="G210" i="16"/>
  <c r="W209" i="16"/>
  <c r="Y209" i="16" s="1"/>
  <c r="N209" i="16"/>
  <c r="H209" i="16"/>
  <c r="G209" i="16"/>
  <c r="W208" i="16"/>
  <c r="Y208" i="16" s="1"/>
  <c r="N208" i="16"/>
  <c r="H208" i="16"/>
  <c r="G208" i="16"/>
  <c r="W207" i="16"/>
  <c r="Y207" i="16" s="1"/>
  <c r="N207" i="16"/>
  <c r="H207" i="16"/>
  <c r="I207" i="16" s="1"/>
  <c r="G207" i="16"/>
  <c r="W206" i="16"/>
  <c r="Y206" i="16" s="1"/>
  <c r="N206" i="16"/>
  <c r="H206" i="16"/>
  <c r="I206" i="16" s="1"/>
  <c r="G206" i="16"/>
  <c r="W205" i="16"/>
  <c r="Y205" i="16" s="1"/>
  <c r="N205" i="16"/>
  <c r="H205" i="16"/>
  <c r="I205" i="16" s="1"/>
  <c r="G205" i="16"/>
  <c r="W204" i="16"/>
  <c r="Y204" i="16" s="1"/>
  <c r="N204" i="16"/>
  <c r="H204" i="16"/>
  <c r="G204" i="16"/>
  <c r="W203" i="16"/>
  <c r="Y203" i="16" s="1"/>
  <c r="N203" i="16"/>
  <c r="H203" i="16"/>
  <c r="I203" i="16" s="1"/>
  <c r="G203" i="16"/>
  <c r="W202" i="16"/>
  <c r="Y202" i="16" s="1"/>
  <c r="N202" i="16"/>
  <c r="H202" i="16"/>
  <c r="I202" i="16" s="1"/>
  <c r="G202" i="16"/>
  <c r="W201" i="16"/>
  <c r="Y201" i="16" s="1"/>
  <c r="N201" i="16"/>
  <c r="H201" i="16"/>
  <c r="I201" i="16" s="1"/>
  <c r="G201" i="16"/>
  <c r="W200" i="16"/>
  <c r="Y200" i="16" s="1"/>
  <c r="N200" i="16"/>
  <c r="H200" i="16"/>
  <c r="G200" i="16"/>
  <c r="H199" i="16"/>
  <c r="G199" i="16"/>
  <c r="W198" i="16"/>
  <c r="Y198" i="16" s="1"/>
  <c r="N198" i="16"/>
  <c r="H198" i="16"/>
  <c r="G198" i="16"/>
  <c r="W197" i="16"/>
  <c r="Y197" i="16" s="1"/>
  <c r="N197" i="16"/>
  <c r="H197" i="16"/>
  <c r="I197" i="16" s="1"/>
  <c r="G197" i="16"/>
  <c r="W196" i="16"/>
  <c r="Y196" i="16" s="1"/>
  <c r="N196" i="16"/>
  <c r="H196" i="16"/>
  <c r="I196" i="16" s="1"/>
  <c r="G196" i="16"/>
  <c r="W195" i="16"/>
  <c r="Y195" i="16" s="1"/>
  <c r="N195" i="16"/>
  <c r="H195" i="16"/>
  <c r="I195" i="16" s="1"/>
  <c r="G195" i="16"/>
  <c r="W194" i="16"/>
  <c r="Y194" i="16" s="1"/>
  <c r="N194" i="16"/>
  <c r="H194" i="16"/>
  <c r="G194" i="16"/>
  <c r="W193" i="16"/>
  <c r="Y193" i="16" s="1"/>
  <c r="N193" i="16"/>
  <c r="H193" i="16"/>
  <c r="I193" i="16" s="1"/>
  <c r="G193" i="16"/>
  <c r="W192" i="16"/>
  <c r="Y192" i="16" s="1"/>
  <c r="N192" i="16"/>
  <c r="H192" i="16"/>
  <c r="I192" i="16" s="1"/>
  <c r="G192" i="16"/>
  <c r="W191" i="16"/>
  <c r="Y191" i="16" s="1"/>
  <c r="N191" i="16"/>
  <c r="H191" i="16"/>
  <c r="I191" i="16" s="1"/>
  <c r="G191" i="16"/>
  <c r="W190" i="16"/>
  <c r="Y190" i="16" s="1"/>
  <c r="N190" i="16"/>
  <c r="H190" i="16"/>
  <c r="G190" i="16"/>
  <c r="W189" i="16"/>
  <c r="Y189" i="16" s="1"/>
  <c r="N189" i="16"/>
  <c r="H189" i="16"/>
  <c r="I189" i="16" s="1"/>
  <c r="G189" i="16"/>
  <c r="H188" i="16"/>
  <c r="I188" i="16" s="1"/>
  <c r="G188" i="16"/>
  <c r="W187" i="16"/>
  <c r="Y187" i="16" s="1"/>
  <c r="N187" i="16"/>
  <c r="H187" i="16"/>
  <c r="I187" i="16" s="1"/>
  <c r="G187" i="16"/>
  <c r="W186" i="16"/>
  <c r="Y186" i="16" s="1"/>
  <c r="N186" i="16"/>
  <c r="H186" i="16"/>
  <c r="I186" i="16" s="1"/>
  <c r="G186" i="16"/>
  <c r="W185" i="16"/>
  <c r="Y185" i="16" s="1"/>
  <c r="N185" i="16"/>
  <c r="H185" i="16"/>
  <c r="I185" i="16" s="1"/>
  <c r="G185" i="16"/>
  <c r="W184" i="16"/>
  <c r="Y184" i="16" s="1"/>
  <c r="N184" i="16"/>
  <c r="H184" i="16"/>
  <c r="G184" i="16"/>
  <c r="W183" i="16"/>
  <c r="Y183" i="16" s="1"/>
  <c r="N183" i="16"/>
  <c r="H183" i="16"/>
  <c r="I183" i="16" s="1"/>
  <c r="G183" i="16"/>
  <c r="W182" i="16"/>
  <c r="Y182" i="16" s="1"/>
  <c r="N182" i="16"/>
  <c r="H182" i="16"/>
  <c r="I182" i="16" s="1"/>
  <c r="G182" i="16"/>
  <c r="W181" i="16"/>
  <c r="Y181" i="16" s="1"/>
  <c r="N181" i="16"/>
  <c r="H181" i="16"/>
  <c r="I181" i="16" s="1"/>
  <c r="G181" i="16"/>
  <c r="W180" i="16"/>
  <c r="Y180" i="16" s="1"/>
  <c r="N180" i="16"/>
  <c r="H180" i="16"/>
  <c r="G180" i="16"/>
  <c r="W179" i="16"/>
  <c r="Y179" i="16" s="1"/>
  <c r="N179" i="16"/>
  <c r="H179" i="16"/>
  <c r="I179" i="16" s="1"/>
  <c r="G179" i="16"/>
  <c r="W178" i="16"/>
  <c r="Y178" i="16" s="1"/>
  <c r="N178" i="16"/>
  <c r="H178" i="16"/>
  <c r="I178" i="16" s="1"/>
  <c r="G178" i="16"/>
  <c r="W177" i="16"/>
  <c r="Y177" i="16" s="1"/>
  <c r="N177" i="16"/>
  <c r="H177" i="16"/>
  <c r="I177" i="16" s="1"/>
  <c r="G177" i="16"/>
  <c r="W176" i="16"/>
  <c r="Y176" i="16" s="1"/>
  <c r="N176" i="16"/>
  <c r="H176" i="16"/>
  <c r="G176" i="16"/>
  <c r="W175" i="16"/>
  <c r="Y175" i="16" s="1"/>
  <c r="N175" i="16"/>
  <c r="H175" i="16"/>
  <c r="I175" i="16" s="1"/>
  <c r="G175" i="16"/>
  <c r="H174" i="16"/>
  <c r="I174" i="16" s="1"/>
  <c r="G174" i="16"/>
  <c r="W173" i="16"/>
  <c r="Y173" i="16" s="1"/>
  <c r="N173" i="16"/>
  <c r="H173" i="16"/>
  <c r="I173" i="16" s="1"/>
  <c r="G173" i="16"/>
  <c r="W172" i="16"/>
  <c r="Y172" i="16" s="1"/>
  <c r="N172" i="16"/>
  <c r="H172" i="16"/>
  <c r="I172" i="16" s="1"/>
  <c r="G172" i="16"/>
  <c r="W171" i="16"/>
  <c r="Y171" i="16" s="1"/>
  <c r="N171" i="16"/>
  <c r="H171" i="16"/>
  <c r="I171" i="16" s="1"/>
  <c r="G171" i="16"/>
  <c r="W170" i="16"/>
  <c r="N170" i="16"/>
  <c r="H170" i="16"/>
  <c r="G170" i="16"/>
  <c r="P169" i="16"/>
  <c r="L169" i="16"/>
  <c r="K169" i="16"/>
  <c r="X101" i="16" s="1"/>
  <c r="X169" i="16" s="1"/>
  <c r="J169" i="16"/>
  <c r="F169" i="16"/>
  <c r="E169" i="16"/>
  <c r="W168" i="16"/>
  <c r="Y168" i="16" s="1"/>
  <c r="N168" i="16"/>
  <c r="H168" i="16"/>
  <c r="I168" i="16" s="1"/>
  <c r="G168" i="16"/>
  <c r="W167" i="16"/>
  <c r="Y167" i="16" s="1"/>
  <c r="N167" i="16"/>
  <c r="H167" i="16"/>
  <c r="G167" i="16"/>
  <c r="W166" i="16"/>
  <c r="Y166" i="16" s="1"/>
  <c r="N166" i="16"/>
  <c r="H166" i="16"/>
  <c r="I166" i="16" s="1"/>
  <c r="G166" i="16"/>
  <c r="W165" i="16"/>
  <c r="Y165" i="16" s="1"/>
  <c r="N165" i="16"/>
  <c r="H165" i="16"/>
  <c r="G165" i="16"/>
  <c r="W164" i="16"/>
  <c r="Y164" i="16" s="1"/>
  <c r="N164" i="16"/>
  <c r="H164" i="16"/>
  <c r="I164" i="16" s="1"/>
  <c r="G164" i="16"/>
  <c r="W163" i="16"/>
  <c r="Y163" i="16" s="1"/>
  <c r="N163" i="16"/>
  <c r="H163" i="16"/>
  <c r="G163" i="16"/>
  <c r="W162" i="16"/>
  <c r="Y162" i="16" s="1"/>
  <c r="N162" i="16"/>
  <c r="H162" i="16"/>
  <c r="I162" i="16" s="1"/>
  <c r="G162" i="16"/>
  <c r="W161" i="16"/>
  <c r="Y161" i="16" s="1"/>
  <c r="N161" i="16"/>
  <c r="H161" i="16"/>
  <c r="I161" i="16" s="1"/>
  <c r="G161" i="16"/>
  <c r="W160" i="16"/>
  <c r="Y160" i="16" s="1"/>
  <c r="N160" i="16"/>
  <c r="H160" i="16"/>
  <c r="I160" i="16" s="1"/>
  <c r="G160" i="16"/>
  <c r="W159" i="16"/>
  <c r="Y159" i="16" s="1"/>
  <c r="N159" i="16"/>
  <c r="H159" i="16"/>
  <c r="G159" i="16"/>
  <c r="W158" i="16"/>
  <c r="Y158" i="16" s="1"/>
  <c r="N158" i="16"/>
  <c r="H158" i="16"/>
  <c r="I158" i="16" s="1"/>
  <c r="G158" i="16"/>
  <c r="W157" i="16"/>
  <c r="Y157" i="16" s="1"/>
  <c r="N157" i="16"/>
  <c r="H157" i="16"/>
  <c r="I157" i="16" s="1"/>
  <c r="G157" i="16"/>
  <c r="W156" i="16"/>
  <c r="Y156" i="16" s="1"/>
  <c r="N156" i="16"/>
  <c r="H156" i="16"/>
  <c r="G156" i="16"/>
  <c r="W155" i="16"/>
  <c r="Y155" i="16" s="1"/>
  <c r="N155" i="16"/>
  <c r="H155" i="16"/>
  <c r="G155" i="16"/>
  <c r="W154" i="16"/>
  <c r="Y154" i="16" s="1"/>
  <c r="N154" i="16"/>
  <c r="H154" i="16"/>
  <c r="I154" i="16" s="1"/>
  <c r="G154" i="16"/>
  <c r="W153" i="16"/>
  <c r="Y153" i="16" s="1"/>
  <c r="N153" i="16"/>
  <c r="H153" i="16"/>
  <c r="I153" i="16" s="1"/>
  <c r="G153" i="16"/>
  <c r="W152" i="16"/>
  <c r="Y152" i="16" s="1"/>
  <c r="N152" i="16"/>
  <c r="H152" i="16"/>
  <c r="I152" i="16" s="1"/>
  <c r="G152" i="16"/>
  <c r="W151" i="16"/>
  <c r="Y151" i="16" s="1"/>
  <c r="N151" i="16"/>
  <c r="H151" i="16"/>
  <c r="G151" i="16"/>
  <c r="W150" i="16"/>
  <c r="Y150" i="16" s="1"/>
  <c r="N150" i="16"/>
  <c r="H150" i="16"/>
  <c r="I150" i="16" s="1"/>
  <c r="G150" i="16"/>
  <c r="W149" i="16"/>
  <c r="Y149" i="16" s="1"/>
  <c r="N149" i="16"/>
  <c r="H149" i="16"/>
  <c r="I149" i="16" s="1"/>
  <c r="G149" i="16"/>
  <c r="W148" i="16"/>
  <c r="Y148" i="16" s="1"/>
  <c r="N148" i="16"/>
  <c r="H148" i="16"/>
  <c r="I148" i="16" s="1"/>
  <c r="G148" i="16"/>
  <c r="W147" i="16"/>
  <c r="Y147" i="16" s="1"/>
  <c r="N147" i="16"/>
  <c r="H147" i="16"/>
  <c r="G147" i="16"/>
  <c r="W146" i="16"/>
  <c r="Y146" i="16" s="1"/>
  <c r="N146" i="16"/>
  <c r="H146" i="16"/>
  <c r="I146" i="16" s="1"/>
  <c r="G146" i="16"/>
  <c r="W145" i="16"/>
  <c r="Y145" i="16" s="1"/>
  <c r="N145" i="16"/>
  <c r="H145" i="16"/>
  <c r="I145" i="16" s="1"/>
  <c r="G145" i="16"/>
  <c r="W144" i="16"/>
  <c r="Y144" i="16" s="1"/>
  <c r="N144" i="16"/>
  <c r="H144" i="16"/>
  <c r="I144" i="16" s="1"/>
  <c r="G144" i="16"/>
  <c r="W143" i="16"/>
  <c r="Y143" i="16" s="1"/>
  <c r="N143" i="16"/>
  <c r="H143" i="16"/>
  <c r="G143" i="16"/>
  <c r="W142" i="16"/>
  <c r="Y142" i="16" s="1"/>
  <c r="N142" i="16"/>
  <c r="H142" i="16"/>
  <c r="I142" i="16" s="1"/>
  <c r="G142" i="16"/>
  <c r="W141" i="16"/>
  <c r="Y141" i="16" s="1"/>
  <c r="N141" i="16"/>
  <c r="H141" i="16"/>
  <c r="I141" i="16" s="1"/>
  <c r="G141" i="16"/>
  <c r="W140" i="16"/>
  <c r="Y140" i="16" s="1"/>
  <c r="N140" i="16"/>
  <c r="H140" i="16"/>
  <c r="I140" i="16" s="1"/>
  <c r="G140" i="16"/>
  <c r="W139" i="16"/>
  <c r="Y139" i="16" s="1"/>
  <c r="N139" i="16"/>
  <c r="H139" i="16"/>
  <c r="G139" i="16"/>
  <c r="W138" i="16"/>
  <c r="Y138" i="16" s="1"/>
  <c r="N138" i="16"/>
  <c r="H138" i="16"/>
  <c r="G138" i="16"/>
  <c r="W137" i="16"/>
  <c r="Y137" i="16" s="1"/>
  <c r="N137" i="16"/>
  <c r="H137" i="16"/>
  <c r="I137" i="16" s="1"/>
  <c r="G137" i="16"/>
  <c r="W136" i="16"/>
  <c r="Y136" i="16" s="1"/>
  <c r="N136" i="16"/>
  <c r="H136" i="16"/>
  <c r="I136" i="16" s="1"/>
  <c r="G136" i="16"/>
  <c r="W135" i="16"/>
  <c r="Y135" i="16" s="1"/>
  <c r="N135" i="16"/>
  <c r="H135" i="16"/>
  <c r="G135" i="16"/>
  <c r="W134" i="16"/>
  <c r="Y134" i="16" s="1"/>
  <c r="N134" i="16"/>
  <c r="H134" i="16"/>
  <c r="I134" i="16" s="1"/>
  <c r="G134" i="16"/>
  <c r="W133" i="16"/>
  <c r="Y133" i="16" s="1"/>
  <c r="N133" i="16"/>
  <c r="H133" i="16"/>
  <c r="G133" i="16"/>
  <c r="W132" i="16"/>
  <c r="Y132" i="16" s="1"/>
  <c r="N132" i="16"/>
  <c r="H132" i="16"/>
  <c r="I132" i="16" s="1"/>
  <c r="G132" i="16"/>
  <c r="W131" i="16"/>
  <c r="Y131" i="16" s="1"/>
  <c r="N131" i="16"/>
  <c r="H131" i="16"/>
  <c r="G131" i="16"/>
  <c r="W130" i="16"/>
  <c r="Y130" i="16" s="1"/>
  <c r="N130" i="16"/>
  <c r="H130" i="16"/>
  <c r="I130" i="16" s="1"/>
  <c r="G130" i="16"/>
  <c r="W129" i="16"/>
  <c r="Y129" i="16" s="1"/>
  <c r="N129" i="16"/>
  <c r="H129" i="16"/>
  <c r="I129" i="16" s="1"/>
  <c r="G129" i="16"/>
  <c r="W128" i="16"/>
  <c r="Y128" i="16" s="1"/>
  <c r="N128" i="16"/>
  <c r="H128" i="16"/>
  <c r="I128" i="16" s="1"/>
  <c r="G128" i="16"/>
  <c r="W127" i="16"/>
  <c r="Y127" i="16" s="1"/>
  <c r="N127" i="16"/>
  <c r="H127" i="16"/>
  <c r="G127" i="16"/>
  <c r="W126" i="16"/>
  <c r="Y126" i="16" s="1"/>
  <c r="N126" i="16"/>
  <c r="H126" i="16"/>
  <c r="I126" i="16" s="1"/>
  <c r="G126" i="16"/>
  <c r="W125" i="16"/>
  <c r="Y125" i="16" s="1"/>
  <c r="N125" i="16"/>
  <c r="H125" i="16"/>
  <c r="I125" i="16" s="1"/>
  <c r="G125" i="16"/>
  <c r="W124" i="16"/>
  <c r="Y124" i="16" s="1"/>
  <c r="N124" i="16"/>
  <c r="H124" i="16"/>
  <c r="G124" i="16"/>
  <c r="W123" i="16"/>
  <c r="Y123" i="16" s="1"/>
  <c r="N123" i="16"/>
  <c r="H123" i="16"/>
  <c r="G123" i="16"/>
  <c r="W122" i="16"/>
  <c r="Y122" i="16" s="1"/>
  <c r="N122" i="16"/>
  <c r="H122" i="16"/>
  <c r="I122" i="16" s="1"/>
  <c r="G122" i="16"/>
  <c r="W121" i="16"/>
  <c r="Y121" i="16" s="1"/>
  <c r="N121" i="16"/>
  <c r="H121" i="16"/>
  <c r="I121" i="16" s="1"/>
  <c r="G121" i="16"/>
  <c r="W120" i="16"/>
  <c r="Y120" i="16" s="1"/>
  <c r="N120" i="16"/>
  <c r="H120" i="16"/>
  <c r="I120" i="16" s="1"/>
  <c r="G120" i="16"/>
  <c r="W119" i="16"/>
  <c r="Y119" i="16" s="1"/>
  <c r="N119" i="16"/>
  <c r="H119" i="16"/>
  <c r="I119" i="16" s="1"/>
  <c r="G119" i="16"/>
  <c r="H118" i="16"/>
  <c r="I118" i="16" s="1"/>
  <c r="G118" i="16"/>
  <c r="W117" i="16"/>
  <c r="Y117" i="16" s="1"/>
  <c r="N117" i="16"/>
  <c r="H117" i="16"/>
  <c r="G117" i="16"/>
  <c r="W116" i="16"/>
  <c r="Y116" i="16" s="1"/>
  <c r="N116" i="16"/>
  <c r="H116" i="16"/>
  <c r="I116" i="16" s="1"/>
  <c r="G116" i="16"/>
  <c r="W115" i="16"/>
  <c r="Y115" i="16" s="1"/>
  <c r="N115" i="16"/>
  <c r="H115" i="16"/>
  <c r="I115" i="16" s="1"/>
  <c r="G115" i="16"/>
  <c r="W114" i="16"/>
  <c r="Y114" i="16" s="1"/>
  <c r="N114" i="16"/>
  <c r="H114" i="16"/>
  <c r="I114" i="16" s="1"/>
  <c r="G114" i="16"/>
  <c r="W113" i="16"/>
  <c r="Y113" i="16" s="1"/>
  <c r="N113" i="16"/>
  <c r="H113" i="16"/>
  <c r="I113" i="16" s="1"/>
  <c r="G113" i="16"/>
  <c r="W112" i="16"/>
  <c r="Y112" i="16" s="1"/>
  <c r="N112" i="16"/>
  <c r="H112" i="16"/>
  <c r="I112" i="16" s="1"/>
  <c r="G112" i="16"/>
  <c r="W111" i="16"/>
  <c r="Y111" i="16" s="1"/>
  <c r="N111" i="16"/>
  <c r="H111" i="16"/>
  <c r="I111" i="16" s="1"/>
  <c r="G111" i="16"/>
  <c r="W110" i="16"/>
  <c r="Y110" i="16" s="1"/>
  <c r="N110" i="16"/>
  <c r="H110" i="16"/>
  <c r="I110" i="16" s="1"/>
  <c r="G110" i="16"/>
  <c r="W109" i="16"/>
  <c r="Y109" i="16" s="1"/>
  <c r="N109" i="16"/>
  <c r="H109" i="16"/>
  <c r="I109" i="16" s="1"/>
  <c r="G109" i="16"/>
  <c r="W108" i="16"/>
  <c r="Y108" i="16" s="1"/>
  <c r="N108" i="16"/>
  <c r="H108" i="16"/>
  <c r="I108" i="16" s="1"/>
  <c r="G108" i="16"/>
  <c r="W107" i="16"/>
  <c r="Y107" i="16" s="1"/>
  <c r="N107" i="16"/>
  <c r="H107" i="16"/>
  <c r="I107" i="16" s="1"/>
  <c r="G107" i="16"/>
  <c r="W106" i="16"/>
  <c r="Y106" i="16" s="1"/>
  <c r="N106" i="16"/>
  <c r="H106" i="16"/>
  <c r="I106" i="16" s="1"/>
  <c r="G106" i="16"/>
  <c r="W105" i="16"/>
  <c r="Y105" i="16" s="1"/>
  <c r="N105" i="16"/>
  <c r="H105" i="16"/>
  <c r="I105" i="16" s="1"/>
  <c r="G105" i="16"/>
  <c r="W104" i="16"/>
  <c r="Y104" i="16" s="1"/>
  <c r="N104" i="16"/>
  <c r="H104" i="16"/>
  <c r="I104" i="16" s="1"/>
  <c r="G104" i="16"/>
  <c r="W103" i="16"/>
  <c r="Y103" i="16" s="1"/>
  <c r="N103" i="16"/>
  <c r="H103" i="16"/>
  <c r="I103" i="16" s="1"/>
  <c r="G103" i="16"/>
  <c r="W102" i="16"/>
  <c r="Y102" i="16" s="1"/>
  <c r="N102" i="16"/>
  <c r="H102" i="16"/>
  <c r="I102" i="16" s="1"/>
  <c r="G102" i="16"/>
  <c r="W101" i="16"/>
  <c r="N101" i="16"/>
  <c r="H101" i="16"/>
  <c r="I101" i="16" s="1"/>
  <c r="G101" i="16"/>
  <c r="P100" i="16"/>
  <c r="L100" i="16"/>
  <c r="K100" i="16"/>
  <c r="X17" i="16" s="1"/>
  <c r="X100" i="16" s="1"/>
  <c r="J100" i="16"/>
  <c r="F100" i="16"/>
  <c r="E100" i="16"/>
  <c r="W99" i="16"/>
  <c r="Y99" i="16" s="1"/>
  <c r="N99" i="16"/>
  <c r="H99" i="16"/>
  <c r="I99" i="16" s="1"/>
  <c r="G99" i="16"/>
  <c r="W98" i="16"/>
  <c r="Y98" i="16" s="1"/>
  <c r="N98" i="16"/>
  <c r="H98" i="16"/>
  <c r="I98" i="16" s="1"/>
  <c r="G98" i="16"/>
  <c r="W97" i="16"/>
  <c r="Y97" i="16" s="1"/>
  <c r="N97" i="16"/>
  <c r="H97" i="16"/>
  <c r="I97" i="16" s="1"/>
  <c r="G97" i="16"/>
  <c r="W96" i="16"/>
  <c r="Y96" i="16" s="1"/>
  <c r="N96" i="16"/>
  <c r="H96" i="16"/>
  <c r="G96" i="16"/>
  <c r="W95" i="16"/>
  <c r="Y95" i="16" s="1"/>
  <c r="N95" i="16"/>
  <c r="H95" i="16"/>
  <c r="I95" i="16" s="1"/>
  <c r="G95" i="16"/>
  <c r="W94" i="16"/>
  <c r="Y94" i="16" s="1"/>
  <c r="N94" i="16"/>
  <c r="H94" i="16"/>
  <c r="I94" i="16" s="1"/>
  <c r="G94" i="16"/>
  <c r="W93" i="16"/>
  <c r="Y93" i="16" s="1"/>
  <c r="N93" i="16"/>
  <c r="H93" i="16"/>
  <c r="G93" i="16"/>
  <c r="W92" i="16"/>
  <c r="Y92" i="16" s="1"/>
  <c r="N92" i="16"/>
  <c r="H92" i="16"/>
  <c r="I92" i="16" s="1"/>
  <c r="G92" i="16"/>
  <c r="W91" i="16"/>
  <c r="Y91" i="16" s="1"/>
  <c r="N91" i="16"/>
  <c r="H91" i="16"/>
  <c r="G91" i="16"/>
  <c r="W90" i="16"/>
  <c r="Y90" i="16" s="1"/>
  <c r="N90" i="16"/>
  <c r="H90" i="16"/>
  <c r="I90" i="16" s="1"/>
  <c r="G90" i="16"/>
  <c r="W89" i="16"/>
  <c r="Y89" i="16" s="1"/>
  <c r="N89" i="16"/>
  <c r="H89" i="16"/>
  <c r="I89" i="16" s="1"/>
  <c r="G89" i="16"/>
  <c r="W88" i="16"/>
  <c r="Y88" i="16" s="1"/>
  <c r="N88" i="16"/>
  <c r="H88" i="16"/>
  <c r="I88" i="16" s="1"/>
  <c r="G88" i="16"/>
  <c r="W87" i="16"/>
  <c r="Y87" i="16" s="1"/>
  <c r="N87" i="16"/>
  <c r="H87" i="16"/>
  <c r="G87" i="16"/>
  <c r="W86" i="16"/>
  <c r="Y86" i="16" s="1"/>
  <c r="N86" i="16"/>
  <c r="H86" i="16"/>
  <c r="G86" i="16"/>
  <c r="W85" i="16"/>
  <c r="Y85" i="16" s="1"/>
  <c r="N85" i="16"/>
  <c r="H85" i="16"/>
  <c r="I85" i="16" s="1"/>
  <c r="G85" i="16"/>
  <c r="W84" i="16"/>
  <c r="Y84" i="16" s="1"/>
  <c r="N84" i="16"/>
  <c r="H84" i="16"/>
  <c r="I84" i="16" s="1"/>
  <c r="G84" i="16"/>
  <c r="W83" i="16"/>
  <c r="Y83" i="16" s="1"/>
  <c r="N83" i="16"/>
  <c r="H83" i="16"/>
  <c r="I83" i="16" s="1"/>
  <c r="G83" i="16"/>
  <c r="W82" i="16"/>
  <c r="Y82" i="16" s="1"/>
  <c r="N82" i="16"/>
  <c r="H82" i="16"/>
  <c r="I82" i="16" s="1"/>
  <c r="G82" i="16"/>
  <c r="W81" i="16"/>
  <c r="Y81" i="16" s="1"/>
  <c r="N81" i="16"/>
  <c r="H81" i="16"/>
  <c r="I81" i="16" s="1"/>
  <c r="G81" i="16"/>
  <c r="W80" i="16"/>
  <c r="Y80" i="16" s="1"/>
  <c r="N80" i="16"/>
  <c r="H80" i="16"/>
  <c r="G80" i="16"/>
  <c r="W79" i="16"/>
  <c r="Y79" i="16" s="1"/>
  <c r="N79" i="16"/>
  <c r="H79" i="16"/>
  <c r="I79" i="16" s="1"/>
  <c r="G79" i="16"/>
  <c r="W78" i="16"/>
  <c r="Y78" i="16" s="1"/>
  <c r="N78" i="16"/>
  <c r="H78" i="16"/>
  <c r="I78" i="16" s="1"/>
  <c r="G78" i="16"/>
  <c r="W77" i="16"/>
  <c r="Y77" i="16" s="1"/>
  <c r="N77" i="16"/>
  <c r="H77" i="16"/>
  <c r="I77" i="16" s="1"/>
  <c r="G77" i="16"/>
  <c r="W76" i="16"/>
  <c r="Y76" i="16" s="1"/>
  <c r="N76" i="16"/>
  <c r="H76" i="16"/>
  <c r="I76" i="16" s="1"/>
  <c r="G76" i="16"/>
  <c r="W75" i="16"/>
  <c r="Y75" i="16" s="1"/>
  <c r="N75" i="16"/>
  <c r="H75" i="16"/>
  <c r="G75" i="16"/>
  <c r="W74" i="16"/>
  <c r="Y74" i="16" s="1"/>
  <c r="N74" i="16"/>
  <c r="H74" i="16"/>
  <c r="I74" i="16" s="1"/>
  <c r="G74" i="16"/>
  <c r="W73" i="16"/>
  <c r="Y73" i="16" s="1"/>
  <c r="N73" i="16"/>
  <c r="H73" i="16"/>
  <c r="I73" i="16" s="1"/>
  <c r="G73" i="16"/>
  <c r="W72" i="16"/>
  <c r="Y72" i="16" s="1"/>
  <c r="N72" i="16"/>
  <c r="H72" i="16"/>
  <c r="I72" i="16" s="1"/>
  <c r="G72" i="16"/>
  <c r="W71" i="16"/>
  <c r="Y71" i="16" s="1"/>
  <c r="N71" i="16"/>
  <c r="H71" i="16"/>
  <c r="I71" i="16" s="1"/>
  <c r="G71" i="16"/>
  <c r="W70" i="16"/>
  <c r="Y70" i="16" s="1"/>
  <c r="N70" i="16"/>
  <c r="H70" i="16"/>
  <c r="I70" i="16" s="1"/>
  <c r="G70" i="16"/>
  <c r="W69" i="16"/>
  <c r="Y69" i="16" s="1"/>
  <c r="N69" i="16"/>
  <c r="H69" i="16"/>
  <c r="I69" i="16" s="1"/>
  <c r="G69" i="16"/>
  <c r="W68" i="16"/>
  <c r="Y68" i="16" s="1"/>
  <c r="N68" i="16"/>
  <c r="H68" i="16"/>
  <c r="I68" i="16" s="1"/>
  <c r="G68" i="16"/>
  <c r="W67" i="16"/>
  <c r="Y67" i="16" s="1"/>
  <c r="N67" i="16"/>
  <c r="H67" i="16"/>
  <c r="G67" i="16"/>
  <c r="W66" i="16"/>
  <c r="Y66" i="16" s="1"/>
  <c r="N66" i="16"/>
  <c r="H66" i="16"/>
  <c r="I66" i="16" s="1"/>
  <c r="G66" i="16"/>
  <c r="W65" i="16"/>
  <c r="Y65" i="16" s="1"/>
  <c r="N65" i="16"/>
  <c r="H65" i="16"/>
  <c r="I65" i="16" s="1"/>
  <c r="G65" i="16"/>
  <c r="W64" i="16"/>
  <c r="Y64" i="16" s="1"/>
  <c r="N64" i="16"/>
  <c r="H64" i="16"/>
  <c r="G64" i="16"/>
  <c r="W63" i="16"/>
  <c r="Y63" i="16" s="1"/>
  <c r="N63" i="16"/>
  <c r="H63" i="16"/>
  <c r="G63" i="16"/>
  <c r="W62" i="16"/>
  <c r="Y62" i="16" s="1"/>
  <c r="N62" i="16"/>
  <c r="H62" i="16"/>
  <c r="I62" i="16" s="1"/>
  <c r="G62" i="16"/>
  <c r="W61" i="16"/>
  <c r="Y61" i="16" s="1"/>
  <c r="N61" i="16"/>
  <c r="H61" i="16"/>
  <c r="I61" i="16" s="1"/>
  <c r="G61" i="16"/>
  <c r="W60" i="16"/>
  <c r="Y60" i="16" s="1"/>
  <c r="N60" i="16"/>
  <c r="H60" i="16"/>
  <c r="I60" i="16" s="1"/>
  <c r="G60" i="16"/>
  <c r="W59" i="16"/>
  <c r="Y59" i="16" s="1"/>
  <c r="N59" i="16"/>
  <c r="H59" i="16"/>
  <c r="G59" i="16"/>
  <c r="W58" i="16"/>
  <c r="Y58" i="16" s="1"/>
  <c r="N58" i="16"/>
  <c r="H58" i="16"/>
  <c r="I58" i="16" s="1"/>
  <c r="G58" i="16"/>
  <c r="W57" i="16"/>
  <c r="Y57" i="16" s="1"/>
  <c r="N57" i="16"/>
  <c r="H57" i="16"/>
  <c r="I57" i="16" s="1"/>
  <c r="G57" i="16"/>
  <c r="W56" i="16"/>
  <c r="Y56" i="16" s="1"/>
  <c r="N56" i="16"/>
  <c r="H56" i="16"/>
  <c r="I56" i="16" s="1"/>
  <c r="G56" i="16"/>
  <c r="W55" i="16"/>
  <c r="Y55" i="16" s="1"/>
  <c r="N55" i="16"/>
  <c r="H55" i="16"/>
  <c r="G55" i="16"/>
  <c r="W54" i="16"/>
  <c r="Y54" i="16" s="1"/>
  <c r="N54" i="16"/>
  <c r="H54" i="16"/>
  <c r="I54" i="16" s="1"/>
  <c r="G54" i="16"/>
  <c r="W53" i="16"/>
  <c r="Y53" i="16" s="1"/>
  <c r="N53" i="16"/>
  <c r="H53" i="16"/>
  <c r="I53" i="16" s="1"/>
  <c r="G53" i="16"/>
  <c r="W52" i="16"/>
  <c r="Y52" i="16" s="1"/>
  <c r="N52" i="16"/>
  <c r="H52" i="16"/>
  <c r="I52" i="16" s="1"/>
  <c r="G52" i="16"/>
  <c r="W51" i="16"/>
  <c r="Y51" i="16" s="1"/>
  <c r="N51" i="16"/>
  <c r="H51" i="16"/>
  <c r="I51" i="16" s="1"/>
  <c r="G51" i="16"/>
  <c r="W50" i="16"/>
  <c r="Y50" i="16" s="1"/>
  <c r="N50" i="16"/>
  <c r="H50" i="16"/>
  <c r="I50" i="16" s="1"/>
  <c r="G50" i="16"/>
  <c r="W49" i="16"/>
  <c r="Y49" i="16" s="1"/>
  <c r="N49" i="16"/>
  <c r="H49" i="16"/>
  <c r="I49" i="16" s="1"/>
  <c r="G49" i="16"/>
  <c r="W48" i="16"/>
  <c r="Y48" i="16" s="1"/>
  <c r="N48" i="16"/>
  <c r="H48" i="16"/>
  <c r="G48" i="16"/>
  <c r="W47" i="16"/>
  <c r="Y47" i="16" s="1"/>
  <c r="N47" i="16"/>
  <c r="H47" i="16"/>
  <c r="I47" i="16" s="1"/>
  <c r="G47" i="16"/>
  <c r="W46" i="16"/>
  <c r="Y46" i="16" s="1"/>
  <c r="N46" i="16"/>
  <c r="H46" i="16"/>
  <c r="I46" i="16" s="1"/>
  <c r="G46" i="16"/>
  <c r="W45" i="16"/>
  <c r="Y45" i="16" s="1"/>
  <c r="N45" i="16"/>
  <c r="H45" i="16"/>
  <c r="I45" i="16" s="1"/>
  <c r="G45" i="16"/>
  <c r="W44" i="16"/>
  <c r="Y44" i="16" s="1"/>
  <c r="N44" i="16"/>
  <c r="H44" i="16"/>
  <c r="I44" i="16" s="1"/>
  <c r="G44" i="16"/>
  <c r="W43" i="16"/>
  <c r="Y43" i="16" s="1"/>
  <c r="N43" i="16"/>
  <c r="H43" i="16"/>
  <c r="G43" i="16"/>
  <c r="W42" i="16"/>
  <c r="Y42" i="16" s="1"/>
  <c r="N42" i="16"/>
  <c r="H42" i="16"/>
  <c r="I42" i="16" s="1"/>
  <c r="G42" i="16"/>
  <c r="W41" i="16"/>
  <c r="Y41" i="16" s="1"/>
  <c r="N41" i="16"/>
  <c r="H41" i="16"/>
  <c r="I41" i="16" s="1"/>
  <c r="G41" i="16"/>
  <c r="W40" i="16"/>
  <c r="Y40" i="16" s="1"/>
  <c r="N40" i="16"/>
  <c r="H40" i="16"/>
  <c r="I40" i="16" s="1"/>
  <c r="G40" i="16"/>
  <c r="W39" i="16"/>
  <c r="Y39" i="16" s="1"/>
  <c r="N39" i="16"/>
  <c r="H39" i="16"/>
  <c r="G39" i="16"/>
  <c r="W38" i="16"/>
  <c r="Y38" i="16" s="1"/>
  <c r="N38" i="16"/>
  <c r="H38" i="16"/>
  <c r="I38" i="16" s="1"/>
  <c r="G38" i="16"/>
  <c r="W37" i="16"/>
  <c r="Y37" i="16" s="1"/>
  <c r="N37" i="16"/>
  <c r="H37" i="16"/>
  <c r="I37" i="16" s="1"/>
  <c r="G37" i="16"/>
  <c r="H36" i="16"/>
  <c r="G36" i="16"/>
  <c r="W35" i="16"/>
  <c r="Y35" i="16" s="1"/>
  <c r="N35" i="16"/>
  <c r="H35" i="16"/>
  <c r="I35" i="16" s="1"/>
  <c r="G35" i="16"/>
  <c r="W34" i="16"/>
  <c r="Y34" i="16" s="1"/>
  <c r="N34" i="16"/>
  <c r="H34" i="16"/>
  <c r="I34" i="16" s="1"/>
  <c r="G34" i="16"/>
  <c r="W33" i="16"/>
  <c r="Y33" i="16" s="1"/>
  <c r="N33" i="16"/>
  <c r="H33" i="16"/>
  <c r="G33" i="16"/>
  <c r="W32" i="16"/>
  <c r="Y32" i="16" s="1"/>
  <c r="N32" i="16"/>
  <c r="H32" i="16"/>
  <c r="I32" i="16" s="1"/>
  <c r="G32" i="16"/>
  <c r="W31" i="16"/>
  <c r="Y31" i="16" s="1"/>
  <c r="N31" i="16"/>
  <c r="H31" i="16"/>
  <c r="I31" i="16" s="1"/>
  <c r="G31" i="16"/>
  <c r="W30" i="16"/>
  <c r="Y30" i="16" s="1"/>
  <c r="N30" i="16"/>
  <c r="H30" i="16"/>
  <c r="G30" i="16"/>
  <c r="W29" i="16"/>
  <c r="Y29" i="16" s="1"/>
  <c r="N29" i="16"/>
  <c r="H29" i="16"/>
  <c r="G29" i="16"/>
  <c r="W28" i="16"/>
  <c r="Y28" i="16" s="1"/>
  <c r="N28" i="16"/>
  <c r="H28" i="16"/>
  <c r="I28" i="16" s="1"/>
  <c r="G28" i="16"/>
  <c r="W27" i="16"/>
  <c r="Y27" i="16" s="1"/>
  <c r="N27" i="16"/>
  <c r="H27" i="16"/>
  <c r="I27" i="16" s="1"/>
  <c r="G27" i="16"/>
  <c r="W26" i="16"/>
  <c r="Y26" i="16" s="1"/>
  <c r="N26" i="16"/>
  <c r="H26" i="16"/>
  <c r="I26" i="16" s="1"/>
  <c r="G26" i="16"/>
  <c r="W25" i="16"/>
  <c r="Y25" i="16" s="1"/>
  <c r="N25" i="16"/>
  <c r="H25" i="16"/>
  <c r="G25" i="16"/>
  <c r="W24" i="16"/>
  <c r="Y24" i="16" s="1"/>
  <c r="N24" i="16"/>
  <c r="H24" i="16"/>
  <c r="G24" i="16"/>
  <c r="W23" i="16"/>
  <c r="Y23" i="16" s="1"/>
  <c r="N23" i="16"/>
  <c r="H23" i="16"/>
  <c r="G23" i="16"/>
  <c r="W22" i="16"/>
  <c r="Y22" i="16" s="1"/>
  <c r="N22" i="16"/>
  <c r="H22" i="16"/>
  <c r="I22" i="16" s="1"/>
  <c r="G22" i="16"/>
  <c r="W21" i="16"/>
  <c r="Y21" i="16" s="1"/>
  <c r="N21" i="16"/>
  <c r="H21" i="16"/>
  <c r="G21" i="16"/>
  <c r="W20" i="16"/>
  <c r="Y20" i="16" s="1"/>
  <c r="N20" i="16"/>
  <c r="H20" i="16"/>
  <c r="I20" i="16" s="1"/>
  <c r="G20" i="16"/>
  <c r="W19" i="16"/>
  <c r="Y19" i="16" s="1"/>
  <c r="N19" i="16"/>
  <c r="H19" i="16"/>
  <c r="I19" i="16" s="1"/>
  <c r="G19" i="16"/>
  <c r="W18" i="16"/>
  <c r="Y18" i="16" s="1"/>
  <c r="N18" i="16"/>
  <c r="H18" i="16"/>
  <c r="G18" i="16"/>
  <c r="W17" i="16"/>
  <c r="Y17" i="16" s="1"/>
  <c r="N17" i="16"/>
  <c r="H17" i="16"/>
  <c r="G17" i="16"/>
  <c r="U15" i="16"/>
  <c r="E10" i="16"/>
  <c r="P689" i="15"/>
  <c r="L689" i="15"/>
  <c r="K689" i="15"/>
  <c r="X639" i="15" s="1"/>
  <c r="X689" i="15" s="1"/>
  <c r="J689" i="15"/>
  <c r="F689" i="15"/>
  <c r="E689" i="15"/>
  <c r="W688" i="15"/>
  <c r="Y688" i="15" s="1"/>
  <c r="N688" i="15"/>
  <c r="H688" i="15"/>
  <c r="I688" i="15" s="1"/>
  <c r="G688" i="15"/>
  <c r="W687" i="15"/>
  <c r="Y687" i="15" s="1"/>
  <c r="N687" i="15"/>
  <c r="H687" i="15"/>
  <c r="I687" i="15" s="1"/>
  <c r="G687" i="15"/>
  <c r="W686" i="15"/>
  <c r="Y686" i="15" s="1"/>
  <c r="N686" i="15"/>
  <c r="H686" i="15"/>
  <c r="I686" i="15" s="1"/>
  <c r="G686" i="15"/>
  <c r="W685" i="15"/>
  <c r="Y685" i="15" s="1"/>
  <c r="N685" i="15"/>
  <c r="H685" i="15"/>
  <c r="G685" i="15"/>
  <c r="H684" i="15"/>
  <c r="I684" i="15" s="1"/>
  <c r="G684" i="15"/>
  <c r="W683" i="15"/>
  <c r="Y683" i="15" s="1"/>
  <c r="N683" i="15"/>
  <c r="H683" i="15"/>
  <c r="I683" i="15" s="1"/>
  <c r="G683" i="15"/>
  <c r="W682" i="15"/>
  <c r="Y682" i="15" s="1"/>
  <c r="N682" i="15"/>
  <c r="H682" i="15"/>
  <c r="G682" i="15"/>
  <c r="W681" i="15"/>
  <c r="Y681" i="15" s="1"/>
  <c r="N681" i="15"/>
  <c r="H681" i="15"/>
  <c r="I681" i="15" s="1"/>
  <c r="G681" i="15"/>
  <c r="W680" i="15"/>
  <c r="Y680" i="15" s="1"/>
  <c r="N680" i="15"/>
  <c r="H680" i="15"/>
  <c r="G680" i="15"/>
  <c r="W678" i="15"/>
  <c r="Y678" i="15" s="1"/>
  <c r="N678" i="15"/>
  <c r="H678" i="15"/>
  <c r="I678" i="15" s="1"/>
  <c r="G678" i="15"/>
  <c r="H677" i="15"/>
  <c r="I677" i="15" s="1"/>
  <c r="G677" i="15"/>
  <c r="W676" i="15"/>
  <c r="Y676" i="15" s="1"/>
  <c r="N676" i="15"/>
  <c r="H676" i="15"/>
  <c r="G676" i="15"/>
  <c r="W675" i="15"/>
  <c r="Y675" i="15" s="1"/>
  <c r="N675" i="15"/>
  <c r="H675" i="15"/>
  <c r="G675" i="15"/>
  <c r="W674" i="15"/>
  <c r="Y674" i="15" s="1"/>
  <c r="N674" i="15"/>
  <c r="H674" i="15"/>
  <c r="G674" i="15"/>
  <c r="W673" i="15"/>
  <c r="Y673" i="15" s="1"/>
  <c r="N673" i="15"/>
  <c r="H673" i="15"/>
  <c r="I673" i="15" s="1"/>
  <c r="G673" i="15"/>
  <c r="H672" i="15"/>
  <c r="G672" i="15"/>
  <c r="W671" i="15"/>
  <c r="Y671" i="15" s="1"/>
  <c r="N671" i="15"/>
  <c r="H671" i="15"/>
  <c r="G671" i="15"/>
  <c r="W669" i="15"/>
  <c r="Y669" i="15" s="1"/>
  <c r="N669" i="15"/>
  <c r="H669" i="15"/>
  <c r="I669" i="15" s="1"/>
  <c r="G669" i="15"/>
  <c r="W668" i="15"/>
  <c r="Y668" i="15" s="1"/>
  <c r="N668" i="15"/>
  <c r="H668" i="15"/>
  <c r="G668" i="15"/>
  <c r="W667" i="15"/>
  <c r="Y667" i="15" s="1"/>
  <c r="N667" i="15"/>
  <c r="H667" i="15"/>
  <c r="I667" i="15" s="1"/>
  <c r="G667" i="15"/>
  <c r="W666" i="15"/>
  <c r="Y666" i="15" s="1"/>
  <c r="N666" i="15"/>
  <c r="H666" i="15"/>
  <c r="I666" i="15" s="1"/>
  <c r="G666" i="15"/>
  <c r="W665" i="15"/>
  <c r="Y665" i="15" s="1"/>
  <c r="N665" i="15"/>
  <c r="H665" i="15"/>
  <c r="I665" i="15" s="1"/>
  <c r="G665" i="15"/>
  <c r="H664" i="15"/>
  <c r="I664" i="15" s="1"/>
  <c r="G664" i="15"/>
  <c r="W663" i="15"/>
  <c r="Y663" i="15" s="1"/>
  <c r="N663" i="15"/>
  <c r="H663" i="15"/>
  <c r="G663" i="15"/>
  <c r="W662" i="15"/>
  <c r="Y662" i="15" s="1"/>
  <c r="N662" i="15"/>
  <c r="H662" i="15"/>
  <c r="G662" i="15"/>
  <c r="W661" i="15"/>
  <c r="Y661" i="15" s="1"/>
  <c r="N661" i="15"/>
  <c r="H661" i="15"/>
  <c r="I661" i="15" s="1"/>
  <c r="G661" i="15"/>
  <c r="W660" i="15"/>
  <c r="Y660" i="15" s="1"/>
  <c r="N660" i="15"/>
  <c r="H660" i="15"/>
  <c r="I660" i="15" s="1"/>
  <c r="G660" i="15"/>
  <c r="W659" i="15"/>
  <c r="Y659" i="15" s="1"/>
  <c r="N659" i="15"/>
  <c r="H659" i="15"/>
  <c r="I659" i="15" s="1"/>
  <c r="G659" i="15"/>
  <c r="H658" i="15"/>
  <c r="I658" i="15" s="1"/>
  <c r="G658" i="15"/>
  <c r="W657" i="15"/>
  <c r="Y657" i="15" s="1"/>
  <c r="N657" i="15"/>
  <c r="H657" i="15"/>
  <c r="G657" i="15"/>
  <c r="W656" i="15"/>
  <c r="Y656" i="15" s="1"/>
  <c r="N656" i="15"/>
  <c r="H656" i="15"/>
  <c r="G656" i="15"/>
  <c r="W655" i="15"/>
  <c r="Y655" i="15" s="1"/>
  <c r="N655" i="15"/>
  <c r="H655" i="15"/>
  <c r="I655" i="15" s="1"/>
  <c r="G655" i="15"/>
  <c r="W654" i="15"/>
  <c r="Y654" i="15" s="1"/>
  <c r="N654" i="15"/>
  <c r="H654" i="15"/>
  <c r="I654" i="15" s="1"/>
  <c r="G654" i="15"/>
  <c r="W653" i="15"/>
  <c r="Y653" i="15" s="1"/>
  <c r="N653" i="15"/>
  <c r="H653" i="15"/>
  <c r="I653" i="15" s="1"/>
  <c r="G653" i="15"/>
  <c r="H652" i="15"/>
  <c r="I652" i="15" s="1"/>
  <c r="G652" i="15"/>
  <c r="W651" i="15"/>
  <c r="Y651" i="15" s="1"/>
  <c r="N651" i="15"/>
  <c r="H651" i="15"/>
  <c r="G651" i="15"/>
  <c r="W650" i="15"/>
  <c r="Y650" i="15" s="1"/>
  <c r="N650" i="15"/>
  <c r="H650" i="15"/>
  <c r="I650" i="15" s="1"/>
  <c r="G650" i="15"/>
  <c r="W649" i="15"/>
  <c r="Y649" i="15" s="1"/>
  <c r="N649" i="15"/>
  <c r="H649" i="15"/>
  <c r="I649" i="15" s="1"/>
  <c r="G649" i="15"/>
  <c r="H648" i="15"/>
  <c r="G648" i="15"/>
  <c r="W647" i="15"/>
  <c r="Y647" i="15" s="1"/>
  <c r="N647" i="15"/>
  <c r="H647" i="15"/>
  <c r="I647" i="15" s="1"/>
  <c r="G647" i="15"/>
  <c r="W645" i="15"/>
  <c r="Y645" i="15" s="1"/>
  <c r="N645" i="15"/>
  <c r="H645" i="15"/>
  <c r="G645" i="15"/>
  <c r="W644" i="15"/>
  <c r="Y644" i="15" s="1"/>
  <c r="N644" i="15"/>
  <c r="H644" i="15"/>
  <c r="G644" i="15"/>
  <c r="W643" i="15"/>
  <c r="Y643" i="15" s="1"/>
  <c r="N643" i="15"/>
  <c r="H643" i="15"/>
  <c r="I643" i="15" s="1"/>
  <c r="G643" i="15"/>
  <c r="W642" i="15"/>
  <c r="Y642" i="15" s="1"/>
  <c r="N642" i="15"/>
  <c r="H642" i="15"/>
  <c r="I642" i="15" s="1"/>
  <c r="G642" i="15"/>
  <c r="H641" i="15"/>
  <c r="I641" i="15" s="1"/>
  <c r="G641" i="15"/>
  <c r="W640" i="15"/>
  <c r="Y640" i="15" s="1"/>
  <c r="N640" i="15"/>
  <c r="H640" i="15"/>
  <c r="I640" i="15" s="1"/>
  <c r="G640" i="15"/>
  <c r="W639" i="15"/>
  <c r="Y639" i="15" s="1"/>
  <c r="N639" i="15"/>
  <c r="H639" i="15"/>
  <c r="G639" i="15"/>
  <c r="P638" i="15"/>
  <c r="L638" i="15"/>
  <c r="K638" i="15"/>
  <c r="X551" i="15" s="1"/>
  <c r="X638" i="15" s="1"/>
  <c r="J638" i="15"/>
  <c r="F638" i="15"/>
  <c r="E638" i="15"/>
  <c r="W637" i="15"/>
  <c r="Y637" i="15" s="1"/>
  <c r="N637" i="15"/>
  <c r="H637" i="15"/>
  <c r="I637" i="15" s="1"/>
  <c r="G637" i="15"/>
  <c r="W636" i="15"/>
  <c r="Y636" i="15" s="1"/>
  <c r="N636" i="15"/>
  <c r="H636" i="15"/>
  <c r="G636" i="15"/>
  <c r="W635" i="15"/>
  <c r="Y635" i="15" s="1"/>
  <c r="N635" i="15"/>
  <c r="H635" i="15"/>
  <c r="I635" i="15" s="1"/>
  <c r="G635" i="15"/>
  <c r="W634" i="15"/>
  <c r="Y634" i="15" s="1"/>
  <c r="N634" i="15"/>
  <c r="H634" i="15"/>
  <c r="I634" i="15" s="1"/>
  <c r="G634" i="15"/>
  <c r="W633" i="15"/>
  <c r="Y633" i="15" s="1"/>
  <c r="N633" i="15"/>
  <c r="H633" i="15"/>
  <c r="I633" i="15" s="1"/>
  <c r="G633" i="15"/>
  <c r="W632" i="15"/>
  <c r="Y632" i="15" s="1"/>
  <c r="N632" i="15"/>
  <c r="H632" i="15"/>
  <c r="G632" i="15"/>
  <c r="W631" i="15"/>
  <c r="Y631" i="15" s="1"/>
  <c r="N631" i="15"/>
  <c r="H631" i="15"/>
  <c r="I631" i="15" s="1"/>
  <c r="G631" i="15"/>
  <c r="W630" i="15"/>
  <c r="Y630" i="15" s="1"/>
  <c r="N630" i="15"/>
  <c r="H630" i="15"/>
  <c r="G630" i="15"/>
  <c r="W629" i="15"/>
  <c r="Y629" i="15" s="1"/>
  <c r="N629" i="15"/>
  <c r="H629" i="15"/>
  <c r="I629" i="15" s="1"/>
  <c r="G629" i="15"/>
  <c r="W628" i="15"/>
  <c r="Y628" i="15" s="1"/>
  <c r="N628" i="15"/>
  <c r="H628" i="15"/>
  <c r="G628" i="15"/>
  <c r="W627" i="15"/>
  <c r="Y627" i="15" s="1"/>
  <c r="N627" i="15"/>
  <c r="H627" i="15"/>
  <c r="I627" i="15" s="1"/>
  <c r="G627" i="15"/>
  <c r="W626" i="15"/>
  <c r="Y626" i="15" s="1"/>
  <c r="N626" i="15"/>
  <c r="H626" i="15"/>
  <c r="G626" i="15"/>
  <c r="W625" i="15"/>
  <c r="Y625" i="15" s="1"/>
  <c r="N625" i="15"/>
  <c r="H625" i="15"/>
  <c r="I625" i="15" s="1"/>
  <c r="G625" i="15"/>
  <c r="W624" i="15"/>
  <c r="Y624" i="15" s="1"/>
  <c r="N624" i="15"/>
  <c r="H624" i="15"/>
  <c r="G624" i="15"/>
  <c r="W623" i="15"/>
  <c r="Y623" i="15" s="1"/>
  <c r="N623" i="15"/>
  <c r="H623" i="15"/>
  <c r="I623" i="15" s="1"/>
  <c r="G623" i="15"/>
  <c r="W622" i="15"/>
  <c r="Y622" i="15" s="1"/>
  <c r="N622" i="15"/>
  <c r="H622" i="15"/>
  <c r="G622" i="15"/>
  <c r="W621" i="15"/>
  <c r="Y621" i="15" s="1"/>
  <c r="N621" i="15"/>
  <c r="H621" i="15"/>
  <c r="I621" i="15" s="1"/>
  <c r="G621" i="15"/>
  <c r="H620" i="15"/>
  <c r="G620" i="15"/>
  <c r="W619" i="15"/>
  <c r="Y619" i="15" s="1"/>
  <c r="N619" i="15"/>
  <c r="H619" i="15"/>
  <c r="I619" i="15" s="1"/>
  <c r="G619" i="15"/>
  <c r="W618" i="15"/>
  <c r="Y618" i="15" s="1"/>
  <c r="N618" i="15"/>
  <c r="H618" i="15"/>
  <c r="G618" i="15"/>
  <c r="W617" i="15"/>
  <c r="Y617" i="15" s="1"/>
  <c r="N617" i="15"/>
  <c r="H617" i="15"/>
  <c r="I617" i="15" s="1"/>
  <c r="G617" i="15"/>
  <c r="W616" i="15"/>
  <c r="Y616" i="15" s="1"/>
  <c r="N616" i="15"/>
  <c r="H616" i="15"/>
  <c r="G616" i="15"/>
  <c r="W615" i="15"/>
  <c r="Y615" i="15" s="1"/>
  <c r="N615" i="15"/>
  <c r="H615" i="15"/>
  <c r="I615" i="15" s="1"/>
  <c r="G615" i="15"/>
  <c r="W614" i="15"/>
  <c r="Y614" i="15" s="1"/>
  <c r="N614" i="15"/>
  <c r="H614" i="15"/>
  <c r="G614" i="15"/>
  <c r="W613" i="15"/>
  <c r="Y613" i="15" s="1"/>
  <c r="N613" i="15"/>
  <c r="H613" i="15"/>
  <c r="I613" i="15" s="1"/>
  <c r="G613" i="15"/>
  <c r="W612" i="15"/>
  <c r="Y612" i="15" s="1"/>
  <c r="N612" i="15"/>
  <c r="H612" i="15"/>
  <c r="G612" i="15"/>
  <c r="W611" i="15"/>
  <c r="Y611" i="15" s="1"/>
  <c r="N611" i="15"/>
  <c r="H611" i="15"/>
  <c r="I611" i="15" s="1"/>
  <c r="G611" i="15"/>
  <c r="W610" i="15"/>
  <c r="Y610" i="15" s="1"/>
  <c r="N610" i="15"/>
  <c r="H610" i="15"/>
  <c r="G610" i="15"/>
  <c r="W609" i="15"/>
  <c r="Y609" i="15" s="1"/>
  <c r="N609" i="15"/>
  <c r="H609" i="15"/>
  <c r="I609" i="15" s="1"/>
  <c r="G609" i="15"/>
  <c r="W608" i="15"/>
  <c r="Y608" i="15" s="1"/>
  <c r="N608" i="15"/>
  <c r="H608" i="15"/>
  <c r="G608" i="15"/>
  <c r="W607" i="15"/>
  <c r="Y607" i="15" s="1"/>
  <c r="N607" i="15"/>
  <c r="H607" i="15"/>
  <c r="I607" i="15" s="1"/>
  <c r="G607" i="15"/>
  <c r="H606" i="15"/>
  <c r="I606" i="15" s="1"/>
  <c r="G606" i="15"/>
  <c r="W605" i="15"/>
  <c r="Y605" i="15" s="1"/>
  <c r="N605" i="15"/>
  <c r="H605" i="15"/>
  <c r="I605" i="15" s="1"/>
  <c r="G605" i="15"/>
  <c r="W604" i="15"/>
  <c r="Y604" i="15" s="1"/>
  <c r="N604" i="15"/>
  <c r="H604" i="15"/>
  <c r="G604" i="15"/>
  <c r="W603" i="15"/>
  <c r="Y603" i="15" s="1"/>
  <c r="N603" i="15"/>
  <c r="H603" i="15"/>
  <c r="I603" i="15" s="1"/>
  <c r="G603" i="15"/>
  <c r="W602" i="15"/>
  <c r="Y602" i="15" s="1"/>
  <c r="N602" i="15"/>
  <c r="H602" i="15"/>
  <c r="G602" i="15"/>
  <c r="W601" i="15"/>
  <c r="Y601" i="15" s="1"/>
  <c r="N601" i="15"/>
  <c r="H601" i="15"/>
  <c r="I601" i="15" s="1"/>
  <c r="G601" i="15"/>
  <c r="W600" i="15"/>
  <c r="Y600" i="15" s="1"/>
  <c r="N600" i="15"/>
  <c r="H600" i="15"/>
  <c r="G600" i="15"/>
  <c r="W599" i="15"/>
  <c r="Y599" i="15" s="1"/>
  <c r="N599" i="15"/>
  <c r="H599" i="15"/>
  <c r="I599" i="15" s="1"/>
  <c r="G599" i="15"/>
  <c r="W598" i="15"/>
  <c r="Y598" i="15" s="1"/>
  <c r="N598" i="15"/>
  <c r="H598" i="15"/>
  <c r="G598" i="15"/>
  <c r="W597" i="15"/>
  <c r="Y597" i="15" s="1"/>
  <c r="N597" i="15"/>
  <c r="H597" i="15"/>
  <c r="I597" i="15" s="1"/>
  <c r="G597" i="15"/>
  <c r="W596" i="15"/>
  <c r="Y596" i="15" s="1"/>
  <c r="N596" i="15"/>
  <c r="H596" i="15"/>
  <c r="I596" i="15" s="1"/>
  <c r="G596" i="15"/>
  <c r="W595" i="15"/>
  <c r="Y595" i="15" s="1"/>
  <c r="N595" i="15"/>
  <c r="H595" i="15"/>
  <c r="I595" i="15" s="1"/>
  <c r="G595" i="15"/>
  <c r="W594" i="15"/>
  <c r="Y594" i="15" s="1"/>
  <c r="N594" i="15"/>
  <c r="H594" i="15"/>
  <c r="I594" i="15" s="1"/>
  <c r="G594" i="15"/>
  <c r="W593" i="15"/>
  <c r="Y593" i="15" s="1"/>
  <c r="N593" i="15"/>
  <c r="H593" i="15"/>
  <c r="G593" i="15"/>
  <c r="W592" i="15"/>
  <c r="Y592" i="15" s="1"/>
  <c r="N592" i="15"/>
  <c r="H592" i="15"/>
  <c r="I592" i="15" s="1"/>
  <c r="G592" i="15"/>
  <c r="W591" i="15"/>
  <c r="Y591" i="15" s="1"/>
  <c r="N591" i="15"/>
  <c r="H591" i="15"/>
  <c r="I591" i="15" s="1"/>
  <c r="G591" i="15"/>
  <c r="W590" i="15"/>
  <c r="Y590" i="15" s="1"/>
  <c r="N590" i="15"/>
  <c r="H590" i="15"/>
  <c r="I590" i="15" s="1"/>
  <c r="G590" i="15"/>
  <c r="H589" i="15"/>
  <c r="I589" i="15" s="1"/>
  <c r="G589" i="15"/>
  <c r="W588" i="15"/>
  <c r="Y588" i="15" s="1"/>
  <c r="N588" i="15"/>
  <c r="H588" i="15"/>
  <c r="I588" i="15" s="1"/>
  <c r="G588" i="15"/>
  <c r="W587" i="15"/>
  <c r="Y587" i="15" s="1"/>
  <c r="N587" i="15"/>
  <c r="H587" i="15"/>
  <c r="G587" i="15"/>
  <c r="W586" i="15"/>
  <c r="Y586" i="15" s="1"/>
  <c r="N586" i="15"/>
  <c r="H586" i="15"/>
  <c r="G586" i="15"/>
  <c r="W585" i="15"/>
  <c r="Y585" i="15" s="1"/>
  <c r="N585" i="15"/>
  <c r="H585" i="15"/>
  <c r="I585" i="15" s="1"/>
  <c r="G585" i="15"/>
  <c r="W584" i="15"/>
  <c r="Y584" i="15" s="1"/>
  <c r="N584" i="15"/>
  <c r="H584" i="15"/>
  <c r="I584" i="15" s="1"/>
  <c r="G584" i="15"/>
  <c r="W583" i="15"/>
  <c r="Y583" i="15" s="1"/>
  <c r="N583" i="15"/>
  <c r="H583" i="15"/>
  <c r="G583" i="15"/>
  <c r="W582" i="15"/>
  <c r="Y582" i="15" s="1"/>
  <c r="N582" i="15"/>
  <c r="H582" i="15"/>
  <c r="I582" i="15" s="1"/>
  <c r="G582" i="15"/>
  <c r="W581" i="15"/>
  <c r="Y581" i="15" s="1"/>
  <c r="N581" i="15"/>
  <c r="H581" i="15"/>
  <c r="I581" i="15" s="1"/>
  <c r="G581" i="15"/>
  <c r="W580" i="15"/>
  <c r="Y580" i="15" s="1"/>
  <c r="N580" i="15"/>
  <c r="H580" i="15"/>
  <c r="I580" i="15" s="1"/>
  <c r="G580" i="15"/>
  <c r="W579" i="15"/>
  <c r="Y579" i="15" s="1"/>
  <c r="N579" i="15"/>
  <c r="H579" i="15"/>
  <c r="G579" i="15"/>
  <c r="W578" i="15"/>
  <c r="Y578" i="15" s="1"/>
  <c r="N578" i="15"/>
  <c r="H578" i="15"/>
  <c r="I578" i="15" s="1"/>
  <c r="G578" i="15"/>
  <c r="W577" i="15"/>
  <c r="Y577" i="15" s="1"/>
  <c r="N577" i="15"/>
  <c r="H577" i="15"/>
  <c r="I577" i="15" s="1"/>
  <c r="G577" i="15"/>
  <c r="H576" i="15"/>
  <c r="G576" i="15"/>
  <c r="W575" i="15"/>
  <c r="Y575" i="15" s="1"/>
  <c r="N575" i="15"/>
  <c r="H575" i="15"/>
  <c r="I575" i="15" s="1"/>
  <c r="G575" i="15"/>
  <c r="W574" i="15"/>
  <c r="Y574" i="15" s="1"/>
  <c r="N574" i="15"/>
  <c r="H574" i="15"/>
  <c r="I574" i="15" s="1"/>
  <c r="G574" i="15"/>
  <c r="W573" i="15"/>
  <c r="Y573" i="15" s="1"/>
  <c r="N573" i="15"/>
  <c r="H573" i="15"/>
  <c r="G573" i="15"/>
  <c r="W572" i="15"/>
  <c r="Y572" i="15" s="1"/>
  <c r="N572" i="15"/>
  <c r="H572" i="15"/>
  <c r="I572" i="15" s="1"/>
  <c r="G572" i="15"/>
  <c r="W571" i="15"/>
  <c r="Y571" i="15" s="1"/>
  <c r="N571" i="15"/>
  <c r="H571" i="15"/>
  <c r="I571" i="15" s="1"/>
  <c r="G571" i="15"/>
  <c r="W570" i="15"/>
  <c r="Y570" i="15" s="1"/>
  <c r="N570" i="15"/>
  <c r="H570" i="15"/>
  <c r="I570" i="15" s="1"/>
  <c r="G570" i="15"/>
  <c r="W569" i="15"/>
  <c r="Y569" i="15" s="1"/>
  <c r="N569" i="15"/>
  <c r="H569" i="15"/>
  <c r="G569" i="15"/>
  <c r="H568" i="15"/>
  <c r="I568" i="15" s="1"/>
  <c r="G568" i="15"/>
  <c r="W567" i="15"/>
  <c r="Y567" i="15" s="1"/>
  <c r="N567" i="15"/>
  <c r="H567" i="15"/>
  <c r="G567" i="15"/>
  <c r="W566" i="15"/>
  <c r="Y566" i="15" s="1"/>
  <c r="N566" i="15"/>
  <c r="H566" i="15"/>
  <c r="I566" i="15" s="1"/>
  <c r="G566" i="15"/>
  <c r="W565" i="15"/>
  <c r="Y565" i="15" s="1"/>
  <c r="N565" i="15"/>
  <c r="H565" i="15"/>
  <c r="I565" i="15" s="1"/>
  <c r="G565" i="15"/>
  <c r="W564" i="15"/>
  <c r="Y564" i="15" s="1"/>
  <c r="N564" i="15"/>
  <c r="H564" i="15"/>
  <c r="I564" i="15" s="1"/>
  <c r="G564" i="15"/>
  <c r="W563" i="15"/>
  <c r="Y563" i="15" s="1"/>
  <c r="N563" i="15"/>
  <c r="H563" i="15"/>
  <c r="G563" i="15"/>
  <c r="W562" i="15"/>
  <c r="Y562" i="15" s="1"/>
  <c r="N562" i="15"/>
  <c r="H562" i="15"/>
  <c r="G562" i="15"/>
  <c r="W561" i="15"/>
  <c r="Y561" i="15" s="1"/>
  <c r="N561" i="15"/>
  <c r="H561" i="15"/>
  <c r="I561" i="15" s="1"/>
  <c r="G561" i="15"/>
  <c r="W560" i="15"/>
  <c r="Y560" i="15" s="1"/>
  <c r="N560" i="15"/>
  <c r="H560" i="15"/>
  <c r="I560" i="15" s="1"/>
  <c r="G560" i="15"/>
  <c r="W559" i="15"/>
  <c r="Y559" i="15" s="1"/>
  <c r="N559" i="15"/>
  <c r="H559" i="15"/>
  <c r="G559" i="15"/>
  <c r="W558" i="15"/>
  <c r="Y558" i="15" s="1"/>
  <c r="N558" i="15"/>
  <c r="H558" i="15"/>
  <c r="I558" i="15" s="1"/>
  <c r="G558" i="15"/>
  <c r="W557" i="15"/>
  <c r="Y557" i="15" s="1"/>
  <c r="N557" i="15"/>
  <c r="H557" i="15"/>
  <c r="I557" i="15" s="1"/>
  <c r="G557" i="15"/>
  <c r="W556" i="15"/>
  <c r="Y556" i="15" s="1"/>
  <c r="N556" i="15"/>
  <c r="H556" i="15"/>
  <c r="I556" i="15" s="1"/>
  <c r="G556" i="15"/>
  <c r="W555" i="15"/>
  <c r="Y555" i="15" s="1"/>
  <c r="N555" i="15"/>
  <c r="H555" i="15"/>
  <c r="G555" i="15"/>
  <c r="W554" i="15"/>
  <c r="Y554" i="15" s="1"/>
  <c r="N554" i="15"/>
  <c r="H554" i="15"/>
  <c r="I554" i="15" s="1"/>
  <c r="G554" i="15"/>
  <c r="W553" i="15"/>
  <c r="Y553" i="15" s="1"/>
  <c r="N553" i="15"/>
  <c r="H553" i="15"/>
  <c r="I553" i="15" s="1"/>
  <c r="G553" i="15"/>
  <c r="W552" i="15"/>
  <c r="Y552" i="15" s="1"/>
  <c r="N552" i="15"/>
  <c r="H552" i="15"/>
  <c r="I552" i="15" s="1"/>
  <c r="G552" i="15"/>
  <c r="H551" i="15"/>
  <c r="G551" i="15"/>
  <c r="P550" i="15"/>
  <c r="L550" i="15"/>
  <c r="K550" i="15"/>
  <c r="X484" i="15" s="1"/>
  <c r="X550" i="15" s="1"/>
  <c r="J550" i="15"/>
  <c r="F550" i="15"/>
  <c r="E550" i="15"/>
  <c r="W549" i="15"/>
  <c r="Y549" i="15" s="1"/>
  <c r="N549" i="15"/>
  <c r="H549" i="15"/>
  <c r="I549" i="15" s="1"/>
  <c r="G549" i="15"/>
  <c r="W548" i="15"/>
  <c r="Y548" i="15" s="1"/>
  <c r="N548" i="15"/>
  <c r="H548" i="15"/>
  <c r="I548" i="15" s="1"/>
  <c r="G548" i="15"/>
  <c r="W547" i="15"/>
  <c r="Y547" i="15" s="1"/>
  <c r="N547" i="15"/>
  <c r="H547" i="15"/>
  <c r="I547" i="15" s="1"/>
  <c r="G547" i="15"/>
  <c r="W546" i="15"/>
  <c r="Y546" i="15" s="1"/>
  <c r="N546" i="15"/>
  <c r="H546" i="15"/>
  <c r="G546" i="15"/>
  <c r="W545" i="15"/>
  <c r="Y545" i="15" s="1"/>
  <c r="N545" i="15"/>
  <c r="H545" i="15"/>
  <c r="I545" i="15" s="1"/>
  <c r="G545" i="15"/>
  <c r="W544" i="15"/>
  <c r="Y544" i="15" s="1"/>
  <c r="N544" i="15"/>
  <c r="H544" i="15"/>
  <c r="I544" i="15" s="1"/>
  <c r="G544" i="15"/>
  <c r="W543" i="15"/>
  <c r="Y543" i="15" s="1"/>
  <c r="N543" i="15"/>
  <c r="H543" i="15"/>
  <c r="I543" i="15" s="1"/>
  <c r="G543" i="15"/>
  <c r="W542" i="15"/>
  <c r="Y542" i="15" s="1"/>
  <c r="N542" i="15"/>
  <c r="H542" i="15"/>
  <c r="G542" i="15"/>
  <c r="W541" i="15"/>
  <c r="Y541" i="15" s="1"/>
  <c r="N541" i="15"/>
  <c r="H541" i="15"/>
  <c r="I541" i="15" s="1"/>
  <c r="G541" i="15"/>
  <c r="W540" i="15"/>
  <c r="Y540" i="15" s="1"/>
  <c r="N540" i="15"/>
  <c r="H540" i="15"/>
  <c r="I540" i="15" s="1"/>
  <c r="G540" i="15"/>
  <c r="W539" i="15"/>
  <c r="Y539" i="15" s="1"/>
  <c r="N539" i="15"/>
  <c r="H539" i="15"/>
  <c r="I539" i="15" s="1"/>
  <c r="G539" i="15"/>
  <c r="W538" i="15"/>
  <c r="Y538" i="15" s="1"/>
  <c r="N538" i="15"/>
  <c r="H538" i="15"/>
  <c r="G538" i="15"/>
  <c r="W537" i="15"/>
  <c r="Y537" i="15" s="1"/>
  <c r="N537" i="15"/>
  <c r="H537" i="15"/>
  <c r="I537" i="15" s="1"/>
  <c r="G537" i="15"/>
  <c r="W536" i="15"/>
  <c r="Y536" i="15" s="1"/>
  <c r="N536" i="15"/>
  <c r="H536" i="15"/>
  <c r="I536" i="15" s="1"/>
  <c r="G536" i="15"/>
  <c r="W535" i="15"/>
  <c r="Y535" i="15" s="1"/>
  <c r="N535" i="15"/>
  <c r="H535" i="15"/>
  <c r="I535" i="15" s="1"/>
  <c r="G535" i="15"/>
  <c r="W534" i="15"/>
  <c r="Y534" i="15" s="1"/>
  <c r="N534" i="15"/>
  <c r="H534" i="15"/>
  <c r="G534" i="15"/>
  <c r="W533" i="15"/>
  <c r="Y533" i="15" s="1"/>
  <c r="N533" i="15"/>
  <c r="H533" i="15"/>
  <c r="I533" i="15" s="1"/>
  <c r="G533" i="15"/>
  <c r="W532" i="15"/>
  <c r="Y532" i="15" s="1"/>
  <c r="N532" i="15"/>
  <c r="H532" i="15"/>
  <c r="I532" i="15" s="1"/>
  <c r="G532" i="15"/>
  <c r="W531" i="15"/>
  <c r="Y531" i="15" s="1"/>
  <c r="N531" i="15"/>
  <c r="H531" i="15"/>
  <c r="I531" i="15" s="1"/>
  <c r="G531" i="15"/>
  <c r="W530" i="15"/>
  <c r="Y530" i="15" s="1"/>
  <c r="N530" i="15"/>
  <c r="H530" i="15"/>
  <c r="G530" i="15"/>
  <c r="W529" i="15"/>
  <c r="Y529" i="15" s="1"/>
  <c r="N529" i="15"/>
  <c r="H529" i="15"/>
  <c r="I529" i="15" s="1"/>
  <c r="G529" i="15"/>
  <c r="W528" i="15"/>
  <c r="Y528" i="15" s="1"/>
  <c r="N528" i="15"/>
  <c r="H528" i="15"/>
  <c r="I528" i="15" s="1"/>
  <c r="G528" i="15"/>
  <c r="H527" i="15"/>
  <c r="I527" i="15" s="1"/>
  <c r="G527" i="15"/>
  <c r="W526" i="15"/>
  <c r="Y526" i="15" s="1"/>
  <c r="N526" i="15"/>
  <c r="H526" i="15"/>
  <c r="I526" i="15" s="1"/>
  <c r="G526" i="15"/>
  <c r="W525" i="15"/>
  <c r="Y525" i="15" s="1"/>
  <c r="N525" i="15"/>
  <c r="H525" i="15"/>
  <c r="G525" i="15"/>
  <c r="W524" i="15"/>
  <c r="Y524" i="15" s="1"/>
  <c r="N524" i="15"/>
  <c r="H524" i="15"/>
  <c r="I524" i="15" s="1"/>
  <c r="G524" i="15"/>
  <c r="H523" i="15"/>
  <c r="G523" i="15"/>
  <c r="W522" i="15"/>
  <c r="Y522" i="15" s="1"/>
  <c r="N522" i="15"/>
  <c r="H522" i="15"/>
  <c r="I522" i="15" s="1"/>
  <c r="G522" i="15"/>
  <c r="W521" i="15"/>
  <c r="Y521" i="15" s="1"/>
  <c r="N521" i="15"/>
  <c r="H521" i="15"/>
  <c r="I521" i="15" s="1"/>
  <c r="G521" i="15"/>
  <c r="W520" i="15"/>
  <c r="Y520" i="15" s="1"/>
  <c r="N520" i="15"/>
  <c r="H520" i="15"/>
  <c r="I520" i="15" s="1"/>
  <c r="G520" i="15"/>
  <c r="W519" i="15"/>
  <c r="Y519" i="15" s="1"/>
  <c r="N519" i="15"/>
  <c r="H519" i="15"/>
  <c r="G519" i="15"/>
  <c r="W518" i="15"/>
  <c r="Y518" i="15" s="1"/>
  <c r="N518" i="15"/>
  <c r="H518" i="15"/>
  <c r="I518" i="15" s="1"/>
  <c r="G518" i="15"/>
  <c r="W517" i="15"/>
  <c r="Y517" i="15" s="1"/>
  <c r="N517" i="15"/>
  <c r="H517" i="15"/>
  <c r="I517" i="15" s="1"/>
  <c r="G517" i="15"/>
  <c r="W516" i="15"/>
  <c r="Y516" i="15" s="1"/>
  <c r="N516" i="15"/>
  <c r="H516" i="15"/>
  <c r="G516" i="15"/>
  <c r="W515" i="15"/>
  <c r="Y515" i="15" s="1"/>
  <c r="N515" i="15"/>
  <c r="H515" i="15"/>
  <c r="I515" i="15" s="1"/>
  <c r="G515" i="15"/>
  <c r="W514" i="15"/>
  <c r="Y514" i="15" s="1"/>
  <c r="N514" i="15"/>
  <c r="H514" i="15"/>
  <c r="I514" i="15" s="1"/>
  <c r="G514" i="15"/>
  <c r="W513" i="15"/>
  <c r="Y513" i="15" s="1"/>
  <c r="N513" i="15"/>
  <c r="H513" i="15"/>
  <c r="I513" i="15" s="1"/>
  <c r="G513" i="15"/>
  <c r="W512" i="15"/>
  <c r="Y512" i="15" s="1"/>
  <c r="N512" i="15"/>
  <c r="H512" i="15"/>
  <c r="I512" i="15" s="1"/>
  <c r="G512" i="15"/>
  <c r="W511" i="15"/>
  <c r="Y511" i="15" s="1"/>
  <c r="N511" i="15"/>
  <c r="H511" i="15"/>
  <c r="G511" i="15"/>
  <c r="W510" i="15"/>
  <c r="Y510" i="15" s="1"/>
  <c r="N510" i="15"/>
  <c r="H510" i="15"/>
  <c r="I510" i="15" s="1"/>
  <c r="G510" i="15"/>
  <c r="W509" i="15"/>
  <c r="Y509" i="15" s="1"/>
  <c r="N509" i="15"/>
  <c r="H509" i="15"/>
  <c r="I509" i="15" s="1"/>
  <c r="G509" i="15"/>
  <c r="W508" i="15"/>
  <c r="Y508" i="15" s="1"/>
  <c r="N508" i="15"/>
  <c r="H508" i="15"/>
  <c r="I508" i="15" s="1"/>
  <c r="G508" i="15"/>
  <c r="W507" i="15"/>
  <c r="Y507" i="15" s="1"/>
  <c r="N507" i="15"/>
  <c r="H507" i="15"/>
  <c r="G507" i="15"/>
  <c r="W506" i="15"/>
  <c r="Y506" i="15" s="1"/>
  <c r="N506" i="15"/>
  <c r="H506" i="15"/>
  <c r="I506" i="15" s="1"/>
  <c r="G506" i="15"/>
  <c r="W505" i="15"/>
  <c r="Y505" i="15" s="1"/>
  <c r="N505" i="15"/>
  <c r="H505" i="15"/>
  <c r="I505" i="15" s="1"/>
  <c r="G505" i="15"/>
  <c r="W504" i="15"/>
  <c r="Y504" i="15" s="1"/>
  <c r="N504" i="15"/>
  <c r="H504" i="15"/>
  <c r="I504" i="15" s="1"/>
  <c r="G504" i="15"/>
  <c r="W503" i="15"/>
  <c r="Y503" i="15" s="1"/>
  <c r="N503" i="15"/>
  <c r="H503" i="15"/>
  <c r="G503" i="15"/>
  <c r="W502" i="15"/>
  <c r="Y502" i="15" s="1"/>
  <c r="N502" i="15"/>
  <c r="H502" i="15"/>
  <c r="I502" i="15" s="1"/>
  <c r="G502" i="15"/>
  <c r="W501" i="15"/>
  <c r="Y501" i="15" s="1"/>
  <c r="N501" i="15"/>
  <c r="H501" i="15"/>
  <c r="G501" i="15"/>
  <c r="W500" i="15"/>
  <c r="Y500" i="15" s="1"/>
  <c r="N500" i="15"/>
  <c r="H500" i="15"/>
  <c r="G500" i="15"/>
  <c r="W499" i="15"/>
  <c r="Y499" i="15" s="1"/>
  <c r="N499" i="15"/>
  <c r="H499" i="15"/>
  <c r="I499" i="15" s="1"/>
  <c r="G499" i="15"/>
  <c r="W498" i="15"/>
  <c r="Y498" i="15" s="1"/>
  <c r="N498" i="15"/>
  <c r="H498" i="15"/>
  <c r="I498" i="15" s="1"/>
  <c r="G498" i="15"/>
  <c r="W497" i="15"/>
  <c r="Y497" i="15" s="1"/>
  <c r="N497" i="15"/>
  <c r="H497" i="15"/>
  <c r="G497" i="15"/>
  <c r="W495" i="15"/>
  <c r="Y495" i="15" s="1"/>
  <c r="N495" i="15"/>
  <c r="H495" i="15"/>
  <c r="I495" i="15" s="1"/>
  <c r="G495" i="15"/>
  <c r="H494" i="15"/>
  <c r="I494" i="15" s="1"/>
  <c r="G494" i="15"/>
  <c r="W493" i="15"/>
  <c r="Y493" i="15" s="1"/>
  <c r="N493" i="15"/>
  <c r="H493" i="15"/>
  <c r="I493" i="15" s="1"/>
  <c r="G493" i="15"/>
  <c r="W492" i="15"/>
  <c r="Y492" i="15" s="1"/>
  <c r="N492" i="15"/>
  <c r="H492" i="15"/>
  <c r="G492" i="15"/>
  <c r="W491" i="15"/>
  <c r="Y491" i="15" s="1"/>
  <c r="N491" i="15"/>
  <c r="H491" i="15"/>
  <c r="I491" i="15" s="1"/>
  <c r="G491" i="15"/>
  <c r="H490" i="15"/>
  <c r="G490" i="15"/>
  <c r="W489" i="15"/>
  <c r="Y489" i="15" s="1"/>
  <c r="N489" i="15"/>
  <c r="H489" i="15"/>
  <c r="I489" i="15" s="1"/>
  <c r="G489" i="15"/>
  <c r="W488" i="15"/>
  <c r="Y488" i="15" s="1"/>
  <c r="N488" i="15"/>
  <c r="H488" i="15"/>
  <c r="G488" i="15"/>
  <c r="W487" i="15"/>
  <c r="Y487" i="15" s="1"/>
  <c r="N487" i="15"/>
  <c r="H487" i="15"/>
  <c r="I487" i="15" s="1"/>
  <c r="G487" i="15"/>
  <c r="W486" i="15"/>
  <c r="Y486" i="15" s="1"/>
  <c r="N486" i="15"/>
  <c r="H486" i="15"/>
  <c r="G486" i="15"/>
  <c r="W485" i="15"/>
  <c r="Y485" i="15" s="1"/>
  <c r="N485" i="15"/>
  <c r="H485" i="15"/>
  <c r="I485" i="15" s="1"/>
  <c r="G485" i="15"/>
  <c r="H484" i="15"/>
  <c r="G484" i="15"/>
  <c r="P483" i="15"/>
  <c r="L483" i="15"/>
  <c r="K483" i="15"/>
  <c r="X414" i="15" s="1"/>
  <c r="X483" i="15" s="1"/>
  <c r="J483" i="15"/>
  <c r="F483" i="15"/>
  <c r="E483" i="15"/>
  <c r="W482" i="15"/>
  <c r="Y482" i="15" s="1"/>
  <c r="N482" i="15"/>
  <c r="H482" i="15"/>
  <c r="I482" i="15" s="1"/>
  <c r="G482" i="15"/>
  <c r="W481" i="15"/>
  <c r="Y481" i="15" s="1"/>
  <c r="N481" i="15"/>
  <c r="H481" i="15"/>
  <c r="G481" i="15"/>
  <c r="W480" i="15"/>
  <c r="Y480" i="15" s="1"/>
  <c r="N480" i="15"/>
  <c r="H480" i="15"/>
  <c r="I480" i="15" s="1"/>
  <c r="G480" i="15"/>
  <c r="W479" i="15"/>
  <c r="Y479" i="15" s="1"/>
  <c r="N479" i="15"/>
  <c r="H479" i="15"/>
  <c r="I479" i="15" s="1"/>
  <c r="G479" i="15"/>
  <c r="W478" i="15"/>
  <c r="Y478" i="15" s="1"/>
  <c r="N478" i="15"/>
  <c r="H478" i="15"/>
  <c r="I478" i="15" s="1"/>
  <c r="G478" i="15"/>
  <c r="W477" i="15"/>
  <c r="Y477" i="15" s="1"/>
  <c r="N477" i="15"/>
  <c r="H477" i="15"/>
  <c r="G477" i="15"/>
  <c r="W476" i="15"/>
  <c r="Y476" i="15" s="1"/>
  <c r="N476" i="15"/>
  <c r="H476" i="15"/>
  <c r="I476" i="15" s="1"/>
  <c r="G476" i="15"/>
  <c r="W475" i="15"/>
  <c r="Y475" i="15" s="1"/>
  <c r="N475" i="15"/>
  <c r="H475" i="15"/>
  <c r="I475" i="15" s="1"/>
  <c r="G475" i="15"/>
  <c r="W474" i="15"/>
  <c r="Y474" i="15" s="1"/>
  <c r="N474" i="15"/>
  <c r="H474" i="15"/>
  <c r="I474" i="15" s="1"/>
  <c r="G474" i="15"/>
  <c r="W473" i="15"/>
  <c r="Y473" i="15" s="1"/>
  <c r="N473" i="15"/>
  <c r="H473" i="15"/>
  <c r="G473" i="15"/>
  <c r="W472" i="15"/>
  <c r="Y472" i="15" s="1"/>
  <c r="N472" i="15"/>
  <c r="H472" i="15"/>
  <c r="I472" i="15" s="1"/>
  <c r="G472" i="15"/>
  <c r="W471" i="15"/>
  <c r="Y471" i="15" s="1"/>
  <c r="N471" i="15"/>
  <c r="H471" i="15"/>
  <c r="I471" i="15" s="1"/>
  <c r="G471" i="15"/>
  <c r="W470" i="15"/>
  <c r="Y470" i="15" s="1"/>
  <c r="N470" i="15"/>
  <c r="H470" i="15"/>
  <c r="I470" i="15" s="1"/>
  <c r="G470" i="15"/>
  <c r="W469" i="15"/>
  <c r="Y469" i="15" s="1"/>
  <c r="N469" i="15"/>
  <c r="H469" i="15"/>
  <c r="G469" i="15"/>
  <c r="W468" i="15"/>
  <c r="Y468" i="15" s="1"/>
  <c r="N468" i="15"/>
  <c r="H468" i="15"/>
  <c r="I468" i="15" s="1"/>
  <c r="G468" i="15"/>
  <c r="W467" i="15"/>
  <c r="Y467" i="15" s="1"/>
  <c r="N467" i="15"/>
  <c r="H467" i="15"/>
  <c r="I467" i="15" s="1"/>
  <c r="G467" i="15"/>
  <c r="H466" i="15"/>
  <c r="I466" i="15" s="1"/>
  <c r="G466" i="15"/>
  <c r="W465" i="15"/>
  <c r="Y465" i="15" s="1"/>
  <c r="N465" i="15"/>
  <c r="H465" i="15"/>
  <c r="I465" i="15" s="1"/>
  <c r="G465" i="15"/>
  <c r="W464" i="15"/>
  <c r="Y464" i="15" s="1"/>
  <c r="N464" i="15"/>
  <c r="H464" i="15"/>
  <c r="I464" i="15" s="1"/>
  <c r="G464" i="15"/>
  <c r="W463" i="15"/>
  <c r="Y463" i="15" s="1"/>
  <c r="N463" i="15"/>
  <c r="H463" i="15"/>
  <c r="G463" i="15"/>
  <c r="W462" i="15"/>
  <c r="Y462" i="15" s="1"/>
  <c r="N462" i="15"/>
  <c r="H462" i="15"/>
  <c r="I462" i="15" s="1"/>
  <c r="G462" i="15"/>
  <c r="W461" i="15"/>
  <c r="Y461" i="15" s="1"/>
  <c r="N461" i="15"/>
  <c r="H461" i="15"/>
  <c r="I461" i="15" s="1"/>
  <c r="G461" i="15"/>
  <c r="W460" i="15"/>
  <c r="Y460" i="15" s="1"/>
  <c r="N460" i="15"/>
  <c r="H460" i="15"/>
  <c r="I460" i="15" s="1"/>
  <c r="G460" i="15"/>
  <c r="W459" i="15"/>
  <c r="Y459" i="15" s="1"/>
  <c r="N459" i="15"/>
  <c r="H459" i="15"/>
  <c r="G459" i="15"/>
  <c r="W458" i="15"/>
  <c r="Y458" i="15" s="1"/>
  <c r="N458" i="15"/>
  <c r="H458" i="15"/>
  <c r="I458" i="15" s="1"/>
  <c r="G458" i="15"/>
  <c r="W457" i="15"/>
  <c r="Y457" i="15" s="1"/>
  <c r="N457" i="15"/>
  <c r="H457" i="15"/>
  <c r="G457" i="15"/>
  <c r="W456" i="15"/>
  <c r="Y456" i="15" s="1"/>
  <c r="N456" i="15"/>
  <c r="H456" i="15"/>
  <c r="I456" i="15" s="1"/>
  <c r="G456" i="15"/>
  <c r="W455" i="15"/>
  <c r="Y455" i="15" s="1"/>
  <c r="N455" i="15"/>
  <c r="H455" i="15"/>
  <c r="G455" i="15"/>
  <c r="W454" i="15"/>
  <c r="Y454" i="15" s="1"/>
  <c r="N454" i="15"/>
  <c r="H454" i="15"/>
  <c r="I454" i="15" s="1"/>
  <c r="G454" i="15"/>
  <c r="W453" i="15"/>
  <c r="Y453" i="15" s="1"/>
  <c r="N453" i="15"/>
  <c r="H453" i="15"/>
  <c r="I453" i="15" s="1"/>
  <c r="G453" i="15"/>
  <c r="W452" i="15"/>
  <c r="Y452" i="15" s="1"/>
  <c r="N452" i="15"/>
  <c r="H452" i="15"/>
  <c r="I452" i="15" s="1"/>
  <c r="G452" i="15"/>
  <c r="W451" i="15"/>
  <c r="Y451" i="15" s="1"/>
  <c r="N451" i="15"/>
  <c r="H451" i="15"/>
  <c r="G451" i="15"/>
  <c r="W450" i="15"/>
  <c r="Y450" i="15" s="1"/>
  <c r="N450" i="15"/>
  <c r="H450" i="15"/>
  <c r="I450" i="15" s="1"/>
  <c r="G450" i="15"/>
  <c r="W449" i="15"/>
  <c r="Y449" i="15" s="1"/>
  <c r="N449" i="15"/>
  <c r="H449" i="15"/>
  <c r="I449" i="15" s="1"/>
  <c r="G449" i="15"/>
  <c r="W448" i="15"/>
  <c r="Y448" i="15" s="1"/>
  <c r="N448" i="15"/>
  <c r="H448" i="15"/>
  <c r="I448" i="15" s="1"/>
  <c r="G448" i="15"/>
  <c r="W447" i="15"/>
  <c r="Y447" i="15" s="1"/>
  <c r="N447" i="15"/>
  <c r="H447" i="15"/>
  <c r="G447" i="15"/>
  <c r="W446" i="15"/>
  <c r="Y446" i="15" s="1"/>
  <c r="N446" i="15"/>
  <c r="H446" i="15"/>
  <c r="I446" i="15" s="1"/>
  <c r="G446" i="15"/>
  <c r="W445" i="15"/>
  <c r="Y445" i="15" s="1"/>
  <c r="N445" i="15"/>
  <c r="H445" i="15"/>
  <c r="I445" i="15" s="1"/>
  <c r="G445" i="15"/>
  <c r="W444" i="15"/>
  <c r="Y444" i="15" s="1"/>
  <c r="N444" i="15"/>
  <c r="H444" i="15"/>
  <c r="I444" i="15" s="1"/>
  <c r="G444" i="15"/>
  <c r="W443" i="15"/>
  <c r="Y443" i="15" s="1"/>
  <c r="N443" i="15"/>
  <c r="H443" i="15"/>
  <c r="G443" i="15"/>
  <c r="H442" i="15"/>
  <c r="I442" i="15" s="1"/>
  <c r="G442" i="15"/>
  <c r="W441" i="15"/>
  <c r="Y441" i="15" s="1"/>
  <c r="N441" i="15"/>
  <c r="H441" i="15"/>
  <c r="G441" i="15"/>
  <c r="W440" i="15"/>
  <c r="Y440" i="15" s="1"/>
  <c r="N440" i="15"/>
  <c r="H440" i="15"/>
  <c r="I440" i="15" s="1"/>
  <c r="G440" i="15"/>
  <c r="W439" i="15"/>
  <c r="Y439" i="15" s="1"/>
  <c r="N439" i="15"/>
  <c r="H439" i="15"/>
  <c r="I439" i="15" s="1"/>
  <c r="G439" i="15"/>
  <c r="W438" i="15"/>
  <c r="Y438" i="15" s="1"/>
  <c r="N438" i="15"/>
  <c r="H438" i="15"/>
  <c r="I438" i="15" s="1"/>
  <c r="G438" i="15"/>
  <c r="W437" i="15"/>
  <c r="Y437" i="15" s="1"/>
  <c r="N437" i="15"/>
  <c r="H437" i="15"/>
  <c r="G437" i="15"/>
  <c r="W436" i="15"/>
  <c r="Y436" i="15" s="1"/>
  <c r="N436" i="15"/>
  <c r="H436" i="15"/>
  <c r="I436" i="15" s="1"/>
  <c r="G436" i="15"/>
  <c r="W435" i="15"/>
  <c r="Y435" i="15" s="1"/>
  <c r="N435" i="15"/>
  <c r="H435" i="15"/>
  <c r="I435" i="15" s="1"/>
  <c r="G435" i="15"/>
  <c r="W434" i="15"/>
  <c r="Y434" i="15" s="1"/>
  <c r="N434" i="15"/>
  <c r="H434" i="15"/>
  <c r="I434" i="15" s="1"/>
  <c r="G434" i="15"/>
  <c r="W433" i="15"/>
  <c r="Y433" i="15" s="1"/>
  <c r="N433" i="15"/>
  <c r="H433" i="15"/>
  <c r="G433" i="15"/>
  <c r="W432" i="15"/>
  <c r="Y432" i="15" s="1"/>
  <c r="N432" i="15"/>
  <c r="H432" i="15"/>
  <c r="I432" i="15" s="1"/>
  <c r="G432" i="15"/>
  <c r="W431" i="15"/>
  <c r="Y431" i="15" s="1"/>
  <c r="N431" i="15"/>
  <c r="H431" i="15"/>
  <c r="I431" i="15" s="1"/>
  <c r="G431" i="15"/>
  <c r="W430" i="15"/>
  <c r="Y430" i="15" s="1"/>
  <c r="N430" i="15"/>
  <c r="H430" i="15"/>
  <c r="I430" i="15" s="1"/>
  <c r="G430" i="15"/>
  <c r="W429" i="15"/>
  <c r="Y429" i="15" s="1"/>
  <c r="N429" i="15"/>
  <c r="H429" i="15"/>
  <c r="G429" i="15"/>
  <c r="W428" i="15"/>
  <c r="Y428" i="15" s="1"/>
  <c r="N428" i="15"/>
  <c r="H428" i="15"/>
  <c r="I428" i="15" s="1"/>
  <c r="G428" i="15"/>
  <c r="W427" i="15"/>
  <c r="Y427" i="15" s="1"/>
  <c r="N427" i="15"/>
  <c r="H427" i="15"/>
  <c r="I427" i="15" s="1"/>
  <c r="G427" i="15"/>
  <c r="W426" i="15"/>
  <c r="Y426" i="15" s="1"/>
  <c r="N426" i="15"/>
  <c r="H426" i="15"/>
  <c r="I426" i="15" s="1"/>
  <c r="G426" i="15"/>
  <c r="W425" i="15"/>
  <c r="Y425" i="15" s="1"/>
  <c r="N425" i="15"/>
  <c r="H425" i="15"/>
  <c r="G425" i="15"/>
  <c r="W424" i="15"/>
  <c r="Y424" i="15" s="1"/>
  <c r="N424" i="15"/>
  <c r="H424" i="15"/>
  <c r="I424" i="15" s="1"/>
  <c r="G424" i="15"/>
  <c r="W423" i="15"/>
  <c r="Y423" i="15" s="1"/>
  <c r="N423" i="15"/>
  <c r="H423" i="15"/>
  <c r="G423" i="15"/>
  <c r="W422" i="15"/>
  <c r="Y422" i="15" s="1"/>
  <c r="N422" i="15"/>
  <c r="H422" i="15"/>
  <c r="I422" i="15" s="1"/>
  <c r="G422" i="15"/>
  <c r="W421" i="15"/>
  <c r="Y421" i="15" s="1"/>
  <c r="N421" i="15"/>
  <c r="H421" i="15"/>
  <c r="G421" i="15"/>
  <c r="W420" i="15"/>
  <c r="Y420" i="15" s="1"/>
  <c r="N420" i="15"/>
  <c r="H420" i="15"/>
  <c r="I420" i="15" s="1"/>
  <c r="G420" i="15"/>
  <c r="W419" i="15"/>
  <c r="Y419" i="15" s="1"/>
  <c r="N419" i="15"/>
  <c r="H419" i="15"/>
  <c r="G419" i="15"/>
  <c r="W418" i="15"/>
  <c r="Y418" i="15" s="1"/>
  <c r="N418" i="15"/>
  <c r="H418" i="15"/>
  <c r="I418" i="15" s="1"/>
  <c r="G418" i="15"/>
  <c r="W417" i="15"/>
  <c r="Y417" i="15" s="1"/>
  <c r="N417" i="15"/>
  <c r="H417" i="15"/>
  <c r="G417" i="15"/>
  <c r="W416" i="15"/>
  <c r="Y416" i="15" s="1"/>
  <c r="N416" i="15"/>
  <c r="H416" i="15"/>
  <c r="I416" i="15" s="1"/>
  <c r="G416" i="15"/>
  <c r="W415" i="15"/>
  <c r="Y415" i="15" s="1"/>
  <c r="N415" i="15"/>
  <c r="H415" i="15"/>
  <c r="G415" i="15"/>
  <c r="W414" i="15"/>
  <c r="Y414" i="15" s="1"/>
  <c r="N414" i="15"/>
  <c r="H414" i="15"/>
  <c r="G414" i="15"/>
  <c r="P413" i="15"/>
  <c r="L413" i="15"/>
  <c r="K413" i="15"/>
  <c r="X331" i="15" s="1"/>
  <c r="X413" i="15" s="1"/>
  <c r="J413" i="15"/>
  <c r="F413" i="15"/>
  <c r="E413" i="15"/>
  <c r="W412" i="15"/>
  <c r="Y412" i="15" s="1"/>
  <c r="N412" i="15"/>
  <c r="H412" i="15"/>
  <c r="G412" i="15"/>
  <c r="W411" i="15"/>
  <c r="Y411" i="15" s="1"/>
  <c r="N411" i="15"/>
  <c r="H411" i="15"/>
  <c r="I411" i="15" s="1"/>
  <c r="G411" i="15"/>
  <c r="W410" i="15"/>
  <c r="Y410" i="15" s="1"/>
  <c r="N410" i="15"/>
  <c r="H410" i="15"/>
  <c r="I410" i="15" s="1"/>
  <c r="G410" i="15"/>
  <c r="W409" i="15"/>
  <c r="Y409" i="15" s="1"/>
  <c r="N409" i="15"/>
  <c r="H409" i="15"/>
  <c r="G409" i="15"/>
  <c r="W408" i="15"/>
  <c r="Y408" i="15" s="1"/>
  <c r="N408" i="15"/>
  <c r="H408" i="15"/>
  <c r="I408" i="15" s="1"/>
  <c r="G408" i="15"/>
  <c r="H407" i="15"/>
  <c r="G407" i="15"/>
  <c r="W406" i="15"/>
  <c r="Y406" i="15" s="1"/>
  <c r="N406" i="15"/>
  <c r="H406" i="15"/>
  <c r="I406" i="15" s="1"/>
  <c r="G406" i="15"/>
  <c r="W405" i="15"/>
  <c r="Y405" i="15" s="1"/>
  <c r="N405" i="15"/>
  <c r="H405" i="15"/>
  <c r="I405" i="15" s="1"/>
  <c r="G405" i="15"/>
  <c r="W404" i="15"/>
  <c r="Y404" i="15" s="1"/>
  <c r="N404" i="15"/>
  <c r="H404" i="15"/>
  <c r="I404" i="15" s="1"/>
  <c r="G404" i="15"/>
  <c r="W403" i="15"/>
  <c r="Y403" i="15" s="1"/>
  <c r="N403" i="15"/>
  <c r="H403" i="15"/>
  <c r="G403" i="15"/>
  <c r="W402" i="15"/>
  <c r="Y402" i="15" s="1"/>
  <c r="N402" i="15"/>
  <c r="H402" i="15"/>
  <c r="I402" i="15" s="1"/>
  <c r="G402" i="15"/>
  <c r="W401" i="15"/>
  <c r="Y401" i="15" s="1"/>
  <c r="N401" i="15"/>
  <c r="H401" i="15"/>
  <c r="G401" i="15"/>
  <c r="W399" i="15"/>
  <c r="Y399" i="15" s="1"/>
  <c r="N399" i="15"/>
  <c r="H399" i="15"/>
  <c r="I399" i="15" s="1"/>
  <c r="G399" i="15"/>
  <c r="H398" i="15"/>
  <c r="I398" i="15" s="1"/>
  <c r="G398" i="15"/>
  <c r="W397" i="15"/>
  <c r="Y397" i="15" s="1"/>
  <c r="N397" i="15"/>
  <c r="H397" i="15"/>
  <c r="G397" i="15"/>
  <c r="H396" i="15"/>
  <c r="G396" i="15"/>
  <c r="W395" i="15"/>
  <c r="Y395" i="15" s="1"/>
  <c r="N395" i="15"/>
  <c r="H395" i="15"/>
  <c r="I395" i="15" s="1"/>
  <c r="G395" i="15"/>
  <c r="W394" i="15"/>
  <c r="Y394" i="15" s="1"/>
  <c r="N394" i="15"/>
  <c r="H394" i="15"/>
  <c r="I394" i="15" s="1"/>
  <c r="G394" i="15"/>
  <c r="W393" i="15"/>
  <c r="Y393" i="15" s="1"/>
  <c r="N393" i="15"/>
  <c r="H393" i="15"/>
  <c r="G393" i="15"/>
  <c r="W392" i="15"/>
  <c r="Y392" i="15" s="1"/>
  <c r="N392" i="15"/>
  <c r="H392" i="15"/>
  <c r="I392" i="15" s="1"/>
  <c r="G392" i="15"/>
  <c r="W391" i="15"/>
  <c r="Y391" i="15" s="1"/>
  <c r="N391" i="15"/>
  <c r="H391" i="15"/>
  <c r="I391" i="15" s="1"/>
  <c r="G391" i="15"/>
  <c r="W390" i="15"/>
  <c r="Y390" i="15" s="1"/>
  <c r="N390" i="15"/>
  <c r="H390" i="15"/>
  <c r="I390" i="15" s="1"/>
  <c r="G390" i="15"/>
  <c r="H389" i="15"/>
  <c r="G389" i="15"/>
  <c r="W388" i="15"/>
  <c r="Y388" i="15" s="1"/>
  <c r="N388" i="15"/>
  <c r="H388" i="15"/>
  <c r="I388" i="15" s="1"/>
  <c r="G388" i="15"/>
  <c r="W387" i="15"/>
  <c r="Y387" i="15" s="1"/>
  <c r="N387" i="15"/>
  <c r="H387" i="15"/>
  <c r="I387" i="15" s="1"/>
  <c r="G387" i="15"/>
  <c r="W386" i="15"/>
  <c r="Y386" i="15" s="1"/>
  <c r="N386" i="15"/>
  <c r="H386" i="15"/>
  <c r="G386" i="15"/>
  <c r="H385" i="15"/>
  <c r="G385" i="15"/>
  <c r="W384" i="15"/>
  <c r="Y384" i="15" s="1"/>
  <c r="N384" i="15"/>
  <c r="H384" i="15"/>
  <c r="G384" i="15"/>
  <c r="W382" i="15"/>
  <c r="Y382" i="15" s="1"/>
  <c r="N382" i="15"/>
  <c r="H382" i="15"/>
  <c r="I382" i="15" s="1"/>
  <c r="G382" i="15"/>
  <c r="W381" i="15"/>
  <c r="Y381" i="15" s="1"/>
  <c r="N381" i="15"/>
  <c r="H381" i="15"/>
  <c r="I381" i="15" s="1"/>
  <c r="G381" i="15"/>
  <c r="W380" i="15"/>
  <c r="Y380" i="15" s="1"/>
  <c r="N380" i="15"/>
  <c r="H380" i="15"/>
  <c r="G380" i="15"/>
  <c r="H379" i="15"/>
  <c r="I379" i="15" s="1"/>
  <c r="G379" i="15"/>
  <c r="W378" i="15"/>
  <c r="Y378" i="15" s="1"/>
  <c r="N378" i="15"/>
  <c r="H378" i="15"/>
  <c r="I378" i="15" s="1"/>
  <c r="G378" i="15"/>
  <c r="W377" i="15"/>
  <c r="Y377" i="15" s="1"/>
  <c r="N377" i="15"/>
  <c r="H377" i="15"/>
  <c r="I377" i="15" s="1"/>
  <c r="G377" i="15"/>
  <c r="W376" i="15"/>
  <c r="Y376" i="15" s="1"/>
  <c r="N376" i="15"/>
  <c r="H376" i="15"/>
  <c r="G376" i="15"/>
  <c r="W375" i="15"/>
  <c r="Y375" i="15" s="1"/>
  <c r="N375" i="15"/>
  <c r="H375" i="15"/>
  <c r="I375" i="15" s="1"/>
  <c r="G375" i="15"/>
  <c r="W374" i="15"/>
  <c r="Y374" i="15" s="1"/>
  <c r="N374" i="15"/>
  <c r="H374" i="15"/>
  <c r="G374" i="15"/>
  <c r="W373" i="15"/>
  <c r="Y373" i="15" s="1"/>
  <c r="N373" i="15"/>
  <c r="H373" i="15"/>
  <c r="I373" i="15" s="1"/>
  <c r="G373" i="15"/>
  <c r="W372" i="15"/>
  <c r="Y372" i="15" s="1"/>
  <c r="N372" i="15"/>
  <c r="H372" i="15"/>
  <c r="G372" i="15"/>
  <c r="W371" i="15"/>
  <c r="Y371" i="15" s="1"/>
  <c r="N371" i="15"/>
  <c r="H371" i="15"/>
  <c r="I371" i="15" s="1"/>
  <c r="G371" i="15"/>
  <c r="W370" i="15"/>
  <c r="Y370" i="15" s="1"/>
  <c r="N370" i="15"/>
  <c r="H370" i="15"/>
  <c r="G370" i="15"/>
  <c r="H369" i="15"/>
  <c r="I369" i="15" s="1"/>
  <c r="G369" i="15"/>
  <c r="W368" i="15"/>
  <c r="Y368" i="15" s="1"/>
  <c r="N368" i="15"/>
  <c r="H368" i="15"/>
  <c r="I368" i="15" s="1"/>
  <c r="G368" i="15"/>
  <c r="W367" i="15"/>
  <c r="Y367" i="15" s="1"/>
  <c r="N367" i="15"/>
  <c r="H367" i="15"/>
  <c r="I367" i="15" s="1"/>
  <c r="G367" i="15"/>
  <c r="W366" i="15"/>
  <c r="Y366" i="15" s="1"/>
  <c r="N366" i="15"/>
  <c r="H366" i="15"/>
  <c r="G366" i="15"/>
  <c r="W365" i="15"/>
  <c r="Y365" i="15" s="1"/>
  <c r="N365" i="15"/>
  <c r="H365" i="15"/>
  <c r="G365" i="15"/>
  <c r="W364" i="15"/>
  <c r="Y364" i="15" s="1"/>
  <c r="N364" i="15"/>
  <c r="H364" i="15"/>
  <c r="I364" i="15" s="1"/>
  <c r="G364" i="15"/>
  <c r="H363" i="15"/>
  <c r="I363" i="15" s="1"/>
  <c r="G363" i="15"/>
  <c r="W362" i="15"/>
  <c r="Y362" i="15" s="1"/>
  <c r="N362" i="15"/>
  <c r="H362" i="15"/>
  <c r="I362" i="15" s="1"/>
  <c r="G362" i="15"/>
  <c r="W361" i="15"/>
  <c r="Y361" i="15" s="1"/>
  <c r="N361" i="15"/>
  <c r="H361" i="15"/>
  <c r="I361" i="15" s="1"/>
  <c r="G361" i="15"/>
  <c r="W360" i="15"/>
  <c r="Y360" i="15" s="1"/>
  <c r="N360" i="15"/>
  <c r="H360" i="15"/>
  <c r="G360" i="15"/>
  <c r="W359" i="15"/>
  <c r="Y359" i="15" s="1"/>
  <c r="N359" i="15"/>
  <c r="H359" i="15"/>
  <c r="I359" i="15" s="1"/>
  <c r="G359" i="15"/>
  <c r="W358" i="15"/>
  <c r="Y358" i="15" s="1"/>
  <c r="N358" i="15"/>
  <c r="H358" i="15"/>
  <c r="I358" i="15" s="1"/>
  <c r="G358" i="15"/>
  <c r="W357" i="15"/>
  <c r="Y357" i="15" s="1"/>
  <c r="N357" i="15"/>
  <c r="H357" i="15"/>
  <c r="I357" i="15" s="1"/>
  <c r="G357" i="15"/>
  <c r="W356" i="15"/>
  <c r="Y356" i="15" s="1"/>
  <c r="N356" i="15"/>
  <c r="H356" i="15"/>
  <c r="G356" i="15"/>
  <c r="W355" i="15"/>
  <c r="Y355" i="15" s="1"/>
  <c r="N355" i="15"/>
  <c r="H355" i="15"/>
  <c r="I355" i="15" s="1"/>
  <c r="G355" i="15"/>
  <c r="W354" i="15"/>
  <c r="Y354" i="15" s="1"/>
  <c r="N354" i="15"/>
  <c r="H354" i="15"/>
  <c r="G354" i="15"/>
  <c r="H353" i="15"/>
  <c r="I353" i="15" s="1"/>
  <c r="G353" i="15"/>
  <c r="W352" i="15"/>
  <c r="Y352" i="15" s="1"/>
  <c r="N352" i="15"/>
  <c r="H352" i="15"/>
  <c r="I352" i="15" s="1"/>
  <c r="G352" i="15"/>
  <c r="W351" i="15"/>
  <c r="Y351" i="15" s="1"/>
  <c r="N351" i="15"/>
  <c r="H351" i="15"/>
  <c r="I351" i="15" s="1"/>
  <c r="G351" i="15"/>
  <c r="W350" i="15"/>
  <c r="Y350" i="15" s="1"/>
  <c r="N350" i="15"/>
  <c r="H350" i="15"/>
  <c r="G350" i="15"/>
  <c r="W349" i="15"/>
  <c r="Y349" i="15" s="1"/>
  <c r="N349" i="15"/>
  <c r="H349" i="15"/>
  <c r="G349" i="15"/>
  <c r="W348" i="15"/>
  <c r="Y348" i="15" s="1"/>
  <c r="N348" i="15"/>
  <c r="H348" i="15"/>
  <c r="I348" i="15" s="1"/>
  <c r="G348" i="15"/>
  <c r="W347" i="15"/>
  <c r="Y347" i="15" s="1"/>
  <c r="N347" i="15"/>
  <c r="H347" i="15"/>
  <c r="G347" i="15"/>
  <c r="W346" i="15"/>
  <c r="Y346" i="15" s="1"/>
  <c r="N346" i="15"/>
  <c r="H346" i="15"/>
  <c r="I346" i="15" s="1"/>
  <c r="G346" i="15"/>
  <c r="W345" i="15"/>
  <c r="Y345" i="15" s="1"/>
  <c r="N345" i="15"/>
  <c r="H345" i="15"/>
  <c r="I345" i="15" s="1"/>
  <c r="G345" i="15"/>
  <c r="W344" i="15"/>
  <c r="Y344" i="15" s="1"/>
  <c r="N344" i="15"/>
  <c r="H344" i="15"/>
  <c r="I344" i="15" s="1"/>
  <c r="G344" i="15"/>
  <c r="W343" i="15"/>
  <c r="Y343" i="15" s="1"/>
  <c r="N343" i="15"/>
  <c r="H343" i="15"/>
  <c r="G343" i="15"/>
  <c r="W342" i="15"/>
  <c r="Y342" i="15" s="1"/>
  <c r="N342" i="15"/>
  <c r="H342" i="15"/>
  <c r="I342" i="15" s="1"/>
  <c r="G342" i="15"/>
  <c r="H341" i="15"/>
  <c r="M341" i="15" s="1"/>
  <c r="G341" i="15"/>
  <c r="W340" i="15"/>
  <c r="Y340" i="15" s="1"/>
  <c r="N340" i="15"/>
  <c r="H340" i="15"/>
  <c r="G340" i="15"/>
  <c r="W339" i="15"/>
  <c r="Y339" i="15" s="1"/>
  <c r="N339" i="15"/>
  <c r="H339" i="15"/>
  <c r="I339" i="15" s="1"/>
  <c r="G339" i="15"/>
  <c r="W338" i="15"/>
  <c r="Y338" i="15" s="1"/>
  <c r="N338" i="15"/>
  <c r="H338" i="15"/>
  <c r="I338" i="15" s="1"/>
  <c r="G338" i="15"/>
  <c r="W337" i="15"/>
  <c r="Y337" i="15" s="1"/>
  <c r="N337" i="15"/>
  <c r="H337" i="15"/>
  <c r="G337" i="15"/>
  <c r="W336" i="15"/>
  <c r="Y336" i="15" s="1"/>
  <c r="N336" i="15"/>
  <c r="H336" i="15"/>
  <c r="I336" i="15" s="1"/>
  <c r="G336" i="15"/>
  <c r="W335" i="15"/>
  <c r="Y335" i="15" s="1"/>
  <c r="N335" i="15"/>
  <c r="H335" i="15"/>
  <c r="I335" i="15" s="1"/>
  <c r="G335" i="15"/>
  <c r="W334" i="15"/>
  <c r="Y334" i="15" s="1"/>
  <c r="N334" i="15"/>
  <c r="H334" i="15"/>
  <c r="I334" i="15" s="1"/>
  <c r="G334" i="15"/>
  <c r="W333" i="15"/>
  <c r="Y333" i="15" s="1"/>
  <c r="N333" i="15"/>
  <c r="H333" i="15"/>
  <c r="G333" i="15"/>
  <c r="H332" i="15"/>
  <c r="I332" i="15" s="1"/>
  <c r="G332" i="15"/>
  <c r="W331" i="15"/>
  <c r="Y331" i="15" s="1"/>
  <c r="N331" i="15"/>
  <c r="H331" i="15"/>
  <c r="G331" i="15"/>
  <c r="P330" i="15"/>
  <c r="L330" i="15"/>
  <c r="K330" i="15"/>
  <c r="X303" i="15" s="1"/>
  <c r="X330" i="15" s="1"/>
  <c r="J330" i="15"/>
  <c r="E330" i="15"/>
  <c r="W329" i="15"/>
  <c r="Y329" i="15" s="1"/>
  <c r="N329" i="15"/>
  <c r="H329" i="15"/>
  <c r="I329" i="15" s="1"/>
  <c r="G329" i="15"/>
  <c r="W328" i="15"/>
  <c r="Y328" i="15" s="1"/>
  <c r="N328" i="15"/>
  <c r="H328" i="15"/>
  <c r="G328" i="15"/>
  <c r="W327" i="15"/>
  <c r="Y327" i="15" s="1"/>
  <c r="N327" i="15"/>
  <c r="H327" i="15"/>
  <c r="I327" i="15" s="1"/>
  <c r="G327" i="15"/>
  <c r="W326" i="15"/>
  <c r="Y326" i="15" s="1"/>
  <c r="N326" i="15"/>
  <c r="H326" i="15"/>
  <c r="I326" i="15" s="1"/>
  <c r="G326" i="15"/>
  <c r="H325" i="15"/>
  <c r="G325" i="15"/>
  <c r="W324" i="15"/>
  <c r="Y324" i="15" s="1"/>
  <c r="N324" i="15"/>
  <c r="H324" i="15"/>
  <c r="I324" i="15" s="1"/>
  <c r="G324" i="15"/>
  <c r="W323" i="15"/>
  <c r="Y323" i="15" s="1"/>
  <c r="N323" i="15"/>
  <c r="H323" i="15"/>
  <c r="I323" i="15" s="1"/>
  <c r="G323" i="15"/>
  <c r="H322" i="15"/>
  <c r="G322" i="15"/>
  <c r="W321" i="15"/>
  <c r="Y321" i="15" s="1"/>
  <c r="N321" i="15"/>
  <c r="H321" i="15"/>
  <c r="I321" i="15" s="1"/>
  <c r="G321" i="15"/>
  <c r="W320" i="15"/>
  <c r="Y320" i="15" s="1"/>
  <c r="N320" i="15"/>
  <c r="H320" i="15"/>
  <c r="G320" i="15"/>
  <c r="H319" i="15"/>
  <c r="G319" i="15"/>
  <c r="W318" i="15"/>
  <c r="Y318" i="15" s="1"/>
  <c r="N318" i="15"/>
  <c r="H318" i="15"/>
  <c r="G318" i="15"/>
  <c r="W317" i="15"/>
  <c r="Y317" i="15" s="1"/>
  <c r="N317" i="15"/>
  <c r="G317" i="15"/>
  <c r="F330" i="15"/>
  <c r="H316" i="15"/>
  <c r="G316" i="15"/>
  <c r="W315" i="15"/>
  <c r="Y315" i="15" s="1"/>
  <c r="N315" i="15"/>
  <c r="H315" i="15"/>
  <c r="G315" i="15"/>
  <c r="W314" i="15"/>
  <c r="Y314" i="15" s="1"/>
  <c r="N314" i="15"/>
  <c r="H314" i="15"/>
  <c r="I314" i="15" s="1"/>
  <c r="G314" i="15"/>
  <c r="W313" i="15"/>
  <c r="Y313" i="15" s="1"/>
  <c r="N313" i="15"/>
  <c r="H313" i="15"/>
  <c r="I313" i="15" s="1"/>
  <c r="G313" i="15"/>
  <c r="H312" i="15"/>
  <c r="G312" i="15"/>
  <c r="W311" i="15"/>
  <c r="Y311" i="15" s="1"/>
  <c r="N311" i="15"/>
  <c r="H311" i="15"/>
  <c r="I311" i="15" s="1"/>
  <c r="G311" i="15"/>
  <c r="W310" i="15"/>
  <c r="Y310" i="15" s="1"/>
  <c r="N310" i="15"/>
  <c r="H310" i="15"/>
  <c r="G310" i="15"/>
  <c r="H309" i="15"/>
  <c r="G309" i="15"/>
  <c r="W308" i="15"/>
  <c r="Y308" i="15" s="1"/>
  <c r="N308" i="15"/>
  <c r="H308" i="15"/>
  <c r="G308" i="15"/>
  <c r="W307" i="15"/>
  <c r="Y307" i="15" s="1"/>
  <c r="N307" i="15"/>
  <c r="H307" i="15"/>
  <c r="I307" i="15" s="1"/>
  <c r="G307" i="15"/>
  <c r="H306" i="15"/>
  <c r="G306" i="15"/>
  <c r="W305" i="15"/>
  <c r="Y305" i="15" s="1"/>
  <c r="N305" i="15"/>
  <c r="H305" i="15"/>
  <c r="I305" i="15" s="1"/>
  <c r="G305" i="15"/>
  <c r="W304" i="15"/>
  <c r="Y304" i="15" s="1"/>
  <c r="N304" i="15"/>
  <c r="H304" i="15"/>
  <c r="I304" i="15" s="1"/>
  <c r="G304" i="15"/>
  <c r="H303" i="15"/>
  <c r="G303" i="15"/>
  <c r="P302" i="15"/>
  <c r="L302" i="15"/>
  <c r="K302" i="15"/>
  <c r="X258" i="15" s="1"/>
  <c r="X302" i="15" s="1"/>
  <c r="J302" i="15"/>
  <c r="F302" i="15"/>
  <c r="E302" i="15"/>
  <c r="W301" i="15"/>
  <c r="Y301" i="15" s="1"/>
  <c r="N301" i="15"/>
  <c r="H301" i="15"/>
  <c r="I301" i="15" s="1"/>
  <c r="G301" i="15"/>
  <c r="W300" i="15"/>
  <c r="Y300" i="15" s="1"/>
  <c r="N300" i="15"/>
  <c r="H300" i="15"/>
  <c r="I300" i="15" s="1"/>
  <c r="G300" i="15"/>
  <c r="W299" i="15"/>
  <c r="Y299" i="15" s="1"/>
  <c r="N299" i="15"/>
  <c r="H299" i="15"/>
  <c r="I299" i="15" s="1"/>
  <c r="G299" i="15"/>
  <c r="W298" i="15"/>
  <c r="Y298" i="15" s="1"/>
  <c r="N298" i="15"/>
  <c r="H298" i="15"/>
  <c r="I298" i="15" s="1"/>
  <c r="G298" i="15"/>
  <c r="W297" i="15"/>
  <c r="Y297" i="15" s="1"/>
  <c r="N297" i="15"/>
  <c r="H297" i="15"/>
  <c r="I297" i="15" s="1"/>
  <c r="G297" i="15"/>
  <c r="W296" i="15"/>
  <c r="Y296" i="15" s="1"/>
  <c r="N296" i="15"/>
  <c r="H296" i="15"/>
  <c r="I296" i="15" s="1"/>
  <c r="G296" i="15"/>
  <c r="W295" i="15"/>
  <c r="Y295" i="15" s="1"/>
  <c r="N295" i="15"/>
  <c r="H295" i="15"/>
  <c r="I295" i="15" s="1"/>
  <c r="G295" i="15"/>
  <c r="W294" i="15"/>
  <c r="Y294" i="15" s="1"/>
  <c r="N294" i="15"/>
  <c r="H294" i="15"/>
  <c r="I294" i="15" s="1"/>
  <c r="G294" i="15"/>
  <c r="W293" i="15"/>
  <c r="Y293" i="15" s="1"/>
  <c r="N293" i="15"/>
  <c r="H293" i="15"/>
  <c r="I293" i="15" s="1"/>
  <c r="G293" i="15"/>
  <c r="W292" i="15"/>
  <c r="Y292" i="15" s="1"/>
  <c r="N292" i="15"/>
  <c r="H292" i="15"/>
  <c r="I292" i="15" s="1"/>
  <c r="G292" i="15"/>
  <c r="W291" i="15"/>
  <c r="Y291" i="15" s="1"/>
  <c r="N291" i="15"/>
  <c r="H291" i="15"/>
  <c r="I291" i="15" s="1"/>
  <c r="G291" i="15"/>
  <c r="W290" i="15"/>
  <c r="Y290" i="15" s="1"/>
  <c r="N290" i="15"/>
  <c r="H290" i="15"/>
  <c r="I290" i="15" s="1"/>
  <c r="G290" i="15"/>
  <c r="W289" i="15"/>
  <c r="Y289" i="15" s="1"/>
  <c r="N289" i="15"/>
  <c r="H289" i="15"/>
  <c r="I289" i="15" s="1"/>
  <c r="G289" i="15"/>
  <c r="W288" i="15"/>
  <c r="Y288" i="15" s="1"/>
  <c r="N288" i="15"/>
  <c r="H288" i="15"/>
  <c r="I288" i="15" s="1"/>
  <c r="G288" i="15"/>
  <c r="W287" i="15"/>
  <c r="Y287" i="15" s="1"/>
  <c r="N287" i="15"/>
  <c r="H287" i="15"/>
  <c r="I287" i="15" s="1"/>
  <c r="G287" i="15"/>
  <c r="W286" i="15"/>
  <c r="Y286" i="15" s="1"/>
  <c r="N286" i="15"/>
  <c r="H286" i="15"/>
  <c r="I286" i="15" s="1"/>
  <c r="G286" i="15"/>
  <c r="W285" i="15"/>
  <c r="Y285" i="15" s="1"/>
  <c r="N285" i="15"/>
  <c r="H285" i="15"/>
  <c r="I285" i="15" s="1"/>
  <c r="G285" i="15"/>
  <c r="W284" i="15"/>
  <c r="Y284" i="15" s="1"/>
  <c r="N284" i="15"/>
  <c r="H284" i="15"/>
  <c r="I284" i="15" s="1"/>
  <c r="G284" i="15"/>
  <c r="W283" i="15"/>
  <c r="Y283" i="15" s="1"/>
  <c r="N283" i="15"/>
  <c r="H283" i="15"/>
  <c r="I283" i="15" s="1"/>
  <c r="G283" i="15"/>
  <c r="W282" i="15"/>
  <c r="Y282" i="15" s="1"/>
  <c r="N282" i="15"/>
  <c r="H282" i="15"/>
  <c r="I282" i="15" s="1"/>
  <c r="G282" i="15"/>
  <c r="W281" i="15"/>
  <c r="Y281" i="15" s="1"/>
  <c r="N281" i="15"/>
  <c r="H281" i="15"/>
  <c r="I281" i="15" s="1"/>
  <c r="G281" i="15"/>
  <c r="W280" i="15"/>
  <c r="Y280" i="15" s="1"/>
  <c r="N280" i="15"/>
  <c r="H280" i="15"/>
  <c r="I280" i="15" s="1"/>
  <c r="G280" i="15"/>
  <c r="H279" i="15"/>
  <c r="G279" i="15"/>
  <c r="W278" i="15"/>
  <c r="Y278" i="15" s="1"/>
  <c r="N278" i="15"/>
  <c r="H278" i="15"/>
  <c r="I278" i="15" s="1"/>
  <c r="G278" i="15"/>
  <c r="W277" i="15"/>
  <c r="Y277" i="15" s="1"/>
  <c r="N277" i="15"/>
  <c r="H277" i="15"/>
  <c r="I277" i="15" s="1"/>
  <c r="G277" i="15"/>
  <c r="W276" i="15"/>
  <c r="Y276" i="15" s="1"/>
  <c r="N276" i="15"/>
  <c r="H276" i="15"/>
  <c r="G276" i="15"/>
  <c r="W275" i="15"/>
  <c r="Y275" i="15" s="1"/>
  <c r="N275" i="15"/>
  <c r="H275" i="15"/>
  <c r="I275" i="15" s="1"/>
  <c r="G275" i="15"/>
  <c r="W274" i="15"/>
  <c r="Y274" i="15" s="1"/>
  <c r="N274" i="15"/>
  <c r="H274" i="15"/>
  <c r="G274" i="15"/>
  <c r="W273" i="15"/>
  <c r="Y273" i="15" s="1"/>
  <c r="N273" i="15"/>
  <c r="H273" i="15"/>
  <c r="I273" i="15" s="1"/>
  <c r="G273" i="15"/>
  <c r="W272" i="15"/>
  <c r="Y272" i="15" s="1"/>
  <c r="N272" i="15"/>
  <c r="H272" i="15"/>
  <c r="I272" i="15" s="1"/>
  <c r="G272" i="15"/>
  <c r="W271" i="15"/>
  <c r="Y271" i="15" s="1"/>
  <c r="N271" i="15"/>
  <c r="H271" i="15"/>
  <c r="G271" i="15"/>
  <c r="W270" i="15"/>
  <c r="Y270" i="15" s="1"/>
  <c r="N270" i="15"/>
  <c r="H270" i="15"/>
  <c r="I270" i="15" s="1"/>
  <c r="G270" i="15"/>
  <c r="W269" i="15"/>
  <c r="Y269" i="15" s="1"/>
  <c r="N269" i="15"/>
  <c r="H269" i="15"/>
  <c r="I269" i="15" s="1"/>
  <c r="G269" i="15"/>
  <c r="W268" i="15"/>
  <c r="Y268" i="15" s="1"/>
  <c r="N268" i="15"/>
  <c r="H268" i="15"/>
  <c r="G268" i="15"/>
  <c r="W267" i="15"/>
  <c r="Y267" i="15" s="1"/>
  <c r="N267" i="15"/>
  <c r="H267" i="15"/>
  <c r="I267" i="15" s="1"/>
  <c r="G267" i="15"/>
  <c r="W266" i="15"/>
  <c r="Y266" i="15" s="1"/>
  <c r="N266" i="15"/>
  <c r="H266" i="15"/>
  <c r="I266" i="15" s="1"/>
  <c r="G266" i="15"/>
  <c r="W265" i="15"/>
  <c r="Y265" i="15" s="1"/>
  <c r="N265" i="15"/>
  <c r="H265" i="15"/>
  <c r="I265" i="15" s="1"/>
  <c r="G265" i="15"/>
  <c r="W264" i="15"/>
  <c r="Y264" i="15" s="1"/>
  <c r="N264" i="15"/>
  <c r="H264" i="15"/>
  <c r="I264" i="15" s="1"/>
  <c r="G264" i="15"/>
  <c r="W263" i="15"/>
  <c r="Y263" i="15" s="1"/>
  <c r="N263" i="15"/>
  <c r="H263" i="15"/>
  <c r="I263" i="15" s="1"/>
  <c r="G263" i="15"/>
  <c r="W262" i="15"/>
  <c r="Y262" i="15" s="1"/>
  <c r="N262" i="15"/>
  <c r="H262" i="15"/>
  <c r="I262" i="15" s="1"/>
  <c r="G262" i="15"/>
  <c r="W261" i="15"/>
  <c r="Y261" i="15" s="1"/>
  <c r="N261" i="15"/>
  <c r="H261" i="15"/>
  <c r="I261" i="15" s="1"/>
  <c r="G261" i="15"/>
  <c r="W260" i="15"/>
  <c r="Y260" i="15" s="1"/>
  <c r="N260" i="15"/>
  <c r="H260" i="15"/>
  <c r="G260" i="15"/>
  <c r="W259" i="15"/>
  <c r="Y259" i="15" s="1"/>
  <c r="N259" i="15"/>
  <c r="H259" i="15"/>
  <c r="I259" i="15" s="1"/>
  <c r="G259" i="15"/>
  <c r="H258" i="15"/>
  <c r="G258" i="15"/>
  <c r="P257" i="15"/>
  <c r="L257" i="15"/>
  <c r="K257" i="15"/>
  <c r="X183" i="15" s="1"/>
  <c r="X257" i="15" s="1"/>
  <c r="J257" i="15"/>
  <c r="F257" i="15"/>
  <c r="E257" i="15"/>
  <c r="W256" i="15"/>
  <c r="Y256" i="15" s="1"/>
  <c r="N256" i="15"/>
  <c r="H256" i="15"/>
  <c r="I256" i="15" s="1"/>
  <c r="G256" i="15"/>
  <c r="W255" i="15"/>
  <c r="Y255" i="15" s="1"/>
  <c r="N255" i="15"/>
  <c r="H255" i="15"/>
  <c r="G255" i="15"/>
  <c r="H254" i="15"/>
  <c r="I254" i="15" s="1"/>
  <c r="G254" i="15"/>
  <c r="W253" i="15"/>
  <c r="Y253" i="15" s="1"/>
  <c r="N253" i="15"/>
  <c r="H253" i="15"/>
  <c r="G253" i="15"/>
  <c r="W252" i="15"/>
  <c r="Y252" i="15" s="1"/>
  <c r="N252" i="15"/>
  <c r="H252" i="15"/>
  <c r="G252" i="15"/>
  <c r="W251" i="15"/>
  <c r="Y251" i="15" s="1"/>
  <c r="N251" i="15"/>
  <c r="H251" i="15"/>
  <c r="G251" i="15"/>
  <c r="H250" i="15"/>
  <c r="G250" i="15"/>
  <c r="W249" i="15"/>
  <c r="Y249" i="15" s="1"/>
  <c r="N249" i="15"/>
  <c r="H249" i="15"/>
  <c r="I249" i="15" s="1"/>
  <c r="G249" i="15"/>
  <c r="W248" i="15"/>
  <c r="Y248" i="15" s="1"/>
  <c r="N248" i="15"/>
  <c r="H248" i="15"/>
  <c r="G248" i="15"/>
  <c r="H247" i="15"/>
  <c r="G247" i="15"/>
  <c r="W246" i="15"/>
  <c r="Y246" i="15" s="1"/>
  <c r="N246" i="15"/>
  <c r="H246" i="15"/>
  <c r="I246" i="15" s="1"/>
  <c r="G246" i="15"/>
  <c r="W245" i="15"/>
  <c r="Y245" i="15" s="1"/>
  <c r="N245" i="15"/>
  <c r="H245" i="15"/>
  <c r="I245" i="15" s="1"/>
  <c r="G245" i="15"/>
  <c r="H243" i="15"/>
  <c r="G243" i="15"/>
  <c r="W242" i="15"/>
  <c r="Y242" i="15" s="1"/>
  <c r="N242" i="15"/>
  <c r="H242" i="15"/>
  <c r="I242" i="15" s="1"/>
  <c r="G242" i="15"/>
  <c r="H241" i="15"/>
  <c r="I241" i="15" s="1"/>
  <c r="G241" i="15"/>
  <c r="W240" i="15"/>
  <c r="Y240" i="15" s="1"/>
  <c r="N240" i="15"/>
  <c r="H240" i="15"/>
  <c r="G240" i="15"/>
  <c r="W239" i="15"/>
  <c r="Y239" i="15" s="1"/>
  <c r="N239" i="15"/>
  <c r="H239" i="15"/>
  <c r="G239" i="15"/>
  <c r="W238" i="15"/>
  <c r="Y238" i="15" s="1"/>
  <c r="N238" i="15"/>
  <c r="H238" i="15"/>
  <c r="I238" i="15" s="1"/>
  <c r="G238" i="15"/>
  <c r="H237" i="15"/>
  <c r="G237" i="15"/>
  <c r="W236" i="15"/>
  <c r="Y236" i="15" s="1"/>
  <c r="N236" i="15"/>
  <c r="H236" i="15"/>
  <c r="I236" i="15" s="1"/>
  <c r="G236" i="15"/>
  <c r="W235" i="15"/>
  <c r="Y235" i="15" s="1"/>
  <c r="N235" i="15"/>
  <c r="H235" i="15"/>
  <c r="G235" i="15"/>
  <c r="H233" i="15"/>
  <c r="G233" i="15"/>
  <c r="W232" i="15"/>
  <c r="Y232" i="15" s="1"/>
  <c r="N232" i="15"/>
  <c r="H232" i="15"/>
  <c r="G232" i="15"/>
  <c r="W231" i="15"/>
  <c r="Y231" i="15" s="1"/>
  <c r="N231" i="15"/>
  <c r="H231" i="15"/>
  <c r="I231" i="15" s="1"/>
  <c r="G231" i="15"/>
  <c r="H230" i="15"/>
  <c r="G230" i="15"/>
  <c r="W229" i="15"/>
  <c r="Y229" i="15" s="1"/>
  <c r="N229" i="15"/>
  <c r="H229" i="15"/>
  <c r="G229" i="15"/>
  <c r="W228" i="15"/>
  <c r="Y228" i="15" s="1"/>
  <c r="N228" i="15"/>
  <c r="H228" i="15"/>
  <c r="I228" i="15" s="1"/>
  <c r="G228" i="15"/>
  <c r="W227" i="15"/>
  <c r="Y227" i="15" s="1"/>
  <c r="N227" i="15"/>
  <c r="H227" i="15"/>
  <c r="I227" i="15" s="1"/>
  <c r="G227" i="15"/>
  <c r="W226" i="15"/>
  <c r="Y226" i="15" s="1"/>
  <c r="N226" i="15"/>
  <c r="H226" i="15"/>
  <c r="G226" i="15"/>
  <c r="W225" i="15"/>
  <c r="Y225" i="15" s="1"/>
  <c r="N225" i="15"/>
  <c r="H225" i="15"/>
  <c r="I225" i="15" s="1"/>
  <c r="G225" i="15"/>
  <c r="W224" i="15"/>
  <c r="Y224" i="15" s="1"/>
  <c r="N224" i="15"/>
  <c r="H224" i="15"/>
  <c r="I224" i="15" s="1"/>
  <c r="G224" i="15"/>
  <c r="W223" i="15"/>
  <c r="Y223" i="15" s="1"/>
  <c r="N223" i="15"/>
  <c r="H223" i="15"/>
  <c r="I223" i="15" s="1"/>
  <c r="G223" i="15"/>
  <c r="H222" i="15"/>
  <c r="G222" i="15"/>
  <c r="W221" i="15"/>
  <c r="Y221" i="15" s="1"/>
  <c r="N221" i="15"/>
  <c r="H221" i="15"/>
  <c r="G221" i="15"/>
  <c r="W220" i="15"/>
  <c r="Y220" i="15" s="1"/>
  <c r="N220" i="15"/>
  <c r="H220" i="15"/>
  <c r="I220" i="15" s="1"/>
  <c r="G220" i="15"/>
  <c r="H219" i="15"/>
  <c r="G219" i="15"/>
  <c r="W217" i="15"/>
  <c r="Y217" i="15" s="1"/>
  <c r="N217" i="15"/>
  <c r="H217" i="15"/>
  <c r="I217" i="15" s="1"/>
  <c r="G217" i="15"/>
  <c r="W216" i="15"/>
  <c r="Y216" i="15" s="1"/>
  <c r="N216" i="15"/>
  <c r="H216" i="15"/>
  <c r="I216" i="15" s="1"/>
  <c r="G216" i="15"/>
  <c r="W215" i="15"/>
  <c r="Y215" i="15" s="1"/>
  <c r="N215" i="15"/>
  <c r="H215" i="15"/>
  <c r="G215" i="15"/>
  <c r="H214" i="15"/>
  <c r="I214" i="15" s="1"/>
  <c r="G214" i="15"/>
  <c r="W213" i="15"/>
  <c r="Y213" i="15" s="1"/>
  <c r="N213" i="15"/>
  <c r="H213" i="15"/>
  <c r="G213" i="15"/>
  <c r="W212" i="15"/>
  <c r="Y212" i="15" s="1"/>
  <c r="N212" i="15"/>
  <c r="H212" i="15"/>
  <c r="I212" i="15" s="1"/>
  <c r="G212" i="15"/>
  <c r="W211" i="15"/>
  <c r="Y211" i="15" s="1"/>
  <c r="N211" i="15"/>
  <c r="H211" i="15"/>
  <c r="I211" i="15" s="1"/>
  <c r="G211" i="15"/>
  <c r="W210" i="15"/>
  <c r="Y210" i="15" s="1"/>
  <c r="N210" i="15"/>
  <c r="H210" i="15"/>
  <c r="G210" i="15"/>
  <c r="W209" i="15"/>
  <c r="Y209" i="15" s="1"/>
  <c r="N209" i="15"/>
  <c r="H209" i="15"/>
  <c r="G209" i="15"/>
  <c r="W208" i="15"/>
  <c r="Y208" i="15" s="1"/>
  <c r="N208" i="15"/>
  <c r="H208" i="15"/>
  <c r="I208" i="15" s="1"/>
  <c r="G208" i="15"/>
  <c r="H207" i="15"/>
  <c r="I207" i="15" s="1"/>
  <c r="G207" i="15"/>
  <c r="W206" i="15"/>
  <c r="Y206" i="15" s="1"/>
  <c r="N206" i="15"/>
  <c r="H206" i="15"/>
  <c r="I206" i="15" s="1"/>
  <c r="G206" i="15"/>
  <c r="W205" i="15"/>
  <c r="Y205" i="15" s="1"/>
  <c r="N205" i="15"/>
  <c r="H205" i="15"/>
  <c r="I205" i="15" s="1"/>
  <c r="G205" i="15"/>
  <c r="W204" i="15"/>
  <c r="Y204" i="15" s="1"/>
  <c r="N204" i="15"/>
  <c r="H204" i="15"/>
  <c r="I204" i="15" s="1"/>
  <c r="G204" i="15"/>
  <c r="W203" i="15"/>
  <c r="Y203" i="15" s="1"/>
  <c r="N203" i="15"/>
  <c r="H203" i="15"/>
  <c r="G203" i="15"/>
  <c r="W202" i="15"/>
  <c r="Y202" i="15" s="1"/>
  <c r="N202" i="15"/>
  <c r="H202" i="15"/>
  <c r="I202" i="15" s="1"/>
  <c r="G202" i="15"/>
  <c r="W201" i="15"/>
  <c r="Y201" i="15" s="1"/>
  <c r="N201" i="15"/>
  <c r="H201" i="15"/>
  <c r="I201" i="15" s="1"/>
  <c r="G201" i="15"/>
  <c r="W200" i="15"/>
  <c r="Y200" i="15" s="1"/>
  <c r="N200" i="15"/>
  <c r="H200" i="15"/>
  <c r="G200" i="15"/>
  <c r="H199" i="15"/>
  <c r="I199" i="15" s="1"/>
  <c r="G199" i="15"/>
  <c r="W198" i="15"/>
  <c r="Y198" i="15" s="1"/>
  <c r="N198" i="15"/>
  <c r="H198" i="15"/>
  <c r="G198" i="15"/>
  <c r="W197" i="15"/>
  <c r="Y197" i="15" s="1"/>
  <c r="N197" i="15"/>
  <c r="H197" i="15"/>
  <c r="I197" i="15" s="1"/>
  <c r="G197" i="15"/>
  <c r="W196" i="15"/>
  <c r="Y196" i="15" s="1"/>
  <c r="N196" i="15"/>
  <c r="H196" i="15"/>
  <c r="G196" i="15"/>
  <c r="H195" i="15"/>
  <c r="G195" i="15"/>
  <c r="W194" i="15"/>
  <c r="Y194" i="15" s="1"/>
  <c r="N194" i="15"/>
  <c r="H194" i="15"/>
  <c r="G194" i="15"/>
  <c r="H193" i="15"/>
  <c r="G193" i="15"/>
  <c r="H192" i="15"/>
  <c r="G192" i="15"/>
  <c r="W191" i="15"/>
  <c r="Y191" i="15" s="1"/>
  <c r="N191" i="15"/>
  <c r="H191" i="15"/>
  <c r="G191" i="15"/>
  <c r="W189" i="15"/>
  <c r="Y189" i="15" s="1"/>
  <c r="N189" i="15"/>
  <c r="H189" i="15"/>
  <c r="I189" i="15" s="1"/>
  <c r="G189" i="15"/>
  <c r="W188" i="15"/>
  <c r="Y188" i="15" s="1"/>
  <c r="N188" i="15"/>
  <c r="H188" i="15"/>
  <c r="G188" i="15"/>
  <c r="W187" i="15"/>
  <c r="Y187" i="15" s="1"/>
  <c r="N187" i="15"/>
  <c r="H187" i="15"/>
  <c r="I187" i="15" s="1"/>
  <c r="G187" i="15"/>
  <c r="W186" i="15"/>
  <c r="Y186" i="15" s="1"/>
  <c r="N186" i="15"/>
  <c r="H186" i="15"/>
  <c r="G186" i="15"/>
  <c r="W185" i="15"/>
  <c r="Y185" i="15" s="1"/>
  <c r="N185" i="15"/>
  <c r="H185" i="15"/>
  <c r="I185" i="15" s="1"/>
  <c r="G185" i="15"/>
  <c r="W184" i="15"/>
  <c r="Y184" i="15" s="1"/>
  <c r="N184" i="15"/>
  <c r="H184" i="15"/>
  <c r="G184" i="15"/>
  <c r="H183" i="15"/>
  <c r="G183" i="15"/>
  <c r="P182" i="15"/>
  <c r="L182" i="15"/>
  <c r="K182" i="15"/>
  <c r="X144" i="15" s="1"/>
  <c r="X182" i="15" s="1"/>
  <c r="J182" i="15"/>
  <c r="F182" i="15"/>
  <c r="E182" i="15"/>
  <c r="W181" i="15"/>
  <c r="Y181" i="15" s="1"/>
  <c r="N181" i="15"/>
  <c r="H181" i="15"/>
  <c r="I181" i="15" s="1"/>
  <c r="G181" i="15"/>
  <c r="W180" i="15"/>
  <c r="Y180" i="15" s="1"/>
  <c r="N180" i="15"/>
  <c r="H180" i="15"/>
  <c r="I180" i="15" s="1"/>
  <c r="G180" i="15"/>
  <c r="H179" i="15"/>
  <c r="I179" i="15" s="1"/>
  <c r="G179" i="15"/>
  <c r="W178" i="15"/>
  <c r="Y178" i="15" s="1"/>
  <c r="N178" i="15"/>
  <c r="H178" i="15"/>
  <c r="I178" i="15" s="1"/>
  <c r="G178" i="15"/>
  <c r="W177" i="15"/>
  <c r="Y177" i="15" s="1"/>
  <c r="N177" i="15"/>
  <c r="H177" i="15"/>
  <c r="G177" i="15"/>
  <c r="W176" i="15"/>
  <c r="Y176" i="15" s="1"/>
  <c r="N176" i="15"/>
  <c r="H176" i="15"/>
  <c r="I176" i="15" s="1"/>
  <c r="G176" i="15"/>
  <c r="W175" i="15"/>
  <c r="Y175" i="15" s="1"/>
  <c r="N175" i="15"/>
  <c r="H175" i="15"/>
  <c r="I175" i="15" s="1"/>
  <c r="G175" i="15"/>
  <c r="W174" i="15"/>
  <c r="Y174" i="15" s="1"/>
  <c r="N174" i="15"/>
  <c r="H174" i="15"/>
  <c r="G174" i="15"/>
  <c r="H172" i="15"/>
  <c r="G172" i="15"/>
  <c r="W171" i="15"/>
  <c r="Y171" i="15" s="1"/>
  <c r="N171" i="15"/>
  <c r="H171" i="15"/>
  <c r="I171" i="15" s="1"/>
  <c r="G171" i="15"/>
  <c r="W170" i="15"/>
  <c r="Y170" i="15" s="1"/>
  <c r="N170" i="15"/>
  <c r="H170" i="15"/>
  <c r="I170" i="15" s="1"/>
  <c r="G170" i="15"/>
  <c r="W169" i="15"/>
  <c r="Y169" i="15" s="1"/>
  <c r="N169" i="15"/>
  <c r="H169" i="15"/>
  <c r="I169" i="15" s="1"/>
  <c r="G169" i="15"/>
  <c r="H168" i="15"/>
  <c r="G168" i="15"/>
  <c r="W167" i="15"/>
  <c r="Y167" i="15" s="1"/>
  <c r="N167" i="15"/>
  <c r="H167" i="15"/>
  <c r="I167" i="15" s="1"/>
  <c r="G167" i="15"/>
  <c r="W166" i="15"/>
  <c r="Y166" i="15" s="1"/>
  <c r="N166" i="15"/>
  <c r="H166" i="15"/>
  <c r="I166" i="15" s="1"/>
  <c r="G166" i="15"/>
  <c r="W165" i="15"/>
  <c r="Y165" i="15" s="1"/>
  <c r="N165" i="15"/>
  <c r="H165" i="15"/>
  <c r="I165" i="15" s="1"/>
  <c r="G165" i="15"/>
  <c r="W164" i="15"/>
  <c r="Y164" i="15" s="1"/>
  <c r="N164" i="15"/>
  <c r="H164" i="15"/>
  <c r="I164" i="15" s="1"/>
  <c r="G164" i="15"/>
  <c r="H163" i="15"/>
  <c r="G163" i="15"/>
  <c r="W162" i="15"/>
  <c r="Y162" i="15" s="1"/>
  <c r="N162" i="15"/>
  <c r="H162" i="15"/>
  <c r="I162" i="15" s="1"/>
  <c r="G162" i="15"/>
  <c r="W161" i="15"/>
  <c r="Y161" i="15" s="1"/>
  <c r="N161" i="15"/>
  <c r="H161" i="15"/>
  <c r="I161" i="15" s="1"/>
  <c r="G161" i="15"/>
  <c r="W160" i="15"/>
  <c r="Y160" i="15" s="1"/>
  <c r="N160" i="15"/>
  <c r="H160" i="15"/>
  <c r="G160" i="15"/>
  <c r="H159" i="15"/>
  <c r="G159" i="15"/>
  <c r="W158" i="15"/>
  <c r="Y158" i="15" s="1"/>
  <c r="N158" i="15"/>
  <c r="H158" i="15"/>
  <c r="G158" i="15"/>
  <c r="W157" i="15"/>
  <c r="Y157" i="15" s="1"/>
  <c r="N157" i="15"/>
  <c r="H157" i="15"/>
  <c r="I157" i="15" s="1"/>
  <c r="G157" i="15"/>
  <c r="W156" i="15"/>
  <c r="Y156" i="15" s="1"/>
  <c r="N156" i="15"/>
  <c r="H156" i="15"/>
  <c r="I156" i="15" s="1"/>
  <c r="G156" i="15"/>
  <c r="W155" i="15"/>
  <c r="Y155" i="15" s="1"/>
  <c r="N155" i="15"/>
  <c r="H155" i="15"/>
  <c r="I155" i="15" s="1"/>
  <c r="G155" i="15"/>
  <c r="W154" i="15"/>
  <c r="Y154" i="15" s="1"/>
  <c r="N154" i="15"/>
  <c r="H154" i="15"/>
  <c r="I154" i="15" s="1"/>
  <c r="G154" i="15"/>
  <c r="H153" i="15"/>
  <c r="G153" i="15"/>
  <c r="W152" i="15"/>
  <c r="Y152" i="15" s="1"/>
  <c r="N152" i="15"/>
  <c r="H152" i="15"/>
  <c r="G152" i="15"/>
  <c r="W151" i="15"/>
  <c r="Y151" i="15" s="1"/>
  <c r="N151" i="15"/>
  <c r="H151" i="15"/>
  <c r="G151" i="15"/>
  <c r="W149" i="15"/>
  <c r="Y149" i="15" s="1"/>
  <c r="N149" i="15"/>
  <c r="H149" i="15"/>
  <c r="I149" i="15" s="1"/>
  <c r="G149" i="15"/>
  <c r="H148" i="15"/>
  <c r="G148" i="15"/>
  <c r="W147" i="15"/>
  <c r="Y147" i="15" s="1"/>
  <c r="N147" i="15"/>
  <c r="H147" i="15"/>
  <c r="I147" i="15" s="1"/>
  <c r="G147" i="15"/>
  <c r="W146" i="15"/>
  <c r="Y146" i="15" s="1"/>
  <c r="N146" i="15"/>
  <c r="H146" i="15"/>
  <c r="G146" i="15"/>
  <c r="H145" i="15"/>
  <c r="G145" i="15"/>
  <c r="W144" i="15"/>
  <c r="Y144" i="15" s="1"/>
  <c r="N144" i="15"/>
  <c r="H144" i="15"/>
  <c r="G144" i="15"/>
  <c r="P143" i="15"/>
  <c r="L143" i="15"/>
  <c r="K143" i="15"/>
  <c r="X116" i="15" s="1"/>
  <c r="X143" i="15" s="1"/>
  <c r="J143" i="15"/>
  <c r="E143" i="15"/>
  <c r="W142" i="15"/>
  <c r="Y142" i="15" s="1"/>
  <c r="N142" i="15"/>
  <c r="H142" i="15"/>
  <c r="G142" i="15"/>
  <c r="W141" i="15"/>
  <c r="Y141" i="15" s="1"/>
  <c r="N141" i="15"/>
  <c r="H141" i="15"/>
  <c r="G141" i="15"/>
  <c r="W140" i="15"/>
  <c r="Y140" i="15" s="1"/>
  <c r="N140" i="15"/>
  <c r="H140" i="15"/>
  <c r="I140" i="15" s="1"/>
  <c r="G140" i="15"/>
  <c r="W139" i="15"/>
  <c r="Y139" i="15" s="1"/>
  <c r="N139" i="15"/>
  <c r="H139" i="15"/>
  <c r="G139" i="15"/>
  <c r="H138" i="15"/>
  <c r="I138" i="15" s="1"/>
  <c r="G138" i="15"/>
  <c r="W137" i="15"/>
  <c r="Y137" i="15" s="1"/>
  <c r="N137" i="15"/>
  <c r="H137" i="15"/>
  <c r="G137" i="15"/>
  <c r="W136" i="15"/>
  <c r="Y136" i="15" s="1"/>
  <c r="N136" i="15"/>
  <c r="H136" i="15"/>
  <c r="I136" i="15" s="1"/>
  <c r="G136" i="15"/>
  <c r="H135" i="15"/>
  <c r="G135" i="15"/>
  <c r="W134" i="15"/>
  <c r="Y134" i="15" s="1"/>
  <c r="N134" i="15"/>
  <c r="H134" i="15"/>
  <c r="G134" i="15"/>
  <c r="W133" i="15"/>
  <c r="Y133" i="15" s="1"/>
  <c r="N133" i="15"/>
  <c r="H133" i="15"/>
  <c r="G133" i="15"/>
  <c r="H132" i="15"/>
  <c r="G132" i="15"/>
  <c r="W131" i="15"/>
  <c r="Y131" i="15" s="1"/>
  <c r="N131" i="15"/>
  <c r="H131" i="15"/>
  <c r="G131" i="15"/>
  <c r="H130" i="15"/>
  <c r="G130" i="15"/>
  <c r="W129" i="15"/>
  <c r="Y129" i="15" s="1"/>
  <c r="N129" i="15"/>
  <c r="H129" i="15"/>
  <c r="G129" i="15"/>
  <c r="H128" i="15"/>
  <c r="M128" i="15" s="1"/>
  <c r="G128" i="15"/>
  <c r="W127" i="15"/>
  <c r="Y127" i="15" s="1"/>
  <c r="N127" i="15"/>
  <c r="H127" i="15"/>
  <c r="G127" i="15"/>
  <c r="H126" i="15"/>
  <c r="G126" i="15"/>
  <c r="W125" i="15"/>
  <c r="Y125" i="15" s="1"/>
  <c r="N125" i="15"/>
  <c r="H125" i="15"/>
  <c r="G125" i="15"/>
  <c r="W124" i="15"/>
  <c r="Y124" i="15" s="1"/>
  <c r="N124" i="15"/>
  <c r="H124" i="15"/>
  <c r="I124" i="15" s="1"/>
  <c r="G124" i="15"/>
  <c r="H123" i="15"/>
  <c r="G123" i="15"/>
  <c r="W122" i="15"/>
  <c r="Y122" i="15" s="1"/>
  <c r="N122" i="15"/>
  <c r="H122" i="15"/>
  <c r="G122" i="15"/>
  <c r="W121" i="15"/>
  <c r="Y121" i="15" s="1"/>
  <c r="N121" i="15"/>
  <c r="H121" i="15"/>
  <c r="I121" i="15" s="1"/>
  <c r="G121" i="15"/>
  <c r="H120" i="15"/>
  <c r="G120" i="15"/>
  <c r="W119" i="15"/>
  <c r="Y119" i="15" s="1"/>
  <c r="N119" i="15"/>
  <c r="H119" i="15"/>
  <c r="G119" i="15"/>
  <c r="W118" i="15"/>
  <c r="Y118" i="15" s="1"/>
  <c r="N118" i="15"/>
  <c r="H118" i="15"/>
  <c r="G118" i="15"/>
  <c r="F143" i="15"/>
  <c r="W116" i="15"/>
  <c r="Y116" i="15" s="1"/>
  <c r="N116" i="15"/>
  <c r="H116" i="15"/>
  <c r="G116" i="15"/>
  <c r="P115" i="15"/>
  <c r="L115" i="15"/>
  <c r="K115" i="15"/>
  <c r="X74" i="15" s="1"/>
  <c r="X115" i="15" s="1"/>
  <c r="J115" i="15"/>
  <c r="F115" i="15"/>
  <c r="E115" i="15"/>
  <c r="W114" i="15"/>
  <c r="Y114" i="15" s="1"/>
  <c r="N114" i="15"/>
  <c r="H114" i="15"/>
  <c r="I114" i="15" s="1"/>
  <c r="G114" i="15"/>
  <c r="W113" i="15"/>
  <c r="Y113" i="15" s="1"/>
  <c r="N113" i="15"/>
  <c r="H113" i="15"/>
  <c r="G113" i="15"/>
  <c r="W112" i="15"/>
  <c r="Y112" i="15" s="1"/>
  <c r="N112" i="15"/>
  <c r="H112" i="15"/>
  <c r="I112" i="15" s="1"/>
  <c r="G112" i="15"/>
  <c r="W111" i="15"/>
  <c r="Y111" i="15" s="1"/>
  <c r="N111" i="15"/>
  <c r="H111" i="15"/>
  <c r="G111" i="15"/>
  <c r="W110" i="15"/>
  <c r="Y110" i="15" s="1"/>
  <c r="N110" i="15"/>
  <c r="H110" i="15"/>
  <c r="I110" i="15" s="1"/>
  <c r="G110" i="15"/>
  <c r="W109" i="15"/>
  <c r="Y109" i="15" s="1"/>
  <c r="N109" i="15"/>
  <c r="H109" i="15"/>
  <c r="I109" i="15" s="1"/>
  <c r="G109" i="15"/>
  <c r="W108" i="15"/>
  <c r="Y108" i="15" s="1"/>
  <c r="N108" i="15"/>
  <c r="H108" i="15"/>
  <c r="I108" i="15" s="1"/>
  <c r="G108" i="15"/>
  <c r="W107" i="15"/>
  <c r="Y107" i="15" s="1"/>
  <c r="N107" i="15"/>
  <c r="H107" i="15"/>
  <c r="G107" i="15"/>
  <c r="H106" i="15"/>
  <c r="G106" i="15"/>
  <c r="W105" i="15"/>
  <c r="Y105" i="15" s="1"/>
  <c r="N105" i="15"/>
  <c r="H105" i="15"/>
  <c r="G105" i="15"/>
  <c r="W104" i="15"/>
  <c r="Y104" i="15" s="1"/>
  <c r="N104" i="15"/>
  <c r="H104" i="15"/>
  <c r="I104" i="15" s="1"/>
  <c r="G104" i="15"/>
  <c r="W103" i="15"/>
  <c r="Y103" i="15" s="1"/>
  <c r="N103" i="15"/>
  <c r="H103" i="15"/>
  <c r="I103" i="15" s="1"/>
  <c r="G103" i="15"/>
  <c r="W102" i="15"/>
  <c r="Y102" i="15" s="1"/>
  <c r="N102" i="15"/>
  <c r="H102" i="15"/>
  <c r="I102" i="15" s="1"/>
  <c r="G102" i="15"/>
  <c r="W101" i="15"/>
  <c r="Y101" i="15" s="1"/>
  <c r="N101" i="15"/>
  <c r="H101" i="15"/>
  <c r="G101" i="15"/>
  <c r="W100" i="15"/>
  <c r="Y100" i="15" s="1"/>
  <c r="N100" i="15"/>
  <c r="H100" i="15"/>
  <c r="I100" i="15" s="1"/>
  <c r="G100" i="15"/>
  <c r="W99" i="15"/>
  <c r="Y99" i="15" s="1"/>
  <c r="N99" i="15"/>
  <c r="H99" i="15"/>
  <c r="I99" i="15" s="1"/>
  <c r="G99" i="15"/>
  <c r="W98" i="15"/>
  <c r="Y98" i="15" s="1"/>
  <c r="N98" i="15"/>
  <c r="H98" i="15"/>
  <c r="I98" i="15" s="1"/>
  <c r="G98" i="15"/>
  <c r="W97" i="15"/>
  <c r="Y97" i="15" s="1"/>
  <c r="N97" i="15"/>
  <c r="H97" i="15"/>
  <c r="G97" i="15"/>
  <c r="W96" i="15"/>
  <c r="Y96" i="15" s="1"/>
  <c r="N96" i="15"/>
  <c r="H96" i="15"/>
  <c r="I96" i="15" s="1"/>
  <c r="G96" i="15"/>
  <c r="W95" i="15"/>
  <c r="Y95" i="15" s="1"/>
  <c r="N95" i="15"/>
  <c r="H95" i="15"/>
  <c r="I95" i="15" s="1"/>
  <c r="G95" i="15"/>
  <c r="W94" i="15"/>
  <c r="Y94" i="15" s="1"/>
  <c r="N94" i="15"/>
  <c r="H94" i="15"/>
  <c r="G94" i="15"/>
  <c r="W93" i="15"/>
  <c r="Y93" i="15" s="1"/>
  <c r="N93" i="15"/>
  <c r="H93" i="15"/>
  <c r="G93" i="15"/>
  <c r="W92" i="15"/>
  <c r="Y92" i="15" s="1"/>
  <c r="N92" i="15"/>
  <c r="H92" i="15"/>
  <c r="I92" i="15" s="1"/>
  <c r="G92" i="15"/>
  <c r="W91" i="15"/>
  <c r="Y91" i="15" s="1"/>
  <c r="N91" i="15"/>
  <c r="H91" i="15"/>
  <c r="G91" i="15"/>
  <c r="W90" i="15"/>
  <c r="Y90" i="15" s="1"/>
  <c r="N90" i="15"/>
  <c r="H90" i="15"/>
  <c r="G90" i="15"/>
  <c r="W89" i="15"/>
  <c r="Y89" i="15" s="1"/>
  <c r="N89" i="15"/>
  <c r="H89" i="15"/>
  <c r="G89" i="15"/>
  <c r="W88" i="15"/>
  <c r="Y88" i="15" s="1"/>
  <c r="N88" i="15"/>
  <c r="H88" i="15"/>
  <c r="I88" i="15" s="1"/>
  <c r="G88" i="15"/>
  <c r="W87" i="15"/>
  <c r="Y87" i="15" s="1"/>
  <c r="N87" i="15"/>
  <c r="H87" i="15"/>
  <c r="I87" i="15" s="1"/>
  <c r="G87" i="15"/>
  <c r="W86" i="15"/>
  <c r="Y86" i="15" s="1"/>
  <c r="N86" i="15"/>
  <c r="H86" i="15"/>
  <c r="I86" i="15" s="1"/>
  <c r="G86" i="15"/>
  <c r="W85" i="15"/>
  <c r="Y85" i="15" s="1"/>
  <c r="N85" i="15"/>
  <c r="H85" i="15"/>
  <c r="G85" i="15"/>
  <c r="W84" i="15"/>
  <c r="Y84" i="15" s="1"/>
  <c r="N84" i="15"/>
  <c r="H84" i="15"/>
  <c r="I84" i="15" s="1"/>
  <c r="G84" i="15"/>
  <c r="W83" i="15"/>
  <c r="Y83" i="15" s="1"/>
  <c r="N83" i="15"/>
  <c r="H83" i="15"/>
  <c r="I83" i="15" s="1"/>
  <c r="G83" i="15"/>
  <c r="W82" i="15"/>
  <c r="Y82" i="15" s="1"/>
  <c r="N82" i="15"/>
  <c r="H82" i="15"/>
  <c r="I82" i="15" s="1"/>
  <c r="G82" i="15"/>
  <c r="W81" i="15"/>
  <c r="Y81" i="15" s="1"/>
  <c r="N81" i="15"/>
  <c r="H81" i="15"/>
  <c r="G81" i="15"/>
  <c r="H80" i="15"/>
  <c r="G80" i="15"/>
  <c r="W79" i="15"/>
  <c r="Y79" i="15" s="1"/>
  <c r="N79" i="15"/>
  <c r="H79" i="15"/>
  <c r="G79" i="15"/>
  <c r="W78" i="15"/>
  <c r="Y78" i="15" s="1"/>
  <c r="N78" i="15"/>
  <c r="H78" i="15"/>
  <c r="I78" i="15" s="1"/>
  <c r="G78" i="15"/>
  <c r="W77" i="15"/>
  <c r="Y77" i="15" s="1"/>
  <c r="N77" i="15"/>
  <c r="H77" i="15"/>
  <c r="I77" i="15" s="1"/>
  <c r="G77" i="15"/>
  <c r="W76" i="15"/>
  <c r="Y76" i="15" s="1"/>
  <c r="N76" i="15"/>
  <c r="H76" i="15"/>
  <c r="I76" i="15" s="1"/>
  <c r="G76" i="15"/>
  <c r="W75" i="15"/>
  <c r="Y75" i="15" s="1"/>
  <c r="N75" i="15"/>
  <c r="H75" i="15"/>
  <c r="G75" i="15"/>
  <c r="W74" i="15"/>
  <c r="Y74" i="15" s="1"/>
  <c r="N74" i="15"/>
  <c r="H74" i="15"/>
  <c r="G74" i="15"/>
  <c r="P73" i="15"/>
  <c r="L73" i="15"/>
  <c r="K73" i="15"/>
  <c r="J73" i="15"/>
  <c r="F73" i="15"/>
  <c r="E73" i="15"/>
  <c r="W72" i="15"/>
  <c r="Y72" i="15" s="1"/>
  <c r="N72" i="15"/>
  <c r="H72" i="15"/>
  <c r="G72" i="15"/>
  <c r="W71" i="15"/>
  <c r="Y71" i="15" s="1"/>
  <c r="N71" i="15"/>
  <c r="H71" i="15"/>
  <c r="I71" i="15" s="1"/>
  <c r="G71" i="15"/>
  <c r="W70" i="15"/>
  <c r="Y70" i="15" s="1"/>
  <c r="N70" i="15"/>
  <c r="H70" i="15"/>
  <c r="I70" i="15" s="1"/>
  <c r="G70" i="15"/>
  <c r="W69" i="15"/>
  <c r="Y69" i="15" s="1"/>
  <c r="N69" i="15"/>
  <c r="H69" i="15"/>
  <c r="G69" i="15"/>
  <c r="W68" i="15"/>
  <c r="Y68" i="15" s="1"/>
  <c r="N68" i="15"/>
  <c r="H68" i="15"/>
  <c r="G68" i="15"/>
  <c r="W67" i="15"/>
  <c r="Y67" i="15" s="1"/>
  <c r="N67" i="15"/>
  <c r="H67" i="15"/>
  <c r="I67" i="15" s="1"/>
  <c r="G67" i="15"/>
  <c r="W66" i="15"/>
  <c r="Y66" i="15" s="1"/>
  <c r="N66" i="15"/>
  <c r="H66" i="15"/>
  <c r="G66" i="15"/>
  <c r="H65" i="15"/>
  <c r="I65" i="15" s="1"/>
  <c r="G65" i="15"/>
  <c r="W64" i="15"/>
  <c r="Y64" i="15" s="1"/>
  <c r="N64" i="15"/>
  <c r="H64" i="15"/>
  <c r="G64" i="15"/>
  <c r="W63" i="15"/>
  <c r="Y63" i="15" s="1"/>
  <c r="N63" i="15"/>
  <c r="H63" i="15"/>
  <c r="I63" i="15" s="1"/>
  <c r="G63" i="15"/>
  <c r="W62" i="15"/>
  <c r="Y62" i="15" s="1"/>
  <c r="N62" i="15"/>
  <c r="H62" i="15"/>
  <c r="G62" i="15"/>
  <c r="W61" i="15"/>
  <c r="Y61" i="15" s="1"/>
  <c r="N61" i="15"/>
  <c r="H61" i="15"/>
  <c r="I61" i="15" s="1"/>
  <c r="G61" i="15"/>
  <c r="W60" i="15"/>
  <c r="Y60" i="15" s="1"/>
  <c r="N60" i="15"/>
  <c r="H60" i="15"/>
  <c r="I60" i="15" s="1"/>
  <c r="G60" i="15"/>
  <c r="W59" i="15"/>
  <c r="Y59" i="15" s="1"/>
  <c r="N59" i="15"/>
  <c r="H59" i="15"/>
  <c r="I59" i="15" s="1"/>
  <c r="G59" i="15"/>
  <c r="W58" i="15"/>
  <c r="Y58" i="15" s="1"/>
  <c r="N58" i="15"/>
  <c r="H58" i="15"/>
  <c r="G58" i="15"/>
  <c r="W57" i="15"/>
  <c r="Y57" i="15" s="1"/>
  <c r="N57" i="15"/>
  <c r="H57" i="15"/>
  <c r="I57" i="15" s="1"/>
  <c r="G57" i="15"/>
  <c r="W56" i="15"/>
  <c r="Y56" i="15" s="1"/>
  <c r="N56" i="15"/>
  <c r="H56" i="15"/>
  <c r="I56" i="15" s="1"/>
  <c r="G56" i="15"/>
  <c r="W55" i="15"/>
  <c r="Y55" i="15" s="1"/>
  <c r="N55" i="15"/>
  <c r="H55" i="15"/>
  <c r="I55" i="15" s="1"/>
  <c r="G55" i="15"/>
  <c r="W54" i="15"/>
  <c r="Y54" i="15" s="1"/>
  <c r="N54" i="15"/>
  <c r="H54" i="15"/>
  <c r="G54" i="15"/>
  <c r="W53" i="15"/>
  <c r="Y53" i="15" s="1"/>
  <c r="N53" i="15"/>
  <c r="H53" i="15"/>
  <c r="I53" i="15" s="1"/>
  <c r="G53" i="15"/>
  <c r="W52" i="15"/>
  <c r="Y52" i="15" s="1"/>
  <c r="N52" i="15"/>
  <c r="H52" i="15"/>
  <c r="I52" i="15" s="1"/>
  <c r="G52" i="15"/>
  <c r="W51" i="15"/>
  <c r="Y51" i="15" s="1"/>
  <c r="N51" i="15"/>
  <c r="H51" i="15"/>
  <c r="G51" i="15"/>
  <c r="W50" i="15"/>
  <c r="Y50" i="15" s="1"/>
  <c r="N50" i="15"/>
  <c r="H50" i="15"/>
  <c r="G50" i="15"/>
  <c r="W49" i="15"/>
  <c r="Y49" i="15" s="1"/>
  <c r="N49" i="15"/>
  <c r="H49" i="15"/>
  <c r="I49" i="15" s="1"/>
  <c r="G49" i="15"/>
  <c r="W48" i="15"/>
  <c r="Y48" i="15" s="1"/>
  <c r="N48" i="15"/>
  <c r="H48" i="15"/>
  <c r="I48" i="15" s="1"/>
  <c r="G48" i="15"/>
  <c r="W47" i="15"/>
  <c r="Y47" i="15" s="1"/>
  <c r="N47" i="15"/>
  <c r="H47" i="15"/>
  <c r="I47" i="15" s="1"/>
  <c r="G47" i="15"/>
  <c r="W46" i="15"/>
  <c r="Y46" i="15" s="1"/>
  <c r="N46" i="15"/>
  <c r="H46" i="15"/>
  <c r="G46" i="15"/>
  <c r="W45" i="15"/>
  <c r="Y45" i="15" s="1"/>
  <c r="N45" i="15"/>
  <c r="H45" i="15"/>
  <c r="I45" i="15" s="1"/>
  <c r="G45" i="15"/>
  <c r="W44" i="15"/>
  <c r="Y44" i="15" s="1"/>
  <c r="N44" i="15"/>
  <c r="H44" i="15"/>
  <c r="I44" i="15" s="1"/>
  <c r="G44" i="15"/>
  <c r="W43" i="15"/>
  <c r="Y43" i="15" s="1"/>
  <c r="N43" i="15"/>
  <c r="H43" i="15"/>
  <c r="I43" i="15" s="1"/>
  <c r="G43" i="15"/>
  <c r="W42" i="15"/>
  <c r="Y42" i="15" s="1"/>
  <c r="N42" i="15"/>
  <c r="H42" i="15"/>
  <c r="G42" i="15"/>
  <c r="W41" i="15"/>
  <c r="Y41" i="15" s="1"/>
  <c r="N41" i="15"/>
  <c r="H41" i="15"/>
  <c r="I41" i="15" s="1"/>
  <c r="G41" i="15"/>
  <c r="W40" i="15"/>
  <c r="Y40" i="15" s="1"/>
  <c r="N40" i="15"/>
  <c r="H40" i="15"/>
  <c r="I40" i="15" s="1"/>
  <c r="G40" i="15"/>
  <c r="W39" i="15"/>
  <c r="Y39" i="15" s="1"/>
  <c r="N39" i="15"/>
  <c r="H39" i="15"/>
  <c r="I39" i="15" s="1"/>
  <c r="G39" i="15"/>
  <c r="W38" i="15"/>
  <c r="Y38" i="15" s="1"/>
  <c r="N38" i="15"/>
  <c r="H38" i="15"/>
  <c r="G38" i="15"/>
  <c r="W37" i="15"/>
  <c r="Y37" i="15" s="1"/>
  <c r="N37" i="15"/>
  <c r="H37" i="15"/>
  <c r="I37" i="15" s="1"/>
  <c r="G37" i="15"/>
  <c r="W36" i="15"/>
  <c r="Y36" i="15" s="1"/>
  <c r="N36" i="15"/>
  <c r="H36" i="15"/>
  <c r="I36" i="15" s="1"/>
  <c r="G36" i="15"/>
  <c r="W35" i="15"/>
  <c r="Y35" i="15" s="1"/>
  <c r="N35" i="15"/>
  <c r="H35" i="15"/>
  <c r="I35" i="15" s="1"/>
  <c r="G35" i="15"/>
  <c r="W34" i="15"/>
  <c r="Y34" i="15" s="1"/>
  <c r="N34" i="15"/>
  <c r="H34" i="15"/>
  <c r="G34" i="15"/>
  <c r="W33" i="15"/>
  <c r="Y33" i="15" s="1"/>
  <c r="N33" i="15"/>
  <c r="H33" i="15"/>
  <c r="I33" i="15" s="1"/>
  <c r="G33" i="15"/>
  <c r="W32" i="15"/>
  <c r="Y32" i="15" s="1"/>
  <c r="N32" i="15"/>
  <c r="H32" i="15"/>
  <c r="I32" i="15" s="1"/>
  <c r="G32" i="15"/>
  <c r="W31" i="15"/>
  <c r="Y31" i="15" s="1"/>
  <c r="N31" i="15"/>
  <c r="H31" i="15"/>
  <c r="G31" i="15"/>
  <c r="W30" i="15"/>
  <c r="Y30" i="15" s="1"/>
  <c r="N30" i="15"/>
  <c r="H30" i="15"/>
  <c r="G30" i="15"/>
  <c r="W29" i="15"/>
  <c r="Y29" i="15" s="1"/>
  <c r="N29" i="15"/>
  <c r="H29" i="15"/>
  <c r="I29" i="15" s="1"/>
  <c r="G29" i="15"/>
  <c r="W28" i="15"/>
  <c r="Y28" i="15" s="1"/>
  <c r="N28" i="15"/>
  <c r="H28" i="15"/>
  <c r="I28" i="15" s="1"/>
  <c r="G28" i="15"/>
  <c r="W27" i="15"/>
  <c r="Y27" i="15" s="1"/>
  <c r="N27" i="15"/>
  <c r="H27" i="15"/>
  <c r="I27" i="15" s="1"/>
  <c r="G27" i="15"/>
  <c r="W26" i="15"/>
  <c r="Y26" i="15" s="1"/>
  <c r="N26" i="15"/>
  <c r="H26" i="15"/>
  <c r="G26" i="15"/>
  <c r="W25" i="15"/>
  <c r="Y25" i="15" s="1"/>
  <c r="N25" i="15"/>
  <c r="H25" i="15"/>
  <c r="I25" i="15" s="1"/>
  <c r="G25" i="15"/>
  <c r="W24" i="15"/>
  <c r="Y24" i="15" s="1"/>
  <c r="N24" i="15"/>
  <c r="H24" i="15"/>
  <c r="G24" i="15"/>
  <c r="H23" i="15"/>
  <c r="G23" i="15"/>
  <c r="W22" i="15"/>
  <c r="Y22" i="15" s="1"/>
  <c r="N22" i="15"/>
  <c r="H22" i="15"/>
  <c r="I22" i="15" s="1"/>
  <c r="G22" i="15"/>
  <c r="W21" i="15"/>
  <c r="Y21" i="15" s="1"/>
  <c r="N21" i="15"/>
  <c r="H21" i="15"/>
  <c r="I21" i="15" s="1"/>
  <c r="G21" i="15"/>
  <c r="W20" i="15"/>
  <c r="Y20" i="15" s="1"/>
  <c r="N20" i="15"/>
  <c r="H20" i="15"/>
  <c r="G20" i="15"/>
  <c r="W19" i="15"/>
  <c r="Y19" i="15" s="1"/>
  <c r="N19" i="15"/>
  <c r="H19" i="15"/>
  <c r="I19" i="15" s="1"/>
  <c r="G19" i="15"/>
  <c r="W18" i="15"/>
  <c r="Y18" i="15" s="1"/>
  <c r="N18" i="15"/>
  <c r="H18" i="15"/>
  <c r="I18" i="15" s="1"/>
  <c r="G18" i="15"/>
  <c r="W17" i="15"/>
  <c r="Y17" i="15" s="1"/>
  <c r="N17" i="15"/>
  <c r="H17" i="15"/>
  <c r="G17" i="15"/>
  <c r="U15" i="15"/>
  <c r="U670" i="15" s="1"/>
  <c r="E10" i="15"/>
  <c r="P1185" i="14"/>
  <c r="L1185" i="14"/>
  <c r="K1185" i="14"/>
  <c r="X1115" i="14" s="1"/>
  <c r="X1185" i="14" s="1"/>
  <c r="J1185" i="14"/>
  <c r="F1185" i="14"/>
  <c r="E1185" i="14"/>
  <c r="W1184" i="14"/>
  <c r="Y1184" i="14" s="1"/>
  <c r="N1184" i="14"/>
  <c r="H1184" i="14"/>
  <c r="I1184" i="14" s="1"/>
  <c r="W1183" i="14"/>
  <c r="Y1183" i="14" s="1"/>
  <c r="N1183" i="14"/>
  <c r="H1183" i="14"/>
  <c r="W1182" i="14"/>
  <c r="Y1182" i="14" s="1"/>
  <c r="N1182" i="14"/>
  <c r="H1182" i="14"/>
  <c r="I1182" i="14" s="1"/>
  <c r="W1181" i="14"/>
  <c r="Y1181" i="14" s="1"/>
  <c r="N1181" i="14"/>
  <c r="H1181" i="14"/>
  <c r="W1180" i="14"/>
  <c r="Y1180" i="14" s="1"/>
  <c r="N1180" i="14"/>
  <c r="H1180" i="14"/>
  <c r="I1180" i="14" s="1"/>
  <c r="W1179" i="14"/>
  <c r="Y1179" i="14" s="1"/>
  <c r="N1179" i="14"/>
  <c r="H1179" i="14"/>
  <c r="W1178" i="14"/>
  <c r="Y1178" i="14" s="1"/>
  <c r="N1178" i="14"/>
  <c r="H1178" i="14"/>
  <c r="I1178" i="14" s="1"/>
  <c r="W1177" i="14"/>
  <c r="Y1177" i="14" s="1"/>
  <c r="N1177" i="14"/>
  <c r="H1177" i="14"/>
  <c r="W1176" i="14"/>
  <c r="Y1176" i="14" s="1"/>
  <c r="N1176" i="14"/>
  <c r="H1176" i="14"/>
  <c r="I1176" i="14" s="1"/>
  <c r="W1175" i="14"/>
  <c r="Y1175" i="14" s="1"/>
  <c r="N1175" i="14"/>
  <c r="H1175" i="14"/>
  <c r="Y1174" i="14"/>
  <c r="W1174" i="14"/>
  <c r="N1174" i="14"/>
  <c r="H1174" i="14"/>
  <c r="I1174" i="14" s="1"/>
  <c r="W1173" i="14"/>
  <c r="Y1173" i="14" s="1"/>
  <c r="N1173" i="14"/>
  <c r="H1173" i="14"/>
  <c r="W1172" i="14"/>
  <c r="Y1172" i="14" s="1"/>
  <c r="N1172" i="14"/>
  <c r="H1172" i="14"/>
  <c r="I1172" i="14" s="1"/>
  <c r="H1171" i="14"/>
  <c r="W1170" i="14"/>
  <c r="Y1170" i="14" s="1"/>
  <c r="N1170" i="14"/>
  <c r="H1170" i="14"/>
  <c r="I1170" i="14" s="1"/>
  <c r="W1169" i="14"/>
  <c r="Y1169" i="14" s="1"/>
  <c r="N1169" i="14"/>
  <c r="H1169" i="14"/>
  <c r="W1168" i="14"/>
  <c r="Y1168" i="14" s="1"/>
  <c r="N1168" i="14"/>
  <c r="H1168" i="14"/>
  <c r="I1168" i="14" s="1"/>
  <c r="W1167" i="14"/>
  <c r="Y1167" i="14" s="1"/>
  <c r="N1167" i="14"/>
  <c r="H1167" i="14"/>
  <c r="W1166" i="14"/>
  <c r="Y1166" i="14" s="1"/>
  <c r="N1166" i="14"/>
  <c r="H1166" i="14"/>
  <c r="I1166" i="14" s="1"/>
  <c r="W1165" i="14"/>
  <c r="Y1165" i="14" s="1"/>
  <c r="N1165" i="14"/>
  <c r="H1165" i="14"/>
  <c r="H1164" i="14"/>
  <c r="I1164" i="14" s="1"/>
  <c r="W1163" i="14"/>
  <c r="Y1163" i="14" s="1"/>
  <c r="N1163" i="14"/>
  <c r="H1163" i="14"/>
  <c r="W1162" i="14"/>
  <c r="Y1162" i="14" s="1"/>
  <c r="N1162" i="14"/>
  <c r="H1162" i="14"/>
  <c r="I1162" i="14" s="1"/>
  <c r="W1161" i="14"/>
  <c r="Y1161" i="14" s="1"/>
  <c r="N1161" i="14"/>
  <c r="H1161" i="14"/>
  <c r="W1160" i="14"/>
  <c r="Y1160" i="14" s="1"/>
  <c r="N1160" i="14"/>
  <c r="H1160" i="14"/>
  <c r="I1160" i="14" s="1"/>
  <c r="W1159" i="14"/>
  <c r="Y1159" i="14" s="1"/>
  <c r="N1159" i="14"/>
  <c r="H1159" i="14"/>
  <c r="W1158" i="14"/>
  <c r="Y1158" i="14" s="1"/>
  <c r="N1158" i="14"/>
  <c r="H1158" i="14"/>
  <c r="I1158" i="14" s="1"/>
  <c r="W1157" i="14"/>
  <c r="Y1157" i="14" s="1"/>
  <c r="N1157" i="14"/>
  <c r="H1157" i="14"/>
  <c r="W1156" i="14"/>
  <c r="Y1156" i="14" s="1"/>
  <c r="N1156" i="14"/>
  <c r="H1156" i="14"/>
  <c r="I1156" i="14" s="1"/>
  <c r="W1155" i="14"/>
  <c r="Y1155" i="14" s="1"/>
  <c r="N1155" i="14"/>
  <c r="H1155" i="14"/>
  <c r="W1154" i="14"/>
  <c r="Y1154" i="14" s="1"/>
  <c r="N1154" i="14"/>
  <c r="H1154" i="14"/>
  <c r="I1154" i="14" s="1"/>
  <c r="W1153" i="14"/>
  <c r="Y1153" i="14" s="1"/>
  <c r="N1153" i="14"/>
  <c r="H1153" i="14"/>
  <c r="W1152" i="14"/>
  <c r="Y1152" i="14" s="1"/>
  <c r="N1152" i="14"/>
  <c r="H1152" i="14"/>
  <c r="I1152" i="14" s="1"/>
  <c r="W1151" i="14"/>
  <c r="Y1151" i="14" s="1"/>
  <c r="N1151" i="14"/>
  <c r="H1151" i="14"/>
  <c r="W1150" i="14"/>
  <c r="Y1150" i="14" s="1"/>
  <c r="N1150" i="14"/>
  <c r="H1150" i="14"/>
  <c r="I1150" i="14" s="1"/>
  <c r="W1149" i="14"/>
  <c r="Y1149" i="14" s="1"/>
  <c r="N1149" i="14"/>
  <c r="H1149" i="14"/>
  <c r="W1148" i="14"/>
  <c r="Y1148" i="14" s="1"/>
  <c r="N1148" i="14"/>
  <c r="H1148" i="14"/>
  <c r="I1148" i="14" s="1"/>
  <c r="W1147" i="14"/>
  <c r="Y1147" i="14" s="1"/>
  <c r="N1147" i="14"/>
  <c r="H1147" i="14"/>
  <c r="W1146" i="14"/>
  <c r="Y1146" i="14" s="1"/>
  <c r="N1146" i="14"/>
  <c r="H1146" i="14"/>
  <c r="I1146" i="14" s="1"/>
  <c r="W1145" i="14"/>
  <c r="Y1145" i="14" s="1"/>
  <c r="N1145" i="14"/>
  <c r="H1145" i="14"/>
  <c r="W1144" i="14"/>
  <c r="Y1144" i="14" s="1"/>
  <c r="N1144" i="14"/>
  <c r="H1144" i="14"/>
  <c r="I1144" i="14" s="1"/>
  <c r="W1143" i="14"/>
  <c r="Y1143" i="14" s="1"/>
  <c r="N1143" i="14"/>
  <c r="H1143" i="14"/>
  <c r="W1142" i="14"/>
  <c r="Y1142" i="14" s="1"/>
  <c r="N1142" i="14"/>
  <c r="H1142" i="14"/>
  <c r="I1142" i="14" s="1"/>
  <c r="W1141" i="14"/>
  <c r="Y1141" i="14" s="1"/>
  <c r="N1141" i="14"/>
  <c r="H1141" i="14"/>
  <c r="H1140" i="14"/>
  <c r="I1140" i="14" s="1"/>
  <c r="W1139" i="14"/>
  <c r="Y1139" i="14" s="1"/>
  <c r="N1139" i="14"/>
  <c r="H1139" i="14"/>
  <c r="W1138" i="14"/>
  <c r="Y1138" i="14" s="1"/>
  <c r="N1138" i="14"/>
  <c r="H1138" i="14"/>
  <c r="I1138" i="14" s="1"/>
  <c r="W1137" i="14"/>
  <c r="Y1137" i="14" s="1"/>
  <c r="N1137" i="14"/>
  <c r="H1137" i="14"/>
  <c r="W1136" i="14"/>
  <c r="Y1136" i="14" s="1"/>
  <c r="N1136" i="14"/>
  <c r="H1136" i="14"/>
  <c r="I1136" i="14" s="1"/>
  <c r="W1135" i="14"/>
  <c r="Y1135" i="14" s="1"/>
  <c r="N1135" i="14"/>
  <c r="H1135" i="14"/>
  <c r="W1134" i="14"/>
  <c r="Y1134" i="14" s="1"/>
  <c r="N1134" i="14"/>
  <c r="H1134" i="14"/>
  <c r="I1134" i="14" s="1"/>
  <c r="W1133" i="14"/>
  <c r="Y1133" i="14" s="1"/>
  <c r="N1133" i="14"/>
  <c r="H1133" i="14"/>
  <c r="W1132" i="14"/>
  <c r="Y1132" i="14" s="1"/>
  <c r="N1132" i="14"/>
  <c r="H1132" i="14"/>
  <c r="I1132" i="14" s="1"/>
  <c r="W1131" i="14"/>
  <c r="Y1131" i="14" s="1"/>
  <c r="N1131" i="14"/>
  <c r="H1131" i="14"/>
  <c r="W1130" i="14"/>
  <c r="Y1130" i="14" s="1"/>
  <c r="N1130" i="14"/>
  <c r="H1130" i="14"/>
  <c r="I1130" i="14" s="1"/>
  <c r="W1129" i="14"/>
  <c r="Y1129" i="14" s="1"/>
  <c r="N1129" i="14"/>
  <c r="H1129" i="14"/>
  <c r="W1128" i="14"/>
  <c r="Y1128" i="14" s="1"/>
  <c r="N1128" i="14"/>
  <c r="H1128" i="14"/>
  <c r="I1128" i="14" s="1"/>
  <c r="H1127" i="14"/>
  <c r="I1127" i="14" s="1"/>
  <c r="W1126" i="14"/>
  <c r="Y1126" i="14" s="1"/>
  <c r="N1126" i="14"/>
  <c r="H1126" i="14"/>
  <c r="I1126" i="14" s="1"/>
  <c r="W1125" i="14"/>
  <c r="Y1125" i="14" s="1"/>
  <c r="N1125" i="14"/>
  <c r="H1125" i="14"/>
  <c r="W1124" i="14"/>
  <c r="Y1124" i="14" s="1"/>
  <c r="N1124" i="14"/>
  <c r="H1124" i="14"/>
  <c r="I1124" i="14" s="1"/>
  <c r="W1123" i="14"/>
  <c r="Y1123" i="14" s="1"/>
  <c r="N1123" i="14"/>
  <c r="H1123" i="14"/>
  <c r="W1122" i="14"/>
  <c r="Y1122" i="14" s="1"/>
  <c r="N1122" i="14"/>
  <c r="H1122" i="14"/>
  <c r="I1122" i="14" s="1"/>
  <c r="W1121" i="14"/>
  <c r="Y1121" i="14" s="1"/>
  <c r="N1121" i="14"/>
  <c r="H1121" i="14"/>
  <c r="W1120" i="14"/>
  <c r="Y1120" i="14" s="1"/>
  <c r="N1120" i="14"/>
  <c r="H1120" i="14"/>
  <c r="I1120" i="14" s="1"/>
  <c r="W1119" i="14"/>
  <c r="Y1119" i="14" s="1"/>
  <c r="N1119" i="14"/>
  <c r="H1119" i="14"/>
  <c r="W1118" i="14"/>
  <c r="Y1118" i="14" s="1"/>
  <c r="N1118" i="14"/>
  <c r="H1118" i="14"/>
  <c r="I1118" i="14" s="1"/>
  <c r="W1117" i="14"/>
  <c r="Y1117" i="14" s="1"/>
  <c r="N1117" i="14"/>
  <c r="H1117" i="14"/>
  <c r="W1116" i="14"/>
  <c r="Y1116" i="14" s="1"/>
  <c r="N1116" i="14"/>
  <c r="H1116" i="14"/>
  <c r="I1116" i="14" s="1"/>
  <c r="W1115" i="14"/>
  <c r="Y1115" i="14" s="1"/>
  <c r="N1115" i="14"/>
  <c r="H1115" i="14"/>
  <c r="I1115" i="14" s="1"/>
  <c r="G1115" i="14"/>
  <c r="P1114" i="14"/>
  <c r="L1114" i="14"/>
  <c r="K1114" i="14"/>
  <c r="X1075" i="14" s="1"/>
  <c r="X1114" i="14" s="1"/>
  <c r="J1114" i="14"/>
  <c r="F1114" i="14"/>
  <c r="E1114" i="14"/>
  <c r="W1113" i="14"/>
  <c r="Y1113" i="14" s="1"/>
  <c r="N1113" i="14"/>
  <c r="H1113" i="14"/>
  <c r="I1113" i="14" s="1"/>
  <c r="W1112" i="14"/>
  <c r="Y1112" i="14" s="1"/>
  <c r="N1112" i="14"/>
  <c r="H1112" i="14"/>
  <c r="W1111" i="14"/>
  <c r="Y1111" i="14" s="1"/>
  <c r="N1111" i="14"/>
  <c r="H1111" i="14"/>
  <c r="I1111" i="14" s="1"/>
  <c r="W1110" i="14"/>
  <c r="Y1110" i="14" s="1"/>
  <c r="N1110" i="14"/>
  <c r="H1110" i="14"/>
  <c r="H1109" i="14"/>
  <c r="I1109" i="14" s="1"/>
  <c r="W1108" i="14"/>
  <c r="Y1108" i="14" s="1"/>
  <c r="N1108" i="14"/>
  <c r="H1108" i="14"/>
  <c r="I1108" i="14" s="1"/>
  <c r="W1107" i="14"/>
  <c r="Y1107" i="14" s="1"/>
  <c r="N1107" i="14"/>
  <c r="H1107" i="14"/>
  <c r="I1107" i="14" s="1"/>
  <c r="W1106" i="14"/>
  <c r="Y1106" i="14" s="1"/>
  <c r="N1106" i="14"/>
  <c r="H1106" i="14"/>
  <c r="I1106" i="14" s="1"/>
  <c r="W1105" i="14"/>
  <c r="Y1105" i="14" s="1"/>
  <c r="N1105" i="14"/>
  <c r="H1105" i="14"/>
  <c r="I1105" i="14" s="1"/>
  <c r="W1104" i="14"/>
  <c r="Y1104" i="14" s="1"/>
  <c r="N1104" i="14"/>
  <c r="H1104" i="14"/>
  <c r="W1103" i="14"/>
  <c r="Y1103" i="14" s="1"/>
  <c r="N1103" i="14"/>
  <c r="H1103" i="14"/>
  <c r="I1103" i="14" s="1"/>
  <c r="W1102" i="14"/>
  <c r="Y1102" i="14" s="1"/>
  <c r="N1102" i="14"/>
  <c r="H1102" i="14"/>
  <c r="W1101" i="14"/>
  <c r="Y1101" i="14" s="1"/>
  <c r="N1101" i="14"/>
  <c r="H1101" i="14"/>
  <c r="I1101" i="14" s="1"/>
  <c r="W1100" i="14"/>
  <c r="Y1100" i="14" s="1"/>
  <c r="N1100" i="14"/>
  <c r="H1100" i="14"/>
  <c r="I1100" i="14" s="1"/>
  <c r="W1099" i="14"/>
  <c r="Y1099" i="14" s="1"/>
  <c r="N1099" i="14"/>
  <c r="H1099" i="14"/>
  <c r="W1098" i="14"/>
  <c r="Y1098" i="14" s="1"/>
  <c r="N1098" i="14"/>
  <c r="H1098" i="14"/>
  <c r="I1098" i="14" s="1"/>
  <c r="W1097" i="14"/>
  <c r="Y1097" i="14" s="1"/>
  <c r="N1097" i="14"/>
  <c r="H1097" i="14"/>
  <c r="I1097" i="14" s="1"/>
  <c r="W1096" i="14"/>
  <c r="Y1096" i="14" s="1"/>
  <c r="N1096" i="14"/>
  <c r="H1096" i="14"/>
  <c r="W1095" i="14"/>
  <c r="Y1095" i="14" s="1"/>
  <c r="N1095" i="14"/>
  <c r="H1095" i="14"/>
  <c r="I1095" i="14" s="1"/>
  <c r="W1094" i="14"/>
  <c r="Y1094" i="14" s="1"/>
  <c r="N1094" i="14"/>
  <c r="H1094" i="14"/>
  <c r="W1093" i="14"/>
  <c r="Y1093" i="14" s="1"/>
  <c r="N1093" i="14"/>
  <c r="H1093" i="14"/>
  <c r="I1093" i="14" s="1"/>
  <c r="W1092" i="14"/>
  <c r="Y1092" i="14" s="1"/>
  <c r="N1092" i="14"/>
  <c r="H1092" i="14"/>
  <c r="I1092" i="14" s="1"/>
  <c r="W1091" i="14"/>
  <c r="Y1091" i="14" s="1"/>
  <c r="N1091" i="14"/>
  <c r="H1091" i="14"/>
  <c r="I1091" i="14" s="1"/>
  <c r="W1090" i="14"/>
  <c r="Y1090" i="14" s="1"/>
  <c r="N1090" i="14"/>
  <c r="H1090" i="14"/>
  <c r="I1090" i="14" s="1"/>
  <c r="W1089" i="14"/>
  <c r="Y1089" i="14" s="1"/>
  <c r="N1089" i="14"/>
  <c r="H1089" i="14"/>
  <c r="W1088" i="14"/>
  <c r="Y1088" i="14" s="1"/>
  <c r="N1088" i="14"/>
  <c r="H1088" i="14"/>
  <c r="I1088" i="14" s="1"/>
  <c r="W1087" i="14"/>
  <c r="Y1087" i="14" s="1"/>
  <c r="N1087" i="14"/>
  <c r="H1087" i="14"/>
  <c r="I1087" i="14" s="1"/>
  <c r="W1086" i="14"/>
  <c r="Y1086" i="14" s="1"/>
  <c r="N1086" i="14"/>
  <c r="H1086" i="14"/>
  <c r="I1086" i="14" s="1"/>
  <c r="W1085" i="14"/>
  <c r="Y1085" i="14" s="1"/>
  <c r="N1085" i="14"/>
  <c r="H1085" i="14"/>
  <c r="W1084" i="14"/>
  <c r="Y1084" i="14" s="1"/>
  <c r="N1084" i="14"/>
  <c r="H1084" i="14"/>
  <c r="I1084" i="14" s="1"/>
  <c r="W1083" i="14"/>
  <c r="Y1083" i="14" s="1"/>
  <c r="N1083" i="14"/>
  <c r="H1083" i="14"/>
  <c r="I1083" i="14" s="1"/>
  <c r="W1082" i="14"/>
  <c r="Y1082" i="14" s="1"/>
  <c r="N1082" i="14"/>
  <c r="H1082" i="14"/>
  <c r="I1082" i="14" s="1"/>
  <c r="W1081" i="14"/>
  <c r="Y1081" i="14" s="1"/>
  <c r="N1081" i="14"/>
  <c r="H1081" i="14"/>
  <c r="W1080" i="14"/>
  <c r="Y1080" i="14" s="1"/>
  <c r="N1080" i="14"/>
  <c r="H1080" i="14"/>
  <c r="I1080" i="14" s="1"/>
  <c r="W1079" i="14"/>
  <c r="Y1079" i="14" s="1"/>
  <c r="N1079" i="14"/>
  <c r="H1079" i="14"/>
  <c r="H1078" i="14"/>
  <c r="I1078" i="14" s="1"/>
  <c r="W1077" i="14"/>
  <c r="Y1077" i="14" s="1"/>
  <c r="N1077" i="14"/>
  <c r="H1077" i="14"/>
  <c r="W1076" i="14"/>
  <c r="Y1076" i="14" s="1"/>
  <c r="N1076" i="14"/>
  <c r="H1076" i="14"/>
  <c r="I1076" i="14" s="1"/>
  <c r="W1075" i="14"/>
  <c r="N1075" i="14"/>
  <c r="H1075" i="14"/>
  <c r="G1075" i="14"/>
  <c r="P1074" i="14"/>
  <c r="L1074" i="14"/>
  <c r="K1074" i="14"/>
  <c r="J1074" i="14"/>
  <c r="F1074" i="14"/>
  <c r="E1074" i="14"/>
  <c r="W1073" i="14"/>
  <c r="Y1073" i="14" s="1"/>
  <c r="N1073" i="14"/>
  <c r="H1073" i="14"/>
  <c r="I1073" i="14" s="1"/>
  <c r="W1072" i="14"/>
  <c r="Y1072" i="14" s="1"/>
  <c r="N1072" i="14"/>
  <c r="H1072" i="14"/>
  <c r="W1071" i="14"/>
  <c r="Y1071" i="14" s="1"/>
  <c r="N1071" i="14"/>
  <c r="H1071" i="14"/>
  <c r="I1071" i="14" s="1"/>
  <c r="W1070" i="14"/>
  <c r="Y1070" i="14" s="1"/>
  <c r="N1070" i="14"/>
  <c r="H1070" i="14"/>
  <c r="W1069" i="14"/>
  <c r="Y1069" i="14" s="1"/>
  <c r="N1069" i="14"/>
  <c r="H1069" i="14"/>
  <c r="I1069" i="14" s="1"/>
  <c r="W1068" i="14"/>
  <c r="Y1068" i="14" s="1"/>
  <c r="N1068" i="14"/>
  <c r="H1068" i="14"/>
  <c r="W1067" i="14"/>
  <c r="Y1067" i="14" s="1"/>
  <c r="N1067" i="14"/>
  <c r="H1067" i="14"/>
  <c r="I1067" i="14" s="1"/>
  <c r="W1066" i="14"/>
  <c r="Y1066" i="14" s="1"/>
  <c r="N1066" i="14"/>
  <c r="H1066" i="14"/>
  <c r="H1065" i="14"/>
  <c r="I1065" i="14" s="1"/>
  <c r="W1064" i="14"/>
  <c r="Y1064" i="14" s="1"/>
  <c r="N1064" i="14"/>
  <c r="H1064" i="14"/>
  <c r="W1063" i="14"/>
  <c r="Y1063" i="14" s="1"/>
  <c r="N1063" i="14"/>
  <c r="H1063" i="14"/>
  <c r="I1063" i="14" s="1"/>
  <c r="W1062" i="14"/>
  <c r="Y1062" i="14" s="1"/>
  <c r="N1062" i="14"/>
  <c r="H1062" i="14"/>
  <c r="H1061" i="14"/>
  <c r="I1061" i="14" s="1"/>
  <c r="W1060" i="14"/>
  <c r="Y1060" i="14" s="1"/>
  <c r="N1060" i="14"/>
  <c r="H1060" i="14"/>
  <c r="W1059" i="14"/>
  <c r="Y1059" i="14" s="1"/>
  <c r="N1059" i="14"/>
  <c r="H1059" i="14"/>
  <c r="I1059" i="14" s="1"/>
  <c r="W1058" i="14"/>
  <c r="Y1058" i="14" s="1"/>
  <c r="N1058" i="14"/>
  <c r="H1058" i="14"/>
  <c r="W1057" i="14"/>
  <c r="Y1057" i="14" s="1"/>
  <c r="N1057" i="14"/>
  <c r="H1057" i="14"/>
  <c r="I1057" i="14" s="1"/>
  <c r="W1056" i="14"/>
  <c r="Y1056" i="14" s="1"/>
  <c r="N1056" i="14"/>
  <c r="H1056" i="14"/>
  <c r="W1055" i="14"/>
  <c r="Y1055" i="14" s="1"/>
  <c r="N1055" i="14"/>
  <c r="H1055" i="14"/>
  <c r="I1055" i="14" s="1"/>
  <c r="W1054" i="14"/>
  <c r="Y1054" i="14" s="1"/>
  <c r="N1054" i="14"/>
  <c r="H1054" i="14"/>
  <c r="W1053" i="14"/>
  <c r="Y1053" i="14" s="1"/>
  <c r="N1053" i="14"/>
  <c r="H1053" i="14"/>
  <c r="I1053" i="14" s="1"/>
  <c r="W1052" i="14"/>
  <c r="Y1052" i="14" s="1"/>
  <c r="N1052" i="14"/>
  <c r="H1052" i="14"/>
  <c r="W1051" i="14"/>
  <c r="Y1051" i="14" s="1"/>
  <c r="N1051" i="14"/>
  <c r="H1051" i="14"/>
  <c r="I1051" i="14" s="1"/>
  <c r="W1050" i="14"/>
  <c r="Y1050" i="14" s="1"/>
  <c r="N1050" i="14"/>
  <c r="H1050" i="14"/>
  <c r="W1049" i="14"/>
  <c r="Y1049" i="14" s="1"/>
  <c r="N1049" i="14"/>
  <c r="H1049" i="14"/>
  <c r="I1049" i="14" s="1"/>
  <c r="W1048" i="14"/>
  <c r="Y1048" i="14" s="1"/>
  <c r="N1048" i="14"/>
  <c r="H1048" i="14"/>
  <c r="W1047" i="14"/>
  <c r="Y1047" i="14" s="1"/>
  <c r="N1047" i="14"/>
  <c r="H1047" i="14"/>
  <c r="I1047" i="14" s="1"/>
  <c r="W1046" i="14"/>
  <c r="Y1046" i="14" s="1"/>
  <c r="N1046" i="14"/>
  <c r="H1046" i="14"/>
  <c r="W1045" i="14"/>
  <c r="Y1045" i="14" s="1"/>
  <c r="N1045" i="14"/>
  <c r="H1045" i="14"/>
  <c r="I1045" i="14" s="1"/>
  <c r="W1044" i="14"/>
  <c r="Y1044" i="14" s="1"/>
  <c r="N1044" i="14"/>
  <c r="H1044" i="14"/>
  <c r="W1043" i="14"/>
  <c r="Y1043" i="14" s="1"/>
  <c r="N1043" i="14"/>
  <c r="H1043" i="14"/>
  <c r="I1043" i="14" s="1"/>
  <c r="W1042" i="14"/>
  <c r="Y1042" i="14" s="1"/>
  <c r="N1042" i="14"/>
  <c r="H1042" i="14"/>
  <c r="W1041" i="14"/>
  <c r="Y1041" i="14" s="1"/>
  <c r="N1041" i="14"/>
  <c r="H1041" i="14"/>
  <c r="I1041" i="14" s="1"/>
  <c r="X1040" i="14"/>
  <c r="X1074" i="14" s="1"/>
  <c r="H1040" i="14"/>
  <c r="G1040" i="14"/>
  <c r="P1039" i="14"/>
  <c r="L1039" i="14"/>
  <c r="K1039" i="14"/>
  <c r="X980" i="14" s="1"/>
  <c r="X1039" i="14" s="1"/>
  <c r="J1039" i="14"/>
  <c r="F1039" i="14"/>
  <c r="E1039" i="14"/>
  <c r="W1038" i="14"/>
  <c r="Y1038" i="14" s="1"/>
  <c r="N1038" i="14"/>
  <c r="H1038" i="14"/>
  <c r="I1038" i="14" s="1"/>
  <c r="W1037" i="14"/>
  <c r="Y1037" i="14" s="1"/>
  <c r="N1037" i="14"/>
  <c r="H1037" i="14"/>
  <c r="I1037" i="14" s="1"/>
  <c r="W1036" i="14"/>
  <c r="Y1036" i="14" s="1"/>
  <c r="N1036" i="14"/>
  <c r="H1036" i="14"/>
  <c r="W1035" i="14"/>
  <c r="Y1035" i="14" s="1"/>
  <c r="N1035" i="14"/>
  <c r="H1035" i="14"/>
  <c r="I1035" i="14" s="1"/>
  <c r="W1034" i="14"/>
  <c r="Y1034" i="14" s="1"/>
  <c r="N1034" i="14"/>
  <c r="H1034" i="14"/>
  <c r="I1034" i="14" s="1"/>
  <c r="W1033" i="14"/>
  <c r="Y1033" i="14" s="1"/>
  <c r="N1033" i="14"/>
  <c r="H1033" i="14"/>
  <c r="W1032" i="14"/>
  <c r="Y1032" i="14" s="1"/>
  <c r="N1032" i="14"/>
  <c r="H1032" i="14"/>
  <c r="I1032" i="14" s="1"/>
  <c r="W1031" i="14"/>
  <c r="Y1031" i="14" s="1"/>
  <c r="N1031" i="14"/>
  <c r="H1031" i="14"/>
  <c r="I1031" i="14" s="1"/>
  <c r="W1030" i="14"/>
  <c r="Y1030" i="14" s="1"/>
  <c r="N1030" i="14"/>
  <c r="H1030" i="14"/>
  <c r="I1030" i="14" s="1"/>
  <c r="W1029" i="14"/>
  <c r="Y1029" i="14" s="1"/>
  <c r="N1029" i="14"/>
  <c r="H1029" i="14"/>
  <c r="W1028" i="14"/>
  <c r="Y1028" i="14" s="1"/>
  <c r="N1028" i="14"/>
  <c r="H1028" i="14"/>
  <c r="I1028" i="14" s="1"/>
  <c r="W1027" i="14"/>
  <c r="Y1027" i="14" s="1"/>
  <c r="N1027" i="14"/>
  <c r="H1027" i="14"/>
  <c r="I1027" i="14" s="1"/>
  <c r="W1026" i="14"/>
  <c r="Y1026" i="14" s="1"/>
  <c r="N1026" i="14"/>
  <c r="H1026" i="14"/>
  <c r="I1026" i="14" s="1"/>
  <c r="H1025" i="14"/>
  <c r="I1025" i="14" s="1"/>
  <c r="W1024" i="14"/>
  <c r="Y1024" i="14" s="1"/>
  <c r="N1024" i="14"/>
  <c r="H1024" i="14"/>
  <c r="I1024" i="14" s="1"/>
  <c r="W1023" i="14"/>
  <c r="Y1023" i="14" s="1"/>
  <c r="N1023" i="14"/>
  <c r="H1023" i="14"/>
  <c r="W1022" i="14"/>
  <c r="Y1022" i="14" s="1"/>
  <c r="N1022" i="14"/>
  <c r="H1022" i="14"/>
  <c r="I1022" i="14" s="1"/>
  <c r="W1021" i="14"/>
  <c r="Y1021" i="14" s="1"/>
  <c r="N1021" i="14"/>
  <c r="H1021" i="14"/>
  <c r="I1021" i="14" s="1"/>
  <c r="W1020" i="14"/>
  <c r="Y1020" i="14" s="1"/>
  <c r="N1020" i="14"/>
  <c r="H1020" i="14"/>
  <c r="I1020" i="14" s="1"/>
  <c r="W1019" i="14"/>
  <c r="Y1019" i="14" s="1"/>
  <c r="N1019" i="14"/>
  <c r="H1019" i="14"/>
  <c r="W1018" i="14"/>
  <c r="Y1018" i="14" s="1"/>
  <c r="N1018" i="14"/>
  <c r="H1018" i="14"/>
  <c r="I1018" i="14" s="1"/>
  <c r="W1017" i="14"/>
  <c r="Y1017" i="14" s="1"/>
  <c r="N1017" i="14"/>
  <c r="H1017" i="14"/>
  <c r="I1017" i="14" s="1"/>
  <c r="W1016" i="14"/>
  <c r="Y1016" i="14" s="1"/>
  <c r="N1016" i="14"/>
  <c r="H1016" i="14"/>
  <c r="I1016" i="14" s="1"/>
  <c r="W1015" i="14"/>
  <c r="Y1015" i="14" s="1"/>
  <c r="N1015" i="14"/>
  <c r="H1015" i="14"/>
  <c r="W1014" i="14"/>
  <c r="Y1014" i="14" s="1"/>
  <c r="N1014" i="14"/>
  <c r="H1014" i="14"/>
  <c r="I1014" i="14" s="1"/>
  <c r="W1013" i="14"/>
  <c r="Y1013" i="14" s="1"/>
  <c r="N1013" i="14"/>
  <c r="H1013" i="14"/>
  <c r="I1013" i="14" s="1"/>
  <c r="W1012" i="14"/>
  <c r="Y1012" i="14" s="1"/>
  <c r="N1012" i="14"/>
  <c r="H1012" i="14"/>
  <c r="I1012" i="14" s="1"/>
  <c r="W1011" i="14"/>
  <c r="Y1011" i="14" s="1"/>
  <c r="N1011" i="14"/>
  <c r="H1011" i="14"/>
  <c r="W1010" i="14"/>
  <c r="Y1010" i="14" s="1"/>
  <c r="N1010" i="14"/>
  <c r="H1010" i="14"/>
  <c r="I1010" i="14" s="1"/>
  <c r="W1009" i="14"/>
  <c r="Y1009" i="14" s="1"/>
  <c r="N1009" i="14"/>
  <c r="H1009" i="14"/>
  <c r="I1009" i="14" s="1"/>
  <c r="W1008" i="14"/>
  <c r="Y1008" i="14" s="1"/>
  <c r="N1008" i="14"/>
  <c r="H1008" i="14"/>
  <c r="I1008" i="14" s="1"/>
  <c r="W1007" i="14"/>
  <c r="Y1007" i="14" s="1"/>
  <c r="N1007" i="14"/>
  <c r="H1007" i="14"/>
  <c r="W1006" i="14"/>
  <c r="Y1006" i="14" s="1"/>
  <c r="N1006" i="14"/>
  <c r="H1006" i="14"/>
  <c r="I1006" i="14" s="1"/>
  <c r="W1005" i="14"/>
  <c r="Y1005" i="14" s="1"/>
  <c r="N1005" i="14"/>
  <c r="H1005" i="14"/>
  <c r="I1005" i="14" s="1"/>
  <c r="W1004" i="14"/>
  <c r="Y1004" i="14" s="1"/>
  <c r="N1004" i="14"/>
  <c r="H1004" i="14"/>
  <c r="I1004" i="14" s="1"/>
  <c r="W1003" i="14"/>
  <c r="Y1003" i="14" s="1"/>
  <c r="N1003" i="14"/>
  <c r="H1003" i="14"/>
  <c r="W1002" i="14"/>
  <c r="Y1002" i="14" s="1"/>
  <c r="N1002" i="14"/>
  <c r="H1002" i="14"/>
  <c r="I1002" i="14" s="1"/>
  <c r="W1001" i="14"/>
  <c r="Y1001" i="14" s="1"/>
  <c r="N1001" i="14"/>
  <c r="H1001" i="14"/>
  <c r="I1001" i="14" s="1"/>
  <c r="W1000" i="14"/>
  <c r="Y1000" i="14" s="1"/>
  <c r="N1000" i="14"/>
  <c r="H1000" i="14"/>
  <c r="I1000" i="14" s="1"/>
  <c r="W999" i="14"/>
  <c r="Y999" i="14" s="1"/>
  <c r="N999" i="14"/>
  <c r="H999" i="14"/>
  <c r="W998" i="14"/>
  <c r="Y998" i="14" s="1"/>
  <c r="N998" i="14"/>
  <c r="H998" i="14"/>
  <c r="I998" i="14" s="1"/>
  <c r="W997" i="14"/>
  <c r="Y997" i="14" s="1"/>
  <c r="N997" i="14"/>
  <c r="H997" i="14"/>
  <c r="I997" i="14" s="1"/>
  <c r="W996" i="14"/>
  <c r="Y996" i="14" s="1"/>
  <c r="N996" i="14"/>
  <c r="H996" i="14"/>
  <c r="I996" i="14" s="1"/>
  <c r="W995" i="14"/>
  <c r="Y995" i="14" s="1"/>
  <c r="N995" i="14"/>
  <c r="H995" i="14"/>
  <c r="W994" i="14"/>
  <c r="Y994" i="14" s="1"/>
  <c r="N994" i="14"/>
  <c r="H994" i="14"/>
  <c r="I994" i="14" s="1"/>
  <c r="W993" i="14"/>
  <c r="Y993" i="14" s="1"/>
  <c r="N993" i="14"/>
  <c r="H993" i="14"/>
  <c r="I993" i="14" s="1"/>
  <c r="W992" i="14"/>
  <c r="Y992" i="14" s="1"/>
  <c r="N992" i="14"/>
  <c r="H992" i="14"/>
  <c r="I992" i="14" s="1"/>
  <c r="W991" i="14"/>
  <c r="Y991" i="14" s="1"/>
  <c r="N991" i="14"/>
  <c r="H991" i="14"/>
  <c r="W990" i="14"/>
  <c r="Y990" i="14" s="1"/>
  <c r="N990" i="14"/>
  <c r="H990" i="14"/>
  <c r="I990" i="14" s="1"/>
  <c r="W989" i="14"/>
  <c r="Y989" i="14" s="1"/>
  <c r="N989" i="14"/>
  <c r="H989" i="14"/>
  <c r="I989" i="14" s="1"/>
  <c r="H988" i="14"/>
  <c r="I988" i="14" s="1"/>
  <c r="W987" i="14"/>
  <c r="Y987" i="14" s="1"/>
  <c r="N987" i="14"/>
  <c r="H987" i="14"/>
  <c r="I987" i="14" s="1"/>
  <c r="W986" i="14"/>
  <c r="Y986" i="14" s="1"/>
  <c r="N986" i="14"/>
  <c r="H986" i="14"/>
  <c r="I986" i="14" s="1"/>
  <c r="W985" i="14"/>
  <c r="Y985" i="14" s="1"/>
  <c r="N985" i="14"/>
  <c r="H985" i="14"/>
  <c r="W984" i="14"/>
  <c r="Y984" i="14" s="1"/>
  <c r="N984" i="14"/>
  <c r="H984" i="14"/>
  <c r="I984" i="14" s="1"/>
  <c r="W983" i="14"/>
  <c r="Y983" i="14" s="1"/>
  <c r="N983" i="14"/>
  <c r="H983" i="14"/>
  <c r="I983" i="14" s="1"/>
  <c r="W982" i="14"/>
  <c r="Y982" i="14" s="1"/>
  <c r="N982" i="14"/>
  <c r="H982" i="14"/>
  <c r="I982" i="14" s="1"/>
  <c r="W981" i="14"/>
  <c r="Y981" i="14" s="1"/>
  <c r="N981" i="14"/>
  <c r="H981" i="14"/>
  <c r="W980" i="14"/>
  <c r="N980" i="14"/>
  <c r="H980" i="14"/>
  <c r="G980" i="14"/>
  <c r="P979" i="14"/>
  <c r="L979" i="14"/>
  <c r="K979" i="14"/>
  <c r="X917" i="14" s="1"/>
  <c r="X979" i="14" s="1"/>
  <c r="J979" i="14"/>
  <c r="F979" i="14"/>
  <c r="E979" i="14"/>
  <c r="W978" i="14"/>
  <c r="Y978" i="14" s="1"/>
  <c r="N978" i="14"/>
  <c r="H978" i="14"/>
  <c r="W977" i="14"/>
  <c r="Y977" i="14" s="1"/>
  <c r="N977" i="14"/>
  <c r="H977" i="14"/>
  <c r="W976" i="14"/>
  <c r="Y976" i="14" s="1"/>
  <c r="N976" i="14"/>
  <c r="H976" i="14"/>
  <c r="I976" i="14" s="1"/>
  <c r="W975" i="14"/>
  <c r="Y975" i="14" s="1"/>
  <c r="N975" i="14"/>
  <c r="H975" i="14"/>
  <c r="I975" i="14" s="1"/>
  <c r="W974" i="14"/>
  <c r="Y974" i="14" s="1"/>
  <c r="N974" i="14"/>
  <c r="H974" i="14"/>
  <c r="W973" i="14"/>
  <c r="Y973" i="14" s="1"/>
  <c r="N973" i="14"/>
  <c r="H973" i="14"/>
  <c r="I973" i="14" s="1"/>
  <c r="W972" i="14"/>
  <c r="Y972" i="14" s="1"/>
  <c r="N972" i="14"/>
  <c r="H972" i="14"/>
  <c r="I972" i="14" s="1"/>
  <c r="W971" i="14"/>
  <c r="Y971" i="14" s="1"/>
  <c r="N971" i="14"/>
  <c r="H971" i="14"/>
  <c r="W970" i="14"/>
  <c r="Y970" i="14" s="1"/>
  <c r="N970" i="14"/>
  <c r="H970" i="14"/>
  <c r="I970" i="14" s="1"/>
  <c r="H969" i="14"/>
  <c r="W968" i="14"/>
  <c r="Y968" i="14" s="1"/>
  <c r="N968" i="14"/>
  <c r="H968" i="14"/>
  <c r="I968" i="14" s="1"/>
  <c r="W967" i="14"/>
  <c r="Y967" i="14" s="1"/>
  <c r="N967" i="14"/>
  <c r="H967" i="14"/>
  <c r="W966" i="14"/>
  <c r="Y966" i="14" s="1"/>
  <c r="N966" i="14"/>
  <c r="H966" i="14"/>
  <c r="I966" i="14" s="1"/>
  <c r="W965" i="14"/>
  <c r="Y965" i="14" s="1"/>
  <c r="N965" i="14"/>
  <c r="H965" i="14"/>
  <c r="I965" i="14" s="1"/>
  <c r="W964" i="14"/>
  <c r="Y964" i="14" s="1"/>
  <c r="N964" i="14"/>
  <c r="H964" i="14"/>
  <c r="I964" i="14" s="1"/>
  <c r="W963" i="14"/>
  <c r="Y963" i="14" s="1"/>
  <c r="N963" i="14"/>
  <c r="H963" i="14"/>
  <c r="W962" i="14"/>
  <c r="Y962" i="14" s="1"/>
  <c r="N962" i="14"/>
  <c r="H962" i="14"/>
  <c r="I962" i="14" s="1"/>
  <c r="W961" i="14"/>
  <c r="Y961" i="14" s="1"/>
  <c r="N961" i="14"/>
  <c r="H961" i="14"/>
  <c r="I961" i="14" s="1"/>
  <c r="W960" i="14"/>
  <c r="Y960" i="14" s="1"/>
  <c r="N960" i="14"/>
  <c r="H960" i="14"/>
  <c r="I960" i="14" s="1"/>
  <c r="W959" i="14"/>
  <c r="Y959" i="14" s="1"/>
  <c r="N959" i="14"/>
  <c r="H959" i="14"/>
  <c r="W958" i="14"/>
  <c r="Y958" i="14" s="1"/>
  <c r="N958" i="14"/>
  <c r="H958" i="14"/>
  <c r="I958" i="14" s="1"/>
  <c r="W957" i="14"/>
  <c r="Y957" i="14" s="1"/>
  <c r="N957" i="14"/>
  <c r="H957" i="14"/>
  <c r="I957" i="14" s="1"/>
  <c r="W956" i="14"/>
  <c r="Y956" i="14" s="1"/>
  <c r="N956" i="14"/>
  <c r="H956" i="14"/>
  <c r="I956" i="14" s="1"/>
  <c r="W955" i="14"/>
  <c r="Y955" i="14" s="1"/>
  <c r="N955" i="14"/>
  <c r="H955" i="14"/>
  <c r="W954" i="14"/>
  <c r="Y954" i="14" s="1"/>
  <c r="N954" i="14"/>
  <c r="H954" i="14"/>
  <c r="I954" i="14" s="1"/>
  <c r="W953" i="14"/>
  <c r="Y953" i="14" s="1"/>
  <c r="N953" i="14"/>
  <c r="H953" i="14"/>
  <c r="I953" i="14" s="1"/>
  <c r="W952" i="14"/>
  <c r="Y952" i="14" s="1"/>
  <c r="N952" i="14"/>
  <c r="H952" i="14"/>
  <c r="I952" i="14" s="1"/>
  <c r="W951" i="14"/>
  <c r="Y951" i="14" s="1"/>
  <c r="N951" i="14"/>
  <c r="H951" i="14"/>
  <c r="W950" i="14"/>
  <c r="Y950" i="14" s="1"/>
  <c r="N950" i="14"/>
  <c r="H950" i="14"/>
  <c r="I950" i="14" s="1"/>
  <c r="W949" i="14"/>
  <c r="Y949" i="14" s="1"/>
  <c r="N949" i="14"/>
  <c r="H949" i="14"/>
  <c r="I949" i="14" s="1"/>
  <c r="W948" i="14"/>
  <c r="Y948" i="14" s="1"/>
  <c r="N948" i="14"/>
  <c r="H948" i="14"/>
  <c r="I948" i="14" s="1"/>
  <c r="W947" i="14"/>
  <c r="Y947" i="14" s="1"/>
  <c r="N947" i="14"/>
  <c r="H947" i="14"/>
  <c r="W946" i="14"/>
  <c r="Y946" i="14" s="1"/>
  <c r="N946" i="14"/>
  <c r="H946" i="14"/>
  <c r="I946" i="14" s="1"/>
  <c r="W945" i="14"/>
  <c r="Y945" i="14" s="1"/>
  <c r="N945" i="14"/>
  <c r="H945" i="14"/>
  <c r="I945" i="14" s="1"/>
  <c r="W944" i="14"/>
  <c r="Y944" i="14" s="1"/>
  <c r="N944" i="14"/>
  <c r="H944" i="14"/>
  <c r="I944" i="14" s="1"/>
  <c r="W943" i="14"/>
  <c r="Y943" i="14" s="1"/>
  <c r="N943" i="14"/>
  <c r="H943" i="14"/>
  <c r="W942" i="14"/>
  <c r="Y942" i="14" s="1"/>
  <c r="N942" i="14"/>
  <c r="H942" i="14"/>
  <c r="I942" i="14" s="1"/>
  <c r="W941" i="14"/>
  <c r="Y941" i="14" s="1"/>
  <c r="N941" i="14"/>
  <c r="H941" i="14"/>
  <c r="I941" i="14" s="1"/>
  <c r="W940" i="14"/>
  <c r="Y940" i="14" s="1"/>
  <c r="N940" i="14"/>
  <c r="H940" i="14"/>
  <c r="I940" i="14" s="1"/>
  <c r="W939" i="14"/>
  <c r="Y939" i="14" s="1"/>
  <c r="N939" i="14"/>
  <c r="H939" i="14"/>
  <c r="W938" i="14"/>
  <c r="Y938" i="14" s="1"/>
  <c r="N938" i="14"/>
  <c r="H938" i="14"/>
  <c r="I938" i="14" s="1"/>
  <c r="W937" i="14"/>
  <c r="Y937" i="14" s="1"/>
  <c r="N937" i="14"/>
  <c r="H937" i="14"/>
  <c r="I937" i="14" s="1"/>
  <c r="W936" i="14"/>
  <c r="Y936" i="14" s="1"/>
  <c r="N936" i="14"/>
  <c r="H936" i="14"/>
  <c r="I936" i="14" s="1"/>
  <c r="W935" i="14"/>
  <c r="Y935" i="14" s="1"/>
  <c r="N935" i="14"/>
  <c r="H935" i="14"/>
  <c r="W934" i="14"/>
  <c r="Y934" i="14" s="1"/>
  <c r="N934" i="14"/>
  <c r="H934" i="14"/>
  <c r="I934" i="14" s="1"/>
  <c r="W933" i="14"/>
  <c r="Y933" i="14" s="1"/>
  <c r="N933" i="14"/>
  <c r="H933" i="14"/>
  <c r="I933" i="14" s="1"/>
  <c r="W932" i="14"/>
  <c r="Y932" i="14" s="1"/>
  <c r="N932" i="14"/>
  <c r="H932" i="14"/>
  <c r="I932" i="14" s="1"/>
  <c r="W931" i="14"/>
  <c r="Y931" i="14" s="1"/>
  <c r="N931" i="14"/>
  <c r="H931" i="14"/>
  <c r="W930" i="14"/>
  <c r="Y930" i="14" s="1"/>
  <c r="N930" i="14"/>
  <c r="H930" i="14"/>
  <c r="I930" i="14" s="1"/>
  <c r="W929" i="14"/>
  <c r="Y929" i="14" s="1"/>
  <c r="N929" i="14"/>
  <c r="H929" i="14"/>
  <c r="I929" i="14" s="1"/>
  <c r="W928" i="14"/>
  <c r="Y928" i="14" s="1"/>
  <c r="N928" i="14"/>
  <c r="H928" i="14"/>
  <c r="I928" i="14" s="1"/>
  <c r="W927" i="14"/>
  <c r="Y927" i="14" s="1"/>
  <c r="N927" i="14"/>
  <c r="H927" i="14"/>
  <c r="W926" i="14"/>
  <c r="Y926" i="14" s="1"/>
  <c r="N926" i="14"/>
  <c r="H926" i="14"/>
  <c r="I926" i="14" s="1"/>
  <c r="W925" i="14"/>
  <c r="Y925" i="14" s="1"/>
  <c r="N925" i="14"/>
  <c r="H925" i="14"/>
  <c r="I925" i="14" s="1"/>
  <c r="W924" i="14"/>
  <c r="Y924" i="14" s="1"/>
  <c r="N924" i="14"/>
  <c r="H924" i="14"/>
  <c r="I924" i="14" s="1"/>
  <c r="W923" i="14"/>
  <c r="Y923" i="14" s="1"/>
  <c r="N923" i="14"/>
  <c r="H923" i="14"/>
  <c r="W922" i="14"/>
  <c r="Y922" i="14" s="1"/>
  <c r="N922" i="14"/>
  <c r="H922" i="14"/>
  <c r="I922" i="14" s="1"/>
  <c r="W921" i="14"/>
  <c r="Y921" i="14" s="1"/>
  <c r="N921" i="14"/>
  <c r="H921" i="14"/>
  <c r="I921" i="14" s="1"/>
  <c r="W920" i="14"/>
  <c r="Y920" i="14" s="1"/>
  <c r="N920" i="14"/>
  <c r="H920" i="14"/>
  <c r="I920" i="14" s="1"/>
  <c r="W919" i="14"/>
  <c r="Y919" i="14" s="1"/>
  <c r="N919" i="14"/>
  <c r="H919" i="14"/>
  <c r="W918" i="14"/>
  <c r="Y918" i="14" s="1"/>
  <c r="N918" i="14"/>
  <c r="H918" i="14"/>
  <c r="I918" i="14" s="1"/>
  <c r="H917" i="14"/>
  <c r="I917" i="14" s="1"/>
  <c r="G917" i="14"/>
  <c r="P916" i="14"/>
  <c r="L916" i="14"/>
  <c r="K916" i="14"/>
  <c r="X853" i="14" s="1"/>
  <c r="X916" i="14" s="1"/>
  <c r="J916" i="14"/>
  <c r="F916" i="14"/>
  <c r="E916" i="14"/>
  <c r="W915" i="14"/>
  <c r="Y915" i="14" s="1"/>
  <c r="N915" i="14"/>
  <c r="H915" i="14"/>
  <c r="I915" i="14" s="1"/>
  <c r="W914" i="14"/>
  <c r="Y914" i="14" s="1"/>
  <c r="N914" i="14"/>
  <c r="H914" i="14"/>
  <c r="W913" i="14"/>
  <c r="Y913" i="14" s="1"/>
  <c r="N913" i="14"/>
  <c r="H913" i="14"/>
  <c r="I913" i="14" s="1"/>
  <c r="W912" i="14"/>
  <c r="Y912" i="14" s="1"/>
  <c r="N912" i="14"/>
  <c r="H912" i="14"/>
  <c r="I912" i="14" s="1"/>
  <c r="W911" i="14"/>
  <c r="Y911" i="14" s="1"/>
  <c r="N911" i="14"/>
  <c r="H911" i="14"/>
  <c r="I911" i="14" s="1"/>
  <c r="W910" i="14"/>
  <c r="Y910" i="14" s="1"/>
  <c r="N910" i="14"/>
  <c r="H910" i="14"/>
  <c r="W909" i="14"/>
  <c r="Y909" i="14" s="1"/>
  <c r="N909" i="14"/>
  <c r="H909" i="14"/>
  <c r="I909" i="14" s="1"/>
  <c r="W908" i="14"/>
  <c r="Y908" i="14" s="1"/>
  <c r="N908" i="14"/>
  <c r="H908" i="14"/>
  <c r="I908" i="14" s="1"/>
  <c r="W907" i="14"/>
  <c r="Y907" i="14" s="1"/>
  <c r="N907" i="14"/>
  <c r="H907" i="14"/>
  <c r="I907" i="14" s="1"/>
  <c r="W906" i="14"/>
  <c r="Y906" i="14" s="1"/>
  <c r="N906" i="14"/>
  <c r="H906" i="14"/>
  <c r="W905" i="14"/>
  <c r="Y905" i="14" s="1"/>
  <c r="N905" i="14"/>
  <c r="H905" i="14"/>
  <c r="I905" i="14" s="1"/>
  <c r="W904" i="14"/>
  <c r="Y904" i="14" s="1"/>
  <c r="N904" i="14"/>
  <c r="H904" i="14"/>
  <c r="I904" i="14" s="1"/>
  <c r="W903" i="14"/>
  <c r="Y903" i="14" s="1"/>
  <c r="N903" i="14"/>
  <c r="H903" i="14"/>
  <c r="I903" i="14" s="1"/>
  <c r="W902" i="14"/>
  <c r="Y902" i="14" s="1"/>
  <c r="N902" i="14"/>
  <c r="H902" i="14"/>
  <c r="H901" i="14"/>
  <c r="I901" i="14" s="1"/>
  <c r="W900" i="14"/>
  <c r="Y900" i="14" s="1"/>
  <c r="N900" i="14"/>
  <c r="H900" i="14"/>
  <c r="W899" i="14"/>
  <c r="Y899" i="14" s="1"/>
  <c r="N899" i="14"/>
  <c r="H899" i="14"/>
  <c r="I899" i="14" s="1"/>
  <c r="W898" i="14"/>
  <c r="Y898" i="14" s="1"/>
  <c r="N898" i="14"/>
  <c r="H898" i="14"/>
  <c r="I898" i="14" s="1"/>
  <c r="W897" i="14"/>
  <c r="Y897" i="14" s="1"/>
  <c r="N897" i="14"/>
  <c r="H897" i="14"/>
  <c r="I897" i="14" s="1"/>
  <c r="W896" i="14"/>
  <c r="Y896" i="14" s="1"/>
  <c r="N896" i="14"/>
  <c r="H896" i="14"/>
  <c r="W895" i="14"/>
  <c r="Y895" i="14" s="1"/>
  <c r="N895" i="14"/>
  <c r="H895" i="14"/>
  <c r="I895" i="14" s="1"/>
  <c r="W894" i="14"/>
  <c r="Y894" i="14" s="1"/>
  <c r="N894" i="14"/>
  <c r="H894" i="14"/>
  <c r="I894" i="14" s="1"/>
  <c r="W893" i="14"/>
  <c r="Y893" i="14" s="1"/>
  <c r="N893" i="14"/>
  <c r="H893" i="14"/>
  <c r="I893" i="14" s="1"/>
  <c r="W892" i="14"/>
  <c r="Y892" i="14" s="1"/>
  <c r="N892" i="14"/>
  <c r="H892" i="14"/>
  <c r="W891" i="14"/>
  <c r="Y891" i="14" s="1"/>
  <c r="N891" i="14"/>
  <c r="H891" i="14"/>
  <c r="I891" i="14" s="1"/>
  <c r="H890" i="14"/>
  <c r="W889" i="14"/>
  <c r="Y889" i="14" s="1"/>
  <c r="N889" i="14"/>
  <c r="H889" i="14"/>
  <c r="I889" i="14" s="1"/>
  <c r="W888" i="14"/>
  <c r="Y888" i="14" s="1"/>
  <c r="N888" i="14"/>
  <c r="H888" i="14"/>
  <c r="I888" i="14" s="1"/>
  <c r="W887" i="14"/>
  <c r="Y887" i="14" s="1"/>
  <c r="N887" i="14"/>
  <c r="H887" i="14"/>
  <c r="I887" i="14" s="1"/>
  <c r="W886" i="14"/>
  <c r="Y886" i="14" s="1"/>
  <c r="N886" i="14"/>
  <c r="H886" i="14"/>
  <c r="W885" i="14"/>
  <c r="Y885" i="14" s="1"/>
  <c r="N885" i="14"/>
  <c r="H885" i="14"/>
  <c r="I885" i="14" s="1"/>
  <c r="W884" i="14"/>
  <c r="Y884" i="14" s="1"/>
  <c r="N884" i="14"/>
  <c r="H884" i="14"/>
  <c r="I884" i="14" s="1"/>
  <c r="W883" i="14"/>
  <c r="Y883" i="14" s="1"/>
  <c r="N883" i="14"/>
  <c r="H883" i="14"/>
  <c r="I883" i="14" s="1"/>
  <c r="W882" i="14"/>
  <c r="Y882" i="14" s="1"/>
  <c r="N882" i="14"/>
  <c r="H882" i="14"/>
  <c r="W881" i="14"/>
  <c r="Y881" i="14" s="1"/>
  <c r="N881" i="14"/>
  <c r="H881" i="14"/>
  <c r="I881" i="14" s="1"/>
  <c r="W880" i="14"/>
  <c r="Y880" i="14" s="1"/>
  <c r="N880" i="14"/>
  <c r="H880" i="14"/>
  <c r="I880" i="14" s="1"/>
  <c r="W879" i="14"/>
  <c r="Y879" i="14" s="1"/>
  <c r="N879" i="14"/>
  <c r="H879" i="14"/>
  <c r="I879" i="14" s="1"/>
  <c r="W878" i="14"/>
  <c r="Y878" i="14" s="1"/>
  <c r="N878" i="14"/>
  <c r="H878" i="14"/>
  <c r="W877" i="14"/>
  <c r="Y877" i="14" s="1"/>
  <c r="N877" i="14"/>
  <c r="H877" i="14"/>
  <c r="I877" i="14" s="1"/>
  <c r="W876" i="14"/>
  <c r="Y876" i="14" s="1"/>
  <c r="N876" i="14"/>
  <c r="H876" i="14"/>
  <c r="I876" i="14" s="1"/>
  <c r="W875" i="14"/>
  <c r="Y875" i="14" s="1"/>
  <c r="N875" i="14"/>
  <c r="H875" i="14"/>
  <c r="I875" i="14" s="1"/>
  <c r="W874" i="14"/>
  <c r="Y874" i="14" s="1"/>
  <c r="N874" i="14"/>
  <c r="H874" i="14"/>
  <c r="H873" i="14"/>
  <c r="I873" i="14" s="1"/>
  <c r="W872" i="14"/>
  <c r="Y872" i="14" s="1"/>
  <c r="N872" i="14"/>
  <c r="H872" i="14"/>
  <c r="W871" i="14"/>
  <c r="Y871" i="14" s="1"/>
  <c r="N871" i="14"/>
  <c r="H871" i="14"/>
  <c r="W870" i="14"/>
  <c r="Y870" i="14" s="1"/>
  <c r="N870" i="14"/>
  <c r="H870" i="14"/>
  <c r="I870" i="14" s="1"/>
  <c r="W869" i="14"/>
  <c r="Y869" i="14" s="1"/>
  <c r="N869" i="14"/>
  <c r="H869" i="14"/>
  <c r="I869" i="14" s="1"/>
  <c r="W868" i="14"/>
  <c r="Y868" i="14" s="1"/>
  <c r="N868" i="14"/>
  <c r="H868" i="14"/>
  <c r="W867" i="14"/>
  <c r="Y867" i="14" s="1"/>
  <c r="N867" i="14"/>
  <c r="H867" i="14"/>
  <c r="I867" i="14" s="1"/>
  <c r="W866" i="14"/>
  <c r="Y866" i="14" s="1"/>
  <c r="N866" i="14"/>
  <c r="H866" i="14"/>
  <c r="I866" i="14" s="1"/>
  <c r="W865" i="14"/>
  <c r="Y865" i="14" s="1"/>
  <c r="N865" i="14"/>
  <c r="H865" i="14"/>
  <c r="I865" i="14" s="1"/>
  <c r="W864" i="14"/>
  <c r="Y864" i="14" s="1"/>
  <c r="N864" i="14"/>
  <c r="H864" i="14"/>
  <c r="W863" i="14"/>
  <c r="Y863" i="14" s="1"/>
  <c r="N863" i="14"/>
  <c r="H863" i="14"/>
  <c r="I863" i="14" s="1"/>
  <c r="W862" i="14"/>
  <c r="Y862" i="14" s="1"/>
  <c r="N862" i="14"/>
  <c r="H862" i="14"/>
  <c r="I862" i="14" s="1"/>
  <c r="W861" i="14"/>
  <c r="Y861" i="14" s="1"/>
  <c r="N861" i="14"/>
  <c r="H861" i="14"/>
  <c r="I861" i="14" s="1"/>
  <c r="H860" i="14"/>
  <c r="I860" i="14" s="1"/>
  <c r="W859" i="14"/>
  <c r="Y859" i="14" s="1"/>
  <c r="N859" i="14"/>
  <c r="H859" i="14"/>
  <c r="I859" i="14" s="1"/>
  <c r="W858" i="14"/>
  <c r="Y858" i="14" s="1"/>
  <c r="N858" i="14"/>
  <c r="H858" i="14"/>
  <c r="W857" i="14"/>
  <c r="Y857" i="14" s="1"/>
  <c r="N857" i="14"/>
  <c r="H857" i="14"/>
  <c r="I857" i="14" s="1"/>
  <c r="W856" i="14"/>
  <c r="Y856" i="14" s="1"/>
  <c r="N856" i="14"/>
  <c r="H856" i="14"/>
  <c r="I856" i="14" s="1"/>
  <c r="W855" i="14"/>
  <c r="Y855" i="14" s="1"/>
  <c r="N855" i="14"/>
  <c r="H855" i="14"/>
  <c r="I855" i="14" s="1"/>
  <c r="W854" i="14"/>
  <c r="Y854" i="14" s="1"/>
  <c r="N854" i="14"/>
  <c r="H854" i="14"/>
  <c r="H853" i="14"/>
  <c r="I853" i="14" s="1"/>
  <c r="G853" i="14"/>
  <c r="P852" i="14"/>
  <c r="L852" i="14"/>
  <c r="K852" i="14"/>
  <c r="X810" i="14" s="1"/>
  <c r="X852" i="14" s="1"/>
  <c r="J852" i="14"/>
  <c r="F852" i="14"/>
  <c r="E852" i="14"/>
  <c r="W851" i="14"/>
  <c r="Y851" i="14" s="1"/>
  <c r="N851" i="14"/>
  <c r="H851" i="14"/>
  <c r="I851" i="14" s="1"/>
  <c r="W850" i="14"/>
  <c r="Y850" i="14" s="1"/>
  <c r="N850" i="14"/>
  <c r="H850" i="14"/>
  <c r="I850" i="14" s="1"/>
  <c r="W849" i="14"/>
  <c r="Y849" i="14" s="1"/>
  <c r="N849" i="14"/>
  <c r="H849" i="14"/>
  <c r="W848" i="14"/>
  <c r="Y848" i="14" s="1"/>
  <c r="N848" i="14"/>
  <c r="H848" i="14"/>
  <c r="I848" i="14" s="1"/>
  <c r="W847" i="14"/>
  <c r="Y847" i="14" s="1"/>
  <c r="N847" i="14"/>
  <c r="H847" i="14"/>
  <c r="I847" i="14" s="1"/>
  <c r="W846" i="14"/>
  <c r="Y846" i="14" s="1"/>
  <c r="N846" i="14"/>
  <c r="H846" i="14"/>
  <c r="I846" i="14" s="1"/>
  <c r="W845" i="14"/>
  <c r="Y845" i="14" s="1"/>
  <c r="N845" i="14"/>
  <c r="H845" i="14"/>
  <c r="W844" i="14"/>
  <c r="Y844" i="14" s="1"/>
  <c r="N844" i="14"/>
  <c r="H844" i="14"/>
  <c r="I844" i="14" s="1"/>
  <c r="W843" i="14"/>
  <c r="Y843" i="14" s="1"/>
  <c r="N843" i="14"/>
  <c r="H843" i="14"/>
  <c r="I843" i="14" s="1"/>
  <c r="W842" i="14"/>
  <c r="Y842" i="14" s="1"/>
  <c r="N842" i="14"/>
  <c r="H842" i="14"/>
  <c r="I842" i="14" s="1"/>
  <c r="W841" i="14"/>
  <c r="Y841" i="14" s="1"/>
  <c r="N841" i="14"/>
  <c r="H841" i="14"/>
  <c r="W840" i="14"/>
  <c r="Y840" i="14" s="1"/>
  <c r="N840" i="14"/>
  <c r="H840" i="14"/>
  <c r="I840" i="14" s="1"/>
  <c r="W839" i="14"/>
  <c r="Y839" i="14" s="1"/>
  <c r="N839" i="14"/>
  <c r="H839" i="14"/>
  <c r="I839" i="14" s="1"/>
  <c r="W838" i="14"/>
  <c r="Y838" i="14" s="1"/>
  <c r="N838" i="14"/>
  <c r="H838" i="14"/>
  <c r="I838" i="14" s="1"/>
  <c r="H837" i="14"/>
  <c r="I837" i="14" s="1"/>
  <c r="W836" i="14"/>
  <c r="Y836" i="14" s="1"/>
  <c r="N836" i="14"/>
  <c r="H836" i="14"/>
  <c r="I836" i="14" s="1"/>
  <c r="W835" i="14"/>
  <c r="Y835" i="14" s="1"/>
  <c r="N835" i="14"/>
  <c r="H835" i="14"/>
  <c r="W834" i="14"/>
  <c r="Y834" i="14" s="1"/>
  <c r="N834" i="14"/>
  <c r="H834" i="14"/>
  <c r="I834" i="14" s="1"/>
  <c r="W833" i="14"/>
  <c r="Y833" i="14" s="1"/>
  <c r="N833" i="14"/>
  <c r="H833" i="14"/>
  <c r="I833" i="14" s="1"/>
  <c r="W832" i="14"/>
  <c r="Y832" i="14" s="1"/>
  <c r="N832" i="14"/>
  <c r="H832" i="14"/>
  <c r="I832" i="14" s="1"/>
  <c r="W831" i="14"/>
  <c r="Y831" i="14" s="1"/>
  <c r="N831" i="14"/>
  <c r="H831" i="14"/>
  <c r="W830" i="14"/>
  <c r="Y830" i="14" s="1"/>
  <c r="N830" i="14"/>
  <c r="H830" i="14"/>
  <c r="I830" i="14" s="1"/>
  <c r="W829" i="14"/>
  <c r="Y829" i="14" s="1"/>
  <c r="N829" i="14"/>
  <c r="H829" i="14"/>
  <c r="I829" i="14" s="1"/>
  <c r="W828" i="14"/>
  <c r="Y828" i="14" s="1"/>
  <c r="N828" i="14"/>
  <c r="H828" i="14"/>
  <c r="I828" i="14" s="1"/>
  <c r="W827" i="14"/>
  <c r="Y827" i="14" s="1"/>
  <c r="N827" i="14"/>
  <c r="H827" i="14"/>
  <c r="W826" i="14"/>
  <c r="Y826" i="14" s="1"/>
  <c r="N826" i="14"/>
  <c r="H826" i="14"/>
  <c r="I826" i="14" s="1"/>
  <c r="W825" i="14"/>
  <c r="Y825" i="14" s="1"/>
  <c r="N825" i="14"/>
  <c r="H825" i="14"/>
  <c r="I825" i="14" s="1"/>
  <c r="H824" i="14"/>
  <c r="I824" i="14" s="1"/>
  <c r="W823" i="14"/>
  <c r="Y823" i="14" s="1"/>
  <c r="N823" i="14"/>
  <c r="H823" i="14"/>
  <c r="I823" i="14" s="1"/>
  <c r="W822" i="14"/>
  <c r="Y822" i="14" s="1"/>
  <c r="N822" i="14"/>
  <c r="H822" i="14"/>
  <c r="I822" i="14" s="1"/>
  <c r="W821" i="14"/>
  <c r="Y821" i="14" s="1"/>
  <c r="N821" i="14"/>
  <c r="H821" i="14"/>
  <c r="W820" i="14"/>
  <c r="Y820" i="14" s="1"/>
  <c r="N820" i="14"/>
  <c r="H820" i="14"/>
  <c r="I820" i="14" s="1"/>
  <c r="W819" i="14"/>
  <c r="Y819" i="14" s="1"/>
  <c r="N819" i="14"/>
  <c r="H819" i="14"/>
  <c r="I819" i="14" s="1"/>
  <c r="W818" i="14"/>
  <c r="Y818" i="14" s="1"/>
  <c r="N818" i="14"/>
  <c r="H818" i="14"/>
  <c r="I818" i="14" s="1"/>
  <c r="W817" i="14"/>
  <c r="Y817" i="14" s="1"/>
  <c r="N817" i="14"/>
  <c r="H817" i="14"/>
  <c r="W816" i="14"/>
  <c r="Y816" i="14" s="1"/>
  <c r="N816" i="14"/>
  <c r="H816" i="14"/>
  <c r="I816" i="14" s="1"/>
  <c r="W815" i="14"/>
  <c r="Y815" i="14" s="1"/>
  <c r="N815" i="14"/>
  <c r="H815" i="14"/>
  <c r="I815" i="14" s="1"/>
  <c r="W814" i="14"/>
  <c r="Y814" i="14" s="1"/>
  <c r="N814" i="14"/>
  <c r="H814" i="14"/>
  <c r="I814" i="14" s="1"/>
  <c r="W813" i="14"/>
  <c r="Y813" i="14" s="1"/>
  <c r="N813" i="14"/>
  <c r="H813" i="14"/>
  <c r="W812" i="14"/>
  <c r="Y812" i="14" s="1"/>
  <c r="N812" i="14"/>
  <c r="H812" i="14"/>
  <c r="I812" i="14" s="1"/>
  <c r="W811" i="14"/>
  <c r="Y811" i="14" s="1"/>
  <c r="N811" i="14"/>
  <c r="H811" i="14"/>
  <c r="H810" i="14"/>
  <c r="G810" i="14"/>
  <c r="P809" i="14"/>
  <c r="L809" i="14"/>
  <c r="K809" i="14"/>
  <c r="X657" i="14" s="1"/>
  <c r="X809" i="14" s="1"/>
  <c r="J809" i="14"/>
  <c r="F809" i="14"/>
  <c r="E809" i="14"/>
  <c r="W808" i="14"/>
  <c r="Y808" i="14" s="1"/>
  <c r="N808" i="14"/>
  <c r="H808" i="14"/>
  <c r="W807" i="14"/>
  <c r="Y807" i="14" s="1"/>
  <c r="N807" i="14"/>
  <c r="H807" i="14"/>
  <c r="I807" i="14" s="1"/>
  <c r="W806" i="14"/>
  <c r="Y806" i="14" s="1"/>
  <c r="N806" i="14"/>
  <c r="H806" i="14"/>
  <c r="I806" i="14" s="1"/>
  <c r="W805" i="14"/>
  <c r="Y805" i="14" s="1"/>
  <c r="N805" i="14"/>
  <c r="H805" i="14"/>
  <c r="W804" i="14"/>
  <c r="Y804" i="14" s="1"/>
  <c r="N804" i="14"/>
  <c r="H804" i="14"/>
  <c r="I804" i="14" s="1"/>
  <c r="W803" i="14"/>
  <c r="Y803" i="14" s="1"/>
  <c r="N803" i="14"/>
  <c r="H803" i="14"/>
  <c r="I803" i="14" s="1"/>
  <c r="W802" i="14"/>
  <c r="Y802" i="14" s="1"/>
  <c r="N802" i="14"/>
  <c r="H802" i="14"/>
  <c r="I802" i="14" s="1"/>
  <c r="W801" i="14"/>
  <c r="Y801" i="14" s="1"/>
  <c r="N801" i="14"/>
  <c r="H801" i="14"/>
  <c r="W800" i="14"/>
  <c r="Y800" i="14" s="1"/>
  <c r="N800" i="14"/>
  <c r="H800" i="14"/>
  <c r="I800" i="14" s="1"/>
  <c r="W799" i="14"/>
  <c r="Y799" i="14" s="1"/>
  <c r="N799" i="14"/>
  <c r="H799" i="14"/>
  <c r="I799" i="14" s="1"/>
  <c r="W798" i="14"/>
  <c r="Y798" i="14" s="1"/>
  <c r="N798" i="14"/>
  <c r="H798" i="14"/>
  <c r="I798" i="14" s="1"/>
  <c r="W797" i="14"/>
  <c r="Y797" i="14" s="1"/>
  <c r="N797" i="14"/>
  <c r="H797" i="14"/>
  <c r="W796" i="14"/>
  <c r="Y796" i="14" s="1"/>
  <c r="N796" i="14"/>
  <c r="H796" i="14"/>
  <c r="I796" i="14" s="1"/>
  <c r="W795" i="14"/>
  <c r="Y795" i="14" s="1"/>
  <c r="N795" i="14"/>
  <c r="H795" i="14"/>
  <c r="I795" i="14" s="1"/>
  <c r="W794" i="14"/>
  <c r="Y794" i="14" s="1"/>
  <c r="N794" i="14"/>
  <c r="H794" i="14"/>
  <c r="I794" i="14" s="1"/>
  <c r="W793" i="14"/>
  <c r="Y793" i="14" s="1"/>
  <c r="N793" i="14"/>
  <c r="H793" i="14"/>
  <c r="W792" i="14"/>
  <c r="Y792" i="14" s="1"/>
  <c r="N792" i="14"/>
  <c r="H792" i="14"/>
  <c r="I792" i="14" s="1"/>
  <c r="W791" i="14"/>
  <c r="Y791" i="14" s="1"/>
  <c r="N791" i="14"/>
  <c r="H791" i="14"/>
  <c r="I791" i="14" s="1"/>
  <c r="W790" i="14"/>
  <c r="Y790" i="14" s="1"/>
  <c r="N790" i="14"/>
  <c r="H790" i="14"/>
  <c r="I790" i="14" s="1"/>
  <c r="W789" i="14"/>
  <c r="Y789" i="14" s="1"/>
  <c r="N789" i="14"/>
  <c r="H789" i="14"/>
  <c r="W788" i="14"/>
  <c r="Y788" i="14" s="1"/>
  <c r="N788" i="14"/>
  <c r="H788" i="14"/>
  <c r="I788" i="14" s="1"/>
  <c r="W787" i="14"/>
  <c r="Y787" i="14" s="1"/>
  <c r="N787" i="14"/>
  <c r="H787" i="14"/>
  <c r="I787" i="14" s="1"/>
  <c r="W786" i="14"/>
  <c r="Y786" i="14" s="1"/>
  <c r="N786" i="14"/>
  <c r="H786" i="14"/>
  <c r="I786" i="14" s="1"/>
  <c r="W785" i="14"/>
  <c r="Y785" i="14" s="1"/>
  <c r="N785" i="14"/>
  <c r="H785" i="14"/>
  <c r="W784" i="14"/>
  <c r="Y784" i="14" s="1"/>
  <c r="N784" i="14"/>
  <c r="H784" i="14"/>
  <c r="I784" i="14" s="1"/>
  <c r="W783" i="14"/>
  <c r="Y783" i="14" s="1"/>
  <c r="N783" i="14"/>
  <c r="H783" i="14"/>
  <c r="I783" i="14" s="1"/>
  <c r="W782" i="14"/>
  <c r="Y782" i="14" s="1"/>
  <c r="N782" i="14"/>
  <c r="H782" i="14"/>
  <c r="I782" i="14" s="1"/>
  <c r="W781" i="14"/>
  <c r="Y781" i="14" s="1"/>
  <c r="N781" i="14"/>
  <c r="H781" i="14"/>
  <c r="W780" i="14"/>
  <c r="Y780" i="14" s="1"/>
  <c r="N780" i="14"/>
  <c r="H780" i="14"/>
  <c r="I780" i="14" s="1"/>
  <c r="W779" i="14"/>
  <c r="Y779" i="14" s="1"/>
  <c r="N779" i="14"/>
  <c r="H779" i="14"/>
  <c r="I779" i="14" s="1"/>
  <c r="W778" i="14"/>
  <c r="Y778" i="14" s="1"/>
  <c r="N778" i="14"/>
  <c r="H778" i="14"/>
  <c r="I778" i="14" s="1"/>
  <c r="W777" i="14"/>
  <c r="Y777" i="14" s="1"/>
  <c r="N777" i="14"/>
  <c r="H777" i="14"/>
  <c r="W776" i="14"/>
  <c r="Y776" i="14" s="1"/>
  <c r="N776" i="14"/>
  <c r="H776" i="14"/>
  <c r="I776" i="14" s="1"/>
  <c r="W775" i="14"/>
  <c r="Y775" i="14" s="1"/>
  <c r="N775" i="14"/>
  <c r="H775" i="14"/>
  <c r="I775" i="14" s="1"/>
  <c r="W774" i="14"/>
  <c r="Y774" i="14" s="1"/>
  <c r="N774" i="14"/>
  <c r="H774" i="14"/>
  <c r="I774" i="14" s="1"/>
  <c r="W773" i="14"/>
  <c r="Y773" i="14" s="1"/>
  <c r="N773" i="14"/>
  <c r="H773" i="14"/>
  <c r="W772" i="14"/>
  <c r="Y772" i="14" s="1"/>
  <c r="N772" i="14"/>
  <c r="H772" i="14"/>
  <c r="I772" i="14" s="1"/>
  <c r="W771" i="14"/>
  <c r="Y771" i="14" s="1"/>
  <c r="N771" i="14"/>
  <c r="H771" i="14"/>
  <c r="I771" i="14" s="1"/>
  <c r="W770" i="14"/>
  <c r="Y770" i="14" s="1"/>
  <c r="N770" i="14"/>
  <c r="H770" i="14"/>
  <c r="I770" i="14" s="1"/>
  <c r="W769" i="14"/>
  <c r="Y769" i="14" s="1"/>
  <c r="N769" i="14"/>
  <c r="H769" i="14"/>
  <c r="W768" i="14"/>
  <c r="Y768" i="14" s="1"/>
  <c r="N768" i="14"/>
  <c r="H768" i="14"/>
  <c r="I768" i="14" s="1"/>
  <c r="W767" i="14"/>
  <c r="Y767" i="14" s="1"/>
  <c r="N767" i="14"/>
  <c r="H767" i="14"/>
  <c r="I767" i="14" s="1"/>
  <c r="W766" i="14"/>
  <c r="Y766" i="14" s="1"/>
  <c r="N766" i="14"/>
  <c r="H766" i="14"/>
  <c r="I766" i="14" s="1"/>
  <c r="W765" i="14"/>
  <c r="Y765" i="14" s="1"/>
  <c r="N765" i="14"/>
  <c r="H765" i="14"/>
  <c r="I765" i="14" s="1"/>
  <c r="W764" i="14"/>
  <c r="Y764" i="14" s="1"/>
  <c r="N764" i="14"/>
  <c r="H764" i="14"/>
  <c r="I764" i="14" s="1"/>
  <c r="W763" i="14"/>
  <c r="Y763" i="14" s="1"/>
  <c r="N763" i="14"/>
  <c r="H763" i="14"/>
  <c r="I763" i="14" s="1"/>
  <c r="W762" i="14"/>
  <c r="Y762" i="14" s="1"/>
  <c r="N762" i="14"/>
  <c r="H762" i="14"/>
  <c r="I762" i="14" s="1"/>
  <c r="W761" i="14"/>
  <c r="Y761" i="14" s="1"/>
  <c r="N761" i="14"/>
  <c r="H761" i="14"/>
  <c r="W760" i="14"/>
  <c r="Y760" i="14" s="1"/>
  <c r="N760" i="14"/>
  <c r="H760" i="14"/>
  <c r="I760" i="14" s="1"/>
  <c r="W759" i="14"/>
  <c r="Y759" i="14" s="1"/>
  <c r="N759" i="14"/>
  <c r="H759" i="14"/>
  <c r="I759" i="14" s="1"/>
  <c r="W758" i="14"/>
  <c r="Y758" i="14" s="1"/>
  <c r="N758" i="14"/>
  <c r="H758" i="14"/>
  <c r="I758" i="14" s="1"/>
  <c r="W757" i="14"/>
  <c r="Y757" i="14" s="1"/>
  <c r="N757" i="14"/>
  <c r="H757" i="14"/>
  <c r="W756" i="14"/>
  <c r="Y756" i="14" s="1"/>
  <c r="N756" i="14"/>
  <c r="H756" i="14"/>
  <c r="I756" i="14" s="1"/>
  <c r="W755" i="14"/>
  <c r="Y755" i="14" s="1"/>
  <c r="N755" i="14"/>
  <c r="H755" i="14"/>
  <c r="I755" i="14" s="1"/>
  <c r="W754" i="14"/>
  <c r="Y754" i="14" s="1"/>
  <c r="N754" i="14"/>
  <c r="H754" i="14"/>
  <c r="I754" i="14" s="1"/>
  <c r="W753" i="14"/>
  <c r="Y753" i="14" s="1"/>
  <c r="N753" i="14"/>
  <c r="H753" i="14"/>
  <c r="W752" i="14"/>
  <c r="Y752" i="14" s="1"/>
  <c r="N752" i="14"/>
  <c r="H752" i="14"/>
  <c r="I752" i="14" s="1"/>
  <c r="W751" i="14"/>
  <c r="Y751" i="14" s="1"/>
  <c r="N751" i="14"/>
  <c r="H751" i="14"/>
  <c r="I751" i="14" s="1"/>
  <c r="W750" i="14"/>
  <c r="Y750" i="14" s="1"/>
  <c r="N750" i="14"/>
  <c r="H750" i="14"/>
  <c r="I750" i="14" s="1"/>
  <c r="W749" i="14"/>
  <c r="Y749" i="14" s="1"/>
  <c r="N749" i="14"/>
  <c r="H749" i="14"/>
  <c r="I749" i="14" s="1"/>
  <c r="W748" i="14"/>
  <c r="Y748" i="14" s="1"/>
  <c r="N748" i="14"/>
  <c r="H748" i="14"/>
  <c r="I748" i="14" s="1"/>
  <c r="W747" i="14"/>
  <c r="Y747" i="14" s="1"/>
  <c r="N747" i="14"/>
  <c r="H747" i="14"/>
  <c r="I747" i="14" s="1"/>
  <c r="W746" i="14"/>
  <c r="Y746" i="14" s="1"/>
  <c r="N746" i="14"/>
  <c r="H746" i="14"/>
  <c r="I746" i="14" s="1"/>
  <c r="W745" i="14"/>
  <c r="Y745" i="14" s="1"/>
  <c r="N745" i="14"/>
  <c r="H745" i="14"/>
  <c r="W744" i="14"/>
  <c r="Y744" i="14" s="1"/>
  <c r="N744" i="14"/>
  <c r="H744" i="14"/>
  <c r="I744" i="14" s="1"/>
  <c r="W743" i="14"/>
  <c r="Y743" i="14" s="1"/>
  <c r="N743" i="14"/>
  <c r="H743" i="14"/>
  <c r="I743" i="14" s="1"/>
  <c r="W742" i="14"/>
  <c r="Y742" i="14" s="1"/>
  <c r="N742" i="14"/>
  <c r="H742" i="14"/>
  <c r="I742" i="14" s="1"/>
  <c r="W741" i="14"/>
  <c r="Y741" i="14" s="1"/>
  <c r="N741" i="14"/>
  <c r="H741" i="14"/>
  <c r="W740" i="14"/>
  <c r="Y740" i="14" s="1"/>
  <c r="N740" i="14"/>
  <c r="H740" i="14"/>
  <c r="I740" i="14" s="1"/>
  <c r="W739" i="14"/>
  <c r="Y739" i="14" s="1"/>
  <c r="N739" i="14"/>
  <c r="H739" i="14"/>
  <c r="I739" i="14" s="1"/>
  <c r="W738" i="14"/>
  <c r="Y738" i="14" s="1"/>
  <c r="N738" i="14"/>
  <c r="H738" i="14"/>
  <c r="I738" i="14" s="1"/>
  <c r="W737" i="14"/>
  <c r="Y737" i="14" s="1"/>
  <c r="N737" i="14"/>
  <c r="H737" i="14"/>
  <c r="W736" i="14"/>
  <c r="Y736" i="14" s="1"/>
  <c r="N736" i="14"/>
  <c r="H736" i="14"/>
  <c r="I736" i="14" s="1"/>
  <c r="W735" i="14"/>
  <c r="Y735" i="14" s="1"/>
  <c r="N735" i="14"/>
  <c r="H735" i="14"/>
  <c r="I735" i="14" s="1"/>
  <c r="W734" i="14"/>
  <c r="Y734" i="14" s="1"/>
  <c r="N734" i="14"/>
  <c r="H734" i="14"/>
  <c r="I734" i="14" s="1"/>
  <c r="W733" i="14"/>
  <c r="Y733" i="14" s="1"/>
  <c r="N733" i="14"/>
  <c r="H733" i="14"/>
  <c r="H732" i="14"/>
  <c r="I732" i="14" s="1"/>
  <c r="W731" i="14"/>
  <c r="Y731" i="14" s="1"/>
  <c r="N731" i="14"/>
  <c r="H731" i="14"/>
  <c r="W730" i="14"/>
  <c r="Y730" i="14" s="1"/>
  <c r="N730" i="14"/>
  <c r="H730" i="14"/>
  <c r="I730" i="14" s="1"/>
  <c r="W729" i="14"/>
  <c r="Y729" i="14" s="1"/>
  <c r="N729" i="14"/>
  <c r="H729" i="14"/>
  <c r="I729" i="14" s="1"/>
  <c r="W728" i="14"/>
  <c r="Y728" i="14" s="1"/>
  <c r="N728" i="14"/>
  <c r="H728" i="14"/>
  <c r="I728" i="14" s="1"/>
  <c r="W727" i="14"/>
  <c r="Y727" i="14" s="1"/>
  <c r="N727" i="14"/>
  <c r="H727" i="14"/>
  <c r="W726" i="14"/>
  <c r="Y726" i="14" s="1"/>
  <c r="N726" i="14"/>
  <c r="H726" i="14"/>
  <c r="I726" i="14" s="1"/>
  <c r="W725" i="14"/>
  <c r="Y725" i="14" s="1"/>
  <c r="N725" i="14"/>
  <c r="H725" i="14"/>
  <c r="I725" i="14" s="1"/>
  <c r="W724" i="14"/>
  <c r="Y724" i="14" s="1"/>
  <c r="N724" i="14"/>
  <c r="H724" i="14"/>
  <c r="I724" i="14" s="1"/>
  <c r="W723" i="14"/>
  <c r="Y723" i="14" s="1"/>
  <c r="N723" i="14"/>
  <c r="H723" i="14"/>
  <c r="W722" i="14"/>
  <c r="Y722" i="14" s="1"/>
  <c r="N722" i="14"/>
  <c r="H722" i="14"/>
  <c r="I722" i="14" s="1"/>
  <c r="W721" i="14"/>
  <c r="Y721" i="14" s="1"/>
  <c r="N721" i="14"/>
  <c r="H721" i="14"/>
  <c r="I721" i="14" s="1"/>
  <c r="W720" i="14"/>
  <c r="Y720" i="14" s="1"/>
  <c r="N720" i="14"/>
  <c r="H720" i="14"/>
  <c r="I720" i="14" s="1"/>
  <c r="W719" i="14"/>
  <c r="Y719" i="14" s="1"/>
  <c r="N719" i="14"/>
  <c r="H719" i="14"/>
  <c r="W718" i="14"/>
  <c r="Y718" i="14" s="1"/>
  <c r="N718" i="14"/>
  <c r="H718" i="14"/>
  <c r="I718" i="14" s="1"/>
  <c r="H717" i="14"/>
  <c r="W716" i="14"/>
  <c r="Y716" i="14" s="1"/>
  <c r="N716" i="14"/>
  <c r="H716" i="14"/>
  <c r="I716" i="14" s="1"/>
  <c r="W715" i="14"/>
  <c r="Y715" i="14" s="1"/>
  <c r="N715" i="14"/>
  <c r="H715" i="14"/>
  <c r="I715" i="14" s="1"/>
  <c r="W714" i="14"/>
  <c r="Y714" i="14" s="1"/>
  <c r="N714" i="14"/>
  <c r="H714" i="14"/>
  <c r="I714" i="14" s="1"/>
  <c r="W713" i="14"/>
  <c r="Y713" i="14" s="1"/>
  <c r="N713" i="14"/>
  <c r="H713" i="14"/>
  <c r="W712" i="14"/>
  <c r="Y712" i="14" s="1"/>
  <c r="N712" i="14"/>
  <c r="H712" i="14"/>
  <c r="I712" i="14" s="1"/>
  <c r="W711" i="14"/>
  <c r="Y711" i="14" s="1"/>
  <c r="N711" i="14"/>
  <c r="H711" i="14"/>
  <c r="I711" i="14" s="1"/>
  <c r="W710" i="14"/>
  <c r="Y710" i="14" s="1"/>
  <c r="N710" i="14"/>
  <c r="H710" i="14"/>
  <c r="I710" i="14" s="1"/>
  <c r="W709" i="14"/>
  <c r="Y709" i="14" s="1"/>
  <c r="N709" i="14"/>
  <c r="H709" i="14"/>
  <c r="W708" i="14"/>
  <c r="Y708" i="14" s="1"/>
  <c r="N708" i="14"/>
  <c r="H708" i="14"/>
  <c r="I708" i="14" s="1"/>
  <c r="W707" i="14"/>
  <c r="Y707" i="14" s="1"/>
  <c r="N707" i="14"/>
  <c r="H707" i="14"/>
  <c r="I707" i="14" s="1"/>
  <c r="W706" i="14"/>
  <c r="Y706" i="14" s="1"/>
  <c r="N706" i="14"/>
  <c r="H706" i="14"/>
  <c r="I706" i="14" s="1"/>
  <c r="W705" i="14"/>
  <c r="Y705" i="14" s="1"/>
  <c r="N705" i="14"/>
  <c r="H705" i="14"/>
  <c r="W704" i="14"/>
  <c r="Y704" i="14" s="1"/>
  <c r="N704" i="14"/>
  <c r="H704" i="14"/>
  <c r="I704" i="14" s="1"/>
  <c r="H703" i="14"/>
  <c r="I703" i="14" s="1"/>
  <c r="W702" i="14"/>
  <c r="Y702" i="14" s="1"/>
  <c r="N702" i="14"/>
  <c r="H702" i="14"/>
  <c r="I702" i="14" s="1"/>
  <c r="W701" i="14"/>
  <c r="Y701" i="14" s="1"/>
  <c r="N701" i="14"/>
  <c r="H701" i="14"/>
  <c r="I701" i="14" s="1"/>
  <c r="W700" i="14"/>
  <c r="Y700" i="14" s="1"/>
  <c r="N700" i="14"/>
  <c r="H700" i="14"/>
  <c r="I700" i="14" s="1"/>
  <c r="W699" i="14"/>
  <c r="Y699" i="14" s="1"/>
  <c r="N699" i="14"/>
  <c r="H699" i="14"/>
  <c r="W698" i="14"/>
  <c r="Y698" i="14" s="1"/>
  <c r="N698" i="14"/>
  <c r="H698" i="14"/>
  <c r="I698" i="14" s="1"/>
  <c r="W697" i="14"/>
  <c r="Y697" i="14" s="1"/>
  <c r="N697" i="14"/>
  <c r="H697" i="14"/>
  <c r="I697" i="14" s="1"/>
  <c r="W696" i="14"/>
  <c r="Y696" i="14" s="1"/>
  <c r="N696" i="14"/>
  <c r="H696" i="14"/>
  <c r="I696" i="14" s="1"/>
  <c r="W695" i="14"/>
  <c r="Y695" i="14" s="1"/>
  <c r="N695" i="14"/>
  <c r="H695" i="14"/>
  <c r="W694" i="14"/>
  <c r="Y694" i="14" s="1"/>
  <c r="N694" i="14"/>
  <c r="H694" i="14"/>
  <c r="I694" i="14" s="1"/>
  <c r="W693" i="14"/>
  <c r="Y693" i="14" s="1"/>
  <c r="N693" i="14"/>
  <c r="H693" i="14"/>
  <c r="I693" i="14" s="1"/>
  <c r="W692" i="14"/>
  <c r="Y692" i="14" s="1"/>
  <c r="N692" i="14"/>
  <c r="H692" i="14"/>
  <c r="I692" i="14" s="1"/>
  <c r="W691" i="14"/>
  <c r="Y691" i="14" s="1"/>
  <c r="N691" i="14"/>
  <c r="H691" i="14"/>
  <c r="W690" i="14"/>
  <c r="Y690" i="14" s="1"/>
  <c r="N690" i="14"/>
  <c r="H690" i="14"/>
  <c r="I690" i="14" s="1"/>
  <c r="W689" i="14"/>
  <c r="Y689" i="14" s="1"/>
  <c r="N689" i="14"/>
  <c r="H689" i="14"/>
  <c r="I689" i="14" s="1"/>
  <c r="W688" i="14"/>
  <c r="Y688" i="14" s="1"/>
  <c r="N688" i="14"/>
  <c r="H688" i="14"/>
  <c r="I688" i="14" s="1"/>
  <c r="H687" i="14"/>
  <c r="I687" i="14" s="1"/>
  <c r="W686" i="14"/>
  <c r="Y686" i="14" s="1"/>
  <c r="N686" i="14"/>
  <c r="H686" i="14"/>
  <c r="I686" i="14" s="1"/>
  <c r="W685" i="14"/>
  <c r="Y685" i="14" s="1"/>
  <c r="N685" i="14"/>
  <c r="H685" i="14"/>
  <c r="W684" i="14"/>
  <c r="Y684" i="14" s="1"/>
  <c r="N684" i="14"/>
  <c r="H684" i="14"/>
  <c r="I684" i="14" s="1"/>
  <c r="W683" i="14"/>
  <c r="Y683" i="14" s="1"/>
  <c r="N683" i="14"/>
  <c r="H683" i="14"/>
  <c r="I683" i="14" s="1"/>
  <c r="W682" i="14"/>
  <c r="Y682" i="14" s="1"/>
  <c r="N682" i="14"/>
  <c r="H682" i="14"/>
  <c r="I682" i="14" s="1"/>
  <c r="W681" i="14"/>
  <c r="Y681" i="14" s="1"/>
  <c r="N681" i="14"/>
  <c r="H681" i="14"/>
  <c r="W680" i="14"/>
  <c r="Y680" i="14" s="1"/>
  <c r="N680" i="14"/>
  <c r="H680" i="14"/>
  <c r="I680" i="14" s="1"/>
  <c r="W679" i="14"/>
  <c r="Y679" i="14" s="1"/>
  <c r="N679" i="14"/>
  <c r="H679" i="14"/>
  <c r="I679" i="14" s="1"/>
  <c r="W678" i="14"/>
  <c r="Y678" i="14" s="1"/>
  <c r="N678" i="14"/>
  <c r="H678" i="14"/>
  <c r="I678" i="14" s="1"/>
  <c r="W677" i="14"/>
  <c r="Y677" i="14" s="1"/>
  <c r="N677" i="14"/>
  <c r="H677" i="14"/>
  <c r="W676" i="14"/>
  <c r="Y676" i="14" s="1"/>
  <c r="N676" i="14"/>
  <c r="H676" i="14"/>
  <c r="I676" i="14" s="1"/>
  <c r="W675" i="14"/>
  <c r="Y675" i="14" s="1"/>
  <c r="N675" i="14"/>
  <c r="H675" i="14"/>
  <c r="I675" i="14" s="1"/>
  <c r="H674" i="14"/>
  <c r="I674" i="14" s="1"/>
  <c r="W673" i="14"/>
  <c r="Y673" i="14" s="1"/>
  <c r="N673" i="14"/>
  <c r="H673" i="14"/>
  <c r="I673" i="14" s="1"/>
  <c r="W672" i="14"/>
  <c r="Y672" i="14" s="1"/>
  <c r="N672" i="14"/>
  <c r="H672" i="14"/>
  <c r="I672" i="14" s="1"/>
  <c r="W671" i="14"/>
  <c r="Y671" i="14" s="1"/>
  <c r="N671" i="14"/>
  <c r="H671" i="14"/>
  <c r="W670" i="14"/>
  <c r="Y670" i="14" s="1"/>
  <c r="N670" i="14"/>
  <c r="H670" i="14"/>
  <c r="I670" i="14" s="1"/>
  <c r="W669" i="14"/>
  <c r="Y669" i="14" s="1"/>
  <c r="N669" i="14"/>
  <c r="H669" i="14"/>
  <c r="I669" i="14" s="1"/>
  <c r="W668" i="14"/>
  <c r="Y668" i="14" s="1"/>
  <c r="N668" i="14"/>
  <c r="H668" i="14"/>
  <c r="I668" i="14" s="1"/>
  <c r="W667" i="14"/>
  <c r="Y667" i="14" s="1"/>
  <c r="N667" i="14"/>
  <c r="H667" i="14"/>
  <c r="W666" i="14"/>
  <c r="Y666" i="14" s="1"/>
  <c r="N666" i="14"/>
  <c r="H666" i="14"/>
  <c r="I666" i="14" s="1"/>
  <c r="W665" i="14"/>
  <c r="Y665" i="14" s="1"/>
  <c r="N665" i="14"/>
  <c r="H665" i="14"/>
  <c r="I665" i="14" s="1"/>
  <c r="W664" i="14"/>
  <c r="Y664" i="14" s="1"/>
  <c r="N664" i="14"/>
  <c r="H664" i="14"/>
  <c r="I664" i="14" s="1"/>
  <c r="W663" i="14"/>
  <c r="Y663" i="14" s="1"/>
  <c r="N663" i="14"/>
  <c r="H663" i="14"/>
  <c r="W662" i="14"/>
  <c r="Y662" i="14" s="1"/>
  <c r="N662" i="14"/>
  <c r="H662" i="14"/>
  <c r="I662" i="14" s="1"/>
  <c r="W661" i="14"/>
  <c r="Y661" i="14" s="1"/>
  <c r="N661" i="14"/>
  <c r="H661" i="14"/>
  <c r="I661" i="14" s="1"/>
  <c r="W660" i="14"/>
  <c r="Y660" i="14" s="1"/>
  <c r="N660" i="14"/>
  <c r="H660" i="14"/>
  <c r="I660" i="14" s="1"/>
  <c r="W659" i="14"/>
  <c r="Y659" i="14" s="1"/>
  <c r="N659" i="14"/>
  <c r="H659" i="14"/>
  <c r="W658" i="14"/>
  <c r="Y658" i="14" s="1"/>
  <c r="N658" i="14"/>
  <c r="H658" i="14"/>
  <c r="I658" i="14" s="1"/>
  <c r="H657" i="14"/>
  <c r="I657" i="14" s="1"/>
  <c r="G657" i="14"/>
  <c r="P656" i="14"/>
  <c r="L656" i="14"/>
  <c r="K656" i="14"/>
  <c r="X619" i="14" s="1"/>
  <c r="X656" i="14" s="1"/>
  <c r="J656" i="14"/>
  <c r="F656" i="14"/>
  <c r="E656" i="14"/>
  <c r="W655" i="14"/>
  <c r="Y655" i="14" s="1"/>
  <c r="N655" i="14"/>
  <c r="H655" i="14"/>
  <c r="I655" i="14" s="1"/>
  <c r="W654" i="14"/>
  <c r="Y654" i="14" s="1"/>
  <c r="N654" i="14"/>
  <c r="H654" i="14"/>
  <c r="I654" i="14" s="1"/>
  <c r="W653" i="14"/>
  <c r="Y653" i="14" s="1"/>
  <c r="N653" i="14"/>
  <c r="H653" i="14"/>
  <c r="I653" i="14" s="1"/>
  <c r="W652" i="14"/>
  <c r="Y652" i="14" s="1"/>
  <c r="N652" i="14"/>
  <c r="H652" i="14"/>
  <c r="I652" i="14" s="1"/>
  <c r="W651" i="14"/>
  <c r="Y651" i="14" s="1"/>
  <c r="N651" i="14"/>
  <c r="H651" i="14"/>
  <c r="I651" i="14" s="1"/>
  <c r="W650" i="14"/>
  <c r="Y650" i="14" s="1"/>
  <c r="N650" i="14"/>
  <c r="H650" i="14"/>
  <c r="W649" i="14"/>
  <c r="Y649" i="14" s="1"/>
  <c r="N649" i="14"/>
  <c r="H649" i="14"/>
  <c r="I649" i="14" s="1"/>
  <c r="W648" i="14"/>
  <c r="Y648" i="14" s="1"/>
  <c r="N648" i="14"/>
  <c r="H648" i="14"/>
  <c r="W647" i="14"/>
  <c r="Y647" i="14" s="1"/>
  <c r="N647" i="14"/>
  <c r="H647" i="14"/>
  <c r="I647" i="14" s="1"/>
  <c r="W646" i="14"/>
  <c r="Y646" i="14" s="1"/>
  <c r="N646" i="14"/>
  <c r="H646" i="14"/>
  <c r="I646" i="14" s="1"/>
  <c r="W645" i="14"/>
  <c r="Y645" i="14" s="1"/>
  <c r="N645" i="14"/>
  <c r="H645" i="14"/>
  <c r="W644" i="14"/>
  <c r="Y644" i="14" s="1"/>
  <c r="N644" i="14"/>
  <c r="H644" i="14"/>
  <c r="I644" i="14" s="1"/>
  <c r="W643" i="14"/>
  <c r="Y643" i="14" s="1"/>
  <c r="N643" i="14"/>
  <c r="H643" i="14"/>
  <c r="I643" i="14" s="1"/>
  <c r="W642" i="14"/>
  <c r="Y642" i="14" s="1"/>
  <c r="N642" i="14"/>
  <c r="H642" i="14"/>
  <c r="H641" i="14"/>
  <c r="I641" i="14" s="1"/>
  <c r="W640" i="14"/>
  <c r="Y640" i="14" s="1"/>
  <c r="N640" i="14"/>
  <c r="H640" i="14"/>
  <c r="W639" i="14"/>
  <c r="Y639" i="14" s="1"/>
  <c r="N639" i="14"/>
  <c r="H639" i="14"/>
  <c r="W638" i="14"/>
  <c r="Y638" i="14" s="1"/>
  <c r="N638" i="14"/>
  <c r="H638" i="14"/>
  <c r="W637" i="14"/>
  <c r="Y637" i="14" s="1"/>
  <c r="N637" i="14"/>
  <c r="H637" i="14"/>
  <c r="I637" i="14" s="1"/>
  <c r="W636" i="14"/>
  <c r="Y636" i="14" s="1"/>
  <c r="N636" i="14"/>
  <c r="H636" i="14"/>
  <c r="I636" i="14" s="1"/>
  <c r="W635" i="14"/>
  <c r="Y635" i="14" s="1"/>
  <c r="N635" i="14"/>
  <c r="H635" i="14"/>
  <c r="W634" i="14"/>
  <c r="Y634" i="14" s="1"/>
  <c r="N634" i="14"/>
  <c r="H634" i="14"/>
  <c r="I634" i="14" s="1"/>
  <c r="W633" i="14"/>
  <c r="Y633" i="14" s="1"/>
  <c r="N633" i="14"/>
  <c r="H633" i="14"/>
  <c r="I633" i="14" s="1"/>
  <c r="W632" i="14"/>
  <c r="Y632" i="14" s="1"/>
  <c r="N632" i="14"/>
  <c r="H632" i="14"/>
  <c r="I632" i="14" s="1"/>
  <c r="W631" i="14"/>
  <c r="Y631" i="14" s="1"/>
  <c r="N631" i="14"/>
  <c r="H631" i="14"/>
  <c r="I631" i="14" s="1"/>
  <c r="W630" i="14"/>
  <c r="Y630" i="14" s="1"/>
  <c r="N630" i="14"/>
  <c r="H630" i="14"/>
  <c r="I630" i="14" s="1"/>
  <c r="W629" i="14"/>
  <c r="Y629" i="14" s="1"/>
  <c r="N629" i="14"/>
  <c r="H629" i="14"/>
  <c r="I629" i="14" s="1"/>
  <c r="W628" i="14"/>
  <c r="Y628" i="14" s="1"/>
  <c r="N628" i="14"/>
  <c r="H628" i="14"/>
  <c r="I628" i="14" s="1"/>
  <c r="W627" i="14"/>
  <c r="Y627" i="14" s="1"/>
  <c r="N627" i="14"/>
  <c r="H627" i="14"/>
  <c r="I627" i="14" s="1"/>
  <c r="W626" i="14"/>
  <c r="Y626" i="14" s="1"/>
  <c r="N626" i="14"/>
  <c r="H626" i="14"/>
  <c r="W625" i="14"/>
  <c r="Y625" i="14" s="1"/>
  <c r="N625" i="14"/>
  <c r="H625" i="14"/>
  <c r="I625" i="14" s="1"/>
  <c r="W624" i="14"/>
  <c r="Y624" i="14" s="1"/>
  <c r="N624" i="14"/>
  <c r="H624" i="14"/>
  <c r="I624" i="14" s="1"/>
  <c r="W623" i="14"/>
  <c r="Y623" i="14" s="1"/>
  <c r="N623" i="14"/>
  <c r="H623" i="14"/>
  <c r="I623" i="14" s="1"/>
  <c r="W622" i="14"/>
  <c r="Y622" i="14" s="1"/>
  <c r="N622" i="14"/>
  <c r="H622" i="14"/>
  <c r="W621" i="14"/>
  <c r="Y621" i="14" s="1"/>
  <c r="N621" i="14"/>
  <c r="H621" i="14"/>
  <c r="I621" i="14" s="1"/>
  <c r="W620" i="14"/>
  <c r="Y620" i="14" s="1"/>
  <c r="N620" i="14"/>
  <c r="H620" i="14"/>
  <c r="I620" i="14" s="1"/>
  <c r="H619" i="14"/>
  <c r="G619" i="14"/>
  <c r="P618" i="14"/>
  <c r="L618" i="14"/>
  <c r="K618" i="14"/>
  <c r="X564" i="14" s="1"/>
  <c r="X618" i="14" s="1"/>
  <c r="J618" i="14"/>
  <c r="F618" i="14"/>
  <c r="E618" i="14"/>
  <c r="W617" i="14"/>
  <c r="Y617" i="14" s="1"/>
  <c r="N617" i="14"/>
  <c r="H617" i="14"/>
  <c r="W616" i="14"/>
  <c r="Y616" i="14" s="1"/>
  <c r="N616" i="14"/>
  <c r="H616" i="14"/>
  <c r="I616" i="14" s="1"/>
  <c r="W615" i="14"/>
  <c r="Y615" i="14" s="1"/>
  <c r="N615" i="14"/>
  <c r="H615" i="14"/>
  <c r="I615" i="14" s="1"/>
  <c r="W614" i="14"/>
  <c r="Y614" i="14" s="1"/>
  <c r="N614" i="14"/>
  <c r="H614" i="14"/>
  <c r="I614" i="14" s="1"/>
  <c r="W613" i="14"/>
  <c r="Y613" i="14" s="1"/>
  <c r="N613" i="14"/>
  <c r="H613" i="14"/>
  <c r="W612" i="14"/>
  <c r="Y612" i="14" s="1"/>
  <c r="N612" i="14"/>
  <c r="H612" i="14"/>
  <c r="I612" i="14" s="1"/>
  <c r="W611" i="14"/>
  <c r="Y611" i="14" s="1"/>
  <c r="N611" i="14"/>
  <c r="H611" i="14"/>
  <c r="I611" i="14" s="1"/>
  <c r="W610" i="14"/>
  <c r="Y610" i="14" s="1"/>
  <c r="N610" i="14"/>
  <c r="H610" i="14"/>
  <c r="I610" i="14" s="1"/>
  <c r="W609" i="14"/>
  <c r="Y609" i="14" s="1"/>
  <c r="N609" i="14"/>
  <c r="H609" i="14"/>
  <c r="H608" i="14"/>
  <c r="I608" i="14" s="1"/>
  <c r="W607" i="14"/>
  <c r="Y607" i="14" s="1"/>
  <c r="N607" i="14"/>
  <c r="H607" i="14"/>
  <c r="W606" i="14"/>
  <c r="Y606" i="14" s="1"/>
  <c r="N606" i="14"/>
  <c r="H606" i="14"/>
  <c r="I606" i="14" s="1"/>
  <c r="W605" i="14"/>
  <c r="Y605" i="14" s="1"/>
  <c r="N605" i="14"/>
  <c r="H605" i="14"/>
  <c r="I605" i="14" s="1"/>
  <c r="W604" i="14"/>
  <c r="Y604" i="14" s="1"/>
  <c r="N604" i="14"/>
  <c r="H604" i="14"/>
  <c r="I604" i="14" s="1"/>
  <c r="W603" i="14"/>
  <c r="Y603" i="14" s="1"/>
  <c r="N603" i="14"/>
  <c r="H603" i="14"/>
  <c r="H602" i="14"/>
  <c r="I602" i="14" s="1"/>
  <c r="W601" i="14"/>
  <c r="Y601" i="14" s="1"/>
  <c r="N601" i="14"/>
  <c r="H601" i="14"/>
  <c r="W600" i="14"/>
  <c r="Y600" i="14" s="1"/>
  <c r="N600" i="14"/>
  <c r="H600" i="14"/>
  <c r="I600" i="14" s="1"/>
  <c r="W599" i="14"/>
  <c r="Y599" i="14" s="1"/>
  <c r="N599" i="14"/>
  <c r="H599" i="14"/>
  <c r="I599" i="14" s="1"/>
  <c r="W598" i="14"/>
  <c r="Y598" i="14" s="1"/>
  <c r="N598" i="14"/>
  <c r="H598" i="14"/>
  <c r="I598" i="14" s="1"/>
  <c r="W597" i="14"/>
  <c r="Y597" i="14" s="1"/>
  <c r="N597" i="14"/>
  <c r="H597" i="14"/>
  <c r="W596" i="14"/>
  <c r="Y596" i="14" s="1"/>
  <c r="N596" i="14"/>
  <c r="H596" i="14"/>
  <c r="I596" i="14" s="1"/>
  <c r="W595" i="14"/>
  <c r="Y595" i="14" s="1"/>
  <c r="N595" i="14"/>
  <c r="H595" i="14"/>
  <c r="I595" i="14" s="1"/>
  <c r="W594" i="14"/>
  <c r="Y594" i="14" s="1"/>
  <c r="N594" i="14"/>
  <c r="H594" i="14"/>
  <c r="I594" i="14" s="1"/>
  <c r="W593" i="14"/>
  <c r="Y593" i="14" s="1"/>
  <c r="N593" i="14"/>
  <c r="H593" i="14"/>
  <c r="W592" i="14"/>
  <c r="Y592" i="14" s="1"/>
  <c r="N592" i="14"/>
  <c r="H592" i="14"/>
  <c r="I592" i="14" s="1"/>
  <c r="W591" i="14"/>
  <c r="Y591" i="14" s="1"/>
  <c r="N591" i="14"/>
  <c r="H591" i="14"/>
  <c r="I591" i="14" s="1"/>
  <c r="W590" i="14"/>
  <c r="Y590" i="14" s="1"/>
  <c r="N590" i="14"/>
  <c r="H590" i="14"/>
  <c r="I590" i="14" s="1"/>
  <c r="W589" i="14"/>
  <c r="Y589" i="14" s="1"/>
  <c r="N589" i="14"/>
  <c r="H589" i="14"/>
  <c r="H588" i="14"/>
  <c r="I588" i="14" s="1"/>
  <c r="W587" i="14"/>
  <c r="Y587" i="14" s="1"/>
  <c r="N587" i="14"/>
  <c r="H587" i="14"/>
  <c r="W586" i="14"/>
  <c r="Y586" i="14" s="1"/>
  <c r="N586" i="14"/>
  <c r="H586" i="14"/>
  <c r="I586" i="14" s="1"/>
  <c r="W585" i="14"/>
  <c r="Y585" i="14" s="1"/>
  <c r="N585" i="14"/>
  <c r="H585" i="14"/>
  <c r="I585" i="14" s="1"/>
  <c r="H584" i="14"/>
  <c r="I584" i="14" s="1"/>
  <c r="W583" i="14"/>
  <c r="Y583" i="14" s="1"/>
  <c r="N583" i="14"/>
  <c r="H583" i="14"/>
  <c r="I583" i="14" s="1"/>
  <c r="W582" i="14"/>
  <c r="Y582" i="14" s="1"/>
  <c r="N582" i="14"/>
  <c r="H582" i="14"/>
  <c r="I582" i="14" s="1"/>
  <c r="W581" i="14"/>
  <c r="Y581" i="14" s="1"/>
  <c r="N581" i="14"/>
  <c r="H581" i="14"/>
  <c r="W580" i="14"/>
  <c r="Y580" i="14" s="1"/>
  <c r="N580" i="14"/>
  <c r="H580" i="14"/>
  <c r="I580" i="14" s="1"/>
  <c r="W579" i="14"/>
  <c r="Y579" i="14" s="1"/>
  <c r="N579" i="14"/>
  <c r="H579" i="14"/>
  <c r="W578" i="14"/>
  <c r="Y578" i="14" s="1"/>
  <c r="N578" i="14"/>
  <c r="H578" i="14"/>
  <c r="I578" i="14" s="1"/>
  <c r="W577" i="14"/>
  <c r="Y577" i="14" s="1"/>
  <c r="N577" i="14"/>
  <c r="H577" i="14"/>
  <c r="H576" i="14"/>
  <c r="I576" i="14" s="1"/>
  <c r="W575" i="14"/>
  <c r="Y575" i="14" s="1"/>
  <c r="N575" i="14"/>
  <c r="H575" i="14"/>
  <c r="W574" i="14"/>
  <c r="Y574" i="14" s="1"/>
  <c r="N574" i="14"/>
  <c r="H574" i="14"/>
  <c r="I574" i="14" s="1"/>
  <c r="W573" i="14"/>
  <c r="Y573" i="14" s="1"/>
  <c r="N573" i="14"/>
  <c r="H573" i="14"/>
  <c r="I573" i="14" s="1"/>
  <c r="W572" i="14"/>
  <c r="Y572" i="14" s="1"/>
  <c r="N572" i="14"/>
  <c r="H572" i="14"/>
  <c r="I572" i="14" s="1"/>
  <c r="W571" i="14"/>
  <c r="Y571" i="14" s="1"/>
  <c r="N571" i="14"/>
  <c r="H571" i="14"/>
  <c r="W570" i="14"/>
  <c r="Y570" i="14" s="1"/>
  <c r="N570" i="14"/>
  <c r="H570" i="14"/>
  <c r="I570" i="14" s="1"/>
  <c r="W569" i="14"/>
  <c r="Y569" i="14" s="1"/>
  <c r="N569" i="14"/>
  <c r="H569" i="14"/>
  <c r="I569" i="14" s="1"/>
  <c r="W568" i="14"/>
  <c r="Y568" i="14" s="1"/>
  <c r="N568" i="14"/>
  <c r="H568" i="14"/>
  <c r="I568" i="14" s="1"/>
  <c r="W567" i="14"/>
  <c r="Y567" i="14" s="1"/>
  <c r="N567" i="14"/>
  <c r="H567" i="14"/>
  <c r="W566" i="14"/>
  <c r="Y566" i="14" s="1"/>
  <c r="N566" i="14"/>
  <c r="H566" i="14"/>
  <c r="I566" i="14" s="1"/>
  <c r="W565" i="14"/>
  <c r="Y565" i="14" s="1"/>
  <c r="N565" i="14"/>
  <c r="H565" i="14"/>
  <c r="I565" i="14" s="1"/>
  <c r="W564" i="14"/>
  <c r="Y564" i="14" s="1"/>
  <c r="N564" i="14"/>
  <c r="H564" i="14"/>
  <c r="I564" i="14" s="1"/>
  <c r="G564" i="14"/>
  <c r="P563" i="14"/>
  <c r="L563" i="14"/>
  <c r="K563" i="14"/>
  <c r="J563" i="14"/>
  <c r="F563" i="14"/>
  <c r="E563" i="14"/>
  <c r="W562" i="14"/>
  <c r="Y562" i="14" s="1"/>
  <c r="N562" i="14"/>
  <c r="H562" i="14"/>
  <c r="I562" i="14" s="1"/>
  <c r="W561" i="14"/>
  <c r="Y561" i="14" s="1"/>
  <c r="N561" i="14"/>
  <c r="H561" i="14"/>
  <c r="I561" i="14" s="1"/>
  <c r="W560" i="14"/>
  <c r="Y560" i="14" s="1"/>
  <c r="N560" i="14"/>
  <c r="H560" i="14"/>
  <c r="W559" i="14"/>
  <c r="Y559" i="14" s="1"/>
  <c r="N559" i="14"/>
  <c r="H559" i="14"/>
  <c r="I559" i="14" s="1"/>
  <c r="W558" i="14"/>
  <c r="Y558" i="14" s="1"/>
  <c r="N558" i="14"/>
  <c r="H558" i="14"/>
  <c r="I558" i="14" s="1"/>
  <c r="W557" i="14"/>
  <c r="Y557" i="14" s="1"/>
  <c r="N557" i="14"/>
  <c r="H557" i="14"/>
  <c r="I557" i="14" s="1"/>
  <c r="W556" i="14"/>
  <c r="Y556" i="14" s="1"/>
  <c r="N556" i="14"/>
  <c r="H556" i="14"/>
  <c r="W555" i="14"/>
  <c r="Y555" i="14" s="1"/>
  <c r="N555" i="14"/>
  <c r="H555" i="14"/>
  <c r="I555" i="14" s="1"/>
  <c r="W554" i="14"/>
  <c r="Y554" i="14" s="1"/>
  <c r="N554" i="14"/>
  <c r="H554" i="14"/>
  <c r="I554" i="14" s="1"/>
  <c r="W553" i="14"/>
  <c r="Y553" i="14" s="1"/>
  <c r="N553" i="14"/>
  <c r="H553" i="14"/>
  <c r="I553" i="14" s="1"/>
  <c r="W552" i="14"/>
  <c r="Y552" i="14" s="1"/>
  <c r="N552" i="14"/>
  <c r="H552" i="14"/>
  <c r="W551" i="14"/>
  <c r="Y551" i="14" s="1"/>
  <c r="N551" i="14"/>
  <c r="H551" i="14"/>
  <c r="I551" i="14" s="1"/>
  <c r="W550" i="14"/>
  <c r="Y550" i="14" s="1"/>
  <c r="N550" i="14"/>
  <c r="H550" i="14"/>
  <c r="I550" i="14" s="1"/>
  <c r="W549" i="14"/>
  <c r="Y549" i="14" s="1"/>
  <c r="N549" i="14"/>
  <c r="H549" i="14"/>
  <c r="I549" i="14" s="1"/>
  <c r="W548" i="14"/>
  <c r="Y548" i="14" s="1"/>
  <c r="N548" i="14"/>
  <c r="H548" i="14"/>
  <c r="W547" i="14"/>
  <c r="Y547" i="14" s="1"/>
  <c r="N547" i="14"/>
  <c r="H547" i="14"/>
  <c r="I547" i="14" s="1"/>
  <c r="W546" i="14"/>
  <c r="Y546" i="14" s="1"/>
  <c r="N546" i="14"/>
  <c r="H546" i="14"/>
  <c r="W545" i="14"/>
  <c r="Y545" i="14" s="1"/>
  <c r="N545" i="14"/>
  <c r="H545" i="14"/>
  <c r="I545" i="14" s="1"/>
  <c r="W544" i="14"/>
  <c r="Y544" i="14" s="1"/>
  <c r="N544" i="14"/>
  <c r="H544" i="14"/>
  <c r="H543" i="14"/>
  <c r="I543" i="14" s="1"/>
  <c r="W542" i="14"/>
  <c r="Y542" i="14" s="1"/>
  <c r="N542" i="14"/>
  <c r="H542" i="14"/>
  <c r="W541" i="14"/>
  <c r="Y541" i="14" s="1"/>
  <c r="N541" i="14"/>
  <c r="H541" i="14"/>
  <c r="I541" i="14" s="1"/>
  <c r="W540" i="14"/>
  <c r="Y540" i="14" s="1"/>
  <c r="N540" i="14"/>
  <c r="H540" i="14"/>
  <c r="I540" i="14" s="1"/>
  <c r="W539" i="14"/>
  <c r="Y539" i="14" s="1"/>
  <c r="N539" i="14"/>
  <c r="H539" i="14"/>
  <c r="I539" i="14" s="1"/>
  <c r="W538" i="14"/>
  <c r="Y538" i="14" s="1"/>
  <c r="N538" i="14"/>
  <c r="H538" i="14"/>
  <c r="W537" i="14"/>
  <c r="Y537" i="14" s="1"/>
  <c r="N537" i="14"/>
  <c r="H537" i="14"/>
  <c r="I537" i="14" s="1"/>
  <c r="W536" i="14"/>
  <c r="Y536" i="14" s="1"/>
  <c r="N536" i="14"/>
  <c r="H536" i="14"/>
  <c r="I536" i="14" s="1"/>
  <c r="W535" i="14"/>
  <c r="Y535" i="14" s="1"/>
  <c r="N535" i="14"/>
  <c r="H535" i="14"/>
  <c r="W534" i="14"/>
  <c r="Y534" i="14" s="1"/>
  <c r="N534" i="14"/>
  <c r="H534" i="14"/>
  <c r="W533" i="14"/>
  <c r="Y533" i="14" s="1"/>
  <c r="N533" i="14"/>
  <c r="H533" i="14"/>
  <c r="I533" i="14" s="1"/>
  <c r="W532" i="14"/>
  <c r="Y532" i="14" s="1"/>
  <c r="N532" i="14"/>
  <c r="H532" i="14"/>
  <c r="I532" i="14" s="1"/>
  <c r="W531" i="14"/>
  <c r="Y531" i="14" s="1"/>
  <c r="N531" i="14"/>
  <c r="H531" i="14"/>
  <c r="I531" i="14" s="1"/>
  <c r="W530" i="14"/>
  <c r="Y530" i="14" s="1"/>
  <c r="N530" i="14"/>
  <c r="H530" i="14"/>
  <c r="W529" i="14"/>
  <c r="Y529" i="14" s="1"/>
  <c r="N529" i="14"/>
  <c r="H529" i="14"/>
  <c r="I529" i="14" s="1"/>
  <c r="W528" i="14"/>
  <c r="Y528" i="14" s="1"/>
  <c r="N528" i="14"/>
  <c r="H528" i="14"/>
  <c r="I528" i="14" s="1"/>
  <c r="W527" i="14"/>
  <c r="Y527" i="14" s="1"/>
  <c r="N527" i="14"/>
  <c r="H527" i="14"/>
  <c r="I527" i="14" s="1"/>
  <c r="W526" i="14"/>
  <c r="Y526" i="14" s="1"/>
  <c r="N526" i="14"/>
  <c r="H526" i="14"/>
  <c r="W525" i="14"/>
  <c r="Y525" i="14" s="1"/>
  <c r="N525" i="14"/>
  <c r="H525" i="14"/>
  <c r="I525" i="14" s="1"/>
  <c r="W524" i="14"/>
  <c r="Y524" i="14" s="1"/>
  <c r="N524" i="14"/>
  <c r="H524" i="14"/>
  <c r="I524" i="14" s="1"/>
  <c r="W523" i="14"/>
  <c r="Y523" i="14" s="1"/>
  <c r="N523" i="14"/>
  <c r="H523" i="14"/>
  <c r="I523" i="14" s="1"/>
  <c r="W522" i="14"/>
  <c r="Y522" i="14" s="1"/>
  <c r="N522" i="14"/>
  <c r="H522" i="14"/>
  <c r="W521" i="14"/>
  <c r="Y521" i="14" s="1"/>
  <c r="N521" i="14"/>
  <c r="H521" i="14"/>
  <c r="I521" i="14" s="1"/>
  <c r="W520" i="14"/>
  <c r="Y520" i="14" s="1"/>
  <c r="N520" i="14"/>
  <c r="H520" i="14"/>
  <c r="I520" i="14" s="1"/>
  <c r="W519" i="14"/>
  <c r="Y519" i="14" s="1"/>
  <c r="N519" i="14"/>
  <c r="H519" i="14"/>
  <c r="I519" i="14" s="1"/>
  <c r="W518" i="14"/>
  <c r="Y518" i="14" s="1"/>
  <c r="N518" i="14"/>
  <c r="H518" i="14"/>
  <c r="W517" i="14"/>
  <c r="Y517" i="14" s="1"/>
  <c r="N517" i="14"/>
  <c r="H517" i="14"/>
  <c r="I517" i="14" s="1"/>
  <c r="H516" i="14"/>
  <c r="I516" i="14" s="1"/>
  <c r="W515" i="14"/>
  <c r="Y515" i="14" s="1"/>
  <c r="N515" i="14"/>
  <c r="H515" i="14"/>
  <c r="I515" i="14" s="1"/>
  <c r="W514" i="14"/>
  <c r="Y514" i="14" s="1"/>
  <c r="N514" i="14"/>
  <c r="H514" i="14"/>
  <c r="I514" i="14" s="1"/>
  <c r="W513" i="14"/>
  <c r="Y513" i="14" s="1"/>
  <c r="N513" i="14"/>
  <c r="H513" i="14"/>
  <c r="I513" i="14" s="1"/>
  <c r="W512" i="14"/>
  <c r="Y512" i="14" s="1"/>
  <c r="N512" i="14"/>
  <c r="H512" i="14"/>
  <c r="W511" i="14"/>
  <c r="Y511" i="14" s="1"/>
  <c r="N511" i="14"/>
  <c r="H511" i="14"/>
  <c r="I511" i="14" s="1"/>
  <c r="W510" i="14"/>
  <c r="Y510" i="14" s="1"/>
  <c r="N510" i="14"/>
  <c r="H510" i="14"/>
  <c r="I510" i="14" s="1"/>
  <c r="W509" i="14"/>
  <c r="Y509" i="14" s="1"/>
  <c r="N509" i="14"/>
  <c r="H509" i="14"/>
  <c r="I509" i="14" s="1"/>
  <c r="W508" i="14"/>
  <c r="Y508" i="14" s="1"/>
  <c r="N508" i="14"/>
  <c r="H508" i="14"/>
  <c r="W507" i="14"/>
  <c r="Y507" i="14" s="1"/>
  <c r="N507" i="14"/>
  <c r="H507" i="14"/>
  <c r="W506" i="14"/>
  <c r="Y506" i="14" s="1"/>
  <c r="N506" i="14"/>
  <c r="H506" i="14"/>
  <c r="I506" i="14" s="1"/>
  <c r="X505" i="14"/>
  <c r="X563" i="14" s="1"/>
  <c r="W505" i="14"/>
  <c r="Y505" i="14" s="1"/>
  <c r="N505" i="14"/>
  <c r="H505" i="14"/>
  <c r="I505" i="14" s="1"/>
  <c r="G505" i="14"/>
  <c r="P504" i="14"/>
  <c r="L504" i="14"/>
  <c r="K504" i="14"/>
  <c r="X413" i="14" s="1"/>
  <c r="X504" i="14" s="1"/>
  <c r="J504" i="14"/>
  <c r="F504" i="14"/>
  <c r="E504" i="14"/>
  <c r="W503" i="14"/>
  <c r="Y503" i="14" s="1"/>
  <c r="N503" i="14"/>
  <c r="H503" i="14"/>
  <c r="I503" i="14" s="1"/>
  <c r="W502" i="14"/>
  <c r="Y502" i="14" s="1"/>
  <c r="N502" i="14"/>
  <c r="H502" i="14"/>
  <c r="I502" i="14" s="1"/>
  <c r="W501" i="14"/>
  <c r="Y501" i="14" s="1"/>
  <c r="N501" i="14"/>
  <c r="H501" i="14"/>
  <c r="W500" i="14"/>
  <c r="Y500" i="14" s="1"/>
  <c r="N500" i="14"/>
  <c r="H500" i="14"/>
  <c r="W499" i="14"/>
  <c r="Y499" i="14" s="1"/>
  <c r="N499" i="14"/>
  <c r="H499" i="14"/>
  <c r="I499" i="14" s="1"/>
  <c r="W498" i="14"/>
  <c r="Y498" i="14" s="1"/>
  <c r="N498" i="14"/>
  <c r="H498" i="14"/>
  <c r="I498" i="14" s="1"/>
  <c r="W497" i="14"/>
  <c r="Y497" i="14" s="1"/>
  <c r="N497" i="14"/>
  <c r="H497" i="14"/>
  <c r="W496" i="14"/>
  <c r="Y496" i="14" s="1"/>
  <c r="N496" i="14"/>
  <c r="H496" i="14"/>
  <c r="I496" i="14" s="1"/>
  <c r="H495" i="14"/>
  <c r="I495" i="14" s="1"/>
  <c r="W494" i="14"/>
  <c r="Y494" i="14" s="1"/>
  <c r="N494" i="14"/>
  <c r="H494" i="14"/>
  <c r="W493" i="14"/>
  <c r="Y493" i="14" s="1"/>
  <c r="N493" i="14"/>
  <c r="H493" i="14"/>
  <c r="I493" i="14" s="1"/>
  <c r="W492" i="14"/>
  <c r="Y492" i="14" s="1"/>
  <c r="N492" i="14"/>
  <c r="H492" i="14"/>
  <c r="W491" i="14"/>
  <c r="Y491" i="14" s="1"/>
  <c r="N491" i="14"/>
  <c r="H491" i="14"/>
  <c r="W490" i="14"/>
  <c r="Y490" i="14" s="1"/>
  <c r="N490" i="14"/>
  <c r="H490" i="14"/>
  <c r="I490" i="14" s="1"/>
  <c r="Y489" i="14"/>
  <c r="W489" i="14"/>
  <c r="N489" i="14"/>
  <c r="H489" i="14"/>
  <c r="I489" i="14" s="1"/>
  <c r="H488" i="14"/>
  <c r="I488" i="14" s="1"/>
  <c r="W487" i="14"/>
  <c r="Y487" i="14" s="1"/>
  <c r="N487" i="14"/>
  <c r="H487" i="14"/>
  <c r="I487" i="14" s="1"/>
  <c r="W486" i="14"/>
  <c r="Y486" i="14" s="1"/>
  <c r="N486" i="14"/>
  <c r="H486" i="14"/>
  <c r="I486" i="14" s="1"/>
  <c r="H485" i="14"/>
  <c r="I485" i="14" s="1"/>
  <c r="W484" i="14"/>
  <c r="Y484" i="14" s="1"/>
  <c r="N484" i="14"/>
  <c r="H484" i="14"/>
  <c r="I484" i="14" s="1"/>
  <c r="W483" i="14"/>
  <c r="Y483" i="14" s="1"/>
  <c r="N483" i="14"/>
  <c r="H483" i="14"/>
  <c r="W482" i="14"/>
  <c r="Y482" i="14" s="1"/>
  <c r="N482" i="14"/>
  <c r="H482" i="14"/>
  <c r="I482" i="14" s="1"/>
  <c r="W481" i="14"/>
  <c r="Y481" i="14" s="1"/>
  <c r="N481" i="14"/>
  <c r="H481" i="14"/>
  <c r="I481" i="14" s="1"/>
  <c r="W480" i="14"/>
  <c r="Y480" i="14" s="1"/>
  <c r="N480" i="14"/>
  <c r="H480" i="14"/>
  <c r="I480" i="14" s="1"/>
  <c r="W479" i="14"/>
  <c r="Y479" i="14" s="1"/>
  <c r="N479" i="14"/>
  <c r="H479" i="14"/>
  <c r="W478" i="14"/>
  <c r="Y478" i="14" s="1"/>
  <c r="N478" i="14"/>
  <c r="H478" i="14"/>
  <c r="I478" i="14" s="1"/>
  <c r="W477" i="14"/>
  <c r="Y477" i="14" s="1"/>
  <c r="N477" i="14"/>
  <c r="H477" i="14"/>
  <c r="I477" i="14" s="1"/>
  <c r="W476" i="14"/>
  <c r="Y476" i="14" s="1"/>
  <c r="N476" i="14"/>
  <c r="H476" i="14"/>
  <c r="W475" i="14"/>
  <c r="Y475" i="14" s="1"/>
  <c r="N475" i="14"/>
  <c r="H475" i="14"/>
  <c r="W474" i="14"/>
  <c r="Y474" i="14" s="1"/>
  <c r="N474" i="14"/>
  <c r="H474" i="14"/>
  <c r="I474" i="14" s="1"/>
  <c r="W473" i="14"/>
  <c r="Y473" i="14" s="1"/>
  <c r="N473" i="14"/>
  <c r="H473" i="14"/>
  <c r="I473" i="14" s="1"/>
  <c r="W472" i="14"/>
  <c r="Y472" i="14" s="1"/>
  <c r="N472" i="14"/>
  <c r="H472" i="14"/>
  <c r="W471" i="14"/>
  <c r="Y471" i="14" s="1"/>
  <c r="N471" i="14"/>
  <c r="H471" i="14"/>
  <c r="I471" i="14" s="1"/>
  <c r="W470" i="14"/>
  <c r="Y470" i="14" s="1"/>
  <c r="N470" i="14"/>
  <c r="H470" i="14"/>
  <c r="I470" i="14" s="1"/>
  <c r="W469" i="14"/>
  <c r="Y469" i="14" s="1"/>
  <c r="N469" i="14"/>
  <c r="H469" i="14"/>
  <c r="I469" i="14" s="1"/>
  <c r="W468" i="14"/>
  <c r="Y468" i="14" s="1"/>
  <c r="N468" i="14"/>
  <c r="H468" i="14"/>
  <c r="W467" i="14"/>
  <c r="Y467" i="14" s="1"/>
  <c r="N467" i="14"/>
  <c r="H467" i="14"/>
  <c r="I467" i="14" s="1"/>
  <c r="W466" i="14"/>
  <c r="Y466" i="14" s="1"/>
  <c r="N466" i="14"/>
  <c r="H466" i="14"/>
  <c r="I466" i="14" s="1"/>
  <c r="W465" i="14"/>
  <c r="Y465" i="14" s="1"/>
  <c r="N465" i="14"/>
  <c r="H465" i="14"/>
  <c r="I465" i="14" s="1"/>
  <c r="W464" i="14"/>
  <c r="Y464" i="14" s="1"/>
  <c r="N464" i="14"/>
  <c r="H464" i="14"/>
  <c r="W463" i="14"/>
  <c r="Y463" i="14" s="1"/>
  <c r="N463" i="14"/>
  <c r="H463" i="14"/>
  <c r="I463" i="14" s="1"/>
  <c r="W462" i="14"/>
  <c r="Y462" i="14" s="1"/>
  <c r="N462" i="14"/>
  <c r="H462" i="14"/>
  <c r="I462" i="14" s="1"/>
  <c r="H461" i="14"/>
  <c r="I461" i="14" s="1"/>
  <c r="W460" i="14"/>
  <c r="Y460" i="14" s="1"/>
  <c r="N460" i="14"/>
  <c r="H460" i="14"/>
  <c r="I460" i="14" s="1"/>
  <c r="W459" i="14"/>
  <c r="Y459" i="14" s="1"/>
  <c r="N459" i="14"/>
  <c r="H459" i="14"/>
  <c r="I459" i="14" s="1"/>
  <c r="W458" i="14"/>
  <c r="Y458" i="14" s="1"/>
  <c r="N458" i="14"/>
  <c r="H458" i="14"/>
  <c r="W457" i="14"/>
  <c r="Y457" i="14" s="1"/>
  <c r="N457" i="14"/>
  <c r="H457" i="14"/>
  <c r="I457" i="14" s="1"/>
  <c r="W456" i="14"/>
  <c r="Y456" i="14" s="1"/>
  <c r="N456" i="14"/>
  <c r="H456" i="14"/>
  <c r="I456" i="14" s="1"/>
  <c r="W455" i="14"/>
  <c r="Y455" i="14" s="1"/>
  <c r="N455" i="14"/>
  <c r="H455" i="14"/>
  <c r="W454" i="14"/>
  <c r="Y454" i="14" s="1"/>
  <c r="N454" i="14"/>
  <c r="H454" i="14"/>
  <c r="W453" i="14"/>
  <c r="Y453" i="14" s="1"/>
  <c r="N453" i="14"/>
  <c r="H453" i="14"/>
  <c r="I453" i="14" s="1"/>
  <c r="W452" i="14"/>
  <c r="Y452" i="14" s="1"/>
  <c r="N452" i="14"/>
  <c r="H452" i="14"/>
  <c r="I452" i="14" s="1"/>
  <c r="H451" i="14"/>
  <c r="I451" i="14" s="1"/>
  <c r="W450" i="14"/>
  <c r="Y450" i="14" s="1"/>
  <c r="N450" i="14"/>
  <c r="H450" i="14"/>
  <c r="I450" i="14" s="1"/>
  <c r="W449" i="14"/>
  <c r="Y449" i="14" s="1"/>
  <c r="N449" i="14"/>
  <c r="H449" i="14"/>
  <c r="I449" i="14" s="1"/>
  <c r="W448" i="14"/>
  <c r="Y448" i="14" s="1"/>
  <c r="N448" i="14"/>
  <c r="H448" i="14"/>
  <c r="I448" i="14" s="1"/>
  <c r="W447" i="14"/>
  <c r="Y447" i="14" s="1"/>
  <c r="N447" i="14"/>
  <c r="H447" i="14"/>
  <c r="I447" i="14" s="1"/>
  <c r="W446" i="14"/>
  <c r="Y446" i="14" s="1"/>
  <c r="N446" i="14"/>
  <c r="H446" i="14"/>
  <c r="I446" i="14" s="1"/>
  <c r="W445" i="14"/>
  <c r="Y445" i="14" s="1"/>
  <c r="N445" i="14"/>
  <c r="H445" i="14"/>
  <c r="W444" i="14"/>
  <c r="Y444" i="14" s="1"/>
  <c r="N444" i="14"/>
  <c r="H444" i="14"/>
  <c r="W443" i="14"/>
  <c r="Y443" i="14" s="1"/>
  <c r="N443" i="14"/>
  <c r="H443" i="14"/>
  <c r="I443" i="14" s="1"/>
  <c r="W442" i="14"/>
  <c r="Y442" i="14" s="1"/>
  <c r="N442" i="14"/>
  <c r="I442" i="14"/>
  <c r="H442" i="14"/>
  <c r="W441" i="14"/>
  <c r="Y441" i="14" s="1"/>
  <c r="N441" i="14"/>
  <c r="H441" i="14"/>
  <c r="I441" i="14" s="1"/>
  <c r="W440" i="14"/>
  <c r="Y440" i="14" s="1"/>
  <c r="N440" i="14"/>
  <c r="H440" i="14"/>
  <c r="I440" i="14" s="1"/>
  <c r="W439" i="14"/>
  <c r="Y439" i="14" s="1"/>
  <c r="N439" i="14"/>
  <c r="H439" i="14"/>
  <c r="W438" i="14"/>
  <c r="Y438" i="14" s="1"/>
  <c r="N438" i="14"/>
  <c r="H438" i="14"/>
  <c r="I438" i="14" s="1"/>
  <c r="W437" i="14"/>
  <c r="Y437" i="14" s="1"/>
  <c r="N437" i="14"/>
  <c r="H437" i="14"/>
  <c r="I437" i="14" s="1"/>
  <c r="W436" i="14"/>
  <c r="Y436" i="14" s="1"/>
  <c r="N436" i="14"/>
  <c r="H436" i="14"/>
  <c r="I436" i="14" s="1"/>
  <c r="W435" i="14"/>
  <c r="Y435" i="14" s="1"/>
  <c r="N435" i="14"/>
  <c r="H435" i="14"/>
  <c r="I435" i="14" s="1"/>
  <c r="W434" i="14"/>
  <c r="Y434" i="14" s="1"/>
  <c r="N434" i="14"/>
  <c r="H434" i="14"/>
  <c r="I434" i="14" s="1"/>
  <c r="W433" i="14"/>
  <c r="Y433" i="14" s="1"/>
  <c r="N433" i="14"/>
  <c r="H433" i="14"/>
  <c r="W432" i="14"/>
  <c r="Y432" i="14" s="1"/>
  <c r="N432" i="14"/>
  <c r="H432" i="14"/>
  <c r="I432" i="14" s="1"/>
  <c r="W431" i="14"/>
  <c r="Y431" i="14" s="1"/>
  <c r="N431" i="14"/>
  <c r="H431" i="14"/>
  <c r="I431" i="14" s="1"/>
  <c r="W430" i="14"/>
  <c r="Y430" i="14" s="1"/>
  <c r="N430" i="14"/>
  <c r="H430" i="14"/>
  <c r="I430" i="14" s="1"/>
  <c r="W429" i="14"/>
  <c r="Y429" i="14" s="1"/>
  <c r="N429" i="14"/>
  <c r="H429" i="14"/>
  <c r="W428" i="14"/>
  <c r="Y428" i="14" s="1"/>
  <c r="N428" i="14"/>
  <c r="H428" i="14"/>
  <c r="I428" i="14" s="1"/>
  <c r="H427" i="14"/>
  <c r="W426" i="14"/>
  <c r="Y426" i="14" s="1"/>
  <c r="N426" i="14"/>
  <c r="H426" i="14"/>
  <c r="I426" i="14" s="1"/>
  <c r="W425" i="14"/>
  <c r="Y425" i="14" s="1"/>
  <c r="N425" i="14"/>
  <c r="H425" i="14"/>
  <c r="I425" i="14" s="1"/>
  <c r="W424" i="14"/>
  <c r="Y424" i="14" s="1"/>
  <c r="N424" i="14"/>
  <c r="H424" i="14"/>
  <c r="I424" i="14" s="1"/>
  <c r="W423" i="14"/>
  <c r="Y423" i="14" s="1"/>
  <c r="N423" i="14"/>
  <c r="H423" i="14"/>
  <c r="I423" i="14" s="1"/>
  <c r="W422" i="14"/>
  <c r="Y422" i="14" s="1"/>
  <c r="N422" i="14"/>
  <c r="H422" i="14"/>
  <c r="I422" i="14" s="1"/>
  <c r="W421" i="14"/>
  <c r="Y421" i="14" s="1"/>
  <c r="N421" i="14"/>
  <c r="H421" i="14"/>
  <c r="I421" i="14" s="1"/>
  <c r="W420" i="14"/>
  <c r="Y420" i="14" s="1"/>
  <c r="N420" i="14"/>
  <c r="H420" i="14"/>
  <c r="W419" i="14"/>
  <c r="Y419" i="14" s="1"/>
  <c r="N419" i="14"/>
  <c r="H419" i="14"/>
  <c r="I419" i="14" s="1"/>
  <c r="W418" i="14"/>
  <c r="Y418" i="14" s="1"/>
  <c r="N418" i="14"/>
  <c r="H418" i="14"/>
  <c r="I418" i="14" s="1"/>
  <c r="W417" i="14"/>
  <c r="Y417" i="14" s="1"/>
  <c r="N417" i="14"/>
  <c r="H417" i="14"/>
  <c r="I417" i="14" s="1"/>
  <c r="W416" i="14"/>
  <c r="Y416" i="14" s="1"/>
  <c r="N416" i="14"/>
  <c r="H416" i="14"/>
  <c r="I416" i="14" s="1"/>
  <c r="W415" i="14"/>
  <c r="Y415" i="14" s="1"/>
  <c r="N415" i="14"/>
  <c r="H415" i="14"/>
  <c r="I415" i="14" s="1"/>
  <c r="H414" i="14"/>
  <c r="W413" i="14"/>
  <c r="N413" i="14"/>
  <c r="H413" i="14"/>
  <c r="I413" i="14" s="1"/>
  <c r="G413" i="14"/>
  <c r="P412" i="14"/>
  <c r="L412" i="14"/>
  <c r="K412" i="14"/>
  <c r="X359" i="14" s="1"/>
  <c r="X412" i="14" s="1"/>
  <c r="J412" i="14"/>
  <c r="F412" i="14"/>
  <c r="E412" i="14"/>
  <c r="W411" i="14"/>
  <c r="Y411" i="14" s="1"/>
  <c r="N411" i="14"/>
  <c r="H411" i="14"/>
  <c r="W410" i="14"/>
  <c r="Y410" i="14" s="1"/>
  <c r="N410" i="14"/>
  <c r="H410" i="14"/>
  <c r="I410" i="14" s="1"/>
  <c r="W409" i="14"/>
  <c r="Y409" i="14" s="1"/>
  <c r="N409" i="14"/>
  <c r="H409" i="14"/>
  <c r="I409" i="14" s="1"/>
  <c r="H408" i="14"/>
  <c r="I408" i="14" s="1"/>
  <c r="W407" i="14"/>
  <c r="Y407" i="14" s="1"/>
  <c r="N407" i="14"/>
  <c r="H407" i="14"/>
  <c r="I407" i="14" s="1"/>
  <c r="W406" i="14"/>
  <c r="Y406" i="14" s="1"/>
  <c r="N406" i="14"/>
  <c r="H406" i="14"/>
  <c r="I406" i="14" s="1"/>
  <c r="W405" i="14"/>
  <c r="Y405" i="14" s="1"/>
  <c r="N405" i="14"/>
  <c r="H405" i="14"/>
  <c r="W404" i="14"/>
  <c r="Y404" i="14" s="1"/>
  <c r="N404" i="14"/>
  <c r="H404" i="14"/>
  <c r="I404" i="14" s="1"/>
  <c r="W403" i="14"/>
  <c r="Y403" i="14" s="1"/>
  <c r="N403" i="14"/>
  <c r="H403" i="14"/>
  <c r="I403" i="14" s="1"/>
  <c r="W402" i="14"/>
  <c r="Y402" i="14" s="1"/>
  <c r="N402" i="14"/>
  <c r="H402" i="14"/>
  <c r="I402" i="14" s="1"/>
  <c r="W401" i="14"/>
  <c r="Y401" i="14" s="1"/>
  <c r="N401" i="14"/>
  <c r="H401" i="14"/>
  <c r="I401" i="14" s="1"/>
  <c r="W400" i="14"/>
  <c r="Y400" i="14" s="1"/>
  <c r="N400" i="14"/>
  <c r="H400" i="14"/>
  <c r="I400" i="14" s="1"/>
  <c r="W399" i="14"/>
  <c r="Y399" i="14" s="1"/>
  <c r="N399" i="14"/>
  <c r="H399" i="14"/>
  <c r="I399" i="14" s="1"/>
  <c r="W398" i="14"/>
  <c r="Y398" i="14" s="1"/>
  <c r="N398" i="14"/>
  <c r="H398" i="14"/>
  <c r="I398" i="14" s="1"/>
  <c r="W397" i="14"/>
  <c r="Y397" i="14" s="1"/>
  <c r="N397" i="14"/>
  <c r="H397" i="14"/>
  <c r="W396" i="14"/>
  <c r="Y396" i="14" s="1"/>
  <c r="N396" i="14"/>
  <c r="H396" i="14"/>
  <c r="I396" i="14" s="1"/>
  <c r="W395" i="14"/>
  <c r="Y395" i="14" s="1"/>
  <c r="N395" i="14"/>
  <c r="H395" i="14"/>
  <c r="I395" i="14" s="1"/>
  <c r="W394" i="14"/>
  <c r="Y394" i="14" s="1"/>
  <c r="N394" i="14"/>
  <c r="H394" i="14"/>
  <c r="I394" i="14" s="1"/>
  <c r="W393" i="14"/>
  <c r="Y393" i="14" s="1"/>
  <c r="N393" i="14"/>
  <c r="H393" i="14"/>
  <c r="I393" i="14" s="1"/>
  <c r="W392" i="14"/>
  <c r="Y392" i="14" s="1"/>
  <c r="N392" i="14"/>
  <c r="H392" i="14"/>
  <c r="I392" i="14" s="1"/>
  <c r="W391" i="14"/>
  <c r="Y391" i="14" s="1"/>
  <c r="N391" i="14"/>
  <c r="H391" i="14"/>
  <c r="W390" i="14"/>
  <c r="Y390" i="14" s="1"/>
  <c r="N390" i="14"/>
  <c r="H390" i="14"/>
  <c r="I390" i="14" s="1"/>
  <c r="W389" i="14"/>
  <c r="Y389" i="14" s="1"/>
  <c r="N389" i="14"/>
  <c r="H389" i="14"/>
  <c r="W388" i="14"/>
  <c r="Y388" i="14" s="1"/>
  <c r="N388" i="14"/>
  <c r="H388" i="14"/>
  <c r="I388" i="14" s="1"/>
  <c r="W387" i="14"/>
  <c r="Y387" i="14" s="1"/>
  <c r="N387" i="14"/>
  <c r="H387" i="14"/>
  <c r="I387" i="14" s="1"/>
  <c r="W386" i="14"/>
  <c r="Y386" i="14" s="1"/>
  <c r="N386" i="14"/>
  <c r="H386" i="14"/>
  <c r="I386" i="14" s="1"/>
  <c r="W385" i="14"/>
  <c r="Y385" i="14" s="1"/>
  <c r="N385" i="14"/>
  <c r="H385" i="14"/>
  <c r="I385" i="14" s="1"/>
  <c r="W384" i="14"/>
  <c r="Y384" i="14" s="1"/>
  <c r="N384" i="14"/>
  <c r="H384" i="14"/>
  <c r="I384" i="14" s="1"/>
  <c r="W383" i="14"/>
  <c r="Y383" i="14" s="1"/>
  <c r="N383" i="14"/>
  <c r="H383" i="14"/>
  <c r="I383" i="14" s="1"/>
  <c r="W382" i="14"/>
  <c r="Y382" i="14" s="1"/>
  <c r="N382" i="14"/>
  <c r="H382" i="14"/>
  <c r="I382" i="14" s="1"/>
  <c r="W381" i="14"/>
  <c r="Y381" i="14" s="1"/>
  <c r="N381" i="14"/>
  <c r="H381" i="14"/>
  <c r="W380" i="14"/>
  <c r="Y380" i="14" s="1"/>
  <c r="N380" i="14"/>
  <c r="H380" i="14"/>
  <c r="I380" i="14" s="1"/>
  <c r="W379" i="14"/>
  <c r="Y379" i="14" s="1"/>
  <c r="N379" i="14"/>
  <c r="H379" i="14"/>
  <c r="I379" i="14" s="1"/>
  <c r="W378" i="14"/>
  <c r="Y378" i="14" s="1"/>
  <c r="N378" i="14"/>
  <c r="H378" i="14"/>
  <c r="I378" i="14" s="1"/>
  <c r="W377" i="14"/>
  <c r="Y377" i="14" s="1"/>
  <c r="N377" i="14"/>
  <c r="H377" i="14"/>
  <c r="I377" i="14" s="1"/>
  <c r="W376" i="14"/>
  <c r="Y376" i="14" s="1"/>
  <c r="N376" i="14"/>
  <c r="H376" i="14"/>
  <c r="I376" i="14" s="1"/>
  <c r="W375" i="14"/>
  <c r="Y375" i="14" s="1"/>
  <c r="N375" i="14"/>
  <c r="H375" i="14"/>
  <c r="I375" i="14" s="1"/>
  <c r="H374" i="14"/>
  <c r="I374" i="14" s="1"/>
  <c r="W373" i="14"/>
  <c r="Y373" i="14" s="1"/>
  <c r="N373" i="14"/>
  <c r="H373" i="14"/>
  <c r="W372" i="14"/>
  <c r="Y372" i="14" s="1"/>
  <c r="N372" i="14"/>
  <c r="H372" i="14"/>
  <c r="I372" i="14" s="1"/>
  <c r="W371" i="14"/>
  <c r="Y371" i="14" s="1"/>
  <c r="N371" i="14"/>
  <c r="H371" i="14"/>
  <c r="I371" i="14" s="1"/>
  <c r="W370" i="14"/>
  <c r="Y370" i="14" s="1"/>
  <c r="N370" i="14"/>
  <c r="H370" i="14"/>
  <c r="I370" i="14" s="1"/>
  <c r="W369" i="14"/>
  <c r="Y369" i="14" s="1"/>
  <c r="N369" i="14"/>
  <c r="H369" i="14"/>
  <c r="I369" i="14" s="1"/>
  <c r="W368" i="14"/>
  <c r="Y368" i="14" s="1"/>
  <c r="N368" i="14"/>
  <c r="H368" i="14"/>
  <c r="I368" i="14" s="1"/>
  <c r="W367" i="14"/>
  <c r="Y367" i="14" s="1"/>
  <c r="N367" i="14"/>
  <c r="H367" i="14"/>
  <c r="W366" i="14"/>
  <c r="Y366" i="14" s="1"/>
  <c r="N366" i="14"/>
  <c r="H366" i="14"/>
  <c r="I366" i="14" s="1"/>
  <c r="W365" i="14"/>
  <c r="Y365" i="14" s="1"/>
  <c r="N365" i="14"/>
  <c r="H365" i="14"/>
  <c r="I365" i="14" s="1"/>
  <c r="W364" i="14"/>
  <c r="Y364" i="14" s="1"/>
  <c r="N364" i="14"/>
  <c r="H364" i="14"/>
  <c r="I364" i="14" s="1"/>
  <c r="W363" i="14"/>
  <c r="Y363" i="14" s="1"/>
  <c r="N363" i="14"/>
  <c r="H363" i="14"/>
  <c r="I363" i="14" s="1"/>
  <c r="W362" i="14"/>
  <c r="Y362" i="14" s="1"/>
  <c r="N362" i="14"/>
  <c r="H362" i="14"/>
  <c r="I362" i="14" s="1"/>
  <c r="W361" i="14"/>
  <c r="Y361" i="14" s="1"/>
  <c r="N361" i="14"/>
  <c r="H361" i="14"/>
  <c r="I361" i="14" s="1"/>
  <c r="W360" i="14"/>
  <c r="Y360" i="14" s="1"/>
  <c r="N360" i="14"/>
  <c r="H360" i="14"/>
  <c r="I360" i="14" s="1"/>
  <c r="H359" i="14"/>
  <c r="G359" i="14"/>
  <c r="P358" i="14"/>
  <c r="L358" i="14"/>
  <c r="K358" i="14"/>
  <c r="X316" i="14" s="1"/>
  <c r="X358" i="14" s="1"/>
  <c r="J358" i="14"/>
  <c r="F358" i="14"/>
  <c r="E358" i="14"/>
  <c r="W357" i="14"/>
  <c r="Y357" i="14" s="1"/>
  <c r="N357" i="14"/>
  <c r="H357" i="14"/>
  <c r="I357" i="14" s="1"/>
  <c r="W356" i="14"/>
  <c r="Y356" i="14" s="1"/>
  <c r="N356" i="14"/>
  <c r="H356" i="14"/>
  <c r="I356" i="14" s="1"/>
  <c r="W355" i="14"/>
  <c r="Y355" i="14" s="1"/>
  <c r="N355" i="14"/>
  <c r="H355" i="14"/>
  <c r="I355" i="14" s="1"/>
  <c r="W354" i="14"/>
  <c r="Y354" i="14" s="1"/>
  <c r="N354" i="14"/>
  <c r="H354" i="14"/>
  <c r="W353" i="14"/>
  <c r="Y353" i="14" s="1"/>
  <c r="N353" i="14"/>
  <c r="H353" i="14"/>
  <c r="I353" i="14" s="1"/>
  <c r="W352" i="14"/>
  <c r="Y352" i="14" s="1"/>
  <c r="N352" i="14"/>
  <c r="H352" i="14"/>
  <c r="I352" i="14" s="1"/>
  <c r="W351" i="14"/>
  <c r="Y351" i="14" s="1"/>
  <c r="N351" i="14"/>
  <c r="H351" i="14"/>
  <c r="I351" i="14" s="1"/>
  <c r="W350" i="14"/>
  <c r="Y350" i="14" s="1"/>
  <c r="N350" i="14"/>
  <c r="H350" i="14"/>
  <c r="I350" i="14" s="1"/>
  <c r="W349" i="14"/>
  <c r="Y349" i="14" s="1"/>
  <c r="N349" i="14"/>
  <c r="H349" i="14"/>
  <c r="I349" i="14" s="1"/>
  <c r="W348" i="14"/>
  <c r="Y348" i="14" s="1"/>
  <c r="N348" i="14"/>
  <c r="H348" i="14"/>
  <c r="I348" i="14" s="1"/>
  <c r="W347" i="14"/>
  <c r="Y347" i="14" s="1"/>
  <c r="N347" i="14"/>
  <c r="H347" i="14"/>
  <c r="I347" i="14" s="1"/>
  <c r="W346" i="14"/>
  <c r="Y346" i="14" s="1"/>
  <c r="N346" i="14"/>
  <c r="H346" i="14"/>
  <c r="W345" i="14"/>
  <c r="Y345" i="14" s="1"/>
  <c r="N345" i="14"/>
  <c r="H345" i="14"/>
  <c r="I345" i="14" s="1"/>
  <c r="W344" i="14"/>
  <c r="Y344" i="14" s="1"/>
  <c r="N344" i="14"/>
  <c r="H344" i="14"/>
  <c r="I344" i="14" s="1"/>
  <c r="W343" i="14"/>
  <c r="Y343" i="14" s="1"/>
  <c r="N343" i="14"/>
  <c r="H343" i="14"/>
  <c r="I343" i="14" s="1"/>
  <c r="W342" i="14"/>
  <c r="Y342" i="14" s="1"/>
  <c r="N342" i="14"/>
  <c r="H342" i="14"/>
  <c r="I342" i="14" s="1"/>
  <c r="W341" i="14"/>
  <c r="Y341" i="14" s="1"/>
  <c r="N341" i="14"/>
  <c r="H341" i="14"/>
  <c r="I341" i="14" s="1"/>
  <c r="W340" i="14"/>
  <c r="Y340" i="14" s="1"/>
  <c r="N340" i="14"/>
  <c r="H340" i="14"/>
  <c r="I340" i="14" s="1"/>
  <c r="W339" i="14"/>
  <c r="Y339" i="14" s="1"/>
  <c r="N339" i="14"/>
  <c r="H339" i="14"/>
  <c r="I339" i="14" s="1"/>
  <c r="H338" i="14"/>
  <c r="I338" i="14" s="1"/>
  <c r="W337" i="14"/>
  <c r="Y337" i="14" s="1"/>
  <c r="N337" i="14"/>
  <c r="H337" i="14"/>
  <c r="I337" i="14" s="1"/>
  <c r="W336" i="14"/>
  <c r="Y336" i="14" s="1"/>
  <c r="N336" i="14"/>
  <c r="H336" i="14"/>
  <c r="W335" i="14"/>
  <c r="Y335" i="14" s="1"/>
  <c r="N335" i="14"/>
  <c r="H335" i="14"/>
  <c r="I335" i="14" s="1"/>
  <c r="W334" i="14"/>
  <c r="Y334" i="14" s="1"/>
  <c r="N334" i="14"/>
  <c r="H334" i="14"/>
  <c r="I334" i="14" s="1"/>
  <c r="W333" i="14"/>
  <c r="Y333" i="14" s="1"/>
  <c r="N333" i="14"/>
  <c r="H333" i="14"/>
  <c r="I333" i="14" s="1"/>
  <c r="W332" i="14"/>
  <c r="Y332" i="14" s="1"/>
  <c r="N332" i="14"/>
  <c r="H332" i="14"/>
  <c r="I332" i="14" s="1"/>
  <c r="W331" i="14"/>
  <c r="Y331" i="14" s="1"/>
  <c r="N331" i="14"/>
  <c r="H331" i="14"/>
  <c r="I331" i="14" s="1"/>
  <c r="W330" i="14"/>
  <c r="Y330" i="14" s="1"/>
  <c r="N330" i="14"/>
  <c r="H330" i="14"/>
  <c r="I330" i="14" s="1"/>
  <c r="W329" i="14"/>
  <c r="Y329" i="14" s="1"/>
  <c r="N329" i="14"/>
  <c r="H329" i="14"/>
  <c r="I329" i="14" s="1"/>
  <c r="W328" i="14"/>
  <c r="Y328" i="14" s="1"/>
  <c r="N328" i="14"/>
  <c r="H328" i="14"/>
  <c r="W327" i="14"/>
  <c r="Y327" i="14" s="1"/>
  <c r="N327" i="14"/>
  <c r="H327" i="14"/>
  <c r="I327" i="14" s="1"/>
  <c r="W326" i="14"/>
  <c r="Y326" i="14" s="1"/>
  <c r="N326" i="14"/>
  <c r="H326" i="14"/>
  <c r="I326" i="14" s="1"/>
  <c r="W325" i="14"/>
  <c r="Y325" i="14" s="1"/>
  <c r="N325" i="14"/>
  <c r="H325" i="14"/>
  <c r="I325" i="14" s="1"/>
  <c r="W324" i="14"/>
  <c r="Y324" i="14" s="1"/>
  <c r="N324" i="14"/>
  <c r="H324" i="14"/>
  <c r="I324" i="14" s="1"/>
  <c r="W323" i="14"/>
  <c r="Y323" i="14" s="1"/>
  <c r="N323" i="14"/>
  <c r="H323" i="14"/>
  <c r="I323" i="14" s="1"/>
  <c r="W322" i="14"/>
  <c r="Y322" i="14" s="1"/>
  <c r="N322" i="14"/>
  <c r="H322" i="14"/>
  <c r="I322" i="14" s="1"/>
  <c r="H321" i="14"/>
  <c r="I321" i="14" s="1"/>
  <c r="W320" i="14"/>
  <c r="Y320" i="14" s="1"/>
  <c r="N320" i="14"/>
  <c r="H320" i="14"/>
  <c r="I320" i="14" s="1"/>
  <c r="W319" i="14"/>
  <c r="Y319" i="14" s="1"/>
  <c r="N319" i="14"/>
  <c r="H319" i="14"/>
  <c r="I319" i="14" s="1"/>
  <c r="W318" i="14"/>
  <c r="Y318" i="14" s="1"/>
  <c r="N318" i="14"/>
  <c r="H318" i="14"/>
  <c r="I318" i="14" s="1"/>
  <c r="W317" i="14"/>
  <c r="Y317" i="14" s="1"/>
  <c r="N317" i="14"/>
  <c r="H317" i="14"/>
  <c r="I317" i="14" s="1"/>
  <c r="W316" i="14"/>
  <c r="Y316" i="14" s="1"/>
  <c r="N316" i="14"/>
  <c r="H316" i="14"/>
  <c r="G316" i="14"/>
  <c r="P315" i="14"/>
  <c r="L315" i="14"/>
  <c r="K315" i="14"/>
  <c r="X230" i="14" s="1"/>
  <c r="X315" i="14" s="1"/>
  <c r="J315" i="14"/>
  <c r="F315" i="14"/>
  <c r="E315" i="14"/>
  <c r="W314" i="14"/>
  <c r="Y314" i="14" s="1"/>
  <c r="N314" i="14"/>
  <c r="H314" i="14"/>
  <c r="I314" i="14" s="1"/>
  <c r="G314" i="14"/>
  <c r="W313" i="14"/>
  <c r="Y313" i="14" s="1"/>
  <c r="N313" i="14"/>
  <c r="H313" i="14"/>
  <c r="I313" i="14" s="1"/>
  <c r="W312" i="14"/>
  <c r="Y312" i="14" s="1"/>
  <c r="N312" i="14"/>
  <c r="H312" i="14"/>
  <c r="I312" i="14" s="1"/>
  <c r="W311" i="14"/>
  <c r="Y311" i="14" s="1"/>
  <c r="N311" i="14"/>
  <c r="H311" i="14"/>
  <c r="W310" i="14"/>
  <c r="Y310" i="14" s="1"/>
  <c r="N310" i="14"/>
  <c r="H310" i="14"/>
  <c r="I310" i="14" s="1"/>
  <c r="W309" i="14"/>
  <c r="Y309" i="14" s="1"/>
  <c r="N309" i="14"/>
  <c r="H309" i="14"/>
  <c r="I309" i="14" s="1"/>
  <c r="W308" i="14"/>
  <c r="Y308" i="14" s="1"/>
  <c r="N308" i="14"/>
  <c r="H308" i="14"/>
  <c r="I308" i="14" s="1"/>
  <c r="W307" i="14"/>
  <c r="Y307" i="14" s="1"/>
  <c r="N307" i="14"/>
  <c r="H307" i="14"/>
  <c r="I307" i="14" s="1"/>
  <c r="W306" i="14"/>
  <c r="Y306" i="14" s="1"/>
  <c r="N306" i="14"/>
  <c r="H306" i="14"/>
  <c r="I306" i="14" s="1"/>
  <c r="W305" i="14"/>
  <c r="Y305" i="14" s="1"/>
  <c r="N305" i="14"/>
  <c r="H305" i="14"/>
  <c r="I305" i="14" s="1"/>
  <c r="W304" i="14"/>
  <c r="Y304" i="14" s="1"/>
  <c r="N304" i="14"/>
  <c r="H304" i="14"/>
  <c r="I304" i="14" s="1"/>
  <c r="W303" i="14"/>
  <c r="Y303" i="14" s="1"/>
  <c r="N303" i="14"/>
  <c r="H303" i="14"/>
  <c r="W302" i="14"/>
  <c r="Y302" i="14" s="1"/>
  <c r="N302" i="14"/>
  <c r="H302" i="14"/>
  <c r="I302" i="14" s="1"/>
  <c r="W301" i="14"/>
  <c r="Y301" i="14" s="1"/>
  <c r="N301" i="14"/>
  <c r="H301" i="14"/>
  <c r="I301" i="14" s="1"/>
  <c r="W300" i="14"/>
  <c r="Y300" i="14" s="1"/>
  <c r="N300" i="14"/>
  <c r="H300" i="14"/>
  <c r="I300" i="14" s="1"/>
  <c r="W299" i="14"/>
  <c r="Y299" i="14" s="1"/>
  <c r="N299" i="14"/>
  <c r="H299" i="14"/>
  <c r="I299" i="14" s="1"/>
  <c r="W298" i="14"/>
  <c r="Y298" i="14" s="1"/>
  <c r="N298" i="14"/>
  <c r="H298" i="14"/>
  <c r="I298" i="14" s="1"/>
  <c r="W297" i="14"/>
  <c r="Y297" i="14" s="1"/>
  <c r="N297" i="14"/>
  <c r="H297" i="14"/>
  <c r="I297" i="14" s="1"/>
  <c r="W296" i="14"/>
  <c r="Y296" i="14" s="1"/>
  <c r="N296" i="14"/>
  <c r="H296" i="14"/>
  <c r="I296" i="14" s="1"/>
  <c r="W295" i="14"/>
  <c r="Y295" i="14" s="1"/>
  <c r="N295" i="14"/>
  <c r="H295" i="14"/>
  <c r="W294" i="14"/>
  <c r="Y294" i="14" s="1"/>
  <c r="N294" i="14"/>
  <c r="H294" i="14"/>
  <c r="I294" i="14" s="1"/>
  <c r="W293" i="14"/>
  <c r="Y293" i="14" s="1"/>
  <c r="N293" i="14"/>
  <c r="H293" i="14"/>
  <c r="I293" i="14" s="1"/>
  <c r="W292" i="14"/>
  <c r="Y292" i="14" s="1"/>
  <c r="N292" i="14"/>
  <c r="H292" i="14"/>
  <c r="I292" i="14" s="1"/>
  <c r="W291" i="14"/>
  <c r="Y291" i="14" s="1"/>
  <c r="N291" i="14"/>
  <c r="H291" i="14"/>
  <c r="I291" i="14" s="1"/>
  <c r="W290" i="14"/>
  <c r="Y290" i="14" s="1"/>
  <c r="N290" i="14"/>
  <c r="H290" i="14"/>
  <c r="I290" i="14" s="1"/>
  <c r="H289" i="14"/>
  <c r="W288" i="14"/>
  <c r="Y288" i="14" s="1"/>
  <c r="N288" i="14"/>
  <c r="H288" i="14"/>
  <c r="I288" i="14" s="1"/>
  <c r="W287" i="14"/>
  <c r="Y287" i="14" s="1"/>
  <c r="N287" i="14"/>
  <c r="H287" i="14"/>
  <c r="I287" i="14" s="1"/>
  <c r="W286" i="14"/>
  <c r="Y286" i="14" s="1"/>
  <c r="N286" i="14"/>
  <c r="H286" i="14"/>
  <c r="I286" i="14" s="1"/>
  <c r="W285" i="14"/>
  <c r="Y285" i="14" s="1"/>
  <c r="N285" i="14"/>
  <c r="H285" i="14"/>
  <c r="I285" i="14" s="1"/>
  <c r="W284" i="14"/>
  <c r="Y284" i="14" s="1"/>
  <c r="N284" i="14"/>
  <c r="H284" i="14"/>
  <c r="I284" i="14" s="1"/>
  <c r="W283" i="14"/>
  <c r="Y283" i="14" s="1"/>
  <c r="N283" i="14"/>
  <c r="H283" i="14"/>
  <c r="I283" i="14" s="1"/>
  <c r="W282" i="14"/>
  <c r="Y282" i="14" s="1"/>
  <c r="N282" i="14"/>
  <c r="H282" i="14"/>
  <c r="I282" i="14" s="1"/>
  <c r="W281" i="14"/>
  <c r="Y281" i="14" s="1"/>
  <c r="N281" i="14"/>
  <c r="H281" i="14"/>
  <c r="H280" i="14"/>
  <c r="I280" i="14" s="1"/>
  <c r="W279" i="14"/>
  <c r="Y279" i="14" s="1"/>
  <c r="N279" i="14"/>
  <c r="H279" i="14"/>
  <c r="W278" i="14"/>
  <c r="Y278" i="14" s="1"/>
  <c r="N278" i="14"/>
  <c r="H278" i="14"/>
  <c r="I278" i="14" s="1"/>
  <c r="W277" i="14"/>
  <c r="Y277" i="14" s="1"/>
  <c r="N277" i="14"/>
  <c r="H277" i="14"/>
  <c r="I277" i="14" s="1"/>
  <c r="W276" i="14"/>
  <c r="Y276" i="14" s="1"/>
  <c r="N276" i="14"/>
  <c r="H276" i="14"/>
  <c r="I276" i="14" s="1"/>
  <c r="W275" i="14"/>
  <c r="Y275" i="14" s="1"/>
  <c r="N275" i="14"/>
  <c r="H275" i="14"/>
  <c r="I275" i="14" s="1"/>
  <c r="W274" i="14"/>
  <c r="Y274" i="14" s="1"/>
  <c r="N274" i="14"/>
  <c r="H274" i="14"/>
  <c r="I274" i="14" s="1"/>
  <c r="W273" i="14"/>
  <c r="Y273" i="14" s="1"/>
  <c r="N273" i="14"/>
  <c r="H273" i="14"/>
  <c r="I273" i="14" s="1"/>
  <c r="W272" i="14"/>
  <c r="Y272" i="14" s="1"/>
  <c r="N272" i="14"/>
  <c r="H272" i="14"/>
  <c r="I272" i="14" s="1"/>
  <c r="W271" i="14"/>
  <c r="Y271" i="14" s="1"/>
  <c r="N271" i="14"/>
  <c r="H271" i="14"/>
  <c r="W270" i="14"/>
  <c r="Y270" i="14" s="1"/>
  <c r="N270" i="14"/>
  <c r="H270" i="14"/>
  <c r="I270" i="14" s="1"/>
  <c r="W269" i="14"/>
  <c r="Y269" i="14" s="1"/>
  <c r="N269" i="14"/>
  <c r="H269" i="14"/>
  <c r="I269" i="14" s="1"/>
  <c r="W268" i="14"/>
  <c r="Y268" i="14" s="1"/>
  <c r="N268" i="14"/>
  <c r="H268" i="14"/>
  <c r="I268" i="14" s="1"/>
  <c r="W267" i="14"/>
  <c r="Y267" i="14" s="1"/>
  <c r="N267" i="14"/>
  <c r="H267" i="14"/>
  <c r="I267" i="14" s="1"/>
  <c r="W266" i="14"/>
  <c r="Y266" i="14" s="1"/>
  <c r="N266" i="14"/>
  <c r="H266" i="14"/>
  <c r="I266" i="14" s="1"/>
  <c r="W265" i="14"/>
  <c r="Y265" i="14" s="1"/>
  <c r="N265" i="14"/>
  <c r="H265" i="14"/>
  <c r="I265" i="14" s="1"/>
  <c r="W264" i="14"/>
  <c r="Y264" i="14" s="1"/>
  <c r="N264" i="14"/>
  <c r="H264" i="14"/>
  <c r="I264" i="14" s="1"/>
  <c r="W263" i="14"/>
  <c r="Y263" i="14" s="1"/>
  <c r="N263" i="14"/>
  <c r="H263" i="14"/>
  <c r="W262" i="14"/>
  <c r="Y262" i="14" s="1"/>
  <c r="N262" i="14"/>
  <c r="H262" i="14"/>
  <c r="I262" i="14" s="1"/>
  <c r="W261" i="14"/>
  <c r="Y261" i="14" s="1"/>
  <c r="N261" i="14"/>
  <c r="H261" i="14"/>
  <c r="I261" i="14" s="1"/>
  <c r="W260" i="14"/>
  <c r="Y260" i="14" s="1"/>
  <c r="N260" i="14"/>
  <c r="H260" i="14"/>
  <c r="I260" i="14" s="1"/>
  <c r="W259" i="14"/>
  <c r="Y259" i="14" s="1"/>
  <c r="N259" i="14"/>
  <c r="H259" i="14"/>
  <c r="I259" i="14" s="1"/>
  <c r="W258" i="14"/>
  <c r="Y258" i="14" s="1"/>
  <c r="N258" i="14"/>
  <c r="H258" i="14"/>
  <c r="I258" i="14" s="1"/>
  <c r="W257" i="14"/>
  <c r="Y257" i="14" s="1"/>
  <c r="N257" i="14"/>
  <c r="H257" i="14"/>
  <c r="I257" i="14" s="1"/>
  <c r="W256" i="14"/>
  <c r="Y256" i="14" s="1"/>
  <c r="N256" i="14"/>
  <c r="H256" i="14"/>
  <c r="I256" i="14" s="1"/>
  <c r="W255" i="14"/>
  <c r="Y255" i="14" s="1"/>
  <c r="N255" i="14"/>
  <c r="H255" i="14"/>
  <c r="W254" i="14"/>
  <c r="Y254" i="14" s="1"/>
  <c r="N254" i="14"/>
  <c r="H254" i="14"/>
  <c r="I254" i="14" s="1"/>
  <c r="W253" i="14"/>
  <c r="Y253" i="14" s="1"/>
  <c r="N253" i="14"/>
  <c r="H253" i="14"/>
  <c r="I253" i="14" s="1"/>
  <c r="H252" i="14"/>
  <c r="I252" i="14" s="1"/>
  <c r="W251" i="14"/>
  <c r="Y251" i="14" s="1"/>
  <c r="N251" i="14"/>
  <c r="H251" i="14"/>
  <c r="I251" i="14" s="1"/>
  <c r="W250" i="14"/>
  <c r="Y250" i="14" s="1"/>
  <c r="N250" i="14"/>
  <c r="H250" i="14"/>
  <c r="I250" i="14" s="1"/>
  <c r="W249" i="14"/>
  <c r="Y249" i="14" s="1"/>
  <c r="N249" i="14"/>
  <c r="H249" i="14"/>
  <c r="W248" i="14"/>
  <c r="Y248" i="14" s="1"/>
  <c r="N248" i="14"/>
  <c r="H248" i="14"/>
  <c r="I248" i="14" s="1"/>
  <c r="W247" i="14"/>
  <c r="Y247" i="14" s="1"/>
  <c r="N247" i="14"/>
  <c r="H247" i="14"/>
  <c r="I247" i="14" s="1"/>
  <c r="W246" i="14"/>
  <c r="Y246" i="14" s="1"/>
  <c r="N246" i="14"/>
  <c r="H246" i="14"/>
  <c r="I246" i="14" s="1"/>
  <c r="W245" i="14"/>
  <c r="Y245" i="14" s="1"/>
  <c r="N245" i="14"/>
  <c r="H245" i="14"/>
  <c r="I245" i="14" s="1"/>
  <c r="W244" i="14"/>
  <c r="Y244" i="14" s="1"/>
  <c r="N244" i="14"/>
  <c r="H244" i="14"/>
  <c r="W243" i="14"/>
  <c r="Y243" i="14" s="1"/>
  <c r="N243" i="14"/>
  <c r="H243" i="14"/>
  <c r="I243" i="14" s="1"/>
  <c r="W242" i="14"/>
  <c r="Y242" i="14" s="1"/>
  <c r="N242" i="14"/>
  <c r="H242" i="14"/>
  <c r="I242" i="14" s="1"/>
  <c r="W241" i="14"/>
  <c r="Y241" i="14" s="1"/>
  <c r="N241" i="14"/>
  <c r="H241" i="14"/>
  <c r="W240" i="14"/>
  <c r="Y240" i="14" s="1"/>
  <c r="N240" i="14"/>
  <c r="H240" i="14"/>
  <c r="I240" i="14" s="1"/>
  <c r="W239" i="14"/>
  <c r="Y239" i="14" s="1"/>
  <c r="N239" i="14"/>
  <c r="H239" i="14"/>
  <c r="I239" i="14" s="1"/>
  <c r="W238" i="14"/>
  <c r="Y238" i="14" s="1"/>
  <c r="N238" i="14"/>
  <c r="H238" i="14"/>
  <c r="I238" i="14" s="1"/>
  <c r="W237" i="14"/>
  <c r="Y237" i="14" s="1"/>
  <c r="N237" i="14"/>
  <c r="H237" i="14"/>
  <c r="W236" i="14"/>
  <c r="Y236" i="14" s="1"/>
  <c r="N236" i="14"/>
  <c r="H236" i="14"/>
  <c r="I236" i="14" s="1"/>
  <c r="W235" i="14"/>
  <c r="Y235" i="14" s="1"/>
  <c r="N235" i="14"/>
  <c r="H235" i="14"/>
  <c r="I235" i="14" s="1"/>
  <c r="W234" i="14"/>
  <c r="Y234" i="14" s="1"/>
  <c r="N234" i="14"/>
  <c r="H234" i="14"/>
  <c r="I234" i="14" s="1"/>
  <c r="W233" i="14"/>
  <c r="Y233" i="14" s="1"/>
  <c r="N233" i="14"/>
  <c r="H233" i="14"/>
  <c r="W232" i="14"/>
  <c r="Y232" i="14" s="1"/>
  <c r="N232" i="14"/>
  <c r="H232" i="14"/>
  <c r="I232" i="14" s="1"/>
  <c r="W231" i="14"/>
  <c r="Y231" i="14" s="1"/>
  <c r="N231" i="14"/>
  <c r="H231" i="14"/>
  <c r="I231" i="14" s="1"/>
  <c r="W230" i="14"/>
  <c r="N230" i="14"/>
  <c r="H230" i="14"/>
  <c r="G230" i="14"/>
  <c r="P229" i="14"/>
  <c r="L229" i="14"/>
  <c r="K229" i="14"/>
  <c r="X143" i="14" s="1"/>
  <c r="X229" i="14" s="1"/>
  <c r="J229" i="14"/>
  <c r="F229" i="14"/>
  <c r="E229" i="14"/>
  <c r="W228" i="14"/>
  <c r="Y228" i="14" s="1"/>
  <c r="N228" i="14"/>
  <c r="H228" i="14"/>
  <c r="I228" i="14" s="1"/>
  <c r="G228" i="14"/>
  <c r="W227" i="14"/>
  <c r="Y227" i="14" s="1"/>
  <c r="N227" i="14"/>
  <c r="H227" i="14"/>
  <c r="I227" i="14" s="1"/>
  <c r="H226" i="14"/>
  <c r="I226" i="14" s="1"/>
  <c r="W225" i="14"/>
  <c r="Y225" i="14" s="1"/>
  <c r="N225" i="14"/>
  <c r="H225" i="14"/>
  <c r="W224" i="14"/>
  <c r="Y224" i="14" s="1"/>
  <c r="N224" i="14"/>
  <c r="H224" i="14"/>
  <c r="W223" i="14"/>
  <c r="Y223" i="14" s="1"/>
  <c r="N223" i="14"/>
  <c r="H223" i="14"/>
  <c r="I223" i="14" s="1"/>
  <c r="W222" i="14"/>
  <c r="Y222" i="14" s="1"/>
  <c r="N222" i="14"/>
  <c r="H222" i="14"/>
  <c r="I222" i="14" s="1"/>
  <c r="H221" i="14"/>
  <c r="I221" i="14" s="1"/>
  <c r="W220" i="14"/>
  <c r="Y220" i="14" s="1"/>
  <c r="N220" i="14"/>
  <c r="H220" i="14"/>
  <c r="I220" i="14" s="1"/>
  <c r="W219" i="14"/>
  <c r="Y219" i="14" s="1"/>
  <c r="N219" i="14"/>
  <c r="H219" i="14"/>
  <c r="W218" i="14"/>
  <c r="Y218" i="14" s="1"/>
  <c r="N218" i="14"/>
  <c r="H218" i="14"/>
  <c r="I218" i="14" s="1"/>
  <c r="W217" i="14"/>
  <c r="Y217" i="14" s="1"/>
  <c r="N217" i="14"/>
  <c r="H217" i="14"/>
  <c r="W216" i="14"/>
  <c r="Y216" i="14" s="1"/>
  <c r="N216" i="14"/>
  <c r="H216" i="14"/>
  <c r="I216" i="14" s="1"/>
  <c r="W215" i="14"/>
  <c r="Y215" i="14" s="1"/>
  <c r="N215" i="14"/>
  <c r="H215" i="14"/>
  <c r="I215" i="14" s="1"/>
  <c r="W214" i="14"/>
  <c r="Y214" i="14" s="1"/>
  <c r="N214" i="14"/>
  <c r="H214" i="14"/>
  <c r="W213" i="14"/>
  <c r="Y213" i="14" s="1"/>
  <c r="N213" i="14"/>
  <c r="H213" i="14"/>
  <c r="I213" i="14" s="1"/>
  <c r="W212" i="14"/>
  <c r="Y212" i="14" s="1"/>
  <c r="N212" i="14"/>
  <c r="H212" i="14"/>
  <c r="I212" i="14" s="1"/>
  <c r="H211" i="14"/>
  <c r="I211" i="14" s="1"/>
  <c r="W210" i="14"/>
  <c r="Y210" i="14" s="1"/>
  <c r="N210" i="14"/>
  <c r="H210" i="14"/>
  <c r="I210" i="14" s="1"/>
  <c r="W209" i="14"/>
  <c r="Y209" i="14" s="1"/>
  <c r="N209" i="14"/>
  <c r="H209" i="14"/>
  <c r="I209" i="14" s="1"/>
  <c r="W208" i="14"/>
  <c r="Y208" i="14" s="1"/>
  <c r="N208" i="14"/>
  <c r="H208" i="14"/>
  <c r="I208" i="14" s="1"/>
  <c r="W207" i="14"/>
  <c r="Y207" i="14" s="1"/>
  <c r="N207" i="14"/>
  <c r="H207" i="14"/>
  <c r="I207" i="14" s="1"/>
  <c r="W206" i="14"/>
  <c r="Y206" i="14" s="1"/>
  <c r="N206" i="14"/>
  <c r="H206" i="14"/>
  <c r="I206" i="14" s="1"/>
  <c r="W205" i="14"/>
  <c r="Y205" i="14" s="1"/>
  <c r="N205" i="14"/>
  <c r="H205" i="14"/>
  <c r="I205" i="14" s="1"/>
  <c r="W204" i="14"/>
  <c r="Y204" i="14" s="1"/>
  <c r="N204" i="14"/>
  <c r="H204" i="14"/>
  <c r="W203" i="14"/>
  <c r="Y203" i="14" s="1"/>
  <c r="N203" i="14"/>
  <c r="H203" i="14"/>
  <c r="I203" i="14" s="1"/>
  <c r="W202" i="14"/>
  <c r="Y202" i="14" s="1"/>
  <c r="N202" i="14"/>
  <c r="H202" i="14"/>
  <c r="I202" i="14" s="1"/>
  <c r="W201" i="14"/>
  <c r="Y201" i="14" s="1"/>
  <c r="N201" i="14"/>
  <c r="H201" i="14"/>
  <c r="I201" i="14" s="1"/>
  <c r="H200" i="14"/>
  <c r="I200" i="14" s="1"/>
  <c r="W199" i="14"/>
  <c r="Y199" i="14" s="1"/>
  <c r="N199" i="14"/>
  <c r="H199" i="14"/>
  <c r="I199" i="14" s="1"/>
  <c r="W198" i="14"/>
  <c r="Y198" i="14" s="1"/>
  <c r="N198" i="14"/>
  <c r="H198" i="14"/>
  <c r="W197" i="14"/>
  <c r="Y197" i="14" s="1"/>
  <c r="N197" i="14"/>
  <c r="H197" i="14"/>
  <c r="I197" i="14" s="1"/>
  <c r="W196" i="14"/>
  <c r="Y196" i="14" s="1"/>
  <c r="N196" i="14"/>
  <c r="H196" i="14"/>
  <c r="I196" i="14" s="1"/>
  <c r="W195" i="14"/>
  <c r="Y195" i="14" s="1"/>
  <c r="N195" i="14"/>
  <c r="H195" i="14"/>
  <c r="I195" i="14" s="1"/>
  <c r="H194" i="14"/>
  <c r="I194" i="14" s="1"/>
  <c r="W193" i="14"/>
  <c r="Y193" i="14" s="1"/>
  <c r="N193" i="14"/>
  <c r="H193" i="14"/>
  <c r="I193" i="14" s="1"/>
  <c r="W192" i="14"/>
  <c r="Y192" i="14" s="1"/>
  <c r="N192" i="14"/>
  <c r="H192" i="14"/>
  <c r="W191" i="14"/>
  <c r="Y191" i="14" s="1"/>
  <c r="N191" i="14"/>
  <c r="H191" i="14"/>
  <c r="I191" i="14" s="1"/>
  <c r="W190" i="14"/>
  <c r="Y190" i="14" s="1"/>
  <c r="N190" i="14"/>
  <c r="H190" i="14"/>
  <c r="I190" i="14" s="1"/>
  <c r="W189" i="14"/>
  <c r="Y189" i="14" s="1"/>
  <c r="N189" i="14"/>
  <c r="H189" i="14"/>
  <c r="I189" i="14" s="1"/>
  <c r="H188" i="14"/>
  <c r="I188" i="14" s="1"/>
  <c r="W187" i="14"/>
  <c r="Y187" i="14" s="1"/>
  <c r="N187" i="14"/>
  <c r="H187" i="14"/>
  <c r="I187" i="14" s="1"/>
  <c r="W186" i="14"/>
  <c r="Y186" i="14" s="1"/>
  <c r="N186" i="14"/>
  <c r="H186" i="14"/>
  <c r="I186" i="14" s="1"/>
  <c r="H185" i="14"/>
  <c r="I185" i="14" s="1"/>
  <c r="W184" i="14"/>
  <c r="Y184" i="14" s="1"/>
  <c r="N184" i="14"/>
  <c r="H184" i="14"/>
  <c r="W183" i="14"/>
  <c r="Y183" i="14" s="1"/>
  <c r="N183" i="14"/>
  <c r="H183" i="14"/>
  <c r="I183" i="14" s="1"/>
  <c r="W182" i="14"/>
  <c r="Y182" i="14" s="1"/>
  <c r="N182" i="14"/>
  <c r="H182" i="14"/>
  <c r="I182" i="14" s="1"/>
  <c r="W181" i="14"/>
  <c r="Y181" i="14" s="1"/>
  <c r="N181" i="14"/>
  <c r="H181" i="14"/>
  <c r="I181" i="14" s="1"/>
  <c r="W180" i="14"/>
  <c r="Y180" i="14" s="1"/>
  <c r="N180" i="14"/>
  <c r="H180" i="14"/>
  <c r="W179" i="14"/>
  <c r="Y179" i="14" s="1"/>
  <c r="N179" i="14"/>
  <c r="H179" i="14"/>
  <c r="I179" i="14" s="1"/>
  <c r="W178" i="14"/>
  <c r="Y178" i="14" s="1"/>
  <c r="N178" i="14"/>
  <c r="H178" i="14"/>
  <c r="I178" i="14" s="1"/>
  <c r="W177" i="14"/>
  <c r="Y177" i="14" s="1"/>
  <c r="N177" i="14"/>
  <c r="H177" i="14"/>
  <c r="I177" i="14" s="1"/>
  <c r="W176" i="14"/>
  <c r="Y176" i="14" s="1"/>
  <c r="N176" i="14"/>
  <c r="H176" i="14"/>
  <c r="I176" i="14" s="1"/>
  <c r="W175" i="14"/>
  <c r="Y175" i="14" s="1"/>
  <c r="N175" i="14"/>
  <c r="H175" i="14"/>
  <c r="W174" i="14"/>
  <c r="Y174" i="14" s="1"/>
  <c r="N174" i="14"/>
  <c r="H174" i="14"/>
  <c r="I174" i="14" s="1"/>
  <c r="H173" i="14"/>
  <c r="W172" i="14"/>
  <c r="Y172" i="14" s="1"/>
  <c r="N172" i="14"/>
  <c r="H172" i="14"/>
  <c r="I172" i="14" s="1"/>
  <c r="W171" i="14"/>
  <c r="Y171" i="14" s="1"/>
  <c r="N171" i="14"/>
  <c r="H171" i="14"/>
  <c r="I171" i="14" s="1"/>
  <c r="W170" i="14"/>
  <c r="Y170" i="14" s="1"/>
  <c r="N170" i="14"/>
  <c r="H170" i="14"/>
  <c r="W169" i="14"/>
  <c r="Y169" i="14" s="1"/>
  <c r="N169" i="14"/>
  <c r="H169" i="14"/>
  <c r="I169" i="14" s="1"/>
  <c r="W168" i="14"/>
  <c r="Y168" i="14" s="1"/>
  <c r="N168" i="14"/>
  <c r="H168" i="14"/>
  <c r="I168" i="14" s="1"/>
  <c r="W167" i="14"/>
  <c r="Y167" i="14" s="1"/>
  <c r="N167" i="14"/>
  <c r="H167" i="14"/>
  <c r="I167" i="14" s="1"/>
  <c r="W166" i="14"/>
  <c r="Y166" i="14" s="1"/>
  <c r="N166" i="14"/>
  <c r="H166" i="14"/>
  <c r="W165" i="14"/>
  <c r="Y165" i="14" s="1"/>
  <c r="N165" i="14"/>
  <c r="H165" i="14"/>
  <c r="I165" i="14" s="1"/>
  <c r="H164" i="14"/>
  <c r="I164" i="14" s="1"/>
  <c r="W163" i="14"/>
  <c r="Y163" i="14" s="1"/>
  <c r="N163" i="14"/>
  <c r="H163" i="14"/>
  <c r="W162" i="14"/>
  <c r="Y162" i="14" s="1"/>
  <c r="N162" i="14"/>
  <c r="H162" i="14"/>
  <c r="I162" i="14" s="1"/>
  <c r="W161" i="14"/>
  <c r="Y161" i="14" s="1"/>
  <c r="N161" i="14"/>
  <c r="H161" i="14"/>
  <c r="I161" i="14" s="1"/>
  <c r="W160" i="14"/>
  <c r="Y160" i="14" s="1"/>
  <c r="N160" i="14"/>
  <c r="H160" i="14"/>
  <c r="W159" i="14"/>
  <c r="Y159" i="14" s="1"/>
  <c r="N159" i="14"/>
  <c r="H159" i="14"/>
  <c r="W158" i="14"/>
  <c r="Y158" i="14" s="1"/>
  <c r="N158" i="14"/>
  <c r="H158" i="14"/>
  <c r="I158" i="14" s="1"/>
  <c r="W157" i="14"/>
  <c r="Y157" i="14" s="1"/>
  <c r="N157" i="14"/>
  <c r="H157" i="14"/>
  <c r="W156" i="14"/>
  <c r="Y156" i="14" s="1"/>
  <c r="N156" i="14"/>
  <c r="H156" i="14"/>
  <c r="H155" i="14"/>
  <c r="W154" i="14"/>
  <c r="Y154" i="14" s="1"/>
  <c r="N154" i="14"/>
  <c r="H154" i="14"/>
  <c r="I154" i="14" s="1"/>
  <c r="W153" i="14"/>
  <c r="Y153" i="14" s="1"/>
  <c r="N153" i="14"/>
  <c r="H153" i="14"/>
  <c r="W152" i="14"/>
  <c r="Y152" i="14" s="1"/>
  <c r="N152" i="14"/>
  <c r="H152" i="14"/>
  <c r="I152" i="14" s="1"/>
  <c r="W151" i="14"/>
  <c r="Y151" i="14" s="1"/>
  <c r="N151" i="14"/>
  <c r="H151" i="14"/>
  <c r="I151" i="14" s="1"/>
  <c r="W150" i="14"/>
  <c r="Y150" i="14" s="1"/>
  <c r="N150" i="14"/>
  <c r="H150" i="14"/>
  <c r="W149" i="14"/>
  <c r="Y149" i="14" s="1"/>
  <c r="N149" i="14"/>
  <c r="H149" i="14"/>
  <c r="I149" i="14" s="1"/>
  <c r="W148" i="14"/>
  <c r="Y148" i="14" s="1"/>
  <c r="N148" i="14"/>
  <c r="H148" i="14"/>
  <c r="I148" i="14" s="1"/>
  <c r="W147" i="14"/>
  <c r="Y147" i="14" s="1"/>
  <c r="N147" i="14"/>
  <c r="H147" i="14"/>
  <c r="I147" i="14" s="1"/>
  <c r="W146" i="14"/>
  <c r="Y146" i="14" s="1"/>
  <c r="N146" i="14"/>
  <c r="H146" i="14"/>
  <c r="W145" i="14"/>
  <c r="Y145" i="14" s="1"/>
  <c r="N145" i="14"/>
  <c r="H145" i="14"/>
  <c r="I145" i="14" s="1"/>
  <c r="W144" i="14"/>
  <c r="Y144" i="14" s="1"/>
  <c r="N144" i="14"/>
  <c r="H144" i="14"/>
  <c r="I144" i="14" s="1"/>
  <c r="W143" i="14"/>
  <c r="Y143" i="14" s="1"/>
  <c r="N143" i="14"/>
  <c r="H143" i="14"/>
  <c r="G143" i="14"/>
  <c r="P142" i="14"/>
  <c r="L142" i="14"/>
  <c r="K142" i="14"/>
  <c r="X78" i="14" s="1"/>
  <c r="X142" i="14" s="1"/>
  <c r="J142" i="14"/>
  <c r="F142" i="14"/>
  <c r="E142" i="14"/>
  <c r="W141" i="14"/>
  <c r="Y141" i="14" s="1"/>
  <c r="N141" i="14"/>
  <c r="H141" i="14"/>
  <c r="I141" i="14" s="1"/>
  <c r="G141" i="14"/>
  <c r="W140" i="14"/>
  <c r="Y140" i="14" s="1"/>
  <c r="N140" i="14"/>
  <c r="H140" i="14"/>
  <c r="W139" i="14"/>
  <c r="Y139" i="14" s="1"/>
  <c r="N139" i="14"/>
  <c r="H139" i="14"/>
  <c r="I139" i="14" s="1"/>
  <c r="W138" i="14"/>
  <c r="Y138" i="14" s="1"/>
  <c r="N138" i="14"/>
  <c r="H138" i="14"/>
  <c r="W137" i="14"/>
  <c r="Y137" i="14" s="1"/>
  <c r="N137" i="14"/>
  <c r="H137" i="14"/>
  <c r="I137" i="14" s="1"/>
  <c r="W136" i="14"/>
  <c r="Y136" i="14" s="1"/>
  <c r="N136" i="14"/>
  <c r="H136" i="14"/>
  <c r="I136" i="14" s="1"/>
  <c r="W135" i="14"/>
  <c r="Y135" i="14" s="1"/>
  <c r="N135" i="14"/>
  <c r="H135" i="14"/>
  <c r="W134" i="14"/>
  <c r="Y134" i="14" s="1"/>
  <c r="N134" i="14"/>
  <c r="H134" i="14"/>
  <c r="W133" i="14"/>
  <c r="Y133" i="14" s="1"/>
  <c r="N133" i="14"/>
  <c r="H133" i="14"/>
  <c r="I133" i="14" s="1"/>
  <c r="W132" i="14"/>
  <c r="Y132" i="14" s="1"/>
  <c r="N132" i="14"/>
  <c r="H132" i="14"/>
  <c r="W131" i="14"/>
  <c r="Y131" i="14" s="1"/>
  <c r="N131" i="14"/>
  <c r="H131" i="14"/>
  <c r="W130" i="14"/>
  <c r="Y130" i="14" s="1"/>
  <c r="N130" i="14"/>
  <c r="H130" i="14"/>
  <c r="I130" i="14" s="1"/>
  <c r="W129" i="14"/>
  <c r="Y129" i="14" s="1"/>
  <c r="N129" i="14"/>
  <c r="H129" i="14"/>
  <c r="I129" i="14" s="1"/>
  <c r="W128" i="14"/>
  <c r="Y128" i="14" s="1"/>
  <c r="N128" i="14"/>
  <c r="H128" i="14"/>
  <c r="I128" i="14" s="1"/>
  <c r="W127" i="14"/>
  <c r="Y127" i="14" s="1"/>
  <c r="N127" i="14"/>
  <c r="H127" i="14"/>
  <c r="I127" i="14" s="1"/>
  <c r="W126" i="14"/>
  <c r="Y126" i="14" s="1"/>
  <c r="N126" i="14"/>
  <c r="H126" i="14"/>
  <c r="W125" i="14"/>
  <c r="Y125" i="14" s="1"/>
  <c r="N125" i="14"/>
  <c r="H125" i="14"/>
  <c r="I125" i="14" s="1"/>
  <c r="H124" i="14"/>
  <c r="I124" i="14" s="1"/>
  <c r="W123" i="14"/>
  <c r="Y123" i="14" s="1"/>
  <c r="N123" i="14"/>
  <c r="H123" i="14"/>
  <c r="I123" i="14" s="1"/>
  <c r="W122" i="14"/>
  <c r="Y122" i="14" s="1"/>
  <c r="N122" i="14"/>
  <c r="H122" i="14"/>
  <c r="I122" i="14" s="1"/>
  <c r="W121" i="14"/>
  <c r="Y121" i="14" s="1"/>
  <c r="N121" i="14"/>
  <c r="H121" i="14"/>
  <c r="I121" i="14" s="1"/>
  <c r="W120" i="14"/>
  <c r="Y120" i="14" s="1"/>
  <c r="N120" i="14"/>
  <c r="H120" i="14"/>
  <c r="W119" i="14"/>
  <c r="Y119" i="14" s="1"/>
  <c r="N119" i="14"/>
  <c r="H119" i="14"/>
  <c r="I119" i="14" s="1"/>
  <c r="W118" i="14"/>
  <c r="Y118" i="14" s="1"/>
  <c r="N118" i="14"/>
  <c r="H118" i="14"/>
  <c r="I118" i="14" s="1"/>
  <c r="W117" i="14"/>
  <c r="Y117" i="14" s="1"/>
  <c r="N117" i="14"/>
  <c r="H117" i="14"/>
  <c r="I117" i="14" s="1"/>
  <c r="W116" i="14"/>
  <c r="Y116" i="14" s="1"/>
  <c r="N116" i="14"/>
  <c r="H116" i="14"/>
  <c r="W115" i="14"/>
  <c r="Y115" i="14" s="1"/>
  <c r="N115" i="14"/>
  <c r="H115" i="14"/>
  <c r="I115" i="14" s="1"/>
  <c r="W114" i="14"/>
  <c r="Y114" i="14" s="1"/>
  <c r="N114" i="14"/>
  <c r="H114" i="14"/>
  <c r="I114" i="14" s="1"/>
  <c r="W113" i="14"/>
  <c r="Y113" i="14" s="1"/>
  <c r="N113" i="14"/>
  <c r="H113" i="14"/>
  <c r="I113" i="14" s="1"/>
  <c r="W112" i="14"/>
  <c r="Y112" i="14" s="1"/>
  <c r="N112" i="14"/>
  <c r="H112" i="14"/>
  <c r="W111" i="14"/>
  <c r="Y111" i="14" s="1"/>
  <c r="N111" i="14"/>
  <c r="H111" i="14"/>
  <c r="I111" i="14" s="1"/>
  <c r="H110" i="14"/>
  <c r="I110" i="14" s="1"/>
  <c r="W109" i="14"/>
  <c r="Y109" i="14" s="1"/>
  <c r="N109" i="14"/>
  <c r="H109" i="14"/>
  <c r="I109" i="14" s="1"/>
  <c r="W108" i="14"/>
  <c r="Y108" i="14" s="1"/>
  <c r="N108" i="14"/>
  <c r="H108" i="14"/>
  <c r="I108" i="14" s="1"/>
  <c r="W107" i="14"/>
  <c r="Y107" i="14" s="1"/>
  <c r="N107" i="14"/>
  <c r="H107" i="14"/>
  <c r="I107" i="14" s="1"/>
  <c r="W106" i="14"/>
  <c r="Y106" i="14" s="1"/>
  <c r="N106" i="14"/>
  <c r="H106" i="14"/>
  <c r="W105" i="14"/>
  <c r="Y105" i="14" s="1"/>
  <c r="N105" i="14"/>
  <c r="H105" i="14"/>
  <c r="I105" i="14" s="1"/>
  <c r="W104" i="14"/>
  <c r="Y104" i="14" s="1"/>
  <c r="N104" i="14"/>
  <c r="H104" i="14"/>
  <c r="I104" i="14" s="1"/>
  <c r="W103" i="14"/>
  <c r="Y103" i="14" s="1"/>
  <c r="N103" i="14"/>
  <c r="H103" i="14"/>
  <c r="W102" i="14"/>
  <c r="Y102" i="14" s="1"/>
  <c r="N102" i="14"/>
  <c r="H102" i="14"/>
  <c r="W101" i="14"/>
  <c r="Y101" i="14" s="1"/>
  <c r="N101" i="14"/>
  <c r="H101" i="14"/>
  <c r="I101" i="14" s="1"/>
  <c r="W100" i="14"/>
  <c r="Y100" i="14" s="1"/>
  <c r="N100" i="14"/>
  <c r="H100" i="14"/>
  <c r="I100" i="14" s="1"/>
  <c r="W99" i="14"/>
  <c r="Y99" i="14" s="1"/>
  <c r="N99" i="14"/>
  <c r="H99" i="14"/>
  <c r="I99" i="14" s="1"/>
  <c r="W98" i="14"/>
  <c r="Y98" i="14" s="1"/>
  <c r="N98" i="14"/>
  <c r="H98" i="14"/>
  <c r="W97" i="14"/>
  <c r="Y97" i="14" s="1"/>
  <c r="N97" i="14"/>
  <c r="H97" i="14"/>
  <c r="I97" i="14" s="1"/>
  <c r="W96" i="14"/>
  <c r="Y96" i="14" s="1"/>
  <c r="N96" i="14"/>
  <c r="H96" i="14"/>
  <c r="I96" i="14" s="1"/>
  <c r="W95" i="14"/>
  <c r="Y95" i="14" s="1"/>
  <c r="N95" i="14"/>
  <c r="H95" i="14"/>
  <c r="I95" i="14" s="1"/>
  <c r="W94" i="14"/>
  <c r="Y94" i="14" s="1"/>
  <c r="N94" i="14"/>
  <c r="H94" i="14"/>
  <c r="W93" i="14"/>
  <c r="Y93" i="14" s="1"/>
  <c r="N93" i="14"/>
  <c r="H93" i="14"/>
  <c r="I93" i="14" s="1"/>
  <c r="W92" i="14"/>
  <c r="Y92" i="14" s="1"/>
  <c r="N92" i="14"/>
  <c r="H92" i="14"/>
  <c r="I92" i="14" s="1"/>
  <c r="W91" i="14"/>
  <c r="Y91" i="14" s="1"/>
  <c r="N91" i="14"/>
  <c r="H91" i="14"/>
  <c r="I91" i="14" s="1"/>
  <c r="W90" i="14"/>
  <c r="Y90" i="14" s="1"/>
  <c r="N90" i="14"/>
  <c r="H90" i="14"/>
  <c r="W89" i="14"/>
  <c r="Y89" i="14" s="1"/>
  <c r="N89" i="14"/>
  <c r="H89" i="14"/>
  <c r="I89" i="14" s="1"/>
  <c r="W88" i="14"/>
  <c r="Y88" i="14" s="1"/>
  <c r="N88" i="14"/>
  <c r="H88" i="14"/>
  <c r="I88" i="14" s="1"/>
  <c r="W87" i="14"/>
  <c r="Y87" i="14" s="1"/>
  <c r="N87" i="14"/>
  <c r="H87" i="14"/>
  <c r="W86" i="14"/>
  <c r="Y86" i="14" s="1"/>
  <c r="N86" i="14"/>
  <c r="H86" i="14"/>
  <c r="W85" i="14"/>
  <c r="Y85" i="14" s="1"/>
  <c r="N85" i="14"/>
  <c r="H85" i="14"/>
  <c r="I85" i="14" s="1"/>
  <c r="W84" i="14"/>
  <c r="Y84" i="14" s="1"/>
  <c r="N84" i="14"/>
  <c r="H84" i="14"/>
  <c r="I84" i="14" s="1"/>
  <c r="W83" i="14"/>
  <c r="Y83" i="14" s="1"/>
  <c r="N83" i="14"/>
  <c r="H83" i="14"/>
  <c r="I83" i="14" s="1"/>
  <c r="W82" i="14"/>
  <c r="Y82" i="14" s="1"/>
  <c r="N82" i="14"/>
  <c r="H82" i="14"/>
  <c r="H81" i="14"/>
  <c r="I81" i="14" s="1"/>
  <c r="W80" i="14"/>
  <c r="Y80" i="14" s="1"/>
  <c r="N80" i="14"/>
  <c r="H80" i="14"/>
  <c r="W79" i="14"/>
  <c r="Y79" i="14" s="1"/>
  <c r="N79" i="14"/>
  <c r="H79" i="14"/>
  <c r="I79" i="14" s="1"/>
  <c r="W78" i="14"/>
  <c r="N78" i="14"/>
  <c r="H78" i="14"/>
  <c r="G78" i="14"/>
  <c r="P77" i="14"/>
  <c r="L77" i="14"/>
  <c r="K77" i="14"/>
  <c r="X17" i="14" s="1"/>
  <c r="X77" i="14" s="1"/>
  <c r="J77" i="14"/>
  <c r="F77" i="14"/>
  <c r="E77" i="14"/>
  <c r="W76" i="14"/>
  <c r="Y76" i="14" s="1"/>
  <c r="N76" i="14"/>
  <c r="H76" i="14"/>
  <c r="I76" i="14" s="1"/>
  <c r="G76" i="14"/>
  <c r="W75" i="14"/>
  <c r="Y75" i="14" s="1"/>
  <c r="N75" i="14"/>
  <c r="H75" i="14"/>
  <c r="I75" i="14" s="1"/>
  <c r="W74" i="14"/>
  <c r="Y74" i="14" s="1"/>
  <c r="N74" i="14"/>
  <c r="H74" i="14"/>
  <c r="I74" i="14" s="1"/>
  <c r="W73" i="14"/>
  <c r="Y73" i="14" s="1"/>
  <c r="N73" i="14"/>
  <c r="H73" i="14"/>
  <c r="W72" i="14"/>
  <c r="Y72" i="14" s="1"/>
  <c r="N72" i="14"/>
  <c r="H72" i="14"/>
  <c r="I72" i="14" s="1"/>
  <c r="W71" i="14"/>
  <c r="Y71" i="14" s="1"/>
  <c r="N71" i="14"/>
  <c r="H71" i="14"/>
  <c r="I71" i="14" s="1"/>
  <c r="W70" i="14"/>
  <c r="Y70" i="14" s="1"/>
  <c r="N70" i="14"/>
  <c r="H70" i="14"/>
  <c r="I70" i="14" s="1"/>
  <c r="H69" i="14"/>
  <c r="I69" i="14" s="1"/>
  <c r="W68" i="14"/>
  <c r="Y68" i="14" s="1"/>
  <c r="N68" i="14"/>
  <c r="H68" i="14"/>
  <c r="I68" i="14" s="1"/>
  <c r="W67" i="14"/>
  <c r="Y67" i="14" s="1"/>
  <c r="N67" i="14"/>
  <c r="H67" i="14"/>
  <c r="W66" i="14"/>
  <c r="Y66" i="14" s="1"/>
  <c r="N66" i="14"/>
  <c r="H66" i="14"/>
  <c r="I66" i="14" s="1"/>
  <c r="W65" i="14"/>
  <c r="Y65" i="14" s="1"/>
  <c r="N65" i="14"/>
  <c r="H65" i="14"/>
  <c r="I65" i="14" s="1"/>
  <c r="W64" i="14"/>
  <c r="Y64" i="14" s="1"/>
  <c r="N64" i="14"/>
  <c r="H64" i="14"/>
  <c r="U64" i="14" s="1"/>
  <c r="W63" i="14"/>
  <c r="Y63" i="14" s="1"/>
  <c r="N63" i="14"/>
  <c r="H63" i="14"/>
  <c r="W62" i="14"/>
  <c r="Y62" i="14" s="1"/>
  <c r="N62" i="14"/>
  <c r="H62" i="14"/>
  <c r="I62" i="14" s="1"/>
  <c r="W61" i="14"/>
  <c r="Y61" i="14" s="1"/>
  <c r="N61" i="14"/>
  <c r="H61" i="14"/>
  <c r="I61" i="14" s="1"/>
  <c r="W60" i="14"/>
  <c r="Y60" i="14" s="1"/>
  <c r="N60" i="14"/>
  <c r="H60" i="14"/>
  <c r="I60" i="14" s="1"/>
  <c r="W59" i="14"/>
  <c r="Y59" i="14" s="1"/>
  <c r="N59" i="14"/>
  <c r="H59" i="14"/>
  <c r="W58" i="14"/>
  <c r="Y58" i="14" s="1"/>
  <c r="N58" i="14"/>
  <c r="H58" i="14"/>
  <c r="I58" i="14" s="1"/>
  <c r="W57" i="14"/>
  <c r="Y57" i="14" s="1"/>
  <c r="N57" i="14"/>
  <c r="H57" i="14"/>
  <c r="I57" i="14" s="1"/>
  <c r="W56" i="14"/>
  <c r="Y56" i="14" s="1"/>
  <c r="N56" i="14"/>
  <c r="H56" i="14"/>
  <c r="I56" i="14" s="1"/>
  <c r="W55" i="14"/>
  <c r="Y55" i="14" s="1"/>
  <c r="N55" i="14"/>
  <c r="H55" i="14"/>
  <c r="W54" i="14"/>
  <c r="Y54" i="14" s="1"/>
  <c r="N54" i="14"/>
  <c r="H54" i="14"/>
  <c r="I54" i="14" s="1"/>
  <c r="W53" i="14"/>
  <c r="Y53" i="14" s="1"/>
  <c r="N53" i="14"/>
  <c r="H53" i="14"/>
  <c r="I53" i="14" s="1"/>
  <c r="W52" i="14"/>
  <c r="Y52" i="14" s="1"/>
  <c r="N52" i="14"/>
  <c r="H52" i="14"/>
  <c r="I52" i="14" s="1"/>
  <c r="W51" i="14"/>
  <c r="Y51" i="14" s="1"/>
  <c r="N51" i="14"/>
  <c r="H51" i="14"/>
  <c r="H50" i="14"/>
  <c r="W49" i="14"/>
  <c r="Y49" i="14" s="1"/>
  <c r="N49" i="14"/>
  <c r="H49" i="14"/>
  <c r="W48" i="14"/>
  <c r="Y48" i="14" s="1"/>
  <c r="N48" i="14"/>
  <c r="H48" i="14"/>
  <c r="I48" i="14" s="1"/>
  <c r="W47" i="14"/>
  <c r="Y47" i="14" s="1"/>
  <c r="N47" i="14"/>
  <c r="H47" i="14"/>
  <c r="I47" i="14" s="1"/>
  <c r="W46" i="14"/>
  <c r="Y46" i="14" s="1"/>
  <c r="N46" i="14"/>
  <c r="H46" i="14"/>
  <c r="I46" i="14" s="1"/>
  <c r="W45" i="14"/>
  <c r="Y45" i="14" s="1"/>
  <c r="N45" i="14"/>
  <c r="H45" i="14"/>
  <c r="W44" i="14"/>
  <c r="Y44" i="14" s="1"/>
  <c r="N44" i="14"/>
  <c r="H44" i="14"/>
  <c r="I44" i="14" s="1"/>
  <c r="W43" i="14"/>
  <c r="Y43" i="14" s="1"/>
  <c r="N43" i="14"/>
  <c r="H43" i="14"/>
  <c r="I43" i="14" s="1"/>
  <c r="W42" i="14"/>
  <c r="Y42" i="14" s="1"/>
  <c r="N42" i="14"/>
  <c r="H42" i="14"/>
  <c r="W41" i="14"/>
  <c r="Y41" i="14" s="1"/>
  <c r="N41" i="14"/>
  <c r="H41" i="14"/>
  <c r="W40" i="14"/>
  <c r="Y40" i="14" s="1"/>
  <c r="N40" i="14"/>
  <c r="H40" i="14"/>
  <c r="W39" i="14"/>
  <c r="Y39" i="14" s="1"/>
  <c r="N39" i="14"/>
  <c r="H39" i="14"/>
  <c r="I39" i="14" s="1"/>
  <c r="W38" i="14"/>
  <c r="Y38" i="14" s="1"/>
  <c r="N38" i="14"/>
  <c r="H38" i="14"/>
  <c r="I38" i="14" s="1"/>
  <c r="W37" i="14"/>
  <c r="Y37" i="14" s="1"/>
  <c r="N37" i="14"/>
  <c r="H37" i="14"/>
  <c r="W36" i="14"/>
  <c r="Y36" i="14" s="1"/>
  <c r="N36" i="14"/>
  <c r="H36" i="14"/>
  <c r="I36" i="14" s="1"/>
  <c r="W35" i="14"/>
  <c r="Y35" i="14" s="1"/>
  <c r="N35" i="14"/>
  <c r="H35" i="14"/>
  <c r="I35" i="14" s="1"/>
  <c r="W34" i="14"/>
  <c r="Y34" i="14" s="1"/>
  <c r="N34" i="14"/>
  <c r="H34" i="14"/>
  <c r="I34" i="14" s="1"/>
  <c r="W33" i="14"/>
  <c r="Y33" i="14" s="1"/>
  <c r="N33" i="14"/>
  <c r="H33" i="14"/>
  <c r="W32" i="14"/>
  <c r="Y32" i="14" s="1"/>
  <c r="N32" i="14"/>
  <c r="H32" i="14"/>
  <c r="I32" i="14" s="1"/>
  <c r="W31" i="14"/>
  <c r="Y31" i="14" s="1"/>
  <c r="N31" i="14"/>
  <c r="H31" i="14"/>
  <c r="I31" i="14" s="1"/>
  <c r="W30" i="14"/>
  <c r="Y30" i="14" s="1"/>
  <c r="N30" i="14"/>
  <c r="H30" i="14"/>
  <c r="I30" i="14" s="1"/>
  <c r="W29" i="14"/>
  <c r="Y29" i="14" s="1"/>
  <c r="N29" i="14"/>
  <c r="H29" i="14"/>
  <c r="W28" i="14"/>
  <c r="Y28" i="14" s="1"/>
  <c r="N28" i="14"/>
  <c r="H28" i="14"/>
  <c r="I28" i="14" s="1"/>
  <c r="W27" i="14"/>
  <c r="Y27" i="14" s="1"/>
  <c r="N27" i="14"/>
  <c r="H27" i="14"/>
  <c r="I27" i="14" s="1"/>
  <c r="W26" i="14"/>
  <c r="Y26" i="14" s="1"/>
  <c r="N26" i="14"/>
  <c r="H26" i="14"/>
  <c r="W25" i="14"/>
  <c r="Y25" i="14" s="1"/>
  <c r="N25" i="14"/>
  <c r="H25" i="14"/>
  <c r="W24" i="14"/>
  <c r="Y24" i="14" s="1"/>
  <c r="N24" i="14"/>
  <c r="H24" i="14"/>
  <c r="I24" i="14" s="1"/>
  <c r="W23" i="14"/>
  <c r="Y23" i="14" s="1"/>
  <c r="N23" i="14"/>
  <c r="H23" i="14"/>
  <c r="I23" i="14" s="1"/>
  <c r="W22" i="14"/>
  <c r="Y22" i="14" s="1"/>
  <c r="N22" i="14"/>
  <c r="H22" i="14"/>
  <c r="I22" i="14" s="1"/>
  <c r="W21" i="14"/>
  <c r="Y21" i="14" s="1"/>
  <c r="N21" i="14"/>
  <c r="H21" i="14"/>
  <c r="W20" i="14"/>
  <c r="Y20" i="14" s="1"/>
  <c r="N20" i="14"/>
  <c r="H20" i="14"/>
  <c r="I20" i="14" s="1"/>
  <c r="W19" i="14"/>
  <c r="Y19" i="14" s="1"/>
  <c r="N19" i="14"/>
  <c r="H19" i="14"/>
  <c r="I19" i="14" s="1"/>
  <c r="H18" i="14"/>
  <c r="I18" i="14" s="1"/>
  <c r="W17" i="14"/>
  <c r="Y17" i="14" s="1"/>
  <c r="N17" i="14"/>
  <c r="H17" i="14"/>
  <c r="G17" i="14"/>
  <c r="U15" i="14"/>
  <c r="E10" i="14"/>
  <c r="P478" i="13"/>
  <c r="L478" i="13"/>
  <c r="K478" i="13"/>
  <c r="X439" i="13" s="1"/>
  <c r="X478" i="13" s="1"/>
  <c r="J478" i="13"/>
  <c r="F478" i="13"/>
  <c r="E478" i="13"/>
  <c r="W477" i="13"/>
  <c r="Y477" i="13" s="1"/>
  <c r="N477" i="13"/>
  <c r="H477" i="13"/>
  <c r="I477" i="13" s="1"/>
  <c r="G477" i="13"/>
  <c r="W476" i="13"/>
  <c r="Y476" i="13" s="1"/>
  <c r="N476" i="13"/>
  <c r="H476" i="13"/>
  <c r="I476" i="13" s="1"/>
  <c r="G476" i="13"/>
  <c r="W475" i="13"/>
  <c r="Y475" i="13" s="1"/>
  <c r="N475" i="13"/>
  <c r="H475" i="13"/>
  <c r="I475" i="13" s="1"/>
  <c r="G475" i="13"/>
  <c r="W474" i="13"/>
  <c r="Y474" i="13" s="1"/>
  <c r="N474" i="13"/>
  <c r="H474" i="13"/>
  <c r="I474" i="13" s="1"/>
  <c r="G474" i="13"/>
  <c r="W473" i="13"/>
  <c r="Y473" i="13" s="1"/>
  <c r="N473" i="13"/>
  <c r="H473" i="13"/>
  <c r="G473" i="13"/>
  <c r="W472" i="13"/>
  <c r="Y472" i="13" s="1"/>
  <c r="N472" i="13"/>
  <c r="H472" i="13"/>
  <c r="I472" i="13" s="1"/>
  <c r="G472" i="13"/>
  <c r="W471" i="13"/>
  <c r="Y471" i="13" s="1"/>
  <c r="N471" i="13"/>
  <c r="H471" i="13"/>
  <c r="I471" i="13" s="1"/>
  <c r="G471" i="13"/>
  <c r="W470" i="13"/>
  <c r="Y470" i="13" s="1"/>
  <c r="N470" i="13"/>
  <c r="H470" i="13"/>
  <c r="I470" i="13" s="1"/>
  <c r="G470" i="13"/>
  <c r="W469" i="13"/>
  <c r="Y469" i="13" s="1"/>
  <c r="N469" i="13"/>
  <c r="H469" i="13"/>
  <c r="I469" i="13" s="1"/>
  <c r="G469" i="13"/>
  <c r="W468" i="13"/>
  <c r="Y468" i="13" s="1"/>
  <c r="N468" i="13"/>
  <c r="H468" i="13"/>
  <c r="I468" i="13" s="1"/>
  <c r="G468" i="13"/>
  <c r="W467" i="13"/>
  <c r="Y467" i="13" s="1"/>
  <c r="N467" i="13"/>
  <c r="H467" i="13"/>
  <c r="I467" i="13" s="1"/>
  <c r="G467" i="13"/>
  <c r="W466" i="13"/>
  <c r="Y466" i="13" s="1"/>
  <c r="N466" i="13"/>
  <c r="H466" i="13"/>
  <c r="I466" i="13" s="1"/>
  <c r="G466" i="13"/>
  <c r="W465" i="13"/>
  <c r="Y465" i="13" s="1"/>
  <c r="N465" i="13"/>
  <c r="H465" i="13"/>
  <c r="I465" i="13" s="1"/>
  <c r="G465" i="13"/>
  <c r="W464" i="13"/>
  <c r="Y464" i="13" s="1"/>
  <c r="N464" i="13"/>
  <c r="H464" i="13"/>
  <c r="I464" i="13" s="1"/>
  <c r="G464" i="13"/>
  <c r="W463" i="13"/>
  <c r="Y463" i="13" s="1"/>
  <c r="N463" i="13"/>
  <c r="H463" i="13"/>
  <c r="I463" i="13" s="1"/>
  <c r="G463" i="13"/>
  <c r="W462" i="13"/>
  <c r="Y462" i="13" s="1"/>
  <c r="N462" i="13"/>
  <c r="H462" i="13"/>
  <c r="I462" i="13" s="1"/>
  <c r="G462" i="13"/>
  <c r="H461" i="13"/>
  <c r="I461" i="13" s="1"/>
  <c r="G461" i="13"/>
  <c r="W460" i="13"/>
  <c r="Y460" i="13" s="1"/>
  <c r="W459" i="13"/>
  <c r="Y459" i="13" s="1"/>
  <c r="N459" i="13"/>
  <c r="H459" i="13"/>
  <c r="I459" i="13" s="1"/>
  <c r="G459" i="13"/>
  <c r="W458" i="13"/>
  <c r="Y458" i="13" s="1"/>
  <c r="N458" i="13"/>
  <c r="H458" i="13"/>
  <c r="I458" i="13" s="1"/>
  <c r="G458" i="13"/>
  <c r="W457" i="13"/>
  <c r="Y457" i="13" s="1"/>
  <c r="N457" i="13"/>
  <c r="H457" i="13"/>
  <c r="I457" i="13" s="1"/>
  <c r="G457" i="13"/>
  <c r="W456" i="13"/>
  <c r="Y456" i="13" s="1"/>
  <c r="N456" i="13"/>
  <c r="H456" i="13"/>
  <c r="I456" i="13" s="1"/>
  <c r="G456" i="13"/>
  <c r="W455" i="13"/>
  <c r="Y455" i="13" s="1"/>
  <c r="N455" i="13"/>
  <c r="H455" i="13"/>
  <c r="I455" i="13" s="1"/>
  <c r="G455" i="13"/>
  <c r="W454" i="13"/>
  <c r="Y454" i="13" s="1"/>
  <c r="N454" i="13"/>
  <c r="H454" i="13"/>
  <c r="I454" i="13" s="1"/>
  <c r="G454" i="13"/>
  <c r="W453" i="13"/>
  <c r="Y453" i="13" s="1"/>
  <c r="N453" i="13"/>
  <c r="H453" i="13"/>
  <c r="I453" i="13" s="1"/>
  <c r="G453" i="13"/>
  <c r="W452" i="13"/>
  <c r="Y452" i="13" s="1"/>
  <c r="N452" i="13"/>
  <c r="H452" i="13"/>
  <c r="I452" i="13" s="1"/>
  <c r="G452" i="13"/>
  <c r="W451" i="13"/>
  <c r="Y451" i="13" s="1"/>
  <c r="N451" i="13"/>
  <c r="H451" i="13"/>
  <c r="I451" i="13" s="1"/>
  <c r="G451" i="13"/>
  <c r="W450" i="13"/>
  <c r="Y450" i="13" s="1"/>
  <c r="N450" i="13"/>
  <c r="H450" i="13"/>
  <c r="I450" i="13" s="1"/>
  <c r="G450" i="13"/>
  <c r="W449" i="13"/>
  <c r="Y449" i="13" s="1"/>
  <c r="N449" i="13"/>
  <c r="H449" i="13"/>
  <c r="I449" i="13" s="1"/>
  <c r="G449" i="13"/>
  <c r="W448" i="13"/>
  <c r="Y448" i="13" s="1"/>
  <c r="N448" i="13"/>
  <c r="H448" i="13"/>
  <c r="I448" i="13" s="1"/>
  <c r="G448" i="13"/>
  <c r="W447" i="13"/>
  <c r="Y447" i="13" s="1"/>
  <c r="N447" i="13"/>
  <c r="H447" i="13"/>
  <c r="I447" i="13" s="1"/>
  <c r="G447" i="13"/>
  <c r="W446" i="13"/>
  <c r="Y446" i="13" s="1"/>
  <c r="N446" i="13"/>
  <c r="H446" i="13"/>
  <c r="I446" i="13" s="1"/>
  <c r="G446" i="13"/>
  <c r="W445" i="13"/>
  <c r="Y445" i="13" s="1"/>
  <c r="N445" i="13"/>
  <c r="H445" i="13"/>
  <c r="I445" i="13" s="1"/>
  <c r="G445" i="13"/>
  <c r="W444" i="13"/>
  <c r="Y444" i="13" s="1"/>
  <c r="N444" i="13"/>
  <c r="H444" i="13"/>
  <c r="I444" i="13" s="1"/>
  <c r="G444" i="13"/>
  <c r="W443" i="13"/>
  <c r="Y443" i="13" s="1"/>
  <c r="N443" i="13"/>
  <c r="H443" i="13"/>
  <c r="I443" i="13" s="1"/>
  <c r="G443" i="13"/>
  <c r="W442" i="13"/>
  <c r="Y442" i="13" s="1"/>
  <c r="N442" i="13"/>
  <c r="H442" i="13"/>
  <c r="I442" i="13" s="1"/>
  <c r="G442" i="13"/>
  <c r="W441" i="13"/>
  <c r="Y441" i="13" s="1"/>
  <c r="N441" i="13"/>
  <c r="H441" i="13"/>
  <c r="I441" i="13" s="1"/>
  <c r="G441" i="13"/>
  <c r="W440" i="13"/>
  <c r="Y440" i="13" s="1"/>
  <c r="N440" i="13"/>
  <c r="H440" i="13"/>
  <c r="G440" i="13"/>
  <c r="H439" i="13"/>
  <c r="I439" i="13" s="1"/>
  <c r="G439" i="13"/>
  <c r="P438" i="13"/>
  <c r="L438" i="13"/>
  <c r="K438" i="13"/>
  <c r="X391" i="13" s="1"/>
  <c r="X438" i="13" s="1"/>
  <c r="J438" i="13"/>
  <c r="F438" i="13"/>
  <c r="E438" i="13"/>
  <c r="W437" i="13"/>
  <c r="Y437" i="13" s="1"/>
  <c r="N437" i="13"/>
  <c r="H437" i="13"/>
  <c r="I437" i="13" s="1"/>
  <c r="G437" i="13"/>
  <c r="W436" i="13"/>
  <c r="Y436" i="13" s="1"/>
  <c r="N436" i="13"/>
  <c r="H436" i="13"/>
  <c r="I436" i="13" s="1"/>
  <c r="G436" i="13"/>
  <c r="W435" i="13"/>
  <c r="Y435" i="13" s="1"/>
  <c r="N435" i="13"/>
  <c r="H435" i="13"/>
  <c r="I435" i="13" s="1"/>
  <c r="G435" i="13"/>
  <c r="W434" i="13"/>
  <c r="Y434" i="13" s="1"/>
  <c r="N434" i="13"/>
  <c r="H434" i="13"/>
  <c r="I434" i="13" s="1"/>
  <c r="G434" i="13"/>
  <c r="W433" i="13"/>
  <c r="Y433" i="13" s="1"/>
  <c r="N433" i="13"/>
  <c r="H433" i="13"/>
  <c r="I433" i="13" s="1"/>
  <c r="G433" i="13"/>
  <c r="W432" i="13"/>
  <c r="Y432" i="13" s="1"/>
  <c r="N432" i="13"/>
  <c r="H432" i="13"/>
  <c r="I432" i="13" s="1"/>
  <c r="G432" i="13"/>
  <c r="W431" i="13"/>
  <c r="Y431" i="13" s="1"/>
  <c r="N431" i="13"/>
  <c r="H431" i="13"/>
  <c r="G431" i="13"/>
  <c r="W430" i="13"/>
  <c r="Y430" i="13" s="1"/>
  <c r="N430" i="13"/>
  <c r="H430" i="13"/>
  <c r="G430" i="13"/>
  <c r="W429" i="13"/>
  <c r="Y429" i="13" s="1"/>
  <c r="N429" i="13"/>
  <c r="H429" i="13"/>
  <c r="I429" i="13" s="1"/>
  <c r="G429" i="13"/>
  <c r="W428" i="13"/>
  <c r="Y428" i="13" s="1"/>
  <c r="N428" i="13"/>
  <c r="H428" i="13"/>
  <c r="I428" i="13" s="1"/>
  <c r="G428" i="13"/>
  <c r="W427" i="13"/>
  <c r="Y427" i="13" s="1"/>
  <c r="N427" i="13"/>
  <c r="H427" i="13"/>
  <c r="I427" i="13" s="1"/>
  <c r="G427" i="13"/>
  <c r="W426" i="13"/>
  <c r="Y426" i="13" s="1"/>
  <c r="N426" i="13"/>
  <c r="H426" i="13"/>
  <c r="I426" i="13" s="1"/>
  <c r="G426" i="13"/>
  <c r="W425" i="13"/>
  <c r="Y425" i="13" s="1"/>
  <c r="N425" i="13"/>
  <c r="H425" i="13"/>
  <c r="I425" i="13" s="1"/>
  <c r="G425" i="13"/>
  <c r="W424" i="13"/>
  <c r="Y424" i="13" s="1"/>
  <c r="N424" i="13"/>
  <c r="H424" i="13"/>
  <c r="I424" i="13" s="1"/>
  <c r="G424" i="13"/>
  <c r="W423" i="13"/>
  <c r="Y423" i="13" s="1"/>
  <c r="N423" i="13"/>
  <c r="H423" i="13"/>
  <c r="G423" i="13"/>
  <c r="W422" i="13"/>
  <c r="Y422" i="13" s="1"/>
  <c r="N422" i="13"/>
  <c r="H422" i="13"/>
  <c r="G422" i="13"/>
  <c r="W421" i="13"/>
  <c r="Y421" i="13" s="1"/>
  <c r="N421" i="13"/>
  <c r="H421" i="13"/>
  <c r="I421" i="13" s="1"/>
  <c r="G421" i="13"/>
  <c r="W420" i="13"/>
  <c r="Y420" i="13" s="1"/>
  <c r="N420" i="13"/>
  <c r="H420" i="13"/>
  <c r="I420" i="13" s="1"/>
  <c r="G420" i="13"/>
  <c r="W419" i="13"/>
  <c r="Y419" i="13" s="1"/>
  <c r="N419" i="13"/>
  <c r="H419" i="13"/>
  <c r="I419" i="13" s="1"/>
  <c r="G419" i="13"/>
  <c r="W418" i="13"/>
  <c r="Y418" i="13" s="1"/>
  <c r="N418" i="13"/>
  <c r="H418" i="13"/>
  <c r="I418" i="13" s="1"/>
  <c r="G418" i="13"/>
  <c r="W417" i="13"/>
  <c r="Y417" i="13" s="1"/>
  <c r="N417" i="13"/>
  <c r="H417" i="13"/>
  <c r="I417" i="13" s="1"/>
  <c r="G417" i="13"/>
  <c r="W416" i="13"/>
  <c r="Y416" i="13" s="1"/>
  <c r="N416" i="13"/>
  <c r="H416" i="13"/>
  <c r="I416" i="13" s="1"/>
  <c r="G416" i="13"/>
  <c r="W415" i="13"/>
  <c r="Y415" i="13" s="1"/>
  <c r="N415" i="13"/>
  <c r="H415" i="13"/>
  <c r="G415" i="13"/>
  <c r="W414" i="13"/>
  <c r="Y414" i="13" s="1"/>
  <c r="N414" i="13"/>
  <c r="H414" i="13"/>
  <c r="G414" i="13"/>
  <c r="H413" i="13"/>
  <c r="I413" i="13" s="1"/>
  <c r="G413" i="13"/>
  <c r="W412" i="13"/>
  <c r="Y412" i="13" s="1"/>
  <c r="N412" i="13"/>
  <c r="W411" i="13"/>
  <c r="Y411" i="13" s="1"/>
  <c r="N411" i="13"/>
  <c r="H411" i="13"/>
  <c r="I411" i="13" s="1"/>
  <c r="G411" i="13"/>
  <c r="W410" i="13"/>
  <c r="Y410" i="13" s="1"/>
  <c r="N410" i="13"/>
  <c r="H410" i="13"/>
  <c r="I410" i="13" s="1"/>
  <c r="G410" i="13"/>
  <c r="W409" i="13"/>
  <c r="Y409" i="13" s="1"/>
  <c r="N409" i="13"/>
  <c r="H409" i="13"/>
  <c r="G409" i="13"/>
  <c r="W408" i="13"/>
  <c r="Y408" i="13" s="1"/>
  <c r="N408" i="13"/>
  <c r="H408" i="13"/>
  <c r="I408" i="13" s="1"/>
  <c r="G408" i="13"/>
  <c r="W407" i="13"/>
  <c r="Y407" i="13" s="1"/>
  <c r="N407" i="13"/>
  <c r="H407" i="13"/>
  <c r="I407" i="13" s="1"/>
  <c r="G407" i="13"/>
  <c r="W406" i="13"/>
  <c r="Y406" i="13" s="1"/>
  <c r="N406" i="13"/>
  <c r="H406" i="13"/>
  <c r="I406" i="13" s="1"/>
  <c r="G406" i="13"/>
  <c r="W405" i="13"/>
  <c r="Y405" i="13" s="1"/>
  <c r="N405" i="13"/>
  <c r="H405" i="13"/>
  <c r="G405" i="13"/>
  <c r="W404" i="13"/>
  <c r="Y404" i="13" s="1"/>
  <c r="N404" i="13"/>
  <c r="H404" i="13"/>
  <c r="I404" i="13" s="1"/>
  <c r="G404" i="13"/>
  <c r="W403" i="13"/>
  <c r="Y403" i="13" s="1"/>
  <c r="N403" i="13"/>
  <c r="H403" i="13"/>
  <c r="I403" i="13" s="1"/>
  <c r="G403" i="13"/>
  <c r="W402" i="13"/>
  <c r="Y402" i="13" s="1"/>
  <c r="N402" i="13"/>
  <c r="H402" i="13"/>
  <c r="I402" i="13" s="1"/>
  <c r="G402" i="13"/>
  <c r="W401" i="13"/>
  <c r="Y401" i="13" s="1"/>
  <c r="N401" i="13"/>
  <c r="H401" i="13"/>
  <c r="G401" i="13"/>
  <c r="W400" i="13"/>
  <c r="Y400" i="13" s="1"/>
  <c r="N400" i="13"/>
  <c r="H400" i="13"/>
  <c r="I400" i="13" s="1"/>
  <c r="G400" i="13"/>
  <c r="W399" i="13"/>
  <c r="Y399" i="13" s="1"/>
  <c r="N399" i="13"/>
  <c r="H399" i="13"/>
  <c r="G399" i="13"/>
  <c r="Y398" i="13"/>
  <c r="W398" i="13"/>
  <c r="N398" i="13"/>
  <c r="H398" i="13"/>
  <c r="I398" i="13" s="1"/>
  <c r="G398" i="13"/>
  <c r="W397" i="13"/>
  <c r="Y397" i="13" s="1"/>
  <c r="N397" i="13"/>
  <c r="H397" i="13"/>
  <c r="I397" i="13" s="1"/>
  <c r="G397" i="13"/>
  <c r="W396" i="13"/>
  <c r="Y396" i="13" s="1"/>
  <c r="N396" i="13"/>
  <c r="H396" i="13"/>
  <c r="G396" i="13"/>
  <c r="W395" i="13"/>
  <c r="Y395" i="13" s="1"/>
  <c r="N395" i="13"/>
  <c r="H395" i="13"/>
  <c r="I395" i="13" s="1"/>
  <c r="G395" i="13"/>
  <c r="W394" i="13"/>
  <c r="Y394" i="13" s="1"/>
  <c r="N394" i="13"/>
  <c r="H394" i="13"/>
  <c r="I394" i="13" s="1"/>
  <c r="G394" i="13"/>
  <c r="W393" i="13"/>
  <c r="Y393" i="13" s="1"/>
  <c r="N393" i="13"/>
  <c r="H393" i="13"/>
  <c r="G393" i="13"/>
  <c r="W392" i="13"/>
  <c r="Y392" i="13" s="1"/>
  <c r="N392" i="13"/>
  <c r="H392" i="13"/>
  <c r="I392" i="13" s="1"/>
  <c r="G392" i="13"/>
  <c r="H391" i="13"/>
  <c r="I391" i="13" s="1"/>
  <c r="G391" i="13"/>
  <c r="P390" i="13"/>
  <c r="L390" i="13"/>
  <c r="K390" i="13"/>
  <c r="J390" i="13"/>
  <c r="F390" i="13"/>
  <c r="E390" i="13"/>
  <c r="W389" i="13"/>
  <c r="Y389" i="13" s="1"/>
  <c r="N389" i="13"/>
  <c r="H389" i="13"/>
  <c r="I389" i="13" s="1"/>
  <c r="G389" i="13"/>
  <c r="W388" i="13"/>
  <c r="Y388" i="13" s="1"/>
  <c r="N388" i="13"/>
  <c r="H388" i="13"/>
  <c r="I388" i="13" s="1"/>
  <c r="G388" i="13"/>
  <c r="W387" i="13"/>
  <c r="Y387" i="13" s="1"/>
  <c r="N387" i="13"/>
  <c r="H387" i="13"/>
  <c r="G387" i="13"/>
  <c r="W386" i="13"/>
  <c r="Y386" i="13" s="1"/>
  <c r="N386" i="13"/>
  <c r="H386" i="13"/>
  <c r="I386" i="13" s="1"/>
  <c r="G386" i="13"/>
  <c r="W385" i="13"/>
  <c r="Y385" i="13" s="1"/>
  <c r="N385" i="13"/>
  <c r="H385" i="13"/>
  <c r="I385" i="13" s="1"/>
  <c r="G385" i="13"/>
  <c r="W384" i="13"/>
  <c r="Y384" i="13" s="1"/>
  <c r="N384" i="13"/>
  <c r="H384" i="13"/>
  <c r="G384" i="13"/>
  <c r="W383" i="13"/>
  <c r="Y383" i="13" s="1"/>
  <c r="N383" i="13"/>
  <c r="H383" i="13"/>
  <c r="I383" i="13" s="1"/>
  <c r="G383" i="13"/>
  <c r="W382" i="13"/>
  <c r="Y382" i="13" s="1"/>
  <c r="N382" i="13"/>
  <c r="H382" i="13"/>
  <c r="I382" i="13" s="1"/>
  <c r="G382" i="13"/>
  <c r="W381" i="13"/>
  <c r="Y381" i="13" s="1"/>
  <c r="N381" i="13"/>
  <c r="H381" i="13"/>
  <c r="I381" i="13" s="1"/>
  <c r="G381" i="13"/>
  <c r="W380" i="13"/>
  <c r="Y380" i="13" s="1"/>
  <c r="N380" i="13"/>
  <c r="H380" i="13"/>
  <c r="I380" i="13" s="1"/>
  <c r="G380" i="13"/>
  <c r="W379" i="13"/>
  <c r="Y379" i="13" s="1"/>
  <c r="N379" i="13"/>
  <c r="H379" i="13"/>
  <c r="G379" i="13"/>
  <c r="W378" i="13"/>
  <c r="Y378" i="13" s="1"/>
  <c r="N378" i="13"/>
  <c r="H378" i="13"/>
  <c r="I378" i="13" s="1"/>
  <c r="G378" i="13"/>
  <c r="W377" i="13"/>
  <c r="Y377" i="13" s="1"/>
  <c r="N377" i="13"/>
  <c r="H377" i="13"/>
  <c r="I377" i="13" s="1"/>
  <c r="G377" i="13"/>
  <c r="H376" i="13"/>
  <c r="G376" i="13"/>
  <c r="W375" i="13"/>
  <c r="Y375" i="13" s="1"/>
  <c r="N375" i="13"/>
  <c r="H375" i="13"/>
  <c r="I375" i="13" s="1"/>
  <c r="G375" i="13"/>
  <c r="W374" i="13"/>
  <c r="Y374" i="13" s="1"/>
  <c r="N374" i="13"/>
  <c r="H374" i="13"/>
  <c r="I374" i="13" s="1"/>
  <c r="G374" i="13"/>
  <c r="W373" i="13"/>
  <c r="Y373" i="13" s="1"/>
  <c r="N373" i="13"/>
  <c r="H373" i="13"/>
  <c r="G373" i="13"/>
  <c r="W372" i="13"/>
  <c r="Y372" i="13" s="1"/>
  <c r="N372" i="13"/>
  <c r="H372" i="13"/>
  <c r="G372" i="13"/>
  <c r="W371" i="13"/>
  <c r="Y371" i="13" s="1"/>
  <c r="N371" i="13"/>
  <c r="H371" i="13"/>
  <c r="I371" i="13" s="1"/>
  <c r="G371" i="13"/>
  <c r="W370" i="13"/>
  <c r="Y370" i="13" s="1"/>
  <c r="N370" i="13"/>
  <c r="H370" i="13"/>
  <c r="I370" i="13" s="1"/>
  <c r="G370" i="13"/>
  <c r="W369" i="13"/>
  <c r="Y369" i="13" s="1"/>
  <c r="N369" i="13"/>
  <c r="H369" i="13"/>
  <c r="I369" i="13" s="1"/>
  <c r="G369" i="13"/>
  <c r="W368" i="13"/>
  <c r="Y368" i="13" s="1"/>
  <c r="N368" i="13"/>
  <c r="H368" i="13"/>
  <c r="I368" i="13" s="1"/>
  <c r="G368" i="13"/>
  <c r="W367" i="13"/>
  <c r="Y367" i="13" s="1"/>
  <c r="N367" i="13"/>
  <c r="H367" i="13"/>
  <c r="I367" i="13" s="1"/>
  <c r="G367" i="13"/>
  <c r="W366" i="13"/>
  <c r="Y366" i="13" s="1"/>
  <c r="N366" i="13"/>
  <c r="H366" i="13"/>
  <c r="I366" i="13" s="1"/>
  <c r="G366" i="13"/>
  <c r="W365" i="13"/>
  <c r="Y365" i="13" s="1"/>
  <c r="N365" i="13"/>
  <c r="H365" i="13"/>
  <c r="G365" i="13"/>
  <c r="W364" i="13"/>
  <c r="Y364" i="13" s="1"/>
  <c r="N364" i="13"/>
  <c r="H364" i="13"/>
  <c r="G364" i="13"/>
  <c r="W363" i="13"/>
  <c r="Y363" i="13" s="1"/>
  <c r="N363" i="13"/>
  <c r="H363" i="13"/>
  <c r="I363" i="13" s="1"/>
  <c r="G363" i="13"/>
  <c r="W362" i="13"/>
  <c r="Y362" i="13" s="1"/>
  <c r="N362" i="13"/>
  <c r="H362" i="13"/>
  <c r="I362" i="13" s="1"/>
  <c r="G362" i="13"/>
  <c r="W361" i="13"/>
  <c r="Y361" i="13" s="1"/>
  <c r="N361" i="13"/>
  <c r="H361" i="13"/>
  <c r="I361" i="13" s="1"/>
  <c r="G361" i="13"/>
  <c r="W360" i="13"/>
  <c r="Y360" i="13" s="1"/>
  <c r="N360" i="13"/>
  <c r="H360" i="13"/>
  <c r="G360" i="13"/>
  <c r="W359" i="13"/>
  <c r="Y359" i="13" s="1"/>
  <c r="N359" i="13"/>
  <c r="H359" i="13"/>
  <c r="I359" i="13" s="1"/>
  <c r="G359" i="13"/>
  <c r="W358" i="13"/>
  <c r="Y358" i="13" s="1"/>
  <c r="N358" i="13"/>
  <c r="H358" i="13"/>
  <c r="I358" i="13" s="1"/>
  <c r="G358" i="13"/>
  <c r="W357" i="13"/>
  <c r="Y357" i="13" s="1"/>
  <c r="N357" i="13"/>
  <c r="H357" i="13"/>
  <c r="I357" i="13" s="1"/>
  <c r="G357" i="13"/>
  <c r="W356" i="13"/>
  <c r="Y356" i="13" s="1"/>
  <c r="N356" i="13"/>
  <c r="H356" i="13"/>
  <c r="I356" i="13" s="1"/>
  <c r="G356" i="13"/>
  <c r="W355" i="13"/>
  <c r="Y355" i="13" s="1"/>
  <c r="N355" i="13"/>
  <c r="H355" i="13"/>
  <c r="I355" i="13" s="1"/>
  <c r="G355" i="13"/>
  <c r="W354" i="13"/>
  <c r="Y354" i="13" s="1"/>
  <c r="N354" i="13"/>
  <c r="H354" i="13"/>
  <c r="I354" i="13" s="1"/>
  <c r="G354" i="13"/>
  <c r="W353" i="13"/>
  <c r="Y353" i="13" s="1"/>
  <c r="N353" i="13"/>
  <c r="H353" i="13"/>
  <c r="G353" i="13"/>
  <c r="W352" i="13"/>
  <c r="Y352" i="13" s="1"/>
  <c r="N352" i="13"/>
  <c r="H352" i="13"/>
  <c r="I352" i="13" s="1"/>
  <c r="G352" i="13"/>
  <c r="W351" i="13"/>
  <c r="Y351" i="13" s="1"/>
  <c r="N351" i="13"/>
  <c r="H351" i="13"/>
  <c r="G351" i="13"/>
  <c r="H350" i="13"/>
  <c r="I350" i="13" s="1"/>
  <c r="G350" i="13"/>
  <c r="W349" i="13"/>
  <c r="Y349" i="13" s="1"/>
  <c r="N349" i="13"/>
  <c r="H349" i="13"/>
  <c r="G349" i="13"/>
  <c r="W348" i="13"/>
  <c r="Y348" i="13" s="1"/>
  <c r="N348" i="13"/>
  <c r="H348" i="13"/>
  <c r="I348" i="13" s="1"/>
  <c r="G348" i="13"/>
  <c r="W347" i="13"/>
  <c r="Y347" i="13" s="1"/>
  <c r="N347" i="13"/>
  <c r="H347" i="13"/>
  <c r="I347" i="13" s="1"/>
  <c r="G347" i="13"/>
  <c r="W346" i="13"/>
  <c r="Y346" i="13" s="1"/>
  <c r="N346" i="13"/>
  <c r="H346" i="13"/>
  <c r="I346" i="13" s="1"/>
  <c r="G346" i="13"/>
  <c r="W345" i="13"/>
  <c r="Y345" i="13" s="1"/>
  <c r="N345" i="13"/>
  <c r="H345" i="13"/>
  <c r="I345" i="13" s="1"/>
  <c r="G345" i="13"/>
  <c r="W344" i="13"/>
  <c r="Y344" i="13" s="1"/>
  <c r="N344" i="13"/>
  <c r="H344" i="13"/>
  <c r="I344" i="13" s="1"/>
  <c r="G344" i="13"/>
  <c r="W343" i="13"/>
  <c r="Y343" i="13" s="1"/>
  <c r="N343" i="13"/>
  <c r="H343" i="13"/>
  <c r="I343" i="13" s="1"/>
  <c r="G343" i="13"/>
  <c r="Y342" i="13"/>
  <c r="W342" i="13"/>
  <c r="N342" i="13"/>
  <c r="H342" i="13"/>
  <c r="G342" i="13"/>
  <c r="W341" i="13"/>
  <c r="Y341" i="13" s="1"/>
  <c r="N341" i="13"/>
  <c r="H341" i="13"/>
  <c r="I341" i="13" s="1"/>
  <c r="G341" i="13"/>
  <c r="W340" i="13"/>
  <c r="Y340" i="13" s="1"/>
  <c r="N340" i="13"/>
  <c r="H340" i="13"/>
  <c r="I340" i="13" s="1"/>
  <c r="G340" i="13"/>
  <c r="W339" i="13"/>
  <c r="Y339" i="13" s="1"/>
  <c r="N339" i="13"/>
  <c r="H339" i="13"/>
  <c r="I339" i="13" s="1"/>
  <c r="G339" i="13"/>
  <c r="W338" i="13"/>
  <c r="Y338" i="13" s="1"/>
  <c r="N338" i="13"/>
  <c r="H338" i="13"/>
  <c r="I338" i="13" s="1"/>
  <c r="G338" i="13"/>
  <c r="W337" i="13"/>
  <c r="Y337" i="13" s="1"/>
  <c r="N337" i="13"/>
  <c r="H337" i="13"/>
  <c r="I337" i="13" s="1"/>
  <c r="G337" i="13"/>
  <c r="H336" i="13"/>
  <c r="G336" i="13"/>
  <c r="W335" i="13"/>
  <c r="Y335" i="13" s="1"/>
  <c r="N335" i="13"/>
  <c r="H335" i="13"/>
  <c r="G335" i="13"/>
  <c r="W334" i="13"/>
  <c r="Y334" i="13" s="1"/>
  <c r="N334" i="13"/>
  <c r="H334" i="13"/>
  <c r="I334" i="13" s="1"/>
  <c r="G334" i="13"/>
  <c r="W333" i="13"/>
  <c r="Y333" i="13" s="1"/>
  <c r="N333" i="13"/>
  <c r="H333" i="13"/>
  <c r="I333" i="13" s="1"/>
  <c r="G333" i="13"/>
  <c r="W332" i="13"/>
  <c r="Y332" i="13" s="1"/>
  <c r="N332" i="13"/>
  <c r="H332" i="13"/>
  <c r="G332" i="13"/>
  <c r="W331" i="13"/>
  <c r="Y331" i="13" s="1"/>
  <c r="N331" i="13"/>
  <c r="H331" i="13"/>
  <c r="G331" i="13"/>
  <c r="W330" i="13"/>
  <c r="Y330" i="13" s="1"/>
  <c r="N330" i="13"/>
  <c r="H330" i="13"/>
  <c r="I330" i="13" s="1"/>
  <c r="G330" i="13"/>
  <c r="W329" i="13"/>
  <c r="Y329" i="13" s="1"/>
  <c r="N329" i="13"/>
  <c r="H329" i="13"/>
  <c r="I329" i="13" s="1"/>
  <c r="G329" i="13"/>
  <c r="W328" i="13"/>
  <c r="Y328" i="13" s="1"/>
  <c r="N328" i="13"/>
  <c r="H328" i="13"/>
  <c r="G328" i="13"/>
  <c r="W327" i="13"/>
  <c r="Y327" i="13" s="1"/>
  <c r="N327" i="13"/>
  <c r="H327" i="13"/>
  <c r="G327" i="13"/>
  <c r="W326" i="13"/>
  <c r="Y326" i="13" s="1"/>
  <c r="N326" i="13"/>
  <c r="H326" i="13"/>
  <c r="I326" i="13" s="1"/>
  <c r="G326" i="13"/>
  <c r="W325" i="13"/>
  <c r="Y325" i="13" s="1"/>
  <c r="N325" i="13"/>
  <c r="H325" i="13"/>
  <c r="I325" i="13" s="1"/>
  <c r="G325" i="13"/>
  <c r="W324" i="13"/>
  <c r="Y324" i="13" s="1"/>
  <c r="N324" i="13"/>
  <c r="H324" i="13"/>
  <c r="G324" i="13"/>
  <c r="W323" i="13"/>
  <c r="Y323" i="13" s="1"/>
  <c r="N323" i="13"/>
  <c r="H323" i="13"/>
  <c r="G323" i="13"/>
  <c r="W322" i="13"/>
  <c r="Y322" i="13" s="1"/>
  <c r="N322" i="13"/>
  <c r="H322" i="13"/>
  <c r="I322" i="13" s="1"/>
  <c r="G322" i="13"/>
  <c r="W321" i="13"/>
  <c r="Y321" i="13" s="1"/>
  <c r="N321" i="13"/>
  <c r="H321" i="13"/>
  <c r="I321" i="13" s="1"/>
  <c r="G321" i="13"/>
  <c r="W320" i="13"/>
  <c r="Y320" i="13" s="1"/>
  <c r="N320" i="13"/>
  <c r="H320" i="13"/>
  <c r="G320" i="13"/>
  <c r="W319" i="13"/>
  <c r="Y319" i="13" s="1"/>
  <c r="N319" i="13"/>
  <c r="H319" i="13"/>
  <c r="G319" i="13"/>
  <c r="W318" i="13"/>
  <c r="Y318" i="13" s="1"/>
  <c r="N318" i="13"/>
  <c r="H318" i="13"/>
  <c r="I318" i="13" s="1"/>
  <c r="G318" i="13"/>
  <c r="W317" i="13"/>
  <c r="Y317" i="13" s="1"/>
  <c r="N317" i="13"/>
  <c r="H317" i="13"/>
  <c r="I317" i="13" s="1"/>
  <c r="G317" i="13"/>
  <c r="W316" i="13"/>
  <c r="Y316" i="13" s="1"/>
  <c r="N316" i="13"/>
  <c r="H316" i="13"/>
  <c r="G316" i="13"/>
  <c r="W315" i="13"/>
  <c r="Y315" i="13" s="1"/>
  <c r="N315" i="13"/>
  <c r="H315" i="13"/>
  <c r="G315" i="13"/>
  <c r="W314" i="13"/>
  <c r="Y314" i="13" s="1"/>
  <c r="N314" i="13"/>
  <c r="H314" i="13"/>
  <c r="I314" i="13" s="1"/>
  <c r="G314" i="13"/>
  <c r="W313" i="13"/>
  <c r="Y313" i="13" s="1"/>
  <c r="N313" i="13"/>
  <c r="H313" i="13"/>
  <c r="I313" i="13" s="1"/>
  <c r="G313" i="13"/>
  <c r="W312" i="13"/>
  <c r="Y312" i="13" s="1"/>
  <c r="N312" i="13"/>
  <c r="H312" i="13"/>
  <c r="G312" i="13"/>
  <c r="W311" i="13"/>
  <c r="Y311" i="13" s="1"/>
  <c r="N311" i="13"/>
  <c r="H311" i="13"/>
  <c r="G311" i="13"/>
  <c r="X310" i="13"/>
  <c r="X390" i="13" s="1"/>
  <c r="H310" i="13"/>
  <c r="I310" i="13" s="1"/>
  <c r="G310" i="13"/>
  <c r="P309" i="13"/>
  <c r="L309" i="13"/>
  <c r="K309" i="13"/>
  <c r="X257" i="13" s="1"/>
  <c r="X309" i="13" s="1"/>
  <c r="J309" i="13"/>
  <c r="F309" i="13"/>
  <c r="E309" i="13"/>
  <c r="W308" i="13"/>
  <c r="Y308" i="13" s="1"/>
  <c r="N308" i="13"/>
  <c r="H308" i="13"/>
  <c r="I308" i="13" s="1"/>
  <c r="G308" i="13"/>
  <c r="W307" i="13"/>
  <c r="Y307" i="13" s="1"/>
  <c r="N307" i="13"/>
  <c r="H307" i="13"/>
  <c r="G307" i="13"/>
  <c r="W306" i="13"/>
  <c r="Y306" i="13" s="1"/>
  <c r="N306" i="13"/>
  <c r="H306" i="13"/>
  <c r="G306" i="13"/>
  <c r="W305" i="13"/>
  <c r="Y305" i="13" s="1"/>
  <c r="N305" i="13"/>
  <c r="H305" i="13"/>
  <c r="I305" i="13" s="1"/>
  <c r="G305" i="13"/>
  <c r="W304" i="13"/>
  <c r="Y304" i="13" s="1"/>
  <c r="N304" i="13"/>
  <c r="H304" i="13"/>
  <c r="I304" i="13" s="1"/>
  <c r="G304" i="13"/>
  <c r="W303" i="13"/>
  <c r="Y303" i="13" s="1"/>
  <c r="N303" i="13"/>
  <c r="H303" i="13"/>
  <c r="G303" i="13"/>
  <c r="W302" i="13"/>
  <c r="Y302" i="13" s="1"/>
  <c r="N302" i="13"/>
  <c r="H302" i="13"/>
  <c r="G302" i="13"/>
  <c r="W301" i="13"/>
  <c r="Y301" i="13" s="1"/>
  <c r="N301" i="13"/>
  <c r="H301" i="13"/>
  <c r="I301" i="13" s="1"/>
  <c r="G301" i="13"/>
  <c r="W300" i="13"/>
  <c r="Y300" i="13" s="1"/>
  <c r="N300" i="13"/>
  <c r="H300" i="13"/>
  <c r="I300" i="13" s="1"/>
  <c r="G300" i="13"/>
  <c r="W299" i="13"/>
  <c r="Y299" i="13" s="1"/>
  <c r="N299" i="13"/>
  <c r="H299" i="13"/>
  <c r="G299" i="13"/>
  <c r="W298" i="13"/>
  <c r="Y298" i="13" s="1"/>
  <c r="N298" i="13"/>
  <c r="H298" i="13"/>
  <c r="G298" i="13"/>
  <c r="W297" i="13"/>
  <c r="Y297" i="13" s="1"/>
  <c r="N297" i="13"/>
  <c r="H297" i="13"/>
  <c r="I297" i="13" s="1"/>
  <c r="G297" i="13"/>
  <c r="W296" i="13"/>
  <c r="Y296" i="13" s="1"/>
  <c r="N296" i="13"/>
  <c r="H296" i="13"/>
  <c r="I296" i="13" s="1"/>
  <c r="G296" i="13"/>
  <c r="W295" i="13"/>
  <c r="Y295" i="13" s="1"/>
  <c r="N295" i="13"/>
  <c r="H295" i="13"/>
  <c r="G295" i="13"/>
  <c r="W294" i="13"/>
  <c r="Y294" i="13" s="1"/>
  <c r="N294" i="13"/>
  <c r="H294" i="13"/>
  <c r="G294" i="13"/>
  <c r="W293" i="13"/>
  <c r="Y293" i="13" s="1"/>
  <c r="N293" i="13"/>
  <c r="H293" i="13"/>
  <c r="I293" i="13" s="1"/>
  <c r="G293" i="13"/>
  <c r="W292" i="13"/>
  <c r="Y292" i="13" s="1"/>
  <c r="N292" i="13"/>
  <c r="H292" i="13"/>
  <c r="I292" i="13" s="1"/>
  <c r="G292" i="13"/>
  <c r="W291" i="13"/>
  <c r="Y291" i="13" s="1"/>
  <c r="N291" i="13"/>
  <c r="H291" i="13"/>
  <c r="G291" i="13"/>
  <c r="H290" i="13"/>
  <c r="I290" i="13" s="1"/>
  <c r="G290" i="13"/>
  <c r="W289" i="13"/>
  <c r="Y289" i="13" s="1"/>
  <c r="N289" i="13"/>
  <c r="H289" i="13"/>
  <c r="G289" i="13"/>
  <c r="W288" i="13"/>
  <c r="Y288" i="13" s="1"/>
  <c r="N288" i="13"/>
  <c r="H288" i="13"/>
  <c r="G288" i="13"/>
  <c r="W287" i="13"/>
  <c r="Y287" i="13" s="1"/>
  <c r="N287" i="13"/>
  <c r="H287" i="13"/>
  <c r="I287" i="13" s="1"/>
  <c r="G287" i="13"/>
  <c r="W286" i="13"/>
  <c r="Y286" i="13" s="1"/>
  <c r="N286" i="13"/>
  <c r="H286" i="13"/>
  <c r="I286" i="13" s="1"/>
  <c r="G286" i="13"/>
  <c r="W285" i="13"/>
  <c r="Y285" i="13" s="1"/>
  <c r="N285" i="13"/>
  <c r="H285" i="13"/>
  <c r="G285" i="13"/>
  <c r="W284" i="13"/>
  <c r="Y284" i="13" s="1"/>
  <c r="N284" i="13"/>
  <c r="H284" i="13"/>
  <c r="G284" i="13"/>
  <c r="W283" i="13"/>
  <c r="Y283" i="13" s="1"/>
  <c r="N283" i="13"/>
  <c r="H283" i="13"/>
  <c r="I283" i="13" s="1"/>
  <c r="G283" i="13"/>
  <c r="W282" i="13"/>
  <c r="Y282" i="13" s="1"/>
  <c r="N282" i="13"/>
  <c r="H282" i="13"/>
  <c r="I282" i="13" s="1"/>
  <c r="G282" i="13"/>
  <c r="W281" i="13"/>
  <c r="Y281" i="13" s="1"/>
  <c r="N281" i="13"/>
  <c r="H281" i="13"/>
  <c r="G281" i="13"/>
  <c r="W280" i="13"/>
  <c r="Y280" i="13" s="1"/>
  <c r="N280" i="13"/>
  <c r="H280" i="13"/>
  <c r="G280" i="13"/>
  <c r="W279" i="13"/>
  <c r="Y279" i="13" s="1"/>
  <c r="N279" i="13"/>
  <c r="H279" i="13"/>
  <c r="I279" i="13" s="1"/>
  <c r="G279" i="13"/>
  <c r="W278" i="13"/>
  <c r="Y278" i="13" s="1"/>
  <c r="N278" i="13"/>
  <c r="H278" i="13"/>
  <c r="I278" i="13" s="1"/>
  <c r="G278" i="13"/>
  <c r="W277" i="13"/>
  <c r="Y277" i="13" s="1"/>
  <c r="N277" i="13"/>
  <c r="H277" i="13"/>
  <c r="G277" i="13"/>
  <c r="W276" i="13"/>
  <c r="Y276" i="13" s="1"/>
  <c r="N276" i="13"/>
  <c r="H276" i="13"/>
  <c r="I276" i="13" s="1"/>
  <c r="G276" i="13"/>
  <c r="W275" i="13"/>
  <c r="Y275" i="13" s="1"/>
  <c r="N275" i="13"/>
  <c r="H275" i="13"/>
  <c r="I275" i="13" s="1"/>
  <c r="G275" i="13"/>
  <c r="W274" i="13"/>
  <c r="Y274" i="13" s="1"/>
  <c r="N274" i="13"/>
  <c r="H274" i="13"/>
  <c r="I274" i="13" s="1"/>
  <c r="G274" i="13"/>
  <c r="N273" i="13"/>
  <c r="H273" i="13"/>
  <c r="I273" i="13" s="1"/>
  <c r="G273" i="13"/>
  <c r="W272" i="13"/>
  <c r="Y272" i="13" s="1"/>
  <c r="N272" i="13"/>
  <c r="H272" i="13"/>
  <c r="I272" i="13" s="1"/>
  <c r="G272" i="13"/>
  <c r="W271" i="13"/>
  <c r="Y271" i="13" s="1"/>
  <c r="N271" i="13"/>
  <c r="H271" i="13"/>
  <c r="I271" i="13" s="1"/>
  <c r="G271" i="13"/>
  <c r="W270" i="13"/>
  <c r="Y270" i="13" s="1"/>
  <c r="N270" i="13"/>
  <c r="H270" i="13"/>
  <c r="I270" i="13" s="1"/>
  <c r="G270" i="13"/>
  <c r="W269" i="13"/>
  <c r="Y269" i="13" s="1"/>
  <c r="N269" i="13"/>
  <c r="H269" i="13"/>
  <c r="I269" i="13" s="1"/>
  <c r="G269" i="13"/>
  <c r="W268" i="13"/>
  <c r="Y268" i="13" s="1"/>
  <c r="N268" i="13"/>
  <c r="H268" i="13"/>
  <c r="I268" i="13" s="1"/>
  <c r="G268" i="13"/>
  <c r="W267" i="13"/>
  <c r="Y267" i="13" s="1"/>
  <c r="N267" i="13"/>
  <c r="H267" i="13"/>
  <c r="I267" i="13" s="1"/>
  <c r="G267" i="13"/>
  <c r="W266" i="13"/>
  <c r="Y266" i="13" s="1"/>
  <c r="N266" i="13"/>
  <c r="H266" i="13"/>
  <c r="I266" i="13" s="1"/>
  <c r="G266" i="13"/>
  <c r="W265" i="13"/>
  <c r="Y265" i="13" s="1"/>
  <c r="N265" i="13"/>
  <c r="H265" i="13"/>
  <c r="I265" i="13" s="1"/>
  <c r="G265" i="13"/>
  <c r="W264" i="13"/>
  <c r="Y264" i="13" s="1"/>
  <c r="N264" i="13"/>
  <c r="H264" i="13"/>
  <c r="G264" i="13"/>
  <c r="W263" i="13"/>
  <c r="Y263" i="13" s="1"/>
  <c r="N263" i="13"/>
  <c r="H263" i="13"/>
  <c r="I263" i="13" s="1"/>
  <c r="G263" i="13"/>
  <c r="W262" i="13"/>
  <c r="Y262" i="13" s="1"/>
  <c r="N262" i="13"/>
  <c r="H262" i="13"/>
  <c r="I262" i="13" s="1"/>
  <c r="G262" i="13"/>
  <c r="W261" i="13"/>
  <c r="Y261" i="13" s="1"/>
  <c r="N261" i="13"/>
  <c r="H261" i="13"/>
  <c r="I261" i="13" s="1"/>
  <c r="G261" i="13"/>
  <c r="W260" i="13"/>
  <c r="Y260" i="13" s="1"/>
  <c r="N260" i="13"/>
  <c r="H260" i="13"/>
  <c r="G260" i="13"/>
  <c r="W259" i="13"/>
  <c r="Y259" i="13" s="1"/>
  <c r="N259" i="13"/>
  <c r="H259" i="13"/>
  <c r="I259" i="13" s="1"/>
  <c r="G259" i="13"/>
  <c r="W258" i="13"/>
  <c r="Y258" i="13" s="1"/>
  <c r="N258" i="13"/>
  <c r="H258" i="13"/>
  <c r="I258" i="13" s="1"/>
  <c r="G258" i="13"/>
  <c r="H257" i="13"/>
  <c r="G257" i="13"/>
  <c r="P256" i="13"/>
  <c r="L256" i="13"/>
  <c r="K256" i="13"/>
  <c r="X200" i="13" s="1"/>
  <c r="X256" i="13" s="1"/>
  <c r="J256" i="13"/>
  <c r="F256" i="13"/>
  <c r="E256" i="13"/>
  <c r="W255" i="13"/>
  <c r="Y255" i="13" s="1"/>
  <c r="N255" i="13"/>
  <c r="H255" i="13"/>
  <c r="G255" i="13"/>
  <c r="W254" i="13"/>
  <c r="Y254" i="13" s="1"/>
  <c r="N254" i="13"/>
  <c r="H254" i="13"/>
  <c r="I254" i="13" s="1"/>
  <c r="G254" i="13"/>
  <c r="W253" i="13"/>
  <c r="Y253" i="13" s="1"/>
  <c r="N253" i="13"/>
  <c r="H253" i="13"/>
  <c r="I253" i="13" s="1"/>
  <c r="G253" i="13"/>
  <c r="W252" i="13"/>
  <c r="Y252" i="13" s="1"/>
  <c r="N252" i="13"/>
  <c r="H252" i="13"/>
  <c r="I252" i="13" s="1"/>
  <c r="G252" i="13"/>
  <c r="W251" i="13"/>
  <c r="Y251" i="13" s="1"/>
  <c r="N251" i="13"/>
  <c r="H251" i="13"/>
  <c r="G251" i="13"/>
  <c r="W250" i="13"/>
  <c r="Y250" i="13" s="1"/>
  <c r="N250" i="13"/>
  <c r="H250" i="13"/>
  <c r="I250" i="13" s="1"/>
  <c r="G250" i="13"/>
  <c r="W249" i="13"/>
  <c r="Y249" i="13" s="1"/>
  <c r="N249" i="13"/>
  <c r="H249" i="13"/>
  <c r="I249" i="13" s="1"/>
  <c r="G249" i="13"/>
  <c r="W248" i="13"/>
  <c r="Y248" i="13" s="1"/>
  <c r="N248" i="13"/>
  <c r="H248" i="13"/>
  <c r="I248" i="13" s="1"/>
  <c r="G248" i="13"/>
  <c r="W247" i="13"/>
  <c r="Y247" i="13" s="1"/>
  <c r="N247" i="13"/>
  <c r="H247" i="13"/>
  <c r="G247" i="13"/>
  <c r="W246" i="13"/>
  <c r="Y246" i="13" s="1"/>
  <c r="N246" i="13"/>
  <c r="H246" i="13"/>
  <c r="I246" i="13" s="1"/>
  <c r="G246" i="13"/>
  <c r="W245" i="13"/>
  <c r="Y245" i="13" s="1"/>
  <c r="N245" i="13"/>
  <c r="H245" i="13"/>
  <c r="I245" i="13" s="1"/>
  <c r="G245" i="13"/>
  <c r="W244" i="13"/>
  <c r="Y244" i="13" s="1"/>
  <c r="N244" i="13"/>
  <c r="H244" i="13"/>
  <c r="I244" i="13" s="1"/>
  <c r="G244" i="13"/>
  <c r="W243" i="13"/>
  <c r="Y243" i="13" s="1"/>
  <c r="N243" i="13"/>
  <c r="H243" i="13"/>
  <c r="G243" i="13"/>
  <c r="W242" i="13"/>
  <c r="Y242" i="13" s="1"/>
  <c r="N242" i="13"/>
  <c r="H242" i="13"/>
  <c r="I242" i="13" s="1"/>
  <c r="G242" i="13"/>
  <c r="W241" i="13"/>
  <c r="Y241" i="13" s="1"/>
  <c r="N241" i="13"/>
  <c r="H241" i="13"/>
  <c r="I241" i="13" s="1"/>
  <c r="G241" i="13"/>
  <c r="W240" i="13"/>
  <c r="Y240" i="13" s="1"/>
  <c r="N240" i="13"/>
  <c r="H240" i="13"/>
  <c r="I240" i="13" s="1"/>
  <c r="G240" i="13"/>
  <c r="W239" i="13"/>
  <c r="Y239" i="13" s="1"/>
  <c r="N239" i="13"/>
  <c r="H239" i="13"/>
  <c r="G239" i="13"/>
  <c r="W238" i="13"/>
  <c r="Y238" i="13" s="1"/>
  <c r="N238" i="13"/>
  <c r="H238" i="13"/>
  <c r="I238" i="13" s="1"/>
  <c r="G238" i="13"/>
  <c r="W237" i="13"/>
  <c r="Y237" i="13" s="1"/>
  <c r="N237" i="13"/>
  <c r="H237" i="13"/>
  <c r="I237" i="13" s="1"/>
  <c r="G237" i="13"/>
  <c r="W236" i="13"/>
  <c r="Y236" i="13" s="1"/>
  <c r="N236" i="13"/>
  <c r="H236" i="13"/>
  <c r="I236" i="13" s="1"/>
  <c r="G236" i="13"/>
  <c r="W235" i="13"/>
  <c r="Y235" i="13" s="1"/>
  <c r="N235" i="13"/>
  <c r="H235" i="13"/>
  <c r="G235" i="13"/>
  <c r="W234" i="13"/>
  <c r="Y234" i="13" s="1"/>
  <c r="N234" i="13"/>
  <c r="H234" i="13"/>
  <c r="I234" i="13" s="1"/>
  <c r="G234" i="13"/>
  <c r="W233" i="13"/>
  <c r="Y233" i="13" s="1"/>
  <c r="N233" i="13"/>
  <c r="H233" i="13"/>
  <c r="I233" i="13" s="1"/>
  <c r="G233" i="13"/>
  <c r="W232" i="13"/>
  <c r="Y232" i="13" s="1"/>
  <c r="N232" i="13"/>
  <c r="H232" i="13"/>
  <c r="I232" i="13" s="1"/>
  <c r="G232" i="13"/>
  <c r="W231" i="13"/>
  <c r="Y231" i="13" s="1"/>
  <c r="N231" i="13"/>
  <c r="H231" i="13"/>
  <c r="G231" i="13"/>
  <c r="W230" i="13"/>
  <c r="Y230" i="13" s="1"/>
  <c r="N230" i="13"/>
  <c r="H230" i="13"/>
  <c r="I230" i="13" s="1"/>
  <c r="G230" i="13"/>
  <c r="W229" i="13"/>
  <c r="Y229" i="13" s="1"/>
  <c r="N229" i="13"/>
  <c r="H229" i="13"/>
  <c r="I229" i="13" s="1"/>
  <c r="G229" i="13"/>
  <c r="W228" i="13"/>
  <c r="Y228" i="13" s="1"/>
  <c r="N228" i="13"/>
  <c r="H228" i="13"/>
  <c r="I228" i="13" s="1"/>
  <c r="G228" i="13"/>
  <c r="W227" i="13"/>
  <c r="Y227" i="13" s="1"/>
  <c r="N227" i="13"/>
  <c r="H227" i="13"/>
  <c r="G227" i="13"/>
  <c r="W226" i="13"/>
  <c r="Y226" i="13" s="1"/>
  <c r="N226" i="13"/>
  <c r="H226" i="13"/>
  <c r="I226" i="13" s="1"/>
  <c r="G226" i="13"/>
  <c r="W225" i="13"/>
  <c r="Y225" i="13" s="1"/>
  <c r="N225" i="13"/>
  <c r="H225" i="13"/>
  <c r="I225" i="13" s="1"/>
  <c r="G225" i="13"/>
  <c r="W224" i="13"/>
  <c r="Y224" i="13" s="1"/>
  <c r="N224" i="13"/>
  <c r="H224" i="13"/>
  <c r="I224" i="13" s="1"/>
  <c r="G224" i="13"/>
  <c r="W223" i="13"/>
  <c r="Y223" i="13" s="1"/>
  <c r="N223" i="13"/>
  <c r="H223" i="13"/>
  <c r="G223" i="13"/>
  <c r="W222" i="13"/>
  <c r="Y222" i="13" s="1"/>
  <c r="N222" i="13"/>
  <c r="H222" i="13"/>
  <c r="I222" i="13" s="1"/>
  <c r="G222" i="13"/>
  <c r="W221" i="13"/>
  <c r="Y221" i="13" s="1"/>
  <c r="N221" i="13"/>
  <c r="H221" i="13"/>
  <c r="I221" i="13" s="1"/>
  <c r="G221" i="13"/>
  <c r="H220" i="13"/>
  <c r="G220" i="13"/>
  <c r="W219" i="13"/>
  <c r="Y219" i="13" s="1"/>
  <c r="W218" i="13"/>
  <c r="Y218" i="13" s="1"/>
  <c r="N218" i="13"/>
  <c r="H218" i="13"/>
  <c r="I218" i="13" s="1"/>
  <c r="G218" i="13"/>
  <c r="W217" i="13"/>
  <c r="Y217" i="13" s="1"/>
  <c r="N217" i="13"/>
  <c r="H217" i="13"/>
  <c r="G217" i="13"/>
  <c r="W216" i="13"/>
  <c r="Y216" i="13" s="1"/>
  <c r="N216" i="13"/>
  <c r="H216" i="13"/>
  <c r="I216" i="13" s="1"/>
  <c r="G216" i="13"/>
  <c r="W215" i="13"/>
  <c r="Y215" i="13" s="1"/>
  <c r="N215" i="13"/>
  <c r="H215" i="13"/>
  <c r="I215" i="13" s="1"/>
  <c r="G215" i="13"/>
  <c r="W214" i="13"/>
  <c r="Y214" i="13" s="1"/>
  <c r="N214" i="13"/>
  <c r="H214" i="13"/>
  <c r="I214" i="13" s="1"/>
  <c r="G214" i="13"/>
  <c r="W213" i="13"/>
  <c r="Y213" i="13" s="1"/>
  <c r="N213" i="13"/>
  <c r="H213" i="13"/>
  <c r="G213" i="13"/>
  <c r="W212" i="13"/>
  <c r="Y212" i="13" s="1"/>
  <c r="N212" i="13"/>
  <c r="H212" i="13"/>
  <c r="I212" i="13" s="1"/>
  <c r="G212" i="13"/>
  <c r="W211" i="13"/>
  <c r="Y211" i="13" s="1"/>
  <c r="N211" i="13"/>
  <c r="H211" i="13"/>
  <c r="I211" i="13" s="1"/>
  <c r="G211" i="13"/>
  <c r="W210" i="13"/>
  <c r="Y210" i="13" s="1"/>
  <c r="N210" i="13"/>
  <c r="H210" i="13"/>
  <c r="I210" i="13" s="1"/>
  <c r="G210" i="13"/>
  <c r="W209" i="13"/>
  <c r="Y209" i="13" s="1"/>
  <c r="N209" i="13"/>
  <c r="H209" i="13"/>
  <c r="G209" i="13"/>
  <c r="W208" i="13"/>
  <c r="Y208" i="13" s="1"/>
  <c r="N208" i="13"/>
  <c r="H208" i="13"/>
  <c r="I208" i="13" s="1"/>
  <c r="G208" i="13"/>
  <c r="W207" i="13"/>
  <c r="Y207" i="13" s="1"/>
  <c r="N207" i="13"/>
  <c r="H207" i="13"/>
  <c r="I207" i="13" s="1"/>
  <c r="G207" i="13"/>
  <c r="W206" i="13"/>
  <c r="Y206" i="13" s="1"/>
  <c r="N206" i="13"/>
  <c r="H206" i="13"/>
  <c r="I206" i="13" s="1"/>
  <c r="G206" i="13"/>
  <c r="W205" i="13"/>
  <c r="Y205" i="13" s="1"/>
  <c r="N205" i="13"/>
  <c r="H205" i="13"/>
  <c r="G205" i="13"/>
  <c r="W204" i="13"/>
  <c r="Y204" i="13" s="1"/>
  <c r="N204" i="13"/>
  <c r="H204" i="13"/>
  <c r="I204" i="13" s="1"/>
  <c r="G204" i="13"/>
  <c r="W203" i="13"/>
  <c r="Y203" i="13" s="1"/>
  <c r="N203" i="13"/>
  <c r="H203" i="13"/>
  <c r="I203" i="13" s="1"/>
  <c r="G203" i="13"/>
  <c r="W202" i="13"/>
  <c r="Y202" i="13" s="1"/>
  <c r="N202" i="13"/>
  <c r="H202" i="13"/>
  <c r="I202" i="13" s="1"/>
  <c r="G202" i="13"/>
  <c r="W201" i="13"/>
  <c r="Y201" i="13" s="1"/>
  <c r="N201" i="13"/>
  <c r="H201" i="13"/>
  <c r="G201" i="13"/>
  <c r="H200" i="13"/>
  <c r="I200" i="13" s="1"/>
  <c r="G200" i="13"/>
  <c r="P199" i="13"/>
  <c r="L199" i="13"/>
  <c r="K199" i="13"/>
  <c r="X161" i="13" s="1"/>
  <c r="X199" i="13" s="1"/>
  <c r="J199" i="13"/>
  <c r="F199" i="13"/>
  <c r="E199" i="13"/>
  <c r="W198" i="13"/>
  <c r="Y198" i="13" s="1"/>
  <c r="N198" i="13"/>
  <c r="H198" i="13"/>
  <c r="I198" i="13" s="1"/>
  <c r="G198" i="13"/>
  <c r="W197" i="13"/>
  <c r="Y197" i="13" s="1"/>
  <c r="N197" i="13"/>
  <c r="H197" i="13"/>
  <c r="I197" i="13" s="1"/>
  <c r="G197" i="13"/>
  <c r="W196" i="13"/>
  <c r="Y196" i="13" s="1"/>
  <c r="N196" i="13"/>
  <c r="H196" i="13"/>
  <c r="G196" i="13"/>
  <c r="W195" i="13"/>
  <c r="Y195" i="13" s="1"/>
  <c r="N195" i="13"/>
  <c r="H195" i="13"/>
  <c r="G195" i="13"/>
  <c r="W194" i="13"/>
  <c r="Y194" i="13" s="1"/>
  <c r="N194" i="13"/>
  <c r="H194" i="13"/>
  <c r="I194" i="13" s="1"/>
  <c r="G194" i="13"/>
  <c r="W193" i="13"/>
  <c r="Y193" i="13" s="1"/>
  <c r="N193" i="13"/>
  <c r="H193" i="13"/>
  <c r="I193" i="13" s="1"/>
  <c r="G193" i="13"/>
  <c r="W192" i="13"/>
  <c r="Y192" i="13" s="1"/>
  <c r="N192" i="13"/>
  <c r="H192" i="13"/>
  <c r="G192" i="13"/>
  <c r="W191" i="13"/>
  <c r="Y191" i="13" s="1"/>
  <c r="N191" i="13"/>
  <c r="H191" i="13"/>
  <c r="G191" i="13"/>
  <c r="W190" i="13"/>
  <c r="Y190" i="13" s="1"/>
  <c r="N190" i="13"/>
  <c r="H190" i="13"/>
  <c r="I190" i="13" s="1"/>
  <c r="G190" i="13"/>
  <c r="W189" i="13"/>
  <c r="Y189" i="13" s="1"/>
  <c r="N189" i="13"/>
  <c r="H189" i="13"/>
  <c r="I189" i="13" s="1"/>
  <c r="G189" i="13"/>
  <c r="W188" i="13"/>
  <c r="Y188" i="13" s="1"/>
  <c r="N188" i="13"/>
  <c r="H188" i="13"/>
  <c r="G188" i="13"/>
  <c r="W187" i="13"/>
  <c r="Y187" i="13" s="1"/>
  <c r="N187" i="13"/>
  <c r="H187" i="13"/>
  <c r="G187" i="13"/>
  <c r="W186" i="13"/>
  <c r="Y186" i="13" s="1"/>
  <c r="N186" i="13"/>
  <c r="H186" i="13"/>
  <c r="I186" i="13" s="1"/>
  <c r="G186" i="13"/>
  <c r="W185" i="13"/>
  <c r="Y185" i="13" s="1"/>
  <c r="N185" i="13"/>
  <c r="H185" i="13"/>
  <c r="I185" i="13" s="1"/>
  <c r="G185" i="13"/>
  <c r="W184" i="13"/>
  <c r="Y184" i="13" s="1"/>
  <c r="N184" i="13"/>
  <c r="H184" i="13"/>
  <c r="G184" i="13"/>
  <c r="W183" i="13"/>
  <c r="Y183" i="13" s="1"/>
  <c r="N183" i="13"/>
  <c r="H183" i="13"/>
  <c r="G183" i="13"/>
  <c r="W182" i="13"/>
  <c r="Y182" i="13" s="1"/>
  <c r="N182" i="13"/>
  <c r="H182" i="13"/>
  <c r="I182" i="13" s="1"/>
  <c r="G182" i="13"/>
  <c r="W181" i="13"/>
  <c r="Y181" i="13" s="1"/>
  <c r="N181" i="13"/>
  <c r="H181" i="13"/>
  <c r="I181" i="13" s="1"/>
  <c r="G181" i="13"/>
  <c r="W180" i="13"/>
  <c r="Y180" i="13" s="1"/>
  <c r="H180" i="13"/>
  <c r="G180" i="13"/>
  <c r="H179" i="13"/>
  <c r="I179" i="13" s="1"/>
  <c r="G179" i="13"/>
  <c r="W178" i="13"/>
  <c r="Y178" i="13" s="1"/>
  <c r="N178" i="13"/>
  <c r="H178" i="13"/>
  <c r="G178" i="13"/>
  <c r="W177" i="13"/>
  <c r="Y177" i="13" s="1"/>
  <c r="N177" i="13"/>
  <c r="H177" i="13"/>
  <c r="I177" i="13" s="1"/>
  <c r="G177" i="13"/>
  <c r="W176" i="13"/>
  <c r="Y176" i="13" s="1"/>
  <c r="N176" i="13"/>
  <c r="H176" i="13"/>
  <c r="I176" i="13" s="1"/>
  <c r="G176" i="13"/>
  <c r="W175" i="13"/>
  <c r="Y175" i="13" s="1"/>
  <c r="N175" i="13"/>
  <c r="H175" i="13"/>
  <c r="I175" i="13" s="1"/>
  <c r="G175" i="13"/>
  <c r="W174" i="13"/>
  <c r="Y174" i="13" s="1"/>
  <c r="N174" i="13"/>
  <c r="H174" i="13"/>
  <c r="G174" i="13"/>
  <c r="W173" i="13"/>
  <c r="Y173" i="13" s="1"/>
  <c r="N173" i="13"/>
  <c r="H173" i="13"/>
  <c r="I173" i="13" s="1"/>
  <c r="G173" i="13"/>
  <c r="W172" i="13"/>
  <c r="Y172" i="13" s="1"/>
  <c r="N172" i="13"/>
  <c r="H172" i="13"/>
  <c r="I172" i="13" s="1"/>
  <c r="G172" i="13"/>
  <c r="W171" i="13"/>
  <c r="Y171" i="13" s="1"/>
  <c r="N171" i="13"/>
  <c r="H171" i="13"/>
  <c r="I171" i="13" s="1"/>
  <c r="G171" i="13"/>
  <c r="W170" i="13"/>
  <c r="Y170" i="13" s="1"/>
  <c r="N170" i="13"/>
  <c r="H170" i="13"/>
  <c r="G170" i="13"/>
  <c r="W169" i="13"/>
  <c r="Y169" i="13" s="1"/>
  <c r="N169" i="13"/>
  <c r="H169" i="13"/>
  <c r="I169" i="13" s="1"/>
  <c r="G169" i="13"/>
  <c r="W168" i="13"/>
  <c r="Y168" i="13" s="1"/>
  <c r="N168" i="13"/>
  <c r="H168" i="13"/>
  <c r="I168" i="13" s="1"/>
  <c r="G168" i="13"/>
  <c r="W167" i="13"/>
  <c r="Y167" i="13" s="1"/>
  <c r="N167" i="13"/>
  <c r="H167" i="13"/>
  <c r="I167" i="13" s="1"/>
  <c r="G167" i="13"/>
  <c r="W166" i="13"/>
  <c r="Y166" i="13" s="1"/>
  <c r="N166" i="13"/>
  <c r="H166" i="13"/>
  <c r="G166" i="13"/>
  <c r="W165" i="13"/>
  <c r="Y165" i="13" s="1"/>
  <c r="N165" i="13"/>
  <c r="H165" i="13"/>
  <c r="I165" i="13" s="1"/>
  <c r="G165" i="13"/>
  <c r="W164" i="13"/>
  <c r="Y164" i="13" s="1"/>
  <c r="N164" i="13"/>
  <c r="H164" i="13"/>
  <c r="I164" i="13" s="1"/>
  <c r="G164" i="13"/>
  <c r="W163" i="13"/>
  <c r="Y163" i="13" s="1"/>
  <c r="N163" i="13"/>
  <c r="H163" i="13"/>
  <c r="I163" i="13" s="1"/>
  <c r="G163" i="13"/>
  <c r="W162" i="13"/>
  <c r="Y162" i="13" s="1"/>
  <c r="N162" i="13"/>
  <c r="H162" i="13"/>
  <c r="G162" i="13"/>
  <c r="H161" i="13"/>
  <c r="I161" i="13" s="1"/>
  <c r="G161" i="13"/>
  <c r="P160" i="13"/>
  <c r="L160" i="13"/>
  <c r="K160" i="13"/>
  <c r="X142" i="13" s="1"/>
  <c r="X160" i="13" s="1"/>
  <c r="J160" i="13"/>
  <c r="F160" i="13"/>
  <c r="E160" i="13"/>
  <c r="W159" i="13"/>
  <c r="Y159" i="13" s="1"/>
  <c r="N159" i="13"/>
  <c r="H159" i="13"/>
  <c r="I159" i="13" s="1"/>
  <c r="G159" i="13"/>
  <c r="W158" i="13"/>
  <c r="Y158" i="13" s="1"/>
  <c r="N158" i="13"/>
  <c r="H158" i="13"/>
  <c r="I158" i="13" s="1"/>
  <c r="G158" i="13"/>
  <c r="W157" i="13"/>
  <c r="Y157" i="13" s="1"/>
  <c r="N157" i="13"/>
  <c r="H157" i="13"/>
  <c r="I157" i="13" s="1"/>
  <c r="G157" i="13"/>
  <c r="W156" i="13"/>
  <c r="Y156" i="13" s="1"/>
  <c r="N156" i="13"/>
  <c r="H156" i="13"/>
  <c r="I156" i="13" s="1"/>
  <c r="G156" i="13"/>
  <c r="W155" i="13"/>
  <c r="Y155" i="13" s="1"/>
  <c r="N155" i="13"/>
  <c r="H155" i="13"/>
  <c r="G155" i="13"/>
  <c r="W154" i="13"/>
  <c r="Y154" i="13" s="1"/>
  <c r="N154" i="13"/>
  <c r="H154" i="13"/>
  <c r="I154" i="13" s="1"/>
  <c r="G154" i="13"/>
  <c r="W153" i="13"/>
  <c r="Y153" i="13" s="1"/>
  <c r="N153" i="13"/>
  <c r="H153" i="13"/>
  <c r="G153" i="13"/>
  <c r="W152" i="13"/>
  <c r="Y152" i="13" s="1"/>
  <c r="N152" i="13"/>
  <c r="H152" i="13"/>
  <c r="I152" i="13" s="1"/>
  <c r="G152" i="13"/>
  <c r="W151" i="13"/>
  <c r="Y151" i="13" s="1"/>
  <c r="N151" i="13"/>
  <c r="H151" i="13"/>
  <c r="G151" i="13"/>
  <c r="W150" i="13"/>
  <c r="Y150" i="13" s="1"/>
  <c r="N150" i="13"/>
  <c r="H150" i="13"/>
  <c r="I150" i="13" s="1"/>
  <c r="G150" i="13"/>
  <c r="N149" i="13"/>
  <c r="H149" i="13"/>
  <c r="I149" i="13" s="1"/>
  <c r="G149" i="13"/>
  <c r="W148" i="13"/>
  <c r="Y148" i="13" s="1"/>
  <c r="N148" i="13"/>
  <c r="H148" i="13"/>
  <c r="G148" i="13"/>
  <c r="W147" i="13"/>
  <c r="Y147" i="13" s="1"/>
  <c r="N147" i="13"/>
  <c r="H147" i="13"/>
  <c r="I147" i="13" s="1"/>
  <c r="G147" i="13"/>
  <c r="W146" i="13"/>
  <c r="Y146" i="13" s="1"/>
  <c r="N146" i="13"/>
  <c r="H146" i="13"/>
  <c r="G146" i="13"/>
  <c r="W145" i="13"/>
  <c r="Y145" i="13" s="1"/>
  <c r="N145" i="13"/>
  <c r="H145" i="13"/>
  <c r="I145" i="13" s="1"/>
  <c r="G145" i="13"/>
  <c r="W144" i="13"/>
  <c r="Y144" i="13" s="1"/>
  <c r="N144" i="13"/>
  <c r="H144" i="13"/>
  <c r="G144" i="13"/>
  <c r="W143" i="13"/>
  <c r="Y143" i="13" s="1"/>
  <c r="N143" i="13"/>
  <c r="H143" i="13"/>
  <c r="I143" i="13" s="1"/>
  <c r="G143" i="13"/>
  <c r="H142" i="13"/>
  <c r="G142" i="13"/>
  <c r="P141" i="13"/>
  <c r="L141" i="13"/>
  <c r="K141" i="13"/>
  <c r="X116" i="13" s="1"/>
  <c r="X141" i="13" s="1"/>
  <c r="J141" i="13"/>
  <c r="F141" i="13"/>
  <c r="E141" i="13"/>
  <c r="W140" i="13"/>
  <c r="Y140" i="13" s="1"/>
  <c r="N140" i="13"/>
  <c r="H140" i="13"/>
  <c r="I140" i="13" s="1"/>
  <c r="G140" i="13"/>
  <c r="W139" i="13"/>
  <c r="Y139" i="13" s="1"/>
  <c r="N139" i="13"/>
  <c r="H139" i="13"/>
  <c r="G139" i="13"/>
  <c r="W138" i="13"/>
  <c r="Y138" i="13" s="1"/>
  <c r="N138" i="13"/>
  <c r="H138" i="13"/>
  <c r="I138" i="13" s="1"/>
  <c r="G138" i="13"/>
  <c r="W137" i="13"/>
  <c r="Y137" i="13" s="1"/>
  <c r="N137" i="13"/>
  <c r="H137" i="13"/>
  <c r="I137" i="13" s="1"/>
  <c r="G137" i="13"/>
  <c r="W136" i="13"/>
  <c r="Y136" i="13" s="1"/>
  <c r="N136" i="13"/>
  <c r="H136" i="13"/>
  <c r="I136" i="13" s="1"/>
  <c r="G136" i="13"/>
  <c r="W135" i="13"/>
  <c r="Y135" i="13" s="1"/>
  <c r="N135" i="13"/>
  <c r="H135" i="13"/>
  <c r="I135" i="13" s="1"/>
  <c r="G135" i="13"/>
  <c r="W134" i="13"/>
  <c r="Y134" i="13" s="1"/>
  <c r="N134" i="13"/>
  <c r="H134" i="13"/>
  <c r="I134" i="13" s="1"/>
  <c r="G134" i="13"/>
  <c r="W133" i="13"/>
  <c r="Y133" i="13" s="1"/>
  <c r="N133" i="13"/>
  <c r="H133" i="13"/>
  <c r="I133" i="13" s="1"/>
  <c r="G133" i="13"/>
  <c r="W132" i="13"/>
  <c r="Y132" i="13" s="1"/>
  <c r="N132" i="13"/>
  <c r="H132" i="13"/>
  <c r="I132" i="13" s="1"/>
  <c r="G132" i="13"/>
  <c r="W131" i="13"/>
  <c r="Y131" i="13" s="1"/>
  <c r="N131" i="13"/>
  <c r="H131" i="13"/>
  <c r="I131" i="13" s="1"/>
  <c r="G131" i="13"/>
  <c r="W130" i="13"/>
  <c r="Y130" i="13" s="1"/>
  <c r="N130" i="13"/>
  <c r="H130" i="13"/>
  <c r="I130" i="13" s="1"/>
  <c r="G130" i="13"/>
  <c r="W129" i="13"/>
  <c r="Y129" i="13" s="1"/>
  <c r="N129" i="13"/>
  <c r="H129" i="13"/>
  <c r="G129" i="13"/>
  <c r="N128" i="13"/>
  <c r="H128" i="13"/>
  <c r="I128" i="13" s="1"/>
  <c r="G128" i="13"/>
  <c r="W127" i="13"/>
  <c r="Y127" i="13" s="1"/>
  <c r="N127" i="13"/>
  <c r="H127" i="13"/>
  <c r="I127" i="13" s="1"/>
  <c r="G127" i="13"/>
  <c r="W126" i="13"/>
  <c r="Y126" i="13" s="1"/>
  <c r="N126" i="13"/>
  <c r="H126" i="13"/>
  <c r="I126" i="13" s="1"/>
  <c r="G126" i="13"/>
  <c r="W125" i="13"/>
  <c r="Y125" i="13" s="1"/>
  <c r="N125" i="13"/>
  <c r="H125" i="13"/>
  <c r="I125" i="13" s="1"/>
  <c r="G125" i="13"/>
  <c r="W124" i="13"/>
  <c r="Y124" i="13" s="1"/>
  <c r="N124" i="13"/>
  <c r="H124" i="13"/>
  <c r="G124" i="13"/>
  <c r="W123" i="13"/>
  <c r="Y123" i="13" s="1"/>
  <c r="N123" i="13"/>
  <c r="H123" i="13"/>
  <c r="I123" i="13" s="1"/>
  <c r="G123" i="13"/>
  <c r="W122" i="13"/>
  <c r="Y122" i="13" s="1"/>
  <c r="N122" i="13"/>
  <c r="H122" i="13"/>
  <c r="I122" i="13" s="1"/>
  <c r="G122" i="13"/>
  <c r="W121" i="13"/>
  <c r="Y121" i="13" s="1"/>
  <c r="N121" i="13"/>
  <c r="H121" i="13"/>
  <c r="I121" i="13" s="1"/>
  <c r="G121" i="13"/>
  <c r="W120" i="13"/>
  <c r="Y120" i="13" s="1"/>
  <c r="N120" i="13"/>
  <c r="H120" i="13"/>
  <c r="I120" i="13" s="1"/>
  <c r="G120" i="13"/>
  <c r="W119" i="13"/>
  <c r="Y119" i="13" s="1"/>
  <c r="N119" i="13"/>
  <c r="H119" i="13"/>
  <c r="I119" i="13" s="1"/>
  <c r="G119" i="13"/>
  <c r="W118" i="13"/>
  <c r="Y118" i="13" s="1"/>
  <c r="N118" i="13"/>
  <c r="H118" i="13"/>
  <c r="I118" i="13" s="1"/>
  <c r="G118" i="13"/>
  <c r="W117" i="13"/>
  <c r="Y117" i="13" s="1"/>
  <c r="N117" i="13"/>
  <c r="H117" i="13"/>
  <c r="I117" i="13" s="1"/>
  <c r="G117" i="13"/>
  <c r="H116" i="13"/>
  <c r="G116" i="13"/>
  <c r="P115" i="13"/>
  <c r="L115" i="13"/>
  <c r="K115" i="13"/>
  <c r="X86" i="13" s="1"/>
  <c r="X115" i="13" s="1"/>
  <c r="J115" i="13"/>
  <c r="F115" i="13"/>
  <c r="E115" i="13"/>
  <c r="W114" i="13"/>
  <c r="Y114" i="13" s="1"/>
  <c r="N114" i="13"/>
  <c r="H114" i="13"/>
  <c r="I114" i="13" s="1"/>
  <c r="G114" i="13"/>
  <c r="W113" i="13"/>
  <c r="Y113" i="13" s="1"/>
  <c r="N113" i="13"/>
  <c r="H113" i="13"/>
  <c r="I113" i="13" s="1"/>
  <c r="G113" i="13"/>
  <c r="W112" i="13"/>
  <c r="Y112" i="13" s="1"/>
  <c r="N112" i="13"/>
  <c r="H112" i="13"/>
  <c r="I112" i="13" s="1"/>
  <c r="G112" i="13"/>
  <c r="W111" i="13"/>
  <c r="Y111" i="13" s="1"/>
  <c r="N111" i="13"/>
  <c r="H111" i="13"/>
  <c r="I111" i="13" s="1"/>
  <c r="G111" i="13"/>
  <c r="W110" i="13"/>
  <c r="Y110" i="13" s="1"/>
  <c r="N110" i="13"/>
  <c r="H110" i="13"/>
  <c r="I110" i="13" s="1"/>
  <c r="G110" i="13"/>
  <c r="W109" i="13"/>
  <c r="Y109" i="13" s="1"/>
  <c r="N109" i="13"/>
  <c r="H109" i="13"/>
  <c r="I109" i="13" s="1"/>
  <c r="G109" i="13"/>
  <c r="W108" i="13"/>
  <c r="Y108" i="13" s="1"/>
  <c r="N108" i="13"/>
  <c r="H108" i="13"/>
  <c r="I108" i="13" s="1"/>
  <c r="G108" i="13"/>
  <c r="W107" i="13"/>
  <c r="Y107" i="13" s="1"/>
  <c r="N107" i="13"/>
  <c r="H107" i="13"/>
  <c r="I107" i="13" s="1"/>
  <c r="G107" i="13"/>
  <c r="W106" i="13"/>
  <c r="Y106" i="13" s="1"/>
  <c r="N106" i="13"/>
  <c r="H106" i="13"/>
  <c r="I106" i="13" s="1"/>
  <c r="G106" i="13"/>
  <c r="W105" i="13"/>
  <c r="Y105" i="13" s="1"/>
  <c r="N105" i="13"/>
  <c r="H105" i="13"/>
  <c r="I105" i="13" s="1"/>
  <c r="G105" i="13"/>
  <c r="W104" i="13"/>
  <c r="Y104" i="13" s="1"/>
  <c r="N104" i="13"/>
  <c r="H104" i="13"/>
  <c r="I104" i="13" s="1"/>
  <c r="G104" i="13"/>
  <c r="W103" i="13"/>
  <c r="Y103" i="13" s="1"/>
  <c r="N103" i="13"/>
  <c r="H103" i="13"/>
  <c r="I103" i="13" s="1"/>
  <c r="G103" i="13"/>
  <c r="W102" i="13"/>
  <c r="Y102" i="13" s="1"/>
  <c r="N102" i="13"/>
  <c r="H102" i="13"/>
  <c r="I102" i="13" s="1"/>
  <c r="G102" i="13"/>
  <c r="W101" i="13"/>
  <c r="Y101" i="13" s="1"/>
  <c r="N101" i="13"/>
  <c r="H101" i="13"/>
  <c r="I101" i="13" s="1"/>
  <c r="G101" i="13"/>
  <c r="N100" i="13"/>
  <c r="H100" i="13"/>
  <c r="I100" i="13" s="1"/>
  <c r="G100" i="13"/>
  <c r="W99" i="13"/>
  <c r="Y99" i="13" s="1"/>
  <c r="N99" i="13"/>
  <c r="H99" i="13"/>
  <c r="G99" i="13"/>
  <c r="W98" i="13"/>
  <c r="Y98" i="13" s="1"/>
  <c r="N98" i="13"/>
  <c r="H98" i="13"/>
  <c r="I98" i="13" s="1"/>
  <c r="G98" i="13"/>
  <c r="W97" i="13"/>
  <c r="Y97" i="13" s="1"/>
  <c r="N97" i="13"/>
  <c r="H97" i="13"/>
  <c r="I97" i="13" s="1"/>
  <c r="G97" i="13"/>
  <c r="W96" i="13"/>
  <c r="Y96" i="13" s="1"/>
  <c r="N96" i="13"/>
  <c r="H96" i="13"/>
  <c r="I96" i="13" s="1"/>
  <c r="G96" i="13"/>
  <c r="W95" i="13"/>
  <c r="Y95" i="13" s="1"/>
  <c r="N95" i="13"/>
  <c r="H95" i="13"/>
  <c r="I95" i="13" s="1"/>
  <c r="G95" i="13"/>
  <c r="W94" i="13"/>
  <c r="Y94" i="13" s="1"/>
  <c r="N94" i="13"/>
  <c r="H94" i="13"/>
  <c r="I94" i="13" s="1"/>
  <c r="G94" i="13"/>
  <c r="W93" i="13"/>
  <c r="Y93" i="13" s="1"/>
  <c r="N93" i="13"/>
  <c r="H93" i="13"/>
  <c r="I93" i="13" s="1"/>
  <c r="G93" i="13"/>
  <c r="W92" i="13"/>
  <c r="Y92" i="13" s="1"/>
  <c r="N92" i="13"/>
  <c r="H92" i="13"/>
  <c r="I92" i="13" s="1"/>
  <c r="G92" i="13"/>
  <c r="W91" i="13"/>
  <c r="Y91" i="13" s="1"/>
  <c r="N91" i="13"/>
  <c r="H91" i="13"/>
  <c r="I91" i="13" s="1"/>
  <c r="G91" i="13"/>
  <c r="W90" i="13"/>
  <c r="Y90" i="13" s="1"/>
  <c r="N90" i="13"/>
  <c r="H90" i="13"/>
  <c r="I90" i="13" s="1"/>
  <c r="G90" i="13"/>
  <c r="W89" i="13"/>
  <c r="Y89" i="13" s="1"/>
  <c r="N89" i="13"/>
  <c r="H89" i="13"/>
  <c r="I89" i="13" s="1"/>
  <c r="G89" i="13"/>
  <c r="W88" i="13"/>
  <c r="Y88" i="13" s="1"/>
  <c r="N88" i="13"/>
  <c r="H88" i="13"/>
  <c r="I88" i="13" s="1"/>
  <c r="G88" i="13"/>
  <c r="W87" i="13"/>
  <c r="Y87" i="13" s="1"/>
  <c r="N87" i="13"/>
  <c r="H87" i="13"/>
  <c r="I87" i="13" s="1"/>
  <c r="G87" i="13"/>
  <c r="H86" i="13"/>
  <c r="G86" i="13"/>
  <c r="P85" i="13"/>
  <c r="L85" i="13"/>
  <c r="K85" i="13"/>
  <c r="X17" i="13" s="1"/>
  <c r="X85" i="13" s="1"/>
  <c r="J85" i="13"/>
  <c r="F85" i="13"/>
  <c r="E85" i="13"/>
  <c r="W84" i="13"/>
  <c r="Y84" i="13" s="1"/>
  <c r="N84" i="13"/>
  <c r="H84" i="13"/>
  <c r="I84" i="13" s="1"/>
  <c r="G84" i="13"/>
  <c r="W83" i="13"/>
  <c r="Y83" i="13" s="1"/>
  <c r="N83" i="13"/>
  <c r="H83" i="13"/>
  <c r="I83" i="13" s="1"/>
  <c r="G83" i="13"/>
  <c r="W82" i="13"/>
  <c r="Y82" i="13" s="1"/>
  <c r="N82" i="13"/>
  <c r="H82" i="13"/>
  <c r="I82" i="13" s="1"/>
  <c r="G82" i="13"/>
  <c r="W81" i="13"/>
  <c r="Y81" i="13" s="1"/>
  <c r="N81" i="13"/>
  <c r="H81" i="13"/>
  <c r="I81" i="13" s="1"/>
  <c r="G81" i="13"/>
  <c r="W80" i="13"/>
  <c r="Y80" i="13" s="1"/>
  <c r="N80" i="13"/>
  <c r="H80" i="13"/>
  <c r="I80" i="13" s="1"/>
  <c r="G80" i="13"/>
  <c r="W79" i="13"/>
  <c r="Y79" i="13" s="1"/>
  <c r="N79" i="13"/>
  <c r="H79" i="13"/>
  <c r="I79" i="13" s="1"/>
  <c r="G79" i="13"/>
  <c r="W78" i="13"/>
  <c r="Y78" i="13" s="1"/>
  <c r="N78" i="13"/>
  <c r="H78" i="13"/>
  <c r="I78" i="13" s="1"/>
  <c r="G78" i="13"/>
  <c r="W77" i="13"/>
  <c r="Y77" i="13" s="1"/>
  <c r="N77" i="13"/>
  <c r="H77" i="13"/>
  <c r="I77" i="13" s="1"/>
  <c r="G77" i="13"/>
  <c r="W76" i="13"/>
  <c r="Y76" i="13" s="1"/>
  <c r="N76" i="13"/>
  <c r="H76" i="13"/>
  <c r="I76" i="13" s="1"/>
  <c r="G76" i="13"/>
  <c r="W75" i="13"/>
  <c r="Y75" i="13" s="1"/>
  <c r="N75" i="13"/>
  <c r="H75" i="13"/>
  <c r="I75" i="13" s="1"/>
  <c r="G75" i="13"/>
  <c r="W74" i="13"/>
  <c r="Y74" i="13" s="1"/>
  <c r="N74" i="13"/>
  <c r="H74" i="13"/>
  <c r="I74" i="13" s="1"/>
  <c r="G74" i="13"/>
  <c r="W73" i="13"/>
  <c r="Y73" i="13" s="1"/>
  <c r="N73" i="13"/>
  <c r="H73" i="13"/>
  <c r="I73" i="13" s="1"/>
  <c r="G73" i="13"/>
  <c r="W72" i="13"/>
  <c r="Y72" i="13" s="1"/>
  <c r="N72" i="13"/>
  <c r="H72" i="13"/>
  <c r="I72" i="13" s="1"/>
  <c r="G72" i="13"/>
  <c r="W71" i="13"/>
  <c r="Y71" i="13" s="1"/>
  <c r="N71" i="13"/>
  <c r="H71" i="13"/>
  <c r="I71" i="13" s="1"/>
  <c r="G71" i="13"/>
  <c r="W70" i="13"/>
  <c r="Y70" i="13" s="1"/>
  <c r="N70" i="13"/>
  <c r="H70" i="13"/>
  <c r="I70" i="13" s="1"/>
  <c r="G70" i="13"/>
  <c r="W69" i="13"/>
  <c r="Y69" i="13" s="1"/>
  <c r="N69" i="13"/>
  <c r="H69" i="13"/>
  <c r="I69" i="13" s="1"/>
  <c r="G69" i="13"/>
  <c r="W68" i="13"/>
  <c r="Y68" i="13" s="1"/>
  <c r="N68" i="13"/>
  <c r="H68" i="13"/>
  <c r="I68" i="13" s="1"/>
  <c r="G68" i="13"/>
  <c r="W67" i="13"/>
  <c r="Y67" i="13" s="1"/>
  <c r="N67" i="13"/>
  <c r="H67" i="13"/>
  <c r="I67" i="13" s="1"/>
  <c r="G67" i="13"/>
  <c r="W66" i="13"/>
  <c r="Y66" i="13" s="1"/>
  <c r="N66" i="13"/>
  <c r="H66" i="13"/>
  <c r="I66" i="13" s="1"/>
  <c r="G66" i="13"/>
  <c r="W65" i="13"/>
  <c r="Y65" i="13" s="1"/>
  <c r="N65" i="13"/>
  <c r="H65" i="13"/>
  <c r="I65" i="13" s="1"/>
  <c r="G65" i="13"/>
  <c r="W64" i="13"/>
  <c r="Y64" i="13" s="1"/>
  <c r="N64" i="13"/>
  <c r="H64" i="13"/>
  <c r="I64" i="13" s="1"/>
  <c r="G64" i="13"/>
  <c r="W63" i="13"/>
  <c r="Y63" i="13" s="1"/>
  <c r="N63" i="13"/>
  <c r="H63" i="13"/>
  <c r="I63" i="13" s="1"/>
  <c r="G63" i="13"/>
  <c r="W62" i="13"/>
  <c r="Y62" i="13" s="1"/>
  <c r="N62" i="13"/>
  <c r="H62" i="13"/>
  <c r="I62" i="13" s="1"/>
  <c r="G62" i="13"/>
  <c r="W61" i="13"/>
  <c r="Y61" i="13" s="1"/>
  <c r="N61" i="13"/>
  <c r="H61" i="13"/>
  <c r="I61" i="13" s="1"/>
  <c r="G61" i="13"/>
  <c r="W60" i="13"/>
  <c r="Y60" i="13" s="1"/>
  <c r="N60" i="13"/>
  <c r="H60" i="13"/>
  <c r="I60" i="13" s="1"/>
  <c r="G60" i="13"/>
  <c r="W59" i="13"/>
  <c r="Y59" i="13" s="1"/>
  <c r="N59" i="13"/>
  <c r="H59" i="13"/>
  <c r="I59" i="13" s="1"/>
  <c r="G59" i="13"/>
  <c r="W58" i="13"/>
  <c r="Y58" i="13" s="1"/>
  <c r="N58" i="13"/>
  <c r="H58" i="13"/>
  <c r="I58" i="13" s="1"/>
  <c r="G58" i="13"/>
  <c r="W57" i="13"/>
  <c r="Y57" i="13" s="1"/>
  <c r="N57" i="13"/>
  <c r="H57" i="13"/>
  <c r="I57" i="13" s="1"/>
  <c r="G57" i="13"/>
  <c r="W56" i="13"/>
  <c r="Y56" i="13" s="1"/>
  <c r="N56" i="13"/>
  <c r="H56" i="13"/>
  <c r="I56" i="13" s="1"/>
  <c r="G56" i="13"/>
  <c r="W55" i="13"/>
  <c r="Y55" i="13" s="1"/>
  <c r="N55" i="13"/>
  <c r="H55" i="13"/>
  <c r="I55" i="13" s="1"/>
  <c r="G55" i="13"/>
  <c r="W54" i="13"/>
  <c r="Y54" i="13" s="1"/>
  <c r="N54" i="13"/>
  <c r="H54" i="13"/>
  <c r="I54" i="13" s="1"/>
  <c r="G54" i="13"/>
  <c r="H53" i="13"/>
  <c r="I53" i="13" s="1"/>
  <c r="G53" i="13"/>
  <c r="W52" i="13"/>
  <c r="Y52" i="13" s="1"/>
  <c r="N52" i="13"/>
  <c r="W51" i="13"/>
  <c r="Y51" i="13" s="1"/>
  <c r="N51" i="13"/>
  <c r="H51" i="13"/>
  <c r="G51" i="13"/>
  <c r="W50" i="13"/>
  <c r="Y50" i="13" s="1"/>
  <c r="N50" i="13"/>
  <c r="H50" i="13"/>
  <c r="I50" i="13" s="1"/>
  <c r="G50" i="13"/>
  <c r="W49" i="13"/>
  <c r="Y49" i="13" s="1"/>
  <c r="N49" i="13"/>
  <c r="H49" i="13"/>
  <c r="I49" i="13" s="1"/>
  <c r="G49" i="13"/>
  <c r="W48" i="13"/>
  <c r="Y48" i="13" s="1"/>
  <c r="N48" i="13"/>
  <c r="H48" i="13"/>
  <c r="I48" i="13" s="1"/>
  <c r="G48" i="13"/>
  <c r="W47" i="13"/>
  <c r="Y47" i="13" s="1"/>
  <c r="N47" i="13"/>
  <c r="H47" i="13"/>
  <c r="G47" i="13"/>
  <c r="W46" i="13"/>
  <c r="Y46" i="13" s="1"/>
  <c r="N46" i="13"/>
  <c r="H46" i="13"/>
  <c r="I46" i="13" s="1"/>
  <c r="G46" i="13"/>
  <c r="W45" i="13"/>
  <c r="Y45" i="13" s="1"/>
  <c r="N45" i="13"/>
  <c r="H45" i="13"/>
  <c r="I45" i="13" s="1"/>
  <c r="G45" i="13"/>
  <c r="W44" i="13"/>
  <c r="Y44" i="13" s="1"/>
  <c r="N44" i="13"/>
  <c r="H44" i="13"/>
  <c r="I44" i="13" s="1"/>
  <c r="G44" i="13"/>
  <c r="W43" i="13"/>
  <c r="Y43" i="13" s="1"/>
  <c r="N43" i="13"/>
  <c r="H43" i="13"/>
  <c r="I43" i="13" s="1"/>
  <c r="G43" i="13"/>
  <c r="W42" i="13"/>
  <c r="Y42" i="13" s="1"/>
  <c r="N42" i="13"/>
  <c r="H42" i="13"/>
  <c r="I42" i="13" s="1"/>
  <c r="G42" i="13"/>
  <c r="W41" i="13"/>
  <c r="Y41" i="13" s="1"/>
  <c r="N41" i="13"/>
  <c r="H41" i="13"/>
  <c r="I41" i="13" s="1"/>
  <c r="G41" i="13"/>
  <c r="W40" i="13"/>
  <c r="Y40" i="13" s="1"/>
  <c r="N40" i="13"/>
  <c r="H40" i="13"/>
  <c r="I40" i="13" s="1"/>
  <c r="G40" i="13"/>
  <c r="W39" i="13"/>
  <c r="Y39" i="13" s="1"/>
  <c r="N39" i="13"/>
  <c r="H39" i="13"/>
  <c r="G39" i="13"/>
  <c r="W38" i="13"/>
  <c r="Y38" i="13" s="1"/>
  <c r="N38" i="13"/>
  <c r="H38" i="13"/>
  <c r="I38" i="13" s="1"/>
  <c r="G38" i="13"/>
  <c r="W37" i="13"/>
  <c r="Y37" i="13" s="1"/>
  <c r="N37" i="13"/>
  <c r="H37" i="13"/>
  <c r="I37" i="13" s="1"/>
  <c r="G37" i="13"/>
  <c r="W36" i="13"/>
  <c r="Y36" i="13" s="1"/>
  <c r="N36" i="13"/>
  <c r="H36" i="13"/>
  <c r="I36" i="13" s="1"/>
  <c r="G36" i="13"/>
  <c r="W35" i="13"/>
  <c r="Y35" i="13" s="1"/>
  <c r="N35" i="13"/>
  <c r="H35" i="13"/>
  <c r="I35" i="13" s="1"/>
  <c r="G35" i="13"/>
  <c r="W34" i="13"/>
  <c r="Y34" i="13" s="1"/>
  <c r="N34" i="13"/>
  <c r="H34" i="13"/>
  <c r="I34" i="13" s="1"/>
  <c r="G34" i="13"/>
  <c r="W33" i="13"/>
  <c r="Y33" i="13" s="1"/>
  <c r="N33" i="13"/>
  <c r="H33" i="13"/>
  <c r="I33" i="13" s="1"/>
  <c r="G33" i="13"/>
  <c r="W32" i="13"/>
  <c r="Y32" i="13" s="1"/>
  <c r="N32" i="13"/>
  <c r="H32" i="13"/>
  <c r="I32" i="13" s="1"/>
  <c r="G32" i="13"/>
  <c r="W31" i="13"/>
  <c r="Y31" i="13" s="1"/>
  <c r="N31" i="13"/>
  <c r="H31" i="13"/>
  <c r="G31" i="13"/>
  <c r="W30" i="13"/>
  <c r="Y30" i="13" s="1"/>
  <c r="N30" i="13"/>
  <c r="H30" i="13"/>
  <c r="I30" i="13" s="1"/>
  <c r="G30" i="13"/>
  <c r="W29" i="13"/>
  <c r="Y29" i="13" s="1"/>
  <c r="N29" i="13"/>
  <c r="H29" i="13"/>
  <c r="I29" i="13" s="1"/>
  <c r="G29" i="13"/>
  <c r="W28" i="13"/>
  <c r="Y28" i="13" s="1"/>
  <c r="N28" i="13"/>
  <c r="H28" i="13"/>
  <c r="I28" i="13" s="1"/>
  <c r="G28" i="13"/>
  <c r="W27" i="13"/>
  <c r="Y27" i="13" s="1"/>
  <c r="N27" i="13"/>
  <c r="H27" i="13"/>
  <c r="I27" i="13" s="1"/>
  <c r="G27" i="13"/>
  <c r="W26" i="13"/>
  <c r="Y26" i="13" s="1"/>
  <c r="N26" i="13"/>
  <c r="H26" i="13"/>
  <c r="I26" i="13" s="1"/>
  <c r="G26" i="13"/>
  <c r="W25" i="13"/>
  <c r="Y25" i="13" s="1"/>
  <c r="N25" i="13"/>
  <c r="H25" i="13"/>
  <c r="I25" i="13" s="1"/>
  <c r="G25" i="13"/>
  <c r="W24" i="13"/>
  <c r="Y24" i="13" s="1"/>
  <c r="N24" i="13"/>
  <c r="H24" i="13"/>
  <c r="I24" i="13" s="1"/>
  <c r="G24" i="13"/>
  <c r="W23" i="13"/>
  <c r="Y23" i="13" s="1"/>
  <c r="N23" i="13"/>
  <c r="H23" i="13"/>
  <c r="G23" i="13"/>
  <c r="W22" i="13"/>
  <c r="Y22" i="13" s="1"/>
  <c r="N22" i="13"/>
  <c r="H22" i="13"/>
  <c r="I22" i="13" s="1"/>
  <c r="G22" i="13"/>
  <c r="W21" i="13"/>
  <c r="Y21" i="13" s="1"/>
  <c r="N21" i="13"/>
  <c r="H21" i="13"/>
  <c r="I21" i="13" s="1"/>
  <c r="G21" i="13"/>
  <c r="W20" i="13"/>
  <c r="Y20" i="13" s="1"/>
  <c r="N20" i="13"/>
  <c r="H20" i="13"/>
  <c r="I20" i="13" s="1"/>
  <c r="G20" i="13"/>
  <c r="W19" i="13"/>
  <c r="Y19" i="13" s="1"/>
  <c r="N19" i="13"/>
  <c r="H19" i="13"/>
  <c r="I19" i="13" s="1"/>
  <c r="G19" i="13"/>
  <c r="W18" i="13"/>
  <c r="Y18" i="13" s="1"/>
  <c r="N18" i="13"/>
  <c r="H18" i="13"/>
  <c r="I18" i="13" s="1"/>
  <c r="G18" i="13"/>
  <c r="H17" i="13"/>
  <c r="I17" i="13" s="1"/>
  <c r="G17" i="13"/>
  <c r="U15" i="13"/>
  <c r="U345" i="13" s="1"/>
  <c r="E10" i="13"/>
  <c r="P956" i="12"/>
  <c r="L956" i="12"/>
  <c r="K956" i="12"/>
  <c r="X864" i="12" s="1"/>
  <c r="X956" i="12" s="1"/>
  <c r="J956" i="12"/>
  <c r="F956" i="12"/>
  <c r="E956" i="12"/>
  <c r="W955" i="12"/>
  <c r="Y955" i="12" s="1"/>
  <c r="N955" i="12"/>
  <c r="H955" i="12"/>
  <c r="I955" i="12" s="1"/>
  <c r="G955" i="12"/>
  <c r="W954" i="12"/>
  <c r="Y954" i="12" s="1"/>
  <c r="N954" i="12"/>
  <c r="H954" i="12"/>
  <c r="I954" i="12" s="1"/>
  <c r="G954" i="12"/>
  <c r="Y953" i="12"/>
  <c r="W953" i="12"/>
  <c r="N953" i="12"/>
  <c r="H953" i="12"/>
  <c r="I953" i="12" s="1"/>
  <c r="G953" i="12"/>
  <c r="W952" i="12"/>
  <c r="Y952" i="12" s="1"/>
  <c r="N952" i="12"/>
  <c r="H952" i="12"/>
  <c r="G952" i="12"/>
  <c r="W951" i="12"/>
  <c r="Y951" i="12" s="1"/>
  <c r="N951" i="12"/>
  <c r="H951" i="12"/>
  <c r="I951" i="12" s="1"/>
  <c r="G951" i="12"/>
  <c r="W950" i="12"/>
  <c r="Y950" i="12" s="1"/>
  <c r="N950" i="12"/>
  <c r="H950" i="12"/>
  <c r="I950" i="12" s="1"/>
  <c r="G950" i="12"/>
  <c r="W949" i="12"/>
  <c r="Y949" i="12" s="1"/>
  <c r="N949" i="12"/>
  <c r="H949" i="12"/>
  <c r="I949" i="12" s="1"/>
  <c r="G949" i="12"/>
  <c r="W948" i="12"/>
  <c r="Y948" i="12" s="1"/>
  <c r="N948" i="12"/>
  <c r="H948" i="12"/>
  <c r="G948" i="12"/>
  <c r="W947" i="12"/>
  <c r="Y947" i="12" s="1"/>
  <c r="N947" i="12"/>
  <c r="H947" i="12"/>
  <c r="I947" i="12" s="1"/>
  <c r="G947" i="12"/>
  <c r="W946" i="12"/>
  <c r="Y946" i="12" s="1"/>
  <c r="N946" i="12"/>
  <c r="H946" i="12"/>
  <c r="I946" i="12" s="1"/>
  <c r="G946" i="12"/>
  <c r="W945" i="12"/>
  <c r="Y945" i="12" s="1"/>
  <c r="N945" i="12"/>
  <c r="H945" i="12"/>
  <c r="I945" i="12" s="1"/>
  <c r="G945" i="12"/>
  <c r="W944" i="12"/>
  <c r="Y944" i="12" s="1"/>
  <c r="N944" i="12"/>
  <c r="H944" i="12"/>
  <c r="G944" i="12"/>
  <c r="W943" i="12"/>
  <c r="Y943" i="12" s="1"/>
  <c r="N943" i="12"/>
  <c r="H943" i="12"/>
  <c r="I943" i="12" s="1"/>
  <c r="G943" i="12"/>
  <c r="W942" i="12"/>
  <c r="Y942" i="12" s="1"/>
  <c r="N942" i="12"/>
  <c r="H942" i="12"/>
  <c r="I942" i="12" s="1"/>
  <c r="G942" i="12"/>
  <c r="H941" i="12"/>
  <c r="I941" i="12" s="1"/>
  <c r="G941" i="12"/>
  <c r="W940" i="12"/>
  <c r="Y940" i="12" s="1"/>
  <c r="N940" i="12"/>
  <c r="H940" i="12"/>
  <c r="I940" i="12" s="1"/>
  <c r="G940" i="12"/>
  <c r="W939" i="12"/>
  <c r="Y939" i="12" s="1"/>
  <c r="N939" i="12"/>
  <c r="H939" i="12"/>
  <c r="I939" i="12" s="1"/>
  <c r="G939" i="12"/>
  <c r="W938" i="12"/>
  <c r="Y938" i="12" s="1"/>
  <c r="N938" i="12"/>
  <c r="H938" i="12"/>
  <c r="G938" i="12"/>
  <c r="W937" i="12"/>
  <c r="Y937" i="12" s="1"/>
  <c r="N937" i="12"/>
  <c r="H937" i="12"/>
  <c r="I937" i="12" s="1"/>
  <c r="G937" i="12"/>
  <c r="W936" i="12"/>
  <c r="Y936" i="12" s="1"/>
  <c r="N936" i="12"/>
  <c r="H936" i="12"/>
  <c r="I936" i="12" s="1"/>
  <c r="G936" i="12"/>
  <c r="W935" i="12"/>
  <c r="Y935" i="12" s="1"/>
  <c r="N935" i="12"/>
  <c r="H935" i="12"/>
  <c r="I935" i="12" s="1"/>
  <c r="G935" i="12"/>
  <c r="H934" i="12"/>
  <c r="I934" i="12" s="1"/>
  <c r="G934" i="12"/>
  <c r="W933" i="12"/>
  <c r="Y933" i="12" s="1"/>
  <c r="N933" i="12"/>
  <c r="H933" i="12"/>
  <c r="I933" i="12" s="1"/>
  <c r="G933" i="12"/>
  <c r="W932" i="12"/>
  <c r="Y932" i="12" s="1"/>
  <c r="N932" i="12"/>
  <c r="H932" i="12"/>
  <c r="G932" i="12"/>
  <c r="W931" i="12"/>
  <c r="Y931" i="12" s="1"/>
  <c r="N931" i="12"/>
  <c r="H931" i="12"/>
  <c r="I931" i="12" s="1"/>
  <c r="G931" i="12"/>
  <c r="W930" i="12"/>
  <c r="Y930" i="12" s="1"/>
  <c r="N930" i="12"/>
  <c r="H930" i="12"/>
  <c r="I930" i="12" s="1"/>
  <c r="G930" i="12"/>
  <c r="W929" i="12"/>
  <c r="Y929" i="12" s="1"/>
  <c r="N929" i="12"/>
  <c r="H929" i="12"/>
  <c r="I929" i="12" s="1"/>
  <c r="G929" i="12"/>
  <c r="W928" i="12"/>
  <c r="Y928" i="12" s="1"/>
  <c r="N928" i="12"/>
  <c r="H928" i="12"/>
  <c r="G928" i="12"/>
  <c r="W927" i="12"/>
  <c r="Y927" i="12" s="1"/>
  <c r="N927" i="12"/>
  <c r="H927" i="12"/>
  <c r="I927" i="12" s="1"/>
  <c r="G927" i="12"/>
  <c r="W926" i="12"/>
  <c r="Y926" i="12" s="1"/>
  <c r="N926" i="12"/>
  <c r="H926" i="12"/>
  <c r="I926" i="12" s="1"/>
  <c r="G926" i="12"/>
  <c r="W925" i="12"/>
  <c r="Y925" i="12" s="1"/>
  <c r="N925" i="12"/>
  <c r="H925" i="12"/>
  <c r="I925" i="12" s="1"/>
  <c r="G925" i="12"/>
  <c r="W924" i="12"/>
  <c r="Y924" i="12" s="1"/>
  <c r="N924" i="12"/>
  <c r="H924" i="12"/>
  <c r="G924" i="12"/>
  <c r="W923" i="12"/>
  <c r="Y923" i="12" s="1"/>
  <c r="N923" i="12"/>
  <c r="H923" i="12"/>
  <c r="I923" i="12" s="1"/>
  <c r="G923" i="12"/>
  <c r="W922" i="12"/>
  <c r="Y922" i="12" s="1"/>
  <c r="N922" i="12"/>
  <c r="H922" i="12"/>
  <c r="I922" i="12" s="1"/>
  <c r="G922" i="12"/>
  <c r="W921" i="12"/>
  <c r="Y921" i="12" s="1"/>
  <c r="N921" i="12"/>
  <c r="H921" i="12"/>
  <c r="I921" i="12" s="1"/>
  <c r="G921" i="12"/>
  <c r="W920" i="12"/>
  <c r="Y920" i="12" s="1"/>
  <c r="N920" i="12"/>
  <c r="H920" i="12"/>
  <c r="G920" i="12"/>
  <c r="W919" i="12"/>
  <c r="Y919" i="12" s="1"/>
  <c r="N919" i="12"/>
  <c r="H919" i="12"/>
  <c r="I919" i="12" s="1"/>
  <c r="G919" i="12"/>
  <c r="W918" i="12"/>
  <c r="Y918" i="12" s="1"/>
  <c r="N918" i="12"/>
  <c r="H918" i="12"/>
  <c r="I918" i="12" s="1"/>
  <c r="G918" i="12"/>
  <c r="W917" i="12"/>
  <c r="Y917" i="12" s="1"/>
  <c r="N917" i="12"/>
  <c r="H917" i="12"/>
  <c r="I917" i="12" s="1"/>
  <c r="G917" i="12"/>
  <c r="W916" i="12"/>
  <c r="Y916" i="12" s="1"/>
  <c r="N916" i="12"/>
  <c r="H916" i="12"/>
  <c r="G916" i="12"/>
  <c r="W915" i="12"/>
  <c r="Y915" i="12" s="1"/>
  <c r="N915" i="12"/>
  <c r="H915" i="12"/>
  <c r="I915" i="12" s="1"/>
  <c r="G915" i="12"/>
  <c r="W914" i="12"/>
  <c r="Y914" i="12" s="1"/>
  <c r="N914" i="12"/>
  <c r="H914" i="12"/>
  <c r="I914" i="12" s="1"/>
  <c r="G914" i="12"/>
  <c r="W913" i="12"/>
  <c r="Y913" i="12" s="1"/>
  <c r="N913" i="12"/>
  <c r="H913" i="12"/>
  <c r="I913" i="12" s="1"/>
  <c r="G913" i="12"/>
  <c r="W912" i="12"/>
  <c r="Y912" i="12" s="1"/>
  <c r="N912" i="12"/>
  <c r="H912" i="12"/>
  <c r="G912" i="12"/>
  <c r="W911" i="12"/>
  <c r="Y911" i="12" s="1"/>
  <c r="N911" i="12"/>
  <c r="H911" i="12"/>
  <c r="I911" i="12" s="1"/>
  <c r="G911" i="12"/>
  <c r="W910" i="12"/>
  <c r="Y910" i="12" s="1"/>
  <c r="N910" i="12"/>
  <c r="H910" i="12"/>
  <c r="I910" i="12" s="1"/>
  <c r="G910" i="12"/>
  <c r="W909" i="12"/>
  <c r="Y909" i="12" s="1"/>
  <c r="N909" i="12"/>
  <c r="H909" i="12"/>
  <c r="I909" i="12" s="1"/>
  <c r="G909" i="12"/>
  <c r="W908" i="12"/>
  <c r="Y908" i="12" s="1"/>
  <c r="N908" i="12"/>
  <c r="H908" i="12"/>
  <c r="G908" i="12"/>
  <c r="H907" i="12"/>
  <c r="I907" i="12" s="1"/>
  <c r="G907" i="12"/>
  <c r="W906" i="12"/>
  <c r="Y906" i="12" s="1"/>
  <c r="N906" i="12"/>
  <c r="H906" i="12"/>
  <c r="G906" i="12"/>
  <c r="W905" i="12"/>
  <c r="Y905" i="12" s="1"/>
  <c r="N905" i="12"/>
  <c r="H905" i="12"/>
  <c r="I905" i="12" s="1"/>
  <c r="G905" i="12"/>
  <c r="W904" i="12"/>
  <c r="Y904" i="12" s="1"/>
  <c r="N904" i="12"/>
  <c r="H904" i="12"/>
  <c r="I904" i="12" s="1"/>
  <c r="G904" i="12"/>
  <c r="W903" i="12"/>
  <c r="Y903" i="12" s="1"/>
  <c r="N903" i="12"/>
  <c r="H903" i="12"/>
  <c r="I903" i="12" s="1"/>
  <c r="G903" i="12"/>
  <c r="W902" i="12"/>
  <c r="Y902" i="12" s="1"/>
  <c r="N902" i="12"/>
  <c r="H902" i="12"/>
  <c r="G902" i="12"/>
  <c r="W901" i="12"/>
  <c r="Y901" i="12" s="1"/>
  <c r="N901" i="12"/>
  <c r="H901" i="12"/>
  <c r="I901" i="12" s="1"/>
  <c r="G901" i="12"/>
  <c r="W900" i="12"/>
  <c r="Y900" i="12" s="1"/>
  <c r="N900" i="12"/>
  <c r="H900" i="12"/>
  <c r="I900" i="12" s="1"/>
  <c r="G900" i="12"/>
  <c r="W899" i="12"/>
  <c r="Y899" i="12" s="1"/>
  <c r="N899" i="12"/>
  <c r="H899" i="12"/>
  <c r="I899" i="12" s="1"/>
  <c r="G899" i="12"/>
  <c r="W898" i="12"/>
  <c r="Y898" i="12" s="1"/>
  <c r="N898" i="12"/>
  <c r="H898" i="12"/>
  <c r="G898" i="12"/>
  <c r="W897" i="12"/>
  <c r="Y897" i="12" s="1"/>
  <c r="N897" i="12"/>
  <c r="H897" i="12"/>
  <c r="I897" i="12" s="1"/>
  <c r="G897" i="12"/>
  <c r="W896" i="12"/>
  <c r="Y896" i="12" s="1"/>
  <c r="N896" i="12"/>
  <c r="H896" i="12"/>
  <c r="I896" i="12" s="1"/>
  <c r="G896" i="12"/>
  <c r="W895" i="12"/>
  <c r="Y895" i="12" s="1"/>
  <c r="N895" i="12"/>
  <c r="H895" i="12"/>
  <c r="I895" i="12" s="1"/>
  <c r="G895" i="12"/>
  <c r="W894" i="12"/>
  <c r="Y894" i="12" s="1"/>
  <c r="N894" i="12"/>
  <c r="H894" i="12"/>
  <c r="G894" i="12"/>
  <c r="H893" i="12"/>
  <c r="I893" i="12" s="1"/>
  <c r="G893" i="12"/>
  <c r="W892" i="12"/>
  <c r="Y892" i="12" s="1"/>
  <c r="N892" i="12"/>
  <c r="H892" i="12"/>
  <c r="G892" i="12"/>
  <c r="W891" i="12"/>
  <c r="Y891" i="12" s="1"/>
  <c r="N891" i="12"/>
  <c r="H891" i="12"/>
  <c r="I891" i="12" s="1"/>
  <c r="G891" i="12"/>
  <c r="W890" i="12"/>
  <c r="Y890" i="12" s="1"/>
  <c r="N890" i="12"/>
  <c r="H890" i="12"/>
  <c r="I890" i="12" s="1"/>
  <c r="G890" i="12"/>
  <c r="W889" i="12"/>
  <c r="Y889" i="12" s="1"/>
  <c r="N889" i="12"/>
  <c r="H889" i="12"/>
  <c r="I889" i="12" s="1"/>
  <c r="G889" i="12"/>
  <c r="W888" i="12"/>
  <c r="Y888" i="12" s="1"/>
  <c r="N888" i="12"/>
  <c r="H888" i="12"/>
  <c r="G888" i="12"/>
  <c r="W887" i="12"/>
  <c r="Y887" i="12" s="1"/>
  <c r="N887" i="12"/>
  <c r="H887" i="12"/>
  <c r="I887" i="12" s="1"/>
  <c r="G887" i="12"/>
  <c r="W886" i="12"/>
  <c r="Y886" i="12" s="1"/>
  <c r="N886" i="12"/>
  <c r="H886" i="12"/>
  <c r="I886" i="12" s="1"/>
  <c r="G886" i="12"/>
  <c r="W885" i="12"/>
  <c r="Y885" i="12" s="1"/>
  <c r="N885" i="12"/>
  <c r="H885" i="12"/>
  <c r="I885" i="12" s="1"/>
  <c r="G885" i="12"/>
  <c r="W884" i="12"/>
  <c r="Y884" i="12" s="1"/>
  <c r="N884" i="12"/>
  <c r="H884" i="12"/>
  <c r="G884" i="12"/>
  <c r="W883" i="12"/>
  <c r="Y883" i="12" s="1"/>
  <c r="N883" i="12"/>
  <c r="H883" i="12"/>
  <c r="I883" i="12" s="1"/>
  <c r="G883" i="12"/>
  <c r="W882" i="12"/>
  <c r="Y882" i="12" s="1"/>
  <c r="N882" i="12"/>
  <c r="H882" i="12"/>
  <c r="I882" i="12" s="1"/>
  <c r="G882" i="12"/>
  <c r="W881" i="12"/>
  <c r="Y881" i="12" s="1"/>
  <c r="N881" i="12"/>
  <c r="H881" i="12"/>
  <c r="I881" i="12" s="1"/>
  <c r="G881" i="12"/>
  <c r="H880" i="12"/>
  <c r="I880" i="12" s="1"/>
  <c r="G880" i="12"/>
  <c r="W879" i="12"/>
  <c r="Y879" i="12" s="1"/>
  <c r="N879" i="12"/>
  <c r="H879" i="12"/>
  <c r="I879" i="12" s="1"/>
  <c r="G879" i="12"/>
  <c r="W878" i="12"/>
  <c r="Y878" i="12" s="1"/>
  <c r="N878" i="12"/>
  <c r="H878" i="12"/>
  <c r="G878" i="12"/>
  <c r="W877" i="12"/>
  <c r="Y877" i="12" s="1"/>
  <c r="N877" i="12"/>
  <c r="H877" i="12"/>
  <c r="I877" i="12" s="1"/>
  <c r="G877" i="12"/>
  <c r="W876" i="12"/>
  <c r="Y876" i="12" s="1"/>
  <c r="N876" i="12"/>
  <c r="H876" i="12"/>
  <c r="I876" i="12" s="1"/>
  <c r="G876" i="12"/>
  <c r="W875" i="12"/>
  <c r="Y875" i="12" s="1"/>
  <c r="N875" i="12"/>
  <c r="H875" i="12"/>
  <c r="I875" i="12" s="1"/>
  <c r="G875" i="12"/>
  <c r="W874" i="12"/>
  <c r="Y874" i="12" s="1"/>
  <c r="N874" i="12"/>
  <c r="H874" i="12"/>
  <c r="G874" i="12"/>
  <c r="W873" i="12"/>
  <c r="Y873" i="12" s="1"/>
  <c r="N873" i="12"/>
  <c r="H873" i="12"/>
  <c r="I873" i="12" s="1"/>
  <c r="G873" i="12"/>
  <c r="W872" i="12"/>
  <c r="Y872" i="12" s="1"/>
  <c r="N872" i="12"/>
  <c r="H872" i="12"/>
  <c r="I872" i="12" s="1"/>
  <c r="G872" i="12"/>
  <c r="W871" i="12"/>
  <c r="Y871" i="12" s="1"/>
  <c r="N871" i="12"/>
  <c r="H871" i="12"/>
  <c r="I871" i="12" s="1"/>
  <c r="G871" i="12"/>
  <c r="W870" i="12"/>
  <c r="Y870" i="12" s="1"/>
  <c r="N870" i="12"/>
  <c r="H870" i="12"/>
  <c r="G870" i="12"/>
  <c r="W869" i="12"/>
  <c r="Y869" i="12" s="1"/>
  <c r="N869" i="12"/>
  <c r="H869" i="12"/>
  <c r="I869" i="12" s="1"/>
  <c r="G869" i="12"/>
  <c r="W868" i="12"/>
  <c r="Y868" i="12" s="1"/>
  <c r="N868" i="12"/>
  <c r="H868" i="12"/>
  <c r="I868" i="12" s="1"/>
  <c r="G868" i="12"/>
  <c r="W867" i="12"/>
  <c r="Y867" i="12" s="1"/>
  <c r="N867" i="12"/>
  <c r="H867" i="12"/>
  <c r="I867" i="12" s="1"/>
  <c r="G867" i="12"/>
  <c r="W866" i="12"/>
  <c r="Y866" i="12" s="1"/>
  <c r="N866" i="12"/>
  <c r="H866" i="12"/>
  <c r="G866" i="12"/>
  <c r="W865" i="12"/>
  <c r="Y865" i="12" s="1"/>
  <c r="N865" i="12"/>
  <c r="H865" i="12"/>
  <c r="I865" i="12" s="1"/>
  <c r="G865" i="12"/>
  <c r="H864" i="12"/>
  <c r="I864" i="12" s="1"/>
  <c r="G864" i="12"/>
  <c r="P863" i="12"/>
  <c r="L863" i="12"/>
  <c r="K863" i="12"/>
  <c r="X744" i="12" s="1"/>
  <c r="X863" i="12" s="1"/>
  <c r="J863" i="12"/>
  <c r="F863" i="12"/>
  <c r="E863" i="12"/>
  <c r="W862" i="12"/>
  <c r="Y862" i="12" s="1"/>
  <c r="N862" i="12"/>
  <c r="H862" i="12"/>
  <c r="I862" i="12" s="1"/>
  <c r="G862" i="12"/>
  <c r="W861" i="12"/>
  <c r="Y861" i="12" s="1"/>
  <c r="N861" i="12"/>
  <c r="H861" i="12"/>
  <c r="I861" i="12" s="1"/>
  <c r="G861" i="12"/>
  <c r="W860" i="12"/>
  <c r="Y860" i="12" s="1"/>
  <c r="N860" i="12"/>
  <c r="H860" i="12"/>
  <c r="I860" i="12" s="1"/>
  <c r="G860" i="12"/>
  <c r="W859" i="12"/>
  <c r="Y859" i="12" s="1"/>
  <c r="N859" i="12"/>
  <c r="H859" i="12"/>
  <c r="I859" i="12" s="1"/>
  <c r="G859" i="12"/>
  <c r="W858" i="12"/>
  <c r="Y858" i="12" s="1"/>
  <c r="N858" i="12"/>
  <c r="H858" i="12"/>
  <c r="G858" i="12"/>
  <c r="W857" i="12"/>
  <c r="Y857" i="12" s="1"/>
  <c r="N857" i="12"/>
  <c r="H857" i="12"/>
  <c r="I857" i="12" s="1"/>
  <c r="G857" i="12"/>
  <c r="W856" i="12"/>
  <c r="Y856" i="12" s="1"/>
  <c r="N856" i="12"/>
  <c r="H856" i="12"/>
  <c r="I856" i="12" s="1"/>
  <c r="G856" i="12"/>
  <c r="W855" i="12"/>
  <c r="Y855" i="12" s="1"/>
  <c r="N855" i="12"/>
  <c r="H855" i="12"/>
  <c r="I855" i="12" s="1"/>
  <c r="G855" i="12"/>
  <c r="W854" i="12"/>
  <c r="Y854" i="12" s="1"/>
  <c r="N854" i="12"/>
  <c r="H854" i="12"/>
  <c r="G854" i="12"/>
  <c r="H853" i="12"/>
  <c r="I853" i="12" s="1"/>
  <c r="G853" i="12"/>
  <c r="W852" i="12"/>
  <c r="Y852" i="12" s="1"/>
  <c r="N852" i="12"/>
  <c r="H852" i="12"/>
  <c r="G852" i="12"/>
  <c r="W851" i="12"/>
  <c r="Y851" i="12" s="1"/>
  <c r="N851" i="12"/>
  <c r="H851" i="12"/>
  <c r="G851" i="12"/>
  <c r="W850" i="12"/>
  <c r="Y850" i="12" s="1"/>
  <c r="N850" i="12"/>
  <c r="H850" i="12"/>
  <c r="I850" i="12" s="1"/>
  <c r="G850" i="12"/>
  <c r="W849" i="12"/>
  <c r="Y849" i="12" s="1"/>
  <c r="N849" i="12"/>
  <c r="H849" i="12"/>
  <c r="I849" i="12" s="1"/>
  <c r="G849" i="12"/>
  <c r="W848" i="12"/>
  <c r="Y848" i="12" s="1"/>
  <c r="N848" i="12"/>
  <c r="H848" i="12"/>
  <c r="G848" i="12"/>
  <c r="W847" i="12"/>
  <c r="Y847" i="12" s="1"/>
  <c r="N847" i="12"/>
  <c r="H847" i="12"/>
  <c r="I847" i="12" s="1"/>
  <c r="G847" i="12"/>
  <c r="W846" i="12"/>
  <c r="Y846" i="12" s="1"/>
  <c r="N846" i="12"/>
  <c r="H846" i="12"/>
  <c r="I846" i="12" s="1"/>
  <c r="G846" i="12"/>
  <c r="W845" i="12"/>
  <c r="Y845" i="12" s="1"/>
  <c r="N845" i="12"/>
  <c r="H845" i="12"/>
  <c r="I845" i="12" s="1"/>
  <c r="G845" i="12"/>
  <c r="W844" i="12"/>
  <c r="Y844" i="12" s="1"/>
  <c r="N844" i="12"/>
  <c r="H844" i="12"/>
  <c r="G844" i="12"/>
  <c r="W843" i="12"/>
  <c r="Y843" i="12" s="1"/>
  <c r="N843" i="12"/>
  <c r="H843" i="12"/>
  <c r="I843" i="12" s="1"/>
  <c r="G843" i="12"/>
  <c r="H842" i="12"/>
  <c r="G842" i="12"/>
  <c r="W841" i="12"/>
  <c r="Y841" i="12" s="1"/>
  <c r="N841" i="12"/>
  <c r="H841" i="12"/>
  <c r="I841" i="12" s="1"/>
  <c r="G841" i="12"/>
  <c r="W840" i="12"/>
  <c r="Y840" i="12" s="1"/>
  <c r="N840" i="12"/>
  <c r="H840" i="12"/>
  <c r="I840" i="12" s="1"/>
  <c r="G840" i="12"/>
  <c r="W839" i="12"/>
  <c r="Y839" i="12" s="1"/>
  <c r="N839" i="12"/>
  <c r="H839" i="12"/>
  <c r="I839" i="12" s="1"/>
  <c r="G839" i="12"/>
  <c r="W838" i="12"/>
  <c r="Y838" i="12" s="1"/>
  <c r="N838" i="12"/>
  <c r="H838" i="12"/>
  <c r="G838" i="12"/>
  <c r="W837" i="12"/>
  <c r="Y837" i="12" s="1"/>
  <c r="N837" i="12"/>
  <c r="H837" i="12"/>
  <c r="I837" i="12" s="1"/>
  <c r="G837" i="12"/>
  <c r="W836" i="12"/>
  <c r="Y836" i="12" s="1"/>
  <c r="N836" i="12"/>
  <c r="H836" i="12"/>
  <c r="I836" i="12" s="1"/>
  <c r="G836" i="12"/>
  <c r="W835" i="12"/>
  <c r="Y835" i="12" s="1"/>
  <c r="N835" i="12"/>
  <c r="H835" i="12"/>
  <c r="I835" i="12" s="1"/>
  <c r="G835" i="12"/>
  <c r="W834" i="12"/>
  <c r="Y834" i="12" s="1"/>
  <c r="N834" i="12"/>
  <c r="H834" i="12"/>
  <c r="G834" i="12"/>
  <c r="W833" i="12"/>
  <c r="Y833" i="12" s="1"/>
  <c r="N833" i="12"/>
  <c r="H833" i="12"/>
  <c r="I833" i="12" s="1"/>
  <c r="G833" i="12"/>
  <c r="H832" i="12"/>
  <c r="G832" i="12"/>
  <c r="W831" i="12"/>
  <c r="Y831" i="12" s="1"/>
  <c r="N831" i="12"/>
  <c r="H831" i="12"/>
  <c r="I831" i="12" s="1"/>
  <c r="G831" i="12"/>
  <c r="W830" i="12"/>
  <c r="Y830" i="12" s="1"/>
  <c r="N830" i="12"/>
  <c r="H830" i="12"/>
  <c r="I830" i="12" s="1"/>
  <c r="G830" i="12"/>
  <c r="W829" i="12"/>
  <c r="Y829" i="12" s="1"/>
  <c r="N829" i="12"/>
  <c r="H829" i="12"/>
  <c r="I829" i="12" s="1"/>
  <c r="G829" i="12"/>
  <c r="W828" i="12"/>
  <c r="Y828" i="12" s="1"/>
  <c r="N828" i="12"/>
  <c r="H828" i="12"/>
  <c r="G828" i="12"/>
  <c r="W827" i="12"/>
  <c r="Y827" i="12" s="1"/>
  <c r="N827" i="12"/>
  <c r="H827" i="12"/>
  <c r="I827" i="12" s="1"/>
  <c r="G827" i="12"/>
  <c r="W826" i="12"/>
  <c r="Y826" i="12" s="1"/>
  <c r="N826" i="12"/>
  <c r="H826" i="12"/>
  <c r="I826" i="12" s="1"/>
  <c r="G826" i="12"/>
  <c r="W825" i="12"/>
  <c r="Y825" i="12" s="1"/>
  <c r="N825" i="12"/>
  <c r="H825" i="12"/>
  <c r="I825" i="12" s="1"/>
  <c r="G825" i="12"/>
  <c r="W824" i="12"/>
  <c r="Y824" i="12" s="1"/>
  <c r="N824" i="12"/>
  <c r="H824" i="12"/>
  <c r="G824" i="12"/>
  <c r="W823" i="12"/>
  <c r="Y823" i="12" s="1"/>
  <c r="N823" i="12"/>
  <c r="H823" i="12"/>
  <c r="I823" i="12" s="1"/>
  <c r="G823" i="12"/>
  <c r="W822" i="12"/>
  <c r="Y822" i="12" s="1"/>
  <c r="N822" i="12"/>
  <c r="H822" i="12"/>
  <c r="I822" i="12" s="1"/>
  <c r="G822" i="12"/>
  <c r="W821" i="12"/>
  <c r="Y821" i="12" s="1"/>
  <c r="N821" i="12"/>
  <c r="H821" i="12"/>
  <c r="I821" i="12" s="1"/>
  <c r="G821" i="12"/>
  <c r="H820" i="12"/>
  <c r="I820" i="12" s="1"/>
  <c r="G820" i="12"/>
  <c r="W819" i="12"/>
  <c r="Y819" i="12" s="1"/>
  <c r="N819" i="12"/>
  <c r="H819" i="12"/>
  <c r="I819" i="12" s="1"/>
  <c r="G819" i="12"/>
  <c r="W818" i="12"/>
  <c r="Y818" i="12" s="1"/>
  <c r="N818" i="12"/>
  <c r="H818" i="12"/>
  <c r="G818" i="12"/>
  <c r="W817" i="12"/>
  <c r="Y817" i="12" s="1"/>
  <c r="N817" i="12"/>
  <c r="H817" i="12"/>
  <c r="I817" i="12" s="1"/>
  <c r="G817" i="12"/>
  <c r="H816" i="12"/>
  <c r="G816" i="12"/>
  <c r="W815" i="12"/>
  <c r="Y815" i="12" s="1"/>
  <c r="N815" i="12"/>
  <c r="H815" i="12"/>
  <c r="I815" i="12" s="1"/>
  <c r="G815" i="12"/>
  <c r="W814" i="12"/>
  <c r="Y814" i="12" s="1"/>
  <c r="N814" i="12"/>
  <c r="H814" i="12"/>
  <c r="I814" i="12" s="1"/>
  <c r="G814" i="12"/>
  <c r="W813" i="12"/>
  <c r="Y813" i="12" s="1"/>
  <c r="N813" i="12"/>
  <c r="H813" i="12"/>
  <c r="G813" i="12"/>
  <c r="W812" i="12"/>
  <c r="Y812" i="12" s="1"/>
  <c r="N812" i="12"/>
  <c r="H812" i="12"/>
  <c r="G812" i="12"/>
  <c r="W811" i="12"/>
  <c r="Y811" i="12" s="1"/>
  <c r="N811" i="12"/>
  <c r="H811" i="12"/>
  <c r="I811" i="12" s="1"/>
  <c r="G811" i="12"/>
  <c r="W810" i="12"/>
  <c r="Y810" i="12" s="1"/>
  <c r="N810" i="12"/>
  <c r="H810" i="12"/>
  <c r="I810" i="12" s="1"/>
  <c r="G810" i="12"/>
  <c r="W809" i="12"/>
  <c r="Y809" i="12" s="1"/>
  <c r="N809" i="12"/>
  <c r="H809" i="12"/>
  <c r="G809" i="12"/>
  <c r="W808" i="12"/>
  <c r="Y808" i="12" s="1"/>
  <c r="N808" i="12"/>
  <c r="H808" i="12"/>
  <c r="G808" i="12"/>
  <c r="W807" i="12"/>
  <c r="Y807" i="12" s="1"/>
  <c r="N807" i="12"/>
  <c r="H807" i="12"/>
  <c r="I807" i="12" s="1"/>
  <c r="G807" i="12"/>
  <c r="W806" i="12"/>
  <c r="Y806" i="12" s="1"/>
  <c r="N806" i="12"/>
  <c r="H806" i="12"/>
  <c r="I806" i="12" s="1"/>
  <c r="G806" i="12"/>
  <c r="W805" i="12"/>
  <c r="Y805" i="12" s="1"/>
  <c r="N805" i="12"/>
  <c r="H805" i="12"/>
  <c r="G805" i="12"/>
  <c r="W804" i="12"/>
  <c r="Y804" i="12" s="1"/>
  <c r="N804" i="12"/>
  <c r="H804" i="12"/>
  <c r="G804" i="12"/>
  <c r="W803" i="12"/>
  <c r="Y803" i="12" s="1"/>
  <c r="N803" i="12"/>
  <c r="H803" i="12"/>
  <c r="I803" i="12" s="1"/>
  <c r="G803" i="12"/>
  <c r="W802" i="12"/>
  <c r="Y802" i="12" s="1"/>
  <c r="N802" i="12"/>
  <c r="H802" i="12"/>
  <c r="I802" i="12" s="1"/>
  <c r="G802" i="12"/>
  <c r="W801" i="12"/>
  <c r="Y801" i="12" s="1"/>
  <c r="N801" i="12"/>
  <c r="H801" i="12"/>
  <c r="G801" i="12"/>
  <c r="W800" i="12"/>
  <c r="Y800" i="12" s="1"/>
  <c r="N800" i="12"/>
  <c r="H800" i="12"/>
  <c r="G800" i="12"/>
  <c r="W799" i="12"/>
  <c r="Y799" i="12" s="1"/>
  <c r="N799" i="12"/>
  <c r="H799" i="12"/>
  <c r="I799" i="12" s="1"/>
  <c r="G799" i="12"/>
  <c r="W798" i="12"/>
  <c r="Y798" i="12" s="1"/>
  <c r="N798" i="12"/>
  <c r="H798" i="12"/>
  <c r="I798" i="12" s="1"/>
  <c r="G798" i="12"/>
  <c r="W797" i="12"/>
  <c r="Y797" i="12" s="1"/>
  <c r="N797" i="12"/>
  <c r="H797" i="12"/>
  <c r="G797" i="12"/>
  <c r="W796" i="12"/>
  <c r="Y796" i="12" s="1"/>
  <c r="N796" i="12"/>
  <c r="H796" i="12"/>
  <c r="G796" i="12"/>
  <c r="W795" i="12"/>
  <c r="Y795" i="12" s="1"/>
  <c r="N795" i="12"/>
  <c r="H795" i="12"/>
  <c r="I795" i="12" s="1"/>
  <c r="G795" i="12"/>
  <c r="W794" i="12"/>
  <c r="Y794" i="12" s="1"/>
  <c r="N794" i="12"/>
  <c r="H794" i="12"/>
  <c r="I794" i="12" s="1"/>
  <c r="G794" i="12"/>
  <c r="H793" i="12"/>
  <c r="I793" i="12" s="1"/>
  <c r="G793" i="12"/>
  <c r="W792" i="12"/>
  <c r="Y792" i="12" s="1"/>
  <c r="N792" i="12"/>
  <c r="H792" i="12"/>
  <c r="G792" i="12"/>
  <c r="W791" i="12"/>
  <c r="Y791" i="12" s="1"/>
  <c r="N791" i="12"/>
  <c r="H791" i="12"/>
  <c r="I791" i="12" s="1"/>
  <c r="G791" i="12"/>
  <c r="W790" i="12"/>
  <c r="Y790" i="12" s="1"/>
  <c r="N790" i="12"/>
  <c r="H790" i="12"/>
  <c r="I790" i="12" s="1"/>
  <c r="G790" i="12"/>
  <c r="W789" i="12"/>
  <c r="Y789" i="12" s="1"/>
  <c r="N789" i="12"/>
  <c r="H789" i="12"/>
  <c r="I789" i="12" s="1"/>
  <c r="G789" i="12"/>
  <c r="W788" i="12"/>
  <c r="Y788" i="12" s="1"/>
  <c r="N788" i="12"/>
  <c r="H788" i="12"/>
  <c r="G788" i="12"/>
  <c r="W787" i="12"/>
  <c r="Y787" i="12" s="1"/>
  <c r="N787" i="12"/>
  <c r="H787" i="12"/>
  <c r="I787" i="12" s="1"/>
  <c r="G787" i="12"/>
  <c r="W786" i="12"/>
  <c r="Y786" i="12" s="1"/>
  <c r="N786" i="12"/>
  <c r="H786" i="12"/>
  <c r="G786" i="12"/>
  <c r="H785" i="12"/>
  <c r="I785" i="12" s="1"/>
  <c r="G785" i="12"/>
  <c r="W784" i="12"/>
  <c r="Y784" i="12" s="1"/>
  <c r="N784" i="12"/>
  <c r="H784" i="12"/>
  <c r="G784" i="12"/>
  <c r="W783" i="12"/>
  <c r="Y783" i="12" s="1"/>
  <c r="N783" i="12"/>
  <c r="H783" i="12"/>
  <c r="I783" i="12" s="1"/>
  <c r="G783" i="12"/>
  <c r="W782" i="12"/>
  <c r="Y782" i="12" s="1"/>
  <c r="N782" i="12"/>
  <c r="H782" i="12"/>
  <c r="I782" i="12" s="1"/>
  <c r="G782" i="12"/>
  <c r="W781" i="12"/>
  <c r="Y781" i="12" s="1"/>
  <c r="N781" i="12"/>
  <c r="H781" i="12"/>
  <c r="G781" i="12"/>
  <c r="W780" i="12"/>
  <c r="Y780" i="12" s="1"/>
  <c r="N780" i="12"/>
  <c r="H780" i="12"/>
  <c r="I780" i="12" s="1"/>
  <c r="G780" i="12"/>
  <c r="W779" i="12"/>
  <c r="Y779" i="12" s="1"/>
  <c r="N779" i="12"/>
  <c r="H779" i="12"/>
  <c r="I779" i="12" s="1"/>
  <c r="G779" i="12"/>
  <c r="W778" i="12"/>
  <c r="Y778" i="12" s="1"/>
  <c r="N778" i="12"/>
  <c r="H778" i="12"/>
  <c r="I778" i="12" s="1"/>
  <c r="G778" i="12"/>
  <c r="W777" i="12"/>
  <c r="Y777" i="12" s="1"/>
  <c r="N777" i="12"/>
  <c r="H777" i="12"/>
  <c r="G777" i="12"/>
  <c r="W776" i="12"/>
  <c r="Y776" i="12" s="1"/>
  <c r="N776" i="12"/>
  <c r="H776" i="12"/>
  <c r="I776" i="12" s="1"/>
  <c r="G776" i="12"/>
  <c r="W775" i="12"/>
  <c r="Y775" i="12" s="1"/>
  <c r="N775" i="12"/>
  <c r="H775" i="12"/>
  <c r="I775" i="12" s="1"/>
  <c r="G775" i="12"/>
  <c r="W774" i="12"/>
  <c r="Y774" i="12" s="1"/>
  <c r="N774" i="12"/>
  <c r="H774" i="12"/>
  <c r="I774" i="12" s="1"/>
  <c r="G774" i="12"/>
  <c r="W773" i="12"/>
  <c r="Y773" i="12" s="1"/>
  <c r="N773" i="12"/>
  <c r="H773" i="12"/>
  <c r="G773" i="12"/>
  <c r="W772" i="12"/>
  <c r="Y772" i="12" s="1"/>
  <c r="N772" i="12"/>
  <c r="H772" i="12"/>
  <c r="I772" i="12" s="1"/>
  <c r="G772" i="12"/>
  <c r="W771" i="12"/>
  <c r="Y771" i="12" s="1"/>
  <c r="N771" i="12"/>
  <c r="H771" i="12"/>
  <c r="I771" i="12" s="1"/>
  <c r="G771" i="12"/>
  <c r="W770" i="12"/>
  <c r="Y770" i="12" s="1"/>
  <c r="N770" i="12"/>
  <c r="H770" i="12"/>
  <c r="I770" i="12" s="1"/>
  <c r="G770" i="12"/>
  <c r="W769" i="12"/>
  <c r="Y769" i="12" s="1"/>
  <c r="N769" i="12"/>
  <c r="H769" i="12"/>
  <c r="G769" i="12"/>
  <c r="W768" i="12"/>
  <c r="Y768" i="12" s="1"/>
  <c r="N768" i="12"/>
  <c r="H768" i="12"/>
  <c r="I768" i="12" s="1"/>
  <c r="G768" i="12"/>
  <c r="W767" i="12"/>
  <c r="Y767" i="12" s="1"/>
  <c r="N767" i="12"/>
  <c r="H767" i="12"/>
  <c r="I767" i="12" s="1"/>
  <c r="G767" i="12"/>
  <c r="W766" i="12"/>
  <c r="Y766" i="12" s="1"/>
  <c r="N766" i="12"/>
  <c r="H766" i="12"/>
  <c r="I766" i="12" s="1"/>
  <c r="G766" i="12"/>
  <c r="H765" i="12"/>
  <c r="G765" i="12"/>
  <c r="W764" i="12"/>
  <c r="Y764" i="12" s="1"/>
  <c r="N764" i="12"/>
  <c r="H764" i="12"/>
  <c r="I764" i="12" s="1"/>
  <c r="G764" i="12"/>
  <c r="W763" i="12"/>
  <c r="Y763" i="12" s="1"/>
  <c r="N763" i="12"/>
  <c r="H763" i="12"/>
  <c r="G763" i="12"/>
  <c r="W762" i="12"/>
  <c r="Y762" i="12" s="1"/>
  <c r="N762" i="12"/>
  <c r="H762" i="12"/>
  <c r="I762" i="12" s="1"/>
  <c r="G762" i="12"/>
  <c r="W761" i="12"/>
  <c r="Y761" i="12" s="1"/>
  <c r="N761" i="12"/>
  <c r="H761" i="12"/>
  <c r="I761" i="12" s="1"/>
  <c r="G761" i="12"/>
  <c r="W760" i="12"/>
  <c r="Y760" i="12" s="1"/>
  <c r="N760" i="12"/>
  <c r="H760" i="12"/>
  <c r="I760" i="12" s="1"/>
  <c r="G760" i="12"/>
  <c r="W759" i="12"/>
  <c r="Y759" i="12" s="1"/>
  <c r="N759" i="12"/>
  <c r="H759" i="12"/>
  <c r="G759" i="12"/>
  <c r="W758" i="12"/>
  <c r="Y758" i="12" s="1"/>
  <c r="N758" i="12"/>
  <c r="H758" i="12"/>
  <c r="I758" i="12" s="1"/>
  <c r="G758" i="12"/>
  <c r="W757" i="12"/>
  <c r="Y757" i="12" s="1"/>
  <c r="N757" i="12"/>
  <c r="H757" i="12"/>
  <c r="I757" i="12" s="1"/>
  <c r="G757" i="12"/>
  <c r="W756" i="12"/>
  <c r="Y756" i="12" s="1"/>
  <c r="N756" i="12"/>
  <c r="H756" i="12"/>
  <c r="I756" i="12" s="1"/>
  <c r="G756" i="12"/>
  <c r="W755" i="12"/>
  <c r="Y755" i="12" s="1"/>
  <c r="N755" i="12"/>
  <c r="H755" i="12"/>
  <c r="G755" i="12"/>
  <c r="W754" i="12"/>
  <c r="Y754" i="12" s="1"/>
  <c r="N754" i="12"/>
  <c r="H754" i="12"/>
  <c r="I754" i="12" s="1"/>
  <c r="G754" i="12"/>
  <c r="W753" i="12"/>
  <c r="Y753" i="12" s="1"/>
  <c r="N753" i="12"/>
  <c r="H753" i="12"/>
  <c r="I753" i="12" s="1"/>
  <c r="G753" i="12"/>
  <c r="W752" i="12"/>
  <c r="Y752" i="12" s="1"/>
  <c r="N752" i="12"/>
  <c r="H752" i="12"/>
  <c r="I752" i="12" s="1"/>
  <c r="G752" i="12"/>
  <c r="W751" i="12"/>
  <c r="Y751" i="12" s="1"/>
  <c r="N751" i="12"/>
  <c r="H751" i="12"/>
  <c r="G751" i="12"/>
  <c r="W750" i="12"/>
  <c r="Y750" i="12" s="1"/>
  <c r="N750" i="12"/>
  <c r="H750" i="12"/>
  <c r="I750" i="12" s="1"/>
  <c r="G750" i="12"/>
  <c r="W749" i="12"/>
  <c r="Y749" i="12" s="1"/>
  <c r="N749" i="12"/>
  <c r="H749" i="12"/>
  <c r="I749" i="12" s="1"/>
  <c r="G749" i="12"/>
  <c r="W748" i="12"/>
  <c r="Y748" i="12" s="1"/>
  <c r="N748" i="12"/>
  <c r="H748" i="12"/>
  <c r="I748" i="12" s="1"/>
  <c r="G748" i="12"/>
  <c r="W747" i="12"/>
  <c r="Y747" i="12" s="1"/>
  <c r="N747" i="12"/>
  <c r="H747" i="12"/>
  <c r="G747" i="12"/>
  <c r="W746" i="12"/>
  <c r="Y746" i="12" s="1"/>
  <c r="N746" i="12"/>
  <c r="H746" i="12"/>
  <c r="I746" i="12" s="1"/>
  <c r="G746" i="12"/>
  <c r="W745" i="12"/>
  <c r="Y745" i="12" s="1"/>
  <c r="N745" i="12"/>
  <c r="H745" i="12"/>
  <c r="I745" i="12" s="1"/>
  <c r="G745" i="12"/>
  <c r="H744" i="12"/>
  <c r="G744" i="12"/>
  <c r="P743" i="12"/>
  <c r="L743" i="12"/>
  <c r="K743" i="12"/>
  <c r="X662" i="12" s="1"/>
  <c r="X743" i="12" s="1"/>
  <c r="J743" i="12"/>
  <c r="F743" i="12"/>
  <c r="E743" i="12"/>
  <c r="W742" i="12"/>
  <c r="Y742" i="12" s="1"/>
  <c r="N742" i="12"/>
  <c r="H742" i="12"/>
  <c r="G742" i="12"/>
  <c r="W741" i="12"/>
  <c r="Y741" i="12" s="1"/>
  <c r="N741" i="12"/>
  <c r="H741" i="12"/>
  <c r="I741" i="12" s="1"/>
  <c r="G741" i="12"/>
  <c r="W740" i="12"/>
  <c r="Y740" i="12" s="1"/>
  <c r="N740" i="12"/>
  <c r="H740" i="12"/>
  <c r="I740" i="12" s="1"/>
  <c r="G740" i="12"/>
  <c r="W739" i="12"/>
  <c r="Y739" i="12" s="1"/>
  <c r="N739" i="12"/>
  <c r="H739" i="12"/>
  <c r="I739" i="12" s="1"/>
  <c r="G739" i="12"/>
  <c r="W738" i="12"/>
  <c r="Y738" i="12" s="1"/>
  <c r="N738" i="12"/>
  <c r="H738" i="12"/>
  <c r="I738" i="12" s="1"/>
  <c r="G738" i="12"/>
  <c r="W737" i="12"/>
  <c r="Y737" i="12" s="1"/>
  <c r="N737" i="12"/>
  <c r="H737" i="12"/>
  <c r="I737" i="12" s="1"/>
  <c r="G737" i="12"/>
  <c r="W736" i="12"/>
  <c r="Y736" i="12" s="1"/>
  <c r="N736" i="12"/>
  <c r="H736" i="12"/>
  <c r="I736" i="12" s="1"/>
  <c r="G736" i="12"/>
  <c r="W735" i="12"/>
  <c r="Y735" i="12" s="1"/>
  <c r="N735" i="12"/>
  <c r="H735" i="12"/>
  <c r="I735" i="12" s="1"/>
  <c r="G735" i="12"/>
  <c r="W734" i="12"/>
  <c r="Y734" i="12" s="1"/>
  <c r="N734" i="12"/>
  <c r="H734" i="12"/>
  <c r="G734" i="12"/>
  <c r="W733" i="12"/>
  <c r="Y733" i="12" s="1"/>
  <c r="N733" i="12"/>
  <c r="H733" i="12"/>
  <c r="I733" i="12" s="1"/>
  <c r="G733" i="12"/>
  <c r="W732" i="12"/>
  <c r="Y732" i="12" s="1"/>
  <c r="N732" i="12"/>
  <c r="H732" i="12"/>
  <c r="I732" i="12" s="1"/>
  <c r="G732" i="12"/>
  <c r="W731" i="12"/>
  <c r="Y731" i="12" s="1"/>
  <c r="N731" i="12"/>
  <c r="H731" i="12"/>
  <c r="I731" i="12" s="1"/>
  <c r="G731" i="12"/>
  <c r="H730" i="12"/>
  <c r="I730" i="12" s="1"/>
  <c r="G730" i="12"/>
  <c r="W729" i="12"/>
  <c r="Y729" i="12" s="1"/>
  <c r="N729" i="12"/>
  <c r="H729" i="12"/>
  <c r="I729" i="12" s="1"/>
  <c r="G729" i="12"/>
  <c r="W728" i="12"/>
  <c r="Y728" i="12" s="1"/>
  <c r="N728" i="12"/>
  <c r="H728" i="12"/>
  <c r="I728" i="12" s="1"/>
  <c r="G728" i="12"/>
  <c r="W727" i="12"/>
  <c r="Y727" i="12" s="1"/>
  <c r="N727" i="12"/>
  <c r="H727" i="12"/>
  <c r="I727" i="12" s="1"/>
  <c r="G727" i="12"/>
  <c r="W726" i="12"/>
  <c r="Y726" i="12" s="1"/>
  <c r="N726" i="12"/>
  <c r="H726" i="12"/>
  <c r="I726" i="12" s="1"/>
  <c r="G726" i="12"/>
  <c r="W725" i="12"/>
  <c r="Y725" i="12" s="1"/>
  <c r="N725" i="12"/>
  <c r="H725" i="12"/>
  <c r="I725" i="12" s="1"/>
  <c r="G725" i="12"/>
  <c r="W724" i="12"/>
  <c r="Y724" i="12" s="1"/>
  <c r="N724" i="12"/>
  <c r="H724" i="12"/>
  <c r="G724" i="12"/>
  <c r="W723" i="12"/>
  <c r="Y723" i="12" s="1"/>
  <c r="N723" i="12"/>
  <c r="H723" i="12"/>
  <c r="I723" i="12" s="1"/>
  <c r="G723" i="12"/>
  <c r="H722" i="12"/>
  <c r="G722" i="12"/>
  <c r="W721" i="12"/>
  <c r="Y721" i="12" s="1"/>
  <c r="N721" i="12"/>
  <c r="H721" i="12"/>
  <c r="I721" i="12" s="1"/>
  <c r="G721" i="12"/>
  <c r="W720" i="12"/>
  <c r="Y720" i="12" s="1"/>
  <c r="N720" i="12"/>
  <c r="H720" i="12"/>
  <c r="I720" i="12" s="1"/>
  <c r="G720" i="12"/>
  <c r="W719" i="12"/>
  <c r="Y719" i="12" s="1"/>
  <c r="N719" i="12"/>
  <c r="H719" i="12"/>
  <c r="I719" i="12" s="1"/>
  <c r="G719" i="12"/>
  <c r="W718" i="12"/>
  <c r="Y718" i="12" s="1"/>
  <c r="N718" i="12"/>
  <c r="H718" i="12"/>
  <c r="G718" i="12"/>
  <c r="W717" i="12"/>
  <c r="Y717" i="12" s="1"/>
  <c r="N717" i="12"/>
  <c r="H717" i="12"/>
  <c r="I717" i="12" s="1"/>
  <c r="G717" i="12"/>
  <c r="W716" i="12"/>
  <c r="Y716" i="12" s="1"/>
  <c r="N716" i="12"/>
  <c r="H716" i="12"/>
  <c r="I716" i="12" s="1"/>
  <c r="G716" i="12"/>
  <c r="W715" i="12"/>
  <c r="Y715" i="12" s="1"/>
  <c r="N715" i="12"/>
  <c r="I715" i="12"/>
  <c r="H715" i="12"/>
  <c r="G715" i="12"/>
  <c r="W714" i="12"/>
  <c r="Y714" i="12" s="1"/>
  <c r="N714" i="12"/>
  <c r="H714" i="12"/>
  <c r="G714" i="12"/>
  <c r="W713" i="12"/>
  <c r="Y713" i="12" s="1"/>
  <c r="N713" i="12"/>
  <c r="H713" i="12"/>
  <c r="I713" i="12" s="1"/>
  <c r="G713" i="12"/>
  <c r="H712" i="12"/>
  <c r="G712" i="12"/>
  <c r="W711" i="12"/>
  <c r="Y711" i="12" s="1"/>
  <c r="N711" i="12"/>
  <c r="H711" i="12"/>
  <c r="I711" i="12" s="1"/>
  <c r="G711" i="12"/>
  <c r="W710" i="12"/>
  <c r="Y710" i="12" s="1"/>
  <c r="N710" i="12"/>
  <c r="H710" i="12"/>
  <c r="I710" i="12" s="1"/>
  <c r="G710" i="12"/>
  <c r="W709" i="12"/>
  <c r="Y709" i="12" s="1"/>
  <c r="N709" i="12"/>
  <c r="H709" i="12"/>
  <c r="I709" i="12" s="1"/>
  <c r="G709" i="12"/>
  <c r="W708" i="12"/>
  <c r="Y708" i="12" s="1"/>
  <c r="N708" i="12"/>
  <c r="H708" i="12"/>
  <c r="G708" i="12"/>
  <c r="W707" i="12"/>
  <c r="Y707" i="12" s="1"/>
  <c r="N707" i="12"/>
  <c r="H707" i="12"/>
  <c r="I707" i="12" s="1"/>
  <c r="G707" i="12"/>
  <c r="W706" i="12"/>
  <c r="Y706" i="12" s="1"/>
  <c r="N706" i="12"/>
  <c r="H706" i="12"/>
  <c r="I706" i="12" s="1"/>
  <c r="G706" i="12"/>
  <c r="W705" i="12"/>
  <c r="Y705" i="12" s="1"/>
  <c r="N705" i="12"/>
  <c r="H705" i="12"/>
  <c r="I705" i="12" s="1"/>
  <c r="G705" i="12"/>
  <c r="W704" i="12"/>
  <c r="Y704" i="12" s="1"/>
  <c r="N704" i="12"/>
  <c r="H704" i="12"/>
  <c r="G704" i="12"/>
  <c r="W703" i="12"/>
  <c r="Y703" i="12" s="1"/>
  <c r="N703" i="12"/>
  <c r="H703" i="12"/>
  <c r="I703" i="12" s="1"/>
  <c r="G703" i="12"/>
  <c r="W702" i="12"/>
  <c r="Y702" i="12" s="1"/>
  <c r="N702" i="12"/>
  <c r="H702" i="12"/>
  <c r="I702" i="12" s="1"/>
  <c r="G702" i="12"/>
  <c r="W701" i="12"/>
  <c r="Y701" i="12" s="1"/>
  <c r="N701" i="12"/>
  <c r="H701" i="12"/>
  <c r="I701" i="12" s="1"/>
  <c r="G701" i="12"/>
  <c r="W700" i="12"/>
  <c r="Y700" i="12" s="1"/>
  <c r="N700" i="12"/>
  <c r="H700" i="12"/>
  <c r="G700" i="12"/>
  <c r="H699" i="12"/>
  <c r="I699" i="12" s="1"/>
  <c r="G699" i="12"/>
  <c r="W698" i="12"/>
  <c r="Y698" i="12" s="1"/>
  <c r="N698" i="12"/>
  <c r="H698" i="12"/>
  <c r="G698" i="12"/>
  <c r="W697" i="12"/>
  <c r="Y697" i="12" s="1"/>
  <c r="N697" i="12"/>
  <c r="H697" i="12"/>
  <c r="I697" i="12" s="1"/>
  <c r="G697" i="12"/>
  <c r="W696" i="12"/>
  <c r="Y696" i="12" s="1"/>
  <c r="N696" i="12"/>
  <c r="H696" i="12"/>
  <c r="I696" i="12" s="1"/>
  <c r="G696" i="12"/>
  <c r="W695" i="12"/>
  <c r="Y695" i="12" s="1"/>
  <c r="N695" i="12"/>
  <c r="H695" i="12"/>
  <c r="I695" i="12" s="1"/>
  <c r="G695" i="12"/>
  <c r="W694" i="12"/>
  <c r="Y694" i="12" s="1"/>
  <c r="N694" i="12"/>
  <c r="H694" i="12"/>
  <c r="G694" i="12"/>
  <c r="W693" i="12"/>
  <c r="Y693" i="12" s="1"/>
  <c r="N693" i="12"/>
  <c r="H693" i="12"/>
  <c r="I693" i="12" s="1"/>
  <c r="G693" i="12"/>
  <c r="W692" i="12"/>
  <c r="Y692" i="12" s="1"/>
  <c r="N692" i="12"/>
  <c r="H692" i="12"/>
  <c r="I692" i="12" s="1"/>
  <c r="G692" i="12"/>
  <c r="W691" i="12"/>
  <c r="Y691" i="12" s="1"/>
  <c r="N691" i="12"/>
  <c r="H691" i="12"/>
  <c r="I691" i="12" s="1"/>
  <c r="G691" i="12"/>
  <c r="W690" i="12"/>
  <c r="Y690" i="12" s="1"/>
  <c r="N690" i="12"/>
  <c r="H690" i="12"/>
  <c r="G690" i="12"/>
  <c r="W689" i="12"/>
  <c r="Y689" i="12" s="1"/>
  <c r="N689" i="12"/>
  <c r="H689" i="12"/>
  <c r="I689" i="12" s="1"/>
  <c r="G689" i="12"/>
  <c r="H688" i="12"/>
  <c r="G688" i="12"/>
  <c r="W687" i="12"/>
  <c r="Y687" i="12" s="1"/>
  <c r="N687" i="12"/>
  <c r="H687" i="12"/>
  <c r="I687" i="12" s="1"/>
  <c r="G687" i="12"/>
  <c r="W686" i="12"/>
  <c r="Y686" i="12" s="1"/>
  <c r="N686" i="12"/>
  <c r="H686" i="12"/>
  <c r="I686" i="12" s="1"/>
  <c r="G686" i="12"/>
  <c r="W685" i="12"/>
  <c r="Y685" i="12" s="1"/>
  <c r="N685" i="12"/>
  <c r="H685" i="12"/>
  <c r="I685" i="12" s="1"/>
  <c r="G685" i="12"/>
  <c r="W684" i="12"/>
  <c r="Y684" i="12" s="1"/>
  <c r="N684" i="12"/>
  <c r="H684" i="12"/>
  <c r="G684" i="12"/>
  <c r="W683" i="12"/>
  <c r="Y683" i="12" s="1"/>
  <c r="N683" i="12"/>
  <c r="H683" i="12"/>
  <c r="I683" i="12" s="1"/>
  <c r="G683" i="12"/>
  <c r="W682" i="12"/>
  <c r="Y682" i="12" s="1"/>
  <c r="N682" i="12"/>
  <c r="H682" i="12"/>
  <c r="I682" i="12" s="1"/>
  <c r="G682" i="12"/>
  <c r="W681" i="12"/>
  <c r="Y681" i="12" s="1"/>
  <c r="N681" i="12"/>
  <c r="H681" i="12"/>
  <c r="I681" i="12" s="1"/>
  <c r="G681" i="12"/>
  <c r="W680" i="12"/>
  <c r="Y680" i="12" s="1"/>
  <c r="N680" i="12"/>
  <c r="H680" i="12"/>
  <c r="G680" i="12"/>
  <c r="W679" i="12"/>
  <c r="Y679" i="12" s="1"/>
  <c r="N679" i="12"/>
  <c r="H679" i="12"/>
  <c r="I679" i="12" s="1"/>
  <c r="G679" i="12"/>
  <c r="W678" i="12"/>
  <c r="Y678" i="12" s="1"/>
  <c r="N678" i="12"/>
  <c r="H678" i="12"/>
  <c r="I678" i="12" s="1"/>
  <c r="G678" i="12"/>
  <c r="W677" i="12"/>
  <c r="Y677" i="12" s="1"/>
  <c r="N677" i="12"/>
  <c r="H677" i="12"/>
  <c r="I677" i="12" s="1"/>
  <c r="G677" i="12"/>
  <c r="W676" i="12"/>
  <c r="Y676" i="12" s="1"/>
  <c r="N676" i="12"/>
  <c r="H676" i="12"/>
  <c r="G676" i="12"/>
  <c r="W675" i="12"/>
  <c r="Y675" i="12" s="1"/>
  <c r="N675" i="12"/>
  <c r="H675" i="12"/>
  <c r="I675" i="12" s="1"/>
  <c r="G675" i="12"/>
  <c r="H674" i="12"/>
  <c r="G674" i="12"/>
  <c r="W673" i="12"/>
  <c r="Y673" i="12" s="1"/>
  <c r="N673" i="12"/>
  <c r="H673" i="12"/>
  <c r="I673" i="12" s="1"/>
  <c r="G673" i="12"/>
  <c r="W672" i="12"/>
  <c r="Y672" i="12" s="1"/>
  <c r="N672" i="12"/>
  <c r="H672" i="12"/>
  <c r="I672" i="12" s="1"/>
  <c r="G672" i="12"/>
  <c r="W671" i="12"/>
  <c r="Y671" i="12" s="1"/>
  <c r="N671" i="12"/>
  <c r="H671" i="12"/>
  <c r="I671" i="12" s="1"/>
  <c r="G671" i="12"/>
  <c r="W670" i="12"/>
  <c r="Y670" i="12" s="1"/>
  <c r="N670" i="12"/>
  <c r="H670" i="12"/>
  <c r="G670" i="12"/>
  <c r="W669" i="12"/>
  <c r="Y669" i="12" s="1"/>
  <c r="N669" i="12"/>
  <c r="H669" i="12"/>
  <c r="I669" i="12" s="1"/>
  <c r="G669" i="12"/>
  <c r="W668" i="12"/>
  <c r="Y668" i="12" s="1"/>
  <c r="N668" i="12"/>
  <c r="H668" i="12"/>
  <c r="I668" i="12" s="1"/>
  <c r="G668" i="12"/>
  <c r="W667" i="12"/>
  <c r="Y667" i="12" s="1"/>
  <c r="N667" i="12"/>
  <c r="H667" i="12"/>
  <c r="I667" i="12" s="1"/>
  <c r="G667" i="12"/>
  <c r="W666" i="12"/>
  <c r="Y666" i="12" s="1"/>
  <c r="N666" i="12"/>
  <c r="H666" i="12"/>
  <c r="G666" i="12"/>
  <c r="W665" i="12"/>
  <c r="Y665" i="12" s="1"/>
  <c r="N665" i="12"/>
  <c r="H665" i="12"/>
  <c r="I665" i="12" s="1"/>
  <c r="G665" i="12"/>
  <c r="W664" i="12"/>
  <c r="Y664" i="12" s="1"/>
  <c r="N664" i="12"/>
  <c r="H664" i="12"/>
  <c r="I664" i="12" s="1"/>
  <c r="G664" i="12"/>
  <c r="W663" i="12"/>
  <c r="Y663" i="12" s="1"/>
  <c r="N663" i="12"/>
  <c r="H663" i="12"/>
  <c r="I663" i="12" s="1"/>
  <c r="G663" i="12"/>
  <c r="H662" i="12"/>
  <c r="I662" i="12" s="1"/>
  <c r="G662" i="12"/>
  <c r="P661" i="12"/>
  <c r="L661" i="12"/>
  <c r="K661" i="12"/>
  <c r="X601" i="12" s="1"/>
  <c r="X661" i="12" s="1"/>
  <c r="J661" i="12"/>
  <c r="F661" i="12"/>
  <c r="E661" i="12"/>
  <c r="W660" i="12"/>
  <c r="Y660" i="12" s="1"/>
  <c r="N660" i="12"/>
  <c r="H660" i="12"/>
  <c r="I660" i="12" s="1"/>
  <c r="G660" i="12"/>
  <c r="W659" i="12"/>
  <c r="Y659" i="12" s="1"/>
  <c r="N659" i="12"/>
  <c r="H659" i="12"/>
  <c r="I659" i="12" s="1"/>
  <c r="G659" i="12"/>
  <c r="W658" i="12"/>
  <c r="Y658" i="12" s="1"/>
  <c r="N658" i="12"/>
  <c r="H658" i="12"/>
  <c r="I658" i="12" s="1"/>
  <c r="G658" i="12"/>
  <c r="W657" i="12"/>
  <c r="Y657" i="12" s="1"/>
  <c r="N657" i="12"/>
  <c r="H657" i="12"/>
  <c r="G657" i="12"/>
  <c r="W656" i="12"/>
  <c r="Y656" i="12" s="1"/>
  <c r="N656" i="12"/>
  <c r="H656" i="12"/>
  <c r="I656" i="12" s="1"/>
  <c r="G656" i="12"/>
  <c r="W655" i="12"/>
  <c r="Y655" i="12" s="1"/>
  <c r="N655" i="12"/>
  <c r="H655" i="12"/>
  <c r="I655" i="12" s="1"/>
  <c r="G655" i="12"/>
  <c r="W654" i="12"/>
  <c r="Y654" i="12" s="1"/>
  <c r="N654" i="12"/>
  <c r="H654" i="12"/>
  <c r="I654" i="12" s="1"/>
  <c r="G654" i="12"/>
  <c r="W653" i="12"/>
  <c r="Y653" i="12" s="1"/>
  <c r="N653" i="12"/>
  <c r="H653" i="12"/>
  <c r="G653" i="12"/>
  <c r="W652" i="12"/>
  <c r="Y652" i="12" s="1"/>
  <c r="N652" i="12"/>
  <c r="H652" i="12"/>
  <c r="I652" i="12" s="1"/>
  <c r="G652" i="12"/>
  <c r="W651" i="12"/>
  <c r="Y651" i="12" s="1"/>
  <c r="N651" i="12"/>
  <c r="H651" i="12"/>
  <c r="I651" i="12" s="1"/>
  <c r="G651" i="12"/>
  <c r="W650" i="12"/>
  <c r="Y650" i="12" s="1"/>
  <c r="N650" i="12"/>
  <c r="H650" i="12"/>
  <c r="I650" i="12" s="1"/>
  <c r="G650" i="12"/>
  <c r="W649" i="12"/>
  <c r="Y649" i="12" s="1"/>
  <c r="N649" i="12"/>
  <c r="H649" i="12"/>
  <c r="G649" i="12"/>
  <c r="W648" i="12"/>
  <c r="Y648" i="12" s="1"/>
  <c r="N648" i="12"/>
  <c r="H648" i="12"/>
  <c r="I648" i="12" s="1"/>
  <c r="G648" i="12"/>
  <c r="W647" i="12"/>
  <c r="Y647" i="12" s="1"/>
  <c r="N647" i="12"/>
  <c r="H647" i="12"/>
  <c r="I647" i="12" s="1"/>
  <c r="G647" i="12"/>
  <c r="W646" i="12"/>
  <c r="Y646" i="12" s="1"/>
  <c r="N646" i="12"/>
  <c r="H646" i="12"/>
  <c r="I646" i="12" s="1"/>
  <c r="G646" i="12"/>
  <c r="H645" i="12"/>
  <c r="I645" i="12" s="1"/>
  <c r="G645" i="12"/>
  <c r="W644" i="12"/>
  <c r="Y644" i="12" s="1"/>
  <c r="N644" i="12"/>
  <c r="H644" i="12"/>
  <c r="I644" i="12" s="1"/>
  <c r="G644" i="12"/>
  <c r="W643" i="12"/>
  <c r="Y643" i="12" s="1"/>
  <c r="N643" i="12"/>
  <c r="H643" i="12"/>
  <c r="G643" i="12"/>
  <c r="W642" i="12"/>
  <c r="Y642" i="12" s="1"/>
  <c r="N642" i="12"/>
  <c r="H642" i="12"/>
  <c r="I642" i="12" s="1"/>
  <c r="G642" i="12"/>
  <c r="W641" i="12"/>
  <c r="Y641" i="12" s="1"/>
  <c r="N641" i="12"/>
  <c r="H641" i="12"/>
  <c r="I641" i="12" s="1"/>
  <c r="G641" i="12"/>
  <c r="W640" i="12"/>
  <c r="Y640" i="12" s="1"/>
  <c r="N640" i="12"/>
  <c r="H640" i="12"/>
  <c r="I640" i="12" s="1"/>
  <c r="G640" i="12"/>
  <c r="W639" i="12"/>
  <c r="Y639" i="12" s="1"/>
  <c r="N639" i="12"/>
  <c r="H639" i="12"/>
  <c r="G639" i="12"/>
  <c r="W638" i="12"/>
  <c r="Y638" i="12" s="1"/>
  <c r="N638" i="12"/>
  <c r="H638" i="12"/>
  <c r="I638" i="12" s="1"/>
  <c r="G638" i="12"/>
  <c r="W637" i="12"/>
  <c r="Y637" i="12" s="1"/>
  <c r="N637" i="12"/>
  <c r="H637" i="12"/>
  <c r="I637" i="12" s="1"/>
  <c r="G637" i="12"/>
  <c r="W636" i="12"/>
  <c r="Y636" i="12" s="1"/>
  <c r="N636" i="12"/>
  <c r="H636" i="12"/>
  <c r="I636" i="12" s="1"/>
  <c r="G636" i="12"/>
  <c r="W635" i="12"/>
  <c r="Y635" i="12" s="1"/>
  <c r="N635" i="12"/>
  <c r="H635" i="12"/>
  <c r="G635" i="12"/>
  <c r="W634" i="12"/>
  <c r="Y634" i="12" s="1"/>
  <c r="N634" i="12"/>
  <c r="H634" i="12"/>
  <c r="I634" i="12" s="1"/>
  <c r="G634" i="12"/>
  <c r="H633" i="12"/>
  <c r="G633" i="12"/>
  <c r="W632" i="12"/>
  <c r="Y632" i="12" s="1"/>
  <c r="N632" i="12"/>
  <c r="H632" i="12"/>
  <c r="I632" i="12" s="1"/>
  <c r="G632" i="12"/>
  <c r="W631" i="12"/>
  <c r="Y631" i="12" s="1"/>
  <c r="N631" i="12"/>
  <c r="H631" i="12"/>
  <c r="I631" i="12" s="1"/>
  <c r="G631" i="12"/>
  <c r="W630" i="12"/>
  <c r="Y630" i="12" s="1"/>
  <c r="N630" i="12"/>
  <c r="H630" i="12"/>
  <c r="I630" i="12" s="1"/>
  <c r="G630" i="12"/>
  <c r="W629" i="12"/>
  <c r="Y629" i="12" s="1"/>
  <c r="N629" i="12"/>
  <c r="H629" i="12"/>
  <c r="G629" i="12"/>
  <c r="W628" i="12"/>
  <c r="Y628" i="12" s="1"/>
  <c r="N628" i="12"/>
  <c r="H628" i="12"/>
  <c r="I628" i="12" s="1"/>
  <c r="G628" i="12"/>
  <c r="W627" i="12"/>
  <c r="Y627" i="12" s="1"/>
  <c r="N627" i="12"/>
  <c r="H627" i="12"/>
  <c r="I627" i="12" s="1"/>
  <c r="G627" i="12"/>
  <c r="W626" i="12"/>
  <c r="Y626" i="12" s="1"/>
  <c r="N626" i="12"/>
  <c r="H626" i="12"/>
  <c r="I626" i="12" s="1"/>
  <c r="G626" i="12"/>
  <c r="W625" i="12"/>
  <c r="Y625" i="12" s="1"/>
  <c r="N625" i="12"/>
  <c r="H625" i="12"/>
  <c r="G625" i="12"/>
  <c r="W624" i="12"/>
  <c r="Y624" i="12" s="1"/>
  <c r="N624" i="12"/>
  <c r="H624" i="12"/>
  <c r="I624" i="12" s="1"/>
  <c r="G624" i="12"/>
  <c r="W623" i="12"/>
  <c r="Y623" i="12" s="1"/>
  <c r="N623" i="12"/>
  <c r="H623" i="12"/>
  <c r="I623" i="12" s="1"/>
  <c r="G623" i="12"/>
  <c r="W622" i="12"/>
  <c r="Y622" i="12" s="1"/>
  <c r="N622" i="12"/>
  <c r="H622" i="12"/>
  <c r="I622" i="12" s="1"/>
  <c r="G622" i="12"/>
  <c r="H621" i="12"/>
  <c r="I621" i="12" s="1"/>
  <c r="G621" i="12"/>
  <c r="W620" i="12"/>
  <c r="Y620" i="12" s="1"/>
  <c r="N620" i="12"/>
  <c r="H620" i="12"/>
  <c r="I620" i="12" s="1"/>
  <c r="G620" i="12"/>
  <c r="W619" i="12"/>
  <c r="Y619" i="12" s="1"/>
  <c r="N619" i="12"/>
  <c r="H619" i="12"/>
  <c r="G619" i="12"/>
  <c r="W618" i="12"/>
  <c r="Y618" i="12" s="1"/>
  <c r="N618" i="12"/>
  <c r="H618" i="12"/>
  <c r="I618" i="12" s="1"/>
  <c r="G618" i="12"/>
  <c r="W617" i="12"/>
  <c r="Y617" i="12" s="1"/>
  <c r="N617" i="12"/>
  <c r="H617" i="12"/>
  <c r="I617" i="12" s="1"/>
  <c r="G617" i="12"/>
  <c r="W616" i="12"/>
  <c r="Y616" i="12" s="1"/>
  <c r="N616" i="12"/>
  <c r="H616" i="12"/>
  <c r="I616" i="12" s="1"/>
  <c r="G616" i="12"/>
  <c r="W615" i="12"/>
  <c r="Y615" i="12" s="1"/>
  <c r="N615" i="12"/>
  <c r="H615" i="12"/>
  <c r="G615" i="12"/>
  <c r="W614" i="12"/>
  <c r="Y614" i="12" s="1"/>
  <c r="N614" i="12"/>
  <c r="H614" i="12"/>
  <c r="I614" i="12" s="1"/>
  <c r="G614" i="12"/>
  <c r="H613" i="12"/>
  <c r="I613" i="12" s="1"/>
  <c r="G613" i="12"/>
  <c r="W612" i="12"/>
  <c r="Y612" i="12" s="1"/>
  <c r="N612" i="12"/>
  <c r="H612" i="12"/>
  <c r="I612" i="12" s="1"/>
  <c r="G612" i="12"/>
  <c r="W611" i="12"/>
  <c r="Y611" i="12" s="1"/>
  <c r="N611" i="12"/>
  <c r="H611" i="12"/>
  <c r="I611" i="12" s="1"/>
  <c r="G611" i="12"/>
  <c r="W610" i="12"/>
  <c r="Y610" i="12" s="1"/>
  <c r="N610" i="12"/>
  <c r="H610" i="12"/>
  <c r="I610" i="12" s="1"/>
  <c r="G610" i="12"/>
  <c r="W609" i="12"/>
  <c r="Y609" i="12" s="1"/>
  <c r="N609" i="12"/>
  <c r="H609" i="12"/>
  <c r="G609" i="12"/>
  <c r="W608" i="12"/>
  <c r="Y608" i="12" s="1"/>
  <c r="N608" i="12"/>
  <c r="H608" i="12"/>
  <c r="I608" i="12" s="1"/>
  <c r="G608" i="12"/>
  <c r="W607" i="12"/>
  <c r="Y607" i="12" s="1"/>
  <c r="N607" i="12"/>
  <c r="H607" i="12"/>
  <c r="I607" i="12" s="1"/>
  <c r="G607" i="12"/>
  <c r="W606" i="12"/>
  <c r="Y606" i="12" s="1"/>
  <c r="N606" i="12"/>
  <c r="H606" i="12"/>
  <c r="I606" i="12" s="1"/>
  <c r="G606" i="12"/>
  <c r="W605" i="12"/>
  <c r="Y605" i="12" s="1"/>
  <c r="N605" i="12"/>
  <c r="H605" i="12"/>
  <c r="G605" i="12"/>
  <c r="W604" i="12"/>
  <c r="Y604" i="12" s="1"/>
  <c r="N604" i="12"/>
  <c r="H604" i="12"/>
  <c r="I604" i="12" s="1"/>
  <c r="G604" i="12"/>
  <c r="W603" i="12"/>
  <c r="Y603" i="12" s="1"/>
  <c r="N603" i="12"/>
  <c r="H603" i="12"/>
  <c r="I603" i="12" s="1"/>
  <c r="G603" i="12"/>
  <c r="W602" i="12"/>
  <c r="Y602" i="12" s="1"/>
  <c r="N602" i="12"/>
  <c r="H602" i="12"/>
  <c r="I602" i="12" s="1"/>
  <c r="G602" i="12"/>
  <c r="H601" i="12"/>
  <c r="G601" i="12"/>
  <c r="P600" i="12"/>
  <c r="L600" i="12"/>
  <c r="K600" i="12"/>
  <c r="X535" i="12" s="1"/>
  <c r="X600" i="12" s="1"/>
  <c r="J600" i="12"/>
  <c r="F600" i="12"/>
  <c r="E600" i="12"/>
  <c r="W599" i="12"/>
  <c r="Y599" i="12" s="1"/>
  <c r="N599" i="12"/>
  <c r="H599" i="12"/>
  <c r="I599" i="12" s="1"/>
  <c r="G599" i="12"/>
  <c r="W598" i="12"/>
  <c r="Y598" i="12" s="1"/>
  <c r="N598" i="12"/>
  <c r="H598" i="12"/>
  <c r="I598" i="12" s="1"/>
  <c r="G598" i="12"/>
  <c r="W597" i="12"/>
  <c r="Y597" i="12" s="1"/>
  <c r="N597" i="12"/>
  <c r="H597" i="12"/>
  <c r="I597" i="12" s="1"/>
  <c r="G597" i="12"/>
  <c r="W596" i="12"/>
  <c r="Y596" i="12" s="1"/>
  <c r="N596" i="12"/>
  <c r="H596" i="12"/>
  <c r="G596" i="12"/>
  <c r="W595" i="12"/>
  <c r="Y595" i="12" s="1"/>
  <c r="N595" i="12"/>
  <c r="H595" i="12"/>
  <c r="I595" i="12" s="1"/>
  <c r="G595" i="12"/>
  <c r="W594" i="12"/>
  <c r="Y594" i="12" s="1"/>
  <c r="N594" i="12"/>
  <c r="H594" i="12"/>
  <c r="I594" i="12" s="1"/>
  <c r="G594" i="12"/>
  <c r="H593" i="12"/>
  <c r="I593" i="12" s="1"/>
  <c r="G593" i="12"/>
  <c r="W592" i="12"/>
  <c r="Y592" i="12" s="1"/>
  <c r="N592" i="12"/>
  <c r="H592" i="12"/>
  <c r="I592" i="12" s="1"/>
  <c r="G592" i="12"/>
  <c r="W591" i="12"/>
  <c r="Y591" i="12" s="1"/>
  <c r="N591" i="12"/>
  <c r="H591" i="12"/>
  <c r="I591" i="12" s="1"/>
  <c r="G591" i="12"/>
  <c r="W590" i="12"/>
  <c r="Y590" i="12" s="1"/>
  <c r="N590" i="12"/>
  <c r="H590" i="12"/>
  <c r="G590" i="12"/>
  <c r="W589" i="12"/>
  <c r="Y589" i="12" s="1"/>
  <c r="N589" i="12"/>
  <c r="H589" i="12"/>
  <c r="I589" i="12" s="1"/>
  <c r="G589" i="12"/>
  <c r="W588" i="12"/>
  <c r="Y588" i="12" s="1"/>
  <c r="N588" i="12"/>
  <c r="H588" i="12"/>
  <c r="G588" i="12"/>
  <c r="W587" i="12"/>
  <c r="Y587" i="12" s="1"/>
  <c r="N587" i="12"/>
  <c r="H587" i="12"/>
  <c r="I587" i="12" s="1"/>
  <c r="G587" i="12"/>
  <c r="W586" i="12"/>
  <c r="Y586" i="12" s="1"/>
  <c r="N586" i="12"/>
  <c r="H586" i="12"/>
  <c r="G586" i="12"/>
  <c r="W585" i="12"/>
  <c r="Y585" i="12" s="1"/>
  <c r="N585" i="12"/>
  <c r="H585" i="12"/>
  <c r="I585" i="12" s="1"/>
  <c r="G585" i="12"/>
  <c r="W584" i="12"/>
  <c r="Y584" i="12" s="1"/>
  <c r="N584" i="12"/>
  <c r="H584" i="12"/>
  <c r="I584" i="12" s="1"/>
  <c r="G584" i="12"/>
  <c r="W583" i="12"/>
  <c r="Y583" i="12" s="1"/>
  <c r="N583" i="12"/>
  <c r="H583" i="12"/>
  <c r="I583" i="12" s="1"/>
  <c r="G583" i="12"/>
  <c r="W582" i="12"/>
  <c r="Y582" i="12" s="1"/>
  <c r="N582" i="12"/>
  <c r="H582" i="12"/>
  <c r="G582" i="12"/>
  <c r="W581" i="12"/>
  <c r="Y581" i="12" s="1"/>
  <c r="N581" i="12"/>
  <c r="H581" i="12"/>
  <c r="I581" i="12" s="1"/>
  <c r="G581" i="12"/>
  <c r="H580" i="12"/>
  <c r="I580" i="12" s="1"/>
  <c r="G580" i="12"/>
  <c r="W579" i="12"/>
  <c r="Y579" i="12" s="1"/>
  <c r="N579" i="12"/>
  <c r="H579" i="12"/>
  <c r="I579" i="12" s="1"/>
  <c r="G579" i="12"/>
  <c r="W578" i="12"/>
  <c r="Y578" i="12" s="1"/>
  <c r="N578" i="12"/>
  <c r="H578" i="12"/>
  <c r="I578" i="12" s="1"/>
  <c r="G578" i="12"/>
  <c r="W577" i="12"/>
  <c r="Y577" i="12" s="1"/>
  <c r="N577" i="12"/>
  <c r="H577" i="12"/>
  <c r="I577" i="12" s="1"/>
  <c r="G577" i="12"/>
  <c r="W576" i="12"/>
  <c r="Y576" i="12" s="1"/>
  <c r="N576" i="12"/>
  <c r="H576" i="12"/>
  <c r="G576" i="12"/>
  <c r="W575" i="12"/>
  <c r="Y575" i="12" s="1"/>
  <c r="N575" i="12"/>
  <c r="H575" i="12"/>
  <c r="I575" i="12" s="1"/>
  <c r="G575" i="12"/>
  <c r="W574" i="12"/>
  <c r="Y574" i="12" s="1"/>
  <c r="N574" i="12"/>
  <c r="H574" i="12"/>
  <c r="I574" i="12" s="1"/>
  <c r="G574" i="12"/>
  <c r="W573" i="12"/>
  <c r="Y573" i="12" s="1"/>
  <c r="N573" i="12"/>
  <c r="H573" i="12"/>
  <c r="I573" i="12" s="1"/>
  <c r="G573" i="12"/>
  <c r="W572" i="12"/>
  <c r="Y572" i="12" s="1"/>
  <c r="N572" i="12"/>
  <c r="H572" i="12"/>
  <c r="G572" i="12"/>
  <c r="W571" i="12"/>
  <c r="Y571" i="12" s="1"/>
  <c r="N571" i="12"/>
  <c r="H571" i="12"/>
  <c r="I571" i="12" s="1"/>
  <c r="G571" i="12"/>
  <c r="W570" i="12"/>
  <c r="Y570" i="12" s="1"/>
  <c r="N570" i="12"/>
  <c r="H570" i="12"/>
  <c r="G570" i="12"/>
  <c r="W569" i="12"/>
  <c r="Y569" i="12" s="1"/>
  <c r="N569" i="12"/>
  <c r="I569" i="12"/>
  <c r="H569" i="12"/>
  <c r="G569" i="12"/>
  <c r="W568" i="12"/>
  <c r="Y568" i="12" s="1"/>
  <c r="N568" i="12"/>
  <c r="H568" i="12"/>
  <c r="G568" i="12"/>
  <c r="W567" i="12"/>
  <c r="Y567" i="12" s="1"/>
  <c r="N567" i="12"/>
  <c r="H567" i="12"/>
  <c r="I567" i="12" s="1"/>
  <c r="G567" i="12"/>
  <c r="W566" i="12"/>
  <c r="Y566" i="12" s="1"/>
  <c r="N566" i="12"/>
  <c r="H566" i="12"/>
  <c r="G566" i="12"/>
  <c r="W565" i="12"/>
  <c r="Y565" i="12" s="1"/>
  <c r="N565" i="12"/>
  <c r="H565" i="12"/>
  <c r="I565" i="12" s="1"/>
  <c r="G565" i="12"/>
  <c r="W564" i="12"/>
  <c r="Y564" i="12" s="1"/>
  <c r="N564" i="12"/>
  <c r="H564" i="12"/>
  <c r="G564" i="12"/>
  <c r="H563" i="12"/>
  <c r="I563" i="12" s="1"/>
  <c r="G563" i="12"/>
  <c r="W562" i="12"/>
  <c r="Y562" i="12" s="1"/>
  <c r="N562" i="12"/>
  <c r="H562" i="12"/>
  <c r="G562" i="12"/>
  <c r="W561" i="12"/>
  <c r="Y561" i="12" s="1"/>
  <c r="N561" i="12"/>
  <c r="H561" i="12"/>
  <c r="I561" i="12" s="1"/>
  <c r="G561" i="12"/>
  <c r="W560" i="12"/>
  <c r="Y560" i="12" s="1"/>
  <c r="N560" i="12"/>
  <c r="H560" i="12"/>
  <c r="G560" i="12"/>
  <c r="W559" i="12"/>
  <c r="Y559" i="12" s="1"/>
  <c r="N559" i="12"/>
  <c r="H559" i="12"/>
  <c r="I559" i="12" s="1"/>
  <c r="G559" i="12"/>
  <c r="W558" i="12"/>
  <c r="Y558" i="12" s="1"/>
  <c r="N558" i="12"/>
  <c r="H558" i="12"/>
  <c r="G558" i="12"/>
  <c r="W557" i="12"/>
  <c r="Y557" i="12" s="1"/>
  <c r="N557" i="12"/>
  <c r="H557" i="12"/>
  <c r="I557" i="12" s="1"/>
  <c r="G557" i="12"/>
  <c r="W556" i="12"/>
  <c r="Y556" i="12" s="1"/>
  <c r="N556" i="12"/>
  <c r="H556" i="12"/>
  <c r="G556" i="12"/>
  <c r="W555" i="12"/>
  <c r="Y555" i="12" s="1"/>
  <c r="N555" i="12"/>
  <c r="H555" i="12"/>
  <c r="I555" i="12" s="1"/>
  <c r="G555" i="12"/>
  <c r="W554" i="12"/>
  <c r="Y554" i="12" s="1"/>
  <c r="N554" i="12"/>
  <c r="H554" i="12"/>
  <c r="G554" i="12"/>
  <c r="W553" i="12"/>
  <c r="Y553" i="12" s="1"/>
  <c r="N553" i="12"/>
  <c r="H553" i="12"/>
  <c r="I553" i="12" s="1"/>
  <c r="G553" i="12"/>
  <c r="W552" i="12"/>
  <c r="Y552" i="12" s="1"/>
  <c r="N552" i="12"/>
  <c r="H552" i="12"/>
  <c r="G552" i="12"/>
  <c r="W551" i="12"/>
  <c r="Y551" i="12" s="1"/>
  <c r="N551" i="12"/>
  <c r="H551" i="12"/>
  <c r="I551" i="12" s="1"/>
  <c r="G551" i="12"/>
  <c r="W550" i="12"/>
  <c r="Y550" i="12" s="1"/>
  <c r="N550" i="12"/>
  <c r="H550" i="12"/>
  <c r="G550" i="12"/>
  <c r="W549" i="12"/>
  <c r="Y549" i="12" s="1"/>
  <c r="N549" i="12"/>
  <c r="H549" i="12"/>
  <c r="G549" i="12"/>
  <c r="H548" i="12"/>
  <c r="G548" i="12"/>
  <c r="W547" i="12"/>
  <c r="Y547" i="12" s="1"/>
  <c r="N547" i="12"/>
  <c r="H547" i="12"/>
  <c r="I547" i="12" s="1"/>
  <c r="G547" i="12"/>
  <c r="W546" i="12"/>
  <c r="Y546" i="12" s="1"/>
  <c r="N546" i="12"/>
  <c r="H546" i="12"/>
  <c r="G546" i="12"/>
  <c r="W545" i="12"/>
  <c r="Y545" i="12" s="1"/>
  <c r="N545" i="12"/>
  <c r="H545" i="12"/>
  <c r="I545" i="12" s="1"/>
  <c r="G545" i="12"/>
  <c r="W544" i="12"/>
  <c r="Y544" i="12" s="1"/>
  <c r="N544" i="12"/>
  <c r="H544" i="12"/>
  <c r="G544" i="12"/>
  <c r="W543" i="12"/>
  <c r="Y543" i="12" s="1"/>
  <c r="N543" i="12"/>
  <c r="H543" i="12"/>
  <c r="I543" i="12" s="1"/>
  <c r="G543" i="12"/>
  <c r="W542" i="12"/>
  <c r="Y542" i="12" s="1"/>
  <c r="N542" i="12"/>
  <c r="H542" i="12"/>
  <c r="I542" i="12" s="1"/>
  <c r="G542" i="12"/>
  <c r="W541" i="12"/>
  <c r="Y541" i="12" s="1"/>
  <c r="N541" i="12"/>
  <c r="H541" i="12"/>
  <c r="I541" i="12" s="1"/>
  <c r="G541" i="12"/>
  <c r="Y540" i="12"/>
  <c r="H540" i="12"/>
  <c r="I540" i="12" s="1"/>
  <c r="G540" i="12"/>
  <c r="W539" i="12"/>
  <c r="Y539" i="12" s="1"/>
  <c r="N539" i="12"/>
  <c r="H539" i="12"/>
  <c r="I539" i="12" s="1"/>
  <c r="G539" i="12"/>
  <c r="W538" i="12"/>
  <c r="Y538" i="12" s="1"/>
  <c r="N538" i="12"/>
  <c r="H538" i="12"/>
  <c r="I538" i="12" s="1"/>
  <c r="G538" i="12"/>
  <c r="W537" i="12"/>
  <c r="Y537" i="12" s="1"/>
  <c r="N537" i="12"/>
  <c r="H537" i="12"/>
  <c r="G537" i="12"/>
  <c r="H536" i="12"/>
  <c r="I536" i="12" s="1"/>
  <c r="G536" i="12"/>
  <c r="W535" i="12"/>
  <c r="N535" i="12"/>
  <c r="H535" i="12"/>
  <c r="I535" i="12" s="1"/>
  <c r="G535" i="12"/>
  <c r="P534" i="12"/>
  <c r="L534" i="12"/>
  <c r="K534" i="12"/>
  <c r="X494" i="12" s="1"/>
  <c r="X534" i="12" s="1"/>
  <c r="J534" i="12"/>
  <c r="F534" i="12"/>
  <c r="E534" i="12"/>
  <c r="W533" i="12"/>
  <c r="Y533" i="12" s="1"/>
  <c r="N533" i="12"/>
  <c r="H533" i="12"/>
  <c r="I533" i="12" s="1"/>
  <c r="G533" i="12"/>
  <c r="W532" i="12"/>
  <c r="Y532" i="12" s="1"/>
  <c r="N532" i="12"/>
  <c r="H532" i="12"/>
  <c r="G532" i="12"/>
  <c r="H531" i="12"/>
  <c r="I531" i="12" s="1"/>
  <c r="G531" i="12"/>
  <c r="W530" i="12"/>
  <c r="Y530" i="12" s="1"/>
  <c r="N530" i="12"/>
  <c r="H530" i="12"/>
  <c r="G530" i="12"/>
  <c r="W529" i="12"/>
  <c r="Y529" i="12" s="1"/>
  <c r="N529" i="12"/>
  <c r="H529" i="12"/>
  <c r="I529" i="12" s="1"/>
  <c r="G529" i="12"/>
  <c r="W528" i="12"/>
  <c r="Y528" i="12" s="1"/>
  <c r="N528" i="12"/>
  <c r="H528" i="12"/>
  <c r="I528" i="12" s="1"/>
  <c r="G528" i="12"/>
  <c r="W527" i="12"/>
  <c r="Y527" i="12" s="1"/>
  <c r="N527" i="12"/>
  <c r="H527" i="12"/>
  <c r="I527" i="12" s="1"/>
  <c r="G527" i="12"/>
  <c r="W526" i="12"/>
  <c r="Y526" i="12" s="1"/>
  <c r="N526" i="12"/>
  <c r="H526" i="12"/>
  <c r="G526" i="12"/>
  <c r="W525" i="12"/>
  <c r="Y525" i="12" s="1"/>
  <c r="N525" i="12"/>
  <c r="H525" i="12"/>
  <c r="I525" i="12" s="1"/>
  <c r="G525" i="12"/>
  <c r="W524" i="12"/>
  <c r="Y524" i="12" s="1"/>
  <c r="N524" i="12"/>
  <c r="H524" i="12"/>
  <c r="I524" i="12" s="1"/>
  <c r="G524" i="12"/>
  <c r="W523" i="12"/>
  <c r="Y523" i="12" s="1"/>
  <c r="N523" i="12"/>
  <c r="H523" i="12"/>
  <c r="I523" i="12" s="1"/>
  <c r="G523" i="12"/>
  <c r="W522" i="12"/>
  <c r="Y522" i="12" s="1"/>
  <c r="N522" i="12"/>
  <c r="H522" i="12"/>
  <c r="G522" i="12"/>
  <c r="W521" i="12"/>
  <c r="Y521" i="12" s="1"/>
  <c r="N521" i="12"/>
  <c r="H521" i="12"/>
  <c r="I521" i="12" s="1"/>
  <c r="G521" i="12"/>
  <c r="H520" i="12"/>
  <c r="I520" i="12" s="1"/>
  <c r="G520" i="12"/>
  <c r="W519" i="12"/>
  <c r="Y519" i="12" s="1"/>
  <c r="N519" i="12"/>
  <c r="H519" i="12"/>
  <c r="I519" i="12" s="1"/>
  <c r="G519" i="12"/>
  <c r="W518" i="12"/>
  <c r="Y518" i="12" s="1"/>
  <c r="N518" i="12"/>
  <c r="H518" i="12"/>
  <c r="I518" i="12" s="1"/>
  <c r="G518" i="12"/>
  <c r="W517" i="12"/>
  <c r="Y517" i="12" s="1"/>
  <c r="N517" i="12"/>
  <c r="H517" i="12"/>
  <c r="I517" i="12" s="1"/>
  <c r="G517" i="12"/>
  <c r="W516" i="12"/>
  <c r="Y516" i="12" s="1"/>
  <c r="N516" i="12"/>
  <c r="H516" i="12"/>
  <c r="G516" i="12"/>
  <c r="W515" i="12"/>
  <c r="Y515" i="12" s="1"/>
  <c r="N515" i="12"/>
  <c r="H515" i="12"/>
  <c r="I515" i="12" s="1"/>
  <c r="G515" i="12"/>
  <c r="H514" i="12"/>
  <c r="I514" i="12" s="1"/>
  <c r="G514" i="12"/>
  <c r="W513" i="12"/>
  <c r="Y513" i="12" s="1"/>
  <c r="N513" i="12"/>
  <c r="H513" i="12"/>
  <c r="I513" i="12" s="1"/>
  <c r="G513" i="12"/>
  <c r="W512" i="12"/>
  <c r="Y512" i="12" s="1"/>
  <c r="N512" i="12"/>
  <c r="H512" i="12"/>
  <c r="I512" i="12" s="1"/>
  <c r="G512" i="12"/>
  <c r="W511" i="12"/>
  <c r="Y511" i="12" s="1"/>
  <c r="N511" i="12"/>
  <c r="H511" i="12"/>
  <c r="I511" i="12" s="1"/>
  <c r="G511" i="12"/>
  <c r="W510" i="12"/>
  <c r="Y510" i="12" s="1"/>
  <c r="N510" i="12"/>
  <c r="H510" i="12"/>
  <c r="G510" i="12"/>
  <c r="W509" i="12"/>
  <c r="Y509" i="12" s="1"/>
  <c r="N509" i="12"/>
  <c r="H509" i="12"/>
  <c r="I509" i="12" s="1"/>
  <c r="G509" i="12"/>
  <c r="W508" i="12"/>
  <c r="Y508" i="12" s="1"/>
  <c r="N508" i="12"/>
  <c r="H508" i="12"/>
  <c r="I508" i="12" s="1"/>
  <c r="G508" i="12"/>
  <c r="W507" i="12"/>
  <c r="Y507" i="12" s="1"/>
  <c r="N507" i="12"/>
  <c r="H507" i="12"/>
  <c r="I507" i="12" s="1"/>
  <c r="G507" i="12"/>
  <c r="W506" i="12"/>
  <c r="Y506" i="12" s="1"/>
  <c r="N506" i="12"/>
  <c r="H506" i="12"/>
  <c r="G506" i="12"/>
  <c r="W505" i="12"/>
  <c r="Y505" i="12" s="1"/>
  <c r="N505" i="12"/>
  <c r="H505" i="12"/>
  <c r="I505" i="12" s="1"/>
  <c r="G505" i="12"/>
  <c r="Y504" i="12"/>
  <c r="W504" i="12"/>
  <c r="N504" i="12"/>
  <c r="H504" i="12"/>
  <c r="I504" i="12" s="1"/>
  <c r="G504" i="12"/>
  <c r="W503" i="12"/>
  <c r="Y503" i="12" s="1"/>
  <c r="N503" i="12"/>
  <c r="H503" i="12"/>
  <c r="I503" i="12" s="1"/>
  <c r="G503" i="12"/>
  <c r="H502" i="12"/>
  <c r="I502" i="12" s="1"/>
  <c r="G502" i="12"/>
  <c r="W501" i="12"/>
  <c r="Y501" i="12" s="1"/>
  <c r="N501" i="12"/>
  <c r="H501" i="12"/>
  <c r="I501" i="12" s="1"/>
  <c r="G501" i="12"/>
  <c r="W500" i="12"/>
  <c r="Y500" i="12" s="1"/>
  <c r="N500" i="12"/>
  <c r="H500" i="12"/>
  <c r="G500" i="12"/>
  <c r="W499" i="12"/>
  <c r="Y499" i="12" s="1"/>
  <c r="N499" i="12"/>
  <c r="H499" i="12"/>
  <c r="I499" i="12" s="1"/>
  <c r="G499" i="12"/>
  <c r="W498" i="12"/>
  <c r="Y498" i="12" s="1"/>
  <c r="N498" i="12"/>
  <c r="H498" i="12"/>
  <c r="I498" i="12" s="1"/>
  <c r="G498" i="12"/>
  <c r="H497" i="12"/>
  <c r="I497" i="12" s="1"/>
  <c r="G497" i="12"/>
  <c r="W496" i="12"/>
  <c r="Y496" i="12" s="1"/>
  <c r="N496" i="12"/>
  <c r="H496" i="12"/>
  <c r="I496" i="12" s="1"/>
  <c r="G496" i="12"/>
  <c r="W495" i="12"/>
  <c r="Y495" i="12" s="1"/>
  <c r="N495" i="12"/>
  <c r="H495" i="12"/>
  <c r="I495" i="12" s="1"/>
  <c r="G495" i="12"/>
  <c r="W494" i="12"/>
  <c r="N494" i="12"/>
  <c r="H494" i="12"/>
  <c r="G494" i="12"/>
  <c r="P493" i="12"/>
  <c r="L493" i="12"/>
  <c r="K493" i="12"/>
  <c r="J493" i="12"/>
  <c r="F493" i="12"/>
  <c r="E493" i="12"/>
  <c r="W492" i="12"/>
  <c r="Y492" i="12" s="1"/>
  <c r="N492" i="12"/>
  <c r="H492" i="12"/>
  <c r="I492" i="12" s="1"/>
  <c r="G492" i="12"/>
  <c r="W491" i="12"/>
  <c r="Y491" i="12" s="1"/>
  <c r="N491" i="12"/>
  <c r="H491" i="12"/>
  <c r="G491" i="12"/>
  <c r="W490" i="12"/>
  <c r="Y490" i="12" s="1"/>
  <c r="N490" i="12"/>
  <c r="H490" i="12"/>
  <c r="I490" i="12" s="1"/>
  <c r="G490" i="12"/>
  <c r="W489" i="12"/>
  <c r="Y489" i="12" s="1"/>
  <c r="N489" i="12"/>
  <c r="H489" i="12"/>
  <c r="I489" i="12" s="1"/>
  <c r="G489" i="12"/>
  <c r="W488" i="12"/>
  <c r="Y488" i="12" s="1"/>
  <c r="N488" i="12"/>
  <c r="H488" i="12"/>
  <c r="I488" i="12" s="1"/>
  <c r="G488" i="12"/>
  <c r="W487" i="12"/>
  <c r="Y487" i="12" s="1"/>
  <c r="N487" i="12"/>
  <c r="H487" i="12"/>
  <c r="G487" i="12"/>
  <c r="W486" i="12"/>
  <c r="Y486" i="12" s="1"/>
  <c r="N486" i="12"/>
  <c r="H486" i="12"/>
  <c r="G486" i="12"/>
  <c r="W485" i="12"/>
  <c r="Y485" i="12" s="1"/>
  <c r="N485" i="12"/>
  <c r="H485" i="12"/>
  <c r="I485" i="12" s="1"/>
  <c r="G485" i="12"/>
  <c r="W484" i="12"/>
  <c r="Y484" i="12" s="1"/>
  <c r="N484" i="12"/>
  <c r="H484" i="12"/>
  <c r="I484" i="12" s="1"/>
  <c r="G484" i="12"/>
  <c r="H483" i="12"/>
  <c r="I483" i="12" s="1"/>
  <c r="G483" i="12"/>
  <c r="W482" i="12"/>
  <c r="Y482" i="12" s="1"/>
  <c r="N482" i="12"/>
  <c r="H482" i="12"/>
  <c r="I482" i="12" s="1"/>
  <c r="G482" i="12"/>
  <c r="W481" i="12"/>
  <c r="Y481" i="12" s="1"/>
  <c r="N481" i="12"/>
  <c r="H481" i="12"/>
  <c r="G481" i="12"/>
  <c r="W480" i="12"/>
  <c r="Y480" i="12" s="1"/>
  <c r="N480" i="12"/>
  <c r="H480" i="12"/>
  <c r="I480" i="12" s="1"/>
  <c r="G480" i="12"/>
  <c r="W479" i="12"/>
  <c r="Y479" i="12" s="1"/>
  <c r="N479" i="12"/>
  <c r="H479" i="12"/>
  <c r="I479" i="12" s="1"/>
  <c r="G479" i="12"/>
  <c r="W478" i="12"/>
  <c r="Y478" i="12" s="1"/>
  <c r="N478" i="12"/>
  <c r="H478" i="12"/>
  <c r="I478" i="12" s="1"/>
  <c r="G478" i="12"/>
  <c r="W477" i="12"/>
  <c r="Y477" i="12" s="1"/>
  <c r="N477" i="12"/>
  <c r="H477" i="12"/>
  <c r="G477" i="12"/>
  <c r="H476" i="12"/>
  <c r="G476" i="12"/>
  <c r="W475" i="12"/>
  <c r="Y475" i="12" s="1"/>
  <c r="N475" i="12"/>
  <c r="H475" i="12"/>
  <c r="G475" i="12"/>
  <c r="W474" i="12"/>
  <c r="Y474" i="12" s="1"/>
  <c r="N474" i="12"/>
  <c r="H474" i="12"/>
  <c r="I474" i="12" s="1"/>
  <c r="G474" i="12"/>
  <c r="W473" i="12"/>
  <c r="Y473" i="12" s="1"/>
  <c r="N473" i="12"/>
  <c r="H473" i="12"/>
  <c r="I473" i="12" s="1"/>
  <c r="G473" i="12"/>
  <c r="W472" i="12"/>
  <c r="Y472" i="12" s="1"/>
  <c r="N472" i="12"/>
  <c r="H472" i="12"/>
  <c r="I472" i="12" s="1"/>
  <c r="G472" i="12"/>
  <c r="W471" i="12"/>
  <c r="Y471" i="12" s="1"/>
  <c r="N471" i="12"/>
  <c r="H471" i="12"/>
  <c r="G471" i="12"/>
  <c r="W470" i="12"/>
  <c r="Y470" i="12" s="1"/>
  <c r="N470" i="12"/>
  <c r="H470" i="12"/>
  <c r="I470" i="12" s="1"/>
  <c r="G470" i="12"/>
  <c r="W469" i="12"/>
  <c r="Y469" i="12" s="1"/>
  <c r="N469" i="12"/>
  <c r="H469" i="12"/>
  <c r="I469" i="12" s="1"/>
  <c r="G469" i="12"/>
  <c r="W468" i="12"/>
  <c r="Y468" i="12" s="1"/>
  <c r="N468" i="12"/>
  <c r="H468" i="12"/>
  <c r="I468" i="12" s="1"/>
  <c r="G468" i="12"/>
  <c r="W467" i="12"/>
  <c r="Y467" i="12" s="1"/>
  <c r="N467" i="12"/>
  <c r="H467" i="12"/>
  <c r="G467" i="12"/>
  <c r="W466" i="12"/>
  <c r="Y466" i="12" s="1"/>
  <c r="N466" i="12"/>
  <c r="H466" i="12"/>
  <c r="I466" i="12" s="1"/>
  <c r="G466" i="12"/>
  <c r="H465" i="12"/>
  <c r="I465" i="12" s="1"/>
  <c r="G465" i="12"/>
  <c r="W464" i="12"/>
  <c r="Y464" i="12" s="1"/>
  <c r="N464" i="12"/>
  <c r="H464" i="12"/>
  <c r="I464" i="12" s="1"/>
  <c r="G464" i="12"/>
  <c r="W463" i="12"/>
  <c r="Y463" i="12" s="1"/>
  <c r="N463" i="12"/>
  <c r="H463" i="12"/>
  <c r="I463" i="12" s="1"/>
  <c r="G463" i="12"/>
  <c r="W462" i="12"/>
  <c r="Y462" i="12" s="1"/>
  <c r="N462" i="12"/>
  <c r="H462" i="12"/>
  <c r="I462" i="12" s="1"/>
  <c r="G462" i="12"/>
  <c r="W461" i="12"/>
  <c r="Y461" i="12" s="1"/>
  <c r="N461" i="12"/>
  <c r="H461" i="12"/>
  <c r="G461" i="12"/>
  <c r="W460" i="12"/>
  <c r="Y460" i="12" s="1"/>
  <c r="N460" i="12"/>
  <c r="H460" i="12"/>
  <c r="I460" i="12" s="1"/>
  <c r="G460" i="12"/>
  <c r="W459" i="12"/>
  <c r="Y459" i="12" s="1"/>
  <c r="N459" i="12"/>
  <c r="H459" i="12"/>
  <c r="I459" i="12" s="1"/>
  <c r="G459" i="12"/>
  <c r="W458" i="12"/>
  <c r="Y458" i="12" s="1"/>
  <c r="N458" i="12"/>
  <c r="H458" i="12"/>
  <c r="I458" i="12" s="1"/>
  <c r="G458" i="12"/>
  <c r="W457" i="12"/>
  <c r="Y457" i="12" s="1"/>
  <c r="N457" i="12"/>
  <c r="H457" i="12"/>
  <c r="G457" i="12"/>
  <c r="H456" i="12"/>
  <c r="I456" i="12" s="1"/>
  <c r="G456" i="12"/>
  <c r="W455" i="12"/>
  <c r="Y455" i="12" s="1"/>
  <c r="N455" i="12"/>
  <c r="H455" i="12"/>
  <c r="G455" i="12"/>
  <c r="W454" i="12"/>
  <c r="Y454" i="12" s="1"/>
  <c r="N454" i="12"/>
  <c r="H454" i="12"/>
  <c r="I454" i="12" s="1"/>
  <c r="G454" i="12"/>
  <c r="W453" i="12"/>
  <c r="Y453" i="12" s="1"/>
  <c r="N453" i="12"/>
  <c r="H453" i="12"/>
  <c r="I453" i="12" s="1"/>
  <c r="G453" i="12"/>
  <c r="W452" i="12"/>
  <c r="Y452" i="12" s="1"/>
  <c r="N452" i="12"/>
  <c r="H452" i="12"/>
  <c r="I452" i="12" s="1"/>
  <c r="G452" i="12"/>
  <c r="H451" i="12"/>
  <c r="I451" i="12" s="1"/>
  <c r="G451" i="12"/>
  <c r="W450" i="12"/>
  <c r="Y450" i="12" s="1"/>
  <c r="N450" i="12"/>
  <c r="H450" i="12"/>
  <c r="I450" i="12" s="1"/>
  <c r="G450" i="12"/>
  <c r="W449" i="12"/>
  <c r="Y449" i="12" s="1"/>
  <c r="N449" i="12"/>
  <c r="H449" i="12"/>
  <c r="G449" i="12"/>
  <c r="W448" i="12"/>
  <c r="Y448" i="12" s="1"/>
  <c r="N448" i="12"/>
  <c r="H448" i="12"/>
  <c r="I448" i="12" s="1"/>
  <c r="G448" i="12"/>
  <c r="W447" i="12"/>
  <c r="Y447" i="12" s="1"/>
  <c r="N447" i="12"/>
  <c r="H447" i="12"/>
  <c r="I447" i="12" s="1"/>
  <c r="G447" i="12"/>
  <c r="H446" i="12"/>
  <c r="I446" i="12" s="1"/>
  <c r="G446" i="12"/>
  <c r="W445" i="12"/>
  <c r="Y445" i="12" s="1"/>
  <c r="N445" i="12"/>
  <c r="H445" i="12"/>
  <c r="I445" i="12" s="1"/>
  <c r="G445" i="12"/>
  <c r="W444" i="12"/>
  <c r="Y444" i="12" s="1"/>
  <c r="N444" i="12"/>
  <c r="H444" i="12"/>
  <c r="I444" i="12" s="1"/>
  <c r="G444" i="12"/>
  <c r="W443" i="12"/>
  <c r="Y443" i="12" s="1"/>
  <c r="N443" i="12"/>
  <c r="H443" i="12"/>
  <c r="G443" i="12"/>
  <c r="W442" i="12"/>
  <c r="Y442" i="12" s="1"/>
  <c r="N442" i="12"/>
  <c r="H442" i="12"/>
  <c r="I442" i="12" s="1"/>
  <c r="G442" i="12"/>
  <c r="W441" i="12"/>
  <c r="Y441" i="12" s="1"/>
  <c r="N441" i="12"/>
  <c r="H441" i="12"/>
  <c r="I441" i="12" s="1"/>
  <c r="G441" i="12"/>
  <c r="W440" i="12"/>
  <c r="Y440" i="12" s="1"/>
  <c r="N440" i="12"/>
  <c r="H440" i="12"/>
  <c r="I440" i="12" s="1"/>
  <c r="G440" i="12"/>
  <c r="H439" i="12"/>
  <c r="I439" i="12" s="1"/>
  <c r="G439" i="12"/>
  <c r="W438" i="12"/>
  <c r="Y438" i="12" s="1"/>
  <c r="N438" i="12"/>
  <c r="H438" i="12"/>
  <c r="I438" i="12" s="1"/>
  <c r="G438" i="12"/>
  <c r="W437" i="12"/>
  <c r="Y437" i="12" s="1"/>
  <c r="N437" i="12"/>
  <c r="H437" i="12"/>
  <c r="G437" i="12"/>
  <c r="W436" i="12"/>
  <c r="Y436" i="12" s="1"/>
  <c r="N436" i="12"/>
  <c r="H436" i="12"/>
  <c r="I436" i="12" s="1"/>
  <c r="G436" i="12"/>
  <c r="W435" i="12"/>
  <c r="Y435" i="12" s="1"/>
  <c r="N435" i="12"/>
  <c r="H435" i="12"/>
  <c r="I435" i="12" s="1"/>
  <c r="G435" i="12"/>
  <c r="W434" i="12"/>
  <c r="Y434" i="12" s="1"/>
  <c r="N434" i="12"/>
  <c r="H434" i="12"/>
  <c r="I434" i="12" s="1"/>
  <c r="G434" i="12"/>
  <c r="W433" i="12"/>
  <c r="Y433" i="12" s="1"/>
  <c r="N433" i="12"/>
  <c r="H433" i="12"/>
  <c r="G433" i="12"/>
  <c r="W432" i="12"/>
  <c r="Y432" i="12" s="1"/>
  <c r="N432" i="12"/>
  <c r="H432" i="12"/>
  <c r="I432" i="12" s="1"/>
  <c r="G432" i="12"/>
  <c r="W431" i="12"/>
  <c r="Y431" i="12" s="1"/>
  <c r="N431" i="12"/>
  <c r="H431" i="12"/>
  <c r="I431" i="12" s="1"/>
  <c r="G431" i="12"/>
  <c r="H430" i="12"/>
  <c r="I430" i="12" s="1"/>
  <c r="G430" i="12"/>
  <c r="W429" i="12"/>
  <c r="Y429" i="12" s="1"/>
  <c r="N429" i="12"/>
  <c r="H429" i="12"/>
  <c r="I429" i="12" s="1"/>
  <c r="G429" i="12"/>
  <c r="W428" i="12"/>
  <c r="Y428" i="12" s="1"/>
  <c r="N428" i="12"/>
  <c r="H428" i="12"/>
  <c r="I428" i="12" s="1"/>
  <c r="G428" i="12"/>
  <c r="W427" i="12"/>
  <c r="Y427" i="12" s="1"/>
  <c r="N427" i="12"/>
  <c r="H427" i="12"/>
  <c r="G427" i="12"/>
  <c r="W426" i="12"/>
  <c r="Y426" i="12" s="1"/>
  <c r="N426" i="12"/>
  <c r="H426" i="12"/>
  <c r="I426" i="12" s="1"/>
  <c r="G426" i="12"/>
  <c r="W425" i="12"/>
  <c r="Y425" i="12" s="1"/>
  <c r="N425" i="12"/>
  <c r="H425" i="12"/>
  <c r="I425" i="12" s="1"/>
  <c r="G425" i="12"/>
  <c r="W424" i="12"/>
  <c r="Y424" i="12" s="1"/>
  <c r="N424" i="12"/>
  <c r="H424" i="12"/>
  <c r="I424" i="12" s="1"/>
  <c r="G424" i="12"/>
  <c r="W423" i="12"/>
  <c r="Y423" i="12" s="1"/>
  <c r="N423" i="12"/>
  <c r="H423" i="12"/>
  <c r="G423" i="12"/>
  <c r="W422" i="12"/>
  <c r="Y422" i="12" s="1"/>
  <c r="N422" i="12"/>
  <c r="H422" i="12"/>
  <c r="I422" i="12" s="1"/>
  <c r="G422" i="12"/>
  <c r="W421" i="12"/>
  <c r="Y421" i="12" s="1"/>
  <c r="N421" i="12"/>
  <c r="H421" i="12"/>
  <c r="I421" i="12" s="1"/>
  <c r="G421" i="12"/>
  <c r="W420" i="12"/>
  <c r="Y420" i="12" s="1"/>
  <c r="N420" i="12"/>
  <c r="H420" i="12"/>
  <c r="I420" i="12" s="1"/>
  <c r="G420" i="12"/>
  <c r="W419" i="12"/>
  <c r="Y419" i="12" s="1"/>
  <c r="N419" i="12"/>
  <c r="H419" i="12"/>
  <c r="G419" i="12"/>
  <c r="W418" i="12"/>
  <c r="Y418" i="12" s="1"/>
  <c r="N418" i="12"/>
  <c r="H418" i="12"/>
  <c r="I418" i="12" s="1"/>
  <c r="G418" i="12"/>
  <c r="X417" i="12"/>
  <c r="X493" i="12" s="1"/>
  <c r="H417" i="12"/>
  <c r="I417" i="12" s="1"/>
  <c r="G417" i="12"/>
  <c r="P416" i="12"/>
  <c r="L416" i="12"/>
  <c r="K416" i="12"/>
  <c r="X309" i="12" s="1"/>
  <c r="X416" i="12" s="1"/>
  <c r="J416" i="12"/>
  <c r="F416" i="12"/>
  <c r="E416" i="12"/>
  <c r="W415" i="12"/>
  <c r="Y415" i="12" s="1"/>
  <c r="N415" i="12"/>
  <c r="H415" i="12"/>
  <c r="I415" i="12" s="1"/>
  <c r="G415" i="12"/>
  <c r="W414" i="12"/>
  <c r="Y414" i="12" s="1"/>
  <c r="N414" i="12"/>
  <c r="H414" i="12"/>
  <c r="G414" i="12"/>
  <c r="W413" i="12"/>
  <c r="Y413" i="12" s="1"/>
  <c r="N413" i="12"/>
  <c r="H413" i="12"/>
  <c r="I413" i="12" s="1"/>
  <c r="G413" i="12"/>
  <c r="W412" i="12"/>
  <c r="Y412" i="12" s="1"/>
  <c r="N412" i="12"/>
  <c r="H412" i="12"/>
  <c r="G412" i="12"/>
  <c r="W411" i="12"/>
  <c r="Y411" i="12" s="1"/>
  <c r="N411" i="12"/>
  <c r="H411" i="12"/>
  <c r="I411" i="12" s="1"/>
  <c r="G411" i="12"/>
  <c r="W410" i="12"/>
  <c r="Y410" i="12" s="1"/>
  <c r="N410" i="12"/>
  <c r="H410" i="12"/>
  <c r="G410" i="12"/>
  <c r="W409" i="12"/>
  <c r="Y409" i="12" s="1"/>
  <c r="N409" i="12"/>
  <c r="H409" i="12"/>
  <c r="I409" i="12" s="1"/>
  <c r="G409" i="12"/>
  <c r="W408" i="12"/>
  <c r="Y408" i="12" s="1"/>
  <c r="N408" i="12"/>
  <c r="H408" i="12"/>
  <c r="G408" i="12"/>
  <c r="W407" i="12"/>
  <c r="Y407" i="12" s="1"/>
  <c r="N407" i="12"/>
  <c r="H407" i="12"/>
  <c r="I407" i="12" s="1"/>
  <c r="G407" i="12"/>
  <c r="W406" i="12"/>
  <c r="Y406" i="12" s="1"/>
  <c r="N406" i="12"/>
  <c r="H406" i="12"/>
  <c r="G406" i="12"/>
  <c r="W405" i="12"/>
  <c r="Y405" i="12" s="1"/>
  <c r="N405" i="12"/>
  <c r="H405" i="12"/>
  <c r="G405" i="12"/>
  <c r="W404" i="12"/>
  <c r="Y404" i="12" s="1"/>
  <c r="N404" i="12"/>
  <c r="H404" i="12"/>
  <c r="G404" i="12"/>
  <c r="W403" i="12"/>
  <c r="Y403" i="12" s="1"/>
  <c r="N403" i="12"/>
  <c r="H403" i="12"/>
  <c r="I403" i="12" s="1"/>
  <c r="G403" i="12"/>
  <c r="W402" i="12"/>
  <c r="Y402" i="12" s="1"/>
  <c r="N402" i="12"/>
  <c r="H402" i="12"/>
  <c r="G402" i="12"/>
  <c r="W401" i="12"/>
  <c r="Y401" i="12" s="1"/>
  <c r="N401" i="12"/>
  <c r="H401" i="12"/>
  <c r="I401" i="12" s="1"/>
  <c r="G401" i="12"/>
  <c r="H400" i="12"/>
  <c r="I400" i="12" s="1"/>
  <c r="G400" i="12"/>
  <c r="W399" i="12"/>
  <c r="Y399" i="12" s="1"/>
  <c r="N399" i="12"/>
  <c r="H399" i="12"/>
  <c r="I399" i="12" s="1"/>
  <c r="G399" i="12"/>
  <c r="W398" i="12"/>
  <c r="Y398" i="12" s="1"/>
  <c r="N398" i="12"/>
  <c r="H398" i="12"/>
  <c r="G398" i="12"/>
  <c r="W397" i="12"/>
  <c r="Y397" i="12" s="1"/>
  <c r="N397" i="12"/>
  <c r="H397" i="12"/>
  <c r="I397" i="12" s="1"/>
  <c r="G397" i="12"/>
  <c r="W396" i="12"/>
  <c r="Y396" i="12" s="1"/>
  <c r="N396" i="12"/>
  <c r="H396" i="12"/>
  <c r="G396" i="12"/>
  <c r="W395" i="12"/>
  <c r="Y395" i="12" s="1"/>
  <c r="N395" i="12"/>
  <c r="H395" i="12"/>
  <c r="I395" i="12" s="1"/>
  <c r="G395" i="12"/>
  <c r="W394" i="12"/>
  <c r="Y394" i="12" s="1"/>
  <c r="N394" i="12"/>
  <c r="H394" i="12"/>
  <c r="G394" i="12"/>
  <c r="W393" i="12"/>
  <c r="Y393" i="12" s="1"/>
  <c r="N393" i="12"/>
  <c r="H393" i="12"/>
  <c r="I393" i="12" s="1"/>
  <c r="G393" i="12"/>
  <c r="W392" i="12"/>
  <c r="Y392" i="12" s="1"/>
  <c r="N392" i="12"/>
  <c r="H392" i="12"/>
  <c r="G392" i="12"/>
  <c r="W391" i="12"/>
  <c r="Y391" i="12" s="1"/>
  <c r="N391" i="12"/>
  <c r="H391" i="12"/>
  <c r="I391" i="12" s="1"/>
  <c r="G391" i="12"/>
  <c r="W390" i="12"/>
  <c r="Y390" i="12" s="1"/>
  <c r="N390" i="12"/>
  <c r="H390" i="12"/>
  <c r="G390" i="12"/>
  <c r="W389" i="12"/>
  <c r="Y389" i="12" s="1"/>
  <c r="N389" i="12"/>
  <c r="H389" i="12"/>
  <c r="I389" i="12" s="1"/>
  <c r="G389" i="12"/>
  <c r="W388" i="12"/>
  <c r="Y388" i="12" s="1"/>
  <c r="N388" i="12"/>
  <c r="H388" i="12"/>
  <c r="G388" i="12"/>
  <c r="W387" i="12"/>
  <c r="Y387" i="12" s="1"/>
  <c r="N387" i="12"/>
  <c r="H387" i="12"/>
  <c r="I387" i="12" s="1"/>
  <c r="G387" i="12"/>
  <c r="W386" i="12"/>
  <c r="Y386" i="12" s="1"/>
  <c r="N386" i="12"/>
  <c r="H386" i="12"/>
  <c r="G386" i="12"/>
  <c r="H385" i="12"/>
  <c r="I385" i="12" s="1"/>
  <c r="G385" i="12"/>
  <c r="W384" i="12"/>
  <c r="Y384" i="12" s="1"/>
  <c r="N384" i="12"/>
  <c r="H384" i="12"/>
  <c r="G384" i="12"/>
  <c r="W383" i="12"/>
  <c r="Y383" i="12" s="1"/>
  <c r="N383" i="12"/>
  <c r="H383" i="12"/>
  <c r="I383" i="12" s="1"/>
  <c r="G383" i="12"/>
  <c r="W382" i="12"/>
  <c r="Y382" i="12" s="1"/>
  <c r="N382" i="12"/>
  <c r="H382" i="12"/>
  <c r="G382" i="12"/>
  <c r="W381" i="12"/>
  <c r="Y381" i="12" s="1"/>
  <c r="N381" i="12"/>
  <c r="H381" i="12"/>
  <c r="I381" i="12" s="1"/>
  <c r="G381" i="12"/>
  <c r="W380" i="12"/>
  <c r="Y380" i="12" s="1"/>
  <c r="N380" i="12"/>
  <c r="H380" i="12"/>
  <c r="G380" i="12"/>
  <c r="W379" i="12"/>
  <c r="Y379" i="12" s="1"/>
  <c r="N379" i="12"/>
  <c r="I379" i="12"/>
  <c r="H379" i="12"/>
  <c r="G379" i="12"/>
  <c r="W378" i="12"/>
  <c r="Y378" i="12" s="1"/>
  <c r="N378" i="12"/>
  <c r="H378" i="12"/>
  <c r="G378" i="12"/>
  <c r="W377" i="12"/>
  <c r="Y377" i="12" s="1"/>
  <c r="N377" i="12"/>
  <c r="H377" i="12"/>
  <c r="I377" i="12" s="1"/>
  <c r="G377" i="12"/>
  <c r="W376" i="12"/>
  <c r="Y376" i="12" s="1"/>
  <c r="N376" i="12"/>
  <c r="H376" i="12"/>
  <c r="G376" i="12"/>
  <c r="W375" i="12"/>
  <c r="Y375" i="12" s="1"/>
  <c r="N375" i="12"/>
  <c r="H375" i="12"/>
  <c r="I375" i="12" s="1"/>
  <c r="G375" i="12"/>
  <c r="W374" i="12"/>
  <c r="Y374" i="12" s="1"/>
  <c r="N374" i="12"/>
  <c r="H374" i="12"/>
  <c r="G374" i="12"/>
  <c r="W373" i="12"/>
  <c r="Y373" i="12" s="1"/>
  <c r="N373" i="12"/>
  <c r="H373" i="12"/>
  <c r="G373" i="12"/>
  <c r="W372" i="12"/>
  <c r="Y372" i="12" s="1"/>
  <c r="N372" i="12"/>
  <c r="H372" i="12"/>
  <c r="G372" i="12"/>
  <c r="W371" i="12"/>
  <c r="Y371" i="12" s="1"/>
  <c r="N371" i="12"/>
  <c r="H371" i="12"/>
  <c r="I371" i="12" s="1"/>
  <c r="G371" i="12"/>
  <c r="H370" i="12"/>
  <c r="I370" i="12" s="1"/>
  <c r="G370" i="12"/>
  <c r="W369" i="12"/>
  <c r="Y369" i="12" s="1"/>
  <c r="N369" i="12"/>
  <c r="H369" i="12"/>
  <c r="I369" i="12" s="1"/>
  <c r="G369" i="12"/>
  <c r="W368" i="12"/>
  <c r="Y368" i="12" s="1"/>
  <c r="N368" i="12"/>
  <c r="H368" i="12"/>
  <c r="G368" i="12"/>
  <c r="W367" i="12"/>
  <c r="Y367" i="12" s="1"/>
  <c r="N367" i="12"/>
  <c r="H367" i="12"/>
  <c r="I367" i="12" s="1"/>
  <c r="G367" i="12"/>
  <c r="W366" i="12"/>
  <c r="Y366" i="12" s="1"/>
  <c r="N366" i="12"/>
  <c r="H366" i="12"/>
  <c r="G366" i="12"/>
  <c r="W365" i="12"/>
  <c r="Y365" i="12" s="1"/>
  <c r="N365" i="12"/>
  <c r="H365" i="12"/>
  <c r="I365" i="12" s="1"/>
  <c r="G365" i="12"/>
  <c r="W364" i="12"/>
  <c r="Y364" i="12" s="1"/>
  <c r="N364" i="12"/>
  <c r="H364" i="12"/>
  <c r="G364" i="12"/>
  <c r="W363" i="12"/>
  <c r="Y363" i="12" s="1"/>
  <c r="N363" i="12"/>
  <c r="H363" i="12"/>
  <c r="I363" i="12" s="1"/>
  <c r="G363" i="12"/>
  <c r="W362" i="12"/>
  <c r="Y362" i="12" s="1"/>
  <c r="N362" i="12"/>
  <c r="H362" i="12"/>
  <c r="G362" i="12"/>
  <c r="W361" i="12"/>
  <c r="Y361" i="12" s="1"/>
  <c r="N361" i="12"/>
  <c r="H361" i="12"/>
  <c r="I361" i="12" s="1"/>
  <c r="G361" i="12"/>
  <c r="W360" i="12"/>
  <c r="Y360" i="12" s="1"/>
  <c r="N360" i="12"/>
  <c r="H360" i="12"/>
  <c r="G360" i="12"/>
  <c r="W359" i="12"/>
  <c r="Y359" i="12" s="1"/>
  <c r="N359" i="12"/>
  <c r="H359" i="12"/>
  <c r="I359" i="12" s="1"/>
  <c r="G359" i="12"/>
  <c r="W358" i="12"/>
  <c r="Y358" i="12" s="1"/>
  <c r="N358" i="12"/>
  <c r="H358" i="12"/>
  <c r="I358" i="12" s="1"/>
  <c r="G358" i="12"/>
  <c r="W357" i="12"/>
  <c r="Y357" i="12" s="1"/>
  <c r="N357" i="12"/>
  <c r="H357" i="12"/>
  <c r="I357" i="12" s="1"/>
  <c r="G357" i="12"/>
  <c r="W356" i="12"/>
  <c r="Y356" i="12" s="1"/>
  <c r="N356" i="12"/>
  <c r="H356" i="12"/>
  <c r="I356" i="12" s="1"/>
  <c r="G356" i="12"/>
  <c r="H355" i="12"/>
  <c r="I355" i="12" s="1"/>
  <c r="G355" i="12"/>
  <c r="W354" i="12"/>
  <c r="Y354" i="12" s="1"/>
  <c r="N354" i="12"/>
  <c r="H354" i="12"/>
  <c r="I354" i="12" s="1"/>
  <c r="G354" i="12"/>
  <c r="W353" i="12"/>
  <c r="Y353" i="12" s="1"/>
  <c r="N353" i="12"/>
  <c r="H353" i="12"/>
  <c r="I353" i="12" s="1"/>
  <c r="G353" i="12"/>
  <c r="W352" i="12"/>
  <c r="Y352" i="12" s="1"/>
  <c r="N352" i="12"/>
  <c r="H352" i="12"/>
  <c r="I352" i="12" s="1"/>
  <c r="G352" i="12"/>
  <c r="H351" i="12"/>
  <c r="I351" i="12" s="1"/>
  <c r="G351" i="12"/>
  <c r="W350" i="12"/>
  <c r="Y350" i="12" s="1"/>
  <c r="N350" i="12"/>
  <c r="H350" i="12"/>
  <c r="I350" i="12" s="1"/>
  <c r="G350" i="12"/>
  <c r="W349" i="12"/>
  <c r="Y349" i="12" s="1"/>
  <c r="N349" i="12"/>
  <c r="H349" i="12"/>
  <c r="G349" i="12"/>
  <c r="W348" i="12"/>
  <c r="Y348" i="12" s="1"/>
  <c r="N348" i="12"/>
  <c r="H348" i="12"/>
  <c r="I348" i="12" s="1"/>
  <c r="G348" i="12"/>
  <c r="W347" i="12"/>
  <c r="Y347" i="12" s="1"/>
  <c r="N347" i="12"/>
  <c r="H347" i="12"/>
  <c r="I347" i="12" s="1"/>
  <c r="G347" i="12"/>
  <c r="W346" i="12"/>
  <c r="Y346" i="12" s="1"/>
  <c r="N346" i="12"/>
  <c r="H346" i="12"/>
  <c r="I346" i="12" s="1"/>
  <c r="G346" i="12"/>
  <c r="W345" i="12"/>
  <c r="Y345" i="12" s="1"/>
  <c r="N345" i="12"/>
  <c r="H345" i="12"/>
  <c r="I345" i="12" s="1"/>
  <c r="G345" i="12"/>
  <c r="W344" i="12"/>
  <c r="Y344" i="12" s="1"/>
  <c r="N344" i="12"/>
  <c r="H344" i="12"/>
  <c r="I344" i="12" s="1"/>
  <c r="G344" i="12"/>
  <c r="W343" i="12"/>
  <c r="Y343" i="12" s="1"/>
  <c r="N343" i="12"/>
  <c r="H343" i="12"/>
  <c r="G343" i="12"/>
  <c r="W342" i="12"/>
  <c r="Y342" i="12" s="1"/>
  <c r="N342" i="12"/>
  <c r="H342" i="12"/>
  <c r="G342" i="12"/>
  <c r="W341" i="12"/>
  <c r="Y341" i="12" s="1"/>
  <c r="N341" i="12"/>
  <c r="H341" i="12"/>
  <c r="G341" i="12"/>
  <c r="W340" i="12"/>
  <c r="Y340" i="12" s="1"/>
  <c r="N340" i="12"/>
  <c r="H340" i="12"/>
  <c r="G340" i="12"/>
  <c r="W339" i="12"/>
  <c r="Y339" i="12" s="1"/>
  <c r="N339" i="12"/>
  <c r="H339" i="12"/>
  <c r="I339" i="12" s="1"/>
  <c r="G339" i="12"/>
  <c r="W338" i="12"/>
  <c r="Y338" i="12" s="1"/>
  <c r="N338" i="12"/>
  <c r="H338" i="12"/>
  <c r="G338" i="12"/>
  <c r="W337" i="12"/>
  <c r="Y337" i="12" s="1"/>
  <c r="N337" i="12"/>
  <c r="H337" i="12"/>
  <c r="G337" i="12"/>
  <c r="W336" i="12"/>
  <c r="Y336" i="12" s="1"/>
  <c r="N336" i="12"/>
  <c r="H336" i="12"/>
  <c r="G336" i="12"/>
  <c r="W335" i="12"/>
  <c r="Y335" i="12" s="1"/>
  <c r="N335" i="12"/>
  <c r="H335" i="12"/>
  <c r="G335" i="12"/>
  <c r="W334" i="12"/>
  <c r="Y334" i="12" s="1"/>
  <c r="N334" i="12"/>
  <c r="H334" i="12"/>
  <c r="I334" i="12" s="1"/>
  <c r="G334" i="12"/>
  <c r="W333" i="12"/>
  <c r="Y333" i="12" s="1"/>
  <c r="N333" i="12"/>
  <c r="H333" i="12"/>
  <c r="G333" i="12"/>
  <c r="W332" i="12"/>
  <c r="Y332" i="12" s="1"/>
  <c r="N332" i="12"/>
  <c r="H332" i="12"/>
  <c r="U332" i="12" s="1"/>
  <c r="G332" i="12"/>
  <c r="W331" i="12"/>
  <c r="Y331" i="12" s="1"/>
  <c r="N331" i="12"/>
  <c r="H331" i="12"/>
  <c r="G331" i="12"/>
  <c r="H330" i="12"/>
  <c r="G330" i="12"/>
  <c r="W329" i="12"/>
  <c r="Y329" i="12" s="1"/>
  <c r="N329" i="12"/>
  <c r="H329" i="12"/>
  <c r="G329" i="12"/>
  <c r="W328" i="12"/>
  <c r="Y328" i="12" s="1"/>
  <c r="N328" i="12"/>
  <c r="H328" i="12"/>
  <c r="I328" i="12" s="1"/>
  <c r="G328" i="12"/>
  <c r="W327" i="12"/>
  <c r="Y327" i="12" s="1"/>
  <c r="N327" i="12"/>
  <c r="H327" i="12"/>
  <c r="G327" i="12"/>
  <c r="W326" i="12"/>
  <c r="Y326" i="12" s="1"/>
  <c r="N326" i="12"/>
  <c r="H326" i="12"/>
  <c r="I326" i="12" s="1"/>
  <c r="G326" i="12"/>
  <c r="W325" i="12"/>
  <c r="Y325" i="12" s="1"/>
  <c r="N325" i="12"/>
  <c r="H325" i="12"/>
  <c r="G325" i="12"/>
  <c r="W324" i="12"/>
  <c r="Y324" i="12" s="1"/>
  <c r="N324" i="12"/>
  <c r="H324" i="12"/>
  <c r="G324" i="12"/>
  <c r="W323" i="12"/>
  <c r="Y323" i="12" s="1"/>
  <c r="N323" i="12"/>
  <c r="H323" i="12"/>
  <c r="G323" i="12"/>
  <c r="W322" i="12"/>
  <c r="Y322" i="12" s="1"/>
  <c r="N322" i="12"/>
  <c r="H322" i="12"/>
  <c r="I322" i="12" s="1"/>
  <c r="G322" i="12"/>
  <c r="W321" i="12"/>
  <c r="Y321" i="12" s="1"/>
  <c r="N321" i="12"/>
  <c r="H321" i="12"/>
  <c r="I321" i="12" s="1"/>
  <c r="G321" i="12"/>
  <c r="W320" i="12"/>
  <c r="Y320" i="12" s="1"/>
  <c r="N320" i="12"/>
  <c r="I320" i="12"/>
  <c r="H320" i="12"/>
  <c r="G320" i="12"/>
  <c r="H319" i="12"/>
  <c r="G319" i="12"/>
  <c r="W318" i="12"/>
  <c r="Y318" i="12" s="1"/>
  <c r="N318" i="12"/>
  <c r="H318" i="12"/>
  <c r="G318" i="12"/>
  <c r="W317" i="12"/>
  <c r="Y317" i="12" s="1"/>
  <c r="N317" i="12"/>
  <c r="H317" i="12"/>
  <c r="G317" i="12"/>
  <c r="W316" i="12"/>
  <c r="Y316" i="12" s="1"/>
  <c r="N316" i="12"/>
  <c r="H316" i="12"/>
  <c r="I316" i="12" s="1"/>
  <c r="G316" i="12"/>
  <c r="W315" i="12"/>
  <c r="Y315" i="12" s="1"/>
  <c r="N315" i="12"/>
  <c r="H315" i="12"/>
  <c r="I315" i="12" s="1"/>
  <c r="G315" i="12"/>
  <c r="W314" i="12"/>
  <c r="Y314" i="12" s="1"/>
  <c r="N314" i="12"/>
  <c r="H314" i="12"/>
  <c r="I314" i="12" s="1"/>
  <c r="G314" i="12"/>
  <c r="W313" i="12"/>
  <c r="Y313" i="12" s="1"/>
  <c r="N313" i="12"/>
  <c r="H313" i="12"/>
  <c r="G313" i="12"/>
  <c r="W312" i="12"/>
  <c r="Y312" i="12" s="1"/>
  <c r="N312" i="12"/>
  <c r="H312" i="12"/>
  <c r="G312" i="12"/>
  <c r="W311" i="12"/>
  <c r="Y311" i="12" s="1"/>
  <c r="N311" i="12"/>
  <c r="H311" i="12"/>
  <c r="G311" i="12"/>
  <c r="W310" i="12"/>
  <c r="Y310" i="12" s="1"/>
  <c r="N310" i="12"/>
  <c r="H310" i="12"/>
  <c r="I310" i="12" s="1"/>
  <c r="G310" i="12"/>
  <c r="W309" i="12"/>
  <c r="Y309" i="12" s="1"/>
  <c r="N309" i="12"/>
  <c r="H309" i="12"/>
  <c r="I309" i="12" s="1"/>
  <c r="G309" i="12"/>
  <c r="P308" i="12"/>
  <c r="L308" i="12"/>
  <c r="K308" i="12"/>
  <c r="X181" i="12" s="1"/>
  <c r="X308" i="12" s="1"/>
  <c r="J308" i="12"/>
  <c r="F308" i="12"/>
  <c r="E308" i="12"/>
  <c r="W307" i="12"/>
  <c r="Y307" i="12" s="1"/>
  <c r="N307" i="12"/>
  <c r="H307" i="12"/>
  <c r="I307" i="12" s="1"/>
  <c r="G307" i="12"/>
  <c r="W306" i="12"/>
  <c r="Y306" i="12" s="1"/>
  <c r="N306" i="12"/>
  <c r="H306" i="12"/>
  <c r="G306" i="12"/>
  <c r="W305" i="12"/>
  <c r="Y305" i="12" s="1"/>
  <c r="N305" i="12"/>
  <c r="H305" i="12"/>
  <c r="I305" i="12" s="1"/>
  <c r="G305" i="12"/>
  <c r="W304" i="12"/>
  <c r="Y304" i="12" s="1"/>
  <c r="N304" i="12"/>
  <c r="H304" i="12"/>
  <c r="I304" i="12" s="1"/>
  <c r="G304" i="12"/>
  <c r="W303" i="12"/>
  <c r="Y303" i="12" s="1"/>
  <c r="N303" i="12"/>
  <c r="H303" i="12"/>
  <c r="I303" i="12" s="1"/>
  <c r="G303" i="12"/>
  <c r="W302" i="12"/>
  <c r="Y302" i="12" s="1"/>
  <c r="N302" i="12"/>
  <c r="H302" i="12"/>
  <c r="G302" i="12"/>
  <c r="W301" i="12"/>
  <c r="Y301" i="12" s="1"/>
  <c r="N301" i="12"/>
  <c r="H301" i="12"/>
  <c r="I301" i="12" s="1"/>
  <c r="G301" i="12"/>
  <c r="W300" i="12"/>
  <c r="Y300" i="12" s="1"/>
  <c r="N300" i="12"/>
  <c r="H300" i="12"/>
  <c r="I300" i="12" s="1"/>
  <c r="G300" i="12"/>
  <c r="W299" i="12"/>
  <c r="Y299" i="12" s="1"/>
  <c r="N299" i="12"/>
  <c r="H299" i="12"/>
  <c r="G299" i="12"/>
  <c r="W298" i="12"/>
  <c r="Y298" i="12" s="1"/>
  <c r="N298" i="12"/>
  <c r="H298" i="12"/>
  <c r="G298" i="12"/>
  <c r="W297" i="12"/>
  <c r="Y297" i="12" s="1"/>
  <c r="N297" i="12"/>
  <c r="H297" i="12"/>
  <c r="I297" i="12" s="1"/>
  <c r="G297" i="12"/>
  <c r="W296" i="12"/>
  <c r="Y296" i="12" s="1"/>
  <c r="N296" i="12"/>
  <c r="H296" i="12"/>
  <c r="I296" i="12" s="1"/>
  <c r="G296" i="12"/>
  <c r="W295" i="12"/>
  <c r="Y295" i="12" s="1"/>
  <c r="N295" i="12"/>
  <c r="H295" i="12"/>
  <c r="I295" i="12" s="1"/>
  <c r="G295" i="12"/>
  <c r="W294" i="12"/>
  <c r="Y294" i="12" s="1"/>
  <c r="N294" i="12"/>
  <c r="H294" i="12"/>
  <c r="G294" i="12"/>
  <c r="W293" i="12"/>
  <c r="Y293" i="12" s="1"/>
  <c r="N293" i="12"/>
  <c r="H293" i="12"/>
  <c r="I293" i="12" s="1"/>
  <c r="G293" i="12"/>
  <c r="W292" i="12"/>
  <c r="Y292" i="12" s="1"/>
  <c r="N292" i="12"/>
  <c r="H292" i="12"/>
  <c r="G292" i="12"/>
  <c r="W291" i="12"/>
  <c r="Y291" i="12" s="1"/>
  <c r="N291" i="12"/>
  <c r="H291" i="12"/>
  <c r="I291" i="12" s="1"/>
  <c r="G291" i="12"/>
  <c r="W290" i="12"/>
  <c r="Y290" i="12" s="1"/>
  <c r="N290" i="12"/>
  <c r="H290" i="12"/>
  <c r="G290" i="12"/>
  <c r="H289" i="12"/>
  <c r="I289" i="12" s="1"/>
  <c r="G289" i="12"/>
  <c r="W288" i="12"/>
  <c r="Y288" i="12" s="1"/>
  <c r="N288" i="12"/>
  <c r="H288" i="12"/>
  <c r="G288" i="12"/>
  <c r="W287" i="12"/>
  <c r="Y287" i="12" s="1"/>
  <c r="N287" i="12"/>
  <c r="H287" i="12"/>
  <c r="I287" i="12" s="1"/>
  <c r="G287" i="12"/>
  <c r="W286" i="12"/>
  <c r="Y286" i="12" s="1"/>
  <c r="N286" i="12"/>
  <c r="H286" i="12"/>
  <c r="I286" i="12" s="1"/>
  <c r="G286" i="12"/>
  <c r="W285" i="12"/>
  <c r="Y285" i="12" s="1"/>
  <c r="N285" i="12"/>
  <c r="H285" i="12"/>
  <c r="G285" i="12"/>
  <c r="W284" i="12"/>
  <c r="Y284" i="12" s="1"/>
  <c r="N284" i="12"/>
  <c r="H284" i="12"/>
  <c r="G284" i="12"/>
  <c r="W283" i="12"/>
  <c r="Y283" i="12" s="1"/>
  <c r="N283" i="12"/>
  <c r="H283" i="12"/>
  <c r="I283" i="12" s="1"/>
  <c r="G283" i="12"/>
  <c r="W282" i="12"/>
  <c r="Y282" i="12" s="1"/>
  <c r="N282" i="12"/>
  <c r="H282" i="12"/>
  <c r="I282" i="12" s="1"/>
  <c r="G282" i="12"/>
  <c r="W281" i="12"/>
  <c r="Y281" i="12" s="1"/>
  <c r="N281" i="12"/>
  <c r="H281" i="12"/>
  <c r="I281" i="12" s="1"/>
  <c r="G281" i="12"/>
  <c r="W280" i="12"/>
  <c r="Y280" i="12" s="1"/>
  <c r="N280" i="12"/>
  <c r="H280" i="12"/>
  <c r="G280" i="12"/>
  <c r="H279" i="12"/>
  <c r="I279" i="12" s="1"/>
  <c r="G279" i="12"/>
  <c r="W278" i="12"/>
  <c r="Y278" i="12" s="1"/>
  <c r="N278" i="12"/>
  <c r="H278" i="12"/>
  <c r="G278" i="12"/>
  <c r="W277" i="12"/>
  <c r="Y277" i="12" s="1"/>
  <c r="N277" i="12"/>
  <c r="H277" i="12"/>
  <c r="I277" i="12" s="1"/>
  <c r="G277" i="12"/>
  <c r="W276" i="12"/>
  <c r="Y276" i="12" s="1"/>
  <c r="N276" i="12"/>
  <c r="H276" i="12"/>
  <c r="I276" i="12" s="1"/>
  <c r="G276" i="12"/>
  <c r="W275" i="12"/>
  <c r="Y275" i="12" s="1"/>
  <c r="N275" i="12"/>
  <c r="H275" i="12"/>
  <c r="G275" i="12"/>
  <c r="W274" i="12"/>
  <c r="Y274" i="12" s="1"/>
  <c r="N274" i="12"/>
  <c r="H274" i="12"/>
  <c r="G274" i="12"/>
  <c r="W273" i="12"/>
  <c r="Y273" i="12" s="1"/>
  <c r="N273" i="12"/>
  <c r="H273" i="12"/>
  <c r="I273" i="12" s="1"/>
  <c r="G273" i="12"/>
  <c r="W272" i="12"/>
  <c r="Y272" i="12" s="1"/>
  <c r="N272" i="12"/>
  <c r="H272" i="12"/>
  <c r="I272" i="12" s="1"/>
  <c r="G272" i="12"/>
  <c r="W271" i="12"/>
  <c r="Y271" i="12" s="1"/>
  <c r="N271" i="12"/>
  <c r="H271" i="12"/>
  <c r="G271" i="12"/>
  <c r="W270" i="12"/>
  <c r="Y270" i="12" s="1"/>
  <c r="N270" i="12"/>
  <c r="H270" i="12"/>
  <c r="G270" i="12"/>
  <c r="W269" i="12"/>
  <c r="Y269" i="12" s="1"/>
  <c r="N269" i="12"/>
  <c r="H269" i="12"/>
  <c r="I269" i="12" s="1"/>
  <c r="G269" i="12"/>
  <c r="W268" i="12"/>
  <c r="Y268" i="12" s="1"/>
  <c r="N268" i="12"/>
  <c r="H268" i="12"/>
  <c r="I268" i="12" s="1"/>
  <c r="G268" i="12"/>
  <c r="H267" i="12"/>
  <c r="G267" i="12"/>
  <c r="W266" i="12"/>
  <c r="Y266" i="12" s="1"/>
  <c r="N266" i="12"/>
  <c r="H266" i="12"/>
  <c r="I266" i="12" s="1"/>
  <c r="G266" i="12"/>
  <c r="W265" i="12"/>
  <c r="Y265" i="12" s="1"/>
  <c r="N265" i="12"/>
  <c r="H265" i="12"/>
  <c r="G265" i="12"/>
  <c r="W264" i="12"/>
  <c r="Y264" i="12" s="1"/>
  <c r="N264" i="12"/>
  <c r="H264" i="12"/>
  <c r="G264" i="12"/>
  <c r="W263" i="12"/>
  <c r="Y263" i="12" s="1"/>
  <c r="N263" i="12"/>
  <c r="H263" i="12"/>
  <c r="I263" i="12" s="1"/>
  <c r="G263" i="12"/>
  <c r="W262" i="12"/>
  <c r="Y262" i="12" s="1"/>
  <c r="N262" i="12"/>
  <c r="H262" i="12"/>
  <c r="G262" i="12"/>
  <c r="W261" i="12"/>
  <c r="Y261" i="12" s="1"/>
  <c r="N261" i="12"/>
  <c r="H261" i="12"/>
  <c r="I261" i="12" s="1"/>
  <c r="G261" i="12"/>
  <c r="W260" i="12"/>
  <c r="Y260" i="12" s="1"/>
  <c r="N260" i="12"/>
  <c r="H260" i="12"/>
  <c r="G260" i="12"/>
  <c r="W259" i="12"/>
  <c r="Y259" i="12" s="1"/>
  <c r="N259" i="12"/>
  <c r="H259" i="12"/>
  <c r="G259" i="12"/>
  <c r="W258" i="12"/>
  <c r="Y258" i="12" s="1"/>
  <c r="N258" i="12"/>
  <c r="H258" i="12"/>
  <c r="G258" i="12"/>
  <c r="W257" i="12"/>
  <c r="Y257" i="12" s="1"/>
  <c r="N257" i="12"/>
  <c r="H257" i="12"/>
  <c r="G257" i="12"/>
  <c r="W256" i="12"/>
  <c r="Y256" i="12" s="1"/>
  <c r="N256" i="12"/>
  <c r="H256" i="12"/>
  <c r="G256" i="12"/>
  <c r="W255" i="12"/>
  <c r="Y255" i="12" s="1"/>
  <c r="N255" i="12"/>
  <c r="H255" i="12"/>
  <c r="I255" i="12" s="1"/>
  <c r="G255" i="12"/>
  <c r="W254" i="12"/>
  <c r="Y254" i="12" s="1"/>
  <c r="N254" i="12"/>
  <c r="H254" i="12"/>
  <c r="I254" i="12" s="1"/>
  <c r="G254" i="12"/>
  <c r="W253" i="12"/>
  <c r="Y253" i="12" s="1"/>
  <c r="N253" i="12"/>
  <c r="H253" i="12"/>
  <c r="I253" i="12" s="1"/>
  <c r="G253" i="12"/>
  <c r="W252" i="12"/>
  <c r="Y252" i="12" s="1"/>
  <c r="N252" i="12"/>
  <c r="H252" i="12"/>
  <c r="G252" i="12"/>
  <c r="W251" i="12"/>
  <c r="Y251" i="12" s="1"/>
  <c r="N251" i="12"/>
  <c r="H251" i="12"/>
  <c r="I251" i="12" s="1"/>
  <c r="G251" i="12"/>
  <c r="W250" i="12"/>
  <c r="Y250" i="12" s="1"/>
  <c r="N250" i="12"/>
  <c r="H250" i="12"/>
  <c r="I250" i="12" s="1"/>
  <c r="G250" i="12"/>
  <c r="W249" i="12"/>
  <c r="Y249" i="12" s="1"/>
  <c r="N249" i="12"/>
  <c r="H249" i="12"/>
  <c r="G249" i="12"/>
  <c r="W248" i="12"/>
  <c r="Y248" i="12" s="1"/>
  <c r="N248" i="12"/>
  <c r="H248" i="12"/>
  <c r="G248" i="12"/>
  <c r="W247" i="12"/>
  <c r="Y247" i="12" s="1"/>
  <c r="N247" i="12"/>
  <c r="H247" i="12"/>
  <c r="I247" i="12" s="1"/>
  <c r="G247" i="12"/>
  <c r="W246" i="12"/>
  <c r="Y246" i="12" s="1"/>
  <c r="N246" i="12"/>
  <c r="H246" i="12"/>
  <c r="I246" i="12" s="1"/>
  <c r="G246" i="12"/>
  <c r="W245" i="12"/>
  <c r="Y245" i="12" s="1"/>
  <c r="N245" i="12"/>
  <c r="H245" i="12"/>
  <c r="I245" i="12" s="1"/>
  <c r="G245" i="12"/>
  <c r="W244" i="12"/>
  <c r="Y244" i="12" s="1"/>
  <c r="N244" i="12"/>
  <c r="H244" i="12"/>
  <c r="G244" i="12"/>
  <c r="W243" i="12"/>
  <c r="Y243" i="12" s="1"/>
  <c r="N243" i="12"/>
  <c r="H243" i="12"/>
  <c r="I243" i="12" s="1"/>
  <c r="G243" i="12"/>
  <c r="W242" i="12"/>
  <c r="Y242" i="12" s="1"/>
  <c r="N242" i="12"/>
  <c r="H242" i="12"/>
  <c r="G242" i="12"/>
  <c r="W241" i="12"/>
  <c r="Y241" i="12" s="1"/>
  <c r="N241" i="12"/>
  <c r="H241" i="12"/>
  <c r="G241" i="12"/>
  <c r="W240" i="12"/>
  <c r="Y240" i="12" s="1"/>
  <c r="N240" i="12"/>
  <c r="H240" i="12"/>
  <c r="G240" i="12"/>
  <c r="W239" i="12"/>
  <c r="Y239" i="12" s="1"/>
  <c r="N239" i="12"/>
  <c r="H239" i="12"/>
  <c r="I239" i="12" s="1"/>
  <c r="G239" i="12"/>
  <c r="W238" i="12"/>
  <c r="Y238" i="12" s="1"/>
  <c r="N238" i="12"/>
  <c r="H238" i="12"/>
  <c r="I238" i="12" s="1"/>
  <c r="G238" i="12"/>
  <c r="W237" i="12"/>
  <c r="Y237" i="12" s="1"/>
  <c r="N237" i="12"/>
  <c r="H237" i="12"/>
  <c r="G237" i="12"/>
  <c r="W236" i="12"/>
  <c r="Y236" i="12" s="1"/>
  <c r="N236" i="12"/>
  <c r="H236" i="12"/>
  <c r="G236" i="12"/>
  <c r="W235" i="12"/>
  <c r="Y235" i="12" s="1"/>
  <c r="N235" i="12"/>
  <c r="H235" i="12"/>
  <c r="I235" i="12" s="1"/>
  <c r="G235" i="12"/>
  <c r="W234" i="12"/>
  <c r="Y234" i="12" s="1"/>
  <c r="N234" i="12"/>
  <c r="H234" i="12"/>
  <c r="G234" i="12"/>
  <c r="W233" i="12"/>
  <c r="Y233" i="12" s="1"/>
  <c r="N233" i="12"/>
  <c r="H233" i="12"/>
  <c r="G233" i="12"/>
  <c r="W232" i="12"/>
  <c r="Y232" i="12" s="1"/>
  <c r="N232" i="12"/>
  <c r="H232" i="12"/>
  <c r="G232" i="12"/>
  <c r="W231" i="12"/>
  <c r="Y231" i="12" s="1"/>
  <c r="N231" i="12"/>
  <c r="H231" i="12"/>
  <c r="I231" i="12" s="1"/>
  <c r="G231" i="12"/>
  <c r="W230" i="12"/>
  <c r="Y230" i="12" s="1"/>
  <c r="N230" i="12"/>
  <c r="H230" i="12"/>
  <c r="G230" i="12"/>
  <c r="W229" i="12"/>
  <c r="Y229" i="12" s="1"/>
  <c r="N229" i="12"/>
  <c r="H229" i="12"/>
  <c r="I229" i="12" s="1"/>
  <c r="G229" i="12"/>
  <c r="W228" i="12"/>
  <c r="Y228" i="12" s="1"/>
  <c r="N228" i="12"/>
  <c r="H228" i="12"/>
  <c r="G228" i="12"/>
  <c r="W227" i="12"/>
  <c r="Y227" i="12" s="1"/>
  <c r="N227" i="12"/>
  <c r="H227" i="12"/>
  <c r="G227" i="12"/>
  <c r="H226" i="12"/>
  <c r="I226" i="12" s="1"/>
  <c r="G226" i="12"/>
  <c r="W225" i="12"/>
  <c r="Y225" i="12" s="1"/>
  <c r="N225" i="12"/>
  <c r="H225" i="12"/>
  <c r="I225" i="12" s="1"/>
  <c r="G225" i="12"/>
  <c r="W224" i="12"/>
  <c r="Y224" i="12" s="1"/>
  <c r="N224" i="12"/>
  <c r="H224" i="12"/>
  <c r="G224" i="12"/>
  <c r="W223" i="12"/>
  <c r="Y223" i="12" s="1"/>
  <c r="N223" i="12"/>
  <c r="H223" i="12"/>
  <c r="I223" i="12" s="1"/>
  <c r="G223" i="12"/>
  <c r="W222" i="12"/>
  <c r="Y222" i="12" s="1"/>
  <c r="N222" i="12"/>
  <c r="H222" i="12"/>
  <c r="G222" i="12"/>
  <c r="W221" i="12"/>
  <c r="Y221" i="12" s="1"/>
  <c r="N221" i="12"/>
  <c r="H221" i="12"/>
  <c r="I221" i="12" s="1"/>
  <c r="G221" i="12"/>
  <c r="W220" i="12"/>
  <c r="Y220" i="12" s="1"/>
  <c r="N220" i="12"/>
  <c r="H220" i="12"/>
  <c r="G220" i="12"/>
  <c r="W219" i="12"/>
  <c r="Y219" i="12" s="1"/>
  <c r="N219" i="12"/>
  <c r="H219" i="12"/>
  <c r="G219" i="12"/>
  <c r="W218" i="12"/>
  <c r="Y218" i="12" s="1"/>
  <c r="N218" i="12"/>
  <c r="H218" i="12"/>
  <c r="G218" i="12"/>
  <c r="W217" i="12"/>
  <c r="Y217" i="12" s="1"/>
  <c r="N217" i="12"/>
  <c r="H217" i="12"/>
  <c r="I217" i="12" s="1"/>
  <c r="G217" i="12"/>
  <c r="W216" i="12"/>
  <c r="Y216" i="12" s="1"/>
  <c r="N216" i="12"/>
  <c r="H216" i="12"/>
  <c r="I216" i="12" s="1"/>
  <c r="G216" i="12"/>
  <c r="W215" i="12"/>
  <c r="Y215" i="12" s="1"/>
  <c r="N215" i="12"/>
  <c r="H215" i="12"/>
  <c r="I215" i="12" s="1"/>
  <c r="G215" i="12"/>
  <c r="H214" i="12"/>
  <c r="G214" i="12"/>
  <c r="W213" i="12"/>
  <c r="Y213" i="12" s="1"/>
  <c r="N213" i="12"/>
  <c r="H213" i="12"/>
  <c r="G213" i="12"/>
  <c r="W212" i="12"/>
  <c r="Y212" i="12" s="1"/>
  <c r="N212" i="12"/>
  <c r="H212" i="12"/>
  <c r="G212" i="12"/>
  <c r="W211" i="12"/>
  <c r="Y211" i="12" s="1"/>
  <c r="N211" i="12"/>
  <c r="H211" i="12"/>
  <c r="I211" i="12" s="1"/>
  <c r="G211" i="12"/>
  <c r="W210" i="12"/>
  <c r="Y210" i="12" s="1"/>
  <c r="N210" i="12"/>
  <c r="H210" i="12"/>
  <c r="I210" i="12" s="1"/>
  <c r="G210" i="12"/>
  <c r="W209" i="12"/>
  <c r="Y209" i="12" s="1"/>
  <c r="N209" i="12"/>
  <c r="H209" i="12"/>
  <c r="I209" i="12" s="1"/>
  <c r="G209" i="12"/>
  <c r="W208" i="12"/>
  <c r="Y208" i="12" s="1"/>
  <c r="N208" i="12"/>
  <c r="H208" i="12"/>
  <c r="G208" i="12"/>
  <c r="W207" i="12"/>
  <c r="Y207" i="12" s="1"/>
  <c r="N207" i="12"/>
  <c r="H207" i="12"/>
  <c r="I207" i="12" s="1"/>
  <c r="G207" i="12"/>
  <c r="W206" i="12"/>
  <c r="Y206" i="12" s="1"/>
  <c r="N206" i="12"/>
  <c r="H206" i="12"/>
  <c r="G206" i="12"/>
  <c r="H205" i="12"/>
  <c r="G205" i="12"/>
  <c r="W204" i="12"/>
  <c r="Y204" i="12" s="1"/>
  <c r="N204" i="12"/>
  <c r="H204" i="12"/>
  <c r="I204" i="12" s="1"/>
  <c r="G204" i="12"/>
  <c r="W203" i="12"/>
  <c r="Y203" i="12" s="1"/>
  <c r="N203" i="12"/>
  <c r="H203" i="12"/>
  <c r="I203" i="12" s="1"/>
  <c r="G203" i="12"/>
  <c r="W202" i="12"/>
  <c r="Y202" i="12" s="1"/>
  <c r="N202" i="12"/>
  <c r="H202" i="12"/>
  <c r="G202" i="12"/>
  <c r="W201" i="12"/>
  <c r="Y201" i="12" s="1"/>
  <c r="N201" i="12"/>
  <c r="H201" i="12"/>
  <c r="I201" i="12" s="1"/>
  <c r="G201" i="12"/>
  <c r="W200" i="12"/>
  <c r="Y200" i="12" s="1"/>
  <c r="N200" i="12"/>
  <c r="H200" i="12"/>
  <c r="G200" i="12"/>
  <c r="W199" i="12"/>
  <c r="Y199" i="12" s="1"/>
  <c r="N199" i="12"/>
  <c r="H199" i="12"/>
  <c r="G199" i="12"/>
  <c r="W198" i="12"/>
  <c r="Y198" i="12" s="1"/>
  <c r="N198" i="12"/>
  <c r="H198" i="12"/>
  <c r="G198" i="12"/>
  <c r="Y197" i="12"/>
  <c r="W197" i="12"/>
  <c r="N197" i="12"/>
  <c r="H197" i="12"/>
  <c r="I197" i="12" s="1"/>
  <c r="G197" i="12"/>
  <c r="W196" i="12"/>
  <c r="Y196" i="12" s="1"/>
  <c r="N196" i="12"/>
  <c r="H196" i="12"/>
  <c r="I196" i="12" s="1"/>
  <c r="G196" i="12"/>
  <c r="W195" i="12"/>
  <c r="Y195" i="12" s="1"/>
  <c r="N195" i="12"/>
  <c r="H195" i="12"/>
  <c r="I195" i="12" s="1"/>
  <c r="G195" i="12"/>
  <c r="W194" i="12"/>
  <c r="Y194" i="12" s="1"/>
  <c r="N194" i="12"/>
  <c r="H194" i="12"/>
  <c r="G194" i="12"/>
  <c r="W193" i="12"/>
  <c r="Y193" i="12" s="1"/>
  <c r="N193" i="12"/>
  <c r="H193" i="12"/>
  <c r="I193" i="12" s="1"/>
  <c r="G193" i="12"/>
  <c r="W192" i="12"/>
  <c r="Y192" i="12" s="1"/>
  <c r="N192" i="12"/>
  <c r="H192" i="12"/>
  <c r="G192" i="12"/>
  <c r="W191" i="12"/>
  <c r="Y191" i="12" s="1"/>
  <c r="N191" i="12"/>
  <c r="H191" i="12"/>
  <c r="G191" i="12"/>
  <c r="W190" i="12"/>
  <c r="Y190" i="12" s="1"/>
  <c r="N190" i="12"/>
  <c r="H190" i="12"/>
  <c r="G190" i="12"/>
  <c r="W189" i="12"/>
  <c r="Y189" i="12" s="1"/>
  <c r="N189" i="12"/>
  <c r="H189" i="12"/>
  <c r="I189" i="12" s="1"/>
  <c r="G189" i="12"/>
  <c r="W188" i="12"/>
  <c r="Y188" i="12" s="1"/>
  <c r="N188" i="12"/>
  <c r="H188" i="12"/>
  <c r="I188" i="12" s="1"/>
  <c r="G188" i="12"/>
  <c r="W187" i="12"/>
  <c r="Y187" i="12" s="1"/>
  <c r="N187" i="12"/>
  <c r="H187" i="12"/>
  <c r="G187" i="12"/>
  <c r="W186" i="12"/>
  <c r="Y186" i="12" s="1"/>
  <c r="N186" i="12"/>
  <c r="H186" i="12"/>
  <c r="G186" i="12"/>
  <c r="W185" i="12"/>
  <c r="Y185" i="12" s="1"/>
  <c r="N185" i="12"/>
  <c r="H185" i="12"/>
  <c r="I185" i="12" s="1"/>
  <c r="G185" i="12"/>
  <c r="W184" i="12"/>
  <c r="Y184" i="12" s="1"/>
  <c r="N184" i="12"/>
  <c r="H184" i="12"/>
  <c r="G184" i="12"/>
  <c r="W183" i="12"/>
  <c r="Y183" i="12" s="1"/>
  <c r="N183" i="12"/>
  <c r="H183" i="12"/>
  <c r="G183" i="12"/>
  <c r="W182" i="12"/>
  <c r="Y182" i="12" s="1"/>
  <c r="N182" i="12"/>
  <c r="H182" i="12"/>
  <c r="G182" i="12"/>
  <c r="H181" i="12"/>
  <c r="G181" i="12"/>
  <c r="P180" i="12"/>
  <c r="L180" i="12"/>
  <c r="K180" i="12"/>
  <c r="X17" i="12" s="1"/>
  <c r="X180" i="12" s="1"/>
  <c r="J180" i="12"/>
  <c r="F180" i="12"/>
  <c r="E180" i="12"/>
  <c r="W179" i="12"/>
  <c r="Y179" i="12" s="1"/>
  <c r="N179" i="12"/>
  <c r="H179" i="12"/>
  <c r="I179" i="12" s="1"/>
  <c r="G179" i="12"/>
  <c r="W178" i="12"/>
  <c r="Y178" i="12" s="1"/>
  <c r="N178" i="12"/>
  <c r="H178" i="12"/>
  <c r="G178" i="12"/>
  <c r="W177" i="12"/>
  <c r="Y177" i="12" s="1"/>
  <c r="N177" i="12"/>
  <c r="H177" i="12"/>
  <c r="G177" i="12"/>
  <c r="W176" i="12"/>
  <c r="Y176" i="12" s="1"/>
  <c r="N176" i="12"/>
  <c r="H176" i="12"/>
  <c r="I176" i="12" s="1"/>
  <c r="G176" i="12"/>
  <c r="W175" i="12"/>
  <c r="Y175" i="12" s="1"/>
  <c r="N175" i="12"/>
  <c r="H175" i="12"/>
  <c r="I175" i="12" s="1"/>
  <c r="G175" i="12"/>
  <c r="W174" i="12"/>
  <c r="Y174" i="12" s="1"/>
  <c r="N174" i="12"/>
  <c r="H174" i="12"/>
  <c r="G174" i="12"/>
  <c r="W173" i="12"/>
  <c r="Y173" i="12" s="1"/>
  <c r="N173" i="12"/>
  <c r="H173" i="12"/>
  <c r="G173" i="12"/>
  <c r="W172" i="12"/>
  <c r="Y172" i="12" s="1"/>
  <c r="N172" i="12"/>
  <c r="H172" i="12"/>
  <c r="I172" i="12" s="1"/>
  <c r="G172" i="12"/>
  <c r="W171" i="12"/>
  <c r="Y171" i="12" s="1"/>
  <c r="N171" i="12"/>
  <c r="H171" i="12"/>
  <c r="G171" i="12"/>
  <c r="W170" i="12"/>
  <c r="Y170" i="12" s="1"/>
  <c r="N170" i="12"/>
  <c r="H170" i="12"/>
  <c r="I170" i="12" s="1"/>
  <c r="G170" i="12"/>
  <c r="W169" i="12"/>
  <c r="Y169" i="12" s="1"/>
  <c r="N169" i="12"/>
  <c r="H169" i="12"/>
  <c r="G169" i="12"/>
  <c r="W168" i="12"/>
  <c r="Y168" i="12" s="1"/>
  <c r="N168" i="12"/>
  <c r="H168" i="12"/>
  <c r="I168" i="12" s="1"/>
  <c r="G168" i="12"/>
  <c r="W167" i="12"/>
  <c r="Y167" i="12" s="1"/>
  <c r="N167" i="12"/>
  <c r="H167" i="12"/>
  <c r="G167" i="12"/>
  <c r="W166" i="12"/>
  <c r="Y166" i="12" s="1"/>
  <c r="N166" i="12"/>
  <c r="H166" i="12"/>
  <c r="G166" i="12"/>
  <c r="W165" i="12"/>
  <c r="Y165" i="12" s="1"/>
  <c r="N165" i="12"/>
  <c r="H165" i="12"/>
  <c r="G165" i="12"/>
  <c r="W164" i="12"/>
  <c r="Y164" i="12" s="1"/>
  <c r="N164" i="12"/>
  <c r="H164" i="12"/>
  <c r="G164" i="12"/>
  <c r="W163" i="12"/>
  <c r="Y163" i="12" s="1"/>
  <c r="N163" i="12"/>
  <c r="H163" i="12"/>
  <c r="I163" i="12" s="1"/>
  <c r="G163" i="12"/>
  <c r="W162" i="12"/>
  <c r="Y162" i="12" s="1"/>
  <c r="N162" i="12"/>
  <c r="H162" i="12"/>
  <c r="I162" i="12" s="1"/>
  <c r="G162" i="12"/>
  <c r="W161" i="12"/>
  <c r="Y161" i="12" s="1"/>
  <c r="N161" i="12"/>
  <c r="H161" i="12"/>
  <c r="G161" i="12"/>
  <c r="H160" i="12"/>
  <c r="G160" i="12"/>
  <c r="W159" i="12"/>
  <c r="Y159" i="12" s="1"/>
  <c r="N159" i="12"/>
  <c r="H159" i="12"/>
  <c r="G159" i="12"/>
  <c r="W158" i="12"/>
  <c r="Y158" i="12" s="1"/>
  <c r="N158" i="12"/>
  <c r="H158" i="12"/>
  <c r="I158" i="12" s="1"/>
  <c r="G158" i="12"/>
  <c r="W157" i="12"/>
  <c r="Y157" i="12" s="1"/>
  <c r="N157" i="12"/>
  <c r="H157" i="12"/>
  <c r="I157" i="12" s="1"/>
  <c r="G157" i="12"/>
  <c r="W156" i="12"/>
  <c r="Y156" i="12" s="1"/>
  <c r="N156" i="12"/>
  <c r="H156" i="12"/>
  <c r="I156" i="12" s="1"/>
  <c r="G156" i="12"/>
  <c r="W155" i="12"/>
  <c r="Y155" i="12" s="1"/>
  <c r="N155" i="12"/>
  <c r="H155" i="12"/>
  <c r="G155" i="12"/>
  <c r="W154" i="12"/>
  <c r="Y154" i="12" s="1"/>
  <c r="N154" i="12"/>
  <c r="H154" i="12"/>
  <c r="G154" i="12"/>
  <c r="W153" i="12"/>
  <c r="Y153" i="12" s="1"/>
  <c r="N153" i="12"/>
  <c r="H153" i="12"/>
  <c r="G153" i="12"/>
  <c r="W152" i="12"/>
  <c r="Y152" i="12" s="1"/>
  <c r="N152" i="12"/>
  <c r="H152" i="12"/>
  <c r="I152" i="12" s="1"/>
  <c r="G152" i="12"/>
  <c r="W151" i="12"/>
  <c r="Y151" i="12" s="1"/>
  <c r="N151" i="12"/>
  <c r="H151" i="12"/>
  <c r="G151" i="12"/>
  <c r="W150" i="12"/>
  <c r="Y150" i="12" s="1"/>
  <c r="N150" i="12"/>
  <c r="H150" i="12"/>
  <c r="G150" i="12"/>
  <c r="W149" i="12"/>
  <c r="Y149" i="12" s="1"/>
  <c r="N149" i="12"/>
  <c r="H149" i="12"/>
  <c r="I149" i="12" s="1"/>
  <c r="G149" i="12"/>
  <c r="W148" i="12"/>
  <c r="Y148" i="12" s="1"/>
  <c r="N148" i="12"/>
  <c r="H148" i="12"/>
  <c r="G148" i="12"/>
  <c r="W147" i="12"/>
  <c r="Y147" i="12" s="1"/>
  <c r="N147" i="12"/>
  <c r="H147" i="12"/>
  <c r="G147" i="12"/>
  <c r="W146" i="12"/>
  <c r="Y146" i="12" s="1"/>
  <c r="N146" i="12"/>
  <c r="H146" i="12"/>
  <c r="I146" i="12" s="1"/>
  <c r="G146" i="12"/>
  <c r="W145" i="12"/>
  <c r="Y145" i="12" s="1"/>
  <c r="N145" i="12"/>
  <c r="H145" i="12"/>
  <c r="I145" i="12" s="1"/>
  <c r="G145" i="12"/>
  <c r="W144" i="12"/>
  <c r="Y144" i="12" s="1"/>
  <c r="N144" i="12"/>
  <c r="H144" i="12"/>
  <c r="G144" i="12"/>
  <c r="W143" i="12"/>
  <c r="Y143" i="12" s="1"/>
  <c r="N143" i="12"/>
  <c r="H143" i="12"/>
  <c r="G143" i="12"/>
  <c r="W142" i="12"/>
  <c r="Y142" i="12" s="1"/>
  <c r="N142" i="12"/>
  <c r="H142" i="12"/>
  <c r="I142" i="12" s="1"/>
  <c r="G142" i="12"/>
  <c r="W141" i="12"/>
  <c r="Y141" i="12" s="1"/>
  <c r="N141" i="12"/>
  <c r="H141" i="12"/>
  <c r="G141" i="12"/>
  <c r="W140" i="12"/>
  <c r="Y140" i="12" s="1"/>
  <c r="N140" i="12"/>
  <c r="H140" i="12"/>
  <c r="I140" i="12" s="1"/>
  <c r="G140" i="12"/>
  <c r="W139" i="12"/>
  <c r="Y139" i="12" s="1"/>
  <c r="N139" i="12"/>
  <c r="H139" i="12"/>
  <c r="G139" i="12"/>
  <c r="H138" i="12"/>
  <c r="G138" i="12"/>
  <c r="W137" i="12"/>
  <c r="Y137" i="12" s="1"/>
  <c r="N137" i="12"/>
  <c r="H137" i="12"/>
  <c r="G137" i="12"/>
  <c r="W136" i="12"/>
  <c r="Y136" i="12" s="1"/>
  <c r="N136" i="12"/>
  <c r="H136" i="12"/>
  <c r="G136" i="12"/>
  <c r="W135" i="12"/>
  <c r="Y135" i="12" s="1"/>
  <c r="N135" i="12"/>
  <c r="H135" i="12"/>
  <c r="I135" i="12" s="1"/>
  <c r="G135" i="12"/>
  <c r="W134" i="12"/>
  <c r="Y134" i="12" s="1"/>
  <c r="N134" i="12"/>
  <c r="H134" i="12"/>
  <c r="I134" i="12" s="1"/>
  <c r="G134" i="12"/>
  <c r="W133" i="12"/>
  <c r="Y133" i="12" s="1"/>
  <c r="N133" i="12"/>
  <c r="H133" i="12"/>
  <c r="G133" i="12"/>
  <c r="W132" i="12"/>
  <c r="Y132" i="12" s="1"/>
  <c r="N132" i="12"/>
  <c r="H132" i="12"/>
  <c r="G132" i="12"/>
  <c r="W131" i="12"/>
  <c r="Y131" i="12" s="1"/>
  <c r="N131" i="12"/>
  <c r="H131" i="12"/>
  <c r="G131" i="12"/>
  <c r="W130" i="12"/>
  <c r="Y130" i="12" s="1"/>
  <c r="N130" i="12"/>
  <c r="H130" i="12"/>
  <c r="G130" i="12"/>
  <c r="W129" i="12"/>
  <c r="Y129" i="12" s="1"/>
  <c r="N129" i="12"/>
  <c r="H129" i="12"/>
  <c r="G129" i="12"/>
  <c r="W128" i="12"/>
  <c r="Y128" i="12" s="1"/>
  <c r="N128" i="12"/>
  <c r="H128" i="12"/>
  <c r="G128" i="12"/>
  <c r="W127" i="12"/>
  <c r="Y127" i="12" s="1"/>
  <c r="N127" i="12"/>
  <c r="H127" i="12"/>
  <c r="I127" i="12" s="1"/>
  <c r="G127" i="12"/>
  <c r="W126" i="12"/>
  <c r="Y126" i="12" s="1"/>
  <c r="N126" i="12"/>
  <c r="H126" i="12"/>
  <c r="I126" i="12" s="1"/>
  <c r="G126" i="12"/>
  <c r="W125" i="12"/>
  <c r="Y125" i="12" s="1"/>
  <c r="N125" i="12"/>
  <c r="H125" i="12"/>
  <c r="G125" i="12"/>
  <c r="W124" i="12"/>
  <c r="Y124" i="12" s="1"/>
  <c r="N124" i="12"/>
  <c r="H124" i="12"/>
  <c r="I124" i="12" s="1"/>
  <c r="G124" i="12"/>
  <c r="W123" i="12"/>
  <c r="Y123" i="12" s="1"/>
  <c r="N123" i="12"/>
  <c r="H123" i="12"/>
  <c r="G123" i="12"/>
  <c r="W122" i="12"/>
  <c r="Y122" i="12" s="1"/>
  <c r="N122" i="12"/>
  <c r="H122" i="12"/>
  <c r="I122" i="12" s="1"/>
  <c r="G122" i="12"/>
  <c r="W121" i="12"/>
  <c r="Y121" i="12" s="1"/>
  <c r="N121" i="12"/>
  <c r="H121" i="12"/>
  <c r="G121" i="12"/>
  <c r="W120" i="12"/>
  <c r="Y120" i="12" s="1"/>
  <c r="N120" i="12"/>
  <c r="H120" i="12"/>
  <c r="I120" i="12" s="1"/>
  <c r="G120" i="12"/>
  <c r="W119" i="12"/>
  <c r="Y119" i="12" s="1"/>
  <c r="N119" i="12"/>
  <c r="H119" i="12"/>
  <c r="I119" i="12" s="1"/>
  <c r="G119" i="12"/>
  <c r="W118" i="12"/>
  <c r="Y118" i="12" s="1"/>
  <c r="N118" i="12"/>
  <c r="H118" i="12"/>
  <c r="G118" i="12"/>
  <c r="W117" i="12"/>
  <c r="Y117" i="12" s="1"/>
  <c r="N117" i="12"/>
  <c r="H117" i="12"/>
  <c r="G117" i="12"/>
  <c r="H116" i="12"/>
  <c r="G116" i="12"/>
  <c r="W115" i="12"/>
  <c r="Y115" i="12" s="1"/>
  <c r="N115" i="12"/>
  <c r="H115" i="12"/>
  <c r="G115" i="12"/>
  <c r="W114" i="12"/>
  <c r="Y114" i="12" s="1"/>
  <c r="N114" i="12"/>
  <c r="H114" i="12"/>
  <c r="I114" i="12" s="1"/>
  <c r="G114" i="12"/>
  <c r="W113" i="12"/>
  <c r="Y113" i="12" s="1"/>
  <c r="N113" i="12"/>
  <c r="H113" i="12"/>
  <c r="G113" i="12"/>
  <c r="W112" i="12"/>
  <c r="Y112" i="12" s="1"/>
  <c r="N112" i="12"/>
  <c r="H112" i="12"/>
  <c r="I112" i="12" s="1"/>
  <c r="G112" i="12"/>
  <c r="W111" i="12"/>
  <c r="Y111" i="12" s="1"/>
  <c r="N111" i="12"/>
  <c r="H111" i="12"/>
  <c r="G111" i="12"/>
  <c r="W110" i="12"/>
  <c r="Y110" i="12" s="1"/>
  <c r="N110" i="12"/>
  <c r="H110" i="12"/>
  <c r="I110" i="12" s="1"/>
  <c r="G110" i="12"/>
  <c r="W109" i="12"/>
  <c r="Y109" i="12" s="1"/>
  <c r="N109" i="12"/>
  <c r="H109" i="12"/>
  <c r="G109" i="12"/>
  <c r="W108" i="12"/>
  <c r="Y108" i="12" s="1"/>
  <c r="N108" i="12"/>
  <c r="H108" i="12"/>
  <c r="G108" i="12"/>
  <c r="W107" i="12"/>
  <c r="Y107" i="12" s="1"/>
  <c r="N107" i="12"/>
  <c r="H107" i="12"/>
  <c r="G107" i="12"/>
  <c r="W106" i="12"/>
  <c r="Y106" i="12" s="1"/>
  <c r="N106" i="12"/>
  <c r="H106" i="12"/>
  <c r="G106" i="12"/>
  <c r="W105" i="12"/>
  <c r="Y105" i="12" s="1"/>
  <c r="N105" i="12"/>
  <c r="H105" i="12"/>
  <c r="I105" i="12" s="1"/>
  <c r="G105" i="12"/>
  <c r="H104" i="12"/>
  <c r="I104" i="12" s="1"/>
  <c r="G104" i="12"/>
  <c r="W103" i="12"/>
  <c r="Y103" i="12" s="1"/>
  <c r="N103" i="12"/>
  <c r="H103" i="12"/>
  <c r="G103" i="12"/>
  <c r="W102" i="12"/>
  <c r="Y102" i="12" s="1"/>
  <c r="N102" i="12"/>
  <c r="H102" i="12"/>
  <c r="G102" i="12"/>
  <c r="W101" i="12"/>
  <c r="Y101" i="12" s="1"/>
  <c r="N101" i="12"/>
  <c r="H101" i="12"/>
  <c r="G101" i="12"/>
  <c r="W100" i="12"/>
  <c r="Y100" i="12" s="1"/>
  <c r="N100" i="12"/>
  <c r="H100" i="12"/>
  <c r="G100" i="12"/>
  <c r="W99" i="12"/>
  <c r="Y99" i="12" s="1"/>
  <c r="N99" i="12"/>
  <c r="H99" i="12"/>
  <c r="I99" i="12" s="1"/>
  <c r="G99" i="12"/>
  <c r="W98" i="12"/>
  <c r="Y98" i="12" s="1"/>
  <c r="N98" i="12"/>
  <c r="H98" i="12"/>
  <c r="I98" i="12" s="1"/>
  <c r="G98" i="12"/>
  <c r="W97" i="12"/>
  <c r="Y97" i="12" s="1"/>
  <c r="N97" i="12"/>
  <c r="H97" i="12"/>
  <c r="G97" i="12"/>
  <c r="W96" i="12"/>
  <c r="Y96" i="12" s="1"/>
  <c r="N96" i="12"/>
  <c r="H96" i="12"/>
  <c r="G96" i="12"/>
  <c r="W95" i="12"/>
  <c r="Y95" i="12" s="1"/>
  <c r="N95" i="12"/>
  <c r="H95" i="12"/>
  <c r="G95" i="12"/>
  <c r="W94" i="12"/>
  <c r="Y94" i="12" s="1"/>
  <c r="N94" i="12"/>
  <c r="H94" i="12"/>
  <c r="G94" i="12"/>
  <c r="W93" i="12"/>
  <c r="Y93" i="12" s="1"/>
  <c r="N93" i="12"/>
  <c r="H93" i="12"/>
  <c r="G93" i="12"/>
  <c r="W92" i="12"/>
  <c r="Y92" i="12" s="1"/>
  <c r="N92" i="12"/>
  <c r="H92" i="12"/>
  <c r="G92" i="12"/>
  <c r="W91" i="12"/>
  <c r="Y91" i="12" s="1"/>
  <c r="N91" i="12"/>
  <c r="H91" i="12"/>
  <c r="I91" i="12" s="1"/>
  <c r="G91" i="12"/>
  <c r="W90" i="12"/>
  <c r="Y90" i="12" s="1"/>
  <c r="N90" i="12"/>
  <c r="H90" i="12"/>
  <c r="I90" i="12" s="1"/>
  <c r="G90" i="12"/>
  <c r="W89" i="12"/>
  <c r="Y89" i="12" s="1"/>
  <c r="N89" i="12"/>
  <c r="H89" i="12"/>
  <c r="G89" i="12"/>
  <c r="W88" i="12"/>
  <c r="Y88" i="12" s="1"/>
  <c r="N88" i="12"/>
  <c r="H88" i="12"/>
  <c r="I88" i="12" s="1"/>
  <c r="G88" i="12"/>
  <c r="W87" i="12"/>
  <c r="Y87" i="12" s="1"/>
  <c r="N87" i="12"/>
  <c r="H87" i="12"/>
  <c r="G87" i="12"/>
  <c r="W86" i="12"/>
  <c r="Y86" i="12" s="1"/>
  <c r="N86" i="12"/>
  <c r="H86" i="12"/>
  <c r="I86" i="12" s="1"/>
  <c r="G86" i="12"/>
  <c r="W85" i="12"/>
  <c r="Y85" i="12" s="1"/>
  <c r="N85" i="12"/>
  <c r="H85" i="12"/>
  <c r="G85" i="12"/>
  <c r="W84" i="12"/>
  <c r="Y84" i="12" s="1"/>
  <c r="N84" i="12"/>
  <c r="H84" i="12"/>
  <c r="I84" i="12" s="1"/>
  <c r="G84" i="12"/>
  <c r="W83" i="12"/>
  <c r="Y83" i="12" s="1"/>
  <c r="N83" i="12"/>
  <c r="H83" i="12"/>
  <c r="I83" i="12" s="1"/>
  <c r="G83" i="12"/>
  <c r="W82" i="12"/>
  <c r="Y82" i="12" s="1"/>
  <c r="N82" i="12"/>
  <c r="H82" i="12"/>
  <c r="I82" i="12" s="1"/>
  <c r="G82" i="12"/>
  <c r="W81" i="12"/>
  <c r="Y81" i="12" s="1"/>
  <c r="N81" i="12"/>
  <c r="H81" i="12"/>
  <c r="G81" i="12"/>
  <c r="W80" i="12"/>
  <c r="Y80" i="12" s="1"/>
  <c r="N80" i="12"/>
  <c r="H80" i="12"/>
  <c r="G80" i="12"/>
  <c r="W79" i="12"/>
  <c r="Y79" i="12" s="1"/>
  <c r="N79" i="12"/>
  <c r="H79" i="12"/>
  <c r="I79" i="12" s="1"/>
  <c r="G79" i="12"/>
  <c r="W78" i="12"/>
  <c r="Y78" i="12" s="1"/>
  <c r="N78" i="12"/>
  <c r="H78" i="12"/>
  <c r="G78" i="12"/>
  <c r="W77" i="12"/>
  <c r="Y77" i="12" s="1"/>
  <c r="N77" i="12"/>
  <c r="H77" i="12"/>
  <c r="G77" i="12"/>
  <c r="W76" i="12"/>
  <c r="Y76" i="12" s="1"/>
  <c r="N76" i="12"/>
  <c r="H76" i="12"/>
  <c r="U76" i="12" s="1"/>
  <c r="G76" i="12"/>
  <c r="W75" i="12"/>
  <c r="Y75" i="12" s="1"/>
  <c r="N75" i="12"/>
  <c r="H75" i="12"/>
  <c r="I75" i="12" s="1"/>
  <c r="G75" i="12"/>
  <c r="W74" i="12"/>
  <c r="Y74" i="12" s="1"/>
  <c r="N74" i="12"/>
  <c r="H74" i="12"/>
  <c r="I74" i="12" s="1"/>
  <c r="G74" i="12"/>
  <c r="W73" i="12"/>
  <c r="Y73" i="12" s="1"/>
  <c r="N73" i="12"/>
  <c r="H73" i="12"/>
  <c r="G73" i="12"/>
  <c r="W72" i="12"/>
  <c r="Y72" i="12" s="1"/>
  <c r="N72" i="12"/>
  <c r="H72" i="12"/>
  <c r="I72" i="12" s="1"/>
  <c r="G72" i="12"/>
  <c r="W71" i="12"/>
  <c r="Y71" i="12" s="1"/>
  <c r="N71" i="12"/>
  <c r="H71" i="12"/>
  <c r="I71" i="12" s="1"/>
  <c r="G71" i="12"/>
  <c r="W70" i="12"/>
  <c r="Y70" i="12" s="1"/>
  <c r="N70" i="12"/>
  <c r="H70" i="12"/>
  <c r="I70" i="12" s="1"/>
  <c r="G70" i="12"/>
  <c r="W69" i="12"/>
  <c r="Y69" i="12" s="1"/>
  <c r="N69" i="12"/>
  <c r="H69" i="12"/>
  <c r="G69" i="12"/>
  <c r="W68" i="12"/>
  <c r="Y68" i="12" s="1"/>
  <c r="N68" i="12"/>
  <c r="H68" i="12"/>
  <c r="G68" i="12"/>
  <c r="W67" i="12"/>
  <c r="Y67" i="12" s="1"/>
  <c r="N67" i="12"/>
  <c r="H67" i="12"/>
  <c r="I67" i="12" s="1"/>
  <c r="G67" i="12"/>
  <c r="W66" i="12"/>
  <c r="Y66" i="12" s="1"/>
  <c r="N66" i="12"/>
  <c r="H66" i="12"/>
  <c r="I66" i="12" s="1"/>
  <c r="G66" i="12"/>
  <c r="W65" i="12"/>
  <c r="Y65" i="12" s="1"/>
  <c r="N65" i="12"/>
  <c r="H65" i="12"/>
  <c r="G65" i="12"/>
  <c r="W64" i="12"/>
  <c r="Y64" i="12" s="1"/>
  <c r="N64" i="12"/>
  <c r="H64" i="12"/>
  <c r="I64" i="12" s="1"/>
  <c r="G64" i="12"/>
  <c r="W63" i="12"/>
  <c r="Y63" i="12" s="1"/>
  <c r="N63" i="12"/>
  <c r="H63" i="12"/>
  <c r="I63" i="12" s="1"/>
  <c r="G63" i="12"/>
  <c r="W62" i="12"/>
  <c r="Y62" i="12" s="1"/>
  <c r="N62" i="12"/>
  <c r="H62" i="12"/>
  <c r="I62" i="12" s="1"/>
  <c r="G62" i="12"/>
  <c r="H61" i="12"/>
  <c r="I61" i="12" s="1"/>
  <c r="G61" i="12"/>
  <c r="W60" i="12"/>
  <c r="Y60" i="12" s="1"/>
  <c r="N60" i="12"/>
  <c r="H60" i="12"/>
  <c r="I60" i="12" s="1"/>
  <c r="G60" i="12"/>
  <c r="W59" i="12"/>
  <c r="Y59" i="12" s="1"/>
  <c r="N59" i="12"/>
  <c r="H59" i="12"/>
  <c r="G59" i="12"/>
  <c r="W58" i="12"/>
  <c r="Y58" i="12" s="1"/>
  <c r="N58" i="12"/>
  <c r="H58" i="12"/>
  <c r="I58" i="12" s="1"/>
  <c r="G58" i="12"/>
  <c r="W57" i="12"/>
  <c r="Y57" i="12" s="1"/>
  <c r="N57" i="12"/>
  <c r="H57" i="12"/>
  <c r="I57" i="12" s="1"/>
  <c r="G57" i="12"/>
  <c r="W56" i="12"/>
  <c r="Y56" i="12" s="1"/>
  <c r="N56" i="12"/>
  <c r="H56" i="12"/>
  <c r="I56" i="12" s="1"/>
  <c r="G56" i="12"/>
  <c r="W55" i="12"/>
  <c r="Y55" i="12" s="1"/>
  <c r="N55" i="12"/>
  <c r="H55" i="12"/>
  <c r="G55" i="12"/>
  <c r="W54" i="12"/>
  <c r="Y54" i="12" s="1"/>
  <c r="N54" i="12"/>
  <c r="H54" i="12"/>
  <c r="U54" i="12" s="1"/>
  <c r="G54" i="12"/>
  <c r="W53" i="12"/>
  <c r="Y53" i="12" s="1"/>
  <c r="N53" i="12"/>
  <c r="H53" i="12"/>
  <c r="I53" i="12" s="1"/>
  <c r="G53" i="12"/>
  <c r="W52" i="12"/>
  <c r="Y52" i="12" s="1"/>
  <c r="N52" i="12"/>
  <c r="I52" i="12"/>
  <c r="H52" i="12"/>
  <c r="G52" i="12"/>
  <c r="W51" i="12"/>
  <c r="Y51" i="12" s="1"/>
  <c r="N51" i="12"/>
  <c r="H51" i="12"/>
  <c r="G51" i="12"/>
  <c r="W50" i="12"/>
  <c r="Y50" i="12" s="1"/>
  <c r="N50" i="12"/>
  <c r="H50" i="12"/>
  <c r="I50" i="12" s="1"/>
  <c r="G50" i="12"/>
  <c r="W49" i="12"/>
  <c r="Y49" i="12" s="1"/>
  <c r="N49" i="12"/>
  <c r="H49" i="12"/>
  <c r="I49" i="12" s="1"/>
  <c r="G49" i="12"/>
  <c r="W48" i="12"/>
  <c r="Y48" i="12" s="1"/>
  <c r="N48" i="12"/>
  <c r="H48" i="12"/>
  <c r="I48" i="12" s="1"/>
  <c r="G48" i="12"/>
  <c r="W47" i="12"/>
  <c r="Y47" i="12" s="1"/>
  <c r="N47" i="12"/>
  <c r="H47" i="12"/>
  <c r="G47" i="12"/>
  <c r="W46" i="12"/>
  <c r="Y46" i="12" s="1"/>
  <c r="N46" i="12"/>
  <c r="H46" i="12"/>
  <c r="I46" i="12" s="1"/>
  <c r="G46" i="12"/>
  <c r="W45" i="12"/>
  <c r="Y45" i="12" s="1"/>
  <c r="N45" i="12"/>
  <c r="H45" i="12"/>
  <c r="I45" i="12" s="1"/>
  <c r="G45" i="12"/>
  <c r="W44" i="12"/>
  <c r="Y44" i="12" s="1"/>
  <c r="N44" i="12"/>
  <c r="H44" i="12"/>
  <c r="I44" i="12" s="1"/>
  <c r="G44" i="12"/>
  <c r="W43" i="12"/>
  <c r="Y43" i="12" s="1"/>
  <c r="N43" i="12"/>
  <c r="H43" i="12"/>
  <c r="G43" i="12"/>
  <c r="H42" i="12"/>
  <c r="I42" i="12" s="1"/>
  <c r="G42" i="12"/>
  <c r="W41" i="12"/>
  <c r="Y41" i="12" s="1"/>
  <c r="N41" i="12"/>
  <c r="H41" i="12"/>
  <c r="G41" i="12"/>
  <c r="W40" i="12"/>
  <c r="Y40" i="12" s="1"/>
  <c r="N40" i="12"/>
  <c r="H40" i="12"/>
  <c r="I40" i="12" s="1"/>
  <c r="G40" i="12"/>
  <c r="W39" i="12"/>
  <c r="Y39" i="12" s="1"/>
  <c r="N39" i="12"/>
  <c r="H39" i="12"/>
  <c r="I39" i="12" s="1"/>
  <c r="G39" i="12"/>
  <c r="W38" i="12"/>
  <c r="Y38" i="12" s="1"/>
  <c r="N38" i="12"/>
  <c r="H38" i="12"/>
  <c r="G38" i="12"/>
  <c r="W37" i="12"/>
  <c r="Y37" i="12" s="1"/>
  <c r="N37" i="12"/>
  <c r="H37" i="12"/>
  <c r="G37" i="12"/>
  <c r="W36" i="12"/>
  <c r="Y36" i="12" s="1"/>
  <c r="N36" i="12"/>
  <c r="H36" i="12"/>
  <c r="G36" i="12"/>
  <c r="W35" i="12"/>
  <c r="Y35" i="12" s="1"/>
  <c r="N35" i="12"/>
  <c r="H35" i="12"/>
  <c r="I35" i="12" s="1"/>
  <c r="G35" i="12"/>
  <c r="W34" i="12"/>
  <c r="Y34" i="12" s="1"/>
  <c r="N34" i="12"/>
  <c r="H34" i="12"/>
  <c r="I34" i="12" s="1"/>
  <c r="G34" i="12"/>
  <c r="H33" i="12"/>
  <c r="I33" i="12" s="1"/>
  <c r="G33" i="12"/>
  <c r="W32" i="12"/>
  <c r="Y32" i="12" s="1"/>
  <c r="N32" i="12"/>
  <c r="H32" i="12"/>
  <c r="I32" i="12" s="1"/>
  <c r="G32" i="12"/>
  <c r="W31" i="12"/>
  <c r="Y31" i="12" s="1"/>
  <c r="N31" i="12"/>
  <c r="H31" i="12"/>
  <c r="G31" i="12"/>
  <c r="W30" i="12"/>
  <c r="Y30" i="12" s="1"/>
  <c r="N30" i="12"/>
  <c r="H30" i="12"/>
  <c r="U30" i="12" s="1"/>
  <c r="G30" i="12"/>
  <c r="W29" i="12"/>
  <c r="Y29" i="12" s="1"/>
  <c r="N29" i="12"/>
  <c r="H29" i="12"/>
  <c r="I29" i="12" s="1"/>
  <c r="G29" i="12"/>
  <c r="W28" i="12"/>
  <c r="Y28" i="12" s="1"/>
  <c r="N28" i="12"/>
  <c r="H28" i="12"/>
  <c r="U28" i="12" s="1"/>
  <c r="G28" i="12"/>
  <c r="W27" i="12"/>
  <c r="Y27" i="12" s="1"/>
  <c r="N27" i="12"/>
  <c r="H27" i="12"/>
  <c r="G27" i="12"/>
  <c r="W26" i="12"/>
  <c r="Y26" i="12" s="1"/>
  <c r="N26" i="12"/>
  <c r="H26" i="12"/>
  <c r="G26" i="12"/>
  <c r="W25" i="12"/>
  <c r="Y25" i="12" s="1"/>
  <c r="N25" i="12"/>
  <c r="H25" i="12"/>
  <c r="I25" i="12" s="1"/>
  <c r="G25" i="12"/>
  <c r="W24" i="12"/>
  <c r="Y24" i="12" s="1"/>
  <c r="N24" i="12"/>
  <c r="H24" i="12"/>
  <c r="G24" i="12"/>
  <c r="W23" i="12"/>
  <c r="Y23" i="12" s="1"/>
  <c r="N23" i="12"/>
  <c r="H23" i="12"/>
  <c r="G23" i="12"/>
  <c r="W22" i="12"/>
  <c r="Y22" i="12" s="1"/>
  <c r="N22" i="12"/>
  <c r="H22" i="12"/>
  <c r="I22" i="12" s="1"/>
  <c r="G22" i="12"/>
  <c r="W21" i="12"/>
  <c r="Y21" i="12" s="1"/>
  <c r="N21" i="12"/>
  <c r="H21" i="12"/>
  <c r="I21" i="12" s="1"/>
  <c r="G21" i="12"/>
  <c r="W20" i="12"/>
  <c r="Y20" i="12" s="1"/>
  <c r="N20" i="12"/>
  <c r="H20" i="12"/>
  <c r="G20" i="12"/>
  <c r="W19" i="12"/>
  <c r="Y19" i="12" s="1"/>
  <c r="N19" i="12"/>
  <c r="H19" i="12"/>
  <c r="G19" i="12"/>
  <c r="W18" i="12"/>
  <c r="Y18" i="12" s="1"/>
  <c r="N18" i="12"/>
  <c r="H18" i="12"/>
  <c r="U18" i="12" s="1"/>
  <c r="G18" i="12"/>
  <c r="W17" i="12"/>
  <c r="Y17" i="12" s="1"/>
  <c r="N17" i="12"/>
  <c r="H17" i="12"/>
  <c r="U17" i="12" s="1"/>
  <c r="G17" i="12"/>
  <c r="U15" i="12"/>
  <c r="E10" i="12"/>
  <c r="P1047" i="11"/>
  <c r="L1047" i="11"/>
  <c r="K1047" i="11"/>
  <c r="X955" i="11" s="1"/>
  <c r="X1047" i="11" s="1"/>
  <c r="J1047" i="11"/>
  <c r="F1047" i="11"/>
  <c r="E1047" i="11"/>
  <c r="W1046" i="11"/>
  <c r="Y1046" i="11" s="1"/>
  <c r="N1046" i="11"/>
  <c r="H1046" i="11"/>
  <c r="I1046" i="11" s="1"/>
  <c r="G1046" i="11"/>
  <c r="W1045" i="11"/>
  <c r="Y1045" i="11" s="1"/>
  <c r="N1045" i="11"/>
  <c r="H1045" i="11"/>
  <c r="I1045" i="11" s="1"/>
  <c r="G1045" i="11"/>
  <c r="W1044" i="11"/>
  <c r="Y1044" i="11" s="1"/>
  <c r="N1044" i="11"/>
  <c r="H1044" i="11"/>
  <c r="I1044" i="11" s="1"/>
  <c r="G1044" i="11"/>
  <c r="W1043" i="11"/>
  <c r="Y1043" i="11" s="1"/>
  <c r="N1043" i="11"/>
  <c r="H1043" i="11"/>
  <c r="G1043" i="11"/>
  <c r="W1042" i="11"/>
  <c r="Y1042" i="11" s="1"/>
  <c r="N1042" i="11"/>
  <c r="H1042" i="11"/>
  <c r="G1042" i="11"/>
  <c r="W1041" i="11"/>
  <c r="Y1041" i="11" s="1"/>
  <c r="N1041" i="11"/>
  <c r="H1041" i="11"/>
  <c r="I1041" i="11" s="1"/>
  <c r="G1041" i="11"/>
  <c r="W1040" i="11"/>
  <c r="Y1040" i="11" s="1"/>
  <c r="N1040" i="11"/>
  <c r="H1040" i="11"/>
  <c r="I1040" i="11" s="1"/>
  <c r="G1040" i="11"/>
  <c r="W1039" i="11"/>
  <c r="Y1039" i="11" s="1"/>
  <c r="N1039" i="11"/>
  <c r="H1039" i="11"/>
  <c r="I1039" i="11" s="1"/>
  <c r="G1039" i="11"/>
  <c r="W1038" i="11"/>
  <c r="Y1038" i="11" s="1"/>
  <c r="N1038" i="11"/>
  <c r="H1038" i="11"/>
  <c r="I1038" i="11" s="1"/>
  <c r="G1038" i="11"/>
  <c r="W1037" i="11"/>
  <c r="Y1037" i="11" s="1"/>
  <c r="N1037" i="11"/>
  <c r="H1037" i="11"/>
  <c r="I1037" i="11" s="1"/>
  <c r="G1037" i="11"/>
  <c r="W1036" i="11"/>
  <c r="Y1036" i="11" s="1"/>
  <c r="N1036" i="11"/>
  <c r="H1036" i="11"/>
  <c r="I1036" i="11" s="1"/>
  <c r="G1036" i="11"/>
  <c r="W1035" i="11"/>
  <c r="Y1035" i="11" s="1"/>
  <c r="N1035" i="11"/>
  <c r="H1035" i="11"/>
  <c r="G1035" i="11"/>
  <c r="W1034" i="11"/>
  <c r="Y1034" i="11" s="1"/>
  <c r="N1034" i="11"/>
  <c r="H1034" i="11"/>
  <c r="I1034" i="11" s="1"/>
  <c r="G1034" i="11"/>
  <c r="W1033" i="11"/>
  <c r="Y1033" i="11" s="1"/>
  <c r="N1033" i="11"/>
  <c r="H1033" i="11"/>
  <c r="I1033" i="11" s="1"/>
  <c r="G1033" i="11"/>
  <c r="W1032" i="11"/>
  <c r="Y1032" i="11" s="1"/>
  <c r="N1032" i="11"/>
  <c r="H1032" i="11"/>
  <c r="G1032" i="11"/>
  <c r="W1031" i="11"/>
  <c r="Y1031" i="11" s="1"/>
  <c r="N1031" i="11"/>
  <c r="H1031" i="11"/>
  <c r="I1031" i="11" s="1"/>
  <c r="G1031" i="11"/>
  <c r="W1030" i="11"/>
  <c r="Y1030" i="11" s="1"/>
  <c r="N1030" i="11"/>
  <c r="H1030" i="11"/>
  <c r="I1030" i="11" s="1"/>
  <c r="G1030" i="11"/>
  <c r="W1029" i="11"/>
  <c r="Y1029" i="11" s="1"/>
  <c r="N1029" i="11"/>
  <c r="H1029" i="11"/>
  <c r="I1029" i="11" s="1"/>
  <c r="G1029" i="11"/>
  <c r="H1028" i="11"/>
  <c r="G1028" i="11"/>
  <c r="W1027" i="11"/>
  <c r="Y1027" i="11" s="1"/>
  <c r="N1027" i="11"/>
  <c r="H1027" i="11"/>
  <c r="I1027" i="11" s="1"/>
  <c r="G1027" i="11"/>
  <c r="W1026" i="11"/>
  <c r="Y1026" i="11" s="1"/>
  <c r="N1026" i="11"/>
  <c r="H1026" i="11"/>
  <c r="I1026" i="11" s="1"/>
  <c r="G1026" i="11"/>
  <c r="W1025" i="11"/>
  <c r="Y1025" i="11" s="1"/>
  <c r="N1025" i="11"/>
  <c r="H1025" i="11"/>
  <c r="G1025" i="11"/>
  <c r="W1024" i="11"/>
  <c r="Y1024" i="11" s="1"/>
  <c r="N1024" i="11"/>
  <c r="H1024" i="11"/>
  <c r="I1024" i="11" s="1"/>
  <c r="G1024" i="11"/>
  <c r="W1023" i="11"/>
  <c r="Y1023" i="11" s="1"/>
  <c r="N1023" i="11"/>
  <c r="H1023" i="11"/>
  <c r="I1023" i="11" s="1"/>
  <c r="G1023" i="11"/>
  <c r="W1022" i="11"/>
  <c r="Y1022" i="11" s="1"/>
  <c r="N1022" i="11"/>
  <c r="H1022" i="11"/>
  <c r="G1022" i="11"/>
  <c r="W1021" i="11"/>
  <c r="Y1021" i="11" s="1"/>
  <c r="N1021" i="11"/>
  <c r="H1021" i="11"/>
  <c r="I1021" i="11" s="1"/>
  <c r="G1021" i="11"/>
  <c r="W1020" i="11"/>
  <c r="Y1020" i="11" s="1"/>
  <c r="N1020" i="11"/>
  <c r="H1020" i="11"/>
  <c r="I1020" i="11" s="1"/>
  <c r="G1020" i="11"/>
  <c r="W1019" i="11"/>
  <c r="Y1019" i="11" s="1"/>
  <c r="N1019" i="11"/>
  <c r="H1019" i="11"/>
  <c r="I1019" i="11" s="1"/>
  <c r="G1019" i="11"/>
  <c r="W1018" i="11"/>
  <c r="Y1018" i="11" s="1"/>
  <c r="N1018" i="11"/>
  <c r="H1018" i="11"/>
  <c r="G1018" i="11"/>
  <c r="W1017" i="11"/>
  <c r="Y1017" i="11" s="1"/>
  <c r="N1017" i="11"/>
  <c r="H1017" i="11"/>
  <c r="I1017" i="11" s="1"/>
  <c r="G1017" i="11"/>
  <c r="W1016" i="11"/>
  <c r="Y1016" i="11" s="1"/>
  <c r="N1016" i="11"/>
  <c r="H1016" i="11"/>
  <c r="G1016" i="11"/>
  <c r="W1015" i="11"/>
  <c r="Y1015" i="11" s="1"/>
  <c r="N1015" i="11"/>
  <c r="H1015" i="11"/>
  <c r="I1015" i="11" s="1"/>
  <c r="G1015" i="11"/>
  <c r="W1014" i="11"/>
  <c r="Y1014" i="11" s="1"/>
  <c r="N1014" i="11"/>
  <c r="H1014" i="11"/>
  <c r="I1014" i="11" s="1"/>
  <c r="G1014" i="11"/>
  <c r="W1013" i="11"/>
  <c r="Y1013" i="11" s="1"/>
  <c r="N1013" i="11"/>
  <c r="H1013" i="11"/>
  <c r="G1013" i="11"/>
  <c r="W1012" i="11"/>
  <c r="Y1012" i="11" s="1"/>
  <c r="N1012" i="11"/>
  <c r="H1012" i="11"/>
  <c r="G1012" i="11"/>
  <c r="W1011" i="11"/>
  <c r="Y1011" i="11" s="1"/>
  <c r="N1011" i="11"/>
  <c r="H1011" i="11"/>
  <c r="I1011" i="11" s="1"/>
  <c r="G1011" i="11"/>
  <c r="W1010" i="11"/>
  <c r="Y1010" i="11" s="1"/>
  <c r="N1010" i="11"/>
  <c r="H1010" i="11"/>
  <c r="I1010" i="11" s="1"/>
  <c r="G1010" i="11"/>
  <c r="H1009" i="11"/>
  <c r="I1009" i="11" s="1"/>
  <c r="G1009" i="11"/>
  <c r="W1008" i="11"/>
  <c r="Y1008" i="11" s="1"/>
  <c r="N1008" i="11"/>
  <c r="H1008" i="11"/>
  <c r="G1008" i="11"/>
  <c r="W1007" i="11"/>
  <c r="Y1007" i="11" s="1"/>
  <c r="N1007" i="11"/>
  <c r="H1007" i="11"/>
  <c r="I1007" i="11" s="1"/>
  <c r="G1007" i="11"/>
  <c r="W1006" i="11"/>
  <c r="Y1006" i="11" s="1"/>
  <c r="N1006" i="11"/>
  <c r="H1006" i="11"/>
  <c r="G1006" i="11"/>
  <c r="W1005" i="11"/>
  <c r="Y1005" i="11" s="1"/>
  <c r="N1005" i="11"/>
  <c r="H1005" i="11"/>
  <c r="I1005" i="11" s="1"/>
  <c r="G1005" i="11"/>
  <c r="W1004" i="11"/>
  <c r="Y1004" i="11" s="1"/>
  <c r="N1004" i="11"/>
  <c r="H1004" i="11"/>
  <c r="G1004" i="11"/>
  <c r="W1003" i="11"/>
  <c r="Y1003" i="11" s="1"/>
  <c r="N1003" i="11"/>
  <c r="H1003" i="11"/>
  <c r="I1003" i="11" s="1"/>
  <c r="G1003" i="11"/>
  <c r="W1002" i="11"/>
  <c r="Y1002" i="11" s="1"/>
  <c r="N1002" i="11"/>
  <c r="H1002" i="11"/>
  <c r="G1002" i="11"/>
  <c r="W1001" i="11"/>
  <c r="Y1001" i="11" s="1"/>
  <c r="N1001" i="11"/>
  <c r="H1001" i="11"/>
  <c r="I1001" i="11" s="1"/>
  <c r="G1001" i="11"/>
  <c r="W1000" i="11"/>
  <c r="Y1000" i="11" s="1"/>
  <c r="N1000" i="11"/>
  <c r="H1000" i="11"/>
  <c r="I1000" i="11" s="1"/>
  <c r="G1000" i="11"/>
  <c r="W999" i="11"/>
  <c r="Y999" i="11" s="1"/>
  <c r="N999" i="11"/>
  <c r="H999" i="11"/>
  <c r="G999" i="11"/>
  <c r="W998" i="11"/>
  <c r="Y998" i="11" s="1"/>
  <c r="N998" i="11"/>
  <c r="H998" i="11"/>
  <c r="I998" i="11" s="1"/>
  <c r="G998" i="11"/>
  <c r="W997" i="11"/>
  <c r="Y997" i="11" s="1"/>
  <c r="N997" i="11"/>
  <c r="H997" i="11"/>
  <c r="I997" i="11" s="1"/>
  <c r="G997" i="11"/>
  <c r="W996" i="11"/>
  <c r="Y996" i="11" s="1"/>
  <c r="N996" i="11"/>
  <c r="H996" i="11"/>
  <c r="G996" i="11"/>
  <c r="W995" i="11"/>
  <c r="Y995" i="11" s="1"/>
  <c r="N995" i="11"/>
  <c r="H995" i="11"/>
  <c r="I995" i="11" s="1"/>
  <c r="G995" i="11"/>
  <c r="W994" i="11"/>
  <c r="Y994" i="11" s="1"/>
  <c r="N994" i="11"/>
  <c r="H994" i="11"/>
  <c r="I994" i="11" s="1"/>
  <c r="G994" i="11"/>
  <c r="W993" i="11"/>
  <c r="Y993" i="11" s="1"/>
  <c r="N993" i="11"/>
  <c r="H993" i="11"/>
  <c r="I993" i="11" s="1"/>
  <c r="G993" i="11"/>
  <c r="W992" i="11"/>
  <c r="Y992" i="11" s="1"/>
  <c r="N992" i="11"/>
  <c r="H992" i="11"/>
  <c r="G992" i="11"/>
  <c r="W991" i="11"/>
  <c r="Y991" i="11" s="1"/>
  <c r="N991" i="11"/>
  <c r="H991" i="11"/>
  <c r="I991" i="11" s="1"/>
  <c r="G991" i="11"/>
  <c r="W990" i="11"/>
  <c r="Y990" i="11" s="1"/>
  <c r="N990" i="11"/>
  <c r="H990" i="11"/>
  <c r="G990" i="11"/>
  <c r="W989" i="11"/>
  <c r="Y989" i="11" s="1"/>
  <c r="N989" i="11"/>
  <c r="H989" i="11"/>
  <c r="I989" i="11" s="1"/>
  <c r="G989" i="11"/>
  <c r="H988" i="11"/>
  <c r="I988" i="11" s="1"/>
  <c r="G988" i="11"/>
  <c r="W987" i="11"/>
  <c r="Y987" i="11" s="1"/>
  <c r="N987" i="11"/>
  <c r="H987" i="11"/>
  <c r="I987" i="11" s="1"/>
  <c r="G987" i="11"/>
  <c r="W986" i="11"/>
  <c r="Y986" i="11" s="1"/>
  <c r="N986" i="11"/>
  <c r="H986" i="11"/>
  <c r="G986" i="11"/>
  <c r="W985" i="11"/>
  <c r="Y985" i="11" s="1"/>
  <c r="N985" i="11"/>
  <c r="H985" i="11"/>
  <c r="I985" i="11" s="1"/>
  <c r="G985" i="11"/>
  <c r="W984" i="11"/>
  <c r="Y984" i="11" s="1"/>
  <c r="N984" i="11"/>
  <c r="H984" i="11"/>
  <c r="I984" i="11" s="1"/>
  <c r="G984" i="11"/>
  <c r="W983" i="11"/>
  <c r="Y983" i="11" s="1"/>
  <c r="N983" i="11"/>
  <c r="H983" i="11"/>
  <c r="I983" i="11" s="1"/>
  <c r="G983" i="11"/>
  <c r="W982" i="11"/>
  <c r="Y982" i="11" s="1"/>
  <c r="N982" i="11"/>
  <c r="H982" i="11"/>
  <c r="G982" i="11"/>
  <c r="W981" i="11"/>
  <c r="Y981" i="11" s="1"/>
  <c r="N981" i="11"/>
  <c r="H981" i="11"/>
  <c r="I981" i="11" s="1"/>
  <c r="G981" i="11"/>
  <c r="W980" i="11"/>
  <c r="Y980" i="11" s="1"/>
  <c r="N980" i="11"/>
  <c r="H980" i="11"/>
  <c r="G980" i="11"/>
  <c r="W979" i="11"/>
  <c r="Y979" i="11" s="1"/>
  <c r="N979" i="11"/>
  <c r="H979" i="11"/>
  <c r="I979" i="11" s="1"/>
  <c r="G979" i="11"/>
  <c r="W978" i="11"/>
  <c r="Y978" i="11" s="1"/>
  <c r="N978" i="11"/>
  <c r="H978" i="11"/>
  <c r="G978" i="11"/>
  <c r="W977" i="11"/>
  <c r="Y977" i="11" s="1"/>
  <c r="N977" i="11"/>
  <c r="H977" i="11"/>
  <c r="G977" i="11"/>
  <c r="W976" i="11"/>
  <c r="Y976" i="11" s="1"/>
  <c r="N976" i="11"/>
  <c r="H976" i="11"/>
  <c r="G976" i="11"/>
  <c r="W975" i="11"/>
  <c r="Y975" i="11" s="1"/>
  <c r="N975" i="11"/>
  <c r="H975" i="11"/>
  <c r="I975" i="11" s="1"/>
  <c r="G975" i="11"/>
  <c r="W974" i="11"/>
  <c r="Y974" i="11" s="1"/>
  <c r="N974" i="11"/>
  <c r="H974" i="11"/>
  <c r="I974" i="11" s="1"/>
  <c r="G974" i="11"/>
  <c r="W973" i="11"/>
  <c r="Y973" i="11" s="1"/>
  <c r="N973" i="11"/>
  <c r="H973" i="11"/>
  <c r="I973" i="11" s="1"/>
  <c r="G973" i="11"/>
  <c r="H972" i="11"/>
  <c r="G972" i="11"/>
  <c r="W971" i="11"/>
  <c r="Y971" i="11" s="1"/>
  <c r="N971" i="11"/>
  <c r="H971" i="11"/>
  <c r="G971" i="11"/>
  <c r="H968" i="11"/>
  <c r="M968" i="11" s="1"/>
  <c r="N968" i="11" s="1"/>
  <c r="G968" i="11"/>
  <c r="W967" i="11"/>
  <c r="Y967" i="11" s="1"/>
  <c r="N967" i="11"/>
  <c r="H967" i="11"/>
  <c r="I967" i="11" s="1"/>
  <c r="G967" i="11"/>
  <c r="W966" i="11"/>
  <c r="Y966" i="11" s="1"/>
  <c r="N966" i="11"/>
  <c r="H966" i="11"/>
  <c r="I966" i="11" s="1"/>
  <c r="G966" i="11"/>
  <c r="W965" i="11"/>
  <c r="Y965" i="11" s="1"/>
  <c r="N965" i="11"/>
  <c r="H965" i="11"/>
  <c r="I965" i="11" s="1"/>
  <c r="G965" i="11"/>
  <c r="W964" i="11"/>
  <c r="Y964" i="11" s="1"/>
  <c r="N964" i="11"/>
  <c r="H964" i="11"/>
  <c r="G964" i="11"/>
  <c r="W963" i="11"/>
  <c r="Y963" i="11" s="1"/>
  <c r="N963" i="11"/>
  <c r="H963" i="11"/>
  <c r="I963" i="11" s="1"/>
  <c r="G963" i="11"/>
  <c r="W962" i="11"/>
  <c r="Y962" i="11" s="1"/>
  <c r="N962" i="11"/>
  <c r="H962" i="11"/>
  <c r="G962" i="11"/>
  <c r="W961" i="11"/>
  <c r="Y961" i="11" s="1"/>
  <c r="N961" i="11"/>
  <c r="H961" i="11"/>
  <c r="I961" i="11" s="1"/>
  <c r="G961" i="11"/>
  <c r="W960" i="11"/>
  <c r="Y960" i="11" s="1"/>
  <c r="N960" i="11"/>
  <c r="H960" i="11"/>
  <c r="I960" i="11" s="1"/>
  <c r="G960" i="11"/>
  <c r="W959" i="11"/>
  <c r="Y959" i="11" s="1"/>
  <c r="N959" i="11"/>
  <c r="H959" i="11"/>
  <c r="I959" i="11" s="1"/>
  <c r="G959" i="11"/>
  <c r="W958" i="11"/>
  <c r="Y958" i="11" s="1"/>
  <c r="N958" i="11"/>
  <c r="H958" i="11"/>
  <c r="G958" i="11"/>
  <c r="W957" i="11"/>
  <c r="Y957" i="11" s="1"/>
  <c r="N957" i="11"/>
  <c r="H957" i="11"/>
  <c r="I957" i="11" s="1"/>
  <c r="G957" i="11"/>
  <c r="W956" i="11"/>
  <c r="Y956" i="11" s="1"/>
  <c r="N956" i="11"/>
  <c r="H956" i="11"/>
  <c r="G956" i="11"/>
  <c r="H955" i="11"/>
  <c r="G955" i="11"/>
  <c r="P954" i="11"/>
  <c r="L954" i="11"/>
  <c r="K954" i="11"/>
  <c r="X900" i="11" s="1"/>
  <c r="X954" i="11" s="1"/>
  <c r="J954" i="11"/>
  <c r="F954" i="11"/>
  <c r="E954" i="11"/>
  <c r="W953" i="11"/>
  <c r="Y953" i="11" s="1"/>
  <c r="N953" i="11"/>
  <c r="H953" i="11"/>
  <c r="G953" i="11"/>
  <c r="W952" i="11"/>
  <c r="Y952" i="11" s="1"/>
  <c r="N952" i="11"/>
  <c r="H952" i="11"/>
  <c r="I952" i="11" s="1"/>
  <c r="G952" i="11"/>
  <c r="W951" i="11"/>
  <c r="Y951" i="11" s="1"/>
  <c r="N951" i="11"/>
  <c r="H951" i="11"/>
  <c r="G951" i="11"/>
  <c r="W950" i="11"/>
  <c r="Y950" i="11" s="1"/>
  <c r="N950" i="11"/>
  <c r="H950" i="11"/>
  <c r="I950" i="11" s="1"/>
  <c r="G950" i="11"/>
  <c r="W949" i="11"/>
  <c r="Y949" i="11" s="1"/>
  <c r="N949" i="11"/>
  <c r="H949" i="11"/>
  <c r="G949" i="11"/>
  <c r="W948" i="11"/>
  <c r="Y948" i="11" s="1"/>
  <c r="N948" i="11"/>
  <c r="H948" i="11"/>
  <c r="I948" i="11" s="1"/>
  <c r="G948" i="11"/>
  <c r="W947" i="11"/>
  <c r="Y947" i="11" s="1"/>
  <c r="N947" i="11"/>
  <c r="H947" i="11"/>
  <c r="G947" i="11"/>
  <c r="W946" i="11"/>
  <c r="Y946" i="11" s="1"/>
  <c r="N946" i="11"/>
  <c r="H946" i="11"/>
  <c r="G946" i="11"/>
  <c r="H945" i="11"/>
  <c r="I945" i="11" s="1"/>
  <c r="G945" i="11"/>
  <c r="W944" i="11"/>
  <c r="Y944" i="11" s="1"/>
  <c r="N944" i="11"/>
  <c r="H944" i="11"/>
  <c r="I944" i="11" s="1"/>
  <c r="G944" i="11"/>
  <c r="W943" i="11"/>
  <c r="Y943" i="11" s="1"/>
  <c r="N943" i="11"/>
  <c r="H943" i="11"/>
  <c r="I943" i="11" s="1"/>
  <c r="G943" i="11"/>
  <c r="W942" i="11"/>
  <c r="Y942" i="11" s="1"/>
  <c r="N942" i="11"/>
  <c r="H942" i="11"/>
  <c r="I942" i="11" s="1"/>
  <c r="G942" i="11"/>
  <c r="W941" i="11"/>
  <c r="Y941" i="11" s="1"/>
  <c r="N941" i="11"/>
  <c r="H941" i="11"/>
  <c r="G941" i="11"/>
  <c r="W940" i="11"/>
  <c r="Y940" i="11" s="1"/>
  <c r="N940" i="11"/>
  <c r="H940" i="11"/>
  <c r="I940" i="11" s="1"/>
  <c r="G940" i="11"/>
  <c r="W939" i="11"/>
  <c r="Y939" i="11" s="1"/>
  <c r="N939" i="11"/>
  <c r="H939" i="11"/>
  <c r="G939" i="11"/>
  <c r="W938" i="11"/>
  <c r="Y938" i="11" s="1"/>
  <c r="N938" i="11"/>
  <c r="H938" i="11"/>
  <c r="I938" i="11" s="1"/>
  <c r="G938" i="11"/>
  <c r="W937" i="11"/>
  <c r="Y937" i="11" s="1"/>
  <c r="N937" i="11"/>
  <c r="H937" i="11"/>
  <c r="G937" i="11"/>
  <c r="W936" i="11"/>
  <c r="Y936" i="11" s="1"/>
  <c r="N936" i="11"/>
  <c r="H936" i="11"/>
  <c r="I936" i="11" s="1"/>
  <c r="G936" i="11"/>
  <c r="W935" i="11"/>
  <c r="Y935" i="11" s="1"/>
  <c r="N935" i="11"/>
  <c r="H935" i="11"/>
  <c r="G935" i="11"/>
  <c r="W934" i="11"/>
  <c r="Y934" i="11" s="1"/>
  <c r="N934" i="11"/>
  <c r="H934" i="11"/>
  <c r="I934" i="11" s="1"/>
  <c r="G934" i="11"/>
  <c r="W933" i="11"/>
  <c r="Y933" i="11" s="1"/>
  <c r="N933" i="11"/>
  <c r="H933" i="11"/>
  <c r="I933" i="11" s="1"/>
  <c r="G933" i="11"/>
  <c r="W932" i="11"/>
  <c r="Y932" i="11" s="1"/>
  <c r="N932" i="11"/>
  <c r="H932" i="11"/>
  <c r="G932" i="11"/>
  <c r="H931" i="11"/>
  <c r="I931" i="11" s="1"/>
  <c r="G931" i="11"/>
  <c r="W930" i="11"/>
  <c r="Y930" i="11" s="1"/>
  <c r="N930" i="11"/>
  <c r="H930" i="11"/>
  <c r="I930" i="11" s="1"/>
  <c r="G930" i="11"/>
  <c r="W929" i="11"/>
  <c r="Y929" i="11" s="1"/>
  <c r="N929" i="11"/>
  <c r="H929" i="11"/>
  <c r="G929" i="11"/>
  <c r="W928" i="11"/>
  <c r="Y928" i="11" s="1"/>
  <c r="N928" i="11"/>
  <c r="H928" i="11"/>
  <c r="I928" i="11" s="1"/>
  <c r="G928" i="11"/>
  <c r="W927" i="11"/>
  <c r="Y927" i="11" s="1"/>
  <c r="N927" i="11"/>
  <c r="H927" i="11"/>
  <c r="I927" i="11" s="1"/>
  <c r="G927" i="11"/>
  <c r="W926" i="11"/>
  <c r="Y926" i="11" s="1"/>
  <c r="N926" i="11"/>
  <c r="H926" i="11"/>
  <c r="I926" i="11" s="1"/>
  <c r="G926" i="11"/>
  <c r="W925" i="11"/>
  <c r="Y925" i="11" s="1"/>
  <c r="N925" i="11"/>
  <c r="H925" i="11"/>
  <c r="G925" i="11"/>
  <c r="W924" i="11"/>
  <c r="Y924" i="11" s="1"/>
  <c r="N924" i="11"/>
  <c r="H924" i="11"/>
  <c r="I924" i="11" s="1"/>
  <c r="G924" i="11"/>
  <c r="W923" i="11"/>
  <c r="Y923" i="11" s="1"/>
  <c r="N923" i="11"/>
  <c r="H923" i="11"/>
  <c r="I923" i="11" s="1"/>
  <c r="G923" i="11"/>
  <c r="W922" i="11"/>
  <c r="Y922" i="11" s="1"/>
  <c r="N922" i="11"/>
  <c r="H922" i="11"/>
  <c r="G922" i="11"/>
  <c r="W921" i="11"/>
  <c r="Y921" i="11" s="1"/>
  <c r="N921" i="11"/>
  <c r="H921" i="11"/>
  <c r="I921" i="11" s="1"/>
  <c r="G921" i="11"/>
  <c r="W920" i="11"/>
  <c r="Y920" i="11" s="1"/>
  <c r="N920" i="11"/>
  <c r="H920" i="11"/>
  <c r="I920" i="11" s="1"/>
  <c r="G920" i="11"/>
  <c r="W919" i="11"/>
  <c r="Y919" i="11" s="1"/>
  <c r="N919" i="11"/>
  <c r="H919" i="11"/>
  <c r="G919" i="11"/>
  <c r="W918" i="11"/>
  <c r="Y918" i="11" s="1"/>
  <c r="N918" i="11"/>
  <c r="H918" i="11"/>
  <c r="I918" i="11" s="1"/>
  <c r="G918" i="11"/>
  <c r="W917" i="11"/>
  <c r="Y917" i="11" s="1"/>
  <c r="N917" i="11"/>
  <c r="H917" i="11"/>
  <c r="I917" i="11" s="1"/>
  <c r="G917" i="11"/>
  <c r="W916" i="11"/>
  <c r="Y916" i="11" s="1"/>
  <c r="N916" i="11"/>
  <c r="H916" i="11"/>
  <c r="I916" i="11" s="1"/>
  <c r="G916" i="11"/>
  <c r="W915" i="11"/>
  <c r="Y915" i="11" s="1"/>
  <c r="N915" i="11"/>
  <c r="H915" i="11"/>
  <c r="I915" i="11" s="1"/>
  <c r="G915" i="11"/>
  <c r="W914" i="11"/>
  <c r="Y914" i="11" s="1"/>
  <c r="N914" i="11"/>
  <c r="H914" i="11"/>
  <c r="I914" i="11" s="1"/>
  <c r="G914" i="11"/>
  <c r="W913" i="11"/>
  <c r="Y913" i="11" s="1"/>
  <c r="N913" i="11"/>
  <c r="H913" i="11"/>
  <c r="I913" i="11" s="1"/>
  <c r="G913" i="11"/>
  <c r="W912" i="11"/>
  <c r="Y912" i="11" s="1"/>
  <c r="N912" i="11"/>
  <c r="H912" i="11"/>
  <c r="I912" i="11" s="1"/>
  <c r="G912" i="11"/>
  <c r="H911" i="11"/>
  <c r="I911" i="11" s="1"/>
  <c r="G911" i="11"/>
  <c r="W910" i="11"/>
  <c r="Y910" i="11" s="1"/>
  <c r="N910" i="11"/>
  <c r="H910" i="11"/>
  <c r="I910" i="11" s="1"/>
  <c r="G910" i="11"/>
  <c r="W909" i="11"/>
  <c r="Y909" i="11" s="1"/>
  <c r="N909" i="11"/>
  <c r="H909" i="11"/>
  <c r="G909" i="11"/>
  <c r="W908" i="11"/>
  <c r="Y908" i="11" s="1"/>
  <c r="N908" i="11"/>
  <c r="H908" i="11"/>
  <c r="I908" i="11" s="1"/>
  <c r="G908" i="11"/>
  <c r="W907" i="11"/>
  <c r="Y907" i="11" s="1"/>
  <c r="N907" i="11"/>
  <c r="H907" i="11"/>
  <c r="I907" i="11" s="1"/>
  <c r="G907" i="11"/>
  <c r="W906" i="11"/>
  <c r="Y906" i="11" s="1"/>
  <c r="N906" i="11"/>
  <c r="H906" i="11"/>
  <c r="I906" i="11" s="1"/>
  <c r="G906" i="11"/>
  <c r="W905" i="11"/>
  <c r="Y905" i="11" s="1"/>
  <c r="N905" i="11"/>
  <c r="H905" i="11"/>
  <c r="I905" i="11" s="1"/>
  <c r="G905" i="11"/>
  <c r="W904" i="11"/>
  <c r="Y904" i="11" s="1"/>
  <c r="N904" i="11"/>
  <c r="H904" i="11"/>
  <c r="I904" i="11" s="1"/>
  <c r="G904" i="11"/>
  <c r="W903" i="11"/>
  <c r="Y903" i="11" s="1"/>
  <c r="N903" i="11"/>
  <c r="H903" i="11"/>
  <c r="I903" i="11" s="1"/>
  <c r="G903" i="11"/>
  <c r="H902" i="11"/>
  <c r="I902" i="11" s="1"/>
  <c r="G902" i="11"/>
  <c r="W901" i="11"/>
  <c r="Y901" i="11" s="1"/>
  <c r="N901" i="11"/>
  <c r="H901" i="11"/>
  <c r="I901" i="11" s="1"/>
  <c r="G901" i="11"/>
  <c r="W900" i="11"/>
  <c r="Y900" i="11" s="1"/>
  <c r="N900" i="11"/>
  <c r="H900" i="11"/>
  <c r="G900" i="11"/>
  <c r="P899" i="11"/>
  <c r="L899" i="11"/>
  <c r="K899" i="11"/>
  <c r="X777" i="11" s="1"/>
  <c r="X899" i="11" s="1"/>
  <c r="J899" i="11"/>
  <c r="F899" i="11"/>
  <c r="E899" i="11"/>
  <c r="W898" i="11"/>
  <c r="Y898" i="11" s="1"/>
  <c r="N898" i="11"/>
  <c r="H898" i="11"/>
  <c r="I898" i="11" s="1"/>
  <c r="G898" i="11"/>
  <c r="W897" i="11"/>
  <c r="Y897" i="11" s="1"/>
  <c r="N897" i="11"/>
  <c r="H897" i="11"/>
  <c r="I897" i="11" s="1"/>
  <c r="G897" i="11"/>
  <c r="W896" i="11"/>
  <c r="Y896" i="11" s="1"/>
  <c r="N896" i="11"/>
  <c r="H896" i="11"/>
  <c r="I896" i="11" s="1"/>
  <c r="G896" i="11"/>
  <c r="W895" i="11"/>
  <c r="Y895" i="11" s="1"/>
  <c r="N895" i="11"/>
  <c r="H895" i="11"/>
  <c r="I895" i="11" s="1"/>
  <c r="G895" i="11"/>
  <c r="W894" i="11"/>
  <c r="Y894" i="11" s="1"/>
  <c r="N894" i="11"/>
  <c r="H894" i="11"/>
  <c r="I894" i="11" s="1"/>
  <c r="G894" i="11"/>
  <c r="W893" i="11"/>
  <c r="Y893" i="11" s="1"/>
  <c r="N893" i="11"/>
  <c r="H893" i="11"/>
  <c r="I893" i="11" s="1"/>
  <c r="G893" i="11"/>
  <c r="W892" i="11"/>
  <c r="Y892" i="11" s="1"/>
  <c r="N892" i="11"/>
  <c r="H892" i="11"/>
  <c r="G892" i="11"/>
  <c r="W891" i="11"/>
  <c r="Y891" i="11" s="1"/>
  <c r="N891" i="11"/>
  <c r="H891" i="11"/>
  <c r="G891" i="11"/>
  <c r="W890" i="11"/>
  <c r="Y890" i="11" s="1"/>
  <c r="N890" i="11"/>
  <c r="H890" i="11"/>
  <c r="I890" i="11" s="1"/>
  <c r="G890" i="11"/>
  <c r="W889" i="11"/>
  <c r="Y889" i="11" s="1"/>
  <c r="N889" i="11"/>
  <c r="H889" i="11"/>
  <c r="I889" i="11" s="1"/>
  <c r="G889" i="11"/>
  <c r="W888" i="11"/>
  <c r="Y888" i="11" s="1"/>
  <c r="N888" i="11"/>
  <c r="H888" i="11"/>
  <c r="I888" i="11" s="1"/>
  <c r="G888" i="11"/>
  <c r="W887" i="11"/>
  <c r="Y887" i="11" s="1"/>
  <c r="N887" i="11"/>
  <c r="H887" i="11"/>
  <c r="I887" i="11" s="1"/>
  <c r="G887" i="11"/>
  <c r="W886" i="11"/>
  <c r="Y886" i="11" s="1"/>
  <c r="N886" i="11"/>
  <c r="H886" i="11"/>
  <c r="I886" i="11" s="1"/>
  <c r="G886" i="11"/>
  <c r="H885" i="11"/>
  <c r="G885" i="11"/>
  <c r="W884" i="11"/>
  <c r="Y884" i="11" s="1"/>
  <c r="N884" i="11"/>
  <c r="H884" i="11"/>
  <c r="I884" i="11" s="1"/>
  <c r="G884" i="11"/>
  <c r="W883" i="11"/>
  <c r="Y883" i="11" s="1"/>
  <c r="N883" i="11"/>
  <c r="H883" i="11"/>
  <c r="I883" i="11" s="1"/>
  <c r="G883" i="11"/>
  <c r="W882" i="11"/>
  <c r="Y882" i="11" s="1"/>
  <c r="N882" i="11"/>
  <c r="H882" i="11"/>
  <c r="I882" i="11" s="1"/>
  <c r="G882" i="11"/>
  <c r="W881" i="11"/>
  <c r="Y881" i="11" s="1"/>
  <c r="N881" i="11"/>
  <c r="H881" i="11"/>
  <c r="I881" i="11" s="1"/>
  <c r="G881" i="11"/>
  <c r="W880" i="11"/>
  <c r="Y880" i="11" s="1"/>
  <c r="N880" i="11"/>
  <c r="H880" i="11"/>
  <c r="I880" i="11" s="1"/>
  <c r="G880" i="11"/>
  <c r="W879" i="11"/>
  <c r="Y879" i="11" s="1"/>
  <c r="N879" i="11"/>
  <c r="H879" i="11"/>
  <c r="I879" i="11" s="1"/>
  <c r="G879" i="11"/>
  <c r="W878" i="11"/>
  <c r="Y878" i="11" s="1"/>
  <c r="N878" i="11"/>
  <c r="H878" i="11"/>
  <c r="G878" i="11"/>
  <c r="W877" i="11"/>
  <c r="Y877" i="11" s="1"/>
  <c r="N877" i="11"/>
  <c r="H877" i="11"/>
  <c r="G877" i="11"/>
  <c r="W876" i="11"/>
  <c r="Y876" i="11" s="1"/>
  <c r="N876" i="11"/>
  <c r="H876" i="11"/>
  <c r="I876" i="11" s="1"/>
  <c r="G876" i="11"/>
  <c r="W875" i="11"/>
  <c r="Y875" i="11" s="1"/>
  <c r="N875" i="11"/>
  <c r="H875" i="11"/>
  <c r="I875" i="11" s="1"/>
  <c r="G875" i="11"/>
  <c r="W874" i="11"/>
  <c r="Y874" i="11" s="1"/>
  <c r="N874" i="11"/>
  <c r="H874" i="11"/>
  <c r="I874" i="11" s="1"/>
  <c r="G874" i="11"/>
  <c r="W873" i="11"/>
  <c r="Y873" i="11" s="1"/>
  <c r="N873" i="11"/>
  <c r="H873" i="11"/>
  <c r="I873" i="11" s="1"/>
  <c r="G873" i="11"/>
  <c r="W872" i="11"/>
  <c r="Y872" i="11" s="1"/>
  <c r="N872" i="11"/>
  <c r="H872" i="11"/>
  <c r="I872" i="11" s="1"/>
  <c r="G872" i="11"/>
  <c r="W871" i="11"/>
  <c r="Y871" i="11" s="1"/>
  <c r="N871" i="11"/>
  <c r="H871" i="11"/>
  <c r="I871" i="11" s="1"/>
  <c r="G871" i="11"/>
  <c r="W870" i="11"/>
  <c r="Y870" i="11" s="1"/>
  <c r="N870" i="11"/>
  <c r="H870" i="11"/>
  <c r="G870" i="11"/>
  <c r="W869" i="11"/>
  <c r="Y869" i="11" s="1"/>
  <c r="N869" i="11"/>
  <c r="H869" i="11"/>
  <c r="G869" i="11"/>
  <c r="H868" i="11"/>
  <c r="I868" i="11" s="1"/>
  <c r="G868" i="11"/>
  <c r="W867" i="11"/>
  <c r="Y867" i="11" s="1"/>
  <c r="N867" i="11"/>
  <c r="H867" i="11"/>
  <c r="I867" i="11" s="1"/>
  <c r="G867" i="11"/>
  <c r="W866" i="11"/>
  <c r="Y866" i="11" s="1"/>
  <c r="N866" i="11"/>
  <c r="H866" i="11"/>
  <c r="I866" i="11" s="1"/>
  <c r="G866" i="11"/>
  <c r="W865" i="11"/>
  <c r="Y865" i="11" s="1"/>
  <c r="N865" i="11"/>
  <c r="H865" i="11"/>
  <c r="I865" i="11" s="1"/>
  <c r="G865" i="11"/>
  <c r="W864" i="11"/>
  <c r="Y864" i="11" s="1"/>
  <c r="N864" i="11"/>
  <c r="H864" i="11"/>
  <c r="G864" i="11"/>
  <c r="W863" i="11"/>
  <c r="Y863" i="11" s="1"/>
  <c r="N863" i="11"/>
  <c r="H863" i="11"/>
  <c r="G863" i="11"/>
  <c r="W862" i="11"/>
  <c r="Y862" i="11" s="1"/>
  <c r="N862" i="11"/>
  <c r="H862" i="11"/>
  <c r="I862" i="11" s="1"/>
  <c r="G862" i="11"/>
  <c r="W861" i="11"/>
  <c r="Y861" i="11" s="1"/>
  <c r="N861" i="11"/>
  <c r="H861" i="11"/>
  <c r="I861" i="11" s="1"/>
  <c r="G861" i="11"/>
  <c r="W860" i="11"/>
  <c r="Y860" i="11" s="1"/>
  <c r="N860" i="11"/>
  <c r="H860" i="11"/>
  <c r="I860" i="11" s="1"/>
  <c r="G860" i="11"/>
  <c r="W859" i="11"/>
  <c r="Y859" i="11" s="1"/>
  <c r="N859" i="11"/>
  <c r="H859" i="11"/>
  <c r="I859" i="11" s="1"/>
  <c r="G859" i="11"/>
  <c r="W858" i="11"/>
  <c r="Y858" i="11" s="1"/>
  <c r="N858" i="11"/>
  <c r="H858" i="11"/>
  <c r="I858" i="11" s="1"/>
  <c r="G858" i="11"/>
  <c r="W857" i="11"/>
  <c r="Y857" i="11" s="1"/>
  <c r="N857" i="11"/>
  <c r="H857" i="11"/>
  <c r="I857" i="11" s="1"/>
  <c r="G857" i="11"/>
  <c r="W856" i="11"/>
  <c r="Y856" i="11" s="1"/>
  <c r="N856" i="11"/>
  <c r="H856" i="11"/>
  <c r="G856" i="11"/>
  <c r="W855" i="11"/>
  <c r="Y855" i="11" s="1"/>
  <c r="N855" i="11"/>
  <c r="H855" i="11"/>
  <c r="G855" i="11"/>
  <c r="W854" i="11"/>
  <c r="Y854" i="11" s="1"/>
  <c r="N854" i="11"/>
  <c r="H854" i="11"/>
  <c r="I854" i="11" s="1"/>
  <c r="G854" i="11"/>
  <c r="W853" i="11"/>
  <c r="Y853" i="11" s="1"/>
  <c r="N853" i="11"/>
  <c r="H853" i="11"/>
  <c r="I853" i="11" s="1"/>
  <c r="G853" i="11"/>
  <c r="W852" i="11"/>
  <c r="Y852" i="11" s="1"/>
  <c r="N852" i="11"/>
  <c r="H852" i="11"/>
  <c r="I852" i="11" s="1"/>
  <c r="G852" i="11"/>
  <c r="W851" i="11"/>
  <c r="Y851" i="11" s="1"/>
  <c r="N851" i="11"/>
  <c r="H851" i="11"/>
  <c r="I851" i="11" s="1"/>
  <c r="G851" i="11"/>
  <c r="W850" i="11"/>
  <c r="Y850" i="11" s="1"/>
  <c r="N850" i="11"/>
  <c r="H850" i="11"/>
  <c r="I850" i="11" s="1"/>
  <c r="G850" i="11"/>
  <c r="W849" i="11"/>
  <c r="Y849" i="11" s="1"/>
  <c r="N849" i="11"/>
  <c r="H849" i="11"/>
  <c r="I849" i="11" s="1"/>
  <c r="G849" i="11"/>
  <c r="W848" i="11"/>
  <c r="Y848" i="11" s="1"/>
  <c r="N848" i="11"/>
  <c r="H848" i="11"/>
  <c r="G848" i="11"/>
  <c r="W847" i="11"/>
  <c r="Y847" i="11" s="1"/>
  <c r="N847" i="11"/>
  <c r="H847" i="11"/>
  <c r="G847" i="11"/>
  <c r="W846" i="11"/>
  <c r="Y846" i="11" s="1"/>
  <c r="N846" i="11"/>
  <c r="H846" i="11"/>
  <c r="I846" i="11" s="1"/>
  <c r="G846" i="11"/>
  <c r="W845" i="11"/>
  <c r="Y845" i="11" s="1"/>
  <c r="N845" i="11"/>
  <c r="H845" i="11"/>
  <c r="I845" i="11" s="1"/>
  <c r="G845" i="11"/>
  <c r="H844" i="11"/>
  <c r="I844" i="11" s="1"/>
  <c r="G844" i="11"/>
  <c r="W843" i="11"/>
  <c r="Y843" i="11" s="1"/>
  <c r="N843" i="11"/>
  <c r="H843" i="11"/>
  <c r="I843" i="11" s="1"/>
  <c r="G843" i="11"/>
  <c r="W842" i="11"/>
  <c r="Y842" i="11" s="1"/>
  <c r="N842" i="11"/>
  <c r="H842" i="11"/>
  <c r="I842" i="11" s="1"/>
  <c r="G842" i="11"/>
  <c r="W841" i="11"/>
  <c r="Y841" i="11" s="1"/>
  <c r="N841" i="11"/>
  <c r="H841" i="11"/>
  <c r="I841" i="11" s="1"/>
  <c r="G841" i="11"/>
  <c r="W840" i="11"/>
  <c r="Y840" i="11" s="1"/>
  <c r="N840" i="11"/>
  <c r="H840" i="11"/>
  <c r="I840" i="11" s="1"/>
  <c r="G840" i="11"/>
  <c r="W839" i="11"/>
  <c r="Y839" i="11" s="1"/>
  <c r="N839" i="11"/>
  <c r="H839" i="11"/>
  <c r="I839" i="11" s="1"/>
  <c r="G839" i="11"/>
  <c r="W838" i="11"/>
  <c r="Y838" i="11" s="1"/>
  <c r="N838" i="11"/>
  <c r="H838" i="11"/>
  <c r="G838" i="11"/>
  <c r="W837" i="11"/>
  <c r="Y837" i="11" s="1"/>
  <c r="N837" i="11"/>
  <c r="H837" i="11"/>
  <c r="G837" i="11"/>
  <c r="W836" i="11"/>
  <c r="Y836" i="11" s="1"/>
  <c r="N836" i="11"/>
  <c r="H836" i="11"/>
  <c r="I836" i="11" s="1"/>
  <c r="G836" i="11"/>
  <c r="W835" i="11"/>
  <c r="Y835" i="11" s="1"/>
  <c r="N835" i="11"/>
  <c r="H835" i="11"/>
  <c r="I835" i="11" s="1"/>
  <c r="G835" i="11"/>
  <c r="W834" i="11"/>
  <c r="Y834" i="11" s="1"/>
  <c r="N834" i="11"/>
  <c r="H834" i="11"/>
  <c r="I834" i="11" s="1"/>
  <c r="G834" i="11"/>
  <c r="W833" i="11"/>
  <c r="Y833" i="11" s="1"/>
  <c r="N833" i="11"/>
  <c r="H833" i="11"/>
  <c r="I833" i="11" s="1"/>
  <c r="G833" i="11"/>
  <c r="W832" i="11"/>
  <c r="Y832" i="11" s="1"/>
  <c r="N832" i="11"/>
  <c r="H832" i="11"/>
  <c r="I832" i="11" s="1"/>
  <c r="G832" i="11"/>
  <c r="W831" i="11"/>
  <c r="Y831" i="11" s="1"/>
  <c r="N831" i="11"/>
  <c r="H831" i="11"/>
  <c r="I831" i="11" s="1"/>
  <c r="G831" i="11"/>
  <c r="W830" i="11"/>
  <c r="Y830" i="11" s="1"/>
  <c r="N830" i="11"/>
  <c r="H830" i="11"/>
  <c r="I830" i="11" s="1"/>
  <c r="G830" i="11"/>
  <c r="W829" i="11"/>
  <c r="Y829" i="11" s="1"/>
  <c r="N829" i="11"/>
  <c r="H829" i="11"/>
  <c r="I829" i="11" s="1"/>
  <c r="G829" i="11"/>
  <c r="W828" i="11"/>
  <c r="Y828" i="11" s="1"/>
  <c r="N828" i="11"/>
  <c r="H828" i="11"/>
  <c r="I828" i="11" s="1"/>
  <c r="G828" i="11"/>
  <c r="H827" i="11"/>
  <c r="I827" i="11" s="1"/>
  <c r="G827" i="11"/>
  <c r="W826" i="11"/>
  <c r="Y826" i="11" s="1"/>
  <c r="N826" i="11"/>
  <c r="H826" i="11"/>
  <c r="I826" i="11" s="1"/>
  <c r="G826" i="11"/>
  <c r="W825" i="11"/>
  <c r="Y825" i="11" s="1"/>
  <c r="N825" i="11"/>
  <c r="H825" i="11"/>
  <c r="I825" i="11" s="1"/>
  <c r="G825" i="11"/>
  <c r="W824" i="11"/>
  <c r="Y824" i="11" s="1"/>
  <c r="N824" i="11"/>
  <c r="H824" i="11"/>
  <c r="G824" i="11"/>
  <c r="W823" i="11"/>
  <c r="Y823" i="11" s="1"/>
  <c r="N823" i="11"/>
  <c r="H823" i="11"/>
  <c r="I823" i="11" s="1"/>
  <c r="G823" i="11"/>
  <c r="W822" i="11"/>
  <c r="Y822" i="11" s="1"/>
  <c r="N822" i="11"/>
  <c r="H822" i="11"/>
  <c r="G822" i="11"/>
  <c r="W821" i="11"/>
  <c r="Y821" i="11" s="1"/>
  <c r="N821" i="11"/>
  <c r="H821" i="11"/>
  <c r="G821" i="11"/>
  <c r="W820" i="11"/>
  <c r="Y820" i="11" s="1"/>
  <c r="N820" i="11"/>
  <c r="H820" i="11"/>
  <c r="I820" i="11" s="1"/>
  <c r="G820" i="11"/>
  <c r="W819" i="11"/>
  <c r="Y819" i="11" s="1"/>
  <c r="N819" i="11"/>
  <c r="H819" i="11"/>
  <c r="I819" i="11" s="1"/>
  <c r="G819" i="11"/>
  <c r="W818" i="11"/>
  <c r="Y818" i="11" s="1"/>
  <c r="N818" i="11"/>
  <c r="H818" i="11"/>
  <c r="G818" i="11"/>
  <c r="W817" i="11"/>
  <c r="Y817" i="11" s="1"/>
  <c r="N817" i="11"/>
  <c r="H817" i="11"/>
  <c r="I817" i="11" s="1"/>
  <c r="G817" i="11"/>
  <c r="W816" i="11"/>
  <c r="Y816" i="11" s="1"/>
  <c r="N816" i="11"/>
  <c r="H816" i="11"/>
  <c r="I816" i="11" s="1"/>
  <c r="G816" i="11"/>
  <c r="W815" i="11"/>
  <c r="Y815" i="11" s="1"/>
  <c r="N815" i="11"/>
  <c r="H815" i="11"/>
  <c r="I815" i="11" s="1"/>
  <c r="G815" i="11"/>
  <c r="W814" i="11"/>
  <c r="Y814" i="11" s="1"/>
  <c r="N814" i="11"/>
  <c r="H814" i="11"/>
  <c r="I814" i="11" s="1"/>
  <c r="G814" i="11"/>
  <c r="W813" i="11"/>
  <c r="Y813" i="11" s="1"/>
  <c r="N813" i="11"/>
  <c r="H813" i="11"/>
  <c r="I813" i="11" s="1"/>
  <c r="G813" i="11"/>
  <c r="W812" i="11"/>
  <c r="Y812" i="11" s="1"/>
  <c r="N812" i="11"/>
  <c r="H812" i="11"/>
  <c r="I812" i="11" s="1"/>
  <c r="G812" i="11"/>
  <c r="H811" i="11"/>
  <c r="I811" i="11" s="1"/>
  <c r="G811" i="11"/>
  <c r="W810" i="11"/>
  <c r="Y810" i="11" s="1"/>
  <c r="N810" i="11"/>
  <c r="H810" i="11"/>
  <c r="I810" i="11" s="1"/>
  <c r="G810" i="11"/>
  <c r="W809" i="11"/>
  <c r="Y809" i="11" s="1"/>
  <c r="N809" i="11"/>
  <c r="H809" i="11"/>
  <c r="I809" i="11" s="1"/>
  <c r="G809" i="11"/>
  <c r="W808" i="11"/>
  <c r="Y808" i="11" s="1"/>
  <c r="N808" i="11"/>
  <c r="H808" i="11"/>
  <c r="G808" i="11"/>
  <c r="W807" i="11"/>
  <c r="Y807" i="11" s="1"/>
  <c r="N807" i="11"/>
  <c r="H807" i="11"/>
  <c r="I807" i="11" s="1"/>
  <c r="G807" i="11"/>
  <c r="W806" i="11"/>
  <c r="Y806" i="11" s="1"/>
  <c r="N806" i="11"/>
  <c r="H806" i="11"/>
  <c r="I806" i="11" s="1"/>
  <c r="G806" i="11"/>
  <c r="W805" i="11"/>
  <c r="Y805" i="11" s="1"/>
  <c r="N805" i="11"/>
  <c r="H805" i="11"/>
  <c r="I805" i="11" s="1"/>
  <c r="G805" i="11"/>
  <c r="W804" i="11"/>
  <c r="Y804" i="11" s="1"/>
  <c r="N804" i="11"/>
  <c r="H804" i="11"/>
  <c r="I804" i="11" s="1"/>
  <c r="G804" i="11"/>
  <c r="W803" i="11"/>
  <c r="Y803" i="11" s="1"/>
  <c r="N803" i="11"/>
  <c r="H803" i="11"/>
  <c r="I803" i="11" s="1"/>
  <c r="G803" i="11"/>
  <c r="W802" i="11"/>
  <c r="Y802" i="11" s="1"/>
  <c r="N802" i="11"/>
  <c r="H802" i="11"/>
  <c r="I802" i="11" s="1"/>
  <c r="G802" i="11"/>
  <c r="W801" i="11"/>
  <c r="Y801" i="11" s="1"/>
  <c r="N801" i="11"/>
  <c r="H801" i="11"/>
  <c r="I801" i="11" s="1"/>
  <c r="G801" i="11"/>
  <c r="W800" i="11"/>
  <c r="Y800" i="11" s="1"/>
  <c r="N800" i="11"/>
  <c r="H800" i="11"/>
  <c r="I800" i="11" s="1"/>
  <c r="G800" i="11"/>
  <c r="W799" i="11"/>
  <c r="Y799" i="11" s="1"/>
  <c r="N799" i="11"/>
  <c r="H799" i="11"/>
  <c r="I799" i="11" s="1"/>
  <c r="G799" i="11"/>
  <c r="W798" i="11"/>
  <c r="Y798" i="11" s="1"/>
  <c r="N798" i="11"/>
  <c r="H798" i="11"/>
  <c r="G798" i="11"/>
  <c r="W797" i="11"/>
  <c r="Y797" i="11" s="1"/>
  <c r="N797" i="11"/>
  <c r="H797" i="11"/>
  <c r="I797" i="11" s="1"/>
  <c r="G797" i="11"/>
  <c r="H796" i="11"/>
  <c r="I796" i="11" s="1"/>
  <c r="G796" i="11"/>
  <c r="W795" i="11"/>
  <c r="Y795" i="11" s="1"/>
  <c r="N795" i="11"/>
  <c r="H795" i="11"/>
  <c r="I795" i="11" s="1"/>
  <c r="G795" i="11"/>
  <c r="W794" i="11"/>
  <c r="Y794" i="11" s="1"/>
  <c r="N794" i="11"/>
  <c r="H794" i="11"/>
  <c r="I794" i="11" s="1"/>
  <c r="G794" i="11"/>
  <c r="W793" i="11"/>
  <c r="Y793" i="11" s="1"/>
  <c r="N793" i="11"/>
  <c r="H793" i="11"/>
  <c r="I793" i="11" s="1"/>
  <c r="G793" i="11"/>
  <c r="W792" i="11"/>
  <c r="Y792" i="11" s="1"/>
  <c r="N792" i="11"/>
  <c r="H792" i="11"/>
  <c r="I792" i="11" s="1"/>
  <c r="G792" i="11"/>
  <c r="W791" i="11"/>
  <c r="Y791" i="11" s="1"/>
  <c r="N791" i="11"/>
  <c r="H791" i="11"/>
  <c r="I791" i="11" s="1"/>
  <c r="G791" i="11"/>
  <c r="W790" i="11"/>
  <c r="Y790" i="11" s="1"/>
  <c r="N790" i="11"/>
  <c r="H790" i="11"/>
  <c r="I790" i="11" s="1"/>
  <c r="G790" i="11"/>
  <c r="W789" i="11"/>
  <c r="Y789" i="11" s="1"/>
  <c r="N789" i="11"/>
  <c r="H789" i="11"/>
  <c r="I789" i="11" s="1"/>
  <c r="G789" i="11"/>
  <c r="W788" i="11"/>
  <c r="Y788" i="11" s="1"/>
  <c r="N788" i="11"/>
  <c r="H788" i="11"/>
  <c r="G788" i="11"/>
  <c r="W787" i="11"/>
  <c r="Y787" i="11" s="1"/>
  <c r="N787" i="11"/>
  <c r="H787" i="11"/>
  <c r="I787" i="11" s="1"/>
  <c r="G787" i="11"/>
  <c r="W786" i="11"/>
  <c r="Y786" i="11" s="1"/>
  <c r="N786" i="11"/>
  <c r="H786" i="11"/>
  <c r="G786" i="11"/>
  <c r="W785" i="11"/>
  <c r="Y785" i="11" s="1"/>
  <c r="N785" i="11"/>
  <c r="H785" i="11"/>
  <c r="I785" i="11" s="1"/>
  <c r="G785" i="11"/>
  <c r="W784" i="11"/>
  <c r="Y784" i="11" s="1"/>
  <c r="N784" i="11"/>
  <c r="H784" i="11"/>
  <c r="I784" i="11" s="1"/>
  <c r="G784" i="11"/>
  <c r="W783" i="11"/>
  <c r="Y783" i="11" s="1"/>
  <c r="N783" i="11"/>
  <c r="H783" i="11"/>
  <c r="G783" i="11"/>
  <c r="W782" i="11"/>
  <c r="Y782" i="11" s="1"/>
  <c r="N782" i="11"/>
  <c r="H782" i="11"/>
  <c r="G782" i="11"/>
  <c r="W781" i="11"/>
  <c r="Y781" i="11" s="1"/>
  <c r="N781" i="11"/>
  <c r="H781" i="11"/>
  <c r="I781" i="11" s="1"/>
  <c r="G781" i="11"/>
  <c r="W780" i="11"/>
  <c r="Y780" i="11" s="1"/>
  <c r="N780" i="11"/>
  <c r="H780" i="11"/>
  <c r="I780" i="11" s="1"/>
  <c r="G780" i="11"/>
  <c r="W779" i="11"/>
  <c r="Y779" i="11" s="1"/>
  <c r="N779" i="11"/>
  <c r="H779" i="11"/>
  <c r="I779" i="11" s="1"/>
  <c r="G779" i="11"/>
  <c r="H778" i="11"/>
  <c r="G778" i="11"/>
  <c r="W777" i="11"/>
  <c r="N777" i="11"/>
  <c r="H777" i="11"/>
  <c r="I777" i="11" s="1"/>
  <c r="G777" i="11"/>
  <c r="P776" i="11"/>
  <c r="L776" i="11"/>
  <c r="K776" i="11"/>
  <c r="X720" i="11" s="1"/>
  <c r="X776" i="11" s="1"/>
  <c r="J776" i="11"/>
  <c r="F776" i="11"/>
  <c r="E776" i="11"/>
  <c r="W775" i="11"/>
  <c r="Y775" i="11" s="1"/>
  <c r="N775" i="11"/>
  <c r="H775" i="11"/>
  <c r="G775" i="11"/>
  <c r="W774" i="11"/>
  <c r="Y774" i="11" s="1"/>
  <c r="N774" i="11"/>
  <c r="H774" i="11"/>
  <c r="I774" i="11" s="1"/>
  <c r="G774" i="11"/>
  <c r="W773" i="11"/>
  <c r="Y773" i="11" s="1"/>
  <c r="N773" i="11"/>
  <c r="H773" i="11"/>
  <c r="G773" i="11"/>
  <c r="W772" i="11"/>
  <c r="Y772" i="11" s="1"/>
  <c r="N772" i="11"/>
  <c r="H772" i="11"/>
  <c r="I772" i="11" s="1"/>
  <c r="G772" i="11"/>
  <c r="W771" i="11"/>
  <c r="Y771" i="11" s="1"/>
  <c r="N771" i="11"/>
  <c r="H771" i="11"/>
  <c r="I771" i="11" s="1"/>
  <c r="G771" i="11"/>
  <c r="W770" i="11"/>
  <c r="Y770" i="11" s="1"/>
  <c r="N770" i="11"/>
  <c r="H770" i="11"/>
  <c r="I770" i="11" s="1"/>
  <c r="G770" i="11"/>
  <c r="W769" i="11"/>
  <c r="Y769" i="11" s="1"/>
  <c r="N769" i="11"/>
  <c r="H769" i="11"/>
  <c r="G769" i="11"/>
  <c r="H768" i="11"/>
  <c r="I768" i="11" s="1"/>
  <c r="G768" i="11"/>
  <c r="W767" i="11"/>
  <c r="Y767" i="11" s="1"/>
  <c r="N767" i="11"/>
  <c r="H767" i="11"/>
  <c r="G767" i="11"/>
  <c r="W766" i="11"/>
  <c r="Y766" i="11" s="1"/>
  <c r="N766" i="11"/>
  <c r="H766" i="11"/>
  <c r="I766" i="11" s="1"/>
  <c r="G766" i="11"/>
  <c r="W765" i="11"/>
  <c r="Y765" i="11" s="1"/>
  <c r="N765" i="11"/>
  <c r="H765" i="11"/>
  <c r="I765" i="11" s="1"/>
  <c r="G765" i="11"/>
  <c r="W764" i="11"/>
  <c r="Y764" i="11" s="1"/>
  <c r="N764" i="11"/>
  <c r="H764" i="11"/>
  <c r="I764" i="11" s="1"/>
  <c r="G764" i="11"/>
  <c r="H763" i="11"/>
  <c r="I763" i="11" s="1"/>
  <c r="G763" i="11"/>
  <c r="W762" i="11"/>
  <c r="Y762" i="11" s="1"/>
  <c r="N762" i="11"/>
  <c r="H762" i="11"/>
  <c r="I762" i="11" s="1"/>
  <c r="G762" i="11"/>
  <c r="W761" i="11"/>
  <c r="Y761" i="11" s="1"/>
  <c r="N761" i="11"/>
  <c r="H761" i="11"/>
  <c r="I761" i="11" s="1"/>
  <c r="G761" i="11"/>
  <c r="W760" i="11"/>
  <c r="Y760" i="11" s="1"/>
  <c r="N760" i="11"/>
  <c r="H760" i="11"/>
  <c r="I760" i="11" s="1"/>
  <c r="G760" i="11"/>
  <c r="W759" i="11"/>
  <c r="Y759" i="11" s="1"/>
  <c r="N759" i="11"/>
  <c r="H759" i="11"/>
  <c r="I759" i="11" s="1"/>
  <c r="G759" i="11"/>
  <c r="W758" i="11"/>
  <c r="Y758" i="11" s="1"/>
  <c r="N758" i="11"/>
  <c r="H758" i="11"/>
  <c r="I758" i="11" s="1"/>
  <c r="G758" i="11"/>
  <c r="W757" i="11"/>
  <c r="Y757" i="11" s="1"/>
  <c r="N757" i="11"/>
  <c r="H757" i="11"/>
  <c r="I757" i="11" s="1"/>
  <c r="G757" i="11"/>
  <c r="W756" i="11"/>
  <c r="Y756" i="11" s="1"/>
  <c r="N756" i="11"/>
  <c r="H756" i="11"/>
  <c r="I756" i="11" s="1"/>
  <c r="G756" i="11"/>
  <c r="W755" i="11"/>
  <c r="Y755" i="11" s="1"/>
  <c r="N755" i="11"/>
  <c r="H755" i="11"/>
  <c r="I755" i="11" s="1"/>
  <c r="G755" i="11"/>
  <c r="W754" i="11"/>
  <c r="Y754" i="11" s="1"/>
  <c r="N754" i="11"/>
  <c r="H754" i="11"/>
  <c r="I754" i="11" s="1"/>
  <c r="G754" i="11"/>
  <c r="W753" i="11"/>
  <c r="Y753" i="11" s="1"/>
  <c r="N753" i="11"/>
  <c r="H753" i="11"/>
  <c r="I753" i="11" s="1"/>
  <c r="G753" i="11"/>
  <c r="W752" i="11"/>
  <c r="Y752" i="11" s="1"/>
  <c r="N752" i="11"/>
  <c r="H752" i="11"/>
  <c r="I752" i="11" s="1"/>
  <c r="G752" i="11"/>
  <c r="W751" i="11"/>
  <c r="Y751" i="11" s="1"/>
  <c r="N751" i="11"/>
  <c r="H751" i="11"/>
  <c r="I751" i="11" s="1"/>
  <c r="G751" i="11"/>
  <c r="W750" i="11"/>
  <c r="Y750" i="11" s="1"/>
  <c r="N750" i="11"/>
  <c r="H750" i="11"/>
  <c r="I750" i="11" s="1"/>
  <c r="G750" i="11"/>
  <c r="W749" i="11"/>
  <c r="Y749" i="11" s="1"/>
  <c r="N749" i="11"/>
  <c r="H749" i="11"/>
  <c r="I749" i="11" s="1"/>
  <c r="G749" i="11"/>
  <c r="W748" i="11"/>
  <c r="Y748" i="11" s="1"/>
  <c r="N748" i="11"/>
  <c r="H748" i="11"/>
  <c r="I748" i="11" s="1"/>
  <c r="G748" i="11"/>
  <c r="W747" i="11"/>
  <c r="Y747" i="11" s="1"/>
  <c r="N747" i="11"/>
  <c r="H747" i="11"/>
  <c r="G747" i="11"/>
  <c r="W746" i="11"/>
  <c r="Y746" i="11" s="1"/>
  <c r="N746" i="11"/>
  <c r="H746" i="11"/>
  <c r="I746" i="11" s="1"/>
  <c r="G746" i="11"/>
  <c r="W745" i="11"/>
  <c r="Y745" i="11" s="1"/>
  <c r="N745" i="11"/>
  <c r="H745" i="11"/>
  <c r="I745" i="11" s="1"/>
  <c r="G745" i="11"/>
  <c r="W744" i="11"/>
  <c r="Y744" i="11" s="1"/>
  <c r="N744" i="11"/>
  <c r="H744" i="11"/>
  <c r="I744" i="11" s="1"/>
  <c r="G744" i="11"/>
  <c r="H743" i="11"/>
  <c r="I743" i="11" s="1"/>
  <c r="G743" i="11"/>
  <c r="W742" i="11"/>
  <c r="Y742" i="11" s="1"/>
  <c r="N742" i="11"/>
  <c r="H742" i="11"/>
  <c r="I742" i="11" s="1"/>
  <c r="G742" i="11"/>
  <c r="W741" i="11"/>
  <c r="Y741" i="11" s="1"/>
  <c r="N741" i="11"/>
  <c r="H741" i="11"/>
  <c r="I741" i="11" s="1"/>
  <c r="G741" i="11"/>
  <c r="W740" i="11"/>
  <c r="Y740" i="11" s="1"/>
  <c r="N740" i="11"/>
  <c r="H740" i="11"/>
  <c r="I740" i="11" s="1"/>
  <c r="G740" i="11"/>
  <c r="W739" i="11"/>
  <c r="Y739" i="11" s="1"/>
  <c r="N739" i="11"/>
  <c r="H739" i="11"/>
  <c r="I739" i="11" s="1"/>
  <c r="G739" i="11"/>
  <c r="W738" i="11"/>
  <c r="Y738" i="11" s="1"/>
  <c r="N738" i="11"/>
  <c r="H738" i="11"/>
  <c r="I738" i="11" s="1"/>
  <c r="G738" i="11"/>
  <c r="W737" i="11"/>
  <c r="Y737" i="11" s="1"/>
  <c r="N737" i="11"/>
  <c r="H737" i="11"/>
  <c r="I737" i="11" s="1"/>
  <c r="G737" i="11"/>
  <c r="W736" i="11"/>
  <c r="Y736" i="11" s="1"/>
  <c r="N736" i="11"/>
  <c r="H736" i="11"/>
  <c r="G736" i="11"/>
  <c r="W735" i="11"/>
  <c r="Y735" i="11" s="1"/>
  <c r="N735" i="11"/>
  <c r="H735" i="11"/>
  <c r="I735" i="11" s="1"/>
  <c r="G735" i="11"/>
  <c r="W734" i="11"/>
  <c r="Y734" i="11" s="1"/>
  <c r="N734" i="11"/>
  <c r="H734" i="11"/>
  <c r="I734" i="11" s="1"/>
  <c r="G734" i="11"/>
  <c r="W733" i="11"/>
  <c r="Y733" i="11" s="1"/>
  <c r="N733" i="11"/>
  <c r="H733" i="11"/>
  <c r="I733" i="11" s="1"/>
  <c r="G733" i="11"/>
  <c r="W732" i="11"/>
  <c r="Y732" i="11" s="1"/>
  <c r="N732" i="11"/>
  <c r="H732" i="11"/>
  <c r="I732" i="11" s="1"/>
  <c r="G732" i="11"/>
  <c r="W731" i="11"/>
  <c r="Y731" i="11" s="1"/>
  <c r="N731" i="11"/>
  <c r="H731" i="11"/>
  <c r="I731" i="11" s="1"/>
  <c r="G731" i="11"/>
  <c r="W730" i="11"/>
  <c r="Y730" i="11" s="1"/>
  <c r="N730" i="11"/>
  <c r="H730" i="11"/>
  <c r="I730" i="11" s="1"/>
  <c r="G730" i="11"/>
  <c r="W729" i="11"/>
  <c r="Y729" i="11" s="1"/>
  <c r="N729" i="11"/>
  <c r="H729" i="11"/>
  <c r="I729" i="11" s="1"/>
  <c r="G729" i="11"/>
  <c r="W728" i="11"/>
  <c r="Y728" i="11" s="1"/>
  <c r="N728" i="11"/>
  <c r="H728" i="11"/>
  <c r="I728" i="11" s="1"/>
  <c r="G728" i="11"/>
  <c r="W727" i="11"/>
  <c r="Y727" i="11" s="1"/>
  <c r="N727" i="11"/>
  <c r="H727" i="11"/>
  <c r="I727" i="11" s="1"/>
  <c r="G727" i="11"/>
  <c r="W726" i="11"/>
  <c r="Y726" i="11" s="1"/>
  <c r="N726" i="11"/>
  <c r="H726" i="11"/>
  <c r="I726" i="11" s="1"/>
  <c r="G726" i="11"/>
  <c r="W725" i="11"/>
  <c r="Y725" i="11" s="1"/>
  <c r="N725" i="11"/>
  <c r="H725" i="11"/>
  <c r="I725" i="11" s="1"/>
  <c r="G725" i="11"/>
  <c r="W724" i="11"/>
  <c r="Y724" i="11" s="1"/>
  <c r="N724" i="11"/>
  <c r="H724" i="11"/>
  <c r="I724" i="11" s="1"/>
  <c r="G724" i="11"/>
  <c r="W723" i="11"/>
  <c r="Y723" i="11" s="1"/>
  <c r="N723" i="11"/>
  <c r="H723" i="11"/>
  <c r="I723" i="11" s="1"/>
  <c r="G723" i="11"/>
  <c r="H722" i="11"/>
  <c r="G722" i="11"/>
  <c r="W721" i="11"/>
  <c r="Y721" i="11" s="1"/>
  <c r="N721" i="11"/>
  <c r="H721" i="11"/>
  <c r="I721" i="11" s="1"/>
  <c r="G721" i="11"/>
  <c r="W720" i="11"/>
  <c r="Y720" i="11" s="1"/>
  <c r="N720" i="11"/>
  <c r="H720" i="11"/>
  <c r="I720" i="11" s="1"/>
  <c r="G720" i="11"/>
  <c r="P719" i="11"/>
  <c r="L719" i="11"/>
  <c r="K719" i="11"/>
  <c r="J719" i="11"/>
  <c r="F719" i="11"/>
  <c r="E719" i="11"/>
  <c r="W718" i="11"/>
  <c r="Y718" i="11" s="1"/>
  <c r="N718" i="11"/>
  <c r="H718" i="11"/>
  <c r="I718" i="11" s="1"/>
  <c r="G718" i="11"/>
  <c r="W717" i="11"/>
  <c r="Y717" i="11" s="1"/>
  <c r="N717" i="11"/>
  <c r="H717" i="11"/>
  <c r="I717" i="11" s="1"/>
  <c r="G717" i="11"/>
  <c r="W716" i="11"/>
  <c r="Y716" i="11" s="1"/>
  <c r="N716" i="11"/>
  <c r="H716" i="11"/>
  <c r="I716" i="11" s="1"/>
  <c r="G716" i="11"/>
  <c r="W715" i="11"/>
  <c r="Y715" i="11" s="1"/>
  <c r="N715" i="11"/>
  <c r="H715" i="11"/>
  <c r="I715" i="11" s="1"/>
  <c r="G715" i="11"/>
  <c r="W714" i="11"/>
  <c r="Y714" i="11" s="1"/>
  <c r="N714" i="11"/>
  <c r="H714" i="11"/>
  <c r="I714" i="11" s="1"/>
  <c r="G714" i="11"/>
  <c r="W713" i="11"/>
  <c r="Y713" i="11" s="1"/>
  <c r="N713" i="11"/>
  <c r="H713" i="11"/>
  <c r="I713" i="11" s="1"/>
  <c r="G713" i="11"/>
  <c r="W712" i="11"/>
  <c r="Y712" i="11" s="1"/>
  <c r="N712" i="11"/>
  <c r="H712" i="11"/>
  <c r="I712" i="11" s="1"/>
  <c r="G712" i="11"/>
  <c r="W711" i="11"/>
  <c r="Y711" i="11" s="1"/>
  <c r="N711" i="11"/>
  <c r="H711" i="11"/>
  <c r="I711" i="11" s="1"/>
  <c r="G711" i="11"/>
  <c r="W710" i="11"/>
  <c r="Y710" i="11" s="1"/>
  <c r="N710" i="11"/>
  <c r="H710" i="11"/>
  <c r="I710" i="11" s="1"/>
  <c r="G710" i="11"/>
  <c r="W709" i="11"/>
  <c r="Y709" i="11" s="1"/>
  <c r="N709" i="11"/>
  <c r="H709" i="11"/>
  <c r="I709" i="11" s="1"/>
  <c r="G709" i="11"/>
  <c r="W708" i="11"/>
  <c r="Y708" i="11" s="1"/>
  <c r="N708" i="11"/>
  <c r="H708" i="11"/>
  <c r="I708" i="11" s="1"/>
  <c r="G708" i="11"/>
  <c r="W707" i="11"/>
  <c r="Y707" i="11" s="1"/>
  <c r="N707" i="11"/>
  <c r="H707" i="11"/>
  <c r="I707" i="11" s="1"/>
  <c r="G707" i="11"/>
  <c r="W706" i="11"/>
  <c r="Y706" i="11" s="1"/>
  <c r="N706" i="11"/>
  <c r="H706" i="11"/>
  <c r="I706" i="11" s="1"/>
  <c r="G706" i="11"/>
  <c r="W705" i="11"/>
  <c r="Y705" i="11" s="1"/>
  <c r="N705" i="11"/>
  <c r="H705" i="11"/>
  <c r="I705" i="11" s="1"/>
  <c r="G705" i="11"/>
  <c r="W704" i="11"/>
  <c r="Y704" i="11" s="1"/>
  <c r="N704" i="11"/>
  <c r="H704" i="11"/>
  <c r="G704" i="11"/>
  <c r="W703" i="11"/>
  <c r="Y703" i="11" s="1"/>
  <c r="N703" i="11"/>
  <c r="H703" i="11"/>
  <c r="I703" i="11" s="1"/>
  <c r="G703" i="11"/>
  <c r="W702" i="11"/>
  <c r="Y702" i="11" s="1"/>
  <c r="N702" i="11"/>
  <c r="H702" i="11"/>
  <c r="I702" i="11" s="1"/>
  <c r="G702" i="11"/>
  <c r="W701" i="11"/>
  <c r="Y701" i="11" s="1"/>
  <c r="N701" i="11"/>
  <c r="H701" i="11"/>
  <c r="I701" i="11" s="1"/>
  <c r="G701" i="11"/>
  <c r="W700" i="11"/>
  <c r="Y700" i="11" s="1"/>
  <c r="N700" i="11"/>
  <c r="H700" i="11"/>
  <c r="G700" i="11"/>
  <c r="W699" i="11"/>
  <c r="Y699" i="11" s="1"/>
  <c r="N699" i="11"/>
  <c r="H699" i="11"/>
  <c r="I699" i="11" s="1"/>
  <c r="G699" i="11"/>
  <c r="W698" i="11"/>
  <c r="Y698" i="11" s="1"/>
  <c r="N698" i="11"/>
  <c r="H698" i="11"/>
  <c r="I698" i="11" s="1"/>
  <c r="G698" i="11"/>
  <c r="W697" i="11"/>
  <c r="Y697" i="11" s="1"/>
  <c r="N697" i="11"/>
  <c r="H697" i="11"/>
  <c r="I697" i="11" s="1"/>
  <c r="G697" i="11"/>
  <c r="W696" i="11"/>
  <c r="Y696" i="11" s="1"/>
  <c r="N696" i="11"/>
  <c r="H696" i="11"/>
  <c r="G696" i="11"/>
  <c r="H695" i="11"/>
  <c r="I695" i="11" s="1"/>
  <c r="G695" i="11"/>
  <c r="W694" i="11"/>
  <c r="Y694" i="11" s="1"/>
  <c r="N694" i="11"/>
  <c r="H694" i="11"/>
  <c r="I694" i="11" s="1"/>
  <c r="G694" i="11"/>
  <c r="W693" i="11"/>
  <c r="Y693" i="11" s="1"/>
  <c r="N693" i="11"/>
  <c r="H693" i="11"/>
  <c r="I693" i="11" s="1"/>
  <c r="G693" i="11"/>
  <c r="W692" i="11"/>
  <c r="Y692" i="11" s="1"/>
  <c r="N692" i="11"/>
  <c r="H692" i="11"/>
  <c r="I692" i="11" s="1"/>
  <c r="G692" i="11"/>
  <c r="W691" i="11"/>
  <c r="Y691" i="11" s="1"/>
  <c r="N691" i="11"/>
  <c r="H691" i="11"/>
  <c r="I691" i="11" s="1"/>
  <c r="G691" i="11"/>
  <c r="W690" i="11"/>
  <c r="Y690" i="11" s="1"/>
  <c r="N690" i="11"/>
  <c r="H690" i="11"/>
  <c r="I690" i="11" s="1"/>
  <c r="G690" i="11"/>
  <c r="W689" i="11"/>
  <c r="Y689" i="11" s="1"/>
  <c r="N689" i="11"/>
  <c r="H689" i="11"/>
  <c r="I689" i="11" s="1"/>
  <c r="G689" i="11"/>
  <c r="W688" i="11"/>
  <c r="Y688" i="11" s="1"/>
  <c r="N688" i="11"/>
  <c r="H688" i="11"/>
  <c r="I688" i="11" s="1"/>
  <c r="G688" i="11"/>
  <c r="W687" i="11"/>
  <c r="Y687" i="11" s="1"/>
  <c r="N687" i="11"/>
  <c r="H687" i="11"/>
  <c r="I687" i="11" s="1"/>
  <c r="G687" i="11"/>
  <c r="W686" i="11"/>
  <c r="Y686" i="11" s="1"/>
  <c r="N686" i="11"/>
  <c r="H686" i="11"/>
  <c r="I686" i="11" s="1"/>
  <c r="G686" i="11"/>
  <c r="W685" i="11"/>
  <c r="Y685" i="11" s="1"/>
  <c r="N685" i="11"/>
  <c r="H685" i="11"/>
  <c r="I685" i="11" s="1"/>
  <c r="G685" i="11"/>
  <c r="W684" i="11"/>
  <c r="Y684" i="11" s="1"/>
  <c r="N684" i="11"/>
  <c r="H684" i="11"/>
  <c r="I684" i="11" s="1"/>
  <c r="G684" i="11"/>
  <c r="W683" i="11"/>
  <c r="Y683" i="11" s="1"/>
  <c r="N683" i="11"/>
  <c r="H683" i="11"/>
  <c r="I683" i="11" s="1"/>
  <c r="G683" i="11"/>
  <c r="W682" i="11"/>
  <c r="Y682" i="11" s="1"/>
  <c r="N682" i="11"/>
  <c r="H682" i="11"/>
  <c r="I682" i="11" s="1"/>
  <c r="G682" i="11"/>
  <c r="W681" i="11"/>
  <c r="Y681" i="11" s="1"/>
  <c r="N681" i="11"/>
  <c r="H681" i="11"/>
  <c r="I681" i="11" s="1"/>
  <c r="G681" i="11"/>
  <c r="W680" i="11"/>
  <c r="Y680" i="11" s="1"/>
  <c r="N680" i="11"/>
  <c r="H680" i="11"/>
  <c r="I680" i="11" s="1"/>
  <c r="G680" i="11"/>
  <c r="W679" i="11"/>
  <c r="Y679" i="11" s="1"/>
  <c r="N679" i="11"/>
  <c r="H679" i="11"/>
  <c r="I679" i="11" s="1"/>
  <c r="G679" i="11"/>
  <c r="W678" i="11"/>
  <c r="Y678" i="11" s="1"/>
  <c r="N678" i="11"/>
  <c r="H678" i="11"/>
  <c r="I678" i="11" s="1"/>
  <c r="G678" i="11"/>
  <c r="W677" i="11"/>
  <c r="Y677" i="11" s="1"/>
  <c r="N677" i="11"/>
  <c r="H677" i="11"/>
  <c r="I677" i="11" s="1"/>
  <c r="G677" i="11"/>
  <c r="W676" i="11"/>
  <c r="Y676" i="11" s="1"/>
  <c r="N676" i="11"/>
  <c r="H676" i="11"/>
  <c r="I676" i="11" s="1"/>
  <c r="G676" i="11"/>
  <c r="W675" i="11"/>
  <c r="Y675" i="11" s="1"/>
  <c r="N675" i="11"/>
  <c r="H675" i="11"/>
  <c r="I675" i="11" s="1"/>
  <c r="G675" i="11"/>
  <c r="W674" i="11"/>
  <c r="Y674" i="11" s="1"/>
  <c r="N674" i="11"/>
  <c r="H674" i="11"/>
  <c r="I674" i="11" s="1"/>
  <c r="G674" i="11"/>
  <c r="W673" i="11"/>
  <c r="Y673" i="11" s="1"/>
  <c r="N673" i="11"/>
  <c r="H673" i="11"/>
  <c r="I673" i="11" s="1"/>
  <c r="G673" i="11"/>
  <c r="W672" i="11"/>
  <c r="Y672" i="11" s="1"/>
  <c r="N672" i="11"/>
  <c r="H672" i="11"/>
  <c r="I672" i="11" s="1"/>
  <c r="G672" i="11"/>
  <c r="W671" i="11"/>
  <c r="Y671" i="11" s="1"/>
  <c r="N671" i="11"/>
  <c r="H671" i="11"/>
  <c r="I671" i="11" s="1"/>
  <c r="G671" i="11"/>
  <c r="W670" i="11"/>
  <c r="Y670" i="11" s="1"/>
  <c r="N670" i="11"/>
  <c r="H670" i="11"/>
  <c r="I670" i="11" s="1"/>
  <c r="G670" i="11"/>
  <c r="W669" i="11"/>
  <c r="Y669" i="11" s="1"/>
  <c r="N669" i="11"/>
  <c r="H669" i="11"/>
  <c r="I669" i="11" s="1"/>
  <c r="G669" i="11"/>
  <c r="W668" i="11"/>
  <c r="Y668" i="11" s="1"/>
  <c r="N668" i="11"/>
  <c r="H668" i="11"/>
  <c r="I668" i="11" s="1"/>
  <c r="G668" i="11"/>
  <c r="W667" i="11"/>
  <c r="Y667" i="11" s="1"/>
  <c r="N667" i="11"/>
  <c r="H667" i="11"/>
  <c r="G667" i="11"/>
  <c r="W666" i="11"/>
  <c r="Y666" i="11" s="1"/>
  <c r="N666" i="11"/>
  <c r="H666" i="11"/>
  <c r="I666" i="11" s="1"/>
  <c r="G666" i="11"/>
  <c r="W665" i="11"/>
  <c r="Y665" i="11" s="1"/>
  <c r="N665" i="11"/>
  <c r="H665" i="11"/>
  <c r="I665" i="11" s="1"/>
  <c r="G665" i="11"/>
  <c r="W664" i="11"/>
  <c r="Y664" i="11" s="1"/>
  <c r="N664" i="11"/>
  <c r="H664" i="11"/>
  <c r="I664" i="11" s="1"/>
  <c r="G664" i="11"/>
  <c r="W663" i="11"/>
  <c r="Y663" i="11" s="1"/>
  <c r="N663" i="11"/>
  <c r="H663" i="11"/>
  <c r="G663" i="11"/>
  <c r="W662" i="11"/>
  <c r="Y662" i="11" s="1"/>
  <c r="N662" i="11"/>
  <c r="H662" i="11"/>
  <c r="I662" i="11" s="1"/>
  <c r="G662" i="11"/>
  <c r="H661" i="11"/>
  <c r="I661" i="11" s="1"/>
  <c r="G661" i="11"/>
  <c r="W660" i="11"/>
  <c r="Y660" i="11" s="1"/>
  <c r="N660" i="11"/>
  <c r="H660" i="11"/>
  <c r="I660" i="11" s="1"/>
  <c r="G660" i="11"/>
  <c r="W659" i="11"/>
  <c r="Y659" i="11" s="1"/>
  <c r="N659" i="11"/>
  <c r="H659" i="11"/>
  <c r="G659" i="11"/>
  <c r="W658" i="11"/>
  <c r="Y658" i="11" s="1"/>
  <c r="N658" i="11"/>
  <c r="H658" i="11"/>
  <c r="I658" i="11" s="1"/>
  <c r="G658" i="11"/>
  <c r="W657" i="11"/>
  <c r="Y657" i="11" s="1"/>
  <c r="N657" i="11"/>
  <c r="H657" i="11"/>
  <c r="I657" i="11" s="1"/>
  <c r="G657" i="11"/>
  <c r="W656" i="11"/>
  <c r="Y656" i="11" s="1"/>
  <c r="N656" i="11"/>
  <c r="H656" i="11"/>
  <c r="I656" i="11" s="1"/>
  <c r="G656" i="11"/>
  <c r="W655" i="11"/>
  <c r="Y655" i="11" s="1"/>
  <c r="N655" i="11"/>
  <c r="H655" i="11"/>
  <c r="G655" i="11"/>
  <c r="W654" i="11"/>
  <c r="Y654" i="11" s="1"/>
  <c r="N654" i="11"/>
  <c r="H654" i="11"/>
  <c r="I654" i="11" s="1"/>
  <c r="G654" i="11"/>
  <c r="W653" i="11"/>
  <c r="Y653" i="11" s="1"/>
  <c r="N653" i="11"/>
  <c r="H653" i="11"/>
  <c r="I653" i="11" s="1"/>
  <c r="G653" i="11"/>
  <c r="W652" i="11"/>
  <c r="Y652" i="11" s="1"/>
  <c r="N652" i="11"/>
  <c r="H652" i="11"/>
  <c r="I652" i="11" s="1"/>
  <c r="G652" i="11"/>
  <c r="W651" i="11"/>
  <c r="Y651" i="11" s="1"/>
  <c r="N651" i="11"/>
  <c r="H651" i="11"/>
  <c r="G651" i="11"/>
  <c r="W650" i="11"/>
  <c r="Y650" i="11" s="1"/>
  <c r="N650" i="11"/>
  <c r="H650" i="11"/>
  <c r="I650" i="11" s="1"/>
  <c r="G650" i="11"/>
  <c r="W649" i="11"/>
  <c r="Y649" i="11" s="1"/>
  <c r="N649" i="11"/>
  <c r="H649" i="11"/>
  <c r="G649" i="11"/>
  <c r="W648" i="11"/>
  <c r="Y648" i="11" s="1"/>
  <c r="N648" i="11"/>
  <c r="H648" i="11"/>
  <c r="I648" i="11" s="1"/>
  <c r="G648" i="11"/>
  <c r="W647" i="11"/>
  <c r="Y647" i="11" s="1"/>
  <c r="N647" i="11"/>
  <c r="H647" i="11"/>
  <c r="I647" i="11" s="1"/>
  <c r="G647" i="11"/>
  <c r="W646" i="11"/>
  <c r="Y646" i="11" s="1"/>
  <c r="N646" i="11"/>
  <c r="H646" i="11"/>
  <c r="G646" i="11"/>
  <c r="W645" i="11"/>
  <c r="Y645" i="11" s="1"/>
  <c r="N645" i="11"/>
  <c r="H645" i="11"/>
  <c r="I645" i="11" s="1"/>
  <c r="G645" i="11"/>
  <c r="W644" i="11"/>
  <c r="Y644" i="11" s="1"/>
  <c r="N644" i="11"/>
  <c r="H644" i="11"/>
  <c r="I644" i="11" s="1"/>
  <c r="G644" i="11"/>
  <c r="W643" i="11"/>
  <c r="Y643" i="11" s="1"/>
  <c r="N643" i="11"/>
  <c r="H643" i="11"/>
  <c r="G643" i="11"/>
  <c r="W642" i="11"/>
  <c r="Y642" i="11" s="1"/>
  <c r="N642" i="11"/>
  <c r="H642" i="11"/>
  <c r="I642" i="11" s="1"/>
  <c r="G642" i="11"/>
  <c r="W641" i="11"/>
  <c r="Y641" i="11" s="1"/>
  <c r="N641" i="11"/>
  <c r="H641" i="11"/>
  <c r="I641" i="11" s="1"/>
  <c r="G641" i="11"/>
  <c r="H640" i="11"/>
  <c r="I640" i="11" s="1"/>
  <c r="G640" i="11"/>
  <c r="W639" i="11"/>
  <c r="Y639" i="11" s="1"/>
  <c r="N639" i="11"/>
  <c r="H639" i="11"/>
  <c r="I639" i="11" s="1"/>
  <c r="G639" i="11"/>
  <c r="W638" i="11"/>
  <c r="Y638" i="11" s="1"/>
  <c r="N638" i="11"/>
  <c r="H638" i="11"/>
  <c r="I638" i="11" s="1"/>
  <c r="G638" i="11"/>
  <c r="W637" i="11"/>
  <c r="Y637" i="11" s="1"/>
  <c r="N637" i="11"/>
  <c r="H637" i="11"/>
  <c r="G637" i="11"/>
  <c r="W636" i="11"/>
  <c r="Y636" i="11" s="1"/>
  <c r="N636" i="11"/>
  <c r="H636" i="11"/>
  <c r="I636" i="11" s="1"/>
  <c r="G636" i="11"/>
  <c r="W635" i="11"/>
  <c r="Y635" i="11" s="1"/>
  <c r="N635" i="11"/>
  <c r="H635" i="11"/>
  <c r="I635" i="11" s="1"/>
  <c r="G635" i="11"/>
  <c r="W634" i="11"/>
  <c r="Y634" i="11" s="1"/>
  <c r="N634" i="11"/>
  <c r="H634" i="11"/>
  <c r="G634" i="11"/>
  <c r="W633" i="11"/>
  <c r="Y633" i="11" s="1"/>
  <c r="N633" i="11"/>
  <c r="H633" i="11"/>
  <c r="I633" i="11" s="1"/>
  <c r="G633" i="11"/>
  <c r="W632" i="11"/>
  <c r="Y632" i="11" s="1"/>
  <c r="N632" i="11"/>
  <c r="H632" i="11"/>
  <c r="I632" i="11" s="1"/>
  <c r="G632" i="11"/>
  <c r="W631" i="11"/>
  <c r="Y631" i="11" s="1"/>
  <c r="N631" i="11"/>
  <c r="H631" i="11"/>
  <c r="I631" i="11" s="1"/>
  <c r="G631" i="11"/>
  <c r="W630" i="11"/>
  <c r="Y630" i="11" s="1"/>
  <c r="N630" i="11"/>
  <c r="H630" i="11"/>
  <c r="G630" i="11"/>
  <c r="W629" i="11"/>
  <c r="Y629" i="11" s="1"/>
  <c r="N629" i="11"/>
  <c r="H629" i="11"/>
  <c r="I629" i="11" s="1"/>
  <c r="G629" i="11"/>
  <c r="W628" i="11"/>
  <c r="Y628" i="11" s="1"/>
  <c r="N628" i="11"/>
  <c r="H628" i="11"/>
  <c r="I628" i="11" s="1"/>
  <c r="G628" i="11"/>
  <c r="W627" i="11"/>
  <c r="Y627" i="11" s="1"/>
  <c r="N627" i="11"/>
  <c r="H627" i="11"/>
  <c r="I627" i="11" s="1"/>
  <c r="G627" i="11"/>
  <c r="W626" i="11"/>
  <c r="Y626" i="11" s="1"/>
  <c r="N626" i="11"/>
  <c r="H626" i="11"/>
  <c r="G626" i="11"/>
  <c r="W625" i="11"/>
  <c r="Y625" i="11" s="1"/>
  <c r="N625" i="11"/>
  <c r="H625" i="11"/>
  <c r="I625" i="11" s="1"/>
  <c r="G625" i="11"/>
  <c r="W624" i="11"/>
  <c r="Y624" i="11" s="1"/>
  <c r="N624" i="11"/>
  <c r="H624" i="11"/>
  <c r="I624" i="11" s="1"/>
  <c r="G624" i="11"/>
  <c r="W623" i="11"/>
  <c r="Y623" i="11" s="1"/>
  <c r="N623" i="11"/>
  <c r="H623" i="11"/>
  <c r="I623" i="11" s="1"/>
  <c r="G623" i="11"/>
  <c r="W622" i="11"/>
  <c r="Y622" i="11" s="1"/>
  <c r="N622" i="11"/>
  <c r="H622" i="11"/>
  <c r="G622" i="11"/>
  <c r="W621" i="11"/>
  <c r="Y621" i="11" s="1"/>
  <c r="N621" i="11"/>
  <c r="H621" i="11"/>
  <c r="I621" i="11" s="1"/>
  <c r="G621" i="11"/>
  <c r="W620" i="11"/>
  <c r="Y620" i="11" s="1"/>
  <c r="N620" i="11"/>
  <c r="H620" i="11"/>
  <c r="I620" i="11" s="1"/>
  <c r="G620" i="11"/>
  <c r="W619" i="11"/>
  <c r="Y619" i="11" s="1"/>
  <c r="N619" i="11"/>
  <c r="H619" i="11"/>
  <c r="I619" i="11" s="1"/>
  <c r="G619" i="11"/>
  <c r="W618" i="11"/>
  <c r="Y618" i="11" s="1"/>
  <c r="N618" i="11"/>
  <c r="H618" i="11"/>
  <c r="G618" i="11"/>
  <c r="W617" i="11"/>
  <c r="Y617" i="11" s="1"/>
  <c r="N617" i="11"/>
  <c r="H617" i="11"/>
  <c r="G617" i="11"/>
  <c r="W616" i="11"/>
  <c r="Y616" i="11" s="1"/>
  <c r="N616" i="11"/>
  <c r="H616" i="11"/>
  <c r="I616" i="11" s="1"/>
  <c r="G616" i="11"/>
  <c r="W615" i="11"/>
  <c r="Y615" i="11" s="1"/>
  <c r="N615" i="11"/>
  <c r="H615" i="11"/>
  <c r="I615" i="11" s="1"/>
  <c r="G615" i="11"/>
  <c r="W614" i="11"/>
  <c r="Y614" i="11" s="1"/>
  <c r="N614" i="11"/>
  <c r="H614" i="11"/>
  <c r="G614" i="11"/>
  <c r="W613" i="11"/>
  <c r="Y613" i="11" s="1"/>
  <c r="N613" i="11"/>
  <c r="H613" i="11"/>
  <c r="I613" i="11" s="1"/>
  <c r="G613" i="11"/>
  <c r="W612" i="11"/>
  <c r="Y612" i="11" s="1"/>
  <c r="N612" i="11"/>
  <c r="H612" i="11"/>
  <c r="I612" i="11" s="1"/>
  <c r="G612" i="11"/>
  <c r="W611" i="11"/>
  <c r="Y611" i="11" s="1"/>
  <c r="N611" i="11"/>
  <c r="H611" i="11"/>
  <c r="I611" i="11" s="1"/>
  <c r="G611" i="11"/>
  <c r="H610" i="11"/>
  <c r="I610" i="11" s="1"/>
  <c r="G610" i="11"/>
  <c r="W609" i="11"/>
  <c r="Y609" i="11" s="1"/>
  <c r="N609" i="11"/>
  <c r="H609" i="11"/>
  <c r="I609" i="11" s="1"/>
  <c r="G609" i="11"/>
  <c r="W608" i="11"/>
  <c r="Y608" i="11" s="1"/>
  <c r="N608" i="11"/>
  <c r="H608" i="11"/>
  <c r="G608" i="11"/>
  <c r="W607" i="11"/>
  <c r="Y607" i="11" s="1"/>
  <c r="N607" i="11"/>
  <c r="H607" i="11"/>
  <c r="I607" i="11" s="1"/>
  <c r="G607" i="11"/>
  <c r="W606" i="11"/>
  <c r="Y606" i="11" s="1"/>
  <c r="N606" i="11"/>
  <c r="H606" i="11"/>
  <c r="I606" i="11" s="1"/>
  <c r="G606" i="11"/>
  <c r="W605" i="11"/>
  <c r="Y605" i="11" s="1"/>
  <c r="N605" i="11"/>
  <c r="H605" i="11"/>
  <c r="I605" i="11" s="1"/>
  <c r="G605" i="11"/>
  <c r="W604" i="11"/>
  <c r="Y604" i="11" s="1"/>
  <c r="N604" i="11"/>
  <c r="H604" i="11"/>
  <c r="G604" i="11"/>
  <c r="W603" i="11"/>
  <c r="Y603" i="11" s="1"/>
  <c r="N603" i="11"/>
  <c r="H603" i="11"/>
  <c r="I603" i="11" s="1"/>
  <c r="G603" i="11"/>
  <c r="W602" i="11"/>
  <c r="Y602" i="11" s="1"/>
  <c r="N602" i="11"/>
  <c r="H602" i="11"/>
  <c r="I602" i="11" s="1"/>
  <c r="G602" i="11"/>
  <c r="W601" i="11"/>
  <c r="Y601" i="11" s="1"/>
  <c r="N601" i="11"/>
  <c r="H601" i="11"/>
  <c r="I601" i="11" s="1"/>
  <c r="G601" i="11"/>
  <c r="W600" i="11"/>
  <c r="Y600" i="11" s="1"/>
  <c r="N600" i="11"/>
  <c r="H600" i="11"/>
  <c r="G600" i="11"/>
  <c r="W599" i="11"/>
  <c r="Y599" i="11" s="1"/>
  <c r="N599" i="11"/>
  <c r="H599" i="11"/>
  <c r="I599" i="11" s="1"/>
  <c r="G599" i="11"/>
  <c r="W598" i="11"/>
  <c r="Y598" i="11" s="1"/>
  <c r="N598" i="11"/>
  <c r="H598" i="11"/>
  <c r="I598" i="11" s="1"/>
  <c r="G598" i="11"/>
  <c r="W597" i="11"/>
  <c r="Y597" i="11" s="1"/>
  <c r="N597" i="11"/>
  <c r="H597" i="11"/>
  <c r="I597" i="11" s="1"/>
  <c r="G597" i="11"/>
  <c r="W596" i="11"/>
  <c r="Y596" i="11" s="1"/>
  <c r="N596" i="11"/>
  <c r="H596" i="11"/>
  <c r="G596" i="11"/>
  <c r="W595" i="11"/>
  <c r="Y595" i="11" s="1"/>
  <c r="N595" i="11"/>
  <c r="H595" i="11"/>
  <c r="I595" i="11" s="1"/>
  <c r="G595" i="11"/>
  <c r="W594" i="11"/>
  <c r="Y594" i="11" s="1"/>
  <c r="N594" i="11"/>
  <c r="H594" i="11"/>
  <c r="I594" i="11" s="1"/>
  <c r="G594" i="11"/>
  <c r="W593" i="11"/>
  <c r="Y593" i="11" s="1"/>
  <c r="N593" i="11"/>
  <c r="H593" i="11"/>
  <c r="I593" i="11" s="1"/>
  <c r="G593" i="11"/>
  <c r="W592" i="11"/>
  <c r="Y592" i="11" s="1"/>
  <c r="N592" i="11"/>
  <c r="H592" i="11"/>
  <c r="G592" i="11"/>
  <c r="W591" i="11"/>
  <c r="Y591" i="11" s="1"/>
  <c r="N591" i="11"/>
  <c r="H591" i="11"/>
  <c r="I591" i="11" s="1"/>
  <c r="G591" i="11"/>
  <c r="W590" i="11"/>
  <c r="Y590" i="11" s="1"/>
  <c r="N590" i="11"/>
  <c r="H590" i="11"/>
  <c r="I590" i="11" s="1"/>
  <c r="G590" i="11"/>
  <c r="W589" i="11"/>
  <c r="Y589" i="11" s="1"/>
  <c r="N589" i="11"/>
  <c r="H589" i="11"/>
  <c r="I589" i="11" s="1"/>
  <c r="G589" i="11"/>
  <c r="W588" i="11"/>
  <c r="Y588" i="11" s="1"/>
  <c r="N588" i="11"/>
  <c r="H588" i="11"/>
  <c r="G588" i="11"/>
  <c r="W587" i="11"/>
  <c r="Y587" i="11" s="1"/>
  <c r="N587" i="11"/>
  <c r="H587" i="11"/>
  <c r="I587" i="11" s="1"/>
  <c r="G587" i="11"/>
  <c r="W586" i="11"/>
  <c r="Y586" i="11" s="1"/>
  <c r="N586" i="11"/>
  <c r="H586" i="11"/>
  <c r="I586" i="11" s="1"/>
  <c r="G586" i="11"/>
  <c r="W585" i="11"/>
  <c r="Y585" i="11" s="1"/>
  <c r="N585" i="11"/>
  <c r="H585" i="11"/>
  <c r="I585" i="11" s="1"/>
  <c r="G585" i="11"/>
  <c r="W584" i="11"/>
  <c r="Y584" i="11" s="1"/>
  <c r="N584" i="11"/>
  <c r="H584" i="11"/>
  <c r="G584" i="11"/>
  <c r="W583" i="11"/>
  <c r="Y583" i="11" s="1"/>
  <c r="N583" i="11"/>
  <c r="H583" i="11"/>
  <c r="I583" i="11" s="1"/>
  <c r="G583" i="11"/>
  <c r="W582" i="11"/>
  <c r="Y582" i="11" s="1"/>
  <c r="N582" i="11"/>
  <c r="H582" i="11"/>
  <c r="I582" i="11" s="1"/>
  <c r="G582" i="11"/>
  <c r="W581" i="11"/>
  <c r="Y581" i="11" s="1"/>
  <c r="N581" i="11"/>
  <c r="H581" i="11"/>
  <c r="I581" i="11" s="1"/>
  <c r="G581" i="11"/>
  <c r="W580" i="11"/>
  <c r="Y580" i="11" s="1"/>
  <c r="N580" i="11"/>
  <c r="H580" i="11"/>
  <c r="G580" i="11"/>
  <c r="W579" i="11"/>
  <c r="Y579" i="11" s="1"/>
  <c r="N579" i="11"/>
  <c r="H579" i="11"/>
  <c r="I579" i="11" s="1"/>
  <c r="G579" i="11"/>
  <c r="W578" i="11"/>
  <c r="Y578" i="11" s="1"/>
  <c r="N578" i="11"/>
  <c r="H578" i="11"/>
  <c r="I578" i="11" s="1"/>
  <c r="G578" i="11"/>
  <c r="X577" i="11"/>
  <c r="X719" i="11" s="1"/>
  <c r="H577" i="11"/>
  <c r="G577" i="11"/>
  <c r="P576" i="11"/>
  <c r="L576" i="11"/>
  <c r="K576" i="11"/>
  <c r="X482" i="11" s="1"/>
  <c r="X576" i="11" s="1"/>
  <c r="J576" i="11"/>
  <c r="F576" i="11"/>
  <c r="E576" i="11"/>
  <c r="W575" i="11"/>
  <c r="Y575" i="11" s="1"/>
  <c r="N575" i="11"/>
  <c r="H575" i="11"/>
  <c r="G575" i="11"/>
  <c r="W574" i="11"/>
  <c r="Y574" i="11" s="1"/>
  <c r="N574" i="11"/>
  <c r="H574" i="11"/>
  <c r="I574" i="11" s="1"/>
  <c r="G574" i="11"/>
  <c r="W573" i="11"/>
  <c r="Y573" i="11" s="1"/>
  <c r="N573" i="11"/>
  <c r="H573" i="11"/>
  <c r="I573" i="11" s="1"/>
  <c r="G573" i="11"/>
  <c r="W572" i="11"/>
  <c r="Y572" i="11" s="1"/>
  <c r="N572" i="11"/>
  <c r="H572" i="11"/>
  <c r="I572" i="11" s="1"/>
  <c r="G572" i="11"/>
  <c r="W571" i="11"/>
  <c r="Y571" i="11" s="1"/>
  <c r="N571" i="11"/>
  <c r="H571" i="11"/>
  <c r="G571" i="11"/>
  <c r="W570" i="11"/>
  <c r="Y570" i="11" s="1"/>
  <c r="N570" i="11"/>
  <c r="H570" i="11"/>
  <c r="I570" i="11" s="1"/>
  <c r="G570" i="11"/>
  <c r="W569" i="11"/>
  <c r="Y569" i="11" s="1"/>
  <c r="N569" i="11"/>
  <c r="H569" i="11"/>
  <c r="I569" i="11" s="1"/>
  <c r="G569" i="11"/>
  <c r="W568" i="11"/>
  <c r="Y568" i="11" s="1"/>
  <c r="N568" i="11"/>
  <c r="H568" i="11"/>
  <c r="I568" i="11" s="1"/>
  <c r="G568" i="11"/>
  <c r="W567" i="11"/>
  <c r="Y567" i="11" s="1"/>
  <c r="N567" i="11"/>
  <c r="H567" i="11"/>
  <c r="G567" i="11"/>
  <c r="W566" i="11"/>
  <c r="Y566" i="11" s="1"/>
  <c r="N566" i="11"/>
  <c r="H566" i="11"/>
  <c r="I566" i="11" s="1"/>
  <c r="G566" i="11"/>
  <c r="W565" i="11"/>
  <c r="Y565" i="11" s="1"/>
  <c r="N565" i="11"/>
  <c r="H565" i="11"/>
  <c r="I565" i="11" s="1"/>
  <c r="G565" i="11"/>
  <c r="W564" i="11"/>
  <c r="Y564" i="11" s="1"/>
  <c r="N564" i="11"/>
  <c r="H564" i="11"/>
  <c r="I564" i="11" s="1"/>
  <c r="G564" i="11"/>
  <c r="W563" i="11"/>
  <c r="Y563" i="11" s="1"/>
  <c r="N563" i="11"/>
  <c r="H563" i="11"/>
  <c r="G563" i="11"/>
  <c r="W562" i="11"/>
  <c r="Y562" i="11" s="1"/>
  <c r="N562" i="11"/>
  <c r="H562" i="11"/>
  <c r="I562" i="11" s="1"/>
  <c r="G562" i="11"/>
  <c r="H561" i="11"/>
  <c r="G561" i="11"/>
  <c r="W560" i="11"/>
  <c r="Y560" i="11" s="1"/>
  <c r="N560" i="11"/>
  <c r="H560" i="11"/>
  <c r="I560" i="11" s="1"/>
  <c r="G560" i="11"/>
  <c r="H559" i="11"/>
  <c r="I559" i="11" s="1"/>
  <c r="G559" i="11"/>
  <c r="W558" i="11"/>
  <c r="Y558" i="11" s="1"/>
  <c r="N558" i="11"/>
  <c r="H558" i="11"/>
  <c r="I558" i="11" s="1"/>
  <c r="G558" i="11"/>
  <c r="W557" i="11"/>
  <c r="Y557" i="11" s="1"/>
  <c r="N557" i="11"/>
  <c r="H557" i="11"/>
  <c r="I557" i="11" s="1"/>
  <c r="G557" i="11"/>
  <c r="W556" i="11"/>
  <c r="Y556" i="11" s="1"/>
  <c r="N556" i="11"/>
  <c r="H556" i="11"/>
  <c r="I556" i="11" s="1"/>
  <c r="G556" i="11"/>
  <c r="W555" i="11"/>
  <c r="Y555" i="11" s="1"/>
  <c r="N555" i="11"/>
  <c r="H555" i="11"/>
  <c r="G555" i="11"/>
  <c r="W554" i="11"/>
  <c r="Y554" i="11" s="1"/>
  <c r="N554" i="11"/>
  <c r="H554" i="11"/>
  <c r="I554" i="11" s="1"/>
  <c r="G554" i="11"/>
  <c r="W553" i="11"/>
  <c r="Y553" i="11" s="1"/>
  <c r="N553" i="11"/>
  <c r="H553" i="11"/>
  <c r="I553" i="11" s="1"/>
  <c r="G553" i="11"/>
  <c r="W552" i="11"/>
  <c r="Y552" i="11" s="1"/>
  <c r="N552" i="11"/>
  <c r="H552" i="11"/>
  <c r="I552" i="11" s="1"/>
  <c r="G552" i="11"/>
  <c r="W551" i="11"/>
  <c r="Y551" i="11" s="1"/>
  <c r="N551" i="11"/>
  <c r="H551" i="11"/>
  <c r="G551" i="11"/>
  <c r="W550" i="11"/>
  <c r="Y550" i="11" s="1"/>
  <c r="N550" i="11"/>
  <c r="H550" i="11"/>
  <c r="I550" i="11" s="1"/>
  <c r="G550" i="11"/>
  <c r="W549" i="11"/>
  <c r="Y549" i="11" s="1"/>
  <c r="N549" i="11"/>
  <c r="H549" i="11"/>
  <c r="I549" i="11" s="1"/>
  <c r="G549" i="11"/>
  <c r="W548" i="11"/>
  <c r="Y548" i="11" s="1"/>
  <c r="N548" i="11"/>
  <c r="H548" i="11"/>
  <c r="I548" i="11" s="1"/>
  <c r="G548" i="11"/>
  <c r="W547" i="11"/>
  <c r="Y547" i="11" s="1"/>
  <c r="N547" i="11"/>
  <c r="H547" i="11"/>
  <c r="G547" i="11"/>
  <c r="W546" i="11"/>
  <c r="Y546" i="11" s="1"/>
  <c r="N546" i="11"/>
  <c r="H546" i="11"/>
  <c r="I546" i="11" s="1"/>
  <c r="G546" i="11"/>
  <c r="W545" i="11"/>
  <c r="Y545" i="11" s="1"/>
  <c r="N545" i="11"/>
  <c r="H545" i="11"/>
  <c r="I545" i="11" s="1"/>
  <c r="G545" i="11"/>
  <c r="W544" i="11"/>
  <c r="Y544" i="11" s="1"/>
  <c r="N544" i="11"/>
  <c r="H544" i="11"/>
  <c r="I544" i="11" s="1"/>
  <c r="G544" i="11"/>
  <c r="W543" i="11"/>
  <c r="Y543" i="11" s="1"/>
  <c r="N543" i="11"/>
  <c r="H543" i="11"/>
  <c r="G543" i="11"/>
  <c r="W542" i="11"/>
  <c r="Y542" i="11" s="1"/>
  <c r="N542" i="11"/>
  <c r="H542" i="11"/>
  <c r="I542" i="11" s="1"/>
  <c r="G542" i="11"/>
  <c r="W541" i="11"/>
  <c r="Y541" i="11" s="1"/>
  <c r="N541" i="11"/>
  <c r="H541" i="11"/>
  <c r="I541" i="11" s="1"/>
  <c r="G541" i="11"/>
  <c r="W540" i="11"/>
  <c r="Y540" i="11" s="1"/>
  <c r="N540" i="11"/>
  <c r="H540" i="11"/>
  <c r="I540" i="11" s="1"/>
  <c r="G540" i="11"/>
  <c r="W539" i="11"/>
  <c r="Y539" i="11" s="1"/>
  <c r="N539" i="11"/>
  <c r="H539" i="11"/>
  <c r="G539" i="11"/>
  <c r="W538" i="11"/>
  <c r="Y538" i="11" s="1"/>
  <c r="N538" i="11"/>
  <c r="H538" i="11"/>
  <c r="I538" i="11" s="1"/>
  <c r="G538" i="11"/>
  <c r="W537" i="11"/>
  <c r="Y537" i="11" s="1"/>
  <c r="N537" i="11"/>
  <c r="H537" i="11"/>
  <c r="I537" i="11" s="1"/>
  <c r="G537" i="11"/>
  <c r="W536" i="11"/>
  <c r="Y536" i="11" s="1"/>
  <c r="N536" i="11"/>
  <c r="H536" i="11"/>
  <c r="I536" i="11" s="1"/>
  <c r="G536" i="11"/>
  <c r="W535" i="11"/>
  <c r="Y535" i="11" s="1"/>
  <c r="N535" i="11"/>
  <c r="H535" i="11"/>
  <c r="G535" i="11"/>
  <c r="W534" i="11"/>
  <c r="Y534" i="11" s="1"/>
  <c r="N534" i="11"/>
  <c r="H534" i="11"/>
  <c r="G534" i="11"/>
  <c r="W533" i="11"/>
  <c r="Y533" i="11" s="1"/>
  <c r="N533" i="11"/>
  <c r="H533" i="11"/>
  <c r="I533" i="11" s="1"/>
  <c r="G533" i="11"/>
  <c r="W532" i="11"/>
  <c r="Y532" i="11" s="1"/>
  <c r="N532" i="11"/>
  <c r="H532" i="11"/>
  <c r="I532" i="11" s="1"/>
  <c r="G532" i="11"/>
  <c r="W531" i="11"/>
  <c r="Y531" i="11" s="1"/>
  <c r="N531" i="11"/>
  <c r="H531" i="11"/>
  <c r="G531" i="11"/>
  <c r="W530" i="11"/>
  <c r="Y530" i="11" s="1"/>
  <c r="N530" i="11"/>
  <c r="H530" i="11"/>
  <c r="I530" i="11" s="1"/>
  <c r="G530" i="11"/>
  <c r="W529" i="11"/>
  <c r="Y529" i="11" s="1"/>
  <c r="N529" i="11"/>
  <c r="H529" i="11"/>
  <c r="I529" i="11" s="1"/>
  <c r="G529" i="11"/>
  <c r="W528" i="11"/>
  <c r="Y528" i="11" s="1"/>
  <c r="N528" i="11"/>
  <c r="H528" i="11"/>
  <c r="I528" i="11" s="1"/>
  <c r="G528" i="11"/>
  <c r="W527" i="11"/>
  <c r="Y527" i="11" s="1"/>
  <c r="N527" i="11"/>
  <c r="H527" i="11"/>
  <c r="G527" i="11"/>
  <c r="W526" i="11"/>
  <c r="Y526" i="11" s="1"/>
  <c r="N526" i="11"/>
  <c r="H526" i="11"/>
  <c r="I526" i="11" s="1"/>
  <c r="G526" i="11"/>
  <c r="W525" i="11"/>
  <c r="Y525" i="11" s="1"/>
  <c r="N525" i="11"/>
  <c r="H525" i="11"/>
  <c r="I525" i="11" s="1"/>
  <c r="G525" i="11"/>
  <c r="W524" i="11"/>
  <c r="Y524" i="11" s="1"/>
  <c r="N524" i="11"/>
  <c r="H524" i="11"/>
  <c r="I524" i="11" s="1"/>
  <c r="G524" i="11"/>
  <c r="W523" i="11"/>
  <c r="Y523" i="11" s="1"/>
  <c r="N523" i="11"/>
  <c r="H523" i="11"/>
  <c r="G523" i="11"/>
  <c r="W522" i="11"/>
  <c r="Y522" i="11" s="1"/>
  <c r="N522" i="11"/>
  <c r="H522" i="11"/>
  <c r="I522" i="11" s="1"/>
  <c r="G522" i="11"/>
  <c r="H521" i="11"/>
  <c r="G521" i="11"/>
  <c r="W520" i="11"/>
  <c r="Y520" i="11" s="1"/>
  <c r="N520" i="11"/>
  <c r="H520" i="11"/>
  <c r="G520" i="11"/>
  <c r="W519" i="11"/>
  <c r="Y519" i="11" s="1"/>
  <c r="N519" i="11"/>
  <c r="H519" i="11"/>
  <c r="I519" i="11" s="1"/>
  <c r="G519" i="11"/>
  <c r="W518" i="11"/>
  <c r="Y518" i="11" s="1"/>
  <c r="N518" i="11"/>
  <c r="H518" i="11"/>
  <c r="I518" i="11" s="1"/>
  <c r="G518" i="11"/>
  <c r="W517" i="11"/>
  <c r="Y517" i="11" s="1"/>
  <c r="N517" i="11"/>
  <c r="H517" i="11"/>
  <c r="G517" i="11"/>
  <c r="W516" i="11"/>
  <c r="Y516" i="11" s="1"/>
  <c r="N516" i="11"/>
  <c r="H516" i="11"/>
  <c r="I516" i="11" s="1"/>
  <c r="G516" i="11"/>
  <c r="W515" i="11"/>
  <c r="Y515" i="11" s="1"/>
  <c r="N515" i="11"/>
  <c r="H515" i="11"/>
  <c r="I515" i="11" s="1"/>
  <c r="G515" i="11"/>
  <c r="W514" i="11"/>
  <c r="Y514" i="11" s="1"/>
  <c r="N514" i="11"/>
  <c r="H514" i="11"/>
  <c r="I514" i="11" s="1"/>
  <c r="G514" i="11"/>
  <c r="W513" i="11"/>
  <c r="Y513" i="11" s="1"/>
  <c r="N513" i="11"/>
  <c r="H513" i="11"/>
  <c r="G513" i="11"/>
  <c r="H512" i="11"/>
  <c r="I512" i="11" s="1"/>
  <c r="G512" i="11"/>
  <c r="W511" i="11"/>
  <c r="Y511" i="11" s="1"/>
  <c r="N511" i="11"/>
  <c r="H511" i="11"/>
  <c r="G511" i="11"/>
  <c r="W510" i="11"/>
  <c r="Y510" i="11" s="1"/>
  <c r="N510" i="11"/>
  <c r="H510" i="11"/>
  <c r="I510" i="11" s="1"/>
  <c r="G510" i="11"/>
  <c r="W509" i="11"/>
  <c r="Y509" i="11" s="1"/>
  <c r="N509" i="11"/>
  <c r="H509" i="11"/>
  <c r="I509" i="11" s="1"/>
  <c r="G509" i="11"/>
  <c r="W508" i="11"/>
  <c r="Y508" i="11" s="1"/>
  <c r="N508" i="11"/>
  <c r="H508" i="11"/>
  <c r="I508" i="11" s="1"/>
  <c r="G508" i="11"/>
  <c r="W507" i="11"/>
  <c r="Y507" i="11" s="1"/>
  <c r="N507" i="11"/>
  <c r="H507" i="11"/>
  <c r="G507" i="11"/>
  <c r="W506" i="11"/>
  <c r="Y506" i="11" s="1"/>
  <c r="N506" i="11"/>
  <c r="H506" i="11"/>
  <c r="I506" i="11" s="1"/>
  <c r="G506" i="11"/>
  <c r="W505" i="11"/>
  <c r="Y505" i="11" s="1"/>
  <c r="N505" i="11"/>
  <c r="H505" i="11"/>
  <c r="I505" i="11" s="1"/>
  <c r="G505" i="11"/>
  <c r="W504" i="11"/>
  <c r="Y504" i="11" s="1"/>
  <c r="N504" i="11"/>
  <c r="H504" i="11"/>
  <c r="I504" i="11" s="1"/>
  <c r="G504" i="11"/>
  <c r="W503" i="11"/>
  <c r="Y503" i="11" s="1"/>
  <c r="N503" i="11"/>
  <c r="H503" i="11"/>
  <c r="G503" i="11"/>
  <c r="W502" i="11"/>
  <c r="Y502" i="11" s="1"/>
  <c r="N502" i="11"/>
  <c r="H502" i="11"/>
  <c r="I502" i="11" s="1"/>
  <c r="G502" i="11"/>
  <c r="W501" i="11"/>
  <c r="Y501" i="11" s="1"/>
  <c r="N501" i="11"/>
  <c r="H501" i="11"/>
  <c r="I501" i="11" s="1"/>
  <c r="G501" i="11"/>
  <c r="W500" i="11"/>
  <c r="Y500" i="11" s="1"/>
  <c r="N500" i="11"/>
  <c r="H500" i="11"/>
  <c r="I500" i="11" s="1"/>
  <c r="G500" i="11"/>
  <c r="W499" i="11"/>
  <c r="Y499" i="11" s="1"/>
  <c r="N499" i="11"/>
  <c r="H499" i="11"/>
  <c r="G499" i="11"/>
  <c r="W498" i="11"/>
  <c r="Y498" i="11" s="1"/>
  <c r="N498" i="11"/>
  <c r="H498" i="11"/>
  <c r="I498" i="11" s="1"/>
  <c r="G498" i="11"/>
  <c r="W497" i="11"/>
  <c r="Y497" i="11" s="1"/>
  <c r="N497" i="11"/>
  <c r="H497" i="11"/>
  <c r="I497" i="11" s="1"/>
  <c r="G497" i="11"/>
  <c r="W496" i="11"/>
  <c r="Y496" i="11" s="1"/>
  <c r="N496" i="11"/>
  <c r="H496" i="11"/>
  <c r="I496" i="11" s="1"/>
  <c r="G496" i="11"/>
  <c r="W495" i="11"/>
  <c r="Y495" i="11" s="1"/>
  <c r="N495" i="11"/>
  <c r="H495" i="11"/>
  <c r="G495" i="11"/>
  <c r="W494" i="11"/>
  <c r="Y494" i="11" s="1"/>
  <c r="N494" i="11"/>
  <c r="H494" i="11"/>
  <c r="I494" i="11" s="1"/>
  <c r="G494" i="11"/>
  <c r="W493" i="11"/>
  <c r="Y493" i="11" s="1"/>
  <c r="N493" i="11"/>
  <c r="H493" i="11"/>
  <c r="I493" i="11" s="1"/>
  <c r="G493" i="11"/>
  <c r="W492" i="11"/>
  <c r="Y492" i="11" s="1"/>
  <c r="N492" i="11"/>
  <c r="H492" i="11"/>
  <c r="I492" i="11" s="1"/>
  <c r="G492" i="11"/>
  <c r="W491" i="11"/>
  <c r="Y491" i="11" s="1"/>
  <c r="N491" i="11"/>
  <c r="H491" i="11"/>
  <c r="G491" i="11"/>
  <c r="W490" i="11"/>
  <c r="Y490" i="11" s="1"/>
  <c r="N490" i="11"/>
  <c r="H490" i="11"/>
  <c r="I490" i="11" s="1"/>
  <c r="G490" i="11"/>
  <c r="W489" i="11"/>
  <c r="Y489" i="11" s="1"/>
  <c r="N489" i="11"/>
  <c r="H489" i="11"/>
  <c r="I489" i="11" s="1"/>
  <c r="G489" i="11"/>
  <c r="W488" i="11"/>
  <c r="Y488" i="11" s="1"/>
  <c r="N488" i="11"/>
  <c r="H488" i="11"/>
  <c r="I488" i="11" s="1"/>
  <c r="G488" i="11"/>
  <c r="W487" i="11"/>
  <c r="Y487" i="11" s="1"/>
  <c r="N487" i="11"/>
  <c r="H487" i="11"/>
  <c r="G487" i="11"/>
  <c r="W486" i="11"/>
  <c r="Y486" i="11" s="1"/>
  <c r="N486" i="11"/>
  <c r="H486" i="11"/>
  <c r="I486" i="11" s="1"/>
  <c r="G486" i="11"/>
  <c r="W485" i="11"/>
  <c r="Y485" i="11" s="1"/>
  <c r="N485" i="11"/>
  <c r="H485" i="11"/>
  <c r="G485" i="11"/>
  <c r="W484" i="11"/>
  <c r="Y484" i="11" s="1"/>
  <c r="N484" i="11"/>
  <c r="H484" i="11"/>
  <c r="I484" i="11" s="1"/>
  <c r="G484" i="11"/>
  <c r="W483" i="11"/>
  <c r="Y483" i="11" s="1"/>
  <c r="N483" i="11"/>
  <c r="H483" i="11"/>
  <c r="G483" i="11"/>
  <c r="H482" i="11"/>
  <c r="I482" i="11" s="1"/>
  <c r="G482" i="11"/>
  <c r="P481" i="11"/>
  <c r="L481" i="11"/>
  <c r="K481" i="11"/>
  <c r="X426" i="11" s="1"/>
  <c r="X481" i="11" s="1"/>
  <c r="J481" i="11"/>
  <c r="F481" i="11"/>
  <c r="E481" i="11"/>
  <c r="W480" i="11"/>
  <c r="Y480" i="11" s="1"/>
  <c r="N480" i="11"/>
  <c r="H480" i="11"/>
  <c r="I480" i="11" s="1"/>
  <c r="G480" i="11"/>
  <c r="W479" i="11"/>
  <c r="Y479" i="11" s="1"/>
  <c r="N479" i="11"/>
  <c r="H479" i="11"/>
  <c r="I479" i="11" s="1"/>
  <c r="G479" i="11"/>
  <c r="W478" i="11"/>
  <c r="Y478" i="11" s="1"/>
  <c r="N478" i="11"/>
  <c r="H478" i="11"/>
  <c r="G478" i="11"/>
  <c r="H477" i="11"/>
  <c r="G477" i="11"/>
  <c r="W476" i="11"/>
  <c r="Y476" i="11" s="1"/>
  <c r="N476" i="11"/>
  <c r="H476" i="11"/>
  <c r="G476" i="11"/>
  <c r="W475" i="11"/>
  <c r="Y475" i="11" s="1"/>
  <c r="N475" i="11"/>
  <c r="H475" i="11"/>
  <c r="I475" i="11" s="1"/>
  <c r="G475" i="11"/>
  <c r="W474" i="11"/>
  <c r="Y474" i="11" s="1"/>
  <c r="N474" i="11"/>
  <c r="H474" i="11"/>
  <c r="I474" i="11" s="1"/>
  <c r="G474" i="11"/>
  <c r="W473" i="11"/>
  <c r="Y473" i="11" s="1"/>
  <c r="N473" i="11"/>
  <c r="H473" i="11"/>
  <c r="I473" i="11" s="1"/>
  <c r="G473" i="11"/>
  <c r="W472" i="11"/>
  <c r="Y472" i="11" s="1"/>
  <c r="N472" i="11"/>
  <c r="H472" i="11"/>
  <c r="G472" i="11"/>
  <c r="W471" i="11"/>
  <c r="Y471" i="11" s="1"/>
  <c r="N471" i="11"/>
  <c r="H471" i="11"/>
  <c r="I471" i="11" s="1"/>
  <c r="G471" i="11"/>
  <c r="W470" i="11"/>
  <c r="Y470" i="11" s="1"/>
  <c r="N470" i="11"/>
  <c r="H470" i="11"/>
  <c r="I470" i="11" s="1"/>
  <c r="G470" i="11"/>
  <c r="W469" i="11"/>
  <c r="Y469" i="11" s="1"/>
  <c r="N469" i="11"/>
  <c r="H469" i="11"/>
  <c r="I469" i="11" s="1"/>
  <c r="G469" i="11"/>
  <c r="W468" i="11"/>
  <c r="Y468" i="11" s="1"/>
  <c r="N468" i="11"/>
  <c r="H468" i="11"/>
  <c r="G468" i="11"/>
  <c r="W467" i="11"/>
  <c r="Y467" i="11" s="1"/>
  <c r="N467" i="11"/>
  <c r="H467" i="11"/>
  <c r="I467" i="11" s="1"/>
  <c r="G467" i="11"/>
  <c r="W466" i="11"/>
  <c r="Y466" i="11" s="1"/>
  <c r="N466" i="11"/>
  <c r="H466" i="11"/>
  <c r="I466" i="11" s="1"/>
  <c r="G466" i="11"/>
  <c r="W465" i="11"/>
  <c r="Y465" i="11" s="1"/>
  <c r="N465" i="11"/>
  <c r="H465" i="11"/>
  <c r="I465" i="11" s="1"/>
  <c r="G465" i="11"/>
  <c r="W464" i="11"/>
  <c r="Y464" i="11" s="1"/>
  <c r="N464" i="11"/>
  <c r="H464" i="11"/>
  <c r="G464" i="11"/>
  <c r="W463" i="11"/>
  <c r="Y463" i="11" s="1"/>
  <c r="N463" i="11"/>
  <c r="H463" i="11"/>
  <c r="I463" i="11" s="1"/>
  <c r="G463" i="11"/>
  <c r="W462" i="11"/>
  <c r="Y462" i="11" s="1"/>
  <c r="N462" i="11"/>
  <c r="H462" i="11"/>
  <c r="I462" i="11" s="1"/>
  <c r="G462" i="11"/>
  <c r="W461" i="11"/>
  <c r="Y461" i="11" s="1"/>
  <c r="N461" i="11"/>
  <c r="H461" i="11"/>
  <c r="I461" i="11" s="1"/>
  <c r="G461" i="11"/>
  <c r="H460" i="11"/>
  <c r="I460" i="11" s="1"/>
  <c r="G460" i="11"/>
  <c r="W459" i="11"/>
  <c r="Y459" i="11" s="1"/>
  <c r="N459" i="11"/>
  <c r="H459" i="11"/>
  <c r="I459" i="11" s="1"/>
  <c r="G459" i="11"/>
  <c r="W458" i="11"/>
  <c r="Y458" i="11" s="1"/>
  <c r="N458" i="11"/>
  <c r="H458" i="11"/>
  <c r="I458" i="11" s="1"/>
  <c r="G458" i="11"/>
  <c r="W457" i="11"/>
  <c r="Y457" i="11" s="1"/>
  <c r="N457" i="11"/>
  <c r="H457" i="11"/>
  <c r="I457" i="11" s="1"/>
  <c r="G457" i="11"/>
  <c r="W456" i="11"/>
  <c r="Y456" i="11" s="1"/>
  <c r="N456" i="11"/>
  <c r="H456" i="11"/>
  <c r="I456" i="11" s="1"/>
  <c r="G456" i="11"/>
  <c r="W455" i="11"/>
  <c r="Y455" i="11" s="1"/>
  <c r="N455" i="11"/>
  <c r="H455" i="11"/>
  <c r="G455" i="11"/>
  <c r="W454" i="11"/>
  <c r="Y454" i="11" s="1"/>
  <c r="N454" i="11"/>
  <c r="H454" i="11"/>
  <c r="I454" i="11" s="1"/>
  <c r="G454" i="11"/>
  <c r="W453" i="11"/>
  <c r="Y453" i="11" s="1"/>
  <c r="N453" i="11"/>
  <c r="H453" i="11"/>
  <c r="I453" i="11" s="1"/>
  <c r="G453" i="11"/>
  <c r="W452" i="11"/>
  <c r="Y452" i="11" s="1"/>
  <c r="N452" i="11"/>
  <c r="H452" i="11"/>
  <c r="I452" i="11" s="1"/>
  <c r="G452" i="11"/>
  <c r="W451" i="11"/>
  <c r="Y451" i="11" s="1"/>
  <c r="N451" i="11"/>
  <c r="H451" i="11"/>
  <c r="G451" i="11"/>
  <c r="W450" i="11"/>
  <c r="Y450" i="11" s="1"/>
  <c r="N450" i="11"/>
  <c r="H450" i="11"/>
  <c r="I450" i="11" s="1"/>
  <c r="G450" i="11"/>
  <c r="W449" i="11"/>
  <c r="Y449" i="11" s="1"/>
  <c r="N449" i="11"/>
  <c r="H449" i="11"/>
  <c r="G449" i="11"/>
  <c r="W448" i="11"/>
  <c r="Y448" i="11" s="1"/>
  <c r="N448" i="11"/>
  <c r="H448" i="11"/>
  <c r="G448" i="11"/>
  <c r="W447" i="11"/>
  <c r="Y447" i="11" s="1"/>
  <c r="N447" i="11"/>
  <c r="H447" i="11"/>
  <c r="I447" i="11" s="1"/>
  <c r="G447" i="11"/>
  <c r="W446" i="11"/>
  <c r="Y446" i="11" s="1"/>
  <c r="N446" i="11"/>
  <c r="H446" i="11"/>
  <c r="G446" i="11"/>
  <c r="W445" i="11"/>
  <c r="Y445" i="11" s="1"/>
  <c r="N445" i="11"/>
  <c r="H445" i="11"/>
  <c r="I445" i="11" s="1"/>
  <c r="G445" i="11"/>
  <c r="W444" i="11"/>
  <c r="Y444" i="11" s="1"/>
  <c r="N444" i="11"/>
  <c r="H444" i="11"/>
  <c r="I444" i="11" s="1"/>
  <c r="G444" i="11"/>
  <c r="H443" i="11"/>
  <c r="I443" i="11" s="1"/>
  <c r="G443" i="11"/>
  <c r="W442" i="11"/>
  <c r="Y442" i="11" s="1"/>
  <c r="N442" i="11"/>
  <c r="H442" i="11"/>
  <c r="I442" i="11" s="1"/>
  <c r="G442" i="11"/>
  <c r="W441" i="11"/>
  <c r="Y441" i="11" s="1"/>
  <c r="N441" i="11"/>
  <c r="H441" i="11"/>
  <c r="G441" i="11"/>
  <c r="W440" i="11"/>
  <c r="Y440" i="11" s="1"/>
  <c r="N440" i="11"/>
  <c r="H440" i="11"/>
  <c r="G440" i="11"/>
  <c r="W439" i="11"/>
  <c r="Y439" i="11" s="1"/>
  <c r="N439" i="11"/>
  <c r="H439" i="11"/>
  <c r="G439" i="11"/>
  <c r="W438" i="11"/>
  <c r="Y438" i="11" s="1"/>
  <c r="N438" i="11"/>
  <c r="H438" i="11"/>
  <c r="I438" i="11" s="1"/>
  <c r="G438" i="11"/>
  <c r="W437" i="11"/>
  <c r="Y437" i="11" s="1"/>
  <c r="N437" i="11"/>
  <c r="H437" i="11"/>
  <c r="I437" i="11" s="1"/>
  <c r="G437" i="11"/>
  <c r="W436" i="11"/>
  <c r="Y436" i="11" s="1"/>
  <c r="N436" i="11"/>
  <c r="H436" i="11"/>
  <c r="G436" i="11"/>
  <c r="W435" i="11"/>
  <c r="Y435" i="11" s="1"/>
  <c r="N435" i="11"/>
  <c r="H435" i="11"/>
  <c r="I435" i="11" s="1"/>
  <c r="G435" i="11"/>
  <c r="W434" i="11"/>
  <c r="Y434" i="11" s="1"/>
  <c r="N434" i="11"/>
  <c r="H434" i="11"/>
  <c r="I434" i="11" s="1"/>
  <c r="G434" i="11"/>
  <c r="H433" i="11"/>
  <c r="I433" i="11" s="1"/>
  <c r="G433" i="11"/>
  <c r="W432" i="11"/>
  <c r="Y432" i="11" s="1"/>
  <c r="N432" i="11"/>
  <c r="H432" i="11"/>
  <c r="I432" i="11" s="1"/>
  <c r="G432" i="11"/>
  <c r="W431" i="11"/>
  <c r="Y431" i="11" s="1"/>
  <c r="N431" i="11"/>
  <c r="H431" i="11"/>
  <c r="G431" i="11"/>
  <c r="W430" i="11"/>
  <c r="Y430" i="11" s="1"/>
  <c r="N430" i="11"/>
  <c r="H430" i="11"/>
  <c r="I430" i="11" s="1"/>
  <c r="G430" i="11"/>
  <c r="W429" i="11"/>
  <c r="Y429" i="11" s="1"/>
  <c r="N429" i="11"/>
  <c r="H429" i="11"/>
  <c r="G429" i="11"/>
  <c r="W428" i="11"/>
  <c r="Y428" i="11" s="1"/>
  <c r="N428" i="11"/>
  <c r="H428" i="11"/>
  <c r="G428" i="11"/>
  <c r="W427" i="11"/>
  <c r="Y427" i="11" s="1"/>
  <c r="N427" i="11"/>
  <c r="H427" i="11"/>
  <c r="I427" i="11" s="1"/>
  <c r="G427" i="11"/>
  <c r="H426" i="11"/>
  <c r="G426" i="11"/>
  <c r="P425" i="11"/>
  <c r="L425" i="11"/>
  <c r="K425" i="11"/>
  <c r="X301" i="11" s="1"/>
  <c r="X425" i="11" s="1"/>
  <c r="J425" i="11"/>
  <c r="F425" i="11"/>
  <c r="E425" i="11"/>
  <c r="W424" i="11"/>
  <c r="Y424" i="11" s="1"/>
  <c r="N424" i="11"/>
  <c r="H424" i="11"/>
  <c r="G424" i="11"/>
  <c r="W423" i="11"/>
  <c r="Y423" i="11" s="1"/>
  <c r="N423" i="11"/>
  <c r="H423" i="11"/>
  <c r="I423" i="11" s="1"/>
  <c r="G423" i="11"/>
  <c r="W422" i="11"/>
  <c r="Y422" i="11" s="1"/>
  <c r="N422" i="11"/>
  <c r="H422" i="11"/>
  <c r="I422" i="11" s="1"/>
  <c r="G422" i="11"/>
  <c r="W421" i="11"/>
  <c r="Y421" i="11" s="1"/>
  <c r="N421" i="11"/>
  <c r="H421" i="11"/>
  <c r="G421" i="11"/>
  <c r="W420" i="11"/>
  <c r="Y420" i="11" s="1"/>
  <c r="N420" i="11"/>
  <c r="H420" i="11"/>
  <c r="I420" i="11" s="1"/>
  <c r="G420" i="11"/>
  <c r="W419" i="11"/>
  <c r="Y419" i="11" s="1"/>
  <c r="N419" i="11"/>
  <c r="H419" i="11"/>
  <c r="I419" i="11" s="1"/>
  <c r="G419" i="11"/>
  <c r="W418" i="11"/>
  <c r="Y418" i="11" s="1"/>
  <c r="N418" i="11"/>
  <c r="H418" i="11"/>
  <c r="I418" i="11" s="1"/>
  <c r="G418" i="11"/>
  <c r="W417" i="11"/>
  <c r="Y417" i="11" s="1"/>
  <c r="N417" i="11"/>
  <c r="H417" i="11"/>
  <c r="I417" i="11" s="1"/>
  <c r="G417" i="11"/>
  <c r="W416" i="11"/>
  <c r="Y416" i="11" s="1"/>
  <c r="N416" i="11"/>
  <c r="H416" i="11"/>
  <c r="I416" i="11" s="1"/>
  <c r="G416" i="11"/>
  <c r="W415" i="11"/>
  <c r="Y415" i="11" s="1"/>
  <c r="N415" i="11"/>
  <c r="H415" i="11"/>
  <c r="I415" i="11" s="1"/>
  <c r="G415" i="11"/>
  <c r="W414" i="11"/>
  <c r="Y414" i="11" s="1"/>
  <c r="N414" i="11"/>
  <c r="H414" i="11"/>
  <c r="G414" i="11"/>
  <c r="W413" i="11"/>
  <c r="Y413" i="11" s="1"/>
  <c r="N413" i="11"/>
  <c r="H413" i="11"/>
  <c r="I413" i="11" s="1"/>
  <c r="G413" i="11"/>
  <c r="W412" i="11"/>
  <c r="Y412" i="11" s="1"/>
  <c r="N412" i="11"/>
  <c r="H412" i="11"/>
  <c r="I412" i="11" s="1"/>
  <c r="G412" i="11"/>
  <c r="W411" i="11"/>
  <c r="Y411" i="11" s="1"/>
  <c r="N411" i="11"/>
  <c r="H411" i="11"/>
  <c r="I411" i="11" s="1"/>
  <c r="G411" i="11"/>
  <c r="W410" i="11"/>
  <c r="Y410" i="11" s="1"/>
  <c r="N410" i="11"/>
  <c r="H410" i="11"/>
  <c r="G410" i="11"/>
  <c r="H409" i="11"/>
  <c r="I409" i="11" s="1"/>
  <c r="G409" i="11"/>
  <c r="W408" i="11"/>
  <c r="Y408" i="11" s="1"/>
  <c r="N408" i="11"/>
  <c r="H408" i="11"/>
  <c r="I408" i="11" s="1"/>
  <c r="G408" i="11"/>
  <c r="W407" i="11"/>
  <c r="Y407" i="11" s="1"/>
  <c r="N407" i="11"/>
  <c r="H407" i="11"/>
  <c r="I407" i="11" s="1"/>
  <c r="G407" i="11"/>
  <c r="W406" i="11"/>
  <c r="Y406" i="11" s="1"/>
  <c r="N406" i="11"/>
  <c r="H406" i="11"/>
  <c r="I406" i="11" s="1"/>
  <c r="G406" i="11"/>
  <c r="W405" i="11"/>
  <c r="Y405" i="11" s="1"/>
  <c r="N405" i="11"/>
  <c r="H405" i="11"/>
  <c r="I405" i="11" s="1"/>
  <c r="G405" i="11"/>
  <c r="H404" i="11"/>
  <c r="G404" i="11"/>
  <c r="W403" i="11"/>
  <c r="Y403" i="11" s="1"/>
  <c r="N403" i="11"/>
  <c r="H403" i="11"/>
  <c r="I403" i="11" s="1"/>
  <c r="G403" i="11"/>
  <c r="W402" i="11"/>
  <c r="Y402" i="11" s="1"/>
  <c r="N402" i="11"/>
  <c r="H402" i="11"/>
  <c r="I402" i="11" s="1"/>
  <c r="G402" i="11"/>
  <c r="W401" i="11"/>
  <c r="Y401" i="11" s="1"/>
  <c r="N401" i="11"/>
  <c r="H401" i="11"/>
  <c r="G401" i="11"/>
  <c r="W400" i="11"/>
  <c r="Y400" i="11" s="1"/>
  <c r="N400" i="11"/>
  <c r="H400" i="11"/>
  <c r="I400" i="11" s="1"/>
  <c r="G400" i="11"/>
  <c r="W399" i="11"/>
  <c r="Y399" i="11" s="1"/>
  <c r="N399" i="11"/>
  <c r="H399" i="11"/>
  <c r="I399" i="11" s="1"/>
  <c r="G399" i="11"/>
  <c r="W398" i="11"/>
  <c r="Y398" i="11" s="1"/>
  <c r="N398" i="11"/>
  <c r="H398" i="11"/>
  <c r="I398" i="11" s="1"/>
  <c r="G398" i="11"/>
  <c r="W397" i="11"/>
  <c r="Y397" i="11" s="1"/>
  <c r="N397" i="11"/>
  <c r="H397" i="11"/>
  <c r="I397" i="11" s="1"/>
  <c r="G397" i="11"/>
  <c r="W396" i="11"/>
  <c r="Y396" i="11" s="1"/>
  <c r="N396" i="11"/>
  <c r="H396" i="11"/>
  <c r="I396" i="11" s="1"/>
  <c r="G396" i="11"/>
  <c r="W395" i="11"/>
  <c r="Y395" i="11" s="1"/>
  <c r="N395" i="11"/>
  <c r="H395" i="11"/>
  <c r="I395" i="11" s="1"/>
  <c r="G395" i="11"/>
  <c r="H394" i="11"/>
  <c r="G394" i="11"/>
  <c r="W392" i="11"/>
  <c r="Y392" i="11" s="1"/>
  <c r="N392" i="11"/>
  <c r="H392" i="11"/>
  <c r="I392" i="11" s="1"/>
  <c r="G392" i="11"/>
  <c r="H391" i="11"/>
  <c r="G391" i="11"/>
  <c r="W390" i="11"/>
  <c r="Y390" i="11" s="1"/>
  <c r="N390" i="11"/>
  <c r="H390" i="11"/>
  <c r="G390" i="11"/>
  <c r="W389" i="11"/>
  <c r="Y389" i="11" s="1"/>
  <c r="N389" i="11"/>
  <c r="H389" i="11"/>
  <c r="I389" i="11" s="1"/>
  <c r="G389" i="11"/>
  <c r="W388" i="11"/>
  <c r="Y388" i="11" s="1"/>
  <c r="N388" i="11"/>
  <c r="H388" i="11"/>
  <c r="I388" i="11" s="1"/>
  <c r="G388" i="11"/>
  <c r="W387" i="11"/>
  <c r="Y387" i="11" s="1"/>
  <c r="N387" i="11"/>
  <c r="H387" i="11"/>
  <c r="I387" i="11" s="1"/>
  <c r="G387" i="11"/>
  <c r="W386" i="11"/>
  <c r="Y386" i="11" s="1"/>
  <c r="N386" i="11"/>
  <c r="H386" i="11"/>
  <c r="I386" i="11" s="1"/>
  <c r="G386" i="11"/>
  <c r="W385" i="11"/>
  <c r="Y385" i="11" s="1"/>
  <c r="N385" i="11"/>
  <c r="H385" i="11"/>
  <c r="I385" i="11" s="1"/>
  <c r="G385" i="11"/>
  <c r="W384" i="11"/>
  <c r="Y384" i="11" s="1"/>
  <c r="N384" i="11"/>
  <c r="H384" i="11"/>
  <c r="I384" i="11" s="1"/>
  <c r="G384" i="11"/>
  <c r="W383" i="11"/>
  <c r="Y383" i="11" s="1"/>
  <c r="N383" i="11"/>
  <c r="H383" i="11"/>
  <c r="G383" i="11"/>
  <c r="W382" i="11"/>
  <c r="Y382" i="11" s="1"/>
  <c r="N382" i="11"/>
  <c r="H382" i="11"/>
  <c r="I382" i="11" s="1"/>
  <c r="G382" i="11"/>
  <c r="W381" i="11"/>
  <c r="Y381" i="11" s="1"/>
  <c r="N381" i="11"/>
  <c r="H381" i="11"/>
  <c r="I381" i="11" s="1"/>
  <c r="G381" i="11"/>
  <c r="H380" i="11"/>
  <c r="I380" i="11" s="1"/>
  <c r="G380" i="11"/>
  <c r="W379" i="11"/>
  <c r="Y379" i="11" s="1"/>
  <c r="N379" i="11"/>
  <c r="H379" i="11"/>
  <c r="I379" i="11" s="1"/>
  <c r="G379" i="11"/>
  <c r="W378" i="11"/>
  <c r="Y378" i="11" s="1"/>
  <c r="N378" i="11"/>
  <c r="H378" i="11"/>
  <c r="I378" i="11" s="1"/>
  <c r="G378" i="11"/>
  <c r="W377" i="11"/>
  <c r="Y377" i="11" s="1"/>
  <c r="N377" i="11"/>
  <c r="H377" i="11"/>
  <c r="G377" i="11"/>
  <c r="H376" i="11"/>
  <c r="I376" i="11" s="1"/>
  <c r="G376" i="11"/>
  <c r="W375" i="11"/>
  <c r="Y375" i="11" s="1"/>
  <c r="N375" i="11"/>
  <c r="H375" i="11"/>
  <c r="I375" i="11" s="1"/>
  <c r="G375" i="11"/>
  <c r="W374" i="11"/>
  <c r="Y374" i="11" s="1"/>
  <c r="N374" i="11"/>
  <c r="H374" i="11"/>
  <c r="I374" i="11" s="1"/>
  <c r="G374" i="11"/>
  <c r="W373" i="11"/>
  <c r="Y373" i="11" s="1"/>
  <c r="N373" i="11"/>
  <c r="H373" i="11"/>
  <c r="I373" i="11" s="1"/>
  <c r="G373" i="11"/>
  <c r="W372" i="11"/>
  <c r="Y372" i="11" s="1"/>
  <c r="N372" i="11"/>
  <c r="H372" i="11"/>
  <c r="G372" i="11"/>
  <c r="W371" i="11"/>
  <c r="Y371" i="11" s="1"/>
  <c r="N371" i="11"/>
  <c r="H371" i="11"/>
  <c r="G371" i="11"/>
  <c r="W370" i="11"/>
  <c r="Y370" i="11" s="1"/>
  <c r="N370" i="11"/>
  <c r="H370" i="11"/>
  <c r="I370" i="11" s="1"/>
  <c r="G370" i="11"/>
  <c r="W369" i="11"/>
  <c r="Y369" i="11" s="1"/>
  <c r="N369" i="11"/>
  <c r="H369" i="11"/>
  <c r="I369" i="11" s="1"/>
  <c r="G369" i="11"/>
  <c r="W368" i="11"/>
  <c r="Y368" i="11" s="1"/>
  <c r="N368" i="11"/>
  <c r="H368" i="11"/>
  <c r="I368" i="11" s="1"/>
  <c r="G368" i="11"/>
  <c r="W367" i="11"/>
  <c r="Y367" i="11" s="1"/>
  <c r="N367" i="11"/>
  <c r="H367" i="11"/>
  <c r="G367" i="11"/>
  <c r="W366" i="11"/>
  <c r="Y366" i="11" s="1"/>
  <c r="N366" i="11"/>
  <c r="H366" i="11"/>
  <c r="G366" i="11"/>
  <c r="W365" i="11"/>
  <c r="Y365" i="11" s="1"/>
  <c r="N365" i="11"/>
  <c r="H365" i="11"/>
  <c r="I365" i="11" s="1"/>
  <c r="G365" i="11"/>
  <c r="W364" i="11"/>
  <c r="Y364" i="11" s="1"/>
  <c r="N364" i="11"/>
  <c r="H364" i="11"/>
  <c r="I364" i="11" s="1"/>
  <c r="G364" i="11"/>
  <c r="W363" i="11"/>
  <c r="Y363" i="11" s="1"/>
  <c r="N363" i="11"/>
  <c r="H363" i="11"/>
  <c r="G363" i="11"/>
  <c r="W362" i="11"/>
  <c r="Y362" i="11" s="1"/>
  <c r="N362" i="11"/>
  <c r="H362" i="11"/>
  <c r="I362" i="11" s="1"/>
  <c r="G362" i="11"/>
  <c r="W361" i="11"/>
  <c r="Y361" i="11" s="1"/>
  <c r="N361" i="11"/>
  <c r="H361" i="11"/>
  <c r="I361" i="11" s="1"/>
  <c r="G361" i="11"/>
  <c r="W360" i="11"/>
  <c r="Y360" i="11" s="1"/>
  <c r="N360" i="11"/>
  <c r="H360" i="11"/>
  <c r="I360" i="11" s="1"/>
  <c r="G360" i="11"/>
  <c r="W359" i="11"/>
  <c r="Y359" i="11" s="1"/>
  <c r="N359" i="11"/>
  <c r="H359" i="11"/>
  <c r="G359" i="11"/>
  <c r="W358" i="11"/>
  <c r="Y358" i="11" s="1"/>
  <c r="N358" i="11"/>
  <c r="H358" i="11"/>
  <c r="I358" i="11" s="1"/>
  <c r="G358" i="11"/>
  <c r="W357" i="11"/>
  <c r="Y357" i="11" s="1"/>
  <c r="N357" i="11"/>
  <c r="H357" i="11"/>
  <c r="I357" i="11" s="1"/>
  <c r="G357" i="11"/>
  <c r="W356" i="11"/>
  <c r="Y356" i="11" s="1"/>
  <c r="N356" i="11"/>
  <c r="H356" i="11"/>
  <c r="I356" i="11" s="1"/>
  <c r="G356" i="11"/>
  <c r="W355" i="11"/>
  <c r="Y355" i="11" s="1"/>
  <c r="N355" i="11"/>
  <c r="H355" i="11"/>
  <c r="G355" i="11"/>
  <c r="H354" i="11"/>
  <c r="G354" i="11"/>
  <c r="W353" i="11"/>
  <c r="Y353" i="11" s="1"/>
  <c r="N353" i="11"/>
  <c r="H353" i="11"/>
  <c r="G353" i="11"/>
  <c r="W352" i="11"/>
  <c r="Y352" i="11" s="1"/>
  <c r="N352" i="11"/>
  <c r="H352" i="11"/>
  <c r="I352" i="11" s="1"/>
  <c r="G352" i="11"/>
  <c r="W351" i="11"/>
  <c r="Y351" i="11" s="1"/>
  <c r="N351" i="11"/>
  <c r="H351" i="11"/>
  <c r="I351" i="11" s="1"/>
  <c r="G351" i="11"/>
  <c r="W350" i="11"/>
  <c r="Y350" i="11" s="1"/>
  <c r="N350" i="11"/>
  <c r="H350" i="11"/>
  <c r="I350" i="11" s="1"/>
  <c r="G350" i="11"/>
  <c r="W349" i="11"/>
  <c r="Y349" i="11" s="1"/>
  <c r="N349" i="11"/>
  <c r="H349" i="11"/>
  <c r="G349" i="11"/>
  <c r="W348" i="11"/>
  <c r="Y348" i="11" s="1"/>
  <c r="N348" i="11"/>
  <c r="H348" i="11"/>
  <c r="G348" i="11"/>
  <c r="W347" i="11"/>
  <c r="Y347" i="11" s="1"/>
  <c r="N347" i="11"/>
  <c r="H347" i="11"/>
  <c r="I347" i="11" s="1"/>
  <c r="G347" i="11"/>
  <c r="H346" i="11"/>
  <c r="G346" i="11"/>
  <c r="W345" i="11"/>
  <c r="Y345" i="11" s="1"/>
  <c r="N345" i="11"/>
  <c r="H345" i="11"/>
  <c r="I345" i="11" s="1"/>
  <c r="G345" i="11"/>
  <c r="W344" i="11"/>
  <c r="Y344" i="11" s="1"/>
  <c r="N344" i="11"/>
  <c r="H344" i="11"/>
  <c r="I344" i="11" s="1"/>
  <c r="G344" i="11"/>
  <c r="W343" i="11"/>
  <c r="Y343" i="11" s="1"/>
  <c r="N343" i="11"/>
  <c r="H343" i="11"/>
  <c r="G343" i="11"/>
  <c r="W342" i="11"/>
  <c r="Y342" i="11" s="1"/>
  <c r="N342" i="11"/>
  <c r="H342" i="11"/>
  <c r="I342" i="11" s="1"/>
  <c r="G342" i="11"/>
  <c r="W341" i="11"/>
  <c r="Y341" i="11" s="1"/>
  <c r="N341" i="11"/>
  <c r="H341" i="11"/>
  <c r="I341" i="11" s="1"/>
  <c r="G341" i="11"/>
  <c r="W340" i="11"/>
  <c r="Y340" i="11" s="1"/>
  <c r="N340" i="11"/>
  <c r="H340" i="11"/>
  <c r="I340" i="11" s="1"/>
  <c r="G340" i="11"/>
  <c r="W339" i="11"/>
  <c r="Y339" i="11" s="1"/>
  <c r="N339" i="11"/>
  <c r="H339" i="11"/>
  <c r="G339" i="11"/>
  <c r="W338" i="11"/>
  <c r="Y338" i="11" s="1"/>
  <c r="N338" i="11"/>
  <c r="H338" i="11"/>
  <c r="I338" i="11" s="1"/>
  <c r="G338" i="11"/>
  <c r="W337" i="11"/>
  <c r="Y337" i="11" s="1"/>
  <c r="N337" i="11"/>
  <c r="H337" i="11"/>
  <c r="I337" i="11" s="1"/>
  <c r="G337" i="11"/>
  <c r="W336" i="11"/>
  <c r="Y336" i="11" s="1"/>
  <c r="N336" i="11"/>
  <c r="H336" i="11"/>
  <c r="I336" i="11" s="1"/>
  <c r="G336" i="11"/>
  <c r="W335" i="11"/>
  <c r="Y335" i="11" s="1"/>
  <c r="N335" i="11"/>
  <c r="H335" i="11"/>
  <c r="G335" i="11"/>
  <c r="H334" i="11"/>
  <c r="I334" i="11" s="1"/>
  <c r="G334" i="11"/>
  <c r="W333" i="11"/>
  <c r="Y333" i="11" s="1"/>
  <c r="N333" i="11"/>
  <c r="H333" i="11"/>
  <c r="G333" i="11"/>
  <c r="W332" i="11"/>
  <c r="Y332" i="11" s="1"/>
  <c r="N332" i="11"/>
  <c r="H332" i="11"/>
  <c r="I332" i="11" s="1"/>
  <c r="G332" i="11"/>
  <c r="W331" i="11"/>
  <c r="Y331" i="11" s="1"/>
  <c r="N331" i="11"/>
  <c r="H331" i="11"/>
  <c r="I331" i="11" s="1"/>
  <c r="G331" i="11"/>
  <c r="W330" i="11"/>
  <c r="Y330" i="11" s="1"/>
  <c r="N330" i="11"/>
  <c r="H330" i="11"/>
  <c r="I330" i="11" s="1"/>
  <c r="G330" i="11"/>
  <c r="W329" i="11"/>
  <c r="Y329" i="11" s="1"/>
  <c r="N329" i="11"/>
  <c r="H329" i="11"/>
  <c r="G329" i="11"/>
  <c r="H328" i="11"/>
  <c r="I328" i="11" s="1"/>
  <c r="G328" i="11"/>
  <c r="W327" i="11"/>
  <c r="Y327" i="11" s="1"/>
  <c r="N327" i="11"/>
  <c r="H327" i="11"/>
  <c r="G327" i="11"/>
  <c r="W326" i="11"/>
  <c r="Y326" i="11" s="1"/>
  <c r="N326" i="11"/>
  <c r="H326" i="11"/>
  <c r="I326" i="11" s="1"/>
  <c r="G326" i="11"/>
  <c r="W325" i="11"/>
  <c r="Y325" i="11" s="1"/>
  <c r="N325" i="11"/>
  <c r="H325" i="11"/>
  <c r="I325" i="11" s="1"/>
  <c r="G325" i="11"/>
  <c r="W324" i="11"/>
  <c r="Y324" i="11" s="1"/>
  <c r="N324" i="11"/>
  <c r="H324" i="11"/>
  <c r="G324" i="11"/>
  <c r="H323" i="11"/>
  <c r="I323" i="11" s="1"/>
  <c r="G323" i="11"/>
  <c r="W322" i="11"/>
  <c r="Y322" i="11" s="1"/>
  <c r="N322" i="11"/>
  <c r="H322" i="11"/>
  <c r="I322" i="11" s="1"/>
  <c r="G322" i="11"/>
  <c r="W321" i="11"/>
  <c r="Y321" i="11" s="1"/>
  <c r="N321" i="11"/>
  <c r="H321" i="11"/>
  <c r="I321" i="11" s="1"/>
  <c r="G321" i="11"/>
  <c r="W320" i="11"/>
  <c r="Y320" i="11" s="1"/>
  <c r="N320" i="11"/>
  <c r="H320" i="11"/>
  <c r="G320" i="11"/>
  <c r="H319" i="11"/>
  <c r="G319" i="11"/>
  <c r="W318" i="11"/>
  <c r="Y318" i="11" s="1"/>
  <c r="N318" i="11"/>
  <c r="H318" i="11"/>
  <c r="I318" i="11" s="1"/>
  <c r="G318" i="11"/>
  <c r="W317" i="11"/>
  <c r="Y317" i="11" s="1"/>
  <c r="N317" i="11"/>
  <c r="H317" i="11"/>
  <c r="I317" i="11" s="1"/>
  <c r="G317" i="11"/>
  <c r="W316" i="11"/>
  <c r="Y316" i="11" s="1"/>
  <c r="N316" i="11"/>
  <c r="H316" i="11"/>
  <c r="I316" i="11" s="1"/>
  <c r="G316" i="11"/>
  <c r="W315" i="11"/>
  <c r="Y315" i="11" s="1"/>
  <c r="N315" i="11"/>
  <c r="H315" i="11"/>
  <c r="G315" i="11"/>
  <c r="W314" i="11"/>
  <c r="Y314" i="11" s="1"/>
  <c r="N314" i="11"/>
  <c r="H314" i="11"/>
  <c r="I314" i="11" s="1"/>
  <c r="G314" i="11"/>
  <c r="W313" i="11"/>
  <c r="Y313" i="11" s="1"/>
  <c r="N313" i="11"/>
  <c r="H313" i="11"/>
  <c r="G313" i="11"/>
  <c r="W312" i="11"/>
  <c r="Y312" i="11" s="1"/>
  <c r="N312" i="11"/>
  <c r="H312" i="11"/>
  <c r="I312" i="11" s="1"/>
  <c r="G312" i="11"/>
  <c r="W311" i="11"/>
  <c r="Y311" i="11" s="1"/>
  <c r="N311" i="11"/>
  <c r="H311" i="11"/>
  <c r="G311" i="11"/>
  <c r="W310" i="11"/>
  <c r="Y310" i="11" s="1"/>
  <c r="N310" i="11"/>
  <c r="H310" i="11"/>
  <c r="I310" i="11" s="1"/>
  <c r="G310" i="11"/>
  <c r="H309" i="11"/>
  <c r="I309" i="11" s="1"/>
  <c r="G309" i="11"/>
  <c r="W308" i="11"/>
  <c r="Y308" i="11" s="1"/>
  <c r="N308" i="11"/>
  <c r="H308" i="11"/>
  <c r="G308" i="11"/>
  <c r="W307" i="11"/>
  <c r="Y307" i="11" s="1"/>
  <c r="N307" i="11"/>
  <c r="H307" i="11"/>
  <c r="I307" i="11" s="1"/>
  <c r="G307" i="11"/>
  <c r="W306" i="11"/>
  <c r="Y306" i="11" s="1"/>
  <c r="N306" i="11"/>
  <c r="H306" i="11"/>
  <c r="I306" i="11" s="1"/>
  <c r="G306" i="11"/>
  <c r="W305" i="11"/>
  <c r="Y305" i="11" s="1"/>
  <c r="N305" i="11"/>
  <c r="H305" i="11"/>
  <c r="I305" i="11" s="1"/>
  <c r="G305" i="11"/>
  <c r="W304" i="11"/>
  <c r="Y304" i="11" s="1"/>
  <c r="N304" i="11"/>
  <c r="H304" i="11"/>
  <c r="I304" i="11" s="1"/>
  <c r="G304" i="11"/>
  <c r="W303" i="11"/>
  <c r="Y303" i="11" s="1"/>
  <c r="N303" i="11"/>
  <c r="H303" i="11"/>
  <c r="I303" i="11" s="1"/>
  <c r="G303" i="11"/>
  <c r="W302" i="11"/>
  <c r="Y302" i="11" s="1"/>
  <c r="N302" i="11"/>
  <c r="H302" i="11"/>
  <c r="I302" i="11" s="1"/>
  <c r="G302" i="11"/>
  <c r="H301" i="11"/>
  <c r="G301" i="11"/>
  <c r="P300" i="11"/>
  <c r="L300" i="11"/>
  <c r="K300" i="11"/>
  <c r="X188" i="11" s="1"/>
  <c r="X300" i="11" s="1"/>
  <c r="J300" i="11"/>
  <c r="F300" i="11"/>
  <c r="E300" i="11"/>
  <c r="W299" i="11"/>
  <c r="Y299" i="11" s="1"/>
  <c r="N299" i="11"/>
  <c r="H299" i="11"/>
  <c r="I299" i="11" s="1"/>
  <c r="G299" i="11"/>
  <c r="W298" i="11"/>
  <c r="Y298" i="11" s="1"/>
  <c r="N298" i="11"/>
  <c r="H298" i="11"/>
  <c r="I298" i="11" s="1"/>
  <c r="G298" i="11"/>
  <c r="W297" i="11"/>
  <c r="Y297" i="11" s="1"/>
  <c r="N297" i="11"/>
  <c r="H297" i="11"/>
  <c r="I297" i="11" s="1"/>
  <c r="G297" i="11"/>
  <c r="W296" i="11"/>
  <c r="Y296" i="11" s="1"/>
  <c r="N296" i="11"/>
  <c r="H296" i="11"/>
  <c r="G296" i="11"/>
  <c r="W295" i="11"/>
  <c r="Y295" i="11" s="1"/>
  <c r="N295" i="11"/>
  <c r="H295" i="11"/>
  <c r="I295" i="11" s="1"/>
  <c r="G295" i="11"/>
  <c r="W294" i="11"/>
  <c r="Y294" i="11" s="1"/>
  <c r="N294" i="11"/>
  <c r="H294" i="11"/>
  <c r="G294" i="11"/>
  <c r="W293" i="11"/>
  <c r="Y293" i="11" s="1"/>
  <c r="N293" i="11"/>
  <c r="H293" i="11"/>
  <c r="I293" i="11" s="1"/>
  <c r="G293" i="11"/>
  <c r="W292" i="11"/>
  <c r="Y292" i="11" s="1"/>
  <c r="N292" i="11"/>
  <c r="H292" i="11"/>
  <c r="G292" i="11"/>
  <c r="W291" i="11"/>
  <c r="Y291" i="11" s="1"/>
  <c r="N291" i="11"/>
  <c r="H291" i="11"/>
  <c r="I291" i="11" s="1"/>
  <c r="G291" i="11"/>
  <c r="W290" i="11"/>
  <c r="Y290" i="11" s="1"/>
  <c r="N290" i="11"/>
  <c r="H290" i="11"/>
  <c r="G290" i="11"/>
  <c r="W289" i="11"/>
  <c r="Y289" i="11" s="1"/>
  <c r="N289" i="11"/>
  <c r="H289" i="11"/>
  <c r="I289" i="11" s="1"/>
  <c r="G289" i="11"/>
  <c r="W288" i="11"/>
  <c r="Y288" i="11" s="1"/>
  <c r="N288" i="11"/>
  <c r="H288" i="11"/>
  <c r="G288" i="11"/>
  <c r="W287" i="11"/>
  <c r="Y287" i="11" s="1"/>
  <c r="N287" i="11"/>
  <c r="H287" i="11"/>
  <c r="I287" i="11" s="1"/>
  <c r="G287" i="11"/>
  <c r="W286" i="11"/>
  <c r="Y286" i="11" s="1"/>
  <c r="N286" i="11"/>
  <c r="H286" i="11"/>
  <c r="I286" i="11" s="1"/>
  <c r="G286" i="11"/>
  <c r="H285" i="11"/>
  <c r="G285" i="11"/>
  <c r="W284" i="11"/>
  <c r="Y284" i="11" s="1"/>
  <c r="N284" i="11"/>
  <c r="H284" i="11"/>
  <c r="I284" i="11" s="1"/>
  <c r="G284" i="11"/>
  <c r="W283" i="11"/>
  <c r="Y283" i="11" s="1"/>
  <c r="N283" i="11"/>
  <c r="H283" i="11"/>
  <c r="I283" i="11" s="1"/>
  <c r="G283" i="11"/>
  <c r="W282" i="11"/>
  <c r="Y282" i="11" s="1"/>
  <c r="N282" i="11"/>
  <c r="H282" i="11"/>
  <c r="G282" i="11"/>
  <c r="W281" i="11"/>
  <c r="Y281" i="11" s="1"/>
  <c r="N281" i="11"/>
  <c r="H281" i="11"/>
  <c r="I281" i="11" s="1"/>
  <c r="G281" i="11"/>
  <c r="W280" i="11"/>
  <c r="Y280" i="11" s="1"/>
  <c r="N280" i="11"/>
  <c r="H280" i="11"/>
  <c r="I280" i="11" s="1"/>
  <c r="G280" i="11"/>
  <c r="W279" i="11"/>
  <c r="Y279" i="11" s="1"/>
  <c r="N279" i="11"/>
  <c r="H279" i="11"/>
  <c r="I279" i="11" s="1"/>
  <c r="G279" i="11"/>
  <c r="W278" i="11"/>
  <c r="Y278" i="11" s="1"/>
  <c r="N278" i="11"/>
  <c r="H278" i="11"/>
  <c r="G278" i="11"/>
  <c r="W277" i="11"/>
  <c r="Y277" i="11" s="1"/>
  <c r="N277" i="11"/>
  <c r="H277" i="11"/>
  <c r="I277" i="11" s="1"/>
  <c r="G277" i="11"/>
  <c r="W276" i="11"/>
  <c r="Y276" i="11" s="1"/>
  <c r="N276" i="11"/>
  <c r="H276" i="11"/>
  <c r="G276" i="11"/>
  <c r="W275" i="11"/>
  <c r="Y275" i="11" s="1"/>
  <c r="N275" i="11"/>
  <c r="H275" i="11"/>
  <c r="I275" i="11" s="1"/>
  <c r="G275" i="11"/>
  <c r="W274" i="11"/>
  <c r="Y274" i="11" s="1"/>
  <c r="N274" i="11"/>
  <c r="H274" i="11"/>
  <c r="G274" i="11"/>
  <c r="W273" i="11"/>
  <c r="Y273" i="11" s="1"/>
  <c r="N273" i="11"/>
  <c r="H273" i="11"/>
  <c r="I273" i="11" s="1"/>
  <c r="G273" i="11"/>
  <c r="W272" i="11"/>
  <c r="Y272" i="11" s="1"/>
  <c r="N272" i="11"/>
  <c r="H272" i="11"/>
  <c r="I272" i="11" s="1"/>
  <c r="G272" i="11"/>
  <c r="W271" i="11"/>
  <c r="Y271" i="11" s="1"/>
  <c r="N271" i="11"/>
  <c r="H271" i="11"/>
  <c r="I271" i="11" s="1"/>
  <c r="G271" i="11"/>
  <c r="W270" i="11"/>
  <c r="Y270" i="11" s="1"/>
  <c r="N270" i="11"/>
  <c r="H270" i="11"/>
  <c r="G270" i="11"/>
  <c r="H269" i="11"/>
  <c r="I269" i="11" s="1"/>
  <c r="G269" i="11"/>
  <c r="W268" i="11"/>
  <c r="Y268" i="11" s="1"/>
  <c r="N268" i="11"/>
  <c r="H268" i="11"/>
  <c r="G268" i="11"/>
  <c r="W267" i="11"/>
  <c r="Y267" i="11" s="1"/>
  <c r="N267" i="11"/>
  <c r="H267" i="11"/>
  <c r="I267" i="11" s="1"/>
  <c r="G267" i="11"/>
  <c r="W266" i="11"/>
  <c r="Y266" i="11" s="1"/>
  <c r="N266" i="11"/>
  <c r="H266" i="11"/>
  <c r="G266" i="11"/>
  <c r="W265" i="11"/>
  <c r="Y265" i="11" s="1"/>
  <c r="N265" i="11"/>
  <c r="H265" i="11"/>
  <c r="I265" i="11" s="1"/>
  <c r="G265" i="11"/>
  <c r="W264" i="11"/>
  <c r="Y264" i="11" s="1"/>
  <c r="N264" i="11"/>
  <c r="H264" i="11"/>
  <c r="G264" i="11"/>
  <c r="W263" i="11"/>
  <c r="Y263" i="11" s="1"/>
  <c r="N263" i="11"/>
  <c r="H263" i="11"/>
  <c r="I263" i="11" s="1"/>
  <c r="G263" i="11"/>
  <c r="W262" i="11"/>
  <c r="Y262" i="11" s="1"/>
  <c r="N262" i="11"/>
  <c r="H262" i="11"/>
  <c r="I262" i="11" s="1"/>
  <c r="G262" i="11"/>
  <c r="W261" i="11"/>
  <c r="Y261" i="11" s="1"/>
  <c r="N261" i="11"/>
  <c r="H261" i="11"/>
  <c r="I261" i="11" s="1"/>
  <c r="G261" i="11"/>
  <c r="W260" i="11"/>
  <c r="Y260" i="11" s="1"/>
  <c r="N260" i="11"/>
  <c r="H260" i="11"/>
  <c r="G260" i="11"/>
  <c r="W259" i="11"/>
  <c r="Y259" i="11" s="1"/>
  <c r="N259" i="11"/>
  <c r="H259" i="11"/>
  <c r="I259" i="11" s="1"/>
  <c r="G259" i="11"/>
  <c r="W258" i="11"/>
  <c r="Y258" i="11" s="1"/>
  <c r="N258" i="11"/>
  <c r="H258" i="11"/>
  <c r="I258" i="11" s="1"/>
  <c r="G258" i="11"/>
  <c r="W257" i="11"/>
  <c r="Y257" i="11" s="1"/>
  <c r="N257" i="11"/>
  <c r="H257" i="11"/>
  <c r="I257" i="11" s="1"/>
  <c r="G257" i="11"/>
  <c r="W256" i="11"/>
  <c r="Y256" i="11" s="1"/>
  <c r="N256" i="11"/>
  <c r="H256" i="11"/>
  <c r="G256" i="11"/>
  <c r="W255" i="11"/>
  <c r="Y255" i="11" s="1"/>
  <c r="N255" i="11"/>
  <c r="H255" i="11"/>
  <c r="I255" i="11" s="1"/>
  <c r="G255" i="11"/>
  <c r="W254" i="11"/>
  <c r="Y254" i="11" s="1"/>
  <c r="N254" i="11"/>
  <c r="H254" i="11"/>
  <c r="G254" i="11"/>
  <c r="W253" i="11"/>
  <c r="Y253" i="11" s="1"/>
  <c r="N253" i="11"/>
  <c r="H253" i="11"/>
  <c r="I253" i="11" s="1"/>
  <c r="G253" i="11"/>
  <c r="H252" i="11"/>
  <c r="G252" i="11"/>
  <c r="W251" i="11"/>
  <c r="Y251" i="11" s="1"/>
  <c r="N251" i="11"/>
  <c r="H251" i="11"/>
  <c r="I251" i="11" s="1"/>
  <c r="G251" i="11"/>
  <c r="W250" i="11"/>
  <c r="Y250" i="11" s="1"/>
  <c r="N250" i="11"/>
  <c r="H250" i="11"/>
  <c r="G250" i="11"/>
  <c r="W249" i="11"/>
  <c r="Y249" i="11" s="1"/>
  <c r="N249" i="11"/>
  <c r="H249" i="11"/>
  <c r="I249" i="11" s="1"/>
  <c r="G249" i="11"/>
  <c r="W248" i="11"/>
  <c r="Y248" i="11" s="1"/>
  <c r="N248" i="11"/>
  <c r="H248" i="11"/>
  <c r="I248" i="11" s="1"/>
  <c r="G248" i="11"/>
  <c r="W247" i="11"/>
  <c r="Y247" i="11" s="1"/>
  <c r="N247" i="11"/>
  <c r="H247" i="11"/>
  <c r="I247" i="11" s="1"/>
  <c r="G247" i="11"/>
  <c r="W246" i="11"/>
  <c r="Y246" i="11" s="1"/>
  <c r="N246" i="11"/>
  <c r="H246" i="11"/>
  <c r="G246" i="11"/>
  <c r="W245" i="11"/>
  <c r="Y245" i="11" s="1"/>
  <c r="N245" i="11"/>
  <c r="H245" i="11"/>
  <c r="I245" i="11" s="1"/>
  <c r="G245" i="11"/>
  <c r="W244" i="11"/>
  <c r="Y244" i="11" s="1"/>
  <c r="N244" i="11"/>
  <c r="H244" i="11"/>
  <c r="I244" i="11" s="1"/>
  <c r="G244" i="11"/>
  <c r="W243" i="11"/>
  <c r="Y243" i="11" s="1"/>
  <c r="N243" i="11"/>
  <c r="H243" i="11"/>
  <c r="I243" i="11" s="1"/>
  <c r="G243" i="11"/>
  <c r="W242" i="11"/>
  <c r="Y242" i="11" s="1"/>
  <c r="N242" i="11"/>
  <c r="H242" i="11"/>
  <c r="G242" i="11"/>
  <c r="W241" i="11"/>
  <c r="Y241" i="11" s="1"/>
  <c r="N241" i="11"/>
  <c r="H241" i="11"/>
  <c r="I241" i="11" s="1"/>
  <c r="G241" i="11"/>
  <c r="W240" i="11"/>
  <c r="Y240" i="11" s="1"/>
  <c r="N240" i="11"/>
  <c r="H240" i="11"/>
  <c r="I240" i="11" s="1"/>
  <c r="G240" i="11"/>
  <c r="W239" i="11"/>
  <c r="Y239" i="11" s="1"/>
  <c r="N239" i="11"/>
  <c r="H239" i="11"/>
  <c r="I239" i="11" s="1"/>
  <c r="G239" i="11"/>
  <c r="W238" i="11"/>
  <c r="Y238" i="11" s="1"/>
  <c r="N238" i="11"/>
  <c r="H238" i="11"/>
  <c r="G238" i="11"/>
  <c r="W237" i="11"/>
  <c r="Y237" i="11" s="1"/>
  <c r="N237" i="11"/>
  <c r="H237" i="11"/>
  <c r="I237" i="11" s="1"/>
  <c r="G237" i="11"/>
  <c r="W236" i="11"/>
  <c r="Y236" i="11" s="1"/>
  <c r="N236" i="11"/>
  <c r="H236" i="11"/>
  <c r="I236" i="11" s="1"/>
  <c r="G236" i="11"/>
  <c r="W235" i="11"/>
  <c r="Y235" i="11" s="1"/>
  <c r="N235" i="11"/>
  <c r="H235" i="11"/>
  <c r="I235" i="11" s="1"/>
  <c r="G235" i="11"/>
  <c r="W234" i="11"/>
  <c r="Y234" i="11" s="1"/>
  <c r="N234" i="11"/>
  <c r="H234" i="11"/>
  <c r="G234" i="11"/>
  <c r="W233" i="11"/>
  <c r="Y233" i="11" s="1"/>
  <c r="N233" i="11"/>
  <c r="H233" i="11"/>
  <c r="I233" i="11" s="1"/>
  <c r="G233" i="11"/>
  <c r="W232" i="11"/>
  <c r="Y232" i="11" s="1"/>
  <c r="N232" i="11"/>
  <c r="H232" i="11"/>
  <c r="I232" i="11" s="1"/>
  <c r="G232" i="11"/>
  <c r="W231" i="11"/>
  <c r="Y231" i="11" s="1"/>
  <c r="N231" i="11"/>
  <c r="H231" i="11"/>
  <c r="I231" i="11" s="1"/>
  <c r="G231" i="11"/>
  <c r="W230" i="11"/>
  <c r="Y230" i="11" s="1"/>
  <c r="N230" i="11"/>
  <c r="H230" i="11"/>
  <c r="G230" i="11"/>
  <c r="W229" i="11"/>
  <c r="Y229" i="11" s="1"/>
  <c r="N229" i="11"/>
  <c r="H229" i="11"/>
  <c r="I229" i="11" s="1"/>
  <c r="G229" i="11"/>
  <c r="W228" i="11"/>
  <c r="Y228" i="11" s="1"/>
  <c r="N228" i="11"/>
  <c r="H228" i="11"/>
  <c r="I228" i="11" s="1"/>
  <c r="G228" i="11"/>
  <c r="W227" i="11"/>
  <c r="Y227" i="11" s="1"/>
  <c r="N227" i="11"/>
  <c r="H227" i="11"/>
  <c r="I227" i="11" s="1"/>
  <c r="G227" i="11"/>
  <c r="W226" i="11"/>
  <c r="Y226" i="11" s="1"/>
  <c r="N226" i="11"/>
  <c r="H226" i="11"/>
  <c r="G226" i="11"/>
  <c r="W225" i="11"/>
  <c r="Y225" i="11" s="1"/>
  <c r="N225" i="11"/>
  <c r="H225" i="11"/>
  <c r="I225" i="11" s="1"/>
  <c r="G225" i="11"/>
  <c r="W224" i="11"/>
  <c r="Y224" i="11" s="1"/>
  <c r="N224" i="11"/>
  <c r="H224" i="11"/>
  <c r="I224" i="11" s="1"/>
  <c r="G224" i="11"/>
  <c r="W223" i="11"/>
  <c r="Y223" i="11" s="1"/>
  <c r="N223" i="11"/>
  <c r="H223" i="11"/>
  <c r="I223" i="11" s="1"/>
  <c r="G223" i="11"/>
  <c r="W222" i="11"/>
  <c r="Y222" i="11" s="1"/>
  <c r="N222" i="11"/>
  <c r="H222" i="11"/>
  <c r="G222" i="11"/>
  <c r="W221" i="11"/>
  <c r="Y221" i="11" s="1"/>
  <c r="N221" i="11"/>
  <c r="H221" i="11"/>
  <c r="I221" i="11" s="1"/>
  <c r="G221" i="11"/>
  <c r="H220" i="11"/>
  <c r="G220" i="11"/>
  <c r="W219" i="11"/>
  <c r="Y219" i="11" s="1"/>
  <c r="N219" i="11"/>
  <c r="H219" i="11"/>
  <c r="I219" i="11" s="1"/>
  <c r="G219" i="11"/>
  <c r="W218" i="11"/>
  <c r="Y218" i="11" s="1"/>
  <c r="N218" i="11"/>
  <c r="H218" i="11"/>
  <c r="I218" i="11" s="1"/>
  <c r="G218" i="11"/>
  <c r="W217" i="11"/>
  <c r="Y217" i="11" s="1"/>
  <c r="N217" i="11"/>
  <c r="H217" i="11"/>
  <c r="I217" i="11" s="1"/>
  <c r="G217" i="11"/>
  <c r="W216" i="11"/>
  <c r="Y216" i="11" s="1"/>
  <c r="N216" i="11"/>
  <c r="H216" i="11"/>
  <c r="G216" i="11"/>
  <c r="W215" i="11"/>
  <c r="Y215" i="11" s="1"/>
  <c r="N215" i="11"/>
  <c r="H215" i="11"/>
  <c r="I215" i="11" s="1"/>
  <c r="G215" i="11"/>
  <c r="W214" i="11"/>
  <c r="Y214" i="11" s="1"/>
  <c r="N214" i="11"/>
  <c r="H214" i="11"/>
  <c r="I214" i="11" s="1"/>
  <c r="G214" i="11"/>
  <c r="W213" i="11"/>
  <c r="Y213" i="11" s="1"/>
  <c r="N213" i="11"/>
  <c r="H213" i="11"/>
  <c r="G213" i="11"/>
  <c r="W212" i="11"/>
  <c r="Y212" i="11" s="1"/>
  <c r="N212" i="11"/>
  <c r="H212" i="11"/>
  <c r="G212" i="11"/>
  <c r="W211" i="11"/>
  <c r="Y211" i="11" s="1"/>
  <c r="N211" i="11"/>
  <c r="H211" i="11"/>
  <c r="I211" i="11" s="1"/>
  <c r="G211" i="11"/>
  <c r="W210" i="11"/>
  <c r="Y210" i="11" s="1"/>
  <c r="N210" i="11"/>
  <c r="H210" i="11"/>
  <c r="I210" i="11" s="1"/>
  <c r="G210" i="11"/>
  <c r="W209" i="11"/>
  <c r="Y209" i="11" s="1"/>
  <c r="N209" i="11"/>
  <c r="H209" i="11"/>
  <c r="I209" i="11" s="1"/>
  <c r="G209" i="11"/>
  <c r="W208" i="11"/>
  <c r="Y208" i="11" s="1"/>
  <c r="N208" i="11"/>
  <c r="H208" i="11"/>
  <c r="G208" i="11"/>
  <c r="H207" i="11"/>
  <c r="I207" i="11" s="1"/>
  <c r="G207" i="11"/>
  <c r="W206" i="11"/>
  <c r="Y206" i="11" s="1"/>
  <c r="N206" i="11"/>
  <c r="H206" i="11"/>
  <c r="G206" i="11"/>
  <c r="W205" i="11"/>
  <c r="Y205" i="11" s="1"/>
  <c r="N205" i="11"/>
  <c r="H205" i="11"/>
  <c r="I205" i="11" s="1"/>
  <c r="G205" i="11"/>
  <c r="W204" i="11"/>
  <c r="Y204" i="11" s="1"/>
  <c r="N204" i="11"/>
  <c r="H204" i="11"/>
  <c r="I204" i="11" s="1"/>
  <c r="G204" i="11"/>
  <c r="W203" i="11"/>
  <c r="Y203" i="11" s="1"/>
  <c r="N203" i="11"/>
  <c r="H203" i="11"/>
  <c r="G203" i="11"/>
  <c r="W202" i="11"/>
  <c r="Y202" i="11" s="1"/>
  <c r="N202" i="11"/>
  <c r="H202" i="11"/>
  <c r="G202" i="11"/>
  <c r="W201" i="11"/>
  <c r="Y201" i="11" s="1"/>
  <c r="N201" i="11"/>
  <c r="H201" i="11"/>
  <c r="I201" i="11" s="1"/>
  <c r="G201" i="11"/>
  <c r="W200" i="11"/>
  <c r="Y200" i="11" s="1"/>
  <c r="N200" i="11"/>
  <c r="H200" i="11"/>
  <c r="I200" i="11" s="1"/>
  <c r="G200" i="11"/>
  <c r="W199" i="11"/>
  <c r="Y199" i="11" s="1"/>
  <c r="N199" i="11"/>
  <c r="H199" i="11"/>
  <c r="I199" i="11" s="1"/>
  <c r="G199" i="11"/>
  <c r="W198" i="11"/>
  <c r="Y198" i="11" s="1"/>
  <c r="N198" i="11"/>
  <c r="H198" i="11"/>
  <c r="G198" i="11"/>
  <c r="W197" i="11"/>
  <c r="Y197" i="11" s="1"/>
  <c r="N197" i="11"/>
  <c r="H197" i="11"/>
  <c r="I197" i="11" s="1"/>
  <c r="G197" i="11"/>
  <c r="W196" i="11"/>
  <c r="Y196" i="11" s="1"/>
  <c r="N196" i="11"/>
  <c r="H196" i="11"/>
  <c r="I196" i="11" s="1"/>
  <c r="G196" i="11"/>
  <c r="W195" i="11"/>
  <c r="Y195" i="11" s="1"/>
  <c r="N195" i="11"/>
  <c r="H195" i="11"/>
  <c r="G195" i="11"/>
  <c r="W194" i="11"/>
  <c r="Y194" i="11" s="1"/>
  <c r="N194" i="11"/>
  <c r="H194" i="11"/>
  <c r="G194" i="11"/>
  <c r="W193" i="11"/>
  <c r="Y193" i="11" s="1"/>
  <c r="N193" i="11"/>
  <c r="H193" i="11"/>
  <c r="I193" i="11" s="1"/>
  <c r="G193" i="11"/>
  <c r="W192" i="11"/>
  <c r="Y192" i="11" s="1"/>
  <c r="N192" i="11"/>
  <c r="H192" i="11"/>
  <c r="I192" i="11" s="1"/>
  <c r="G192" i="11"/>
  <c r="W191" i="11"/>
  <c r="Y191" i="11" s="1"/>
  <c r="N191" i="11"/>
  <c r="H191" i="11"/>
  <c r="I191" i="11" s="1"/>
  <c r="G191" i="11"/>
  <c r="W190" i="11"/>
  <c r="Y190" i="11" s="1"/>
  <c r="N190" i="11"/>
  <c r="H190" i="11"/>
  <c r="G190" i="11"/>
  <c r="W189" i="11"/>
  <c r="Y189" i="11" s="1"/>
  <c r="N189" i="11"/>
  <c r="H189" i="11"/>
  <c r="I189" i="11" s="1"/>
  <c r="G189" i="11"/>
  <c r="H188" i="11"/>
  <c r="I188" i="11" s="1"/>
  <c r="G188" i="11"/>
  <c r="P187" i="11"/>
  <c r="L187" i="11"/>
  <c r="F187" i="11"/>
  <c r="E187" i="11"/>
  <c r="W186" i="11"/>
  <c r="Y186" i="11" s="1"/>
  <c r="N186" i="11"/>
  <c r="H186" i="11"/>
  <c r="I186" i="11" s="1"/>
  <c r="G186" i="11"/>
  <c r="W185" i="11"/>
  <c r="Y185" i="11" s="1"/>
  <c r="N185" i="11"/>
  <c r="H185" i="11"/>
  <c r="G185" i="11"/>
  <c r="W184" i="11"/>
  <c r="Y184" i="11" s="1"/>
  <c r="N184" i="11"/>
  <c r="H184" i="11"/>
  <c r="I184" i="11" s="1"/>
  <c r="G184" i="11"/>
  <c r="W183" i="11"/>
  <c r="Y183" i="11" s="1"/>
  <c r="N183" i="11"/>
  <c r="H183" i="11"/>
  <c r="G183" i="11"/>
  <c r="W182" i="11"/>
  <c r="Y182" i="11" s="1"/>
  <c r="N182" i="11"/>
  <c r="H182" i="11"/>
  <c r="I182" i="11" s="1"/>
  <c r="G182" i="11"/>
  <c r="W181" i="11"/>
  <c r="Y181" i="11" s="1"/>
  <c r="N181" i="11"/>
  <c r="H181" i="11"/>
  <c r="I181" i="11" s="1"/>
  <c r="G181" i="11"/>
  <c r="W180" i="11"/>
  <c r="Y180" i="11" s="1"/>
  <c r="N180" i="11"/>
  <c r="H180" i="11"/>
  <c r="I180" i="11" s="1"/>
  <c r="G180" i="11"/>
  <c r="W179" i="11"/>
  <c r="Y179" i="11" s="1"/>
  <c r="N179" i="11"/>
  <c r="H179" i="11"/>
  <c r="G179" i="11"/>
  <c r="W178" i="11"/>
  <c r="Y178" i="11" s="1"/>
  <c r="N178" i="11"/>
  <c r="H178" i="11"/>
  <c r="I178" i="11" s="1"/>
  <c r="G178" i="11"/>
  <c r="W177" i="11"/>
  <c r="Y177" i="11" s="1"/>
  <c r="N177" i="11"/>
  <c r="H177" i="11"/>
  <c r="G177" i="11"/>
  <c r="W176" i="11"/>
  <c r="Y176" i="11" s="1"/>
  <c r="N176" i="11"/>
  <c r="H176" i="11"/>
  <c r="I176" i="11" s="1"/>
  <c r="G176" i="11"/>
  <c r="W175" i="11"/>
  <c r="Y175" i="11" s="1"/>
  <c r="N175" i="11"/>
  <c r="H175" i="11"/>
  <c r="G175" i="11"/>
  <c r="W174" i="11"/>
  <c r="Y174" i="11" s="1"/>
  <c r="N174" i="11"/>
  <c r="H174" i="11"/>
  <c r="I174" i="11" s="1"/>
  <c r="G174" i="11"/>
  <c r="W173" i="11"/>
  <c r="Y173" i="11" s="1"/>
  <c r="N173" i="11"/>
  <c r="H173" i="11"/>
  <c r="I173" i="11" s="1"/>
  <c r="G173" i="11"/>
  <c r="W172" i="11"/>
  <c r="Y172" i="11" s="1"/>
  <c r="N172" i="11"/>
  <c r="H172" i="11"/>
  <c r="I172" i="11" s="1"/>
  <c r="G172" i="11"/>
  <c r="W171" i="11"/>
  <c r="Y171" i="11" s="1"/>
  <c r="N171" i="11"/>
  <c r="H171" i="11"/>
  <c r="G171" i="11"/>
  <c r="W170" i="11"/>
  <c r="Y170" i="11" s="1"/>
  <c r="N170" i="11"/>
  <c r="H170" i="11"/>
  <c r="I170" i="11" s="1"/>
  <c r="G170" i="11"/>
  <c r="W169" i="11"/>
  <c r="Y169" i="11" s="1"/>
  <c r="N169" i="11"/>
  <c r="H169" i="11"/>
  <c r="I169" i="11" s="1"/>
  <c r="G169" i="11"/>
  <c r="W168" i="11"/>
  <c r="Y168" i="11" s="1"/>
  <c r="N168" i="11"/>
  <c r="H168" i="11"/>
  <c r="I168" i="11" s="1"/>
  <c r="G168" i="11"/>
  <c r="W167" i="11"/>
  <c r="Y167" i="11" s="1"/>
  <c r="N167" i="11"/>
  <c r="H167" i="11"/>
  <c r="G167" i="11"/>
  <c r="W166" i="11"/>
  <c r="Y166" i="11" s="1"/>
  <c r="N166" i="11"/>
  <c r="H166" i="11"/>
  <c r="I166" i="11" s="1"/>
  <c r="G166" i="11"/>
  <c r="W165" i="11"/>
  <c r="Y165" i="11" s="1"/>
  <c r="N165" i="11"/>
  <c r="H165" i="11"/>
  <c r="I165" i="11" s="1"/>
  <c r="G165" i="11"/>
  <c r="W164" i="11"/>
  <c r="Y164" i="11" s="1"/>
  <c r="N164" i="11"/>
  <c r="H164" i="11"/>
  <c r="I164" i="11" s="1"/>
  <c r="G164" i="11"/>
  <c r="W163" i="11"/>
  <c r="Y163" i="11" s="1"/>
  <c r="N163" i="11"/>
  <c r="H163" i="11"/>
  <c r="G163" i="11"/>
  <c r="W162" i="11"/>
  <c r="Y162" i="11" s="1"/>
  <c r="N162" i="11"/>
  <c r="H162" i="11"/>
  <c r="I162" i="11" s="1"/>
  <c r="G162" i="11"/>
  <c r="H161" i="11"/>
  <c r="I161" i="11" s="1"/>
  <c r="G161" i="11"/>
  <c r="W160" i="11"/>
  <c r="Y160" i="11" s="1"/>
  <c r="N160" i="11"/>
  <c r="H160" i="11"/>
  <c r="I160" i="11" s="1"/>
  <c r="G160" i="11"/>
  <c r="W159" i="11"/>
  <c r="Y159" i="11" s="1"/>
  <c r="N159" i="11"/>
  <c r="H159" i="11"/>
  <c r="I159" i="11" s="1"/>
  <c r="G159" i="11"/>
  <c r="W158" i="11"/>
  <c r="Y158" i="11" s="1"/>
  <c r="N158" i="11"/>
  <c r="H158" i="11"/>
  <c r="I158" i="11" s="1"/>
  <c r="G158" i="11"/>
  <c r="W157" i="11"/>
  <c r="Y157" i="11" s="1"/>
  <c r="N157" i="11"/>
  <c r="H157" i="11"/>
  <c r="I157" i="11" s="1"/>
  <c r="G157" i="11"/>
  <c r="W156" i="11"/>
  <c r="Y156" i="11" s="1"/>
  <c r="N156" i="11"/>
  <c r="H156" i="11"/>
  <c r="I156" i="11" s="1"/>
  <c r="G156" i="11"/>
  <c r="W155" i="11"/>
  <c r="Y155" i="11" s="1"/>
  <c r="N155" i="11"/>
  <c r="H155" i="11"/>
  <c r="I155" i="11" s="1"/>
  <c r="G155" i="11"/>
  <c r="W154" i="11"/>
  <c r="Y154" i="11" s="1"/>
  <c r="N154" i="11"/>
  <c r="H154" i="11"/>
  <c r="I154" i="11" s="1"/>
  <c r="G154" i="11"/>
  <c r="W153" i="11"/>
  <c r="Y153" i="11" s="1"/>
  <c r="N153" i="11"/>
  <c r="H153" i="11"/>
  <c r="I153" i="11" s="1"/>
  <c r="G153" i="11"/>
  <c r="W152" i="11"/>
  <c r="Y152" i="11" s="1"/>
  <c r="N152" i="11"/>
  <c r="H152" i="11"/>
  <c r="I152" i="11" s="1"/>
  <c r="G152" i="11"/>
  <c r="W151" i="11"/>
  <c r="Y151" i="11" s="1"/>
  <c r="N151" i="11"/>
  <c r="H151" i="11"/>
  <c r="I151" i="11" s="1"/>
  <c r="G151" i="11"/>
  <c r="W150" i="11"/>
  <c r="Y150" i="11" s="1"/>
  <c r="N150" i="11"/>
  <c r="H150" i="11"/>
  <c r="I150" i="11" s="1"/>
  <c r="G150" i="11"/>
  <c r="W149" i="11"/>
  <c r="Y149" i="11" s="1"/>
  <c r="N149" i="11"/>
  <c r="H149" i="11"/>
  <c r="I149" i="11" s="1"/>
  <c r="G149" i="11"/>
  <c r="W148" i="11"/>
  <c r="Y148" i="11" s="1"/>
  <c r="N148" i="11"/>
  <c r="H148" i="11"/>
  <c r="I148" i="11" s="1"/>
  <c r="G148" i="11"/>
  <c r="W147" i="11"/>
  <c r="Y147" i="11" s="1"/>
  <c r="N147" i="11"/>
  <c r="H147" i="11"/>
  <c r="I147" i="11" s="1"/>
  <c r="G147" i="11"/>
  <c r="W146" i="11"/>
  <c r="Y146" i="11" s="1"/>
  <c r="N146" i="11"/>
  <c r="H146" i="11"/>
  <c r="I146" i="11" s="1"/>
  <c r="G146" i="11"/>
  <c r="W145" i="11"/>
  <c r="Y145" i="11" s="1"/>
  <c r="N145" i="11"/>
  <c r="H145" i="11"/>
  <c r="I145" i="11" s="1"/>
  <c r="G145" i="11"/>
  <c r="W144" i="11"/>
  <c r="Y144" i="11" s="1"/>
  <c r="N144" i="11"/>
  <c r="H144" i="11"/>
  <c r="I144" i="11" s="1"/>
  <c r="G144" i="11"/>
  <c r="W143" i="11"/>
  <c r="Y143" i="11" s="1"/>
  <c r="N143" i="11"/>
  <c r="H143" i="11"/>
  <c r="I143" i="11" s="1"/>
  <c r="G143" i="11"/>
  <c r="W142" i="11"/>
  <c r="Y142" i="11" s="1"/>
  <c r="N142" i="11"/>
  <c r="H142" i="11"/>
  <c r="I142" i="11" s="1"/>
  <c r="G142" i="11"/>
  <c r="W141" i="11"/>
  <c r="Y141" i="11" s="1"/>
  <c r="N141" i="11"/>
  <c r="H141" i="11"/>
  <c r="I141" i="11" s="1"/>
  <c r="G141" i="11"/>
  <c r="W140" i="11"/>
  <c r="Y140" i="11" s="1"/>
  <c r="N140" i="11"/>
  <c r="H140" i="11"/>
  <c r="I140" i="11" s="1"/>
  <c r="G140" i="11"/>
  <c r="W139" i="11"/>
  <c r="Y139" i="11" s="1"/>
  <c r="N139" i="11"/>
  <c r="H139" i="11"/>
  <c r="I139" i="11" s="1"/>
  <c r="G139" i="11"/>
  <c r="W138" i="11"/>
  <c r="Y138" i="11" s="1"/>
  <c r="N138" i="11"/>
  <c r="H138" i="11"/>
  <c r="G138" i="11"/>
  <c r="H137" i="11"/>
  <c r="I137" i="11" s="1"/>
  <c r="G137" i="11"/>
  <c r="W136" i="11"/>
  <c r="Y136" i="11" s="1"/>
  <c r="N136" i="11"/>
  <c r="H136" i="11"/>
  <c r="I136" i="11" s="1"/>
  <c r="G136" i="11"/>
  <c r="W135" i="11"/>
  <c r="Y135" i="11" s="1"/>
  <c r="N135" i="11"/>
  <c r="H135" i="11"/>
  <c r="G135" i="11"/>
  <c r="W134" i="11"/>
  <c r="Y134" i="11" s="1"/>
  <c r="N134" i="11"/>
  <c r="H134" i="11"/>
  <c r="I134" i="11" s="1"/>
  <c r="G134" i="11"/>
  <c r="W133" i="11"/>
  <c r="Y133" i="11" s="1"/>
  <c r="N133" i="11"/>
  <c r="H133" i="11"/>
  <c r="I133" i="11" s="1"/>
  <c r="G133" i="11"/>
  <c r="W132" i="11"/>
  <c r="Y132" i="11" s="1"/>
  <c r="N132" i="11"/>
  <c r="H132" i="11"/>
  <c r="G132" i="11"/>
  <c r="W131" i="11"/>
  <c r="Y131" i="11" s="1"/>
  <c r="N131" i="11"/>
  <c r="H131" i="11"/>
  <c r="I131" i="11" s="1"/>
  <c r="G131" i="11"/>
  <c r="W130" i="11"/>
  <c r="Y130" i="11" s="1"/>
  <c r="N130" i="11"/>
  <c r="H130" i="11"/>
  <c r="I130" i="11" s="1"/>
  <c r="G130" i="11"/>
  <c r="W129" i="11"/>
  <c r="Y129" i="11" s="1"/>
  <c r="N129" i="11"/>
  <c r="H129" i="11"/>
  <c r="I129" i="11" s="1"/>
  <c r="G129" i="11"/>
  <c r="W128" i="11"/>
  <c r="Y128" i="11" s="1"/>
  <c r="N128" i="11"/>
  <c r="H128" i="11"/>
  <c r="G128" i="11"/>
  <c r="W127" i="11"/>
  <c r="Y127" i="11" s="1"/>
  <c r="N127" i="11"/>
  <c r="H127" i="11"/>
  <c r="I127" i="11" s="1"/>
  <c r="G127" i="11"/>
  <c r="W126" i="11"/>
  <c r="Y126" i="11" s="1"/>
  <c r="N126" i="11"/>
  <c r="H126" i="11"/>
  <c r="I126" i="11" s="1"/>
  <c r="G126" i="11"/>
  <c r="W125" i="11"/>
  <c r="Y125" i="11" s="1"/>
  <c r="N125" i="11"/>
  <c r="H125" i="11"/>
  <c r="I125" i="11" s="1"/>
  <c r="G125" i="11"/>
  <c r="W124" i="11"/>
  <c r="Y124" i="11" s="1"/>
  <c r="N124" i="11"/>
  <c r="H124" i="11"/>
  <c r="G124" i="11"/>
  <c r="W123" i="11"/>
  <c r="Y123" i="11" s="1"/>
  <c r="N123" i="11"/>
  <c r="H123" i="11"/>
  <c r="G123" i="11"/>
  <c r="W122" i="11"/>
  <c r="Y122" i="11" s="1"/>
  <c r="N122" i="11"/>
  <c r="H122" i="11"/>
  <c r="I122" i="11" s="1"/>
  <c r="G122" i="11"/>
  <c r="H121" i="11"/>
  <c r="G121" i="11"/>
  <c r="W120" i="11"/>
  <c r="Y120" i="11" s="1"/>
  <c r="N120" i="11"/>
  <c r="H120" i="11"/>
  <c r="I120" i="11" s="1"/>
  <c r="G120" i="11"/>
  <c r="W119" i="11"/>
  <c r="Y119" i="11" s="1"/>
  <c r="N119" i="11"/>
  <c r="H119" i="11"/>
  <c r="G119" i="11"/>
  <c r="W118" i="11"/>
  <c r="Y118" i="11" s="1"/>
  <c r="N118" i="11"/>
  <c r="I118" i="11"/>
  <c r="H118" i="11"/>
  <c r="G118" i="11"/>
  <c r="W117" i="11"/>
  <c r="Y117" i="11" s="1"/>
  <c r="N117" i="11"/>
  <c r="H117" i="11"/>
  <c r="G117" i="11"/>
  <c r="W116" i="11"/>
  <c r="Y116" i="11" s="1"/>
  <c r="N116" i="11"/>
  <c r="H116" i="11"/>
  <c r="I116" i="11" s="1"/>
  <c r="G116" i="11"/>
  <c r="W115" i="11"/>
  <c r="Y115" i="11" s="1"/>
  <c r="N115" i="11"/>
  <c r="H115" i="11"/>
  <c r="I115" i="11" s="1"/>
  <c r="G115" i="11"/>
  <c r="W114" i="11"/>
  <c r="Y114" i="11" s="1"/>
  <c r="N114" i="11"/>
  <c r="H114" i="11"/>
  <c r="G114" i="11"/>
  <c r="W113" i="11"/>
  <c r="Y113" i="11" s="1"/>
  <c r="N113" i="11"/>
  <c r="H113" i="11"/>
  <c r="I113" i="11" s="1"/>
  <c r="G113" i="11"/>
  <c r="W112" i="11"/>
  <c r="Y112" i="11" s="1"/>
  <c r="N112" i="11"/>
  <c r="H112" i="11"/>
  <c r="I112" i="11" s="1"/>
  <c r="G112" i="11"/>
  <c r="W111" i="11"/>
  <c r="Y111" i="11" s="1"/>
  <c r="N111" i="11"/>
  <c r="H111" i="11"/>
  <c r="I111" i="11" s="1"/>
  <c r="G111" i="11"/>
  <c r="W110" i="11"/>
  <c r="Y110" i="11" s="1"/>
  <c r="N110" i="11"/>
  <c r="H110" i="11"/>
  <c r="G110" i="11"/>
  <c r="W109" i="11"/>
  <c r="Y109" i="11" s="1"/>
  <c r="N109" i="11"/>
  <c r="H109" i="11"/>
  <c r="I109" i="11" s="1"/>
  <c r="G109" i="11"/>
  <c r="W108" i="11"/>
  <c r="Y108" i="11" s="1"/>
  <c r="N108" i="11"/>
  <c r="H108" i="11"/>
  <c r="I108" i="11" s="1"/>
  <c r="G108" i="11"/>
  <c r="W107" i="11"/>
  <c r="Y107" i="11" s="1"/>
  <c r="N107" i="11"/>
  <c r="H107" i="11"/>
  <c r="I107" i="11" s="1"/>
  <c r="G107" i="11"/>
  <c r="W106" i="11"/>
  <c r="Y106" i="11" s="1"/>
  <c r="N106" i="11"/>
  <c r="H106" i="11"/>
  <c r="G106" i="11"/>
  <c r="W105" i="11"/>
  <c r="Y105" i="11" s="1"/>
  <c r="N105" i="11"/>
  <c r="H105" i="11"/>
  <c r="I105" i="11" s="1"/>
  <c r="G105" i="11"/>
  <c r="W104" i="11"/>
  <c r="Y104" i="11" s="1"/>
  <c r="N104" i="11"/>
  <c r="H104" i="11"/>
  <c r="I104" i="11" s="1"/>
  <c r="G104" i="11"/>
  <c r="W103" i="11"/>
  <c r="Y103" i="11" s="1"/>
  <c r="N103" i="11"/>
  <c r="H103" i="11"/>
  <c r="G103" i="11"/>
  <c r="H102" i="11"/>
  <c r="I102" i="11" s="1"/>
  <c r="G102" i="11"/>
  <c r="W101" i="11"/>
  <c r="Y101" i="11" s="1"/>
  <c r="N101" i="11"/>
  <c r="H101" i="11"/>
  <c r="I101" i="11" s="1"/>
  <c r="G101" i="11"/>
  <c r="W100" i="11"/>
  <c r="Y100" i="11" s="1"/>
  <c r="N100" i="11"/>
  <c r="H100" i="11"/>
  <c r="G100" i="11"/>
  <c r="W99" i="11"/>
  <c r="Y99" i="11" s="1"/>
  <c r="N99" i="11"/>
  <c r="H99" i="11"/>
  <c r="I99" i="11" s="1"/>
  <c r="G99" i="11"/>
  <c r="W98" i="11"/>
  <c r="Y98" i="11" s="1"/>
  <c r="N98" i="11"/>
  <c r="H98" i="11"/>
  <c r="I98" i="11" s="1"/>
  <c r="G98" i="11"/>
  <c r="W97" i="11"/>
  <c r="Y97" i="11" s="1"/>
  <c r="N97" i="11"/>
  <c r="H97" i="11"/>
  <c r="I97" i="11" s="1"/>
  <c r="G97" i="11"/>
  <c r="W96" i="11"/>
  <c r="Y96" i="11" s="1"/>
  <c r="N96" i="11"/>
  <c r="H96" i="11"/>
  <c r="G96" i="11"/>
  <c r="W95" i="11"/>
  <c r="Y95" i="11" s="1"/>
  <c r="N95" i="11"/>
  <c r="H95" i="11"/>
  <c r="I95" i="11" s="1"/>
  <c r="G95" i="11"/>
  <c r="W94" i="11"/>
  <c r="Y94" i="11" s="1"/>
  <c r="N94" i="11"/>
  <c r="H94" i="11"/>
  <c r="I94" i="11" s="1"/>
  <c r="G94" i="11"/>
  <c r="W93" i="11"/>
  <c r="Y93" i="11" s="1"/>
  <c r="N93" i="11"/>
  <c r="H93" i="11"/>
  <c r="G93" i="11"/>
  <c r="W92" i="11"/>
  <c r="Y92" i="11" s="1"/>
  <c r="N92" i="11"/>
  <c r="H92" i="11"/>
  <c r="I92" i="11" s="1"/>
  <c r="G92" i="11"/>
  <c r="W91" i="11"/>
  <c r="Y91" i="11" s="1"/>
  <c r="N91" i="11"/>
  <c r="H91" i="11"/>
  <c r="G91" i="11"/>
  <c r="W90" i="11"/>
  <c r="Y90" i="11" s="1"/>
  <c r="N90" i="11"/>
  <c r="H90" i="11"/>
  <c r="I90" i="11" s="1"/>
  <c r="G90" i="11"/>
  <c r="W89" i="11"/>
  <c r="Y89" i="11" s="1"/>
  <c r="N89" i="11"/>
  <c r="H89" i="11"/>
  <c r="I89" i="11" s="1"/>
  <c r="G89" i="11"/>
  <c r="H88" i="11"/>
  <c r="I88" i="11" s="1"/>
  <c r="G88" i="11"/>
  <c r="W87" i="11"/>
  <c r="Y87" i="11" s="1"/>
  <c r="N87" i="11"/>
  <c r="H87" i="11"/>
  <c r="I87" i="11" s="1"/>
  <c r="G87" i="11"/>
  <c r="W86" i="11"/>
  <c r="Y86" i="11" s="1"/>
  <c r="N86" i="11"/>
  <c r="H86" i="11"/>
  <c r="G86" i="11"/>
  <c r="W85" i="11"/>
  <c r="Y85" i="11" s="1"/>
  <c r="N85" i="11"/>
  <c r="H85" i="11"/>
  <c r="I85" i="11" s="1"/>
  <c r="G85" i="11"/>
  <c r="W84" i="11"/>
  <c r="Y84" i="11" s="1"/>
  <c r="N84" i="11"/>
  <c r="H84" i="11"/>
  <c r="I84" i="11" s="1"/>
  <c r="G84" i="11"/>
  <c r="W83" i="11"/>
  <c r="Y83" i="11" s="1"/>
  <c r="N83" i="11"/>
  <c r="H83" i="11"/>
  <c r="G83" i="11"/>
  <c r="W82" i="11"/>
  <c r="Y82" i="11" s="1"/>
  <c r="N82" i="11"/>
  <c r="H82" i="11"/>
  <c r="I82" i="11" s="1"/>
  <c r="G82" i="11"/>
  <c r="W81" i="11"/>
  <c r="Y81" i="11" s="1"/>
  <c r="N81" i="11"/>
  <c r="H81" i="11"/>
  <c r="G81" i="11"/>
  <c r="W80" i="11"/>
  <c r="Y80" i="11" s="1"/>
  <c r="N80" i="11"/>
  <c r="H80" i="11"/>
  <c r="I80" i="11" s="1"/>
  <c r="G80" i="11"/>
  <c r="W79" i="11"/>
  <c r="Y79" i="11" s="1"/>
  <c r="N79" i="11"/>
  <c r="H79" i="11"/>
  <c r="I79" i="11" s="1"/>
  <c r="G79" i="11"/>
  <c r="W78" i="11"/>
  <c r="Y78" i="11" s="1"/>
  <c r="N78" i="11"/>
  <c r="H78" i="11"/>
  <c r="G78" i="11"/>
  <c r="W77" i="11"/>
  <c r="Y77" i="11" s="1"/>
  <c r="N77" i="11"/>
  <c r="H77" i="11"/>
  <c r="I77" i="11" s="1"/>
  <c r="G77" i="11"/>
  <c r="W76" i="11"/>
  <c r="Y76" i="11" s="1"/>
  <c r="N76" i="11"/>
  <c r="H76" i="11"/>
  <c r="I76" i="11" s="1"/>
  <c r="G76" i="11"/>
  <c r="W75" i="11"/>
  <c r="Y75" i="11" s="1"/>
  <c r="N75" i="11"/>
  <c r="H75" i="11"/>
  <c r="I75" i="11" s="1"/>
  <c r="G75" i="11"/>
  <c r="W74" i="11"/>
  <c r="Y74" i="11" s="1"/>
  <c r="N74" i="11"/>
  <c r="H74" i="11"/>
  <c r="G74" i="11"/>
  <c r="W73" i="11"/>
  <c r="Y73" i="11" s="1"/>
  <c r="N73" i="11"/>
  <c r="H73" i="11"/>
  <c r="I73" i="11" s="1"/>
  <c r="G73" i="11"/>
  <c r="W72" i="11"/>
  <c r="Y72" i="11" s="1"/>
  <c r="N72" i="11"/>
  <c r="H72" i="11"/>
  <c r="I72" i="11" s="1"/>
  <c r="G72" i="11"/>
  <c r="W71" i="11"/>
  <c r="Y71" i="11" s="1"/>
  <c r="N71" i="11"/>
  <c r="H71" i="11"/>
  <c r="I71" i="11" s="1"/>
  <c r="G71" i="11"/>
  <c r="W70" i="11"/>
  <c r="Y70" i="11" s="1"/>
  <c r="N70" i="11"/>
  <c r="H70" i="11"/>
  <c r="G70" i="11"/>
  <c r="W69" i="11"/>
  <c r="Y69" i="11" s="1"/>
  <c r="N69" i="11"/>
  <c r="H69" i="11"/>
  <c r="I69" i="11" s="1"/>
  <c r="G69" i="11"/>
  <c r="W68" i="11"/>
  <c r="Y68" i="11" s="1"/>
  <c r="N68" i="11"/>
  <c r="H68" i="11"/>
  <c r="I68" i="11" s="1"/>
  <c r="G68" i="11"/>
  <c r="W67" i="11"/>
  <c r="Y67" i="11" s="1"/>
  <c r="N67" i="11"/>
  <c r="H67" i="11"/>
  <c r="G67" i="11"/>
  <c r="W66" i="11"/>
  <c r="Y66" i="11" s="1"/>
  <c r="N66" i="11"/>
  <c r="H66" i="11"/>
  <c r="I66" i="11" s="1"/>
  <c r="G66" i="11"/>
  <c r="W65" i="11"/>
  <c r="Y65" i="11" s="1"/>
  <c r="N65" i="11"/>
  <c r="H65" i="11"/>
  <c r="G65" i="11"/>
  <c r="W64" i="11"/>
  <c r="Y64" i="11" s="1"/>
  <c r="N64" i="11"/>
  <c r="H64" i="11"/>
  <c r="I64" i="11" s="1"/>
  <c r="G64" i="11"/>
  <c r="X63" i="11"/>
  <c r="X187" i="11" s="1"/>
  <c r="H63" i="11"/>
  <c r="G63" i="11"/>
  <c r="P62" i="11"/>
  <c r="L62" i="11"/>
  <c r="K62" i="11"/>
  <c r="X17" i="11" s="1"/>
  <c r="X62" i="11" s="1"/>
  <c r="J62" i="11"/>
  <c r="F62" i="11"/>
  <c r="E62" i="11"/>
  <c r="W61" i="11"/>
  <c r="Y61" i="11" s="1"/>
  <c r="N61" i="11"/>
  <c r="H61" i="11"/>
  <c r="I61" i="11" s="1"/>
  <c r="G61" i="11"/>
  <c r="W60" i="11"/>
  <c r="Y60" i="11" s="1"/>
  <c r="N60" i="11"/>
  <c r="H60" i="11"/>
  <c r="G60" i="11"/>
  <c r="W59" i="11"/>
  <c r="Y59" i="11" s="1"/>
  <c r="N59" i="11"/>
  <c r="H59" i="11"/>
  <c r="G59" i="11"/>
  <c r="W58" i="11"/>
  <c r="Y58" i="11" s="1"/>
  <c r="N58" i="11"/>
  <c r="H58" i="11"/>
  <c r="I58" i="11" s="1"/>
  <c r="G58" i="11"/>
  <c r="W57" i="11"/>
  <c r="Y57" i="11" s="1"/>
  <c r="N57" i="11"/>
  <c r="H57" i="11"/>
  <c r="I57" i="11" s="1"/>
  <c r="G57" i="11"/>
  <c r="W56" i="11"/>
  <c r="Y56" i="11" s="1"/>
  <c r="N56" i="11"/>
  <c r="H56" i="11"/>
  <c r="G56" i="11"/>
  <c r="W55" i="11"/>
  <c r="Y55" i="11" s="1"/>
  <c r="N55" i="11"/>
  <c r="H55" i="11"/>
  <c r="G55" i="11"/>
  <c r="W54" i="11"/>
  <c r="Y54" i="11" s="1"/>
  <c r="N54" i="11"/>
  <c r="H54" i="11"/>
  <c r="I54" i="11" s="1"/>
  <c r="G54" i="11"/>
  <c r="W53" i="11"/>
  <c r="Y53" i="11" s="1"/>
  <c r="N53" i="11"/>
  <c r="H53" i="11"/>
  <c r="I53" i="11" s="1"/>
  <c r="G53" i="11"/>
  <c r="W52" i="11"/>
  <c r="Y52" i="11" s="1"/>
  <c r="N52" i="11"/>
  <c r="H52" i="11"/>
  <c r="G52" i="11"/>
  <c r="H51" i="11"/>
  <c r="G51" i="11"/>
  <c r="W50" i="11"/>
  <c r="Y50" i="11" s="1"/>
  <c r="N50" i="11"/>
  <c r="H50" i="11"/>
  <c r="I50" i="11" s="1"/>
  <c r="G50" i="11"/>
  <c r="W49" i="11"/>
  <c r="Y49" i="11" s="1"/>
  <c r="N49" i="11"/>
  <c r="H49" i="11"/>
  <c r="G49" i="11"/>
  <c r="W48" i="11"/>
  <c r="Y48" i="11" s="1"/>
  <c r="N48" i="11"/>
  <c r="H48" i="11"/>
  <c r="I48" i="11" s="1"/>
  <c r="G48" i="11"/>
  <c r="W47" i="11"/>
  <c r="Y47" i="11" s="1"/>
  <c r="N47" i="11"/>
  <c r="H47" i="11"/>
  <c r="I47" i="11" s="1"/>
  <c r="G47" i="11"/>
  <c r="W46" i="11"/>
  <c r="Y46" i="11" s="1"/>
  <c r="N46" i="11"/>
  <c r="H46" i="11"/>
  <c r="I46" i="11" s="1"/>
  <c r="G46" i="11"/>
  <c r="W45" i="11"/>
  <c r="Y45" i="11" s="1"/>
  <c r="N45" i="11"/>
  <c r="H45" i="11"/>
  <c r="G45" i="11"/>
  <c r="W44" i="11"/>
  <c r="Y44" i="11" s="1"/>
  <c r="N44" i="11"/>
  <c r="H44" i="11"/>
  <c r="I44" i="11" s="1"/>
  <c r="G44" i="11"/>
  <c r="W43" i="11"/>
  <c r="Y43" i="11" s="1"/>
  <c r="N43" i="11"/>
  <c r="H43" i="11"/>
  <c r="I43" i="11" s="1"/>
  <c r="G43" i="11"/>
  <c r="W42" i="11"/>
  <c r="Y42" i="11" s="1"/>
  <c r="N42" i="11"/>
  <c r="H42" i="11"/>
  <c r="G42" i="11"/>
  <c r="W41" i="11"/>
  <c r="Y41" i="11" s="1"/>
  <c r="N41" i="11"/>
  <c r="H41" i="11"/>
  <c r="G41" i="11"/>
  <c r="H40" i="11"/>
  <c r="G40" i="11"/>
  <c r="W39" i="11"/>
  <c r="Y39" i="11" s="1"/>
  <c r="N39" i="11"/>
  <c r="H39" i="11"/>
  <c r="G39" i="11"/>
  <c r="W38" i="11"/>
  <c r="Y38" i="11" s="1"/>
  <c r="N38" i="11"/>
  <c r="H38" i="11"/>
  <c r="I38" i="11" s="1"/>
  <c r="G38" i="11"/>
  <c r="W37" i="11"/>
  <c r="Y37" i="11" s="1"/>
  <c r="N37" i="11"/>
  <c r="H37" i="11"/>
  <c r="I37" i="11" s="1"/>
  <c r="G37" i="11"/>
  <c r="W36" i="11"/>
  <c r="Y36" i="11" s="1"/>
  <c r="N36" i="11"/>
  <c r="H36" i="11"/>
  <c r="G36" i="11"/>
  <c r="W35" i="11"/>
  <c r="Y35" i="11" s="1"/>
  <c r="N35" i="11"/>
  <c r="H35" i="11"/>
  <c r="G35" i="11"/>
  <c r="W34" i="11"/>
  <c r="Y34" i="11" s="1"/>
  <c r="N34" i="11"/>
  <c r="H34" i="11"/>
  <c r="G34" i="11"/>
  <c r="W33" i="11"/>
  <c r="Y33" i="11" s="1"/>
  <c r="N33" i="11"/>
  <c r="H33" i="11"/>
  <c r="I33" i="11" s="1"/>
  <c r="G33" i="11"/>
  <c r="W32" i="11"/>
  <c r="Y32" i="11" s="1"/>
  <c r="N32" i="11"/>
  <c r="H32" i="11"/>
  <c r="I32" i="11" s="1"/>
  <c r="G32" i="11"/>
  <c r="W31" i="11"/>
  <c r="Y31" i="11" s="1"/>
  <c r="N31" i="11"/>
  <c r="H31" i="11"/>
  <c r="G31" i="11"/>
  <c r="W30" i="11"/>
  <c r="Y30" i="11" s="1"/>
  <c r="N30" i="11"/>
  <c r="H30" i="11"/>
  <c r="I30" i="11" s="1"/>
  <c r="G30" i="11"/>
  <c r="H29" i="11"/>
  <c r="G29" i="11"/>
  <c r="W28" i="11"/>
  <c r="Y28" i="11" s="1"/>
  <c r="N28" i="11"/>
  <c r="H28" i="11"/>
  <c r="I28" i="11" s="1"/>
  <c r="G28" i="11"/>
  <c r="W27" i="11"/>
  <c r="Y27" i="11" s="1"/>
  <c r="N27" i="11"/>
  <c r="H27" i="11"/>
  <c r="I27" i="11" s="1"/>
  <c r="G27" i="11"/>
  <c r="W26" i="11"/>
  <c r="Y26" i="11" s="1"/>
  <c r="N26" i="11"/>
  <c r="H26" i="11"/>
  <c r="G26" i="11"/>
  <c r="W25" i="11"/>
  <c r="Y25" i="11" s="1"/>
  <c r="N25" i="11"/>
  <c r="H25" i="11"/>
  <c r="G25" i="11"/>
  <c r="W24" i="11"/>
  <c r="Y24" i="11" s="1"/>
  <c r="N24" i="11"/>
  <c r="H24" i="11"/>
  <c r="I24" i="11" s="1"/>
  <c r="G24" i="11"/>
  <c r="W23" i="11"/>
  <c r="Y23" i="11" s="1"/>
  <c r="N23" i="11"/>
  <c r="H23" i="11"/>
  <c r="I23" i="11" s="1"/>
  <c r="G23" i="11"/>
  <c r="W22" i="11"/>
  <c r="Y22" i="11" s="1"/>
  <c r="N22" i="11"/>
  <c r="H22" i="11"/>
  <c r="G22" i="11"/>
  <c r="W21" i="11"/>
  <c r="Y21" i="11" s="1"/>
  <c r="N21" i="11"/>
  <c r="H21" i="11"/>
  <c r="G21" i="11"/>
  <c r="W20" i="11"/>
  <c r="Y20" i="11" s="1"/>
  <c r="N20" i="11"/>
  <c r="H20" i="11"/>
  <c r="I20" i="11" s="1"/>
  <c r="G20" i="11"/>
  <c r="W19" i="11"/>
  <c r="Y19" i="11" s="1"/>
  <c r="N19" i="11"/>
  <c r="H19" i="11"/>
  <c r="I19" i="11" s="1"/>
  <c r="G19" i="11"/>
  <c r="W18" i="11"/>
  <c r="Y18" i="11" s="1"/>
  <c r="N18" i="11"/>
  <c r="H18" i="11"/>
  <c r="G18" i="11"/>
  <c r="H17" i="11"/>
  <c r="I17" i="11" s="1"/>
  <c r="G17" i="11"/>
  <c r="U15" i="11"/>
  <c r="E10" i="11"/>
  <c r="O917" i="3"/>
  <c r="K917" i="3"/>
  <c r="J917" i="3"/>
  <c r="W862" i="3" s="1"/>
  <c r="W917" i="3" s="1"/>
  <c r="I917" i="3"/>
  <c r="E917" i="3"/>
  <c r="D917" i="3"/>
  <c r="V916" i="3"/>
  <c r="X916" i="3" s="1"/>
  <c r="M916" i="3"/>
  <c r="G916" i="3"/>
  <c r="H916" i="3" s="1"/>
  <c r="V915" i="3"/>
  <c r="X915" i="3" s="1"/>
  <c r="M915" i="3"/>
  <c r="G915" i="3"/>
  <c r="H915" i="3" s="1"/>
  <c r="V914" i="3"/>
  <c r="X914" i="3" s="1"/>
  <c r="M914" i="3"/>
  <c r="G914" i="3"/>
  <c r="H914" i="3" s="1"/>
  <c r="V913" i="3"/>
  <c r="X913" i="3" s="1"/>
  <c r="M913" i="3"/>
  <c r="G913" i="3"/>
  <c r="V912" i="3"/>
  <c r="X912" i="3" s="1"/>
  <c r="M912" i="3"/>
  <c r="G912" i="3"/>
  <c r="H912" i="3" s="1"/>
  <c r="V911" i="3"/>
  <c r="X911" i="3" s="1"/>
  <c r="M911" i="3"/>
  <c r="G911" i="3"/>
  <c r="H911" i="3" s="1"/>
  <c r="V910" i="3"/>
  <c r="X910" i="3" s="1"/>
  <c r="M910" i="3"/>
  <c r="G910" i="3"/>
  <c r="H910" i="3" s="1"/>
  <c r="V909" i="3"/>
  <c r="X909" i="3" s="1"/>
  <c r="M909" i="3"/>
  <c r="G909" i="3"/>
  <c r="V908" i="3"/>
  <c r="X908" i="3" s="1"/>
  <c r="M908" i="3"/>
  <c r="G908" i="3"/>
  <c r="H908" i="3" s="1"/>
  <c r="V907" i="3"/>
  <c r="X907" i="3" s="1"/>
  <c r="M907" i="3"/>
  <c r="G907" i="3"/>
  <c r="H907" i="3" s="1"/>
  <c r="V906" i="3"/>
  <c r="X906" i="3" s="1"/>
  <c r="M906" i="3"/>
  <c r="G906" i="3"/>
  <c r="H906" i="3" s="1"/>
  <c r="V905" i="3"/>
  <c r="X905" i="3" s="1"/>
  <c r="M905" i="3"/>
  <c r="G905" i="3"/>
  <c r="V904" i="3"/>
  <c r="X904" i="3" s="1"/>
  <c r="M904" i="3"/>
  <c r="G904" i="3"/>
  <c r="H904" i="3" s="1"/>
  <c r="V903" i="3"/>
  <c r="X903" i="3" s="1"/>
  <c r="M903" i="3"/>
  <c r="G903" i="3"/>
  <c r="H903" i="3" s="1"/>
  <c r="V902" i="3"/>
  <c r="X902" i="3" s="1"/>
  <c r="M902" i="3"/>
  <c r="G902" i="3"/>
  <c r="H902" i="3" s="1"/>
  <c r="V901" i="3"/>
  <c r="X901" i="3" s="1"/>
  <c r="M901" i="3"/>
  <c r="G901" i="3"/>
  <c r="V900" i="3"/>
  <c r="X900" i="3" s="1"/>
  <c r="M900" i="3"/>
  <c r="G900" i="3"/>
  <c r="H900" i="3" s="1"/>
  <c r="V899" i="3"/>
  <c r="X899" i="3" s="1"/>
  <c r="M899" i="3"/>
  <c r="G899" i="3"/>
  <c r="H899" i="3" s="1"/>
  <c r="V898" i="3"/>
  <c r="X898" i="3" s="1"/>
  <c r="M898" i="3"/>
  <c r="G898" i="3"/>
  <c r="H898" i="3" s="1"/>
  <c r="V897" i="3"/>
  <c r="X897" i="3" s="1"/>
  <c r="M897" i="3"/>
  <c r="G897" i="3"/>
  <c r="G896" i="3"/>
  <c r="H896" i="3" s="1"/>
  <c r="V895" i="3"/>
  <c r="X895" i="3" s="1"/>
  <c r="M895" i="3"/>
  <c r="G895" i="3"/>
  <c r="V894" i="3"/>
  <c r="X894" i="3" s="1"/>
  <c r="M894" i="3"/>
  <c r="G894" i="3"/>
  <c r="H894" i="3" s="1"/>
  <c r="V893" i="3"/>
  <c r="X893" i="3" s="1"/>
  <c r="M893" i="3"/>
  <c r="G893" i="3"/>
  <c r="H893" i="3" s="1"/>
  <c r="V892" i="3"/>
  <c r="X892" i="3" s="1"/>
  <c r="M892" i="3"/>
  <c r="G892" i="3"/>
  <c r="H892" i="3" s="1"/>
  <c r="V891" i="3"/>
  <c r="X891" i="3" s="1"/>
  <c r="M891" i="3"/>
  <c r="G891" i="3"/>
  <c r="V890" i="3"/>
  <c r="X890" i="3" s="1"/>
  <c r="M890" i="3"/>
  <c r="G890" i="3"/>
  <c r="H890" i="3" s="1"/>
  <c r="V889" i="3"/>
  <c r="X889" i="3" s="1"/>
  <c r="M889" i="3"/>
  <c r="G889" i="3"/>
  <c r="H889" i="3" s="1"/>
  <c r="V888" i="3"/>
  <c r="X888" i="3" s="1"/>
  <c r="M888" i="3"/>
  <c r="G888" i="3"/>
  <c r="H888" i="3" s="1"/>
  <c r="V887" i="3"/>
  <c r="X887" i="3" s="1"/>
  <c r="M887" i="3"/>
  <c r="G887" i="3"/>
  <c r="V886" i="3"/>
  <c r="X886" i="3" s="1"/>
  <c r="M886" i="3"/>
  <c r="G886" i="3"/>
  <c r="H886" i="3" s="1"/>
  <c r="V885" i="3"/>
  <c r="X885" i="3" s="1"/>
  <c r="M885" i="3"/>
  <c r="G885" i="3"/>
  <c r="H885" i="3" s="1"/>
  <c r="V884" i="3"/>
  <c r="X884" i="3" s="1"/>
  <c r="M884" i="3"/>
  <c r="G884" i="3"/>
  <c r="H884" i="3" s="1"/>
  <c r="V883" i="3"/>
  <c r="X883" i="3" s="1"/>
  <c r="M883" i="3"/>
  <c r="G883" i="3"/>
  <c r="V882" i="3"/>
  <c r="X882" i="3" s="1"/>
  <c r="M882" i="3"/>
  <c r="G882" i="3"/>
  <c r="H882" i="3" s="1"/>
  <c r="V881" i="3"/>
  <c r="X881" i="3" s="1"/>
  <c r="M881" i="3"/>
  <c r="G881" i="3"/>
  <c r="H881" i="3" s="1"/>
  <c r="V880" i="3"/>
  <c r="X880" i="3" s="1"/>
  <c r="M880" i="3"/>
  <c r="G880" i="3"/>
  <c r="H880" i="3" s="1"/>
  <c r="V879" i="3"/>
  <c r="X879" i="3" s="1"/>
  <c r="M879" i="3"/>
  <c r="G879" i="3"/>
  <c r="V878" i="3"/>
  <c r="X878" i="3" s="1"/>
  <c r="M878" i="3"/>
  <c r="G878" i="3"/>
  <c r="H878" i="3" s="1"/>
  <c r="V877" i="3"/>
  <c r="X877" i="3" s="1"/>
  <c r="M877" i="3"/>
  <c r="G877" i="3"/>
  <c r="H877" i="3" s="1"/>
  <c r="V876" i="3"/>
  <c r="X876" i="3" s="1"/>
  <c r="M876" i="3"/>
  <c r="G876" i="3"/>
  <c r="H876" i="3" s="1"/>
  <c r="V875" i="3"/>
  <c r="X875" i="3" s="1"/>
  <c r="M875" i="3"/>
  <c r="G875" i="3"/>
  <c r="V874" i="3"/>
  <c r="X874" i="3" s="1"/>
  <c r="M874" i="3"/>
  <c r="G874" i="3"/>
  <c r="H874" i="3" s="1"/>
  <c r="V873" i="3"/>
  <c r="X873" i="3" s="1"/>
  <c r="M873" i="3"/>
  <c r="G873" i="3"/>
  <c r="H873" i="3" s="1"/>
  <c r="V872" i="3"/>
  <c r="X872" i="3" s="1"/>
  <c r="M872" i="3"/>
  <c r="G872" i="3"/>
  <c r="H872" i="3" s="1"/>
  <c r="V871" i="3"/>
  <c r="X871" i="3" s="1"/>
  <c r="M871" i="3"/>
  <c r="G871" i="3"/>
  <c r="V870" i="3"/>
  <c r="X870" i="3" s="1"/>
  <c r="M870" i="3"/>
  <c r="G870" i="3"/>
  <c r="H870" i="3" s="1"/>
  <c r="V869" i="3"/>
  <c r="X869" i="3" s="1"/>
  <c r="M869" i="3"/>
  <c r="G869" i="3"/>
  <c r="H869" i="3" s="1"/>
  <c r="V868" i="3"/>
  <c r="X868" i="3" s="1"/>
  <c r="M868" i="3"/>
  <c r="G868" i="3"/>
  <c r="H868" i="3" s="1"/>
  <c r="V867" i="3"/>
  <c r="X867" i="3" s="1"/>
  <c r="M867" i="3"/>
  <c r="G867" i="3"/>
  <c r="V866" i="3"/>
  <c r="X866" i="3" s="1"/>
  <c r="M866" i="3"/>
  <c r="G866" i="3"/>
  <c r="H866" i="3" s="1"/>
  <c r="V865" i="3"/>
  <c r="X865" i="3" s="1"/>
  <c r="M865" i="3"/>
  <c r="G865" i="3"/>
  <c r="H865" i="3" s="1"/>
  <c r="V864" i="3"/>
  <c r="X864" i="3" s="1"/>
  <c r="M864" i="3"/>
  <c r="G864" i="3"/>
  <c r="H864" i="3" s="1"/>
  <c r="V863" i="3"/>
  <c r="X863" i="3" s="1"/>
  <c r="M863" i="3"/>
  <c r="G863" i="3"/>
  <c r="G862" i="3"/>
  <c r="F862" i="3"/>
  <c r="O861" i="3"/>
  <c r="K861" i="3"/>
  <c r="J861" i="3"/>
  <c r="I861" i="3"/>
  <c r="E861" i="3"/>
  <c r="D861" i="3"/>
  <c r="V860" i="3"/>
  <c r="X860" i="3" s="1"/>
  <c r="M860" i="3"/>
  <c r="G860" i="3"/>
  <c r="H860" i="3" s="1"/>
  <c r="V859" i="3"/>
  <c r="X859" i="3" s="1"/>
  <c r="M859" i="3"/>
  <c r="G859" i="3"/>
  <c r="H859" i="3" s="1"/>
  <c r="V858" i="3"/>
  <c r="X858" i="3" s="1"/>
  <c r="M858" i="3"/>
  <c r="G858" i="3"/>
  <c r="H858" i="3" s="1"/>
  <c r="V857" i="3"/>
  <c r="X857" i="3" s="1"/>
  <c r="M857" i="3"/>
  <c r="G857" i="3"/>
  <c r="V856" i="3"/>
  <c r="X856" i="3" s="1"/>
  <c r="M856" i="3"/>
  <c r="G856" i="3"/>
  <c r="H856" i="3" s="1"/>
  <c r="V855" i="3"/>
  <c r="X855" i="3" s="1"/>
  <c r="M855" i="3"/>
  <c r="G855" i="3"/>
  <c r="H855" i="3" s="1"/>
  <c r="V854" i="3"/>
  <c r="X854" i="3" s="1"/>
  <c r="M854" i="3"/>
  <c r="G854" i="3"/>
  <c r="H854" i="3" s="1"/>
  <c r="V853" i="3"/>
  <c r="X853" i="3" s="1"/>
  <c r="M853" i="3"/>
  <c r="G853" i="3"/>
  <c r="H853" i="3" s="1"/>
  <c r="V852" i="3"/>
  <c r="X852" i="3" s="1"/>
  <c r="M852" i="3"/>
  <c r="G852" i="3"/>
  <c r="H852" i="3" s="1"/>
  <c r="V851" i="3"/>
  <c r="X851" i="3" s="1"/>
  <c r="M851" i="3"/>
  <c r="G851" i="3"/>
  <c r="H851" i="3" s="1"/>
  <c r="V850" i="3"/>
  <c r="X850" i="3" s="1"/>
  <c r="M850" i="3"/>
  <c r="G850" i="3"/>
  <c r="V849" i="3"/>
  <c r="X849" i="3" s="1"/>
  <c r="M849" i="3"/>
  <c r="G849" i="3"/>
  <c r="H849" i="3" s="1"/>
  <c r="V848" i="3"/>
  <c r="X848" i="3" s="1"/>
  <c r="M848" i="3"/>
  <c r="G848" i="3"/>
  <c r="H848" i="3" s="1"/>
  <c r="V847" i="3"/>
  <c r="X847" i="3" s="1"/>
  <c r="M847" i="3"/>
  <c r="G847" i="3"/>
  <c r="H847" i="3" s="1"/>
  <c r="V846" i="3"/>
  <c r="X846" i="3" s="1"/>
  <c r="M846" i="3"/>
  <c r="G846" i="3"/>
  <c r="V845" i="3"/>
  <c r="X845" i="3" s="1"/>
  <c r="M845" i="3"/>
  <c r="G845" i="3"/>
  <c r="H845" i="3" s="1"/>
  <c r="V844" i="3"/>
  <c r="X844" i="3" s="1"/>
  <c r="M844" i="3"/>
  <c r="G844" i="3"/>
  <c r="H844" i="3" s="1"/>
  <c r="V843" i="3"/>
  <c r="X843" i="3" s="1"/>
  <c r="M843" i="3"/>
  <c r="G843" i="3"/>
  <c r="H843" i="3" s="1"/>
  <c r="V842" i="3"/>
  <c r="X842" i="3" s="1"/>
  <c r="M842" i="3"/>
  <c r="G842" i="3"/>
  <c r="V841" i="3"/>
  <c r="X841" i="3" s="1"/>
  <c r="M841" i="3"/>
  <c r="G841" i="3"/>
  <c r="H841" i="3" s="1"/>
  <c r="V840" i="3"/>
  <c r="X840" i="3" s="1"/>
  <c r="M840" i="3"/>
  <c r="G840" i="3"/>
  <c r="H840" i="3" s="1"/>
  <c r="V839" i="3"/>
  <c r="X839" i="3" s="1"/>
  <c r="M839" i="3"/>
  <c r="G839" i="3"/>
  <c r="H839" i="3" s="1"/>
  <c r="V838" i="3"/>
  <c r="X838" i="3" s="1"/>
  <c r="M838" i="3"/>
  <c r="G838" i="3"/>
  <c r="V837" i="3"/>
  <c r="X837" i="3" s="1"/>
  <c r="M837" i="3"/>
  <c r="G837" i="3"/>
  <c r="H837" i="3" s="1"/>
  <c r="V836" i="3"/>
  <c r="X836" i="3" s="1"/>
  <c r="M836" i="3"/>
  <c r="G836" i="3"/>
  <c r="H836" i="3" s="1"/>
  <c r="V835" i="3"/>
  <c r="X835" i="3" s="1"/>
  <c r="M835" i="3"/>
  <c r="G835" i="3"/>
  <c r="H835" i="3" s="1"/>
  <c r="G834" i="3"/>
  <c r="H834" i="3" s="1"/>
  <c r="V833" i="3"/>
  <c r="X833" i="3" s="1"/>
  <c r="M833" i="3"/>
  <c r="G833" i="3"/>
  <c r="H833" i="3" s="1"/>
  <c r="V832" i="3"/>
  <c r="X832" i="3" s="1"/>
  <c r="M832" i="3"/>
  <c r="G832" i="3"/>
  <c r="H832" i="3" s="1"/>
  <c r="V831" i="3"/>
  <c r="X831" i="3" s="1"/>
  <c r="M831" i="3"/>
  <c r="G831" i="3"/>
  <c r="H831" i="3" s="1"/>
  <c r="V830" i="3"/>
  <c r="X830" i="3" s="1"/>
  <c r="M830" i="3"/>
  <c r="G830" i="3"/>
  <c r="H830" i="3" s="1"/>
  <c r="V829" i="3"/>
  <c r="X829" i="3" s="1"/>
  <c r="M829" i="3"/>
  <c r="G829" i="3"/>
  <c r="H829" i="3" s="1"/>
  <c r="V828" i="3"/>
  <c r="X828" i="3" s="1"/>
  <c r="M828" i="3"/>
  <c r="G828" i="3"/>
  <c r="H828" i="3" s="1"/>
  <c r="V827" i="3"/>
  <c r="X827" i="3" s="1"/>
  <c r="M827" i="3"/>
  <c r="G827" i="3"/>
  <c r="H827" i="3" s="1"/>
  <c r="V826" i="3"/>
  <c r="X826" i="3" s="1"/>
  <c r="M826" i="3"/>
  <c r="G826" i="3"/>
  <c r="H826" i="3" s="1"/>
  <c r="V825" i="3"/>
  <c r="X825" i="3" s="1"/>
  <c r="M825" i="3"/>
  <c r="G825" i="3"/>
  <c r="H825" i="3" s="1"/>
  <c r="V824" i="3"/>
  <c r="X824" i="3" s="1"/>
  <c r="M824" i="3"/>
  <c r="G824" i="3"/>
  <c r="V823" i="3"/>
  <c r="X823" i="3" s="1"/>
  <c r="M823" i="3"/>
  <c r="G823" i="3"/>
  <c r="H823" i="3" s="1"/>
  <c r="V822" i="3"/>
  <c r="X822" i="3" s="1"/>
  <c r="M822" i="3"/>
  <c r="G822" i="3"/>
  <c r="H822" i="3" s="1"/>
  <c r="V821" i="3"/>
  <c r="X821" i="3" s="1"/>
  <c r="M821" i="3"/>
  <c r="G821" i="3"/>
  <c r="V820" i="3"/>
  <c r="X820" i="3" s="1"/>
  <c r="M820" i="3"/>
  <c r="G820" i="3"/>
  <c r="H820" i="3" s="1"/>
  <c r="V819" i="3"/>
  <c r="X819" i="3" s="1"/>
  <c r="M819" i="3"/>
  <c r="G819" i="3"/>
  <c r="V818" i="3"/>
  <c r="X818" i="3" s="1"/>
  <c r="M818" i="3"/>
  <c r="G818" i="3"/>
  <c r="H818" i="3" s="1"/>
  <c r="V817" i="3"/>
  <c r="X817" i="3" s="1"/>
  <c r="M817" i="3"/>
  <c r="G817" i="3"/>
  <c r="H817" i="3" s="1"/>
  <c r="V816" i="3"/>
  <c r="X816" i="3" s="1"/>
  <c r="M816" i="3"/>
  <c r="G816" i="3"/>
  <c r="G815" i="3"/>
  <c r="H815" i="3" s="1"/>
  <c r="V814" i="3"/>
  <c r="X814" i="3" s="1"/>
  <c r="M814" i="3"/>
  <c r="G814" i="3"/>
  <c r="V813" i="3"/>
  <c r="X813" i="3" s="1"/>
  <c r="M813" i="3"/>
  <c r="G813" i="3"/>
  <c r="H813" i="3" s="1"/>
  <c r="V812" i="3"/>
  <c r="X812" i="3" s="1"/>
  <c r="M812" i="3"/>
  <c r="G812" i="3"/>
  <c r="W811" i="3"/>
  <c r="W861" i="3" s="1"/>
  <c r="V811" i="3"/>
  <c r="X811" i="3" s="1"/>
  <c r="M811" i="3"/>
  <c r="G811" i="3"/>
  <c r="F811" i="3"/>
  <c r="O810" i="3"/>
  <c r="K810" i="3"/>
  <c r="J810" i="3"/>
  <c r="W762" i="3" s="1"/>
  <c r="W810" i="3" s="1"/>
  <c r="I810" i="3"/>
  <c r="E810" i="3"/>
  <c r="D810" i="3"/>
  <c r="V809" i="3"/>
  <c r="X809" i="3" s="1"/>
  <c r="M809" i="3"/>
  <c r="G809" i="3"/>
  <c r="H809" i="3" s="1"/>
  <c r="V808" i="3"/>
  <c r="X808" i="3" s="1"/>
  <c r="M808" i="3"/>
  <c r="G808" i="3"/>
  <c r="V807" i="3"/>
  <c r="X807" i="3" s="1"/>
  <c r="M807" i="3"/>
  <c r="G807" i="3"/>
  <c r="H807" i="3" s="1"/>
  <c r="V806" i="3"/>
  <c r="X806" i="3" s="1"/>
  <c r="M806" i="3"/>
  <c r="G806" i="3"/>
  <c r="H806" i="3" s="1"/>
  <c r="V805" i="3"/>
  <c r="X805" i="3" s="1"/>
  <c r="M805" i="3"/>
  <c r="G805" i="3"/>
  <c r="H805" i="3" s="1"/>
  <c r="V804" i="3"/>
  <c r="X804" i="3" s="1"/>
  <c r="M804" i="3"/>
  <c r="G804" i="3"/>
  <c r="H804" i="3" s="1"/>
  <c r="V803" i="3"/>
  <c r="X803" i="3" s="1"/>
  <c r="M803" i="3"/>
  <c r="G803" i="3"/>
  <c r="H803" i="3" s="1"/>
  <c r="V802" i="3"/>
  <c r="X802" i="3" s="1"/>
  <c r="M802" i="3"/>
  <c r="G802" i="3"/>
  <c r="H802" i="3" s="1"/>
  <c r="V801" i="3"/>
  <c r="X801" i="3" s="1"/>
  <c r="M801" i="3"/>
  <c r="G801" i="3"/>
  <c r="V800" i="3"/>
  <c r="X800" i="3" s="1"/>
  <c r="M800" i="3"/>
  <c r="G800" i="3"/>
  <c r="H800" i="3" s="1"/>
  <c r="G799" i="3"/>
  <c r="V798" i="3"/>
  <c r="X798" i="3" s="1"/>
  <c r="M798" i="3"/>
  <c r="G798" i="3"/>
  <c r="V797" i="3"/>
  <c r="X797" i="3" s="1"/>
  <c r="M797" i="3"/>
  <c r="G797" i="3"/>
  <c r="H797" i="3" s="1"/>
  <c r="V796" i="3"/>
  <c r="X796" i="3" s="1"/>
  <c r="M796" i="3"/>
  <c r="G796" i="3"/>
  <c r="H796" i="3" s="1"/>
  <c r="V795" i="3"/>
  <c r="X795" i="3" s="1"/>
  <c r="M795" i="3"/>
  <c r="G795" i="3"/>
  <c r="H795" i="3" s="1"/>
  <c r="V794" i="3"/>
  <c r="X794" i="3" s="1"/>
  <c r="M794" i="3"/>
  <c r="G794" i="3"/>
  <c r="H794" i="3" s="1"/>
  <c r="V793" i="3"/>
  <c r="X793" i="3" s="1"/>
  <c r="M793" i="3"/>
  <c r="G793" i="3"/>
  <c r="H793" i="3" s="1"/>
  <c r="V792" i="3"/>
  <c r="X792" i="3" s="1"/>
  <c r="M792" i="3"/>
  <c r="G792" i="3"/>
  <c r="H792" i="3" s="1"/>
  <c r="V791" i="3"/>
  <c r="X791" i="3" s="1"/>
  <c r="M791" i="3"/>
  <c r="G791" i="3"/>
  <c r="V790" i="3"/>
  <c r="X790" i="3" s="1"/>
  <c r="M790" i="3"/>
  <c r="G790" i="3"/>
  <c r="H790" i="3" s="1"/>
  <c r="V789" i="3"/>
  <c r="X789" i="3" s="1"/>
  <c r="M789" i="3"/>
  <c r="G789" i="3"/>
  <c r="H789" i="3" s="1"/>
  <c r="V788" i="3"/>
  <c r="X788" i="3" s="1"/>
  <c r="M788" i="3"/>
  <c r="G788" i="3"/>
  <c r="H788" i="3" s="1"/>
  <c r="V787" i="3"/>
  <c r="X787" i="3" s="1"/>
  <c r="M787" i="3"/>
  <c r="G787" i="3"/>
  <c r="V786" i="3"/>
  <c r="X786" i="3" s="1"/>
  <c r="M786" i="3"/>
  <c r="G786" i="3"/>
  <c r="H786" i="3" s="1"/>
  <c r="V785" i="3"/>
  <c r="X785" i="3" s="1"/>
  <c r="M785" i="3"/>
  <c r="G785" i="3"/>
  <c r="V784" i="3"/>
  <c r="X784" i="3" s="1"/>
  <c r="M784" i="3"/>
  <c r="G784" i="3"/>
  <c r="H784" i="3" s="1"/>
  <c r="G783" i="3"/>
  <c r="H783" i="3" s="1"/>
  <c r="V782" i="3"/>
  <c r="X782" i="3" s="1"/>
  <c r="M782" i="3"/>
  <c r="G782" i="3"/>
  <c r="H782" i="3" s="1"/>
  <c r="V781" i="3"/>
  <c r="X781" i="3" s="1"/>
  <c r="M781" i="3"/>
  <c r="G781" i="3"/>
  <c r="G780" i="3"/>
  <c r="H780" i="3" s="1"/>
  <c r="V779" i="3"/>
  <c r="X779" i="3" s="1"/>
  <c r="M779" i="3"/>
  <c r="G779" i="3"/>
  <c r="H779" i="3" s="1"/>
  <c r="V778" i="3"/>
  <c r="X778" i="3" s="1"/>
  <c r="M778" i="3"/>
  <c r="G778" i="3"/>
  <c r="G777" i="3"/>
  <c r="V776" i="3"/>
  <c r="X776" i="3" s="1"/>
  <c r="M776" i="3"/>
  <c r="G776" i="3"/>
  <c r="H776" i="3" s="1"/>
  <c r="V775" i="3"/>
  <c r="X775" i="3" s="1"/>
  <c r="M775" i="3"/>
  <c r="G775" i="3"/>
  <c r="H775" i="3" s="1"/>
  <c r="V774" i="3"/>
  <c r="X774" i="3" s="1"/>
  <c r="M774" i="3"/>
  <c r="G774" i="3"/>
  <c r="H774" i="3" s="1"/>
  <c r="V773" i="3"/>
  <c r="X773" i="3" s="1"/>
  <c r="M773" i="3"/>
  <c r="G773" i="3"/>
  <c r="V772" i="3"/>
  <c r="X772" i="3" s="1"/>
  <c r="M772" i="3"/>
  <c r="G772" i="3"/>
  <c r="H772" i="3" s="1"/>
  <c r="V771" i="3"/>
  <c r="X771" i="3" s="1"/>
  <c r="M771" i="3"/>
  <c r="G771" i="3"/>
  <c r="V770" i="3"/>
  <c r="X770" i="3" s="1"/>
  <c r="M770" i="3"/>
  <c r="G770" i="3"/>
  <c r="H770" i="3" s="1"/>
  <c r="V769" i="3"/>
  <c r="X769" i="3" s="1"/>
  <c r="M769" i="3"/>
  <c r="G769" i="3"/>
  <c r="H769" i="3" s="1"/>
  <c r="V768" i="3"/>
  <c r="X768" i="3" s="1"/>
  <c r="M768" i="3"/>
  <c r="G768" i="3"/>
  <c r="V767" i="3"/>
  <c r="X767" i="3" s="1"/>
  <c r="M767" i="3"/>
  <c r="G767" i="3"/>
  <c r="H767" i="3" s="1"/>
  <c r="V766" i="3"/>
  <c r="X766" i="3" s="1"/>
  <c r="M766" i="3"/>
  <c r="G766" i="3"/>
  <c r="H766" i="3" s="1"/>
  <c r="G765" i="3"/>
  <c r="H765" i="3" s="1"/>
  <c r="V764" i="3"/>
  <c r="X764" i="3" s="1"/>
  <c r="M764" i="3"/>
  <c r="G764" i="3"/>
  <c r="H764" i="3" s="1"/>
  <c r="V763" i="3"/>
  <c r="X763" i="3" s="1"/>
  <c r="M763" i="3"/>
  <c r="G763" i="3"/>
  <c r="G762" i="3"/>
  <c r="F762" i="3"/>
  <c r="O761" i="3"/>
  <c r="K761" i="3"/>
  <c r="J761" i="3"/>
  <c r="W685" i="3" s="1"/>
  <c r="W761" i="3" s="1"/>
  <c r="I761" i="3"/>
  <c r="E761" i="3"/>
  <c r="D761" i="3"/>
  <c r="V760" i="3"/>
  <c r="X760" i="3" s="1"/>
  <c r="M760" i="3"/>
  <c r="G760" i="3"/>
  <c r="H760" i="3" s="1"/>
  <c r="V759" i="3"/>
  <c r="X759" i="3" s="1"/>
  <c r="M759" i="3"/>
  <c r="G759" i="3"/>
  <c r="V758" i="3"/>
  <c r="X758" i="3" s="1"/>
  <c r="M758" i="3"/>
  <c r="G758" i="3"/>
  <c r="H758" i="3" s="1"/>
  <c r="V757" i="3"/>
  <c r="X757" i="3" s="1"/>
  <c r="M757" i="3"/>
  <c r="G757" i="3"/>
  <c r="H757" i="3" s="1"/>
  <c r="V756" i="3"/>
  <c r="X756" i="3" s="1"/>
  <c r="M756" i="3"/>
  <c r="G756" i="3"/>
  <c r="H756" i="3" s="1"/>
  <c r="V755" i="3"/>
  <c r="X755" i="3" s="1"/>
  <c r="M755" i="3"/>
  <c r="G755" i="3"/>
  <c r="V754" i="3"/>
  <c r="X754" i="3" s="1"/>
  <c r="M754" i="3"/>
  <c r="G754" i="3"/>
  <c r="H754" i="3" s="1"/>
  <c r="V753" i="3"/>
  <c r="X753" i="3" s="1"/>
  <c r="M753" i="3"/>
  <c r="G753" i="3"/>
  <c r="H753" i="3" s="1"/>
  <c r="V752" i="3"/>
  <c r="X752" i="3" s="1"/>
  <c r="M752" i="3"/>
  <c r="G752" i="3"/>
  <c r="H752" i="3" s="1"/>
  <c r="V751" i="3"/>
  <c r="X751" i="3" s="1"/>
  <c r="M751" i="3"/>
  <c r="G751" i="3"/>
  <c r="V750" i="3"/>
  <c r="X750" i="3" s="1"/>
  <c r="M750" i="3"/>
  <c r="G750" i="3"/>
  <c r="H750" i="3" s="1"/>
  <c r="V749" i="3"/>
  <c r="X749" i="3" s="1"/>
  <c r="M749" i="3"/>
  <c r="G749" i="3"/>
  <c r="H749" i="3" s="1"/>
  <c r="V748" i="3"/>
  <c r="X748" i="3" s="1"/>
  <c r="M748" i="3"/>
  <c r="G748" i="3"/>
  <c r="H748" i="3" s="1"/>
  <c r="V747" i="3"/>
  <c r="X747" i="3" s="1"/>
  <c r="M747" i="3"/>
  <c r="G747" i="3"/>
  <c r="V746" i="3"/>
  <c r="X746" i="3" s="1"/>
  <c r="M746" i="3"/>
  <c r="G746" i="3"/>
  <c r="H746" i="3" s="1"/>
  <c r="V745" i="3"/>
  <c r="X745" i="3" s="1"/>
  <c r="M745" i="3"/>
  <c r="G745" i="3"/>
  <c r="H745" i="3" s="1"/>
  <c r="V744" i="3"/>
  <c r="X744" i="3" s="1"/>
  <c r="M744" i="3"/>
  <c r="G744" i="3"/>
  <c r="H744" i="3" s="1"/>
  <c r="V743" i="3"/>
  <c r="X743" i="3" s="1"/>
  <c r="M743" i="3"/>
  <c r="G743" i="3"/>
  <c r="V742" i="3"/>
  <c r="X742" i="3" s="1"/>
  <c r="M742" i="3"/>
  <c r="G742" i="3"/>
  <c r="H742" i="3" s="1"/>
  <c r="V741" i="3"/>
  <c r="X741" i="3" s="1"/>
  <c r="M741" i="3"/>
  <c r="G741" i="3"/>
  <c r="H741" i="3" s="1"/>
  <c r="V740" i="3"/>
  <c r="X740" i="3" s="1"/>
  <c r="M740" i="3"/>
  <c r="G740" i="3"/>
  <c r="H740" i="3" s="1"/>
  <c r="V739" i="3"/>
  <c r="X739" i="3" s="1"/>
  <c r="M739" i="3"/>
  <c r="G739" i="3"/>
  <c r="G738" i="3"/>
  <c r="H738" i="3" s="1"/>
  <c r="V737" i="3"/>
  <c r="X737" i="3" s="1"/>
  <c r="M737" i="3"/>
  <c r="G737" i="3"/>
  <c r="V736" i="3"/>
  <c r="X736" i="3" s="1"/>
  <c r="M736" i="3"/>
  <c r="G736" i="3"/>
  <c r="H736" i="3" s="1"/>
  <c r="V735" i="3"/>
  <c r="X735" i="3" s="1"/>
  <c r="M735" i="3"/>
  <c r="G735" i="3"/>
  <c r="H735" i="3" s="1"/>
  <c r="V734" i="3"/>
  <c r="X734" i="3" s="1"/>
  <c r="M734" i="3"/>
  <c r="G734" i="3"/>
  <c r="H734" i="3" s="1"/>
  <c r="V733" i="3"/>
  <c r="X733" i="3" s="1"/>
  <c r="M733" i="3"/>
  <c r="G733" i="3"/>
  <c r="V732" i="3"/>
  <c r="X732" i="3" s="1"/>
  <c r="M732" i="3"/>
  <c r="G732" i="3"/>
  <c r="H732" i="3" s="1"/>
  <c r="V731" i="3"/>
  <c r="X731" i="3" s="1"/>
  <c r="M731" i="3"/>
  <c r="G731" i="3"/>
  <c r="H731" i="3" s="1"/>
  <c r="V730" i="3"/>
  <c r="X730" i="3" s="1"/>
  <c r="M730" i="3"/>
  <c r="G730" i="3"/>
  <c r="H730" i="3" s="1"/>
  <c r="V729" i="3"/>
  <c r="X729" i="3" s="1"/>
  <c r="M729" i="3"/>
  <c r="G729" i="3"/>
  <c r="V728" i="3"/>
  <c r="X728" i="3" s="1"/>
  <c r="M728" i="3"/>
  <c r="G728" i="3"/>
  <c r="H728" i="3" s="1"/>
  <c r="V727" i="3"/>
  <c r="X727" i="3" s="1"/>
  <c r="M727" i="3"/>
  <c r="G727" i="3"/>
  <c r="H727" i="3" s="1"/>
  <c r="V726" i="3"/>
  <c r="X726" i="3" s="1"/>
  <c r="M726" i="3"/>
  <c r="G726" i="3"/>
  <c r="H726" i="3" s="1"/>
  <c r="V725" i="3"/>
  <c r="X725" i="3" s="1"/>
  <c r="M725" i="3"/>
  <c r="G725" i="3"/>
  <c r="V724" i="3"/>
  <c r="X724" i="3" s="1"/>
  <c r="M724" i="3"/>
  <c r="G724" i="3"/>
  <c r="H724" i="3" s="1"/>
  <c r="V723" i="3"/>
  <c r="X723" i="3" s="1"/>
  <c r="M723" i="3"/>
  <c r="G723" i="3"/>
  <c r="H723" i="3" s="1"/>
  <c r="V722" i="3"/>
  <c r="X722" i="3" s="1"/>
  <c r="M722" i="3"/>
  <c r="G722" i="3"/>
  <c r="H722" i="3" s="1"/>
  <c r="V721" i="3"/>
  <c r="X721" i="3" s="1"/>
  <c r="M721" i="3"/>
  <c r="G721" i="3"/>
  <c r="V720" i="3"/>
  <c r="X720" i="3" s="1"/>
  <c r="M720" i="3"/>
  <c r="G720" i="3"/>
  <c r="H720" i="3" s="1"/>
  <c r="V719" i="3"/>
  <c r="X719" i="3" s="1"/>
  <c r="M719" i="3"/>
  <c r="G719" i="3"/>
  <c r="H719" i="3" s="1"/>
  <c r="V718" i="3"/>
  <c r="X718" i="3" s="1"/>
  <c r="M718" i="3"/>
  <c r="G718" i="3"/>
  <c r="H718" i="3" s="1"/>
  <c r="V717" i="3"/>
  <c r="X717" i="3" s="1"/>
  <c r="M717" i="3"/>
  <c r="G717" i="3"/>
  <c r="G716" i="3"/>
  <c r="H716" i="3" s="1"/>
  <c r="V715" i="3"/>
  <c r="X715" i="3" s="1"/>
  <c r="M715" i="3"/>
  <c r="G715" i="3"/>
  <c r="V714" i="3"/>
  <c r="X714" i="3" s="1"/>
  <c r="M714" i="3"/>
  <c r="G714" i="3"/>
  <c r="H714" i="3" s="1"/>
  <c r="V713" i="3"/>
  <c r="X713" i="3" s="1"/>
  <c r="M713" i="3"/>
  <c r="G713" i="3"/>
  <c r="H713" i="3" s="1"/>
  <c r="V712" i="3"/>
  <c r="X712" i="3" s="1"/>
  <c r="M712" i="3"/>
  <c r="G712" i="3"/>
  <c r="H712" i="3" s="1"/>
  <c r="V711" i="3"/>
  <c r="X711" i="3" s="1"/>
  <c r="M711" i="3"/>
  <c r="G711" i="3"/>
  <c r="V710" i="3"/>
  <c r="X710" i="3" s="1"/>
  <c r="M710" i="3"/>
  <c r="G710" i="3"/>
  <c r="H710" i="3" s="1"/>
  <c r="V709" i="3"/>
  <c r="X709" i="3" s="1"/>
  <c r="M709" i="3"/>
  <c r="G709" i="3"/>
  <c r="H709" i="3" s="1"/>
  <c r="V708" i="3"/>
  <c r="X708" i="3" s="1"/>
  <c r="M708" i="3"/>
  <c r="G708" i="3"/>
  <c r="H708" i="3" s="1"/>
  <c r="V707" i="3"/>
  <c r="X707" i="3" s="1"/>
  <c r="M707" i="3"/>
  <c r="G707" i="3"/>
  <c r="V706" i="3"/>
  <c r="X706" i="3" s="1"/>
  <c r="M706" i="3"/>
  <c r="G706" i="3"/>
  <c r="H706" i="3" s="1"/>
  <c r="V705" i="3"/>
  <c r="X705" i="3" s="1"/>
  <c r="M705" i="3"/>
  <c r="G705" i="3"/>
  <c r="H705" i="3" s="1"/>
  <c r="V704" i="3"/>
  <c r="X704" i="3" s="1"/>
  <c r="M704" i="3"/>
  <c r="G704" i="3"/>
  <c r="H704" i="3" s="1"/>
  <c r="V703" i="3"/>
  <c r="X703" i="3" s="1"/>
  <c r="M703" i="3"/>
  <c r="G703" i="3"/>
  <c r="V702" i="3"/>
  <c r="X702" i="3" s="1"/>
  <c r="M702" i="3"/>
  <c r="G702" i="3"/>
  <c r="H702" i="3" s="1"/>
  <c r="V701" i="3"/>
  <c r="X701" i="3" s="1"/>
  <c r="M701" i="3"/>
  <c r="G701" i="3"/>
  <c r="H701" i="3" s="1"/>
  <c r="V700" i="3"/>
  <c r="X700" i="3" s="1"/>
  <c r="M700" i="3"/>
  <c r="G700" i="3"/>
  <c r="H700" i="3" s="1"/>
  <c r="V699" i="3"/>
  <c r="X699" i="3" s="1"/>
  <c r="M699" i="3"/>
  <c r="G699" i="3"/>
  <c r="V698" i="3"/>
  <c r="X698" i="3" s="1"/>
  <c r="M698" i="3"/>
  <c r="G698" i="3"/>
  <c r="H698" i="3" s="1"/>
  <c r="V697" i="3"/>
  <c r="X697" i="3" s="1"/>
  <c r="M697" i="3"/>
  <c r="G697" i="3"/>
  <c r="H697" i="3" s="1"/>
  <c r="V696" i="3"/>
  <c r="X696" i="3" s="1"/>
  <c r="M696" i="3"/>
  <c r="G696" i="3"/>
  <c r="H696" i="3" s="1"/>
  <c r="V695" i="3"/>
  <c r="X695" i="3" s="1"/>
  <c r="M695" i="3"/>
  <c r="G695" i="3"/>
  <c r="V694" i="3"/>
  <c r="X694" i="3" s="1"/>
  <c r="M694" i="3"/>
  <c r="G694" i="3"/>
  <c r="H694" i="3" s="1"/>
  <c r="V693" i="3"/>
  <c r="X693" i="3" s="1"/>
  <c r="M693" i="3"/>
  <c r="G693" i="3"/>
  <c r="H693" i="3" s="1"/>
  <c r="V692" i="3"/>
  <c r="X692" i="3" s="1"/>
  <c r="M692" i="3"/>
  <c r="G692" i="3"/>
  <c r="H692" i="3" s="1"/>
  <c r="V691" i="3"/>
  <c r="X691" i="3" s="1"/>
  <c r="M691" i="3"/>
  <c r="G691" i="3"/>
  <c r="V690" i="3"/>
  <c r="X690" i="3" s="1"/>
  <c r="M690" i="3"/>
  <c r="G690" i="3"/>
  <c r="V689" i="3"/>
  <c r="X689" i="3" s="1"/>
  <c r="M689" i="3"/>
  <c r="G689" i="3"/>
  <c r="H689" i="3" s="1"/>
  <c r="V688" i="3"/>
  <c r="X688" i="3" s="1"/>
  <c r="M688" i="3"/>
  <c r="G688" i="3"/>
  <c r="H688" i="3" s="1"/>
  <c r="V687" i="3"/>
  <c r="X687" i="3" s="1"/>
  <c r="M687" i="3"/>
  <c r="G687" i="3"/>
  <c r="V686" i="3"/>
  <c r="X686" i="3" s="1"/>
  <c r="M686" i="3"/>
  <c r="G686" i="3"/>
  <c r="H686" i="3" s="1"/>
  <c r="G685" i="3"/>
  <c r="F685" i="3"/>
  <c r="O684" i="3"/>
  <c r="K684" i="3"/>
  <c r="J684" i="3"/>
  <c r="W615" i="3" s="1"/>
  <c r="W684" i="3" s="1"/>
  <c r="I684" i="3"/>
  <c r="E684" i="3"/>
  <c r="D684" i="3"/>
  <c r="V683" i="3"/>
  <c r="X683" i="3" s="1"/>
  <c r="M683" i="3"/>
  <c r="G683" i="3"/>
  <c r="V682" i="3"/>
  <c r="X682" i="3" s="1"/>
  <c r="M682" i="3"/>
  <c r="G682" i="3"/>
  <c r="H682" i="3" s="1"/>
  <c r="V681" i="3"/>
  <c r="X681" i="3" s="1"/>
  <c r="M681" i="3"/>
  <c r="G681" i="3"/>
  <c r="V680" i="3"/>
  <c r="X680" i="3" s="1"/>
  <c r="M680" i="3"/>
  <c r="G680" i="3"/>
  <c r="H680" i="3" s="1"/>
  <c r="V679" i="3"/>
  <c r="X679" i="3" s="1"/>
  <c r="M679" i="3"/>
  <c r="G679" i="3"/>
  <c r="H679" i="3" s="1"/>
  <c r="V678" i="3"/>
  <c r="X678" i="3" s="1"/>
  <c r="M678" i="3"/>
  <c r="G678" i="3"/>
  <c r="V677" i="3"/>
  <c r="X677" i="3" s="1"/>
  <c r="M677" i="3"/>
  <c r="G677" i="3"/>
  <c r="H677" i="3" s="1"/>
  <c r="V676" i="3"/>
  <c r="X676" i="3" s="1"/>
  <c r="M676" i="3"/>
  <c r="G676" i="3"/>
  <c r="H676" i="3" s="1"/>
  <c r="V675" i="3"/>
  <c r="X675" i="3" s="1"/>
  <c r="M675" i="3"/>
  <c r="G675" i="3"/>
  <c r="V674" i="3"/>
  <c r="X674" i="3" s="1"/>
  <c r="M674" i="3"/>
  <c r="G674" i="3"/>
  <c r="H674" i="3" s="1"/>
  <c r="V673" i="3"/>
  <c r="X673" i="3" s="1"/>
  <c r="M673" i="3"/>
  <c r="G673" i="3"/>
  <c r="H673" i="3" s="1"/>
  <c r="G672" i="3"/>
  <c r="H672" i="3" s="1"/>
  <c r="V671" i="3"/>
  <c r="X671" i="3" s="1"/>
  <c r="M671" i="3"/>
  <c r="G671" i="3"/>
  <c r="H671" i="3" s="1"/>
  <c r="V670" i="3"/>
  <c r="X670" i="3" s="1"/>
  <c r="M670" i="3"/>
  <c r="G670" i="3"/>
  <c r="H670" i="3" s="1"/>
  <c r="V669" i="3"/>
  <c r="X669" i="3" s="1"/>
  <c r="M669" i="3"/>
  <c r="G669" i="3"/>
  <c r="H669" i="3" s="1"/>
  <c r="V668" i="3"/>
  <c r="X668" i="3" s="1"/>
  <c r="M668" i="3"/>
  <c r="G668" i="3"/>
  <c r="H668" i="3" s="1"/>
  <c r="V667" i="3"/>
  <c r="X667" i="3" s="1"/>
  <c r="M667" i="3"/>
  <c r="G667" i="3"/>
  <c r="H667" i="3" s="1"/>
  <c r="V666" i="3"/>
  <c r="X666" i="3" s="1"/>
  <c r="M666" i="3"/>
  <c r="G666" i="3"/>
  <c r="H666" i="3" s="1"/>
  <c r="V665" i="3"/>
  <c r="X665" i="3" s="1"/>
  <c r="M665" i="3"/>
  <c r="G665" i="3"/>
  <c r="V664" i="3"/>
  <c r="X664" i="3" s="1"/>
  <c r="M664" i="3"/>
  <c r="G664" i="3"/>
  <c r="H664" i="3" s="1"/>
  <c r="V663" i="3"/>
  <c r="X663" i="3" s="1"/>
  <c r="M663" i="3"/>
  <c r="G663" i="3"/>
  <c r="V662" i="3"/>
  <c r="X662" i="3" s="1"/>
  <c r="M662" i="3"/>
  <c r="G662" i="3"/>
  <c r="H662" i="3" s="1"/>
  <c r="V661" i="3"/>
  <c r="X661" i="3" s="1"/>
  <c r="M661" i="3"/>
  <c r="G661" i="3"/>
  <c r="H661" i="3" s="1"/>
  <c r="V660" i="3"/>
  <c r="X660" i="3" s="1"/>
  <c r="M660" i="3"/>
  <c r="G660" i="3"/>
  <c r="V659" i="3"/>
  <c r="X659" i="3" s="1"/>
  <c r="M659" i="3"/>
  <c r="G659" i="3"/>
  <c r="H659" i="3" s="1"/>
  <c r="V658" i="3"/>
  <c r="X658" i="3" s="1"/>
  <c r="M658" i="3"/>
  <c r="G658" i="3"/>
  <c r="H658" i="3" s="1"/>
  <c r="V657" i="3"/>
  <c r="X657" i="3" s="1"/>
  <c r="M657" i="3"/>
  <c r="G657" i="3"/>
  <c r="V656" i="3"/>
  <c r="X656" i="3" s="1"/>
  <c r="M656" i="3"/>
  <c r="G656" i="3"/>
  <c r="H656" i="3" s="1"/>
  <c r="V655" i="3"/>
  <c r="X655" i="3" s="1"/>
  <c r="M655" i="3"/>
  <c r="G655" i="3"/>
  <c r="H655" i="3" s="1"/>
  <c r="V654" i="3"/>
  <c r="X654" i="3" s="1"/>
  <c r="M654" i="3"/>
  <c r="G654" i="3"/>
  <c r="H654" i="3" s="1"/>
  <c r="V653" i="3"/>
  <c r="X653" i="3" s="1"/>
  <c r="M653" i="3"/>
  <c r="G653" i="3"/>
  <c r="H653" i="3" s="1"/>
  <c r="V652" i="3"/>
  <c r="X652" i="3" s="1"/>
  <c r="M652" i="3"/>
  <c r="G652" i="3"/>
  <c r="H652" i="3" s="1"/>
  <c r="V651" i="3"/>
  <c r="X651" i="3" s="1"/>
  <c r="M651" i="3"/>
  <c r="G651" i="3"/>
  <c r="H651" i="3" s="1"/>
  <c r="V650" i="3"/>
  <c r="X650" i="3" s="1"/>
  <c r="M650" i="3"/>
  <c r="G650" i="3"/>
  <c r="H650" i="3" s="1"/>
  <c r="V649" i="3"/>
  <c r="X649" i="3" s="1"/>
  <c r="M649" i="3"/>
  <c r="G649" i="3"/>
  <c r="V648" i="3"/>
  <c r="X648" i="3" s="1"/>
  <c r="M648" i="3"/>
  <c r="G648" i="3"/>
  <c r="H648" i="3" s="1"/>
  <c r="V647" i="3"/>
  <c r="X647" i="3" s="1"/>
  <c r="M647" i="3"/>
  <c r="G647" i="3"/>
  <c r="V646" i="3"/>
  <c r="X646" i="3" s="1"/>
  <c r="M646" i="3"/>
  <c r="G646" i="3"/>
  <c r="H646" i="3" s="1"/>
  <c r="V645" i="3"/>
  <c r="X645" i="3" s="1"/>
  <c r="M645" i="3"/>
  <c r="G645" i="3"/>
  <c r="H645" i="3" s="1"/>
  <c r="V644" i="3"/>
  <c r="X644" i="3" s="1"/>
  <c r="M644" i="3"/>
  <c r="G644" i="3"/>
  <c r="V643" i="3"/>
  <c r="X643" i="3" s="1"/>
  <c r="M643" i="3"/>
  <c r="G643" i="3"/>
  <c r="H643" i="3" s="1"/>
  <c r="V642" i="3"/>
  <c r="X642" i="3" s="1"/>
  <c r="M642" i="3"/>
  <c r="G642" i="3"/>
  <c r="H642" i="3" s="1"/>
  <c r="V641" i="3"/>
  <c r="X641" i="3" s="1"/>
  <c r="M641" i="3"/>
  <c r="G641" i="3"/>
  <c r="V640" i="3"/>
  <c r="X640" i="3" s="1"/>
  <c r="M640" i="3"/>
  <c r="G640" i="3"/>
  <c r="H640" i="3" s="1"/>
  <c r="V639" i="3"/>
  <c r="X639" i="3" s="1"/>
  <c r="M639" i="3"/>
  <c r="G639" i="3"/>
  <c r="H639" i="3" s="1"/>
  <c r="V638" i="3"/>
  <c r="X638" i="3" s="1"/>
  <c r="M638" i="3"/>
  <c r="G638" i="3"/>
  <c r="H638" i="3" s="1"/>
  <c r="V637" i="3"/>
  <c r="X637" i="3" s="1"/>
  <c r="M637" i="3"/>
  <c r="G637" i="3"/>
  <c r="H637" i="3" s="1"/>
  <c r="V636" i="3"/>
  <c r="X636" i="3" s="1"/>
  <c r="M636" i="3"/>
  <c r="G636" i="3"/>
  <c r="H636" i="3" s="1"/>
  <c r="V635" i="3"/>
  <c r="X635" i="3" s="1"/>
  <c r="M635" i="3"/>
  <c r="G635" i="3"/>
  <c r="H635" i="3" s="1"/>
  <c r="V634" i="3"/>
  <c r="X634" i="3" s="1"/>
  <c r="M634" i="3"/>
  <c r="G634" i="3"/>
  <c r="H634" i="3" s="1"/>
  <c r="V633" i="3"/>
  <c r="X633" i="3" s="1"/>
  <c r="M633" i="3"/>
  <c r="G633" i="3"/>
  <c r="V632" i="3"/>
  <c r="X632" i="3" s="1"/>
  <c r="M632" i="3"/>
  <c r="G632" i="3"/>
  <c r="H632" i="3" s="1"/>
  <c r="V631" i="3"/>
  <c r="X631" i="3" s="1"/>
  <c r="M631" i="3"/>
  <c r="G631" i="3"/>
  <c r="V630" i="3"/>
  <c r="X630" i="3" s="1"/>
  <c r="M630" i="3"/>
  <c r="G630" i="3"/>
  <c r="H630" i="3" s="1"/>
  <c r="V629" i="3"/>
  <c r="X629" i="3" s="1"/>
  <c r="M629" i="3"/>
  <c r="G629" i="3"/>
  <c r="H629" i="3" s="1"/>
  <c r="V628" i="3"/>
  <c r="X628" i="3" s="1"/>
  <c r="M628" i="3"/>
  <c r="G628" i="3"/>
  <c r="V627" i="3"/>
  <c r="X627" i="3" s="1"/>
  <c r="M627" i="3"/>
  <c r="G627" i="3"/>
  <c r="H627" i="3" s="1"/>
  <c r="V626" i="3"/>
  <c r="X626" i="3" s="1"/>
  <c r="M626" i="3"/>
  <c r="G626" i="3"/>
  <c r="H626" i="3" s="1"/>
  <c r="V625" i="3"/>
  <c r="X625" i="3" s="1"/>
  <c r="M625" i="3"/>
  <c r="G625" i="3"/>
  <c r="V624" i="3"/>
  <c r="X624" i="3" s="1"/>
  <c r="M624" i="3"/>
  <c r="G624" i="3"/>
  <c r="H624" i="3" s="1"/>
  <c r="V623" i="3"/>
  <c r="X623" i="3" s="1"/>
  <c r="M623" i="3"/>
  <c r="G623" i="3"/>
  <c r="H623" i="3" s="1"/>
  <c r="V622" i="3"/>
  <c r="X622" i="3" s="1"/>
  <c r="M622" i="3"/>
  <c r="G622" i="3"/>
  <c r="H622" i="3" s="1"/>
  <c r="V621" i="3"/>
  <c r="X621" i="3" s="1"/>
  <c r="M621" i="3"/>
  <c r="G621" i="3"/>
  <c r="H621" i="3" s="1"/>
  <c r="V620" i="3"/>
  <c r="X620" i="3" s="1"/>
  <c r="M620" i="3"/>
  <c r="G620" i="3"/>
  <c r="H620" i="3" s="1"/>
  <c r="V619" i="3"/>
  <c r="X619" i="3" s="1"/>
  <c r="M619" i="3"/>
  <c r="G619" i="3"/>
  <c r="H619" i="3" s="1"/>
  <c r="V618" i="3"/>
  <c r="X618" i="3" s="1"/>
  <c r="M618" i="3"/>
  <c r="G618" i="3"/>
  <c r="H618" i="3" s="1"/>
  <c r="V617" i="3"/>
  <c r="X617" i="3" s="1"/>
  <c r="M617" i="3"/>
  <c r="G617" i="3"/>
  <c r="V616" i="3"/>
  <c r="X616" i="3" s="1"/>
  <c r="M616" i="3"/>
  <c r="G616" i="3"/>
  <c r="H616" i="3" s="1"/>
  <c r="G615" i="3"/>
  <c r="H615" i="3" s="1"/>
  <c r="F615" i="3"/>
  <c r="O614" i="3"/>
  <c r="K614" i="3"/>
  <c r="J614" i="3"/>
  <c r="W582" i="3" s="1"/>
  <c r="W614" i="3" s="1"/>
  <c r="I614" i="3"/>
  <c r="E614" i="3"/>
  <c r="D614" i="3"/>
  <c r="V613" i="3"/>
  <c r="X613" i="3" s="1"/>
  <c r="M613" i="3"/>
  <c r="G613" i="3"/>
  <c r="H613" i="3" s="1"/>
  <c r="V612" i="3"/>
  <c r="X612" i="3" s="1"/>
  <c r="M612" i="3"/>
  <c r="G612" i="3"/>
  <c r="H612" i="3" s="1"/>
  <c r="V611" i="3"/>
  <c r="X611" i="3" s="1"/>
  <c r="M611" i="3"/>
  <c r="G611" i="3"/>
  <c r="H611" i="3" s="1"/>
  <c r="V610" i="3"/>
  <c r="X610" i="3" s="1"/>
  <c r="M610" i="3"/>
  <c r="G610" i="3"/>
  <c r="H610" i="3" s="1"/>
  <c r="V609" i="3"/>
  <c r="X609" i="3" s="1"/>
  <c r="M609" i="3"/>
  <c r="G609" i="3"/>
  <c r="H609" i="3" s="1"/>
  <c r="V608" i="3"/>
  <c r="X608" i="3" s="1"/>
  <c r="M608" i="3"/>
  <c r="G608" i="3"/>
  <c r="V607" i="3"/>
  <c r="X607" i="3" s="1"/>
  <c r="M607" i="3"/>
  <c r="G607" i="3"/>
  <c r="H607" i="3" s="1"/>
  <c r="V606" i="3"/>
  <c r="X606" i="3" s="1"/>
  <c r="M606" i="3"/>
  <c r="G606" i="3"/>
  <c r="V605" i="3"/>
  <c r="X605" i="3" s="1"/>
  <c r="M605" i="3"/>
  <c r="G605" i="3"/>
  <c r="H605" i="3" s="1"/>
  <c r="V604" i="3"/>
  <c r="X604" i="3" s="1"/>
  <c r="M604" i="3"/>
  <c r="G604" i="3"/>
  <c r="H604" i="3" s="1"/>
  <c r="V603" i="3"/>
  <c r="X603" i="3" s="1"/>
  <c r="M603" i="3"/>
  <c r="G603" i="3"/>
  <c r="V602" i="3"/>
  <c r="X602" i="3" s="1"/>
  <c r="M602" i="3"/>
  <c r="G602" i="3"/>
  <c r="H602" i="3" s="1"/>
  <c r="V601" i="3"/>
  <c r="X601" i="3" s="1"/>
  <c r="M601" i="3"/>
  <c r="G601" i="3"/>
  <c r="H601" i="3" s="1"/>
  <c r="V600" i="3"/>
  <c r="X600" i="3" s="1"/>
  <c r="M600" i="3"/>
  <c r="G600" i="3"/>
  <c r="V599" i="3"/>
  <c r="X599" i="3" s="1"/>
  <c r="M599" i="3"/>
  <c r="G599" i="3"/>
  <c r="H599" i="3" s="1"/>
  <c r="V598" i="3"/>
  <c r="X598" i="3" s="1"/>
  <c r="M598" i="3"/>
  <c r="G598" i="3"/>
  <c r="V597" i="3"/>
  <c r="X597" i="3" s="1"/>
  <c r="M597" i="3"/>
  <c r="G597" i="3"/>
  <c r="H597" i="3" s="1"/>
  <c r="V596" i="3"/>
  <c r="X596" i="3" s="1"/>
  <c r="M596" i="3"/>
  <c r="G596" i="3"/>
  <c r="H596" i="3" s="1"/>
  <c r="V595" i="3"/>
  <c r="X595" i="3" s="1"/>
  <c r="M595" i="3"/>
  <c r="G595" i="3"/>
  <c r="H595" i="3" s="1"/>
  <c r="V594" i="3"/>
  <c r="X594" i="3" s="1"/>
  <c r="M594" i="3"/>
  <c r="G594" i="3"/>
  <c r="V593" i="3"/>
  <c r="X593" i="3" s="1"/>
  <c r="M593" i="3"/>
  <c r="G593" i="3"/>
  <c r="H593" i="3" s="1"/>
  <c r="V592" i="3"/>
  <c r="X592" i="3" s="1"/>
  <c r="M592" i="3"/>
  <c r="G592" i="3"/>
  <c r="H592" i="3" s="1"/>
  <c r="V591" i="3"/>
  <c r="X591" i="3" s="1"/>
  <c r="M591" i="3"/>
  <c r="G591" i="3"/>
  <c r="H591" i="3" s="1"/>
  <c r="V590" i="3"/>
  <c r="X590" i="3" s="1"/>
  <c r="M590" i="3"/>
  <c r="G590" i="3"/>
  <c r="V589" i="3"/>
  <c r="X589" i="3" s="1"/>
  <c r="M589" i="3"/>
  <c r="G589" i="3"/>
  <c r="H589" i="3" s="1"/>
  <c r="V588" i="3"/>
  <c r="X588" i="3" s="1"/>
  <c r="M588" i="3"/>
  <c r="G588" i="3"/>
  <c r="H588" i="3" s="1"/>
  <c r="V587" i="3"/>
  <c r="X587" i="3" s="1"/>
  <c r="M587" i="3"/>
  <c r="G587" i="3"/>
  <c r="H587" i="3" s="1"/>
  <c r="V586" i="3"/>
  <c r="X586" i="3" s="1"/>
  <c r="M586" i="3"/>
  <c r="G586" i="3"/>
  <c r="V585" i="3"/>
  <c r="X585" i="3" s="1"/>
  <c r="M585" i="3"/>
  <c r="G585" i="3"/>
  <c r="H585" i="3" s="1"/>
  <c r="V584" i="3"/>
  <c r="X584" i="3" s="1"/>
  <c r="M584" i="3"/>
  <c r="G584" i="3"/>
  <c r="H584" i="3" s="1"/>
  <c r="G583" i="3"/>
  <c r="H583" i="3" s="1"/>
  <c r="V582" i="3"/>
  <c r="M582" i="3"/>
  <c r="G582" i="3"/>
  <c r="F582" i="3"/>
  <c r="O581" i="3"/>
  <c r="K581" i="3"/>
  <c r="J581" i="3"/>
  <c r="W524" i="3" s="1"/>
  <c r="W581" i="3" s="1"/>
  <c r="I581" i="3"/>
  <c r="E581" i="3"/>
  <c r="D581" i="3"/>
  <c r="V580" i="3"/>
  <c r="X580" i="3" s="1"/>
  <c r="M580" i="3"/>
  <c r="G580" i="3"/>
  <c r="V579" i="3"/>
  <c r="X579" i="3" s="1"/>
  <c r="M579" i="3"/>
  <c r="G579" i="3"/>
  <c r="H579" i="3" s="1"/>
  <c r="V578" i="3"/>
  <c r="X578" i="3" s="1"/>
  <c r="M578" i="3"/>
  <c r="G578" i="3"/>
  <c r="H578" i="3" s="1"/>
  <c r="V577" i="3"/>
  <c r="X577" i="3" s="1"/>
  <c r="M577" i="3"/>
  <c r="G577" i="3"/>
  <c r="H577" i="3" s="1"/>
  <c r="V576" i="3"/>
  <c r="X576" i="3" s="1"/>
  <c r="M576" i="3"/>
  <c r="G576" i="3"/>
  <c r="H576" i="3" s="1"/>
  <c r="V575" i="3"/>
  <c r="X575" i="3" s="1"/>
  <c r="M575" i="3"/>
  <c r="G575" i="3"/>
  <c r="H575" i="3" s="1"/>
  <c r="V574" i="3"/>
  <c r="X574" i="3" s="1"/>
  <c r="M574" i="3"/>
  <c r="G574" i="3"/>
  <c r="H574" i="3" s="1"/>
  <c r="V573" i="3"/>
  <c r="X573" i="3" s="1"/>
  <c r="M573" i="3"/>
  <c r="G573" i="3"/>
  <c r="V572" i="3"/>
  <c r="X572" i="3" s="1"/>
  <c r="M572" i="3"/>
  <c r="G572" i="3"/>
  <c r="V571" i="3"/>
  <c r="X571" i="3" s="1"/>
  <c r="M571" i="3"/>
  <c r="G571" i="3"/>
  <c r="H571" i="3" s="1"/>
  <c r="V570" i="3"/>
  <c r="X570" i="3" s="1"/>
  <c r="M570" i="3"/>
  <c r="G570" i="3"/>
  <c r="H570" i="3" s="1"/>
  <c r="V569" i="3"/>
  <c r="X569" i="3" s="1"/>
  <c r="M569" i="3"/>
  <c r="G569" i="3"/>
  <c r="H569" i="3" s="1"/>
  <c r="V568" i="3"/>
  <c r="X568" i="3" s="1"/>
  <c r="M568" i="3"/>
  <c r="G568" i="3"/>
  <c r="H568" i="3" s="1"/>
  <c r="V567" i="3"/>
  <c r="X567" i="3" s="1"/>
  <c r="M567" i="3"/>
  <c r="G567" i="3"/>
  <c r="H567" i="3" s="1"/>
  <c r="V566" i="3"/>
  <c r="X566" i="3" s="1"/>
  <c r="M566" i="3"/>
  <c r="G566" i="3"/>
  <c r="H566" i="3" s="1"/>
  <c r="V565" i="3"/>
  <c r="X565" i="3" s="1"/>
  <c r="M565" i="3"/>
  <c r="G565" i="3"/>
  <c r="V564" i="3"/>
  <c r="X564" i="3" s="1"/>
  <c r="M564" i="3"/>
  <c r="G564" i="3"/>
  <c r="V563" i="3"/>
  <c r="X563" i="3" s="1"/>
  <c r="M563" i="3"/>
  <c r="G563" i="3"/>
  <c r="H563" i="3" s="1"/>
  <c r="G562" i="3"/>
  <c r="H562" i="3" s="1"/>
  <c r="V561" i="3"/>
  <c r="X561" i="3" s="1"/>
  <c r="M561" i="3"/>
  <c r="G561" i="3"/>
  <c r="H561" i="3" s="1"/>
  <c r="V560" i="3"/>
  <c r="X560" i="3" s="1"/>
  <c r="M560" i="3"/>
  <c r="G560" i="3"/>
  <c r="H560" i="3" s="1"/>
  <c r="V559" i="3"/>
  <c r="X559" i="3" s="1"/>
  <c r="M559" i="3"/>
  <c r="G559" i="3"/>
  <c r="V558" i="3"/>
  <c r="X558" i="3" s="1"/>
  <c r="M558" i="3"/>
  <c r="G558" i="3"/>
  <c r="V557" i="3"/>
  <c r="X557" i="3" s="1"/>
  <c r="M557" i="3"/>
  <c r="G557" i="3"/>
  <c r="H557" i="3" s="1"/>
  <c r="V556" i="3"/>
  <c r="X556" i="3" s="1"/>
  <c r="M556" i="3"/>
  <c r="G556" i="3"/>
  <c r="H556" i="3" s="1"/>
  <c r="V555" i="3"/>
  <c r="X555" i="3" s="1"/>
  <c r="M555" i="3"/>
  <c r="G555" i="3"/>
  <c r="H555" i="3" s="1"/>
  <c r="V554" i="3"/>
  <c r="X554" i="3" s="1"/>
  <c r="M554" i="3"/>
  <c r="G554" i="3"/>
  <c r="H554" i="3" s="1"/>
  <c r="V553" i="3"/>
  <c r="X553" i="3" s="1"/>
  <c r="M553" i="3"/>
  <c r="G553" i="3"/>
  <c r="H553" i="3" s="1"/>
  <c r="V552" i="3"/>
  <c r="X552" i="3" s="1"/>
  <c r="M552" i="3"/>
  <c r="G552" i="3"/>
  <c r="H552" i="3" s="1"/>
  <c r="V551" i="3"/>
  <c r="X551" i="3" s="1"/>
  <c r="M551" i="3"/>
  <c r="G551" i="3"/>
  <c r="V550" i="3"/>
  <c r="X550" i="3" s="1"/>
  <c r="M550" i="3"/>
  <c r="G550" i="3"/>
  <c r="V549" i="3"/>
  <c r="X549" i="3" s="1"/>
  <c r="M549" i="3"/>
  <c r="G549" i="3"/>
  <c r="H549" i="3" s="1"/>
  <c r="V548" i="3"/>
  <c r="X548" i="3" s="1"/>
  <c r="M548" i="3"/>
  <c r="G548" i="3"/>
  <c r="H548" i="3" s="1"/>
  <c r="V547" i="3"/>
  <c r="X547" i="3" s="1"/>
  <c r="M547" i="3"/>
  <c r="G547" i="3"/>
  <c r="H547" i="3" s="1"/>
  <c r="V546" i="3"/>
  <c r="X546" i="3" s="1"/>
  <c r="M546" i="3"/>
  <c r="G546" i="3"/>
  <c r="H546" i="3" s="1"/>
  <c r="V545" i="3"/>
  <c r="X545" i="3" s="1"/>
  <c r="M545" i="3"/>
  <c r="G545" i="3"/>
  <c r="H545" i="3" s="1"/>
  <c r="V544" i="3"/>
  <c r="X544" i="3" s="1"/>
  <c r="M544" i="3"/>
  <c r="G544" i="3"/>
  <c r="H544" i="3" s="1"/>
  <c r="V543" i="3"/>
  <c r="X543" i="3" s="1"/>
  <c r="M543" i="3"/>
  <c r="G543" i="3"/>
  <c r="G542" i="3"/>
  <c r="H542" i="3" s="1"/>
  <c r="V541" i="3"/>
  <c r="X541" i="3" s="1"/>
  <c r="M541" i="3"/>
  <c r="G541" i="3"/>
  <c r="H541" i="3" s="1"/>
  <c r="V540" i="3"/>
  <c r="X540" i="3" s="1"/>
  <c r="M540" i="3"/>
  <c r="G540" i="3"/>
  <c r="V539" i="3"/>
  <c r="X539" i="3" s="1"/>
  <c r="M539" i="3"/>
  <c r="G539" i="3"/>
  <c r="H539" i="3" s="1"/>
  <c r="V538" i="3"/>
  <c r="X538" i="3" s="1"/>
  <c r="M538" i="3"/>
  <c r="G538" i="3"/>
  <c r="H538" i="3" s="1"/>
  <c r="V537" i="3"/>
  <c r="X537" i="3" s="1"/>
  <c r="M537" i="3"/>
  <c r="G537" i="3"/>
  <c r="H537" i="3" s="1"/>
  <c r="V536" i="3"/>
  <c r="X536" i="3" s="1"/>
  <c r="M536" i="3"/>
  <c r="G536" i="3"/>
  <c r="V535" i="3"/>
  <c r="X535" i="3" s="1"/>
  <c r="M535" i="3"/>
  <c r="G535" i="3"/>
  <c r="H535" i="3" s="1"/>
  <c r="V534" i="3"/>
  <c r="X534" i="3" s="1"/>
  <c r="M534" i="3"/>
  <c r="G534" i="3"/>
  <c r="H534" i="3" s="1"/>
  <c r="V533" i="3"/>
  <c r="X533" i="3" s="1"/>
  <c r="M533" i="3"/>
  <c r="G533" i="3"/>
  <c r="V532" i="3"/>
  <c r="X532" i="3" s="1"/>
  <c r="M532" i="3"/>
  <c r="G532" i="3"/>
  <c r="H532" i="3" s="1"/>
  <c r="V531" i="3"/>
  <c r="X531" i="3" s="1"/>
  <c r="M531" i="3"/>
  <c r="G531" i="3"/>
  <c r="H531" i="3" s="1"/>
  <c r="V530" i="3"/>
  <c r="X530" i="3" s="1"/>
  <c r="M530" i="3"/>
  <c r="G530" i="3"/>
  <c r="H530" i="3" s="1"/>
  <c r="V529" i="3"/>
  <c r="X529" i="3" s="1"/>
  <c r="M529" i="3"/>
  <c r="G529" i="3"/>
  <c r="V528" i="3"/>
  <c r="X528" i="3" s="1"/>
  <c r="M528" i="3"/>
  <c r="G528" i="3"/>
  <c r="H528" i="3" s="1"/>
  <c r="V527" i="3"/>
  <c r="X527" i="3" s="1"/>
  <c r="M527" i="3"/>
  <c r="G527" i="3"/>
  <c r="V526" i="3"/>
  <c r="X526" i="3" s="1"/>
  <c r="M526" i="3"/>
  <c r="G526" i="3"/>
  <c r="H526" i="3" s="1"/>
  <c r="V525" i="3"/>
  <c r="X525" i="3" s="1"/>
  <c r="M525" i="3"/>
  <c r="G525" i="3"/>
  <c r="H525" i="3" s="1"/>
  <c r="G524" i="3"/>
  <c r="F524" i="3"/>
  <c r="O523" i="3"/>
  <c r="K523" i="3"/>
  <c r="J523" i="3"/>
  <c r="W481" i="3" s="1"/>
  <c r="W523" i="3" s="1"/>
  <c r="I523" i="3"/>
  <c r="E523" i="3"/>
  <c r="D523" i="3"/>
  <c r="V522" i="3"/>
  <c r="X522" i="3" s="1"/>
  <c r="M522" i="3"/>
  <c r="G522" i="3"/>
  <c r="V521" i="3"/>
  <c r="X521" i="3" s="1"/>
  <c r="M521" i="3"/>
  <c r="G521" i="3"/>
  <c r="H521" i="3" s="1"/>
  <c r="V520" i="3"/>
  <c r="X520" i="3" s="1"/>
  <c r="M520" i="3"/>
  <c r="G520" i="3"/>
  <c r="H520" i="3" s="1"/>
  <c r="V519" i="3"/>
  <c r="X519" i="3" s="1"/>
  <c r="M519" i="3"/>
  <c r="G519" i="3"/>
  <c r="V518" i="3"/>
  <c r="X518" i="3" s="1"/>
  <c r="M518" i="3"/>
  <c r="G518" i="3"/>
  <c r="H518" i="3" s="1"/>
  <c r="V517" i="3"/>
  <c r="X517" i="3" s="1"/>
  <c r="M517" i="3"/>
  <c r="G517" i="3"/>
  <c r="H517" i="3" s="1"/>
  <c r="V516" i="3"/>
  <c r="X516" i="3" s="1"/>
  <c r="M516" i="3"/>
  <c r="G516" i="3"/>
  <c r="H516" i="3" s="1"/>
  <c r="V515" i="3"/>
  <c r="X515" i="3" s="1"/>
  <c r="M515" i="3"/>
  <c r="G515" i="3"/>
  <c r="H515" i="3" s="1"/>
  <c r="V514" i="3"/>
  <c r="X514" i="3" s="1"/>
  <c r="M514" i="3"/>
  <c r="G514" i="3"/>
  <c r="H514" i="3" s="1"/>
  <c r="V513" i="3"/>
  <c r="X513" i="3" s="1"/>
  <c r="M513" i="3"/>
  <c r="G513" i="3"/>
  <c r="H513" i="3" s="1"/>
  <c r="V512" i="3"/>
  <c r="X512" i="3" s="1"/>
  <c r="M512" i="3"/>
  <c r="G512" i="3"/>
  <c r="V511" i="3"/>
  <c r="X511" i="3" s="1"/>
  <c r="M511" i="3"/>
  <c r="G511" i="3"/>
  <c r="H511" i="3" s="1"/>
  <c r="V510" i="3"/>
  <c r="X510" i="3" s="1"/>
  <c r="M510" i="3"/>
  <c r="G510" i="3"/>
  <c r="H510" i="3" s="1"/>
  <c r="V509" i="3"/>
  <c r="X509" i="3" s="1"/>
  <c r="M509" i="3"/>
  <c r="G509" i="3"/>
  <c r="H509" i="3" s="1"/>
  <c r="V508" i="3"/>
  <c r="X508" i="3" s="1"/>
  <c r="M508" i="3"/>
  <c r="G508" i="3"/>
  <c r="V507" i="3"/>
  <c r="X507" i="3" s="1"/>
  <c r="M507" i="3"/>
  <c r="G507" i="3"/>
  <c r="H507" i="3" s="1"/>
  <c r="V506" i="3"/>
  <c r="X506" i="3" s="1"/>
  <c r="M506" i="3"/>
  <c r="G506" i="3"/>
  <c r="V505" i="3"/>
  <c r="X505" i="3" s="1"/>
  <c r="M505" i="3"/>
  <c r="G505" i="3"/>
  <c r="H505" i="3" s="1"/>
  <c r="V504" i="3"/>
  <c r="X504" i="3" s="1"/>
  <c r="M504" i="3"/>
  <c r="G504" i="3"/>
  <c r="H504" i="3" s="1"/>
  <c r="G503" i="3"/>
  <c r="H503" i="3" s="1"/>
  <c r="V502" i="3"/>
  <c r="X502" i="3" s="1"/>
  <c r="M502" i="3"/>
  <c r="G502" i="3"/>
  <c r="V501" i="3"/>
  <c r="X501" i="3" s="1"/>
  <c r="M501" i="3"/>
  <c r="G501" i="3"/>
  <c r="H501" i="3" s="1"/>
  <c r="V500" i="3"/>
  <c r="X500" i="3" s="1"/>
  <c r="M500" i="3"/>
  <c r="G500" i="3"/>
  <c r="H500" i="3" s="1"/>
  <c r="V499" i="3"/>
  <c r="X499" i="3" s="1"/>
  <c r="M499" i="3"/>
  <c r="G499" i="3"/>
  <c r="H499" i="3" s="1"/>
  <c r="V498" i="3"/>
  <c r="X498" i="3" s="1"/>
  <c r="M498" i="3"/>
  <c r="G498" i="3"/>
  <c r="V497" i="3"/>
  <c r="X497" i="3" s="1"/>
  <c r="M497" i="3"/>
  <c r="G497" i="3"/>
  <c r="H497" i="3" s="1"/>
  <c r="V496" i="3"/>
  <c r="X496" i="3" s="1"/>
  <c r="M496" i="3"/>
  <c r="G496" i="3"/>
  <c r="V495" i="3"/>
  <c r="X495" i="3" s="1"/>
  <c r="M495" i="3"/>
  <c r="G495" i="3"/>
  <c r="H495" i="3" s="1"/>
  <c r="V494" i="3"/>
  <c r="X494" i="3" s="1"/>
  <c r="M494" i="3"/>
  <c r="G494" i="3"/>
  <c r="H494" i="3" s="1"/>
  <c r="V493" i="3"/>
  <c r="X493" i="3" s="1"/>
  <c r="M493" i="3"/>
  <c r="G493" i="3"/>
  <c r="V492" i="3"/>
  <c r="X492" i="3" s="1"/>
  <c r="M492" i="3"/>
  <c r="G492" i="3"/>
  <c r="H492" i="3" s="1"/>
  <c r="V491" i="3"/>
  <c r="X491" i="3" s="1"/>
  <c r="M491" i="3"/>
  <c r="G491" i="3"/>
  <c r="H491" i="3" s="1"/>
  <c r="V490" i="3"/>
  <c r="X490" i="3" s="1"/>
  <c r="M490" i="3"/>
  <c r="G490" i="3"/>
  <c r="H490" i="3" s="1"/>
  <c r="V489" i="3"/>
  <c r="X489" i="3" s="1"/>
  <c r="M489" i="3"/>
  <c r="G489" i="3"/>
  <c r="H489" i="3" s="1"/>
  <c r="V488" i="3"/>
  <c r="X488" i="3" s="1"/>
  <c r="M488" i="3"/>
  <c r="G488" i="3"/>
  <c r="H488" i="3" s="1"/>
  <c r="V487" i="3"/>
  <c r="X487" i="3" s="1"/>
  <c r="M487" i="3"/>
  <c r="G487" i="3"/>
  <c r="H487" i="3" s="1"/>
  <c r="V486" i="3"/>
  <c r="X486" i="3" s="1"/>
  <c r="M486" i="3"/>
  <c r="G486" i="3"/>
  <c r="V485" i="3"/>
  <c r="X485" i="3" s="1"/>
  <c r="M485" i="3"/>
  <c r="G485" i="3"/>
  <c r="H485" i="3" s="1"/>
  <c r="V484" i="3"/>
  <c r="X484" i="3" s="1"/>
  <c r="M484" i="3"/>
  <c r="G484" i="3"/>
  <c r="H484" i="3" s="1"/>
  <c r="V483" i="3"/>
  <c r="X483" i="3" s="1"/>
  <c r="M483" i="3"/>
  <c r="G483" i="3"/>
  <c r="H483" i="3" s="1"/>
  <c r="V482" i="3"/>
  <c r="X482" i="3" s="1"/>
  <c r="M482" i="3"/>
  <c r="G482" i="3"/>
  <c r="G481" i="3"/>
  <c r="F481" i="3"/>
  <c r="O480" i="3"/>
  <c r="K480" i="3"/>
  <c r="J480" i="3"/>
  <c r="W458" i="3" s="1"/>
  <c r="W480" i="3" s="1"/>
  <c r="I480" i="3"/>
  <c r="E480" i="3"/>
  <c r="D480" i="3"/>
  <c r="V479" i="3"/>
  <c r="X479" i="3" s="1"/>
  <c r="M479" i="3"/>
  <c r="G479" i="3"/>
  <c r="H479" i="3" s="1"/>
  <c r="V478" i="3"/>
  <c r="X478" i="3" s="1"/>
  <c r="M478" i="3"/>
  <c r="G478" i="3"/>
  <c r="H478" i="3" s="1"/>
  <c r="V477" i="3"/>
  <c r="X477" i="3" s="1"/>
  <c r="M477" i="3"/>
  <c r="G477" i="3"/>
  <c r="V476" i="3"/>
  <c r="X476" i="3" s="1"/>
  <c r="M476" i="3"/>
  <c r="G476" i="3"/>
  <c r="H476" i="3" s="1"/>
  <c r="V475" i="3"/>
  <c r="X475" i="3" s="1"/>
  <c r="M475" i="3"/>
  <c r="G475" i="3"/>
  <c r="H475" i="3" s="1"/>
  <c r="V474" i="3"/>
  <c r="X474" i="3" s="1"/>
  <c r="M474" i="3"/>
  <c r="G474" i="3"/>
  <c r="H474" i="3" s="1"/>
  <c r="G473" i="3"/>
  <c r="V472" i="3"/>
  <c r="X472" i="3" s="1"/>
  <c r="M472" i="3"/>
  <c r="G472" i="3"/>
  <c r="H472" i="3" s="1"/>
  <c r="G471" i="3"/>
  <c r="L471" i="3" s="1"/>
  <c r="M471" i="3" s="1"/>
  <c r="V470" i="3"/>
  <c r="X470" i="3" s="1"/>
  <c r="M470" i="3"/>
  <c r="G470" i="3"/>
  <c r="H470" i="3" s="1"/>
  <c r="V469" i="3"/>
  <c r="X469" i="3" s="1"/>
  <c r="M469" i="3"/>
  <c r="G469" i="3"/>
  <c r="V468" i="3"/>
  <c r="X468" i="3" s="1"/>
  <c r="M468" i="3"/>
  <c r="G468" i="3"/>
  <c r="H468" i="3" s="1"/>
  <c r="V467" i="3"/>
  <c r="X467" i="3" s="1"/>
  <c r="M467" i="3"/>
  <c r="G467" i="3"/>
  <c r="H467" i="3" s="1"/>
  <c r="V466" i="3"/>
  <c r="X466" i="3" s="1"/>
  <c r="M466" i="3"/>
  <c r="G466" i="3"/>
  <c r="H466" i="3" s="1"/>
  <c r="G465" i="3"/>
  <c r="H465" i="3" s="1"/>
  <c r="V464" i="3"/>
  <c r="X464" i="3" s="1"/>
  <c r="M464" i="3"/>
  <c r="G464" i="3"/>
  <c r="H464" i="3" s="1"/>
  <c r="V463" i="3"/>
  <c r="X463" i="3" s="1"/>
  <c r="M463" i="3"/>
  <c r="G463" i="3"/>
  <c r="V462" i="3"/>
  <c r="X462" i="3" s="1"/>
  <c r="M462" i="3"/>
  <c r="G462" i="3"/>
  <c r="H462" i="3" s="1"/>
  <c r="V461" i="3"/>
  <c r="X461" i="3" s="1"/>
  <c r="M461" i="3"/>
  <c r="G461" i="3"/>
  <c r="V460" i="3"/>
  <c r="X460" i="3" s="1"/>
  <c r="M460" i="3"/>
  <c r="G460" i="3"/>
  <c r="H460" i="3" s="1"/>
  <c r="V459" i="3"/>
  <c r="X459" i="3" s="1"/>
  <c r="M459" i="3"/>
  <c r="G459" i="3"/>
  <c r="G458" i="3"/>
  <c r="H458" i="3" s="1"/>
  <c r="F458" i="3"/>
  <c r="O457" i="3"/>
  <c r="K457" i="3"/>
  <c r="J457" i="3"/>
  <c r="W406" i="3" s="1"/>
  <c r="W457" i="3" s="1"/>
  <c r="I457" i="3"/>
  <c r="E457" i="3"/>
  <c r="D457" i="3"/>
  <c r="V456" i="3"/>
  <c r="X456" i="3" s="1"/>
  <c r="M456" i="3"/>
  <c r="G456" i="3"/>
  <c r="H456" i="3" s="1"/>
  <c r="V455" i="3"/>
  <c r="X455" i="3" s="1"/>
  <c r="M455" i="3"/>
  <c r="G455" i="3"/>
  <c r="H455" i="3" s="1"/>
  <c r="V454" i="3"/>
  <c r="X454" i="3" s="1"/>
  <c r="M454" i="3"/>
  <c r="G454" i="3"/>
  <c r="V453" i="3"/>
  <c r="X453" i="3" s="1"/>
  <c r="M453" i="3"/>
  <c r="G453" i="3"/>
  <c r="H453" i="3" s="1"/>
  <c r="V452" i="3"/>
  <c r="X452" i="3" s="1"/>
  <c r="M452" i="3"/>
  <c r="G452" i="3"/>
  <c r="H452" i="3" s="1"/>
  <c r="V451" i="3"/>
  <c r="X451" i="3" s="1"/>
  <c r="M451" i="3"/>
  <c r="G451" i="3"/>
  <c r="H451" i="3" s="1"/>
  <c r="V450" i="3"/>
  <c r="X450" i="3" s="1"/>
  <c r="M450" i="3"/>
  <c r="G450" i="3"/>
  <c r="V449" i="3"/>
  <c r="X449" i="3" s="1"/>
  <c r="M449" i="3"/>
  <c r="G449" i="3"/>
  <c r="H449" i="3" s="1"/>
  <c r="V448" i="3"/>
  <c r="X448" i="3" s="1"/>
  <c r="M448" i="3"/>
  <c r="G448" i="3"/>
  <c r="H448" i="3" s="1"/>
  <c r="V447" i="3"/>
  <c r="X447" i="3" s="1"/>
  <c r="M447" i="3"/>
  <c r="G447" i="3"/>
  <c r="H447" i="3" s="1"/>
  <c r="V446" i="3"/>
  <c r="X446" i="3" s="1"/>
  <c r="M446" i="3"/>
  <c r="G446" i="3"/>
  <c r="V445" i="3"/>
  <c r="X445" i="3" s="1"/>
  <c r="M445" i="3"/>
  <c r="G445" i="3"/>
  <c r="H445" i="3" s="1"/>
  <c r="V444" i="3"/>
  <c r="X444" i="3" s="1"/>
  <c r="M444" i="3"/>
  <c r="G444" i="3"/>
  <c r="H444" i="3" s="1"/>
  <c r="V443" i="3"/>
  <c r="X443" i="3" s="1"/>
  <c r="M443" i="3"/>
  <c r="G443" i="3"/>
  <c r="H443" i="3" s="1"/>
  <c r="V442" i="3"/>
  <c r="X442" i="3" s="1"/>
  <c r="M442" i="3"/>
  <c r="G442" i="3"/>
  <c r="V441" i="3"/>
  <c r="X441" i="3" s="1"/>
  <c r="M441" i="3"/>
  <c r="G441" i="3"/>
  <c r="H441" i="3" s="1"/>
  <c r="V440" i="3"/>
  <c r="X440" i="3" s="1"/>
  <c r="M440" i="3"/>
  <c r="G440" i="3"/>
  <c r="H440" i="3" s="1"/>
  <c r="V439" i="3"/>
  <c r="X439" i="3" s="1"/>
  <c r="M439" i="3"/>
  <c r="G439" i="3"/>
  <c r="H439" i="3" s="1"/>
  <c r="G438" i="3"/>
  <c r="H438" i="3" s="1"/>
  <c r="V437" i="3"/>
  <c r="X437" i="3" s="1"/>
  <c r="M437" i="3"/>
  <c r="G437" i="3"/>
  <c r="H437" i="3" s="1"/>
  <c r="V436" i="3"/>
  <c r="X436" i="3" s="1"/>
  <c r="M436" i="3"/>
  <c r="G436" i="3"/>
  <c r="V435" i="3"/>
  <c r="X435" i="3" s="1"/>
  <c r="M435" i="3"/>
  <c r="G435" i="3"/>
  <c r="H435" i="3" s="1"/>
  <c r="V434" i="3"/>
  <c r="X434" i="3" s="1"/>
  <c r="M434" i="3"/>
  <c r="G434" i="3"/>
  <c r="H434" i="3" s="1"/>
  <c r="V433" i="3"/>
  <c r="X433" i="3" s="1"/>
  <c r="M433" i="3"/>
  <c r="G433" i="3"/>
  <c r="H433" i="3" s="1"/>
  <c r="V432" i="3"/>
  <c r="X432" i="3" s="1"/>
  <c r="M432" i="3"/>
  <c r="G432" i="3"/>
  <c r="V431" i="3"/>
  <c r="X431" i="3" s="1"/>
  <c r="M431" i="3"/>
  <c r="G431" i="3"/>
  <c r="H431" i="3" s="1"/>
  <c r="V430" i="3"/>
  <c r="X430" i="3" s="1"/>
  <c r="M430" i="3"/>
  <c r="G430" i="3"/>
  <c r="H430" i="3" s="1"/>
  <c r="V429" i="3"/>
  <c r="X429" i="3" s="1"/>
  <c r="M429" i="3"/>
  <c r="G429" i="3"/>
  <c r="H429" i="3" s="1"/>
  <c r="V428" i="3"/>
  <c r="X428" i="3" s="1"/>
  <c r="M428" i="3"/>
  <c r="G428" i="3"/>
  <c r="V427" i="3"/>
  <c r="X427" i="3" s="1"/>
  <c r="M427" i="3"/>
  <c r="G427" i="3"/>
  <c r="H427" i="3" s="1"/>
  <c r="V426" i="3"/>
  <c r="X426" i="3" s="1"/>
  <c r="M426" i="3"/>
  <c r="G426" i="3"/>
  <c r="H426" i="3" s="1"/>
  <c r="V425" i="3"/>
  <c r="X425" i="3" s="1"/>
  <c r="M425" i="3"/>
  <c r="G425" i="3"/>
  <c r="H425" i="3" s="1"/>
  <c r="V424" i="3"/>
  <c r="X424" i="3" s="1"/>
  <c r="M424" i="3"/>
  <c r="G424" i="3"/>
  <c r="V423" i="3"/>
  <c r="X423" i="3" s="1"/>
  <c r="M423" i="3"/>
  <c r="G423" i="3"/>
  <c r="H423" i="3" s="1"/>
  <c r="V422" i="3"/>
  <c r="X422" i="3" s="1"/>
  <c r="M422" i="3"/>
  <c r="G422" i="3"/>
  <c r="H422" i="3" s="1"/>
  <c r="V421" i="3"/>
  <c r="X421" i="3" s="1"/>
  <c r="M421" i="3"/>
  <c r="G421" i="3"/>
  <c r="H421" i="3" s="1"/>
  <c r="G420" i="3"/>
  <c r="H420" i="3" s="1"/>
  <c r="V419" i="3"/>
  <c r="X419" i="3" s="1"/>
  <c r="M419" i="3"/>
  <c r="G419" i="3"/>
  <c r="H419" i="3" s="1"/>
  <c r="V418" i="3"/>
  <c r="X418" i="3" s="1"/>
  <c r="M418" i="3"/>
  <c r="G418" i="3"/>
  <c r="V417" i="3"/>
  <c r="X417" i="3" s="1"/>
  <c r="M417" i="3"/>
  <c r="G417" i="3"/>
  <c r="H417" i="3" s="1"/>
  <c r="V416" i="3"/>
  <c r="X416" i="3" s="1"/>
  <c r="M416" i="3"/>
  <c r="G416" i="3"/>
  <c r="H416" i="3" s="1"/>
  <c r="V415" i="3"/>
  <c r="X415" i="3" s="1"/>
  <c r="M415" i="3"/>
  <c r="G415" i="3"/>
  <c r="H415" i="3" s="1"/>
  <c r="V414" i="3"/>
  <c r="X414" i="3" s="1"/>
  <c r="M414" i="3"/>
  <c r="G414" i="3"/>
  <c r="V413" i="3"/>
  <c r="X413" i="3" s="1"/>
  <c r="M413" i="3"/>
  <c r="G413" i="3"/>
  <c r="H413" i="3" s="1"/>
  <c r="V412" i="3"/>
  <c r="X412" i="3" s="1"/>
  <c r="M412" i="3"/>
  <c r="G412" i="3"/>
  <c r="H412" i="3" s="1"/>
  <c r="V411" i="3"/>
  <c r="X411" i="3" s="1"/>
  <c r="M411" i="3"/>
  <c r="G411" i="3"/>
  <c r="H411" i="3" s="1"/>
  <c r="V410" i="3"/>
  <c r="X410" i="3" s="1"/>
  <c r="M410" i="3"/>
  <c r="G410" i="3"/>
  <c r="V409" i="3"/>
  <c r="X409" i="3" s="1"/>
  <c r="M409" i="3"/>
  <c r="G409" i="3"/>
  <c r="H409" i="3" s="1"/>
  <c r="V408" i="3"/>
  <c r="X408" i="3" s="1"/>
  <c r="M408" i="3"/>
  <c r="G408" i="3"/>
  <c r="H408" i="3" s="1"/>
  <c r="V407" i="3"/>
  <c r="X407" i="3" s="1"/>
  <c r="M407" i="3"/>
  <c r="G407" i="3"/>
  <c r="H407" i="3" s="1"/>
  <c r="G406" i="3"/>
  <c r="F406" i="3"/>
  <c r="O405" i="3"/>
  <c r="K405" i="3"/>
  <c r="J405" i="3"/>
  <c r="W362" i="3" s="1"/>
  <c r="W405" i="3" s="1"/>
  <c r="I405" i="3"/>
  <c r="E405" i="3"/>
  <c r="D405" i="3"/>
  <c r="V404" i="3"/>
  <c r="X404" i="3" s="1"/>
  <c r="M404" i="3"/>
  <c r="G404" i="3"/>
  <c r="H404" i="3" s="1"/>
  <c r="V403" i="3"/>
  <c r="X403" i="3" s="1"/>
  <c r="M403" i="3"/>
  <c r="G403" i="3"/>
  <c r="H403" i="3" s="1"/>
  <c r="V402" i="3"/>
  <c r="X402" i="3" s="1"/>
  <c r="M402" i="3"/>
  <c r="G402" i="3"/>
  <c r="H402" i="3" s="1"/>
  <c r="V401" i="3"/>
  <c r="X401" i="3" s="1"/>
  <c r="M401" i="3"/>
  <c r="G401" i="3"/>
  <c r="V400" i="3"/>
  <c r="X400" i="3" s="1"/>
  <c r="M400" i="3"/>
  <c r="G400" i="3"/>
  <c r="H400" i="3" s="1"/>
  <c r="V399" i="3"/>
  <c r="X399" i="3" s="1"/>
  <c r="M399" i="3"/>
  <c r="G399" i="3"/>
  <c r="H399" i="3" s="1"/>
  <c r="V398" i="3"/>
  <c r="X398" i="3" s="1"/>
  <c r="M398" i="3"/>
  <c r="G398" i="3"/>
  <c r="H398" i="3" s="1"/>
  <c r="V397" i="3"/>
  <c r="X397" i="3" s="1"/>
  <c r="M397" i="3"/>
  <c r="G397" i="3"/>
  <c r="V396" i="3"/>
  <c r="X396" i="3" s="1"/>
  <c r="M396" i="3"/>
  <c r="G396" i="3"/>
  <c r="H396" i="3" s="1"/>
  <c r="V395" i="3"/>
  <c r="X395" i="3" s="1"/>
  <c r="M395" i="3"/>
  <c r="G395" i="3"/>
  <c r="H395" i="3" s="1"/>
  <c r="V394" i="3"/>
  <c r="X394" i="3" s="1"/>
  <c r="M394" i="3"/>
  <c r="G394" i="3"/>
  <c r="H394" i="3" s="1"/>
  <c r="V393" i="3"/>
  <c r="X393" i="3" s="1"/>
  <c r="M393" i="3"/>
  <c r="G393" i="3"/>
  <c r="V392" i="3"/>
  <c r="X392" i="3" s="1"/>
  <c r="M392" i="3"/>
  <c r="G392" i="3"/>
  <c r="H392" i="3" s="1"/>
  <c r="V391" i="3"/>
  <c r="X391" i="3" s="1"/>
  <c r="M391" i="3"/>
  <c r="G391" i="3"/>
  <c r="H391" i="3" s="1"/>
  <c r="V390" i="3"/>
  <c r="X390" i="3" s="1"/>
  <c r="M390" i="3"/>
  <c r="G390" i="3"/>
  <c r="H390" i="3" s="1"/>
  <c r="G389" i="3"/>
  <c r="H389" i="3" s="1"/>
  <c r="V388" i="3"/>
  <c r="X388" i="3" s="1"/>
  <c r="M388" i="3"/>
  <c r="G388" i="3"/>
  <c r="H388" i="3" s="1"/>
  <c r="V387" i="3"/>
  <c r="X387" i="3" s="1"/>
  <c r="M387" i="3"/>
  <c r="G387" i="3"/>
  <c r="V386" i="3"/>
  <c r="X386" i="3" s="1"/>
  <c r="M386" i="3"/>
  <c r="G386" i="3"/>
  <c r="H386" i="3" s="1"/>
  <c r="V385" i="3"/>
  <c r="X385" i="3" s="1"/>
  <c r="M385" i="3"/>
  <c r="G385" i="3"/>
  <c r="V384" i="3"/>
  <c r="X384" i="3" s="1"/>
  <c r="M384" i="3"/>
  <c r="G384" i="3"/>
  <c r="H384" i="3" s="1"/>
  <c r="V383" i="3"/>
  <c r="X383" i="3" s="1"/>
  <c r="M383" i="3"/>
  <c r="G383" i="3"/>
  <c r="V382" i="3"/>
  <c r="X382" i="3" s="1"/>
  <c r="M382" i="3"/>
  <c r="G382" i="3"/>
  <c r="H382" i="3" s="1"/>
  <c r="V381" i="3"/>
  <c r="X381" i="3" s="1"/>
  <c r="M381" i="3"/>
  <c r="G381" i="3"/>
  <c r="V380" i="3"/>
  <c r="X380" i="3" s="1"/>
  <c r="M380" i="3"/>
  <c r="G380" i="3"/>
  <c r="H380" i="3" s="1"/>
  <c r="V379" i="3"/>
  <c r="X379" i="3" s="1"/>
  <c r="M379" i="3"/>
  <c r="G379" i="3"/>
  <c r="V378" i="3"/>
  <c r="X378" i="3" s="1"/>
  <c r="M378" i="3"/>
  <c r="G378" i="3"/>
  <c r="H378" i="3" s="1"/>
  <c r="V377" i="3"/>
  <c r="X377" i="3" s="1"/>
  <c r="M377" i="3"/>
  <c r="G377" i="3"/>
  <c r="V376" i="3"/>
  <c r="X376" i="3" s="1"/>
  <c r="M376" i="3"/>
  <c r="G376" i="3"/>
  <c r="H376" i="3" s="1"/>
  <c r="V375" i="3"/>
  <c r="X375" i="3" s="1"/>
  <c r="M375" i="3"/>
  <c r="G375" i="3"/>
  <c r="V374" i="3"/>
  <c r="X374" i="3" s="1"/>
  <c r="M374" i="3"/>
  <c r="G374" i="3"/>
  <c r="H374" i="3" s="1"/>
  <c r="V373" i="3"/>
  <c r="X373" i="3" s="1"/>
  <c r="M373" i="3"/>
  <c r="G373" i="3"/>
  <c r="V372" i="3"/>
  <c r="X372" i="3" s="1"/>
  <c r="M372" i="3"/>
  <c r="G372" i="3"/>
  <c r="H372" i="3" s="1"/>
  <c r="V371" i="3"/>
  <c r="X371" i="3" s="1"/>
  <c r="M371" i="3"/>
  <c r="G371" i="3"/>
  <c r="V370" i="3"/>
  <c r="X370" i="3" s="1"/>
  <c r="M370" i="3"/>
  <c r="G370" i="3"/>
  <c r="H370" i="3" s="1"/>
  <c r="V369" i="3"/>
  <c r="X369" i="3" s="1"/>
  <c r="M369" i="3"/>
  <c r="G369" i="3"/>
  <c r="V368" i="3"/>
  <c r="X368" i="3" s="1"/>
  <c r="M368" i="3"/>
  <c r="G368" i="3"/>
  <c r="H368" i="3" s="1"/>
  <c r="V367" i="3"/>
  <c r="X367" i="3" s="1"/>
  <c r="M367" i="3"/>
  <c r="G367" i="3"/>
  <c r="V366" i="3"/>
  <c r="X366" i="3" s="1"/>
  <c r="M366" i="3"/>
  <c r="G366" i="3"/>
  <c r="H366" i="3" s="1"/>
  <c r="V365" i="3"/>
  <c r="X365" i="3" s="1"/>
  <c r="M365" i="3"/>
  <c r="G365" i="3"/>
  <c r="V364" i="3"/>
  <c r="X364" i="3" s="1"/>
  <c r="M364" i="3"/>
  <c r="G364" i="3"/>
  <c r="H364" i="3" s="1"/>
  <c r="V363" i="3"/>
  <c r="X363" i="3" s="1"/>
  <c r="M363" i="3"/>
  <c r="G363" i="3"/>
  <c r="G362" i="3"/>
  <c r="F362" i="3"/>
  <c r="O361" i="3"/>
  <c r="K361" i="3"/>
  <c r="J361" i="3"/>
  <c r="W302" i="3" s="1"/>
  <c r="W361" i="3" s="1"/>
  <c r="I361" i="3"/>
  <c r="E361" i="3"/>
  <c r="D361" i="3"/>
  <c r="V360" i="3"/>
  <c r="X360" i="3" s="1"/>
  <c r="M360" i="3"/>
  <c r="G360" i="3"/>
  <c r="V359" i="3"/>
  <c r="X359" i="3" s="1"/>
  <c r="M359" i="3"/>
  <c r="G359" i="3"/>
  <c r="H359" i="3" s="1"/>
  <c r="V358" i="3"/>
  <c r="X358" i="3" s="1"/>
  <c r="M358" i="3"/>
  <c r="G358" i="3"/>
  <c r="H358" i="3" s="1"/>
  <c r="V357" i="3"/>
  <c r="X357" i="3" s="1"/>
  <c r="M357" i="3"/>
  <c r="G357" i="3"/>
  <c r="V356" i="3"/>
  <c r="X356" i="3" s="1"/>
  <c r="M356" i="3"/>
  <c r="G356" i="3"/>
  <c r="H356" i="3" s="1"/>
  <c r="V355" i="3"/>
  <c r="X355" i="3" s="1"/>
  <c r="M355" i="3"/>
  <c r="G355" i="3"/>
  <c r="H355" i="3" s="1"/>
  <c r="V354" i="3"/>
  <c r="X354" i="3" s="1"/>
  <c r="M354" i="3"/>
  <c r="G354" i="3"/>
  <c r="V353" i="3"/>
  <c r="X353" i="3" s="1"/>
  <c r="M353" i="3"/>
  <c r="G353" i="3"/>
  <c r="H353" i="3" s="1"/>
  <c r="V352" i="3"/>
  <c r="X352" i="3" s="1"/>
  <c r="M352" i="3"/>
  <c r="G352" i="3"/>
  <c r="H352" i="3" s="1"/>
  <c r="V351" i="3"/>
  <c r="X351" i="3" s="1"/>
  <c r="M351" i="3"/>
  <c r="G351" i="3"/>
  <c r="H351" i="3" s="1"/>
  <c r="V350" i="3"/>
  <c r="X350" i="3" s="1"/>
  <c r="M350" i="3"/>
  <c r="G350" i="3"/>
  <c r="H350" i="3" s="1"/>
  <c r="V349" i="3"/>
  <c r="X349" i="3" s="1"/>
  <c r="M349" i="3"/>
  <c r="G349" i="3"/>
  <c r="H349" i="3" s="1"/>
  <c r="V348" i="3"/>
  <c r="X348" i="3" s="1"/>
  <c r="M348" i="3"/>
  <c r="G348" i="3"/>
  <c r="H348" i="3" s="1"/>
  <c r="V347" i="3"/>
  <c r="X347" i="3" s="1"/>
  <c r="M347" i="3"/>
  <c r="G347" i="3"/>
  <c r="H347" i="3" s="1"/>
  <c r="V346" i="3"/>
  <c r="X346" i="3" s="1"/>
  <c r="M346" i="3"/>
  <c r="G346" i="3"/>
  <c r="V345" i="3"/>
  <c r="X345" i="3" s="1"/>
  <c r="M345" i="3"/>
  <c r="G345" i="3"/>
  <c r="H345" i="3" s="1"/>
  <c r="V344" i="3"/>
  <c r="X344" i="3" s="1"/>
  <c r="M344" i="3"/>
  <c r="G344" i="3"/>
  <c r="V343" i="3"/>
  <c r="X343" i="3" s="1"/>
  <c r="M343" i="3"/>
  <c r="G343" i="3"/>
  <c r="H343" i="3" s="1"/>
  <c r="G342" i="3"/>
  <c r="H342" i="3" s="1"/>
  <c r="V341" i="3"/>
  <c r="X341" i="3" s="1"/>
  <c r="M341" i="3"/>
  <c r="G341" i="3"/>
  <c r="H341" i="3" s="1"/>
  <c r="V340" i="3"/>
  <c r="X340" i="3" s="1"/>
  <c r="M340" i="3"/>
  <c r="G340" i="3"/>
  <c r="H340" i="3" s="1"/>
  <c r="V339" i="3"/>
  <c r="X339" i="3" s="1"/>
  <c r="M339" i="3"/>
  <c r="G339" i="3"/>
  <c r="H339" i="3" s="1"/>
  <c r="V338" i="3"/>
  <c r="X338" i="3" s="1"/>
  <c r="M338" i="3"/>
  <c r="G338" i="3"/>
  <c r="H338" i="3" s="1"/>
  <c r="V337" i="3"/>
  <c r="X337" i="3" s="1"/>
  <c r="M337" i="3"/>
  <c r="G337" i="3"/>
  <c r="H337" i="3" s="1"/>
  <c r="V336" i="3"/>
  <c r="X336" i="3" s="1"/>
  <c r="M336" i="3"/>
  <c r="G336" i="3"/>
  <c r="V335" i="3"/>
  <c r="X335" i="3" s="1"/>
  <c r="M335" i="3"/>
  <c r="G335" i="3"/>
  <c r="H335" i="3" s="1"/>
  <c r="V334" i="3"/>
  <c r="X334" i="3" s="1"/>
  <c r="M334" i="3"/>
  <c r="G334" i="3"/>
  <c r="V333" i="3"/>
  <c r="X333" i="3" s="1"/>
  <c r="M333" i="3"/>
  <c r="G333" i="3"/>
  <c r="H333" i="3" s="1"/>
  <c r="V332" i="3"/>
  <c r="X332" i="3" s="1"/>
  <c r="M332" i="3"/>
  <c r="G332" i="3"/>
  <c r="H332" i="3" s="1"/>
  <c r="V331" i="3"/>
  <c r="X331" i="3" s="1"/>
  <c r="M331" i="3"/>
  <c r="G331" i="3"/>
  <c r="V330" i="3"/>
  <c r="X330" i="3" s="1"/>
  <c r="M330" i="3"/>
  <c r="G330" i="3"/>
  <c r="H330" i="3" s="1"/>
  <c r="V329" i="3"/>
  <c r="X329" i="3" s="1"/>
  <c r="M329" i="3"/>
  <c r="G329" i="3"/>
  <c r="H329" i="3" s="1"/>
  <c r="V328" i="3"/>
  <c r="X328" i="3" s="1"/>
  <c r="M328" i="3"/>
  <c r="G328" i="3"/>
  <c r="V327" i="3"/>
  <c r="X327" i="3" s="1"/>
  <c r="M327" i="3"/>
  <c r="G327" i="3"/>
  <c r="H327" i="3" s="1"/>
  <c r="V326" i="3"/>
  <c r="X326" i="3" s="1"/>
  <c r="M326" i="3"/>
  <c r="G326" i="3"/>
  <c r="H326" i="3" s="1"/>
  <c r="V325" i="3"/>
  <c r="X325" i="3" s="1"/>
  <c r="M325" i="3"/>
  <c r="G325" i="3"/>
  <c r="H325" i="3" s="1"/>
  <c r="V324" i="3"/>
  <c r="X324" i="3" s="1"/>
  <c r="M324" i="3"/>
  <c r="G324" i="3"/>
  <c r="V323" i="3"/>
  <c r="X323" i="3" s="1"/>
  <c r="M323" i="3"/>
  <c r="G323" i="3"/>
  <c r="H323" i="3" s="1"/>
  <c r="V322" i="3"/>
  <c r="X322" i="3" s="1"/>
  <c r="M322" i="3"/>
  <c r="G322" i="3"/>
  <c r="H322" i="3" s="1"/>
  <c r="V321" i="3"/>
  <c r="X321" i="3" s="1"/>
  <c r="M321" i="3"/>
  <c r="G321" i="3"/>
  <c r="H321" i="3" s="1"/>
  <c r="V320" i="3"/>
  <c r="X320" i="3" s="1"/>
  <c r="M320" i="3"/>
  <c r="G320" i="3"/>
  <c r="V319" i="3"/>
  <c r="X319" i="3" s="1"/>
  <c r="M319" i="3"/>
  <c r="G319" i="3"/>
  <c r="H319" i="3" s="1"/>
  <c r="V318" i="3"/>
  <c r="X318" i="3" s="1"/>
  <c r="M318" i="3"/>
  <c r="G318" i="3"/>
  <c r="H318" i="3" s="1"/>
  <c r="V317" i="3"/>
  <c r="X317" i="3" s="1"/>
  <c r="M317" i="3"/>
  <c r="G317" i="3"/>
  <c r="H317" i="3" s="1"/>
  <c r="V316" i="3"/>
  <c r="X316" i="3" s="1"/>
  <c r="M316" i="3"/>
  <c r="G316" i="3"/>
  <c r="V315" i="3"/>
  <c r="X315" i="3" s="1"/>
  <c r="M315" i="3"/>
  <c r="G315" i="3"/>
  <c r="H315" i="3" s="1"/>
  <c r="V314" i="3"/>
  <c r="X314" i="3" s="1"/>
  <c r="M314" i="3"/>
  <c r="G314" i="3"/>
  <c r="H314" i="3" s="1"/>
  <c r="V313" i="3"/>
  <c r="X313" i="3" s="1"/>
  <c r="M313" i="3"/>
  <c r="G313" i="3"/>
  <c r="H313" i="3" s="1"/>
  <c r="V312" i="3"/>
  <c r="X312" i="3" s="1"/>
  <c r="M312" i="3"/>
  <c r="G312" i="3"/>
  <c r="V311" i="3"/>
  <c r="X311" i="3" s="1"/>
  <c r="M311" i="3"/>
  <c r="G311" i="3"/>
  <c r="H311" i="3" s="1"/>
  <c r="G310" i="3"/>
  <c r="H310" i="3" s="1"/>
  <c r="V309" i="3"/>
  <c r="X309" i="3" s="1"/>
  <c r="M309" i="3"/>
  <c r="G309" i="3"/>
  <c r="H309" i="3" s="1"/>
  <c r="V308" i="3"/>
  <c r="X308" i="3" s="1"/>
  <c r="M308" i="3"/>
  <c r="G308" i="3"/>
  <c r="H308" i="3" s="1"/>
  <c r="V307" i="3"/>
  <c r="X307" i="3" s="1"/>
  <c r="M307" i="3"/>
  <c r="G307" i="3"/>
  <c r="H307" i="3" s="1"/>
  <c r="V306" i="3"/>
  <c r="X306" i="3" s="1"/>
  <c r="M306" i="3"/>
  <c r="G306" i="3"/>
  <c r="V305" i="3"/>
  <c r="X305" i="3" s="1"/>
  <c r="M305" i="3"/>
  <c r="G305" i="3"/>
  <c r="H305" i="3" s="1"/>
  <c r="V304" i="3"/>
  <c r="X304" i="3" s="1"/>
  <c r="M304" i="3"/>
  <c r="G304" i="3"/>
  <c r="H304" i="3" s="1"/>
  <c r="V303" i="3"/>
  <c r="X303" i="3" s="1"/>
  <c r="M303" i="3"/>
  <c r="G303" i="3"/>
  <c r="H303" i="3" s="1"/>
  <c r="V302" i="3"/>
  <c r="X302" i="3" s="1"/>
  <c r="M302" i="3"/>
  <c r="G302" i="3"/>
  <c r="H302" i="3" s="1"/>
  <c r="F302" i="3"/>
  <c r="O301" i="3"/>
  <c r="K301" i="3"/>
  <c r="J301" i="3"/>
  <c r="W245" i="3" s="1"/>
  <c r="W301" i="3" s="1"/>
  <c r="I301" i="3"/>
  <c r="E301" i="3"/>
  <c r="D301" i="3"/>
  <c r="V300" i="3"/>
  <c r="X300" i="3" s="1"/>
  <c r="M300" i="3"/>
  <c r="G300" i="3"/>
  <c r="H300" i="3" s="1"/>
  <c r="V299" i="3"/>
  <c r="X299" i="3" s="1"/>
  <c r="M299" i="3"/>
  <c r="G299" i="3"/>
  <c r="V298" i="3"/>
  <c r="X298" i="3" s="1"/>
  <c r="M298" i="3"/>
  <c r="G298" i="3"/>
  <c r="H298" i="3" s="1"/>
  <c r="V297" i="3"/>
  <c r="X297" i="3" s="1"/>
  <c r="M297" i="3"/>
  <c r="G297" i="3"/>
  <c r="H297" i="3" s="1"/>
  <c r="V296" i="3"/>
  <c r="X296" i="3" s="1"/>
  <c r="M296" i="3"/>
  <c r="G296" i="3"/>
  <c r="H296" i="3" s="1"/>
  <c r="V295" i="3"/>
  <c r="X295" i="3" s="1"/>
  <c r="M295" i="3"/>
  <c r="G295" i="3"/>
  <c r="V294" i="3"/>
  <c r="X294" i="3" s="1"/>
  <c r="M294" i="3"/>
  <c r="G294" i="3"/>
  <c r="H294" i="3" s="1"/>
  <c r="V293" i="3"/>
  <c r="X293" i="3" s="1"/>
  <c r="M293" i="3"/>
  <c r="G293" i="3"/>
  <c r="H293" i="3" s="1"/>
  <c r="V292" i="3"/>
  <c r="X292" i="3" s="1"/>
  <c r="M292" i="3"/>
  <c r="G292" i="3"/>
  <c r="H292" i="3" s="1"/>
  <c r="V291" i="3"/>
  <c r="X291" i="3" s="1"/>
  <c r="M291" i="3"/>
  <c r="G291" i="3"/>
  <c r="V290" i="3"/>
  <c r="X290" i="3" s="1"/>
  <c r="M290" i="3"/>
  <c r="G290" i="3"/>
  <c r="H290" i="3" s="1"/>
  <c r="V289" i="3"/>
  <c r="X289" i="3" s="1"/>
  <c r="M289" i="3"/>
  <c r="G289" i="3"/>
  <c r="H289" i="3" s="1"/>
  <c r="V288" i="3"/>
  <c r="X288" i="3" s="1"/>
  <c r="M288" i="3"/>
  <c r="G288" i="3"/>
  <c r="H288" i="3" s="1"/>
  <c r="V287" i="3"/>
  <c r="X287" i="3" s="1"/>
  <c r="M287" i="3"/>
  <c r="G287" i="3"/>
  <c r="V286" i="3"/>
  <c r="X286" i="3" s="1"/>
  <c r="M286" i="3"/>
  <c r="G286" i="3"/>
  <c r="H286" i="3" s="1"/>
  <c r="V285" i="3"/>
  <c r="X285" i="3" s="1"/>
  <c r="M285" i="3"/>
  <c r="G285" i="3"/>
  <c r="H285" i="3" s="1"/>
  <c r="V284" i="3"/>
  <c r="X284" i="3" s="1"/>
  <c r="M284" i="3"/>
  <c r="G284" i="3"/>
  <c r="H284" i="3" s="1"/>
  <c r="V283" i="3"/>
  <c r="X283" i="3" s="1"/>
  <c r="M283" i="3"/>
  <c r="G283" i="3"/>
  <c r="V282" i="3"/>
  <c r="X282" i="3" s="1"/>
  <c r="M282" i="3"/>
  <c r="G282" i="3"/>
  <c r="H282" i="3" s="1"/>
  <c r="V281" i="3"/>
  <c r="X281" i="3" s="1"/>
  <c r="M281" i="3"/>
  <c r="G281" i="3"/>
  <c r="H281" i="3" s="1"/>
  <c r="V280" i="3"/>
  <c r="X280" i="3" s="1"/>
  <c r="M280" i="3"/>
  <c r="G280" i="3"/>
  <c r="H280" i="3" s="1"/>
  <c r="V279" i="3"/>
  <c r="X279" i="3" s="1"/>
  <c r="M279" i="3"/>
  <c r="G279" i="3"/>
  <c r="V278" i="3"/>
  <c r="X278" i="3" s="1"/>
  <c r="M278" i="3"/>
  <c r="G278" i="3"/>
  <c r="H278" i="3" s="1"/>
  <c r="V277" i="3"/>
  <c r="X277" i="3" s="1"/>
  <c r="M277" i="3"/>
  <c r="G277" i="3"/>
  <c r="H277" i="3" s="1"/>
  <c r="G276" i="3"/>
  <c r="H276" i="3" s="1"/>
  <c r="V275" i="3"/>
  <c r="X275" i="3" s="1"/>
  <c r="M275" i="3"/>
  <c r="G275" i="3"/>
  <c r="H275" i="3" s="1"/>
  <c r="V274" i="3"/>
  <c r="X274" i="3" s="1"/>
  <c r="M274" i="3"/>
  <c r="G274" i="3"/>
  <c r="H274" i="3" s="1"/>
  <c r="V273" i="3"/>
  <c r="X273" i="3" s="1"/>
  <c r="M273" i="3"/>
  <c r="G273" i="3"/>
  <c r="V272" i="3"/>
  <c r="X272" i="3" s="1"/>
  <c r="M272" i="3"/>
  <c r="G272" i="3"/>
  <c r="H272" i="3" s="1"/>
  <c r="V271" i="3"/>
  <c r="X271" i="3" s="1"/>
  <c r="M271" i="3"/>
  <c r="G271" i="3"/>
  <c r="H271" i="3" s="1"/>
  <c r="V270" i="3"/>
  <c r="X270" i="3" s="1"/>
  <c r="M270" i="3"/>
  <c r="G270" i="3"/>
  <c r="H270" i="3" s="1"/>
  <c r="V269" i="3"/>
  <c r="X269" i="3" s="1"/>
  <c r="M269" i="3"/>
  <c r="G269" i="3"/>
  <c r="V268" i="3"/>
  <c r="X268" i="3" s="1"/>
  <c r="M268" i="3"/>
  <c r="G268" i="3"/>
  <c r="H268" i="3" s="1"/>
  <c r="V267" i="3"/>
  <c r="X267" i="3" s="1"/>
  <c r="M267" i="3"/>
  <c r="G267" i="3"/>
  <c r="V266" i="3"/>
  <c r="X266" i="3" s="1"/>
  <c r="M266" i="3"/>
  <c r="G266" i="3"/>
  <c r="H266" i="3" s="1"/>
  <c r="V265" i="3"/>
  <c r="X265" i="3" s="1"/>
  <c r="M265" i="3"/>
  <c r="G265" i="3"/>
  <c r="V264" i="3"/>
  <c r="X264" i="3" s="1"/>
  <c r="M264" i="3"/>
  <c r="G264" i="3"/>
  <c r="H264" i="3" s="1"/>
  <c r="V263" i="3"/>
  <c r="X263" i="3" s="1"/>
  <c r="M263" i="3"/>
  <c r="G263" i="3"/>
  <c r="H263" i="3" s="1"/>
  <c r="V262" i="3"/>
  <c r="X262" i="3" s="1"/>
  <c r="M262" i="3"/>
  <c r="G262" i="3"/>
  <c r="H262" i="3" s="1"/>
  <c r="V261" i="3"/>
  <c r="X261" i="3" s="1"/>
  <c r="M261" i="3"/>
  <c r="G261" i="3"/>
  <c r="V260" i="3"/>
  <c r="X260" i="3" s="1"/>
  <c r="M260" i="3"/>
  <c r="G260" i="3"/>
  <c r="H260" i="3" s="1"/>
  <c r="V259" i="3"/>
  <c r="X259" i="3" s="1"/>
  <c r="M259" i="3"/>
  <c r="G259" i="3"/>
  <c r="H259" i="3" s="1"/>
  <c r="V258" i="3"/>
  <c r="X258" i="3" s="1"/>
  <c r="M258" i="3"/>
  <c r="G258" i="3"/>
  <c r="H258" i="3" s="1"/>
  <c r="V257" i="3"/>
  <c r="X257" i="3" s="1"/>
  <c r="M257" i="3"/>
  <c r="G257" i="3"/>
  <c r="V256" i="3"/>
  <c r="X256" i="3" s="1"/>
  <c r="M256" i="3"/>
  <c r="G256" i="3"/>
  <c r="H256" i="3" s="1"/>
  <c r="V255" i="3"/>
  <c r="X255" i="3" s="1"/>
  <c r="M255" i="3"/>
  <c r="G255" i="3"/>
  <c r="H255" i="3" s="1"/>
  <c r="V254" i="3"/>
  <c r="X254" i="3" s="1"/>
  <c r="M254" i="3"/>
  <c r="G254" i="3"/>
  <c r="H254" i="3" s="1"/>
  <c r="V253" i="3"/>
  <c r="X253" i="3" s="1"/>
  <c r="M253" i="3"/>
  <c r="G253" i="3"/>
  <c r="V252" i="3"/>
  <c r="X252" i="3" s="1"/>
  <c r="M252" i="3"/>
  <c r="G252" i="3"/>
  <c r="H252" i="3" s="1"/>
  <c r="V251" i="3"/>
  <c r="X251" i="3" s="1"/>
  <c r="M251" i="3"/>
  <c r="G251" i="3"/>
  <c r="H251" i="3" s="1"/>
  <c r="V250" i="3"/>
  <c r="X250" i="3" s="1"/>
  <c r="M250" i="3"/>
  <c r="G250" i="3"/>
  <c r="H250" i="3" s="1"/>
  <c r="V249" i="3"/>
  <c r="X249" i="3" s="1"/>
  <c r="M249" i="3"/>
  <c r="G249" i="3"/>
  <c r="V248" i="3"/>
  <c r="X248" i="3" s="1"/>
  <c r="M248" i="3"/>
  <c r="G248" i="3"/>
  <c r="H248" i="3" s="1"/>
  <c r="V247" i="3"/>
  <c r="X247" i="3" s="1"/>
  <c r="M247" i="3"/>
  <c r="G247" i="3"/>
  <c r="H247" i="3" s="1"/>
  <c r="V246" i="3"/>
  <c r="X246" i="3" s="1"/>
  <c r="M246" i="3"/>
  <c r="G246" i="3"/>
  <c r="H246" i="3" s="1"/>
  <c r="G245" i="3"/>
  <c r="H245" i="3" s="1"/>
  <c r="F245" i="3"/>
  <c r="O244" i="3"/>
  <c r="K244" i="3"/>
  <c r="J244" i="3"/>
  <c r="W204" i="3" s="1"/>
  <c r="W244" i="3" s="1"/>
  <c r="I244" i="3"/>
  <c r="E244" i="3"/>
  <c r="D244" i="3"/>
  <c r="V243" i="3"/>
  <c r="X243" i="3" s="1"/>
  <c r="M243" i="3"/>
  <c r="G243" i="3"/>
  <c r="H243" i="3" s="1"/>
  <c r="V242" i="3"/>
  <c r="X242" i="3" s="1"/>
  <c r="M242" i="3"/>
  <c r="G242" i="3"/>
  <c r="H242" i="3" s="1"/>
  <c r="V241" i="3"/>
  <c r="X241" i="3" s="1"/>
  <c r="M241" i="3"/>
  <c r="G241" i="3"/>
  <c r="H241" i="3" s="1"/>
  <c r="V240" i="3"/>
  <c r="X240" i="3" s="1"/>
  <c r="M240" i="3"/>
  <c r="G240" i="3"/>
  <c r="V239" i="3"/>
  <c r="X239" i="3" s="1"/>
  <c r="M239" i="3"/>
  <c r="G239" i="3"/>
  <c r="H239" i="3" s="1"/>
  <c r="V238" i="3"/>
  <c r="X238" i="3" s="1"/>
  <c r="M238" i="3"/>
  <c r="G238" i="3"/>
  <c r="H238" i="3" s="1"/>
  <c r="V237" i="3"/>
  <c r="X237" i="3" s="1"/>
  <c r="M237" i="3"/>
  <c r="G237" i="3"/>
  <c r="H237" i="3" s="1"/>
  <c r="V236" i="3"/>
  <c r="X236" i="3" s="1"/>
  <c r="M236" i="3"/>
  <c r="G236" i="3"/>
  <c r="V235" i="3"/>
  <c r="X235" i="3" s="1"/>
  <c r="M235" i="3"/>
  <c r="G235" i="3"/>
  <c r="H235" i="3" s="1"/>
  <c r="V234" i="3"/>
  <c r="X234" i="3" s="1"/>
  <c r="M234" i="3"/>
  <c r="G234" i="3"/>
  <c r="H234" i="3" s="1"/>
  <c r="G233" i="3"/>
  <c r="H233" i="3" s="1"/>
  <c r="V232" i="3"/>
  <c r="X232" i="3" s="1"/>
  <c r="M232" i="3"/>
  <c r="G232" i="3"/>
  <c r="H232" i="3" s="1"/>
  <c r="V231" i="3"/>
  <c r="X231" i="3" s="1"/>
  <c r="M231" i="3"/>
  <c r="G231" i="3"/>
  <c r="H231" i="3" s="1"/>
  <c r="V230" i="3"/>
  <c r="X230" i="3" s="1"/>
  <c r="M230" i="3"/>
  <c r="G230" i="3"/>
  <c r="V229" i="3"/>
  <c r="X229" i="3" s="1"/>
  <c r="M229" i="3"/>
  <c r="G229" i="3"/>
  <c r="H229" i="3" s="1"/>
  <c r="V228" i="3"/>
  <c r="X228" i="3" s="1"/>
  <c r="M228" i="3"/>
  <c r="G228" i="3"/>
  <c r="H228" i="3" s="1"/>
  <c r="V227" i="3"/>
  <c r="X227" i="3" s="1"/>
  <c r="M227" i="3"/>
  <c r="G227" i="3"/>
  <c r="H227" i="3" s="1"/>
  <c r="V226" i="3"/>
  <c r="X226" i="3" s="1"/>
  <c r="M226" i="3"/>
  <c r="G226" i="3"/>
  <c r="V225" i="3"/>
  <c r="X225" i="3" s="1"/>
  <c r="M225" i="3"/>
  <c r="G225" i="3"/>
  <c r="H225" i="3" s="1"/>
  <c r="V224" i="3"/>
  <c r="X224" i="3" s="1"/>
  <c r="M224" i="3"/>
  <c r="G224" i="3"/>
  <c r="H224" i="3" s="1"/>
  <c r="V223" i="3"/>
  <c r="X223" i="3" s="1"/>
  <c r="M223" i="3"/>
  <c r="G223" i="3"/>
  <c r="H223" i="3" s="1"/>
  <c r="V222" i="3"/>
  <c r="X222" i="3" s="1"/>
  <c r="M222" i="3"/>
  <c r="G222" i="3"/>
  <c r="G221" i="3"/>
  <c r="H221" i="3" s="1"/>
  <c r="V220" i="3"/>
  <c r="X220" i="3" s="1"/>
  <c r="M220" i="3"/>
  <c r="G220" i="3"/>
  <c r="V219" i="3"/>
  <c r="X219" i="3" s="1"/>
  <c r="M219" i="3"/>
  <c r="G219" i="3"/>
  <c r="H219" i="3" s="1"/>
  <c r="V218" i="3"/>
  <c r="X218" i="3" s="1"/>
  <c r="M218" i="3"/>
  <c r="G218" i="3"/>
  <c r="H218" i="3" s="1"/>
  <c r="V217" i="3"/>
  <c r="X217" i="3" s="1"/>
  <c r="M217" i="3"/>
  <c r="G217" i="3"/>
  <c r="H217" i="3" s="1"/>
  <c r="V216" i="3"/>
  <c r="X216" i="3" s="1"/>
  <c r="M216" i="3"/>
  <c r="G216" i="3"/>
  <c r="V215" i="3"/>
  <c r="X215" i="3" s="1"/>
  <c r="M215" i="3"/>
  <c r="G215" i="3"/>
  <c r="H215" i="3" s="1"/>
  <c r="V214" i="3"/>
  <c r="X214" i="3" s="1"/>
  <c r="M214" i="3"/>
  <c r="G214" i="3"/>
  <c r="H214" i="3" s="1"/>
  <c r="V213" i="3"/>
  <c r="X213" i="3" s="1"/>
  <c r="M213" i="3"/>
  <c r="G213" i="3"/>
  <c r="H213" i="3" s="1"/>
  <c r="V212" i="3"/>
  <c r="X212" i="3" s="1"/>
  <c r="M212" i="3"/>
  <c r="G212" i="3"/>
  <c r="V211" i="3"/>
  <c r="X211" i="3" s="1"/>
  <c r="M211" i="3"/>
  <c r="G211" i="3"/>
  <c r="H211" i="3" s="1"/>
  <c r="V210" i="3"/>
  <c r="X210" i="3" s="1"/>
  <c r="M210" i="3"/>
  <c r="G210" i="3"/>
  <c r="H210" i="3" s="1"/>
  <c r="V209" i="3"/>
  <c r="X209" i="3" s="1"/>
  <c r="M209" i="3"/>
  <c r="G209" i="3"/>
  <c r="H209" i="3" s="1"/>
  <c r="V208" i="3"/>
  <c r="X208" i="3" s="1"/>
  <c r="M208" i="3"/>
  <c r="G208" i="3"/>
  <c r="V207" i="3"/>
  <c r="X207" i="3" s="1"/>
  <c r="M207" i="3"/>
  <c r="G207" i="3"/>
  <c r="H207" i="3" s="1"/>
  <c r="V206" i="3"/>
  <c r="X206" i="3" s="1"/>
  <c r="M206" i="3"/>
  <c r="G206" i="3"/>
  <c r="H206" i="3" s="1"/>
  <c r="V205" i="3"/>
  <c r="X205" i="3" s="1"/>
  <c r="M205" i="3"/>
  <c r="G205" i="3"/>
  <c r="H205" i="3" s="1"/>
  <c r="G204" i="3"/>
  <c r="L204" i="3" s="1"/>
  <c r="M204" i="3" s="1"/>
  <c r="F204" i="3"/>
  <c r="O203" i="3"/>
  <c r="K203" i="3"/>
  <c r="J203" i="3"/>
  <c r="W136" i="3" s="1"/>
  <c r="W203" i="3" s="1"/>
  <c r="I203" i="3"/>
  <c r="E203" i="3"/>
  <c r="D203" i="3"/>
  <c r="V202" i="3"/>
  <c r="X202" i="3" s="1"/>
  <c r="M202" i="3"/>
  <c r="G202" i="3"/>
  <c r="H202" i="3" s="1"/>
  <c r="V201" i="3"/>
  <c r="X201" i="3" s="1"/>
  <c r="M201" i="3"/>
  <c r="G201" i="3"/>
  <c r="H201" i="3" s="1"/>
  <c r="V200" i="3"/>
  <c r="X200" i="3" s="1"/>
  <c r="M200" i="3"/>
  <c r="G200" i="3"/>
  <c r="H200" i="3" s="1"/>
  <c r="V199" i="3"/>
  <c r="X199" i="3" s="1"/>
  <c r="M199" i="3"/>
  <c r="G199" i="3"/>
  <c r="H199" i="3" s="1"/>
  <c r="V198" i="3"/>
  <c r="X198" i="3" s="1"/>
  <c r="M198" i="3"/>
  <c r="G198" i="3"/>
  <c r="H198" i="3" s="1"/>
  <c r="V197" i="3"/>
  <c r="X197" i="3" s="1"/>
  <c r="M197" i="3"/>
  <c r="G197" i="3"/>
  <c r="H197" i="3" s="1"/>
  <c r="V196" i="3"/>
  <c r="X196" i="3" s="1"/>
  <c r="M196" i="3"/>
  <c r="G196" i="3"/>
  <c r="V195" i="3"/>
  <c r="X195" i="3" s="1"/>
  <c r="M195" i="3"/>
  <c r="G195" i="3"/>
  <c r="H195" i="3" s="1"/>
  <c r="V194" i="3"/>
  <c r="X194" i="3" s="1"/>
  <c r="M194" i="3"/>
  <c r="G194" i="3"/>
  <c r="H194" i="3" s="1"/>
  <c r="V193" i="3"/>
  <c r="X193" i="3" s="1"/>
  <c r="M193" i="3"/>
  <c r="G193" i="3"/>
  <c r="H193" i="3" s="1"/>
  <c r="V192" i="3"/>
  <c r="X192" i="3" s="1"/>
  <c r="M192" i="3"/>
  <c r="G192" i="3"/>
  <c r="V191" i="3"/>
  <c r="X191" i="3" s="1"/>
  <c r="M191" i="3"/>
  <c r="G191" i="3"/>
  <c r="H191" i="3" s="1"/>
  <c r="V190" i="3"/>
  <c r="X190" i="3" s="1"/>
  <c r="M190" i="3"/>
  <c r="G190" i="3"/>
  <c r="H190" i="3" s="1"/>
  <c r="V189" i="3"/>
  <c r="X189" i="3" s="1"/>
  <c r="M189" i="3"/>
  <c r="G189" i="3"/>
  <c r="H189" i="3" s="1"/>
  <c r="V188" i="3"/>
  <c r="X188" i="3" s="1"/>
  <c r="M188" i="3"/>
  <c r="G188" i="3"/>
  <c r="V187" i="3"/>
  <c r="X187" i="3" s="1"/>
  <c r="M187" i="3"/>
  <c r="G187" i="3"/>
  <c r="H187" i="3" s="1"/>
  <c r="V186" i="3"/>
  <c r="X186" i="3" s="1"/>
  <c r="M186" i="3"/>
  <c r="G186" i="3"/>
  <c r="H186" i="3" s="1"/>
  <c r="V185" i="3"/>
  <c r="X185" i="3" s="1"/>
  <c r="M185" i="3"/>
  <c r="G185" i="3"/>
  <c r="H185" i="3" s="1"/>
  <c r="V184" i="3"/>
  <c r="X184" i="3" s="1"/>
  <c r="M184" i="3"/>
  <c r="G184" i="3"/>
  <c r="V183" i="3"/>
  <c r="X183" i="3" s="1"/>
  <c r="M183" i="3"/>
  <c r="G183" i="3"/>
  <c r="H183" i="3" s="1"/>
  <c r="V182" i="3"/>
  <c r="X182" i="3" s="1"/>
  <c r="M182" i="3"/>
  <c r="G182" i="3"/>
  <c r="H182" i="3" s="1"/>
  <c r="V181" i="3"/>
  <c r="X181" i="3" s="1"/>
  <c r="M181" i="3"/>
  <c r="G181" i="3"/>
  <c r="H181" i="3" s="1"/>
  <c r="V180" i="3"/>
  <c r="X180" i="3" s="1"/>
  <c r="M180" i="3"/>
  <c r="G180" i="3"/>
  <c r="V179" i="3"/>
  <c r="X179" i="3" s="1"/>
  <c r="M179" i="3"/>
  <c r="G179" i="3"/>
  <c r="H179" i="3" s="1"/>
  <c r="V178" i="3"/>
  <c r="X178" i="3" s="1"/>
  <c r="M178" i="3"/>
  <c r="G178" i="3"/>
  <c r="H178" i="3" s="1"/>
  <c r="V177" i="3"/>
  <c r="X177" i="3" s="1"/>
  <c r="M177" i="3"/>
  <c r="G177" i="3"/>
  <c r="H177" i="3" s="1"/>
  <c r="V176" i="3"/>
  <c r="X176" i="3" s="1"/>
  <c r="M176" i="3"/>
  <c r="G176" i="3"/>
  <c r="V175" i="3"/>
  <c r="X175" i="3" s="1"/>
  <c r="M175" i="3"/>
  <c r="G175" i="3"/>
  <c r="H175" i="3" s="1"/>
  <c r="V174" i="3"/>
  <c r="X174" i="3" s="1"/>
  <c r="M174" i="3"/>
  <c r="G174" i="3"/>
  <c r="H174" i="3" s="1"/>
  <c r="V173" i="3"/>
  <c r="X173" i="3" s="1"/>
  <c r="M173" i="3"/>
  <c r="G173" i="3"/>
  <c r="H173" i="3" s="1"/>
  <c r="V172" i="3"/>
  <c r="X172" i="3" s="1"/>
  <c r="M172" i="3"/>
  <c r="G172" i="3"/>
  <c r="V171" i="3"/>
  <c r="X171" i="3" s="1"/>
  <c r="M171" i="3"/>
  <c r="G171" i="3"/>
  <c r="H171" i="3" s="1"/>
  <c r="V170" i="3"/>
  <c r="X170" i="3" s="1"/>
  <c r="M170" i="3"/>
  <c r="G170" i="3"/>
  <c r="H170" i="3" s="1"/>
  <c r="G169" i="3"/>
  <c r="H169" i="3" s="1"/>
  <c r="V168" i="3"/>
  <c r="X168" i="3" s="1"/>
  <c r="M168" i="3"/>
  <c r="G168" i="3"/>
  <c r="H168" i="3" s="1"/>
  <c r="V167" i="3"/>
  <c r="X167" i="3" s="1"/>
  <c r="M167" i="3"/>
  <c r="G167" i="3"/>
  <c r="H167" i="3" s="1"/>
  <c r="V166" i="3"/>
  <c r="X166" i="3" s="1"/>
  <c r="M166" i="3"/>
  <c r="G166" i="3"/>
  <c r="V165" i="3"/>
  <c r="X165" i="3" s="1"/>
  <c r="M165" i="3"/>
  <c r="G165" i="3"/>
  <c r="H165" i="3" s="1"/>
  <c r="V164" i="3"/>
  <c r="X164" i="3" s="1"/>
  <c r="M164" i="3"/>
  <c r="G164" i="3"/>
  <c r="H164" i="3" s="1"/>
  <c r="V163" i="3"/>
  <c r="X163" i="3" s="1"/>
  <c r="M163" i="3"/>
  <c r="G163" i="3"/>
  <c r="H163" i="3" s="1"/>
  <c r="V162" i="3"/>
  <c r="X162" i="3" s="1"/>
  <c r="M162" i="3"/>
  <c r="G162" i="3"/>
  <c r="V161" i="3"/>
  <c r="X161" i="3" s="1"/>
  <c r="M161" i="3"/>
  <c r="G161" i="3"/>
  <c r="H161" i="3" s="1"/>
  <c r="V160" i="3"/>
  <c r="X160" i="3" s="1"/>
  <c r="M160" i="3"/>
  <c r="G160" i="3"/>
  <c r="H160" i="3" s="1"/>
  <c r="V159" i="3"/>
  <c r="X159" i="3" s="1"/>
  <c r="M159" i="3"/>
  <c r="G159" i="3"/>
  <c r="H159" i="3" s="1"/>
  <c r="V158" i="3"/>
  <c r="X158" i="3" s="1"/>
  <c r="M158" i="3"/>
  <c r="G158" i="3"/>
  <c r="V157" i="3"/>
  <c r="X157" i="3" s="1"/>
  <c r="M157" i="3"/>
  <c r="G157" i="3"/>
  <c r="H157" i="3" s="1"/>
  <c r="V156" i="3"/>
  <c r="X156" i="3" s="1"/>
  <c r="M156" i="3"/>
  <c r="G156" i="3"/>
  <c r="H156" i="3" s="1"/>
  <c r="V155" i="3"/>
  <c r="X155" i="3" s="1"/>
  <c r="M155" i="3"/>
  <c r="G155" i="3"/>
  <c r="H155" i="3" s="1"/>
  <c r="V154" i="3"/>
  <c r="X154" i="3" s="1"/>
  <c r="M154" i="3"/>
  <c r="G154" i="3"/>
  <c r="V153" i="3"/>
  <c r="X153" i="3" s="1"/>
  <c r="M153" i="3"/>
  <c r="G153" i="3"/>
  <c r="H153" i="3" s="1"/>
  <c r="V152" i="3"/>
  <c r="X152" i="3" s="1"/>
  <c r="M152" i="3"/>
  <c r="G152" i="3"/>
  <c r="H152" i="3" s="1"/>
  <c r="V151" i="3"/>
  <c r="X151" i="3" s="1"/>
  <c r="M151" i="3"/>
  <c r="G151" i="3"/>
  <c r="H151" i="3" s="1"/>
  <c r="V150" i="3"/>
  <c r="X150" i="3" s="1"/>
  <c r="M150" i="3"/>
  <c r="G150" i="3"/>
  <c r="V149" i="3"/>
  <c r="X149" i="3" s="1"/>
  <c r="M149" i="3"/>
  <c r="G149" i="3"/>
  <c r="H149" i="3" s="1"/>
  <c r="V148" i="3"/>
  <c r="X148" i="3" s="1"/>
  <c r="M148" i="3"/>
  <c r="G148" i="3"/>
  <c r="H148" i="3" s="1"/>
  <c r="V147" i="3"/>
  <c r="X147" i="3" s="1"/>
  <c r="M147" i="3"/>
  <c r="G147" i="3"/>
  <c r="H147" i="3" s="1"/>
  <c r="V146" i="3"/>
  <c r="X146" i="3" s="1"/>
  <c r="M146" i="3"/>
  <c r="G146" i="3"/>
  <c r="V145" i="3"/>
  <c r="X145" i="3" s="1"/>
  <c r="M145" i="3"/>
  <c r="G145" i="3"/>
  <c r="H145" i="3" s="1"/>
  <c r="V144" i="3"/>
  <c r="X144" i="3" s="1"/>
  <c r="M144" i="3"/>
  <c r="G144" i="3"/>
  <c r="H144" i="3" s="1"/>
  <c r="V143" i="3"/>
  <c r="X143" i="3" s="1"/>
  <c r="M143" i="3"/>
  <c r="G143" i="3"/>
  <c r="H143" i="3" s="1"/>
  <c r="V142" i="3"/>
  <c r="X142" i="3" s="1"/>
  <c r="M142" i="3"/>
  <c r="G142" i="3"/>
  <c r="V141" i="3"/>
  <c r="X141" i="3" s="1"/>
  <c r="M141" i="3"/>
  <c r="G141" i="3"/>
  <c r="H141" i="3" s="1"/>
  <c r="V140" i="3"/>
  <c r="X140" i="3" s="1"/>
  <c r="M140" i="3"/>
  <c r="G140" i="3"/>
  <c r="V139" i="3"/>
  <c r="X139" i="3" s="1"/>
  <c r="M139" i="3"/>
  <c r="G139" i="3"/>
  <c r="H139" i="3" s="1"/>
  <c r="V138" i="3"/>
  <c r="X138" i="3" s="1"/>
  <c r="M138" i="3"/>
  <c r="G138" i="3"/>
  <c r="V137" i="3"/>
  <c r="X137" i="3" s="1"/>
  <c r="M137" i="3"/>
  <c r="G137" i="3"/>
  <c r="H137" i="3" s="1"/>
  <c r="G136" i="3"/>
  <c r="H136" i="3" s="1"/>
  <c r="F136" i="3"/>
  <c r="O135" i="3"/>
  <c r="K135" i="3"/>
  <c r="J135" i="3"/>
  <c r="W80" i="3" s="1"/>
  <c r="W135" i="3" s="1"/>
  <c r="I135" i="3"/>
  <c r="E135" i="3"/>
  <c r="D135" i="3"/>
  <c r="V134" i="3"/>
  <c r="X134" i="3" s="1"/>
  <c r="M134" i="3"/>
  <c r="G134" i="3"/>
  <c r="H134" i="3" s="1"/>
  <c r="V133" i="3"/>
  <c r="X133" i="3" s="1"/>
  <c r="M133" i="3"/>
  <c r="G133" i="3"/>
  <c r="V132" i="3"/>
  <c r="X132" i="3" s="1"/>
  <c r="M132" i="3"/>
  <c r="G132" i="3"/>
  <c r="H132" i="3" s="1"/>
  <c r="V131" i="3"/>
  <c r="X131" i="3" s="1"/>
  <c r="M131" i="3"/>
  <c r="G131" i="3"/>
  <c r="V130" i="3"/>
  <c r="X130" i="3" s="1"/>
  <c r="M130" i="3"/>
  <c r="G130" i="3"/>
  <c r="H130" i="3" s="1"/>
  <c r="V129" i="3"/>
  <c r="X129" i="3" s="1"/>
  <c r="M129" i="3"/>
  <c r="G129" i="3"/>
  <c r="V128" i="3"/>
  <c r="X128" i="3" s="1"/>
  <c r="M128" i="3"/>
  <c r="G128" i="3"/>
  <c r="H128" i="3" s="1"/>
  <c r="V127" i="3"/>
  <c r="X127" i="3" s="1"/>
  <c r="M127" i="3"/>
  <c r="G127" i="3"/>
  <c r="V126" i="3"/>
  <c r="X126" i="3" s="1"/>
  <c r="M126" i="3"/>
  <c r="G126" i="3"/>
  <c r="H126" i="3" s="1"/>
  <c r="V125" i="3"/>
  <c r="X125" i="3" s="1"/>
  <c r="M125" i="3"/>
  <c r="G125" i="3"/>
  <c r="G124" i="3"/>
  <c r="H124" i="3" s="1"/>
  <c r="V123" i="3"/>
  <c r="X123" i="3" s="1"/>
  <c r="M123" i="3"/>
  <c r="G123" i="3"/>
  <c r="V122" i="3"/>
  <c r="X122" i="3" s="1"/>
  <c r="M122" i="3"/>
  <c r="G122" i="3"/>
  <c r="H122" i="3" s="1"/>
  <c r="V121" i="3"/>
  <c r="X121" i="3" s="1"/>
  <c r="M121" i="3"/>
  <c r="G121" i="3"/>
  <c r="V120" i="3"/>
  <c r="X120" i="3" s="1"/>
  <c r="M120" i="3"/>
  <c r="G120" i="3"/>
  <c r="H120" i="3" s="1"/>
  <c r="V119" i="3"/>
  <c r="X119" i="3" s="1"/>
  <c r="M119" i="3"/>
  <c r="G119" i="3"/>
  <c r="V118" i="3"/>
  <c r="X118" i="3" s="1"/>
  <c r="M118" i="3"/>
  <c r="G118" i="3"/>
  <c r="H118" i="3" s="1"/>
  <c r="V117" i="3"/>
  <c r="X117" i="3" s="1"/>
  <c r="M117" i="3"/>
  <c r="G117" i="3"/>
  <c r="V116" i="3"/>
  <c r="X116" i="3" s="1"/>
  <c r="M116" i="3"/>
  <c r="G116" i="3"/>
  <c r="H116" i="3" s="1"/>
  <c r="V115" i="3"/>
  <c r="X115" i="3" s="1"/>
  <c r="M115" i="3"/>
  <c r="G115" i="3"/>
  <c r="V114" i="3"/>
  <c r="X114" i="3" s="1"/>
  <c r="M114" i="3"/>
  <c r="G114" i="3"/>
  <c r="H114" i="3" s="1"/>
  <c r="V113" i="3"/>
  <c r="X113" i="3" s="1"/>
  <c r="M113" i="3"/>
  <c r="G113" i="3"/>
  <c r="V112" i="3"/>
  <c r="X112" i="3" s="1"/>
  <c r="M112" i="3"/>
  <c r="G112" i="3"/>
  <c r="H112" i="3" s="1"/>
  <c r="V111" i="3"/>
  <c r="X111" i="3" s="1"/>
  <c r="M111" i="3"/>
  <c r="G111" i="3"/>
  <c r="V110" i="3"/>
  <c r="X110" i="3" s="1"/>
  <c r="M110" i="3"/>
  <c r="G110" i="3"/>
  <c r="H110" i="3" s="1"/>
  <c r="V109" i="3"/>
  <c r="X109" i="3" s="1"/>
  <c r="M109" i="3"/>
  <c r="G109" i="3"/>
  <c r="V108" i="3"/>
  <c r="X108" i="3" s="1"/>
  <c r="M108" i="3"/>
  <c r="G108" i="3"/>
  <c r="H108" i="3" s="1"/>
  <c r="V107" i="3"/>
  <c r="X107" i="3" s="1"/>
  <c r="M107" i="3"/>
  <c r="G107" i="3"/>
  <c r="V106" i="3"/>
  <c r="X106" i="3" s="1"/>
  <c r="M106" i="3"/>
  <c r="G106" i="3"/>
  <c r="H106" i="3" s="1"/>
  <c r="V105" i="3"/>
  <c r="X105" i="3" s="1"/>
  <c r="M105" i="3"/>
  <c r="G105" i="3"/>
  <c r="V104" i="3"/>
  <c r="X104" i="3" s="1"/>
  <c r="M104" i="3"/>
  <c r="G104" i="3"/>
  <c r="H104" i="3" s="1"/>
  <c r="V103" i="3"/>
  <c r="X103" i="3" s="1"/>
  <c r="M103" i="3"/>
  <c r="G103" i="3"/>
  <c r="G102" i="3"/>
  <c r="H102" i="3" s="1"/>
  <c r="V101" i="3"/>
  <c r="X101" i="3" s="1"/>
  <c r="M101" i="3"/>
  <c r="G101" i="3"/>
  <c r="V100" i="3"/>
  <c r="X100" i="3" s="1"/>
  <c r="M100" i="3"/>
  <c r="G100" i="3"/>
  <c r="H100" i="3" s="1"/>
  <c r="V99" i="3"/>
  <c r="X99" i="3" s="1"/>
  <c r="M99" i="3"/>
  <c r="G99" i="3"/>
  <c r="V98" i="3"/>
  <c r="X98" i="3" s="1"/>
  <c r="M98" i="3"/>
  <c r="G98" i="3"/>
  <c r="H98" i="3" s="1"/>
  <c r="V97" i="3"/>
  <c r="X97" i="3" s="1"/>
  <c r="M97" i="3"/>
  <c r="G97" i="3"/>
  <c r="V96" i="3"/>
  <c r="X96" i="3" s="1"/>
  <c r="M96" i="3"/>
  <c r="G96" i="3"/>
  <c r="H96" i="3" s="1"/>
  <c r="V95" i="3"/>
  <c r="X95" i="3" s="1"/>
  <c r="M95" i="3"/>
  <c r="G95" i="3"/>
  <c r="V94" i="3"/>
  <c r="X94" i="3" s="1"/>
  <c r="M94" i="3"/>
  <c r="G94" i="3"/>
  <c r="H94" i="3" s="1"/>
  <c r="V93" i="3"/>
  <c r="X93" i="3" s="1"/>
  <c r="M93" i="3"/>
  <c r="G93" i="3"/>
  <c r="V92" i="3"/>
  <c r="X92" i="3" s="1"/>
  <c r="M92" i="3"/>
  <c r="G92" i="3"/>
  <c r="H92" i="3" s="1"/>
  <c r="V91" i="3"/>
  <c r="X91" i="3" s="1"/>
  <c r="M91" i="3"/>
  <c r="G91" i="3"/>
  <c r="V90" i="3"/>
  <c r="X90" i="3" s="1"/>
  <c r="M90" i="3"/>
  <c r="G90" i="3"/>
  <c r="H90" i="3" s="1"/>
  <c r="V89" i="3"/>
  <c r="X89" i="3" s="1"/>
  <c r="M89" i="3"/>
  <c r="G89" i="3"/>
  <c r="V88" i="3"/>
  <c r="X88" i="3" s="1"/>
  <c r="M88" i="3"/>
  <c r="G88" i="3"/>
  <c r="H88" i="3" s="1"/>
  <c r="V87" i="3"/>
  <c r="X87" i="3" s="1"/>
  <c r="M87" i="3"/>
  <c r="G87" i="3"/>
  <c r="V86" i="3"/>
  <c r="X86" i="3" s="1"/>
  <c r="M86" i="3"/>
  <c r="G86" i="3"/>
  <c r="H86" i="3" s="1"/>
  <c r="V85" i="3"/>
  <c r="X85" i="3" s="1"/>
  <c r="M85" i="3"/>
  <c r="G85" i="3"/>
  <c r="V84" i="3"/>
  <c r="X84" i="3" s="1"/>
  <c r="M84" i="3"/>
  <c r="G84" i="3"/>
  <c r="H84" i="3" s="1"/>
  <c r="V83" i="3"/>
  <c r="X83" i="3" s="1"/>
  <c r="M83" i="3"/>
  <c r="G83" i="3"/>
  <c r="V82" i="3"/>
  <c r="X82" i="3" s="1"/>
  <c r="M82" i="3"/>
  <c r="G82" i="3"/>
  <c r="H82" i="3" s="1"/>
  <c r="V81" i="3"/>
  <c r="X81" i="3" s="1"/>
  <c r="M81" i="3"/>
  <c r="G81" i="3"/>
  <c r="G80" i="3"/>
  <c r="H80" i="3" s="1"/>
  <c r="F80" i="3"/>
  <c r="O79" i="3"/>
  <c r="K79" i="3"/>
  <c r="J79" i="3"/>
  <c r="W17" i="3" s="1"/>
  <c r="W79" i="3" s="1"/>
  <c r="I79" i="3"/>
  <c r="E79" i="3"/>
  <c r="D79" i="3"/>
  <c r="V78" i="3"/>
  <c r="X78" i="3" s="1"/>
  <c r="M78" i="3"/>
  <c r="G78" i="3"/>
  <c r="V77" i="3"/>
  <c r="X77" i="3" s="1"/>
  <c r="M77" i="3"/>
  <c r="G77" i="3"/>
  <c r="H77" i="3" s="1"/>
  <c r="V76" i="3"/>
  <c r="X76" i="3" s="1"/>
  <c r="M76" i="3"/>
  <c r="G76" i="3"/>
  <c r="V75" i="3"/>
  <c r="X75" i="3" s="1"/>
  <c r="M75" i="3"/>
  <c r="G75" i="3"/>
  <c r="H75" i="3" s="1"/>
  <c r="V74" i="3"/>
  <c r="X74" i="3" s="1"/>
  <c r="M74" i="3"/>
  <c r="G74" i="3"/>
  <c r="V73" i="3"/>
  <c r="X73" i="3" s="1"/>
  <c r="M73" i="3"/>
  <c r="G73" i="3"/>
  <c r="H73" i="3" s="1"/>
  <c r="V72" i="3"/>
  <c r="X72" i="3" s="1"/>
  <c r="M72" i="3"/>
  <c r="G72" i="3"/>
  <c r="V71" i="3"/>
  <c r="X71" i="3" s="1"/>
  <c r="M71" i="3"/>
  <c r="G71" i="3"/>
  <c r="H71" i="3" s="1"/>
  <c r="V70" i="3"/>
  <c r="X70" i="3" s="1"/>
  <c r="M70" i="3"/>
  <c r="G70" i="3"/>
  <c r="V69" i="3"/>
  <c r="X69" i="3" s="1"/>
  <c r="M69" i="3"/>
  <c r="G69" i="3"/>
  <c r="H69" i="3" s="1"/>
  <c r="V68" i="3"/>
  <c r="X68" i="3" s="1"/>
  <c r="M68" i="3"/>
  <c r="G68" i="3"/>
  <c r="V67" i="3"/>
  <c r="X67" i="3" s="1"/>
  <c r="M67" i="3"/>
  <c r="G67" i="3"/>
  <c r="H67" i="3" s="1"/>
  <c r="V66" i="3"/>
  <c r="X66" i="3" s="1"/>
  <c r="M66" i="3"/>
  <c r="G66" i="3"/>
  <c r="V65" i="3"/>
  <c r="X65" i="3" s="1"/>
  <c r="M65" i="3"/>
  <c r="G65" i="3"/>
  <c r="H65" i="3" s="1"/>
  <c r="V64" i="3"/>
  <c r="X64" i="3" s="1"/>
  <c r="M64" i="3"/>
  <c r="G64" i="3"/>
  <c r="V63" i="3"/>
  <c r="X63" i="3" s="1"/>
  <c r="M63" i="3"/>
  <c r="G63" i="3"/>
  <c r="H63" i="3" s="1"/>
  <c r="V62" i="3"/>
  <c r="X62" i="3" s="1"/>
  <c r="M62" i="3"/>
  <c r="G62" i="3"/>
  <c r="V61" i="3"/>
  <c r="X61" i="3" s="1"/>
  <c r="M61" i="3"/>
  <c r="G61" i="3"/>
  <c r="H61" i="3" s="1"/>
  <c r="V60" i="3"/>
  <c r="X60" i="3" s="1"/>
  <c r="M60" i="3"/>
  <c r="G60" i="3"/>
  <c r="V59" i="3"/>
  <c r="X59" i="3" s="1"/>
  <c r="M59" i="3"/>
  <c r="G59" i="3"/>
  <c r="H59" i="3" s="1"/>
  <c r="V58" i="3"/>
  <c r="X58" i="3" s="1"/>
  <c r="M58" i="3"/>
  <c r="G58" i="3"/>
  <c r="V57" i="3"/>
  <c r="X57" i="3" s="1"/>
  <c r="M57" i="3"/>
  <c r="G57" i="3"/>
  <c r="H57" i="3" s="1"/>
  <c r="V56" i="3"/>
  <c r="X56" i="3" s="1"/>
  <c r="M56" i="3"/>
  <c r="G56" i="3"/>
  <c r="V55" i="3"/>
  <c r="X55" i="3" s="1"/>
  <c r="M55" i="3"/>
  <c r="G55" i="3"/>
  <c r="H55" i="3" s="1"/>
  <c r="V54" i="3"/>
  <c r="X54" i="3" s="1"/>
  <c r="M54" i="3"/>
  <c r="G54" i="3"/>
  <c r="V53" i="3"/>
  <c r="X53" i="3" s="1"/>
  <c r="M53" i="3"/>
  <c r="G53" i="3"/>
  <c r="H53" i="3" s="1"/>
  <c r="V52" i="3"/>
  <c r="X52" i="3" s="1"/>
  <c r="M52" i="3"/>
  <c r="G52" i="3"/>
  <c r="G51" i="3"/>
  <c r="H51" i="3" s="1"/>
  <c r="V50" i="3"/>
  <c r="X50" i="3" s="1"/>
  <c r="M50" i="3"/>
  <c r="G50" i="3"/>
  <c r="V49" i="3"/>
  <c r="X49" i="3" s="1"/>
  <c r="M49" i="3"/>
  <c r="G49" i="3"/>
  <c r="H49" i="3" s="1"/>
  <c r="V48" i="3"/>
  <c r="X48" i="3" s="1"/>
  <c r="M48" i="3"/>
  <c r="G48" i="3"/>
  <c r="V47" i="3"/>
  <c r="X47" i="3" s="1"/>
  <c r="M47" i="3"/>
  <c r="G47" i="3"/>
  <c r="H47" i="3" s="1"/>
  <c r="V46" i="3"/>
  <c r="X46" i="3" s="1"/>
  <c r="M46" i="3"/>
  <c r="G46" i="3"/>
  <c r="V45" i="3"/>
  <c r="X45" i="3" s="1"/>
  <c r="M45" i="3"/>
  <c r="G45" i="3"/>
  <c r="H45" i="3" s="1"/>
  <c r="V44" i="3"/>
  <c r="X44" i="3" s="1"/>
  <c r="M44" i="3"/>
  <c r="G44" i="3"/>
  <c r="V43" i="3"/>
  <c r="X43" i="3" s="1"/>
  <c r="M43" i="3"/>
  <c r="G43" i="3"/>
  <c r="H43" i="3" s="1"/>
  <c r="V42" i="3"/>
  <c r="X42" i="3" s="1"/>
  <c r="M42" i="3"/>
  <c r="G42" i="3"/>
  <c r="V41" i="3"/>
  <c r="X41" i="3" s="1"/>
  <c r="M41" i="3"/>
  <c r="G41" i="3"/>
  <c r="H41" i="3" s="1"/>
  <c r="V40" i="3"/>
  <c r="X40" i="3" s="1"/>
  <c r="M40" i="3"/>
  <c r="G40" i="3"/>
  <c r="V39" i="3"/>
  <c r="X39" i="3" s="1"/>
  <c r="M39" i="3"/>
  <c r="G39" i="3"/>
  <c r="H39" i="3" s="1"/>
  <c r="V38" i="3"/>
  <c r="X38" i="3" s="1"/>
  <c r="M38" i="3"/>
  <c r="G38" i="3"/>
  <c r="V37" i="3"/>
  <c r="X37" i="3" s="1"/>
  <c r="M37" i="3"/>
  <c r="G37" i="3"/>
  <c r="H37" i="3" s="1"/>
  <c r="V36" i="3"/>
  <c r="X36" i="3" s="1"/>
  <c r="M36" i="3"/>
  <c r="G36" i="3"/>
  <c r="V35" i="3"/>
  <c r="X35" i="3" s="1"/>
  <c r="M35" i="3"/>
  <c r="G35" i="3"/>
  <c r="H35" i="3" s="1"/>
  <c r="V34" i="3"/>
  <c r="X34" i="3" s="1"/>
  <c r="M34" i="3"/>
  <c r="G34" i="3"/>
  <c r="V33" i="3"/>
  <c r="X33" i="3" s="1"/>
  <c r="M33" i="3"/>
  <c r="G33" i="3"/>
  <c r="H33" i="3" s="1"/>
  <c r="V32" i="3"/>
  <c r="X32" i="3" s="1"/>
  <c r="M32" i="3"/>
  <c r="G32" i="3"/>
  <c r="V31" i="3"/>
  <c r="X31" i="3" s="1"/>
  <c r="M31" i="3"/>
  <c r="G31" i="3"/>
  <c r="H31" i="3" s="1"/>
  <c r="V30" i="3"/>
  <c r="X30" i="3" s="1"/>
  <c r="M30" i="3"/>
  <c r="G30" i="3"/>
  <c r="V29" i="3"/>
  <c r="X29" i="3" s="1"/>
  <c r="M29" i="3"/>
  <c r="G29" i="3"/>
  <c r="H29" i="3" s="1"/>
  <c r="V28" i="3"/>
  <c r="X28" i="3" s="1"/>
  <c r="M28" i="3"/>
  <c r="G28" i="3"/>
  <c r="V27" i="3"/>
  <c r="X27" i="3" s="1"/>
  <c r="M27" i="3"/>
  <c r="G27" i="3"/>
  <c r="H27" i="3" s="1"/>
  <c r="V26" i="3"/>
  <c r="X26" i="3" s="1"/>
  <c r="M26" i="3"/>
  <c r="G26" i="3"/>
  <c r="H26" i="3" s="1"/>
  <c r="V25" i="3"/>
  <c r="X25" i="3" s="1"/>
  <c r="M25" i="3"/>
  <c r="G25" i="3"/>
  <c r="H25" i="3" s="1"/>
  <c r="V24" i="3"/>
  <c r="X24" i="3" s="1"/>
  <c r="M24" i="3"/>
  <c r="G24" i="3"/>
  <c r="H24" i="3" s="1"/>
  <c r="V23" i="3"/>
  <c r="X23" i="3" s="1"/>
  <c r="M23" i="3"/>
  <c r="G23" i="3"/>
  <c r="H23" i="3" s="1"/>
  <c r="V22" i="3"/>
  <c r="X22" i="3" s="1"/>
  <c r="M22" i="3"/>
  <c r="G22" i="3"/>
  <c r="H22" i="3" s="1"/>
  <c r="V21" i="3"/>
  <c r="X21" i="3" s="1"/>
  <c r="M21" i="3"/>
  <c r="G21" i="3"/>
  <c r="V20" i="3"/>
  <c r="X20" i="3" s="1"/>
  <c r="M20" i="3"/>
  <c r="G20" i="3"/>
  <c r="H20" i="3" s="1"/>
  <c r="V19" i="3"/>
  <c r="X19" i="3" s="1"/>
  <c r="M19" i="3"/>
  <c r="G19" i="3"/>
  <c r="H19" i="3" s="1"/>
  <c r="V18" i="3"/>
  <c r="X18" i="3" s="1"/>
  <c r="M18" i="3"/>
  <c r="G18" i="3"/>
  <c r="G17" i="3"/>
  <c r="F17" i="3"/>
  <c r="T15" i="3"/>
  <c r="D10" i="3"/>
  <c r="T17" i="3" l="1"/>
  <c r="M485" i="24"/>
  <c r="F631" i="24"/>
  <c r="E6" i="24" s="1"/>
  <c r="J349" i="23"/>
  <c r="E349" i="23"/>
  <c r="L349" i="23"/>
  <c r="M82" i="22"/>
  <c r="N82" i="22" s="1"/>
  <c r="M99" i="22"/>
  <c r="M786" i="21"/>
  <c r="U40" i="21"/>
  <c r="E605" i="18"/>
  <c r="E12" i="18" s="1"/>
  <c r="G12" i="40" s="1"/>
  <c r="M48" i="18"/>
  <c r="U18" i="19"/>
  <c r="I645" i="19"/>
  <c r="M478" i="19"/>
  <c r="M647" i="16"/>
  <c r="M723" i="16"/>
  <c r="M748" i="16"/>
  <c r="M768" i="16"/>
  <c r="M832" i="16"/>
  <c r="M860" i="16"/>
  <c r="M793" i="16"/>
  <c r="M466" i="16"/>
  <c r="N466" i="16" s="1"/>
  <c r="M568" i="16"/>
  <c r="M483" i="16"/>
  <c r="M552" i="16"/>
  <c r="M585" i="16"/>
  <c r="N585" i="16" s="1"/>
  <c r="M363" i="15"/>
  <c r="G229" i="14"/>
  <c r="M191" i="17"/>
  <c r="N191" i="17" s="1"/>
  <c r="M608" i="17"/>
  <c r="N608" i="17" s="1"/>
  <c r="M246" i="17"/>
  <c r="I203" i="17"/>
  <c r="M202" i="17"/>
  <c r="N202" i="17" s="1"/>
  <c r="I214" i="17"/>
  <c r="M215" i="17"/>
  <c r="N215" i="17" s="1"/>
  <c r="I671" i="17"/>
  <c r="M673" i="17"/>
  <c r="N673" i="17" s="1"/>
  <c r="M237" i="17"/>
  <c r="N237" i="17" s="1"/>
  <c r="M258" i="17"/>
  <c r="M669" i="17"/>
  <c r="M675" i="17"/>
  <c r="N675" i="17" s="1"/>
  <c r="M181" i="17"/>
  <c r="I219" i="17"/>
  <c r="M222" i="17"/>
  <c r="N222" i="17" s="1"/>
  <c r="M226" i="17"/>
  <c r="N226" i="17" s="1"/>
  <c r="M252" i="17"/>
  <c r="N252" i="17" s="1"/>
  <c r="I197" i="17"/>
  <c r="M198" i="17"/>
  <c r="M210" i="17"/>
  <c r="N210" i="17" s="1"/>
  <c r="M233" i="17"/>
  <c r="N233" i="17" s="1"/>
  <c r="M242" i="17"/>
  <c r="N242" i="17" s="1"/>
  <c r="N245" i="17"/>
  <c r="U121" i="14"/>
  <c r="U297" i="12"/>
  <c r="I18" i="12"/>
  <c r="I28" i="12"/>
  <c r="L685" i="3"/>
  <c r="M685" i="3" s="1"/>
  <c r="T453" i="3"/>
  <c r="U50" i="22"/>
  <c r="U273" i="20"/>
  <c r="U661" i="20"/>
  <c r="U18" i="20"/>
  <c r="L771" i="20"/>
  <c r="I7" i="20" s="1"/>
  <c r="U970" i="11"/>
  <c r="V970" i="11" s="1"/>
  <c r="W970" i="11" s="1"/>
  <c r="Y970" i="11" s="1"/>
  <c r="U969" i="11"/>
  <c r="M391" i="11"/>
  <c r="N391" i="11" s="1"/>
  <c r="M394" i="11"/>
  <c r="I391" i="11"/>
  <c r="U670" i="17"/>
  <c r="M659" i="17"/>
  <c r="N659" i="17" s="1"/>
  <c r="M806" i="17"/>
  <c r="M871" i="17"/>
  <c r="M751" i="17"/>
  <c r="N751" i="17" s="1"/>
  <c r="M764" i="17"/>
  <c r="N764" i="17" s="1"/>
  <c r="M817" i="17"/>
  <c r="N817" i="17" s="1"/>
  <c r="U591" i="11"/>
  <c r="U393" i="11"/>
  <c r="U103" i="11"/>
  <c r="U313" i="11"/>
  <c r="U70" i="11"/>
  <c r="U266" i="11"/>
  <c r="L1048" i="11"/>
  <c r="I7" i="11" s="1"/>
  <c r="U128" i="12"/>
  <c r="I17" i="12"/>
  <c r="U24" i="12"/>
  <c r="U136" i="12"/>
  <c r="L473" i="3"/>
  <c r="M473" i="3" s="1"/>
  <c r="U36" i="12"/>
  <c r="U312" i="12"/>
  <c r="M439" i="12"/>
  <c r="N439" i="12" s="1"/>
  <c r="H473" i="3"/>
  <c r="U30" i="11"/>
  <c r="U177" i="11"/>
  <c r="M505" i="16"/>
  <c r="N505" i="16" s="1"/>
  <c r="I535" i="16"/>
  <c r="M543" i="16"/>
  <c r="M591" i="16"/>
  <c r="U43" i="19"/>
  <c r="E704" i="19"/>
  <c r="E12" i="19" s="1"/>
  <c r="G11" i="40" s="1"/>
  <c r="M332" i="15"/>
  <c r="M369" i="15"/>
  <c r="N369" i="15" s="1"/>
  <c r="M664" i="15"/>
  <c r="N664" i="15" s="1"/>
  <c r="M445" i="16"/>
  <c r="M460" i="16"/>
  <c r="M477" i="16"/>
  <c r="M734" i="16"/>
  <c r="M849" i="16"/>
  <c r="U20" i="19"/>
  <c r="M328" i="19"/>
  <c r="I525" i="16"/>
  <c r="M527" i="16"/>
  <c r="U40" i="19"/>
  <c r="I376" i="15"/>
  <c r="M379" i="15"/>
  <c r="N379" i="15" s="1"/>
  <c r="M712" i="16"/>
  <c r="M738" i="17"/>
  <c r="N738" i="17" s="1"/>
  <c r="M795" i="17"/>
  <c r="N795" i="17" s="1"/>
  <c r="M829" i="17"/>
  <c r="N829" i="17" s="1"/>
  <c r="M844" i="17"/>
  <c r="M858" i="17"/>
  <c r="N858" i="17" s="1"/>
  <c r="M131" i="19"/>
  <c r="M65" i="15"/>
  <c r="N65" i="15" s="1"/>
  <c r="M145" i="15"/>
  <c r="M520" i="16"/>
  <c r="M579" i="16"/>
  <c r="N579" i="16" s="1"/>
  <c r="M346" i="17"/>
  <c r="N346" i="17" s="1"/>
  <c r="I23" i="19"/>
  <c r="M385" i="15"/>
  <c r="M396" i="15"/>
  <c r="N396" i="15" s="1"/>
  <c r="M407" i="15"/>
  <c r="N407" i="15" s="1"/>
  <c r="M615" i="16"/>
  <c r="M672" i="16"/>
  <c r="M764" i="16"/>
  <c r="I810" i="16"/>
  <c r="M819" i="16"/>
  <c r="U25" i="19"/>
  <c r="M439" i="13"/>
  <c r="N439" i="13" s="1"/>
  <c r="U143" i="14"/>
  <c r="I17" i="15"/>
  <c r="M23" i="15"/>
  <c r="M497" i="16"/>
  <c r="N497" i="16" s="1"/>
  <c r="I554" i="16"/>
  <c r="M559" i="16"/>
  <c r="M573" i="16"/>
  <c r="M602" i="16"/>
  <c r="N602" i="16" s="1"/>
  <c r="U31" i="19"/>
  <c r="U39" i="19"/>
  <c r="U94" i="18"/>
  <c r="U54" i="20"/>
  <c r="U75" i="21"/>
  <c r="U98" i="21"/>
  <c r="M154" i="21"/>
  <c r="N154" i="21" s="1"/>
  <c r="M25" i="23"/>
  <c r="M209" i="23"/>
  <c r="N209" i="23" s="1"/>
  <c r="M319" i="23"/>
  <c r="N319" i="23" s="1"/>
  <c r="L543" i="25"/>
  <c r="I7" i="25" s="1"/>
  <c r="U111" i="21"/>
  <c r="M692" i="21"/>
  <c r="N692" i="21" s="1"/>
  <c r="U20" i="24"/>
  <c r="M386" i="25"/>
  <c r="U96" i="21"/>
  <c r="U54" i="21"/>
  <c r="U81" i="21"/>
  <c r="M17" i="25"/>
  <c r="N258" i="17"/>
  <c r="M267" i="17"/>
  <c r="N267" i="17" s="1"/>
  <c r="M628" i="17"/>
  <c r="M634" i="17"/>
  <c r="M646" i="17"/>
  <c r="N646" i="17" s="1"/>
  <c r="M680" i="17"/>
  <c r="M690" i="17"/>
  <c r="N690" i="17" s="1"/>
  <c r="M702" i="17"/>
  <c r="N702" i="17" s="1"/>
  <c r="M715" i="17"/>
  <c r="N715" i="17" s="1"/>
  <c r="M286" i="17"/>
  <c r="N286" i="17" s="1"/>
  <c r="M300" i="17"/>
  <c r="N300" i="17" s="1"/>
  <c r="M309" i="17"/>
  <c r="N309" i="17" s="1"/>
  <c r="M318" i="17"/>
  <c r="N318" i="17" s="1"/>
  <c r="M357" i="17"/>
  <c r="M373" i="17"/>
  <c r="N373" i="17" s="1"/>
  <c r="M387" i="17"/>
  <c r="M398" i="17"/>
  <c r="N398" i="17" s="1"/>
  <c r="M412" i="17"/>
  <c r="M443" i="17"/>
  <c r="N443" i="17" s="1"/>
  <c r="M465" i="17"/>
  <c r="N465" i="17" s="1"/>
  <c r="M553" i="17"/>
  <c r="N553" i="17" s="1"/>
  <c r="M579" i="17"/>
  <c r="M594" i="17"/>
  <c r="N594" i="17" s="1"/>
  <c r="M616" i="17"/>
  <c r="M114" i="17"/>
  <c r="N114" i="17" s="1"/>
  <c r="M18" i="17"/>
  <c r="N203" i="17"/>
  <c r="M486" i="17"/>
  <c r="N486" i="17" s="1"/>
  <c r="M504" i="17"/>
  <c r="N504" i="17" s="1"/>
  <c r="M517" i="17"/>
  <c r="N517" i="17" s="1"/>
  <c r="I873" i="17"/>
  <c r="M873" i="17"/>
  <c r="N873" i="17" s="1"/>
  <c r="I889" i="17"/>
  <c r="M895" i="17"/>
  <c r="N895" i="17" s="1"/>
  <c r="M914" i="17"/>
  <c r="N914" i="17" s="1"/>
  <c r="N189" i="17"/>
  <c r="M838" i="17"/>
  <c r="M849" i="17"/>
  <c r="N849" i="17" s="1"/>
  <c r="M882" i="17"/>
  <c r="N882" i="17" s="1"/>
  <c r="M904" i="17"/>
  <c r="N904" i="17" s="1"/>
  <c r="M725" i="17"/>
  <c r="N725" i="17" s="1"/>
  <c r="M639" i="17"/>
  <c r="N639" i="17" s="1"/>
  <c r="M650" i="17"/>
  <c r="N650" i="17" s="1"/>
  <c r="M661" i="17"/>
  <c r="N661" i="17" s="1"/>
  <c r="M710" i="17"/>
  <c r="N710" i="17" s="1"/>
  <c r="M733" i="17"/>
  <c r="M758" i="17"/>
  <c r="N758" i="17" s="1"/>
  <c r="M769" i="17"/>
  <c r="N769" i="17" s="1"/>
  <c r="M787" i="17"/>
  <c r="N787" i="17" s="1"/>
  <c r="M799" i="17"/>
  <c r="N799" i="17" s="1"/>
  <c r="M812" i="17"/>
  <c r="N812" i="17" s="1"/>
  <c r="M823" i="17"/>
  <c r="N823" i="17" s="1"/>
  <c r="I335" i="17"/>
  <c r="M336" i="17"/>
  <c r="N336" i="17" s="1"/>
  <c r="M328" i="17"/>
  <c r="M352" i="17"/>
  <c r="N352" i="17" s="1"/>
  <c r="M361" i="17"/>
  <c r="N361" i="17" s="1"/>
  <c r="M365" i="17"/>
  <c r="N365" i="17" s="1"/>
  <c r="M377" i="17"/>
  <c r="N377" i="17" s="1"/>
  <c r="M382" i="17"/>
  <c r="M393" i="17"/>
  <c r="N393" i="17" s="1"/>
  <c r="M405" i="17"/>
  <c r="N405" i="17" s="1"/>
  <c r="M417" i="17"/>
  <c r="N417" i="17" s="1"/>
  <c r="M433" i="17"/>
  <c r="I455" i="17"/>
  <c r="M462" i="17"/>
  <c r="N462" i="17" s="1"/>
  <c r="I474" i="17"/>
  <c r="M475" i="17"/>
  <c r="N475" i="17" s="1"/>
  <c r="I489" i="17"/>
  <c r="M489" i="17"/>
  <c r="N489" i="17" s="1"/>
  <c r="M508" i="17"/>
  <c r="N508" i="17" s="1"/>
  <c r="M540" i="17"/>
  <c r="N540" i="17" s="1"/>
  <c r="M562" i="17"/>
  <c r="N562" i="17" s="1"/>
  <c r="M591" i="17"/>
  <c r="M602" i="17"/>
  <c r="N602" i="17" s="1"/>
  <c r="M612" i="17"/>
  <c r="N612" i="17" s="1"/>
  <c r="M621" i="17"/>
  <c r="N621" i="17" s="1"/>
  <c r="I209" i="17"/>
  <c r="N211" i="17"/>
  <c r="I234" i="17"/>
  <c r="N236" i="17"/>
  <c r="N192" i="17"/>
  <c r="I228" i="17"/>
  <c r="N232" i="17"/>
  <c r="I247" i="17"/>
  <c r="I272" i="17"/>
  <c r="M273" i="17"/>
  <c r="N273" i="17" s="1"/>
  <c r="M279" i="17"/>
  <c r="N279" i="17" s="1"/>
  <c r="M289" i="17"/>
  <c r="N289" i="17" s="1"/>
  <c r="M296" i="17"/>
  <c r="M305" i="17"/>
  <c r="N305" i="17" s="1"/>
  <c r="M312" i="17"/>
  <c r="N312" i="17" s="1"/>
  <c r="M323" i="17"/>
  <c r="I671" i="15"/>
  <c r="M677" i="15"/>
  <c r="N677" i="15" s="1"/>
  <c r="M684" i="15"/>
  <c r="N684" i="15" s="1"/>
  <c r="M641" i="15"/>
  <c r="M494" i="15"/>
  <c r="N494" i="15" s="1"/>
  <c r="U646" i="15"/>
  <c r="U679" i="15"/>
  <c r="I648" i="15"/>
  <c r="M652" i="15"/>
  <c r="M523" i="15"/>
  <c r="N523" i="15" s="1"/>
  <c r="U383" i="15"/>
  <c r="U496" i="15"/>
  <c r="N341" i="15"/>
  <c r="I354" i="15"/>
  <c r="N363" i="15"/>
  <c r="I384" i="15"/>
  <c r="M172" i="15"/>
  <c r="N172" i="15" s="1"/>
  <c r="I401" i="15"/>
  <c r="M159" i="15"/>
  <c r="N159" i="15" s="1"/>
  <c r="U150" i="15"/>
  <c r="U400" i="15"/>
  <c r="M163" i="15"/>
  <c r="N163" i="15" s="1"/>
  <c r="M179" i="15"/>
  <c r="N179" i="15" s="1"/>
  <c r="I151" i="15"/>
  <c r="M153" i="15"/>
  <c r="N153" i="15" s="1"/>
  <c r="M247" i="15"/>
  <c r="N247" i="15" s="1"/>
  <c r="U244" i="15"/>
  <c r="U173" i="15"/>
  <c r="M241" i="15"/>
  <c r="N241" i="15" s="1"/>
  <c r="I255" i="15"/>
  <c r="M254" i="15"/>
  <c r="N254" i="15" s="1"/>
  <c r="I251" i="15"/>
  <c r="M250" i="15"/>
  <c r="N250" i="15" s="1"/>
  <c r="M233" i="15"/>
  <c r="N233" i="15" s="1"/>
  <c r="I235" i="15"/>
  <c r="M237" i="15"/>
  <c r="N237" i="15" s="1"/>
  <c r="U218" i="15"/>
  <c r="U234" i="15"/>
  <c r="M219" i="15"/>
  <c r="N219" i="15" s="1"/>
  <c r="M214" i="15"/>
  <c r="N214" i="15" s="1"/>
  <c r="I219" i="15"/>
  <c r="M199" i="15"/>
  <c r="N199" i="15" s="1"/>
  <c r="M192" i="15"/>
  <c r="N192" i="15" s="1"/>
  <c r="M195" i="15"/>
  <c r="N195" i="15" s="1"/>
  <c r="M183" i="15"/>
  <c r="N183" i="15" s="1"/>
  <c r="M120" i="15"/>
  <c r="N120" i="15" s="1"/>
  <c r="P690" i="15"/>
  <c r="U340" i="15"/>
  <c r="U190" i="15"/>
  <c r="E690" i="15"/>
  <c r="E12" i="15" s="1"/>
  <c r="M132" i="15"/>
  <c r="N132" i="15" s="1"/>
  <c r="M442" i="15"/>
  <c r="I570" i="16"/>
  <c r="I492" i="16"/>
  <c r="I584" i="16"/>
  <c r="U473" i="16"/>
  <c r="U553" i="16"/>
  <c r="I590" i="16"/>
  <c r="I600" i="16"/>
  <c r="I563" i="16"/>
  <c r="N568" i="16"/>
  <c r="I578" i="16"/>
  <c r="I472" i="16"/>
  <c r="I565" i="16"/>
  <c r="N559" i="16"/>
  <c r="U564" i="16"/>
  <c r="N552" i="16"/>
  <c r="I557" i="16"/>
  <c r="I548" i="16"/>
  <c r="N543" i="16"/>
  <c r="U491" i="16"/>
  <c r="U547" i="16"/>
  <c r="I526" i="16"/>
  <c r="N527" i="16"/>
  <c r="N483" i="16"/>
  <c r="N520" i="16"/>
  <c r="I503" i="16"/>
  <c r="I483" i="16"/>
  <c r="L613" i="16"/>
  <c r="L1117" i="16" s="1"/>
  <c r="I7" i="16" s="1"/>
  <c r="I456" i="16"/>
  <c r="N460" i="16"/>
  <c r="I464" i="16"/>
  <c r="M333" i="16"/>
  <c r="N333" i="16" s="1"/>
  <c r="M339" i="16"/>
  <c r="N339" i="16" s="1"/>
  <c r="M399" i="16"/>
  <c r="M362" i="16"/>
  <c r="N362" i="16" s="1"/>
  <c r="U47" i="16"/>
  <c r="I779" i="17"/>
  <c r="U730" i="17"/>
  <c r="U778" i="17"/>
  <c r="I731" i="17"/>
  <c r="N733" i="17"/>
  <c r="I698" i="17"/>
  <c r="I749" i="17"/>
  <c r="I755" i="17"/>
  <c r="I798" i="17"/>
  <c r="N806" i="17"/>
  <c r="U810" i="17"/>
  <c r="U804" i="17"/>
  <c r="U815" i="17"/>
  <c r="U814" i="17"/>
  <c r="I817" i="17"/>
  <c r="U820" i="17"/>
  <c r="U821" i="17"/>
  <c r="I828" i="17"/>
  <c r="U826" i="17"/>
  <c r="N833" i="17"/>
  <c r="I708" i="17"/>
  <c r="I697" i="17"/>
  <c r="I699" i="17"/>
  <c r="I355" i="17"/>
  <c r="N357" i="17"/>
  <c r="I368" i="17"/>
  <c r="I360" i="17"/>
  <c r="I370" i="17"/>
  <c r="U191" i="17"/>
  <c r="U375" i="17"/>
  <c r="I376" i="17"/>
  <c r="I343" i="17"/>
  <c r="I342" i="17"/>
  <c r="I187" i="17"/>
  <c r="I192" i="17"/>
  <c r="U61" i="17"/>
  <c r="U186" i="17"/>
  <c r="I114" i="17"/>
  <c r="N113" i="17"/>
  <c r="M105" i="17"/>
  <c r="N105" i="17" s="1"/>
  <c r="M93" i="17"/>
  <c r="N93" i="17" s="1"/>
  <c r="M45" i="17"/>
  <c r="N45" i="17" s="1"/>
  <c r="M57" i="17"/>
  <c r="N57" i="17" s="1"/>
  <c r="M76" i="17"/>
  <c r="N76" i="17" s="1"/>
  <c r="I62" i="17"/>
  <c r="M64" i="17"/>
  <c r="N64" i="17" s="1"/>
  <c r="I68" i="17"/>
  <c r="M69" i="17"/>
  <c r="N69" i="17" s="1"/>
  <c r="I67" i="17"/>
  <c r="M30" i="17"/>
  <c r="N30" i="17" s="1"/>
  <c r="I42" i="17"/>
  <c r="U202" i="17"/>
  <c r="U111" i="17"/>
  <c r="N198" i="17"/>
  <c r="N323" i="17"/>
  <c r="N719" i="17"/>
  <c r="U20" i="17"/>
  <c r="M26" i="17"/>
  <c r="N26" i="17" s="1"/>
  <c r="U22" i="17"/>
  <c r="I812" i="17"/>
  <c r="M146" i="17"/>
  <c r="N146" i="17" s="1"/>
  <c r="M641" i="14"/>
  <c r="N641" i="14" s="1"/>
  <c r="I639" i="14"/>
  <c r="L458" i="3"/>
  <c r="M458" i="3" s="1"/>
  <c r="H471" i="3"/>
  <c r="I103" i="11"/>
  <c r="I177" i="11"/>
  <c r="U254" i="11"/>
  <c r="I968" i="11"/>
  <c r="U20" i="12"/>
  <c r="I36" i="12"/>
  <c r="U100" i="12"/>
  <c r="P957" i="12"/>
  <c r="I332" i="12"/>
  <c r="U21" i="11"/>
  <c r="U185" i="11"/>
  <c r="I254" i="11"/>
  <c r="M42" i="12"/>
  <c r="N42" i="12" s="1"/>
  <c r="U40" i="12"/>
  <c r="U68" i="12"/>
  <c r="U106" i="12"/>
  <c r="U158" i="12"/>
  <c r="G308" i="12"/>
  <c r="M267" i="12"/>
  <c r="N267" i="12" s="1"/>
  <c r="U336" i="12"/>
  <c r="U373" i="12"/>
  <c r="M483" i="12"/>
  <c r="N483" i="12" s="1"/>
  <c r="U140" i="14"/>
  <c r="I140" i="14"/>
  <c r="U31" i="11"/>
  <c r="U42" i="11"/>
  <c r="M63" i="11"/>
  <c r="N63" i="11" s="1"/>
  <c r="U83" i="11"/>
  <c r="U96" i="11"/>
  <c r="U290" i="11"/>
  <c r="M426" i="11"/>
  <c r="U428" i="11"/>
  <c r="M375" i="16"/>
  <c r="N375" i="16" s="1"/>
  <c r="I375" i="16"/>
  <c r="U25" i="11"/>
  <c r="I83" i="11"/>
  <c r="U165" i="11"/>
  <c r="U222" i="11"/>
  <c r="U258" i="11"/>
  <c r="U276" i="11"/>
  <c r="I290" i="11"/>
  <c r="U22" i="12"/>
  <c r="I24" i="12"/>
  <c r="U26" i="12"/>
  <c r="I76" i="12"/>
  <c r="U92" i="12"/>
  <c r="I128" i="12"/>
  <c r="U150" i="12"/>
  <c r="U164" i="12"/>
  <c r="E957" i="12"/>
  <c r="E12" i="12" s="1"/>
  <c r="M226" i="12"/>
  <c r="N226" i="12" s="1"/>
  <c r="U259" i="12"/>
  <c r="U405" i="12"/>
  <c r="U486" i="12"/>
  <c r="O918" i="3"/>
  <c r="H685" i="3"/>
  <c r="F1048" i="11"/>
  <c r="E6" i="11" s="1"/>
  <c r="I276" i="11"/>
  <c r="U448" i="11"/>
  <c r="I26" i="12"/>
  <c r="U80" i="12"/>
  <c r="I92" i="12"/>
  <c r="U168" i="12"/>
  <c r="F957" i="12"/>
  <c r="E6" i="12" s="1"/>
  <c r="I259" i="12"/>
  <c r="M502" i="12"/>
  <c r="N502" i="12" s="1"/>
  <c r="U22" i="11"/>
  <c r="U35" i="11"/>
  <c r="U119" i="11"/>
  <c r="U285" i="11"/>
  <c r="U294" i="11"/>
  <c r="I80" i="12"/>
  <c r="U132" i="12"/>
  <c r="U154" i="12"/>
  <c r="J957" i="12"/>
  <c r="E11" i="12" s="1"/>
  <c r="U340" i="12"/>
  <c r="H204" i="3"/>
  <c r="U20" i="11"/>
  <c r="U48" i="11"/>
  <c r="U280" i="11"/>
  <c r="I294" i="11"/>
  <c r="M104" i="12"/>
  <c r="N104" i="12" s="1"/>
  <c r="U96" i="12"/>
  <c r="I154" i="12"/>
  <c r="K957" i="12"/>
  <c r="I6" i="12" s="1"/>
  <c r="U221" i="12"/>
  <c r="U227" i="12"/>
  <c r="U413" i="12"/>
  <c r="U549" i="12"/>
  <c r="U40" i="14"/>
  <c r="M1040" i="14"/>
  <c r="J1117" i="16"/>
  <c r="E11" i="16" s="1"/>
  <c r="J479" i="13"/>
  <c r="E11" i="13" s="1"/>
  <c r="I440" i="13"/>
  <c r="U103" i="14"/>
  <c r="U132" i="14"/>
  <c r="I288" i="16"/>
  <c r="M288" i="16"/>
  <c r="G160" i="13"/>
  <c r="G478" i="13"/>
  <c r="U26" i="14"/>
  <c r="U99" i="14"/>
  <c r="U159" i="14"/>
  <c r="U167" i="14"/>
  <c r="I275" i="16"/>
  <c r="M283" i="16"/>
  <c r="F1186" i="14"/>
  <c r="E6" i="14" s="1"/>
  <c r="U219" i="14"/>
  <c r="U225" i="14"/>
  <c r="U373" i="14"/>
  <c r="M1065" i="14"/>
  <c r="N1065" i="14" s="1"/>
  <c r="I663" i="15"/>
  <c r="I223" i="16"/>
  <c r="M223" i="16"/>
  <c r="I141" i="17"/>
  <c r="M141" i="17"/>
  <c r="N141" i="17" s="1"/>
  <c r="I163" i="17"/>
  <c r="M165" i="17"/>
  <c r="N165" i="17" s="1"/>
  <c r="M116" i="13"/>
  <c r="M141" i="13" s="1"/>
  <c r="J1186" i="14"/>
  <c r="E11" i="14" s="1"/>
  <c r="U87" i="14"/>
  <c r="U157" i="14"/>
  <c r="M810" i="14"/>
  <c r="N810" i="14" s="1"/>
  <c r="M860" i="14"/>
  <c r="N860" i="14" s="1"/>
  <c r="I210" i="15"/>
  <c r="I222" i="15"/>
  <c r="I247" i="15"/>
  <c r="I258" i="15"/>
  <c r="M258" i="15"/>
  <c r="M466" i="15"/>
  <c r="N466" i="15" s="1"/>
  <c r="I475" i="16"/>
  <c r="N477" i="16"/>
  <c r="M86" i="13"/>
  <c r="M115" i="13" s="1"/>
  <c r="U42" i="14"/>
  <c r="X1186" i="14"/>
  <c r="I9" i="14" s="1"/>
  <c r="I51" i="15"/>
  <c r="I403" i="15"/>
  <c r="I639" i="15"/>
  <c r="N641" i="15"/>
  <c r="I301" i="16"/>
  <c r="M301" i="16"/>
  <c r="N301" i="16" s="1"/>
  <c r="I382" i="17"/>
  <c r="I393" i="17"/>
  <c r="E479" i="13"/>
  <c r="E12" i="13" s="1"/>
  <c r="U134" i="14"/>
  <c r="U205" i="14"/>
  <c r="I215" i="15"/>
  <c r="M306" i="15"/>
  <c r="N306" i="15" s="1"/>
  <c r="I668" i="15"/>
  <c r="N672" i="15"/>
  <c r="E1117" i="16"/>
  <c r="E12" i="16" s="1"/>
  <c r="M199" i="16"/>
  <c r="N199" i="16" s="1"/>
  <c r="M326" i="16"/>
  <c r="N326" i="16" s="1"/>
  <c r="M415" i="16"/>
  <c r="N415" i="16" s="1"/>
  <c r="I505" i="16"/>
  <c r="I520" i="16"/>
  <c r="I552" i="16"/>
  <c r="I579" i="16"/>
  <c r="I755" i="16"/>
  <c r="N764" i="16"/>
  <c r="K918" i="17"/>
  <c r="I6" i="17" s="1"/>
  <c r="M136" i="17"/>
  <c r="N136" i="17" s="1"/>
  <c r="I218" i="17"/>
  <c r="N221" i="17"/>
  <c r="N246" i="17"/>
  <c r="I600" i="17"/>
  <c r="M138" i="15"/>
  <c r="N138" i="15" s="1"/>
  <c r="N193" i="15"/>
  <c r="M279" i="15"/>
  <c r="N279" i="15" s="1"/>
  <c r="M322" i="15"/>
  <c r="N322" i="15" s="1"/>
  <c r="I365" i="15"/>
  <c r="I393" i="15"/>
  <c r="I562" i="15"/>
  <c r="M568" i="15"/>
  <c r="N568" i="15" s="1"/>
  <c r="M606" i="15"/>
  <c r="N606" i="15" s="1"/>
  <c r="U21" i="16"/>
  <c r="F1117" i="16"/>
  <c r="E6" i="16" s="1"/>
  <c r="M240" i="16"/>
  <c r="N240" i="16" s="1"/>
  <c r="I344" i="16"/>
  <c r="M346" i="16"/>
  <c r="N346" i="16" s="1"/>
  <c r="M356" i="16"/>
  <c r="I415" i="16"/>
  <c r="I64" i="17"/>
  <c r="L918" i="17"/>
  <c r="I7" i="17" s="1"/>
  <c r="I482" i="17"/>
  <c r="I719" i="17"/>
  <c r="M309" i="15"/>
  <c r="N309" i="15" s="1"/>
  <c r="I316" i="15"/>
  <c r="I349" i="15"/>
  <c r="N353" i="15"/>
  <c r="N398" i="15"/>
  <c r="I586" i="15"/>
  <c r="M589" i="15"/>
  <c r="N589" i="15" s="1"/>
  <c r="K1117" i="16"/>
  <c r="I6" i="16" s="1"/>
  <c r="I514" i="16"/>
  <c r="N514" i="16"/>
  <c r="I1001" i="16"/>
  <c r="M1012" i="16"/>
  <c r="N1012" i="16" s="1"/>
  <c r="I1091" i="16"/>
  <c r="M1097" i="16"/>
  <c r="N1097" i="16" s="1"/>
  <c r="X918" i="17"/>
  <c r="I9" i="17" s="1"/>
  <c r="I38" i="17"/>
  <c r="M174" i="17"/>
  <c r="N174" i="17" s="1"/>
  <c r="I198" i="17"/>
  <c r="I465" i="17"/>
  <c r="I508" i="17"/>
  <c r="I534" i="17"/>
  <c r="I576" i="17"/>
  <c r="N579" i="17"/>
  <c r="N669" i="17"/>
  <c r="I666" i="17"/>
  <c r="I122" i="15"/>
  <c r="M123" i="15"/>
  <c r="N123" i="15" s="1"/>
  <c r="I148" i="15"/>
  <c r="N148" i="15"/>
  <c r="I229" i="15"/>
  <c r="N230" i="15"/>
  <c r="N243" i="15"/>
  <c r="I325" i="15"/>
  <c r="M325" i="15"/>
  <c r="N325" i="15" s="1"/>
  <c r="I340" i="15"/>
  <c r="N648" i="15"/>
  <c r="I657" i="15"/>
  <c r="M658" i="15"/>
  <c r="N658" i="15" s="1"/>
  <c r="I675" i="15"/>
  <c r="M36" i="16"/>
  <c r="M188" i="16"/>
  <c r="N188" i="16" s="1"/>
  <c r="I233" i="16"/>
  <c r="M233" i="16"/>
  <c r="N233" i="16" s="1"/>
  <c r="M316" i="16"/>
  <c r="M351" i="16"/>
  <c r="N351" i="16" s="1"/>
  <c r="M433" i="16"/>
  <c r="N433" i="16" s="1"/>
  <c r="I454" i="16"/>
  <c r="N482" i="16"/>
  <c r="M1080" i="16"/>
  <c r="N1080" i="16" s="1"/>
  <c r="I1079" i="16"/>
  <c r="I113" i="17"/>
  <c r="I296" i="17"/>
  <c r="I348" i="17"/>
  <c r="I359" i="17"/>
  <c r="N360" i="17"/>
  <c r="N387" i="17"/>
  <c r="I611" i="17"/>
  <c r="I626" i="17"/>
  <c r="N628" i="17"/>
  <c r="I701" i="17"/>
  <c r="I116" i="15"/>
  <c r="I132" i="15"/>
  <c r="I159" i="15"/>
  <c r="I168" i="15"/>
  <c r="N168" i="15"/>
  <c r="M312" i="15"/>
  <c r="N312" i="15" s="1"/>
  <c r="M319" i="15"/>
  <c r="N319" i="15" s="1"/>
  <c r="I331" i="15"/>
  <c r="N389" i="15"/>
  <c r="I17" i="16"/>
  <c r="U63" i="16"/>
  <c r="M263" i="16"/>
  <c r="N263" i="16" s="1"/>
  <c r="M403" i="16"/>
  <c r="N403" i="16" s="1"/>
  <c r="I572" i="16"/>
  <c r="N573" i="16"/>
  <c r="N672" i="16"/>
  <c r="I663" i="16"/>
  <c r="I768" i="16"/>
  <c r="N768" i="16"/>
  <c r="M920" i="16"/>
  <c r="N920" i="16" s="1"/>
  <c r="I956" i="16"/>
  <c r="M956" i="16"/>
  <c r="N956" i="16" s="1"/>
  <c r="I1015" i="16"/>
  <c r="M1018" i="16"/>
  <c r="N1018" i="16" s="1"/>
  <c r="I26" i="17"/>
  <c r="I86" i="17"/>
  <c r="N87" i="17"/>
  <c r="E918" i="17"/>
  <c r="E12" i="17" s="1"/>
  <c r="N241" i="17"/>
  <c r="I499" i="17"/>
  <c r="I656" i="17"/>
  <c r="K690" i="15"/>
  <c r="I6" i="15" s="1"/>
  <c r="M126" i="15"/>
  <c r="N126" i="15" s="1"/>
  <c r="I130" i="15"/>
  <c r="M130" i="15"/>
  <c r="N130" i="15" s="1"/>
  <c r="I233" i="15"/>
  <c r="I240" i="15"/>
  <c r="I253" i="15"/>
  <c r="M303" i="15"/>
  <c r="I319" i="15"/>
  <c r="I380" i="15"/>
  <c r="I484" i="15"/>
  <c r="M484" i="15"/>
  <c r="I488" i="15"/>
  <c r="M490" i="15"/>
  <c r="N490" i="15" s="1"/>
  <c r="I551" i="15"/>
  <c r="M551" i="15"/>
  <c r="I576" i="15"/>
  <c r="M576" i="15"/>
  <c r="N576" i="15" s="1"/>
  <c r="I651" i="15"/>
  <c r="N652" i="15"/>
  <c r="M216" i="16"/>
  <c r="N216" i="16" s="1"/>
  <c r="I263" i="16"/>
  <c r="I403" i="16"/>
  <c r="I422" i="16"/>
  <c r="M430" i="16"/>
  <c r="N430" i="16" s="1"/>
  <c r="I614" i="16"/>
  <c r="I739" i="16"/>
  <c r="N748" i="16"/>
  <c r="I1069" i="16"/>
  <c r="M1071" i="16"/>
  <c r="N1071" i="16" s="1"/>
  <c r="I120" i="17"/>
  <c r="N120" i="17"/>
  <c r="M153" i="17"/>
  <c r="N153" i="17" s="1"/>
  <c r="I224" i="17"/>
  <c r="I412" i="17"/>
  <c r="N412" i="17"/>
  <c r="I751" i="17"/>
  <c r="M135" i="15"/>
  <c r="N135" i="15" s="1"/>
  <c r="I153" i="15"/>
  <c r="M527" i="15"/>
  <c r="N527" i="15" s="1"/>
  <c r="M620" i="15"/>
  <c r="N620" i="15" s="1"/>
  <c r="I682" i="15"/>
  <c r="U24" i="16"/>
  <c r="M118" i="16"/>
  <c r="M174" i="16"/>
  <c r="N174" i="16" s="1"/>
  <c r="I209" i="16"/>
  <c r="M261" i="16"/>
  <c r="N261" i="16" s="1"/>
  <c r="I585" i="16"/>
  <c r="I639" i="16"/>
  <c r="N647" i="16"/>
  <c r="I720" i="16"/>
  <c r="I793" i="16"/>
  <c r="I933" i="16"/>
  <c r="M940" i="16"/>
  <c r="N940" i="16" s="1"/>
  <c r="M1105" i="16"/>
  <c r="N1105" i="16" s="1"/>
  <c r="I19" i="17"/>
  <c r="U19" i="17"/>
  <c r="N48" i="17"/>
  <c r="I398" i="17"/>
  <c r="I517" i="17"/>
  <c r="I644" i="17"/>
  <c r="I746" i="17"/>
  <c r="N746" i="17"/>
  <c r="U21" i="19"/>
  <c r="U24" i="19"/>
  <c r="U26" i="19"/>
  <c r="U33" i="19"/>
  <c r="I357" i="19"/>
  <c r="M359" i="19"/>
  <c r="U18" i="21"/>
  <c r="I18" i="21"/>
  <c r="I545" i="16"/>
  <c r="I591" i="16"/>
  <c r="N591" i="16"/>
  <c r="I731" i="16"/>
  <c r="M989" i="16"/>
  <c r="N989" i="16" s="1"/>
  <c r="M1035" i="16"/>
  <c r="N1035" i="16" s="1"/>
  <c r="N53" i="17"/>
  <c r="U88" i="17"/>
  <c r="J918" i="17"/>
  <c r="E11" i="17" s="1"/>
  <c r="M158" i="17"/>
  <c r="N158" i="17" s="1"/>
  <c r="N342" i="17"/>
  <c r="I562" i="17"/>
  <c r="I616" i="17"/>
  <c r="N616" i="17"/>
  <c r="I673" i="17"/>
  <c r="I680" i="17"/>
  <c r="N680" i="17"/>
  <c r="N694" i="17"/>
  <c r="I764" i="17"/>
  <c r="I823" i="17"/>
  <c r="N844" i="17"/>
  <c r="I204" i="18"/>
  <c r="M210" i="18"/>
  <c r="M593" i="18"/>
  <c r="I567" i="18"/>
  <c r="I865" i="17"/>
  <c r="N871" i="17"/>
  <c r="I880" i="17"/>
  <c r="I60" i="19"/>
  <c r="U60" i="19"/>
  <c r="M268" i="19"/>
  <c r="I257" i="19"/>
  <c r="I827" i="16"/>
  <c r="N832" i="16"/>
  <c r="I860" i="16"/>
  <c r="N860" i="16"/>
  <c r="M901" i="16"/>
  <c r="N901" i="16" s="1"/>
  <c r="I908" i="16"/>
  <c r="M908" i="16"/>
  <c r="N908" i="16" s="1"/>
  <c r="M948" i="16"/>
  <c r="N948" i="16" s="1"/>
  <c r="I974" i="16"/>
  <c r="M978" i="16"/>
  <c r="M1065" i="16"/>
  <c r="N1065" i="16" s="1"/>
  <c r="I98" i="17"/>
  <c r="M98" i="17"/>
  <c r="N98" i="17" s="1"/>
  <c r="P918" i="17"/>
  <c r="I130" i="17"/>
  <c r="M130" i="17"/>
  <c r="N130" i="17" s="1"/>
  <c r="I248" i="17"/>
  <c r="I283" i="17"/>
  <c r="I289" i="17"/>
  <c r="I377" i="17"/>
  <c r="I606" i="17"/>
  <c r="I774" i="17"/>
  <c r="N774" i="17"/>
  <c r="I378" i="19"/>
  <c r="M378" i="19"/>
  <c r="I769" i="17"/>
  <c r="U160" i="19"/>
  <c r="U42" i="19"/>
  <c r="I22" i="19"/>
  <c r="M49" i="19"/>
  <c r="I844" i="16"/>
  <c r="N849" i="16"/>
  <c r="M891" i="16"/>
  <c r="N891" i="16" s="1"/>
  <c r="I1045" i="16"/>
  <c r="M1054" i="16"/>
  <c r="N1054" i="16" s="1"/>
  <c r="U87" i="17"/>
  <c r="M123" i="17"/>
  <c r="I169" i="17"/>
  <c r="M169" i="17"/>
  <c r="N169" i="17" s="1"/>
  <c r="I267" i="17"/>
  <c r="I328" i="17"/>
  <c r="I354" i="17"/>
  <c r="I650" i="17"/>
  <c r="I782" i="17"/>
  <c r="I806" i="17"/>
  <c r="I833" i="17"/>
  <c r="M85" i="19"/>
  <c r="M709" i="21"/>
  <c r="I709" i="21"/>
  <c r="I721" i="17"/>
  <c r="I737" i="17"/>
  <c r="I790" i="17"/>
  <c r="I907" i="17"/>
  <c r="H118" i="19"/>
  <c r="M20" i="19"/>
  <c r="I155" i="19"/>
  <c r="M155" i="19"/>
  <c r="M533" i="19"/>
  <c r="P605" i="18"/>
  <c r="M142" i="18"/>
  <c r="I268" i="20"/>
  <c r="N268" i="20"/>
  <c r="U56" i="19"/>
  <c r="M242" i="19"/>
  <c r="M304" i="19"/>
  <c r="I533" i="19"/>
  <c r="M26" i="18"/>
  <c r="I116" i="18"/>
  <c r="M116" i="18"/>
  <c r="M370" i="21"/>
  <c r="N370" i="21" s="1"/>
  <c r="M35" i="19"/>
  <c r="I56" i="19"/>
  <c r="U96" i="19"/>
  <c r="U104" i="19"/>
  <c r="M119" i="19"/>
  <c r="M169" i="19"/>
  <c r="M235" i="19"/>
  <c r="I250" i="19"/>
  <c r="M250" i="19"/>
  <c r="N250" i="19" s="1"/>
  <c r="I342" i="19"/>
  <c r="M342" i="19"/>
  <c r="M432" i="19"/>
  <c r="M463" i="19"/>
  <c r="I498" i="19"/>
  <c r="M498" i="19"/>
  <c r="N498" i="19" s="1"/>
  <c r="M595" i="19"/>
  <c r="N595" i="19" s="1"/>
  <c r="I679" i="19"/>
  <c r="M679" i="19"/>
  <c r="N679" i="19" s="1"/>
  <c r="U39" i="18"/>
  <c r="I74" i="18"/>
  <c r="M74" i="18"/>
  <c r="M353" i="18"/>
  <c r="M408" i="18"/>
  <c r="N408" i="18" s="1"/>
  <c r="M489" i="18"/>
  <c r="M27" i="21"/>
  <c r="N27" i="21" s="1"/>
  <c r="I491" i="21"/>
  <c r="M491" i="21"/>
  <c r="N491" i="21" s="1"/>
  <c r="M668" i="21"/>
  <c r="N668" i="21" s="1"/>
  <c r="F704" i="19"/>
  <c r="E6" i="19" s="1"/>
  <c r="D11" i="40" s="1"/>
  <c r="I541" i="18"/>
  <c r="M541" i="18"/>
  <c r="N541" i="18" s="1"/>
  <c r="U64" i="21"/>
  <c r="M64" i="21"/>
  <c r="I220" i="21"/>
  <c r="M227" i="21"/>
  <c r="N227" i="21" s="1"/>
  <c r="M76" i="19"/>
  <c r="M224" i="19"/>
  <c r="N224" i="19" s="1"/>
  <c r="M274" i="19"/>
  <c r="M313" i="19"/>
  <c r="N313" i="19" s="1"/>
  <c r="M448" i="19"/>
  <c r="N448" i="19" s="1"/>
  <c r="J605" i="18"/>
  <c r="E11" i="18" s="1"/>
  <c r="M368" i="18"/>
  <c r="M391" i="18"/>
  <c r="M442" i="18"/>
  <c r="I64" i="21"/>
  <c r="I299" i="21"/>
  <c r="M307" i="21"/>
  <c r="N307" i="21" s="1"/>
  <c r="M295" i="22"/>
  <c r="I295" i="22"/>
  <c r="U28" i="19"/>
  <c r="U30" i="19"/>
  <c r="U37" i="19"/>
  <c r="U52" i="19"/>
  <c r="M153" i="19"/>
  <c r="M203" i="19"/>
  <c r="M213" i="19"/>
  <c r="N213" i="19" s="1"/>
  <c r="I273" i="19"/>
  <c r="I388" i="19"/>
  <c r="M392" i="19"/>
  <c r="I508" i="19"/>
  <c r="M508" i="19"/>
  <c r="M571" i="19"/>
  <c r="I608" i="19"/>
  <c r="M616" i="19"/>
  <c r="N616" i="19" s="1"/>
  <c r="I634" i="19"/>
  <c r="K605" i="18"/>
  <c r="I6" i="18" s="1"/>
  <c r="J12" i="40" s="1"/>
  <c r="U100" i="18"/>
  <c r="M175" i="18"/>
  <c r="U59" i="19"/>
  <c r="I179" i="19"/>
  <c r="M179" i="19"/>
  <c r="I484" i="19"/>
  <c r="M484" i="19"/>
  <c r="U31" i="18"/>
  <c r="I240" i="18"/>
  <c r="M240" i="18"/>
  <c r="I265" i="18"/>
  <c r="M265" i="18"/>
  <c r="M292" i="18"/>
  <c r="M523" i="18"/>
  <c r="I54" i="21"/>
  <c r="I191" i="21"/>
  <c r="M195" i="21"/>
  <c r="N195" i="21" s="1"/>
  <c r="M206" i="22"/>
  <c r="I206" i="22"/>
  <c r="M17" i="21"/>
  <c r="U23" i="21"/>
  <c r="I43" i="21"/>
  <c r="M43" i="21"/>
  <c r="N43" i="21" s="1"/>
  <c r="U74" i="21"/>
  <c r="U117" i="21"/>
  <c r="I392" i="21"/>
  <c r="M393" i="21"/>
  <c r="N393" i="21" s="1"/>
  <c r="M544" i="21"/>
  <c r="N544" i="21" s="1"/>
  <c r="M580" i="21"/>
  <c r="N580" i="21" s="1"/>
  <c r="M663" i="21"/>
  <c r="N663" i="21" s="1"/>
  <c r="U22" i="22"/>
  <c r="U94" i="22"/>
  <c r="M398" i="22"/>
  <c r="M529" i="22"/>
  <c r="U26" i="22"/>
  <c r="L710" i="22"/>
  <c r="I7" i="22" s="1"/>
  <c r="U77" i="22"/>
  <c r="I309" i="22"/>
  <c r="M319" i="22"/>
  <c r="M667" i="22"/>
  <c r="N667" i="22" s="1"/>
  <c r="I204" i="24"/>
  <c r="M204" i="24"/>
  <c r="I343" i="24"/>
  <c r="M349" i="24"/>
  <c r="N349" i="24" s="1"/>
  <c r="U452" i="22"/>
  <c r="I43" i="22"/>
  <c r="M52" i="22"/>
  <c r="N52" i="22" s="1"/>
  <c r="U109" i="22"/>
  <c r="I165" i="22"/>
  <c r="M167" i="22"/>
  <c r="I269" i="22"/>
  <c r="M280" i="22"/>
  <c r="N280" i="22" s="1"/>
  <c r="I324" i="22"/>
  <c r="M337" i="22"/>
  <c r="N337" i="22" s="1"/>
  <c r="I314" i="24"/>
  <c r="M318" i="24"/>
  <c r="H314" i="25"/>
  <c r="M262" i="25"/>
  <c r="I155" i="20"/>
  <c r="M155" i="20"/>
  <c r="I614" i="20"/>
  <c r="M623" i="20"/>
  <c r="M420" i="21"/>
  <c r="N420" i="21" s="1"/>
  <c r="M522" i="21"/>
  <c r="M770" i="21"/>
  <c r="N770" i="21" s="1"/>
  <c r="U34" i="22"/>
  <c r="U60" i="22"/>
  <c r="U86" i="22"/>
  <c r="U104" i="22"/>
  <c r="M127" i="22"/>
  <c r="U113" i="22"/>
  <c r="I348" i="22"/>
  <c r="M349" i="22"/>
  <c r="M420" i="22"/>
  <c r="N420" i="22" s="1"/>
  <c r="M551" i="22"/>
  <c r="N551" i="22" s="1"/>
  <c r="I217" i="23"/>
  <c r="I252" i="23" s="1"/>
  <c r="M217" i="23"/>
  <c r="I253" i="23"/>
  <c r="M253" i="23"/>
  <c r="M90" i="25"/>
  <c r="I90" i="25"/>
  <c r="E771" i="20"/>
  <c r="E12" i="20" s="1"/>
  <c r="G13" i="40" s="1"/>
  <c r="U32" i="21"/>
  <c r="I94" i="21"/>
  <c r="M106" i="21"/>
  <c r="N106" i="21" s="1"/>
  <c r="I96" i="21"/>
  <c r="I165" i="21"/>
  <c r="M165" i="21"/>
  <c r="N165" i="21" s="1"/>
  <c r="I522" i="21"/>
  <c r="M609" i="21"/>
  <c r="N609" i="21" s="1"/>
  <c r="I17" i="22"/>
  <c r="M17" i="22"/>
  <c r="E710" i="22"/>
  <c r="E12" i="22" s="1"/>
  <c r="M225" i="22"/>
  <c r="N225" i="22" s="1"/>
  <c r="M376" i="22"/>
  <c r="N376" i="22" s="1"/>
  <c r="M206" i="25"/>
  <c r="U209" i="21"/>
  <c r="U49" i="21"/>
  <c r="U62" i="21"/>
  <c r="U79" i="21"/>
  <c r="U107" i="21"/>
  <c r="I201" i="21"/>
  <c r="M202" i="21"/>
  <c r="N202" i="21" s="1"/>
  <c r="M254" i="21"/>
  <c r="M346" i="21"/>
  <c r="N346" i="21" s="1"/>
  <c r="M764" i="21"/>
  <c r="N764" i="21" s="1"/>
  <c r="U69" i="22"/>
  <c r="I188" i="22"/>
  <c r="M198" i="22"/>
  <c r="N198" i="22" s="1"/>
  <c r="M243" i="22"/>
  <c r="M457" i="22"/>
  <c r="I500" i="22"/>
  <c r="M500" i="22"/>
  <c r="M114" i="24"/>
  <c r="N114" i="24" s="1"/>
  <c r="J771" i="20"/>
  <c r="E11" i="20" s="1"/>
  <c r="U33" i="21"/>
  <c r="U149" i="21"/>
  <c r="I279" i="21"/>
  <c r="M285" i="21"/>
  <c r="N285" i="21" s="1"/>
  <c r="M335" i="21"/>
  <c r="N335" i="21" s="1"/>
  <c r="I442" i="21"/>
  <c r="M471" i="21"/>
  <c r="N471" i="21" s="1"/>
  <c r="M636" i="21"/>
  <c r="N636" i="21" s="1"/>
  <c r="U18" i="22"/>
  <c r="U42" i="22"/>
  <c r="I468" i="22"/>
  <c r="M490" i="22"/>
  <c r="N490" i="22" s="1"/>
  <c r="M566" i="22"/>
  <c r="K631" i="24"/>
  <c r="I6" i="24" s="1"/>
  <c r="X17" i="24"/>
  <c r="X45" i="24" s="1"/>
  <c r="X631" i="24" s="1"/>
  <c r="I9" i="24" s="1"/>
  <c r="U34" i="24"/>
  <c r="J631" i="24"/>
  <c r="E11" i="24" s="1"/>
  <c r="I81" i="24"/>
  <c r="M91" i="24"/>
  <c r="M468" i="24"/>
  <c r="M500" i="24"/>
  <c r="M196" i="25"/>
  <c r="M273" i="25"/>
  <c r="I362" i="25"/>
  <c r="M365" i="25"/>
  <c r="M433" i="25"/>
  <c r="M60" i="23"/>
  <c r="M110" i="23"/>
  <c r="M222" i="24"/>
  <c r="I519" i="24"/>
  <c r="M526" i="24"/>
  <c r="M554" i="24"/>
  <c r="N554" i="24" s="1"/>
  <c r="I50" i="25"/>
  <c r="M50" i="25"/>
  <c r="M167" i="25"/>
  <c r="M355" i="25"/>
  <c r="N355" i="25" s="1"/>
  <c r="M444" i="25"/>
  <c r="I139" i="23"/>
  <c r="M139" i="23"/>
  <c r="M160" i="23"/>
  <c r="M190" i="23"/>
  <c r="M289" i="23"/>
  <c r="N289" i="23" s="1"/>
  <c r="M334" i="23"/>
  <c r="N334" i="23" s="1"/>
  <c r="P631" i="24"/>
  <c r="I144" i="24"/>
  <c r="M160" i="24"/>
  <c r="M244" i="24"/>
  <c r="I594" i="24"/>
  <c r="M600" i="24"/>
  <c r="U39" i="25"/>
  <c r="M58" i="25"/>
  <c r="M142" i="25"/>
  <c r="M221" i="25"/>
  <c r="I253" i="25"/>
  <c r="M253" i="25"/>
  <c r="N253" i="25" s="1"/>
  <c r="M298" i="25"/>
  <c r="N298" i="25" s="1"/>
  <c r="M333" i="25"/>
  <c r="M124" i="23"/>
  <c r="M128" i="23" s="1"/>
  <c r="U82" i="24"/>
  <c r="U91" i="24"/>
  <c r="U112" i="24"/>
  <c r="I240" i="24"/>
  <c r="M277" i="24"/>
  <c r="M412" i="24"/>
  <c r="N412" i="24" s="1"/>
  <c r="M568" i="24"/>
  <c r="I39" i="25"/>
  <c r="M76" i="25"/>
  <c r="I188" i="25"/>
  <c r="M188" i="25"/>
  <c r="I221" i="25"/>
  <c r="I298" i="25"/>
  <c r="I374" i="25"/>
  <c r="I129" i="23"/>
  <c r="M137" i="23"/>
  <c r="M295" i="23"/>
  <c r="I46" i="24"/>
  <c r="M56" i="24"/>
  <c r="I63" i="24"/>
  <c r="M65" i="24"/>
  <c r="I120" i="24"/>
  <c r="M122" i="24"/>
  <c r="M179" i="24"/>
  <c r="I355" i="24"/>
  <c r="M362" i="24"/>
  <c r="M175" i="25"/>
  <c r="I278" i="25"/>
  <c r="M278" i="25"/>
  <c r="I595" i="22"/>
  <c r="M615" i="22"/>
  <c r="M626" i="22"/>
  <c r="M31" i="23"/>
  <c r="M25" i="24"/>
  <c r="U39" i="24"/>
  <c r="E631" i="24"/>
  <c r="E12" i="24" s="1"/>
  <c r="U86" i="24"/>
  <c r="I185" i="24"/>
  <c r="M185" i="24"/>
  <c r="M299" i="24"/>
  <c r="M385" i="24"/>
  <c r="M427" i="24"/>
  <c r="N427" i="24" s="1"/>
  <c r="I434" i="24"/>
  <c r="M444" i="24"/>
  <c r="M575" i="24"/>
  <c r="I86" i="25"/>
  <c r="M86" i="25"/>
  <c r="M118" i="25"/>
  <c r="M228" i="25"/>
  <c r="M244" i="25"/>
  <c r="N244" i="25" s="1"/>
  <c r="M289" i="25"/>
  <c r="N289" i="25" s="1"/>
  <c r="M315" i="25"/>
  <c r="M402" i="25"/>
  <c r="M261" i="23"/>
  <c r="N261" i="23" s="1"/>
  <c r="U24" i="24"/>
  <c r="U96" i="24"/>
  <c r="M329" i="24"/>
  <c r="N329" i="24" s="1"/>
  <c r="N535" i="24"/>
  <c r="M535" i="24"/>
  <c r="I23" i="25"/>
  <c r="M33" i="25"/>
  <c r="J543" i="25"/>
  <c r="E11" i="25" s="1"/>
  <c r="M101" i="25"/>
  <c r="I153" i="25"/>
  <c r="M159" i="25"/>
  <c r="N159" i="25" s="1"/>
  <c r="I233" i="25"/>
  <c r="M239" i="25"/>
  <c r="I393" i="25"/>
  <c r="M410" i="25"/>
  <c r="I420" i="25"/>
  <c r="M420" i="25"/>
  <c r="U19" i="21"/>
  <c r="U56" i="21"/>
  <c r="U67" i="21"/>
  <c r="I75" i="21"/>
  <c r="U89" i="21"/>
  <c r="U91" i="21"/>
  <c r="U104" i="21"/>
  <c r="U26" i="21"/>
  <c r="I56" i="21"/>
  <c r="I67" i="21"/>
  <c r="I104" i="21"/>
  <c r="U153" i="21"/>
  <c r="I668" i="21"/>
  <c r="U29" i="21"/>
  <c r="U36" i="21"/>
  <c r="U46" i="21"/>
  <c r="I49" i="21"/>
  <c r="U50" i="21"/>
  <c r="I71" i="21"/>
  <c r="J822" i="21"/>
  <c r="E11" i="21" s="1"/>
  <c r="I81" i="21"/>
  <c r="U667" i="21"/>
  <c r="K771" i="20"/>
  <c r="I6" i="20" s="1"/>
  <c r="X771" i="20"/>
  <c r="I9" i="20" s="1"/>
  <c r="X1117" i="16"/>
  <c r="I9" i="16" s="1"/>
  <c r="I639" i="17"/>
  <c r="F918" i="17"/>
  <c r="E6" i="17" s="1"/>
  <c r="U28" i="17"/>
  <c r="N454" i="16"/>
  <c r="I312" i="15"/>
  <c r="I322" i="15"/>
  <c r="I309" i="15"/>
  <c r="I172" i="15"/>
  <c r="I135" i="15"/>
  <c r="G115" i="15"/>
  <c r="M106" i="15"/>
  <c r="N106" i="15" s="1"/>
  <c r="H73" i="15"/>
  <c r="U67" i="11"/>
  <c r="I67" i="11"/>
  <c r="T21" i="3"/>
  <c r="F79" i="3"/>
  <c r="I123" i="11"/>
  <c r="U123" i="11"/>
  <c r="I320" i="11"/>
  <c r="U320" i="11"/>
  <c r="M346" i="11"/>
  <c r="N346" i="11" s="1"/>
  <c r="I348" i="11"/>
  <c r="U348" i="11"/>
  <c r="I366" i="11"/>
  <c r="U366" i="11"/>
  <c r="L799" i="3"/>
  <c r="M799" i="3" s="1"/>
  <c r="H799" i="3"/>
  <c r="U93" i="11"/>
  <c r="I93" i="11"/>
  <c r="I308" i="11"/>
  <c r="U308" i="11"/>
  <c r="I534" i="11"/>
  <c r="U534" i="11"/>
  <c r="L542" i="3"/>
  <c r="M542" i="3" s="1"/>
  <c r="H536" i="3"/>
  <c r="U26" i="11"/>
  <c r="I26" i="11"/>
  <c r="M188" i="11"/>
  <c r="M482" i="11"/>
  <c r="N482" i="11" s="1"/>
  <c r="I485" i="11"/>
  <c r="I34" i="11"/>
  <c r="U34" i="11"/>
  <c r="I440" i="11"/>
  <c r="U440" i="11"/>
  <c r="H461" i="3"/>
  <c r="L524" i="3"/>
  <c r="M524" i="3" s="1"/>
  <c r="G917" i="3"/>
  <c r="U51" i="11"/>
  <c r="U69" i="11"/>
  <c r="U95" i="11"/>
  <c r="U117" i="11"/>
  <c r="U124" i="11"/>
  <c r="U152" i="11"/>
  <c r="U169" i="11"/>
  <c r="U213" i="11"/>
  <c r="U226" i="11"/>
  <c r="U272" i="11"/>
  <c r="U286" i="11"/>
  <c r="U324" i="11"/>
  <c r="U354" i="11"/>
  <c r="U372" i="11"/>
  <c r="U373" i="11"/>
  <c r="G576" i="11"/>
  <c r="U556" i="11"/>
  <c r="U821" i="11"/>
  <c r="L420" i="3"/>
  <c r="M420" i="3" s="1"/>
  <c r="H862" i="3"/>
  <c r="H62" i="11"/>
  <c r="U28" i="11"/>
  <c r="U40" i="11"/>
  <c r="I42" i="11"/>
  <c r="U45" i="11"/>
  <c r="I51" i="11"/>
  <c r="U56" i="11"/>
  <c r="E1048" i="11"/>
  <c r="E12" i="11" s="1"/>
  <c r="I63" i="11"/>
  <c r="U65" i="11"/>
  <c r="U81" i="11"/>
  <c r="U112" i="11"/>
  <c r="U195" i="11"/>
  <c r="U203" i="11"/>
  <c r="I213" i="11"/>
  <c r="U246" i="11"/>
  <c r="U252" i="11"/>
  <c r="U317" i="11"/>
  <c r="M319" i="11"/>
  <c r="N319" i="11" s="1"/>
  <c r="I324" i="11"/>
  <c r="I354" i="11"/>
  <c r="I372" i="11"/>
  <c r="D918" i="3"/>
  <c r="D12" i="3" s="1"/>
  <c r="L80" i="3"/>
  <c r="L862" i="3"/>
  <c r="I18" i="11"/>
  <c r="U38" i="11"/>
  <c r="I40" i="11"/>
  <c r="U50" i="11"/>
  <c r="M51" i="11"/>
  <c r="N51" i="11" s="1"/>
  <c r="U54" i="11"/>
  <c r="I56" i="11"/>
  <c r="U59" i="11"/>
  <c r="U76" i="11"/>
  <c r="U86" i="11"/>
  <c r="U91" i="11"/>
  <c r="U106" i="11"/>
  <c r="I119" i="11"/>
  <c r="U148" i="11"/>
  <c r="I185" i="11"/>
  <c r="I195" i="11"/>
  <c r="I203" i="11"/>
  <c r="U234" i="11"/>
  <c r="I252" i="11"/>
  <c r="I266" i="11"/>
  <c r="I313" i="11"/>
  <c r="I428" i="11"/>
  <c r="I448" i="11"/>
  <c r="I617" i="11"/>
  <c r="U617" i="11"/>
  <c r="U24" i="11"/>
  <c r="U29" i="11"/>
  <c r="U36" i="11"/>
  <c r="U41" i="11"/>
  <c r="U52" i="11"/>
  <c r="U144" i="11"/>
  <c r="U160" i="11"/>
  <c r="G300" i="11"/>
  <c r="U209" i="11"/>
  <c r="U217" i="11"/>
  <c r="U242" i="11"/>
  <c r="U338" i="11"/>
  <c r="U477" i="11"/>
  <c r="J918" i="3"/>
  <c r="H6" i="3" s="1"/>
  <c r="G135" i="3"/>
  <c r="G62" i="11"/>
  <c r="I36" i="11"/>
  <c r="U39" i="11"/>
  <c r="U46" i="11"/>
  <c r="I52" i="11"/>
  <c r="U55" i="11"/>
  <c r="U121" i="11"/>
  <c r="U173" i="11"/>
  <c r="U191" i="11"/>
  <c r="U199" i="11"/>
  <c r="U207" i="11"/>
  <c r="U220" i="11"/>
  <c r="U230" i="11"/>
  <c r="U392" i="11"/>
  <c r="I477" i="11"/>
  <c r="F301" i="3"/>
  <c r="L438" i="3"/>
  <c r="M438" i="3" s="1"/>
  <c r="U44" i="11"/>
  <c r="U49" i="11"/>
  <c r="U60" i="11"/>
  <c r="P1048" i="11"/>
  <c r="U88" i="11"/>
  <c r="U135" i="11"/>
  <c r="U140" i="11"/>
  <c r="U156" i="11"/>
  <c r="U250" i="11"/>
  <c r="U304" i="11"/>
  <c r="M323" i="11"/>
  <c r="N323" i="11" s="1"/>
  <c r="F480" i="3"/>
  <c r="X1048" i="11"/>
  <c r="I9" i="11" s="1"/>
  <c r="I22" i="11"/>
  <c r="U32" i="11"/>
  <c r="U58" i="11"/>
  <c r="I60" i="11"/>
  <c r="G187" i="11"/>
  <c r="U85" i="11"/>
  <c r="U105" i="11"/>
  <c r="U130" i="11"/>
  <c r="U181" i="11"/>
  <c r="U238" i="11"/>
  <c r="U262" i="11"/>
  <c r="U284" i="11"/>
  <c r="U298" i="11"/>
  <c r="U344" i="11"/>
  <c r="U356" i="11"/>
  <c r="U403" i="11"/>
  <c r="U498" i="11"/>
  <c r="G180" i="12"/>
  <c r="U42" i="12"/>
  <c r="U47" i="12"/>
  <c r="U78" i="12"/>
  <c r="U87" i="12"/>
  <c r="U94" i="12"/>
  <c r="U115" i="12"/>
  <c r="U123" i="12"/>
  <c r="U130" i="12"/>
  <c r="U143" i="12"/>
  <c r="I150" i="12"/>
  <c r="U153" i="12"/>
  <c r="U160" i="12"/>
  <c r="U173" i="12"/>
  <c r="U190" i="12"/>
  <c r="U200" i="12"/>
  <c r="U206" i="12"/>
  <c r="U211" i="12"/>
  <c r="U213" i="12"/>
  <c r="U217" i="12"/>
  <c r="U219" i="12"/>
  <c r="U240" i="12"/>
  <c r="U250" i="12"/>
  <c r="U255" i="12"/>
  <c r="U257" i="12"/>
  <c r="U278" i="12"/>
  <c r="U286" i="12"/>
  <c r="U291" i="12"/>
  <c r="U306" i="12"/>
  <c r="M330" i="12"/>
  <c r="N330" i="12" s="1"/>
  <c r="U330" i="12"/>
  <c r="U333" i="12"/>
  <c r="I340" i="12"/>
  <c r="U343" i="12"/>
  <c r="I373" i="12"/>
  <c r="U395" i="12"/>
  <c r="I405" i="12"/>
  <c r="U464" i="12"/>
  <c r="I486" i="12"/>
  <c r="M763" i="11"/>
  <c r="N763" i="11" s="1"/>
  <c r="I821" i="11"/>
  <c r="H180" i="12"/>
  <c r="U50" i="12"/>
  <c r="U64" i="12"/>
  <c r="I78" i="12"/>
  <c r="U81" i="12"/>
  <c r="I87" i="12"/>
  <c r="U88" i="12"/>
  <c r="U90" i="12"/>
  <c r="I94" i="12"/>
  <c r="U111" i="12"/>
  <c r="U119" i="12"/>
  <c r="I123" i="12"/>
  <c r="U124" i="12"/>
  <c r="U126" i="12"/>
  <c r="I130" i="12"/>
  <c r="U139" i="12"/>
  <c r="U149" i="12"/>
  <c r="I153" i="12"/>
  <c r="U156" i="12"/>
  <c r="I160" i="12"/>
  <c r="U169" i="12"/>
  <c r="U179" i="12"/>
  <c r="U186" i="12"/>
  <c r="U196" i="12"/>
  <c r="I200" i="12"/>
  <c r="U201" i="12"/>
  <c r="U203" i="12"/>
  <c r="I206" i="12"/>
  <c r="U207" i="12"/>
  <c r="U209" i="12"/>
  <c r="I213" i="12"/>
  <c r="U215" i="12"/>
  <c r="I219" i="12"/>
  <c r="U236" i="12"/>
  <c r="U246" i="12"/>
  <c r="U251" i="12"/>
  <c r="U253" i="12"/>
  <c r="I257" i="12"/>
  <c r="U274" i="12"/>
  <c r="U282" i="12"/>
  <c r="U287" i="12"/>
  <c r="U289" i="12"/>
  <c r="U302" i="12"/>
  <c r="U309" i="12"/>
  <c r="U317" i="12"/>
  <c r="U323" i="12"/>
  <c r="I330" i="12"/>
  <c r="I336" i="12"/>
  <c r="U339" i="12"/>
  <c r="I343" i="12"/>
  <c r="U344" i="12"/>
  <c r="U363" i="12"/>
  <c r="U400" i="12"/>
  <c r="U474" i="12"/>
  <c r="U476" i="12"/>
  <c r="U514" i="12"/>
  <c r="U55" i="12"/>
  <c r="M61" i="12"/>
  <c r="N61" i="12" s="1"/>
  <c r="U69" i="12"/>
  <c r="U84" i="12"/>
  <c r="U101" i="12"/>
  <c r="U104" i="12"/>
  <c r="U107" i="12"/>
  <c r="M116" i="12"/>
  <c r="N116" i="12" s="1"/>
  <c r="U120" i="12"/>
  <c r="U122" i="12"/>
  <c r="U137" i="12"/>
  <c r="U145" i="12"/>
  <c r="U152" i="12"/>
  <c r="U165" i="12"/>
  <c r="U175" i="12"/>
  <c r="U182" i="12"/>
  <c r="U192" i="12"/>
  <c r="U197" i="12"/>
  <c r="U199" i="12"/>
  <c r="U232" i="12"/>
  <c r="U242" i="12"/>
  <c r="U247" i="12"/>
  <c r="U249" i="12"/>
  <c r="U264" i="12"/>
  <c r="U267" i="12"/>
  <c r="U270" i="12"/>
  <c r="U283" i="12"/>
  <c r="U285" i="12"/>
  <c r="U298" i="12"/>
  <c r="U313" i="12"/>
  <c r="U329" i="12"/>
  <c r="U335" i="12"/>
  <c r="U342" i="12"/>
  <c r="U349" i="12"/>
  <c r="M451" i="12"/>
  <c r="N451" i="12" s="1"/>
  <c r="I476" i="12"/>
  <c r="U43" i="12"/>
  <c r="U58" i="12"/>
  <c r="U72" i="12"/>
  <c r="U97" i="12"/>
  <c r="U113" i="12"/>
  <c r="U118" i="12"/>
  <c r="U133" i="12"/>
  <c r="U141" i="12"/>
  <c r="U146" i="12"/>
  <c r="U148" i="12"/>
  <c r="U161" i="12"/>
  <c r="U171" i="12"/>
  <c r="U176" i="12"/>
  <c r="U178" i="12"/>
  <c r="U188" i="12"/>
  <c r="I192" i="12"/>
  <c r="U193" i="12"/>
  <c r="U195" i="12"/>
  <c r="I199" i="12"/>
  <c r="U222" i="12"/>
  <c r="U228" i="12"/>
  <c r="U238" i="12"/>
  <c r="I242" i="12"/>
  <c r="U243" i="12"/>
  <c r="U245" i="12"/>
  <c r="I249" i="12"/>
  <c r="U260" i="12"/>
  <c r="I267" i="12"/>
  <c r="U276" i="12"/>
  <c r="U281" i="12"/>
  <c r="I285" i="12"/>
  <c r="U294" i="12"/>
  <c r="U304" i="12"/>
  <c r="U319" i="12"/>
  <c r="U325" i="12"/>
  <c r="I329" i="12"/>
  <c r="U331" i="12"/>
  <c r="I335" i="12"/>
  <c r="U338" i="12"/>
  <c r="I342" i="12"/>
  <c r="U381" i="12"/>
  <c r="M497" i="12"/>
  <c r="M601" i="12"/>
  <c r="I601" i="12"/>
  <c r="I30" i="12"/>
  <c r="I38" i="12"/>
  <c r="U41" i="12"/>
  <c r="U46" i="12"/>
  <c r="I54" i="12"/>
  <c r="I68" i="12"/>
  <c r="U77" i="12"/>
  <c r="U93" i="12"/>
  <c r="I100" i="12"/>
  <c r="U103" i="12"/>
  <c r="I106" i="12"/>
  <c r="U109" i="12"/>
  <c r="I113" i="12"/>
  <c r="U114" i="12"/>
  <c r="U116" i="12"/>
  <c r="I118" i="12"/>
  <c r="U129" i="12"/>
  <c r="I136" i="12"/>
  <c r="I141" i="12"/>
  <c r="U142" i="12"/>
  <c r="U144" i="12"/>
  <c r="I148" i="12"/>
  <c r="U159" i="12"/>
  <c r="I164" i="12"/>
  <c r="U167" i="12"/>
  <c r="I171" i="12"/>
  <c r="U172" i="12"/>
  <c r="U174" i="12"/>
  <c r="I178" i="12"/>
  <c r="U184" i="12"/>
  <c r="U189" i="12"/>
  <c r="U191" i="12"/>
  <c r="U212" i="12"/>
  <c r="U218" i="12"/>
  <c r="U234" i="12"/>
  <c r="U239" i="12"/>
  <c r="U241" i="12"/>
  <c r="U256" i="12"/>
  <c r="U266" i="12"/>
  <c r="U272" i="12"/>
  <c r="U277" i="12"/>
  <c r="U279" i="12"/>
  <c r="U290" i="12"/>
  <c r="U300" i="12"/>
  <c r="U305" i="12"/>
  <c r="U307" i="12"/>
  <c r="I312" i="12"/>
  <c r="U315" i="12"/>
  <c r="I319" i="12"/>
  <c r="U321" i="12"/>
  <c r="I325" i="12"/>
  <c r="U326" i="12"/>
  <c r="U328" i="12"/>
  <c r="I331" i="12"/>
  <c r="U334" i="12"/>
  <c r="I338" i="12"/>
  <c r="U345" i="12"/>
  <c r="U354" i="12"/>
  <c r="U356" i="12"/>
  <c r="I494" i="12"/>
  <c r="I549" i="12"/>
  <c r="I20" i="12"/>
  <c r="U51" i="12"/>
  <c r="U65" i="12"/>
  <c r="U82" i="12"/>
  <c r="U89" i="12"/>
  <c r="I96" i="12"/>
  <c r="U99" i="12"/>
  <c r="I103" i="12"/>
  <c r="U105" i="12"/>
  <c r="I109" i="12"/>
  <c r="U110" i="12"/>
  <c r="U112" i="12"/>
  <c r="I116" i="12"/>
  <c r="U125" i="12"/>
  <c r="I132" i="12"/>
  <c r="U135" i="12"/>
  <c r="U140" i="12"/>
  <c r="I144" i="12"/>
  <c r="U155" i="12"/>
  <c r="U163" i="12"/>
  <c r="I167" i="12"/>
  <c r="U170" i="12"/>
  <c r="I174" i="12"/>
  <c r="U181" i="12"/>
  <c r="I184" i="12"/>
  <c r="U185" i="12"/>
  <c r="U187" i="12"/>
  <c r="I191" i="12"/>
  <c r="U202" i="12"/>
  <c r="U205" i="12"/>
  <c r="U208" i="12"/>
  <c r="I227" i="12"/>
  <c r="U230" i="12"/>
  <c r="I234" i="12"/>
  <c r="U235" i="12"/>
  <c r="U237" i="12"/>
  <c r="I241" i="12"/>
  <c r="U252" i="12"/>
  <c r="U262" i="12"/>
  <c r="U268" i="12"/>
  <c r="U273" i="12"/>
  <c r="U275" i="12"/>
  <c r="U288" i="12"/>
  <c r="U296" i="12"/>
  <c r="U301" i="12"/>
  <c r="U303" i="12"/>
  <c r="U311" i="12"/>
  <c r="U316" i="12"/>
  <c r="U318" i="12"/>
  <c r="U322" i="12"/>
  <c r="U324" i="12"/>
  <c r="M430" i="12"/>
  <c r="N430" i="12" s="1"/>
  <c r="U513" i="12"/>
  <c r="U515" i="12"/>
  <c r="U85" i="12"/>
  <c r="U95" i="12"/>
  <c r="U102" i="12"/>
  <c r="U108" i="12"/>
  <c r="U121" i="12"/>
  <c r="U131" i="12"/>
  <c r="U138" i="12"/>
  <c r="U151" i="12"/>
  <c r="U166" i="12"/>
  <c r="I181" i="12"/>
  <c r="U183" i="12"/>
  <c r="I187" i="12"/>
  <c r="U198" i="12"/>
  <c r="I205" i="12"/>
  <c r="U214" i="12"/>
  <c r="U220" i="12"/>
  <c r="I224" i="12"/>
  <c r="U225" i="12"/>
  <c r="I230" i="12"/>
  <c r="U231" i="12"/>
  <c r="U233" i="12"/>
  <c r="I237" i="12"/>
  <c r="U258" i="12"/>
  <c r="I262" i="12"/>
  <c r="U263" i="12"/>
  <c r="U265" i="12"/>
  <c r="U269" i="12"/>
  <c r="U271" i="12"/>
  <c r="I275" i="12"/>
  <c r="U284" i="12"/>
  <c r="U292" i="12"/>
  <c r="U299" i="12"/>
  <c r="I311" i="12"/>
  <c r="U314" i="12"/>
  <c r="I318" i="12"/>
  <c r="U320" i="12"/>
  <c r="I324" i="12"/>
  <c r="M351" i="12"/>
  <c r="N351" i="12" s="1"/>
  <c r="M370" i="12"/>
  <c r="N370" i="12" s="1"/>
  <c r="G493" i="12"/>
  <c r="U523" i="12"/>
  <c r="U744" i="11"/>
  <c r="U819" i="11"/>
  <c r="U811" i="12"/>
  <c r="U687" i="12"/>
  <c r="U648" i="12"/>
  <c r="U37" i="12"/>
  <c r="U59" i="12"/>
  <c r="U73" i="12"/>
  <c r="U91" i="12"/>
  <c r="I95" i="12"/>
  <c r="U98" i="12"/>
  <c r="I102" i="12"/>
  <c r="I108" i="12"/>
  <c r="U117" i="12"/>
  <c r="U127" i="12"/>
  <c r="I131" i="12"/>
  <c r="U134" i="12"/>
  <c r="I138" i="12"/>
  <c r="U147" i="12"/>
  <c r="U157" i="12"/>
  <c r="U162" i="12"/>
  <c r="I166" i="12"/>
  <c r="U177" i="12"/>
  <c r="M181" i="12"/>
  <c r="I183" i="12"/>
  <c r="M205" i="12"/>
  <c r="N205" i="12" s="1"/>
  <c r="U204" i="12"/>
  <c r="U210" i="12"/>
  <c r="I214" i="12"/>
  <c r="U216" i="12"/>
  <c r="I220" i="12"/>
  <c r="U223" i="12"/>
  <c r="U229" i="12"/>
  <c r="I233" i="12"/>
  <c r="U244" i="12"/>
  <c r="U254" i="12"/>
  <c r="I258" i="12"/>
  <c r="U261" i="12"/>
  <c r="I265" i="12"/>
  <c r="I271" i="12"/>
  <c r="U280" i="12"/>
  <c r="I292" i="12"/>
  <c r="U293" i="12"/>
  <c r="U295" i="12"/>
  <c r="I299" i="12"/>
  <c r="U310" i="12"/>
  <c r="U337" i="12"/>
  <c r="U355" i="12"/>
  <c r="U357" i="12"/>
  <c r="U387" i="12"/>
  <c r="U503" i="12"/>
  <c r="U765" i="12"/>
  <c r="M17" i="13"/>
  <c r="N17" i="13" s="1"/>
  <c r="I86" i="13"/>
  <c r="G199" i="13"/>
  <c r="G77" i="14"/>
  <c r="U34" i="14"/>
  <c r="I42" i="14"/>
  <c r="U43" i="14"/>
  <c r="U45" i="14"/>
  <c r="U56" i="14"/>
  <c r="U62" i="14"/>
  <c r="I64" i="14"/>
  <c r="U65" i="14"/>
  <c r="U67" i="14"/>
  <c r="U70" i="14"/>
  <c r="U76" i="14"/>
  <c r="G142" i="14"/>
  <c r="U79" i="14"/>
  <c r="U95" i="14"/>
  <c r="U101" i="14"/>
  <c r="I103" i="14"/>
  <c r="U104" i="14"/>
  <c r="U106" i="14"/>
  <c r="U117" i="14"/>
  <c r="U123" i="14"/>
  <c r="U130" i="14"/>
  <c r="I132" i="14"/>
  <c r="U133" i="14"/>
  <c r="U147" i="14"/>
  <c r="U150" i="14"/>
  <c r="U155" i="14"/>
  <c r="I157" i="14"/>
  <c r="U158" i="14"/>
  <c r="U174" i="14"/>
  <c r="U187" i="14"/>
  <c r="I225" i="14"/>
  <c r="U233" i="14"/>
  <c r="U234" i="14"/>
  <c r="U252" i="14"/>
  <c r="U279" i="14"/>
  <c r="U303" i="14"/>
  <c r="U306" i="14"/>
  <c r="U309" i="14"/>
  <c r="U328" i="14"/>
  <c r="U331" i="14"/>
  <c r="U334" i="14"/>
  <c r="U408" i="14"/>
  <c r="U438" i="14"/>
  <c r="I765" i="12"/>
  <c r="M376" i="13"/>
  <c r="N376" i="13" s="1"/>
  <c r="M18" i="14"/>
  <c r="N18" i="14" s="1"/>
  <c r="U22" i="14"/>
  <c r="U28" i="14"/>
  <c r="U31" i="14"/>
  <c r="U33" i="14"/>
  <c r="U50" i="14"/>
  <c r="U53" i="14"/>
  <c r="U55" i="14"/>
  <c r="U83" i="14"/>
  <c r="U89" i="14"/>
  <c r="U92" i="14"/>
  <c r="U94" i="14"/>
  <c r="U111" i="14"/>
  <c r="U114" i="14"/>
  <c r="U116" i="14"/>
  <c r="U127" i="14"/>
  <c r="U138" i="14"/>
  <c r="U146" i="14"/>
  <c r="I155" i="14"/>
  <c r="U163" i="14"/>
  <c r="U169" i="14"/>
  <c r="U172" i="14"/>
  <c r="U179" i="14"/>
  <c r="U184" i="14"/>
  <c r="U197" i="14"/>
  <c r="U204" i="14"/>
  <c r="U228" i="14"/>
  <c r="U239" i="14"/>
  <c r="U244" i="14"/>
  <c r="U249" i="14"/>
  <c r="U271" i="14"/>
  <c r="U274" i="14"/>
  <c r="U277" i="14"/>
  <c r="U295" i="14"/>
  <c r="U298" i="14"/>
  <c r="U301" i="14"/>
  <c r="U323" i="14"/>
  <c r="U326" i="14"/>
  <c r="U376" i="14"/>
  <c r="U381" i="14"/>
  <c r="U384" i="14"/>
  <c r="U389" i="14"/>
  <c r="U392" i="14"/>
  <c r="U397" i="14"/>
  <c r="U400" i="14"/>
  <c r="U405" i="14"/>
  <c r="M880" i="12"/>
  <c r="N880" i="12" s="1"/>
  <c r="U19" i="14"/>
  <c r="U21" i="14"/>
  <c r="U48" i="14"/>
  <c r="I50" i="14"/>
  <c r="U82" i="14"/>
  <c r="U109" i="14"/>
  <c r="U126" i="14"/>
  <c r="U135" i="14"/>
  <c r="U160" i="14"/>
  <c r="M194" i="14"/>
  <c r="N194" i="14" s="1"/>
  <c r="U210" i="14"/>
  <c r="U212" i="14"/>
  <c r="M221" i="14"/>
  <c r="N221" i="14" s="1"/>
  <c r="U224" i="14"/>
  <c r="G315" i="14"/>
  <c r="U236" i="14"/>
  <c r="U247" i="14"/>
  <c r="U263" i="14"/>
  <c r="U266" i="14"/>
  <c r="U269" i="14"/>
  <c r="U290" i="14"/>
  <c r="U293" i="14"/>
  <c r="U379" i="14"/>
  <c r="U387" i="14"/>
  <c r="U395" i="14"/>
  <c r="U403" i="14"/>
  <c r="U427" i="14"/>
  <c r="U476" i="14"/>
  <c r="I476" i="14"/>
  <c r="G661" i="12"/>
  <c r="U701" i="12"/>
  <c r="M53" i="13"/>
  <c r="N53" i="13" s="1"/>
  <c r="G141" i="13"/>
  <c r="U17" i="14"/>
  <c r="U30" i="14"/>
  <c r="U36" i="14"/>
  <c r="U39" i="14"/>
  <c r="U41" i="14"/>
  <c r="U52" i="14"/>
  <c r="U58" i="14"/>
  <c r="U61" i="14"/>
  <c r="U63" i="14"/>
  <c r="U72" i="14"/>
  <c r="U75" i="14"/>
  <c r="U78" i="14"/>
  <c r="U80" i="14"/>
  <c r="U91" i="14"/>
  <c r="U97" i="14"/>
  <c r="U100" i="14"/>
  <c r="U102" i="14"/>
  <c r="U113" i="14"/>
  <c r="U119" i="14"/>
  <c r="U122" i="14"/>
  <c r="U131" i="14"/>
  <c r="U156" i="14"/>
  <c r="U165" i="14"/>
  <c r="U168" i="14"/>
  <c r="U175" i="14"/>
  <c r="U207" i="14"/>
  <c r="U255" i="14"/>
  <c r="U258" i="14"/>
  <c r="U261" i="14"/>
  <c r="U411" i="14"/>
  <c r="U414" i="14"/>
  <c r="U419" i="14"/>
  <c r="U728" i="12"/>
  <c r="U24" i="14"/>
  <c r="I26" i="14"/>
  <c r="U27" i="14"/>
  <c r="U29" i="14"/>
  <c r="U51" i="14"/>
  <c r="U85" i="14"/>
  <c r="I87" i="14"/>
  <c r="U88" i="14"/>
  <c r="U90" i="14"/>
  <c r="U112" i="14"/>
  <c r="I134" i="14"/>
  <c r="U149" i="14"/>
  <c r="U152" i="14"/>
  <c r="I159" i="14"/>
  <c r="U173" i="14"/>
  <c r="U180" i="14"/>
  <c r="U181" i="14"/>
  <c r="U198" i="14"/>
  <c r="U201" i="14"/>
  <c r="I219" i="14"/>
  <c r="U230" i="14"/>
  <c r="U253" i="14"/>
  <c r="U409" i="14"/>
  <c r="I500" i="14"/>
  <c r="U500" i="14"/>
  <c r="U889" i="14"/>
  <c r="M645" i="12"/>
  <c r="N645" i="12" s="1"/>
  <c r="I116" i="13"/>
  <c r="G256" i="13"/>
  <c r="U38" i="14"/>
  <c r="U44" i="14"/>
  <c r="U47" i="14"/>
  <c r="U49" i="14"/>
  <c r="U60" i="14"/>
  <c r="U66" i="14"/>
  <c r="U74" i="14"/>
  <c r="U105" i="14"/>
  <c r="U108" i="14"/>
  <c r="U170" i="14"/>
  <c r="U232" i="14"/>
  <c r="U237" i="14"/>
  <c r="U354" i="14"/>
  <c r="U357" i="14"/>
  <c r="G412" i="14"/>
  <c r="U362" i="14"/>
  <c r="U367" i="14"/>
  <c r="U370" i="14"/>
  <c r="U871" i="14"/>
  <c r="M853" i="12"/>
  <c r="N853" i="12" s="1"/>
  <c r="M310" i="13"/>
  <c r="U32" i="14"/>
  <c r="U35" i="14"/>
  <c r="U37" i="14"/>
  <c r="M50" i="14"/>
  <c r="N50" i="14" s="1"/>
  <c r="U54" i="14"/>
  <c r="U57" i="14"/>
  <c r="U59" i="14"/>
  <c r="U71" i="14"/>
  <c r="U73" i="14"/>
  <c r="U93" i="14"/>
  <c r="U96" i="14"/>
  <c r="U98" i="14"/>
  <c r="U115" i="14"/>
  <c r="U118" i="14"/>
  <c r="U120" i="14"/>
  <c r="U137" i="14"/>
  <c r="U145" i="14"/>
  <c r="U148" i="14"/>
  <c r="U162" i="14"/>
  <c r="U166" i="14"/>
  <c r="U183" i="14"/>
  <c r="U190" i="14"/>
  <c r="U203" i="14"/>
  <c r="U243" i="14"/>
  <c r="U289" i="14"/>
  <c r="U317" i="14"/>
  <c r="U320" i="14"/>
  <c r="U346" i="14"/>
  <c r="U349" i="14"/>
  <c r="U352" i="14"/>
  <c r="U365" i="14"/>
  <c r="U418" i="14"/>
  <c r="U420" i="14"/>
  <c r="U426" i="14"/>
  <c r="U471" i="14"/>
  <c r="I851" i="12"/>
  <c r="U807" i="14"/>
  <c r="U1017" i="14"/>
  <c r="U954" i="14"/>
  <c r="U689" i="14"/>
  <c r="U537" i="14"/>
  <c r="U616" i="14"/>
  <c r="U751" i="14"/>
  <c r="U743" i="14"/>
  <c r="U20" i="14"/>
  <c r="U23" i="14"/>
  <c r="U25" i="14"/>
  <c r="U46" i="14"/>
  <c r="U68" i="14"/>
  <c r="U81" i="14"/>
  <c r="U84" i="14"/>
  <c r="U86" i="14"/>
  <c r="U107" i="14"/>
  <c r="U125" i="14"/>
  <c r="U128" i="14"/>
  <c r="U153" i="14"/>
  <c r="U164" i="14"/>
  <c r="U177" i="14"/>
  <c r="U195" i="14"/>
  <c r="U200" i="14"/>
  <c r="U216" i="14"/>
  <c r="U221" i="14"/>
  <c r="U223" i="14"/>
  <c r="U226" i="14"/>
  <c r="U281" i="14"/>
  <c r="U284" i="14"/>
  <c r="U287" i="14"/>
  <c r="U311" i="14"/>
  <c r="U314" i="14"/>
  <c r="G358" i="14"/>
  <c r="U336" i="14"/>
  <c r="U341" i="14"/>
  <c r="U344" i="14"/>
  <c r="U453" i="14"/>
  <c r="U507" i="14"/>
  <c r="I507" i="14"/>
  <c r="U533" i="14"/>
  <c r="U535" i="14"/>
  <c r="I535" i="14"/>
  <c r="U579" i="14"/>
  <c r="U624" i="14"/>
  <c r="U24" i="15"/>
  <c r="U27" i="15"/>
  <c r="U34" i="15"/>
  <c r="U40" i="15"/>
  <c r="U43" i="15"/>
  <c r="U50" i="15"/>
  <c r="U56" i="15"/>
  <c r="U59" i="15"/>
  <c r="U77" i="15"/>
  <c r="U80" i="15"/>
  <c r="U109" i="15"/>
  <c r="U112" i="15"/>
  <c r="U118" i="15"/>
  <c r="U128" i="15"/>
  <c r="U139" i="15"/>
  <c r="U142" i="15"/>
  <c r="U183" i="15"/>
  <c r="I24" i="16"/>
  <c r="U27" i="16"/>
  <c r="U32" i="16"/>
  <c r="U34" i="16"/>
  <c r="U38" i="16"/>
  <c r="U40" i="16"/>
  <c r="U45" i="16"/>
  <c r="I63" i="16"/>
  <c r="U109" i="16"/>
  <c r="M495" i="14"/>
  <c r="N495" i="14" s="1"/>
  <c r="H618" i="14"/>
  <c r="I579" i="14"/>
  <c r="U18" i="15"/>
  <c r="U21" i="15"/>
  <c r="I24" i="15"/>
  <c r="U68" i="15"/>
  <c r="U74" i="15"/>
  <c r="I80" i="15"/>
  <c r="U85" i="15"/>
  <c r="U91" i="15"/>
  <c r="U94" i="15"/>
  <c r="U101" i="15"/>
  <c r="I118" i="15"/>
  <c r="U126" i="15"/>
  <c r="I128" i="15"/>
  <c r="U133" i="15"/>
  <c r="I139" i="15"/>
  <c r="I142" i="15"/>
  <c r="U23" i="16"/>
  <c r="U28" i="16"/>
  <c r="U30" i="16"/>
  <c r="U54" i="16"/>
  <c r="U80" i="16"/>
  <c r="U532" i="14"/>
  <c r="U539" i="14"/>
  <c r="U611" i="14"/>
  <c r="U30" i="15"/>
  <c r="U36" i="15"/>
  <c r="U39" i="15"/>
  <c r="U46" i="15"/>
  <c r="U52" i="15"/>
  <c r="U55" i="15"/>
  <c r="U62" i="15"/>
  <c r="U65" i="15"/>
  <c r="U76" i="15"/>
  <c r="I91" i="15"/>
  <c r="I94" i="15"/>
  <c r="U108" i="15"/>
  <c r="I126" i="15"/>
  <c r="U131" i="15"/>
  <c r="U145" i="15"/>
  <c r="G182" i="15"/>
  <c r="U19" i="16"/>
  <c r="I23" i="16"/>
  <c r="U26" i="16"/>
  <c r="I30" i="16"/>
  <c r="U59" i="16"/>
  <c r="U71" i="16"/>
  <c r="U87" i="16"/>
  <c r="I87" i="16"/>
  <c r="U95" i="16"/>
  <c r="U775" i="14"/>
  <c r="U70" i="15"/>
  <c r="U81" i="15"/>
  <c r="U87" i="15"/>
  <c r="U90" i="15"/>
  <c r="U97" i="15"/>
  <c r="U103" i="15"/>
  <c r="U106" i="15"/>
  <c r="U129" i="15"/>
  <c r="U135" i="15"/>
  <c r="U138" i="15"/>
  <c r="I145" i="15"/>
  <c r="N222" i="15"/>
  <c r="U20" i="16"/>
  <c r="U22" i="16"/>
  <c r="U43" i="16"/>
  <c r="U591" i="14"/>
  <c r="H1039" i="14"/>
  <c r="I1040" i="14"/>
  <c r="U26" i="15"/>
  <c r="U32" i="15"/>
  <c r="U35" i="15"/>
  <c r="U42" i="15"/>
  <c r="U48" i="15"/>
  <c r="U51" i="15"/>
  <c r="U64" i="15"/>
  <c r="U79" i="15"/>
  <c r="I90" i="15"/>
  <c r="I106" i="15"/>
  <c r="U111" i="15"/>
  <c r="U120" i="15"/>
  <c r="U127" i="15"/>
  <c r="U141" i="15"/>
  <c r="U144" i="15"/>
  <c r="I177" i="15"/>
  <c r="U211" i="16"/>
  <c r="U193" i="16"/>
  <c r="U105" i="16"/>
  <c r="U154" i="16"/>
  <c r="U174" i="16"/>
  <c r="U122" i="16"/>
  <c r="U390" i="16"/>
  <c r="U358" i="16"/>
  <c r="U285" i="16"/>
  <c r="U255" i="16"/>
  <c r="U588" i="16"/>
  <c r="U275" i="16"/>
  <c r="U18" i="16"/>
  <c r="U33" i="16"/>
  <c r="U36" i="16"/>
  <c r="U39" i="16"/>
  <c r="U55" i="16"/>
  <c r="U67" i="16"/>
  <c r="U77" i="16"/>
  <c r="U492" i="14"/>
  <c r="U546" i="14"/>
  <c r="I871" i="14"/>
  <c r="U20" i="15"/>
  <c r="U23" i="15"/>
  <c r="I64" i="15"/>
  <c r="U66" i="15"/>
  <c r="U69" i="15"/>
  <c r="U83" i="15"/>
  <c r="U86" i="15"/>
  <c r="U93" i="15"/>
  <c r="U99" i="15"/>
  <c r="U102" i="15"/>
  <c r="I120" i="15"/>
  <c r="U123" i="15"/>
  <c r="U125" i="15"/>
  <c r="U134" i="15"/>
  <c r="U137" i="15"/>
  <c r="I144" i="15"/>
  <c r="U146" i="15"/>
  <c r="I645" i="15"/>
  <c r="G100" i="16"/>
  <c r="I18" i="16"/>
  <c r="U29" i="16"/>
  <c r="I36" i="16"/>
  <c r="I55" i="16"/>
  <c r="I67" i="16"/>
  <c r="I117" i="16"/>
  <c r="U117" i="16"/>
  <c r="U485" i="14"/>
  <c r="I492" i="14"/>
  <c r="H563" i="14"/>
  <c r="U509" i="14"/>
  <c r="I546" i="14"/>
  <c r="M853" i="14"/>
  <c r="M1078" i="14"/>
  <c r="H1114" i="14"/>
  <c r="G73" i="15"/>
  <c r="I23" i="15"/>
  <c r="U28" i="15"/>
  <c r="U31" i="15"/>
  <c r="U38" i="15"/>
  <c r="U44" i="15"/>
  <c r="U47" i="15"/>
  <c r="U54" i="15"/>
  <c r="U60" i="15"/>
  <c r="U63" i="15"/>
  <c r="I66" i="15"/>
  <c r="I69" i="15"/>
  <c r="U75" i="15"/>
  <c r="U107" i="15"/>
  <c r="U113" i="15"/>
  <c r="U119" i="15"/>
  <c r="U132" i="15"/>
  <c r="I134" i="15"/>
  <c r="I137" i="15"/>
  <c r="I193" i="15"/>
  <c r="I195" i="15"/>
  <c r="I243" i="15"/>
  <c r="H100" i="16"/>
  <c r="U25" i="16"/>
  <c r="U35" i="16"/>
  <c r="U41" i="16"/>
  <c r="U51" i="16"/>
  <c r="U64" i="16"/>
  <c r="U79" i="16"/>
  <c r="I86" i="16"/>
  <c r="U86" i="16"/>
  <c r="U91" i="16"/>
  <c r="U96" i="16"/>
  <c r="U133" i="16"/>
  <c r="I133" i="16"/>
  <c r="U138" i="16"/>
  <c r="I138" i="16"/>
  <c r="U604" i="14"/>
  <c r="U873" i="14"/>
  <c r="I1075" i="14"/>
  <c r="U22" i="15"/>
  <c r="I31" i="15"/>
  <c r="U72" i="15"/>
  <c r="U82" i="15"/>
  <c r="U89" i="15"/>
  <c r="U95" i="15"/>
  <c r="U98" i="15"/>
  <c r="U105" i="15"/>
  <c r="I113" i="15"/>
  <c r="I119" i="15"/>
  <c r="U130" i="15"/>
  <c r="U136" i="15"/>
  <c r="U152" i="15"/>
  <c r="I192" i="15"/>
  <c r="U31" i="16"/>
  <c r="U37" i="16"/>
  <c r="U42" i="16"/>
  <c r="U48" i="16"/>
  <c r="U61" i="16"/>
  <c r="U70" i="16"/>
  <c r="U75" i="16"/>
  <c r="U83" i="16"/>
  <c r="I93" i="16"/>
  <c r="U93" i="16"/>
  <c r="U199" i="16"/>
  <c r="U274" i="16"/>
  <c r="U35" i="17"/>
  <c r="U40" i="17"/>
  <c r="U102" i="17"/>
  <c r="H180" i="17"/>
  <c r="I157" i="17"/>
  <c r="U171" i="17"/>
  <c r="H266" i="17"/>
  <c r="U197" i="17"/>
  <c r="U200" i="17"/>
  <c r="U238" i="17"/>
  <c r="P1117" i="16"/>
  <c r="U181" i="16"/>
  <c r="I199" i="16"/>
  <c r="U254" i="16"/>
  <c r="I274" i="16"/>
  <c r="U320" i="16"/>
  <c r="U330" i="16"/>
  <c r="I559" i="16"/>
  <c r="I566" i="16"/>
  <c r="U26" i="17"/>
  <c r="U45" i="17"/>
  <c r="U50" i="17"/>
  <c r="U54" i="17"/>
  <c r="U58" i="17"/>
  <c r="U70" i="17"/>
  <c r="U73" i="17"/>
  <c r="U77" i="17"/>
  <c r="U93" i="17"/>
  <c r="U95" i="17"/>
  <c r="U100" i="17"/>
  <c r="I238" i="17"/>
  <c r="G169" i="16"/>
  <c r="U124" i="16"/>
  <c r="U265" i="16"/>
  <c r="U297" i="16"/>
  <c r="U368" i="16"/>
  <c r="U402" i="16"/>
  <c r="I957" i="16"/>
  <c r="U33" i="17"/>
  <c r="U43" i="17"/>
  <c r="U47" i="17"/>
  <c r="U55" i="17"/>
  <c r="U67" i="17"/>
  <c r="U78" i="17"/>
  <c r="I88" i="17"/>
  <c r="U108" i="17"/>
  <c r="I268" i="17"/>
  <c r="U113" i="16"/>
  <c r="I124" i="16"/>
  <c r="U140" i="16"/>
  <c r="I170" i="16"/>
  <c r="G315" i="16"/>
  <c r="U230" i="16"/>
  <c r="U231" i="16"/>
  <c r="U245" i="16"/>
  <c r="U263" i="16"/>
  <c r="I265" i="16"/>
  <c r="U281" i="16"/>
  <c r="I297" i="16"/>
  <c r="U344" i="16"/>
  <c r="U354" i="16"/>
  <c r="U380" i="16"/>
  <c r="U419" i="16"/>
  <c r="U25" i="17"/>
  <c r="U31" i="17"/>
  <c r="I33" i="17"/>
  <c r="U36" i="17"/>
  <c r="I46" i="17"/>
  <c r="U106" i="17"/>
  <c r="I244" i="17"/>
  <c r="I256" i="17"/>
  <c r="U156" i="16"/>
  <c r="U261" i="16"/>
  <c r="U396" i="16"/>
  <c r="U405" i="16"/>
  <c r="U23" i="17"/>
  <c r="I25" i="17"/>
  <c r="U29" i="17"/>
  <c r="U41" i="17"/>
  <c r="I69" i="17"/>
  <c r="U71" i="17"/>
  <c r="U80" i="17"/>
  <c r="U83" i="17"/>
  <c r="I146" i="17"/>
  <c r="I151" i="17"/>
  <c r="U170" i="17"/>
  <c r="U193" i="17"/>
  <c r="U196" i="17"/>
  <c r="U201" i="17"/>
  <c r="I277" i="17"/>
  <c r="I361" i="17"/>
  <c r="U118" i="16"/>
  <c r="U149" i="16"/>
  <c r="I156" i="16"/>
  <c r="U192" i="16"/>
  <c r="U210" i="16"/>
  <c r="U239" i="16"/>
  <c r="I261" i="16"/>
  <c r="U374" i="16"/>
  <c r="I396" i="16"/>
  <c r="I405" i="16"/>
  <c r="H122" i="17"/>
  <c r="U21" i="17"/>
  <c r="U27" i="17"/>
  <c r="U39" i="17"/>
  <c r="U44" i="17"/>
  <c r="U68" i="17"/>
  <c r="U115" i="17"/>
  <c r="U165" i="16"/>
  <c r="U173" i="16"/>
  <c r="U175" i="16"/>
  <c r="U219" i="16"/>
  <c r="U494" i="16"/>
  <c r="U32" i="17"/>
  <c r="U53" i="17"/>
  <c r="U76" i="17"/>
  <c r="U90" i="17"/>
  <c r="I300" i="17"/>
  <c r="I333" i="17"/>
  <c r="I387" i="17"/>
  <c r="U99" i="16"/>
  <c r="I165" i="16"/>
  <c r="U201" i="16"/>
  <c r="I219" i="16"/>
  <c r="U291" i="16"/>
  <c r="U309" i="16"/>
  <c r="N356" i="16"/>
  <c r="U413" i="16"/>
  <c r="I1028" i="16"/>
  <c r="U24" i="17"/>
  <c r="U37" i="17"/>
  <c r="I53" i="17"/>
  <c r="U57" i="17"/>
  <c r="U60" i="17"/>
  <c r="U63" i="17"/>
  <c r="I76" i="17"/>
  <c r="U81" i="17"/>
  <c r="U113" i="17"/>
  <c r="G180" i="17"/>
  <c r="G266" i="17"/>
  <c r="I239" i="17"/>
  <c r="I344" i="17"/>
  <c r="G590" i="17"/>
  <c r="G632" i="17"/>
  <c r="I690" i="17"/>
  <c r="I834" i="17"/>
  <c r="I28" i="19"/>
  <c r="I37" i="19"/>
  <c r="U38" i="19"/>
  <c r="U49" i="19"/>
  <c r="N49" i="19"/>
  <c r="I52" i="19"/>
  <c r="U64" i="19"/>
  <c r="U88" i="19"/>
  <c r="U90" i="19"/>
  <c r="I90" i="19"/>
  <c r="U108" i="19"/>
  <c r="I108" i="19"/>
  <c r="U130" i="19"/>
  <c r="U170" i="19"/>
  <c r="U579" i="19"/>
  <c r="U390" i="19"/>
  <c r="U271" i="19"/>
  <c r="U224" i="19"/>
  <c r="U155" i="19"/>
  <c r="U128" i="19"/>
  <c r="U92" i="19"/>
  <c r="U82" i="19"/>
  <c r="U100" i="19"/>
  <c r="U140" i="19"/>
  <c r="U121" i="19"/>
  <c r="U112" i="19"/>
  <c r="U436" i="19"/>
  <c r="U168" i="19"/>
  <c r="U116" i="19"/>
  <c r="U68" i="19"/>
  <c r="U19" i="19"/>
  <c r="U27" i="19"/>
  <c r="I31" i="19"/>
  <c r="U32" i="19"/>
  <c r="U34" i="19"/>
  <c r="U36" i="19"/>
  <c r="I40" i="19"/>
  <c r="U46" i="19"/>
  <c r="I49" i="19"/>
  <c r="U57" i="19"/>
  <c r="U78" i="19"/>
  <c r="U80" i="19"/>
  <c r="I80" i="19"/>
  <c r="U105" i="19"/>
  <c r="U115" i="19"/>
  <c r="I115" i="19"/>
  <c r="U188" i="19"/>
  <c r="U197" i="19"/>
  <c r="G118" i="19"/>
  <c r="U54" i="19"/>
  <c r="I54" i="19"/>
  <c r="U62" i="19"/>
  <c r="I62" i="19"/>
  <c r="U67" i="19"/>
  <c r="I67" i="19"/>
  <c r="I17" i="19"/>
  <c r="I26" i="19"/>
  <c r="U45" i="19"/>
  <c r="I45" i="19"/>
  <c r="I59" i="19"/>
  <c r="N76" i="19"/>
  <c r="U180" i="19"/>
  <c r="U242" i="19"/>
  <c r="U72" i="19"/>
  <c r="U74" i="19"/>
  <c r="I74" i="19"/>
  <c r="U178" i="19"/>
  <c r="I178" i="19"/>
  <c r="U210" i="19"/>
  <c r="I210" i="19"/>
  <c r="U281" i="19"/>
  <c r="G432" i="17"/>
  <c r="U17" i="19"/>
  <c r="I20" i="19"/>
  <c r="U29" i="19"/>
  <c r="I35" i="19"/>
  <c r="U47" i="19"/>
  <c r="U53" i="19"/>
  <c r="U61" i="19"/>
  <c r="U148" i="19"/>
  <c r="U261" i="19"/>
  <c r="U44" i="19"/>
  <c r="I44" i="19"/>
  <c r="U55" i="19"/>
  <c r="I55" i="19"/>
  <c r="U66" i="19"/>
  <c r="I66" i="19"/>
  <c r="U241" i="19"/>
  <c r="U337" i="19"/>
  <c r="I337" i="19"/>
  <c r="U513" i="19"/>
  <c r="U129" i="18"/>
  <c r="U121" i="18"/>
  <c r="U22" i="18"/>
  <c r="U25" i="18"/>
  <c r="U33" i="18"/>
  <c r="U42" i="18"/>
  <c r="U54" i="18"/>
  <c r="U59" i="18"/>
  <c r="U74" i="18"/>
  <c r="U134" i="18"/>
  <c r="U70" i="21"/>
  <c r="I70" i="21"/>
  <c r="I159" i="21"/>
  <c r="U159" i="21"/>
  <c r="U63" i="19"/>
  <c r="U70" i="19"/>
  <c r="U86" i="19"/>
  <c r="U101" i="19"/>
  <c r="U111" i="19"/>
  <c r="G73" i="18"/>
  <c r="U20" i="18"/>
  <c r="U27" i="18"/>
  <c r="I39" i="18"/>
  <c r="U40" i="18"/>
  <c r="I42" i="18"/>
  <c r="N48" i="18"/>
  <c r="U64" i="18"/>
  <c r="F605" i="18"/>
  <c r="E6" i="18" s="1"/>
  <c r="D12" i="40" s="1"/>
  <c r="U87" i="18"/>
  <c r="U27" i="20"/>
  <c r="U82" i="20"/>
  <c r="U129" i="20"/>
  <c r="U97" i="19"/>
  <c r="U107" i="19"/>
  <c r="U114" i="19"/>
  <c r="J704" i="19"/>
  <c r="E11" i="19" s="1"/>
  <c r="N268" i="19"/>
  <c r="U18" i="18"/>
  <c r="U21" i="18"/>
  <c r="U29" i="18"/>
  <c r="U38" i="18"/>
  <c r="U52" i="18"/>
  <c r="U62" i="18"/>
  <c r="U67" i="18"/>
  <c r="U78" i="18"/>
  <c r="U83" i="19"/>
  <c r="U93" i="19"/>
  <c r="U103" i="19"/>
  <c r="U110" i="19"/>
  <c r="I114" i="19"/>
  <c r="K704" i="19"/>
  <c r="I6" i="19" s="1"/>
  <c r="J11" i="40" s="1"/>
  <c r="U126" i="19"/>
  <c r="G192" i="19"/>
  <c r="I148" i="19"/>
  <c r="G300" i="19"/>
  <c r="U380" i="19"/>
  <c r="U23" i="18"/>
  <c r="U36" i="18"/>
  <c r="U50" i="18"/>
  <c r="U55" i="18"/>
  <c r="U158" i="18"/>
  <c r="I158" i="18"/>
  <c r="U65" i="20"/>
  <c r="U41" i="19"/>
  <c r="U48" i="19"/>
  <c r="U51" i="19"/>
  <c r="U58" i="19"/>
  <c r="U73" i="19"/>
  <c r="U76" i="19"/>
  <c r="U79" i="19"/>
  <c r="U89" i="19"/>
  <c r="I96" i="19"/>
  <c r="U99" i="19"/>
  <c r="I103" i="19"/>
  <c r="U106" i="19"/>
  <c r="I110" i="19"/>
  <c r="L704" i="19"/>
  <c r="I7" i="19" s="1"/>
  <c r="I261" i="19"/>
  <c r="U363" i="19"/>
  <c r="I380" i="19"/>
  <c r="U17" i="18"/>
  <c r="U34" i="18"/>
  <c r="U41" i="18"/>
  <c r="U60" i="18"/>
  <c r="U84" i="18"/>
  <c r="U140" i="18"/>
  <c r="I140" i="18"/>
  <c r="U39" i="20"/>
  <c r="U77" i="20"/>
  <c r="U173" i="20"/>
  <c r="U175" i="20"/>
  <c r="U39" i="21"/>
  <c r="I39" i="21"/>
  <c r="U85" i="19"/>
  <c r="U95" i="19"/>
  <c r="U102" i="19"/>
  <c r="U117" i="19"/>
  <c r="P704" i="19"/>
  <c r="I513" i="19"/>
  <c r="I579" i="19"/>
  <c r="H703" i="19"/>
  <c r="U19" i="18"/>
  <c r="I31" i="18"/>
  <c r="U32" i="18"/>
  <c r="I34" i="18"/>
  <c r="U35" i="18"/>
  <c r="U46" i="18"/>
  <c r="U58" i="18"/>
  <c r="I60" i="18"/>
  <c r="U63" i="18"/>
  <c r="I94" i="18"/>
  <c r="U49" i="20"/>
  <c r="U99" i="20"/>
  <c r="U109" i="20"/>
  <c r="U447" i="20"/>
  <c r="U113" i="21"/>
  <c r="I113" i="21"/>
  <c r="U50" i="19"/>
  <c r="U65" i="19"/>
  <c r="U75" i="19"/>
  <c r="U81" i="19"/>
  <c r="I85" i="19"/>
  <c r="U91" i="19"/>
  <c r="I95" i="19"/>
  <c r="U98" i="19"/>
  <c r="I102" i="19"/>
  <c r="U113" i="19"/>
  <c r="U131" i="19"/>
  <c r="U153" i="19"/>
  <c r="N645" i="19"/>
  <c r="U30" i="18"/>
  <c r="U37" i="18"/>
  <c r="U44" i="18"/>
  <c r="I46" i="18"/>
  <c r="U51" i="18"/>
  <c r="U68" i="18"/>
  <c r="U72" i="18"/>
  <c r="G115" i="18"/>
  <c r="U86" i="18"/>
  <c r="U145" i="18"/>
  <c r="I145" i="18"/>
  <c r="U35" i="20"/>
  <c r="U71" i="19"/>
  <c r="U77" i="19"/>
  <c r="U84" i="19"/>
  <c r="N85" i="19"/>
  <c r="U87" i="19"/>
  <c r="U94" i="19"/>
  <c r="U109" i="19"/>
  <c r="U24" i="18"/>
  <c r="U28" i="18"/>
  <c r="I30" i="18"/>
  <c r="U56" i="18"/>
  <c r="U66" i="18"/>
  <c r="I68" i="18"/>
  <c r="U77" i="18"/>
  <c r="U82" i="18"/>
  <c r="N142" i="18"/>
  <c r="I137" i="18"/>
  <c r="U152" i="18"/>
  <c r="U533" i="20"/>
  <c r="U359" i="20"/>
  <c r="U343" i="20"/>
  <c r="U229" i="20"/>
  <c r="U209" i="20"/>
  <c r="U171" i="20"/>
  <c r="U499" i="20"/>
  <c r="U327" i="20"/>
  <c r="U221" i="20"/>
  <c r="U201" i="20"/>
  <c r="U189" i="20"/>
  <c r="U517" i="20"/>
  <c r="U235" i="20"/>
  <c r="U199" i="20"/>
  <c r="U164" i="20"/>
  <c r="U133" i="20"/>
  <c r="U89" i="20"/>
  <c r="U377" i="20"/>
  <c r="U137" i="20"/>
  <c r="U115" i="20"/>
  <c r="U93" i="20"/>
  <c r="U59" i="20"/>
  <c r="U211" i="20"/>
  <c r="U191" i="20"/>
  <c r="U429" i="20"/>
  <c r="U141" i="20"/>
  <c r="U119" i="20"/>
  <c r="U97" i="20"/>
  <c r="U63" i="20"/>
  <c r="U32" i="20"/>
  <c r="U85" i="20"/>
  <c r="U121" i="20"/>
  <c r="U143" i="20"/>
  <c r="H239" i="18"/>
  <c r="G566" i="18"/>
  <c r="G154" i="20"/>
  <c r="U20" i="20"/>
  <c r="U37" i="20"/>
  <c r="U42" i="20"/>
  <c r="U68" i="20"/>
  <c r="U87" i="20"/>
  <c r="U102" i="20"/>
  <c r="U124" i="20"/>
  <c r="U131" i="20"/>
  <c r="U146" i="20"/>
  <c r="U202" i="20"/>
  <c r="U277" i="20"/>
  <c r="U307" i="20"/>
  <c r="U42" i="21"/>
  <c r="I42" i="21"/>
  <c r="U17" i="20"/>
  <c r="U25" i="20"/>
  <c r="U47" i="20"/>
  <c r="U56" i="20"/>
  <c r="U75" i="20"/>
  <c r="U90" i="20"/>
  <c r="U107" i="20"/>
  <c r="U112" i="20"/>
  <c r="U134" i="20"/>
  <c r="U151" i="20"/>
  <c r="F771" i="20"/>
  <c r="E6" i="20" s="1"/>
  <c r="U213" i="20"/>
  <c r="U137" i="21"/>
  <c r="I137" i="21"/>
  <c r="U274" i="21"/>
  <c r="I274" i="21"/>
  <c r="H506" i="18"/>
  <c r="U23" i="20"/>
  <c r="U28" i="20"/>
  <c r="U45" i="20"/>
  <c r="U50" i="20"/>
  <c r="U61" i="20"/>
  <c r="U73" i="20"/>
  <c r="U78" i="20"/>
  <c r="U95" i="20"/>
  <c r="U105" i="20"/>
  <c r="U110" i="20"/>
  <c r="U117" i="20"/>
  <c r="U127" i="20"/>
  <c r="U139" i="20"/>
  <c r="U149" i="20"/>
  <c r="U249" i="20"/>
  <c r="U22" i="21"/>
  <c r="I22" i="21"/>
  <c r="U52" i="21"/>
  <c r="I52" i="21"/>
  <c r="U145" i="21"/>
  <c r="I145" i="21"/>
  <c r="I225" i="21"/>
  <c r="U225" i="21"/>
  <c r="G335" i="18"/>
  <c r="G604" i="18"/>
  <c r="U33" i="20"/>
  <c r="U38" i="20"/>
  <c r="U55" i="20"/>
  <c r="N56" i="20"/>
  <c r="U64" i="20"/>
  <c r="U83" i="20"/>
  <c r="U98" i="20"/>
  <c r="U120" i="20"/>
  <c r="U142" i="20"/>
  <c r="U156" i="20"/>
  <c r="U169" i="20"/>
  <c r="U384" i="20"/>
  <c r="X822" i="21"/>
  <c r="I9" i="21" s="1"/>
  <c r="U28" i="21"/>
  <c r="I28" i="21"/>
  <c r="I74" i="21"/>
  <c r="U77" i="21"/>
  <c r="I77" i="21"/>
  <c r="I117" i="21"/>
  <c r="G190" i="21"/>
  <c r="U123" i="18"/>
  <c r="U21" i="20"/>
  <c r="U31" i="20"/>
  <c r="U36" i="20"/>
  <c r="U43" i="20"/>
  <c r="U53" i="20"/>
  <c r="U69" i="20"/>
  <c r="U81" i="20"/>
  <c r="U86" i="20"/>
  <c r="U103" i="20"/>
  <c r="U125" i="20"/>
  <c r="U130" i="20"/>
  <c r="U147" i="20"/>
  <c r="U161" i="20"/>
  <c r="U259" i="20"/>
  <c r="U35" i="21"/>
  <c r="I35" i="21"/>
  <c r="U144" i="21"/>
  <c r="I144" i="21"/>
  <c r="I604" i="18"/>
  <c r="U19" i="20"/>
  <c r="U24" i="20"/>
  <c r="U41" i="20"/>
  <c r="U46" i="20"/>
  <c r="U57" i="20"/>
  <c r="U67" i="20"/>
  <c r="U74" i="20"/>
  <c r="U91" i="20"/>
  <c r="U101" i="20"/>
  <c r="U106" i="20"/>
  <c r="U113" i="20"/>
  <c r="U123" i="20"/>
  <c r="N128" i="20"/>
  <c r="U135" i="20"/>
  <c r="U145" i="20"/>
  <c r="U150" i="20"/>
  <c r="U153" i="20"/>
  <c r="P771" i="20"/>
  <c r="U158" i="20"/>
  <c r="U187" i="20"/>
  <c r="U205" i="20"/>
  <c r="U317" i="20"/>
  <c r="N484" i="20"/>
  <c r="N597" i="20"/>
  <c r="U132" i="18"/>
  <c r="U135" i="18"/>
  <c r="U144" i="18"/>
  <c r="U150" i="18"/>
  <c r="U153" i="18"/>
  <c r="U160" i="18"/>
  <c r="U29" i="20"/>
  <c r="U51" i="20"/>
  <c r="U60" i="20"/>
  <c r="U79" i="20"/>
  <c r="U94" i="20"/>
  <c r="U111" i="20"/>
  <c r="U116" i="20"/>
  <c r="U138" i="20"/>
  <c r="U243" i="20"/>
  <c r="I32" i="21"/>
  <c r="U45" i="21"/>
  <c r="I45" i="21"/>
  <c r="U183" i="20"/>
  <c r="H696" i="20"/>
  <c r="U25" i="21"/>
  <c r="U31" i="21"/>
  <c r="U38" i="21"/>
  <c r="U48" i="21"/>
  <c r="F822" i="21"/>
  <c r="E6" i="21" s="1"/>
  <c r="U66" i="21"/>
  <c r="U73" i="21"/>
  <c r="U87" i="21"/>
  <c r="U109" i="21"/>
  <c r="I166" i="21"/>
  <c r="U166" i="21"/>
  <c r="G267" i="20"/>
  <c r="U159" i="20"/>
  <c r="U165" i="20"/>
  <c r="U195" i="20"/>
  <c r="G537" i="20"/>
  <c r="I642" i="20"/>
  <c r="I696" i="20" s="1"/>
  <c r="G770" i="20"/>
  <c r="U737" i="20"/>
  <c r="U21" i="21"/>
  <c r="U34" i="21"/>
  <c r="U44" i="21"/>
  <c r="U59" i="21"/>
  <c r="U69" i="21"/>
  <c r="U84" i="21"/>
  <c r="U133" i="21"/>
  <c r="U295" i="21"/>
  <c r="I295" i="21"/>
  <c r="U179" i="20"/>
  <c r="U192" i="20"/>
  <c r="G569" i="20"/>
  <c r="U163" i="21"/>
  <c r="U743" i="21"/>
  <c r="U305" i="21"/>
  <c r="U284" i="21"/>
  <c r="U348" i="21"/>
  <c r="U379" i="21"/>
  <c r="U365" i="21"/>
  <c r="U325" i="21"/>
  <c r="U24" i="21"/>
  <c r="U30" i="21"/>
  <c r="U55" i="21"/>
  <c r="H93" i="21"/>
  <c r="U80" i="21"/>
  <c r="U127" i="21"/>
  <c r="H662" i="21"/>
  <c r="I753" i="21"/>
  <c r="U176" i="20"/>
  <c r="U212" i="20"/>
  <c r="N580" i="20"/>
  <c r="G63" i="21"/>
  <c r="U20" i="21"/>
  <c r="I24" i="21"/>
  <c r="I30" i="21"/>
  <c r="U41" i="21"/>
  <c r="U51" i="21"/>
  <c r="U61" i="21"/>
  <c r="I65" i="21"/>
  <c r="U76" i="21"/>
  <c r="U92" i="21"/>
  <c r="U106" i="21"/>
  <c r="U123" i="21"/>
  <c r="U129" i="21"/>
  <c r="U174" i="21"/>
  <c r="U157" i="20"/>
  <c r="N231" i="20"/>
  <c r="G374" i="20"/>
  <c r="U17" i="21"/>
  <c r="I20" i="21"/>
  <c r="U37" i="21"/>
  <c r="U47" i="21"/>
  <c r="U57" i="21"/>
  <c r="P822" i="21"/>
  <c r="U72" i="21"/>
  <c r="U82" i="21"/>
  <c r="I92" i="21"/>
  <c r="U119" i="21"/>
  <c r="U125" i="21"/>
  <c r="I641" i="21"/>
  <c r="U160" i="20"/>
  <c r="U182" i="20"/>
  <c r="U43" i="21"/>
  <c r="U53" i="21"/>
  <c r="U58" i="21"/>
  <c r="U60" i="21"/>
  <c r="G93" i="21"/>
  <c r="U68" i="21"/>
  <c r="U78" i="21"/>
  <c r="U83" i="21"/>
  <c r="U86" i="21"/>
  <c r="U100" i="21"/>
  <c r="U102" i="21"/>
  <c r="U115" i="21"/>
  <c r="U121" i="21"/>
  <c r="U141" i="21"/>
  <c r="U180" i="21"/>
  <c r="I180" i="21"/>
  <c r="I243" i="21"/>
  <c r="U243" i="21"/>
  <c r="U313" i="21"/>
  <c r="I313" i="21"/>
  <c r="U155" i="21"/>
  <c r="U170" i="21"/>
  <c r="G253" i="21"/>
  <c r="I573" i="21"/>
  <c r="I69" i="22"/>
  <c r="I77" i="22"/>
  <c r="I86" i="22"/>
  <c r="I94" i="22"/>
  <c r="U117" i="22"/>
  <c r="U68" i="22"/>
  <c r="U71" i="22"/>
  <c r="U76" i="22"/>
  <c r="U79" i="22"/>
  <c r="U85" i="22"/>
  <c r="U88" i="22"/>
  <c r="U93" i="22"/>
  <c r="U96" i="22"/>
  <c r="U121" i="22"/>
  <c r="U127" i="22"/>
  <c r="I127" i="22"/>
  <c r="U131" i="22"/>
  <c r="U142" i="22"/>
  <c r="U25" i="24"/>
  <c r="I25" i="24"/>
  <c r="U202" i="21"/>
  <c r="U215" i="21"/>
  <c r="U233" i="21"/>
  <c r="G66" i="22"/>
  <c r="U30" i="22"/>
  <c r="U38" i="22"/>
  <c r="U46" i="22"/>
  <c r="U56" i="22"/>
  <c r="U64" i="22"/>
  <c r="U125" i="22"/>
  <c r="U249" i="21"/>
  <c r="U268" i="21"/>
  <c r="U289" i="21"/>
  <c r="I609" i="21"/>
  <c r="U73" i="22"/>
  <c r="U81" i="22"/>
  <c r="U90" i="22"/>
  <c r="U98" i="22"/>
  <c r="U100" i="22"/>
  <c r="I249" i="21"/>
  <c r="G317" i="21"/>
  <c r="U720" i="21"/>
  <c r="F710" i="22"/>
  <c r="E6" i="22" s="1"/>
  <c r="I67" i="22"/>
  <c r="G103" i="22"/>
  <c r="I73" i="22"/>
  <c r="I81" i="22"/>
  <c r="U105" i="22"/>
  <c r="U258" i="21"/>
  <c r="U411" i="21"/>
  <c r="G488" i="21"/>
  <c r="I720" i="21"/>
  <c r="G785" i="21"/>
  <c r="J710" i="22"/>
  <c r="E11" i="22" s="1"/>
  <c r="U72" i="22"/>
  <c r="U75" i="22"/>
  <c r="U80" i="22"/>
  <c r="U84" i="22"/>
  <c r="U89" i="22"/>
  <c r="U92" i="22"/>
  <c r="U97" i="22"/>
  <c r="U102" i="22"/>
  <c r="G624" i="22"/>
  <c r="H45" i="24"/>
  <c r="I31" i="24"/>
  <c r="I39" i="24"/>
  <c r="L631" i="24"/>
  <c r="I7" i="24" s="1"/>
  <c r="U67" i="24"/>
  <c r="G518" i="24"/>
  <c r="G164" i="22"/>
  <c r="G242" i="22"/>
  <c r="G294" i="22"/>
  <c r="X17" i="23"/>
  <c r="X45" i="23" s="1"/>
  <c r="X349" i="23" s="1"/>
  <c r="I9" i="23" s="1"/>
  <c r="K349" i="23"/>
  <c r="I6" i="23" s="1"/>
  <c r="I21" i="24"/>
  <c r="U55" i="24"/>
  <c r="U65" i="24"/>
  <c r="I67" i="24"/>
  <c r="U92" i="24"/>
  <c r="U108" i="24"/>
  <c r="N468" i="24"/>
  <c r="U135" i="22"/>
  <c r="G45" i="24"/>
  <c r="H347" i="22"/>
  <c r="P349" i="23"/>
  <c r="U27" i="24"/>
  <c r="U30" i="24"/>
  <c r="U35" i="24"/>
  <c r="U38" i="24"/>
  <c r="I82" i="24"/>
  <c r="U71" i="24"/>
  <c r="G75" i="25"/>
  <c r="F349" i="23"/>
  <c r="N17" i="25"/>
  <c r="N90" i="25"/>
  <c r="N221" i="25"/>
  <c r="U161" i="24"/>
  <c r="X543" i="25"/>
  <c r="I9" i="25" s="1"/>
  <c r="E543" i="25"/>
  <c r="E12" i="25" s="1"/>
  <c r="I161" i="24"/>
  <c r="U177" i="24"/>
  <c r="G313" i="24"/>
  <c r="U58" i="25"/>
  <c r="F543" i="25"/>
  <c r="E6" i="25" s="1"/>
  <c r="G373" i="25"/>
  <c r="U151" i="24"/>
  <c r="G220" i="24"/>
  <c r="I466" i="24"/>
  <c r="U25" i="25"/>
  <c r="K543" i="25"/>
  <c r="I6" i="25" s="1"/>
  <c r="G433" i="24"/>
  <c r="I548" i="24"/>
  <c r="I25" i="25"/>
  <c r="N50" i="25"/>
  <c r="G174" i="25"/>
  <c r="G261" i="25"/>
  <c r="U140" i="24"/>
  <c r="I410" i="25"/>
  <c r="N228" i="25"/>
  <c r="G141" i="25"/>
  <c r="U101" i="25"/>
  <c r="U31" i="23"/>
  <c r="U57" i="23"/>
  <c r="U82" i="23"/>
  <c r="N124" i="23"/>
  <c r="U74" i="23"/>
  <c r="U121" i="23"/>
  <c r="U41" i="23"/>
  <c r="U95" i="23"/>
  <c r="U130" i="23"/>
  <c r="U63" i="23"/>
  <c r="U71" i="23"/>
  <c r="U107" i="23"/>
  <c r="U124" i="23"/>
  <c r="G168" i="23"/>
  <c r="H45" i="23"/>
  <c r="E11" i="23"/>
  <c r="G99" i="23"/>
  <c r="I57" i="23"/>
  <c r="I107" i="23"/>
  <c r="U27" i="23"/>
  <c r="U37" i="23"/>
  <c r="I41" i="23"/>
  <c r="U52" i="23"/>
  <c r="U79" i="23"/>
  <c r="U90" i="23"/>
  <c r="U102" i="23"/>
  <c r="U126" i="23"/>
  <c r="U33" i="23"/>
  <c r="U49" i="23"/>
  <c r="U60" i="23"/>
  <c r="U66" i="23"/>
  <c r="U87" i="23"/>
  <c r="U110" i="23"/>
  <c r="U116" i="23"/>
  <c r="G281" i="23"/>
  <c r="E12" i="23"/>
  <c r="I7" i="23"/>
  <c r="U62" i="23"/>
  <c r="U67" i="23"/>
  <c r="U70" i="23"/>
  <c r="U75" i="23"/>
  <c r="U78" i="23"/>
  <c r="U83" i="23"/>
  <c r="U86" i="23"/>
  <c r="U91" i="23"/>
  <c r="U94" i="23"/>
  <c r="U112" i="23"/>
  <c r="U117" i="23"/>
  <c r="U120" i="23"/>
  <c r="N139" i="23"/>
  <c r="U139" i="23"/>
  <c r="U145" i="23"/>
  <c r="I145" i="23"/>
  <c r="U154" i="23"/>
  <c r="U172" i="23"/>
  <c r="U188" i="23"/>
  <c r="G45" i="23"/>
  <c r="E6" i="23"/>
  <c r="U133" i="23"/>
  <c r="U142" i="23"/>
  <c r="I142" i="23"/>
  <c r="U146" i="23"/>
  <c r="U176" i="23"/>
  <c r="U137" i="23"/>
  <c r="I137" i="23"/>
  <c r="U157" i="23"/>
  <c r="U164" i="23"/>
  <c r="U180" i="23"/>
  <c r="I17" i="23"/>
  <c r="U21" i="23"/>
  <c r="U25" i="23"/>
  <c r="I27" i="23"/>
  <c r="I31" i="23"/>
  <c r="H99" i="23"/>
  <c r="U48" i="23"/>
  <c r="U53" i="23"/>
  <c r="U56" i="23"/>
  <c r="I63" i="23"/>
  <c r="I66" i="23"/>
  <c r="I71" i="23"/>
  <c r="I74" i="23"/>
  <c r="I79" i="23"/>
  <c r="I82" i="23"/>
  <c r="I87" i="23"/>
  <c r="I90" i="23"/>
  <c r="I95" i="23"/>
  <c r="G128" i="23"/>
  <c r="U103" i="23"/>
  <c r="U106" i="23"/>
  <c r="I113" i="23"/>
  <c r="I116" i="23"/>
  <c r="I121" i="23"/>
  <c r="I124" i="23"/>
  <c r="U127" i="23"/>
  <c r="H150" i="23"/>
  <c r="I130" i="23"/>
  <c r="G150" i="23"/>
  <c r="U134" i="23"/>
  <c r="I134" i="23"/>
  <c r="U141" i="23"/>
  <c r="H168" i="23"/>
  <c r="I157" i="23"/>
  <c r="I164" i="23"/>
  <c r="H216" i="23"/>
  <c r="U184" i="23"/>
  <c r="H348" i="23"/>
  <c r="I261" i="23"/>
  <c r="I312" i="23"/>
  <c r="U153" i="23"/>
  <c r="U158" i="23"/>
  <c r="U163" i="23"/>
  <c r="I153" i="23"/>
  <c r="I158" i="23"/>
  <c r="I163" i="23"/>
  <c r="G311" i="23"/>
  <c r="N295" i="23"/>
  <c r="I295" i="23"/>
  <c r="G348" i="23"/>
  <c r="U539" i="25"/>
  <c r="U535" i="25"/>
  <c r="U515" i="25"/>
  <c r="U471" i="25"/>
  <c r="U467" i="25"/>
  <c r="U463" i="25"/>
  <c r="U459" i="25"/>
  <c r="U455" i="25"/>
  <c r="U451" i="25"/>
  <c r="U447" i="25"/>
  <c r="U540" i="25"/>
  <c r="U536" i="25"/>
  <c r="U532" i="25"/>
  <c r="U528" i="25"/>
  <c r="U524" i="25"/>
  <c r="U520" i="25"/>
  <c r="U516" i="25"/>
  <c r="U512" i="25"/>
  <c r="U508" i="25"/>
  <c r="U504" i="25"/>
  <c r="U500" i="25"/>
  <c r="U496" i="25"/>
  <c r="U492" i="25"/>
  <c r="U488" i="25"/>
  <c r="U484" i="25"/>
  <c r="U480" i="25"/>
  <c r="U537" i="25"/>
  <c r="U521" i="25"/>
  <c r="U505" i="25"/>
  <c r="U489" i="25"/>
  <c r="U472" i="25"/>
  <c r="U464" i="25"/>
  <c r="U456" i="25"/>
  <c r="U448" i="25"/>
  <c r="U442" i="25"/>
  <c r="U541" i="25"/>
  <c r="U525" i="25"/>
  <c r="U509" i="25"/>
  <c r="U493" i="25"/>
  <c r="U529" i="25"/>
  <c r="U513" i="25"/>
  <c r="U497" i="25"/>
  <c r="U481" i="25"/>
  <c r="U476" i="25"/>
  <c r="U468" i="25"/>
  <c r="U460" i="25"/>
  <c r="U452" i="25"/>
  <c r="U441" i="25"/>
  <c r="U437" i="25"/>
  <c r="U431" i="25"/>
  <c r="U427" i="25"/>
  <c r="U423" i="25"/>
  <c r="U417" i="25"/>
  <c r="U413" i="25"/>
  <c r="U408" i="25"/>
  <c r="U404" i="25"/>
  <c r="U398" i="25"/>
  <c r="U394" i="25"/>
  <c r="U390" i="25"/>
  <c r="U384" i="25"/>
  <c r="U380" i="25"/>
  <c r="U376" i="25"/>
  <c r="U533" i="25"/>
  <c r="U473" i="25"/>
  <c r="U438" i="25"/>
  <c r="U418" i="25"/>
  <c r="U399" i="25"/>
  <c r="U391" i="25"/>
  <c r="U385" i="25"/>
  <c r="U377" i="25"/>
  <c r="U517" i="25"/>
  <c r="U449" i="25"/>
  <c r="U434" i="25"/>
  <c r="U432" i="25"/>
  <c r="U414" i="25"/>
  <c r="U371" i="25"/>
  <c r="U367" i="25"/>
  <c r="U361" i="25"/>
  <c r="U357" i="25"/>
  <c r="U352" i="25"/>
  <c r="U348" i="25"/>
  <c r="U344" i="25"/>
  <c r="U340" i="25"/>
  <c r="U336" i="25"/>
  <c r="U330" i="25"/>
  <c r="U326" i="25"/>
  <c r="U322" i="25"/>
  <c r="U318" i="25"/>
  <c r="U501" i="25"/>
  <c r="U457" i="25"/>
  <c r="U428" i="25"/>
  <c r="U405" i="25"/>
  <c r="U395" i="25"/>
  <c r="U387" i="25"/>
  <c r="U381" i="25"/>
  <c r="U443" i="25"/>
  <c r="U400" i="25"/>
  <c r="U378" i="25"/>
  <c r="U359" i="25"/>
  <c r="U342" i="25"/>
  <c r="U332" i="25"/>
  <c r="U316" i="25"/>
  <c r="U313" i="25"/>
  <c r="U305" i="25"/>
  <c r="U338" i="25"/>
  <c r="U328" i="25"/>
  <c r="U307" i="25"/>
  <c r="U465" i="25"/>
  <c r="U386" i="25"/>
  <c r="U369" i="25"/>
  <c r="U350" i="25"/>
  <c r="U334" i="25"/>
  <c r="U324" i="25"/>
  <c r="U309" i="25"/>
  <c r="U346" i="25"/>
  <c r="U290" i="25"/>
  <c r="U280" i="25"/>
  <c r="U272" i="25"/>
  <c r="U259" i="25"/>
  <c r="U245" i="25"/>
  <c r="U238" i="25"/>
  <c r="U224" i="25"/>
  <c r="U215" i="25"/>
  <c r="U205" i="25"/>
  <c r="U195" i="25"/>
  <c r="U181" i="25"/>
  <c r="U168" i="25"/>
  <c r="U145" i="25"/>
  <c r="U140" i="25"/>
  <c r="U131" i="25"/>
  <c r="U124" i="25"/>
  <c r="U201" i="25"/>
  <c r="U191" i="25"/>
  <c r="U177" i="25"/>
  <c r="U149" i="25"/>
  <c r="U137" i="25"/>
  <c r="U424" i="25"/>
  <c r="U363" i="25"/>
  <c r="U333" i="25"/>
  <c r="U311" i="25"/>
  <c r="U294" i="25"/>
  <c r="U289" i="25"/>
  <c r="U284" i="25"/>
  <c r="U249" i="25"/>
  <c r="U244" i="25"/>
  <c r="U219" i="25"/>
  <c r="U185" i="25"/>
  <c r="U172" i="25"/>
  <c r="U167" i="25"/>
  <c r="U162" i="25"/>
  <c r="U156" i="25"/>
  <c r="U152" i="25"/>
  <c r="U148" i="25"/>
  <c r="U129" i="25"/>
  <c r="U127" i="25"/>
  <c r="U122" i="25"/>
  <c r="U116" i="25"/>
  <c r="U112" i="25"/>
  <c r="U108" i="25"/>
  <c r="U104" i="25"/>
  <c r="U98" i="25"/>
  <c r="U94" i="25"/>
  <c r="U88" i="25"/>
  <c r="U82" i="25"/>
  <c r="U78" i="25"/>
  <c r="U73" i="25"/>
  <c r="U69" i="25"/>
  <c r="U65" i="25"/>
  <c r="U61" i="25"/>
  <c r="U55" i="25"/>
  <c r="U51" i="25"/>
  <c r="U49" i="25"/>
  <c r="U45" i="25"/>
  <c r="U41" i="25"/>
  <c r="U37" i="25"/>
  <c r="U31" i="25"/>
  <c r="U27" i="25"/>
  <c r="U23" i="25"/>
  <c r="U19" i="25"/>
  <c r="U392" i="25"/>
  <c r="U320" i="25"/>
  <c r="U303" i="25"/>
  <c r="U288" i="25"/>
  <c r="U274" i="25"/>
  <c r="U264" i="25"/>
  <c r="U243" i="25"/>
  <c r="U230" i="25"/>
  <c r="U207" i="25"/>
  <c r="U197" i="25"/>
  <c r="U166" i="25"/>
  <c r="U144" i="25"/>
  <c r="U139" i="25"/>
  <c r="U206" i="25"/>
  <c r="U196" i="25"/>
  <c r="U153" i="25"/>
  <c r="U485" i="25"/>
  <c r="U300" i="25"/>
  <c r="U273" i="25"/>
  <c r="U268" i="25"/>
  <c r="U262" i="25"/>
  <c r="U255" i="25"/>
  <c r="U234" i="25"/>
  <c r="U211" i="25"/>
  <c r="U157" i="25"/>
  <c r="U21" i="25"/>
  <c r="U22" i="25"/>
  <c r="I22" i="25"/>
  <c r="N33" i="25"/>
  <c r="U33" i="25"/>
  <c r="U35" i="25"/>
  <c r="U36" i="25"/>
  <c r="I36" i="25"/>
  <c r="U71" i="25"/>
  <c r="U72" i="25"/>
  <c r="I72" i="25"/>
  <c r="U114" i="25"/>
  <c r="U115" i="25"/>
  <c r="I115" i="25"/>
  <c r="N142" i="25"/>
  <c r="U26" i="25"/>
  <c r="I26" i="25"/>
  <c r="U40" i="25"/>
  <c r="I40" i="25"/>
  <c r="U59" i="25"/>
  <c r="U60" i="25"/>
  <c r="I60" i="25"/>
  <c r="N76" i="25"/>
  <c r="U77" i="25"/>
  <c r="I77" i="25"/>
  <c r="U92" i="25"/>
  <c r="U93" i="25"/>
  <c r="I93" i="25"/>
  <c r="U102" i="25"/>
  <c r="U103" i="25"/>
  <c r="I103" i="25"/>
  <c r="U128" i="25"/>
  <c r="U133" i="25"/>
  <c r="I133" i="25"/>
  <c r="U135" i="25"/>
  <c r="I136" i="25"/>
  <c r="U136" i="25"/>
  <c r="H75" i="25"/>
  <c r="U29" i="25"/>
  <c r="U30" i="25"/>
  <c r="I30" i="25"/>
  <c r="U43" i="25"/>
  <c r="U44" i="25"/>
  <c r="I44" i="25"/>
  <c r="U53" i="25"/>
  <c r="U54" i="25"/>
  <c r="I54" i="25"/>
  <c r="U63" i="25"/>
  <c r="U64" i="25"/>
  <c r="I64" i="25"/>
  <c r="U80" i="25"/>
  <c r="U81" i="25"/>
  <c r="I81" i="25"/>
  <c r="U96" i="25"/>
  <c r="U97" i="25"/>
  <c r="I97" i="25"/>
  <c r="U106" i="25"/>
  <c r="U107" i="25"/>
  <c r="I107" i="25"/>
  <c r="U118" i="25"/>
  <c r="U120" i="25"/>
  <c r="U121" i="25"/>
  <c r="I121" i="25"/>
  <c r="U18" i="25"/>
  <c r="I18" i="25"/>
  <c r="U47" i="25"/>
  <c r="U48" i="25"/>
  <c r="I48" i="25"/>
  <c r="U57" i="25"/>
  <c r="N58" i="25"/>
  <c r="I58" i="25"/>
  <c r="U67" i="25"/>
  <c r="U68" i="25"/>
  <c r="I68" i="25"/>
  <c r="M75" i="25"/>
  <c r="U84" i="25"/>
  <c r="U85" i="25"/>
  <c r="I85" i="25"/>
  <c r="U86" i="25"/>
  <c r="V86" i="25" s="1"/>
  <c r="U87" i="25"/>
  <c r="I87" i="25"/>
  <c r="U100" i="25"/>
  <c r="N101" i="25"/>
  <c r="I101" i="25"/>
  <c r="U110" i="25"/>
  <c r="U111" i="25"/>
  <c r="I111" i="25"/>
  <c r="U143" i="25"/>
  <c r="U165" i="25"/>
  <c r="U192" i="25"/>
  <c r="I192" i="25"/>
  <c r="U202" i="25"/>
  <c r="I202" i="25"/>
  <c r="U212" i="25"/>
  <c r="I212" i="25"/>
  <c r="U213" i="25"/>
  <c r="U222" i="25"/>
  <c r="U229" i="25"/>
  <c r="U235" i="25"/>
  <c r="I235" i="25"/>
  <c r="U236" i="25"/>
  <c r="U242" i="25"/>
  <c r="U252" i="25"/>
  <c r="U256" i="25"/>
  <c r="I256" i="25"/>
  <c r="U257" i="25"/>
  <c r="U263" i="25"/>
  <c r="U269" i="25"/>
  <c r="I269" i="25"/>
  <c r="U270" i="25"/>
  <c r="U287" i="25"/>
  <c r="U297" i="25"/>
  <c r="U301" i="25"/>
  <c r="I301" i="25"/>
  <c r="U482" i="25"/>
  <c r="I482" i="25"/>
  <c r="U483" i="25"/>
  <c r="U138" i="25"/>
  <c r="U178" i="25"/>
  <c r="I178" i="25"/>
  <c r="U203" i="25"/>
  <c r="U20" i="25"/>
  <c r="U24" i="25"/>
  <c r="U28" i="25"/>
  <c r="U32" i="25"/>
  <c r="U34" i="25"/>
  <c r="U38" i="25"/>
  <c r="U42" i="25"/>
  <c r="U46" i="25"/>
  <c r="U52" i="25"/>
  <c r="U56" i="25"/>
  <c r="U62" i="25"/>
  <c r="U66" i="25"/>
  <c r="U70" i="25"/>
  <c r="U74" i="25"/>
  <c r="U79" i="25"/>
  <c r="U83" i="25"/>
  <c r="N86" i="25"/>
  <c r="U89" i="25"/>
  <c r="U90" i="25"/>
  <c r="V90" i="25" s="1"/>
  <c r="U91" i="25"/>
  <c r="U95" i="25"/>
  <c r="U99" i="25"/>
  <c r="U105" i="25"/>
  <c r="U109" i="25"/>
  <c r="U113" i="25"/>
  <c r="U117" i="25"/>
  <c r="U119" i="25"/>
  <c r="U123" i="25"/>
  <c r="U125" i="25"/>
  <c r="U126" i="25"/>
  <c r="U132" i="25"/>
  <c r="I138" i="25"/>
  <c r="I143" i="25"/>
  <c r="U146" i="25"/>
  <c r="U147" i="25"/>
  <c r="U151" i="25"/>
  <c r="U155" i="25"/>
  <c r="U159" i="25"/>
  <c r="N167" i="25"/>
  <c r="U171" i="25"/>
  <c r="G220" i="25"/>
  <c r="U184" i="25"/>
  <c r="U189" i="25"/>
  <c r="U198" i="25"/>
  <c r="I198" i="25"/>
  <c r="U199" i="25"/>
  <c r="U208" i="25"/>
  <c r="I208" i="25"/>
  <c r="U209" i="25"/>
  <c r="U218" i="25"/>
  <c r="U227" i="25"/>
  <c r="U231" i="25"/>
  <c r="I231" i="25"/>
  <c r="U232" i="25"/>
  <c r="I244" i="25"/>
  <c r="U248" i="25"/>
  <c r="U265" i="25"/>
  <c r="I265" i="25"/>
  <c r="U266" i="25"/>
  <c r="U275" i="25"/>
  <c r="I275" i="25"/>
  <c r="U276" i="25"/>
  <c r="U278" i="25"/>
  <c r="U283" i="25"/>
  <c r="I289" i="25"/>
  <c r="U293" i="25"/>
  <c r="U304" i="25"/>
  <c r="I304" i="25"/>
  <c r="U321" i="25"/>
  <c r="I321" i="25"/>
  <c r="U366" i="25"/>
  <c r="I366" i="25"/>
  <c r="U179" i="25"/>
  <c r="U17" i="25"/>
  <c r="V17" i="25" s="1"/>
  <c r="U50" i="25"/>
  <c r="P543" i="25"/>
  <c r="H141" i="25"/>
  <c r="U76" i="25"/>
  <c r="V76" i="25" s="1"/>
  <c r="U130" i="25"/>
  <c r="U163" i="25"/>
  <c r="I163" i="25"/>
  <c r="U164" i="25"/>
  <c r="U173" i="25"/>
  <c r="I173" i="25"/>
  <c r="H220" i="25"/>
  <c r="I175" i="25"/>
  <c r="U180" i="25"/>
  <c r="U186" i="25"/>
  <c r="I186" i="25"/>
  <c r="U187" i="25"/>
  <c r="N188" i="25"/>
  <c r="N196" i="25"/>
  <c r="U204" i="25"/>
  <c r="U214" i="25"/>
  <c r="H261" i="25"/>
  <c r="U223" i="25"/>
  <c r="U237" i="25"/>
  <c r="U239" i="25"/>
  <c r="U240" i="25"/>
  <c r="I240" i="25"/>
  <c r="U241" i="25"/>
  <c r="U250" i="25"/>
  <c r="I250" i="25"/>
  <c r="U251" i="25"/>
  <c r="U253" i="25"/>
  <c r="U258" i="25"/>
  <c r="N273" i="25"/>
  <c r="U279" i="25"/>
  <c r="U285" i="25"/>
  <c r="I285" i="25"/>
  <c r="U286" i="25"/>
  <c r="U295" i="25"/>
  <c r="I295" i="25"/>
  <c r="U296" i="25"/>
  <c r="U298" i="25"/>
  <c r="U312" i="25"/>
  <c r="I312" i="25"/>
  <c r="U364" i="25"/>
  <c r="I364" i="25"/>
  <c r="U365" i="25"/>
  <c r="H174" i="25"/>
  <c r="I142" i="25"/>
  <c r="U188" i="25"/>
  <c r="U193" i="25"/>
  <c r="I17" i="25"/>
  <c r="I76" i="25"/>
  <c r="N118" i="25"/>
  <c r="I130" i="25"/>
  <c r="U134" i="25"/>
  <c r="U142" i="25"/>
  <c r="U150" i="25"/>
  <c r="U154" i="25"/>
  <c r="U158" i="25"/>
  <c r="U160" i="25"/>
  <c r="U169" i="25"/>
  <c r="I169" i="25"/>
  <c r="U170" i="25"/>
  <c r="U175" i="25"/>
  <c r="V175" i="25" s="1"/>
  <c r="U176" i="25"/>
  <c r="U182" i="25"/>
  <c r="I182" i="25"/>
  <c r="U183" i="25"/>
  <c r="U190" i="25"/>
  <c r="U200" i="25"/>
  <c r="N206" i="25"/>
  <c r="I206" i="25"/>
  <c r="U210" i="25"/>
  <c r="U216" i="25"/>
  <c r="I216" i="25"/>
  <c r="U217" i="25"/>
  <c r="U225" i="25"/>
  <c r="I225" i="25"/>
  <c r="U228" i="25"/>
  <c r="N239" i="25"/>
  <c r="U246" i="25"/>
  <c r="I246" i="25"/>
  <c r="U247" i="25"/>
  <c r="U254" i="25"/>
  <c r="U260" i="25"/>
  <c r="I260" i="25"/>
  <c r="I262" i="25"/>
  <c r="U267" i="25"/>
  <c r="U277" i="25"/>
  <c r="U281" i="25"/>
  <c r="N278" i="25"/>
  <c r="I281" i="25"/>
  <c r="U282" i="25"/>
  <c r="U291" i="25"/>
  <c r="I291" i="25"/>
  <c r="U292" i="25"/>
  <c r="U299" i="25"/>
  <c r="U347" i="25"/>
  <c r="I347" i="25"/>
  <c r="U161" i="25"/>
  <c r="V167" i="25" s="1"/>
  <c r="U194" i="25"/>
  <c r="V196" i="25" s="1"/>
  <c r="U221" i="25"/>
  <c r="V221" i="25" s="1"/>
  <c r="U233" i="25"/>
  <c r="V239" i="25" s="1"/>
  <c r="U271" i="25"/>
  <c r="V273" i="25" s="1"/>
  <c r="I310" i="25"/>
  <c r="U310" i="25"/>
  <c r="G354" i="25"/>
  <c r="U325" i="25"/>
  <c r="I325" i="25"/>
  <c r="U335" i="25"/>
  <c r="I335" i="25"/>
  <c r="U351" i="25"/>
  <c r="I351" i="25"/>
  <c r="H373" i="25"/>
  <c r="U370" i="25"/>
  <c r="I370" i="25"/>
  <c r="I382" i="25"/>
  <c r="U382" i="25"/>
  <c r="I461" i="25"/>
  <c r="U461" i="25"/>
  <c r="U226" i="25"/>
  <c r="V228" i="25" s="1"/>
  <c r="U308" i="25"/>
  <c r="I308" i="25"/>
  <c r="H354" i="25"/>
  <c r="U329" i="25"/>
  <c r="I329" i="25"/>
  <c r="U339" i="25"/>
  <c r="I339" i="25"/>
  <c r="U356" i="25"/>
  <c r="I356" i="25"/>
  <c r="I396" i="25"/>
  <c r="U396" i="25"/>
  <c r="U406" i="25"/>
  <c r="I406" i="25"/>
  <c r="U407" i="25"/>
  <c r="U411" i="25"/>
  <c r="I411" i="25"/>
  <c r="U412" i="25"/>
  <c r="G314" i="25"/>
  <c r="U302" i="25"/>
  <c r="I306" i="25"/>
  <c r="U306" i="25"/>
  <c r="U317" i="25"/>
  <c r="I317" i="25"/>
  <c r="N333" i="25"/>
  <c r="I333" i="25"/>
  <c r="U343" i="25"/>
  <c r="I343" i="25"/>
  <c r="U360" i="25"/>
  <c r="I360" i="25"/>
  <c r="I388" i="25"/>
  <c r="U388" i="25"/>
  <c r="N410" i="25"/>
  <c r="U429" i="25"/>
  <c r="I429" i="25"/>
  <c r="U430" i="25"/>
  <c r="U319" i="25"/>
  <c r="U323" i="25"/>
  <c r="U327" i="25"/>
  <c r="U331" i="25"/>
  <c r="U337" i="25"/>
  <c r="U341" i="25"/>
  <c r="U345" i="25"/>
  <c r="U349" i="25"/>
  <c r="U353" i="25"/>
  <c r="U358" i="25"/>
  <c r="U362" i="25"/>
  <c r="V365" i="25" s="1"/>
  <c r="U368" i="25"/>
  <c r="U372" i="25"/>
  <c r="U375" i="25"/>
  <c r="U383" i="25"/>
  <c r="U389" i="25"/>
  <c r="U397" i="25"/>
  <c r="U402" i="25"/>
  <c r="U415" i="25"/>
  <c r="I415" i="25"/>
  <c r="U416" i="25"/>
  <c r="N433" i="25"/>
  <c r="I433" i="25"/>
  <c r="U435" i="25"/>
  <c r="I435" i="25"/>
  <c r="U436" i="25"/>
  <c r="I453" i="25"/>
  <c r="U453" i="25"/>
  <c r="U498" i="25"/>
  <c r="I498" i="25"/>
  <c r="U499" i="25"/>
  <c r="U355" i="25"/>
  <c r="V355" i="25" s="1"/>
  <c r="G409" i="25"/>
  <c r="Y374" i="25"/>
  <c r="U419" i="25"/>
  <c r="I419" i="25"/>
  <c r="U420" i="25"/>
  <c r="U421" i="25"/>
  <c r="I421" i="25"/>
  <c r="U422" i="25"/>
  <c r="U433" i="25"/>
  <c r="V433" i="25" s="1"/>
  <c r="U439" i="25"/>
  <c r="I439" i="25"/>
  <c r="U440" i="25"/>
  <c r="I445" i="25"/>
  <c r="U445" i="25"/>
  <c r="I477" i="25"/>
  <c r="U477" i="25"/>
  <c r="U514" i="25"/>
  <c r="I514" i="25"/>
  <c r="U315" i="25"/>
  <c r="V315" i="25" s="1"/>
  <c r="I355" i="25"/>
  <c r="I373" i="25" s="1"/>
  <c r="H409" i="25"/>
  <c r="U374" i="25"/>
  <c r="U379" i="25"/>
  <c r="U393" i="25"/>
  <c r="U401" i="25"/>
  <c r="N402" i="25"/>
  <c r="U403" i="25"/>
  <c r="U425" i="25"/>
  <c r="I425" i="25"/>
  <c r="U426" i="25"/>
  <c r="U444" i="25"/>
  <c r="I469" i="25"/>
  <c r="U469" i="25"/>
  <c r="U530" i="25"/>
  <c r="I530" i="25"/>
  <c r="U531" i="25"/>
  <c r="G542" i="25"/>
  <c r="N420" i="25"/>
  <c r="U446" i="25"/>
  <c r="U454" i="25"/>
  <c r="U462" i="25"/>
  <c r="U470" i="25"/>
  <c r="U475" i="25"/>
  <c r="U478" i="25"/>
  <c r="I478" i="25"/>
  <c r="U479" i="25"/>
  <c r="U494" i="25"/>
  <c r="I494" i="25"/>
  <c r="U495" i="25"/>
  <c r="U510" i="25"/>
  <c r="I510" i="25"/>
  <c r="U511" i="25"/>
  <c r="U526" i="25"/>
  <c r="I526" i="25"/>
  <c r="U527" i="25"/>
  <c r="H542" i="25"/>
  <c r="U410" i="25"/>
  <c r="V410" i="25" s="1"/>
  <c r="I446" i="25"/>
  <c r="I454" i="25"/>
  <c r="I462" i="25"/>
  <c r="I470" i="25"/>
  <c r="U490" i="25"/>
  <c r="I490" i="25"/>
  <c r="U491" i="25"/>
  <c r="U506" i="25"/>
  <c r="I506" i="25"/>
  <c r="U507" i="25"/>
  <c r="U522" i="25"/>
  <c r="I522" i="25"/>
  <c r="U523" i="25"/>
  <c r="U538" i="25"/>
  <c r="I538" i="25"/>
  <c r="N444" i="25"/>
  <c r="U450" i="25"/>
  <c r="U458" i="25"/>
  <c r="U466" i="25"/>
  <c r="U474" i="25"/>
  <c r="U486" i="25"/>
  <c r="I486" i="25"/>
  <c r="U487" i="25"/>
  <c r="U502" i="25"/>
  <c r="I502" i="25"/>
  <c r="U503" i="25"/>
  <c r="U518" i="25"/>
  <c r="I518" i="25"/>
  <c r="U519" i="25"/>
  <c r="U534" i="25"/>
  <c r="I534" i="25"/>
  <c r="U627" i="24"/>
  <c r="U623" i="24"/>
  <c r="U619" i="24"/>
  <c r="U615" i="24"/>
  <c r="U611" i="24"/>
  <c r="U607" i="24"/>
  <c r="U603" i="24"/>
  <c r="U597" i="24"/>
  <c r="U593" i="24"/>
  <c r="U589" i="24"/>
  <c r="U585" i="24"/>
  <c r="U581" i="24"/>
  <c r="U577" i="24"/>
  <c r="U628" i="24"/>
  <c r="U620" i="24"/>
  <c r="U612" i="24"/>
  <c r="U604" i="24"/>
  <c r="U598" i="24"/>
  <c r="U590" i="24"/>
  <c r="U582" i="24"/>
  <c r="U572" i="24"/>
  <c r="U566" i="24"/>
  <c r="U540" i="24"/>
  <c r="U530" i="24"/>
  <c r="U559" i="24"/>
  <c r="U555" i="24"/>
  <c r="U553" i="24"/>
  <c r="U549" i="24"/>
  <c r="U545" i="24"/>
  <c r="U538" i="24"/>
  <c r="U536" i="24"/>
  <c r="U528" i="24"/>
  <c r="U526" i="24"/>
  <c r="U524" i="24"/>
  <c r="U521" i="24"/>
  <c r="U514" i="24"/>
  <c r="U510" i="24"/>
  <c r="U506" i="24"/>
  <c r="U502" i="24"/>
  <c r="U496" i="24"/>
  <c r="U492" i="24"/>
  <c r="U488" i="24"/>
  <c r="U482" i="24"/>
  <c r="U478" i="24"/>
  <c r="U474" i="24"/>
  <c r="U470" i="24"/>
  <c r="U600" i="24"/>
  <c r="U554" i="24"/>
  <c r="U537" i="24"/>
  <c r="U511" i="24"/>
  <c r="U503" i="24"/>
  <c r="U493" i="24"/>
  <c r="U479" i="24"/>
  <c r="U471" i="24"/>
  <c r="U629" i="24"/>
  <c r="U624" i="24"/>
  <c r="U621" i="24"/>
  <c r="U616" i="24"/>
  <c r="U613" i="24"/>
  <c r="U608" i="24"/>
  <c r="U605" i="24"/>
  <c r="U599" i="24"/>
  <c r="U594" i="24"/>
  <c r="U591" i="24"/>
  <c r="U586" i="24"/>
  <c r="U583" i="24"/>
  <c r="U578" i="24"/>
  <c r="U556" i="24"/>
  <c r="U550" i="24"/>
  <c r="U534" i="24"/>
  <c r="U525" i="24"/>
  <c r="U522" i="24"/>
  <c r="U560" i="24"/>
  <c r="U512" i="24"/>
  <c r="U507" i="24"/>
  <c r="U486" i="24"/>
  <c r="U483" i="24"/>
  <c r="U436" i="24"/>
  <c r="U423" i="24"/>
  <c r="U402" i="24"/>
  <c r="U386" i="24"/>
  <c r="U376" i="24"/>
  <c r="U365" i="24"/>
  <c r="U355" i="24"/>
  <c r="U345" i="24"/>
  <c r="U327" i="24"/>
  <c r="U317" i="24"/>
  <c r="U568" i="24"/>
  <c r="U546" i="24"/>
  <c r="U541" i="24"/>
  <c r="U504" i="24"/>
  <c r="U480" i="24"/>
  <c r="U475" i="24"/>
  <c r="U429" i="24"/>
  <c r="U419" i="24"/>
  <c r="U398" i="24"/>
  <c r="U372" i="24"/>
  <c r="U371" i="24"/>
  <c r="U351" i="24"/>
  <c r="U341" i="24"/>
  <c r="U323" i="24"/>
  <c r="U472" i="24"/>
  <c r="U437" i="24"/>
  <c r="U430" i="24"/>
  <c r="U417" i="24"/>
  <c r="U406" i="24"/>
  <c r="U399" i="24"/>
  <c r="U394" i="24"/>
  <c r="U387" i="24"/>
  <c r="U384" i="24"/>
  <c r="U377" i="24"/>
  <c r="U356" i="24"/>
  <c r="U263" i="24"/>
  <c r="U247" i="24"/>
  <c r="U237" i="24"/>
  <c r="U217" i="24"/>
  <c r="U191" i="24"/>
  <c r="U181" i="24"/>
  <c r="U171" i="24"/>
  <c r="U145" i="24"/>
  <c r="U144" i="24"/>
  <c r="U134" i="24"/>
  <c r="U116" i="24"/>
  <c r="U573" i="24"/>
  <c r="U531" i="24"/>
  <c r="U462" i="24"/>
  <c r="U454" i="24"/>
  <c r="U446" i="24"/>
  <c r="U424" i="24"/>
  <c r="U396" i="24"/>
  <c r="U366" i="24"/>
  <c r="U342" i="24"/>
  <c r="U337" i="24"/>
  <c r="U330" i="24"/>
  <c r="U324" i="24"/>
  <c r="U319" i="24"/>
  <c r="U261" i="24"/>
  <c r="U259" i="24"/>
  <c r="U245" i="24"/>
  <c r="U235" i="24"/>
  <c r="U233" i="24"/>
  <c r="U222" i="24"/>
  <c r="U215" i="24"/>
  <c r="U213" i="24"/>
  <c r="U203" i="24"/>
  <c r="U189" i="24"/>
  <c r="U187" i="24"/>
  <c r="U527" i="24"/>
  <c r="U497" i="24"/>
  <c r="U489" i="24"/>
  <c r="U464" i="24"/>
  <c r="U440" i="24"/>
  <c r="U410" i="24"/>
  <c r="U408" i="24"/>
  <c r="U403" i="24"/>
  <c r="U390" i="24"/>
  <c r="U380" i="24"/>
  <c r="U373" i="24"/>
  <c r="U359" i="24"/>
  <c r="U352" i="24"/>
  <c r="U339" i="24"/>
  <c r="U321" i="24"/>
  <c r="U310" i="24"/>
  <c r="U306" i="24"/>
  <c r="U302" i="24"/>
  <c r="U296" i="24"/>
  <c r="U292" i="24"/>
  <c r="U288" i="24"/>
  <c r="U284" i="24"/>
  <c r="U280" i="24"/>
  <c r="U271" i="24"/>
  <c r="U264" i="24"/>
  <c r="U257" i="24"/>
  <c r="U255" i="24"/>
  <c r="U248" i="24"/>
  <c r="U238" i="24"/>
  <c r="U231" i="24"/>
  <c r="U229" i="24"/>
  <c r="U19" i="24"/>
  <c r="U23" i="24"/>
  <c r="U29" i="24"/>
  <c r="U33" i="24"/>
  <c r="U37" i="24"/>
  <c r="U40" i="24"/>
  <c r="U41" i="24"/>
  <c r="U47" i="24"/>
  <c r="U48" i="24"/>
  <c r="U54" i="24"/>
  <c r="U57" i="24"/>
  <c r="U58" i="24"/>
  <c r="U64" i="24"/>
  <c r="U66" i="24"/>
  <c r="U73" i="24"/>
  <c r="U75" i="24"/>
  <c r="U76" i="24"/>
  <c r="U81" i="24"/>
  <c r="U88" i="24"/>
  <c r="U90" i="24"/>
  <c r="U98" i="24"/>
  <c r="U100" i="24"/>
  <c r="U101" i="24"/>
  <c r="U107" i="24"/>
  <c r="U115" i="24"/>
  <c r="I115" i="24"/>
  <c r="U118" i="24"/>
  <c r="U121" i="24"/>
  <c r="U128" i="24"/>
  <c r="U130" i="24"/>
  <c r="U132" i="24"/>
  <c r="U133" i="24"/>
  <c r="I133" i="24"/>
  <c r="U136" i="24"/>
  <c r="U139" i="24"/>
  <c r="H143" i="24"/>
  <c r="U153" i="24"/>
  <c r="I154" i="24"/>
  <c r="U154" i="24"/>
  <c r="U158" i="24"/>
  <c r="U160" i="24"/>
  <c r="U166" i="24"/>
  <c r="U192" i="24"/>
  <c r="U202" i="24"/>
  <c r="I202" i="24"/>
  <c r="U207" i="24"/>
  <c r="U209" i="24"/>
  <c r="I210" i="24"/>
  <c r="U210" i="24"/>
  <c r="U225" i="24"/>
  <c r="I226" i="24"/>
  <c r="U226" i="24"/>
  <c r="U234" i="24"/>
  <c r="U244" i="24"/>
  <c r="I244" i="24"/>
  <c r="U254" i="24"/>
  <c r="I254" i="24"/>
  <c r="U269" i="24"/>
  <c r="I274" i="24"/>
  <c r="H313" i="24"/>
  <c r="U274" i="24"/>
  <c r="U277" i="24"/>
  <c r="U279" i="24"/>
  <c r="U283" i="24"/>
  <c r="U287" i="24"/>
  <c r="U291" i="24"/>
  <c r="U295" i="24"/>
  <c r="U299" i="24"/>
  <c r="U301" i="24"/>
  <c r="U305" i="24"/>
  <c r="U309" i="24"/>
  <c r="U353" i="24"/>
  <c r="U412" i="24"/>
  <c r="U413" i="24"/>
  <c r="U415" i="24"/>
  <c r="I416" i="24"/>
  <c r="U416" i="24"/>
  <c r="U494" i="24"/>
  <c r="U17" i="24"/>
  <c r="U18" i="24"/>
  <c r="I20" i="24"/>
  <c r="U22" i="24"/>
  <c r="I24" i="24"/>
  <c r="I26" i="24"/>
  <c r="U28" i="24"/>
  <c r="I30" i="24"/>
  <c r="U32" i="24"/>
  <c r="I34" i="24"/>
  <c r="U36" i="24"/>
  <c r="I38" i="24"/>
  <c r="I41" i="24"/>
  <c r="U42" i="24"/>
  <c r="U44" i="24"/>
  <c r="G143" i="24"/>
  <c r="U46" i="24"/>
  <c r="I48" i="24"/>
  <c r="U49" i="24"/>
  <c r="U51" i="24"/>
  <c r="U52" i="24"/>
  <c r="U56" i="24"/>
  <c r="I58" i="24"/>
  <c r="U59" i="24"/>
  <c r="U61" i="24"/>
  <c r="U62" i="24"/>
  <c r="U70" i="24"/>
  <c r="I71" i="24"/>
  <c r="I76" i="24"/>
  <c r="U77" i="24"/>
  <c r="U85" i="24"/>
  <c r="I86" i="24"/>
  <c r="I91" i="24"/>
  <c r="U95" i="24"/>
  <c r="I96" i="24"/>
  <c r="I101" i="24"/>
  <c r="U102" i="24"/>
  <c r="U104" i="24"/>
  <c r="U105" i="24"/>
  <c r="U111" i="24"/>
  <c r="I112" i="24"/>
  <c r="U114" i="24"/>
  <c r="U117" i="24"/>
  <c r="I118" i="24"/>
  <c r="U122" i="24"/>
  <c r="U124" i="24"/>
  <c r="U125" i="24"/>
  <c r="U135" i="24"/>
  <c r="I136" i="24"/>
  <c r="U147" i="24"/>
  <c r="U150" i="24"/>
  <c r="I151" i="24"/>
  <c r="U156" i="24"/>
  <c r="U165" i="24"/>
  <c r="I166" i="24"/>
  <c r="U167" i="24"/>
  <c r="U169" i="24"/>
  <c r="U170" i="24"/>
  <c r="I170" i="24"/>
  <c r="U173" i="24"/>
  <c r="U176" i="24"/>
  <c r="I177" i="24"/>
  <c r="U185" i="24"/>
  <c r="U195" i="24"/>
  <c r="I196" i="24"/>
  <c r="U196" i="24"/>
  <c r="U201" i="24"/>
  <c r="U204" i="24"/>
  <c r="U212" i="24"/>
  <c r="I212" i="24"/>
  <c r="U228" i="24"/>
  <c r="I228" i="24"/>
  <c r="U243" i="24"/>
  <c r="U253" i="24"/>
  <c r="U346" i="24"/>
  <c r="U374" i="24"/>
  <c r="U444" i="24"/>
  <c r="U458" i="24"/>
  <c r="I459" i="24"/>
  <c r="U459" i="24"/>
  <c r="U567" i="24"/>
  <c r="I19" i="24"/>
  <c r="I52" i="24"/>
  <c r="U53" i="24"/>
  <c r="I62" i="24"/>
  <c r="U63" i="24"/>
  <c r="U68" i="24"/>
  <c r="U74" i="24"/>
  <c r="U79" i="24"/>
  <c r="U80" i="24"/>
  <c r="U83" i="24"/>
  <c r="U89" i="24"/>
  <c r="N91" i="24"/>
  <c r="U93" i="24"/>
  <c r="U99" i="24"/>
  <c r="I100" i="24"/>
  <c r="I105" i="24"/>
  <c r="U106" i="24"/>
  <c r="U109" i="24"/>
  <c r="U120" i="24"/>
  <c r="I125" i="24"/>
  <c r="U126" i="24"/>
  <c r="I127" i="24"/>
  <c r="U127" i="24"/>
  <c r="U131" i="24"/>
  <c r="U138" i="24"/>
  <c r="U141" i="24"/>
  <c r="U146" i="24"/>
  <c r="I147" i="24"/>
  <c r="U155" i="24"/>
  <c r="I156" i="24"/>
  <c r="U157" i="24"/>
  <c r="U159" i="24"/>
  <c r="U162" i="24"/>
  <c r="U172" i="24"/>
  <c r="I173" i="24"/>
  <c r="U183" i="24"/>
  <c r="U186" i="24"/>
  <c r="N185" i="24"/>
  <c r="I186" i="24"/>
  <c r="U198" i="24"/>
  <c r="U205" i="24"/>
  <c r="I206" i="24"/>
  <c r="U206" i="24"/>
  <c r="U211" i="24"/>
  <c r="U214" i="24"/>
  <c r="U219" i="24"/>
  <c r="H220" i="24"/>
  <c r="G273" i="24"/>
  <c r="Y221" i="24"/>
  <c r="U227" i="24"/>
  <c r="U265" i="24"/>
  <c r="I265" i="24"/>
  <c r="U267" i="24"/>
  <c r="I268" i="24"/>
  <c r="U268" i="24"/>
  <c r="U333" i="24"/>
  <c r="I334" i="24"/>
  <c r="U334" i="24"/>
  <c r="I335" i="24"/>
  <c r="U335" i="24"/>
  <c r="U350" i="24"/>
  <c r="I350" i="24"/>
  <c r="U369" i="24"/>
  <c r="U385" i="24"/>
  <c r="U404" i="24"/>
  <c r="I404" i="24"/>
  <c r="U420" i="24"/>
  <c r="U450" i="24"/>
  <c r="I451" i="24"/>
  <c r="U451" i="24"/>
  <c r="U515" i="24"/>
  <c r="U43" i="24"/>
  <c r="U50" i="24"/>
  <c r="U60" i="24"/>
  <c r="N65" i="24"/>
  <c r="U69" i="24"/>
  <c r="U72" i="24"/>
  <c r="U78" i="24"/>
  <c r="U84" i="24"/>
  <c r="U87" i="24"/>
  <c r="U94" i="24"/>
  <c r="U97" i="24"/>
  <c r="U103" i="24"/>
  <c r="U110" i="24"/>
  <c r="U113" i="24"/>
  <c r="N122" i="24"/>
  <c r="U123" i="24"/>
  <c r="U129" i="24"/>
  <c r="U142" i="24"/>
  <c r="U149" i="24"/>
  <c r="U152" i="24"/>
  <c r="U163" i="24"/>
  <c r="I164" i="24"/>
  <c r="U164" i="24"/>
  <c r="U168" i="24"/>
  <c r="U175" i="24"/>
  <c r="U178" i="24"/>
  <c r="N179" i="24"/>
  <c r="U182" i="24"/>
  <c r="U188" i="24"/>
  <c r="U193" i="24"/>
  <c r="U197" i="24"/>
  <c r="U199" i="24"/>
  <c r="I200" i="24"/>
  <c r="U200" i="24"/>
  <c r="U208" i="24"/>
  <c r="U218" i="24"/>
  <c r="H273" i="24"/>
  <c r="U221" i="24"/>
  <c r="U239" i="24"/>
  <c r="I239" i="24"/>
  <c r="U241" i="24"/>
  <c r="I242" i="24"/>
  <c r="N244" i="24"/>
  <c r="U242" i="24"/>
  <c r="U249" i="24"/>
  <c r="I249" i="24"/>
  <c r="U251" i="24"/>
  <c r="I252" i="24"/>
  <c r="U252" i="24"/>
  <c r="U260" i="24"/>
  <c r="U270" i="24"/>
  <c r="I270" i="24"/>
  <c r="U328" i="24"/>
  <c r="U409" i="24"/>
  <c r="I409" i="24"/>
  <c r="I498" i="24"/>
  <c r="U498" i="24"/>
  <c r="U499" i="24"/>
  <c r="I499" i="24"/>
  <c r="U501" i="24"/>
  <c r="I501" i="24"/>
  <c r="N500" i="24"/>
  <c r="U232" i="24"/>
  <c r="U258" i="24"/>
  <c r="U315" i="24"/>
  <c r="U322" i="24"/>
  <c r="I322" i="24"/>
  <c r="U325" i="24"/>
  <c r="U331" i="24"/>
  <c r="U336" i="24"/>
  <c r="U340" i="24"/>
  <c r="I340" i="24"/>
  <c r="I360" i="24"/>
  <c r="U360" i="24"/>
  <c r="U367" i="24"/>
  <c r="H370" i="24"/>
  <c r="I381" i="24"/>
  <c r="U381" i="24"/>
  <c r="I391" i="24"/>
  <c r="U391" i="24"/>
  <c r="I411" i="24"/>
  <c r="U411" i="24"/>
  <c r="U425" i="24"/>
  <c r="U427" i="24"/>
  <c r="I441" i="24"/>
  <c r="U441" i="24"/>
  <c r="U442" i="24"/>
  <c r="I442" i="24"/>
  <c r="U445" i="24"/>
  <c r="U453" i="24"/>
  <c r="U461" i="24"/>
  <c r="U467" i="24"/>
  <c r="H518" i="24"/>
  <c r="I467" i="24"/>
  <c r="Y519" i="24"/>
  <c r="U532" i="24"/>
  <c r="U179" i="24"/>
  <c r="U180" i="24"/>
  <c r="U190" i="24"/>
  <c r="U216" i="24"/>
  <c r="I232" i="24"/>
  <c r="U236" i="24"/>
  <c r="U246" i="24"/>
  <c r="I258" i="24"/>
  <c r="U262" i="24"/>
  <c r="U276" i="24"/>
  <c r="U278" i="24"/>
  <c r="U282" i="24"/>
  <c r="U286" i="24"/>
  <c r="U290" i="24"/>
  <c r="U294" i="24"/>
  <c r="U298" i="24"/>
  <c r="N299" i="24"/>
  <c r="U300" i="24"/>
  <c r="U304" i="24"/>
  <c r="U308" i="24"/>
  <c r="U312" i="24"/>
  <c r="Y314" i="24"/>
  <c r="I320" i="24"/>
  <c r="U320" i="24"/>
  <c r="I331" i="24"/>
  <c r="I336" i="24"/>
  <c r="I338" i="24"/>
  <c r="U338" i="24"/>
  <c r="U357" i="24"/>
  <c r="U362" i="24"/>
  <c r="I367" i="24"/>
  <c r="U378" i="24"/>
  <c r="U383" i="24"/>
  <c r="U388" i="24"/>
  <c r="U393" i="24"/>
  <c r="U397" i="24"/>
  <c r="I397" i="24"/>
  <c r="U400" i="24"/>
  <c r="I425" i="24"/>
  <c r="U428" i="24"/>
  <c r="I428" i="24"/>
  <c r="U431" i="24"/>
  <c r="U438" i="24"/>
  <c r="I447" i="24"/>
  <c r="U447" i="24"/>
  <c r="I455" i="24"/>
  <c r="U455" i="24"/>
  <c r="I463" i="24"/>
  <c r="U463" i="24"/>
  <c r="U469" i="24"/>
  <c r="I469" i="24"/>
  <c r="I476" i="24"/>
  <c r="U476" i="24"/>
  <c r="U477" i="24"/>
  <c r="I477" i="24"/>
  <c r="I532" i="24"/>
  <c r="U575" i="24"/>
  <c r="I587" i="24"/>
  <c r="U587" i="24"/>
  <c r="U588" i="24"/>
  <c r="I588" i="24"/>
  <c r="I601" i="24"/>
  <c r="U601" i="24"/>
  <c r="U602" i="24"/>
  <c r="I602" i="24"/>
  <c r="I617" i="24"/>
  <c r="U617" i="24"/>
  <c r="U618" i="24"/>
  <c r="I618" i="24"/>
  <c r="U119" i="24"/>
  <c r="U137" i="24"/>
  <c r="U148" i="24"/>
  <c r="U174" i="24"/>
  <c r="I180" i="24"/>
  <c r="U184" i="24"/>
  <c r="I190" i="24"/>
  <c r="U194" i="24"/>
  <c r="N204" i="24"/>
  <c r="I216" i="24"/>
  <c r="U223" i="24"/>
  <c r="U224" i="24"/>
  <c r="U230" i="24"/>
  <c r="I236" i="24"/>
  <c r="U240" i="24"/>
  <c r="I246" i="24"/>
  <c r="U250" i="24"/>
  <c r="U256" i="24"/>
  <c r="I262" i="24"/>
  <c r="U266" i="24"/>
  <c r="U272" i="24"/>
  <c r="Y274" i="24"/>
  <c r="U275" i="24"/>
  <c r="I276" i="24"/>
  <c r="I278" i="24"/>
  <c r="U281" i="24"/>
  <c r="I282" i="24"/>
  <c r="U285" i="24"/>
  <c r="I286" i="24"/>
  <c r="U289" i="24"/>
  <c r="I290" i="24"/>
  <c r="U293" i="24"/>
  <c r="I294" i="24"/>
  <c r="U297" i="24"/>
  <c r="I298" i="24"/>
  <c r="I300" i="24"/>
  <c r="U303" i="24"/>
  <c r="I304" i="24"/>
  <c r="U307" i="24"/>
  <c r="I308" i="24"/>
  <c r="U311" i="24"/>
  <c r="I312" i="24"/>
  <c r="U314" i="24"/>
  <c r="U329" i="24"/>
  <c r="U347" i="24"/>
  <c r="U349" i="24"/>
  <c r="I357" i="24"/>
  <c r="U361" i="24"/>
  <c r="I362" i="24"/>
  <c r="U363" i="24"/>
  <c r="I378" i="24"/>
  <c r="U382" i="24"/>
  <c r="I383" i="24"/>
  <c r="I388" i="24"/>
  <c r="U392" i="24"/>
  <c r="I393" i="24"/>
  <c r="I395" i="24"/>
  <c r="U395" i="24"/>
  <c r="I407" i="24"/>
  <c r="U407" i="24"/>
  <c r="U414" i="24"/>
  <c r="U418" i="24"/>
  <c r="I418" i="24"/>
  <c r="U421" i="24"/>
  <c r="I438" i="24"/>
  <c r="U449" i="24"/>
  <c r="U457" i="24"/>
  <c r="U316" i="24"/>
  <c r="U318" i="24"/>
  <c r="U326" i="24"/>
  <c r="U343" i="24"/>
  <c r="U344" i="24"/>
  <c r="U354" i="24"/>
  <c r="N362" i="24"/>
  <c r="U364" i="24"/>
  <c r="U375" i="24"/>
  <c r="U401" i="24"/>
  <c r="U422" i="24"/>
  <c r="U432" i="24"/>
  <c r="H433" i="24"/>
  <c r="G465" i="24"/>
  <c r="U435" i="24"/>
  <c r="U448" i="24"/>
  <c r="U452" i="24"/>
  <c r="U456" i="24"/>
  <c r="U460" i="24"/>
  <c r="Y466" i="24"/>
  <c r="I484" i="24"/>
  <c r="U484" i="24"/>
  <c r="N485" i="24"/>
  <c r="U485" i="24"/>
  <c r="I485" i="24"/>
  <c r="I508" i="24"/>
  <c r="U508" i="24"/>
  <c r="U509" i="24"/>
  <c r="I509" i="24"/>
  <c r="H630" i="24"/>
  <c r="G630" i="24"/>
  <c r="Y567" i="24"/>
  <c r="I579" i="24"/>
  <c r="U579" i="24"/>
  <c r="U580" i="24"/>
  <c r="I580" i="24"/>
  <c r="I595" i="24"/>
  <c r="U595" i="24"/>
  <c r="U596" i="24"/>
  <c r="I596" i="24"/>
  <c r="I609" i="24"/>
  <c r="U609" i="24"/>
  <c r="U610" i="24"/>
  <c r="I610" i="24"/>
  <c r="I625" i="24"/>
  <c r="U625" i="24"/>
  <c r="U626" i="24"/>
  <c r="I626" i="24"/>
  <c r="G370" i="24"/>
  <c r="I328" i="24"/>
  <c r="U332" i="24"/>
  <c r="U348" i="24"/>
  <c r="U358" i="24"/>
  <c r="U368" i="24"/>
  <c r="U379" i="24"/>
  <c r="U389" i="24"/>
  <c r="U405" i="24"/>
  <c r="U426" i="24"/>
  <c r="H465" i="24"/>
  <c r="U434" i="24"/>
  <c r="U439" i="24"/>
  <c r="U443" i="24"/>
  <c r="I490" i="24"/>
  <c r="U490" i="24"/>
  <c r="U491" i="24"/>
  <c r="I491" i="24"/>
  <c r="I516" i="24"/>
  <c r="U516" i="24"/>
  <c r="U517" i="24"/>
  <c r="I517" i="24"/>
  <c r="U520" i="24"/>
  <c r="H563" i="24"/>
  <c r="U523" i="24"/>
  <c r="I523" i="24"/>
  <c r="U562" i="24"/>
  <c r="U466" i="24"/>
  <c r="U468" i="24"/>
  <c r="U519" i="24"/>
  <c r="I535" i="24"/>
  <c r="U535" i="24"/>
  <c r="U544" i="24"/>
  <c r="U552" i="24"/>
  <c r="U558" i="24"/>
  <c r="U473" i="24"/>
  <c r="U481" i="24"/>
  <c r="U487" i="24"/>
  <c r="U495" i="24"/>
  <c r="U500" i="24"/>
  <c r="U505" i="24"/>
  <c r="U513" i="24"/>
  <c r="U542" i="24"/>
  <c r="I569" i="24"/>
  <c r="U569" i="24"/>
  <c r="U570" i="24"/>
  <c r="I570" i="24"/>
  <c r="U529" i="24"/>
  <c r="U539" i="24"/>
  <c r="G563" i="24"/>
  <c r="I529" i="24"/>
  <c r="U533" i="24"/>
  <c r="I539" i="24"/>
  <c r="U543" i="24"/>
  <c r="U547" i="24"/>
  <c r="U551" i="24"/>
  <c r="U557" i="24"/>
  <c r="U561" i="24"/>
  <c r="U565" i="24"/>
  <c r="U571" i="24"/>
  <c r="U574" i="24"/>
  <c r="N575" i="24"/>
  <c r="U576" i="24"/>
  <c r="U584" i="24"/>
  <c r="U592" i="24"/>
  <c r="U606" i="24"/>
  <c r="U614" i="24"/>
  <c r="U622" i="24"/>
  <c r="U548" i="24"/>
  <c r="U564" i="24"/>
  <c r="N600" i="24"/>
  <c r="N110" i="23"/>
  <c r="U20" i="23"/>
  <c r="U24" i="23"/>
  <c r="U26" i="23"/>
  <c r="U30" i="23"/>
  <c r="U32" i="23"/>
  <c r="U36" i="23"/>
  <c r="U40" i="23"/>
  <c r="Y46" i="23"/>
  <c r="Y100" i="23"/>
  <c r="Y151" i="23"/>
  <c r="U171" i="23"/>
  <c r="U175" i="23"/>
  <c r="U179" i="23"/>
  <c r="U183" i="23"/>
  <c r="U187" i="23"/>
  <c r="U191" i="23"/>
  <c r="U197" i="23"/>
  <c r="U199" i="23"/>
  <c r="U206" i="23"/>
  <c r="U213" i="23"/>
  <c r="I213" i="23"/>
  <c r="U345" i="23"/>
  <c r="U341" i="23"/>
  <c r="U337" i="23"/>
  <c r="U331" i="23"/>
  <c r="U327" i="23"/>
  <c r="U323" i="23"/>
  <c r="U317" i="23"/>
  <c r="U313" i="23"/>
  <c r="U312" i="23"/>
  <c r="U310" i="23"/>
  <c r="U306" i="23"/>
  <c r="U302" i="23"/>
  <c r="U298" i="23"/>
  <c r="U292" i="23"/>
  <c r="U286" i="23"/>
  <c r="U279" i="23"/>
  <c r="U275" i="23"/>
  <c r="U271" i="23"/>
  <c r="U267" i="23"/>
  <c r="U263" i="23"/>
  <c r="U257" i="23"/>
  <c r="U346" i="23"/>
  <c r="U342" i="23"/>
  <c r="U338" i="23"/>
  <c r="U332" i="23"/>
  <c r="U328" i="23"/>
  <c r="U324" i="23"/>
  <c r="U320" i="23"/>
  <c r="U318" i="23"/>
  <c r="U314" i="23"/>
  <c r="U307" i="23"/>
  <c r="U303" i="23"/>
  <c r="U299" i="23"/>
  <c r="U293" i="23"/>
  <c r="U287" i="23"/>
  <c r="U283" i="23"/>
  <c r="U282" i="23"/>
  <c r="U280" i="23"/>
  <c r="U276" i="23"/>
  <c r="U272" i="23"/>
  <c r="U268" i="23"/>
  <c r="U264" i="23"/>
  <c r="U258" i="23"/>
  <c r="U254" i="23"/>
  <c r="U246" i="23"/>
  <c r="U238" i="23"/>
  <c r="U233" i="23"/>
  <c r="U229" i="23"/>
  <c r="U225" i="23"/>
  <c r="U221" i="23"/>
  <c r="U243" i="23"/>
  <c r="U235" i="23"/>
  <c r="U230" i="23"/>
  <c r="U226" i="23"/>
  <c r="U222" i="23"/>
  <c r="U218" i="23"/>
  <c r="U214" i="23"/>
  <c r="U210" i="23"/>
  <c r="U208" i="23"/>
  <c r="U204" i="23"/>
  <c r="U200" i="23"/>
  <c r="U196" i="23"/>
  <c r="U192" i="23"/>
  <c r="U250" i="23"/>
  <c r="U242" i="23"/>
  <c r="U234" i="23"/>
  <c r="U211" i="23"/>
  <c r="U205" i="23"/>
  <c r="U215" i="23"/>
  <c r="U19" i="23"/>
  <c r="U23" i="23"/>
  <c r="U29" i="23"/>
  <c r="U35" i="23"/>
  <c r="U39" i="23"/>
  <c r="U43" i="23"/>
  <c r="U44" i="23"/>
  <c r="U46" i="23"/>
  <c r="U47" i="23"/>
  <c r="U51" i="23"/>
  <c r="U55" i="23"/>
  <c r="U59" i="23"/>
  <c r="U61" i="23"/>
  <c r="U65" i="23"/>
  <c r="U69" i="23"/>
  <c r="U73" i="23"/>
  <c r="U77" i="23"/>
  <c r="U81" i="23"/>
  <c r="U85" i="23"/>
  <c r="U89" i="23"/>
  <c r="U93" i="23"/>
  <c r="U97" i="23"/>
  <c r="U98" i="23"/>
  <c r="U100" i="23"/>
  <c r="U101" i="23"/>
  <c r="U105" i="23"/>
  <c r="U109" i="23"/>
  <c r="U111" i="23"/>
  <c r="U115" i="23"/>
  <c r="U119" i="23"/>
  <c r="U123" i="23"/>
  <c r="U125" i="23"/>
  <c r="H128" i="23"/>
  <c r="U132" i="23"/>
  <c r="U136" i="23"/>
  <c r="U138" i="23"/>
  <c r="U140" i="23"/>
  <c r="U144" i="23"/>
  <c r="U148" i="23"/>
  <c r="U149" i="23"/>
  <c r="U151" i="23"/>
  <c r="U152" i="23"/>
  <c r="U156" i="23"/>
  <c r="U162" i="23"/>
  <c r="U166" i="23"/>
  <c r="U167" i="23"/>
  <c r="G216" i="23"/>
  <c r="U169" i="23"/>
  <c r="U170" i="23"/>
  <c r="I172" i="23"/>
  <c r="U174" i="23"/>
  <c r="I176" i="23"/>
  <c r="U178" i="23"/>
  <c r="I180" i="23"/>
  <c r="U182" i="23"/>
  <c r="I184" i="23"/>
  <c r="U186" i="23"/>
  <c r="I188" i="23"/>
  <c r="U190" i="23"/>
  <c r="I191" i="23"/>
  <c r="U198" i="23"/>
  <c r="I199" i="23"/>
  <c r="U212" i="23"/>
  <c r="U17" i="23"/>
  <c r="U18" i="23"/>
  <c r="U22" i="23"/>
  <c r="U28" i="23"/>
  <c r="N31" i="23"/>
  <c r="U34" i="23"/>
  <c r="U38" i="23"/>
  <c r="U42" i="23"/>
  <c r="U50" i="23"/>
  <c r="U54" i="23"/>
  <c r="U58" i="23"/>
  <c r="U64" i="23"/>
  <c r="U68" i="23"/>
  <c r="U72" i="23"/>
  <c r="U76" i="23"/>
  <c r="U80" i="23"/>
  <c r="U84" i="23"/>
  <c r="U88" i="23"/>
  <c r="U92" i="23"/>
  <c r="U96" i="23"/>
  <c r="U104" i="23"/>
  <c r="U108" i="23"/>
  <c r="U114" i="23"/>
  <c r="U118" i="23"/>
  <c r="U122" i="23"/>
  <c r="U131" i="23"/>
  <c r="U135" i="23"/>
  <c r="U143" i="23"/>
  <c r="U147" i="23"/>
  <c r="U155" i="23"/>
  <c r="U159" i="23"/>
  <c r="U160" i="23"/>
  <c r="U161" i="23"/>
  <c r="U165" i="23"/>
  <c r="U173" i="23"/>
  <c r="U177" i="23"/>
  <c r="U181" i="23"/>
  <c r="U185" i="23"/>
  <c r="U193" i="23"/>
  <c r="U195" i="23"/>
  <c r="U201" i="23"/>
  <c r="U203" i="23"/>
  <c r="U220" i="23"/>
  <c r="U224" i="23"/>
  <c r="U228" i="23"/>
  <c r="U232" i="23"/>
  <c r="I46" i="23"/>
  <c r="I100" i="23"/>
  <c r="U113" i="23"/>
  <c r="U129" i="23"/>
  <c r="I138" i="23"/>
  <c r="I151" i="23"/>
  <c r="I168" i="23" s="1"/>
  <c r="I169" i="23"/>
  <c r="U189" i="23"/>
  <c r="U194" i="23"/>
  <c r="I195" i="23"/>
  <c r="U202" i="23"/>
  <c r="I203" i="23"/>
  <c r="U207" i="23"/>
  <c r="I207" i="23"/>
  <c r="G252" i="23"/>
  <c r="U239" i="23"/>
  <c r="U247" i="23"/>
  <c r="U251" i="23"/>
  <c r="N253" i="23"/>
  <c r="U256" i="23"/>
  <c r="U260" i="23"/>
  <c r="U297" i="23"/>
  <c r="U301" i="23"/>
  <c r="U305" i="23"/>
  <c r="U309" i="23"/>
  <c r="U316" i="23"/>
  <c r="H252" i="23"/>
  <c r="U217" i="23"/>
  <c r="U219" i="23"/>
  <c r="U223" i="23"/>
  <c r="U227" i="23"/>
  <c r="U231" i="23"/>
  <c r="U236" i="23"/>
  <c r="U241" i="23"/>
  <c r="U244" i="23"/>
  <c r="U249" i="23"/>
  <c r="U291" i="23"/>
  <c r="U336" i="23"/>
  <c r="U340" i="23"/>
  <c r="U344" i="23"/>
  <c r="U209" i="23"/>
  <c r="U261" i="23"/>
  <c r="U262" i="23"/>
  <c r="U266" i="23"/>
  <c r="U270" i="23"/>
  <c r="U274" i="23"/>
  <c r="U278" i="23"/>
  <c r="U285" i="23"/>
  <c r="U289" i="23"/>
  <c r="U322" i="23"/>
  <c r="U326" i="23"/>
  <c r="U330" i="23"/>
  <c r="U334" i="23"/>
  <c r="U237" i="23"/>
  <c r="U240" i="23"/>
  <c r="U245" i="23"/>
  <c r="U248" i="23"/>
  <c r="H281" i="23"/>
  <c r="I282" i="23"/>
  <c r="I311" i="23" s="1"/>
  <c r="I314" i="23"/>
  <c r="Y314" i="23"/>
  <c r="U253" i="23"/>
  <c r="U255" i="23"/>
  <c r="U259" i="23"/>
  <c r="U265" i="23"/>
  <c r="U269" i="23"/>
  <c r="U273" i="23"/>
  <c r="U277" i="23"/>
  <c r="U284" i="23"/>
  <c r="U288" i="23"/>
  <c r="U290" i="23"/>
  <c r="U294" i="23"/>
  <c r="U295" i="23"/>
  <c r="U296" i="23"/>
  <c r="U300" i="23"/>
  <c r="U304" i="23"/>
  <c r="U308" i="23"/>
  <c r="H311" i="23"/>
  <c r="U315" i="23"/>
  <c r="U321" i="23"/>
  <c r="U325" i="23"/>
  <c r="U329" i="23"/>
  <c r="U333" i="23"/>
  <c r="U335" i="23"/>
  <c r="U339" i="23"/>
  <c r="U343" i="23"/>
  <c r="U347" i="23"/>
  <c r="U319" i="23"/>
  <c r="I329" i="23"/>
  <c r="M103" i="22"/>
  <c r="N99" i="22"/>
  <c r="N103" i="22" s="1"/>
  <c r="U29" i="22"/>
  <c r="U59" i="22"/>
  <c r="U108" i="22"/>
  <c r="U116" i="22"/>
  <c r="U41" i="22"/>
  <c r="U45" i="22"/>
  <c r="U55" i="22"/>
  <c r="U70" i="22"/>
  <c r="U74" i="22"/>
  <c r="U78" i="22"/>
  <c r="U120" i="22"/>
  <c r="U130" i="22"/>
  <c r="U134" i="22"/>
  <c r="U137" i="22"/>
  <c r="U150" i="22"/>
  <c r="U158" i="22"/>
  <c r="U170" i="22"/>
  <c r="U175" i="22"/>
  <c r="I175" i="22"/>
  <c r="U186" i="22"/>
  <c r="U192" i="22"/>
  <c r="U198" i="22"/>
  <c r="U210" i="22"/>
  <c r="U216" i="22"/>
  <c r="U232" i="22"/>
  <c r="U245" i="22"/>
  <c r="U258" i="22"/>
  <c r="I258" i="22"/>
  <c r="U261" i="22"/>
  <c r="U326" i="22"/>
  <c r="U327" i="22"/>
  <c r="I327" i="22"/>
  <c r="U341" i="22"/>
  <c r="I341" i="22"/>
  <c r="U349" i="22"/>
  <c r="U367" i="22"/>
  <c r="U439" i="22"/>
  <c r="I439" i="22"/>
  <c r="I18" i="22"/>
  <c r="U20" i="22"/>
  <c r="I22" i="22"/>
  <c r="U24" i="22"/>
  <c r="I26" i="22"/>
  <c r="U28" i="22"/>
  <c r="I30" i="22"/>
  <c r="U32" i="22"/>
  <c r="I34" i="22"/>
  <c r="U36" i="22"/>
  <c r="I38" i="22"/>
  <c r="U40" i="22"/>
  <c r="I42" i="22"/>
  <c r="U44" i="22"/>
  <c r="I46" i="22"/>
  <c r="U48" i="22"/>
  <c r="I50" i="22"/>
  <c r="U54" i="22"/>
  <c r="I56" i="22"/>
  <c r="U58" i="22"/>
  <c r="I60" i="22"/>
  <c r="U62" i="22"/>
  <c r="I64" i="22"/>
  <c r="Y67" i="22"/>
  <c r="I71" i="22"/>
  <c r="I75" i="22"/>
  <c r="I79" i="22"/>
  <c r="I84" i="22"/>
  <c r="I88" i="22"/>
  <c r="I92" i="22"/>
  <c r="I96" i="22"/>
  <c r="U99" i="22"/>
  <c r="I102" i="22"/>
  <c r="H103" i="22"/>
  <c r="I104" i="22"/>
  <c r="I105" i="22"/>
  <c r="U107" i="22"/>
  <c r="I109" i="22"/>
  <c r="U111" i="22"/>
  <c r="I113" i="22"/>
  <c r="U115" i="22"/>
  <c r="I117" i="22"/>
  <c r="U119" i="22"/>
  <c r="I121" i="22"/>
  <c r="U123" i="22"/>
  <c r="I125" i="22"/>
  <c r="U129" i="22"/>
  <c r="I131" i="22"/>
  <c r="U133" i="22"/>
  <c r="I135" i="22"/>
  <c r="U141" i="22"/>
  <c r="I142" i="22"/>
  <c r="U145" i="22"/>
  <c r="U147" i="22"/>
  <c r="U153" i="22"/>
  <c r="U155" i="22"/>
  <c r="U161" i="22"/>
  <c r="U163" i="22"/>
  <c r="H164" i="22"/>
  <c r="U165" i="22"/>
  <c r="U167" i="22"/>
  <c r="U174" i="22"/>
  <c r="U179" i="22"/>
  <c r="I179" i="22"/>
  <c r="U180" i="22"/>
  <c r="U190" i="22"/>
  <c r="U195" i="22"/>
  <c r="I195" i="22"/>
  <c r="U196" i="22"/>
  <c r="U201" i="22"/>
  <c r="I201" i="22"/>
  <c r="U202" i="22"/>
  <c r="U214" i="22"/>
  <c r="U219" i="22"/>
  <c r="I219" i="22"/>
  <c r="U220" i="22"/>
  <c r="U226" i="22"/>
  <c r="U236" i="22"/>
  <c r="U241" i="22"/>
  <c r="I241" i="22"/>
  <c r="H294" i="22"/>
  <c r="I243" i="22"/>
  <c r="U254" i="22"/>
  <c r="I254" i="22"/>
  <c r="U257" i="22"/>
  <c r="U270" i="22"/>
  <c r="I270" i="22"/>
  <c r="U273" i="22"/>
  <c r="U283" i="22"/>
  <c r="U321" i="22"/>
  <c r="U361" i="22"/>
  <c r="U434" i="22"/>
  <c r="U479" i="22"/>
  <c r="U480" i="22"/>
  <c r="I480" i="22"/>
  <c r="U521" i="22"/>
  <c r="N529" i="22"/>
  <c r="U522" i="22"/>
  <c r="I522" i="22"/>
  <c r="U25" i="22"/>
  <c r="U49" i="22"/>
  <c r="U63" i="22"/>
  <c r="H66" i="22"/>
  <c r="U82" i="22"/>
  <c r="U91" i="22"/>
  <c r="U95" i="22"/>
  <c r="U101" i="22"/>
  <c r="U112" i="22"/>
  <c r="U124" i="22"/>
  <c r="U215" i="22"/>
  <c r="I215" i="22"/>
  <c r="U238" i="22"/>
  <c r="U274" i="22"/>
  <c r="I274" i="22"/>
  <c r="U328" i="22"/>
  <c r="U340" i="22"/>
  <c r="U342" i="22"/>
  <c r="U366" i="22"/>
  <c r="I366" i="22"/>
  <c r="U408" i="22"/>
  <c r="U440" i="22"/>
  <c r="U17" i="22"/>
  <c r="U19" i="22"/>
  <c r="U23" i="22"/>
  <c r="U27" i="22"/>
  <c r="U31" i="22"/>
  <c r="U35" i="22"/>
  <c r="U39" i="22"/>
  <c r="U43" i="22"/>
  <c r="U47" i="22"/>
  <c r="U51" i="22"/>
  <c r="U52" i="22"/>
  <c r="U53" i="22"/>
  <c r="U57" i="22"/>
  <c r="U61" i="22"/>
  <c r="U65" i="22"/>
  <c r="U67" i="22"/>
  <c r="Y104" i="22"/>
  <c r="U106" i="22"/>
  <c r="U110" i="22"/>
  <c r="U114" i="22"/>
  <c r="U118" i="22"/>
  <c r="U122" i="22"/>
  <c r="U126" i="22"/>
  <c r="U128" i="22"/>
  <c r="U132" i="22"/>
  <c r="U136" i="22"/>
  <c r="U138" i="22"/>
  <c r="U139" i="22"/>
  <c r="U146" i="22"/>
  <c r="I147" i="22"/>
  <c r="U154" i="22"/>
  <c r="I155" i="22"/>
  <c r="U162" i="22"/>
  <c r="U168" i="22"/>
  <c r="U178" i="22"/>
  <c r="U183" i="22"/>
  <c r="I183" i="22"/>
  <c r="U184" i="22"/>
  <c r="U194" i="22"/>
  <c r="U200" i="22"/>
  <c r="U205" i="22"/>
  <c r="I205" i="22"/>
  <c r="U206" i="22"/>
  <c r="U207" i="22"/>
  <c r="I207" i="22"/>
  <c r="N206" i="22"/>
  <c r="U208" i="22"/>
  <c r="U218" i="22"/>
  <c r="U223" i="22"/>
  <c r="I223" i="22"/>
  <c r="U224" i="22"/>
  <c r="U229" i="22"/>
  <c r="I229" i="22"/>
  <c r="U230" i="22"/>
  <c r="U240" i="22"/>
  <c r="U243" i="22"/>
  <c r="U250" i="22"/>
  <c r="I250" i="22"/>
  <c r="U253" i="22"/>
  <c r="U266" i="22"/>
  <c r="I266" i="22"/>
  <c r="U269" i="22"/>
  <c r="U337" i="22"/>
  <c r="G393" i="22"/>
  <c r="U376" i="22"/>
  <c r="U388" i="22"/>
  <c r="I388" i="22"/>
  <c r="U389" i="22"/>
  <c r="U445" i="22"/>
  <c r="U450" i="22"/>
  <c r="I450" i="22"/>
  <c r="I453" i="22"/>
  <c r="U453" i="22"/>
  <c r="U706" i="22"/>
  <c r="U702" i="22"/>
  <c r="U698" i="22"/>
  <c r="U694" i="22"/>
  <c r="U650" i="22"/>
  <c r="U646" i="22"/>
  <c r="U642" i="22"/>
  <c r="U707" i="22"/>
  <c r="U703" i="22"/>
  <c r="U699" i="22"/>
  <c r="U695" i="22"/>
  <c r="U691" i="22"/>
  <c r="U687" i="22"/>
  <c r="U683" i="22"/>
  <c r="U679" i="22"/>
  <c r="U675" i="22"/>
  <c r="U671" i="22"/>
  <c r="U663" i="22"/>
  <c r="U659" i="22"/>
  <c r="U655" i="22"/>
  <c r="U651" i="22"/>
  <c r="U647" i="22"/>
  <c r="U643" i="22"/>
  <c r="U639" i="22"/>
  <c r="U635" i="22"/>
  <c r="U631" i="22"/>
  <c r="U627" i="22"/>
  <c r="U704" i="22"/>
  <c r="U688" i="22"/>
  <c r="U672" i="22"/>
  <c r="U660" i="22"/>
  <c r="U644" i="22"/>
  <c r="U628" i="22"/>
  <c r="U619" i="22"/>
  <c r="U708" i="22"/>
  <c r="U692" i="22"/>
  <c r="U676" i="22"/>
  <c r="U664" i="22"/>
  <c r="U648" i="22"/>
  <c r="U632" i="22"/>
  <c r="U618" i="22"/>
  <c r="U696" i="22"/>
  <c r="U680" i="22"/>
  <c r="U665" i="22"/>
  <c r="U652" i="22"/>
  <c r="U636" i="22"/>
  <c r="U700" i="22"/>
  <c r="U640" i="22"/>
  <c r="U611" i="22"/>
  <c r="U607" i="22"/>
  <c r="U603" i="22"/>
  <c r="U599" i="22"/>
  <c r="U595" i="22"/>
  <c r="U591" i="22"/>
  <c r="U587" i="22"/>
  <c r="U583" i="22"/>
  <c r="U579" i="22"/>
  <c r="U575" i="22"/>
  <c r="U571" i="22"/>
  <c r="U567" i="22"/>
  <c r="U566" i="22"/>
  <c r="U563" i="22"/>
  <c r="U554" i="22"/>
  <c r="U544" i="22"/>
  <c r="U537" i="22"/>
  <c r="U684" i="22"/>
  <c r="U552" i="22"/>
  <c r="U542" i="22"/>
  <c r="U540" i="22"/>
  <c r="U533" i="22"/>
  <c r="U527" i="22"/>
  <c r="U523" i="22"/>
  <c r="U519" i="22"/>
  <c r="U515" i="22"/>
  <c r="U511" i="22"/>
  <c r="U507" i="22"/>
  <c r="U503" i="22"/>
  <c r="U668" i="22"/>
  <c r="U667" i="22"/>
  <c r="U666" i="22"/>
  <c r="U625" i="22"/>
  <c r="U622" i="22"/>
  <c r="U612" i="22"/>
  <c r="U608" i="22"/>
  <c r="U604" i="22"/>
  <c r="U562" i="22"/>
  <c r="U536" i="22"/>
  <c r="U548" i="22"/>
  <c r="U541" i="22"/>
  <c r="U534" i="22"/>
  <c r="U531" i="22"/>
  <c r="U517" i="22"/>
  <c r="U501" i="22"/>
  <c r="U494" i="22"/>
  <c r="U489" i="22"/>
  <c r="U481" i="22"/>
  <c r="U458" i="22"/>
  <c r="U448" i="22"/>
  <c r="U656" i="22"/>
  <c r="U558" i="22"/>
  <c r="U550" i="22"/>
  <c r="U513" i="22"/>
  <c r="U496" i="22"/>
  <c r="U483" i="22"/>
  <c r="U475" i="22"/>
  <c r="U472" i="22"/>
  <c r="U470" i="22"/>
  <c r="U444" i="22"/>
  <c r="U560" i="22"/>
  <c r="U525" i="22"/>
  <c r="U509" i="22"/>
  <c r="U498" i="22"/>
  <c r="U490" i="22"/>
  <c r="U485" i="22"/>
  <c r="U477" i="22"/>
  <c r="U466" i="22"/>
  <c r="U459" i="22"/>
  <c r="U456" i="22"/>
  <c r="U437" i="22"/>
  <c r="U433" i="22"/>
  <c r="U429" i="22"/>
  <c r="U425" i="22"/>
  <c r="U421" i="22"/>
  <c r="U419" i="22"/>
  <c r="U415" i="22"/>
  <c r="U411" i="22"/>
  <c r="U407" i="22"/>
  <c r="U403" i="22"/>
  <c r="U399" i="22"/>
  <c r="U397" i="22"/>
  <c r="U390" i="22"/>
  <c r="U386" i="22"/>
  <c r="U382" i="22"/>
  <c r="U378" i="22"/>
  <c r="U372" i="22"/>
  <c r="U368" i="22"/>
  <c r="U364" i="22"/>
  <c r="U360" i="22"/>
  <c r="U356" i="22"/>
  <c r="U352" i="22"/>
  <c r="U505" i="22"/>
  <c r="U492" i="22"/>
  <c r="U464" i="22"/>
  <c r="U430" i="22"/>
  <c r="U404" i="22"/>
  <c r="U379" i="22"/>
  <c r="U373" i="22"/>
  <c r="U357" i="22"/>
  <c r="U344" i="22"/>
  <c r="U330" i="22"/>
  <c r="U291" i="22"/>
  <c r="U454" i="22"/>
  <c r="U426" i="22"/>
  <c r="U416" i="22"/>
  <c r="U400" i="22"/>
  <c r="U391" i="22"/>
  <c r="U369" i="22"/>
  <c r="U353" i="22"/>
  <c r="U334" i="22"/>
  <c r="U289" i="22"/>
  <c r="U287" i="22"/>
  <c r="U281" i="22"/>
  <c r="U279" i="22"/>
  <c r="U275" i="22"/>
  <c r="U271" i="22"/>
  <c r="U267" i="22"/>
  <c r="U263" i="22"/>
  <c r="U259" i="22"/>
  <c r="U255" i="22"/>
  <c r="U251" i="22"/>
  <c r="U247" i="22"/>
  <c r="U487" i="22"/>
  <c r="U471" i="22"/>
  <c r="U462" i="22"/>
  <c r="U457" i="22"/>
  <c r="U438" i="22"/>
  <c r="U422" i="22"/>
  <c r="U412" i="22"/>
  <c r="U387" i="22"/>
  <c r="U365" i="22"/>
  <c r="U322" i="22"/>
  <c r="U316" i="22"/>
  <c r="U312" i="22"/>
  <c r="U308" i="22"/>
  <c r="U304" i="22"/>
  <c r="U300" i="22"/>
  <c r="U296" i="22"/>
  <c r="U295" i="22"/>
  <c r="U292" i="22"/>
  <c r="U285" i="22"/>
  <c r="U282" i="22"/>
  <c r="U276" i="22"/>
  <c r="U272" i="22"/>
  <c r="U268" i="22"/>
  <c r="U264" i="22"/>
  <c r="U260" i="22"/>
  <c r="U256" i="22"/>
  <c r="U252" i="22"/>
  <c r="U248" i="22"/>
  <c r="U244" i="22"/>
  <c r="U239" i="22"/>
  <c r="U235" i="22"/>
  <c r="U231" i="22"/>
  <c r="U227" i="22"/>
  <c r="U221" i="22"/>
  <c r="U217" i="22"/>
  <c r="U213" i="22"/>
  <c r="U209" i="22"/>
  <c r="U203" i="22"/>
  <c r="U199" i="22"/>
  <c r="U197" i="22"/>
  <c r="U193" i="22"/>
  <c r="U189" i="22"/>
  <c r="U185" i="22"/>
  <c r="U181" i="22"/>
  <c r="U177" i="22"/>
  <c r="U173" i="22"/>
  <c r="U169" i="22"/>
  <c r="U160" i="22"/>
  <c r="U156" i="22"/>
  <c r="U152" i="22"/>
  <c r="U148" i="22"/>
  <c r="U144" i="22"/>
  <c r="U21" i="22"/>
  <c r="U33" i="22"/>
  <c r="U37" i="22"/>
  <c r="X710" i="22"/>
  <c r="I9" i="22" s="1"/>
  <c r="U87" i="22"/>
  <c r="U176" i="22"/>
  <c r="U191" i="22"/>
  <c r="I191" i="22"/>
  <c r="U225" i="22"/>
  <c r="U237" i="22"/>
  <c r="I237" i="22"/>
  <c r="U277" i="22"/>
  <c r="U284" i="22"/>
  <c r="I284" i="22"/>
  <c r="U288" i="22"/>
  <c r="K710" i="22"/>
  <c r="I6" i="22" s="1"/>
  <c r="P710" i="22"/>
  <c r="I139" i="22"/>
  <c r="U140" i="22"/>
  <c r="U143" i="22"/>
  <c r="U149" i="22"/>
  <c r="U151" i="22"/>
  <c r="U157" i="22"/>
  <c r="U159" i="22"/>
  <c r="U166" i="22"/>
  <c r="U171" i="22"/>
  <c r="I171" i="22"/>
  <c r="U172" i="22"/>
  <c r="U182" i="22"/>
  <c r="U187" i="22"/>
  <c r="I187" i="22"/>
  <c r="U188" i="22"/>
  <c r="U204" i="22"/>
  <c r="U211" i="22"/>
  <c r="I211" i="22"/>
  <c r="U212" i="22"/>
  <c r="U222" i="22"/>
  <c r="U228" i="22"/>
  <c r="U233" i="22"/>
  <c r="I233" i="22"/>
  <c r="U234" i="22"/>
  <c r="U246" i="22"/>
  <c r="I246" i="22"/>
  <c r="U249" i="22"/>
  <c r="U262" i="22"/>
  <c r="I262" i="22"/>
  <c r="U265" i="22"/>
  <c r="U278" i="22"/>
  <c r="I278" i="22"/>
  <c r="U293" i="22"/>
  <c r="I293" i="22"/>
  <c r="U299" i="22"/>
  <c r="U303" i="22"/>
  <c r="U307" i="22"/>
  <c r="U311" i="22"/>
  <c r="U315" i="22"/>
  <c r="U319" i="22"/>
  <c r="U350" i="22"/>
  <c r="I350" i="22"/>
  <c r="U351" i="22"/>
  <c r="U383" i="22"/>
  <c r="G441" i="22"/>
  <c r="U413" i="22"/>
  <c r="I413" i="22"/>
  <c r="U414" i="22"/>
  <c r="U423" i="22"/>
  <c r="I423" i="22"/>
  <c r="U424" i="22"/>
  <c r="Y165" i="22"/>
  <c r="H242" i="22"/>
  <c r="U286" i="22"/>
  <c r="U323" i="22"/>
  <c r="I323" i="22"/>
  <c r="U324" i="22"/>
  <c r="U333" i="22"/>
  <c r="U338" i="22"/>
  <c r="U354" i="22"/>
  <c r="I354" i="22"/>
  <c r="U355" i="22"/>
  <c r="U370" i="22"/>
  <c r="I370" i="22"/>
  <c r="U371" i="22"/>
  <c r="U377" i="22"/>
  <c r="U392" i="22"/>
  <c r="I392" i="22"/>
  <c r="U394" i="22"/>
  <c r="I394" i="22"/>
  <c r="U401" i="22"/>
  <c r="I401" i="22"/>
  <c r="U402" i="22"/>
  <c r="U417" i="22"/>
  <c r="I417" i="22"/>
  <c r="U418" i="22"/>
  <c r="U427" i="22"/>
  <c r="I427" i="22"/>
  <c r="U428" i="22"/>
  <c r="U455" i="22"/>
  <c r="I455" i="22"/>
  <c r="U460" i="22"/>
  <c r="I460" i="22"/>
  <c r="I463" i="22"/>
  <c r="U463" i="22"/>
  <c r="U488" i="22"/>
  <c r="I488" i="22"/>
  <c r="U581" i="22"/>
  <c r="I581" i="22"/>
  <c r="U596" i="22"/>
  <c r="U597" i="22"/>
  <c r="I597" i="22"/>
  <c r="U613" i="22"/>
  <c r="I613" i="22"/>
  <c r="U280" i="22"/>
  <c r="I286" i="22"/>
  <c r="U290" i="22"/>
  <c r="G347" i="22"/>
  <c r="U298" i="22"/>
  <c r="U302" i="22"/>
  <c r="U306" i="22"/>
  <c r="U310" i="22"/>
  <c r="U314" i="22"/>
  <c r="U318" i="22"/>
  <c r="N319" i="22"/>
  <c r="U320" i="22"/>
  <c r="U329" i="22"/>
  <c r="U335" i="22"/>
  <c r="I335" i="22"/>
  <c r="U336" i="22"/>
  <c r="U343" i="22"/>
  <c r="U348" i="22"/>
  <c r="U358" i="22"/>
  <c r="I358" i="22"/>
  <c r="U359" i="22"/>
  <c r="U374" i="22"/>
  <c r="I374" i="22"/>
  <c r="U375" i="22"/>
  <c r="U380" i="22"/>
  <c r="I380" i="22"/>
  <c r="U381" i="22"/>
  <c r="U395" i="22"/>
  <c r="I395" i="22"/>
  <c r="U396" i="22"/>
  <c r="U405" i="22"/>
  <c r="I405" i="22"/>
  <c r="U406" i="22"/>
  <c r="U431" i="22"/>
  <c r="I431" i="22"/>
  <c r="U432" i="22"/>
  <c r="U465" i="22"/>
  <c r="I465" i="22"/>
  <c r="I290" i="22"/>
  <c r="U297" i="22"/>
  <c r="I298" i="22"/>
  <c r="U301" i="22"/>
  <c r="I302" i="22"/>
  <c r="U305" i="22"/>
  <c r="I306" i="22"/>
  <c r="U309" i="22"/>
  <c r="I310" i="22"/>
  <c r="U313" i="22"/>
  <c r="I314" i="22"/>
  <c r="U317" i="22"/>
  <c r="I318" i="22"/>
  <c r="U325" i="22"/>
  <c r="U331" i="22"/>
  <c r="I331" i="22"/>
  <c r="U332" i="22"/>
  <c r="U339" i="22"/>
  <c r="U345" i="22"/>
  <c r="I345" i="22"/>
  <c r="U346" i="22"/>
  <c r="U362" i="22"/>
  <c r="I362" i="22"/>
  <c r="U363" i="22"/>
  <c r="U384" i="22"/>
  <c r="I384" i="22"/>
  <c r="U385" i="22"/>
  <c r="Y394" i="22"/>
  <c r="U409" i="22"/>
  <c r="I409" i="22"/>
  <c r="U410" i="22"/>
  <c r="U435" i="22"/>
  <c r="I435" i="22"/>
  <c r="U436" i="22"/>
  <c r="H441" i="22"/>
  <c r="U446" i="22"/>
  <c r="U493" i="22"/>
  <c r="I493" i="22"/>
  <c r="U506" i="22"/>
  <c r="I506" i="22"/>
  <c r="Y348" i="22"/>
  <c r="H393" i="22"/>
  <c r="U398" i="22"/>
  <c r="U420" i="22"/>
  <c r="G499" i="22"/>
  <c r="U443" i="22"/>
  <c r="U449" i="22"/>
  <c r="U468" i="22"/>
  <c r="U469" i="22"/>
  <c r="U474" i="22"/>
  <c r="I478" i="22"/>
  <c r="U478" i="22"/>
  <c r="I486" i="22"/>
  <c r="U486" i="22"/>
  <c r="I491" i="22"/>
  <c r="U491" i="22"/>
  <c r="U510" i="22"/>
  <c r="I510" i="22"/>
  <c r="U526" i="22"/>
  <c r="I526" i="22"/>
  <c r="U561" i="22"/>
  <c r="I561" i="22"/>
  <c r="U569" i="22"/>
  <c r="I569" i="22"/>
  <c r="U585" i="22"/>
  <c r="I585" i="22"/>
  <c r="U601" i="22"/>
  <c r="I601" i="22"/>
  <c r="I420" i="22"/>
  <c r="U442" i="22"/>
  <c r="I443" i="22"/>
  <c r="U447" i="22"/>
  <c r="I469" i="22"/>
  <c r="U473" i="22"/>
  <c r="I474" i="22"/>
  <c r="U476" i="22"/>
  <c r="I476" i="22"/>
  <c r="U484" i="22"/>
  <c r="I484" i="22"/>
  <c r="U497" i="22"/>
  <c r="I497" i="22"/>
  <c r="H499" i="22"/>
  <c r="G565" i="22"/>
  <c r="U514" i="22"/>
  <c r="I514" i="22"/>
  <c r="U551" i="22"/>
  <c r="I551" i="22"/>
  <c r="U556" i="22"/>
  <c r="I556" i="22"/>
  <c r="I559" i="22"/>
  <c r="U559" i="22"/>
  <c r="U573" i="22"/>
  <c r="I573" i="22"/>
  <c r="U589" i="22"/>
  <c r="I589" i="22"/>
  <c r="U605" i="22"/>
  <c r="I605" i="22"/>
  <c r="U616" i="22"/>
  <c r="I616" i="22"/>
  <c r="U653" i="22"/>
  <c r="I653" i="22"/>
  <c r="U654" i="22"/>
  <c r="I442" i="22"/>
  <c r="Y442" i="22"/>
  <c r="U451" i="22"/>
  <c r="U461" i="22"/>
  <c r="U467" i="22"/>
  <c r="I473" i="22"/>
  <c r="I482" i="22"/>
  <c r="U482" i="22"/>
  <c r="I495" i="22"/>
  <c r="U495" i="22"/>
  <c r="H565" i="22"/>
  <c r="U502" i="22"/>
  <c r="I502" i="22"/>
  <c r="U518" i="22"/>
  <c r="I518" i="22"/>
  <c r="U529" i="22"/>
  <c r="U532" i="22"/>
  <c r="I532" i="22"/>
  <c r="U535" i="22"/>
  <c r="I535" i="22"/>
  <c r="U546" i="22"/>
  <c r="I546" i="22"/>
  <c r="I549" i="22"/>
  <c r="U549" i="22"/>
  <c r="U577" i="22"/>
  <c r="I577" i="22"/>
  <c r="U593" i="22"/>
  <c r="I593" i="22"/>
  <c r="U609" i="22"/>
  <c r="I609" i="22"/>
  <c r="U504" i="22"/>
  <c r="U508" i="22"/>
  <c r="U512" i="22"/>
  <c r="U516" i="22"/>
  <c r="U520" i="22"/>
  <c r="U524" i="22"/>
  <c r="U528" i="22"/>
  <c r="U530" i="22"/>
  <c r="U538" i="22"/>
  <c r="U539" i="22"/>
  <c r="U545" i="22"/>
  <c r="U555" i="22"/>
  <c r="U564" i="22"/>
  <c r="H624" i="22"/>
  <c r="U568" i="22"/>
  <c r="U572" i="22"/>
  <c r="U576" i="22"/>
  <c r="U580" i="22"/>
  <c r="U584" i="22"/>
  <c r="U588" i="22"/>
  <c r="U592" i="22"/>
  <c r="U600" i="22"/>
  <c r="U621" i="22"/>
  <c r="I626" i="22"/>
  <c r="U626" i="22"/>
  <c r="U543" i="22"/>
  <c r="U553" i="22"/>
  <c r="U570" i="22"/>
  <c r="U574" i="22"/>
  <c r="U578" i="22"/>
  <c r="U582" i="22"/>
  <c r="U586" i="22"/>
  <c r="U590" i="22"/>
  <c r="U594" i="22"/>
  <c r="U598" i="22"/>
  <c r="U602" i="22"/>
  <c r="U606" i="22"/>
  <c r="U610" i="22"/>
  <c r="U614" i="22"/>
  <c r="U681" i="22"/>
  <c r="I681" i="22"/>
  <c r="U682" i="22"/>
  <c r="U500" i="22"/>
  <c r="I543" i="22"/>
  <c r="U547" i="22"/>
  <c r="I553" i="22"/>
  <c r="U557" i="22"/>
  <c r="N615" i="22"/>
  <c r="I596" i="22"/>
  <c r="U637" i="22"/>
  <c r="I637" i="22"/>
  <c r="U638" i="22"/>
  <c r="U697" i="22"/>
  <c r="I697" i="22"/>
  <c r="U615" i="22"/>
  <c r="U623" i="22"/>
  <c r="G709" i="22"/>
  <c r="U633" i="22"/>
  <c r="I633" i="22"/>
  <c r="U634" i="22"/>
  <c r="U649" i="22"/>
  <c r="I649" i="22"/>
  <c r="U677" i="22"/>
  <c r="I677" i="22"/>
  <c r="U678" i="22"/>
  <c r="U693" i="22"/>
  <c r="I693" i="22"/>
  <c r="U617" i="22"/>
  <c r="U620" i="22"/>
  <c r="H709" i="22"/>
  <c r="I625" i="22"/>
  <c r="U629" i="22"/>
  <c r="I629" i="22"/>
  <c r="U630" i="22"/>
  <c r="U645" i="22"/>
  <c r="I645" i="22"/>
  <c r="U661" i="22"/>
  <c r="I661" i="22"/>
  <c r="U662" i="22"/>
  <c r="U673" i="22"/>
  <c r="I673" i="22"/>
  <c r="U674" i="22"/>
  <c r="U689" i="22"/>
  <c r="I689" i="22"/>
  <c r="U690" i="22"/>
  <c r="U705" i="22"/>
  <c r="I705" i="22"/>
  <c r="U641" i="22"/>
  <c r="I641" i="22"/>
  <c r="U657" i="22"/>
  <c r="I657" i="22"/>
  <c r="U658" i="22"/>
  <c r="I667" i="22"/>
  <c r="U669" i="22"/>
  <c r="I669" i="22"/>
  <c r="U670" i="22"/>
  <c r="U685" i="22"/>
  <c r="I685" i="22"/>
  <c r="U686" i="22"/>
  <c r="U701" i="22"/>
  <c r="I701" i="22"/>
  <c r="U179" i="21"/>
  <c r="I179" i="21"/>
  <c r="U232" i="21"/>
  <c r="I232" i="21"/>
  <c r="U248" i="21"/>
  <c r="I248" i="21"/>
  <c r="U312" i="21"/>
  <c r="I312" i="21"/>
  <c r="U818" i="21"/>
  <c r="U814" i="21"/>
  <c r="U810" i="21"/>
  <c r="U819" i="21"/>
  <c r="U815" i="21"/>
  <c r="U811" i="21"/>
  <c r="U807" i="21"/>
  <c r="U803" i="21"/>
  <c r="U799" i="21"/>
  <c r="U795" i="21"/>
  <c r="U791" i="21"/>
  <c r="U787" i="21"/>
  <c r="U782" i="21"/>
  <c r="U778" i="21"/>
  <c r="U774" i="21"/>
  <c r="U768" i="21"/>
  <c r="U762" i="21"/>
  <c r="U758" i="21"/>
  <c r="U754" i="21"/>
  <c r="U753" i="21"/>
  <c r="U816" i="21"/>
  <c r="U800" i="21"/>
  <c r="U779" i="21"/>
  <c r="U759" i="21"/>
  <c r="U735" i="21"/>
  <c r="U820" i="21"/>
  <c r="U804" i="21"/>
  <c r="U788" i="21"/>
  <c r="U775" i="21"/>
  <c r="U755" i="21"/>
  <c r="U731" i="21"/>
  <c r="U808" i="21"/>
  <c r="U792" i="21"/>
  <c r="U771" i="21"/>
  <c r="U769" i="21"/>
  <c r="U736" i="21"/>
  <c r="U729" i="21"/>
  <c r="U725" i="21"/>
  <c r="U721" i="21"/>
  <c r="U717" i="21"/>
  <c r="U713" i="21"/>
  <c r="U705" i="21"/>
  <c r="U703" i="21"/>
  <c r="U699" i="21"/>
  <c r="U695" i="21"/>
  <c r="U689" i="21"/>
  <c r="U685" i="21"/>
  <c r="U681" i="21"/>
  <c r="U677" i="21"/>
  <c r="U812" i="21"/>
  <c r="U765" i="21"/>
  <c r="U764" i="21"/>
  <c r="U763" i="21"/>
  <c r="U739" i="21"/>
  <c r="U726" i="21"/>
  <c r="U710" i="21"/>
  <c r="U700" i="21"/>
  <c r="U682" i="21"/>
  <c r="U607" i="21"/>
  <c r="U603" i="21"/>
  <c r="U599" i="21"/>
  <c r="U595" i="21"/>
  <c r="U591" i="21"/>
  <c r="U587" i="21"/>
  <c r="U583" i="21"/>
  <c r="U573" i="21"/>
  <c r="U572" i="21"/>
  <c r="U562" i="21"/>
  <c r="U796" i="21"/>
  <c r="U783" i="21"/>
  <c r="U751" i="21"/>
  <c r="U732" i="21"/>
  <c r="U722" i="21"/>
  <c r="U706" i="21"/>
  <c r="U696" i="21"/>
  <c r="U678" i="21"/>
  <c r="U658" i="21"/>
  <c r="U654" i="21"/>
  <c r="U650" i="21"/>
  <c r="U646" i="21"/>
  <c r="U642" i="21"/>
  <c r="U638" i="21"/>
  <c r="U786" i="21"/>
  <c r="U747" i="21"/>
  <c r="U718" i="21"/>
  <c r="U690" i="21"/>
  <c r="U673" i="21"/>
  <c r="U669" i="21"/>
  <c r="U632" i="21"/>
  <c r="U628" i="21"/>
  <c r="U624" i="21"/>
  <c r="U620" i="21"/>
  <c r="U616" i="21"/>
  <c r="U612" i="21"/>
  <c r="U604" i="21"/>
  <c r="U600" i="21"/>
  <c r="U596" i="21"/>
  <c r="U592" i="21"/>
  <c r="U588" i="21"/>
  <c r="U584" i="21"/>
  <c r="U686" i="21"/>
  <c r="U655" i="21"/>
  <c r="U647" i="21"/>
  <c r="U639" i="21"/>
  <c r="U581" i="21"/>
  <c r="U574" i="21"/>
  <c r="U566" i="21"/>
  <c r="U554" i="21"/>
  <c r="U664" i="21"/>
  <c r="U563" i="21"/>
  <c r="U548" i="21"/>
  <c r="U516" i="21"/>
  <c r="U512" i="21"/>
  <c r="U508" i="21"/>
  <c r="U504" i="21"/>
  <c r="U496" i="21"/>
  <c r="U492" i="21"/>
  <c r="U440" i="21"/>
  <c r="U436" i="21"/>
  <c r="U432" i="21"/>
  <c r="U428" i="21"/>
  <c r="U424" i="21"/>
  <c r="U418" i="21"/>
  <c r="U414" i="21"/>
  <c r="U410" i="21"/>
  <c r="U406" i="21"/>
  <c r="U402" i="21"/>
  <c r="U398" i="21"/>
  <c r="U394" i="21"/>
  <c r="U389" i="21"/>
  <c r="U385" i="21"/>
  <c r="U381" i="21"/>
  <c r="U377" i="21"/>
  <c r="U373" i="21"/>
  <c r="U367" i="21"/>
  <c r="U363" i="21"/>
  <c r="U359" i="21"/>
  <c r="U355" i="21"/>
  <c r="U351" i="21"/>
  <c r="U347" i="21"/>
  <c r="U345" i="21"/>
  <c r="U341" i="21"/>
  <c r="U337" i="21"/>
  <c r="U331" i="21"/>
  <c r="U643" i="21"/>
  <c r="U560" i="21"/>
  <c r="U486" i="21"/>
  <c r="U482" i="21"/>
  <c r="U478" i="21"/>
  <c r="U474" i="21"/>
  <c r="U468" i="21"/>
  <c r="U464" i="21"/>
  <c r="U460" i="21"/>
  <c r="U456" i="21"/>
  <c r="U452" i="21"/>
  <c r="U448" i="21"/>
  <c r="U444" i="21"/>
  <c r="U438" i="21"/>
  <c r="U430" i="21"/>
  <c r="U651" i="21"/>
  <c r="U577" i="21"/>
  <c r="U570" i="21"/>
  <c r="U549" i="21"/>
  <c r="U513" i="21"/>
  <c r="U505" i="21"/>
  <c r="U497" i="21"/>
  <c r="U437" i="21"/>
  <c r="U429" i="21"/>
  <c r="U421" i="21"/>
  <c r="U415" i="21"/>
  <c r="U407" i="21"/>
  <c r="U399" i="21"/>
  <c r="U714" i="21"/>
  <c r="U659" i="21"/>
  <c r="U551" i="21"/>
  <c r="U546" i="21"/>
  <c r="U392" i="21"/>
  <c r="U567" i="21"/>
  <c r="U542" i="21"/>
  <c r="U526" i="21"/>
  <c r="U493" i="21"/>
  <c r="U489" i="21"/>
  <c r="V489" i="21" s="1"/>
  <c r="U408" i="21"/>
  <c r="U403" i="21"/>
  <c r="U390" i="21"/>
  <c r="U378" i="21"/>
  <c r="U374" i="21"/>
  <c r="U364" i="21"/>
  <c r="U579" i="21"/>
  <c r="U538" i="21"/>
  <c r="U501" i="21"/>
  <c r="U433" i="21"/>
  <c r="U425" i="21"/>
  <c r="U400" i="21"/>
  <c r="U395" i="21"/>
  <c r="U387" i="21"/>
  <c r="U371" i="21"/>
  <c r="U360" i="21"/>
  <c r="U352" i="21"/>
  <c r="U342" i="21"/>
  <c r="U332" i="21"/>
  <c r="U324" i="21"/>
  <c r="U320" i="21"/>
  <c r="U558" i="21"/>
  <c r="U556" i="21"/>
  <c r="U534" i="21"/>
  <c r="U509" i="21"/>
  <c r="U422" i="21"/>
  <c r="U419" i="21"/>
  <c r="U386" i="21"/>
  <c r="U382" i="21"/>
  <c r="U368" i="21"/>
  <c r="U357" i="21"/>
  <c r="U349" i="21"/>
  <c r="U339" i="21"/>
  <c r="U329" i="21"/>
  <c r="U327" i="21"/>
  <c r="U321" i="21"/>
  <c r="U314" i="21"/>
  <c r="U310" i="21"/>
  <c r="U304" i="21"/>
  <c r="U300" i="21"/>
  <c r="U296" i="21"/>
  <c r="U292" i="21"/>
  <c r="U288" i="21"/>
  <c r="U283" i="21"/>
  <c r="U279" i="21"/>
  <c r="U275" i="21"/>
  <c r="U271" i="21"/>
  <c r="U267" i="21"/>
  <c r="U263" i="21"/>
  <c r="U259" i="21"/>
  <c r="U255" i="21"/>
  <c r="U250" i="21"/>
  <c r="U246" i="21"/>
  <c r="U242" i="21"/>
  <c r="U238" i="21"/>
  <c r="U234" i="21"/>
  <c r="U230" i="21"/>
  <c r="U224" i="21"/>
  <c r="U220" i="21"/>
  <c r="U216" i="21"/>
  <c r="U212" i="21"/>
  <c r="U208" i="21"/>
  <c r="U204" i="21"/>
  <c r="U198" i="21"/>
  <c r="U192" i="21"/>
  <c r="U191" i="21"/>
  <c r="U189" i="21"/>
  <c r="U185" i="21"/>
  <c r="U181" i="21"/>
  <c r="U177" i="21"/>
  <c r="I19" i="21"/>
  <c r="I23" i="21"/>
  <c r="I27" i="21"/>
  <c r="I29" i="21"/>
  <c r="I33" i="21"/>
  <c r="I37" i="21"/>
  <c r="I41" i="21"/>
  <c r="I47" i="21"/>
  <c r="I51" i="21"/>
  <c r="I55" i="21"/>
  <c r="I59" i="21"/>
  <c r="K822" i="21"/>
  <c r="I6" i="21" s="1"/>
  <c r="I68" i="21"/>
  <c r="I72" i="21"/>
  <c r="I76" i="21"/>
  <c r="I80" i="21"/>
  <c r="I84" i="21"/>
  <c r="U90" i="21"/>
  <c r="I91" i="21"/>
  <c r="U97" i="21"/>
  <c r="I98" i="21"/>
  <c r="U101" i="21"/>
  <c r="I102" i="21"/>
  <c r="U105" i="21"/>
  <c r="I106" i="21"/>
  <c r="U110" i="21"/>
  <c r="U114" i="21"/>
  <c r="U118" i="21"/>
  <c r="U122" i="21"/>
  <c r="U126" i="21"/>
  <c r="U130" i="21"/>
  <c r="U134" i="21"/>
  <c r="U138" i="21"/>
  <c r="U142" i="21"/>
  <c r="H190" i="21"/>
  <c r="U147" i="21"/>
  <c r="U151" i="21"/>
  <c r="U157" i="21"/>
  <c r="U161" i="21"/>
  <c r="U168" i="21"/>
  <c r="U172" i="21"/>
  <c r="U178" i="21"/>
  <c r="U183" i="21"/>
  <c r="I183" i="21"/>
  <c r="U184" i="21"/>
  <c r="U194" i="21"/>
  <c r="I194" i="21"/>
  <c r="U195" i="21"/>
  <c r="U196" i="21"/>
  <c r="I196" i="21"/>
  <c r="U197" i="21"/>
  <c r="U203" i="21"/>
  <c r="U213" i="21"/>
  <c r="U218" i="21"/>
  <c r="I218" i="21"/>
  <c r="U219" i="21"/>
  <c r="U231" i="21"/>
  <c r="U236" i="21"/>
  <c r="I236" i="21"/>
  <c r="U237" i="21"/>
  <c r="U247" i="21"/>
  <c r="U252" i="21"/>
  <c r="I252" i="21"/>
  <c r="H317" i="21"/>
  <c r="I254" i="21"/>
  <c r="U256" i="21"/>
  <c r="U261" i="21"/>
  <c r="I261" i="21"/>
  <c r="U262" i="21"/>
  <c r="U272" i="21"/>
  <c r="U277" i="21"/>
  <c r="I277" i="21"/>
  <c r="U278" i="21"/>
  <c r="U293" i="21"/>
  <c r="U298" i="21"/>
  <c r="I298" i="21"/>
  <c r="U299" i="21"/>
  <c r="U311" i="21"/>
  <c r="U316" i="21"/>
  <c r="I316" i="21"/>
  <c r="H391" i="21"/>
  <c r="U318" i="21"/>
  <c r="I318" i="21"/>
  <c r="U323" i="21"/>
  <c r="I323" i="21"/>
  <c r="U335" i="21"/>
  <c r="U338" i="21"/>
  <c r="U358" i="21"/>
  <c r="I358" i="21"/>
  <c r="U27" i="21"/>
  <c r="I146" i="21"/>
  <c r="U214" i="21"/>
  <c r="I214" i="21"/>
  <c r="U257" i="21"/>
  <c r="I257" i="21"/>
  <c r="U273" i="21"/>
  <c r="I273" i="21"/>
  <c r="U294" i="21"/>
  <c r="I294" i="21"/>
  <c r="U340" i="21"/>
  <c r="I340" i="21"/>
  <c r="U446" i="21"/>
  <c r="I446" i="21"/>
  <c r="U462" i="21"/>
  <c r="I462" i="21"/>
  <c r="U719" i="21"/>
  <c r="I719" i="21"/>
  <c r="I744" i="21"/>
  <c r="U744" i="21"/>
  <c r="H63" i="21"/>
  <c r="L822" i="21"/>
  <c r="I7" i="21" s="1"/>
  <c r="U65" i="21"/>
  <c r="U85" i="21"/>
  <c r="U88" i="21"/>
  <c r="G143" i="21"/>
  <c r="U95" i="21"/>
  <c r="U99" i="21"/>
  <c r="U103" i="21"/>
  <c r="U108" i="21"/>
  <c r="U112" i="21"/>
  <c r="U116" i="21"/>
  <c r="U120" i="21"/>
  <c r="U124" i="21"/>
  <c r="U128" i="21"/>
  <c r="U132" i="21"/>
  <c r="U136" i="21"/>
  <c r="U140" i="21"/>
  <c r="U146" i="21"/>
  <c r="U150" i="21"/>
  <c r="U154" i="21"/>
  <c r="U156" i="21"/>
  <c r="U160" i="21"/>
  <c r="U164" i="21"/>
  <c r="U169" i="21"/>
  <c r="U173" i="21"/>
  <c r="U182" i="21"/>
  <c r="U187" i="21"/>
  <c r="I187" i="21"/>
  <c r="U188" i="21"/>
  <c r="U193" i="21"/>
  <c r="U200" i="21"/>
  <c r="I200" i="21"/>
  <c r="U201" i="21"/>
  <c r="U206" i="21"/>
  <c r="I206" i="21"/>
  <c r="U207" i="21"/>
  <c r="U217" i="21"/>
  <c r="U222" i="21"/>
  <c r="I222" i="21"/>
  <c r="U223" i="21"/>
  <c r="U235" i="21"/>
  <c r="U240" i="21"/>
  <c r="I240" i="21"/>
  <c r="U241" i="21"/>
  <c r="U251" i="21"/>
  <c r="U254" i="21"/>
  <c r="U260" i="21"/>
  <c r="U265" i="21"/>
  <c r="I265" i="21"/>
  <c r="U266" i="21"/>
  <c r="U276" i="21"/>
  <c r="U281" i="21"/>
  <c r="I281" i="21"/>
  <c r="U282" i="21"/>
  <c r="U286" i="21"/>
  <c r="I286" i="21"/>
  <c r="U287" i="21"/>
  <c r="U297" i="21"/>
  <c r="U302" i="21"/>
  <c r="I302" i="21"/>
  <c r="U303" i="21"/>
  <c r="U315" i="21"/>
  <c r="U319" i="21"/>
  <c r="I319" i="21"/>
  <c r="U322" i="21"/>
  <c r="U330" i="21"/>
  <c r="I330" i="21"/>
  <c r="U356" i="21"/>
  <c r="I420" i="21"/>
  <c r="U420" i="21"/>
  <c r="U511" i="21"/>
  <c r="I511" i="21"/>
  <c r="U517" i="21"/>
  <c r="E822" i="21"/>
  <c r="E12" i="21" s="1"/>
  <c r="H143" i="21"/>
  <c r="U131" i="21"/>
  <c r="U135" i="21"/>
  <c r="U139" i="21"/>
  <c r="Y146" i="21"/>
  <c r="U148" i="21"/>
  <c r="U152" i="21"/>
  <c r="U158" i="21"/>
  <c r="U162" i="21"/>
  <c r="U165" i="21"/>
  <c r="U167" i="21"/>
  <c r="U171" i="21"/>
  <c r="U175" i="21"/>
  <c r="I175" i="21"/>
  <c r="U176" i="21"/>
  <c r="U186" i="21"/>
  <c r="U199" i="21"/>
  <c r="U205" i="21"/>
  <c r="U210" i="21"/>
  <c r="I210" i="21"/>
  <c r="U211" i="21"/>
  <c r="U221" i="21"/>
  <c r="U226" i="21"/>
  <c r="I226" i="21"/>
  <c r="U227" i="21"/>
  <c r="U228" i="21"/>
  <c r="I228" i="21"/>
  <c r="U229" i="21"/>
  <c r="U239" i="21"/>
  <c r="U244" i="21"/>
  <c r="I244" i="21"/>
  <c r="U245" i="21"/>
  <c r="U264" i="21"/>
  <c r="U269" i="21"/>
  <c r="I269" i="21"/>
  <c r="U270" i="21"/>
  <c r="U280" i="21"/>
  <c r="U285" i="21"/>
  <c r="I285" i="21"/>
  <c r="U290" i="21"/>
  <c r="I290" i="21"/>
  <c r="U291" i="21"/>
  <c r="U301" i="21"/>
  <c r="U306" i="21"/>
  <c r="I306" i="21"/>
  <c r="U307" i="21"/>
  <c r="U308" i="21"/>
  <c r="I308" i="21"/>
  <c r="U309" i="21"/>
  <c r="Y318" i="21"/>
  <c r="U326" i="21"/>
  <c r="I326" i="21"/>
  <c r="U350" i="21"/>
  <c r="I350" i="21"/>
  <c r="I369" i="21"/>
  <c r="U369" i="21"/>
  <c r="I370" i="21"/>
  <c r="U370" i="21"/>
  <c r="I383" i="21"/>
  <c r="U383" i="21"/>
  <c r="U384" i="21"/>
  <c r="I384" i="21"/>
  <c r="U416" i="21"/>
  <c r="U476" i="21"/>
  <c r="I476" i="21"/>
  <c r="U530" i="21"/>
  <c r="I531" i="21"/>
  <c r="U531" i="21"/>
  <c r="H253" i="21"/>
  <c r="U372" i="21"/>
  <c r="U388" i="21"/>
  <c r="I396" i="21"/>
  <c r="H441" i="21"/>
  <c r="U396" i="21"/>
  <c r="U397" i="21"/>
  <c r="I397" i="21"/>
  <c r="I426" i="21"/>
  <c r="U426" i="21"/>
  <c r="U427" i="21"/>
  <c r="I427" i="21"/>
  <c r="U435" i="21"/>
  <c r="I435" i="21"/>
  <c r="U450" i="21"/>
  <c r="I450" i="21"/>
  <c r="U466" i="21"/>
  <c r="I466" i="21"/>
  <c r="U480" i="21"/>
  <c r="I480" i="21"/>
  <c r="U503" i="21"/>
  <c r="I503" i="21"/>
  <c r="I535" i="21"/>
  <c r="U535" i="21"/>
  <c r="U552" i="21"/>
  <c r="I559" i="21"/>
  <c r="U559" i="21"/>
  <c r="U627" i="21"/>
  <c r="U94" i="21"/>
  <c r="U334" i="21"/>
  <c r="U336" i="21"/>
  <c r="U344" i="21"/>
  <c r="U354" i="21"/>
  <c r="U362" i="21"/>
  <c r="I362" i="21"/>
  <c r="I372" i="21"/>
  <c r="I375" i="21"/>
  <c r="U375" i="21"/>
  <c r="U376" i="21"/>
  <c r="I376" i="21"/>
  <c r="I388" i="21"/>
  <c r="I404" i="21"/>
  <c r="U404" i="21"/>
  <c r="U405" i="21"/>
  <c r="I405" i="21"/>
  <c r="U454" i="21"/>
  <c r="I454" i="21"/>
  <c r="U470" i="21"/>
  <c r="I470" i="21"/>
  <c r="U484" i="21"/>
  <c r="I484" i="21"/>
  <c r="U490" i="21"/>
  <c r="U495" i="21"/>
  <c r="I495" i="21"/>
  <c r="U500" i="21"/>
  <c r="I523" i="21"/>
  <c r="H571" i="21"/>
  <c r="U523" i="21"/>
  <c r="I539" i="21"/>
  <c r="U539" i="21"/>
  <c r="G391" i="21"/>
  <c r="U328" i="21"/>
  <c r="U333" i="21"/>
  <c r="I334" i="21"/>
  <c r="I336" i="21"/>
  <c r="U343" i="21"/>
  <c r="I344" i="21"/>
  <c r="U353" i="21"/>
  <c r="I354" i="21"/>
  <c r="U361" i="21"/>
  <c r="U366" i="21"/>
  <c r="U380" i="21"/>
  <c r="G441" i="21"/>
  <c r="I412" i="21"/>
  <c r="U412" i="21"/>
  <c r="U413" i="21"/>
  <c r="I413" i="21"/>
  <c r="U458" i="21"/>
  <c r="I458" i="21"/>
  <c r="U472" i="21"/>
  <c r="I472" i="21"/>
  <c r="U519" i="21"/>
  <c r="I519" i="21"/>
  <c r="I527" i="21"/>
  <c r="U527" i="21"/>
  <c r="I543" i="21"/>
  <c r="U543" i="21"/>
  <c r="U434" i="21"/>
  <c r="U445" i="21"/>
  <c r="U449" i="21"/>
  <c r="U453" i="21"/>
  <c r="U457" i="21"/>
  <c r="U461" i="21"/>
  <c r="U465" i="21"/>
  <c r="U469" i="21"/>
  <c r="U475" i="21"/>
  <c r="U479" i="21"/>
  <c r="U483" i="21"/>
  <c r="U487" i="21"/>
  <c r="G521" i="21"/>
  <c r="U494" i="21"/>
  <c r="U502" i="21"/>
  <c r="U510" i="21"/>
  <c r="U518" i="21"/>
  <c r="H521" i="21"/>
  <c r="U522" i="21"/>
  <c r="U524" i="21"/>
  <c r="U528" i="21"/>
  <c r="U532" i="21"/>
  <c r="U536" i="21"/>
  <c r="U540" i="21"/>
  <c r="U547" i="21"/>
  <c r="I547" i="21"/>
  <c r="U550" i="21"/>
  <c r="U586" i="21"/>
  <c r="U589" i="21"/>
  <c r="I589" i="21"/>
  <c r="U605" i="21"/>
  <c r="I605" i="21"/>
  <c r="U401" i="21"/>
  <c r="U409" i="21"/>
  <c r="U417" i="21"/>
  <c r="U423" i="21"/>
  <c r="U431" i="21"/>
  <c r="U439" i="21"/>
  <c r="U443" i="21"/>
  <c r="U447" i="21"/>
  <c r="U451" i="21"/>
  <c r="U455" i="21"/>
  <c r="U459" i="21"/>
  <c r="U463" i="21"/>
  <c r="U467" i="21"/>
  <c r="U471" i="21"/>
  <c r="U473" i="21"/>
  <c r="U477" i="21"/>
  <c r="U481" i="21"/>
  <c r="U485" i="21"/>
  <c r="I489" i="21"/>
  <c r="U499" i="21"/>
  <c r="U507" i="21"/>
  <c r="U515" i="21"/>
  <c r="U520" i="21"/>
  <c r="I524" i="21"/>
  <c r="I528" i="21"/>
  <c r="I532" i="21"/>
  <c r="I536" i="21"/>
  <c r="I540" i="21"/>
  <c r="I544" i="21"/>
  <c r="I545" i="21"/>
  <c r="U545" i="21"/>
  <c r="U564" i="21"/>
  <c r="I564" i="21"/>
  <c r="I578" i="21"/>
  <c r="U578" i="21"/>
  <c r="U590" i="21"/>
  <c r="U593" i="21"/>
  <c r="I593" i="21"/>
  <c r="U672" i="21"/>
  <c r="U693" i="21"/>
  <c r="I693" i="21"/>
  <c r="U694" i="21"/>
  <c r="H488" i="21"/>
  <c r="U498" i="21"/>
  <c r="U506" i="21"/>
  <c r="U514" i="21"/>
  <c r="U525" i="21"/>
  <c r="U529" i="21"/>
  <c r="U533" i="21"/>
  <c r="U537" i="21"/>
  <c r="U541" i="21"/>
  <c r="U544" i="21"/>
  <c r="U557" i="21"/>
  <c r="U561" i="21"/>
  <c r="I561" i="21"/>
  <c r="U568" i="21"/>
  <c r="U580" i="21"/>
  <c r="I580" i="21"/>
  <c r="U623" i="21"/>
  <c r="U676" i="21"/>
  <c r="U346" i="21"/>
  <c r="U393" i="21"/>
  <c r="U442" i="21"/>
  <c r="U491" i="21"/>
  <c r="G571" i="21"/>
  <c r="U553" i="21"/>
  <c r="N608" i="21"/>
  <c r="U575" i="21"/>
  <c r="U597" i="21"/>
  <c r="I597" i="21"/>
  <c r="U631" i="21"/>
  <c r="U691" i="21"/>
  <c r="I691" i="21"/>
  <c r="U692" i="21"/>
  <c r="G752" i="21"/>
  <c r="U772" i="21"/>
  <c r="I772" i="21"/>
  <c r="U773" i="21"/>
  <c r="I555" i="21"/>
  <c r="U555" i="21"/>
  <c r="U569" i="21"/>
  <c r="U582" i="21"/>
  <c r="U585" i="21"/>
  <c r="I585" i="21"/>
  <c r="U601" i="21"/>
  <c r="I601" i="21"/>
  <c r="U611" i="21"/>
  <c r="U615" i="21"/>
  <c r="U619" i="21"/>
  <c r="U635" i="21"/>
  <c r="U663" i="21"/>
  <c r="G708" i="21"/>
  <c r="U637" i="21"/>
  <c r="U641" i="21"/>
  <c r="U645" i="21"/>
  <c r="U649" i="21"/>
  <c r="U653" i="21"/>
  <c r="U657" i="21"/>
  <c r="U661" i="21"/>
  <c r="U666" i="21"/>
  <c r="U679" i="21"/>
  <c r="I679" i="21"/>
  <c r="U680" i="21"/>
  <c r="U697" i="21"/>
  <c r="I697" i="21"/>
  <c r="U698" i="21"/>
  <c r="U707" i="21"/>
  <c r="I707" i="21"/>
  <c r="U723" i="21"/>
  <c r="I723" i="21"/>
  <c r="U724" i="21"/>
  <c r="U733" i="21"/>
  <c r="I748" i="21"/>
  <c r="U748" i="21"/>
  <c r="U594" i="21"/>
  <c r="U598" i="21"/>
  <c r="U602" i="21"/>
  <c r="U606" i="21"/>
  <c r="G662" i="21"/>
  <c r="U610" i="21"/>
  <c r="U614" i="21"/>
  <c r="U618" i="21"/>
  <c r="U622" i="21"/>
  <c r="U626" i="21"/>
  <c r="U630" i="21"/>
  <c r="U634" i="21"/>
  <c r="U636" i="21"/>
  <c r="I664" i="21"/>
  <c r="H708" i="21"/>
  <c r="U671" i="21"/>
  <c r="U675" i="21"/>
  <c r="U683" i="21"/>
  <c r="I683" i="21"/>
  <c r="U684" i="21"/>
  <c r="U701" i="21"/>
  <c r="I701" i="21"/>
  <c r="U702" i="21"/>
  <c r="U711" i="21"/>
  <c r="I711" i="21"/>
  <c r="U712" i="21"/>
  <c r="U727" i="21"/>
  <c r="I727" i="21"/>
  <c r="U728" i="21"/>
  <c r="U737" i="21"/>
  <c r="I737" i="21"/>
  <c r="I770" i="21"/>
  <c r="U770" i="21"/>
  <c r="U793" i="21"/>
  <c r="I793" i="21"/>
  <c r="U794" i="21"/>
  <c r="U565" i="21"/>
  <c r="G608" i="21"/>
  <c r="H608" i="21"/>
  <c r="I574" i="21"/>
  <c r="U576" i="21"/>
  <c r="U609" i="21"/>
  <c r="I610" i="21"/>
  <c r="U613" i="21"/>
  <c r="I614" i="21"/>
  <c r="U617" i="21"/>
  <c r="I618" i="21"/>
  <c r="U621" i="21"/>
  <c r="I622" i="21"/>
  <c r="U625" i="21"/>
  <c r="I626" i="21"/>
  <c r="U629" i="21"/>
  <c r="I630" i="21"/>
  <c r="U633" i="21"/>
  <c r="I634" i="21"/>
  <c r="U640" i="21"/>
  <c r="U644" i="21"/>
  <c r="U648" i="21"/>
  <c r="U652" i="21"/>
  <c r="U656" i="21"/>
  <c r="U660" i="21"/>
  <c r="U665" i="21"/>
  <c r="U668" i="21"/>
  <c r="U670" i="21"/>
  <c r="I671" i="21"/>
  <c r="U674" i="21"/>
  <c r="I675" i="21"/>
  <c r="U687" i="21"/>
  <c r="I687" i="21"/>
  <c r="U688" i="21"/>
  <c r="U715" i="21"/>
  <c r="I715" i="21"/>
  <c r="U716" i="21"/>
  <c r="I740" i="21"/>
  <c r="U740" i="21"/>
  <c r="U809" i="21"/>
  <c r="I809" i="21"/>
  <c r="U704" i="21"/>
  <c r="U730" i="21"/>
  <c r="U741" i="21"/>
  <c r="U745" i="21"/>
  <c r="U749" i="21"/>
  <c r="U756" i="21"/>
  <c r="I756" i="21"/>
  <c r="U757" i="21"/>
  <c r="U776" i="21"/>
  <c r="I776" i="21"/>
  <c r="U777" i="21"/>
  <c r="U789" i="21"/>
  <c r="I789" i="21"/>
  <c r="U790" i="21"/>
  <c r="U805" i="21"/>
  <c r="I805" i="21"/>
  <c r="U806" i="21"/>
  <c r="I704" i="21"/>
  <c r="I730" i="21"/>
  <c r="U734" i="21"/>
  <c r="I741" i="21"/>
  <c r="I745" i="21"/>
  <c r="I749" i="21"/>
  <c r="U760" i="21"/>
  <c r="I760" i="21"/>
  <c r="U761" i="21"/>
  <c r="U780" i="21"/>
  <c r="I780" i="21"/>
  <c r="U781" i="21"/>
  <c r="G821" i="21"/>
  <c r="U801" i="21"/>
  <c r="I801" i="21"/>
  <c r="U802" i="21"/>
  <c r="U817" i="21"/>
  <c r="I817" i="21"/>
  <c r="H752" i="21"/>
  <c r="U709" i="21"/>
  <c r="U738" i="21"/>
  <c r="U742" i="21"/>
  <c r="U746" i="21"/>
  <c r="U750" i="21"/>
  <c r="U766" i="21"/>
  <c r="I766" i="21"/>
  <c r="U767" i="21"/>
  <c r="U784" i="21"/>
  <c r="I784" i="21"/>
  <c r="H821" i="21"/>
  <c r="I786" i="21"/>
  <c r="U797" i="21"/>
  <c r="I797" i="21"/>
  <c r="U798" i="21"/>
  <c r="U813" i="21"/>
  <c r="I813" i="21"/>
  <c r="H785" i="21"/>
  <c r="U214" i="20"/>
  <c r="U230" i="20"/>
  <c r="U244" i="20"/>
  <c r="U250" i="20"/>
  <c r="U278" i="20"/>
  <c r="U308" i="20"/>
  <c r="U318" i="20"/>
  <c r="U328" i="20"/>
  <c r="U344" i="20"/>
  <c r="U360" i="20"/>
  <c r="U382" i="20"/>
  <c r="U423" i="20"/>
  <c r="U514" i="20"/>
  <c r="I17" i="20"/>
  <c r="U22" i="20"/>
  <c r="U26" i="20"/>
  <c r="U30" i="20"/>
  <c r="U34" i="20"/>
  <c r="N37" i="20"/>
  <c r="U40" i="20"/>
  <c r="U44" i="20"/>
  <c r="U48" i="20"/>
  <c r="U52" i="20"/>
  <c r="U58" i="20"/>
  <c r="U62" i="20"/>
  <c r="U66" i="20"/>
  <c r="U70" i="20"/>
  <c r="U71" i="20"/>
  <c r="U72" i="20"/>
  <c r="U76" i="20"/>
  <c r="U80" i="20"/>
  <c r="U84" i="20"/>
  <c r="U88" i="20"/>
  <c r="U92" i="20"/>
  <c r="U96" i="20"/>
  <c r="U100" i="20"/>
  <c r="U104" i="20"/>
  <c r="U108" i="20"/>
  <c r="N111" i="20"/>
  <c r="U114" i="20"/>
  <c r="U118" i="20"/>
  <c r="U122" i="20"/>
  <c r="U126" i="20"/>
  <c r="U132" i="20"/>
  <c r="U136" i="20"/>
  <c r="U140" i="20"/>
  <c r="U144" i="20"/>
  <c r="U148" i="20"/>
  <c r="U152" i="20"/>
  <c r="H267" i="20"/>
  <c r="U155" i="20"/>
  <c r="U162" i="20"/>
  <c r="U168" i="20"/>
  <c r="N173" i="20"/>
  <c r="U177" i="20"/>
  <c r="U180" i="20"/>
  <c r="U186" i="20"/>
  <c r="U193" i="20"/>
  <c r="U196" i="20"/>
  <c r="N197" i="20"/>
  <c r="U203" i="20"/>
  <c r="U206" i="20"/>
  <c r="U208" i="20"/>
  <c r="U219" i="20"/>
  <c r="U220" i="20"/>
  <c r="U227" i="20"/>
  <c r="U228" i="20"/>
  <c r="U233" i="20"/>
  <c r="U234" i="20"/>
  <c r="U241" i="20"/>
  <c r="U242" i="20"/>
  <c r="U263" i="20"/>
  <c r="U264" i="20"/>
  <c r="U281" i="20"/>
  <c r="U282" i="20"/>
  <c r="N293" i="20"/>
  <c r="U295" i="20"/>
  <c r="U296" i="20"/>
  <c r="U321" i="20"/>
  <c r="U322" i="20"/>
  <c r="U331" i="20"/>
  <c r="U332" i="20"/>
  <c r="U347" i="20"/>
  <c r="U348" i="20"/>
  <c r="U363" i="20"/>
  <c r="U364" i="20"/>
  <c r="H434" i="20"/>
  <c r="U375" i="20"/>
  <c r="I375" i="20"/>
  <c r="U415" i="20"/>
  <c r="U421" i="20"/>
  <c r="U460" i="20"/>
  <c r="U463" i="20"/>
  <c r="U530" i="20"/>
  <c r="U128" i="20"/>
  <c r="U222" i="20"/>
  <c r="U236" i="20"/>
  <c r="U444" i="20"/>
  <c r="U736" i="20"/>
  <c r="U767" i="20"/>
  <c r="U763" i="20"/>
  <c r="U768" i="20"/>
  <c r="U764" i="20"/>
  <c r="U760" i="20"/>
  <c r="U756" i="20"/>
  <c r="U752" i="20"/>
  <c r="U746" i="20"/>
  <c r="U742" i="20"/>
  <c r="U738" i="20"/>
  <c r="U734" i="20"/>
  <c r="U728" i="20"/>
  <c r="U724" i="20"/>
  <c r="U720" i="20"/>
  <c r="U716" i="20"/>
  <c r="U710" i="20"/>
  <c r="U706" i="20"/>
  <c r="U702" i="20"/>
  <c r="U765" i="20"/>
  <c r="U743" i="20"/>
  <c r="U725" i="20"/>
  <c r="U707" i="20"/>
  <c r="U698" i="20"/>
  <c r="U697" i="20"/>
  <c r="U694" i="20"/>
  <c r="U685" i="20"/>
  <c r="U769" i="20"/>
  <c r="U753" i="20"/>
  <c r="U739" i="20"/>
  <c r="U721" i="20"/>
  <c r="U703" i="20"/>
  <c r="U757" i="20"/>
  <c r="U735" i="20"/>
  <c r="U717" i="20"/>
  <c r="U695" i="20"/>
  <c r="U693" i="20"/>
  <c r="U639" i="20"/>
  <c r="U635" i="20"/>
  <c r="U627" i="20"/>
  <c r="U621" i="20"/>
  <c r="U617" i="20"/>
  <c r="U761" i="20"/>
  <c r="U679" i="20"/>
  <c r="U672" i="20"/>
  <c r="U649" i="20"/>
  <c r="U628" i="20"/>
  <c r="U622" i="20"/>
  <c r="U747" i="20"/>
  <c r="U729" i="20"/>
  <c r="U711" i="20"/>
  <c r="U689" i="20"/>
  <c r="U668" i="20"/>
  <c r="U655" i="20"/>
  <c r="U614" i="20"/>
  <c r="U612" i="20"/>
  <c r="U610" i="20"/>
  <c r="U606" i="20"/>
  <c r="U602" i="20"/>
  <c r="U598" i="20"/>
  <c r="U596" i="20"/>
  <c r="U590" i="20"/>
  <c r="U586" i="20"/>
  <c r="U582" i="20"/>
  <c r="U576" i="20"/>
  <c r="U681" i="20"/>
  <c r="U664" i="20"/>
  <c r="U640" i="20"/>
  <c r="U624" i="20"/>
  <c r="U618" i="20"/>
  <c r="U691" i="20"/>
  <c r="U615" i="20"/>
  <c r="U608" i="20"/>
  <c r="U578" i="20"/>
  <c r="U567" i="20"/>
  <c r="U553" i="20"/>
  <c r="U659" i="20"/>
  <c r="U604" i="20"/>
  <c r="U592" i="20"/>
  <c r="U574" i="20"/>
  <c r="U555" i="20"/>
  <c r="U547" i="20"/>
  <c r="U542" i="20"/>
  <c r="U535" i="20"/>
  <c r="U531" i="20"/>
  <c r="U527" i="20"/>
  <c r="U523" i="20"/>
  <c r="U519" i="20"/>
  <c r="U515" i="20"/>
  <c r="U509" i="20"/>
  <c r="U505" i="20"/>
  <c r="U501" i="20"/>
  <c r="U497" i="20"/>
  <c r="U493" i="20"/>
  <c r="U489" i="20"/>
  <c r="U485" i="20"/>
  <c r="U483" i="20"/>
  <c r="U479" i="20"/>
  <c r="U475" i="20"/>
  <c r="U471" i="20"/>
  <c r="U469" i="20"/>
  <c r="U465" i="20"/>
  <c r="U461" i="20"/>
  <c r="U457" i="20"/>
  <c r="U453" i="20"/>
  <c r="U449" i="20"/>
  <c r="U445" i="20"/>
  <c r="U441" i="20"/>
  <c r="U437" i="20"/>
  <c r="U432" i="20"/>
  <c r="U428" i="20"/>
  <c r="U424" i="20"/>
  <c r="U420" i="20"/>
  <c r="U416" i="20"/>
  <c r="U410" i="20"/>
  <c r="U406" i="20"/>
  <c r="U645" i="20"/>
  <c r="U623" i="20"/>
  <c r="U611" i="20"/>
  <c r="U600" i="20"/>
  <c r="U588" i="20"/>
  <c r="U563" i="20"/>
  <c r="U557" i="20"/>
  <c r="U549" i="20"/>
  <c r="U543" i="20"/>
  <c r="U539" i="20"/>
  <c r="U536" i="20"/>
  <c r="U532" i="20"/>
  <c r="U528" i="20"/>
  <c r="U524" i="20"/>
  <c r="U520" i="20"/>
  <c r="U516" i="20"/>
  <c r="U512" i="20"/>
  <c r="U510" i="20"/>
  <c r="U506" i="20"/>
  <c r="U502" i="20"/>
  <c r="U498" i="20"/>
  <c r="U494" i="20"/>
  <c r="U490" i="20"/>
  <c r="U486" i="20"/>
  <c r="U480" i="20"/>
  <c r="U476" i="20"/>
  <c r="U472" i="20"/>
  <c r="U466" i="20"/>
  <c r="U462" i="20"/>
  <c r="U458" i="20"/>
  <c r="U454" i="20"/>
  <c r="U450" i="20"/>
  <c r="U446" i="20"/>
  <c r="U442" i="20"/>
  <c r="U438" i="20"/>
  <c r="U433" i="20"/>
  <c r="U559" i="20"/>
  <c r="U540" i="20"/>
  <c r="U521" i="20"/>
  <c r="U503" i="20"/>
  <c r="U487" i="20"/>
  <c r="U477" i="20"/>
  <c r="U467" i="20"/>
  <c r="U451" i="20"/>
  <c r="U398" i="20"/>
  <c r="U380" i="20"/>
  <c r="U584" i="20"/>
  <c r="U551" i="20"/>
  <c r="U525" i="20"/>
  <c r="U507" i="20"/>
  <c r="U491" i="20"/>
  <c r="U481" i="20"/>
  <c r="U455" i="20"/>
  <c r="U439" i="20"/>
  <c r="U425" i="20"/>
  <c r="U417" i="20"/>
  <c r="U411" i="20"/>
  <c r="U396" i="20"/>
  <c r="U394" i="20"/>
  <c r="U378" i="20"/>
  <c r="U376" i="20"/>
  <c r="U373" i="20"/>
  <c r="U369" i="20"/>
  <c r="U365" i="20"/>
  <c r="U361" i="20"/>
  <c r="U357" i="20"/>
  <c r="U353" i="20"/>
  <c r="U349" i="20"/>
  <c r="U345" i="20"/>
  <c r="U341" i="20"/>
  <c r="U337" i="20"/>
  <c r="U333" i="20"/>
  <c r="U329" i="20"/>
  <c r="U323" i="20"/>
  <c r="U319" i="20"/>
  <c r="U315" i="20"/>
  <c r="U311" i="20"/>
  <c r="U309" i="20"/>
  <c r="U305" i="20"/>
  <c r="U301" i="20"/>
  <c r="U297" i="20"/>
  <c r="U291" i="20"/>
  <c r="U287" i="20"/>
  <c r="U283" i="20"/>
  <c r="U279" i="20"/>
  <c r="U275" i="20"/>
  <c r="U270" i="20"/>
  <c r="U265" i="20"/>
  <c r="U261" i="20"/>
  <c r="U257" i="20"/>
  <c r="U253" i="20"/>
  <c r="U251" i="20"/>
  <c r="U247" i="20"/>
  <c r="U636" i="20"/>
  <c r="U545" i="20"/>
  <c r="U529" i="20"/>
  <c r="U513" i="20"/>
  <c r="U495" i="20"/>
  <c r="U459" i="20"/>
  <c r="U443" i="20"/>
  <c r="U430" i="20"/>
  <c r="U422" i="20"/>
  <c r="U414" i="20"/>
  <c r="U408" i="20"/>
  <c r="U399" i="20"/>
  <c r="U388" i="20"/>
  <c r="U381" i="20"/>
  <c r="H154" i="20"/>
  <c r="U163" i="20"/>
  <c r="U166" i="20"/>
  <c r="U172" i="20"/>
  <c r="U174" i="20"/>
  <c r="U181" i="20"/>
  <c r="U184" i="20"/>
  <c r="U190" i="20"/>
  <c r="U200" i="20"/>
  <c r="U207" i="20"/>
  <c r="U210" i="20"/>
  <c r="U217" i="20"/>
  <c r="U218" i="20"/>
  <c r="U225" i="20"/>
  <c r="U226" i="20"/>
  <c r="U232" i="20"/>
  <c r="U239" i="20"/>
  <c r="U240" i="20"/>
  <c r="U269" i="20"/>
  <c r="U285" i="20"/>
  <c r="U286" i="20"/>
  <c r="U299" i="20"/>
  <c r="U300" i="20"/>
  <c r="U325" i="20"/>
  <c r="N326" i="20"/>
  <c r="U335" i="20"/>
  <c r="U336" i="20"/>
  <c r="U351" i="20"/>
  <c r="U352" i="20"/>
  <c r="U367" i="20"/>
  <c r="U368" i="20"/>
  <c r="H374" i="20"/>
  <c r="U390" i="20"/>
  <c r="U395" i="20"/>
  <c r="U400" i="20"/>
  <c r="U402" i="20"/>
  <c r="U403" i="20"/>
  <c r="U409" i="20"/>
  <c r="U413" i="20"/>
  <c r="U473" i="20"/>
  <c r="U260" i="20"/>
  <c r="U385" i="20"/>
  <c r="U496" i="20"/>
  <c r="N71" i="20"/>
  <c r="U167" i="20"/>
  <c r="U170" i="20"/>
  <c r="U178" i="20"/>
  <c r="U185" i="20"/>
  <c r="U188" i="20"/>
  <c r="U194" i="20"/>
  <c r="U197" i="20"/>
  <c r="U198" i="20"/>
  <c r="U204" i="20"/>
  <c r="N208" i="20"/>
  <c r="U215" i="20"/>
  <c r="U216" i="20"/>
  <c r="U223" i="20"/>
  <c r="U224" i="20"/>
  <c r="U237" i="20"/>
  <c r="U238" i="20"/>
  <c r="U245" i="20"/>
  <c r="U246" i="20"/>
  <c r="N252" i="20"/>
  <c r="U255" i="20"/>
  <c r="U256" i="20"/>
  <c r="U272" i="20"/>
  <c r="U274" i="20"/>
  <c r="U289" i="20"/>
  <c r="U290" i="20"/>
  <c r="U303" i="20"/>
  <c r="U304" i="20"/>
  <c r="N310" i="20"/>
  <c r="U313" i="20"/>
  <c r="U314" i="20"/>
  <c r="U326" i="20"/>
  <c r="U339" i="20"/>
  <c r="U340" i="20"/>
  <c r="U355" i="20"/>
  <c r="U356" i="20"/>
  <c r="U371" i="20"/>
  <c r="U372" i="20"/>
  <c r="Y375" i="20"/>
  <c r="U386" i="20"/>
  <c r="U387" i="20"/>
  <c r="U407" i="20"/>
  <c r="U431" i="20"/>
  <c r="U546" i="20"/>
  <c r="N546" i="20"/>
  <c r="U565" i="20"/>
  <c r="U566" i="20"/>
  <c r="U231" i="20"/>
  <c r="U248" i="20"/>
  <c r="U254" i="20"/>
  <c r="U258" i="20"/>
  <c r="U262" i="20"/>
  <c r="U266" i="20"/>
  <c r="U271" i="20"/>
  <c r="U276" i="20"/>
  <c r="U280" i="20"/>
  <c r="U284" i="20"/>
  <c r="U288" i="20"/>
  <c r="U292" i="20"/>
  <c r="U293" i="20"/>
  <c r="U294" i="20"/>
  <c r="U298" i="20"/>
  <c r="U302" i="20"/>
  <c r="U306" i="20"/>
  <c r="U312" i="20"/>
  <c r="U316" i="20"/>
  <c r="U320" i="20"/>
  <c r="U324" i="20"/>
  <c r="U330" i="20"/>
  <c r="U334" i="20"/>
  <c r="U338" i="20"/>
  <c r="U342" i="20"/>
  <c r="U346" i="20"/>
  <c r="U350" i="20"/>
  <c r="U354" i="20"/>
  <c r="U358" i="20"/>
  <c r="U362" i="20"/>
  <c r="U366" i="20"/>
  <c r="U370" i="20"/>
  <c r="U392" i="20"/>
  <c r="U393" i="20"/>
  <c r="N412" i="20"/>
  <c r="H537" i="20"/>
  <c r="U440" i="20"/>
  <c r="U456" i="20"/>
  <c r="N470" i="20"/>
  <c r="U482" i="20"/>
  <c r="U492" i="20"/>
  <c r="U508" i="20"/>
  <c r="U526" i="20"/>
  <c r="U252" i="20"/>
  <c r="U268" i="20"/>
  <c r="U310" i="20"/>
  <c r="U379" i="20"/>
  <c r="N390" i="20"/>
  <c r="U397" i="20"/>
  <c r="U405" i="20"/>
  <c r="U419" i="20"/>
  <c r="U427" i="20"/>
  <c r="U436" i="20"/>
  <c r="U452" i="20"/>
  <c r="U468" i="20"/>
  <c r="U478" i="20"/>
  <c r="U488" i="20"/>
  <c r="U504" i="20"/>
  <c r="U522" i="20"/>
  <c r="U541" i="20"/>
  <c r="U552" i="20"/>
  <c r="U585" i="20"/>
  <c r="G434" i="20"/>
  <c r="U383" i="20"/>
  <c r="U389" i="20"/>
  <c r="U391" i="20"/>
  <c r="U401" i="20"/>
  <c r="U404" i="20"/>
  <c r="U412" i="20"/>
  <c r="U418" i="20"/>
  <c r="U426" i="20"/>
  <c r="U448" i="20"/>
  <c r="U464" i="20"/>
  <c r="U474" i="20"/>
  <c r="U500" i="20"/>
  <c r="N511" i="20"/>
  <c r="U518" i="20"/>
  <c r="U534" i="20"/>
  <c r="U538" i="20"/>
  <c r="U560" i="20"/>
  <c r="U561" i="20"/>
  <c r="U511" i="20"/>
  <c r="U544" i="20"/>
  <c r="U550" i="20"/>
  <c r="U558" i="20"/>
  <c r="U564" i="20"/>
  <c r="U571" i="20"/>
  <c r="U572" i="20"/>
  <c r="U589" i="20"/>
  <c r="N594" i="20"/>
  <c r="U601" i="20"/>
  <c r="I641" i="20"/>
  <c r="U619" i="20"/>
  <c r="U646" i="20"/>
  <c r="U647" i="20"/>
  <c r="U665" i="20"/>
  <c r="U666" i="20"/>
  <c r="U682" i="20"/>
  <c r="U718" i="20"/>
  <c r="U719" i="20"/>
  <c r="U435" i="20"/>
  <c r="U470" i="20"/>
  <c r="U484" i="20"/>
  <c r="H569" i="20"/>
  <c r="U548" i="20"/>
  <c r="U556" i="20"/>
  <c r="U562" i="20"/>
  <c r="G613" i="20"/>
  <c r="U575" i="20"/>
  <c r="U593" i="20"/>
  <c r="U594" i="20"/>
  <c r="U595" i="20"/>
  <c r="U605" i="20"/>
  <c r="U658" i="20"/>
  <c r="U700" i="20"/>
  <c r="U701" i="20"/>
  <c r="I435" i="20"/>
  <c r="I538" i="20"/>
  <c r="N561" i="20"/>
  <c r="U554" i="20"/>
  <c r="U568" i="20"/>
  <c r="I570" i="20"/>
  <c r="U570" i="20"/>
  <c r="U573" i="20"/>
  <c r="U579" i="20"/>
  <c r="U580" i="20"/>
  <c r="U581" i="20"/>
  <c r="U603" i="20"/>
  <c r="U609" i="20"/>
  <c r="H613" i="20"/>
  <c r="N630" i="20"/>
  <c r="U625" i="20"/>
  <c r="U577" i="20"/>
  <c r="U583" i="20"/>
  <c r="U587" i="20"/>
  <c r="U591" i="20"/>
  <c r="U599" i="20"/>
  <c r="U607" i="20"/>
  <c r="U620" i="20"/>
  <c r="U626" i="20"/>
  <c r="U643" i="20"/>
  <c r="U654" i="20"/>
  <c r="U663" i="20"/>
  <c r="U669" i="20"/>
  <c r="U670" i="20"/>
  <c r="U687" i="20"/>
  <c r="U597" i="20"/>
  <c r="N610" i="20"/>
  <c r="G641" i="20"/>
  <c r="U629" i="20"/>
  <c r="U630" i="20"/>
  <c r="U631" i="20"/>
  <c r="U632" i="20"/>
  <c r="U633" i="20"/>
  <c r="U634" i="20"/>
  <c r="U648" i="20"/>
  <c r="U656" i="20"/>
  <c r="U657" i="20"/>
  <c r="U667" i="20"/>
  <c r="U673" i="20"/>
  <c r="U674" i="20"/>
  <c r="U675" i="20"/>
  <c r="U677" i="20"/>
  <c r="U690" i="20"/>
  <c r="H641" i="20"/>
  <c r="U616" i="20"/>
  <c r="U637" i="20"/>
  <c r="U638" i="20"/>
  <c r="G696" i="20"/>
  <c r="U644" i="20"/>
  <c r="U650" i="20"/>
  <c r="N651" i="20"/>
  <c r="U651" i="20"/>
  <c r="U652" i="20"/>
  <c r="U653" i="20"/>
  <c r="U660" i="20"/>
  <c r="U662" i="20"/>
  <c r="U671" i="20"/>
  <c r="U680" i="20"/>
  <c r="N683" i="20"/>
  <c r="U692" i="20"/>
  <c r="U758" i="20"/>
  <c r="N750" i="20"/>
  <c r="U759" i="20"/>
  <c r="N632" i="20"/>
  <c r="U642" i="20"/>
  <c r="N674" i="20"/>
  <c r="U676" i="20"/>
  <c r="U686" i="20"/>
  <c r="H770" i="20"/>
  <c r="U699" i="20"/>
  <c r="U704" i="20"/>
  <c r="U705" i="20"/>
  <c r="U722" i="20"/>
  <c r="U723" i="20"/>
  <c r="U740" i="20"/>
  <c r="U741" i="20"/>
  <c r="U750" i="20"/>
  <c r="U754" i="20"/>
  <c r="U755" i="20"/>
  <c r="U683" i="20"/>
  <c r="U684" i="20"/>
  <c r="I697" i="20"/>
  <c r="U708" i="20"/>
  <c r="U709" i="20"/>
  <c r="U726" i="20"/>
  <c r="U727" i="20"/>
  <c r="U744" i="20"/>
  <c r="U745" i="20"/>
  <c r="U751" i="20"/>
  <c r="U766" i="20"/>
  <c r="U678" i="20"/>
  <c r="U688" i="20"/>
  <c r="U712" i="20"/>
  <c r="U713" i="20"/>
  <c r="U714" i="20"/>
  <c r="N713" i="20"/>
  <c r="U715" i="20"/>
  <c r="U730" i="20"/>
  <c r="U731" i="20"/>
  <c r="U732" i="20"/>
  <c r="N731" i="20"/>
  <c r="U733" i="20"/>
  <c r="U748" i="20"/>
  <c r="U749" i="20"/>
  <c r="U762" i="20"/>
  <c r="I95" i="18"/>
  <c r="U95" i="18"/>
  <c r="U101" i="18"/>
  <c r="I101" i="18"/>
  <c r="U122" i="18"/>
  <c r="I122" i="18"/>
  <c r="H73" i="18"/>
  <c r="I19" i="18"/>
  <c r="I23" i="18"/>
  <c r="U26" i="18"/>
  <c r="I29" i="18"/>
  <c r="I33" i="18"/>
  <c r="I37" i="18"/>
  <c r="I41" i="18"/>
  <c r="U43" i="18"/>
  <c r="I45" i="18"/>
  <c r="U47" i="18"/>
  <c r="U48" i="18"/>
  <c r="U49" i="18"/>
  <c r="I51" i="18"/>
  <c r="U53" i="18"/>
  <c r="I55" i="18"/>
  <c r="U57" i="18"/>
  <c r="I59" i="18"/>
  <c r="U61" i="18"/>
  <c r="I63" i="18"/>
  <c r="U65" i="18"/>
  <c r="I67" i="18"/>
  <c r="U69" i="18"/>
  <c r="U70" i="18"/>
  <c r="U75" i="18"/>
  <c r="U81" i="18"/>
  <c r="I82" i="18"/>
  <c r="I87" i="18"/>
  <c r="U88" i="18"/>
  <c r="U90" i="18"/>
  <c r="U91" i="18"/>
  <c r="U92" i="18"/>
  <c r="U93" i="18"/>
  <c r="I93" i="18"/>
  <c r="U104" i="18"/>
  <c r="U105" i="18"/>
  <c r="I105" i="18"/>
  <c r="U106" i="18"/>
  <c r="G161" i="18"/>
  <c r="U117" i="18"/>
  <c r="U118" i="18"/>
  <c r="I118" i="18"/>
  <c r="U119" i="18"/>
  <c r="U128" i="18"/>
  <c r="I17" i="18"/>
  <c r="X605" i="18"/>
  <c r="I9" i="18" s="1"/>
  <c r="K12" i="40" s="1"/>
  <c r="I70" i="18"/>
  <c r="U71" i="18"/>
  <c r="I75" i="18"/>
  <c r="U76" i="18"/>
  <c r="U79" i="18"/>
  <c r="U85" i="18"/>
  <c r="I91" i="18"/>
  <c r="U108" i="18"/>
  <c r="U109" i="18"/>
  <c r="I109" i="18"/>
  <c r="U110" i="18"/>
  <c r="H115" i="18"/>
  <c r="U116" i="18"/>
  <c r="U124" i="18"/>
  <c r="U130" i="18"/>
  <c r="I130" i="18"/>
  <c r="U131" i="18"/>
  <c r="U136" i="18"/>
  <c r="U138" i="18"/>
  <c r="U139" i="18"/>
  <c r="U146" i="18"/>
  <c r="U148" i="18"/>
  <c r="U149" i="18"/>
  <c r="U154" i="18"/>
  <c r="U156" i="18"/>
  <c r="U157" i="18"/>
  <c r="U601" i="18"/>
  <c r="U597" i="18"/>
  <c r="U591" i="18"/>
  <c r="U564" i="18"/>
  <c r="U560" i="18"/>
  <c r="U556" i="18"/>
  <c r="U552" i="18"/>
  <c r="U548" i="18"/>
  <c r="U544" i="18"/>
  <c r="U602" i="18"/>
  <c r="U598" i="18"/>
  <c r="U594" i="18"/>
  <c r="U592" i="18"/>
  <c r="U588" i="18"/>
  <c r="U584" i="18"/>
  <c r="U580" i="18"/>
  <c r="U576" i="18"/>
  <c r="U572" i="18"/>
  <c r="U568" i="18"/>
  <c r="U567" i="18"/>
  <c r="U565" i="18"/>
  <c r="U561" i="18"/>
  <c r="U549" i="18"/>
  <c r="U531" i="18"/>
  <c r="U518" i="18"/>
  <c r="U514" i="18"/>
  <c r="U510" i="18"/>
  <c r="U507" i="18"/>
  <c r="U505" i="18"/>
  <c r="U501" i="18"/>
  <c r="U497" i="18"/>
  <c r="U493" i="18"/>
  <c r="U487" i="18"/>
  <c r="U483" i="18"/>
  <c r="U479" i="18"/>
  <c r="U475" i="18"/>
  <c r="U471" i="18"/>
  <c r="U545" i="18"/>
  <c r="U527" i="18"/>
  <c r="U557" i="18"/>
  <c r="U539" i="18"/>
  <c r="U517" i="18"/>
  <c r="U513" i="18"/>
  <c r="U509" i="18"/>
  <c r="U553" i="18"/>
  <c r="U535" i="18"/>
  <c r="U521" i="18"/>
  <c r="U504" i="18"/>
  <c r="U500" i="18"/>
  <c r="U496" i="18"/>
  <c r="U492" i="18"/>
  <c r="U486" i="18"/>
  <c r="U482" i="18"/>
  <c r="U478" i="18"/>
  <c r="U474" i="18"/>
  <c r="U470" i="18"/>
  <c r="U466" i="18"/>
  <c r="U459" i="18"/>
  <c r="U455" i="18"/>
  <c r="U451" i="18"/>
  <c r="U447" i="18"/>
  <c r="U443" i="18"/>
  <c r="U441" i="18"/>
  <c r="U467" i="18"/>
  <c r="U462" i="18"/>
  <c r="U452" i="18"/>
  <c r="U444" i="18"/>
  <c r="U437" i="18"/>
  <c r="U430" i="18"/>
  <c r="U463" i="18"/>
  <c r="U460" i="18"/>
  <c r="U433" i="18"/>
  <c r="U456" i="18"/>
  <c r="U448" i="18"/>
  <c r="U431" i="18"/>
  <c r="U429" i="18"/>
  <c r="U426" i="18"/>
  <c r="U422" i="18"/>
  <c r="U418" i="18"/>
  <c r="U414" i="18"/>
  <c r="U410" i="18"/>
  <c r="U404" i="18"/>
  <c r="U400" i="18"/>
  <c r="U396" i="18"/>
  <c r="U392" i="18"/>
  <c r="U390" i="18"/>
  <c r="U386" i="18"/>
  <c r="U385" i="18"/>
  <c r="U383" i="18"/>
  <c r="U379" i="18"/>
  <c r="U375" i="18"/>
  <c r="U371" i="18"/>
  <c r="U365" i="18"/>
  <c r="U361" i="18"/>
  <c r="U357" i="18"/>
  <c r="U351" i="18"/>
  <c r="U347" i="18"/>
  <c r="U343" i="18"/>
  <c r="U339" i="18"/>
  <c r="U332" i="18"/>
  <c r="U328" i="18"/>
  <c r="U324" i="18"/>
  <c r="U287" i="18"/>
  <c r="U283" i="18"/>
  <c r="U279" i="18"/>
  <c r="U275" i="18"/>
  <c r="U271" i="18"/>
  <c r="U267" i="18"/>
  <c r="U261" i="18"/>
  <c r="U257" i="18"/>
  <c r="U253" i="18"/>
  <c r="U249" i="18"/>
  <c r="U453" i="18"/>
  <c r="U434" i="18"/>
  <c r="U427" i="18"/>
  <c r="U411" i="18"/>
  <c r="U405" i="18"/>
  <c r="U372" i="18"/>
  <c r="U354" i="18"/>
  <c r="U352" i="18"/>
  <c r="U321" i="18"/>
  <c r="U309" i="18"/>
  <c r="U293" i="18"/>
  <c r="U284" i="18"/>
  <c r="U268" i="18"/>
  <c r="U242" i="18"/>
  <c r="U237" i="18"/>
  <c r="U233" i="18"/>
  <c r="U229" i="18"/>
  <c r="U225" i="18"/>
  <c r="U221" i="18"/>
  <c r="U423" i="18"/>
  <c r="U401" i="18"/>
  <c r="U366" i="18"/>
  <c r="U348" i="18"/>
  <c r="U333" i="18"/>
  <c r="U313" i="18"/>
  <c r="U297" i="18"/>
  <c r="U290" i="18"/>
  <c r="U280" i="18"/>
  <c r="U262" i="18"/>
  <c r="U254" i="18"/>
  <c r="U246" i="18"/>
  <c r="U243" i="18"/>
  <c r="U419" i="18"/>
  <c r="U397" i="18"/>
  <c r="U387" i="18"/>
  <c r="U380" i="18"/>
  <c r="U362" i="18"/>
  <c r="U344" i="18"/>
  <c r="U329" i="18"/>
  <c r="U317" i="18"/>
  <c r="U301" i="18"/>
  <c r="U291" i="18"/>
  <c r="U276" i="18"/>
  <c r="U259" i="18"/>
  <c r="U251" i="18"/>
  <c r="U445" i="18"/>
  <c r="U415" i="18"/>
  <c r="U393" i="18"/>
  <c r="U376" i="18"/>
  <c r="U358" i="18"/>
  <c r="U340" i="18"/>
  <c r="U325" i="18"/>
  <c r="U305" i="18"/>
  <c r="U288" i="18"/>
  <c r="U272" i="18"/>
  <c r="U258" i="18"/>
  <c r="U250" i="18"/>
  <c r="U238" i="18"/>
  <c r="U230" i="18"/>
  <c r="U222" i="18"/>
  <c r="U217" i="18"/>
  <c r="U207" i="18"/>
  <c r="U200" i="18"/>
  <c r="U191" i="18"/>
  <c r="U244" i="18"/>
  <c r="U215" i="18"/>
  <c r="U213" i="18"/>
  <c r="U210" i="18"/>
  <c r="U205" i="18"/>
  <c r="U203" i="18"/>
  <c r="U189" i="18"/>
  <c r="U186" i="18"/>
  <c r="U182" i="18"/>
  <c r="U178" i="18"/>
  <c r="U172" i="18"/>
  <c r="U168" i="18"/>
  <c r="U164" i="18"/>
  <c r="U102" i="18"/>
  <c r="U98" i="18"/>
  <c r="U234" i="18"/>
  <c r="U226" i="18"/>
  <c r="U199" i="18"/>
  <c r="U231" i="18"/>
  <c r="U223" i="18"/>
  <c r="U214" i="18"/>
  <c r="U197" i="18"/>
  <c r="U195" i="18"/>
  <c r="U188" i="18"/>
  <c r="U184" i="18"/>
  <c r="U180" i="18"/>
  <c r="U176" i="18"/>
  <c r="U174" i="18"/>
  <c r="U170" i="18"/>
  <c r="U166" i="18"/>
  <c r="U159" i="18"/>
  <c r="U155" i="18"/>
  <c r="U151" i="18"/>
  <c r="U147" i="18"/>
  <c r="U143" i="18"/>
  <c r="U141" i="18"/>
  <c r="U137" i="18"/>
  <c r="U133" i="18"/>
  <c r="U45" i="18"/>
  <c r="V48" i="18" s="1"/>
  <c r="U80" i="18"/>
  <c r="U83" i="18"/>
  <c r="U89" i="18"/>
  <c r="U96" i="18"/>
  <c r="U97" i="18"/>
  <c r="I97" i="18"/>
  <c r="U112" i="18"/>
  <c r="U113" i="18"/>
  <c r="I113" i="18"/>
  <c r="U114" i="18"/>
  <c r="U120" i="18"/>
  <c r="U125" i="18"/>
  <c r="U126" i="18"/>
  <c r="I126" i="18"/>
  <c r="U127" i="18"/>
  <c r="U163" i="18"/>
  <c r="U167" i="18"/>
  <c r="U171" i="18"/>
  <c r="U177" i="18"/>
  <c r="U181" i="18"/>
  <c r="U185" i="18"/>
  <c r="U193" i="18"/>
  <c r="U209" i="18"/>
  <c r="U142" i="18"/>
  <c r="U175" i="18"/>
  <c r="U198" i="18"/>
  <c r="U204" i="18"/>
  <c r="L605" i="18"/>
  <c r="I7" i="18" s="1"/>
  <c r="U99" i="18"/>
  <c r="U103" i="18"/>
  <c r="U107" i="18"/>
  <c r="U111" i="18"/>
  <c r="I134" i="18"/>
  <c r="I138" i="18"/>
  <c r="I144" i="18"/>
  <c r="I148" i="18"/>
  <c r="I152" i="18"/>
  <c r="I156" i="18"/>
  <c r="I160" i="18"/>
  <c r="H161" i="18"/>
  <c r="I162" i="18"/>
  <c r="I163" i="18"/>
  <c r="U165" i="18"/>
  <c r="I167" i="18"/>
  <c r="U169" i="18"/>
  <c r="I171" i="18"/>
  <c r="U173" i="18"/>
  <c r="I177" i="18"/>
  <c r="U179" i="18"/>
  <c r="I181" i="18"/>
  <c r="U183" i="18"/>
  <c r="I185" i="18"/>
  <c r="U187" i="18"/>
  <c r="U192" i="18"/>
  <c r="I193" i="18"/>
  <c r="I198" i="18"/>
  <c r="U201" i="18"/>
  <c r="U202" i="18"/>
  <c r="U208" i="18"/>
  <c r="I209" i="18"/>
  <c r="N210" i="18"/>
  <c r="U211" i="18"/>
  <c r="U212" i="18"/>
  <c r="U218" i="18"/>
  <c r="U220" i="18"/>
  <c r="U228" i="18"/>
  <c r="U236" i="18"/>
  <c r="I245" i="18"/>
  <c r="U245" i="18"/>
  <c r="Y162" i="18"/>
  <c r="U190" i="18"/>
  <c r="U196" i="18"/>
  <c r="U206" i="18"/>
  <c r="U216" i="18"/>
  <c r="U219" i="18"/>
  <c r="U227" i="18"/>
  <c r="U235" i="18"/>
  <c r="N240" i="18"/>
  <c r="I241" i="18"/>
  <c r="U241" i="18"/>
  <c r="I247" i="18"/>
  <c r="U247" i="18"/>
  <c r="G239" i="18"/>
  <c r="U162" i="18"/>
  <c r="I190" i="18"/>
  <c r="U194" i="18"/>
  <c r="I206" i="18"/>
  <c r="I216" i="18"/>
  <c r="U224" i="18"/>
  <c r="U232" i="18"/>
  <c r="U252" i="18"/>
  <c r="U260" i="18"/>
  <c r="U265" i="18"/>
  <c r="U277" i="18"/>
  <c r="I277" i="18"/>
  <c r="U278" i="18"/>
  <c r="U300" i="18"/>
  <c r="U306" i="18"/>
  <c r="I306" i="18"/>
  <c r="U307" i="18"/>
  <c r="U316" i="18"/>
  <c r="U330" i="18"/>
  <c r="I330" i="18"/>
  <c r="U331" i="18"/>
  <c r="G384" i="18"/>
  <c r="U345" i="18"/>
  <c r="I345" i="18"/>
  <c r="U346" i="18"/>
  <c r="U363" i="18"/>
  <c r="N368" i="18"/>
  <c r="I363" i="18"/>
  <c r="U364" i="18"/>
  <c r="U381" i="18"/>
  <c r="I381" i="18"/>
  <c r="U382" i="18"/>
  <c r="U388" i="18"/>
  <c r="I388" i="18"/>
  <c r="U389" i="18"/>
  <c r="U398" i="18"/>
  <c r="I398" i="18"/>
  <c r="U399" i="18"/>
  <c r="U408" i="18"/>
  <c r="U420" i="18"/>
  <c r="I420" i="18"/>
  <c r="U421" i="18"/>
  <c r="U266" i="18"/>
  <c r="U281" i="18"/>
  <c r="I281" i="18"/>
  <c r="U282" i="18"/>
  <c r="I292" i="18"/>
  <c r="U296" i="18"/>
  <c r="U302" i="18"/>
  <c r="I302" i="18"/>
  <c r="U303" i="18"/>
  <c r="U312" i="18"/>
  <c r="U318" i="18"/>
  <c r="I318" i="18"/>
  <c r="U319" i="18"/>
  <c r="U334" i="18"/>
  <c r="I334" i="18"/>
  <c r="H384" i="18"/>
  <c r="U336" i="18"/>
  <c r="I336" i="18"/>
  <c r="U349" i="18"/>
  <c r="I349" i="18"/>
  <c r="U350" i="18"/>
  <c r="U367" i="18"/>
  <c r="I367" i="18"/>
  <c r="U368" i="18"/>
  <c r="U369" i="18"/>
  <c r="I369" i="18"/>
  <c r="U370" i="18"/>
  <c r="U402" i="18"/>
  <c r="I402" i="18"/>
  <c r="U403" i="18"/>
  <c r="U409" i="18"/>
  <c r="U424" i="18"/>
  <c r="I424" i="18"/>
  <c r="U425" i="18"/>
  <c r="N442" i="18"/>
  <c r="G289" i="18"/>
  <c r="U248" i="18"/>
  <c r="U256" i="18"/>
  <c r="U264" i="18"/>
  <c r="N265" i="18"/>
  <c r="U269" i="18"/>
  <c r="I269" i="18"/>
  <c r="U270" i="18"/>
  <c r="U285" i="18"/>
  <c r="I285" i="18"/>
  <c r="U286" i="18"/>
  <c r="U292" i="18"/>
  <c r="U298" i="18"/>
  <c r="I298" i="18"/>
  <c r="U299" i="18"/>
  <c r="U308" i="18"/>
  <c r="U314" i="18"/>
  <c r="I314" i="18"/>
  <c r="U315" i="18"/>
  <c r="U322" i="18"/>
  <c r="I322" i="18"/>
  <c r="U323" i="18"/>
  <c r="U337" i="18"/>
  <c r="I337" i="18"/>
  <c r="U338" i="18"/>
  <c r="U355" i="18"/>
  <c r="I355" i="18"/>
  <c r="U356" i="18"/>
  <c r="U373" i="18"/>
  <c r="I373" i="18"/>
  <c r="U374" i="18"/>
  <c r="U406" i="18"/>
  <c r="I406" i="18"/>
  <c r="U407" i="18"/>
  <c r="U412" i="18"/>
  <c r="I412" i="18"/>
  <c r="U413" i="18"/>
  <c r="U428" i="18"/>
  <c r="I428" i="18"/>
  <c r="U435" i="18"/>
  <c r="U457" i="18"/>
  <c r="I457" i="18"/>
  <c r="U458" i="18"/>
  <c r="H289" i="18"/>
  <c r="U240" i="18"/>
  <c r="I248" i="18"/>
  <c r="U255" i="18"/>
  <c r="I256" i="18"/>
  <c r="U263" i="18"/>
  <c r="I264" i="18"/>
  <c r="U273" i="18"/>
  <c r="I273" i="18"/>
  <c r="U274" i="18"/>
  <c r="H335" i="18"/>
  <c r="U294" i="18"/>
  <c r="I294" i="18"/>
  <c r="U295" i="18"/>
  <c r="U304" i="18"/>
  <c r="U310" i="18"/>
  <c r="I310" i="18"/>
  <c r="U311" i="18"/>
  <c r="U320" i="18"/>
  <c r="U326" i="18"/>
  <c r="I326" i="18"/>
  <c r="U327" i="18"/>
  <c r="Y336" i="18"/>
  <c r="U341" i="18"/>
  <c r="I341" i="18"/>
  <c r="U342" i="18"/>
  <c r="U353" i="18"/>
  <c r="U359" i="18"/>
  <c r="I359" i="18"/>
  <c r="U360" i="18"/>
  <c r="U377" i="18"/>
  <c r="I377" i="18"/>
  <c r="U378" i="18"/>
  <c r="U394" i="18"/>
  <c r="I394" i="18"/>
  <c r="U395" i="18"/>
  <c r="U416" i="18"/>
  <c r="I416" i="18"/>
  <c r="U417" i="18"/>
  <c r="I439" i="18"/>
  <c r="U439" i="18"/>
  <c r="I449" i="18"/>
  <c r="U449" i="18"/>
  <c r="G506" i="18"/>
  <c r="G461" i="18"/>
  <c r="U391" i="18"/>
  <c r="U432" i="18"/>
  <c r="U438" i="18"/>
  <c r="U440" i="18"/>
  <c r="U450" i="18"/>
  <c r="U464" i="18"/>
  <c r="I464" i="18"/>
  <c r="U465" i="18"/>
  <c r="U490" i="18"/>
  <c r="U491" i="18"/>
  <c r="U494" i="18"/>
  <c r="U495" i="18"/>
  <c r="U498" i="18"/>
  <c r="U499" i="18"/>
  <c r="U502" i="18"/>
  <c r="U503" i="18"/>
  <c r="H461" i="18"/>
  <c r="I427" i="18"/>
  <c r="I432" i="18"/>
  <c r="U436" i="18"/>
  <c r="I440" i="18"/>
  <c r="I450" i="18"/>
  <c r="U468" i="18"/>
  <c r="U469" i="18"/>
  <c r="U472" i="18"/>
  <c r="U473" i="18"/>
  <c r="U476" i="18"/>
  <c r="U477" i="18"/>
  <c r="U480" i="18"/>
  <c r="U481" i="18"/>
  <c r="U484" i="18"/>
  <c r="U485" i="18"/>
  <c r="U488" i="18"/>
  <c r="U489" i="18"/>
  <c r="U446" i="18"/>
  <c r="U454" i="18"/>
  <c r="U442" i="18"/>
  <c r="I468" i="18"/>
  <c r="I472" i="18"/>
  <c r="I476" i="18"/>
  <c r="I480" i="18"/>
  <c r="I484" i="18"/>
  <c r="I488" i="18"/>
  <c r="I490" i="18"/>
  <c r="I494" i="18"/>
  <c r="I498" i="18"/>
  <c r="I502" i="18"/>
  <c r="H566" i="18"/>
  <c r="U508" i="18"/>
  <c r="U512" i="18"/>
  <c r="U516" i="18"/>
  <c r="U520" i="18"/>
  <c r="U523" i="18"/>
  <c r="I524" i="18"/>
  <c r="U524" i="18"/>
  <c r="U525" i="18"/>
  <c r="U534" i="18"/>
  <c r="I540" i="18"/>
  <c r="U540" i="18"/>
  <c r="I542" i="18"/>
  <c r="U542" i="18"/>
  <c r="U543" i="18"/>
  <c r="I558" i="18"/>
  <c r="U558" i="18"/>
  <c r="U559" i="18"/>
  <c r="U563" i="18"/>
  <c r="I462" i="18"/>
  <c r="U522" i="18"/>
  <c r="I528" i="18"/>
  <c r="U528" i="18"/>
  <c r="U529" i="18"/>
  <c r="U538" i="18"/>
  <c r="I546" i="18"/>
  <c r="U546" i="18"/>
  <c r="U547" i="18"/>
  <c r="U571" i="18"/>
  <c r="U574" i="18"/>
  <c r="U578" i="18"/>
  <c r="U582" i="18"/>
  <c r="U586" i="18"/>
  <c r="U590" i="18"/>
  <c r="U511" i="18"/>
  <c r="U515" i="18"/>
  <c r="U519" i="18"/>
  <c r="U526" i="18"/>
  <c r="I532" i="18"/>
  <c r="U532" i="18"/>
  <c r="U533" i="18"/>
  <c r="I550" i="18"/>
  <c r="U550" i="18"/>
  <c r="U551" i="18"/>
  <c r="M604" i="18"/>
  <c r="N593" i="18"/>
  <c r="N604" i="18" s="1"/>
  <c r="I511" i="18"/>
  <c r="I515" i="18"/>
  <c r="I519" i="18"/>
  <c r="U530" i="18"/>
  <c r="I536" i="18"/>
  <c r="U536" i="18"/>
  <c r="U537" i="18"/>
  <c r="I554" i="18"/>
  <c r="U554" i="18"/>
  <c r="U555" i="18"/>
  <c r="U570" i="18"/>
  <c r="U575" i="18"/>
  <c r="U579" i="18"/>
  <c r="U583" i="18"/>
  <c r="U587" i="18"/>
  <c r="U596" i="18"/>
  <c r="U600" i="18"/>
  <c r="U541" i="18"/>
  <c r="U562" i="18"/>
  <c r="U569" i="18"/>
  <c r="U573" i="18"/>
  <c r="U577" i="18"/>
  <c r="U581" i="18"/>
  <c r="U585" i="18"/>
  <c r="U589" i="18"/>
  <c r="U595" i="18"/>
  <c r="U599" i="18"/>
  <c r="U603" i="18"/>
  <c r="U593" i="18"/>
  <c r="H604" i="18"/>
  <c r="N378" i="19"/>
  <c r="I141" i="19"/>
  <c r="U141" i="19"/>
  <c r="I149" i="19"/>
  <c r="U149" i="19"/>
  <c r="I161" i="19"/>
  <c r="U161" i="19"/>
  <c r="I171" i="19"/>
  <c r="U171" i="19"/>
  <c r="I181" i="19"/>
  <c r="U181" i="19"/>
  <c r="I189" i="19"/>
  <c r="U189" i="19"/>
  <c r="U282" i="19"/>
  <c r="I282" i="19"/>
  <c r="U437" i="19"/>
  <c r="I437" i="19"/>
  <c r="U514" i="19"/>
  <c r="I514" i="19"/>
  <c r="H554" i="19"/>
  <c r="I19" i="19"/>
  <c r="I21" i="19"/>
  <c r="I25" i="19"/>
  <c r="I29" i="19"/>
  <c r="I33" i="19"/>
  <c r="N35" i="19"/>
  <c r="I39" i="19"/>
  <c r="I43" i="19"/>
  <c r="I47" i="19"/>
  <c r="I53" i="19"/>
  <c r="I57" i="19"/>
  <c r="I61" i="19"/>
  <c r="I65" i="19"/>
  <c r="I69" i="19"/>
  <c r="I73" i="19"/>
  <c r="I79" i="19"/>
  <c r="I83" i="19"/>
  <c r="I89" i="19"/>
  <c r="I93" i="19"/>
  <c r="I97" i="19"/>
  <c r="I101" i="19"/>
  <c r="I105" i="19"/>
  <c r="I109" i="19"/>
  <c r="I113" i="19"/>
  <c r="I117" i="19"/>
  <c r="U125" i="19"/>
  <c r="I126" i="19"/>
  <c r="I131" i="19"/>
  <c r="U138" i="19"/>
  <c r="U139" i="19"/>
  <c r="I139" i="19"/>
  <c r="U146" i="19"/>
  <c r="U147" i="19"/>
  <c r="I147" i="19"/>
  <c r="U158" i="19"/>
  <c r="U159" i="19"/>
  <c r="I159" i="19"/>
  <c r="U166" i="19"/>
  <c r="U167" i="19"/>
  <c r="I167" i="19"/>
  <c r="N169" i="19"/>
  <c r="U176" i="19"/>
  <c r="U177" i="19"/>
  <c r="I177" i="19"/>
  <c r="N179" i="19"/>
  <c r="U186" i="19"/>
  <c r="U187" i="19"/>
  <c r="I187" i="19"/>
  <c r="Y193" i="19"/>
  <c r="U201" i="19"/>
  <c r="U202" i="19"/>
  <c r="I202" i="19"/>
  <c r="U215" i="19"/>
  <c r="U216" i="19"/>
  <c r="I216" i="19"/>
  <c r="U228" i="19"/>
  <c r="U229" i="19"/>
  <c r="I229" i="19"/>
  <c r="U265" i="19"/>
  <c r="U266" i="19"/>
  <c r="I266" i="19"/>
  <c r="U287" i="19"/>
  <c r="I287" i="19"/>
  <c r="U289" i="19"/>
  <c r="I290" i="19"/>
  <c r="U290" i="19"/>
  <c r="U298" i="19"/>
  <c r="G341" i="19"/>
  <c r="U310" i="19"/>
  <c r="I311" i="19"/>
  <c r="U311" i="19"/>
  <c r="U320" i="19"/>
  <c r="I321" i="19"/>
  <c r="N328" i="19"/>
  <c r="U321" i="19"/>
  <c r="U353" i="19"/>
  <c r="I353" i="19"/>
  <c r="U406" i="19"/>
  <c r="N411" i="19"/>
  <c r="I406" i="19"/>
  <c r="U409" i="19"/>
  <c r="U424" i="19"/>
  <c r="U467" i="19"/>
  <c r="U504" i="19"/>
  <c r="U505" i="19"/>
  <c r="I505" i="19"/>
  <c r="U262" i="19"/>
  <c r="I262" i="19"/>
  <c r="U272" i="19"/>
  <c r="I272" i="19"/>
  <c r="I479" i="19"/>
  <c r="U479" i="19"/>
  <c r="X17" i="19"/>
  <c r="X118" i="19" s="1"/>
  <c r="X704" i="19" s="1"/>
  <c r="I9" i="19" s="1"/>
  <c r="K11" i="40" s="1"/>
  <c r="U119" i="19"/>
  <c r="U120" i="19"/>
  <c r="U122" i="19"/>
  <c r="U123" i="19"/>
  <c r="U129" i="19"/>
  <c r="N131" i="19"/>
  <c r="U132" i="19"/>
  <c r="U133" i="19"/>
  <c r="U136" i="19"/>
  <c r="I137" i="19"/>
  <c r="U137" i="19"/>
  <c r="U144" i="19"/>
  <c r="I145" i="19"/>
  <c r="U145" i="19"/>
  <c r="U152" i="19"/>
  <c r="U154" i="19"/>
  <c r="U156" i="19"/>
  <c r="I157" i="19"/>
  <c r="U157" i="19"/>
  <c r="U164" i="19"/>
  <c r="I165" i="19"/>
  <c r="U165" i="19"/>
  <c r="U169" i="19"/>
  <c r="U174" i="19"/>
  <c r="I175" i="19"/>
  <c r="U175" i="19"/>
  <c r="U179" i="19"/>
  <c r="U184" i="19"/>
  <c r="I185" i="19"/>
  <c r="U185" i="19"/>
  <c r="G232" i="19"/>
  <c r="U219" i="19"/>
  <c r="U220" i="19"/>
  <c r="I220" i="19"/>
  <c r="U243" i="19"/>
  <c r="U244" i="19"/>
  <c r="I244" i="19"/>
  <c r="U253" i="19"/>
  <c r="U254" i="19"/>
  <c r="I254" i="19"/>
  <c r="U292" i="19"/>
  <c r="I292" i="19"/>
  <c r="U304" i="19"/>
  <c r="U329" i="19"/>
  <c r="U345" i="19"/>
  <c r="I345" i="19"/>
  <c r="U351" i="19"/>
  <c r="U373" i="19"/>
  <c r="U462" i="19"/>
  <c r="N463" i="19"/>
  <c r="I462" i="19"/>
  <c r="U198" i="19"/>
  <c r="I198" i="19"/>
  <c r="U211" i="19"/>
  <c r="I211" i="19"/>
  <c r="U225" i="19"/>
  <c r="I225" i="19"/>
  <c r="N242" i="19"/>
  <c r="I242" i="19"/>
  <c r="U362" i="19"/>
  <c r="I362" i="19"/>
  <c r="U379" i="19"/>
  <c r="I379" i="19"/>
  <c r="I580" i="19"/>
  <c r="U580" i="19"/>
  <c r="U701" i="19"/>
  <c r="U697" i="19"/>
  <c r="U693" i="19"/>
  <c r="U689" i="19"/>
  <c r="U685" i="19"/>
  <c r="U681" i="19"/>
  <c r="U675" i="19"/>
  <c r="U671" i="19"/>
  <c r="U667" i="19"/>
  <c r="U663" i="19"/>
  <c r="U661" i="19"/>
  <c r="U657" i="19"/>
  <c r="U651" i="19"/>
  <c r="U647" i="19"/>
  <c r="U641" i="19"/>
  <c r="U637" i="19"/>
  <c r="U690" i="19"/>
  <c r="U668" i="19"/>
  <c r="U658" i="19"/>
  <c r="U629" i="19"/>
  <c r="U620" i="19"/>
  <c r="U611" i="19"/>
  <c r="U702" i="19"/>
  <c r="U686" i="19"/>
  <c r="U664" i="19"/>
  <c r="U654" i="19"/>
  <c r="U653" i="19"/>
  <c r="U652" i="19"/>
  <c r="U698" i="19"/>
  <c r="U682" i="19"/>
  <c r="U676" i="19"/>
  <c r="U648" i="19"/>
  <c r="U642" i="19"/>
  <c r="U632" i="19"/>
  <c r="U628" i="19"/>
  <c r="U694" i="19"/>
  <c r="U617" i="19"/>
  <c r="U608" i="19"/>
  <c r="U587" i="19"/>
  <c r="U570" i="19"/>
  <c r="U566" i="19"/>
  <c r="U562" i="19"/>
  <c r="U558" i="19"/>
  <c r="U548" i="19"/>
  <c r="U539" i="19"/>
  <c r="U638" i="19"/>
  <c r="U596" i="19"/>
  <c r="U591" i="19"/>
  <c r="U553" i="19"/>
  <c r="U551" i="19"/>
  <c r="U537" i="19"/>
  <c r="U535" i="19"/>
  <c r="U531" i="19"/>
  <c r="U527" i="19"/>
  <c r="U523" i="19"/>
  <c r="U519" i="19"/>
  <c r="U515" i="19"/>
  <c r="U511" i="19"/>
  <c r="U506" i="19"/>
  <c r="U502" i="19"/>
  <c r="U624" i="19"/>
  <c r="U615" i="19"/>
  <c r="U600" i="19"/>
  <c r="U595" i="19"/>
  <c r="U547" i="19"/>
  <c r="U583" i="19"/>
  <c r="U543" i="19"/>
  <c r="U536" i="19"/>
  <c r="U525" i="19"/>
  <c r="U509" i="19"/>
  <c r="U500" i="19"/>
  <c r="U494" i="19"/>
  <c r="U486" i="19"/>
  <c r="U480" i="19"/>
  <c r="U474" i="19"/>
  <c r="U470" i="19"/>
  <c r="U460" i="19"/>
  <c r="U672" i="19"/>
  <c r="U604" i="19"/>
  <c r="U575" i="19"/>
  <c r="U552" i="19"/>
  <c r="U545" i="19"/>
  <c r="U521" i="19"/>
  <c r="U496" i="19"/>
  <c r="U488" i="19"/>
  <c r="U482" i="19"/>
  <c r="U476" i="19"/>
  <c r="U468" i="19"/>
  <c r="U466" i="19"/>
  <c r="U463" i="19"/>
  <c r="U458" i="19"/>
  <c r="U456" i="19"/>
  <c r="U446" i="19"/>
  <c r="U442" i="19"/>
  <c r="U438" i="19"/>
  <c r="U434" i="19"/>
  <c r="U429" i="19"/>
  <c r="U425" i="19"/>
  <c r="U421" i="19"/>
  <c r="U417" i="19"/>
  <c r="U413" i="19"/>
  <c r="U407" i="19"/>
  <c r="U403" i="19"/>
  <c r="U398" i="19"/>
  <c r="U394" i="19"/>
  <c r="U626" i="19"/>
  <c r="U517" i="19"/>
  <c r="U490" i="19"/>
  <c r="U471" i="19"/>
  <c r="U461" i="19"/>
  <c r="U452" i="19"/>
  <c r="U430" i="19"/>
  <c r="U426" i="19"/>
  <c r="U422" i="19"/>
  <c r="U418" i="19"/>
  <c r="U414" i="19"/>
  <c r="U408" i="19"/>
  <c r="U404" i="19"/>
  <c r="U400" i="19"/>
  <c r="U399" i="19"/>
  <c r="U395" i="19"/>
  <c r="U389" i="19"/>
  <c r="U385" i="19"/>
  <c r="U381" i="19"/>
  <c r="U376" i="19"/>
  <c r="U372" i="19"/>
  <c r="U368" i="19"/>
  <c r="U364" i="19"/>
  <c r="U360" i="19"/>
  <c r="U358" i="19"/>
  <c r="U354" i="19"/>
  <c r="U350" i="19"/>
  <c r="U346" i="19"/>
  <c r="U427" i="19"/>
  <c r="U415" i="19"/>
  <c r="U396" i="19"/>
  <c r="U386" i="19"/>
  <c r="U369" i="19"/>
  <c r="U285" i="19"/>
  <c r="U450" i="19"/>
  <c r="U444" i="19"/>
  <c r="U419" i="19"/>
  <c r="U401" i="19"/>
  <c r="U382" i="19"/>
  <c r="U365" i="19"/>
  <c r="U355" i="19"/>
  <c r="U347" i="19"/>
  <c r="U299" i="19"/>
  <c r="U297" i="19"/>
  <c r="U283" i="19"/>
  <c r="U279" i="19"/>
  <c r="U275" i="19"/>
  <c r="U273" i="19"/>
  <c r="U269" i="19"/>
  <c r="U267" i="19"/>
  <c r="U263" i="19"/>
  <c r="U259" i="19"/>
  <c r="U255" i="19"/>
  <c r="U251" i="19"/>
  <c r="U249" i="19"/>
  <c r="U245" i="19"/>
  <c r="U239" i="19"/>
  <c r="U230" i="19"/>
  <c r="U226" i="19"/>
  <c r="U221" i="19"/>
  <c r="U217" i="19"/>
  <c r="U212" i="19"/>
  <c r="U208" i="19"/>
  <c r="U204" i="19"/>
  <c r="U203" i="19"/>
  <c r="U199" i="19"/>
  <c r="U195" i="19"/>
  <c r="U529" i="19"/>
  <c r="U492" i="19"/>
  <c r="U457" i="19"/>
  <c r="U440" i="19"/>
  <c r="U405" i="19"/>
  <c r="U361" i="19"/>
  <c r="U352" i="19"/>
  <c r="U344" i="19"/>
  <c r="U342" i="19"/>
  <c r="U338" i="19"/>
  <c r="U334" i="19"/>
  <c r="U330" i="19"/>
  <c r="U293" i="19"/>
  <c r="U286" i="19"/>
  <c r="U69" i="19"/>
  <c r="V76" i="19" s="1"/>
  <c r="H192" i="19"/>
  <c r="I123" i="19"/>
  <c r="U124" i="19"/>
  <c r="U127" i="19"/>
  <c r="I133" i="19"/>
  <c r="U134" i="19"/>
  <c r="U135" i="19"/>
  <c r="I135" i="19"/>
  <c r="U142" i="19"/>
  <c r="U143" i="19"/>
  <c r="I143" i="19"/>
  <c r="U150" i="19"/>
  <c r="U151" i="19"/>
  <c r="I151" i="19"/>
  <c r="N153" i="19"/>
  <c r="N155" i="19"/>
  <c r="U162" i="19"/>
  <c r="U163" i="19"/>
  <c r="I163" i="19"/>
  <c r="U172" i="19"/>
  <c r="U173" i="19"/>
  <c r="I173" i="19"/>
  <c r="U182" i="19"/>
  <c r="U183" i="19"/>
  <c r="I183" i="19"/>
  <c r="U190" i="19"/>
  <c r="U191" i="19"/>
  <c r="I191" i="19"/>
  <c r="H232" i="19"/>
  <c r="U193" i="19"/>
  <c r="I193" i="19"/>
  <c r="U194" i="19"/>
  <c r="I194" i="19"/>
  <c r="U206" i="19"/>
  <c r="U207" i="19"/>
  <c r="I207" i="19"/>
  <c r="U223" i="19"/>
  <c r="U235" i="19"/>
  <c r="U237" i="19"/>
  <c r="U238" i="19"/>
  <c r="I238" i="19"/>
  <c r="U247" i="19"/>
  <c r="U248" i="19"/>
  <c r="I248" i="19"/>
  <c r="U257" i="19"/>
  <c r="U258" i="19"/>
  <c r="I258" i="19"/>
  <c r="N274" i="19"/>
  <c r="U277" i="19"/>
  <c r="U278" i="19"/>
  <c r="I278" i="19"/>
  <c r="U291" i="19"/>
  <c r="H300" i="19"/>
  <c r="U302" i="19"/>
  <c r="I302" i="19"/>
  <c r="U306" i="19"/>
  <c r="I307" i="19"/>
  <c r="U307" i="19"/>
  <c r="U316" i="19"/>
  <c r="I317" i="19"/>
  <c r="U317" i="19"/>
  <c r="U324" i="19"/>
  <c r="I325" i="19"/>
  <c r="U325" i="19"/>
  <c r="U333" i="19"/>
  <c r="U343" i="19"/>
  <c r="I485" i="19"/>
  <c r="N484" i="19"/>
  <c r="U485" i="19"/>
  <c r="U196" i="19"/>
  <c r="U200" i="19"/>
  <c r="U205" i="19"/>
  <c r="U209" i="19"/>
  <c r="U213" i="19"/>
  <c r="U214" i="19"/>
  <c r="U218" i="19"/>
  <c r="U222" i="19"/>
  <c r="U227" i="19"/>
  <c r="U231" i="19"/>
  <c r="U233" i="19"/>
  <c r="U234" i="19"/>
  <c r="U236" i="19"/>
  <c r="U240" i="19"/>
  <c r="U246" i="19"/>
  <c r="U252" i="19"/>
  <c r="U256" i="19"/>
  <c r="U260" i="19"/>
  <c r="U264" i="19"/>
  <c r="U270" i="19"/>
  <c r="U276" i="19"/>
  <c r="U280" i="19"/>
  <c r="U295" i="19"/>
  <c r="U296" i="19"/>
  <c r="Y301" i="19"/>
  <c r="U308" i="19"/>
  <c r="U312" i="19"/>
  <c r="U314" i="19"/>
  <c r="U318" i="19"/>
  <c r="U322" i="19"/>
  <c r="U326" i="19"/>
  <c r="U328" i="19"/>
  <c r="U356" i="19"/>
  <c r="I356" i="19"/>
  <c r="N359" i="19"/>
  <c r="U366" i="19"/>
  <c r="I366" i="19"/>
  <c r="U367" i="19"/>
  <c r="G431" i="19"/>
  <c r="U383" i="19"/>
  <c r="I383" i="19"/>
  <c r="U384" i="19"/>
  <c r="U402" i="19"/>
  <c r="U420" i="19"/>
  <c r="U441" i="19"/>
  <c r="I441" i="19"/>
  <c r="U451" i="19"/>
  <c r="I451" i="19"/>
  <c r="I493" i="19"/>
  <c r="U493" i="19"/>
  <c r="I499" i="19"/>
  <c r="U499" i="19"/>
  <c r="U530" i="19"/>
  <c r="I530" i="19"/>
  <c r="U568" i="19"/>
  <c r="I568" i="19"/>
  <c r="I572" i="19"/>
  <c r="U572" i="19"/>
  <c r="U250" i="19"/>
  <c r="U268" i="19"/>
  <c r="U274" i="19"/>
  <c r="U284" i="19"/>
  <c r="I296" i="19"/>
  <c r="U301" i="19"/>
  <c r="U303" i="19"/>
  <c r="U332" i="19"/>
  <c r="U336" i="19"/>
  <c r="U340" i="19"/>
  <c r="H341" i="19"/>
  <c r="G377" i="19"/>
  <c r="U349" i="19"/>
  <c r="U370" i="19"/>
  <c r="I370" i="19"/>
  <c r="U371" i="19"/>
  <c r="H431" i="19"/>
  <c r="U387" i="19"/>
  <c r="I387" i="19"/>
  <c r="U388" i="19"/>
  <c r="U397" i="19"/>
  <c r="I397" i="19"/>
  <c r="N423" i="19"/>
  <c r="U416" i="19"/>
  <c r="I416" i="19"/>
  <c r="U428" i="19"/>
  <c r="H507" i="19"/>
  <c r="U445" i="19"/>
  <c r="I445" i="19"/>
  <c r="I233" i="19"/>
  <c r="I284" i="19"/>
  <c r="U288" i="19"/>
  <c r="U294" i="19"/>
  <c r="I301" i="19"/>
  <c r="U305" i="19"/>
  <c r="U309" i="19"/>
  <c r="U313" i="19"/>
  <c r="U315" i="19"/>
  <c r="U319" i="19"/>
  <c r="U323" i="19"/>
  <c r="U327" i="19"/>
  <c r="U331" i="19"/>
  <c r="I332" i="19"/>
  <c r="U335" i="19"/>
  <c r="I336" i="19"/>
  <c r="U339" i="19"/>
  <c r="I340" i="19"/>
  <c r="H377" i="19"/>
  <c r="U348" i="19"/>
  <c r="I349" i="19"/>
  <c r="U374" i="19"/>
  <c r="I374" i="19"/>
  <c r="U375" i="19"/>
  <c r="U391" i="19"/>
  <c r="I391" i="19"/>
  <c r="U392" i="19"/>
  <c r="U393" i="19"/>
  <c r="I393" i="19"/>
  <c r="U410" i="19"/>
  <c r="U411" i="19"/>
  <c r="U412" i="19"/>
  <c r="U433" i="19"/>
  <c r="I433" i="19"/>
  <c r="N478" i="19"/>
  <c r="U472" i="19"/>
  <c r="I472" i="19"/>
  <c r="U359" i="19"/>
  <c r="N392" i="19"/>
  <c r="U423" i="19"/>
  <c r="G507" i="19"/>
  <c r="U435" i="19"/>
  <c r="U439" i="19"/>
  <c r="U443" i="19"/>
  <c r="U447" i="19"/>
  <c r="U448" i="19"/>
  <c r="U449" i="19"/>
  <c r="U454" i="19"/>
  <c r="U455" i="19"/>
  <c r="U464" i="19"/>
  <c r="U465" i="19"/>
  <c r="U491" i="19"/>
  <c r="I491" i="19"/>
  <c r="U518" i="19"/>
  <c r="I518" i="19"/>
  <c r="U556" i="19"/>
  <c r="I556" i="19"/>
  <c r="U594" i="19"/>
  <c r="U613" i="19"/>
  <c r="I613" i="19"/>
  <c r="U627" i="19"/>
  <c r="I627" i="19"/>
  <c r="U357" i="19"/>
  <c r="V359" i="19" s="1"/>
  <c r="U378" i="19"/>
  <c r="V378" i="19" s="1"/>
  <c r="U432" i="19"/>
  <c r="U459" i="19"/>
  <c r="I465" i="19"/>
  <c r="U469" i="19"/>
  <c r="I477" i="19"/>
  <c r="U477" i="19"/>
  <c r="U478" i="19"/>
  <c r="I483" i="19"/>
  <c r="U483" i="19"/>
  <c r="U484" i="19"/>
  <c r="I489" i="19"/>
  <c r="U489" i="19"/>
  <c r="I497" i="19"/>
  <c r="U497" i="19"/>
  <c r="U498" i="19"/>
  <c r="G554" i="19"/>
  <c r="U522" i="19"/>
  <c r="I522" i="19"/>
  <c r="U546" i="19"/>
  <c r="I546" i="19"/>
  <c r="U560" i="19"/>
  <c r="I560" i="19"/>
  <c r="I576" i="19"/>
  <c r="U576" i="19"/>
  <c r="U605" i="19"/>
  <c r="I605" i="19"/>
  <c r="U606" i="19"/>
  <c r="U622" i="19"/>
  <c r="I622" i="19"/>
  <c r="I432" i="19"/>
  <c r="I447" i="19"/>
  <c r="U453" i="19"/>
  <c r="I459" i="19"/>
  <c r="I469" i="19"/>
  <c r="U473" i="19"/>
  <c r="U475" i="19"/>
  <c r="I475" i="19"/>
  <c r="U481" i="19"/>
  <c r="I481" i="19"/>
  <c r="U487" i="19"/>
  <c r="I487" i="19"/>
  <c r="U495" i="19"/>
  <c r="I495" i="19"/>
  <c r="U501" i="19"/>
  <c r="I501" i="19"/>
  <c r="U508" i="19"/>
  <c r="U510" i="19"/>
  <c r="I510" i="19"/>
  <c r="U526" i="19"/>
  <c r="I526" i="19"/>
  <c r="U541" i="19"/>
  <c r="I541" i="19"/>
  <c r="I544" i="19"/>
  <c r="U544" i="19"/>
  <c r="U564" i="19"/>
  <c r="I564" i="19"/>
  <c r="U584" i="19"/>
  <c r="I584" i="19"/>
  <c r="U585" i="19"/>
  <c r="U599" i="19"/>
  <c r="U503" i="19"/>
  <c r="U512" i="19"/>
  <c r="U516" i="19"/>
  <c r="U520" i="19"/>
  <c r="U524" i="19"/>
  <c r="U528" i="19"/>
  <c r="U532" i="19"/>
  <c r="U533" i="19"/>
  <c r="U534" i="19"/>
  <c r="U540" i="19"/>
  <c r="U549" i="19"/>
  <c r="U550" i="19"/>
  <c r="Y555" i="19"/>
  <c r="U559" i="19"/>
  <c r="U563" i="19"/>
  <c r="U567" i="19"/>
  <c r="U571" i="19"/>
  <c r="U573" i="19"/>
  <c r="U577" i="19"/>
  <c r="U581" i="19"/>
  <c r="U590" i="19"/>
  <c r="U601" i="19"/>
  <c r="I601" i="19"/>
  <c r="U602" i="19"/>
  <c r="I616" i="19"/>
  <c r="U616" i="19"/>
  <c r="I625" i="19"/>
  <c r="U625" i="19"/>
  <c r="U631" i="19"/>
  <c r="N634" i="19"/>
  <c r="U643" i="19"/>
  <c r="U644" i="19"/>
  <c r="U683" i="19"/>
  <c r="U684" i="19"/>
  <c r="U538" i="19"/>
  <c r="H633" i="19"/>
  <c r="U555" i="19"/>
  <c r="U557" i="19"/>
  <c r="U561" i="19"/>
  <c r="U565" i="19"/>
  <c r="U569" i="19"/>
  <c r="U586" i="19"/>
  <c r="U592" i="19"/>
  <c r="I592" i="19"/>
  <c r="U593" i="19"/>
  <c r="U597" i="19"/>
  <c r="I597" i="19"/>
  <c r="U598" i="19"/>
  <c r="U607" i="19"/>
  <c r="U609" i="19"/>
  <c r="U618" i="19"/>
  <c r="U699" i="19"/>
  <c r="U700" i="19"/>
  <c r="N533" i="19"/>
  <c r="I538" i="19"/>
  <c r="U542" i="19"/>
  <c r="I555" i="19"/>
  <c r="U574" i="19"/>
  <c r="U578" i="19"/>
  <c r="U582" i="19"/>
  <c r="U588" i="19"/>
  <c r="I588" i="19"/>
  <c r="U589" i="19"/>
  <c r="U603" i="19"/>
  <c r="U649" i="19"/>
  <c r="U650" i="19"/>
  <c r="U677" i="19"/>
  <c r="U678" i="19"/>
  <c r="U612" i="19"/>
  <c r="U621" i="19"/>
  <c r="N653" i="19"/>
  <c r="I653" i="19"/>
  <c r="U655" i="19"/>
  <c r="U656" i="19"/>
  <c r="U665" i="19"/>
  <c r="U666" i="19"/>
  <c r="U687" i="19"/>
  <c r="U688" i="19"/>
  <c r="G633" i="19"/>
  <c r="U610" i="19"/>
  <c r="U619" i="19"/>
  <c r="U630" i="19"/>
  <c r="U635" i="19"/>
  <c r="U636" i="19"/>
  <c r="U645" i="19"/>
  <c r="U659" i="19"/>
  <c r="U660" i="19"/>
  <c r="N662" i="19"/>
  <c r="U669" i="19"/>
  <c r="U670" i="19"/>
  <c r="U679" i="19"/>
  <c r="U691" i="19"/>
  <c r="U692" i="19"/>
  <c r="U614" i="19"/>
  <c r="U623" i="19"/>
  <c r="G703" i="19"/>
  <c r="U639" i="19"/>
  <c r="U640" i="19"/>
  <c r="U646" i="19"/>
  <c r="U673" i="19"/>
  <c r="U674" i="19"/>
  <c r="U680" i="19"/>
  <c r="U695" i="19"/>
  <c r="U696" i="19"/>
  <c r="U662" i="19"/>
  <c r="U634" i="19"/>
  <c r="I662" i="19"/>
  <c r="U18" i="17"/>
  <c r="U30" i="17"/>
  <c r="I17" i="17"/>
  <c r="I20" i="17"/>
  <c r="I24" i="17"/>
  <c r="I30" i="17"/>
  <c r="I32" i="17"/>
  <c r="U34" i="17"/>
  <c r="I36" i="17"/>
  <c r="U38" i="17"/>
  <c r="I40" i="17"/>
  <c r="U42" i="17"/>
  <c r="I44" i="17"/>
  <c r="U49" i="17"/>
  <c r="U51" i="17"/>
  <c r="U52" i="17"/>
  <c r="I57" i="17"/>
  <c r="U62" i="17"/>
  <c r="I63" i="17"/>
  <c r="U64" i="17"/>
  <c r="U65" i="17"/>
  <c r="U69" i="17"/>
  <c r="I71" i="17"/>
  <c r="U72" i="17"/>
  <c r="U74" i="17"/>
  <c r="U75" i="17"/>
  <c r="I81" i="17"/>
  <c r="U82" i="17"/>
  <c r="U84" i="17"/>
  <c r="U85" i="17"/>
  <c r="U101" i="17"/>
  <c r="I102" i="17"/>
  <c r="I105" i="17"/>
  <c r="U107" i="17"/>
  <c r="I108" i="17"/>
  <c r="U114" i="17"/>
  <c r="I115" i="17"/>
  <c r="U118" i="17"/>
  <c r="I118" i="17"/>
  <c r="U119" i="17"/>
  <c r="U124" i="17"/>
  <c r="U133" i="17"/>
  <c r="I133" i="17"/>
  <c r="U134" i="17"/>
  <c r="U138" i="17"/>
  <c r="I138" i="17"/>
  <c r="U139" i="17"/>
  <c r="U144" i="17"/>
  <c r="U145" i="17"/>
  <c r="U158" i="17"/>
  <c r="U159" i="17"/>
  <c r="U162" i="17"/>
  <c r="U168" i="17"/>
  <c r="U169" i="17"/>
  <c r="U192" i="17"/>
  <c r="U204" i="17"/>
  <c r="U207" i="17"/>
  <c r="U208" i="17"/>
  <c r="U223" i="17"/>
  <c r="U229" i="17"/>
  <c r="U230" i="17"/>
  <c r="U237" i="17"/>
  <c r="U272" i="17"/>
  <c r="U915" i="17"/>
  <c r="U909" i="17"/>
  <c r="U905" i="17"/>
  <c r="U899" i="17"/>
  <c r="U893" i="17"/>
  <c r="U889" i="17"/>
  <c r="U879" i="17"/>
  <c r="U875" i="17"/>
  <c r="U867" i="17"/>
  <c r="U863" i="17"/>
  <c r="U859" i="17"/>
  <c r="U857" i="17"/>
  <c r="U853" i="17"/>
  <c r="U847" i="17"/>
  <c r="U841" i="17"/>
  <c r="U910" i="17"/>
  <c r="U906" i="17"/>
  <c r="U900" i="17"/>
  <c r="U896" i="17"/>
  <c r="U894" i="17"/>
  <c r="U890" i="17"/>
  <c r="U886" i="17"/>
  <c r="U891" i="17"/>
  <c r="U881" i="17"/>
  <c r="U869" i="17"/>
  <c r="U861" i="17"/>
  <c r="U851" i="17"/>
  <c r="U845" i="17"/>
  <c r="U839" i="17"/>
  <c r="U916" i="17"/>
  <c r="U907" i="17"/>
  <c r="U897" i="17"/>
  <c r="U880" i="17"/>
  <c r="U868" i="17"/>
  <c r="U860" i="17"/>
  <c r="U850" i="17"/>
  <c r="U835" i="17"/>
  <c r="U834" i="17"/>
  <c r="U832" i="17"/>
  <c r="U825" i="17"/>
  <c r="U911" i="17"/>
  <c r="U901" i="17"/>
  <c r="U887" i="17"/>
  <c r="U829" i="17"/>
  <c r="U800" i="17"/>
  <c r="U790" i="17"/>
  <c r="U781" i="17"/>
  <c r="U828" i="17"/>
  <c r="U802" i="17"/>
  <c r="U792" i="17"/>
  <c r="U782" i="17"/>
  <c r="U687" i="17"/>
  <c r="U683" i="17"/>
  <c r="U677" i="17"/>
  <c r="U882" i="17"/>
  <c r="U876" i="17"/>
  <c r="U864" i="17"/>
  <c r="U842" i="17"/>
  <c r="U819" i="17"/>
  <c r="U807" i="17"/>
  <c r="U805" i="17"/>
  <c r="U796" i="17"/>
  <c r="U794" i="17"/>
  <c r="U784" i="17"/>
  <c r="U776" i="17"/>
  <c r="U772" i="17"/>
  <c r="U766" i="17"/>
  <c r="U760" i="17"/>
  <c r="U754" i="17"/>
  <c r="U749" i="17"/>
  <c r="U743" i="17"/>
  <c r="U739" i="17"/>
  <c r="U737" i="17"/>
  <c r="U732" i="17"/>
  <c r="U727" i="17"/>
  <c r="U721" i="17"/>
  <c r="U716" i="17"/>
  <c r="U714" i="17"/>
  <c r="U708" i="17"/>
  <c r="U704" i="17"/>
  <c r="U698" i="17"/>
  <c r="U693" i="17"/>
  <c r="U786" i="17"/>
  <c r="U744" i="17"/>
  <c r="U734" i="17"/>
  <c r="U733" i="17"/>
  <c r="U695" i="17"/>
  <c r="U694" i="17"/>
  <c r="U684" i="17"/>
  <c r="U678" i="17"/>
  <c r="U854" i="17"/>
  <c r="U848" i="17"/>
  <c r="U830" i="17"/>
  <c r="U809" i="17"/>
  <c r="U798" i="17"/>
  <c r="U779" i="17"/>
  <c r="U773" i="17"/>
  <c r="U740" i="17"/>
  <c r="U728" i="17"/>
  <c r="U604" i="17"/>
  <c r="U598" i="17"/>
  <c r="U592" i="17"/>
  <c r="U585" i="17"/>
  <c r="U581" i="17"/>
  <c r="U575" i="17"/>
  <c r="U571" i="17"/>
  <c r="U567" i="17"/>
  <c r="U563" i="17"/>
  <c r="U561" i="17"/>
  <c r="U557" i="17"/>
  <c r="U551" i="17"/>
  <c r="U767" i="17"/>
  <c r="U761" i="17"/>
  <c r="U755" i="17"/>
  <c r="U722" i="17"/>
  <c r="U711" i="17"/>
  <c r="U709" i="17"/>
  <c r="U688" i="17"/>
  <c r="U641" i="17"/>
  <c r="U635" i="17"/>
  <c r="U625" i="17"/>
  <c r="U788" i="17"/>
  <c r="U750" i="17"/>
  <c r="U717" i="17"/>
  <c r="U679" i="17"/>
  <c r="U662" i="17"/>
  <c r="U658" i="17"/>
  <c r="U631" i="17"/>
  <c r="U619" i="17"/>
  <c r="U613" i="17"/>
  <c r="U611" i="17"/>
  <c r="U600" i="17"/>
  <c r="U594" i="17"/>
  <c r="U549" i="17"/>
  <c r="U547" i="17"/>
  <c r="U537" i="17"/>
  <c r="U521" i="17"/>
  <c r="U499" i="17"/>
  <c r="U685" i="17"/>
  <c r="U666" i="17"/>
  <c r="U661" i="17"/>
  <c r="U626" i="17"/>
  <c r="U599" i="17"/>
  <c r="U593" i="17"/>
  <c r="U591" i="17"/>
  <c r="V591" i="17" s="1"/>
  <c r="U588" i="17"/>
  <c r="U582" i="17"/>
  <c r="U572" i="17"/>
  <c r="U564" i="17"/>
  <c r="U554" i="17"/>
  <c r="U543" i="17"/>
  <c r="U540" i="17"/>
  <c r="U535" i="17"/>
  <c r="U533" i="17"/>
  <c r="U519" i="17"/>
  <c r="U517" i="17"/>
  <c r="U515" i="17"/>
  <c r="U507" i="17"/>
  <c r="U505" i="17"/>
  <c r="U497" i="17"/>
  <c r="U495" i="17"/>
  <c r="U487" i="17"/>
  <c r="U485" i="17"/>
  <c r="U481" i="17"/>
  <c r="U477" i="17"/>
  <c r="U471" i="17"/>
  <c r="U467" i="17"/>
  <c r="U459" i="17"/>
  <c r="U455" i="17"/>
  <c r="U451" i="17"/>
  <c r="U447" i="17"/>
  <c r="U441" i="17"/>
  <c r="U437" i="17"/>
  <c r="U705" i="17"/>
  <c r="U699" i="17"/>
  <c r="U672" i="17"/>
  <c r="U660" i="17"/>
  <c r="U648" i="17"/>
  <c r="U622" i="17"/>
  <c r="U587" i="17"/>
  <c r="V587" i="17" s="1"/>
  <c r="U577" i="17"/>
  <c r="U569" i="17"/>
  <c r="U559" i="17"/>
  <c r="U553" i="17"/>
  <c r="U548" i="17"/>
  <c r="U541" i="17"/>
  <c r="U538" i="17"/>
  <c r="U531" i="17"/>
  <c r="U529" i="17"/>
  <c r="U654" i="17"/>
  <c r="U642" i="17"/>
  <c r="U636" i="17"/>
  <c r="U633" i="17"/>
  <c r="U605" i="17"/>
  <c r="U595" i="17"/>
  <c r="U586" i="17"/>
  <c r="U576" i="17"/>
  <c r="U568" i="17"/>
  <c r="U558" i="17"/>
  <c r="U552" i="17"/>
  <c r="U500" i="17"/>
  <c r="U429" i="17"/>
  <c r="U425" i="17"/>
  <c r="U276" i="17"/>
  <c r="U534" i="17"/>
  <c r="U525" i="17"/>
  <c r="U516" i="17"/>
  <c r="U513" i="17"/>
  <c r="U496" i="17"/>
  <c r="U493" i="17"/>
  <c r="U482" i="17"/>
  <c r="U472" i="17"/>
  <c r="U456" i="17"/>
  <c r="U448" i="17"/>
  <c r="U442" i="17"/>
  <c r="U434" i="17"/>
  <c r="U423" i="17"/>
  <c r="U421" i="17"/>
  <c r="U411" i="17"/>
  <c r="U409" i="17"/>
  <c r="U397" i="17"/>
  <c r="U391" i="17"/>
  <c r="U385" i="17"/>
  <c r="U380" i="17"/>
  <c r="U374" i="17"/>
  <c r="U372" i="17"/>
  <c r="U368" i="17"/>
  <c r="U362" i="17"/>
  <c r="U359" i="17"/>
  <c r="U353" i="17"/>
  <c r="U351" i="17"/>
  <c r="U347" i="17"/>
  <c r="U340" i="17"/>
  <c r="U337" i="17"/>
  <c r="U335" i="17"/>
  <c r="U331" i="17"/>
  <c r="U326" i="17"/>
  <c r="U321" i="17"/>
  <c r="U315" i="17"/>
  <c r="U307" i="17"/>
  <c r="U301" i="17"/>
  <c r="U299" i="17"/>
  <c r="U522" i="17"/>
  <c r="U506" i="17"/>
  <c r="U479" i="17"/>
  <c r="U469" i="17"/>
  <c r="U461" i="17"/>
  <c r="U453" i="17"/>
  <c r="U445" i="17"/>
  <c r="U439" i="17"/>
  <c r="U430" i="17"/>
  <c r="U426" i="17"/>
  <c r="U415" i="17"/>
  <c r="U403" i="17"/>
  <c r="U527" i="17"/>
  <c r="U518" i="17"/>
  <c r="U511" i="17"/>
  <c r="U509" i="17"/>
  <c r="U508" i="17"/>
  <c r="U503" i="17"/>
  <c r="U491" i="17"/>
  <c r="U478" i="17"/>
  <c r="U468" i="17"/>
  <c r="U460" i="17"/>
  <c r="U452" i="17"/>
  <c r="U444" i="17"/>
  <c r="U438" i="17"/>
  <c r="U422" i="17"/>
  <c r="U413" i="17"/>
  <c r="U410" i="17"/>
  <c r="U401" i="17"/>
  <c r="U399" i="17"/>
  <c r="U395" i="17"/>
  <c r="U389" i="17"/>
  <c r="U383" i="17"/>
  <c r="U379" i="17"/>
  <c r="U370" i="17"/>
  <c r="U366" i="17"/>
  <c r="U364" i="17"/>
  <c r="U355" i="17"/>
  <c r="U319" i="17"/>
  <c r="U312" i="17"/>
  <c r="U291" i="17"/>
  <c r="U283" i="17"/>
  <c r="U277" i="17"/>
  <c r="U344" i="17"/>
  <c r="U311" i="17"/>
  <c r="U293" i="17"/>
  <c r="U287" i="17"/>
  <c r="U285" i="17"/>
  <c r="U270" i="17"/>
  <c r="U349" i="17"/>
  <c r="U333" i="17"/>
  <c r="U325" i="17"/>
  <c r="U317" i="17"/>
  <c r="U297" i="17"/>
  <c r="U294" i="17"/>
  <c r="U273" i="17"/>
  <c r="U268" i="17"/>
  <c r="U265" i="17"/>
  <c r="U263" i="17"/>
  <c r="U259" i="17"/>
  <c r="U257" i="17"/>
  <c r="U253" i="17"/>
  <c r="U251" i="17"/>
  <c r="U247" i="17"/>
  <c r="U245" i="17"/>
  <c r="U239" i="17"/>
  <c r="U231" i="17"/>
  <c r="U227" i="17"/>
  <c r="U225" i="17"/>
  <c r="U219" i="17"/>
  <c r="U215" i="17"/>
  <c r="U209" i="17"/>
  <c r="U205" i="17"/>
  <c r="U198" i="17"/>
  <c r="U194" i="17"/>
  <c r="U188" i="17"/>
  <c r="U183" i="17"/>
  <c r="U178" i="17"/>
  <c r="U172" i="17"/>
  <c r="U166" i="17"/>
  <c r="U164" i="17"/>
  <c r="U160" i="17"/>
  <c r="U154" i="17"/>
  <c r="U152" i="17"/>
  <c r="U148" i="17"/>
  <c r="U142" i="17"/>
  <c r="U140" i="17"/>
  <c r="U135" i="17"/>
  <c r="U131" i="17"/>
  <c r="U129" i="17"/>
  <c r="U125" i="17"/>
  <c r="U116" i="17"/>
  <c r="U109" i="17"/>
  <c r="U103" i="17"/>
  <c r="U99" i="17"/>
  <c r="U97" i="17"/>
  <c r="U92" i="17"/>
  <c r="U329" i="17"/>
  <c r="U313" i="17"/>
  <c r="U303" i="17"/>
  <c r="U286" i="17"/>
  <c r="U281" i="17"/>
  <c r="U274" i="17"/>
  <c r="U271" i="17"/>
  <c r="U264" i="17"/>
  <c r="U260" i="17"/>
  <c r="U254" i="17"/>
  <c r="U248" i="17"/>
  <c r="U242" i="17"/>
  <c r="U240" i="17"/>
  <c r="U234" i="17"/>
  <c r="U232" i="17"/>
  <c r="U228" i="17"/>
  <c r="U222" i="17"/>
  <c r="U220" i="17"/>
  <c r="U216" i="17"/>
  <c r="U212" i="17"/>
  <c r="U210" i="17"/>
  <c r="U206" i="17"/>
  <c r="U199" i="17"/>
  <c r="U195" i="17"/>
  <c r="U184" i="17"/>
  <c r="U179" i="17"/>
  <c r="U175" i="17"/>
  <c r="U173" i="17"/>
  <c r="U167" i="17"/>
  <c r="U161" i="17"/>
  <c r="U155" i="17"/>
  <c r="U149" i="17"/>
  <c r="U143" i="17"/>
  <c r="Y17" i="17"/>
  <c r="U46" i="17"/>
  <c r="U48" i="17"/>
  <c r="I52" i="17"/>
  <c r="U56" i="17"/>
  <c r="U59" i="17"/>
  <c r="I65" i="17"/>
  <c r="U66" i="17"/>
  <c r="I75" i="17"/>
  <c r="U79" i="17"/>
  <c r="I85" i="17"/>
  <c r="U86" i="17"/>
  <c r="U89" i="17"/>
  <c r="U91" i="17"/>
  <c r="U94" i="17"/>
  <c r="U96" i="17"/>
  <c r="U104" i="17"/>
  <c r="U110" i="17"/>
  <c r="U117" i="17"/>
  <c r="U121" i="17"/>
  <c r="U127" i="17"/>
  <c r="I127" i="17"/>
  <c r="U128" i="17"/>
  <c r="U132" i="17"/>
  <c r="U136" i="17"/>
  <c r="U137" i="17"/>
  <c r="U176" i="17"/>
  <c r="U177" i="17"/>
  <c r="U203" i="17"/>
  <c r="U243" i="17"/>
  <c r="U250" i="17"/>
  <c r="U255" i="17"/>
  <c r="U261" i="17"/>
  <c r="U262" i="17"/>
  <c r="G122" i="17"/>
  <c r="U17" i="17"/>
  <c r="I93" i="17"/>
  <c r="U105" i="17"/>
  <c r="U112" i="17"/>
  <c r="U120" i="17"/>
  <c r="U126" i="17"/>
  <c r="U146" i="17"/>
  <c r="U147" i="17"/>
  <c r="U150" i="17"/>
  <c r="U156" i="17"/>
  <c r="U157" i="17"/>
  <c r="U182" i="17"/>
  <c r="U185" i="17"/>
  <c r="U187" i="17"/>
  <c r="U189" i="17"/>
  <c r="U190" i="17"/>
  <c r="U213" i="17"/>
  <c r="U214" i="17"/>
  <c r="U217" i="17"/>
  <c r="U235" i="17"/>
  <c r="U236" i="17"/>
  <c r="U174" i="17"/>
  <c r="U211" i="17"/>
  <c r="U221" i="17"/>
  <c r="U233" i="17"/>
  <c r="U241" i="17"/>
  <c r="I275" i="17"/>
  <c r="U275" i="17"/>
  <c r="U282" i="17"/>
  <c r="I282" i="17"/>
  <c r="U290" i="17"/>
  <c r="I290" i="17"/>
  <c r="U296" i="17"/>
  <c r="U304" i="17"/>
  <c r="I304" i="17"/>
  <c r="U305" i="17"/>
  <c r="U306" i="17"/>
  <c r="I306" i="17"/>
  <c r="U314" i="17"/>
  <c r="I314" i="17"/>
  <c r="H327" i="17"/>
  <c r="U328" i="17"/>
  <c r="U330" i="17"/>
  <c r="I330" i="17"/>
  <c r="U339" i="17"/>
  <c r="I339" i="17"/>
  <c r="U367" i="17"/>
  <c r="U371" i="17"/>
  <c r="U390" i="17"/>
  <c r="U98" i="17"/>
  <c r="U123" i="17"/>
  <c r="U130" i="17"/>
  <c r="U141" i="17"/>
  <c r="I144" i="17"/>
  <c r="I150" i="17"/>
  <c r="U153" i="17"/>
  <c r="I156" i="17"/>
  <c r="I162" i="17"/>
  <c r="U165" i="17"/>
  <c r="I168" i="17"/>
  <c r="I170" i="17"/>
  <c r="I174" i="17"/>
  <c r="I176" i="17"/>
  <c r="U181" i="17"/>
  <c r="I185" i="17"/>
  <c r="I189" i="17"/>
  <c r="I196" i="17"/>
  <c r="I200" i="17"/>
  <c r="I207" i="17"/>
  <c r="I213" i="17"/>
  <c r="I217" i="17"/>
  <c r="I223" i="17"/>
  <c r="U226" i="17"/>
  <c r="I229" i="17"/>
  <c r="I235" i="17"/>
  <c r="I243" i="17"/>
  <c r="U246" i="17"/>
  <c r="I249" i="17"/>
  <c r="U252" i="17"/>
  <c r="I255" i="17"/>
  <c r="U258" i="17"/>
  <c r="I261" i="17"/>
  <c r="G295" i="17"/>
  <c r="U269" i="17"/>
  <c r="I280" i="17"/>
  <c r="U280" i="17"/>
  <c r="U298" i="17"/>
  <c r="I298" i="17"/>
  <c r="I318" i="17"/>
  <c r="U323" i="17"/>
  <c r="U334" i="17"/>
  <c r="I334" i="17"/>
  <c r="U350" i="17"/>
  <c r="I350" i="17"/>
  <c r="U384" i="17"/>
  <c r="U462" i="17"/>
  <c r="I123" i="17"/>
  <c r="U151" i="17"/>
  <c r="U163" i="17"/>
  <c r="I181" i="17"/>
  <c r="I210" i="17"/>
  <c r="U218" i="17"/>
  <c r="U224" i="17"/>
  <c r="U244" i="17"/>
  <c r="U256" i="17"/>
  <c r="U267" i="17"/>
  <c r="V267" i="17" s="1"/>
  <c r="I269" i="17"/>
  <c r="U288" i="17"/>
  <c r="I288" i="17"/>
  <c r="U289" i="17"/>
  <c r="H295" i="17"/>
  <c r="U309" i="17"/>
  <c r="I312" i="17"/>
  <c r="U318" i="17"/>
  <c r="U342" i="17"/>
  <c r="U345" i="17"/>
  <c r="I345" i="17"/>
  <c r="U358" i="17"/>
  <c r="U377" i="17"/>
  <c r="U417" i="17"/>
  <c r="U249" i="17"/>
  <c r="I278" i="17"/>
  <c r="U278" i="17"/>
  <c r="U279" i="17"/>
  <c r="I284" i="17"/>
  <c r="U284" i="17"/>
  <c r="I292" i="17"/>
  <c r="U292" i="17"/>
  <c r="G327" i="17"/>
  <c r="U320" i="17"/>
  <c r="I320" i="17"/>
  <c r="G381" i="17"/>
  <c r="U356" i="17"/>
  <c r="U357" i="17"/>
  <c r="U382" i="17"/>
  <c r="U396" i="17"/>
  <c r="U365" i="17"/>
  <c r="V365" i="17" s="1"/>
  <c r="H381" i="17"/>
  <c r="U402" i="17"/>
  <c r="U414" i="17"/>
  <c r="U427" i="17"/>
  <c r="U431" i="17"/>
  <c r="H432" i="17"/>
  <c r="U440" i="17"/>
  <c r="U446" i="17"/>
  <c r="U454" i="17"/>
  <c r="U465" i="17"/>
  <c r="U470" i="17"/>
  <c r="U475" i="17"/>
  <c r="U480" i="17"/>
  <c r="I492" i="17"/>
  <c r="U492" i="17"/>
  <c r="I504" i="17"/>
  <c r="U504" i="17"/>
  <c r="I512" i="17"/>
  <c r="U512" i="17"/>
  <c r="U523" i="17"/>
  <c r="U302" i="17"/>
  <c r="U308" i="17"/>
  <c r="U310" i="17"/>
  <c r="U316" i="17"/>
  <c r="U322" i="17"/>
  <c r="U324" i="17"/>
  <c r="U332" i="17"/>
  <c r="U338" i="17"/>
  <c r="U341" i="17"/>
  <c r="U343" i="17"/>
  <c r="U348" i="17"/>
  <c r="U354" i="17"/>
  <c r="I356" i="17"/>
  <c r="I358" i="17"/>
  <c r="U363" i="17"/>
  <c r="I365" i="17"/>
  <c r="I367" i="17"/>
  <c r="U369" i="17"/>
  <c r="I371" i="17"/>
  <c r="U376" i="17"/>
  <c r="U378" i="17"/>
  <c r="I384" i="17"/>
  <c r="U386" i="17"/>
  <c r="U387" i="17"/>
  <c r="U388" i="17"/>
  <c r="I390" i="17"/>
  <c r="U392" i="17"/>
  <c r="U393" i="17"/>
  <c r="U394" i="17"/>
  <c r="I396" i="17"/>
  <c r="U398" i="17"/>
  <c r="I402" i="17"/>
  <c r="U405" i="17"/>
  <c r="U407" i="17"/>
  <c r="U408" i="17"/>
  <c r="U412" i="17"/>
  <c r="I414" i="17"/>
  <c r="U419" i="17"/>
  <c r="U420" i="17"/>
  <c r="I427" i="17"/>
  <c r="I431" i="17"/>
  <c r="H590" i="17"/>
  <c r="I440" i="17"/>
  <c r="I443" i="17"/>
  <c r="I446" i="17"/>
  <c r="I454" i="17"/>
  <c r="I462" i="17"/>
  <c r="I470" i="17"/>
  <c r="I480" i="17"/>
  <c r="U494" i="17"/>
  <c r="I494" i="17"/>
  <c r="U514" i="17"/>
  <c r="I514" i="17"/>
  <c r="I523" i="17"/>
  <c r="U539" i="17"/>
  <c r="I539" i="17"/>
  <c r="U300" i="17"/>
  <c r="U336" i="17"/>
  <c r="U346" i="17"/>
  <c r="U352" i="17"/>
  <c r="U360" i="17"/>
  <c r="U361" i="17"/>
  <c r="U373" i="17"/>
  <c r="U400" i="17"/>
  <c r="U424" i="17"/>
  <c r="U428" i="17"/>
  <c r="I433" i="17"/>
  <c r="U436" i="17"/>
  <c r="U450" i="17"/>
  <c r="U458" i="17"/>
  <c r="U464" i="17"/>
  <c r="U466" i="17"/>
  <c r="U474" i="17"/>
  <c r="U476" i="17"/>
  <c r="U484" i="17"/>
  <c r="U489" i="17"/>
  <c r="U501" i="17"/>
  <c r="I526" i="17"/>
  <c r="U526" i="17"/>
  <c r="U612" i="17"/>
  <c r="I308" i="17"/>
  <c r="I322" i="17"/>
  <c r="U404" i="17"/>
  <c r="I405" i="17"/>
  <c r="U406" i="17"/>
  <c r="U416" i="17"/>
  <c r="I417" i="17"/>
  <c r="U418" i="17"/>
  <c r="U433" i="17"/>
  <c r="U435" i="17"/>
  <c r="I436" i="17"/>
  <c r="U443" i="17"/>
  <c r="U449" i="17"/>
  <c r="I450" i="17"/>
  <c r="U457" i="17"/>
  <c r="I458" i="17"/>
  <c r="U463" i="17"/>
  <c r="I464" i="17"/>
  <c r="U473" i="17"/>
  <c r="U483" i="17"/>
  <c r="U490" i="17"/>
  <c r="U510" i="17"/>
  <c r="U528" i="17"/>
  <c r="I528" i="17"/>
  <c r="U545" i="17"/>
  <c r="U544" i="17"/>
  <c r="I545" i="17"/>
  <c r="U560" i="17"/>
  <c r="U570" i="17"/>
  <c r="U578" i="17"/>
  <c r="U580" i="17"/>
  <c r="H632" i="17"/>
  <c r="I591" i="17"/>
  <c r="U597" i="17"/>
  <c r="U602" i="17"/>
  <c r="U607" i="17"/>
  <c r="U609" i="17"/>
  <c r="U615" i="17"/>
  <c r="U617" i="17"/>
  <c r="I621" i="17"/>
  <c r="U623" i="17"/>
  <c r="I623" i="17"/>
  <c r="U624" i="17"/>
  <c r="U647" i="17"/>
  <c r="U655" i="17"/>
  <c r="I655" i="17"/>
  <c r="U659" i="17"/>
  <c r="U669" i="17"/>
  <c r="I710" i="17"/>
  <c r="U710" i="17"/>
  <c r="U532" i="17"/>
  <c r="U542" i="17"/>
  <c r="I594" i="17"/>
  <c r="U596" i="17"/>
  <c r="I597" i="17"/>
  <c r="U606" i="17"/>
  <c r="I607" i="17"/>
  <c r="I609" i="17"/>
  <c r="U614" i="17"/>
  <c r="I615" i="17"/>
  <c r="I617" i="17"/>
  <c r="U620" i="17"/>
  <c r="U621" i="17"/>
  <c r="U627" i="17"/>
  <c r="I627" i="17"/>
  <c r="U628" i="17"/>
  <c r="U629" i="17"/>
  <c r="I629" i="17"/>
  <c r="U630" i="17"/>
  <c r="G689" i="17"/>
  <c r="U639" i="17"/>
  <c r="U645" i="17"/>
  <c r="U649" i="17"/>
  <c r="I649" i="17"/>
  <c r="U650" i="17"/>
  <c r="U651" i="17"/>
  <c r="I651" i="17"/>
  <c r="U652" i="17"/>
  <c r="I661" i="17"/>
  <c r="U665" i="17"/>
  <c r="U671" i="17"/>
  <c r="I681" i="17"/>
  <c r="U681" i="17"/>
  <c r="U486" i="17"/>
  <c r="U488" i="17"/>
  <c r="U498" i="17"/>
  <c r="U520" i="17"/>
  <c r="I532" i="17"/>
  <c r="U536" i="17"/>
  <c r="I542" i="17"/>
  <c r="U546" i="17"/>
  <c r="U550" i="17"/>
  <c r="U556" i="17"/>
  <c r="U566" i="17"/>
  <c r="U574" i="17"/>
  <c r="U579" i="17"/>
  <c r="U584" i="17"/>
  <c r="U601" i="17"/>
  <c r="U603" i="17"/>
  <c r="U608" i="17"/>
  <c r="U610" i="17"/>
  <c r="U616" i="17"/>
  <c r="U618" i="17"/>
  <c r="U640" i="17"/>
  <c r="U657" i="17"/>
  <c r="U667" i="17"/>
  <c r="I667" i="17"/>
  <c r="U668" i="17"/>
  <c r="U673" i="17"/>
  <c r="I675" i="17"/>
  <c r="U675" i="17"/>
  <c r="U680" i="17"/>
  <c r="U712" i="17"/>
  <c r="I712" i="17"/>
  <c r="U713" i="17"/>
  <c r="I488" i="17"/>
  <c r="I498" i="17"/>
  <c r="U502" i="17"/>
  <c r="I520" i="17"/>
  <c r="U524" i="17"/>
  <c r="U530" i="17"/>
  <c r="I536" i="17"/>
  <c r="I546" i="17"/>
  <c r="U555" i="17"/>
  <c r="U565" i="17"/>
  <c r="U573" i="17"/>
  <c r="U583" i="17"/>
  <c r="N587" i="17"/>
  <c r="I587" i="17"/>
  <c r="U589" i="17"/>
  <c r="I612" i="17"/>
  <c r="U637" i="17"/>
  <c r="I637" i="17"/>
  <c r="U638" i="17"/>
  <c r="U643" i="17"/>
  <c r="I643" i="17"/>
  <c r="U646" i="17"/>
  <c r="U653" i="17"/>
  <c r="U663" i="17"/>
  <c r="I663" i="17"/>
  <c r="U664" i="17"/>
  <c r="U723" i="17"/>
  <c r="I723" i="17"/>
  <c r="U724" i="17"/>
  <c r="I724" i="17"/>
  <c r="U725" i="17"/>
  <c r="U726" i="17"/>
  <c r="U756" i="17"/>
  <c r="I756" i="17"/>
  <c r="U757" i="17"/>
  <c r="U762" i="17"/>
  <c r="I762" i="17"/>
  <c r="U763" i="17"/>
  <c r="U768" i="17"/>
  <c r="I768" i="17"/>
  <c r="U769" i="17"/>
  <c r="U770" i="17"/>
  <c r="I770" i="17"/>
  <c r="U771" i="17"/>
  <c r="I789" i="17"/>
  <c r="U789" i="17"/>
  <c r="U866" i="17"/>
  <c r="I866" i="17"/>
  <c r="H689" i="17"/>
  <c r="U634" i="17"/>
  <c r="U676" i="17"/>
  <c r="U682" i="17"/>
  <c r="U691" i="17"/>
  <c r="I691" i="17"/>
  <c r="U692" i="17"/>
  <c r="U702" i="17"/>
  <c r="U729" i="17"/>
  <c r="I729" i="17"/>
  <c r="U731" i="17"/>
  <c r="U741" i="17"/>
  <c r="I741" i="17"/>
  <c r="U742" i="17"/>
  <c r="U878" i="17"/>
  <c r="I878" i="17"/>
  <c r="U562" i="17"/>
  <c r="I633" i="17"/>
  <c r="U644" i="17"/>
  <c r="U656" i="17"/>
  <c r="I694" i="17"/>
  <c r="U696" i="17"/>
  <c r="I696" i="17"/>
  <c r="U697" i="17"/>
  <c r="U703" i="17"/>
  <c r="U735" i="17"/>
  <c r="I735" i="17"/>
  <c r="U736" i="17"/>
  <c r="U745" i="17"/>
  <c r="I745" i="17"/>
  <c r="U746" i="17"/>
  <c r="U747" i="17"/>
  <c r="I747" i="17"/>
  <c r="U748" i="17"/>
  <c r="U758" i="17"/>
  <c r="U764" i="17"/>
  <c r="I780" i="17"/>
  <c r="U780" i="17"/>
  <c r="U811" i="17"/>
  <c r="I811" i="17"/>
  <c r="U812" i="17"/>
  <c r="U831" i="17"/>
  <c r="I831" i="17"/>
  <c r="U843" i="17"/>
  <c r="U844" i="17"/>
  <c r="I844" i="17"/>
  <c r="I552" i="17"/>
  <c r="Y633" i="17"/>
  <c r="U686" i="17"/>
  <c r="U690" i="17"/>
  <c r="U700" i="17"/>
  <c r="I700" i="17"/>
  <c r="U701" i="17"/>
  <c r="U706" i="17"/>
  <c r="I706" i="17"/>
  <c r="U707" i="17"/>
  <c r="U718" i="17"/>
  <c r="I718" i="17"/>
  <c r="U719" i="17"/>
  <c r="U720" i="17"/>
  <c r="I720" i="17"/>
  <c r="U751" i="17"/>
  <c r="U752" i="17"/>
  <c r="I752" i="17"/>
  <c r="U753" i="17"/>
  <c r="U759" i="17"/>
  <c r="U765" i="17"/>
  <c r="I787" i="17"/>
  <c r="U787" i="17"/>
  <c r="G836" i="17"/>
  <c r="U715" i="17"/>
  <c r="U738" i="17"/>
  <c r="U777" i="17"/>
  <c r="I777" i="17"/>
  <c r="U785" i="17"/>
  <c r="I785" i="17"/>
  <c r="U797" i="17"/>
  <c r="I797" i="17"/>
  <c r="I808" i="17"/>
  <c r="U808" i="17"/>
  <c r="I816" i="17"/>
  <c r="U816" i="17"/>
  <c r="U822" i="17"/>
  <c r="I822" i="17"/>
  <c r="U823" i="17"/>
  <c r="U824" i="17"/>
  <c r="I824" i="17"/>
  <c r="H836" i="17"/>
  <c r="U871" i="17"/>
  <c r="I715" i="17"/>
  <c r="I738" i="17"/>
  <c r="I775" i="17"/>
  <c r="U775" i="17"/>
  <c r="I783" i="17"/>
  <c r="U783" i="17"/>
  <c r="I793" i="17"/>
  <c r="U793" i="17"/>
  <c r="U803" i="17"/>
  <c r="I803" i="17"/>
  <c r="U813" i="17"/>
  <c r="I813" i="17"/>
  <c r="I829" i="17"/>
  <c r="U838" i="17"/>
  <c r="I838" i="17"/>
  <c r="U902" i="17"/>
  <c r="I902" i="17"/>
  <c r="U903" i="17"/>
  <c r="U791" i="17"/>
  <c r="I791" i="17"/>
  <c r="U795" i="17"/>
  <c r="U799" i="17"/>
  <c r="I801" i="17"/>
  <c r="U801" i="17"/>
  <c r="U806" i="17"/>
  <c r="U849" i="17"/>
  <c r="U856" i="17"/>
  <c r="I856" i="17"/>
  <c r="U873" i="17"/>
  <c r="U884" i="17"/>
  <c r="I884" i="17"/>
  <c r="U885" i="17"/>
  <c r="U912" i="17"/>
  <c r="I912" i="17"/>
  <c r="U913" i="17"/>
  <c r="U774" i="17"/>
  <c r="U817" i="17"/>
  <c r="U818" i="17"/>
  <c r="U827" i="17"/>
  <c r="G917" i="17"/>
  <c r="U855" i="17"/>
  <c r="U865" i="17"/>
  <c r="U877" i="17"/>
  <c r="U883" i="17"/>
  <c r="U898" i="17"/>
  <c r="I898" i="17"/>
  <c r="U908" i="17"/>
  <c r="I908" i="17"/>
  <c r="U833" i="17"/>
  <c r="U837" i="17"/>
  <c r="H917" i="17"/>
  <c r="U840" i="17"/>
  <c r="U846" i="17"/>
  <c r="U852" i="17"/>
  <c r="U862" i="17"/>
  <c r="U870" i="17"/>
  <c r="U872" i="17"/>
  <c r="U874" i="17"/>
  <c r="U892" i="17"/>
  <c r="I892" i="17"/>
  <c r="I837" i="17"/>
  <c r="I840" i="17"/>
  <c r="I843" i="17"/>
  <c r="I849" i="17"/>
  <c r="U888" i="17"/>
  <c r="I888" i="17"/>
  <c r="U895" i="17"/>
  <c r="U858" i="17"/>
  <c r="U904" i="17"/>
  <c r="U914" i="17"/>
  <c r="Y101" i="16"/>
  <c r="U123" i="16"/>
  <c r="I123" i="16"/>
  <c r="U139" i="16"/>
  <c r="I139" i="16"/>
  <c r="U155" i="16"/>
  <c r="I155" i="16"/>
  <c r="H169" i="16"/>
  <c r="U180" i="16"/>
  <c r="I180" i="16"/>
  <c r="U198" i="16"/>
  <c r="I198" i="16"/>
  <c r="U200" i="16"/>
  <c r="I200" i="16"/>
  <c r="U218" i="16"/>
  <c r="I218" i="16"/>
  <c r="U238" i="16"/>
  <c r="I238" i="16"/>
  <c r="U244" i="16"/>
  <c r="I244" i="16"/>
  <c r="U260" i="16"/>
  <c r="I260" i="16"/>
  <c r="U262" i="16"/>
  <c r="I262" i="16"/>
  <c r="U264" i="16"/>
  <c r="I264" i="16"/>
  <c r="U280" i="16"/>
  <c r="I280" i="16"/>
  <c r="U296" i="16"/>
  <c r="I296" i="16"/>
  <c r="U314" i="16"/>
  <c r="I314" i="16"/>
  <c r="H444" i="16"/>
  <c r="I316" i="16"/>
  <c r="U319" i="16"/>
  <c r="I319" i="16"/>
  <c r="U329" i="16"/>
  <c r="I329" i="16"/>
  <c r="U353" i="16"/>
  <c r="I353" i="16"/>
  <c r="U373" i="16"/>
  <c r="I373" i="16"/>
  <c r="U379" i="16"/>
  <c r="I379" i="16"/>
  <c r="U395" i="16"/>
  <c r="I395" i="16"/>
  <c r="H613" i="16"/>
  <c r="I445" i="16"/>
  <c r="U445" i="16"/>
  <c r="U490" i="16"/>
  <c r="I490" i="16"/>
  <c r="I589" i="16"/>
  <c r="U589" i="16"/>
  <c r="U1113" i="16"/>
  <c r="U1109" i="16"/>
  <c r="U1103" i="16"/>
  <c r="U1099" i="16"/>
  <c r="U1093" i="16"/>
  <c r="U1089" i="16"/>
  <c r="U1085" i="16"/>
  <c r="U1081" i="16"/>
  <c r="U1079" i="16"/>
  <c r="U1075" i="16"/>
  <c r="U1069" i="16"/>
  <c r="U1063" i="16"/>
  <c r="U1059" i="16"/>
  <c r="U1055" i="16"/>
  <c r="U1053" i="16"/>
  <c r="U1049" i="16"/>
  <c r="U1114" i="16"/>
  <c r="U1110" i="16"/>
  <c r="U1106" i="16"/>
  <c r="U1104" i="16"/>
  <c r="U1100" i="16"/>
  <c r="U1094" i="16"/>
  <c r="U1090" i="16"/>
  <c r="U1086" i="16"/>
  <c r="U1082" i="16"/>
  <c r="U1076" i="16"/>
  <c r="U1072" i="16"/>
  <c r="U1070" i="16"/>
  <c r="U1066" i="16"/>
  <c r="U1064" i="16"/>
  <c r="U1060" i="16"/>
  <c r="U1056" i="16"/>
  <c r="U1050" i="16"/>
  <c r="U1111" i="16"/>
  <c r="U1091" i="16"/>
  <c r="U1061" i="16"/>
  <c r="U1051" i="16"/>
  <c r="U1046" i="16"/>
  <c r="U1038" i="16"/>
  <c r="U1115" i="16"/>
  <c r="U1095" i="16"/>
  <c r="U1067" i="16"/>
  <c r="U1101" i="16"/>
  <c r="U1083" i="16"/>
  <c r="U1073" i="16"/>
  <c r="U1107" i="16"/>
  <c r="U1077" i="16"/>
  <c r="U1042" i="16"/>
  <c r="U1021" i="16"/>
  <c r="U970" i="16"/>
  <c r="U963" i="16"/>
  <c r="U953" i="16"/>
  <c r="U1032" i="16"/>
  <c r="U1025" i="16"/>
  <c r="U1009" i="16"/>
  <c r="U1005" i="16"/>
  <c r="U1001" i="16"/>
  <c r="U997" i="16"/>
  <c r="U993" i="16"/>
  <c r="U966" i="16"/>
  <c r="U946" i="16"/>
  <c r="U942" i="16"/>
  <c r="U936" i="16"/>
  <c r="U932" i="16"/>
  <c r="U928" i="16"/>
  <c r="U924" i="16"/>
  <c r="U918" i="16"/>
  <c r="U914" i="16"/>
  <c r="U910" i="16"/>
  <c r="U905" i="16"/>
  <c r="U899" i="16"/>
  <c r="U895" i="16"/>
  <c r="U889" i="16"/>
  <c r="U885" i="16"/>
  <c r="U881" i="16"/>
  <c r="U877" i="16"/>
  <c r="U873" i="16"/>
  <c r="U869" i="16"/>
  <c r="U865" i="16"/>
  <c r="U861" i="16"/>
  <c r="U859" i="16"/>
  <c r="U855" i="16"/>
  <c r="U1057" i="16"/>
  <c r="U1045" i="16"/>
  <c r="U1034" i="16"/>
  <c r="U1029" i="16"/>
  <c r="U1015" i="16"/>
  <c r="U962" i="16"/>
  <c r="U952" i="16"/>
  <c r="U906" i="16"/>
  <c r="U902" i="16"/>
  <c r="U900" i="16"/>
  <c r="U896" i="16"/>
  <c r="U892" i="16"/>
  <c r="U890" i="16"/>
  <c r="U886" i="16"/>
  <c r="U882" i="16"/>
  <c r="U878" i="16"/>
  <c r="U874" i="16"/>
  <c r="U870" i="16"/>
  <c r="U866" i="16"/>
  <c r="U862" i="16"/>
  <c r="U1087" i="16"/>
  <c r="U998" i="16"/>
  <c r="U990" i="16"/>
  <c r="U977" i="16"/>
  <c r="U967" i="16"/>
  <c r="U960" i="16"/>
  <c r="U930" i="16"/>
  <c r="U916" i="16"/>
  <c r="U893" i="16"/>
  <c r="U875" i="16"/>
  <c r="U851" i="16"/>
  <c r="U841" i="16"/>
  <c r="U834" i="16"/>
  <c r="U831" i="16"/>
  <c r="U824" i="16"/>
  <c r="U1047" i="16"/>
  <c r="U1002" i="16"/>
  <c r="U987" i="16"/>
  <c r="U944" i="16"/>
  <c r="U926" i="16"/>
  <c r="U912" i="16"/>
  <c r="U897" i="16"/>
  <c r="U879" i="16"/>
  <c r="U863" i="16"/>
  <c r="U839" i="16"/>
  <c r="U837" i="16"/>
  <c r="U832" i="16"/>
  <c r="U829" i="16"/>
  <c r="U827" i="16"/>
  <c r="U820" i="16"/>
  <c r="U818" i="16"/>
  <c r="U814" i="16"/>
  <c r="U810" i="16"/>
  <c r="U806" i="16"/>
  <c r="U802" i="16"/>
  <c r="U798" i="16"/>
  <c r="U794" i="16"/>
  <c r="U789" i="16"/>
  <c r="U785" i="16"/>
  <c r="U781" i="16"/>
  <c r="U777" i="16"/>
  <c r="U773" i="16"/>
  <c r="U769" i="16"/>
  <c r="U767" i="16"/>
  <c r="U761" i="16"/>
  <c r="U757" i="16"/>
  <c r="U753" i="16"/>
  <c r="U749" i="16"/>
  <c r="U747" i="16"/>
  <c r="U743" i="16"/>
  <c r="U739" i="16"/>
  <c r="U735" i="16"/>
  <c r="U733" i="16"/>
  <c r="U729" i="16"/>
  <c r="U725" i="16"/>
  <c r="U716" i="16"/>
  <c r="U710" i="16"/>
  <c r="U706" i="16"/>
  <c r="U702" i="16"/>
  <c r="U1006" i="16"/>
  <c r="U994" i="16"/>
  <c r="U983" i="16"/>
  <c r="U938" i="16"/>
  <c r="U922" i="16"/>
  <c r="U903" i="16"/>
  <c r="U883" i="16"/>
  <c r="U867" i="16"/>
  <c r="U833" i="16"/>
  <c r="U823" i="16"/>
  <c r="U1010" i="16"/>
  <c r="U979" i="16"/>
  <c r="U871" i="16"/>
  <c r="U812" i="16"/>
  <c r="U796" i="16"/>
  <c r="U783" i="16"/>
  <c r="U763" i="16"/>
  <c r="U737" i="16"/>
  <c r="U727" i="16"/>
  <c r="U720" i="16"/>
  <c r="U714" i="16"/>
  <c r="U700" i="16"/>
  <c r="U692" i="16"/>
  <c r="U684" i="16"/>
  <c r="U674" i="16"/>
  <c r="U934" i="16"/>
  <c r="U856" i="16"/>
  <c r="U828" i="16"/>
  <c r="U821" i="16"/>
  <c r="U808" i="16"/>
  <c r="U779" i="16"/>
  <c r="U759" i="16"/>
  <c r="U721" i="16"/>
  <c r="U694" i="16"/>
  <c r="U686" i="16"/>
  <c r="U678" i="16"/>
  <c r="U663" i="16"/>
  <c r="U659" i="16"/>
  <c r="U655" i="16"/>
  <c r="U651" i="16"/>
  <c r="U645" i="16"/>
  <c r="U641" i="16"/>
  <c r="U637" i="16"/>
  <c r="U633" i="16"/>
  <c r="U629" i="16"/>
  <c r="U625" i="16"/>
  <c r="U621" i="16"/>
  <c r="U617" i="16"/>
  <c r="U614" i="16"/>
  <c r="U950" i="16"/>
  <c r="U845" i="16"/>
  <c r="U838" i="16"/>
  <c r="U804" i="16"/>
  <c r="U791" i="16"/>
  <c r="U775" i="16"/>
  <c r="U765" i="16"/>
  <c r="U755" i="16"/>
  <c r="U745" i="16"/>
  <c r="U708" i="16"/>
  <c r="U696" i="16"/>
  <c r="U688" i="16"/>
  <c r="U680" i="16"/>
  <c r="U764" i="16"/>
  <c r="U698" i="16"/>
  <c r="U657" i="16"/>
  <c r="U643" i="16"/>
  <c r="U627" i="16"/>
  <c r="U606" i="16"/>
  <c r="U600" i="16"/>
  <c r="U592" i="16"/>
  <c r="U590" i="16"/>
  <c r="U580" i="16"/>
  <c r="U578" i="16"/>
  <c r="U566" i="16"/>
  <c r="U557" i="16"/>
  <c r="U535" i="16"/>
  <c r="U958" i="16"/>
  <c r="U816" i="16"/>
  <c r="U787" i="16"/>
  <c r="U751" i="16"/>
  <c r="U731" i="16"/>
  <c r="U718" i="16"/>
  <c r="U704" i="16"/>
  <c r="U690" i="16"/>
  <c r="U653" i="16"/>
  <c r="U639" i="16"/>
  <c r="U623" i="16"/>
  <c r="U608" i="16"/>
  <c r="U594" i="16"/>
  <c r="U582" i="16"/>
  <c r="U570" i="16"/>
  <c r="U565" i="16"/>
  <c r="U562" i="16"/>
  <c r="U559" i="16"/>
  <c r="U555" i="16"/>
  <c r="U552" i="16"/>
  <c r="U551" i="16"/>
  <c r="U548" i="16"/>
  <c r="U533" i="16"/>
  <c r="U531" i="16"/>
  <c r="U512" i="16"/>
  <c r="U510" i="16"/>
  <c r="U507" i="16"/>
  <c r="U501" i="16"/>
  <c r="U496" i="16"/>
  <c r="U492" i="16"/>
  <c r="U486" i="16"/>
  <c r="U480" i="16"/>
  <c r="U470" i="16"/>
  <c r="U464" i="16"/>
  <c r="U459" i="16"/>
  <c r="U455" i="16"/>
  <c r="U453" i="16"/>
  <c r="U449" i="16"/>
  <c r="U887" i="16"/>
  <c r="U847" i="16"/>
  <c r="U800" i="16"/>
  <c r="U771" i="16"/>
  <c r="U682" i="16"/>
  <c r="U668" i="16"/>
  <c r="U665" i="16"/>
  <c r="U649" i="16"/>
  <c r="U635" i="16"/>
  <c r="U619" i="16"/>
  <c r="U610" i="16"/>
  <c r="U596" i="16"/>
  <c r="U591" i="16"/>
  <c r="U586" i="16"/>
  <c r="U584" i="16"/>
  <c r="U579" i="16"/>
  <c r="U574" i="16"/>
  <c r="U572" i="16"/>
  <c r="U567" i="16"/>
  <c r="U560" i="16"/>
  <c r="U558" i="16"/>
  <c r="U549" i="16"/>
  <c r="U545" i="16"/>
  <c r="U536" i="16"/>
  <c r="U529" i="16"/>
  <c r="U527" i="16"/>
  <c r="U525" i="16"/>
  <c r="U520" i="16"/>
  <c r="U518" i="16"/>
  <c r="U516" i="16"/>
  <c r="U508" i="16"/>
  <c r="U502" i="16"/>
  <c r="U498" i="16"/>
  <c r="U493" i="16"/>
  <c r="U483" i="16"/>
  <c r="U481" i="16"/>
  <c r="U475" i="16"/>
  <c r="U471" i="16"/>
  <c r="U467" i="16"/>
  <c r="U465" i="16"/>
  <c r="U461" i="16"/>
  <c r="U456" i="16"/>
  <c r="U450" i="16"/>
  <c r="U446" i="16"/>
  <c r="U441" i="16"/>
  <c r="U437" i="16"/>
  <c r="U431" i="16"/>
  <c r="U429" i="16"/>
  <c r="U425" i="16"/>
  <c r="U421" i="16"/>
  <c r="U417" i="16"/>
  <c r="U670" i="16"/>
  <c r="U612" i="16"/>
  <c r="U563" i="16"/>
  <c r="U554" i="16"/>
  <c r="U541" i="16"/>
  <c r="U521" i="16"/>
  <c r="U511" i="16"/>
  <c r="U499" i="16"/>
  <c r="U478" i="16"/>
  <c r="U476" i="16"/>
  <c r="U457" i="16"/>
  <c r="U447" i="16"/>
  <c r="U434" i="16"/>
  <c r="U432" i="16"/>
  <c r="U426" i="16"/>
  <c r="U418" i="16"/>
  <c r="U407" i="16"/>
  <c r="U604" i="16"/>
  <c r="U598" i="16"/>
  <c r="U532" i="16"/>
  <c r="U503" i="16"/>
  <c r="U484" i="16"/>
  <c r="U462" i="16"/>
  <c r="U451" i="16"/>
  <c r="U401" i="16"/>
  <c r="U741" i="16"/>
  <c r="U661" i="16"/>
  <c r="U576" i="16"/>
  <c r="U539" i="16"/>
  <c r="U523" i="16"/>
  <c r="U489" i="16"/>
  <c r="U487" i="16"/>
  <c r="U468" i="16"/>
  <c r="U442" i="16"/>
  <c r="U422" i="16"/>
  <c r="U408" i="16"/>
  <c r="U397" i="16"/>
  <c r="U393" i="16"/>
  <c r="U389" i="16"/>
  <c r="U385" i="16"/>
  <c r="U381" i="16"/>
  <c r="U377" i="16"/>
  <c r="U371" i="16"/>
  <c r="U367" i="16"/>
  <c r="U363" i="16"/>
  <c r="U361" i="16"/>
  <c r="U357" i="16"/>
  <c r="U355" i="16"/>
  <c r="U349" i="16"/>
  <c r="U343" i="16"/>
  <c r="U337" i="16"/>
  <c r="U331" i="16"/>
  <c r="U327" i="16"/>
  <c r="U325" i="16"/>
  <c r="U321" i="16"/>
  <c r="U317" i="16"/>
  <c r="U312" i="16"/>
  <c r="U308" i="16"/>
  <c r="U304" i="16"/>
  <c r="U298" i="16"/>
  <c r="U294" i="16"/>
  <c r="U290" i="16"/>
  <c r="U284" i="16"/>
  <c r="U282" i="16"/>
  <c r="U278" i="16"/>
  <c r="U186" i="16"/>
  <c r="U182" i="16"/>
  <c r="U178" i="16"/>
  <c r="U172" i="16"/>
  <c r="I21" i="16"/>
  <c r="I25" i="16"/>
  <c r="I29" i="16"/>
  <c r="I33" i="16"/>
  <c r="I39" i="16"/>
  <c r="I43" i="16"/>
  <c r="I48" i="16"/>
  <c r="U49" i="16"/>
  <c r="U52" i="16"/>
  <c r="U58" i="16"/>
  <c r="I59" i="16"/>
  <c r="I64" i="16"/>
  <c r="U65" i="16"/>
  <c r="U68" i="16"/>
  <c r="U74" i="16"/>
  <c r="I75" i="16"/>
  <c r="I80" i="16"/>
  <c r="U81" i="16"/>
  <c r="U84" i="16"/>
  <c r="U90" i="16"/>
  <c r="I91" i="16"/>
  <c r="I96" i="16"/>
  <c r="U97" i="16"/>
  <c r="U101" i="16"/>
  <c r="U103" i="16"/>
  <c r="U107" i="16"/>
  <c r="U111" i="16"/>
  <c r="U115" i="16"/>
  <c r="U120" i="16"/>
  <c r="U129" i="16"/>
  <c r="U134" i="16"/>
  <c r="U135" i="16"/>
  <c r="I135" i="16"/>
  <c r="U136" i="16"/>
  <c r="U145" i="16"/>
  <c r="U150" i="16"/>
  <c r="U151" i="16"/>
  <c r="I151" i="16"/>
  <c r="U152" i="16"/>
  <c r="U161" i="16"/>
  <c r="U166" i="16"/>
  <c r="U167" i="16"/>
  <c r="I167" i="16"/>
  <c r="U168" i="16"/>
  <c r="U179" i="16"/>
  <c r="U184" i="16"/>
  <c r="I184" i="16"/>
  <c r="U185" i="16"/>
  <c r="U196" i="16"/>
  <c r="U197" i="16"/>
  <c r="U204" i="16"/>
  <c r="I204" i="16"/>
  <c r="U205" i="16"/>
  <c r="U214" i="16"/>
  <c r="U215" i="16"/>
  <c r="U216" i="16"/>
  <c r="U217" i="16"/>
  <c r="U222" i="16"/>
  <c r="I222" i="16"/>
  <c r="U223" i="16"/>
  <c r="U224" i="16"/>
  <c r="I224" i="16"/>
  <c r="U225" i="16"/>
  <c r="U236" i="16"/>
  <c r="U237" i="16"/>
  <c r="U242" i="16"/>
  <c r="U243" i="16"/>
  <c r="U248" i="16"/>
  <c r="I248" i="16"/>
  <c r="U249" i="16"/>
  <c r="U258" i="16"/>
  <c r="U259" i="16"/>
  <c r="U268" i="16"/>
  <c r="I268" i="16"/>
  <c r="U269" i="16"/>
  <c r="U279" i="16"/>
  <c r="U288" i="16"/>
  <c r="U295" i="16"/>
  <c r="U300" i="16"/>
  <c r="I300" i="16"/>
  <c r="U301" i="16"/>
  <c r="U302" i="16"/>
  <c r="I302" i="16"/>
  <c r="U303" i="16"/>
  <c r="U313" i="16"/>
  <c r="U316" i="16"/>
  <c r="U318" i="16"/>
  <c r="U323" i="16"/>
  <c r="I323" i="16"/>
  <c r="U324" i="16"/>
  <c r="U328" i="16"/>
  <c r="I333" i="16"/>
  <c r="U335" i="16"/>
  <c r="I335" i="16"/>
  <c r="U336" i="16"/>
  <c r="U350" i="16"/>
  <c r="U351" i="16"/>
  <c r="U352" i="16"/>
  <c r="U372" i="16"/>
  <c r="U378" i="16"/>
  <c r="U383" i="16"/>
  <c r="I383" i="16"/>
  <c r="U384" i="16"/>
  <c r="U394" i="16"/>
  <c r="U404" i="16"/>
  <c r="U409" i="16"/>
  <c r="I409" i="16"/>
  <c r="U469" i="16"/>
  <c r="I469" i="16"/>
  <c r="U472" i="16"/>
  <c r="U515" i="16"/>
  <c r="I515" i="16"/>
  <c r="U615" i="16"/>
  <c r="U631" i="16"/>
  <c r="U632" i="16"/>
  <c r="I632" i="16"/>
  <c r="U17" i="16"/>
  <c r="U46" i="16"/>
  <c r="U53" i="16"/>
  <c r="U56" i="16"/>
  <c r="U62" i="16"/>
  <c r="U69" i="16"/>
  <c r="U72" i="16"/>
  <c r="U78" i="16"/>
  <c r="U85" i="16"/>
  <c r="U88" i="16"/>
  <c r="U94" i="16"/>
  <c r="U104" i="16"/>
  <c r="U108" i="16"/>
  <c r="U112" i="16"/>
  <c r="U116" i="16"/>
  <c r="U119" i="16"/>
  <c r="U125" i="16"/>
  <c r="U130" i="16"/>
  <c r="U131" i="16"/>
  <c r="I131" i="16"/>
  <c r="U132" i="16"/>
  <c r="U141" i="16"/>
  <c r="U146" i="16"/>
  <c r="U147" i="16"/>
  <c r="I147" i="16"/>
  <c r="U148" i="16"/>
  <c r="U157" i="16"/>
  <c r="U162" i="16"/>
  <c r="U163" i="16"/>
  <c r="I163" i="16"/>
  <c r="U164" i="16"/>
  <c r="U171" i="16"/>
  <c r="U183" i="16"/>
  <c r="U190" i="16"/>
  <c r="I190" i="16"/>
  <c r="U191" i="16"/>
  <c r="U202" i="16"/>
  <c r="U203" i="16"/>
  <c r="U208" i="16"/>
  <c r="I208" i="16"/>
  <c r="U220" i="16"/>
  <c r="U221" i="16"/>
  <c r="U228" i="16"/>
  <c r="I228" i="16"/>
  <c r="U229" i="16"/>
  <c r="U240" i="16"/>
  <c r="U246" i="16"/>
  <c r="U247" i="16"/>
  <c r="U252" i="16"/>
  <c r="I252" i="16"/>
  <c r="U253" i="16"/>
  <c r="U266" i="16"/>
  <c r="U267" i="16"/>
  <c r="U272" i="16"/>
  <c r="I272" i="16"/>
  <c r="U273" i="16"/>
  <c r="U289" i="16"/>
  <c r="U299" i="16"/>
  <c r="U306" i="16"/>
  <c r="I306" i="16"/>
  <c r="U307" i="16"/>
  <c r="U322" i="16"/>
  <c r="U332" i="16"/>
  <c r="U333" i="16"/>
  <c r="U334" i="16"/>
  <c r="I339" i="16"/>
  <c r="U341" i="16"/>
  <c r="I341" i="16"/>
  <c r="U342" i="16"/>
  <c r="U365" i="16"/>
  <c r="I365" i="16"/>
  <c r="U366" i="16"/>
  <c r="U375" i="16"/>
  <c r="U382" i="16"/>
  <c r="U387" i="16"/>
  <c r="I387" i="16"/>
  <c r="U388" i="16"/>
  <c r="U398" i="16"/>
  <c r="U399" i="16"/>
  <c r="U411" i="16"/>
  <c r="I412" i="16"/>
  <c r="U412" i="16"/>
  <c r="U443" i="16"/>
  <c r="I443" i="16"/>
  <c r="I488" i="16"/>
  <c r="U488" i="16"/>
  <c r="U514" i="16"/>
  <c r="U524" i="16"/>
  <c r="I524" i="16"/>
  <c r="U44" i="16"/>
  <c r="U50" i="16"/>
  <c r="U57" i="16"/>
  <c r="U60" i="16"/>
  <c r="U66" i="16"/>
  <c r="U73" i="16"/>
  <c r="U76" i="16"/>
  <c r="U82" i="16"/>
  <c r="U89" i="16"/>
  <c r="U92" i="16"/>
  <c r="U98" i="16"/>
  <c r="U102" i="16"/>
  <c r="U106" i="16"/>
  <c r="U110" i="16"/>
  <c r="U114" i="16"/>
  <c r="U121" i="16"/>
  <c r="U126" i="16"/>
  <c r="U127" i="16"/>
  <c r="I127" i="16"/>
  <c r="U128" i="16"/>
  <c r="U137" i="16"/>
  <c r="U142" i="16"/>
  <c r="U143" i="16"/>
  <c r="I143" i="16"/>
  <c r="U144" i="16"/>
  <c r="U153" i="16"/>
  <c r="U158" i="16"/>
  <c r="U159" i="16"/>
  <c r="I159" i="16"/>
  <c r="U160" i="16"/>
  <c r="U176" i="16"/>
  <c r="I176" i="16"/>
  <c r="U177" i="16"/>
  <c r="U187" i="16"/>
  <c r="U188" i="16"/>
  <c r="U189" i="16"/>
  <c r="U194" i="16"/>
  <c r="I194" i="16"/>
  <c r="U195" i="16"/>
  <c r="U206" i="16"/>
  <c r="U207" i="16"/>
  <c r="U212" i="16"/>
  <c r="I212" i="16"/>
  <c r="U213" i="16"/>
  <c r="U226" i="16"/>
  <c r="U227" i="16"/>
  <c r="U232" i="16"/>
  <c r="I232" i="16"/>
  <c r="U233" i="16"/>
  <c r="U234" i="16"/>
  <c r="I234" i="16"/>
  <c r="U235" i="16"/>
  <c r="U241" i="16"/>
  <c r="U250" i="16"/>
  <c r="U251" i="16"/>
  <c r="U256" i="16"/>
  <c r="I256" i="16"/>
  <c r="U257" i="16"/>
  <c r="U270" i="16"/>
  <c r="U271" i="16"/>
  <c r="N283" i="16"/>
  <c r="U276" i="16"/>
  <c r="I276" i="16"/>
  <c r="U277" i="16"/>
  <c r="U286" i="16"/>
  <c r="I286" i="16"/>
  <c r="U287" i="16"/>
  <c r="N288" i="16"/>
  <c r="U292" i="16"/>
  <c r="I292" i="16"/>
  <c r="U293" i="16"/>
  <c r="U305" i="16"/>
  <c r="U310" i="16"/>
  <c r="I310" i="16"/>
  <c r="U311" i="16"/>
  <c r="G444" i="16"/>
  <c r="U338" i="16"/>
  <c r="U339" i="16"/>
  <c r="U340" i="16"/>
  <c r="U345" i="16"/>
  <c r="I345" i="16"/>
  <c r="U346" i="16"/>
  <c r="U347" i="16"/>
  <c r="I347" i="16"/>
  <c r="U348" i="16"/>
  <c r="U359" i="16"/>
  <c r="I359" i="16"/>
  <c r="U360" i="16"/>
  <c r="U364" i="16"/>
  <c r="U369" i="16"/>
  <c r="I369" i="16"/>
  <c r="U370" i="16"/>
  <c r="U376" i="16"/>
  <c r="U386" i="16"/>
  <c r="U391" i="16"/>
  <c r="N399" i="16"/>
  <c r="I391" i="16"/>
  <c r="U392" i="16"/>
  <c r="U403" i="16"/>
  <c r="U414" i="16"/>
  <c r="I414" i="16"/>
  <c r="I423" i="16"/>
  <c r="U423" i="16"/>
  <c r="U427" i="16"/>
  <c r="U438" i="16"/>
  <c r="Y170" i="16"/>
  <c r="N223" i="16"/>
  <c r="U283" i="16"/>
  <c r="H315" i="16"/>
  <c r="U326" i="16"/>
  <c r="V326" i="16" s="1"/>
  <c r="U356" i="16"/>
  <c r="V356" i="16" s="1"/>
  <c r="U362" i="16"/>
  <c r="U400" i="16"/>
  <c r="U416" i="16"/>
  <c r="U424" i="16"/>
  <c r="U452" i="16"/>
  <c r="I452" i="16"/>
  <c r="U463" i="16"/>
  <c r="I463" i="16"/>
  <c r="U485" i="16"/>
  <c r="I485" i="16"/>
  <c r="U504" i="16"/>
  <c r="I504" i="16"/>
  <c r="U505" i="16"/>
  <c r="U506" i="16"/>
  <c r="I506" i="16"/>
  <c r="U537" i="16"/>
  <c r="I537" i="16"/>
  <c r="I540" i="16"/>
  <c r="U540" i="16"/>
  <c r="I577" i="16"/>
  <c r="U577" i="16"/>
  <c r="U662" i="16"/>
  <c r="I662" i="16"/>
  <c r="U742" i="16"/>
  <c r="I742" i="16"/>
  <c r="U170" i="16"/>
  <c r="V174" i="16" s="1"/>
  <c r="U209" i="16"/>
  <c r="V216" i="16" s="1"/>
  <c r="I326" i="16"/>
  <c r="I356" i="16"/>
  <c r="I362" i="16"/>
  <c r="I400" i="16"/>
  <c r="U406" i="16"/>
  <c r="U415" i="16"/>
  <c r="I416" i="16"/>
  <c r="I424" i="16"/>
  <c r="I433" i="16"/>
  <c r="U435" i="16"/>
  <c r="I435" i="16"/>
  <c r="U436" i="16"/>
  <c r="U448" i="16"/>
  <c r="I448" i="16"/>
  <c r="U458" i="16"/>
  <c r="I458" i="16"/>
  <c r="U479" i="16"/>
  <c r="I479" i="16"/>
  <c r="U500" i="16"/>
  <c r="I500" i="16"/>
  <c r="U542" i="16"/>
  <c r="I542" i="16"/>
  <c r="U546" i="16"/>
  <c r="N548" i="16"/>
  <c r="I546" i="16"/>
  <c r="U568" i="16"/>
  <c r="I568" i="16"/>
  <c r="I599" i="16"/>
  <c r="U599" i="16"/>
  <c r="I605" i="16"/>
  <c r="U605" i="16"/>
  <c r="U410" i="16"/>
  <c r="U420" i="16"/>
  <c r="U428" i="16"/>
  <c r="U433" i="16"/>
  <c r="U439" i="16"/>
  <c r="I439" i="16"/>
  <c r="U440" i="16"/>
  <c r="U474" i="16"/>
  <c r="I474" i="16"/>
  <c r="U477" i="16"/>
  <c r="N488" i="16"/>
  <c r="U495" i="16"/>
  <c r="I495" i="16"/>
  <c r="I522" i="16"/>
  <c r="U522" i="16"/>
  <c r="U616" i="16"/>
  <c r="I616" i="16"/>
  <c r="U671" i="16"/>
  <c r="I671" i="16"/>
  <c r="U430" i="16"/>
  <c r="U460" i="16"/>
  <c r="U466" i="16"/>
  <c r="U482" i="16"/>
  <c r="U497" i="16"/>
  <c r="U509" i="16"/>
  <c r="U519" i="16"/>
  <c r="U530" i="16"/>
  <c r="U550" i="16"/>
  <c r="U561" i="16"/>
  <c r="U575" i="16"/>
  <c r="I575" i="16"/>
  <c r="U587" i="16"/>
  <c r="I587" i="16"/>
  <c r="U597" i="16"/>
  <c r="I597" i="16"/>
  <c r="U603" i="16"/>
  <c r="I603" i="16"/>
  <c r="U611" i="16"/>
  <c r="I611" i="16"/>
  <c r="U620" i="16"/>
  <c r="I620" i="16"/>
  <c r="U636" i="16"/>
  <c r="I636" i="16"/>
  <c r="U647" i="16"/>
  <c r="U650" i="16"/>
  <c r="I650" i="16"/>
  <c r="U666" i="16"/>
  <c r="I666" i="16"/>
  <c r="I669" i="16"/>
  <c r="U669" i="16"/>
  <c r="U676" i="16"/>
  <c r="I676" i="16"/>
  <c r="I683" i="16"/>
  <c r="U683" i="16"/>
  <c r="H792" i="16"/>
  <c r="U772" i="16"/>
  <c r="I772" i="16"/>
  <c r="U801" i="16"/>
  <c r="I801" i="16"/>
  <c r="U848" i="16"/>
  <c r="I848" i="16"/>
  <c r="U884" i="16"/>
  <c r="I884" i="16"/>
  <c r="U454" i="16"/>
  <c r="I460" i="16"/>
  <c r="I466" i="16"/>
  <c r="I482" i="16"/>
  <c r="I487" i="16"/>
  <c r="I497" i="16"/>
  <c r="I509" i="16"/>
  <c r="U513" i="16"/>
  <c r="I519" i="16"/>
  <c r="I530" i="16"/>
  <c r="U534" i="16"/>
  <c r="U543" i="16"/>
  <c r="U544" i="16"/>
  <c r="I550" i="16"/>
  <c r="U556" i="16"/>
  <c r="I561" i="16"/>
  <c r="I571" i="16"/>
  <c r="U571" i="16"/>
  <c r="I583" i="16"/>
  <c r="U583" i="16"/>
  <c r="I595" i="16"/>
  <c r="U595" i="16"/>
  <c r="I609" i="16"/>
  <c r="U609" i="16"/>
  <c r="U624" i="16"/>
  <c r="I624" i="16"/>
  <c r="U640" i="16"/>
  <c r="I640" i="16"/>
  <c r="U654" i="16"/>
  <c r="I654" i="16"/>
  <c r="I691" i="16"/>
  <c r="U691" i="16"/>
  <c r="U705" i="16"/>
  <c r="I705" i="16"/>
  <c r="U732" i="16"/>
  <c r="I732" i="16"/>
  <c r="N734" i="16"/>
  <c r="U752" i="16"/>
  <c r="I752" i="16"/>
  <c r="U788" i="16"/>
  <c r="I788" i="16"/>
  <c r="U817" i="16"/>
  <c r="I817" i="16"/>
  <c r="I959" i="16"/>
  <c r="U959" i="16"/>
  <c r="G613" i="16"/>
  <c r="I513" i="16"/>
  <c r="U517" i="16"/>
  <c r="U526" i="16"/>
  <c r="I527" i="16"/>
  <c r="U528" i="16"/>
  <c r="I534" i="16"/>
  <c r="U538" i="16"/>
  <c r="I544" i="16"/>
  <c r="I556" i="16"/>
  <c r="U569" i="16"/>
  <c r="I569" i="16"/>
  <c r="U573" i="16"/>
  <c r="U581" i="16"/>
  <c r="I581" i="16"/>
  <c r="U585" i="16"/>
  <c r="U593" i="16"/>
  <c r="I593" i="16"/>
  <c r="U601" i="16"/>
  <c r="I601" i="16"/>
  <c r="U602" i="16"/>
  <c r="U607" i="16"/>
  <c r="I607" i="16"/>
  <c r="U628" i="16"/>
  <c r="I628" i="16"/>
  <c r="U644" i="16"/>
  <c r="I644" i="16"/>
  <c r="U658" i="16"/>
  <c r="I658" i="16"/>
  <c r="I699" i="16"/>
  <c r="U699" i="16"/>
  <c r="Y722" i="16"/>
  <c r="G907" i="16"/>
  <c r="Y614" i="16"/>
  <c r="U618" i="16"/>
  <c r="U622" i="16"/>
  <c r="U626" i="16"/>
  <c r="U630" i="16"/>
  <c r="U634" i="16"/>
  <c r="U638" i="16"/>
  <c r="U642" i="16"/>
  <c r="U646" i="16"/>
  <c r="U648" i="16"/>
  <c r="U652" i="16"/>
  <c r="U656" i="16"/>
  <c r="U660" i="16"/>
  <c r="U664" i="16"/>
  <c r="U675" i="16"/>
  <c r="U681" i="16"/>
  <c r="I681" i="16"/>
  <c r="U689" i="16"/>
  <c r="I689" i="16"/>
  <c r="U697" i="16"/>
  <c r="I697" i="16"/>
  <c r="U709" i="16"/>
  <c r="I709" i="16"/>
  <c r="U746" i="16"/>
  <c r="I746" i="16"/>
  <c r="U756" i="16"/>
  <c r="I756" i="16"/>
  <c r="U766" i="16"/>
  <c r="I766" i="16"/>
  <c r="U776" i="16"/>
  <c r="I776" i="16"/>
  <c r="U805" i="16"/>
  <c r="I805" i="16"/>
  <c r="U843" i="16"/>
  <c r="I843" i="16"/>
  <c r="I846" i="16"/>
  <c r="U846" i="16"/>
  <c r="U853" i="16"/>
  <c r="I853" i="16"/>
  <c r="U858" i="16"/>
  <c r="I858" i="16"/>
  <c r="U951" i="16"/>
  <c r="I951" i="16"/>
  <c r="G719" i="16"/>
  <c r="U672" i="16"/>
  <c r="U673" i="16"/>
  <c r="I679" i="16"/>
  <c r="U679" i="16"/>
  <c r="N712" i="16"/>
  <c r="I687" i="16"/>
  <c r="U687" i="16"/>
  <c r="I695" i="16"/>
  <c r="U695" i="16"/>
  <c r="U722" i="16"/>
  <c r="I722" i="16"/>
  <c r="U723" i="16"/>
  <c r="U724" i="16"/>
  <c r="I724" i="16"/>
  <c r="U760" i="16"/>
  <c r="I760" i="16"/>
  <c r="U780" i="16"/>
  <c r="I780" i="16"/>
  <c r="U809" i="16"/>
  <c r="I809" i="16"/>
  <c r="U822" i="16"/>
  <c r="I822" i="16"/>
  <c r="U904" i="16"/>
  <c r="I904" i="16"/>
  <c r="G973" i="16"/>
  <c r="U935" i="16"/>
  <c r="I935" i="16"/>
  <c r="U972" i="16"/>
  <c r="I972" i="16"/>
  <c r="U1019" i="16"/>
  <c r="H719" i="16"/>
  <c r="U667" i="16"/>
  <c r="I673" i="16"/>
  <c r="U677" i="16"/>
  <c r="I677" i="16"/>
  <c r="U685" i="16"/>
  <c r="I685" i="16"/>
  <c r="U693" i="16"/>
  <c r="I693" i="16"/>
  <c r="U701" i="16"/>
  <c r="I701" i="16"/>
  <c r="U712" i="16"/>
  <c r="U715" i="16"/>
  <c r="I715" i="16"/>
  <c r="G792" i="16"/>
  <c r="U728" i="16"/>
  <c r="I728" i="16"/>
  <c r="U738" i="16"/>
  <c r="I738" i="16"/>
  <c r="U784" i="16"/>
  <c r="I784" i="16"/>
  <c r="U797" i="16"/>
  <c r="I797" i="16"/>
  <c r="U813" i="16"/>
  <c r="I813" i="16"/>
  <c r="N819" i="16"/>
  <c r="U868" i="16"/>
  <c r="I868" i="16"/>
  <c r="U948" i="16"/>
  <c r="I980" i="16"/>
  <c r="U980" i="16"/>
  <c r="U703" i="16"/>
  <c r="U707" i="16"/>
  <c r="U711" i="16"/>
  <c r="U713" i="16"/>
  <c r="U717" i="16"/>
  <c r="U726" i="16"/>
  <c r="U730" i="16"/>
  <c r="U736" i="16"/>
  <c r="U740" i="16"/>
  <c r="U744" i="16"/>
  <c r="U750" i="16"/>
  <c r="U754" i="16"/>
  <c r="U758" i="16"/>
  <c r="U762" i="16"/>
  <c r="U770" i="16"/>
  <c r="U774" i="16"/>
  <c r="U778" i="16"/>
  <c r="U782" i="16"/>
  <c r="U786" i="16"/>
  <c r="U790" i="16"/>
  <c r="H907" i="16"/>
  <c r="U793" i="16"/>
  <c r="U795" i="16"/>
  <c r="U799" i="16"/>
  <c r="U803" i="16"/>
  <c r="U807" i="16"/>
  <c r="U811" i="16"/>
  <c r="U815" i="16"/>
  <c r="U825" i="16"/>
  <c r="U826" i="16"/>
  <c r="U835" i="16"/>
  <c r="U836" i="16"/>
  <c r="U842" i="16"/>
  <c r="U852" i="16"/>
  <c r="U857" i="16"/>
  <c r="U864" i="16"/>
  <c r="I864" i="16"/>
  <c r="U880" i="16"/>
  <c r="I880" i="16"/>
  <c r="U898" i="16"/>
  <c r="I898" i="16"/>
  <c r="U909" i="16"/>
  <c r="I909" i="16"/>
  <c r="U920" i="16"/>
  <c r="U923" i="16"/>
  <c r="I923" i="16"/>
  <c r="U939" i="16"/>
  <c r="I939" i="16"/>
  <c r="U940" i="16"/>
  <c r="U941" i="16"/>
  <c r="I941" i="16"/>
  <c r="I984" i="16"/>
  <c r="U984" i="16"/>
  <c r="U734" i="16"/>
  <c r="U748" i="16"/>
  <c r="U768" i="16"/>
  <c r="U819" i="16"/>
  <c r="U830" i="16"/>
  <c r="U840" i="16"/>
  <c r="U849" i="16"/>
  <c r="U850" i="16"/>
  <c r="U854" i="16"/>
  <c r="U876" i="16"/>
  <c r="I876" i="16"/>
  <c r="U894" i="16"/>
  <c r="I894" i="16"/>
  <c r="U913" i="16"/>
  <c r="I913" i="16"/>
  <c r="U927" i="16"/>
  <c r="I927" i="16"/>
  <c r="U945" i="16"/>
  <c r="I945" i="16"/>
  <c r="U968" i="16"/>
  <c r="I988" i="16"/>
  <c r="U988" i="16"/>
  <c r="U989" i="16"/>
  <c r="U1036" i="16"/>
  <c r="I830" i="16"/>
  <c r="I840" i="16"/>
  <c r="U844" i="16"/>
  <c r="I850" i="16"/>
  <c r="I854" i="16"/>
  <c r="U872" i="16"/>
  <c r="I872" i="16"/>
  <c r="U888" i="16"/>
  <c r="I888" i="16"/>
  <c r="U917" i="16"/>
  <c r="I917" i="16"/>
  <c r="U931" i="16"/>
  <c r="I931" i="16"/>
  <c r="U961" i="16"/>
  <c r="I961" i="16"/>
  <c r="I978" i="16"/>
  <c r="U978" i="16"/>
  <c r="U1014" i="16"/>
  <c r="U1084" i="16"/>
  <c r="I1084" i="16"/>
  <c r="U1102" i="16"/>
  <c r="I1102" i="16"/>
  <c r="U891" i="16"/>
  <c r="U901" i="16"/>
  <c r="U911" i="16"/>
  <c r="U915" i="16"/>
  <c r="U919" i="16"/>
  <c r="U921" i="16"/>
  <c r="U925" i="16"/>
  <c r="U929" i="16"/>
  <c r="U933" i="16"/>
  <c r="U937" i="16"/>
  <c r="U943" i="16"/>
  <c r="U947" i="16"/>
  <c r="U949" i="16"/>
  <c r="U954" i="16"/>
  <c r="U955" i="16"/>
  <c r="U964" i="16"/>
  <c r="U965" i="16"/>
  <c r="U971" i="16"/>
  <c r="H973" i="16"/>
  <c r="U975" i="16"/>
  <c r="U981" i="16"/>
  <c r="U985" i="16"/>
  <c r="U992" i="16"/>
  <c r="U996" i="16"/>
  <c r="U1000" i="16"/>
  <c r="U1004" i="16"/>
  <c r="U1008" i="16"/>
  <c r="U1012" i="16"/>
  <c r="U1016" i="16"/>
  <c r="I1016" i="16"/>
  <c r="U1017" i="16"/>
  <c r="U1024" i="16"/>
  <c r="U1030" i="16"/>
  <c r="I1030" i="16"/>
  <c r="U1035" i="16"/>
  <c r="I1035" i="16"/>
  <c r="U860" i="16"/>
  <c r="V860" i="16" s="1"/>
  <c r="I893" i="16"/>
  <c r="U908" i="16"/>
  <c r="U969" i="16"/>
  <c r="G1044" i="16"/>
  <c r="Y974" i="16"/>
  <c r="I975" i="16"/>
  <c r="I981" i="16"/>
  <c r="I985" i="16"/>
  <c r="I989" i="16"/>
  <c r="U1013" i="16"/>
  <c r="U1020" i="16"/>
  <c r="U1026" i="16"/>
  <c r="I1026" i="16"/>
  <c r="U1027" i="16"/>
  <c r="I1033" i="16"/>
  <c r="U1033" i="16"/>
  <c r="U1040" i="16"/>
  <c r="I1040" i="16"/>
  <c r="I919" i="16"/>
  <c r="I947" i="16"/>
  <c r="U956" i="16"/>
  <c r="U957" i="16"/>
  <c r="H1044" i="16"/>
  <c r="U974" i="16"/>
  <c r="U976" i="16"/>
  <c r="U982" i="16"/>
  <c r="U986" i="16"/>
  <c r="U991" i="16"/>
  <c r="U995" i="16"/>
  <c r="U999" i="16"/>
  <c r="U1003" i="16"/>
  <c r="U1007" i="16"/>
  <c r="U1011" i="16"/>
  <c r="U1018" i="16"/>
  <c r="U1022" i="16"/>
  <c r="I1022" i="16"/>
  <c r="U1023" i="16"/>
  <c r="I1043" i="16"/>
  <c r="U1043" i="16"/>
  <c r="U1074" i="16"/>
  <c r="I1074" i="16"/>
  <c r="U1028" i="16"/>
  <c r="U1039" i="16"/>
  <c r="G1116" i="16"/>
  <c r="U1068" i="16"/>
  <c r="I1068" i="16"/>
  <c r="U1096" i="16"/>
  <c r="I1096" i="16"/>
  <c r="U1097" i="16"/>
  <c r="U1098" i="16"/>
  <c r="I1098" i="16"/>
  <c r="U1037" i="16"/>
  <c r="U1052" i="16"/>
  <c r="I1052" i="16"/>
  <c r="U1062" i="16"/>
  <c r="I1062" i="16"/>
  <c r="U1092" i="16"/>
  <c r="I1092" i="16"/>
  <c r="U1112" i="16"/>
  <c r="I1112" i="16"/>
  <c r="U1031" i="16"/>
  <c r="U1041" i="16"/>
  <c r="U1048" i="16"/>
  <c r="I1048" i="16"/>
  <c r="U1058" i="16"/>
  <c r="I1058" i="16"/>
  <c r="U1078" i="16"/>
  <c r="I1078" i="16"/>
  <c r="U1088" i="16"/>
  <c r="I1088" i="16"/>
  <c r="U1108" i="16"/>
  <c r="I1108" i="16"/>
  <c r="U1065" i="16"/>
  <c r="U1071" i="16"/>
  <c r="U1105" i="16"/>
  <c r="U1054" i="16"/>
  <c r="U1080" i="16"/>
  <c r="H1116" i="16"/>
  <c r="U45" i="15"/>
  <c r="U53" i="15"/>
  <c r="U57" i="15"/>
  <c r="U116" i="15"/>
  <c r="U124" i="15"/>
  <c r="U140" i="15"/>
  <c r="U160" i="15"/>
  <c r="U181" i="15"/>
  <c r="U187" i="15"/>
  <c r="U198" i="15"/>
  <c r="I198" i="15"/>
  <c r="U225" i="15"/>
  <c r="U226" i="15"/>
  <c r="I226" i="15"/>
  <c r="U248" i="15"/>
  <c r="I248" i="15"/>
  <c r="U259" i="15"/>
  <c r="U271" i="15"/>
  <c r="I271" i="15"/>
  <c r="U273" i="15"/>
  <c r="U320" i="15"/>
  <c r="I320" i="15"/>
  <c r="U358" i="15"/>
  <c r="I370" i="15"/>
  <c r="U370" i="15"/>
  <c r="U17" i="15"/>
  <c r="I20" i="15"/>
  <c r="I26" i="15"/>
  <c r="I30" i="15"/>
  <c r="I34" i="15"/>
  <c r="I38" i="15"/>
  <c r="I42" i="15"/>
  <c r="I46" i="15"/>
  <c r="I50" i="15"/>
  <c r="I54" i="15"/>
  <c r="I58" i="15"/>
  <c r="I62" i="15"/>
  <c r="I68" i="15"/>
  <c r="I72" i="15"/>
  <c r="L690" i="15"/>
  <c r="I7" i="15" s="1"/>
  <c r="I74" i="15"/>
  <c r="I75" i="15"/>
  <c r="I79" i="15"/>
  <c r="M80" i="15"/>
  <c r="I81" i="15"/>
  <c r="I85" i="15"/>
  <c r="I89" i="15"/>
  <c r="I93" i="15"/>
  <c r="I97" i="15"/>
  <c r="I101" i="15"/>
  <c r="I105" i="15"/>
  <c r="I107" i="15"/>
  <c r="I111" i="15"/>
  <c r="G117" i="15"/>
  <c r="G143" i="15" s="1"/>
  <c r="U121" i="15"/>
  <c r="I123" i="15"/>
  <c r="I125" i="15"/>
  <c r="I127" i="15"/>
  <c r="N128" i="15"/>
  <c r="I129" i="15"/>
  <c r="I131" i="15"/>
  <c r="I133" i="15"/>
  <c r="I141" i="15"/>
  <c r="I146" i="15"/>
  <c r="U151" i="15"/>
  <c r="I152" i="15"/>
  <c r="U153" i="15"/>
  <c r="U154" i="15"/>
  <c r="I160" i="15"/>
  <c r="U161" i="15"/>
  <c r="U163" i="15"/>
  <c r="U165" i="15"/>
  <c r="U166" i="15"/>
  <c r="U168" i="15"/>
  <c r="U176" i="15"/>
  <c r="U185" i="15"/>
  <c r="I186" i="15"/>
  <c r="U186" i="15"/>
  <c r="I196" i="15"/>
  <c r="U196" i="15"/>
  <c r="U200" i="15"/>
  <c r="I200" i="15"/>
  <c r="U208" i="15"/>
  <c r="U209" i="15"/>
  <c r="I209" i="15"/>
  <c r="U220" i="15"/>
  <c r="U221" i="15"/>
  <c r="I221" i="15"/>
  <c r="U229" i="15"/>
  <c r="I230" i="15"/>
  <c r="H302" i="15"/>
  <c r="U303" i="15"/>
  <c r="I303" i="15"/>
  <c r="U308" i="15"/>
  <c r="I308" i="15"/>
  <c r="U312" i="15"/>
  <c r="U318" i="15"/>
  <c r="I318" i="15"/>
  <c r="U319" i="15"/>
  <c r="V319" i="15" s="1"/>
  <c r="U403" i="15"/>
  <c r="U503" i="15"/>
  <c r="I503" i="15"/>
  <c r="U506" i="15"/>
  <c r="U561" i="15"/>
  <c r="U25" i="15"/>
  <c r="U37" i="15"/>
  <c r="U41" i="15"/>
  <c r="U49" i="15"/>
  <c r="U61" i="15"/>
  <c r="U67" i="15"/>
  <c r="U71" i="15"/>
  <c r="U78" i="15"/>
  <c r="U84" i="15"/>
  <c r="U92" i="15"/>
  <c r="U100" i="15"/>
  <c r="U122" i="15"/>
  <c r="V123" i="15" s="1"/>
  <c r="U178" i="15"/>
  <c r="U207" i="15"/>
  <c r="U219" i="15"/>
  <c r="U238" i="15"/>
  <c r="U250" i="15"/>
  <c r="I250" i="15"/>
  <c r="U266" i="15"/>
  <c r="U321" i="15"/>
  <c r="U345" i="15"/>
  <c r="H115" i="15"/>
  <c r="H117" i="15"/>
  <c r="M117" i="15" s="1"/>
  <c r="U147" i="15"/>
  <c r="U155" i="15"/>
  <c r="U157" i="15"/>
  <c r="U158" i="15"/>
  <c r="U167" i="15"/>
  <c r="U170" i="15"/>
  <c r="U172" i="15"/>
  <c r="U174" i="15"/>
  <c r="U180" i="15"/>
  <c r="U184" i="15"/>
  <c r="I184" i="15"/>
  <c r="U203" i="15"/>
  <c r="N207" i="15"/>
  <c r="I203" i="15"/>
  <c r="U212" i="15"/>
  <c r="U213" i="15"/>
  <c r="I213" i="15"/>
  <c r="U214" i="15"/>
  <c r="U230" i="15"/>
  <c r="I237" i="15"/>
  <c r="U284" i="15"/>
  <c r="U292" i="15"/>
  <c r="U300" i="15"/>
  <c r="U310" i="15"/>
  <c r="I310" i="15"/>
  <c r="I341" i="15"/>
  <c r="U341" i="15"/>
  <c r="U379" i="15"/>
  <c r="U686" i="15"/>
  <c r="U681" i="15"/>
  <c r="U668" i="15"/>
  <c r="U665" i="15"/>
  <c r="U663" i="15"/>
  <c r="U659" i="15"/>
  <c r="U657" i="15"/>
  <c r="U653" i="15"/>
  <c r="U651" i="15"/>
  <c r="U645" i="15"/>
  <c r="U642" i="15"/>
  <c r="U640" i="15"/>
  <c r="U637" i="15"/>
  <c r="U633" i="15"/>
  <c r="U687" i="15"/>
  <c r="U675" i="15"/>
  <c r="U669" i="15"/>
  <c r="U666" i="15"/>
  <c r="U660" i="15"/>
  <c r="U654" i="15"/>
  <c r="U649" i="15"/>
  <c r="U647" i="15"/>
  <c r="U643" i="15"/>
  <c r="U682" i="15"/>
  <c r="U650" i="15"/>
  <c r="U631" i="15"/>
  <c r="U623" i="15"/>
  <c r="U613" i="15"/>
  <c r="U603" i="15"/>
  <c r="U688" i="15"/>
  <c r="U667" i="15"/>
  <c r="U625" i="15"/>
  <c r="U615" i="15"/>
  <c r="U607" i="15"/>
  <c r="U605" i="15"/>
  <c r="U673" i="15"/>
  <c r="U671" i="15"/>
  <c r="U661" i="15"/>
  <c r="U627" i="15"/>
  <c r="U617" i="15"/>
  <c r="U609" i="15"/>
  <c r="U599" i="15"/>
  <c r="U678" i="15"/>
  <c r="U677" i="15"/>
  <c r="U676" i="15"/>
  <c r="U629" i="15"/>
  <c r="U606" i="15"/>
  <c r="U586" i="15"/>
  <c r="U572" i="15"/>
  <c r="U554" i="15"/>
  <c r="U545" i="15"/>
  <c r="U521" i="15"/>
  <c r="U517" i="15"/>
  <c r="U655" i="15"/>
  <c r="U635" i="15"/>
  <c r="U621" i="15"/>
  <c r="U601" i="15"/>
  <c r="U558" i="15"/>
  <c r="U541" i="15"/>
  <c r="U529" i="15"/>
  <c r="U515" i="15"/>
  <c r="U512" i="15"/>
  <c r="U508" i="15"/>
  <c r="U504" i="15"/>
  <c r="U495" i="15"/>
  <c r="U493" i="15"/>
  <c r="U487" i="15"/>
  <c r="U482" i="15"/>
  <c r="U478" i="15"/>
  <c r="U474" i="15"/>
  <c r="U470" i="15"/>
  <c r="U464" i="15"/>
  <c r="U460" i="15"/>
  <c r="U456" i="15"/>
  <c r="U452" i="15"/>
  <c r="U448" i="15"/>
  <c r="U444" i="15"/>
  <c r="U438" i="15"/>
  <c r="U434" i="15"/>
  <c r="U430" i="15"/>
  <c r="U426" i="15"/>
  <c r="U619" i="15"/>
  <c r="U592" i="15"/>
  <c r="U578" i="15"/>
  <c r="U562" i="15"/>
  <c r="U533" i="15"/>
  <c r="U522" i="15"/>
  <c r="U518" i="15"/>
  <c r="U513" i="15"/>
  <c r="U509" i="15"/>
  <c r="U505" i="15"/>
  <c r="U501" i="15"/>
  <c r="U498" i="15"/>
  <c r="U497" i="15"/>
  <c r="U488" i="15"/>
  <c r="U596" i="15"/>
  <c r="U566" i="15"/>
  <c r="U537" i="15"/>
  <c r="U510" i="15"/>
  <c r="U476" i="15"/>
  <c r="U462" i="15"/>
  <c r="U446" i="15"/>
  <c r="U428" i="15"/>
  <c r="U422" i="15"/>
  <c r="U405" i="15"/>
  <c r="U394" i="15"/>
  <c r="U382" i="15"/>
  <c r="U374" i="15"/>
  <c r="U582" i="15"/>
  <c r="U514" i="15"/>
  <c r="U499" i="15"/>
  <c r="U485" i="15"/>
  <c r="U472" i="15"/>
  <c r="U458" i="15"/>
  <c r="U440" i="15"/>
  <c r="U424" i="15"/>
  <c r="U416" i="15"/>
  <c r="U402" i="15"/>
  <c r="U390" i="15"/>
  <c r="U377" i="15"/>
  <c r="U611" i="15"/>
  <c r="U549" i="15"/>
  <c r="U502" i="15"/>
  <c r="U491" i="15"/>
  <c r="U489" i="15"/>
  <c r="U468" i="15"/>
  <c r="U454" i="15"/>
  <c r="U436" i="15"/>
  <c r="U418" i="15"/>
  <c r="U373" i="15"/>
  <c r="U480" i="15"/>
  <c r="U388" i="15"/>
  <c r="U371" i="15"/>
  <c r="U365" i="15"/>
  <c r="U316" i="15"/>
  <c r="U305" i="15"/>
  <c r="U280" i="15"/>
  <c r="U278" i="15"/>
  <c r="U269" i="15"/>
  <c r="U262" i="15"/>
  <c r="U450" i="15"/>
  <c r="U411" i="15"/>
  <c r="U391" i="15"/>
  <c r="U369" i="15"/>
  <c r="U355" i="15"/>
  <c r="U342" i="15"/>
  <c r="U327" i="15"/>
  <c r="U299" i="15"/>
  <c r="U295" i="15"/>
  <c r="U291" i="15"/>
  <c r="U287" i="15"/>
  <c r="U283" i="15"/>
  <c r="U267" i="15"/>
  <c r="U265" i="15"/>
  <c r="U256" i="15"/>
  <c r="U242" i="15"/>
  <c r="U240" i="15"/>
  <c r="U235" i="15"/>
  <c r="U227" i="15"/>
  <c r="U223" i="15"/>
  <c r="U215" i="15"/>
  <c r="U210" i="15"/>
  <c r="U204" i="15"/>
  <c r="U201" i="15"/>
  <c r="U432" i="15"/>
  <c r="U378" i="15"/>
  <c r="U359" i="15"/>
  <c r="U346" i="15"/>
  <c r="U336" i="15"/>
  <c r="U304" i="15"/>
  <c r="U277" i="15"/>
  <c r="U261" i="15"/>
  <c r="U251" i="15"/>
  <c r="U249" i="15"/>
  <c r="U19" i="15"/>
  <c r="U29" i="15"/>
  <c r="U33" i="15"/>
  <c r="U88" i="15"/>
  <c r="U96" i="15"/>
  <c r="U104" i="15"/>
  <c r="U110" i="15"/>
  <c r="U114" i="15"/>
  <c r="U148" i="15"/>
  <c r="U156" i="15"/>
  <c r="U159" i="15"/>
  <c r="U169" i="15"/>
  <c r="U171" i="15"/>
  <c r="U188" i="15"/>
  <c r="I188" i="15"/>
  <c r="U197" i="15"/>
  <c r="U199" i="15"/>
  <c r="U239" i="15"/>
  <c r="I239" i="15"/>
  <c r="U246" i="15"/>
  <c r="U247" i="15"/>
  <c r="U260" i="15"/>
  <c r="I260" i="15"/>
  <c r="I274" i="15"/>
  <c r="U274" i="15"/>
  <c r="U288" i="15"/>
  <c r="U296" i="15"/>
  <c r="X17" i="15"/>
  <c r="X73" i="15" s="1"/>
  <c r="X690" i="15" s="1"/>
  <c r="I9" i="15" s="1"/>
  <c r="U58" i="15"/>
  <c r="F690" i="15"/>
  <c r="E6" i="15" s="1"/>
  <c r="J690" i="15"/>
  <c r="E11" i="15" s="1"/>
  <c r="H182" i="15"/>
  <c r="U149" i="15"/>
  <c r="I158" i="15"/>
  <c r="U162" i="15"/>
  <c r="I163" i="15"/>
  <c r="U164" i="15"/>
  <c r="I174" i="15"/>
  <c r="U175" i="15"/>
  <c r="U177" i="15"/>
  <c r="U179" i="15"/>
  <c r="H257" i="15"/>
  <c r="I183" i="15"/>
  <c r="U189" i="15"/>
  <c r="I191" i="15"/>
  <c r="U191" i="15"/>
  <c r="I194" i="15"/>
  <c r="U194" i="15"/>
  <c r="U206" i="15"/>
  <c r="U217" i="15"/>
  <c r="U231" i="15"/>
  <c r="U232" i="15"/>
  <c r="I232" i="15"/>
  <c r="U237" i="15"/>
  <c r="U252" i="15"/>
  <c r="I252" i="15"/>
  <c r="G302" i="15"/>
  <c r="U275" i="15"/>
  <c r="U276" i="15"/>
  <c r="I276" i="15"/>
  <c r="U306" i="15"/>
  <c r="U314" i="15"/>
  <c r="I315" i="15"/>
  <c r="U315" i="15"/>
  <c r="U331" i="15"/>
  <c r="U335" i="15"/>
  <c r="U349" i="15"/>
  <c r="U350" i="15"/>
  <c r="I350" i="15"/>
  <c r="U351" i="15"/>
  <c r="U353" i="15"/>
  <c r="U420" i="15"/>
  <c r="U421" i="15"/>
  <c r="I421" i="15"/>
  <c r="G257" i="15"/>
  <c r="U192" i="15"/>
  <c r="U193" i="15"/>
  <c r="W193" i="15" s="1"/>
  <c r="Y193" i="15" s="1"/>
  <c r="U195" i="15"/>
  <c r="U202" i="15"/>
  <c r="U205" i="15"/>
  <c r="U211" i="15"/>
  <c r="U216" i="15"/>
  <c r="U224" i="15"/>
  <c r="U228" i="15"/>
  <c r="U236" i="15"/>
  <c r="U243" i="15"/>
  <c r="U245" i="15"/>
  <c r="U254" i="15"/>
  <c r="U255" i="15"/>
  <c r="U258" i="15"/>
  <c r="U263" i="15"/>
  <c r="U264" i="15"/>
  <c r="U270" i="15"/>
  <c r="U279" i="15"/>
  <c r="U281" i="15"/>
  <c r="U282" i="15"/>
  <c r="U286" i="15"/>
  <c r="U290" i="15"/>
  <c r="U294" i="15"/>
  <c r="U298" i="15"/>
  <c r="G330" i="15"/>
  <c r="U307" i="15"/>
  <c r="U324" i="15"/>
  <c r="U326" i="15"/>
  <c r="U337" i="15"/>
  <c r="I337" i="15"/>
  <c r="U338" i="15"/>
  <c r="U347" i="15"/>
  <c r="I347" i="15"/>
  <c r="U348" i="15"/>
  <c r="U354" i="15"/>
  <c r="U360" i="15"/>
  <c r="I360" i="15"/>
  <c r="U361" i="15"/>
  <c r="U363" i="15"/>
  <c r="U368" i="15"/>
  <c r="U380" i="15"/>
  <c r="U392" i="15"/>
  <c r="U409" i="15"/>
  <c r="I409" i="15"/>
  <c r="U433" i="15"/>
  <c r="I433" i="15"/>
  <c r="U492" i="15"/>
  <c r="I492" i="15"/>
  <c r="U222" i="15"/>
  <c r="U233" i="15"/>
  <c r="U241" i="15"/>
  <c r="U268" i="15"/>
  <c r="U309" i="15"/>
  <c r="V309" i="15" s="1"/>
  <c r="U311" i="15"/>
  <c r="U322" i="15"/>
  <c r="U328" i="15"/>
  <c r="I328" i="15"/>
  <c r="U329" i="15"/>
  <c r="U332" i="15"/>
  <c r="U333" i="15"/>
  <c r="I333" i="15"/>
  <c r="U334" i="15"/>
  <c r="U343" i="15"/>
  <c r="I343" i="15"/>
  <c r="U344" i="15"/>
  <c r="U352" i="15"/>
  <c r="U356" i="15"/>
  <c r="I356" i="15"/>
  <c r="U357" i="15"/>
  <c r="U364" i="15"/>
  <c r="U375" i="15"/>
  <c r="U386" i="15"/>
  <c r="I386" i="15"/>
  <c r="U397" i="15"/>
  <c r="I397" i="15"/>
  <c r="U398" i="15"/>
  <c r="U399" i="15"/>
  <c r="U407" i="15"/>
  <c r="I407" i="15"/>
  <c r="I412" i="15"/>
  <c r="U412" i="15"/>
  <c r="U451" i="15"/>
  <c r="I451" i="15"/>
  <c r="U526" i="15"/>
  <c r="U532" i="15"/>
  <c r="U591" i="15"/>
  <c r="U253" i="15"/>
  <c r="V254" i="15" s="1"/>
  <c r="I268" i="15"/>
  <c r="U272" i="15"/>
  <c r="I279" i="15"/>
  <c r="U285" i="15"/>
  <c r="U289" i="15"/>
  <c r="U293" i="15"/>
  <c r="U297" i="15"/>
  <c r="U301" i="15"/>
  <c r="I306" i="15"/>
  <c r="U313" i="15"/>
  <c r="U323" i="15"/>
  <c r="U325" i="15"/>
  <c r="V325" i="15" s="1"/>
  <c r="G413" i="15"/>
  <c r="U339" i="15"/>
  <c r="U362" i="15"/>
  <c r="U366" i="15"/>
  <c r="I366" i="15"/>
  <c r="U367" i="15"/>
  <c r="U372" i="15"/>
  <c r="I372" i="15"/>
  <c r="U385" i="15"/>
  <c r="I385" i="15"/>
  <c r="I389" i="15"/>
  <c r="U389" i="15"/>
  <c r="U396" i="15"/>
  <c r="I396" i="15"/>
  <c r="G483" i="15"/>
  <c r="U481" i="15"/>
  <c r="I481" i="15"/>
  <c r="I490" i="15"/>
  <c r="U490" i="15"/>
  <c r="H317" i="15"/>
  <c r="H330" i="15" s="1"/>
  <c r="I374" i="15"/>
  <c r="U376" i="15"/>
  <c r="U384" i="15"/>
  <c r="U395" i="15"/>
  <c r="U401" i="15"/>
  <c r="U406" i="15"/>
  <c r="U408" i="15"/>
  <c r="I414" i="15"/>
  <c r="U414" i="15"/>
  <c r="I419" i="15"/>
  <c r="U419" i="15"/>
  <c r="U437" i="15"/>
  <c r="I437" i="15"/>
  <c r="U455" i="15"/>
  <c r="I455" i="15"/>
  <c r="U466" i="15"/>
  <c r="U469" i="15"/>
  <c r="I469" i="15"/>
  <c r="U486" i="15"/>
  <c r="I486" i="15"/>
  <c r="U500" i="15"/>
  <c r="I500" i="15"/>
  <c r="U519" i="15"/>
  <c r="I519" i="15"/>
  <c r="U548" i="15"/>
  <c r="I612" i="15"/>
  <c r="U612" i="15"/>
  <c r="U381" i="15"/>
  <c r="U393" i="15"/>
  <c r="U404" i="15"/>
  <c r="U417" i="15"/>
  <c r="I417" i="15"/>
  <c r="U425" i="15"/>
  <c r="I425" i="15"/>
  <c r="U441" i="15"/>
  <c r="I441" i="15"/>
  <c r="U442" i="15"/>
  <c r="U443" i="15"/>
  <c r="I443" i="15"/>
  <c r="U459" i="15"/>
  <c r="I459" i="15"/>
  <c r="U473" i="15"/>
  <c r="I473" i="15"/>
  <c r="U511" i="15"/>
  <c r="I511" i="15"/>
  <c r="U523" i="15"/>
  <c r="I523" i="15"/>
  <c r="U552" i="15"/>
  <c r="U569" i="15"/>
  <c r="I569" i="15"/>
  <c r="U570" i="15"/>
  <c r="U583" i="15"/>
  <c r="I583" i="15"/>
  <c r="U584" i="15"/>
  <c r="H413" i="15"/>
  <c r="N385" i="15"/>
  <c r="U387" i="15"/>
  <c r="U410" i="15"/>
  <c r="I415" i="15"/>
  <c r="U415" i="15"/>
  <c r="I423" i="15"/>
  <c r="U423" i="15"/>
  <c r="U429" i="15"/>
  <c r="I429" i="15"/>
  <c r="U447" i="15"/>
  <c r="I447" i="15"/>
  <c r="U463" i="15"/>
  <c r="I463" i="15"/>
  <c r="U477" i="15"/>
  <c r="I477" i="15"/>
  <c r="H483" i="15"/>
  <c r="U507" i="15"/>
  <c r="I507" i="15"/>
  <c r="U538" i="15"/>
  <c r="I538" i="15"/>
  <c r="U539" i="15"/>
  <c r="U567" i="15"/>
  <c r="I567" i="15"/>
  <c r="U568" i="15"/>
  <c r="U577" i="15"/>
  <c r="U427" i="15"/>
  <c r="U431" i="15"/>
  <c r="U435" i="15"/>
  <c r="U439" i="15"/>
  <c r="U445" i="15"/>
  <c r="U449" i="15"/>
  <c r="U453" i="15"/>
  <c r="U457" i="15"/>
  <c r="U461" i="15"/>
  <c r="U465" i="15"/>
  <c r="U467" i="15"/>
  <c r="U471" i="15"/>
  <c r="U475" i="15"/>
  <c r="U479" i="15"/>
  <c r="U528" i="15"/>
  <c r="U534" i="15"/>
  <c r="I534" i="15"/>
  <c r="U535" i="15"/>
  <c r="U542" i="15"/>
  <c r="I542" i="15"/>
  <c r="U543" i="15"/>
  <c r="U557" i="15"/>
  <c r="U563" i="15"/>
  <c r="I563" i="15"/>
  <c r="U564" i="15"/>
  <c r="U575" i="15"/>
  <c r="U579" i="15"/>
  <c r="I579" i="15"/>
  <c r="U580" i="15"/>
  <c r="U589" i="15"/>
  <c r="U593" i="15"/>
  <c r="I593" i="15"/>
  <c r="U594" i="15"/>
  <c r="I620" i="15"/>
  <c r="U620" i="15"/>
  <c r="I672" i="15"/>
  <c r="U672" i="15"/>
  <c r="G550" i="15"/>
  <c r="U494" i="15"/>
  <c r="U516" i="15"/>
  <c r="U520" i="15"/>
  <c r="U525" i="15"/>
  <c r="U527" i="15"/>
  <c r="U530" i="15"/>
  <c r="I530" i="15"/>
  <c r="U531" i="15"/>
  <c r="U540" i="15"/>
  <c r="U546" i="15"/>
  <c r="I546" i="15"/>
  <c r="U547" i="15"/>
  <c r="G638" i="15"/>
  <c r="U553" i="15"/>
  <c r="U559" i="15"/>
  <c r="I559" i="15"/>
  <c r="U560" i="15"/>
  <c r="U571" i="15"/>
  <c r="U585" i="15"/>
  <c r="U590" i="15"/>
  <c r="I602" i="15"/>
  <c r="U602" i="15"/>
  <c r="I622" i="15"/>
  <c r="U622" i="15"/>
  <c r="U636" i="15"/>
  <c r="I636" i="15"/>
  <c r="I457" i="15"/>
  <c r="H550" i="15"/>
  <c r="U484" i="15"/>
  <c r="I497" i="15"/>
  <c r="I501" i="15"/>
  <c r="I516" i="15"/>
  <c r="U524" i="15"/>
  <c r="I525" i="15"/>
  <c r="U536" i="15"/>
  <c r="U544" i="15"/>
  <c r="H638" i="15"/>
  <c r="U555" i="15"/>
  <c r="I555" i="15"/>
  <c r="U556" i="15"/>
  <c r="U565" i="15"/>
  <c r="U573" i="15"/>
  <c r="I573" i="15"/>
  <c r="U574" i="15"/>
  <c r="U576" i="15"/>
  <c r="U581" i="15"/>
  <c r="U587" i="15"/>
  <c r="I587" i="15"/>
  <c r="U588" i="15"/>
  <c r="U595" i="15"/>
  <c r="U597" i="15"/>
  <c r="I630" i="15"/>
  <c r="U630" i="15"/>
  <c r="U662" i="15"/>
  <c r="I662" i="15"/>
  <c r="U674" i="15"/>
  <c r="I674" i="15"/>
  <c r="U551" i="15"/>
  <c r="U600" i="15"/>
  <c r="I600" i="15"/>
  <c r="U610" i="15"/>
  <c r="I610" i="15"/>
  <c r="U618" i="15"/>
  <c r="I618" i="15"/>
  <c r="U628" i="15"/>
  <c r="I628" i="15"/>
  <c r="I598" i="15"/>
  <c r="U598" i="15"/>
  <c r="I608" i="15"/>
  <c r="U608" i="15"/>
  <c r="I616" i="15"/>
  <c r="U616" i="15"/>
  <c r="I626" i="15"/>
  <c r="U626" i="15"/>
  <c r="G689" i="15"/>
  <c r="U683" i="15"/>
  <c r="U684" i="15"/>
  <c r="U685" i="15"/>
  <c r="I685" i="15"/>
  <c r="U604" i="15"/>
  <c r="I604" i="15"/>
  <c r="U614" i="15"/>
  <c r="I614" i="15"/>
  <c r="U624" i="15"/>
  <c r="I624" i="15"/>
  <c r="U632" i="15"/>
  <c r="I632" i="15"/>
  <c r="H689" i="15"/>
  <c r="U644" i="15"/>
  <c r="I644" i="15"/>
  <c r="U656" i="15"/>
  <c r="I656" i="15"/>
  <c r="U680" i="15"/>
  <c r="I680" i="15"/>
  <c r="U634" i="15"/>
  <c r="U648" i="15"/>
  <c r="U639" i="15"/>
  <c r="U641" i="15"/>
  <c r="U652" i="15"/>
  <c r="U658" i="15"/>
  <c r="U664" i="15"/>
  <c r="I676" i="15"/>
  <c r="M69" i="14"/>
  <c r="N69" i="14" s="1"/>
  <c r="U110" i="14"/>
  <c r="U124" i="14"/>
  <c r="I439" i="14"/>
  <c r="U439" i="14"/>
  <c r="U508" i="14"/>
  <c r="I508" i="14"/>
  <c r="U538" i="14"/>
  <c r="I538" i="14"/>
  <c r="U617" i="14"/>
  <c r="I617" i="14"/>
  <c r="U872" i="14"/>
  <c r="I872" i="14"/>
  <c r="I890" i="14"/>
  <c r="U890" i="14"/>
  <c r="U951" i="14"/>
  <c r="I951" i="14"/>
  <c r="U18" i="14"/>
  <c r="I37" i="14"/>
  <c r="I94" i="14"/>
  <c r="I98" i="14"/>
  <c r="I106" i="14"/>
  <c r="I112" i="14"/>
  <c r="M164" i="14"/>
  <c r="N164" i="14" s="1"/>
  <c r="I175" i="14"/>
  <c r="I180" i="14"/>
  <c r="M185" i="14"/>
  <c r="N185" i="14" s="1"/>
  <c r="M188" i="14"/>
  <c r="N188" i="14" s="1"/>
  <c r="M280" i="14"/>
  <c r="N280" i="14" s="1"/>
  <c r="M321" i="14"/>
  <c r="H358" i="14"/>
  <c r="I316" i="14"/>
  <c r="M359" i="14"/>
  <c r="I359" i="14"/>
  <c r="M408" i="14"/>
  <c r="N408" i="14" s="1"/>
  <c r="H412" i="14"/>
  <c r="Y413" i="14"/>
  <c r="I414" i="14"/>
  <c r="I420" i="14"/>
  <c r="U429" i="14"/>
  <c r="I429" i="14"/>
  <c r="I444" i="14"/>
  <c r="U444" i="14"/>
  <c r="U445" i="14"/>
  <c r="I445" i="14"/>
  <c r="M451" i="14"/>
  <c r="N451" i="14" s="1"/>
  <c r="U475" i="14"/>
  <c r="I475" i="14"/>
  <c r="M485" i="14"/>
  <c r="N485" i="14" s="1"/>
  <c r="U491" i="14"/>
  <c r="M488" i="14"/>
  <c r="N488" i="14" s="1"/>
  <c r="I491" i="14"/>
  <c r="U534" i="14"/>
  <c r="I534" i="14"/>
  <c r="U603" i="14"/>
  <c r="I603" i="14"/>
  <c r="U737" i="14"/>
  <c r="M732" i="14"/>
  <c r="N732" i="14" s="1"/>
  <c r="I737" i="14"/>
  <c r="I33" i="14"/>
  <c r="I41" i="14"/>
  <c r="I45" i="14"/>
  <c r="I49" i="14"/>
  <c r="I55" i="14"/>
  <c r="I73" i="14"/>
  <c r="P1186" i="14"/>
  <c r="H142" i="14"/>
  <c r="M81" i="14"/>
  <c r="I82" i="14"/>
  <c r="I86" i="14"/>
  <c r="I90" i="14"/>
  <c r="I102" i="14"/>
  <c r="I116" i="14"/>
  <c r="I153" i="14"/>
  <c r="I163" i="14"/>
  <c r="I224" i="14"/>
  <c r="I244" i="14"/>
  <c r="I17" i="14"/>
  <c r="I40" i="14"/>
  <c r="U69" i="14"/>
  <c r="H77" i="14"/>
  <c r="L1186" i="14"/>
  <c r="I7" i="14" s="1"/>
  <c r="I78" i="14"/>
  <c r="M110" i="14"/>
  <c r="N110" i="14" s="1"/>
  <c r="M124" i="14"/>
  <c r="N124" i="14" s="1"/>
  <c r="I131" i="14"/>
  <c r="U141" i="14"/>
  <c r="I146" i="14"/>
  <c r="I156" i="14"/>
  <c r="I166" i="14"/>
  <c r="U178" i="14"/>
  <c r="I184" i="14"/>
  <c r="U189" i="14"/>
  <c r="U191" i="14"/>
  <c r="U192" i="14"/>
  <c r="U194" i="14"/>
  <c r="I198" i="14"/>
  <c r="U199" i="14"/>
  <c r="U202" i="14"/>
  <c r="U209" i="14"/>
  <c r="U211" i="14"/>
  <c r="U213" i="14"/>
  <c r="U214" i="14"/>
  <c r="U220" i="14"/>
  <c r="U222" i="14"/>
  <c r="M226" i="14"/>
  <c r="N226" i="14" s="1"/>
  <c r="M252" i="14"/>
  <c r="I230" i="14"/>
  <c r="H315" i="14"/>
  <c r="Y230" i="14"/>
  <c r="U231" i="14"/>
  <c r="I237" i="14"/>
  <c r="U238" i="14"/>
  <c r="U240" i="14"/>
  <c r="U241" i="14"/>
  <c r="U248" i="14"/>
  <c r="I249" i="14"/>
  <c r="U254" i="14"/>
  <c r="I255" i="14"/>
  <c r="U262" i="14"/>
  <c r="I263" i="14"/>
  <c r="U270" i="14"/>
  <c r="I271" i="14"/>
  <c r="U278" i="14"/>
  <c r="I279" i="14"/>
  <c r="I281" i="14"/>
  <c r="U288" i="14"/>
  <c r="I289" i="14"/>
  <c r="U294" i="14"/>
  <c r="I295" i="14"/>
  <c r="U302" i="14"/>
  <c r="I303" i="14"/>
  <c r="U310" i="14"/>
  <c r="I311" i="14"/>
  <c r="U321" i="14"/>
  <c r="U327" i="14"/>
  <c r="I328" i="14"/>
  <c r="U335" i="14"/>
  <c r="I336" i="14"/>
  <c r="M338" i="14"/>
  <c r="N338" i="14" s="1"/>
  <c r="U345" i="14"/>
  <c r="I346" i="14"/>
  <c r="U353" i="14"/>
  <c r="I354" i="14"/>
  <c r="U366" i="14"/>
  <c r="I367" i="14"/>
  <c r="U374" i="14"/>
  <c r="U380" i="14"/>
  <c r="I381" i="14"/>
  <c r="U388" i="14"/>
  <c r="I389" i="14"/>
  <c r="U396" i="14"/>
  <c r="I397" i="14"/>
  <c r="U404" i="14"/>
  <c r="I405" i="14"/>
  <c r="U410" i="14"/>
  <c r="I411" i="14"/>
  <c r="H504" i="14"/>
  <c r="U413" i="14"/>
  <c r="M414" i="14"/>
  <c r="U416" i="14"/>
  <c r="U422" i="14"/>
  <c r="U424" i="14"/>
  <c r="U428" i="14"/>
  <c r="U431" i="14"/>
  <c r="U436" i="14"/>
  <c r="U440" i="14"/>
  <c r="U443" i="14"/>
  <c r="U448" i="14"/>
  <c r="U516" i="14"/>
  <c r="U521" i="14"/>
  <c r="U522" i="14"/>
  <c r="I522" i="14"/>
  <c r="U523" i="14"/>
  <c r="M543" i="14"/>
  <c r="N543" i="14" s="1"/>
  <c r="U550" i="14"/>
  <c r="U555" i="14"/>
  <c r="U556" i="14"/>
  <c r="I556" i="14"/>
  <c r="U557" i="14"/>
  <c r="U562" i="14"/>
  <c r="U580" i="14"/>
  <c r="M584" i="14"/>
  <c r="N584" i="14" s="1"/>
  <c r="U581" i="14"/>
  <c r="I581" i="14"/>
  <c r="U582" i="14"/>
  <c r="U584" i="14"/>
  <c r="U595" i="14"/>
  <c r="U600" i="14"/>
  <c r="U601" i="14"/>
  <c r="I601" i="14"/>
  <c r="U602" i="14"/>
  <c r="H656" i="14"/>
  <c r="M619" i="14"/>
  <c r="I619" i="14"/>
  <c r="U619" i="14"/>
  <c r="U631" i="14"/>
  <c r="U679" i="14"/>
  <c r="U727" i="14"/>
  <c r="I727" i="14"/>
  <c r="U732" i="14"/>
  <c r="U735" i="14"/>
  <c r="U793" i="14"/>
  <c r="I793" i="14"/>
  <c r="I21" i="14"/>
  <c r="I25" i="14"/>
  <c r="I29" i="14"/>
  <c r="I51" i="14"/>
  <c r="I59" i="14"/>
  <c r="I63" i="14"/>
  <c r="I67" i="14"/>
  <c r="K1186" i="14"/>
  <c r="I6" i="14" s="1"/>
  <c r="I80" i="14"/>
  <c r="I120" i="14"/>
  <c r="I126" i="14"/>
  <c r="I138" i="14"/>
  <c r="I173" i="14"/>
  <c r="I204" i="14"/>
  <c r="M211" i="14"/>
  <c r="N211" i="14" s="1"/>
  <c r="U208" i="14"/>
  <c r="I217" i="14"/>
  <c r="I233" i="14"/>
  <c r="U1182" i="14"/>
  <c r="U1174" i="14"/>
  <c r="U1158" i="14"/>
  <c r="U1150" i="14"/>
  <c r="U1142" i="14"/>
  <c r="U1136" i="14"/>
  <c r="U1128" i="14"/>
  <c r="U1126" i="14"/>
  <c r="U1118" i="14"/>
  <c r="U1113" i="14"/>
  <c r="U1106" i="14"/>
  <c r="U1097" i="14"/>
  <c r="U1184" i="14"/>
  <c r="U1176" i="14"/>
  <c r="U1166" i="14"/>
  <c r="U1160" i="14"/>
  <c r="U1152" i="14"/>
  <c r="U1144" i="14"/>
  <c r="U1138" i="14"/>
  <c r="U1130" i="14"/>
  <c r="U1120" i="14"/>
  <c r="U1095" i="14"/>
  <c r="U1093" i="14"/>
  <c r="U1090" i="14"/>
  <c r="U1086" i="14"/>
  <c r="U1082" i="14"/>
  <c r="U1178" i="14"/>
  <c r="U1168" i="14"/>
  <c r="U1162" i="14"/>
  <c r="U1154" i="14"/>
  <c r="U1146" i="14"/>
  <c r="U1132" i="14"/>
  <c r="U1127" i="14"/>
  <c r="U1122" i="14"/>
  <c r="U1115" i="14"/>
  <c r="U1105" i="14"/>
  <c r="U1170" i="14"/>
  <c r="U1103" i="14"/>
  <c r="U1080" i="14"/>
  <c r="U1075" i="14"/>
  <c r="U1069" i="14"/>
  <c r="U1063" i="14"/>
  <c r="U1057" i="14"/>
  <c r="U1049" i="14"/>
  <c r="U1034" i="14"/>
  <c r="U1156" i="14"/>
  <c r="U1124" i="14"/>
  <c r="U1076" i="14"/>
  <c r="U1071" i="14"/>
  <c r="U1059" i="14"/>
  <c r="U1051" i="14"/>
  <c r="U1043" i="14"/>
  <c r="U1041" i="14"/>
  <c r="U1032" i="14"/>
  <c r="U1030" i="14"/>
  <c r="U1026" i="14"/>
  <c r="U1024" i="14"/>
  <c r="U1020" i="14"/>
  <c r="U1016" i="14"/>
  <c r="U1012" i="14"/>
  <c r="U1008" i="14"/>
  <c r="U1004" i="14"/>
  <c r="U1000" i="14"/>
  <c r="U996" i="14"/>
  <c r="U992" i="14"/>
  <c r="U986" i="14"/>
  <c r="U982" i="14"/>
  <c r="U1180" i="14"/>
  <c r="U1045" i="14"/>
  <c r="U1035" i="14"/>
  <c r="U972" i="14"/>
  <c r="U1172" i="14"/>
  <c r="U1148" i="14"/>
  <c r="U1134" i="14"/>
  <c r="U1088" i="14"/>
  <c r="U1067" i="14"/>
  <c r="U1047" i="14"/>
  <c r="U1031" i="14"/>
  <c r="U1021" i="14"/>
  <c r="U1013" i="14"/>
  <c r="U1005" i="14"/>
  <c r="U997" i="14"/>
  <c r="U989" i="14"/>
  <c r="U983" i="14"/>
  <c r="U970" i="14"/>
  <c r="U964" i="14"/>
  <c r="U960" i="14"/>
  <c r="U956" i="14"/>
  <c r="U952" i="14"/>
  <c r="U948" i="14"/>
  <c r="U944" i="14"/>
  <c r="U940" i="14"/>
  <c r="U936" i="14"/>
  <c r="U932" i="14"/>
  <c r="U928" i="14"/>
  <c r="U924" i="14"/>
  <c r="U920" i="14"/>
  <c r="U915" i="14"/>
  <c r="U911" i="14"/>
  <c r="U907" i="14"/>
  <c r="U903" i="14"/>
  <c r="U897" i="14"/>
  <c r="U893" i="14"/>
  <c r="U887" i="14"/>
  <c r="U883" i="14"/>
  <c r="U879" i="14"/>
  <c r="U875" i="14"/>
  <c r="U869" i="14"/>
  <c r="U865" i="14"/>
  <c r="U861" i="14"/>
  <c r="U859" i="14"/>
  <c r="U855" i="14"/>
  <c r="U850" i="14"/>
  <c r="U846" i="14"/>
  <c r="U842" i="14"/>
  <c r="U838" i="14"/>
  <c r="U836" i="14"/>
  <c r="U832" i="14"/>
  <c r="U828" i="14"/>
  <c r="U822" i="14"/>
  <c r="U818" i="14"/>
  <c r="U1111" i="14"/>
  <c r="U1101" i="14"/>
  <c r="U1094" i="14"/>
  <c r="U1084" i="14"/>
  <c r="U1073" i="14"/>
  <c r="U1053" i="14"/>
  <c r="U1028" i="14"/>
  <c r="U1018" i="14"/>
  <c r="U1010" i="14"/>
  <c r="U1002" i="14"/>
  <c r="U994" i="14"/>
  <c r="U988" i="14"/>
  <c r="U973" i="14"/>
  <c r="U965" i="14"/>
  <c r="U961" i="14"/>
  <c r="U957" i="14"/>
  <c r="U953" i="14"/>
  <c r="U949" i="14"/>
  <c r="U945" i="14"/>
  <c r="U941" i="14"/>
  <c r="U937" i="14"/>
  <c r="U933" i="14"/>
  <c r="U929" i="14"/>
  <c r="U925" i="14"/>
  <c r="U921" i="14"/>
  <c r="U1027" i="14"/>
  <c r="U958" i="14"/>
  <c r="U942" i="14"/>
  <c r="U926" i="14"/>
  <c r="U913" i="14"/>
  <c r="U895" i="14"/>
  <c r="U885" i="14"/>
  <c r="U867" i="14"/>
  <c r="U857" i="14"/>
  <c r="U840" i="14"/>
  <c r="U830" i="14"/>
  <c r="U816" i="14"/>
  <c r="U1055" i="14"/>
  <c r="U1009" i="14"/>
  <c r="U993" i="14"/>
  <c r="U968" i="14"/>
  <c r="U962" i="14"/>
  <c r="U946" i="14"/>
  <c r="U930" i="14"/>
  <c r="U909" i="14"/>
  <c r="U891" i="14"/>
  <c r="U881" i="14"/>
  <c r="U863" i="14"/>
  <c r="U826" i="14"/>
  <c r="U806" i="14"/>
  <c r="U802" i="14"/>
  <c r="U798" i="14"/>
  <c r="U794" i="14"/>
  <c r="U790" i="14"/>
  <c r="U786" i="14"/>
  <c r="U782" i="14"/>
  <c r="U778" i="14"/>
  <c r="U774" i="14"/>
  <c r="U770" i="14"/>
  <c r="U766" i="14"/>
  <c r="U762" i="14"/>
  <c r="U758" i="14"/>
  <c r="U754" i="14"/>
  <c r="U750" i="14"/>
  <c r="U746" i="14"/>
  <c r="U742" i="14"/>
  <c r="U738" i="14"/>
  <c r="U734" i="14"/>
  <c r="U728" i="14"/>
  <c r="U724" i="14"/>
  <c r="U720" i="14"/>
  <c r="U714" i="14"/>
  <c r="U710" i="14"/>
  <c r="U706" i="14"/>
  <c r="U700" i="14"/>
  <c r="U696" i="14"/>
  <c r="U692" i="14"/>
  <c r="U688" i="14"/>
  <c r="U686" i="14"/>
  <c r="U682" i="14"/>
  <c r="U678" i="14"/>
  <c r="U672" i="14"/>
  <c r="U668" i="14"/>
  <c r="U664" i="14"/>
  <c r="U660" i="14"/>
  <c r="U1116" i="14"/>
  <c r="U1038" i="14"/>
  <c r="U966" i="14"/>
  <c r="U950" i="14"/>
  <c r="U934" i="14"/>
  <c r="U918" i="14"/>
  <c r="U905" i="14"/>
  <c r="U877" i="14"/>
  <c r="U848" i="14"/>
  <c r="U812" i="14"/>
  <c r="U810" i="14"/>
  <c r="U976" i="14"/>
  <c r="U938" i="14"/>
  <c r="U764" i="14"/>
  <c r="U756" i="14"/>
  <c r="U748" i="14"/>
  <c r="U740" i="14"/>
  <c r="U730" i="14"/>
  <c r="U722" i="14"/>
  <c r="U716" i="14"/>
  <c r="U708" i="14"/>
  <c r="U702" i="14"/>
  <c r="U694" i="14"/>
  <c r="U684" i="14"/>
  <c r="U676" i="14"/>
  <c r="U670" i="14"/>
  <c r="U662" i="14"/>
  <c r="U652" i="14"/>
  <c r="U643" i="14"/>
  <c r="U633" i="14"/>
  <c r="U987" i="14"/>
  <c r="U922" i="14"/>
  <c r="U834" i="14"/>
  <c r="U814" i="14"/>
  <c r="U803" i="14"/>
  <c r="U795" i="14"/>
  <c r="U787" i="14"/>
  <c r="U779" i="14"/>
  <c r="U771" i="14"/>
  <c r="U763" i="14"/>
  <c r="U755" i="14"/>
  <c r="U747" i="14"/>
  <c r="U739" i="14"/>
  <c r="U729" i="14"/>
  <c r="U721" i="14"/>
  <c r="U715" i="14"/>
  <c r="U707" i="14"/>
  <c r="U701" i="14"/>
  <c r="U693" i="14"/>
  <c r="U683" i="14"/>
  <c r="U675" i="14"/>
  <c r="U669" i="14"/>
  <c r="U661" i="14"/>
  <c r="U655" i="14"/>
  <c r="U629" i="14"/>
  <c r="U1001" i="14"/>
  <c r="U899" i="14"/>
  <c r="U820" i="14"/>
  <c r="U800" i="14"/>
  <c r="U792" i="14"/>
  <c r="U784" i="14"/>
  <c r="U651" i="14"/>
  <c r="U503" i="14"/>
  <c r="U499" i="14"/>
  <c r="U493" i="14"/>
  <c r="U489" i="14"/>
  <c r="U487" i="14"/>
  <c r="U481" i="14"/>
  <c r="U477" i="14"/>
  <c r="U473" i="14"/>
  <c r="U470" i="14"/>
  <c r="U466" i="14"/>
  <c r="U462" i="14"/>
  <c r="U460" i="14"/>
  <c r="U456" i="14"/>
  <c r="U452" i="14"/>
  <c r="U450" i="14"/>
  <c r="U446" i="14"/>
  <c r="U442" i="14"/>
  <c r="U799" i="14"/>
  <c r="U783" i="14"/>
  <c r="U767" i="14"/>
  <c r="U759" i="14"/>
  <c r="U717" i="14"/>
  <c r="U697" i="14"/>
  <c r="U647" i="14"/>
  <c r="U637" i="14"/>
  <c r="U621" i="14"/>
  <c r="U606" i="14"/>
  <c r="U586" i="14"/>
  <c r="U570" i="14"/>
  <c r="U559" i="14"/>
  <c r="U541" i="14"/>
  <c r="U525" i="14"/>
  <c r="U515" i="14"/>
  <c r="U496" i="14"/>
  <c r="U494" i="14"/>
  <c r="U478" i="14"/>
  <c r="U467" i="14"/>
  <c r="U457" i="14"/>
  <c r="U447" i="14"/>
  <c r="U434" i="14"/>
  <c r="U844" i="14"/>
  <c r="U703" i="14"/>
  <c r="U665" i="14"/>
  <c r="U649" i="14"/>
  <c r="U639" i="14"/>
  <c r="U625" i="14"/>
  <c r="U612" i="14"/>
  <c r="U592" i="14"/>
  <c r="U574" i="14"/>
  <c r="U547" i="14"/>
  <c r="U529" i="14"/>
  <c r="U490" i="14"/>
  <c r="U474" i="14"/>
  <c r="U463" i="14"/>
  <c r="U432" i="14"/>
  <c r="U430" i="14"/>
  <c r="U425" i="14"/>
  <c r="U421" i="14"/>
  <c r="U417" i="14"/>
  <c r="U406" i="14"/>
  <c r="U402" i="14"/>
  <c r="U398" i="14"/>
  <c r="U394" i="14"/>
  <c r="U390" i="14"/>
  <c r="U386" i="14"/>
  <c r="U382" i="14"/>
  <c r="U378" i="14"/>
  <c r="U372" i="14"/>
  <c r="U368" i="14"/>
  <c r="U364" i="14"/>
  <c r="U360" i="14"/>
  <c r="U355" i="14"/>
  <c r="U351" i="14"/>
  <c r="U347" i="14"/>
  <c r="U343" i="14"/>
  <c r="U339" i="14"/>
  <c r="U337" i="14"/>
  <c r="U333" i="14"/>
  <c r="U329" i="14"/>
  <c r="U325" i="14"/>
  <c r="U319" i="14"/>
  <c r="U312" i="14"/>
  <c r="U308" i="14"/>
  <c r="U304" i="14"/>
  <c r="U300" i="14"/>
  <c r="U296" i="14"/>
  <c r="U292" i="14"/>
  <c r="U286" i="14"/>
  <c r="U282" i="14"/>
  <c r="U276" i="14"/>
  <c r="U272" i="14"/>
  <c r="U268" i="14"/>
  <c r="U264" i="14"/>
  <c r="U260" i="14"/>
  <c r="U256" i="14"/>
  <c r="U250" i="14"/>
  <c r="U246" i="14"/>
  <c r="E1186" i="14"/>
  <c r="E12" i="14" s="1"/>
  <c r="Y78" i="14"/>
  <c r="U129" i="14"/>
  <c r="I135" i="14"/>
  <c r="U136" i="14"/>
  <c r="U139" i="14"/>
  <c r="H229" i="14"/>
  <c r="I143" i="14"/>
  <c r="U144" i="14"/>
  <c r="I150" i="14"/>
  <c r="U151" i="14"/>
  <c r="U154" i="14"/>
  <c r="M155" i="14"/>
  <c r="I160" i="14"/>
  <c r="U161" i="14"/>
  <c r="M173" i="14"/>
  <c r="N173" i="14" s="1"/>
  <c r="I170" i="14"/>
  <c r="U171" i="14"/>
  <c r="U176" i="14"/>
  <c r="U182" i="14"/>
  <c r="U185" i="14"/>
  <c r="U186" i="14"/>
  <c r="U188" i="14"/>
  <c r="I192" i="14"/>
  <c r="U193" i="14"/>
  <c r="U196" i="14"/>
  <c r="M200" i="14"/>
  <c r="N200" i="14" s="1"/>
  <c r="U206" i="14"/>
  <c r="I214" i="14"/>
  <c r="U215" i="14"/>
  <c r="U217" i="14"/>
  <c r="U218" i="14"/>
  <c r="U227" i="14"/>
  <c r="U235" i="14"/>
  <c r="I241" i="14"/>
  <c r="U242" i="14"/>
  <c r="U245" i="14"/>
  <c r="U251" i="14"/>
  <c r="U257" i="14"/>
  <c r="U259" i="14"/>
  <c r="U265" i="14"/>
  <c r="U267" i="14"/>
  <c r="U273" i="14"/>
  <c r="U275" i="14"/>
  <c r="U280" i="14"/>
  <c r="U283" i="14"/>
  <c r="U285" i="14"/>
  <c r="M289" i="14"/>
  <c r="N289" i="14" s="1"/>
  <c r="U291" i="14"/>
  <c r="U297" i="14"/>
  <c r="U299" i="14"/>
  <c r="U305" i="14"/>
  <c r="U307" i="14"/>
  <c r="U313" i="14"/>
  <c r="U316" i="14"/>
  <c r="U318" i="14"/>
  <c r="U322" i="14"/>
  <c r="U324" i="14"/>
  <c r="U330" i="14"/>
  <c r="U332" i="14"/>
  <c r="U340" i="14"/>
  <c r="U342" i="14"/>
  <c r="U348" i="14"/>
  <c r="U350" i="14"/>
  <c r="U356" i="14"/>
  <c r="U359" i="14"/>
  <c r="U361" i="14"/>
  <c r="U363" i="14"/>
  <c r="U369" i="14"/>
  <c r="U371" i="14"/>
  <c r="M374" i="14"/>
  <c r="N374" i="14" s="1"/>
  <c r="U375" i="14"/>
  <c r="U377" i="14"/>
  <c r="U383" i="14"/>
  <c r="U385" i="14"/>
  <c r="U391" i="14"/>
  <c r="U393" i="14"/>
  <c r="U399" i="14"/>
  <c r="U401" i="14"/>
  <c r="U407" i="14"/>
  <c r="U415" i="14"/>
  <c r="U423" i="14"/>
  <c r="M427" i="14"/>
  <c r="N427" i="14" s="1"/>
  <c r="I427" i="14"/>
  <c r="U435" i="14"/>
  <c r="I454" i="14"/>
  <c r="U454" i="14"/>
  <c r="U455" i="14"/>
  <c r="I455" i="14"/>
  <c r="U464" i="14"/>
  <c r="M461" i="14"/>
  <c r="N461" i="14" s="1"/>
  <c r="I464" i="14"/>
  <c r="U465" i="14"/>
  <c r="U482" i="14"/>
  <c r="G563" i="14"/>
  <c r="U506" i="14"/>
  <c r="U511" i="14"/>
  <c r="U512" i="14"/>
  <c r="I512" i="14"/>
  <c r="U513" i="14"/>
  <c r="U517" i="14"/>
  <c r="U518" i="14"/>
  <c r="I518" i="14"/>
  <c r="U519" i="14"/>
  <c r="U551" i="14"/>
  <c r="U552" i="14"/>
  <c r="I552" i="14"/>
  <c r="U553" i="14"/>
  <c r="G618" i="14"/>
  <c r="U566" i="14"/>
  <c r="U567" i="14"/>
  <c r="I567" i="14"/>
  <c r="U568" i="14"/>
  <c r="U573" i="14"/>
  <c r="U596" i="14"/>
  <c r="U597" i="14"/>
  <c r="I597" i="14"/>
  <c r="U598" i="14"/>
  <c r="U615" i="14"/>
  <c r="U630" i="14"/>
  <c r="M674" i="14"/>
  <c r="N674" i="14" s="1"/>
  <c r="U667" i="14"/>
  <c r="I667" i="14"/>
  <c r="U673" i="14"/>
  <c r="U705" i="14"/>
  <c r="I705" i="14"/>
  <c r="U711" i="14"/>
  <c r="U719" i="14"/>
  <c r="I719" i="14"/>
  <c r="U725" i="14"/>
  <c r="U777" i="14"/>
  <c r="I777" i="14"/>
  <c r="U791" i="14"/>
  <c r="U338" i="14"/>
  <c r="U433" i="14"/>
  <c r="U458" i="14"/>
  <c r="I458" i="14"/>
  <c r="U459" i="14"/>
  <c r="U468" i="14"/>
  <c r="I468" i="14"/>
  <c r="U469" i="14"/>
  <c r="U479" i="14"/>
  <c r="I479" i="14"/>
  <c r="U480" i="14"/>
  <c r="U486" i="14"/>
  <c r="U497" i="14"/>
  <c r="I497" i="14"/>
  <c r="U498" i="14"/>
  <c r="U514" i="14"/>
  <c r="U524" i="14"/>
  <c r="U530" i="14"/>
  <c r="I530" i="14"/>
  <c r="U531" i="14"/>
  <c r="U540" i="14"/>
  <c r="U548" i="14"/>
  <c r="I548" i="14"/>
  <c r="U549" i="14"/>
  <c r="U558" i="14"/>
  <c r="U569" i="14"/>
  <c r="U575" i="14"/>
  <c r="I575" i="14"/>
  <c r="U576" i="14"/>
  <c r="U577" i="14"/>
  <c r="I577" i="14"/>
  <c r="U578" i="14"/>
  <c r="U585" i="14"/>
  <c r="U593" i="14"/>
  <c r="I593" i="14"/>
  <c r="U594" i="14"/>
  <c r="U605" i="14"/>
  <c r="U613" i="14"/>
  <c r="I613" i="14"/>
  <c r="U614" i="14"/>
  <c r="U620" i="14"/>
  <c r="U626" i="14"/>
  <c r="I626" i="14"/>
  <c r="U627" i="14"/>
  <c r="U635" i="14"/>
  <c r="I635" i="14"/>
  <c r="U640" i="14"/>
  <c r="I640" i="14"/>
  <c r="U650" i="14"/>
  <c r="I650" i="14"/>
  <c r="U659" i="14"/>
  <c r="M657" i="14"/>
  <c r="I659" i="14"/>
  <c r="U699" i="14"/>
  <c r="I699" i="14"/>
  <c r="U761" i="14"/>
  <c r="I761" i="14"/>
  <c r="U769" i="14"/>
  <c r="I769" i="14"/>
  <c r="U785" i="14"/>
  <c r="I785" i="14"/>
  <c r="U801" i="14"/>
  <c r="I801" i="14"/>
  <c r="U845" i="14"/>
  <c r="I845" i="14"/>
  <c r="M837" i="14"/>
  <c r="N837" i="14" s="1"/>
  <c r="I373" i="14"/>
  <c r="I391" i="14"/>
  <c r="G504" i="14"/>
  <c r="I433" i="14"/>
  <c r="U437" i="14"/>
  <c r="U441" i="14"/>
  <c r="U449" i="14"/>
  <c r="U472" i="14"/>
  <c r="I472" i="14"/>
  <c r="U483" i="14"/>
  <c r="I483" i="14"/>
  <c r="U484" i="14"/>
  <c r="U495" i="14"/>
  <c r="U501" i="14"/>
  <c r="I501" i="14"/>
  <c r="U502" i="14"/>
  <c r="U510" i="14"/>
  <c r="U520" i="14"/>
  <c r="U526" i="14"/>
  <c r="I526" i="14"/>
  <c r="U527" i="14"/>
  <c r="U536" i="14"/>
  <c r="U542" i="14"/>
  <c r="I542" i="14"/>
  <c r="U543" i="14"/>
  <c r="U544" i="14"/>
  <c r="I544" i="14"/>
  <c r="U545" i="14"/>
  <c r="U554" i="14"/>
  <c r="U560" i="14"/>
  <c r="I560" i="14"/>
  <c r="U561" i="14"/>
  <c r="U565" i="14"/>
  <c r="U571" i="14"/>
  <c r="I571" i="14"/>
  <c r="U572" i="14"/>
  <c r="U583" i="14"/>
  <c r="U587" i="14"/>
  <c r="I587" i="14"/>
  <c r="U588" i="14"/>
  <c r="U589" i="14"/>
  <c r="I589" i="14"/>
  <c r="U590" i="14"/>
  <c r="U599" i="14"/>
  <c r="U607" i="14"/>
  <c r="I607" i="14"/>
  <c r="U608" i="14"/>
  <c r="U609" i="14"/>
  <c r="I609" i="14"/>
  <c r="U610" i="14"/>
  <c r="U622" i="14"/>
  <c r="I622" i="14"/>
  <c r="U623" i="14"/>
  <c r="I638" i="14"/>
  <c r="U638" i="14"/>
  <c r="U645" i="14"/>
  <c r="I645" i="14"/>
  <c r="I648" i="14"/>
  <c r="U648" i="14"/>
  <c r="U681" i="14"/>
  <c r="I681" i="14"/>
  <c r="U691" i="14"/>
  <c r="I691" i="14"/>
  <c r="U713" i="14"/>
  <c r="I713" i="14"/>
  <c r="U745" i="14"/>
  <c r="I745" i="14"/>
  <c r="U753" i="14"/>
  <c r="I753" i="14"/>
  <c r="U902" i="14"/>
  <c r="I902" i="14"/>
  <c r="U451" i="14"/>
  <c r="U461" i="14"/>
  <c r="U488" i="14"/>
  <c r="U505" i="14"/>
  <c r="U528" i="14"/>
  <c r="U564" i="14"/>
  <c r="M576" i="14"/>
  <c r="M588" i="14"/>
  <c r="N588" i="14" s="1"/>
  <c r="M602" i="14"/>
  <c r="N602" i="14" s="1"/>
  <c r="M608" i="14"/>
  <c r="N608" i="14" s="1"/>
  <c r="U628" i="14"/>
  <c r="U634" i="14"/>
  <c r="U644" i="14"/>
  <c r="U653" i="14"/>
  <c r="U654" i="14"/>
  <c r="U658" i="14"/>
  <c r="U666" i="14"/>
  <c r="U674" i="14"/>
  <c r="U680" i="14"/>
  <c r="U690" i="14"/>
  <c r="U698" i="14"/>
  <c r="U704" i="14"/>
  <c r="U712" i="14"/>
  <c r="U718" i="14"/>
  <c r="U726" i="14"/>
  <c r="U736" i="14"/>
  <c r="U744" i="14"/>
  <c r="U752" i="14"/>
  <c r="U760" i="14"/>
  <c r="U768" i="14"/>
  <c r="U776" i="14"/>
  <c r="M824" i="14"/>
  <c r="N824" i="14" s="1"/>
  <c r="U821" i="14"/>
  <c r="I821" i="14"/>
  <c r="G916" i="14"/>
  <c r="U900" i="14"/>
  <c r="I900" i="14"/>
  <c r="U901" i="14"/>
  <c r="I967" i="14"/>
  <c r="U967" i="14"/>
  <c r="I494" i="14"/>
  <c r="M516" i="14"/>
  <c r="U632" i="14"/>
  <c r="U641" i="14"/>
  <c r="U642" i="14"/>
  <c r="U663" i="14"/>
  <c r="U671" i="14"/>
  <c r="U677" i="14"/>
  <c r="U685" i="14"/>
  <c r="U695" i="14"/>
  <c r="U709" i="14"/>
  <c r="M717" i="14"/>
  <c r="N717" i="14" s="1"/>
  <c r="U723" i="14"/>
  <c r="U731" i="14"/>
  <c r="U733" i="14"/>
  <c r="U741" i="14"/>
  <c r="U749" i="14"/>
  <c r="U757" i="14"/>
  <c r="U765" i="14"/>
  <c r="U773" i="14"/>
  <c r="U781" i="14"/>
  <c r="U789" i="14"/>
  <c r="U797" i="14"/>
  <c r="U805" i="14"/>
  <c r="U835" i="14"/>
  <c r="I835" i="14"/>
  <c r="U919" i="14"/>
  <c r="I919" i="14"/>
  <c r="M917" i="14"/>
  <c r="G656" i="14"/>
  <c r="U636" i="14"/>
  <c r="I642" i="14"/>
  <c r="U646" i="14"/>
  <c r="G809" i="14"/>
  <c r="I663" i="14"/>
  <c r="I671" i="14"/>
  <c r="I677" i="14"/>
  <c r="I685" i="14"/>
  <c r="M687" i="14"/>
  <c r="N687" i="14" s="1"/>
  <c r="I695" i="14"/>
  <c r="I709" i="14"/>
  <c r="I717" i="14"/>
  <c r="I723" i="14"/>
  <c r="I731" i="14"/>
  <c r="I733" i="14"/>
  <c r="I741" i="14"/>
  <c r="I757" i="14"/>
  <c r="U772" i="14"/>
  <c r="I773" i="14"/>
  <c r="U780" i="14"/>
  <c r="I781" i="14"/>
  <c r="U788" i="14"/>
  <c r="I789" i="14"/>
  <c r="U796" i="14"/>
  <c r="I797" i="14"/>
  <c r="U804" i="14"/>
  <c r="I805" i="14"/>
  <c r="I808" i="14"/>
  <c r="U808" i="14"/>
  <c r="U874" i="14"/>
  <c r="I874" i="14"/>
  <c r="M873" i="14"/>
  <c r="N873" i="14" s="1"/>
  <c r="G979" i="14"/>
  <c r="U935" i="14"/>
  <c r="I935" i="14"/>
  <c r="U974" i="14"/>
  <c r="I974" i="14"/>
  <c r="I977" i="14"/>
  <c r="U977" i="14"/>
  <c r="U813" i="14"/>
  <c r="I813" i="14"/>
  <c r="U849" i="14"/>
  <c r="I849" i="14"/>
  <c r="U878" i="14"/>
  <c r="I878" i="14"/>
  <c r="U906" i="14"/>
  <c r="I906" i="14"/>
  <c r="U931" i="14"/>
  <c r="I931" i="14"/>
  <c r="U947" i="14"/>
  <c r="I947" i="14"/>
  <c r="U963" i="14"/>
  <c r="I963" i="14"/>
  <c r="U969" i="14"/>
  <c r="I969" i="14"/>
  <c r="U981" i="14"/>
  <c r="I981" i="14"/>
  <c r="U995" i="14"/>
  <c r="I995" i="14"/>
  <c r="U1011" i="14"/>
  <c r="I1011" i="14"/>
  <c r="U1117" i="14"/>
  <c r="I1117" i="14"/>
  <c r="H1185" i="14"/>
  <c r="M1127" i="14"/>
  <c r="U687" i="14"/>
  <c r="M703" i="14"/>
  <c r="N703" i="14" s="1"/>
  <c r="G852" i="14"/>
  <c r="I811" i="14"/>
  <c r="U811" i="14"/>
  <c r="U824" i="14"/>
  <c r="U827" i="14"/>
  <c r="I827" i="14"/>
  <c r="N853" i="14"/>
  <c r="U854" i="14"/>
  <c r="I854" i="14"/>
  <c r="U864" i="14"/>
  <c r="I864" i="14"/>
  <c r="U882" i="14"/>
  <c r="I882" i="14"/>
  <c r="U892" i="14"/>
  <c r="I892" i="14"/>
  <c r="U910" i="14"/>
  <c r="I910" i="14"/>
  <c r="H916" i="14"/>
  <c r="U917" i="14"/>
  <c r="U927" i="14"/>
  <c r="I927" i="14"/>
  <c r="U943" i="14"/>
  <c r="I943" i="14"/>
  <c r="U959" i="14"/>
  <c r="I959" i="14"/>
  <c r="U1029" i="14"/>
  <c r="I1029" i="14"/>
  <c r="N1040" i="14"/>
  <c r="U1056" i="14"/>
  <c r="I1056" i="14"/>
  <c r="H809" i="14"/>
  <c r="U657" i="14"/>
  <c r="H852" i="14"/>
  <c r="I810" i="14"/>
  <c r="U817" i="14"/>
  <c r="I817" i="14"/>
  <c r="U831" i="14"/>
  <c r="I831" i="14"/>
  <c r="U841" i="14"/>
  <c r="I841" i="14"/>
  <c r="U858" i="14"/>
  <c r="I858" i="14"/>
  <c r="U868" i="14"/>
  <c r="I868" i="14"/>
  <c r="U886" i="14"/>
  <c r="I886" i="14"/>
  <c r="U896" i="14"/>
  <c r="M901" i="14"/>
  <c r="N901" i="14" s="1"/>
  <c r="I896" i="14"/>
  <c r="U914" i="14"/>
  <c r="I914" i="14"/>
  <c r="U923" i="14"/>
  <c r="I923" i="14"/>
  <c r="U939" i="14"/>
  <c r="I939" i="14"/>
  <c r="U955" i="14"/>
  <c r="I955" i="14"/>
  <c r="U1003" i="14"/>
  <c r="I1003" i="14"/>
  <c r="U1019" i="14"/>
  <c r="I1019" i="14"/>
  <c r="U815" i="14"/>
  <c r="U819" i="14"/>
  <c r="U823" i="14"/>
  <c r="U825" i="14"/>
  <c r="U829" i="14"/>
  <c r="U833" i="14"/>
  <c r="U839" i="14"/>
  <c r="U843" i="14"/>
  <c r="U847" i="14"/>
  <c r="U851" i="14"/>
  <c r="U856" i="14"/>
  <c r="U862" i="14"/>
  <c r="U866" i="14"/>
  <c r="U870" i="14"/>
  <c r="U876" i="14"/>
  <c r="U880" i="14"/>
  <c r="U884" i="14"/>
  <c r="U888" i="14"/>
  <c r="U894" i="14"/>
  <c r="U898" i="14"/>
  <c r="U904" i="14"/>
  <c r="U908" i="14"/>
  <c r="U912" i="14"/>
  <c r="U978" i="14"/>
  <c r="H979" i="14"/>
  <c r="Y980" i="14"/>
  <c r="I1054" i="14"/>
  <c r="U1054" i="14"/>
  <c r="U1062" i="14"/>
  <c r="I1062" i="14"/>
  <c r="U1085" i="14"/>
  <c r="I1085" i="14"/>
  <c r="U1099" i="14"/>
  <c r="I1099" i="14"/>
  <c r="I1102" i="14"/>
  <c r="U1102" i="14"/>
  <c r="I1112" i="14"/>
  <c r="U1112" i="14"/>
  <c r="U1141" i="14"/>
  <c r="I1141" i="14"/>
  <c r="U837" i="14"/>
  <c r="U853" i="14"/>
  <c r="U860" i="14"/>
  <c r="M890" i="14"/>
  <c r="N890" i="14" s="1"/>
  <c r="M969" i="14"/>
  <c r="N969" i="14" s="1"/>
  <c r="U971" i="14"/>
  <c r="I978" i="14"/>
  <c r="M988" i="14"/>
  <c r="U980" i="14"/>
  <c r="U985" i="14"/>
  <c r="U991" i="14"/>
  <c r="U999" i="14"/>
  <c r="U1007" i="14"/>
  <c r="U1015" i="14"/>
  <c r="U1023" i="14"/>
  <c r="U1036" i="14"/>
  <c r="U1048" i="14"/>
  <c r="I1048" i="14"/>
  <c r="U1068" i="14"/>
  <c r="I1068" i="14"/>
  <c r="I1079" i="14"/>
  <c r="U1079" i="14"/>
  <c r="U1089" i="14"/>
  <c r="I1089" i="14"/>
  <c r="U1135" i="14"/>
  <c r="I1135" i="14"/>
  <c r="M1164" i="14"/>
  <c r="N1164" i="14" s="1"/>
  <c r="U1149" i="14"/>
  <c r="I1149" i="14"/>
  <c r="U1173" i="14"/>
  <c r="I1173" i="14"/>
  <c r="I971" i="14"/>
  <c r="U975" i="14"/>
  <c r="I980" i="14"/>
  <c r="U984" i="14"/>
  <c r="I985" i="14"/>
  <c r="U990" i="14"/>
  <c r="I991" i="14"/>
  <c r="U998" i="14"/>
  <c r="I999" i="14"/>
  <c r="U1006" i="14"/>
  <c r="I1007" i="14"/>
  <c r="U1014" i="14"/>
  <c r="I1015" i="14"/>
  <c r="U1022" i="14"/>
  <c r="I1023" i="14"/>
  <c r="M1025" i="14"/>
  <c r="N1025" i="14" s="1"/>
  <c r="I1036" i="14"/>
  <c r="I1046" i="14"/>
  <c r="U1046" i="14"/>
  <c r="I1066" i="14"/>
  <c r="U1066" i="14"/>
  <c r="N1078" i="14"/>
  <c r="U1181" i="14"/>
  <c r="I1181" i="14"/>
  <c r="U1025" i="14"/>
  <c r="U1033" i="14"/>
  <c r="G1074" i="14"/>
  <c r="U1042" i="14"/>
  <c r="U1044" i="14"/>
  <c r="I1044" i="14"/>
  <c r="U1052" i="14"/>
  <c r="I1052" i="14"/>
  <c r="U1060" i="14"/>
  <c r="I1060" i="14"/>
  <c r="U1061" i="14"/>
  <c r="U1072" i="14"/>
  <c r="I1072" i="14"/>
  <c r="H1074" i="14"/>
  <c r="I1077" i="14"/>
  <c r="U1077" i="14"/>
  <c r="U1078" i="14"/>
  <c r="U1125" i="14"/>
  <c r="I1125" i="14"/>
  <c r="U1157" i="14"/>
  <c r="I1157" i="14"/>
  <c r="G1039" i="14"/>
  <c r="I1033" i="14"/>
  <c r="U1037" i="14"/>
  <c r="U1040" i="14"/>
  <c r="I1042" i="14"/>
  <c r="I1050" i="14"/>
  <c r="M1061" i="14"/>
  <c r="N1061" i="14" s="1"/>
  <c r="U1050" i="14"/>
  <c r="I1058" i="14"/>
  <c r="U1058" i="14"/>
  <c r="I1064" i="14"/>
  <c r="U1064" i="14"/>
  <c r="U1065" i="14"/>
  <c r="I1070" i="14"/>
  <c r="U1070" i="14"/>
  <c r="G1114" i="14"/>
  <c r="U1081" i="14"/>
  <c r="I1081" i="14"/>
  <c r="U1104" i="14"/>
  <c r="I1104" i="14"/>
  <c r="I1171" i="14"/>
  <c r="U1171" i="14"/>
  <c r="M1171" i="14"/>
  <c r="N1171" i="14" s="1"/>
  <c r="Y1075" i="14"/>
  <c r="U1083" i="14"/>
  <c r="U1087" i="14"/>
  <c r="U1091" i="14"/>
  <c r="U1092" i="14"/>
  <c r="U1098" i="14"/>
  <c r="U1107" i="14"/>
  <c r="U1108" i="14"/>
  <c r="U1110" i="14"/>
  <c r="I1110" i="14"/>
  <c r="G1185" i="14"/>
  <c r="I1123" i="14"/>
  <c r="U1123" i="14"/>
  <c r="I1133" i="14"/>
  <c r="U1133" i="14"/>
  <c r="I1147" i="14"/>
  <c r="U1147" i="14"/>
  <c r="I1155" i="14"/>
  <c r="U1155" i="14"/>
  <c r="I1163" i="14"/>
  <c r="U1163" i="14"/>
  <c r="U1164" i="14"/>
  <c r="I1169" i="14"/>
  <c r="U1169" i="14"/>
  <c r="I1179" i="14"/>
  <c r="U1179" i="14"/>
  <c r="I1094" i="14"/>
  <c r="M1109" i="14"/>
  <c r="N1109" i="14" s="1"/>
  <c r="U1096" i="14"/>
  <c r="U1121" i="14"/>
  <c r="I1121" i="14"/>
  <c r="U1131" i="14"/>
  <c r="I1131" i="14"/>
  <c r="U1139" i="14"/>
  <c r="I1139" i="14"/>
  <c r="U1140" i="14"/>
  <c r="U1145" i="14"/>
  <c r="I1145" i="14"/>
  <c r="U1153" i="14"/>
  <c r="I1153" i="14"/>
  <c r="U1161" i="14"/>
  <c r="I1161" i="14"/>
  <c r="U1167" i="14"/>
  <c r="I1167" i="14"/>
  <c r="U1177" i="14"/>
  <c r="I1177" i="14"/>
  <c r="I1096" i="14"/>
  <c r="U1100" i="14"/>
  <c r="U1109" i="14"/>
  <c r="I1119" i="14"/>
  <c r="U1119" i="14"/>
  <c r="I1129" i="14"/>
  <c r="U1129" i="14"/>
  <c r="I1137" i="14"/>
  <c r="M1140" i="14"/>
  <c r="N1140" i="14" s="1"/>
  <c r="U1137" i="14"/>
  <c r="I1143" i="14"/>
  <c r="U1143" i="14"/>
  <c r="I1151" i="14"/>
  <c r="U1151" i="14"/>
  <c r="I1159" i="14"/>
  <c r="U1159" i="14"/>
  <c r="I1165" i="14"/>
  <c r="U1165" i="14"/>
  <c r="I1175" i="14"/>
  <c r="U1175" i="14"/>
  <c r="I1183" i="14"/>
  <c r="U1183" i="14"/>
  <c r="U21" i="13"/>
  <c r="U37" i="13"/>
  <c r="U22" i="13"/>
  <c r="U30" i="13"/>
  <c r="U55" i="13"/>
  <c r="U63" i="13"/>
  <c r="U67" i="13"/>
  <c r="U83" i="13"/>
  <c r="U99" i="13"/>
  <c r="U113" i="13"/>
  <c r="N116" i="13"/>
  <c r="N141" i="13" s="1"/>
  <c r="U151" i="13"/>
  <c r="U158" i="13"/>
  <c r="I166" i="13"/>
  <c r="U166" i="13"/>
  <c r="U173" i="13"/>
  <c r="U179" i="13"/>
  <c r="U201" i="13"/>
  <c r="M200" i="13"/>
  <c r="I201" i="13"/>
  <c r="H256" i="13"/>
  <c r="H85" i="13"/>
  <c r="U19" i="13"/>
  <c r="U25" i="13"/>
  <c r="U27" i="13"/>
  <c r="U33" i="13"/>
  <c r="U35" i="13"/>
  <c r="U41" i="13"/>
  <c r="U43" i="13"/>
  <c r="U48" i="13"/>
  <c r="U56" i="13"/>
  <c r="U60" i="13"/>
  <c r="U64" i="13"/>
  <c r="U68" i="13"/>
  <c r="U72" i="13"/>
  <c r="U76" i="13"/>
  <c r="U80" i="13"/>
  <c r="U84" i="13"/>
  <c r="F479" i="13"/>
  <c r="E6" i="13" s="1"/>
  <c r="U86" i="13"/>
  <c r="U90" i="13"/>
  <c r="U94" i="13"/>
  <c r="U98" i="13"/>
  <c r="I99" i="13"/>
  <c r="U102" i="13"/>
  <c r="U106" i="13"/>
  <c r="U110" i="13"/>
  <c r="U114" i="13"/>
  <c r="H141" i="13"/>
  <c r="U120" i="13"/>
  <c r="U135" i="13"/>
  <c r="U140" i="13"/>
  <c r="M142" i="13"/>
  <c r="H160" i="13"/>
  <c r="I142" i="13"/>
  <c r="U146" i="13"/>
  <c r="U149" i="13"/>
  <c r="U150" i="13"/>
  <c r="I151" i="13"/>
  <c r="U152" i="13"/>
  <c r="I153" i="13"/>
  <c r="U153" i="13"/>
  <c r="U157" i="13"/>
  <c r="U168" i="13"/>
  <c r="U176" i="13"/>
  <c r="U190" i="13"/>
  <c r="I191" i="13"/>
  <c r="U191" i="13"/>
  <c r="U205" i="13"/>
  <c r="I205" i="13"/>
  <c r="U235" i="13"/>
  <c r="I235" i="13"/>
  <c r="U251" i="13"/>
  <c r="I251" i="13"/>
  <c r="U264" i="13"/>
  <c r="I264" i="13"/>
  <c r="N310" i="13"/>
  <c r="U460" i="13"/>
  <c r="U436" i="13"/>
  <c r="U432" i="13"/>
  <c r="U428" i="13"/>
  <c r="U424" i="13"/>
  <c r="U420" i="13"/>
  <c r="U476" i="13"/>
  <c r="U433" i="13"/>
  <c r="U425" i="13"/>
  <c r="U417" i="13"/>
  <c r="U410" i="13"/>
  <c r="U394" i="13"/>
  <c r="U385" i="13"/>
  <c r="U468" i="13"/>
  <c r="U464" i="13"/>
  <c r="U458" i="13"/>
  <c r="U454" i="13"/>
  <c r="U450" i="13"/>
  <c r="U446" i="13"/>
  <c r="U442" i="13"/>
  <c r="U408" i="13"/>
  <c r="U406" i="13"/>
  <c r="U392" i="13"/>
  <c r="U383" i="13"/>
  <c r="U380" i="13"/>
  <c r="U374" i="13"/>
  <c r="U370" i="13"/>
  <c r="U366" i="13"/>
  <c r="U362" i="13"/>
  <c r="U472" i="13"/>
  <c r="U437" i="13"/>
  <c r="U429" i="13"/>
  <c r="U421" i="13"/>
  <c r="U413" i="13"/>
  <c r="U411" i="13"/>
  <c r="U404" i="13"/>
  <c r="U402" i="13"/>
  <c r="U395" i="13"/>
  <c r="U386" i="13"/>
  <c r="U381" i="13"/>
  <c r="U377" i="13"/>
  <c r="U375" i="13"/>
  <c r="U455" i="13"/>
  <c r="U447" i="13"/>
  <c r="U434" i="13"/>
  <c r="U418" i="13"/>
  <c r="U400" i="13"/>
  <c r="U378" i="13"/>
  <c r="U367" i="13"/>
  <c r="U358" i="13"/>
  <c r="U469" i="13"/>
  <c r="U382" i="13"/>
  <c r="U354" i="13"/>
  <c r="U459" i="13"/>
  <c r="U352" i="13"/>
  <c r="U348" i="13"/>
  <c r="U344" i="13"/>
  <c r="U340" i="13"/>
  <c r="U275" i="13"/>
  <c r="U270" i="13"/>
  <c r="U398" i="13"/>
  <c r="U371" i="13"/>
  <c r="U359" i="13"/>
  <c r="U350" i="13"/>
  <c r="U443" i="13"/>
  <c r="U412" i="13"/>
  <c r="U407" i="13"/>
  <c r="U389" i="13"/>
  <c r="U355" i="13"/>
  <c r="U330" i="13"/>
  <c r="U314" i="13"/>
  <c r="U301" i="13"/>
  <c r="U293" i="13"/>
  <c r="U271" i="13"/>
  <c r="U266" i="13"/>
  <c r="U262" i="13"/>
  <c r="U258" i="13"/>
  <c r="U253" i="13"/>
  <c r="U249" i="13"/>
  <c r="U245" i="13"/>
  <c r="U241" i="13"/>
  <c r="U237" i="13"/>
  <c r="U233" i="13"/>
  <c r="U229" i="13"/>
  <c r="U225" i="13"/>
  <c r="U221" i="13"/>
  <c r="U219" i="13"/>
  <c r="U215" i="13"/>
  <c r="U211" i="13"/>
  <c r="U207" i="13"/>
  <c r="U203" i="13"/>
  <c r="U134" i="13"/>
  <c r="U52" i="13"/>
  <c r="U368" i="13"/>
  <c r="U341" i="13"/>
  <c r="U336" i="13"/>
  <c r="U322" i="13"/>
  <c r="U305" i="13"/>
  <c r="U297" i="13"/>
  <c r="U267" i="13"/>
  <c r="U259" i="13"/>
  <c r="U254" i="13"/>
  <c r="U246" i="13"/>
  <c r="U242" i="13"/>
  <c r="U238" i="13"/>
  <c r="U234" i="13"/>
  <c r="U230" i="13"/>
  <c r="U222" i="13"/>
  <c r="U220" i="13"/>
  <c r="U216" i="13"/>
  <c r="U208" i="13"/>
  <c r="U204" i="13"/>
  <c r="U477" i="13"/>
  <c r="U465" i="13"/>
  <c r="U451" i="13"/>
  <c r="U426" i="13"/>
  <c r="U363" i="13"/>
  <c r="U337" i="13"/>
  <c r="U326" i="13"/>
  <c r="U283" i="13"/>
  <c r="U276" i="13"/>
  <c r="U156" i="13"/>
  <c r="U130" i="13"/>
  <c r="U125" i="13"/>
  <c r="U44" i="13"/>
  <c r="U40" i="13"/>
  <c r="U36" i="13"/>
  <c r="U32" i="13"/>
  <c r="U28" i="13"/>
  <c r="U24" i="13"/>
  <c r="U20" i="13"/>
  <c r="U263" i="13"/>
  <c r="U250" i="13"/>
  <c r="U226" i="13"/>
  <c r="U212" i="13"/>
  <c r="U23" i="13"/>
  <c r="U29" i="13"/>
  <c r="U31" i="13"/>
  <c r="U39" i="13"/>
  <c r="U45" i="13"/>
  <c r="U47" i="13"/>
  <c r="U51" i="13"/>
  <c r="U57" i="13"/>
  <c r="U61" i="13"/>
  <c r="U65" i="13"/>
  <c r="U69" i="13"/>
  <c r="U73" i="13"/>
  <c r="U77" i="13"/>
  <c r="U81" i="13"/>
  <c r="U89" i="13"/>
  <c r="U93" i="13"/>
  <c r="U97" i="13"/>
  <c r="U103" i="13"/>
  <c r="U107" i="13"/>
  <c r="U111" i="13"/>
  <c r="U119" i="13"/>
  <c r="U123" i="13"/>
  <c r="U124" i="13"/>
  <c r="I124" i="13"/>
  <c r="U127" i="13"/>
  <c r="U131" i="13"/>
  <c r="U138" i="13"/>
  <c r="I139" i="13"/>
  <c r="U139" i="13"/>
  <c r="U164" i="13"/>
  <c r="U172" i="13"/>
  <c r="U182" i="13"/>
  <c r="I183" i="13"/>
  <c r="U183" i="13"/>
  <c r="U198" i="13"/>
  <c r="U213" i="13"/>
  <c r="I213" i="13"/>
  <c r="U227" i="13"/>
  <c r="I227" i="13"/>
  <c r="U243" i="13"/>
  <c r="I243" i="13"/>
  <c r="U334" i="13"/>
  <c r="I335" i="13"/>
  <c r="U335" i="13"/>
  <c r="G85" i="13"/>
  <c r="I23" i="13"/>
  <c r="I31" i="13"/>
  <c r="U38" i="13"/>
  <c r="I39" i="13"/>
  <c r="U46" i="13"/>
  <c r="I47" i="13"/>
  <c r="U50" i="13"/>
  <c r="I51" i="13"/>
  <c r="U53" i="13"/>
  <c r="U59" i="13"/>
  <c r="U71" i="13"/>
  <c r="U75" i="13"/>
  <c r="U79" i="13"/>
  <c r="G115" i="13"/>
  <c r="N86" i="13"/>
  <c r="N115" i="13" s="1"/>
  <c r="H115" i="13"/>
  <c r="U87" i="13"/>
  <c r="U91" i="13"/>
  <c r="U95" i="13"/>
  <c r="U101" i="13"/>
  <c r="U105" i="13"/>
  <c r="U109" i="13"/>
  <c r="U117" i="13"/>
  <c r="U121" i="13"/>
  <c r="U126" i="13"/>
  <c r="U136" i="13"/>
  <c r="U143" i="13"/>
  <c r="I144" i="13"/>
  <c r="U144" i="13"/>
  <c r="U154" i="13"/>
  <c r="U155" i="13"/>
  <c r="I155" i="13"/>
  <c r="U165" i="13"/>
  <c r="I174" i="13"/>
  <c r="U174" i="13"/>
  <c r="U186" i="13"/>
  <c r="I187" i="13"/>
  <c r="U187" i="13"/>
  <c r="U217" i="13"/>
  <c r="I217" i="13"/>
  <c r="U231" i="13"/>
  <c r="I231" i="13"/>
  <c r="U247" i="13"/>
  <c r="I247" i="13"/>
  <c r="U260" i="13"/>
  <c r="I260" i="13"/>
  <c r="U279" i="13"/>
  <c r="I280" i="13"/>
  <c r="U280" i="13"/>
  <c r="U281" i="13"/>
  <c r="I281" i="13"/>
  <c r="I372" i="13"/>
  <c r="U372" i="13"/>
  <c r="U373" i="13"/>
  <c r="I373" i="13"/>
  <c r="X479" i="13"/>
  <c r="I9" i="13" s="1"/>
  <c r="U18" i="13"/>
  <c r="U26" i="13"/>
  <c r="U34" i="13"/>
  <c r="U42" i="13"/>
  <c r="U49" i="13"/>
  <c r="U54" i="13"/>
  <c r="U58" i="13"/>
  <c r="U62" i="13"/>
  <c r="U66" i="13"/>
  <c r="U70" i="13"/>
  <c r="U74" i="13"/>
  <c r="U78" i="13"/>
  <c r="U82" i="13"/>
  <c r="U88" i="13"/>
  <c r="U92" i="13"/>
  <c r="U96" i="13"/>
  <c r="U100" i="13"/>
  <c r="U104" i="13"/>
  <c r="U108" i="13"/>
  <c r="U112" i="13"/>
  <c r="U118" i="13"/>
  <c r="U122" i="13"/>
  <c r="U129" i="13"/>
  <c r="I129" i="13"/>
  <c r="U132" i="13"/>
  <c r="U142" i="13"/>
  <c r="U145" i="13"/>
  <c r="I146" i="13"/>
  <c r="U147" i="13"/>
  <c r="I148" i="13"/>
  <c r="U148" i="13"/>
  <c r="M161" i="13"/>
  <c r="I162" i="13"/>
  <c r="U162" i="13"/>
  <c r="U169" i="13"/>
  <c r="I170" i="13"/>
  <c r="U170" i="13"/>
  <c r="U177" i="13"/>
  <c r="U194" i="13"/>
  <c r="I195" i="13"/>
  <c r="U195" i="13"/>
  <c r="U209" i="13"/>
  <c r="I209" i="13"/>
  <c r="U223" i="13"/>
  <c r="I223" i="13"/>
  <c r="U239" i="13"/>
  <c r="I239" i="13"/>
  <c r="U255" i="13"/>
  <c r="I255" i="13"/>
  <c r="U268" i="13"/>
  <c r="U287" i="13"/>
  <c r="I288" i="13"/>
  <c r="U288" i="13"/>
  <c r="M290" i="13"/>
  <c r="N290" i="13" s="1"/>
  <c r="U289" i="13"/>
  <c r="I289" i="13"/>
  <c r="U318" i="13"/>
  <c r="I319" i="13"/>
  <c r="U319" i="13"/>
  <c r="U321" i="13"/>
  <c r="U342" i="13"/>
  <c r="I342" i="13"/>
  <c r="U184" i="13"/>
  <c r="U188" i="13"/>
  <c r="U192" i="13"/>
  <c r="U196" i="13"/>
  <c r="U200" i="13"/>
  <c r="H309" i="13"/>
  <c r="M257" i="13"/>
  <c r="U277" i="13"/>
  <c r="U325" i="13"/>
  <c r="K479" i="13"/>
  <c r="I6" i="13" s="1"/>
  <c r="P479" i="13"/>
  <c r="U116" i="13"/>
  <c r="U128" i="13"/>
  <c r="U133" i="13"/>
  <c r="U159" i="13"/>
  <c r="H199" i="13"/>
  <c r="U163" i="13"/>
  <c r="U167" i="13"/>
  <c r="U171" i="13"/>
  <c r="U175" i="13"/>
  <c r="I184" i="13"/>
  <c r="I188" i="13"/>
  <c r="I192" i="13"/>
  <c r="I196" i="13"/>
  <c r="U202" i="13"/>
  <c r="U206" i="13"/>
  <c r="U210" i="13"/>
  <c r="U214" i="13"/>
  <c r="U218" i="13"/>
  <c r="U224" i="13"/>
  <c r="U228" i="13"/>
  <c r="U232" i="13"/>
  <c r="U236" i="13"/>
  <c r="U240" i="13"/>
  <c r="U244" i="13"/>
  <c r="U248" i="13"/>
  <c r="U252" i="13"/>
  <c r="I257" i="13"/>
  <c r="U261" i="13"/>
  <c r="U265" i="13"/>
  <c r="U272" i="13"/>
  <c r="I277" i="13"/>
  <c r="I284" i="13"/>
  <c r="U284" i="13"/>
  <c r="U285" i="13"/>
  <c r="I285" i="13"/>
  <c r="I311" i="13"/>
  <c r="U311" i="13"/>
  <c r="U313" i="13"/>
  <c r="I327" i="13"/>
  <c r="U327" i="13"/>
  <c r="U329" i="13"/>
  <c r="I422" i="13"/>
  <c r="U422" i="13"/>
  <c r="M179" i="13"/>
  <c r="N179" i="13" s="1"/>
  <c r="I178" i="13"/>
  <c r="U291" i="13"/>
  <c r="I291" i="13"/>
  <c r="I298" i="13"/>
  <c r="U298" i="13"/>
  <c r="U299" i="13"/>
  <c r="I299" i="13"/>
  <c r="I306" i="13"/>
  <c r="U306" i="13"/>
  <c r="U307" i="13"/>
  <c r="I307" i="13"/>
  <c r="I323" i="13"/>
  <c r="U323" i="13"/>
  <c r="U338" i="13"/>
  <c r="I351" i="13"/>
  <c r="U351" i="13"/>
  <c r="I364" i="13"/>
  <c r="U364" i="13"/>
  <c r="U365" i="13"/>
  <c r="I365" i="13"/>
  <c r="I473" i="13"/>
  <c r="I478" i="13" s="1"/>
  <c r="U473" i="13"/>
  <c r="U17" i="13"/>
  <c r="L479" i="13"/>
  <c r="I7" i="13" s="1"/>
  <c r="U137" i="13"/>
  <c r="U178" i="13"/>
  <c r="U180" i="13"/>
  <c r="I180" i="13"/>
  <c r="U181" i="13"/>
  <c r="U185" i="13"/>
  <c r="U189" i="13"/>
  <c r="U193" i="13"/>
  <c r="U197" i="13"/>
  <c r="M220" i="13"/>
  <c r="N220" i="13" s="1"/>
  <c r="I220" i="13"/>
  <c r="U257" i="13"/>
  <c r="I294" i="13"/>
  <c r="U294" i="13"/>
  <c r="U295" i="13"/>
  <c r="I295" i="13"/>
  <c r="I302" i="13"/>
  <c r="U302" i="13"/>
  <c r="U303" i="13"/>
  <c r="I303" i="13"/>
  <c r="I315" i="13"/>
  <c r="U315" i="13"/>
  <c r="U317" i="13"/>
  <c r="I331" i="13"/>
  <c r="U331" i="13"/>
  <c r="U333" i="13"/>
  <c r="U346" i="13"/>
  <c r="U360" i="13"/>
  <c r="I360" i="13"/>
  <c r="U387" i="13"/>
  <c r="I387" i="13"/>
  <c r="H478" i="13"/>
  <c r="U269" i="13"/>
  <c r="U274" i="13"/>
  <c r="U312" i="13"/>
  <c r="U316" i="13"/>
  <c r="U320" i="13"/>
  <c r="U324" i="13"/>
  <c r="U328" i="13"/>
  <c r="U332" i="13"/>
  <c r="M336" i="13"/>
  <c r="N336" i="13" s="1"/>
  <c r="U339" i="13"/>
  <c r="U343" i="13"/>
  <c r="U347" i="13"/>
  <c r="U396" i="13"/>
  <c r="I396" i="13"/>
  <c r="M391" i="13"/>
  <c r="I399" i="13"/>
  <c r="U399" i="13"/>
  <c r="U161" i="13"/>
  <c r="G309" i="13"/>
  <c r="U273" i="13"/>
  <c r="U278" i="13"/>
  <c r="U282" i="13"/>
  <c r="U286" i="13"/>
  <c r="U290" i="13"/>
  <c r="U292" i="13"/>
  <c r="U296" i="13"/>
  <c r="U300" i="13"/>
  <c r="U304" i="13"/>
  <c r="U308" i="13"/>
  <c r="I312" i="13"/>
  <c r="I316" i="13"/>
  <c r="I320" i="13"/>
  <c r="I324" i="13"/>
  <c r="I328" i="13"/>
  <c r="I332" i="13"/>
  <c r="I336" i="13"/>
  <c r="I349" i="13"/>
  <c r="U349" i="13"/>
  <c r="U353" i="13"/>
  <c r="I353" i="13"/>
  <c r="U356" i="13"/>
  <c r="G390" i="13"/>
  <c r="M350" i="13"/>
  <c r="N350" i="13" s="1"/>
  <c r="U357" i="13"/>
  <c r="U379" i="13"/>
  <c r="I379" i="13"/>
  <c r="U401" i="13"/>
  <c r="I401" i="13"/>
  <c r="H390" i="13"/>
  <c r="U310" i="13"/>
  <c r="U361" i="13"/>
  <c r="U369" i="13"/>
  <c r="I414" i="13"/>
  <c r="U414" i="13"/>
  <c r="I430" i="13"/>
  <c r="U430" i="13"/>
  <c r="U376" i="13"/>
  <c r="U405" i="13"/>
  <c r="U415" i="13"/>
  <c r="U423" i="13"/>
  <c r="U431" i="13"/>
  <c r="U441" i="13"/>
  <c r="U445" i="13"/>
  <c r="U449" i="13"/>
  <c r="U453" i="13"/>
  <c r="U457" i="13"/>
  <c r="U461" i="13"/>
  <c r="U463" i="13"/>
  <c r="U467" i="13"/>
  <c r="U471" i="13"/>
  <c r="U474" i="13"/>
  <c r="I376" i="13"/>
  <c r="U384" i="13"/>
  <c r="G438" i="13"/>
  <c r="U393" i="13"/>
  <c r="I405" i="13"/>
  <c r="U409" i="13"/>
  <c r="I415" i="13"/>
  <c r="I423" i="13"/>
  <c r="I431" i="13"/>
  <c r="I384" i="13"/>
  <c r="U388" i="13"/>
  <c r="H438" i="13"/>
  <c r="I393" i="13"/>
  <c r="U397" i="13"/>
  <c r="U403" i="13"/>
  <c r="I409" i="13"/>
  <c r="M413" i="13"/>
  <c r="N413" i="13" s="1"/>
  <c r="U416" i="13"/>
  <c r="U419" i="13"/>
  <c r="U427" i="13"/>
  <c r="U435" i="13"/>
  <c r="U440" i="13"/>
  <c r="U444" i="13"/>
  <c r="U448" i="13"/>
  <c r="U452" i="13"/>
  <c r="U456" i="13"/>
  <c r="M461" i="13"/>
  <c r="N461" i="13" s="1"/>
  <c r="U462" i="13"/>
  <c r="U466" i="13"/>
  <c r="U470" i="13"/>
  <c r="U475" i="13"/>
  <c r="U391" i="13"/>
  <c r="U439" i="13"/>
  <c r="X957" i="12"/>
  <c r="I9" i="12" s="1"/>
  <c r="U23" i="12"/>
  <c r="I23" i="12"/>
  <c r="U31" i="12"/>
  <c r="I31" i="12"/>
  <c r="U19" i="12"/>
  <c r="I19" i="12"/>
  <c r="M33" i="12"/>
  <c r="U27" i="12"/>
  <c r="I27" i="12"/>
  <c r="U226" i="12"/>
  <c r="U21" i="12"/>
  <c r="U25" i="12"/>
  <c r="U29" i="12"/>
  <c r="U35" i="12"/>
  <c r="I37" i="12"/>
  <c r="U39" i="12"/>
  <c r="I41" i="12"/>
  <c r="I43" i="12"/>
  <c r="U45" i="12"/>
  <c r="I47" i="12"/>
  <c r="U49" i="12"/>
  <c r="I51" i="12"/>
  <c r="U53" i="12"/>
  <c r="I55" i="12"/>
  <c r="U57" i="12"/>
  <c r="I59" i="12"/>
  <c r="U63" i="12"/>
  <c r="I65" i="12"/>
  <c r="U67" i="12"/>
  <c r="I69" i="12"/>
  <c r="U71" i="12"/>
  <c r="I73" i="12"/>
  <c r="U75" i="12"/>
  <c r="I77" i="12"/>
  <c r="U79" i="12"/>
  <c r="I81" i="12"/>
  <c r="U83" i="12"/>
  <c r="I85" i="12"/>
  <c r="I89" i="12"/>
  <c r="I93" i="12"/>
  <c r="I97" i="12"/>
  <c r="I101" i="12"/>
  <c r="I107" i="12"/>
  <c r="I111" i="12"/>
  <c r="I115" i="12"/>
  <c r="I117" i="12"/>
  <c r="I121" i="12"/>
  <c r="I125" i="12"/>
  <c r="I129" i="12"/>
  <c r="I133" i="12"/>
  <c r="I137" i="12"/>
  <c r="M138" i="12"/>
  <c r="N138" i="12" s="1"/>
  <c r="I139" i="12"/>
  <c r="I143" i="12"/>
  <c r="I147" i="12"/>
  <c r="I151" i="12"/>
  <c r="I155" i="12"/>
  <c r="I159" i="12"/>
  <c r="M160" i="12"/>
  <c r="N160" i="12" s="1"/>
  <c r="I161" i="12"/>
  <c r="I165" i="12"/>
  <c r="I169" i="12"/>
  <c r="I173" i="12"/>
  <c r="I177" i="12"/>
  <c r="N181" i="12"/>
  <c r="I182" i="12"/>
  <c r="I186" i="12"/>
  <c r="I190" i="12"/>
  <c r="I194" i="12"/>
  <c r="I198" i="12"/>
  <c r="I202" i="12"/>
  <c r="I208" i="12"/>
  <c r="I212" i="12"/>
  <c r="I218" i="12"/>
  <c r="I222" i="12"/>
  <c r="U224" i="12"/>
  <c r="I228" i="12"/>
  <c r="I232" i="12"/>
  <c r="I236" i="12"/>
  <c r="I240" i="12"/>
  <c r="I244" i="12"/>
  <c r="I248" i="12"/>
  <c r="I252" i="12"/>
  <c r="I256" i="12"/>
  <c r="I260" i="12"/>
  <c r="I264" i="12"/>
  <c r="I270" i="12"/>
  <c r="I274" i="12"/>
  <c r="I278" i="12"/>
  <c r="M279" i="12"/>
  <c r="N279" i="12" s="1"/>
  <c r="I280" i="12"/>
  <c r="I284" i="12"/>
  <c r="I288" i="12"/>
  <c r="M289" i="12"/>
  <c r="N289" i="12" s="1"/>
  <c r="I290" i="12"/>
  <c r="I294" i="12"/>
  <c r="I298" i="12"/>
  <c r="I302" i="12"/>
  <c r="I306" i="12"/>
  <c r="I313" i="12"/>
  <c r="I317" i="12"/>
  <c r="I323" i="12"/>
  <c r="I327" i="12"/>
  <c r="I333" i="12"/>
  <c r="I337" i="12"/>
  <c r="I341" i="12"/>
  <c r="U348" i="12"/>
  <c r="I349" i="12"/>
  <c r="U351" i="12"/>
  <c r="U352" i="12"/>
  <c r="U361" i="12"/>
  <c r="I362" i="12"/>
  <c r="U362" i="12"/>
  <c r="U369" i="12"/>
  <c r="U371" i="12"/>
  <c r="I372" i="12"/>
  <c r="U372" i="12"/>
  <c r="U379" i="12"/>
  <c r="I380" i="12"/>
  <c r="U380" i="12"/>
  <c r="I386" i="12"/>
  <c r="U386" i="12"/>
  <c r="U393" i="12"/>
  <c r="I394" i="12"/>
  <c r="U394" i="12"/>
  <c r="U403" i="12"/>
  <c r="I404" i="12"/>
  <c r="U404" i="12"/>
  <c r="U411" i="12"/>
  <c r="I412" i="12"/>
  <c r="U412" i="12"/>
  <c r="U417" i="12"/>
  <c r="U418" i="12"/>
  <c r="U419" i="12"/>
  <c r="I419" i="12"/>
  <c r="U430" i="12"/>
  <c r="U432" i="12"/>
  <c r="U433" i="12"/>
  <c r="I433" i="12"/>
  <c r="U442" i="12"/>
  <c r="N446" i="12"/>
  <c r="U443" i="12"/>
  <c r="I443" i="12"/>
  <c r="U465" i="12"/>
  <c r="U480" i="12"/>
  <c r="U481" i="12"/>
  <c r="I481" i="12"/>
  <c r="U490" i="12"/>
  <c r="U491" i="12"/>
  <c r="I491" i="12"/>
  <c r="U500" i="12"/>
  <c r="I500" i="12"/>
  <c r="U501" i="12"/>
  <c r="U506" i="12"/>
  <c r="I506" i="12"/>
  <c r="U507" i="12"/>
  <c r="U518" i="12"/>
  <c r="U519" i="12"/>
  <c r="U520" i="12"/>
  <c r="U521" i="12"/>
  <c r="U526" i="12"/>
  <c r="I526" i="12"/>
  <c r="U527" i="12"/>
  <c r="H534" i="12"/>
  <c r="U535" i="12"/>
  <c r="U557" i="12"/>
  <c r="U558" i="12"/>
  <c r="M563" i="12"/>
  <c r="N563" i="12" s="1"/>
  <c r="I558" i="12"/>
  <c r="U564" i="12"/>
  <c r="I564" i="12"/>
  <c r="U593" i="12"/>
  <c r="U628" i="12"/>
  <c r="U629" i="12"/>
  <c r="I629" i="12"/>
  <c r="M621" i="12"/>
  <c r="N621" i="12" s="1"/>
  <c r="U697" i="12"/>
  <c r="U698" i="12"/>
  <c r="I698" i="12"/>
  <c r="U699" i="12"/>
  <c r="U717" i="12"/>
  <c r="U718" i="12"/>
  <c r="I718" i="12"/>
  <c r="U719" i="12"/>
  <c r="M214" i="12"/>
  <c r="N214" i="12" s="1"/>
  <c r="U364" i="12"/>
  <c r="I364" i="12"/>
  <c r="U388" i="12"/>
  <c r="I388" i="12"/>
  <c r="U406" i="12"/>
  <c r="I406" i="12"/>
  <c r="H493" i="12"/>
  <c r="U32" i="12"/>
  <c r="U33" i="12"/>
  <c r="U34" i="12"/>
  <c r="U38" i="12"/>
  <c r="U44" i="12"/>
  <c r="U48" i="12"/>
  <c r="U52" i="12"/>
  <c r="U56" i="12"/>
  <c r="U60" i="12"/>
  <c r="U61" i="12"/>
  <c r="U62" i="12"/>
  <c r="U66" i="12"/>
  <c r="U70" i="12"/>
  <c r="U74" i="12"/>
  <c r="U86" i="12"/>
  <c r="G416" i="12"/>
  <c r="U346" i="12"/>
  <c r="U353" i="12"/>
  <c r="U358" i="12"/>
  <c r="U359" i="12"/>
  <c r="U360" i="12"/>
  <c r="I360" i="12"/>
  <c r="U367" i="12"/>
  <c r="U368" i="12"/>
  <c r="I368" i="12"/>
  <c r="U377" i="12"/>
  <c r="M385" i="12"/>
  <c r="N385" i="12" s="1"/>
  <c r="U378" i="12"/>
  <c r="I378" i="12"/>
  <c r="U391" i="12"/>
  <c r="U392" i="12"/>
  <c r="I392" i="12"/>
  <c r="U399" i="12"/>
  <c r="U401" i="12"/>
  <c r="U402" i="12"/>
  <c r="I402" i="12"/>
  <c r="U409" i="12"/>
  <c r="U410" i="12"/>
  <c r="I410" i="12"/>
  <c r="U422" i="12"/>
  <c r="U423" i="12"/>
  <c r="I423" i="12"/>
  <c r="U436" i="12"/>
  <c r="U437" i="12"/>
  <c r="I437" i="12"/>
  <c r="U454" i="12"/>
  <c r="U455" i="12"/>
  <c r="I455" i="12"/>
  <c r="U456" i="12"/>
  <c r="U457" i="12"/>
  <c r="I457" i="12"/>
  <c r="U466" i="12"/>
  <c r="U467" i="12"/>
  <c r="I467" i="12"/>
  <c r="U495" i="12"/>
  <c r="U499" i="12"/>
  <c r="U505" i="12"/>
  <c r="U510" i="12"/>
  <c r="M514" i="12"/>
  <c r="N514" i="12" s="1"/>
  <c r="I510" i="12"/>
  <c r="U511" i="12"/>
  <c r="U524" i="12"/>
  <c r="U525" i="12"/>
  <c r="U530" i="12"/>
  <c r="I530" i="12"/>
  <c r="U531" i="12"/>
  <c r="U532" i="12"/>
  <c r="I532" i="12"/>
  <c r="U533" i="12"/>
  <c r="U571" i="12"/>
  <c r="U572" i="12"/>
  <c r="M580" i="12"/>
  <c r="N580" i="12" s="1"/>
  <c r="I572" i="12"/>
  <c r="U608" i="12"/>
  <c r="U609" i="12"/>
  <c r="I609" i="12"/>
  <c r="U638" i="12"/>
  <c r="U639" i="12"/>
  <c r="I639" i="12"/>
  <c r="U712" i="12"/>
  <c r="I812" i="12"/>
  <c r="U812" i="12"/>
  <c r="H308" i="12"/>
  <c r="M319" i="12"/>
  <c r="U374" i="12"/>
  <c r="I374" i="12"/>
  <c r="U382" i="12"/>
  <c r="I382" i="12"/>
  <c r="U396" i="12"/>
  <c r="I396" i="12"/>
  <c r="U414" i="12"/>
  <c r="I414" i="12"/>
  <c r="H416" i="12"/>
  <c r="U475" i="12"/>
  <c r="I475" i="12"/>
  <c r="U477" i="12"/>
  <c r="I477" i="12"/>
  <c r="U487" i="12"/>
  <c r="I487" i="12"/>
  <c r="U522" i="12"/>
  <c r="I522" i="12"/>
  <c r="U550" i="12"/>
  <c r="I550" i="12"/>
  <c r="U649" i="12"/>
  <c r="I649" i="12"/>
  <c r="M688" i="12"/>
  <c r="N688" i="12" s="1"/>
  <c r="I688" i="12"/>
  <c r="U688" i="12"/>
  <c r="U700" i="12"/>
  <c r="I700" i="12"/>
  <c r="U949" i="12"/>
  <c r="U939" i="12"/>
  <c r="U935" i="12"/>
  <c r="U925" i="12"/>
  <c r="U921" i="12"/>
  <c r="U917" i="12"/>
  <c r="U913" i="12"/>
  <c r="U909" i="12"/>
  <c r="U903" i="12"/>
  <c r="U899" i="12"/>
  <c r="U895" i="12"/>
  <c r="U889" i="12"/>
  <c r="U885" i="12"/>
  <c r="U881" i="12"/>
  <c r="U871" i="12"/>
  <c r="U867" i="12"/>
  <c r="U954" i="12"/>
  <c r="U950" i="12"/>
  <c r="U946" i="12"/>
  <c r="U942" i="12"/>
  <c r="U940" i="12"/>
  <c r="U936" i="12"/>
  <c r="U930" i="12"/>
  <c r="U926" i="12"/>
  <c r="U922" i="12"/>
  <c r="U918" i="12"/>
  <c r="U914" i="12"/>
  <c r="U910" i="12"/>
  <c r="U904" i="12"/>
  <c r="U900" i="12"/>
  <c r="U896" i="12"/>
  <c r="U890" i="12"/>
  <c r="U886" i="12"/>
  <c r="U882" i="12"/>
  <c r="U876" i="12"/>
  <c r="U872" i="12"/>
  <c r="U868" i="12"/>
  <c r="U951" i="12"/>
  <c r="U923" i="12"/>
  <c r="U905" i="12"/>
  <c r="U887" i="12"/>
  <c r="U877" i="12"/>
  <c r="U955" i="12"/>
  <c r="U937" i="12"/>
  <c r="U927" i="12"/>
  <c r="U911" i="12"/>
  <c r="U891" i="12"/>
  <c r="U865" i="12"/>
  <c r="U862" i="12"/>
  <c r="U943" i="12"/>
  <c r="U931" i="12"/>
  <c r="U915" i="12"/>
  <c r="U897" i="12"/>
  <c r="U869" i="12"/>
  <c r="U947" i="12"/>
  <c r="U851" i="12"/>
  <c r="U841" i="12"/>
  <c r="U831" i="12"/>
  <c r="U817" i="12"/>
  <c r="U790" i="12"/>
  <c r="U919" i="12"/>
  <c r="U857" i="12"/>
  <c r="U901" i="12"/>
  <c r="U883" i="12"/>
  <c r="U843" i="12"/>
  <c r="U833" i="12"/>
  <c r="U823" i="12"/>
  <c r="U791" i="12"/>
  <c r="U789" i="12"/>
  <c r="U779" i="12"/>
  <c r="U775" i="12"/>
  <c r="U771" i="12"/>
  <c r="U767" i="12"/>
  <c r="U761" i="12"/>
  <c r="U757" i="12"/>
  <c r="U753" i="12"/>
  <c r="U749" i="12"/>
  <c r="U745" i="12"/>
  <c r="U740" i="12"/>
  <c r="U736" i="12"/>
  <c r="U732" i="12"/>
  <c r="U726" i="12"/>
  <c r="U873" i="12"/>
  <c r="U832" i="12"/>
  <c r="U807" i="12"/>
  <c r="U787" i="12"/>
  <c r="U785" i="12"/>
  <c r="U768" i="12"/>
  <c r="U762" i="12"/>
  <c r="U746" i="12"/>
  <c r="U737" i="12"/>
  <c r="U727" i="12"/>
  <c r="U721" i="12"/>
  <c r="U837" i="12"/>
  <c r="U803" i="12"/>
  <c r="U783" i="12"/>
  <c r="U780" i="12"/>
  <c r="U758" i="12"/>
  <c r="U691" i="12"/>
  <c r="U685" i="12"/>
  <c r="U681" i="12"/>
  <c r="U677" i="12"/>
  <c r="U671" i="12"/>
  <c r="U667" i="12"/>
  <c r="U663" i="12"/>
  <c r="U658" i="12"/>
  <c r="U654" i="12"/>
  <c r="U650" i="12"/>
  <c r="U646" i="12"/>
  <c r="U644" i="12"/>
  <c r="U640" i="12"/>
  <c r="U636" i="12"/>
  <c r="U630" i="12"/>
  <c r="U626" i="12"/>
  <c r="U622" i="12"/>
  <c r="U620" i="12"/>
  <c r="U616" i="12"/>
  <c r="U610" i="12"/>
  <c r="U606" i="12"/>
  <c r="U602" i="12"/>
  <c r="U597" i="12"/>
  <c r="U591" i="12"/>
  <c r="U587" i="12"/>
  <c r="U583" i="12"/>
  <c r="U577" i="12"/>
  <c r="U573" i="12"/>
  <c r="U842" i="12"/>
  <c r="U815" i="12"/>
  <c r="U799" i="12"/>
  <c r="U776" i="12"/>
  <c r="U754" i="12"/>
  <c r="U741" i="12"/>
  <c r="U733" i="12"/>
  <c r="U723" i="12"/>
  <c r="U847" i="12"/>
  <c r="U795" i="12"/>
  <c r="U750" i="12"/>
  <c r="U711" i="12"/>
  <c r="U693" i="12"/>
  <c r="U683" i="12"/>
  <c r="U673" i="12"/>
  <c r="U660" i="12"/>
  <c r="U634" i="12"/>
  <c r="U624" i="12"/>
  <c r="U614" i="12"/>
  <c r="U604" i="12"/>
  <c r="U580" i="12"/>
  <c r="U565" i="12"/>
  <c r="U559" i="12"/>
  <c r="U551" i="12"/>
  <c r="U542" i="12"/>
  <c r="U540" i="12"/>
  <c r="U827" i="12"/>
  <c r="U738" i="12"/>
  <c r="U689" i="12"/>
  <c r="U679" i="12"/>
  <c r="U669" i="12"/>
  <c r="U656" i="12"/>
  <c r="U589" i="12"/>
  <c r="U579" i="12"/>
  <c r="U567" i="12"/>
  <c r="U561" i="12"/>
  <c r="U553" i="12"/>
  <c r="U492" i="12"/>
  <c r="U488" i="12"/>
  <c r="U484" i="12"/>
  <c r="U482" i="12"/>
  <c r="U478" i="12"/>
  <c r="U472" i="12"/>
  <c r="U468" i="12"/>
  <c r="U462" i="12"/>
  <c r="U458" i="12"/>
  <c r="U452" i="12"/>
  <c r="U450" i="12"/>
  <c r="U444" i="12"/>
  <c r="U440" i="12"/>
  <c r="U438" i="12"/>
  <c r="U434" i="12"/>
  <c r="U428" i="12"/>
  <c r="U424" i="12"/>
  <c r="U420" i="12"/>
  <c r="U772" i="12"/>
  <c r="U722" i="12"/>
  <c r="U713" i="12"/>
  <c r="U703" i="12"/>
  <c r="U675" i="12"/>
  <c r="U665" i="12"/>
  <c r="U652" i="12"/>
  <c r="U642" i="12"/>
  <c r="U632" i="12"/>
  <c r="U612" i="12"/>
  <c r="U599" i="12"/>
  <c r="U585" i="12"/>
  <c r="U575" i="12"/>
  <c r="U569" i="12"/>
  <c r="U555" i="12"/>
  <c r="U545" i="12"/>
  <c r="U543" i="12"/>
  <c r="U541" i="12"/>
  <c r="U539" i="12"/>
  <c r="U512" i="12"/>
  <c r="U508" i="12"/>
  <c r="U504" i="12"/>
  <c r="U498" i="12"/>
  <c r="U496" i="12"/>
  <c r="L957" i="12"/>
  <c r="I7" i="12" s="1"/>
  <c r="U194" i="12"/>
  <c r="U248" i="12"/>
  <c r="U327" i="12"/>
  <c r="U341" i="12"/>
  <c r="U347" i="12"/>
  <c r="U350" i="12"/>
  <c r="M355" i="12"/>
  <c r="N355" i="12" s="1"/>
  <c r="U365" i="12"/>
  <c r="I366" i="12"/>
  <c r="U366" i="12"/>
  <c r="U370" i="12"/>
  <c r="U375" i="12"/>
  <c r="I376" i="12"/>
  <c r="U376" i="12"/>
  <c r="U383" i="12"/>
  <c r="I384" i="12"/>
  <c r="U384" i="12"/>
  <c r="U385" i="12"/>
  <c r="U389" i="12"/>
  <c r="I390" i="12"/>
  <c r="U390" i="12"/>
  <c r="U397" i="12"/>
  <c r="I398" i="12"/>
  <c r="U398" i="12"/>
  <c r="M400" i="12"/>
  <c r="N400" i="12" s="1"/>
  <c r="U407" i="12"/>
  <c r="I408" i="12"/>
  <c r="U408" i="12"/>
  <c r="U415" i="12"/>
  <c r="U426" i="12"/>
  <c r="U427" i="12"/>
  <c r="I427" i="12"/>
  <c r="U446" i="12"/>
  <c r="U448" i="12"/>
  <c r="U449" i="12"/>
  <c r="I449" i="12"/>
  <c r="U460" i="12"/>
  <c r="U461" i="12"/>
  <c r="I461" i="12"/>
  <c r="U470" i="12"/>
  <c r="U471" i="12"/>
  <c r="I471" i="12"/>
  <c r="M476" i="12"/>
  <c r="N476" i="12" s="1"/>
  <c r="G534" i="12"/>
  <c r="N497" i="12"/>
  <c r="U502" i="12"/>
  <c r="U509" i="12"/>
  <c r="U516" i="12"/>
  <c r="I516" i="12"/>
  <c r="M520" i="12"/>
  <c r="N520" i="12" s="1"/>
  <c r="U528" i="12"/>
  <c r="U529" i="12"/>
  <c r="U536" i="12"/>
  <c r="U537" i="12"/>
  <c r="I537" i="12"/>
  <c r="U538" i="12"/>
  <c r="U547" i="12"/>
  <c r="I548" i="12"/>
  <c r="U548" i="12"/>
  <c r="U581" i="12"/>
  <c r="U582" i="12"/>
  <c r="I582" i="12"/>
  <c r="U595" i="12"/>
  <c r="U596" i="12"/>
  <c r="I596" i="12"/>
  <c r="U618" i="12"/>
  <c r="U619" i="12"/>
  <c r="I619" i="12"/>
  <c r="U674" i="12"/>
  <c r="U707" i="12"/>
  <c r="U708" i="12"/>
  <c r="I708" i="12"/>
  <c r="U709" i="12"/>
  <c r="U777" i="12"/>
  <c r="I777" i="12"/>
  <c r="M765" i="12"/>
  <c r="N765" i="12" s="1"/>
  <c r="U778" i="12"/>
  <c r="M417" i="12"/>
  <c r="U421" i="12"/>
  <c r="U425" i="12"/>
  <c r="U429" i="12"/>
  <c r="U431" i="12"/>
  <c r="U435" i="12"/>
  <c r="U441" i="12"/>
  <c r="U445" i="12"/>
  <c r="U447" i="12"/>
  <c r="U453" i="12"/>
  <c r="M456" i="12"/>
  <c r="N456" i="12" s="1"/>
  <c r="U459" i="12"/>
  <c r="U463" i="12"/>
  <c r="U469" i="12"/>
  <c r="U473" i="12"/>
  <c r="U479" i="12"/>
  <c r="U485" i="12"/>
  <c r="U489" i="12"/>
  <c r="Y494" i="12"/>
  <c r="U497" i="12"/>
  <c r="M531" i="12"/>
  <c r="N531" i="12" s="1"/>
  <c r="Y535" i="12"/>
  <c r="M536" i="12"/>
  <c r="U544" i="12"/>
  <c r="I546" i="12"/>
  <c r="U546" i="12"/>
  <c r="M548" i="12"/>
  <c r="N548" i="12" s="1"/>
  <c r="I556" i="12"/>
  <c r="U556" i="12"/>
  <c r="I570" i="12"/>
  <c r="U570" i="12"/>
  <c r="U576" i="12"/>
  <c r="I576" i="12"/>
  <c r="U586" i="12"/>
  <c r="I586" i="12"/>
  <c r="M633" i="12"/>
  <c r="N633" i="12" s="1"/>
  <c r="I633" i="12"/>
  <c r="U643" i="12"/>
  <c r="I643" i="12"/>
  <c r="U653" i="12"/>
  <c r="I653" i="12"/>
  <c r="U666" i="12"/>
  <c r="I666" i="12"/>
  <c r="U676" i="12"/>
  <c r="I676" i="12"/>
  <c r="U704" i="12"/>
  <c r="I704" i="12"/>
  <c r="U705" i="12"/>
  <c r="U714" i="12"/>
  <c r="I714" i="12"/>
  <c r="U715" i="12"/>
  <c r="I734" i="12"/>
  <c r="M730" i="12"/>
  <c r="N730" i="12" s="1"/>
  <c r="U734" i="12"/>
  <c r="I742" i="12"/>
  <c r="U742" i="12"/>
  <c r="U439" i="12"/>
  <c r="U451" i="12"/>
  <c r="M465" i="12"/>
  <c r="N465" i="12" s="1"/>
  <c r="U483" i="12"/>
  <c r="U494" i="12"/>
  <c r="U517" i="12"/>
  <c r="G600" i="12"/>
  <c r="I544" i="12"/>
  <c r="U554" i="12"/>
  <c r="I554" i="12"/>
  <c r="U562" i="12"/>
  <c r="I562" i="12"/>
  <c r="U563" i="12"/>
  <c r="U568" i="12"/>
  <c r="I568" i="12"/>
  <c r="U590" i="12"/>
  <c r="I590" i="12"/>
  <c r="U613" i="12"/>
  <c r="U633" i="12"/>
  <c r="U657" i="12"/>
  <c r="I657" i="12"/>
  <c r="G743" i="12"/>
  <c r="U670" i="12"/>
  <c r="I670" i="12"/>
  <c r="U680" i="12"/>
  <c r="I680" i="12"/>
  <c r="U690" i="12"/>
  <c r="I690" i="12"/>
  <c r="U710" i="12"/>
  <c r="U720" i="12"/>
  <c r="U755" i="12"/>
  <c r="I755" i="12"/>
  <c r="U756" i="12"/>
  <c r="U828" i="12"/>
  <c r="I828" i="12"/>
  <c r="U829" i="12"/>
  <c r="H600" i="12"/>
  <c r="I552" i="12"/>
  <c r="U552" i="12"/>
  <c r="I560" i="12"/>
  <c r="U560" i="12"/>
  <c r="I566" i="12"/>
  <c r="U566" i="12"/>
  <c r="M593" i="12"/>
  <c r="N593" i="12" s="1"/>
  <c r="N601" i="12"/>
  <c r="U605" i="12"/>
  <c r="I605" i="12"/>
  <c r="U615" i="12"/>
  <c r="I615" i="12"/>
  <c r="U625" i="12"/>
  <c r="I625" i="12"/>
  <c r="U635" i="12"/>
  <c r="I635" i="12"/>
  <c r="M674" i="12"/>
  <c r="N674" i="12" s="1"/>
  <c r="I674" i="12"/>
  <c r="U684" i="12"/>
  <c r="I684" i="12"/>
  <c r="U694" i="12"/>
  <c r="I694" i="12"/>
  <c r="U695" i="12"/>
  <c r="U706" i="12"/>
  <c r="M712" i="12"/>
  <c r="N712" i="12" s="1"/>
  <c r="I712" i="12"/>
  <c r="U716" i="12"/>
  <c r="I724" i="12"/>
  <c r="U724" i="12"/>
  <c r="I796" i="12"/>
  <c r="U796" i="12"/>
  <c r="U848" i="12"/>
  <c r="I848" i="12"/>
  <c r="U849" i="12"/>
  <c r="U574" i="12"/>
  <c r="U578" i="12"/>
  <c r="U584" i="12"/>
  <c r="U588" i="12"/>
  <c r="U592" i="12"/>
  <c r="U594" i="12"/>
  <c r="U598" i="12"/>
  <c r="U601" i="12"/>
  <c r="U603" i="12"/>
  <c r="U607" i="12"/>
  <c r="U611" i="12"/>
  <c r="U617" i="12"/>
  <c r="U623" i="12"/>
  <c r="U627" i="12"/>
  <c r="U631" i="12"/>
  <c r="U637" i="12"/>
  <c r="U641" i="12"/>
  <c r="U647" i="12"/>
  <c r="U651" i="12"/>
  <c r="U655" i="12"/>
  <c r="U659" i="12"/>
  <c r="H743" i="12"/>
  <c r="U662" i="12"/>
  <c r="U664" i="12"/>
  <c r="U668" i="12"/>
  <c r="U672" i="12"/>
  <c r="U678" i="12"/>
  <c r="U682" i="12"/>
  <c r="U686" i="12"/>
  <c r="U692" i="12"/>
  <c r="U696" i="12"/>
  <c r="M699" i="12"/>
  <c r="N699" i="12" s="1"/>
  <c r="U702" i="12"/>
  <c r="U725" i="12"/>
  <c r="U730" i="12"/>
  <c r="U735" i="12"/>
  <c r="U759" i="12"/>
  <c r="I759" i="12"/>
  <c r="U760" i="12"/>
  <c r="U766" i="12"/>
  <c r="U781" i="12"/>
  <c r="I781" i="12"/>
  <c r="I786" i="12"/>
  <c r="U786" i="12"/>
  <c r="I800" i="12"/>
  <c r="U800" i="12"/>
  <c r="I816" i="12"/>
  <c r="U816" i="12"/>
  <c r="U822" i="12"/>
  <c r="U860" i="12"/>
  <c r="M613" i="12"/>
  <c r="N613" i="12" s="1"/>
  <c r="U621" i="12"/>
  <c r="U645" i="12"/>
  <c r="H661" i="12"/>
  <c r="M722" i="12"/>
  <c r="N722" i="12" s="1"/>
  <c r="I722" i="12"/>
  <c r="H863" i="12"/>
  <c r="M744" i="12"/>
  <c r="I744" i="12"/>
  <c r="U747" i="12"/>
  <c r="I747" i="12"/>
  <c r="U748" i="12"/>
  <c r="U763" i="12"/>
  <c r="I763" i="12"/>
  <c r="U764" i="12"/>
  <c r="U769" i="12"/>
  <c r="I769" i="12"/>
  <c r="U770" i="12"/>
  <c r="I784" i="12"/>
  <c r="U784" i="12"/>
  <c r="U788" i="12"/>
  <c r="I788" i="12"/>
  <c r="I804" i="12"/>
  <c r="U804" i="12"/>
  <c r="U838" i="12"/>
  <c r="I838" i="12"/>
  <c r="U839" i="12"/>
  <c r="I588" i="12"/>
  <c r="M662" i="12"/>
  <c r="U729" i="12"/>
  <c r="U731" i="12"/>
  <c r="U739" i="12"/>
  <c r="U744" i="12"/>
  <c r="U751" i="12"/>
  <c r="I751" i="12"/>
  <c r="U752" i="12"/>
  <c r="U773" i="12"/>
  <c r="I773" i="12"/>
  <c r="U774" i="12"/>
  <c r="M793" i="12"/>
  <c r="N793" i="12" s="1"/>
  <c r="I808" i="12"/>
  <c r="U808" i="12"/>
  <c r="U870" i="12"/>
  <c r="I870" i="12"/>
  <c r="U792" i="12"/>
  <c r="U797" i="12"/>
  <c r="U801" i="12"/>
  <c r="M816" i="12"/>
  <c r="N816" i="12" s="1"/>
  <c r="U805" i="12"/>
  <c r="U809" i="12"/>
  <c r="U813" i="12"/>
  <c r="U820" i="12"/>
  <c r="U824" i="12"/>
  <c r="I824" i="12"/>
  <c r="U825" i="12"/>
  <c r="U834" i="12"/>
  <c r="I834" i="12"/>
  <c r="U835" i="12"/>
  <c r="U844" i="12"/>
  <c r="I844" i="12"/>
  <c r="U845" i="12"/>
  <c r="U856" i="12"/>
  <c r="U898" i="12"/>
  <c r="I898" i="12"/>
  <c r="M785" i="12"/>
  <c r="N785" i="12" s="1"/>
  <c r="I792" i="12"/>
  <c r="I797" i="12"/>
  <c r="I801" i="12"/>
  <c r="I805" i="12"/>
  <c r="I809" i="12"/>
  <c r="I813" i="12"/>
  <c r="U821" i="12"/>
  <c r="U830" i="12"/>
  <c r="U840" i="12"/>
  <c r="U850" i="12"/>
  <c r="U858" i="12"/>
  <c r="I858" i="12"/>
  <c r="U859" i="12"/>
  <c r="U916" i="12"/>
  <c r="I916" i="12"/>
  <c r="G863" i="12"/>
  <c r="U782" i="12"/>
  <c r="U793" i="12"/>
  <c r="U794" i="12"/>
  <c r="U798" i="12"/>
  <c r="U802" i="12"/>
  <c r="U806" i="12"/>
  <c r="U810" i="12"/>
  <c r="U814" i="12"/>
  <c r="U818" i="12"/>
  <c r="I818" i="12"/>
  <c r="U819" i="12"/>
  <c r="M820" i="12"/>
  <c r="N820" i="12" s="1"/>
  <c r="U826" i="12"/>
  <c r="M832" i="12"/>
  <c r="N832" i="12" s="1"/>
  <c r="I832" i="12"/>
  <c r="U836" i="12"/>
  <c r="M842" i="12"/>
  <c r="N842" i="12" s="1"/>
  <c r="I842" i="12"/>
  <c r="U846" i="12"/>
  <c r="U852" i="12"/>
  <c r="I852" i="12"/>
  <c r="U853" i="12"/>
  <c r="U854" i="12"/>
  <c r="I854" i="12"/>
  <c r="U855" i="12"/>
  <c r="U932" i="12"/>
  <c r="I932" i="12"/>
  <c r="M934" i="12"/>
  <c r="N934" i="12" s="1"/>
  <c r="U933" i="12"/>
  <c r="U944" i="12"/>
  <c r="I944" i="12"/>
  <c r="U945" i="12"/>
  <c r="U861" i="12"/>
  <c r="U866" i="12"/>
  <c r="I866" i="12"/>
  <c r="M864" i="12"/>
  <c r="U892" i="12"/>
  <c r="I892" i="12"/>
  <c r="U893" i="12"/>
  <c r="U894" i="12"/>
  <c r="I894" i="12"/>
  <c r="M893" i="12"/>
  <c r="N893" i="12" s="1"/>
  <c r="U912" i="12"/>
  <c r="I912" i="12"/>
  <c r="U928" i="12"/>
  <c r="I928" i="12"/>
  <c r="U929" i="12"/>
  <c r="M941" i="12"/>
  <c r="N941" i="12" s="1"/>
  <c r="U938" i="12"/>
  <c r="I938" i="12"/>
  <c r="G956" i="12"/>
  <c r="U878" i="12"/>
  <c r="I878" i="12"/>
  <c r="U879" i="12"/>
  <c r="U888" i="12"/>
  <c r="I888" i="12"/>
  <c r="U906" i="12"/>
  <c r="I906" i="12"/>
  <c r="U907" i="12"/>
  <c r="U908" i="12"/>
  <c r="I908" i="12"/>
  <c r="M907" i="12"/>
  <c r="N907" i="12" s="1"/>
  <c r="U924" i="12"/>
  <c r="I924" i="12"/>
  <c r="U952" i="12"/>
  <c r="I952" i="12"/>
  <c r="U953" i="12"/>
  <c r="U864" i="12"/>
  <c r="U874" i="12"/>
  <c r="I874" i="12"/>
  <c r="U875" i="12"/>
  <c r="U884" i="12"/>
  <c r="I884" i="12"/>
  <c r="U902" i="12"/>
  <c r="I902" i="12"/>
  <c r="U920" i="12"/>
  <c r="I920" i="12"/>
  <c r="U948" i="12"/>
  <c r="I948" i="12"/>
  <c r="U941" i="12"/>
  <c r="U880" i="12"/>
  <c r="U934" i="12"/>
  <c r="H956" i="12"/>
  <c r="U343" i="11"/>
  <c r="I343" i="11"/>
  <c r="U353" i="11"/>
  <c r="I353" i="11"/>
  <c r="U355" i="11"/>
  <c r="I355" i="11"/>
  <c r="M354" i="11"/>
  <c r="N354" i="11" s="1"/>
  <c r="U371" i="11"/>
  <c r="I371" i="11"/>
  <c r="I404" i="11"/>
  <c r="U404" i="11"/>
  <c r="M404" i="11"/>
  <c r="N404" i="11" s="1"/>
  <c r="N426" i="11"/>
  <c r="I429" i="11"/>
  <c r="U429" i="11"/>
  <c r="I449" i="11"/>
  <c r="U449" i="11"/>
  <c r="U476" i="11"/>
  <c r="I476" i="11"/>
  <c r="I521" i="11"/>
  <c r="U521" i="11"/>
  <c r="U555" i="11"/>
  <c r="I555" i="11"/>
  <c r="U614" i="11"/>
  <c r="I614" i="11"/>
  <c r="U17" i="11"/>
  <c r="U19" i="11"/>
  <c r="I21" i="11"/>
  <c r="U23" i="11"/>
  <c r="I25" i="11"/>
  <c r="U27" i="11"/>
  <c r="I29" i="11"/>
  <c r="I31" i="11"/>
  <c r="U33" i="11"/>
  <c r="I35" i="11"/>
  <c r="U37" i="11"/>
  <c r="I39" i="11"/>
  <c r="M40" i="11"/>
  <c r="N40" i="11" s="1"/>
  <c r="I41" i="11"/>
  <c r="U43" i="11"/>
  <c r="I45" i="11"/>
  <c r="U47" i="11"/>
  <c r="I49" i="11"/>
  <c r="U53" i="11"/>
  <c r="I55" i="11"/>
  <c r="U57" i="11"/>
  <c r="I59" i="11"/>
  <c r="U61" i="11"/>
  <c r="J1048" i="11"/>
  <c r="E11" i="11" s="1"/>
  <c r="U63" i="11"/>
  <c r="U64" i="11"/>
  <c r="I65" i="11"/>
  <c r="I70" i="11"/>
  <c r="U71" i="11"/>
  <c r="U73" i="11"/>
  <c r="U74" i="11"/>
  <c r="U80" i="11"/>
  <c r="I81" i="11"/>
  <c r="I86" i="11"/>
  <c r="U87" i="11"/>
  <c r="U90" i="11"/>
  <c r="I91" i="11"/>
  <c r="I96" i="11"/>
  <c r="U97" i="11"/>
  <c r="U99" i="11"/>
  <c r="U100" i="11"/>
  <c r="U102" i="11"/>
  <c r="I106" i="11"/>
  <c r="U107" i="11"/>
  <c r="U109" i="11"/>
  <c r="U110" i="11"/>
  <c r="U116" i="11"/>
  <c r="I117" i="11"/>
  <c r="M121" i="11"/>
  <c r="N121" i="11" s="1"/>
  <c r="I124" i="11"/>
  <c r="U125" i="11"/>
  <c r="U127" i="11"/>
  <c r="U128" i="11"/>
  <c r="U134" i="11"/>
  <c r="I135" i="11"/>
  <c r="U137" i="11"/>
  <c r="U138" i="11"/>
  <c r="U142" i="11"/>
  <c r="U146" i="11"/>
  <c r="U150" i="11"/>
  <c r="U154" i="11"/>
  <c r="U158" i="11"/>
  <c r="U161" i="11"/>
  <c r="U163" i="11"/>
  <c r="U167" i="11"/>
  <c r="U171" i="11"/>
  <c r="U175" i="11"/>
  <c r="U179" i="11"/>
  <c r="U183" i="11"/>
  <c r="N188" i="11"/>
  <c r="U192" i="11"/>
  <c r="U196" i="11"/>
  <c r="U200" i="11"/>
  <c r="U204" i="11"/>
  <c r="U210" i="11"/>
  <c r="U214" i="11"/>
  <c r="U218" i="11"/>
  <c r="U221" i="11"/>
  <c r="I222" i="11"/>
  <c r="U225" i="11"/>
  <c r="I226" i="11"/>
  <c r="U229" i="11"/>
  <c r="I230" i="11"/>
  <c r="U233" i="11"/>
  <c r="I234" i="11"/>
  <c r="U237" i="11"/>
  <c r="I238" i="11"/>
  <c r="U241" i="11"/>
  <c r="I242" i="11"/>
  <c r="U245" i="11"/>
  <c r="I246" i="11"/>
  <c r="U249" i="11"/>
  <c r="I250" i="11"/>
  <c r="U256" i="11"/>
  <c r="U260" i="11"/>
  <c r="U264" i="11"/>
  <c r="U268" i="11"/>
  <c r="M269" i="11"/>
  <c r="N269" i="11" s="1"/>
  <c r="U270" i="11"/>
  <c r="U274" i="11"/>
  <c r="U278" i="11"/>
  <c r="U282" i="11"/>
  <c r="U288" i="11"/>
  <c r="U292" i="11"/>
  <c r="U296" i="11"/>
  <c r="U301" i="11"/>
  <c r="U302" i="11"/>
  <c r="U306" i="11"/>
  <c r="U309" i="11"/>
  <c r="U311" i="11"/>
  <c r="U315" i="11"/>
  <c r="U322" i="11"/>
  <c r="U327" i="11"/>
  <c r="I327" i="11"/>
  <c r="U328" i="11"/>
  <c r="U329" i="11"/>
  <c r="I329" i="11"/>
  <c r="M328" i="11"/>
  <c r="N328" i="11" s="1"/>
  <c r="U330" i="11"/>
  <c r="U342" i="11"/>
  <c r="U352" i="11"/>
  <c r="U359" i="11"/>
  <c r="I359" i="11"/>
  <c r="U360" i="11"/>
  <c r="U370" i="11"/>
  <c r="U409" i="11"/>
  <c r="U410" i="11"/>
  <c r="M409" i="11"/>
  <c r="N409" i="11" s="1"/>
  <c r="I410" i="11"/>
  <c r="U417" i="11"/>
  <c r="U431" i="11"/>
  <c r="I431" i="11"/>
  <c r="U433" i="11"/>
  <c r="U436" i="11"/>
  <c r="I436" i="11"/>
  <c r="U451" i="11"/>
  <c r="I451" i="11"/>
  <c r="U464" i="11"/>
  <c r="I464" i="11"/>
  <c r="M460" i="11"/>
  <c r="N460" i="11" s="1"/>
  <c r="U471" i="11"/>
  <c r="U516" i="11"/>
  <c r="U550" i="11"/>
  <c r="U575" i="11"/>
  <c r="I575" i="11"/>
  <c r="M610" i="11"/>
  <c r="N610" i="11" s="1"/>
  <c r="U630" i="11"/>
  <c r="I630" i="11"/>
  <c r="U633" i="11"/>
  <c r="I394" i="11"/>
  <c r="U394" i="11"/>
  <c r="N394" i="11"/>
  <c r="U747" i="11"/>
  <c r="I747" i="11"/>
  <c r="I822" i="11"/>
  <c r="U822" i="11"/>
  <c r="M811" i="11"/>
  <c r="N811" i="11" s="1"/>
  <c r="U18" i="11"/>
  <c r="M29" i="11"/>
  <c r="N29" i="11" s="1"/>
  <c r="K1048" i="11"/>
  <c r="I6" i="11" s="1"/>
  <c r="H187" i="11"/>
  <c r="U68" i="11"/>
  <c r="I74" i="11"/>
  <c r="U75" i="11"/>
  <c r="U77" i="11"/>
  <c r="U78" i="11"/>
  <c r="U84" i="11"/>
  <c r="M88" i="11"/>
  <c r="N88" i="11" s="1"/>
  <c r="U94" i="11"/>
  <c r="I100" i="11"/>
  <c r="U101" i="11"/>
  <c r="U104" i="11"/>
  <c r="I110" i="11"/>
  <c r="U111" i="11"/>
  <c r="U113" i="11"/>
  <c r="U114" i="11"/>
  <c r="U120" i="11"/>
  <c r="I121" i="11"/>
  <c r="U122" i="11"/>
  <c r="I128" i="11"/>
  <c r="U129" i="11"/>
  <c r="U131" i="11"/>
  <c r="U132" i="11"/>
  <c r="I138" i="11"/>
  <c r="U139" i="11"/>
  <c r="U143" i="11"/>
  <c r="U147" i="11"/>
  <c r="U151" i="11"/>
  <c r="U155" i="11"/>
  <c r="U159" i="11"/>
  <c r="U162" i="11"/>
  <c r="I163" i="11"/>
  <c r="U166" i="11"/>
  <c r="I167" i="11"/>
  <c r="U170" i="11"/>
  <c r="I171" i="11"/>
  <c r="U174" i="11"/>
  <c r="I175" i="11"/>
  <c r="U178" i="11"/>
  <c r="I179" i="11"/>
  <c r="U182" i="11"/>
  <c r="I183" i="11"/>
  <c r="U186" i="11"/>
  <c r="U190" i="11"/>
  <c r="U194" i="11"/>
  <c r="U198" i="11"/>
  <c r="U202" i="11"/>
  <c r="U206" i="11"/>
  <c r="M207" i="11"/>
  <c r="N207" i="11" s="1"/>
  <c r="U208" i="11"/>
  <c r="U212" i="11"/>
  <c r="U216" i="11"/>
  <c r="M220" i="11"/>
  <c r="N220" i="11" s="1"/>
  <c r="U223" i="11"/>
  <c r="U227" i="11"/>
  <c r="U231" i="11"/>
  <c r="U235" i="11"/>
  <c r="U239" i="11"/>
  <c r="U243" i="11"/>
  <c r="U247" i="11"/>
  <c r="U251" i="11"/>
  <c r="M252" i="11"/>
  <c r="N252" i="11" s="1"/>
  <c r="U255" i="11"/>
  <c r="I256" i="11"/>
  <c r="U259" i="11"/>
  <c r="I260" i="11"/>
  <c r="U263" i="11"/>
  <c r="I264" i="11"/>
  <c r="U267" i="11"/>
  <c r="I268" i="11"/>
  <c r="I270" i="11"/>
  <c r="U273" i="11"/>
  <c r="I274" i="11"/>
  <c r="U277" i="11"/>
  <c r="I278" i="11"/>
  <c r="U281" i="11"/>
  <c r="I282" i="11"/>
  <c r="U287" i="11"/>
  <c r="I288" i="11"/>
  <c r="U291" i="11"/>
  <c r="I292" i="11"/>
  <c r="U295" i="11"/>
  <c r="I296" i="11"/>
  <c r="U299" i="11"/>
  <c r="G425" i="11"/>
  <c r="U303" i="11"/>
  <c r="U307" i="11"/>
  <c r="U310" i="11"/>
  <c r="I311" i="11"/>
  <c r="U314" i="11"/>
  <c r="I315" i="11"/>
  <c r="U318" i="11"/>
  <c r="I319" i="11"/>
  <c r="U326" i="11"/>
  <c r="U333" i="11"/>
  <c r="I333" i="11"/>
  <c r="U334" i="11"/>
  <c r="U335" i="11"/>
  <c r="I335" i="11"/>
  <c r="M334" i="11"/>
  <c r="N334" i="11" s="1"/>
  <c r="U336" i="11"/>
  <c r="U358" i="11"/>
  <c r="U363" i="11"/>
  <c r="I363" i="11"/>
  <c r="U364" i="11"/>
  <c r="U376" i="11"/>
  <c r="U377" i="11"/>
  <c r="M376" i="11"/>
  <c r="N376" i="11" s="1"/>
  <c r="I377" i="11"/>
  <c r="U386" i="11"/>
  <c r="U397" i="11"/>
  <c r="U407" i="11"/>
  <c r="U416" i="11"/>
  <c r="U421" i="11"/>
  <c r="I421" i="11"/>
  <c r="U430" i="11"/>
  <c r="U438" i="11"/>
  <c r="I439" i="11"/>
  <c r="U439" i="11"/>
  <c r="U450" i="11"/>
  <c r="U457" i="11"/>
  <c r="U468" i="11"/>
  <c r="I468" i="11"/>
  <c r="U487" i="11"/>
  <c r="I487" i="11"/>
  <c r="U488" i="11"/>
  <c r="U523" i="11"/>
  <c r="I523" i="11"/>
  <c r="U524" i="11"/>
  <c r="U570" i="11"/>
  <c r="U588" i="11"/>
  <c r="I588" i="11"/>
  <c r="M285" i="11"/>
  <c r="N285" i="11" s="1"/>
  <c r="I285" i="11"/>
  <c r="U1044" i="11"/>
  <c r="U1040" i="11"/>
  <c r="U1045" i="11"/>
  <c r="U1037" i="11"/>
  <c r="U1033" i="11"/>
  <c r="U1023" i="11"/>
  <c r="U997" i="11"/>
  <c r="U987" i="11"/>
  <c r="U965" i="11"/>
  <c r="U1031" i="11"/>
  <c r="U1029" i="11"/>
  <c r="U1021" i="11"/>
  <c r="U1019" i="11"/>
  <c r="U995" i="11"/>
  <c r="U993" i="11"/>
  <c r="U988" i="11"/>
  <c r="U985" i="11"/>
  <c r="U983" i="11"/>
  <c r="U1027" i="11"/>
  <c r="U1015" i="11"/>
  <c r="U1007" i="11"/>
  <c r="U1001" i="11"/>
  <c r="U989" i="11"/>
  <c r="U920" i="11"/>
  <c r="U1046" i="11"/>
  <c r="U1041" i="11"/>
  <c r="U1038" i="11"/>
  <c r="U1024" i="11"/>
  <c r="U998" i="11"/>
  <c r="U979" i="11"/>
  <c r="U957" i="11"/>
  <c r="U952" i="11"/>
  <c r="U944" i="11"/>
  <c r="U942" i="11"/>
  <c r="U918" i="11"/>
  <c r="U916" i="11"/>
  <c r="U912" i="11"/>
  <c r="U910" i="11"/>
  <c r="U906" i="11"/>
  <c r="U897" i="11"/>
  <c r="U893" i="11"/>
  <c r="U889" i="11"/>
  <c r="U883" i="11"/>
  <c r="U879" i="11"/>
  <c r="U875" i="11"/>
  <c r="U871" i="11"/>
  <c r="U865" i="11"/>
  <c r="U861" i="11"/>
  <c r="U857" i="11"/>
  <c r="U853" i="11"/>
  <c r="U849" i="11"/>
  <c r="U845" i="11"/>
  <c r="U843" i="11"/>
  <c r="U839" i="11"/>
  <c r="U835" i="11"/>
  <c r="U1011" i="11"/>
  <c r="U981" i="11"/>
  <c r="U963" i="11"/>
  <c r="U943" i="11"/>
  <c r="U940" i="11"/>
  <c r="U934" i="11"/>
  <c r="U894" i="11"/>
  <c r="U886" i="11"/>
  <c r="U880" i="11"/>
  <c r="U872" i="11"/>
  <c r="U866" i="11"/>
  <c r="U858" i="11"/>
  <c r="U850" i="11"/>
  <c r="U840" i="11"/>
  <c r="U831" i="11"/>
  <c r="U813" i="11"/>
  <c r="U803" i="11"/>
  <c r="U793" i="11"/>
  <c r="U1005" i="11"/>
  <c r="U1003" i="11"/>
  <c r="U984" i="11"/>
  <c r="U975" i="11"/>
  <c r="U948" i="11"/>
  <c r="U945" i="11"/>
  <c r="U930" i="11"/>
  <c r="U924" i="11"/>
  <c r="U913" i="11"/>
  <c r="U903" i="11"/>
  <c r="U900" i="11"/>
  <c r="U825" i="11"/>
  <c r="U799" i="11"/>
  <c r="U789" i="11"/>
  <c r="U1034" i="11"/>
  <c r="U1020" i="11"/>
  <c r="U1017" i="11"/>
  <c r="U994" i="11"/>
  <c r="U991" i="11"/>
  <c r="U938" i="11"/>
  <c r="U936" i="11"/>
  <c r="U921" i="11"/>
  <c r="U908" i="11"/>
  <c r="U902" i="11"/>
  <c r="U898" i="11"/>
  <c r="U890" i="11"/>
  <c r="U884" i="11"/>
  <c r="U876" i="11"/>
  <c r="U868" i="11"/>
  <c r="U862" i="11"/>
  <c r="U854" i="11"/>
  <c r="U1030" i="11"/>
  <c r="U968" i="11"/>
  <c r="U966" i="11"/>
  <c r="U928" i="11"/>
  <c r="U926" i="11"/>
  <c r="U901" i="11"/>
  <c r="U887" i="11"/>
  <c r="U867" i="11"/>
  <c r="U841" i="11"/>
  <c r="U836" i="11"/>
  <c r="U823" i="11"/>
  <c r="U774" i="11"/>
  <c r="U768" i="11"/>
  <c r="U762" i="11"/>
  <c r="U758" i="11"/>
  <c r="U754" i="11"/>
  <c r="U750" i="11"/>
  <c r="U746" i="11"/>
  <c r="U950" i="11"/>
  <c r="U917" i="11"/>
  <c r="U907" i="11"/>
  <c r="U895" i="11"/>
  <c r="U846" i="11"/>
  <c r="U828" i="11"/>
  <c r="U817" i="11"/>
  <c r="U807" i="11"/>
  <c r="U800" i="11"/>
  <c r="U790" i="11"/>
  <c r="U785" i="11"/>
  <c r="U778" i="11"/>
  <c r="U766" i="11"/>
  <c r="U873" i="11"/>
  <c r="U851" i="11"/>
  <c r="U797" i="11"/>
  <c r="U787" i="11"/>
  <c r="U761" i="11"/>
  <c r="U757" i="11"/>
  <c r="U753" i="11"/>
  <c r="U749" i="11"/>
  <c r="U745" i="11"/>
  <c r="U720" i="11"/>
  <c r="U668" i="11"/>
  <c r="U961" i="11"/>
  <c r="U959" i="11"/>
  <c r="U881" i="11"/>
  <c r="U832" i="11"/>
  <c r="U809" i="11"/>
  <c r="U794" i="11"/>
  <c r="U781" i="11"/>
  <c r="U763" i="11"/>
  <c r="U739" i="11"/>
  <c r="U723" i="11"/>
  <c r="U666" i="11"/>
  <c r="U664" i="11"/>
  <c r="U660" i="11"/>
  <c r="U644" i="11"/>
  <c r="U826" i="11"/>
  <c r="U727" i="11"/>
  <c r="U692" i="11"/>
  <c r="U688" i="11"/>
  <c r="U684" i="11"/>
  <c r="U680" i="11"/>
  <c r="U676" i="11"/>
  <c r="U672" i="11"/>
  <c r="U661" i="11"/>
  <c r="U658" i="11"/>
  <c r="U656" i="11"/>
  <c r="U642" i="11"/>
  <c r="U640" i="11"/>
  <c r="U638" i="11"/>
  <c r="U635" i="11"/>
  <c r="U631" i="11"/>
  <c r="U627" i="11"/>
  <c r="U623" i="11"/>
  <c r="U619" i="11"/>
  <c r="U615" i="11"/>
  <c r="U611" i="11"/>
  <c r="U609" i="11"/>
  <c r="U605" i="11"/>
  <c r="U601" i="11"/>
  <c r="U597" i="11"/>
  <c r="U593" i="11"/>
  <c r="U589" i="11"/>
  <c r="U585" i="11"/>
  <c r="U581" i="11"/>
  <c r="U859" i="11"/>
  <c r="U814" i="11"/>
  <c r="U740" i="11"/>
  <c r="U731" i="11"/>
  <c r="U724" i="11"/>
  <c r="U721" i="11"/>
  <c r="U718" i="11"/>
  <c r="U714" i="11"/>
  <c r="U710" i="11"/>
  <c r="U706" i="11"/>
  <c r="U702" i="11"/>
  <c r="U698" i="11"/>
  <c r="U665" i="11"/>
  <c r="U654" i="11"/>
  <c r="U652" i="11"/>
  <c r="U645" i="11"/>
  <c r="U636" i="11"/>
  <c r="U632" i="11"/>
  <c r="U628" i="11"/>
  <c r="U624" i="11"/>
  <c r="U620" i="11"/>
  <c r="U616" i="11"/>
  <c r="U612" i="11"/>
  <c r="U606" i="11"/>
  <c r="U602" i="11"/>
  <c r="U598" i="11"/>
  <c r="U594" i="11"/>
  <c r="U590" i="11"/>
  <c r="U586" i="11"/>
  <c r="U582" i="11"/>
  <c r="U578" i="11"/>
  <c r="U573" i="11"/>
  <c r="U569" i="11"/>
  <c r="U565" i="11"/>
  <c r="U557" i="11"/>
  <c r="U553" i="11"/>
  <c r="U549" i="11"/>
  <c r="U545" i="11"/>
  <c r="U541" i="11"/>
  <c r="U537" i="11"/>
  <c r="U533" i="11"/>
  <c r="U529" i="11"/>
  <c r="U525" i="11"/>
  <c r="U519" i="11"/>
  <c r="U515" i="11"/>
  <c r="U509" i="11"/>
  <c r="U505" i="11"/>
  <c r="U501" i="11"/>
  <c r="U497" i="11"/>
  <c r="U493" i="11"/>
  <c r="U489" i="11"/>
  <c r="U485" i="11"/>
  <c r="U480" i="11"/>
  <c r="U474" i="11"/>
  <c r="U470" i="11"/>
  <c r="U804" i="11"/>
  <c r="U772" i="11"/>
  <c r="U770" i="11"/>
  <c r="U728" i="11"/>
  <c r="U693" i="11"/>
  <c r="U685" i="11"/>
  <c r="U677" i="11"/>
  <c r="U669" i="11"/>
  <c r="U650" i="11"/>
  <c r="U621" i="11"/>
  <c r="U595" i="11"/>
  <c r="U579" i="11"/>
  <c r="U566" i="11"/>
  <c r="U546" i="11"/>
  <c r="U530" i="11"/>
  <c r="U510" i="11"/>
  <c r="U494" i="11"/>
  <c r="U466" i="11"/>
  <c r="U462" i="11"/>
  <c r="U444" i="11"/>
  <c r="U434" i="11"/>
  <c r="U419" i="11"/>
  <c r="U399" i="11"/>
  <c r="U388" i="11"/>
  <c r="U641" i="11"/>
  <c r="U625" i="11"/>
  <c r="U599" i="11"/>
  <c r="U583" i="11"/>
  <c r="U562" i="11"/>
  <c r="U560" i="11"/>
  <c r="U558" i="11"/>
  <c r="U542" i="11"/>
  <c r="U526" i="11"/>
  <c r="U506" i="11"/>
  <c r="U490" i="11"/>
  <c r="U456" i="11"/>
  <c r="U415" i="11"/>
  <c r="U405" i="11"/>
  <c r="U395" i="11"/>
  <c r="U384" i="11"/>
  <c r="U735" i="11"/>
  <c r="U689" i="11"/>
  <c r="U681" i="11"/>
  <c r="U673" i="11"/>
  <c r="U657" i="11"/>
  <c r="U648" i="11"/>
  <c r="U639" i="11"/>
  <c r="U629" i="11"/>
  <c r="U613" i="11"/>
  <c r="U603" i="11"/>
  <c r="U587" i="11"/>
  <c r="U574" i="11"/>
  <c r="U554" i="11"/>
  <c r="U538" i="11"/>
  <c r="U522" i="11"/>
  <c r="U520" i="11"/>
  <c r="U502" i="11"/>
  <c r="U486" i="11"/>
  <c r="U475" i="11"/>
  <c r="U467" i="11"/>
  <c r="U463" i="11"/>
  <c r="U454" i="11"/>
  <c r="U452" i="11"/>
  <c r="U445" i="11"/>
  <c r="U442" i="11"/>
  <c r="U435" i="11"/>
  <c r="U432" i="11"/>
  <c r="U420" i="11"/>
  <c r="U413" i="11"/>
  <c r="U411" i="11"/>
  <c r="U400" i="11"/>
  <c r="U389" i="11"/>
  <c r="U382" i="11"/>
  <c r="U380" i="11"/>
  <c r="U378" i="11"/>
  <c r="U369" i="11"/>
  <c r="U365" i="11"/>
  <c r="U361" i="11"/>
  <c r="U357" i="11"/>
  <c r="U351" i="11"/>
  <c r="U347" i="11"/>
  <c r="U345" i="11"/>
  <c r="U341" i="11"/>
  <c r="U337" i="11"/>
  <c r="U331" i="11"/>
  <c r="U325" i="11"/>
  <c r="M17" i="11"/>
  <c r="U66" i="11"/>
  <c r="U72" i="11"/>
  <c r="I78" i="11"/>
  <c r="U79" i="11"/>
  <c r="U82" i="11"/>
  <c r="U89" i="11"/>
  <c r="U92" i="11"/>
  <c r="U98" i="11"/>
  <c r="M102" i="11"/>
  <c r="N102" i="11" s="1"/>
  <c r="U108" i="11"/>
  <c r="I114" i="11"/>
  <c r="U115" i="11"/>
  <c r="U118" i="11"/>
  <c r="U126" i="11"/>
  <c r="I132" i="11"/>
  <c r="U133" i="11"/>
  <c r="U136" i="11"/>
  <c r="M137" i="11"/>
  <c r="N137" i="11" s="1"/>
  <c r="U141" i="11"/>
  <c r="U145" i="11"/>
  <c r="U149" i="11"/>
  <c r="U153" i="11"/>
  <c r="U157" i="11"/>
  <c r="M161" i="11"/>
  <c r="N161" i="11" s="1"/>
  <c r="U164" i="11"/>
  <c r="U168" i="11"/>
  <c r="U172" i="11"/>
  <c r="U176" i="11"/>
  <c r="U180" i="11"/>
  <c r="U184" i="11"/>
  <c r="U188" i="11"/>
  <c r="U189" i="11"/>
  <c r="I190" i="11"/>
  <c r="U193" i="11"/>
  <c r="I194" i="11"/>
  <c r="U197" i="11"/>
  <c r="I198" i="11"/>
  <c r="U201" i="11"/>
  <c r="I202" i="11"/>
  <c r="U205" i="11"/>
  <c r="I206" i="11"/>
  <c r="I208" i="11"/>
  <c r="U211" i="11"/>
  <c r="I212" i="11"/>
  <c r="U215" i="11"/>
  <c r="I216" i="11"/>
  <c r="U219" i="11"/>
  <c r="I220" i="11"/>
  <c r="U224" i="11"/>
  <c r="U228" i="11"/>
  <c r="U232" i="11"/>
  <c r="U236" i="11"/>
  <c r="U240" i="11"/>
  <c r="U244" i="11"/>
  <c r="U248" i="11"/>
  <c r="U253" i="11"/>
  <c r="U257" i="11"/>
  <c r="U261" i="11"/>
  <c r="U265" i="11"/>
  <c r="U269" i="11"/>
  <c r="U271" i="11"/>
  <c r="U275" i="11"/>
  <c r="U279" i="11"/>
  <c r="U283" i="11"/>
  <c r="U289" i="11"/>
  <c r="U293" i="11"/>
  <c r="U297" i="11"/>
  <c r="H425" i="11"/>
  <c r="M301" i="11"/>
  <c r="I301" i="11"/>
  <c r="U305" i="11"/>
  <c r="M309" i="11"/>
  <c r="N309" i="11" s="1"/>
  <c r="U312" i="11"/>
  <c r="U316" i="11"/>
  <c r="U319" i="11"/>
  <c r="U321" i="11"/>
  <c r="U323" i="11"/>
  <c r="U332" i="11"/>
  <c r="U339" i="11"/>
  <c r="I339" i="11"/>
  <c r="U340" i="11"/>
  <c r="U349" i="11"/>
  <c r="I349" i="11"/>
  <c r="U350" i="11"/>
  <c r="U362" i="11"/>
  <c r="U367" i="11"/>
  <c r="I367" i="11"/>
  <c r="U368" i="11"/>
  <c r="U374" i="11"/>
  <c r="U385" i="11"/>
  <c r="U390" i="11"/>
  <c r="I390" i="11"/>
  <c r="U396" i="11"/>
  <c r="U401" i="11"/>
  <c r="I401" i="11"/>
  <c r="U406" i="11"/>
  <c r="U423" i="11"/>
  <c r="I424" i="11"/>
  <c r="U424" i="11"/>
  <c r="U426" i="11"/>
  <c r="U441" i="11"/>
  <c r="I441" i="11"/>
  <c r="U443" i="11"/>
  <c r="U446" i="11"/>
  <c r="I446" i="11"/>
  <c r="U478" i="11"/>
  <c r="I478" i="11"/>
  <c r="U479" i="11"/>
  <c r="U503" i="11"/>
  <c r="I503" i="11"/>
  <c r="U504" i="11"/>
  <c r="U539" i="11"/>
  <c r="I539" i="11"/>
  <c r="M559" i="11"/>
  <c r="N559" i="11" s="1"/>
  <c r="H719" i="11"/>
  <c r="M577" i="11"/>
  <c r="I577" i="11"/>
  <c r="U577" i="11"/>
  <c r="U604" i="11"/>
  <c r="I604" i="11"/>
  <c r="U607" i="11"/>
  <c r="U346" i="11"/>
  <c r="U383" i="11"/>
  <c r="U414" i="11"/>
  <c r="U455" i="11"/>
  <c r="U459" i="11"/>
  <c r="U491" i="11"/>
  <c r="I491" i="11"/>
  <c r="U492" i="11"/>
  <c r="U507" i="11"/>
  <c r="I507" i="11"/>
  <c r="U508" i="11"/>
  <c r="U527" i="11"/>
  <c r="I527" i="11"/>
  <c r="U528" i="11"/>
  <c r="U543" i="11"/>
  <c r="I543" i="11"/>
  <c r="U544" i="11"/>
  <c r="M561" i="11"/>
  <c r="N561" i="11" s="1"/>
  <c r="I561" i="11"/>
  <c r="U563" i="11"/>
  <c r="I563" i="11"/>
  <c r="U564" i="11"/>
  <c r="U584" i="11"/>
  <c r="I584" i="11"/>
  <c r="U600" i="11"/>
  <c r="I600" i="11"/>
  <c r="U626" i="11"/>
  <c r="I626" i="11"/>
  <c r="U646" i="11"/>
  <c r="I646" i="11"/>
  <c r="I649" i="11"/>
  <c r="U649" i="11"/>
  <c r="M661" i="11"/>
  <c r="N661" i="11" s="1"/>
  <c r="I736" i="11"/>
  <c r="M743" i="11"/>
  <c r="N743" i="11" s="1"/>
  <c r="U736" i="11"/>
  <c r="H300" i="11"/>
  <c r="I346" i="11"/>
  <c r="U375" i="11"/>
  <c r="M380" i="11"/>
  <c r="N380" i="11" s="1"/>
  <c r="I383" i="11"/>
  <c r="U387" i="11"/>
  <c r="U398" i="11"/>
  <c r="U408" i="11"/>
  <c r="I414" i="11"/>
  <c r="U418" i="11"/>
  <c r="G481" i="11"/>
  <c r="M433" i="11"/>
  <c r="N433" i="11" s="1"/>
  <c r="M443" i="11"/>
  <c r="N443" i="11" s="1"/>
  <c r="I455" i="11"/>
  <c r="U461" i="11"/>
  <c r="U465" i="11"/>
  <c r="U469" i="11"/>
  <c r="U482" i="11"/>
  <c r="U495" i="11"/>
  <c r="I495" i="11"/>
  <c r="U496" i="11"/>
  <c r="U511" i="11"/>
  <c r="I511" i="11"/>
  <c r="U512" i="11"/>
  <c r="U513" i="11"/>
  <c r="I513" i="11"/>
  <c r="U514" i="11"/>
  <c r="U531" i="11"/>
  <c r="I531" i="11"/>
  <c r="U532" i="11"/>
  <c r="U547" i="11"/>
  <c r="I547" i="11"/>
  <c r="U548" i="11"/>
  <c r="U559" i="11"/>
  <c r="U561" i="11"/>
  <c r="U567" i="11"/>
  <c r="I567" i="11"/>
  <c r="U568" i="11"/>
  <c r="U580" i="11"/>
  <c r="I580" i="11"/>
  <c r="U596" i="11"/>
  <c r="I596" i="11"/>
  <c r="U622" i="11"/>
  <c r="I622" i="11"/>
  <c r="U651" i="11"/>
  <c r="I651" i="11"/>
  <c r="U379" i="11"/>
  <c r="U381" i="11"/>
  <c r="U391" i="11"/>
  <c r="U402" i="11"/>
  <c r="U412" i="11"/>
  <c r="U422" i="11"/>
  <c r="H481" i="11"/>
  <c r="I426" i="11"/>
  <c r="U427" i="11"/>
  <c r="U437" i="11"/>
  <c r="U447" i="11"/>
  <c r="U453" i="11"/>
  <c r="U458" i="11"/>
  <c r="U460" i="11"/>
  <c r="U472" i="11"/>
  <c r="I472" i="11"/>
  <c r="U473" i="11"/>
  <c r="U483" i="11"/>
  <c r="H576" i="11"/>
  <c r="I483" i="11"/>
  <c r="U484" i="11"/>
  <c r="U499" i="11"/>
  <c r="I499" i="11"/>
  <c r="U500" i="11"/>
  <c r="U517" i="11"/>
  <c r="I517" i="11"/>
  <c r="U518" i="11"/>
  <c r="M521" i="11"/>
  <c r="N521" i="11" s="1"/>
  <c r="U535" i="11"/>
  <c r="I535" i="11"/>
  <c r="U536" i="11"/>
  <c r="U551" i="11"/>
  <c r="I551" i="11"/>
  <c r="U552" i="11"/>
  <c r="U571" i="11"/>
  <c r="I571" i="11"/>
  <c r="U572" i="11"/>
  <c r="U592" i="11"/>
  <c r="I592" i="11"/>
  <c r="U608" i="11"/>
  <c r="I608" i="11"/>
  <c r="M640" i="11"/>
  <c r="N640" i="11" s="1"/>
  <c r="U618" i="11"/>
  <c r="I618" i="11"/>
  <c r="U634" i="11"/>
  <c r="I634" i="11"/>
  <c r="I773" i="11"/>
  <c r="U773" i="11"/>
  <c r="M477" i="11"/>
  <c r="N477" i="11" s="1"/>
  <c r="M512" i="11"/>
  <c r="N512" i="11" s="1"/>
  <c r="U637" i="11"/>
  <c r="U655" i="11"/>
  <c r="M722" i="11"/>
  <c r="I722" i="11"/>
  <c r="H776" i="11"/>
  <c r="U748" i="11"/>
  <c r="U760" i="11"/>
  <c r="I855" i="11"/>
  <c r="U855" i="11"/>
  <c r="M844" i="11"/>
  <c r="N844" i="11" s="1"/>
  <c r="U937" i="11"/>
  <c r="I937" i="11"/>
  <c r="U992" i="11"/>
  <c r="I992" i="11"/>
  <c r="M988" i="11"/>
  <c r="N988" i="11" s="1"/>
  <c r="I520" i="11"/>
  <c r="U540" i="11"/>
  <c r="U610" i="11"/>
  <c r="I637" i="11"/>
  <c r="U643" i="11"/>
  <c r="I655" i="11"/>
  <c r="U659" i="11"/>
  <c r="U663" i="11"/>
  <c r="U696" i="11"/>
  <c r="U700" i="11"/>
  <c r="U704" i="11"/>
  <c r="U708" i="11"/>
  <c r="U712" i="11"/>
  <c r="U716" i="11"/>
  <c r="U722" i="11"/>
  <c r="G719" i="11"/>
  <c r="I643" i="11"/>
  <c r="U647" i="11"/>
  <c r="U653" i="11"/>
  <c r="I659" i="11"/>
  <c r="U662" i="11"/>
  <c r="I663" i="11"/>
  <c r="U667" i="11"/>
  <c r="I667" i="11"/>
  <c r="U670" i="11"/>
  <c r="U674" i="11"/>
  <c r="U678" i="11"/>
  <c r="U682" i="11"/>
  <c r="U686" i="11"/>
  <c r="U690" i="11"/>
  <c r="U694" i="11"/>
  <c r="M695" i="11"/>
  <c r="N695" i="11" s="1"/>
  <c r="I696" i="11"/>
  <c r="U699" i="11"/>
  <c r="I700" i="11"/>
  <c r="U703" i="11"/>
  <c r="I704" i="11"/>
  <c r="U707" i="11"/>
  <c r="U711" i="11"/>
  <c r="U715" i="11"/>
  <c r="G776" i="11"/>
  <c r="U732" i="11"/>
  <c r="U756" i="11"/>
  <c r="I782" i="11"/>
  <c r="U782" i="11"/>
  <c r="I783" i="11"/>
  <c r="U783" i="11"/>
  <c r="I877" i="11"/>
  <c r="U877" i="11"/>
  <c r="I962" i="11"/>
  <c r="U962" i="11"/>
  <c r="U671" i="11"/>
  <c r="U675" i="11"/>
  <c r="U679" i="11"/>
  <c r="U683" i="11"/>
  <c r="U687" i="11"/>
  <c r="U691" i="11"/>
  <c r="U695" i="11"/>
  <c r="U697" i="11"/>
  <c r="U701" i="11"/>
  <c r="U705" i="11"/>
  <c r="U709" i="11"/>
  <c r="U713" i="11"/>
  <c r="U717" i="11"/>
  <c r="U725" i="11"/>
  <c r="U729" i="11"/>
  <c r="U733" i="11"/>
  <c r="U737" i="11"/>
  <c r="U741" i="11"/>
  <c r="U743" i="11"/>
  <c r="M778" i="11"/>
  <c r="I778" i="11"/>
  <c r="U779" i="11"/>
  <c r="U784" i="11"/>
  <c r="U788" i="11"/>
  <c r="I788" i="11"/>
  <c r="U791" i="11"/>
  <c r="U796" i="11"/>
  <c r="U798" i="11"/>
  <c r="I798" i="11"/>
  <c r="U801" i="11"/>
  <c r="U829" i="11"/>
  <c r="I847" i="11"/>
  <c r="U847" i="11"/>
  <c r="U848" i="11"/>
  <c r="I869" i="11"/>
  <c r="U869" i="11"/>
  <c r="U909" i="11"/>
  <c r="I909" i="11"/>
  <c r="U922" i="11"/>
  <c r="I922" i="11"/>
  <c r="M911" i="11"/>
  <c r="N911" i="11" s="1"/>
  <c r="I946" i="11"/>
  <c r="U946" i="11"/>
  <c r="M945" i="11"/>
  <c r="N945" i="11" s="1"/>
  <c r="U751" i="11"/>
  <c r="U755" i="11"/>
  <c r="U759" i="11"/>
  <c r="I767" i="11"/>
  <c r="U767" i="11"/>
  <c r="I769" i="11"/>
  <c r="U769" i="11"/>
  <c r="G899" i="11"/>
  <c r="Y777" i="11"/>
  <c r="I786" i="11"/>
  <c r="U786" i="11"/>
  <c r="I808" i="11"/>
  <c r="U808" i="11"/>
  <c r="I818" i="11"/>
  <c r="U818" i="11"/>
  <c r="I837" i="11"/>
  <c r="U837" i="11"/>
  <c r="U838" i="11"/>
  <c r="I838" i="11"/>
  <c r="I891" i="11"/>
  <c r="U891" i="11"/>
  <c r="U1025" i="11"/>
  <c r="I1025" i="11"/>
  <c r="U1035" i="11"/>
  <c r="I1035" i="11"/>
  <c r="M1028" i="11"/>
  <c r="N1028" i="11" s="1"/>
  <c r="U726" i="11"/>
  <c r="U730" i="11"/>
  <c r="U734" i="11"/>
  <c r="U738" i="11"/>
  <c r="U742" i="11"/>
  <c r="U764" i="11"/>
  <c r="U771" i="11"/>
  <c r="U775" i="11"/>
  <c r="I775" i="11"/>
  <c r="U795" i="11"/>
  <c r="M796" i="11"/>
  <c r="N796" i="11" s="1"/>
  <c r="U805" i="11"/>
  <c r="U810" i="11"/>
  <c r="U815" i="11"/>
  <c r="U820" i="11"/>
  <c r="U824" i="11"/>
  <c r="I824" i="11"/>
  <c r="U827" i="11"/>
  <c r="U833" i="11"/>
  <c r="I863" i="11"/>
  <c r="U863" i="11"/>
  <c r="I885" i="11"/>
  <c r="U885" i="11"/>
  <c r="I929" i="11"/>
  <c r="U929" i="11"/>
  <c r="U999" i="11"/>
  <c r="I999" i="11"/>
  <c r="U1018" i="11"/>
  <c r="I1018" i="11"/>
  <c r="M1009" i="11"/>
  <c r="N1009" i="11" s="1"/>
  <c r="U856" i="11"/>
  <c r="U864" i="11"/>
  <c r="U870" i="11"/>
  <c r="U878" i="11"/>
  <c r="M885" i="11"/>
  <c r="N885" i="11" s="1"/>
  <c r="U892" i="11"/>
  <c r="U932" i="11"/>
  <c r="I939" i="11"/>
  <c r="U939" i="11"/>
  <c r="U947" i="11"/>
  <c r="U1004" i="11"/>
  <c r="U752" i="11"/>
  <c r="H899" i="11"/>
  <c r="U777" i="11"/>
  <c r="U792" i="11"/>
  <c r="U802" i="11"/>
  <c r="U811" i="11"/>
  <c r="U812" i="11"/>
  <c r="U830" i="11"/>
  <c r="I848" i="11"/>
  <c r="I856" i="11"/>
  <c r="I864" i="11"/>
  <c r="I870" i="11"/>
  <c r="I878" i="11"/>
  <c r="I892" i="11"/>
  <c r="U905" i="11"/>
  <c r="U915" i="11"/>
  <c r="I925" i="11"/>
  <c r="M931" i="11"/>
  <c r="N931" i="11" s="1"/>
  <c r="U925" i="11"/>
  <c r="U931" i="11"/>
  <c r="I932" i="11"/>
  <c r="U941" i="11"/>
  <c r="I941" i="11"/>
  <c r="I947" i="11"/>
  <c r="I949" i="11"/>
  <c r="U949" i="11"/>
  <c r="I971" i="11"/>
  <c r="U971" i="11"/>
  <c r="M972" i="11"/>
  <c r="N972" i="11" s="1"/>
  <c r="U972" i="11"/>
  <c r="I972" i="11"/>
  <c r="I976" i="11"/>
  <c r="U976" i="11"/>
  <c r="I977" i="11"/>
  <c r="U977" i="11"/>
  <c r="U978" i="11"/>
  <c r="I978" i="11"/>
  <c r="I1004" i="11"/>
  <c r="I1006" i="11"/>
  <c r="U1006" i="11"/>
  <c r="M768" i="11"/>
  <c r="N768" i="11" s="1"/>
  <c r="U765" i="11"/>
  <c r="U780" i="11"/>
  <c r="U806" i="11"/>
  <c r="U816" i="11"/>
  <c r="M827" i="11"/>
  <c r="N827" i="11" s="1"/>
  <c r="U834" i="11"/>
  <c r="U842" i="11"/>
  <c r="U852" i="11"/>
  <c r="U860" i="11"/>
  <c r="U874" i="11"/>
  <c r="U882" i="11"/>
  <c r="U888" i="11"/>
  <c r="U896" i="11"/>
  <c r="G954" i="11"/>
  <c r="U904" i="11"/>
  <c r="U914" i="11"/>
  <c r="U927" i="11"/>
  <c r="I935" i="11"/>
  <c r="U935" i="11"/>
  <c r="U951" i="11"/>
  <c r="I951" i="11"/>
  <c r="U956" i="11"/>
  <c r="M955" i="11"/>
  <c r="I956" i="11"/>
  <c r="G1047" i="11"/>
  <c r="U964" i="11"/>
  <c r="I964" i="11"/>
  <c r="U967" i="11"/>
  <c r="I1012" i="11"/>
  <c r="U1012" i="11"/>
  <c r="I1013" i="11"/>
  <c r="U1013" i="11"/>
  <c r="I1042" i="11"/>
  <c r="U1042" i="11"/>
  <c r="U1043" i="11"/>
  <c r="I1043" i="11"/>
  <c r="U844" i="11"/>
  <c r="M868" i="11"/>
  <c r="N868" i="11" s="1"/>
  <c r="H954" i="11"/>
  <c r="U911" i="11"/>
  <c r="U919" i="11"/>
  <c r="I953" i="11"/>
  <c r="U953" i="11"/>
  <c r="H1047" i="11"/>
  <c r="I955" i="11"/>
  <c r="U955" i="11"/>
  <c r="I958" i="11"/>
  <c r="U958" i="11"/>
  <c r="U973" i="11"/>
  <c r="I980" i="11"/>
  <c r="U980" i="11"/>
  <c r="U1008" i="11"/>
  <c r="I1008" i="11"/>
  <c r="U1014" i="11"/>
  <c r="I900" i="11"/>
  <c r="M902" i="11"/>
  <c r="I919" i="11"/>
  <c r="U923" i="11"/>
  <c r="U933" i="11"/>
  <c r="U960" i="11"/>
  <c r="U982" i="11"/>
  <c r="I982" i="11"/>
  <c r="I990" i="11"/>
  <c r="U990" i="11"/>
  <c r="I1002" i="11"/>
  <c r="U1002" i="11"/>
  <c r="I1016" i="11"/>
  <c r="U1016" i="11"/>
  <c r="I1028" i="11"/>
  <c r="U1028" i="11"/>
  <c r="U986" i="11"/>
  <c r="U996" i="11"/>
  <c r="U1022" i="11"/>
  <c r="U1032" i="11"/>
  <c r="U974" i="11"/>
  <c r="I986" i="11"/>
  <c r="I996" i="11"/>
  <c r="U1000" i="11"/>
  <c r="U1009" i="11"/>
  <c r="U1010" i="11"/>
  <c r="I1022" i="11"/>
  <c r="U1026" i="11"/>
  <c r="I1032" i="11"/>
  <c r="U1036" i="11"/>
  <c r="U1039" i="11"/>
  <c r="T30" i="3"/>
  <c r="H30" i="3"/>
  <c r="T38" i="3"/>
  <c r="H38" i="3"/>
  <c r="T45" i="3"/>
  <c r="T52" i="3"/>
  <c r="H52" i="3"/>
  <c r="T67" i="3"/>
  <c r="T75" i="3"/>
  <c r="M80" i="3"/>
  <c r="T85" i="3"/>
  <c r="H85" i="3"/>
  <c r="T100" i="3"/>
  <c r="T102" i="3"/>
  <c r="T207" i="3"/>
  <c r="T23" i="3"/>
  <c r="T25" i="3"/>
  <c r="T29" i="3"/>
  <c r="T37" i="3"/>
  <c r="T46" i="3"/>
  <c r="H46" i="3"/>
  <c r="T59" i="3"/>
  <c r="T68" i="3"/>
  <c r="H68" i="3"/>
  <c r="T76" i="3"/>
  <c r="H76" i="3"/>
  <c r="T92" i="3"/>
  <c r="T93" i="3"/>
  <c r="H93" i="3"/>
  <c r="T101" i="3"/>
  <c r="H101" i="3"/>
  <c r="T106" i="3"/>
  <c r="T107" i="3"/>
  <c r="H107" i="3"/>
  <c r="T114" i="3"/>
  <c r="T115" i="3"/>
  <c r="H115" i="3"/>
  <c r="T122" i="3"/>
  <c r="T123" i="3"/>
  <c r="H123" i="3"/>
  <c r="T124" i="3"/>
  <c r="T128" i="3"/>
  <c r="T129" i="3"/>
  <c r="H129" i="3"/>
  <c r="T136" i="3"/>
  <c r="T139" i="3"/>
  <c r="H140" i="3"/>
  <c r="T140" i="3"/>
  <c r="T145" i="3"/>
  <c r="T146" i="3"/>
  <c r="H146" i="3"/>
  <c r="T161" i="3"/>
  <c r="T162" i="3"/>
  <c r="H162" i="3"/>
  <c r="T175" i="3"/>
  <c r="T176" i="3"/>
  <c r="H176" i="3"/>
  <c r="T191" i="3"/>
  <c r="T192" i="3"/>
  <c r="H192" i="3"/>
  <c r="T208" i="3"/>
  <c r="H208" i="3"/>
  <c r="T226" i="3"/>
  <c r="H226" i="3"/>
  <c r="T239" i="3"/>
  <c r="T252" i="3"/>
  <c r="T269" i="3"/>
  <c r="H269" i="3"/>
  <c r="T282" i="3"/>
  <c r="T299" i="3"/>
  <c r="H299" i="3"/>
  <c r="T319" i="3"/>
  <c r="T320" i="3"/>
  <c r="H320" i="3"/>
  <c r="T335" i="3"/>
  <c r="T336" i="3"/>
  <c r="H336" i="3"/>
  <c r="T343" i="3"/>
  <c r="H344" i="3"/>
  <c r="T344" i="3"/>
  <c r="T362" i="3"/>
  <c r="T380" i="3"/>
  <c r="H381" i="3"/>
  <c r="T381" i="3"/>
  <c r="T397" i="3"/>
  <c r="H397" i="3"/>
  <c r="T398" i="3"/>
  <c r="T409" i="3"/>
  <c r="T421" i="3"/>
  <c r="T469" i="3"/>
  <c r="H469" i="3"/>
  <c r="T470" i="3"/>
  <c r="T489" i="3"/>
  <c r="T546" i="3"/>
  <c r="H816" i="3"/>
  <c r="T816" i="3"/>
  <c r="T818" i="3"/>
  <c r="H819" i="3"/>
  <c r="T819" i="3"/>
  <c r="T842" i="3"/>
  <c r="H842" i="3"/>
  <c r="T853" i="3"/>
  <c r="T20" i="3"/>
  <c r="H21" i="3"/>
  <c r="T27" i="3"/>
  <c r="H28" i="3"/>
  <c r="T28" i="3"/>
  <c r="T35" i="3"/>
  <c r="H36" i="3"/>
  <c r="T36" i="3"/>
  <c r="T43" i="3"/>
  <c r="H44" i="3"/>
  <c r="T44" i="3"/>
  <c r="L51" i="3"/>
  <c r="M51" i="3" s="1"/>
  <c r="T57" i="3"/>
  <c r="H58" i="3"/>
  <c r="T58" i="3"/>
  <c r="T65" i="3"/>
  <c r="H66" i="3"/>
  <c r="T66" i="3"/>
  <c r="T73" i="3"/>
  <c r="H74" i="3"/>
  <c r="T74" i="3"/>
  <c r="T80" i="3"/>
  <c r="T82" i="3"/>
  <c r="H83" i="3"/>
  <c r="T83" i="3"/>
  <c r="T90" i="3"/>
  <c r="H91" i="3"/>
  <c r="T91" i="3"/>
  <c r="T98" i="3"/>
  <c r="H99" i="3"/>
  <c r="L102" i="3"/>
  <c r="M102" i="3" s="1"/>
  <c r="T99" i="3"/>
  <c r="T104" i="3"/>
  <c r="H105" i="3"/>
  <c r="T105" i="3"/>
  <c r="T112" i="3"/>
  <c r="H113" i="3"/>
  <c r="T113" i="3"/>
  <c r="T120" i="3"/>
  <c r="H121" i="3"/>
  <c r="T121" i="3"/>
  <c r="T126" i="3"/>
  <c r="H127" i="3"/>
  <c r="T127" i="3"/>
  <c r="T134" i="3"/>
  <c r="T137" i="3"/>
  <c r="T138" i="3"/>
  <c r="G203" i="3"/>
  <c r="H138" i="3"/>
  <c r="L136" i="3"/>
  <c r="T149" i="3"/>
  <c r="T150" i="3"/>
  <c r="H150" i="3"/>
  <c r="T165" i="3"/>
  <c r="T166" i="3"/>
  <c r="H166" i="3"/>
  <c r="T179" i="3"/>
  <c r="T180" i="3"/>
  <c r="H180" i="3"/>
  <c r="T195" i="3"/>
  <c r="T196" i="3"/>
  <c r="H196" i="3"/>
  <c r="F244" i="3"/>
  <c r="T211" i="3"/>
  <c r="T212" i="3"/>
  <c r="H212" i="3"/>
  <c r="T229" i="3"/>
  <c r="T230" i="3"/>
  <c r="H230" i="3"/>
  <c r="T243" i="3"/>
  <c r="L245" i="3"/>
  <c r="T256" i="3"/>
  <c r="T257" i="3"/>
  <c r="H257" i="3"/>
  <c r="L276" i="3"/>
  <c r="M276" i="3" s="1"/>
  <c r="T272" i="3"/>
  <c r="T273" i="3"/>
  <c r="H273" i="3"/>
  <c r="T286" i="3"/>
  <c r="T287" i="3"/>
  <c r="H287" i="3"/>
  <c r="T310" i="3"/>
  <c r="T323" i="3"/>
  <c r="T324" i="3"/>
  <c r="H324" i="3"/>
  <c r="T326" i="3"/>
  <c r="T331" i="3"/>
  <c r="H331" i="3"/>
  <c r="T333" i="3"/>
  <c r="H334" i="3"/>
  <c r="T334" i="3"/>
  <c r="T392" i="3"/>
  <c r="T436" i="3"/>
  <c r="H436" i="3"/>
  <c r="T437" i="3"/>
  <c r="T482" i="3"/>
  <c r="H482" i="3"/>
  <c r="T914" i="3"/>
  <c r="T910" i="3"/>
  <c r="T906" i="3"/>
  <c r="T902" i="3"/>
  <c r="T915" i="3"/>
  <c r="T911" i="3"/>
  <c r="T907" i="3"/>
  <c r="T903" i="3"/>
  <c r="T899" i="3"/>
  <c r="T893" i="3"/>
  <c r="T889" i="3"/>
  <c r="T885" i="3"/>
  <c r="T881" i="3"/>
  <c r="T877" i="3"/>
  <c r="T873" i="3"/>
  <c r="T869" i="3"/>
  <c r="T865" i="3"/>
  <c r="T912" i="3"/>
  <c r="T894" i="3"/>
  <c r="T886" i="3"/>
  <c r="T870" i="3"/>
  <c r="T856" i="3"/>
  <c r="T849" i="3"/>
  <c r="T845" i="3"/>
  <c r="T841" i="3"/>
  <c r="T837" i="3"/>
  <c r="T822" i="3"/>
  <c r="T916" i="3"/>
  <c r="T900" i="3"/>
  <c r="T882" i="3"/>
  <c r="T866" i="3"/>
  <c r="T904" i="3"/>
  <c r="T878" i="3"/>
  <c r="T860" i="3"/>
  <c r="T852" i="3"/>
  <c r="T848" i="3"/>
  <c r="T844" i="3"/>
  <c r="T840" i="3"/>
  <c r="T836" i="3"/>
  <c r="T908" i="3"/>
  <c r="T890" i="3"/>
  <c r="T874" i="3"/>
  <c r="T830" i="3"/>
  <c r="T826" i="3"/>
  <c r="T827" i="3"/>
  <c r="T820" i="3"/>
  <c r="T806" i="3"/>
  <c r="T796" i="3"/>
  <c r="T766" i="3"/>
  <c r="T813" i="3"/>
  <c r="T802" i="3"/>
  <c r="T792" i="3"/>
  <c r="T782" i="3"/>
  <c r="T831" i="3"/>
  <c r="T807" i="3"/>
  <c r="T800" i="3"/>
  <c r="T797" i="3"/>
  <c r="T790" i="3"/>
  <c r="T788" i="3"/>
  <c r="T783" i="3"/>
  <c r="T776" i="3"/>
  <c r="T774" i="3"/>
  <c r="T767" i="3"/>
  <c r="T764" i="3"/>
  <c r="T757" i="3"/>
  <c r="T753" i="3"/>
  <c r="T749" i="3"/>
  <c r="T745" i="3"/>
  <c r="T741" i="3"/>
  <c r="T735" i="3"/>
  <c r="T731" i="3"/>
  <c r="T727" i="3"/>
  <c r="T723" i="3"/>
  <c r="T719" i="3"/>
  <c r="T713" i="3"/>
  <c r="T709" i="3"/>
  <c r="T772" i="3"/>
  <c r="T746" i="3"/>
  <c r="T728" i="3"/>
  <c r="T710" i="3"/>
  <c r="T705" i="3"/>
  <c r="T701" i="3"/>
  <c r="T697" i="3"/>
  <c r="T693" i="3"/>
  <c r="T689" i="3"/>
  <c r="T676" i="3"/>
  <c r="T667" i="3"/>
  <c r="T658" i="3"/>
  <c r="T651" i="3"/>
  <c r="T642" i="3"/>
  <c r="T635" i="3"/>
  <c r="T626" i="3"/>
  <c r="T619" i="3"/>
  <c r="T601" i="3"/>
  <c r="T793" i="3"/>
  <c r="T786" i="3"/>
  <c r="T758" i="3"/>
  <c r="T742" i="3"/>
  <c r="T724" i="3"/>
  <c r="T674" i="3"/>
  <c r="T672" i="3"/>
  <c r="T670" i="3"/>
  <c r="T656" i="3"/>
  <c r="T654" i="3"/>
  <c r="T640" i="3"/>
  <c r="T638" i="3"/>
  <c r="T624" i="3"/>
  <c r="T622" i="3"/>
  <c r="T613" i="3"/>
  <c r="T599" i="3"/>
  <c r="T595" i="3"/>
  <c r="T591" i="3"/>
  <c r="T587" i="3"/>
  <c r="T578" i="3"/>
  <c r="T574" i="3"/>
  <c r="T570" i="3"/>
  <c r="T566" i="3"/>
  <c r="T560" i="3"/>
  <c r="T556" i="3"/>
  <c r="T552" i="3"/>
  <c r="T803" i="3"/>
  <c r="T770" i="3"/>
  <c r="T754" i="3"/>
  <c r="T736" i="3"/>
  <c r="T720" i="3"/>
  <c r="T666" i="3"/>
  <c r="T650" i="3"/>
  <c r="T634" i="3"/>
  <c r="T618" i="3"/>
  <c r="T609" i="3"/>
  <c r="T602" i="3"/>
  <c r="T630" i="3"/>
  <c r="T623" i="3"/>
  <c r="T616" i="3"/>
  <c r="T593" i="3"/>
  <c r="T575" i="3"/>
  <c r="T567" i="3"/>
  <c r="T561" i="3"/>
  <c r="T553" i="3"/>
  <c r="T548" i="3"/>
  <c r="T538" i="3"/>
  <c r="T517" i="3"/>
  <c r="T491" i="3"/>
  <c r="T784" i="3"/>
  <c r="T765" i="3"/>
  <c r="T750" i="3"/>
  <c r="T732" i="3"/>
  <c r="T714" i="3"/>
  <c r="T646" i="3"/>
  <c r="T639" i="3"/>
  <c r="T632" i="3"/>
  <c r="T589" i="3"/>
  <c r="T544" i="3"/>
  <c r="T534" i="3"/>
  <c r="T513" i="3"/>
  <c r="T487" i="3"/>
  <c r="T680" i="3"/>
  <c r="T673" i="3"/>
  <c r="T662" i="3"/>
  <c r="T655" i="3"/>
  <c r="T648" i="3"/>
  <c r="T605" i="3"/>
  <c r="T585" i="3"/>
  <c r="T582" i="3"/>
  <c r="T579" i="3"/>
  <c r="T571" i="3"/>
  <c r="T563" i="3"/>
  <c r="T557" i="3"/>
  <c r="T549" i="3"/>
  <c r="T539" i="3"/>
  <c r="T532" i="3"/>
  <c r="T530" i="3"/>
  <c r="T518" i="3"/>
  <c r="T511" i="3"/>
  <c r="T509" i="3"/>
  <c r="T501" i="3"/>
  <c r="T499" i="3"/>
  <c r="T492" i="3"/>
  <c r="T485" i="3"/>
  <c r="T483" i="3"/>
  <c r="T479" i="3"/>
  <c r="T475" i="3"/>
  <c r="T467" i="3"/>
  <c r="T461" i="3"/>
  <c r="T456" i="3"/>
  <c r="T452" i="3"/>
  <c r="T448" i="3"/>
  <c r="T444" i="3"/>
  <c r="T440" i="3"/>
  <c r="T434" i="3"/>
  <c r="T430" i="3"/>
  <c r="T426" i="3"/>
  <c r="T422" i="3"/>
  <c r="T416" i="3"/>
  <c r="T412" i="3"/>
  <c r="T408" i="3"/>
  <c r="T403" i="3"/>
  <c r="T399" i="3"/>
  <c r="T395" i="3"/>
  <c r="T391" i="3"/>
  <c r="T777" i="3"/>
  <c r="T576" i="3"/>
  <c r="T562" i="3"/>
  <c r="T535" i="3"/>
  <c r="T528" i="3"/>
  <c r="T514" i="3"/>
  <c r="T507" i="3"/>
  <c r="T449" i="3"/>
  <c r="T427" i="3"/>
  <c r="T404" i="3"/>
  <c r="T382" i="3"/>
  <c r="T374" i="3"/>
  <c r="T366" i="3"/>
  <c r="T355" i="3"/>
  <c r="T329" i="3"/>
  <c r="T266" i="3"/>
  <c r="T237" i="3"/>
  <c r="T227" i="3"/>
  <c r="T217" i="3"/>
  <c r="T209" i="3"/>
  <c r="T197" i="3"/>
  <c r="T193" i="3"/>
  <c r="T181" i="3"/>
  <c r="T173" i="3"/>
  <c r="T167" i="3"/>
  <c r="T147" i="3"/>
  <c r="T143" i="3"/>
  <c r="T597" i="3"/>
  <c r="T584" i="3"/>
  <c r="T495" i="3"/>
  <c r="T445" i="3"/>
  <c r="T423" i="3"/>
  <c r="T417" i="3"/>
  <c r="T400" i="3"/>
  <c r="T384" i="3"/>
  <c r="T376" i="3"/>
  <c r="T368" i="3"/>
  <c r="T353" i="3"/>
  <c r="T351" i="3"/>
  <c r="T341" i="3"/>
  <c r="T327" i="3"/>
  <c r="T325" i="3"/>
  <c r="T321" i="3"/>
  <c r="T317" i="3"/>
  <c r="T313" i="3"/>
  <c r="T307" i="3"/>
  <c r="T303" i="3"/>
  <c r="T302" i="3"/>
  <c r="T300" i="3"/>
  <c r="T296" i="3"/>
  <c r="T292" i="3"/>
  <c r="T288" i="3"/>
  <c r="T284" i="3"/>
  <c r="T280" i="3"/>
  <c r="T274" i="3"/>
  <c r="T270" i="3"/>
  <c r="T262" i="3"/>
  <c r="T258" i="3"/>
  <c r="T254" i="3"/>
  <c r="T250" i="3"/>
  <c r="T246" i="3"/>
  <c r="T241" i="3"/>
  <c r="T231" i="3"/>
  <c r="T223" i="3"/>
  <c r="T213" i="3"/>
  <c r="T205" i="3"/>
  <c r="T200" i="3"/>
  <c r="T189" i="3"/>
  <c r="T185" i="3"/>
  <c r="T177" i="3"/>
  <c r="T163" i="3"/>
  <c r="T159" i="3"/>
  <c r="T155" i="3"/>
  <c r="T151" i="3"/>
  <c r="T682" i="3"/>
  <c r="T607" i="3"/>
  <c r="T568" i="3"/>
  <c r="T554" i="3"/>
  <c r="T545" i="3"/>
  <c r="T526" i="3"/>
  <c r="T505" i="3"/>
  <c r="T488" i="3"/>
  <c r="T468" i="3"/>
  <c r="T462" i="3"/>
  <c r="T441" i="3"/>
  <c r="T435" i="3"/>
  <c r="T413" i="3"/>
  <c r="T396" i="3"/>
  <c r="T378" i="3"/>
  <c r="T370" i="3"/>
  <c r="T356" i="3"/>
  <c r="T347" i="3"/>
  <c r="T337" i="3"/>
  <c r="T330" i="3"/>
  <c r="T26" i="3"/>
  <c r="T60" i="3"/>
  <c r="H60" i="3"/>
  <c r="T84" i="3"/>
  <c r="T225" i="3"/>
  <c r="T240" i="3"/>
  <c r="H240" i="3"/>
  <c r="T253" i="3"/>
  <c r="H253" i="3"/>
  <c r="T268" i="3"/>
  <c r="T298" i="3"/>
  <c r="T309" i="3"/>
  <c r="G79" i="3"/>
  <c r="H17" i="3"/>
  <c r="T18" i="3"/>
  <c r="T33" i="3"/>
  <c r="T41" i="3"/>
  <c r="T49" i="3"/>
  <c r="T50" i="3"/>
  <c r="H50" i="3"/>
  <c r="T51" i="3"/>
  <c r="T55" i="3"/>
  <c r="T89" i="3"/>
  <c r="H89" i="3"/>
  <c r="T96" i="3"/>
  <c r="T103" i="3"/>
  <c r="H103" i="3"/>
  <c r="T110" i="3"/>
  <c r="T111" i="3"/>
  <c r="H111" i="3"/>
  <c r="T118" i="3"/>
  <c r="T119" i="3"/>
  <c r="H119" i="3"/>
  <c r="T125" i="3"/>
  <c r="H125" i="3"/>
  <c r="T132" i="3"/>
  <c r="T133" i="3"/>
  <c r="H133" i="3"/>
  <c r="T153" i="3"/>
  <c r="T154" i="3"/>
  <c r="H154" i="3"/>
  <c r="T183" i="3"/>
  <c r="T184" i="3"/>
  <c r="H184" i="3"/>
  <c r="T199" i="3"/>
  <c r="T202" i="3"/>
  <c r="T215" i="3"/>
  <c r="T216" i="3"/>
  <c r="H216" i="3"/>
  <c r="T260" i="3"/>
  <c r="T261" i="3"/>
  <c r="H261" i="3"/>
  <c r="T290" i="3"/>
  <c r="T291" i="3"/>
  <c r="H291" i="3"/>
  <c r="F361" i="3"/>
  <c r="T311" i="3"/>
  <c r="T312" i="3"/>
  <c r="H312" i="3"/>
  <c r="T364" i="3"/>
  <c r="H365" i="3"/>
  <c r="T365" i="3"/>
  <c r="T386" i="3"/>
  <c r="T431" i="3"/>
  <c r="T463" i="3"/>
  <c r="H463" i="3"/>
  <c r="T464" i="3"/>
  <c r="L465" i="3"/>
  <c r="G523" i="3"/>
  <c r="H481" i="3"/>
  <c r="T481" i="3"/>
  <c r="L481" i="3"/>
  <c r="T524" i="3"/>
  <c r="T283" i="3"/>
  <c r="H283" i="3"/>
  <c r="T24" i="3"/>
  <c r="T34" i="3"/>
  <c r="H34" i="3"/>
  <c r="T42" i="3"/>
  <c r="H42" i="3"/>
  <c r="T56" i="3"/>
  <c r="H56" i="3"/>
  <c r="T63" i="3"/>
  <c r="T64" i="3"/>
  <c r="H64" i="3"/>
  <c r="T71" i="3"/>
  <c r="T72" i="3"/>
  <c r="H72" i="3"/>
  <c r="F135" i="3"/>
  <c r="T81" i="3"/>
  <c r="H81" i="3"/>
  <c r="T88" i="3"/>
  <c r="T97" i="3"/>
  <c r="H97" i="3"/>
  <c r="L17" i="3"/>
  <c r="W918" i="3"/>
  <c r="H9" i="3" s="1"/>
  <c r="H18" i="3"/>
  <c r="T19" i="3"/>
  <c r="T22" i="3"/>
  <c r="T31" i="3"/>
  <c r="H32" i="3"/>
  <c r="T32" i="3"/>
  <c r="T39" i="3"/>
  <c r="H40" i="3"/>
  <c r="T40" i="3"/>
  <c r="T47" i="3"/>
  <c r="H48" i="3"/>
  <c r="T48" i="3"/>
  <c r="T53" i="3"/>
  <c r="H54" i="3"/>
  <c r="T54" i="3"/>
  <c r="T61" i="3"/>
  <c r="H62" i="3"/>
  <c r="T62" i="3"/>
  <c r="T69" i="3"/>
  <c r="H70" i="3"/>
  <c r="T70" i="3"/>
  <c r="T77" i="3"/>
  <c r="H78" i="3"/>
  <c r="T78" i="3"/>
  <c r="T86" i="3"/>
  <c r="H87" i="3"/>
  <c r="T87" i="3"/>
  <c r="T94" i="3"/>
  <c r="H95" i="3"/>
  <c r="T95" i="3"/>
  <c r="T108" i="3"/>
  <c r="H109" i="3"/>
  <c r="T109" i="3"/>
  <c r="T116" i="3"/>
  <c r="H117" i="3"/>
  <c r="L124" i="3"/>
  <c r="M124" i="3" s="1"/>
  <c r="T117" i="3"/>
  <c r="T130" i="3"/>
  <c r="H131" i="3"/>
  <c r="T131" i="3"/>
  <c r="F203" i="3"/>
  <c r="T141" i="3"/>
  <c r="T142" i="3"/>
  <c r="H142" i="3"/>
  <c r="T157" i="3"/>
  <c r="T158" i="3"/>
  <c r="H158" i="3"/>
  <c r="L169" i="3"/>
  <c r="M169" i="3" s="1"/>
  <c r="T171" i="3"/>
  <c r="T172" i="3"/>
  <c r="H172" i="3"/>
  <c r="T187" i="3"/>
  <c r="T188" i="3"/>
  <c r="H188" i="3"/>
  <c r="T219" i="3"/>
  <c r="T220" i="3"/>
  <c r="H220" i="3"/>
  <c r="T221" i="3"/>
  <c r="T222" i="3"/>
  <c r="H222" i="3"/>
  <c r="L233" i="3"/>
  <c r="M233" i="3" s="1"/>
  <c r="T233" i="3"/>
  <c r="T235" i="3"/>
  <c r="T236" i="3"/>
  <c r="H236" i="3"/>
  <c r="T248" i="3"/>
  <c r="T249" i="3"/>
  <c r="H249" i="3"/>
  <c r="T264" i="3"/>
  <c r="T265" i="3"/>
  <c r="H265" i="3"/>
  <c r="T276" i="3"/>
  <c r="T278" i="3"/>
  <c r="T279" i="3"/>
  <c r="H279" i="3"/>
  <c r="T294" i="3"/>
  <c r="T295" i="3"/>
  <c r="H295" i="3"/>
  <c r="G301" i="3"/>
  <c r="T305" i="3"/>
  <c r="T306" i="3"/>
  <c r="H306" i="3"/>
  <c r="T315" i="3"/>
  <c r="T316" i="3"/>
  <c r="H316" i="3"/>
  <c r="T345" i="3"/>
  <c r="T346" i="3"/>
  <c r="H346" i="3"/>
  <c r="T352" i="3"/>
  <c r="T357" i="3"/>
  <c r="H357" i="3"/>
  <c r="T359" i="3"/>
  <c r="H360" i="3"/>
  <c r="T360" i="3"/>
  <c r="T372" i="3"/>
  <c r="H373" i="3"/>
  <c r="T373" i="3"/>
  <c r="T414" i="3"/>
  <c r="H414" i="3"/>
  <c r="T415" i="3"/>
  <c r="T442" i="3"/>
  <c r="H442" i="3"/>
  <c r="T443" i="3"/>
  <c r="T476" i="3"/>
  <c r="T497" i="3"/>
  <c r="T521" i="3"/>
  <c r="H522" i="3"/>
  <c r="T522" i="3"/>
  <c r="H558" i="3"/>
  <c r="T558" i="3"/>
  <c r="T664" i="3"/>
  <c r="T665" i="3"/>
  <c r="H665" i="3"/>
  <c r="T671" i="3"/>
  <c r="E918" i="3"/>
  <c r="D6" i="3" s="1"/>
  <c r="I918" i="3"/>
  <c r="D11" i="3" s="1"/>
  <c r="T144" i="3"/>
  <c r="T148" i="3"/>
  <c r="T152" i="3"/>
  <c r="T156" i="3"/>
  <c r="T160" i="3"/>
  <c r="T164" i="3"/>
  <c r="T168" i="3"/>
  <c r="T169" i="3"/>
  <c r="T170" i="3"/>
  <c r="T174" i="3"/>
  <c r="T178" i="3"/>
  <c r="T182" i="3"/>
  <c r="T186" i="3"/>
  <c r="T190" i="3"/>
  <c r="T194" i="3"/>
  <c r="T198" i="3"/>
  <c r="T201" i="3"/>
  <c r="T204" i="3"/>
  <c r="U204" i="3" s="1"/>
  <c r="T206" i="3"/>
  <c r="T210" i="3"/>
  <c r="T214" i="3"/>
  <c r="T218" i="3"/>
  <c r="L221" i="3"/>
  <c r="M221" i="3" s="1"/>
  <c r="T224" i="3"/>
  <c r="T228" i="3"/>
  <c r="T232" i="3"/>
  <c r="T234" i="3"/>
  <c r="T238" i="3"/>
  <c r="T242" i="3"/>
  <c r="T245" i="3"/>
  <c r="T247" i="3"/>
  <c r="T251" i="3"/>
  <c r="T255" i="3"/>
  <c r="T259" i="3"/>
  <c r="T263" i="3"/>
  <c r="T267" i="3"/>
  <c r="T271" i="3"/>
  <c r="T275" i="3"/>
  <c r="T277" i="3"/>
  <c r="T281" i="3"/>
  <c r="T285" i="3"/>
  <c r="T289" i="3"/>
  <c r="T293" i="3"/>
  <c r="T297" i="3"/>
  <c r="T304" i="3"/>
  <c r="T308" i="3"/>
  <c r="T314" i="3"/>
  <c r="T318" i="3"/>
  <c r="T322" i="3"/>
  <c r="T339" i="3"/>
  <c r="T340" i="3"/>
  <c r="T342" i="3"/>
  <c r="T349" i="3"/>
  <c r="T350" i="3"/>
  <c r="F405" i="3"/>
  <c r="T363" i="3"/>
  <c r="H363" i="3"/>
  <c r="T371" i="3"/>
  <c r="H371" i="3"/>
  <c r="T379" i="3"/>
  <c r="H379" i="3"/>
  <c r="T389" i="3"/>
  <c r="T401" i="3"/>
  <c r="H401" i="3"/>
  <c r="T402" i="3"/>
  <c r="F457" i="3"/>
  <c r="T418" i="3"/>
  <c r="H418" i="3"/>
  <c r="T419" i="3"/>
  <c r="T424" i="3"/>
  <c r="H424" i="3"/>
  <c r="T425" i="3"/>
  <c r="T446" i="3"/>
  <c r="H446" i="3"/>
  <c r="T447" i="3"/>
  <c r="G480" i="3"/>
  <c r="T473" i="3"/>
  <c r="T493" i="3"/>
  <c r="H493" i="3"/>
  <c r="H506" i="3"/>
  <c r="T506" i="3"/>
  <c r="H527" i="3"/>
  <c r="T527" i="3"/>
  <c r="H550" i="3"/>
  <c r="T550" i="3"/>
  <c r="H564" i="3"/>
  <c r="T564" i="3"/>
  <c r="H580" i="3"/>
  <c r="T580" i="3"/>
  <c r="T586" i="3"/>
  <c r="H586" i="3"/>
  <c r="T608" i="3"/>
  <c r="H608" i="3"/>
  <c r="T683" i="3"/>
  <c r="H683" i="3"/>
  <c r="T739" i="3"/>
  <c r="H739" i="3"/>
  <c r="T740" i="3"/>
  <c r="L310" i="3"/>
  <c r="T328" i="3"/>
  <c r="T354" i="3"/>
  <c r="H362" i="3"/>
  <c r="G405" i="3"/>
  <c r="H369" i="3"/>
  <c r="T369" i="3"/>
  <c r="H377" i="3"/>
  <c r="T377" i="3"/>
  <c r="H385" i="3"/>
  <c r="T385" i="3"/>
  <c r="T390" i="3"/>
  <c r="G457" i="3"/>
  <c r="T407" i="3"/>
  <c r="T428" i="3"/>
  <c r="H428" i="3"/>
  <c r="T429" i="3"/>
  <c r="T438" i="3"/>
  <c r="T450" i="3"/>
  <c r="H450" i="3"/>
  <c r="T451" i="3"/>
  <c r="T465" i="3"/>
  <c r="T471" i="3"/>
  <c r="T474" i="3"/>
  <c r="H496" i="3"/>
  <c r="T496" i="3"/>
  <c r="T508" i="3"/>
  <c r="H508" i="3"/>
  <c r="T515" i="3"/>
  <c r="T529" i="3"/>
  <c r="H529" i="3"/>
  <c r="T598" i="3"/>
  <c r="H598" i="3"/>
  <c r="T721" i="3"/>
  <c r="H721" i="3"/>
  <c r="T722" i="3"/>
  <c r="G244" i="3"/>
  <c r="K918" i="3"/>
  <c r="H7" i="3" s="1"/>
  <c r="H267" i="3"/>
  <c r="G361" i="3"/>
  <c r="H328" i="3"/>
  <c r="T332" i="3"/>
  <c r="T338" i="3"/>
  <c r="L342" i="3"/>
  <c r="M342" i="3" s="1"/>
  <c r="T348" i="3"/>
  <c r="H354" i="3"/>
  <c r="T358" i="3"/>
  <c r="L362" i="3"/>
  <c r="T367" i="3"/>
  <c r="H367" i="3"/>
  <c r="T375" i="3"/>
  <c r="H375" i="3"/>
  <c r="T383" i="3"/>
  <c r="H383" i="3"/>
  <c r="T387" i="3"/>
  <c r="H387" i="3"/>
  <c r="T388" i="3"/>
  <c r="L389" i="3"/>
  <c r="M389" i="3" s="1"/>
  <c r="T393" i="3"/>
  <c r="H393" i="3"/>
  <c r="T394" i="3"/>
  <c r="T410" i="3"/>
  <c r="H410" i="3"/>
  <c r="T411" i="3"/>
  <c r="T420" i="3"/>
  <c r="T432" i="3"/>
  <c r="H432" i="3"/>
  <c r="T433" i="3"/>
  <c r="T439" i="3"/>
  <c r="T454" i="3"/>
  <c r="H454" i="3"/>
  <c r="T455" i="3"/>
  <c r="T459" i="3"/>
  <c r="H459" i="3"/>
  <c r="T460" i="3"/>
  <c r="T466" i="3"/>
  <c r="T472" i="3"/>
  <c r="T477" i="3"/>
  <c r="H477" i="3"/>
  <c r="T478" i="3"/>
  <c r="F523" i="3"/>
  <c r="T498" i="3"/>
  <c r="H498" i="3"/>
  <c r="T519" i="3"/>
  <c r="H519" i="3"/>
  <c r="F581" i="3"/>
  <c r="T540" i="3"/>
  <c r="H540" i="3"/>
  <c r="L562" i="3"/>
  <c r="M562" i="3" s="1"/>
  <c r="H572" i="3"/>
  <c r="T572" i="3"/>
  <c r="G684" i="3"/>
  <c r="T690" i="3"/>
  <c r="T691" i="3"/>
  <c r="H691" i="3"/>
  <c r="T707" i="3"/>
  <c r="H707" i="3"/>
  <c r="T406" i="3"/>
  <c r="T486" i="3"/>
  <c r="T502" i="3"/>
  <c r="L503" i="3"/>
  <c r="M503" i="3" s="1"/>
  <c r="T512" i="3"/>
  <c r="T533" i="3"/>
  <c r="T542" i="3"/>
  <c r="T543" i="3"/>
  <c r="T551" i="3"/>
  <c r="T559" i="3"/>
  <c r="T565" i="3"/>
  <c r="T573" i="3"/>
  <c r="T603" i="3"/>
  <c r="H603" i="3"/>
  <c r="H606" i="3"/>
  <c r="T606" i="3"/>
  <c r="T649" i="3"/>
  <c r="H649" i="3"/>
  <c r="T660" i="3"/>
  <c r="H660" i="3"/>
  <c r="H663" i="3"/>
  <c r="T663" i="3"/>
  <c r="T678" i="3"/>
  <c r="H678" i="3"/>
  <c r="H681" i="3"/>
  <c r="T681" i="3"/>
  <c r="T695" i="3"/>
  <c r="H695" i="3"/>
  <c r="T737" i="3"/>
  <c r="H737" i="3"/>
  <c r="T738" i="3"/>
  <c r="T755" i="3"/>
  <c r="H755" i="3"/>
  <c r="T756" i="3"/>
  <c r="G861" i="3"/>
  <c r="L815" i="3"/>
  <c r="T811" i="3"/>
  <c r="H811" i="3"/>
  <c r="H406" i="3"/>
  <c r="T458" i="3"/>
  <c r="H486" i="3"/>
  <c r="T490" i="3"/>
  <c r="H502" i="3"/>
  <c r="H512" i="3"/>
  <c r="T516" i="3"/>
  <c r="H533" i="3"/>
  <c r="T536" i="3"/>
  <c r="T537" i="3"/>
  <c r="H543" i="3"/>
  <c r="T547" i="3"/>
  <c r="H551" i="3"/>
  <c r="H559" i="3"/>
  <c r="H565" i="3"/>
  <c r="H573" i="3"/>
  <c r="F614" i="3"/>
  <c r="X582" i="3"/>
  <c r="T590" i="3"/>
  <c r="H590" i="3"/>
  <c r="F684" i="3"/>
  <c r="T633" i="3"/>
  <c r="H633" i="3"/>
  <c r="T644" i="3"/>
  <c r="H644" i="3"/>
  <c r="H647" i="3"/>
  <c r="T647" i="3"/>
  <c r="T699" i="3"/>
  <c r="H699" i="3"/>
  <c r="T763" i="3"/>
  <c r="H763" i="3"/>
  <c r="T768" i="3"/>
  <c r="H768" i="3"/>
  <c r="H785" i="3"/>
  <c r="L783" i="3"/>
  <c r="M783" i="3" s="1"/>
  <c r="T785" i="3"/>
  <c r="T804" i="3"/>
  <c r="L406" i="3"/>
  <c r="T484" i="3"/>
  <c r="T494" i="3"/>
  <c r="T500" i="3"/>
  <c r="T503" i="3"/>
  <c r="T504" i="3"/>
  <c r="T510" i="3"/>
  <c r="T520" i="3"/>
  <c r="H524" i="3"/>
  <c r="G581" i="3"/>
  <c r="T525" i="3"/>
  <c r="T531" i="3"/>
  <c r="T541" i="3"/>
  <c r="T555" i="3"/>
  <c r="T569" i="3"/>
  <c r="T577" i="3"/>
  <c r="G614" i="3"/>
  <c r="L583" i="3"/>
  <c r="H582" i="3"/>
  <c r="T583" i="3"/>
  <c r="T594" i="3"/>
  <c r="H594" i="3"/>
  <c r="T617" i="3"/>
  <c r="L615" i="3"/>
  <c r="H617" i="3"/>
  <c r="T628" i="3"/>
  <c r="H628" i="3"/>
  <c r="H631" i="3"/>
  <c r="T631" i="3"/>
  <c r="T687" i="3"/>
  <c r="H687" i="3"/>
  <c r="T703" i="3"/>
  <c r="H703" i="3"/>
  <c r="H762" i="3"/>
  <c r="G810" i="3"/>
  <c r="T762" i="3"/>
  <c r="L762" i="3"/>
  <c r="T588" i="3"/>
  <c r="T592" i="3"/>
  <c r="T596" i="3"/>
  <c r="T611" i="3"/>
  <c r="T612" i="3"/>
  <c r="T615" i="3"/>
  <c r="T620" i="3"/>
  <c r="T621" i="3"/>
  <c r="T627" i="3"/>
  <c r="T636" i="3"/>
  <c r="T637" i="3"/>
  <c r="T643" i="3"/>
  <c r="L672" i="3"/>
  <c r="M672" i="3" s="1"/>
  <c r="T652" i="3"/>
  <c r="T653" i="3"/>
  <c r="T659" i="3"/>
  <c r="T668" i="3"/>
  <c r="T669" i="3"/>
  <c r="T677" i="3"/>
  <c r="T686" i="3"/>
  <c r="T694" i="3"/>
  <c r="T698" i="3"/>
  <c r="T702" i="3"/>
  <c r="T706" i="3"/>
  <c r="T708" i="3"/>
  <c r="T725" i="3"/>
  <c r="H725" i="3"/>
  <c r="T726" i="3"/>
  <c r="T743" i="3"/>
  <c r="H743" i="3"/>
  <c r="T744" i="3"/>
  <c r="T759" i="3"/>
  <c r="H759" i="3"/>
  <c r="T760" i="3"/>
  <c r="H771" i="3"/>
  <c r="T771" i="3"/>
  <c r="T787" i="3"/>
  <c r="H787" i="3"/>
  <c r="T794" i="3"/>
  <c r="T808" i="3"/>
  <c r="H808" i="3"/>
  <c r="T600" i="3"/>
  <c r="T625" i="3"/>
  <c r="T641" i="3"/>
  <c r="T657" i="3"/>
  <c r="T675" i="3"/>
  <c r="F761" i="3"/>
  <c r="T688" i="3"/>
  <c r="T692" i="3"/>
  <c r="T696" i="3"/>
  <c r="T700" i="3"/>
  <c r="T704" i="3"/>
  <c r="T711" i="3"/>
  <c r="H711" i="3"/>
  <c r="T712" i="3"/>
  <c r="T729" i="3"/>
  <c r="H729" i="3"/>
  <c r="T730" i="3"/>
  <c r="T747" i="3"/>
  <c r="H747" i="3"/>
  <c r="T748" i="3"/>
  <c r="T773" i="3"/>
  <c r="H773" i="3"/>
  <c r="T778" i="3"/>
  <c r="H778" i="3"/>
  <c r="T798" i="3"/>
  <c r="H798" i="3"/>
  <c r="T799" i="3"/>
  <c r="H600" i="3"/>
  <c r="T604" i="3"/>
  <c r="T610" i="3"/>
  <c r="H625" i="3"/>
  <c r="T629" i="3"/>
  <c r="H641" i="3"/>
  <c r="T645" i="3"/>
  <c r="H657" i="3"/>
  <c r="T661" i="3"/>
  <c r="H675" i="3"/>
  <c r="T679" i="3"/>
  <c r="H690" i="3"/>
  <c r="L716" i="3"/>
  <c r="T715" i="3"/>
  <c r="H715" i="3"/>
  <c r="T716" i="3"/>
  <c r="T717" i="3"/>
  <c r="H717" i="3"/>
  <c r="T718" i="3"/>
  <c r="T733" i="3"/>
  <c r="H733" i="3"/>
  <c r="T734" i="3"/>
  <c r="T751" i="3"/>
  <c r="H751" i="3"/>
  <c r="T752" i="3"/>
  <c r="F810" i="3"/>
  <c r="L777" i="3"/>
  <c r="M777" i="3" s="1"/>
  <c r="L738" i="3"/>
  <c r="M738" i="3" s="1"/>
  <c r="T780" i="3"/>
  <c r="T781" i="3"/>
  <c r="T791" i="3"/>
  <c r="T801" i="3"/>
  <c r="T846" i="3"/>
  <c r="H846" i="3"/>
  <c r="L765" i="3"/>
  <c r="M765" i="3" s="1"/>
  <c r="H777" i="3"/>
  <c r="H781" i="3"/>
  <c r="H791" i="3"/>
  <c r="T795" i="3"/>
  <c r="H801" i="3"/>
  <c r="T805" i="3"/>
  <c r="H814" i="3"/>
  <c r="T814" i="3"/>
  <c r="T815" i="3"/>
  <c r="T824" i="3"/>
  <c r="T850" i="3"/>
  <c r="H850" i="3"/>
  <c r="H857" i="3"/>
  <c r="T857" i="3"/>
  <c r="G761" i="3"/>
  <c r="T685" i="3"/>
  <c r="T769" i="3"/>
  <c r="T775" i="3"/>
  <c r="T779" i="3"/>
  <c r="L780" i="3"/>
  <c r="M780" i="3" s="1"/>
  <c r="T789" i="3"/>
  <c r="T809" i="3"/>
  <c r="T812" i="3"/>
  <c r="H812" i="3"/>
  <c r="T821" i="3"/>
  <c r="H821" i="3"/>
  <c r="T838" i="3"/>
  <c r="H838" i="3"/>
  <c r="L834" i="3"/>
  <c r="M834" i="3" s="1"/>
  <c r="T835" i="3"/>
  <c r="T839" i="3"/>
  <c r="T843" i="3"/>
  <c r="T847" i="3"/>
  <c r="T851" i="3"/>
  <c r="M862" i="3"/>
  <c r="T863" i="3"/>
  <c r="H863" i="3"/>
  <c r="T864" i="3"/>
  <c r="T879" i="3"/>
  <c r="H879" i="3"/>
  <c r="T880" i="3"/>
  <c r="T905" i="3"/>
  <c r="H905" i="3"/>
  <c r="T817" i="3"/>
  <c r="T823" i="3"/>
  <c r="H824" i="3"/>
  <c r="T828" i="3"/>
  <c r="T832" i="3"/>
  <c r="T834" i="3"/>
  <c r="T854" i="3"/>
  <c r="T859" i="3"/>
  <c r="F917" i="3"/>
  <c r="T867" i="3"/>
  <c r="H867" i="3"/>
  <c r="T868" i="3"/>
  <c r="T883" i="3"/>
  <c r="H883" i="3"/>
  <c r="T884" i="3"/>
  <c r="T901" i="3"/>
  <c r="H901" i="3"/>
  <c r="T871" i="3"/>
  <c r="H871" i="3"/>
  <c r="T872" i="3"/>
  <c r="T887" i="3"/>
  <c r="H887" i="3"/>
  <c r="T888" i="3"/>
  <c r="T895" i="3"/>
  <c r="H895" i="3"/>
  <c r="T896" i="3"/>
  <c r="T897" i="3"/>
  <c r="H897" i="3"/>
  <c r="T898" i="3"/>
  <c r="T913" i="3"/>
  <c r="H913" i="3"/>
  <c r="F861" i="3"/>
  <c r="T825" i="3"/>
  <c r="T829" i="3"/>
  <c r="T833" i="3"/>
  <c r="T855" i="3"/>
  <c r="T858" i="3"/>
  <c r="T875" i="3"/>
  <c r="H875" i="3"/>
  <c r="T876" i="3"/>
  <c r="T891" i="3"/>
  <c r="H891" i="3"/>
  <c r="T892" i="3"/>
  <c r="T909" i="3"/>
  <c r="H909" i="3"/>
  <c r="L896" i="3"/>
  <c r="M896" i="3" s="1"/>
  <c r="T862" i="3"/>
  <c r="I630" i="24" l="1"/>
  <c r="V568" i="24"/>
  <c r="I273" i="24"/>
  <c r="I45" i="24"/>
  <c r="N281" i="23"/>
  <c r="M281" i="23"/>
  <c r="N348" i="23"/>
  <c r="M348" i="23"/>
  <c r="V137" i="23"/>
  <c r="V124" i="23"/>
  <c r="V25" i="23"/>
  <c r="V82" i="22"/>
  <c r="W82" i="22" s="1"/>
  <c r="Y82" i="22" s="1"/>
  <c r="V99" i="22"/>
  <c r="V704" i="21"/>
  <c r="W704" i="21" s="1"/>
  <c r="Y704" i="21" s="1"/>
  <c r="I521" i="21"/>
  <c r="I608" i="21"/>
  <c r="V491" i="21"/>
  <c r="W491" i="21" s="1"/>
  <c r="Y491" i="21" s="1"/>
  <c r="V370" i="21"/>
  <c r="V471" i="21"/>
  <c r="V27" i="21"/>
  <c r="V106" i="21"/>
  <c r="N662" i="21"/>
  <c r="V17" i="21"/>
  <c r="W17" i="21" s="1"/>
  <c r="V664" i="20"/>
  <c r="W664" i="20" s="1"/>
  <c r="Y664" i="20" s="1"/>
  <c r="V651" i="20"/>
  <c r="W651" i="20" s="1"/>
  <c r="Y651" i="20" s="1"/>
  <c r="V175" i="18"/>
  <c r="V250" i="19"/>
  <c r="W250" i="19" s="1"/>
  <c r="Y250" i="19" s="1"/>
  <c r="V235" i="19"/>
  <c r="V645" i="19"/>
  <c r="V595" i="19"/>
  <c r="V432" i="19"/>
  <c r="V399" i="19"/>
  <c r="W399" i="19" s="1"/>
  <c r="Y399" i="19" s="1"/>
  <c r="V361" i="17"/>
  <c r="V215" i="17"/>
  <c r="W215" i="17" s="1"/>
  <c r="Y215" i="17" s="1"/>
  <c r="V246" i="17"/>
  <c r="V181" i="17"/>
  <c r="V908" i="16"/>
  <c r="V233" i="16"/>
  <c r="V433" i="16"/>
  <c r="V956" i="16"/>
  <c r="I169" i="16"/>
  <c r="V849" i="16"/>
  <c r="V948" i="16"/>
  <c r="V891" i="16"/>
  <c r="V339" i="16"/>
  <c r="W339" i="16" s="1"/>
  <c r="Y339" i="16" s="1"/>
  <c r="V247" i="15"/>
  <c r="V497" i="12"/>
  <c r="U685" i="3"/>
  <c r="U762" i="3"/>
  <c r="U780" i="3"/>
  <c r="U458" i="3"/>
  <c r="V226" i="17"/>
  <c r="V300" i="17"/>
  <c r="W300" i="17" s="1"/>
  <c r="Y300" i="17" s="1"/>
  <c r="V210" i="17"/>
  <c r="W210" i="17" s="1"/>
  <c r="Y210" i="17" s="1"/>
  <c r="V197" i="17"/>
  <c r="W197" i="17" s="1"/>
  <c r="Y197" i="17" s="1"/>
  <c r="V258" i="17"/>
  <c r="W258" i="17" s="1"/>
  <c r="Y258" i="17" s="1"/>
  <c r="V222" i="17"/>
  <c r="W222" i="17" s="1"/>
  <c r="Y222" i="17" s="1"/>
  <c r="V202" i="17"/>
  <c r="W202" i="17" s="1"/>
  <c r="Y202" i="17" s="1"/>
  <c r="V191" i="17"/>
  <c r="W191" i="17" s="1"/>
  <c r="Y191" i="17" s="1"/>
  <c r="V252" i="17"/>
  <c r="V673" i="17"/>
  <c r="V233" i="17"/>
  <c r="V242" i="17"/>
  <c r="W242" i="17" s="1"/>
  <c r="Y242" i="17" s="1"/>
  <c r="V675" i="17"/>
  <c r="W675" i="17" s="1"/>
  <c r="Y675" i="17" s="1"/>
  <c r="V237" i="17"/>
  <c r="V195" i="15"/>
  <c r="V551" i="15"/>
  <c r="V250" i="15"/>
  <c r="V132" i="15"/>
  <c r="W132" i="15" s="1"/>
  <c r="Y132" i="15" s="1"/>
  <c r="V396" i="15"/>
  <c r="W396" i="15" s="1"/>
  <c r="Y396" i="15" s="1"/>
  <c r="V641" i="15"/>
  <c r="V684" i="15"/>
  <c r="V576" i="15"/>
  <c r="V484" i="15"/>
  <c r="V379" i="15"/>
  <c r="V461" i="14"/>
  <c r="V1140" i="14"/>
  <c r="V657" i="14"/>
  <c r="V588" i="14"/>
  <c r="V321" i="14"/>
  <c r="V221" i="14"/>
  <c r="W221" i="14" s="1"/>
  <c r="Y221" i="14" s="1"/>
  <c r="V837" i="14"/>
  <c r="V1040" i="14"/>
  <c r="V576" i="14"/>
  <c r="V543" i="14"/>
  <c r="V124" i="14"/>
  <c r="W124" i="14" s="1"/>
  <c r="Y124" i="14" s="1"/>
  <c r="V516" i="14"/>
  <c r="V860" i="14"/>
  <c r="W860" i="14" s="1"/>
  <c r="Y860" i="14" s="1"/>
  <c r="V289" i="14"/>
  <c r="W289" i="14" s="1"/>
  <c r="Y289" i="14" s="1"/>
  <c r="V853" i="14"/>
  <c r="V17" i="13"/>
  <c r="V142" i="13"/>
  <c r="V461" i="13"/>
  <c r="V310" i="13"/>
  <c r="V161" i="13"/>
  <c r="V205" i="12"/>
  <c r="V621" i="12"/>
  <c r="V226" i="12"/>
  <c r="W226" i="12" s="1"/>
  <c r="Y226" i="12" s="1"/>
  <c r="V104" i="12"/>
  <c r="W104" i="12" s="1"/>
  <c r="Y104" i="12" s="1"/>
  <c r="V907" i="12"/>
  <c r="V33" i="12"/>
  <c r="V601" i="12"/>
  <c r="V662" i="12"/>
  <c r="V520" i="12"/>
  <c r="V391" i="11"/>
  <c r="W391" i="11" s="1"/>
  <c r="Y391" i="11" s="1"/>
  <c r="U406" i="3"/>
  <c r="M244" i="3"/>
  <c r="U438" i="3"/>
  <c r="V438" i="3" s="1"/>
  <c r="X438" i="3" s="1"/>
  <c r="U102" i="3"/>
  <c r="V102" i="3" s="1"/>
  <c r="X102" i="3" s="1"/>
  <c r="V197" i="22"/>
  <c r="V319" i="22"/>
  <c r="V500" i="22"/>
  <c r="V420" i="22"/>
  <c r="W420" i="22" s="1"/>
  <c r="Y420" i="22" s="1"/>
  <c r="V274" i="20"/>
  <c r="W274" i="20" s="1"/>
  <c r="Y274" i="20" s="1"/>
  <c r="V268" i="20"/>
  <c r="V642" i="20"/>
  <c r="V597" i="20"/>
  <c r="W597" i="20" s="1"/>
  <c r="Y597" i="20" s="1"/>
  <c r="V231" i="20"/>
  <c r="W231" i="20" s="1"/>
  <c r="Y231" i="20" s="1"/>
  <c r="V561" i="20"/>
  <c r="W561" i="20" s="1"/>
  <c r="Y561" i="20" s="1"/>
  <c r="V750" i="20"/>
  <c r="W750" i="20" s="1"/>
  <c r="Y750" i="20" s="1"/>
  <c r="V484" i="20"/>
  <c r="W484" i="20" s="1"/>
  <c r="Y484" i="20" s="1"/>
  <c r="V544" i="20"/>
  <c r="V310" i="20"/>
  <c r="V435" i="20"/>
  <c r="V128" i="20"/>
  <c r="W128" i="20" s="1"/>
  <c r="Y128" i="20" s="1"/>
  <c r="V394" i="11"/>
  <c r="W394" i="11" s="1"/>
  <c r="Y394" i="11" s="1"/>
  <c r="V323" i="17"/>
  <c r="W323" i="17" s="1"/>
  <c r="Y323" i="17" s="1"/>
  <c r="V562" i="17"/>
  <c r="V412" i="17"/>
  <c r="W412" i="17" s="1"/>
  <c r="Y412" i="17" s="1"/>
  <c r="V18" i="17"/>
  <c r="V382" i="17"/>
  <c r="V817" i="17"/>
  <c r="V659" i="17"/>
  <c r="V153" i="17"/>
  <c r="W153" i="17" s="1"/>
  <c r="Y153" i="17" s="1"/>
  <c r="V305" i="17"/>
  <c r="W305" i="17" s="1"/>
  <c r="Y305" i="17" s="1"/>
  <c r="V715" i="17"/>
  <c r="W715" i="17" s="1"/>
  <c r="Y715" i="17" s="1"/>
  <c r="V873" i="17"/>
  <c r="W873" i="17" s="1"/>
  <c r="Y873" i="17" s="1"/>
  <c r="V174" i="17"/>
  <c r="W174" i="17" s="1"/>
  <c r="Y174" i="17" s="1"/>
  <c r="V136" i="17"/>
  <c r="W136" i="17" s="1"/>
  <c r="Y136" i="17" s="1"/>
  <c r="V725" i="17"/>
  <c r="V646" i="17"/>
  <c r="V165" i="17"/>
  <c r="W165" i="17" s="1"/>
  <c r="Y165" i="17" s="1"/>
  <c r="V806" i="17"/>
  <c r="W806" i="17" s="1"/>
  <c r="Y806" i="17" s="1"/>
  <c r="V690" i="17"/>
  <c r="V98" i="17"/>
  <c r="W98" i="17" s="1"/>
  <c r="Y98" i="17" s="1"/>
  <c r="V621" i="17"/>
  <c r="W621" i="17" s="1"/>
  <c r="Y621" i="17" s="1"/>
  <c r="V387" i="17"/>
  <c r="W387" i="17" s="1"/>
  <c r="Y387" i="17" s="1"/>
  <c r="V838" i="17"/>
  <c r="V616" i="17"/>
  <c r="V346" i="11"/>
  <c r="W346" i="11" s="1"/>
  <c r="Y346" i="11" s="1"/>
  <c r="V328" i="11"/>
  <c r="W328" i="11" s="1"/>
  <c r="Y328" i="11" s="1"/>
  <c r="U862" i="3"/>
  <c r="V796" i="11"/>
  <c r="U716" i="3"/>
  <c r="U420" i="3"/>
  <c r="U221" i="3"/>
  <c r="V221" i="3" s="1"/>
  <c r="X221" i="3" s="1"/>
  <c r="U481" i="3"/>
  <c r="U17" i="3"/>
  <c r="U672" i="3"/>
  <c r="V672" i="3" s="1"/>
  <c r="X672" i="3" s="1"/>
  <c r="U136" i="3"/>
  <c r="U51" i="3"/>
  <c r="V51" i="3" s="1"/>
  <c r="X51" i="3" s="1"/>
  <c r="V931" i="11"/>
  <c r="V778" i="11"/>
  <c r="V610" i="11"/>
  <c r="W610" i="11" s="1"/>
  <c r="Y610" i="11" s="1"/>
  <c r="V521" i="11"/>
  <c r="W521" i="11" s="1"/>
  <c r="Y521" i="11" s="1"/>
  <c r="V902" i="11"/>
  <c r="V945" i="11"/>
  <c r="W945" i="11" s="1"/>
  <c r="Y945" i="11" s="1"/>
  <c r="V376" i="11"/>
  <c r="W376" i="11" s="1"/>
  <c r="Y376" i="11" s="1"/>
  <c r="V252" i="11"/>
  <c r="V301" i="11"/>
  <c r="V102" i="11"/>
  <c r="V404" i="11"/>
  <c r="W404" i="11" s="1"/>
  <c r="Y404" i="11" s="1"/>
  <c r="U342" i="3"/>
  <c r="V342" i="3" s="1"/>
  <c r="X342" i="3" s="1"/>
  <c r="U276" i="3"/>
  <c r="V276" i="3" s="1"/>
  <c r="X276" i="3" s="1"/>
  <c r="U503" i="3"/>
  <c r="V503" i="3" s="1"/>
  <c r="X503" i="3" s="1"/>
  <c r="U542" i="3"/>
  <c r="V542" i="3" s="1"/>
  <c r="X542" i="3" s="1"/>
  <c r="U389" i="3"/>
  <c r="V389" i="3" s="1"/>
  <c r="X389" i="3" s="1"/>
  <c r="U583" i="3"/>
  <c r="U562" i="3"/>
  <c r="U783" i="3"/>
  <c r="U80" i="3"/>
  <c r="V768" i="11"/>
  <c r="W768" i="11" s="1"/>
  <c r="Y768" i="11" s="1"/>
  <c r="V561" i="11"/>
  <c r="V885" i="11"/>
  <c r="W885" i="11" s="1"/>
  <c r="Y885" i="11" s="1"/>
  <c r="V334" i="11"/>
  <c r="V63" i="11"/>
  <c r="V17" i="11"/>
  <c r="U615" i="3"/>
  <c r="U471" i="3"/>
  <c r="V471" i="3" s="1"/>
  <c r="X471" i="3" s="1"/>
  <c r="U738" i="3"/>
  <c r="V738" i="3" s="1"/>
  <c r="X738" i="3" s="1"/>
  <c r="V763" i="11"/>
  <c r="W763" i="11" s="1"/>
  <c r="Y763" i="11" s="1"/>
  <c r="V827" i="11"/>
  <c r="W827" i="11" s="1"/>
  <c r="Y827" i="11" s="1"/>
  <c r="V482" i="11"/>
  <c r="V443" i="11"/>
  <c r="V188" i="11"/>
  <c r="V968" i="11"/>
  <c r="W968" i="11" s="1"/>
  <c r="Y968" i="11" s="1"/>
  <c r="V868" i="11"/>
  <c r="V137" i="11"/>
  <c r="W137" i="11" s="1"/>
  <c r="Y137" i="11" s="1"/>
  <c r="U834" i="3"/>
  <c r="V834" i="3" s="1"/>
  <c r="X834" i="3" s="1"/>
  <c r="U815" i="3"/>
  <c r="U169" i="3"/>
  <c r="U896" i="3"/>
  <c r="V1009" i="11"/>
  <c r="W1009" i="11" s="1"/>
  <c r="Y1009" i="11" s="1"/>
  <c r="V695" i="11"/>
  <c r="W695" i="11" s="1"/>
  <c r="Y695" i="11" s="1"/>
  <c r="V661" i="11"/>
  <c r="V559" i="11"/>
  <c r="W559" i="11" s="1"/>
  <c r="Y559" i="11" s="1"/>
  <c r="V640" i="11"/>
  <c r="W640" i="11" s="1"/>
  <c r="Y640" i="11" s="1"/>
  <c r="V460" i="11"/>
  <c r="W460" i="11" s="1"/>
  <c r="Y460" i="11" s="1"/>
  <c r="V577" i="11"/>
  <c r="V722" i="11"/>
  <c r="V161" i="11"/>
  <c r="W161" i="11" s="1"/>
  <c r="Y161" i="11" s="1"/>
  <c r="U799" i="3"/>
  <c r="U465" i="3"/>
  <c r="U777" i="3"/>
  <c r="V777" i="3" s="1"/>
  <c r="X777" i="3" s="1"/>
  <c r="U765" i="3"/>
  <c r="V765" i="3" s="1"/>
  <c r="X765" i="3" s="1"/>
  <c r="U362" i="3"/>
  <c r="V1028" i="11"/>
  <c r="V955" i="11"/>
  <c r="V743" i="11"/>
  <c r="W743" i="11" s="1"/>
  <c r="Y743" i="11" s="1"/>
  <c r="V323" i="11"/>
  <c r="W323" i="11" s="1"/>
  <c r="Y323" i="11" s="1"/>
  <c r="V988" i="11"/>
  <c r="V409" i="11"/>
  <c r="W409" i="11" s="1"/>
  <c r="Y409" i="11" s="1"/>
  <c r="U245" i="3"/>
  <c r="U124" i="3"/>
  <c r="V124" i="3" s="1"/>
  <c r="X124" i="3" s="1"/>
  <c r="U233" i="3"/>
  <c r="U310" i="3"/>
  <c r="V844" i="11"/>
  <c r="W844" i="11" s="1"/>
  <c r="Y844" i="11" s="1"/>
  <c r="V972" i="11"/>
  <c r="V811" i="11"/>
  <c r="V426" i="11"/>
  <c r="V269" i="11"/>
  <c r="W269" i="11" s="1"/>
  <c r="Y269" i="11" s="1"/>
  <c r="V477" i="11"/>
  <c r="W477" i="11" s="1"/>
  <c r="Y477" i="11" s="1"/>
  <c r="V433" i="11"/>
  <c r="W433" i="11" s="1"/>
  <c r="Y433" i="11" s="1"/>
  <c r="V309" i="11"/>
  <c r="M917" i="3"/>
  <c r="U473" i="3"/>
  <c r="V473" i="3" s="1"/>
  <c r="X473" i="3" s="1"/>
  <c r="U524" i="3"/>
  <c r="V512" i="11"/>
  <c r="W512" i="11" s="1"/>
  <c r="Y512" i="11" s="1"/>
  <c r="V319" i="11"/>
  <c r="W319" i="11" s="1"/>
  <c r="Y319" i="11" s="1"/>
  <c r="V380" i="11"/>
  <c r="V911" i="11"/>
  <c r="V744" i="12"/>
  <c r="V730" i="12"/>
  <c r="V548" i="12"/>
  <c r="V531" i="12"/>
  <c r="V116" i="13"/>
  <c r="V1171" i="14"/>
  <c r="V901" i="14"/>
  <c r="W901" i="14" s="1"/>
  <c r="Y901" i="14" s="1"/>
  <c r="V608" i="14"/>
  <c r="V602" i="14"/>
  <c r="W602" i="14" s="1"/>
  <c r="Y602" i="14" s="1"/>
  <c r="V1127" i="14"/>
  <c r="V466" i="15"/>
  <c r="W466" i="15" s="1"/>
  <c r="Y466" i="15" s="1"/>
  <c r="V322" i="15"/>
  <c r="W322" i="15" s="1"/>
  <c r="Y322" i="15" s="1"/>
  <c r="V494" i="15"/>
  <c r="W494" i="15" s="1"/>
  <c r="Y494" i="15" s="1"/>
  <c r="V303" i="15"/>
  <c r="V1035" i="16"/>
  <c r="V1105" i="16"/>
  <c r="V712" i="16"/>
  <c r="V552" i="16"/>
  <c r="V316" i="16"/>
  <c r="V188" i="16"/>
  <c r="W188" i="16" s="1"/>
  <c r="Y188" i="16" s="1"/>
  <c r="V430" i="16"/>
  <c r="V568" i="16"/>
  <c r="V748" i="16"/>
  <c r="V1012" i="16"/>
  <c r="V1080" i="16"/>
  <c r="V823" i="17"/>
  <c r="W823" i="17" s="1"/>
  <c r="Y823" i="17" s="1"/>
  <c r="V680" i="17"/>
  <c r="W680" i="17" s="1"/>
  <c r="Y680" i="17" s="1"/>
  <c r="V608" i="17"/>
  <c r="W608" i="17" s="1"/>
  <c r="Y608" i="17" s="1"/>
  <c r="V433" i="17"/>
  <c r="V475" i="17"/>
  <c r="W475" i="17" s="1"/>
  <c r="Y475" i="17" s="1"/>
  <c r="V405" i="17"/>
  <c r="W405" i="17" s="1"/>
  <c r="Y405" i="17" s="1"/>
  <c r="V289" i="17"/>
  <c r="V279" i="17"/>
  <c r="W279" i="17" s="1"/>
  <c r="Y279" i="17" s="1"/>
  <c r="V373" i="17"/>
  <c r="V540" i="17"/>
  <c r="W540" i="17" s="1"/>
  <c r="Y540" i="17" s="1"/>
  <c r="V579" i="17"/>
  <c r="W579" i="17" s="1"/>
  <c r="Y579" i="17" s="1"/>
  <c r="V661" i="17"/>
  <c r="V594" i="17"/>
  <c r="W594" i="17" s="1"/>
  <c r="Y594" i="17" s="1"/>
  <c r="V423" i="19"/>
  <c r="V179" i="19"/>
  <c r="V541" i="18"/>
  <c r="W541" i="18" s="1"/>
  <c r="Y541" i="18" s="1"/>
  <c r="V390" i="20"/>
  <c r="W390" i="20" s="1"/>
  <c r="Y390" i="20" s="1"/>
  <c r="V636" i="21"/>
  <c r="W636" i="21" s="1"/>
  <c r="Y636" i="21" s="1"/>
  <c r="V165" i="21"/>
  <c r="W165" i="21" s="1"/>
  <c r="Y165" i="21" s="1"/>
  <c r="V335" i="21"/>
  <c r="I624" i="22"/>
  <c r="V473" i="22"/>
  <c r="V398" i="22"/>
  <c r="V566" i="22"/>
  <c r="V615" i="22"/>
  <c r="W615" i="22" s="1"/>
  <c r="Y615" i="22" s="1"/>
  <c r="V280" i="22"/>
  <c r="W280" i="22" s="1"/>
  <c r="Y280" i="22" s="1"/>
  <c r="I216" i="23"/>
  <c r="V500" i="24"/>
  <c r="W500" i="24" s="1"/>
  <c r="Y500" i="24" s="1"/>
  <c r="V412" i="24"/>
  <c r="V485" i="24"/>
  <c r="W485" i="24" s="1"/>
  <c r="Y485" i="24" s="1"/>
  <c r="V56" i="24"/>
  <c r="V25" i="24"/>
  <c r="V160" i="24"/>
  <c r="V278" i="25"/>
  <c r="V139" i="23"/>
  <c r="V111" i="20"/>
  <c r="W111" i="20" s="1"/>
  <c r="Y111" i="20" s="1"/>
  <c r="V131" i="19"/>
  <c r="V34" i="19"/>
  <c r="W34" i="19" s="1"/>
  <c r="Y34" i="19" s="1"/>
  <c r="V155" i="19"/>
  <c r="V873" i="14"/>
  <c r="W873" i="14" s="1"/>
  <c r="Y873" i="14" s="1"/>
  <c r="V145" i="15"/>
  <c r="V135" i="15"/>
  <c r="W135" i="15" s="1"/>
  <c r="Y135" i="15" s="1"/>
  <c r="V280" i="14"/>
  <c r="V81" i="14"/>
  <c r="W81" i="14" s="1"/>
  <c r="V338" i="14"/>
  <c r="V138" i="12"/>
  <c r="V181" i="12"/>
  <c r="V400" i="12"/>
  <c r="W400" i="12" s="1"/>
  <c r="Y400" i="12" s="1"/>
  <c r="V214" i="12"/>
  <c r="W214" i="12" s="1"/>
  <c r="Y214" i="12" s="1"/>
  <c r="V934" i="12"/>
  <c r="V893" i="12"/>
  <c r="V832" i="12"/>
  <c r="V514" i="12"/>
  <c r="V61" i="12"/>
  <c r="V483" i="12"/>
  <c r="V257" i="13"/>
  <c r="V53" i="13"/>
  <c r="V220" i="13"/>
  <c r="V988" i="14"/>
  <c r="V717" i="14"/>
  <c r="V969" i="14"/>
  <c r="V1065" i="14"/>
  <c r="W1065" i="14" s="1"/>
  <c r="Y1065" i="14" s="1"/>
  <c r="V732" i="14"/>
  <c r="V258" i="15"/>
  <c r="V589" i="15"/>
  <c r="W589" i="15" s="1"/>
  <c r="Y589" i="15" s="1"/>
  <c r="V159" i="15"/>
  <c r="W159" i="15" s="1"/>
  <c r="Y159" i="15" s="1"/>
  <c r="V1065" i="16"/>
  <c r="V415" i="16"/>
  <c r="V362" i="16"/>
  <c r="V375" i="16"/>
  <c r="V261" i="16"/>
  <c r="V36" i="16"/>
  <c r="V288" i="16"/>
  <c r="V591" i="16"/>
  <c r="V858" i="17"/>
  <c r="W858" i="17" s="1"/>
  <c r="Y858" i="17" s="1"/>
  <c r="V844" i="17"/>
  <c r="W844" i="17" s="1"/>
  <c r="Y844" i="17" s="1"/>
  <c r="V764" i="17"/>
  <c r="W764" i="17" s="1"/>
  <c r="Y764" i="17" s="1"/>
  <c r="V639" i="17"/>
  <c r="W639" i="17" s="1"/>
  <c r="Y639" i="17" s="1"/>
  <c r="V286" i="17"/>
  <c r="W286" i="17" s="1"/>
  <c r="Y286" i="17" s="1"/>
  <c r="V517" i="17"/>
  <c r="W517" i="17" s="1"/>
  <c r="Y517" i="17" s="1"/>
  <c r="V669" i="17"/>
  <c r="W669" i="17" s="1"/>
  <c r="Y669" i="17" s="1"/>
  <c r="V602" i="17"/>
  <c r="W602" i="17" s="1"/>
  <c r="Y602" i="17" s="1"/>
  <c r="V484" i="19"/>
  <c r="V203" i="19"/>
  <c r="V274" i="19"/>
  <c r="V313" i="19"/>
  <c r="W313" i="19" s="1"/>
  <c r="Y313" i="19" s="1"/>
  <c r="V169" i="19"/>
  <c r="V353" i="18"/>
  <c r="V142" i="18"/>
  <c r="V470" i="20"/>
  <c r="W470" i="20" s="1"/>
  <c r="Y470" i="20" s="1"/>
  <c r="V623" i="20"/>
  <c r="V295" i="22"/>
  <c r="V334" i="23"/>
  <c r="W334" i="23" s="1"/>
  <c r="Y334" i="23" s="1"/>
  <c r="V217" i="23"/>
  <c r="V319" i="23"/>
  <c r="V318" i="24"/>
  <c r="V114" i="24"/>
  <c r="W114" i="24" s="1"/>
  <c r="Y114" i="24" s="1"/>
  <c r="V402" i="25"/>
  <c r="V159" i="25"/>
  <c r="V333" i="25"/>
  <c r="V56" i="20"/>
  <c r="W56" i="20" s="1"/>
  <c r="Y56" i="20" s="1"/>
  <c r="V346" i="16"/>
  <c r="V65" i="15"/>
  <c r="V584" i="14"/>
  <c r="V200" i="14"/>
  <c r="V355" i="12"/>
  <c r="V319" i="12"/>
  <c r="V220" i="11"/>
  <c r="W220" i="11" s="1"/>
  <c r="Y220" i="11" s="1"/>
  <c r="V51" i="11"/>
  <c r="W51" i="11" s="1"/>
  <c r="Y51" i="11" s="1"/>
  <c r="I719" i="16"/>
  <c r="I100" i="16"/>
  <c r="V880" i="12"/>
  <c r="W880" i="12" s="1"/>
  <c r="Y880" i="12" s="1"/>
  <c r="V674" i="12"/>
  <c r="W674" i="12" s="1"/>
  <c r="Y674" i="12" s="1"/>
  <c r="V430" i="12"/>
  <c r="V465" i="12"/>
  <c r="V456" i="12"/>
  <c r="V502" i="12"/>
  <c r="V408" i="14"/>
  <c r="W408" i="14" s="1"/>
  <c r="Y408" i="14" s="1"/>
  <c r="V641" i="14"/>
  <c r="W641" i="14" s="1"/>
  <c r="Y641" i="14" s="1"/>
  <c r="V488" i="14"/>
  <c r="W488" i="14" s="1"/>
  <c r="Y488" i="14" s="1"/>
  <c r="V810" i="14"/>
  <c r="V687" i="14"/>
  <c r="W687" i="14" s="1"/>
  <c r="Y687" i="14" s="1"/>
  <c r="V194" i="14"/>
  <c r="V652" i="15"/>
  <c r="V606" i="15"/>
  <c r="V332" i="15"/>
  <c r="V199" i="15"/>
  <c r="V490" i="15"/>
  <c r="V658" i="15"/>
  <c r="W658" i="15" s="1"/>
  <c r="Y658" i="15" s="1"/>
  <c r="V341" i="15"/>
  <c r="W341" i="15" s="1"/>
  <c r="Y341" i="15" s="1"/>
  <c r="V106" i="15"/>
  <c r="W106" i="15" s="1"/>
  <c r="Y106" i="15" s="1"/>
  <c r="V172" i="15"/>
  <c r="V23" i="15"/>
  <c r="V978" i="16"/>
  <c r="V920" i="16"/>
  <c r="V768" i="16"/>
  <c r="V399" i="16"/>
  <c r="V333" i="16"/>
  <c r="V223" i="16"/>
  <c r="V351" i="16"/>
  <c r="V466" i="16"/>
  <c r="V647" i="16"/>
  <c r="V819" i="16"/>
  <c r="V901" i="16"/>
  <c r="V1018" i="16"/>
  <c r="V871" i="17"/>
  <c r="W871" i="17" s="1"/>
  <c r="Y871" i="17" s="1"/>
  <c r="V849" i="17"/>
  <c r="W849" i="17" s="1"/>
  <c r="Y849" i="17" s="1"/>
  <c r="V733" i="17"/>
  <c r="V398" i="17"/>
  <c r="W398" i="17" s="1"/>
  <c r="Y398" i="17" s="1"/>
  <c r="V508" i="17"/>
  <c r="W508" i="17" s="1"/>
  <c r="Y508" i="17" s="1"/>
  <c r="V336" i="17"/>
  <c r="V486" i="17"/>
  <c r="W486" i="17" s="1"/>
  <c r="Y486" i="17" s="1"/>
  <c r="V612" i="17"/>
  <c r="W612" i="17" s="1"/>
  <c r="Y612" i="17" s="1"/>
  <c r="V571" i="19"/>
  <c r="V304" i="19"/>
  <c r="V268" i="19"/>
  <c r="V463" i="19"/>
  <c r="V223" i="19"/>
  <c r="V119" i="19"/>
  <c r="V411" i="19"/>
  <c r="W411" i="19" s="1"/>
  <c r="Y411" i="19" s="1"/>
  <c r="V240" i="18"/>
  <c r="V368" i="18"/>
  <c r="V265" i="18"/>
  <c r="V523" i="18"/>
  <c r="V593" i="18"/>
  <c r="V731" i="20"/>
  <c r="W731" i="20" s="1"/>
  <c r="Y731" i="20" s="1"/>
  <c r="V412" i="20"/>
  <c r="W412" i="20" s="1"/>
  <c r="Y412" i="20" s="1"/>
  <c r="V293" i="20"/>
  <c r="V546" i="20"/>
  <c r="W546" i="20" s="1"/>
  <c r="Y546" i="20" s="1"/>
  <c r="V376" i="20"/>
  <c r="V764" i="21"/>
  <c r="V551" i="22"/>
  <c r="V457" i="22"/>
  <c r="V295" i="23"/>
  <c r="V526" i="24"/>
  <c r="V185" i="24"/>
  <c r="V277" i="24"/>
  <c r="V600" i="24"/>
  <c r="V444" i="25"/>
  <c r="V244" i="25"/>
  <c r="V33" i="25"/>
  <c r="V37" i="20"/>
  <c r="W37" i="20" s="1"/>
  <c r="Y37" i="20" s="1"/>
  <c r="V85" i="19"/>
  <c r="V20" i="19"/>
  <c r="W20" i="19" s="1"/>
  <c r="I315" i="16"/>
  <c r="V128" i="15"/>
  <c r="W128" i="15" s="1"/>
  <c r="Y128" i="15" s="1"/>
  <c r="V69" i="14"/>
  <c r="W69" i="14" s="1"/>
  <c r="Y69" i="14" s="1"/>
  <c r="V427" i="14"/>
  <c r="W427" i="14" s="1"/>
  <c r="Y427" i="14" s="1"/>
  <c r="V267" i="12"/>
  <c r="V207" i="11"/>
  <c r="W207" i="11" s="1"/>
  <c r="Y207" i="11" s="1"/>
  <c r="V29" i="11"/>
  <c r="W29" i="11" s="1"/>
  <c r="Y29" i="11" s="1"/>
  <c r="V126" i="22"/>
  <c r="V64" i="21"/>
  <c r="V164" i="14"/>
  <c r="W164" i="14" s="1"/>
  <c r="Y164" i="14" s="1"/>
  <c r="V712" i="12"/>
  <c r="V179" i="13"/>
  <c r="W179" i="13" s="1"/>
  <c r="Y179" i="13" s="1"/>
  <c r="V86" i="13"/>
  <c r="V890" i="14"/>
  <c r="W890" i="14" s="1"/>
  <c r="Y890" i="14" s="1"/>
  <c r="V1078" i="14"/>
  <c r="V414" i="14"/>
  <c r="V485" i="14"/>
  <c r="W485" i="14" s="1"/>
  <c r="Y485" i="14" s="1"/>
  <c r="V407" i="15"/>
  <c r="W407" i="15" s="1"/>
  <c r="Y407" i="15" s="1"/>
  <c r="V237" i="15"/>
  <c r="W237" i="15" s="1"/>
  <c r="Y237" i="15" s="1"/>
  <c r="V369" i="15"/>
  <c r="W369" i="15" s="1"/>
  <c r="Y369" i="15" s="1"/>
  <c r="V523" i="15"/>
  <c r="W523" i="15" s="1"/>
  <c r="Y523" i="15" s="1"/>
  <c r="V233" i="15"/>
  <c r="W233" i="15" s="1"/>
  <c r="Y233" i="15" s="1"/>
  <c r="V153" i="15"/>
  <c r="V483" i="16"/>
  <c r="W483" i="16" s="1"/>
  <c r="Y483" i="16" s="1"/>
  <c r="V527" i="16"/>
  <c r="V602" i="16"/>
  <c r="V672" i="16"/>
  <c r="W672" i="16" s="1"/>
  <c r="Y672" i="16" s="1"/>
  <c r="V199" i="16"/>
  <c r="W673" i="17"/>
  <c r="Y673" i="17" s="1"/>
  <c r="V465" i="17"/>
  <c r="W465" i="17" s="1"/>
  <c r="Y465" i="17" s="1"/>
  <c r="V312" i="17"/>
  <c r="V504" i="17"/>
  <c r="W504" i="17" s="1"/>
  <c r="Y504" i="17" s="1"/>
  <c r="V758" i="17"/>
  <c r="W758" i="17" s="1"/>
  <c r="Y758" i="17" s="1"/>
  <c r="V292" i="18"/>
  <c r="V442" i="18"/>
  <c r="W442" i="18" s="1"/>
  <c r="Y442" i="18" s="1"/>
  <c r="V116" i="18"/>
  <c r="V630" i="20"/>
  <c r="W630" i="20" s="1"/>
  <c r="Y630" i="20" s="1"/>
  <c r="V252" i="20"/>
  <c r="W252" i="20" s="1"/>
  <c r="Y252" i="20" s="1"/>
  <c r="V709" i="21"/>
  <c r="V609" i="21"/>
  <c r="V692" i="21"/>
  <c r="W692" i="21" s="1"/>
  <c r="Y692" i="21" s="1"/>
  <c r="V544" i="21"/>
  <c r="W544" i="21" s="1"/>
  <c r="Y544" i="21" s="1"/>
  <c r="V202" i="21"/>
  <c r="W202" i="21" s="1"/>
  <c r="Y202" i="21" s="1"/>
  <c r="V285" i="21"/>
  <c r="W285" i="21" s="1"/>
  <c r="Y285" i="21" s="1"/>
  <c r="V786" i="21"/>
  <c r="V580" i="21"/>
  <c r="V261" i="23"/>
  <c r="V554" i="24"/>
  <c r="V575" i="24"/>
  <c r="W575" i="24" s="1"/>
  <c r="Y575" i="24" s="1"/>
  <c r="V222" i="24"/>
  <c r="V65" i="24"/>
  <c r="V386" i="25"/>
  <c r="V206" i="25"/>
  <c r="V31" i="23"/>
  <c r="W31" i="23" s="1"/>
  <c r="Y31" i="23" s="1"/>
  <c r="V283" i="16"/>
  <c r="V185" i="14"/>
  <c r="W185" i="14" s="1"/>
  <c r="Y185" i="14" s="1"/>
  <c r="V18" i="14"/>
  <c r="W18" i="14" s="1"/>
  <c r="V188" i="14"/>
  <c r="W188" i="14" s="1"/>
  <c r="Y188" i="14" s="1"/>
  <c r="V40" i="11"/>
  <c r="W40" i="11" s="1"/>
  <c r="Y40" i="11" s="1"/>
  <c r="L581" i="3"/>
  <c r="I1116" i="16"/>
  <c r="I1044" i="16"/>
  <c r="V374" i="14"/>
  <c r="W374" i="14" s="1"/>
  <c r="Y374" i="14" s="1"/>
  <c r="V110" i="14"/>
  <c r="W110" i="14" s="1"/>
  <c r="Y110" i="14" s="1"/>
  <c r="V285" i="11"/>
  <c r="W285" i="11" s="1"/>
  <c r="Y285" i="11" s="1"/>
  <c r="V864" i="12"/>
  <c r="V645" i="12"/>
  <c r="V439" i="12"/>
  <c r="V370" i="12"/>
  <c r="V476" i="12"/>
  <c r="V580" i="12"/>
  <c r="W580" i="12" s="1"/>
  <c r="Y580" i="12" s="1"/>
  <c r="V563" i="12"/>
  <c r="W563" i="12" s="1"/>
  <c r="Y563" i="12" s="1"/>
  <c r="V439" i="13"/>
  <c r="V376" i="13"/>
  <c r="V413" i="13"/>
  <c r="V1025" i="14"/>
  <c r="V917" i="14"/>
  <c r="V674" i="14"/>
  <c r="V359" i="14"/>
  <c r="V495" i="14"/>
  <c r="W495" i="14" s="1"/>
  <c r="Y495" i="14" s="1"/>
  <c r="V1109" i="14"/>
  <c r="V363" i="15"/>
  <c r="W363" i="15" s="1"/>
  <c r="Y363" i="15" s="1"/>
  <c r="V241" i="15"/>
  <c r="W241" i="15" s="1"/>
  <c r="Y241" i="15" s="1"/>
  <c r="V568" i="15"/>
  <c r="W568" i="15" s="1"/>
  <c r="Y568" i="15" s="1"/>
  <c r="V677" i="15"/>
  <c r="V664" i="15"/>
  <c r="W664" i="15" s="1"/>
  <c r="Y664" i="15" s="1"/>
  <c r="V312" i="15"/>
  <c r="V793" i="16"/>
  <c r="V240" i="16"/>
  <c r="V460" i="16"/>
  <c r="V543" i="16"/>
  <c r="W543" i="16" s="1"/>
  <c r="Y543" i="16" s="1"/>
  <c r="V723" i="16"/>
  <c r="I444" i="16"/>
  <c r="V812" i="17"/>
  <c r="W812" i="17" s="1"/>
  <c r="Y812" i="17" s="1"/>
  <c r="V769" i="17"/>
  <c r="V318" i="17"/>
  <c r="W318" i="17" s="1"/>
  <c r="Y318" i="17" s="1"/>
  <c r="V328" i="17"/>
  <c r="W236" i="17"/>
  <c r="Y236" i="17" s="1"/>
  <c r="V634" i="17"/>
  <c r="V462" i="17"/>
  <c r="W462" i="17" s="1"/>
  <c r="Y462" i="17" s="1"/>
  <c r="V702" i="17"/>
  <c r="W702" i="17" s="1"/>
  <c r="Y702" i="17" s="1"/>
  <c r="V738" i="17"/>
  <c r="W738" i="17" s="1"/>
  <c r="Y738" i="17" s="1"/>
  <c r="V882" i="17"/>
  <c r="W882" i="17" s="1"/>
  <c r="Y882" i="17" s="1"/>
  <c r="V679" i="19"/>
  <c r="V498" i="19"/>
  <c r="V392" i="19"/>
  <c r="W392" i="19" s="1"/>
  <c r="Y392" i="19" s="1"/>
  <c r="V616" i="19"/>
  <c r="V210" i="18"/>
  <c r="V572" i="20"/>
  <c r="V770" i="21"/>
  <c r="V663" i="21"/>
  <c r="V522" i="21"/>
  <c r="V337" i="22"/>
  <c r="W337" i="22" s="1"/>
  <c r="Y337" i="22" s="1"/>
  <c r="V626" i="22"/>
  <c r="V206" i="22"/>
  <c r="W206" i="22" s="1"/>
  <c r="Y206" i="22" s="1"/>
  <c r="V167" i="22"/>
  <c r="V160" i="23"/>
  <c r="V535" i="24"/>
  <c r="W535" i="24" s="1"/>
  <c r="Y535" i="24" s="1"/>
  <c r="V468" i="24"/>
  <c r="V444" i="24"/>
  <c r="V349" i="24"/>
  <c r="W349" i="24" s="1"/>
  <c r="Y349" i="24" s="1"/>
  <c r="V329" i="24"/>
  <c r="V299" i="24"/>
  <c r="V420" i="25"/>
  <c r="V188" i="25"/>
  <c r="V298" i="25"/>
  <c r="W50" i="25"/>
  <c r="Y50" i="25" s="1"/>
  <c r="V50" i="25"/>
  <c r="V118" i="25"/>
  <c r="V262" i="25"/>
  <c r="V101" i="25"/>
  <c r="V242" i="19"/>
  <c r="V130" i="15"/>
  <c r="W130" i="15" s="1"/>
  <c r="Y130" i="15" s="1"/>
  <c r="V126" i="15"/>
  <c r="I907" i="16"/>
  <c r="V226" i="14"/>
  <c r="W226" i="14" s="1"/>
  <c r="Y226" i="14" s="1"/>
  <c r="V820" i="12"/>
  <c r="V853" i="12"/>
  <c r="V446" i="12"/>
  <c r="V391" i="13"/>
  <c r="V620" i="15"/>
  <c r="W620" i="15" s="1"/>
  <c r="Y620" i="15" s="1"/>
  <c r="V385" i="15"/>
  <c r="V279" i="15"/>
  <c r="V179" i="15"/>
  <c r="W179" i="15" s="1"/>
  <c r="Y179" i="15" s="1"/>
  <c r="V219" i="15"/>
  <c r="W219" i="15" s="1"/>
  <c r="Y219" i="15" s="1"/>
  <c r="V163" i="15"/>
  <c r="V505" i="16"/>
  <c r="V301" i="16"/>
  <c r="V573" i="16"/>
  <c r="V1054" i="16"/>
  <c r="V445" i="16"/>
  <c r="V650" i="17"/>
  <c r="W650" i="17" s="1"/>
  <c r="Y650" i="17" s="1"/>
  <c r="V443" i="17"/>
  <c r="W443" i="17" s="1"/>
  <c r="Y443" i="17" s="1"/>
  <c r="V489" i="17"/>
  <c r="W489" i="17" s="1"/>
  <c r="Y489" i="17" s="1"/>
  <c r="V393" i="17"/>
  <c r="W393" i="17" s="1"/>
  <c r="Y393" i="17" s="1"/>
  <c r="V377" i="17"/>
  <c r="W377" i="17" s="1"/>
  <c r="Y377" i="17" s="1"/>
  <c r="V296" i="17"/>
  <c r="V357" i="17"/>
  <c r="W357" i="17" s="1"/>
  <c r="Y357" i="17" s="1"/>
  <c r="V553" i="17"/>
  <c r="W553" i="17" s="1"/>
  <c r="Y553" i="17" s="1"/>
  <c r="V787" i="17"/>
  <c r="W787" i="17" s="1"/>
  <c r="Y787" i="17" s="1"/>
  <c r="V829" i="17"/>
  <c r="W829" i="17" s="1"/>
  <c r="Y829" i="17" s="1"/>
  <c r="V273" i="17"/>
  <c r="W273" i="17" s="1"/>
  <c r="Y273" i="17" s="1"/>
  <c r="V634" i="19"/>
  <c r="V508" i="19"/>
  <c r="V213" i="19"/>
  <c r="W213" i="19" s="1"/>
  <c r="Y213" i="19" s="1"/>
  <c r="V153" i="19"/>
  <c r="V342" i="19"/>
  <c r="V328" i="19"/>
  <c r="V489" i="18"/>
  <c r="V683" i="20"/>
  <c r="W683" i="20" s="1"/>
  <c r="Y683" i="20" s="1"/>
  <c r="V511" i="20"/>
  <c r="W511" i="20" s="1"/>
  <c r="Y511" i="20" s="1"/>
  <c r="V307" i="21"/>
  <c r="W307" i="21" s="1"/>
  <c r="Y307" i="21" s="1"/>
  <c r="V227" i="21"/>
  <c r="W227" i="21" s="1"/>
  <c r="Y227" i="21" s="1"/>
  <c r="V393" i="21"/>
  <c r="V349" i="22"/>
  <c r="V253" i="23"/>
  <c r="V190" i="23"/>
  <c r="V110" i="23"/>
  <c r="V60" i="23"/>
  <c r="V289" i="23"/>
  <c r="V244" i="24"/>
  <c r="V122" i="24"/>
  <c r="W122" i="24" s="1"/>
  <c r="Y122" i="24" s="1"/>
  <c r="V204" i="24"/>
  <c r="W204" i="24" s="1"/>
  <c r="Y204" i="24" s="1"/>
  <c r="V91" i="24"/>
  <c r="V362" i="24"/>
  <c r="W362" i="24" s="1"/>
  <c r="Y362" i="24" s="1"/>
  <c r="V142" i="25"/>
  <c r="V17" i="20"/>
  <c r="W85" i="19"/>
  <c r="Y85" i="19" s="1"/>
  <c r="V263" i="16"/>
  <c r="V50" i="14"/>
  <c r="V765" i="12"/>
  <c r="W765" i="12" s="1"/>
  <c r="Y765" i="12" s="1"/>
  <c r="V289" i="12"/>
  <c r="W289" i="12" s="1"/>
  <c r="Y289" i="12" s="1"/>
  <c r="V116" i="12"/>
  <c r="W116" i="12" s="1"/>
  <c r="Y116" i="12" s="1"/>
  <c r="V354" i="11"/>
  <c r="W354" i="11" s="1"/>
  <c r="Y354" i="11" s="1"/>
  <c r="I792" i="16"/>
  <c r="V351" i="12"/>
  <c r="V477" i="16"/>
  <c r="V155" i="14"/>
  <c r="W155" i="14" s="1"/>
  <c r="V793" i="12"/>
  <c r="W793" i="12" s="1"/>
  <c r="Y793" i="12" s="1"/>
  <c r="V722" i="12"/>
  <c r="W722" i="12" s="1"/>
  <c r="Y722" i="12" s="1"/>
  <c r="V842" i="12"/>
  <c r="V613" i="12"/>
  <c r="W613" i="12" s="1"/>
  <c r="Y613" i="12" s="1"/>
  <c r="V816" i="12"/>
  <c r="V536" i="12"/>
  <c r="V336" i="13"/>
  <c r="W336" i="13" s="1"/>
  <c r="Y336" i="13" s="1"/>
  <c r="V350" i="13"/>
  <c r="V1061" i="14"/>
  <c r="V1164" i="14"/>
  <c r="V211" i="14"/>
  <c r="W211" i="14" s="1"/>
  <c r="Y211" i="14" s="1"/>
  <c r="V619" i="14"/>
  <c r="V451" i="14"/>
  <c r="W451" i="14" s="1"/>
  <c r="Y451" i="14" s="1"/>
  <c r="V527" i="15"/>
  <c r="V306" i="15"/>
  <c r="W306" i="15" s="1"/>
  <c r="Y306" i="15" s="1"/>
  <c r="V940" i="16"/>
  <c r="V403" i="16"/>
  <c r="V118" i="16"/>
  <c r="V497" i="16"/>
  <c r="V832" i="16"/>
  <c r="W832" i="16" s="1"/>
  <c r="Y832" i="16" s="1"/>
  <c r="V1097" i="16"/>
  <c r="V1071" i="16"/>
  <c r="I613" i="16"/>
  <c r="V352" i="17"/>
  <c r="V417" i="17"/>
  <c r="W417" i="17" s="1"/>
  <c r="Y417" i="17" s="1"/>
  <c r="V798" i="17"/>
  <c r="W798" i="17" s="1"/>
  <c r="Y798" i="17" s="1"/>
  <c r="V710" i="17"/>
  <c r="W710" i="17" s="1"/>
  <c r="Y710" i="17" s="1"/>
  <c r="V914" i="17"/>
  <c r="W914" i="17" s="1"/>
  <c r="Y914" i="17" s="1"/>
  <c r="V662" i="19"/>
  <c r="V448" i="19"/>
  <c r="V408" i="18"/>
  <c r="V391" i="18"/>
  <c r="V674" i="20"/>
  <c r="W674" i="20" s="1"/>
  <c r="Y674" i="20" s="1"/>
  <c r="V632" i="20"/>
  <c r="V594" i="20"/>
  <c r="W594" i="20" s="1"/>
  <c r="Y594" i="20" s="1"/>
  <c r="V326" i="20"/>
  <c r="W326" i="20" s="1"/>
  <c r="Y326" i="20" s="1"/>
  <c r="V580" i="20"/>
  <c r="W580" i="20" s="1"/>
  <c r="Y580" i="20" s="1"/>
  <c r="V71" i="20"/>
  <c r="W71" i="20" s="1"/>
  <c r="Y71" i="20" s="1"/>
  <c r="V668" i="21"/>
  <c r="W668" i="21" s="1"/>
  <c r="Y668" i="21" s="1"/>
  <c r="V346" i="21"/>
  <c r="V420" i="21"/>
  <c r="W420" i="21" s="1"/>
  <c r="Y420" i="21" s="1"/>
  <c r="V254" i="21"/>
  <c r="V195" i="21"/>
  <c r="V376" i="22"/>
  <c r="W376" i="22" s="1"/>
  <c r="Y376" i="22" s="1"/>
  <c r="V667" i="22"/>
  <c r="W667" i="22" s="1"/>
  <c r="Y667" i="22" s="1"/>
  <c r="V243" i="22"/>
  <c r="V225" i="22"/>
  <c r="W225" i="22" s="1"/>
  <c r="Y225" i="22" s="1"/>
  <c r="V17" i="22"/>
  <c r="V529" i="22"/>
  <c r="V209" i="23"/>
  <c r="V427" i="24"/>
  <c r="W427" i="24" s="1"/>
  <c r="Y427" i="24" s="1"/>
  <c r="V253" i="25"/>
  <c r="V289" i="25"/>
  <c r="V43" i="21"/>
  <c r="W43" i="21" s="1"/>
  <c r="Y43" i="21" s="1"/>
  <c r="V154" i="21"/>
  <c r="V173" i="20"/>
  <c r="W173" i="20" s="1"/>
  <c r="Y173" i="20" s="1"/>
  <c r="V80" i="15"/>
  <c r="V252" i="14"/>
  <c r="V160" i="12"/>
  <c r="W160" i="12" s="1"/>
  <c r="Y160" i="12" s="1"/>
  <c r="V330" i="12"/>
  <c r="V279" i="12"/>
  <c r="V121" i="11"/>
  <c r="W121" i="11" s="1"/>
  <c r="Y121" i="11" s="1"/>
  <c r="I973" i="16"/>
  <c r="V941" i="12"/>
  <c r="W941" i="12" s="1"/>
  <c r="Y941" i="12" s="1"/>
  <c r="V593" i="12"/>
  <c r="V633" i="12"/>
  <c r="V451" i="12"/>
  <c r="V785" i="12"/>
  <c r="V688" i="12"/>
  <c r="V385" i="12"/>
  <c r="V42" i="12"/>
  <c r="V699" i="12"/>
  <c r="W699" i="12" s="1"/>
  <c r="Y699" i="12" s="1"/>
  <c r="V417" i="12"/>
  <c r="V290" i="13"/>
  <c r="V200" i="13"/>
  <c r="V824" i="14"/>
  <c r="V703" i="14"/>
  <c r="W703" i="14" s="1"/>
  <c r="Y703" i="14" s="1"/>
  <c r="V442" i="15"/>
  <c r="V192" i="15"/>
  <c r="W192" i="15" s="1"/>
  <c r="Y192" i="15" s="1"/>
  <c r="V214" i="15"/>
  <c r="V989" i="16"/>
  <c r="V520" i="16"/>
  <c r="V559" i="16"/>
  <c r="V585" i="16"/>
  <c r="V734" i="16"/>
  <c r="V579" i="16"/>
  <c r="V764" i="16"/>
  <c r="V615" i="16"/>
  <c r="V904" i="17"/>
  <c r="W904" i="17" s="1"/>
  <c r="Y904" i="17" s="1"/>
  <c r="V346" i="17"/>
  <c r="W346" i="17" s="1"/>
  <c r="Y346" i="17" s="1"/>
  <c r="V309" i="17"/>
  <c r="W309" i="17" s="1"/>
  <c r="Y309" i="17" s="1"/>
  <c r="V628" i="17"/>
  <c r="W628" i="17" s="1"/>
  <c r="Y628" i="17" s="1"/>
  <c r="V751" i="17"/>
  <c r="W751" i="17" s="1"/>
  <c r="Y751" i="17" s="1"/>
  <c r="V795" i="17"/>
  <c r="W795" i="17" s="1"/>
  <c r="Y795" i="17" s="1"/>
  <c r="V895" i="17"/>
  <c r="W895" i="17" s="1"/>
  <c r="Y895" i="17" s="1"/>
  <c r="I703" i="19"/>
  <c r="V533" i="19"/>
  <c r="W533" i="19" s="1"/>
  <c r="Y533" i="19" s="1"/>
  <c r="V478" i="19"/>
  <c r="V653" i="19"/>
  <c r="W653" i="19" s="1"/>
  <c r="Y653" i="19" s="1"/>
  <c r="V713" i="20"/>
  <c r="W713" i="20" s="1"/>
  <c r="Y713" i="20" s="1"/>
  <c r="V610" i="20"/>
  <c r="W610" i="20" s="1"/>
  <c r="Y610" i="20" s="1"/>
  <c r="V697" i="20"/>
  <c r="V197" i="20"/>
  <c r="W197" i="20" s="1"/>
  <c r="Y197" i="20" s="1"/>
  <c r="V155" i="20"/>
  <c r="V52" i="22"/>
  <c r="W52" i="22" s="1"/>
  <c r="Y52" i="22" s="1"/>
  <c r="I433" i="24"/>
  <c r="V179" i="24"/>
  <c r="W179" i="24" s="1"/>
  <c r="Y179" i="24" s="1"/>
  <c r="V385" i="24"/>
  <c r="V58" i="25"/>
  <c r="V26" i="18"/>
  <c r="W26" i="18" s="1"/>
  <c r="V74" i="18"/>
  <c r="V49" i="19"/>
  <c r="V120" i="15"/>
  <c r="W120" i="15" s="1"/>
  <c r="Y120" i="15" s="1"/>
  <c r="V138" i="15"/>
  <c r="W138" i="15" s="1"/>
  <c r="Y138" i="15" s="1"/>
  <c r="V183" i="15"/>
  <c r="V173" i="14"/>
  <c r="W173" i="14" s="1"/>
  <c r="Y173" i="14" s="1"/>
  <c r="V88" i="11"/>
  <c r="W88" i="11" s="1"/>
  <c r="Y88" i="11" s="1"/>
  <c r="I465" i="24"/>
  <c r="W241" i="17"/>
  <c r="Y241" i="17" s="1"/>
  <c r="W725" i="17"/>
  <c r="Y725" i="17" s="1"/>
  <c r="V141" i="17"/>
  <c r="W141" i="17" s="1"/>
  <c r="Y141" i="17" s="1"/>
  <c r="W203" i="17"/>
  <c r="Y203" i="17" s="1"/>
  <c r="W226" i="17"/>
  <c r="Y226" i="17" s="1"/>
  <c r="W192" i="17"/>
  <c r="Y192" i="17" s="1"/>
  <c r="V130" i="17"/>
  <c r="W130" i="17" s="1"/>
  <c r="Y130" i="17" s="1"/>
  <c r="W232" i="17"/>
  <c r="Y232" i="17" s="1"/>
  <c r="V169" i="17"/>
  <c r="W169" i="17" s="1"/>
  <c r="Y169" i="17" s="1"/>
  <c r="V123" i="17"/>
  <c r="W220" i="17"/>
  <c r="Y220" i="17" s="1"/>
  <c r="V158" i="17"/>
  <c r="W158" i="17" s="1"/>
  <c r="Y158" i="17" s="1"/>
  <c r="V146" i="17"/>
  <c r="W146" i="17" s="1"/>
  <c r="Y146" i="17" s="1"/>
  <c r="W245" i="17"/>
  <c r="Y245" i="17" s="1"/>
  <c r="W211" i="17"/>
  <c r="Y211" i="17" s="1"/>
  <c r="W252" i="17"/>
  <c r="Y252" i="17" s="1"/>
  <c r="V105" i="17"/>
  <c r="W105" i="17" s="1"/>
  <c r="Y105" i="17" s="1"/>
  <c r="V64" i="17"/>
  <c r="W64" i="17" s="1"/>
  <c r="Y64" i="17" s="1"/>
  <c r="V30" i="17"/>
  <c r="W30" i="17" s="1"/>
  <c r="Y30" i="17" s="1"/>
  <c r="V76" i="17"/>
  <c r="V26" i="17"/>
  <c r="W26" i="17" s="1"/>
  <c r="Y26" i="17" s="1"/>
  <c r="V57" i="17"/>
  <c r="W57" i="17" s="1"/>
  <c r="Y57" i="17" s="1"/>
  <c r="V69" i="17"/>
  <c r="W69" i="17" s="1"/>
  <c r="Y69" i="17" s="1"/>
  <c r="W733" i="17"/>
  <c r="Y733" i="17" s="1"/>
  <c r="V114" i="17"/>
  <c r="W114" i="17" s="1"/>
  <c r="Y114" i="17" s="1"/>
  <c r="V45" i="17"/>
  <c r="W45" i="17" s="1"/>
  <c r="Y45" i="17" s="1"/>
  <c r="V93" i="17"/>
  <c r="W587" i="17"/>
  <c r="Y587" i="17" s="1"/>
  <c r="W373" i="17"/>
  <c r="Y373" i="17" s="1"/>
  <c r="W312" i="17"/>
  <c r="Y312" i="17" s="1"/>
  <c r="W189" i="17"/>
  <c r="Y189" i="17" s="1"/>
  <c r="W247" i="15"/>
  <c r="Y247" i="15" s="1"/>
  <c r="W123" i="15"/>
  <c r="Y123" i="15" s="1"/>
  <c r="W309" i="15"/>
  <c r="Y309" i="15" s="1"/>
  <c r="W195" i="15"/>
  <c r="Y195" i="15" s="1"/>
  <c r="W126" i="15"/>
  <c r="Y126" i="15" s="1"/>
  <c r="W326" i="16"/>
  <c r="Y326" i="16" s="1"/>
  <c r="W198" i="17"/>
  <c r="Y198" i="17" s="1"/>
  <c r="W120" i="17"/>
  <c r="Y120" i="17" s="1"/>
  <c r="I66" i="22"/>
  <c r="I709" i="22"/>
  <c r="N75" i="25"/>
  <c r="M232" i="19"/>
  <c r="N203" i="19"/>
  <c r="N232" i="19" s="1"/>
  <c r="I566" i="18"/>
  <c r="H480" i="3"/>
  <c r="I141" i="13"/>
  <c r="M390" i="13"/>
  <c r="I1185" i="14"/>
  <c r="I916" i="14"/>
  <c r="W461" i="14"/>
  <c r="Y461" i="14" s="1"/>
  <c r="I618" i="14"/>
  <c r="W280" i="14"/>
  <c r="Y280" i="14" s="1"/>
  <c r="I315" i="14"/>
  <c r="W817" i="17"/>
  <c r="Y817" i="17" s="1"/>
  <c r="W646" i="17"/>
  <c r="Y646" i="17" s="1"/>
  <c r="I518" i="24"/>
  <c r="W138" i="12"/>
  <c r="Y138" i="12" s="1"/>
  <c r="I143" i="24"/>
  <c r="I563" i="24"/>
  <c r="M633" i="19"/>
  <c r="N571" i="19"/>
  <c r="N633" i="19" s="1"/>
  <c r="M316" i="15"/>
  <c r="M330" i="15" s="1"/>
  <c r="I743" i="12"/>
  <c r="W53" i="17"/>
  <c r="Y53" i="17" s="1"/>
  <c r="I115" i="13"/>
  <c r="W325" i="15"/>
  <c r="Y325" i="15" s="1"/>
  <c r="I220" i="24"/>
  <c r="I565" i="22"/>
  <c r="I393" i="22"/>
  <c r="N261" i="25"/>
  <c r="W267" i="12"/>
  <c r="Y267" i="12" s="1"/>
  <c r="W205" i="12"/>
  <c r="Y205" i="12" s="1"/>
  <c r="I438" i="13"/>
  <c r="W200" i="14"/>
  <c r="Y200" i="14" s="1"/>
  <c r="W833" i="17"/>
  <c r="Y833" i="17" s="1"/>
  <c r="W242" i="19"/>
  <c r="Y242" i="19" s="1"/>
  <c r="I164" i="22"/>
  <c r="I128" i="23"/>
  <c r="I103" i="22"/>
  <c r="I242" i="22"/>
  <c r="I576" i="11"/>
  <c r="M608" i="21"/>
  <c r="I441" i="22"/>
  <c r="I294" i="22"/>
  <c r="I99" i="23"/>
  <c r="I45" i="23"/>
  <c r="I150" i="23"/>
  <c r="I281" i="23"/>
  <c r="I370" i="24"/>
  <c r="W584" i="14"/>
  <c r="Y584" i="14" s="1"/>
  <c r="I302" i="15"/>
  <c r="I499" i="22"/>
  <c r="N128" i="23"/>
  <c r="I313" i="24"/>
  <c r="I348" i="23"/>
  <c r="I347" i="22"/>
  <c r="M118" i="19"/>
  <c r="N518" i="24"/>
  <c r="N785" i="21"/>
  <c r="G771" i="20"/>
  <c r="E7" i="20" s="1"/>
  <c r="I63" i="21"/>
  <c r="W719" i="17"/>
  <c r="Y719" i="17" s="1"/>
  <c r="W659" i="17"/>
  <c r="Y659" i="17" s="1"/>
  <c r="I689" i="17"/>
  <c r="W616" i="17"/>
  <c r="Y616" i="17" s="1"/>
  <c r="W365" i="17"/>
  <c r="Y365" i="17" s="1"/>
  <c r="I381" i="17"/>
  <c r="I266" i="17"/>
  <c r="W466" i="16"/>
  <c r="Y466" i="16" s="1"/>
  <c r="W243" i="15"/>
  <c r="Y243" i="15" s="1"/>
  <c r="H631" i="24"/>
  <c r="E8" i="24" s="1"/>
  <c r="I256" i="13"/>
  <c r="N852" i="14"/>
  <c r="I550" i="15"/>
  <c r="N257" i="15"/>
  <c r="I182" i="15"/>
  <c r="N1116" i="16"/>
  <c r="W454" i="16"/>
  <c r="Y454" i="16" s="1"/>
  <c r="W415" i="16"/>
  <c r="Y415" i="16" s="1"/>
  <c r="W233" i="16"/>
  <c r="Y233" i="16" s="1"/>
  <c r="I836" i="17"/>
  <c r="W562" i="17"/>
  <c r="Y562" i="17" s="1"/>
  <c r="I295" i="17"/>
  <c r="I554" i="19"/>
  <c r="U73" i="18"/>
  <c r="I537" i="20"/>
  <c r="I488" i="21"/>
  <c r="W197" i="22"/>
  <c r="Y197" i="22" s="1"/>
  <c r="N311" i="23"/>
  <c r="I409" i="25"/>
  <c r="W196" i="25"/>
  <c r="Y196" i="25" s="1"/>
  <c r="I261" i="25"/>
  <c r="W86" i="25"/>
  <c r="Y86" i="25" s="1"/>
  <c r="H349" i="23"/>
  <c r="E8" i="23" s="1"/>
  <c r="W279" i="12"/>
  <c r="Y279" i="12" s="1"/>
  <c r="T79" i="3"/>
  <c r="I187" i="11"/>
  <c r="I62" i="11"/>
  <c r="W633" i="12"/>
  <c r="Y633" i="12" s="1"/>
  <c r="I534" i="12"/>
  <c r="I85" i="13"/>
  <c r="W338" i="14"/>
  <c r="Y338" i="14" s="1"/>
  <c r="I413" i="15"/>
  <c r="I73" i="15"/>
  <c r="W497" i="16"/>
  <c r="Y497" i="16" s="1"/>
  <c r="W346" i="16"/>
  <c r="Y346" i="16" s="1"/>
  <c r="W263" i="16"/>
  <c r="Y263" i="16" s="1"/>
  <c r="I432" i="17"/>
  <c r="H918" i="17"/>
  <c r="E8" i="17" s="1"/>
  <c r="W113" i="17"/>
  <c r="Y113" i="17" s="1"/>
  <c r="W155" i="19"/>
  <c r="Y155" i="19" s="1"/>
  <c r="I118" i="19"/>
  <c r="I161" i="18"/>
  <c r="I785" i="21"/>
  <c r="I708" i="21"/>
  <c r="M785" i="21"/>
  <c r="I143" i="21"/>
  <c r="M311" i="23"/>
  <c r="W167" i="25"/>
  <c r="Y167" i="25" s="1"/>
  <c r="W90" i="25"/>
  <c r="Y90" i="25" s="1"/>
  <c r="F918" i="3"/>
  <c r="D7" i="3" s="1"/>
  <c r="G1048" i="11"/>
  <c r="E7" i="11" s="1"/>
  <c r="U182" i="15"/>
  <c r="H203" i="3"/>
  <c r="H917" i="3"/>
  <c r="I300" i="11"/>
  <c r="I600" i="12"/>
  <c r="H957" i="12"/>
  <c r="E8" i="12" s="1"/>
  <c r="W355" i="12"/>
  <c r="Y355" i="12" s="1"/>
  <c r="U180" i="12"/>
  <c r="I979" i="14"/>
  <c r="U115" i="15"/>
  <c r="W860" i="16"/>
  <c r="Y860" i="16" s="1"/>
  <c r="W585" i="16"/>
  <c r="Y585" i="16" s="1"/>
  <c r="W246" i="17"/>
  <c r="Y246" i="17" s="1"/>
  <c r="W423" i="19"/>
  <c r="Y423" i="19" s="1"/>
  <c r="I506" i="18"/>
  <c r="I335" i="18"/>
  <c r="W142" i="18"/>
  <c r="Y142" i="18" s="1"/>
  <c r="G605" i="18"/>
  <c r="E7" i="18" s="1"/>
  <c r="E12" i="40" s="1"/>
  <c r="U154" i="20"/>
  <c r="M662" i="21"/>
  <c r="I542" i="25"/>
  <c r="W49" i="19"/>
  <c r="Y49" i="19" s="1"/>
  <c r="H1048" i="11"/>
  <c r="E8" i="11" s="1"/>
  <c r="I956" i="12"/>
  <c r="I661" i="12"/>
  <c r="I308" i="12"/>
  <c r="W376" i="13"/>
  <c r="Y376" i="13" s="1"/>
  <c r="U77" i="14"/>
  <c r="W362" i="16"/>
  <c r="Y362" i="16" s="1"/>
  <c r="W283" i="16"/>
  <c r="Y283" i="16" s="1"/>
  <c r="W662" i="19"/>
  <c r="Y662" i="19" s="1"/>
  <c r="I300" i="19"/>
  <c r="I192" i="19"/>
  <c r="G704" i="19"/>
  <c r="E7" i="19" s="1"/>
  <c r="E11" i="40" s="1"/>
  <c r="W131" i="19"/>
  <c r="Y131" i="19" s="1"/>
  <c r="I374" i="20"/>
  <c r="U190" i="21"/>
  <c r="U93" i="21"/>
  <c r="W27" i="21"/>
  <c r="Y27" i="21" s="1"/>
  <c r="I93" i="21"/>
  <c r="G710" i="22"/>
  <c r="E7" i="22" s="1"/>
  <c r="G631" i="24"/>
  <c r="E7" i="24" s="1"/>
  <c r="I141" i="25"/>
  <c r="G543" i="25"/>
  <c r="E7" i="25" s="1"/>
  <c r="W101" i="25"/>
  <c r="Y101" i="25" s="1"/>
  <c r="G349" i="23"/>
  <c r="E7" i="23" s="1"/>
  <c r="I461" i="18"/>
  <c r="H301" i="3"/>
  <c r="N187" i="11"/>
  <c r="N534" i="12"/>
  <c r="I390" i="13"/>
  <c r="M85" i="13"/>
  <c r="I1074" i="14"/>
  <c r="U315" i="14"/>
  <c r="I638" i="15"/>
  <c r="W183" i="15"/>
  <c r="W460" i="16"/>
  <c r="Y460" i="16" s="1"/>
  <c r="W356" i="16"/>
  <c r="Y356" i="16" s="1"/>
  <c r="N315" i="16"/>
  <c r="W333" i="16"/>
  <c r="Y333" i="16" s="1"/>
  <c r="H1117" i="16"/>
  <c r="E8" i="16" s="1"/>
  <c r="W87" i="17"/>
  <c r="Y87" i="17" s="1"/>
  <c r="I289" i="18"/>
  <c r="I267" i="20"/>
  <c r="I441" i="21"/>
  <c r="W228" i="25"/>
  <c r="Y228" i="25" s="1"/>
  <c r="I75" i="25"/>
  <c r="W58" i="25"/>
  <c r="Y58" i="25" s="1"/>
  <c r="H135" i="3"/>
  <c r="H684" i="3"/>
  <c r="H581" i="3"/>
  <c r="I776" i="11"/>
  <c r="W351" i="12"/>
  <c r="Y351" i="12" s="1"/>
  <c r="G957" i="12"/>
  <c r="E7" i="12" s="1"/>
  <c r="I1114" i="14"/>
  <c r="G1186" i="14"/>
  <c r="E7" i="14" s="1"/>
  <c r="G1117" i="16"/>
  <c r="E7" i="16" s="1"/>
  <c r="W361" i="17"/>
  <c r="Y361" i="17" s="1"/>
  <c r="H704" i="19"/>
  <c r="E8" i="19" s="1"/>
  <c r="F11" i="40" s="1"/>
  <c r="V115" i="18"/>
  <c r="I752" i="21"/>
  <c r="I253" i="21"/>
  <c r="W551" i="22"/>
  <c r="Y551" i="22" s="1"/>
  <c r="I354" i="25"/>
  <c r="W273" i="25"/>
  <c r="Y273" i="25" s="1"/>
  <c r="H244" i="3"/>
  <c r="H361" i="3"/>
  <c r="W520" i="12"/>
  <c r="Y520" i="12" s="1"/>
  <c r="W330" i="12"/>
  <c r="Y330" i="12" s="1"/>
  <c r="I493" i="12"/>
  <c r="I416" i="12"/>
  <c r="I689" i="15"/>
  <c r="W65" i="15"/>
  <c r="Y65" i="15" s="1"/>
  <c r="G690" i="15"/>
  <c r="E7" i="15" s="1"/>
  <c r="W849" i="16"/>
  <c r="Y849" i="16" s="1"/>
  <c r="I327" i="17"/>
  <c r="W76" i="17"/>
  <c r="Y76" i="17" s="1"/>
  <c r="W76" i="19"/>
  <c r="Y76" i="19" s="1"/>
  <c r="U115" i="18"/>
  <c r="I115" i="18"/>
  <c r="G822" i="21"/>
  <c r="E7" i="21" s="1"/>
  <c r="I571" i="21"/>
  <c r="W402" i="25"/>
  <c r="Y402" i="25" s="1"/>
  <c r="W433" i="25"/>
  <c r="Y433" i="25" s="1"/>
  <c r="W188" i="25"/>
  <c r="Y188" i="25" s="1"/>
  <c r="N85" i="13"/>
  <c r="W139" i="23"/>
  <c r="Y139" i="23" s="1"/>
  <c r="U542" i="25"/>
  <c r="N386" i="25"/>
  <c r="N409" i="25" s="1"/>
  <c r="M409" i="25"/>
  <c r="N542" i="25"/>
  <c r="U174" i="25"/>
  <c r="I174" i="25"/>
  <c r="I220" i="25"/>
  <c r="M141" i="25"/>
  <c r="W244" i="25"/>
  <c r="Y244" i="25" s="1"/>
  <c r="W33" i="25"/>
  <c r="Y33" i="25" s="1"/>
  <c r="W289" i="25"/>
  <c r="Y289" i="25" s="1"/>
  <c r="W420" i="25"/>
  <c r="Y420" i="25" s="1"/>
  <c r="N365" i="25"/>
  <c r="N373" i="25" s="1"/>
  <c r="M373" i="25"/>
  <c r="M542" i="25"/>
  <c r="W253" i="25"/>
  <c r="Y253" i="25" s="1"/>
  <c r="M220" i="25"/>
  <c r="N175" i="25"/>
  <c r="N220" i="25" s="1"/>
  <c r="U141" i="25"/>
  <c r="U75" i="25"/>
  <c r="W278" i="25"/>
  <c r="Y278" i="25" s="1"/>
  <c r="M261" i="25"/>
  <c r="H543" i="25"/>
  <c r="E8" i="25" s="1"/>
  <c r="N141" i="25"/>
  <c r="W206" i="25"/>
  <c r="Y206" i="25" s="1"/>
  <c r="W444" i="25"/>
  <c r="Y444" i="25" s="1"/>
  <c r="W365" i="25"/>
  <c r="Y365" i="25" s="1"/>
  <c r="N315" i="25"/>
  <c r="N354" i="25" s="1"/>
  <c r="M354" i="25"/>
  <c r="W239" i="25"/>
  <c r="Y239" i="25" s="1"/>
  <c r="I314" i="25"/>
  <c r="N174" i="25"/>
  <c r="U314" i="25"/>
  <c r="U409" i="25"/>
  <c r="U354" i="25"/>
  <c r="U373" i="25"/>
  <c r="U261" i="25"/>
  <c r="M314" i="25"/>
  <c r="N262" i="25"/>
  <c r="N314" i="25" s="1"/>
  <c r="U220" i="25"/>
  <c r="W298" i="25"/>
  <c r="Y298" i="25" s="1"/>
  <c r="W118" i="25"/>
  <c r="Y118" i="25" s="1"/>
  <c r="M174" i="25"/>
  <c r="W159" i="25"/>
  <c r="Y159" i="25" s="1"/>
  <c r="W333" i="25"/>
  <c r="Y333" i="25" s="1"/>
  <c r="M630" i="24"/>
  <c r="N568" i="24"/>
  <c r="N630" i="24" s="1"/>
  <c r="M465" i="24"/>
  <c r="N444" i="24"/>
  <c r="N465" i="24" s="1"/>
  <c r="M370" i="24"/>
  <c r="N318" i="24"/>
  <c r="N370" i="24" s="1"/>
  <c r="M220" i="24"/>
  <c r="N160" i="24"/>
  <c r="N220" i="24" s="1"/>
  <c r="U143" i="24"/>
  <c r="M45" i="24"/>
  <c r="N25" i="24"/>
  <c r="N45" i="24" s="1"/>
  <c r="U313" i="24"/>
  <c r="W91" i="24"/>
  <c r="Y91" i="24" s="1"/>
  <c r="N56" i="24"/>
  <c r="N143" i="24" s="1"/>
  <c r="M143" i="24"/>
  <c r="U433" i="24"/>
  <c r="U630" i="24"/>
  <c r="U563" i="24"/>
  <c r="U518" i="24"/>
  <c r="U370" i="24"/>
  <c r="U273" i="24"/>
  <c r="W65" i="24"/>
  <c r="Y65" i="24" s="1"/>
  <c r="U45" i="24"/>
  <c r="M313" i="24"/>
  <c r="N277" i="24"/>
  <c r="N313" i="24" s="1"/>
  <c r="U220" i="24"/>
  <c r="W554" i="24"/>
  <c r="Y554" i="24" s="1"/>
  <c r="N526" i="24"/>
  <c r="N563" i="24" s="1"/>
  <c r="M563" i="24"/>
  <c r="W244" i="24"/>
  <c r="Y244" i="24" s="1"/>
  <c r="W329" i="24"/>
  <c r="Y329" i="24" s="1"/>
  <c r="M273" i="24"/>
  <c r="N222" i="24"/>
  <c r="N273" i="24" s="1"/>
  <c r="M518" i="24"/>
  <c r="W185" i="24"/>
  <c r="Y185" i="24" s="1"/>
  <c r="W299" i="24"/>
  <c r="Y299" i="24" s="1"/>
  <c r="U465" i="24"/>
  <c r="W412" i="24"/>
  <c r="Y412" i="24" s="1"/>
  <c r="M433" i="24"/>
  <c r="N385" i="24"/>
  <c r="N433" i="24" s="1"/>
  <c r="W600" i="24"/>
  <c r="Y600" i="24" s="1"/>
  <c r="W124" i="23"/>
  <c r="Y124" i="23" s="1"/>
  <c r="U45" i="23"/>
  <c r="N160" i="23"/>
  <c r="N168" i="23" s="1"/>
  <c r="M168" i="23"/>
  <c r="W261" i="23"/>
  <c r="Y261" i="23" s="1"/>
  <c r="M216" i="23"/>
  <c r="N190" i="23"/>
  <c r="N216" i="23" s="1"/>
  <c r="N25" i="23"/>
  <c r="N45" i="23" s="1"/>
  <c r="M45" i="23"/>
  <c r="U128" i="23"/>
  <c r="U311" i="23"/>
  <c r="U281" i="23"/>
  <c r="M150" i="23"/>
  <c r="N137" i="23"/>
  <c r="N150" i="23" s="1"/>
  <c r="M99" i="23"/>
  <c r="N60" i="23"/>
  <c r="N99" i="23" s="1"/>
  <c r="U216" i="23"/>
  <c r="U99" i="23"/>
  <c r="U348" i="23"/>
  <c r="W295" i="23"/>
  <c r="Y295" i="23" s="1"/>
  <c r="M252" i="23"/>
  <c r="N217" i="23"/>
  <c r="N252" i="23" s="1"/>
  <c r="U252" i="23"/>
  <c r="U150" i="23"/>
  <c r="W209" i="23"/>
  <c r="Y209" i="23" s="1"/>
  <c r="U168" i="23"/>
  <c r="V164" i="22"/>
  <c r="W126" i="22"/>
  <c r="M709" i="22"/>
  <c r="N626" i="22"/>
  <c r="N709" i="22" s="1"/>
  <c r="U565" i="22"/>
  <c r="W473" i="22"/>
  <c r="Y473" i="22" s="1"/>
  <c r="M393" i="22"/>
  <c r="N349" i="22"/>
  <c r="N393" i="22" s="1"/>
  <c r="W319" i="22"/>
  <c r="Y319" i="22" s="1"/>
  <c r="U441" i="22"/>
  <c r="U103" i="22"/>
  <c r="U242" i="22"/>
  <c r="U164" i="22"/>
  <c r="M441" i="22"/>
  <c r="N398" i="22"/>
  <c r="N441" i="22" s="1"/>
  <c r="U709" i="22"/>
  <c r="U624" i="22"/>
  <c r="U294" i="22"/>
  <c r="M66" i="22"/>
  <c r="N17" i="22"/>
  <c r="N66" i="22" s="1"/>
  <c r="M565" i="22"/>
  <c r="N500" i="22"/>
  <c r="N565" i="22" s="1"/>
  <c r="U499" i="22"/>
  <c r="U347" i="22"/>
  <c r="H710" i="22"/>
  <c r="E8" i="22" s="1"/>
  <c r="M164" i="22"/>
  <c r="N127" i="22"/>
  <c r="N164" i="22" s="1"/>
  <c r="M624" i="22"/>
  <c r="N566" i="22"/>
  <c r="N624" i="22" s="1"/>
  <c r="M499" i="22"/>
  <c r="N457" i="22"/>
  <c r="N499" i="22" s="1"/>
  <c r="N295" i="22"/>
  <c r="N347" i="22" s="1"/>
  <c r="M347" i="22"/>
  <c r="U393" i="22"/>
  <c r="M242" i="22"/>
  <c r="N167" i="22"/>
  <c r="N242" i="22" s="1"/>
  <c r="U66" i="22"/>
  <c r="W529" i="22"/>
  <c r="Y529" i="22" s="1"/>
  <c r="M294" i="22"/>
  <c r="N243" i="22"/>
  <c r="N294" i="22" s="1"/>
  <c r="M821" i="21"/>
  <c r="N786" i="21"/>
  <c r="N821" i="21" s="1"/>
  <c r="U143" i="21"/>
  <c r="M253" i="21"/>
  <c r="N253" i="21"/>
  <c r="M190" i="21"/>
  <c r="N190" i="21"/>
  <c r="I391" i="21"/>
  <c r="U785" i="21"/>
  <c r="I821" i="21"/>
  <c r="W770" i="21"/>
  <c r="Y770" i="21" s="1"/>
  <c r="M708" i="21"/>
  <c r="N489" i="21"/>
  <c r="N521" i="21" s="1"/>
  <c r="M521" i="21"/>
  <c r="U571" i="21"/>
  <c r="W522" i="21"/>
  <c r="W346" i="21"/>
  <c r="Y346" i="21" s="1"/>
  <c r="N143" i="21"/>
  <c r="M143" i="21"/>
  <c r="H822" i="21"/>
  <c r="E8" i="21" s="1"/>
  <c r="I190" i="21"/>
  <c r="I317" i="21"/>
  <c r="M63" i="21"/>
  <c r="N17" i="21"/>
  <c r="N63" i="21" s="1"/>
  <c r="U441" i="21"/>
  <c r="U752" i="21"/>
  <c r="U253" i="21"/>
  <c r="I662" i="21"/>
  <c r="M441" i="21"/>
  <c r="N441" i="21"/>
  <c r="W370" i="21"/>
  <c r="Y370" i="21" s="1"/>
  <c r="N391" i="21"/>
  <c r="M391" i="21"/>
  <c r="N254" i="21"/>
  <c r="N317" i="21" s="1"/>
  <c r="M317" i="21"/>
  <c r="U821" i="21"/>
  <c r="U608" i="21"/>
  <c r="N709" i="21"/>
  <c r="N752" i="21" s="1"/>
  <c r="M752" i="21"/>
  <c r="U662" i="21"/>
  <c r="N708" i="21"/>
  <c r="U708" i="21"/>
  <c r="U488" i="21"/>
  <c r="M571" i="21"/>
  <c r="N522" i="21"/>
  <c r="N571" i="21" s="1"/>
  <c r="N64" i="21"/>
  <c r="N93" i="21" s="1"/>
  <c r="M93" i="21"/>
  <c r="U317" i="21"/>
  <c r="M488" i="21"/>
  <c r="N488" i="21"/>
  <c r="U391" i="21"/>
  <c r="U521" i="21"/>
  <c r="U63" i="21"/>
  <c r="I770" i="20"/>
  <c r="M641" i="20"/>
  <c r="N623" i="20"/>
  <c r="N641" i="20" s="1"/>
  <c r="M696" i="20"/>
  <c r="N642" i="20"/>
  <c r="N696" i="20" s="1"/>
  <c r="H771" i="20"/>
  <c r="E8" i="20" s="1"/>
  <c r="F13" i="40" s="1"/>
  <c r="U770" i="20"/>
  <c r="N376" i="20"/>
  <c r="N434" i="20" s="1"/>
  <c r="M434" i="20"/>
  <c r="U267" i="20"/>
  <c r="W632" i="20"/>
  <c r="Y632" i="20" s="1"/>
  <c r="U613" i="20"/>
  <c r="M569" i="20"/>
  <c r="N544" i="20"/>
  <c r="N569" i="20" s="1"/>
  <c r="U537" i="20"/>
  <c r="M154" i="20"/>
  <c r="N17" i="20"/>
  <c r="N154" i="20" s="1"/>
  <c r="M770" i="20"/>
  <c r="N697" i="20"/>
  <c r="N770" i="20" s="1"/>
  <c r="I613" i="20"/>
  <c r="I569" i="20"/>
  <c r="W310" i="20"/>
  <c r="Y310" i="20" s="1"/>
  <c r="W293" i="20"/>
  <c r="Y293" i="20" s="1"/>
  <c r="M267" i="20"/>
  <c r="N155" i="20"/>
  <c r="N267" i="20" s="1"/>
  <c r="U641" i="20"/>
  <c r="N435" i="20"/>
  <c r="N537" i="20" s="1"/>
  <c r="M537" i="20"/>
  <c r="I434" i="20"/>
  <c r="V208" i="20"/>
  <c r="W208" i="20" s="1"/>
  <c r="Y208" i="20" s="1"/>
  <c r="N374" i="20"/>
  <c r="U696" i="20"/>
  <c r="M613" i="20"/>
  <c r="N572" i="20"/>
  <c r="N613" i="20" s="1"/>
  <c r="U569" i="20"/>
  <c r="U374" i="20"/>
  <c r="U434" i="20"/>
  <c r="I154" i="20"/>
  <c r="M374" i="20"/>
  <c r="M506" i="18"/>
  <c r="N489" i="18"/>
  <c r="N506" i="18" s="1"/>
  <c r="W408" i="18"/>
  <c r="Y408" i="18" s="1"/>
  <c r="N353" i="18"/>
  <c r="N384" i="18" s="1"/>
  <c r="M384" i="18"/>
  <c r="W265" i="18"/>
  <c r="Y265" i="18" s="1"/>
  <c r="M289" i="18"/>
  <c r="M239" i="18"/>
  <c r="N175" i="18"/>
  <c r="N239" i="18" s="1"/>
  <c r="M161" i="18"/>
  <c r="N116" i="18"/>
  <c r="N161" i="18" s="1"/>
  <c r="U506" i="18"/>
  <c r="H605" i="18"/>
  <c r="E8" i="18" s="1"/>
  <c r="F12" i="40" s="1"/>
  <c r="U289" i="18"/>
  <c r="U384" i="18"/>
  <c r="U239" i="18"/>
  <c r="W48" i="18"/>
  <c r="Y48" i="18" s="1"/>
  <c r="U461" i="18"/>
  <c r="U566" i="18"/>
  <c r="U604" i="18"/>
  <c r="M115" i="18"/>
  <c r="N74" i="18"/>
  <c r="N115" i="18" s="1"/>
  <c r="N523" i="18"/>
  <c r="N566" i="18" s="1"/>
  <c r="M566" i="18"/>
  <c r="N292" i="18"/>
  <c r="N335" i="18" s="1"/>
  <c r="M335" i="18"/>
  <c r="M461" i="18"/>
  <c r="N391" i="18"/>
  <c r="N461" i="18" s="1"/>
  <c r="W368" i="18"/>
  <c r="Y368" i="18" s="1"/>
  <c r="W210" i="18"/>
  <c r="Y210" i="18" s="1"/>
  <c r="M73" i="18"/>
  <c r="N26" i="18"/>
  <c r="N73" i="18" s="1"/>
  <c r="U335" i="18"/>
  <c r="U161" i="18"/>
  <c r="I73" i="18"/>
  <c r="I384" i="18"/>
  <c r="N289" i="18"/>
  <c r="I239" i="18"/>
  <c r="W595" i="19"/>
  <c r="Y595" i="19" s="1"/>
  <c r="I633" i="19"/>
  <c r="W498" i="19"/>
  <c r="Y498" i="19" s="1"/>
  <c r="W359" i="19"/>
  <c r="Y359" i="19" s="1"/>
  <c r="W478" i="19"/>
  <c r="Y478" i="19" s="1"/>
  <c r="I232" i="19"/>
  <c r="I377" i="19"/>
  <c r="M300" i="19"/>
  <c r="N235" i="19"/>
  <c r="N300" i="19" s="1"/>
  <c r="M507" i="19"/>
  <c r="N432" i="19"/>
  <c r="N507" i="19" s="1"/>
  <c r="W679" i="19"/>
  <c r="Y679" i="19" s="1"/>
  <c r="W645" i="19"/>
  <c r="Y645" i="19" s="1"/>
  <c r="U633" i="19"/>
  <c r="M554" i="19"/>
  <c r="N508" i="19"/>
  <c r="N554" i="19" s="1"/>
  <c r="U554" i="19"/>
  <c r="I507" i="19"/>
  <c r="W484" i="19"/>
  <c r="Y484" i="19" s="1"/>
  <c r="U341" i="19"/>
  <c r="U232" i="19"/>
  <c r="W153" i="19"/>
  <c r="Y153" i="19" s="1"/>
  <c r="W463" i="19"/>
  <c r="Y463" i="19" s="1"/>
  <c r="W223" i="19"/>
  <c r="Y223" i="19" s="1"/>
  <c r="U192" i="19"/>
  <c r="W328" i="19"/>
  <c r="Y328" i="19" s="1"/>
  <c r="W169" i="19"/>
  <c r="Y169" i="19" s="1"/>
  <c r="M431" i="19"/>
  <c r="U703" i="19"/>
  <c r="N703" i="19"/>
  <c r="U507" i="19"/>
  <c r="I341" i="19"/>
  <c r="W268" i="19"/>
  <c r="Y268" i="19" s="1"/>
  <c r="M192" i="19"/>
  <c r="N119" i="19"/>
  <c r="N192" i="19" s="1"/>
  <c r="W616" i="19"/>
  <c r="Y616" i="19" s="1"/>
  <c r="I431" i="19"/>
  <c r="N431" i="19"/>
  <c r="M703" i="19"/>
  <c r="U431" i="19"/>
  <c r="W448" i="19"/>
  <c r="Y448" i="19" s="1"/>
  <c r="N342" i="19"/>
  <c r="N377" i="19" s="1"/>
  <c r="M377" i="19"/>
  <c r="M341" i="19"/>
  <c r="N304" i="19"/>
  <c r="N341" i="19" s="1"/>
  <c r="U300" i="19"/>
  <c r="U377" i="19"/>
  <c r="W274" i="19"/>
  <c r="Y274" i="19" s="1"/>
  <c r="W179" i="19"/>
  <c r="Y179" i="19" s="1"/>
  <c r="N20" i="19"/>
  <c r="N118" i="19" s="1"/>
  <c r="U118" i="19"/>
  <c r="W774" i="17"/>
  <c r="Y774" i="17" s="1"/>
  <c r="W746" i="17"/>
  <c r="Y746" i="17" s="1"/>
  <c r="N836" i="17"/>
  <c r="M432" i="17"/>
  <c r="N382" i="17"/>
  <c r="N432" i="17" s="1"/>
  <c r="W289" i="17"/>
  <c r="Y289" i="17" s="1"/>
  <c r="U295" i="17"/>
  <c r="U180" i="17"/>
  <c r="U327" i="17"/>
  <c r="G918" i="17"/>
  <c r="E7" i="17" s="1"/>
  <c r="M180" i="17"/>
  <c r="N123" i="17"/>
  <c r="N180" i="17" s="1"/>
  <c r="W360" i="17"/>
  <c r="Y360" i="17" s="1"/>
  <c r="W694" i="17"/>
  <c r="Y694" i="17" s="1"/>
  <c r="I917" i="17"/>
  <c r="M917" i="17"/>
  <c r="N838" i="17"/>
  <c r="N917" i="17" s="1"/>
  <c r="M689" i="17"/>
  <c r="N634" i="17"/>
  <c r="N689" i="17" s="1"/>
  <c r="M836" i="17"/>
  <c r="W769" i="17"/>
  <c r="Y769" i="17" s="1"/>
  <c r="I632" i="17"/>
  <c r="I590" i="17"/>
  <c r="W352" i="17"/>
  <c r="Y352" i="17" s="1"/>
  <c r="M327" i="17"/>
  <c r="N296" i="17"/>
  <c r="N327" i="17" s="1"/>
  <c r="M266" i="17"/>
  <c r="N181" i="17"/>
  <c r="N266" i="17" s="1"/>
  <c r="W221" i="17"/>
  <c r="Y221" i="17" s="1"/>
  <c r="N295" i="17"/>
  <c r="W237" i="17"/>
  <c r="Y237" i="17" s="1"/>
  <c r="U689" i="17"/>
  <c r="U632" i="17"/>
  <c r="W661" i="17"/>
  <c r="Y661" i="17" s="1"/>
  <c r="W723" i="17"/>
  <c r="Y723" i="17" s="1"/>
  <c r="I122" i="17"/>
  <c r="U836" i="17"/>
  <c r="U590" i="17"/>
  <c r="M590" i="17"/>
  <c r="N433" i="17"/>
  <c r="N590" i="17" s="1"/>
  <c r="N328" i="17"/>
  <c r="N381" i="17" s="1"/>
  <c r="M381" i="17"/>
  <c r="I180" i="17"/>
  <c r="U266" i="17"/>
  <c r="W342" i="17"/>
  <c r="Y342" i="17" s="1"/>
  <c r="U381" i="17"/>
  <c r="W48" i="17"/>
  <c r="Y48" i="17" s="1"/>
  <c r="U917" i="17"/>
  <c r="M632" i="17"/>
  <c r="N591" i="17"/>
  <c r="N632" i="17" s="1"/>
  <c r="U432" i="17"/>
  <c r="M295" i="17"/>
  <c r="U122" i="17"/>
  <c r="M122" i="17"/>
  <c r="N18" i="17"/>
  <c r="N122" i="17" s="1"/>
  <c r="W336" i="17"/>
  <c r="Y336" i="17" s="1"/>
  <c r="W233" i="17"/>
  <c r="Y233" i="17" s="1"/>
  <c r="W1105" i="16"/>
  <c r="Y1105" i="16" s="1"/>
  <c r="M907" i="16"/>
  <c r="N793" i="16"/>
  <c r="N907" i="16" s="1"/>
  <c r="W891" i="16"/>
  <c r="Y891" i="16" s="1"/>
  <c r="W768" i="16"/>
  <c r="Y768" i="16" s="1"/>
  <c r="M973" i="16"/>
  <c r="W514" i="16"/>
  <c r="Y514" i="16" s="1"/>
  <c r="W261" i="16"/>
  <c r="Y261" i="16" s="1"/>
  <c r="W223" i="16"/>
  <c r="Y223" i="16" s="1"/>
  <c r="W488" i="16"/>
  <c r="Y488" i="16" s="1"/>
  <c r="W477" i="16"/>
  <c r="Y477" i="16" s="1"/>
  <c r="W548" i="16"/>
  <c r="Y548" i="16" s="1"/>
  <c r="U792" i="16"/>
  <c r="W748" i="16"/>
  <c r="Y748" i="16" s="1"/>
  <c r="W1012" i="16"/>
  <c r="Y1012" i="16" s="1"/>
  <c r="W1080" i="16"/>
  <c r="Y1080" i="16" s="1"/>
  <c r="M613" i="16"/>
  <c r="N445" i="16"/>
  <c r="N613" i="16" s="1"/>
  <c r="W1035" i="16"/>
  <c r="Y1035" i="16" s="1"/>
  <c r="M1116" i="16"/>
  <c r="U907" i="16"/>
  <c r="W712" i="16"/>
  <c r="Y712" i="16" s="1"/>
  <c r="W602" i="16"/>
  <c r="Y602" i="16" s="1"/>
  <c r="W403" i="16"/>
  <c r="Y403" i="16" s="1"/>
  <c r="W399" i="16"/>
  <c r="Y399" i="16" s="1"/>
  <c r="W430" i="16"/>
  <c r="Y430" i="16" s="1"/>
  <c r="W527" i="16"/>
  <c r="Y527" i="16" s="1"/>
  <c r="W573" i="16"/>
  <c r="Y573" i="16" s="1"/>
  <c r="W559" i="16"/>
  <c r="Y559" i="16" s="1"/>
  <c r="W647" i="16"/>
  <c r="Y647" i="16" s="1"/>
  <c r="U1116" i="16"/>
  <c r="U613" i="16"/>
  <c r="W1065" i="16"/>
  <c r="Y1065" i="16" s="1"/>
  <c r="U1044" i="16"/>
  <c r="W956" i="16"/>
  <c r="Y956" i="16" s="1"/>
  <c r="U973" i="16"/>
  <c r="W948" i="16"/>
  <c r="Y948" i="16" s="1"/>
  <c r="W940" i="16"/>
  <c r="Y940" i="16" s="1"/>
  <c r="W920" i="16"/>
  <c r="Y920" i="16" s="1"/>
  <c r="M792" i="16"/>
  <c r="N723" i="16"/>
  <c r="N792" i="16" s="1"/>
  <c r="M719" i="16"/>
  <c r="N615" i="16"/>
  <c r="N719" i="16" s="1"/>
  <c r="W482" i="16"/>
  <c r="Y482" i="16" s="1"/>
  <c r="W216" i="16"/>
  <c r="Y216" i="16" s="1"/>
  <c r="W375" i="16"/>
  <c r="Y375" i="16" s="1"/>
  <c r="U444" i="16"/>
  <c r="N118" i="16"/>
  <c r="N169" i="16" s="1"/>
  <c r="M169" i="16"/>
  <c r="W591" i="16"/>
  <c r="Y591" i="16" s="1"/>
  <c r="W734" i="16"/>
  <c r="Y734" i="16" s="1"/>
  <c r="W568" i="16"/>
  <c r="Y568" i="16" s="1"/>
  <c r="W819" i="16"/>
  <c r="Y819" i="16" s="1"/>
  <c r="W901" i="16"/>
  <c r="Y901" i="16" s="1"/>
  <c r="W1018" i="16"/>
  <c r="Y1018" i="16" s="1"/>
  <c r="W1097" i="16"/>
  <c r="Y1097" i="16" s="1"/>
  <c r="W1071" i="16"/>
  <c r="Y1071" i="16" s="1"/>
  <c r="M444" i="16"/>
  <c r="N316" i="16"/>
  <c r="N444" i="16" s="1"/>
  <c r="M315" i="16"/>
  <c r="M1044" i="16"/>
  <c r="N978" i="16"/>
  <c r="N1044" i="16" s="1"/>
  <c r="W989" i="16"/>
  <c r="Y989" i="16" s="1"/>
  <c r="N973" i="16"/>
  <c r="W433" i="16"/>
  <c r="Y433" i="16" s="1"/>
  <c r="U315" i="16"/>
  <c r="W505" i="16"/>
  <c r="Y505" i="16" s="1"/>
  <c r="M100" i="16"/>
  <c r="N36" i="16"/>
  <c r="N100" i="16" s="1"/>
  <c r="W240" i="16"/>
  <c r="Y240" i="16" s="1"/>
  <c r="U100" i="16"/>
  <c r="W301" i="16"/>
  <c r="Y301" i="16" s="1"/>
  <c r="W288" i="16"/>
  <c r="Y288" i="16" s="1"/>
  <c r="U169" i="16"/>
  <c r="W351" i="16"/>
  <c r="Y351" i="16" s="1"/>
  <c r="W520" i="16"/>
  <c r="Y520" i="16" s="1"/>
  <c r="W579" i="16"/>
  <c r="Y579" i="16" s="1"/>
  <c r="W552" i="16"/>
  <c r="Y552" i="16" s="1"/>
  <c r="W764" i="16"/>
  <c r="Y764" i="16" s="1"/>
  <c r="U719" i="16"/>
  <c r="W199" i="16"/>
  <c r="Y199" i="16" s="1"/>
  <c r="W606" i="15"/>
  <c r="Y606" i="15" s="1"/>
  <c r="U638" i="15"/>
  <c r="U550" i="15"/>
  <c r="N442" i="15"/>
  <c r="N483" i="15" s="1"/>
  <c r="M483" i="15"/>
  <c r="M413" i="15"/>
  <c r="N332" i="15"/>
  <c r="N413" i="15" s="1"/>
  <c r="W385" i="15"/>
  <c r="Y385" i="15" s="1"/>
  <c r="W379" i="15"/>
  <c r="Y379" i="15" s="1"/>
  <c r="W672" i="15"/>
  <c r="Y672" i="15" s="1"/>
  <c r="I117" i="15"/>
  <c r="I143" i="15" s="1"/>
  <c r="U117" i="15"/>
  <c r="V117" i="15" s="1"/>
  <c r="H143" i="15"/>
  <c r="H690" i="15" s="1"/>
  <c r="E8" i="15" s="1"/>
  <c r="W312" i="15"/>
  <c r="Y312" i="15" s="1"/>
  <c r="M257" i="15"/>
  <c r="U257" i="15"/>
  <c r="I483" i="15"/>
  <c r="W389" i="15"/>
  <c r="Y389" i="15" s="1"/>
  <c r="W279" i="15"/>
  <c r="Y279" i="15" s="1"/>
  <c r="U302" i="15"/>
  <c r="U413" i="15"/>
  <c r="W148" i="15"/>
  <c r="Y148" i="15" s="1"/>
  <c r="W490" i="15"/>
  <c r="Y490" i="15" s="1"/>
  <c r="W207" i="15"/>
  <c r="Y207" i="15" s="1"/>
  <c r="W319" i="15"/>
  <c r="Y319" i="15" s="1"/>
  <c r="N303" i="15"/>
  <c r="W230" i="15"/>
  <c r="Y230" i="15" s="1"/>
  <c r="U73" i="15"/>
  <c r="W199" i="15"/>
  <c r="Y199" i="15" s="1"/>
  <c r="U689" i="15"/>
  <c r="W648" i="15"/>
  <c r="Y648" i="15" s="1"/>
  <c r="N689" i="15"/>
  <c r="M638" i="15"/>
  <c r="N551" i="15"/>
  <c r="N638" i="15" s="1"/>
  <c r="W527" i="15"/>
  <c r="Y527" i="15" s="1"/>
  <c r="W254" i="15"/>
  <c r="Y254" i="15" s="1"/>
  <c r="W398" i="15"/>
  <c r="Y398" i="15" s="1"/>
  <c r="W222" i="15"/>
  <c r="Y222" i="15" s="1"/>
  <c r="M302" i="15"/>
  <c r="N258" i="15"/>
  <c r="N302" i="15" s="1"/>
  <c r="W684" i="15"/>
  <c r="Y684" i="15" s="1"/>
  <c r="W677" i="15"/>
  <c r="Y677" i="15" s="1"/>
  <c r="W652" i="15"/>
  <c r="Y652" i="15" s="1"/>
  <c r="W250" i="15"/>
  <c r="Y250" i="15" s="1"/>
  <c r="W163" i="15"/>
  <c r="Y163" i="15" s="1"/>
  <c r="W153" i="15"/>
  <c r="Y153" i="15" s="1"/>
  <c r="I115" i="15"/>
  <c r="M689" i="15"/>
  <c r="W576" i="15"/>
  <c r="Y576" i="15" s="1"/>
  <c r="M550" i="15"/>
  <c r="N484" i="15"/>
  <c r="N550" i="15" s="1"/>
  <c r="U483" i="15"/>
  <c r="I317" i="15"/>
  <c r="I330" i="15" s="1"/>
  <c r="U317" i="15"/>
  <c r="W353" i="15"/>
  <c r="Y353" i="15" s="1"/>
  <c r="I257" i="15"/>
  <c r="W214" i="15"/>
  <c r="Y214" i="15" s="1"/>
  <c r="W172" i="15"/>
  <c r="Y172" i="15" s="1"/>
  <c r="W168" i="15"/>
  <c r="Y168" i="15" s="1"/>
  <c r="N145" i="15"/>
  <c r="N182" i="15" s="1"/>
  <c r="M182" i="15"/>
  <c r="M115" i="15"/>
  <c r="N80" i="15"/>
  <c r="N115" i="15" s="1"/>
  <c r="M1074" i="14"/>
  <c r="M979" i="14"/>
  <c r="N917" i="14"/>
  <c r="N979" i="14" s="1"/>
  <c r="W824" i="14"/>
  <c r="Y824" i="14" s="1"/>
  <c r="I809" i="14"/>
  <c r="W1109" i="14"/>
  <c r="Y1109" i="14" s="1"/>
  <c r="I656" i="14"/>
  <c r="H1186" i="14"/>
  <c r="E8" i="14" s="1"/>
  <c r="I77" i="14"/>
  <c r="I358" i="14"/>
  <c r="I563" i="14"/>
  <c r="W1140" i="14"/>
  <c r="Y1140" i="14" s="1"/>
  <c r="W1171" i="14"/>
  <c r="Y1171" i="14" s="1"/>
  <c r="W1164" i="14"/>
  <c r="Y1164" i="14" s="1"/>
  <c r="U1039" i="14"/>
  <c r="W837" i="14"/>
  <c r="Y837" i="14" s="1"/>
  <c r="I852" i="14"/>
  <c r="U979" i="14"/>
  <c r="N916" i="14"/>
  <c r="M852" i="14"/>
  <c r="W543" i="14"/>
  <c r="Y543" i="14" s="1"/>
  <c r="W588" i="14"/>
  <c r="Y588" i="14" s="1"/>
  <c r="N657" i="14"/>
  <c r="N809" i="14" s="1"/>
  <c r="M809" i="14"/>
  <c r="M229" i="14"/>
  <c r="N155" i="14"/>
  <c r="N229" i="14" s="1"/>
  <c r="W717" i="14"/>
  <c r="Y717" i="14" s="1"/>
  <c r="W969" i="14"/>
  <c r="Y969" i="14" s="1"/>
  <c r="N619" i="14"/>
  <c r="N656" i="14" s="1"/>
  <c r="M656" i="14"/>
  <c r="M315" i="14"/>
  <c r="N252" i="14"/>
  <c r="N315" i="14" s="1"/>
  <c r="W194" i="14"/>
  <c r="Y194" i="14" s="1"/>
  <c r="I412" i="14"/>
  <c r="U916" i="14"/>
  <c r="U1185" i="14"/>
  <c r="U504" i="14"/>
  <c r="M77" i="14"/>
  <c r="M1039" i="14"/>
  <c r="N988" i="14"/>
  <c r="N1039" i="14" s="1"/>
  <c r="M916" i="14"/>
  <c r="U563" i="14"/>
  <c r="W608" i="14"/>
  <c r="Y608" i="14" s="1"/>
  <c r="W674" i="14"/>
  <c r="Y674" i="14" s="1"/>
  <c r="I229" i="14"/>
  <c r="U852" i="14"/>
  <c r="U229" i="14"/>
  <c r="W732" i="14"/>
  <c r="Y732" i="14" s="1"/>
  <c r="I142" i="14"/>
  <c r="M142" i="14"/>
  <c r="N81" i="14"/>
  <c r="N142" i="14" s="1"/>
  <c r="M412" i="14"/>
  <c r="N359" i="14"/>
  <c r="N412" i="14" s="1"/>
  <c r="M358" i="14"/>
  <c r="N321" i="14"/>
  <c r="N358" i="14" s="1"/>
  <c r="W1025" i="14"/>
  <c r="Y1025" i="14" s="1"/>
  <c r="M1114" i="14"/>
  <c r="U618" i="14"/>
  <c r="U412" i="14"/>
  <c r="W1061" i="14"/>
  <c r="Y1061" i="14" s="1"/>
  <c r="U1074" i="14"/>
  <c r="N1114" i="14"/>
  <c r="I1039" i="14"/>
  <c r="U809" i="14"/>
  <c r="N1074" i="14"/>
  <c r="M1185" i="14"/>
  <c r="N1127" i="14"/>
  <c r="N1185" i="14" s="1"/>
  <c r="N516" i="14"/>
  <c r="N563" i="14" s="1"/>
  <c r="M563" i="14"/>
  <c r="M618" i="14"/>
  <c r="N576" i="14"/>
  <c r="N618" i="14" s="1"/>
  <c r="U358" i="14"/>
  <c r="U1114" i="14"/>
  <c r="U656" i="14"/>
  <c r="N414" i="14"/>
  <c r="N504" i="14" s="1"/>
  <c r="M504" i="14"/>
  <c r="I504" i="14"/>
  <c r="U142" i="14"/>
  <c r="N77" i="14"/>
  <c r="W461" i="13"/>
  <c r="Y461" i="13" s="1"/>
  <c r="M309" i="13"/>
  <c r="N257" i="13"/>
  <c r="N309" i="13" s="1"/>
  <c r="U478" i="13"/>
  <c r="N478" i="13"/>
  <c r="N161" i="13"/>
  <c r="N199" i="13" s="1"/>
  <c r="M199" i="13"/>
  <c r="W53" i="13"/>
  <c r="Y53" i="13" s="1"/>
  <c r="W220" i="13"/>
  <c r="Y220" i="13" s="1"/>
  <c r="I160" i="13"/>
  <c r="M256" i="13"/>
  <c r="N200" i="13"/>
  <c r="N256" i="13" s="1"/>
  <c r="N391" i="13"/>
  <c r="N438" i="13" s="1"/>
  <c r="M438" i="13"/>
  <c r="U141" i="13"/>
  <c r="U160" i="13"/>
  <c r="W149" i="13"/>
  <c r="Y149" i="13" s="1"/>
  <c r="M160" i="13"/>
  <c r="N142" i="13"/>
  <c r="N160" i="13" s="1"/>
  <c r="U199" i="13"/>
  <c r="U85" i="13"/>
  <c r="I309" i="13"/>
  <c r="I199" i="13"/>
  <c r="W100" i="13"/>
  <c r="Y100" i="13" s="1"/>
  <c r="W413" i="13"/>
  <c r="Y413" i="13" s="1"/>
  <c r="U115" i="13"/>
  <c r="U438" i="13"/>
  <c r="M478" i="13"/>
  <c r="U390" i="13"/>
  <c r="W290" i="13"/>
  <c r="Y290" i="13" s="1"/>
  <c r="W273" i="13"/>
  <c r="Y273" i="13" s="1"/>
  <c r="U309" i="13"/>
  <c r="W128" i="13"/>
  <c r="Y128" i="13" s="1"/>
  <c r="U256" i="13"/>
  <c r="G479" i="13"/>
  <c r="E7" i="13" s="1"/>
  <c r="W350" i="13"/>
  <c r="Y350" i="13" s="1"/>
  <c r="N390" i="13"/>
  <c r="H479" i="13"/>
  <c r="E8" i="13" s="1"/>
  <c r="W934" i="12"/>
  <c r="Y934" i="12" s="1"/>
  <c r="W907" i="12"/>
  <c r="Y907" i="12" s="1"/>
  <c r="W893" i="12"/>
  <c r="Y893" i="12" s="1"/>
  <c r="U863" i="12"/>
  <c r="M743" i="12"/>
  <c r="N662" i="12"/>
  <c r="N743" i="12" s="1"/>
  <c r="I863" i="12"/>
  <c r="W621" i="12"/>
  <c r="Y621" i="12" s="1"/>
  <c r="U661" i="12"/>
  <c r="W593" i="12"/>
  <c r="Y593" i="12" s="1"/>
  <c r="N417" i="12"/>
  <c r="N493" i="12" s="1"/>
  <c r="M493" i="12"/>
  <c r="W430" i="12"/>
  <c r="Y430" i="12" s="1"/>
  <c r="W465" i="12"/>
  <c r="Y465" i="12" s="1"/>
  <c r="W842" i="12"/>
  <c r="Y842" i="12" s="1"/>
  <c r="W816" i="12"/>
  <c r="Y816" i="12" s="1"/>
  <c r="W712" i="12"/>
  <c r="Y712" i="12" s="1"/>
  <c r="W531" i="12"/>
  <c r="Y531" i="12" s="1"/>
  <c r="U493" i="12"/>
  <c r="W181" i="12"/>
  <c r="W820" i="12"/>
  <c r="Y820" i="12" s="1"/>
  <c r="N744" i="12"/>
  <c r="N863" i="12" s="1"/>
  <c r="M863" i="12"/>
  <c r="W730" i="12"/>
  <c r="Y730" i="12" s="1"/>
  <c r="U743" i="12"/>
  <c r="M661" i="12"/>
  <c r="W370" i="12"/>
  <c r="Y370" i="12" s="1"/>
  <c r="W451" i="12"/>
  <c r="Y451" i="12" s="1"/>
  <c r="W785" i="12"/>
  <c r="Y785" i="12" s="1"/>
  <c r="W456" i="12"/>
  <c r="Y456" i="12" s="1"/>
  <c r="W61" i="12"/>
  <c r="Y61" i="12" s="1"/>
  <c r="M180" i="12"/>
  <c r="N33" i="12"/>
  <c r="N180" i="12" s="1"/>
  <c r="M308" i="12"/>
  <c r="N661" i="12"/>
  <c r="W645" i="12"/>
  <c r="Y645" i="12" s="1"/>
  <c r="M600" i="12"/>
  <c r="N536" i="12"/>
  <c r="N600" i="12" s="1"/>
  <c r="W476" i="12"/>
  <c r="Y476" i="12" s="1"/>
  <c r="W688" i="12"/>
  <c r="Y688" i="12" s="1"/>
  <c r="U600" i="12"/>
  <c r="W502" i="12"/>
  <c r="Y502" i="12" s="1"/>
  <c r="W483" i="12"/>
  <c r="Y483" i="12" s="1"/>
  <c r="W446" i="12"/>
  <c r="Y446" i="12" s="1"/>
  <c r="I180" i="12"/>
  <c r="U416" i="12"/>
  <c r="U956" i="12"/>
  <c r="M956" i="12"/>
  <c r="N864" i="12"/>
  <c r="N956" i="12" s="1"/>
  <c r="U534" i="12"/>
  <c r="W548" i="12"/>
  <c r="Y548" i="12" s="1"/>
  <c r="W439" i="12"/>
  <c r="Y439" i="12" s="1"/>
  <c r="W832" i="12"/>
  <c r="Y832" i="12" s="1"/>
  <c r="W853" i="12"/>
  <c r="Y853" i="12" s="1"/>
  <c r="M534" i="12"/>
  <c r="M416" i="12"/>
  <c r="N319" i="12"/>
  <c r="N416" i="12" s="1"/>
  <c r="W514" i="12"/>
  <c r="Y514" i="12" s="1"/>
  <c r="W385" i="12"/>
  <c r="Y385" i="12" s="1"/>
  <c r="W42" i="12"/>
  <c r="Y42" i="12" s="1"/>
  <c r="N308" i="12"/>
  <c r="U308" i="12"/>
  <c r="W319" i="12"/>
  <c r="M776" i="11"/>
  <c r="N722" i="11"/>
  <c r="N776" i="11" s="1"/>
  <c r="I719" i="11"/>
  <c r="M425" i="11"/>
  <c r="N301" i="11"/>
  <c r="N425" i="11" s="1"/>
  <c r="U776" i="11"/>
  <c r="W334" i="11"/>
  <c r="Y334" i="11" s="1"/>
  <c r="U425" i="11"/>
  <c r="N300" i="11"/>
  <c r="M187" i="11"/>
  <c r="M954" i="11"/>
  <c r="N902" i="11"/>
  <c r="N954" i="11" s="1"/>
  <c r="W972" i="11"/>
  <c r="Y972" i="11" s="1"/>
  <c r="W811" i="11"/>
  <c r="Y811" i="11" s="1"/>
  <c r="I899" i="11"/>
  <c r="W661" i="11"/>
  <c r="Y661" i="11" s="1"/>
  <c r="W561" i="11"/>
  <c r="Y561" i="11" s="1"/>
  <c r="N577" i="11"/>
  <c r="N719" i="11" s="1"/>
  <c r="M719" i="11"/>
  <c r="U481" i="11"/>
  <c r="U954" i="11"/>
  <c r="W988" i="11"/>
  <c r="Y988" i="11" s="1"/>
  <c r="W309" i="11"/>
  <c r="Y309" i="11" s="1"/>
  <c r="M300" i="11"/>
  <c r="W102" i="11"/>
  <c r="Y102" i="11" s="1"/>
  <c r="N576" i="11"/>
  <c r="N481" i="11"/>
  <c r="I1047" i="11"/>
  <c r="I954" i="11"/>
  <c r="M1047" i="11"/>
  <c r="N955" i="11"/>
  <c r="N1047" i="11" s="1"/>
  <c r="N778" i="11"/>
  <c r="N899" i="11" s="1"/>
  <c r="M899" i="11"/>
  <c r="I481" i="11"/>
  <c r="U576" i="11"/>
  <c r="W443" i="11"/>
  <c r="Y443" i="11" s="1"/>
  <c r="U300" i="11"/>
  <c r="M62" i="11"/>
  <c r="N17" i="11"/>
  <c r="N62" i="11" s="1"/>
  <c r="U187" i="11"/>
  <c r="U62" i="11"/>
  <c r="M576" i="11"/>
  <c r="M481" i="11"/>
  <c r="W931" i="11"/>
  <c r="Y931" i="11" s="1"/>
  <c r="U899" i="11"/>
  <c r="W1028" i="11"/>
  <c r="Y1028" i="11" s="1"/>
  <c r="U1047" i="11"/>
  <c r="W796" i="11"/>
  <c r="Y796" i="11" s="1"/>
  <c r="U719" i="11"/>
  <c r="I425" i="11"/>
  <c r="W380" i="11"/>
  <c r="Y380" i="11" s="1"/>
  <c r="W868" i="11"/>
  <c r="Y868" i="11" s="1"/>
  <c r="W911" i="11"/>
  <c r="Y911" i="11" s="1"/>
  <c r="W252" i="11"/>
  <c r="Y252" i="11" s="1"/>
  <c r="M406" i="3"/>
  <c r="M457" i="3" s="1"/>
  <c r="L457" i="3"/>
  <c r="T810" i="3"/>
  <c r="L684" i="3"/>
  <c r="M615" i="3"/>
  <c r="M684" i="3" s="1"/>
  <c r="T480" i="3"/>
  <c r="L861" i="3"/>
  <c r="M815" i="3"/>
  <c r="M861" i="3" s="1"/>
  <c r="H405" i="3"/>
  <c r="T581" i="3"/>
  <c r="L244" i="3"/>
  <c r="V896" i="3"/>
  <c r="X896" i="3" s="1"/>
  <c r="T135" i="3"/>
  <c r="M762" i="3"/>
  <c r="M810" i="3" s="1"/>
  <c r="L810" i="3"/>
  <c r="T861" i="3"/>
  <c r="T457" i="3"/>
  <c r="L361" i="3"/>
  <c r="M310" i="3"/>
  <c r="M361" i="3" s="1"/>
  <c r="L203" i="3"/>
  <c r="M136" i="3"/>
  <c r="M203" i="3" s="1"/>
  <c r="T405" i="3"/>
  <c r="T917" i="3"/>
  <c r="L917" i="3"/>
  <c r="T761" i="3"/>
  <c r="V780" i="3"/>
  <c r="X780" i="3" s="1"/>
  <c r="M716" i="3"/>
  <c r="M761" i="3" s="1"/>
  <c r="L761" i="3"/>
  <c r="T684" i="3"/>
  <c r="H761" i="3"/>
  <c r="H614" i="3"/>
  <c r="H457" i="3"/>
  <c r="V420" i="3"/>
  <c r="X420" i="3" s="1"/>
  <c r="T301" i="3"/>
  <c r="T244" i="3"/>
  <c r="L523" i="3"/>
  <c r="M481" i="3"/>
  <c r="M523" i="3" s="1"/>
  <c r="M465" i="3"/>
  <c r="M480" i="3" s="1"/>
  <c r="L480" i="3"/>
  <c r="H79" i="3"/>
  <c r="V169" i="3"/>
  <c r="X169" i="3" s="1"/>
  <c r="H523" i="3"/>
  <c r="T203" i="3"/>
  <c r="L135" i="3"/>
  <c r="V799" i="3"/>
  <c r="X799" i="3" s="1"/>
  <c r="V716" i="3"/>
  <c r="X716" i="3" s="1"/>
  <c r="H810" i="3"/>
  <c r="L614" i="3"/>
  <c r="M583" i="3"/>
  <c r="M614" i="3" s="1"/>
  <c r="H861" i="3"/>
  <c r="L405" i="3"/>
  <c r="M362" i="3"/>
  <c r="M405" i="3" s="1"/>
  <c r="M17" i="3"/>
  <c r="M79" i="3" s="1"/>
  <c r="L79" i="3"/>
  <c r="T523" i="3"/>
  <c r="V465" i="3"/>
  <c r="X465" i="3" s="1"/>
  <c r="G918" i="3"/>
  <c r="D8" i="3" s="1"/>
  <c r="V233" i="3"/>
  <c r="X233" i="3" s="1"/>
  <c r="T361" i="3"/>
  <c r="T614" i="3"/>
  <c r="V562" i="3"/>
  <c r="X562" i="3" s="1"/>
  <c r="V783" i="3"/>
  <c r="X783" i="3" s="1"/>
  <c r="M581" i="3"/>
  <c r="L301" i="3"/>
  <c r="M245" i="3"/>
  <c r="M301" i="3" s="1"/>
  <c r="M135" i="3"/>
  <c r="V77" i="14" l="1"/>
  <c r="W50" i="14"/>
  <c r="Y50" i="14" s="1"/>
  <c r="U957" i="12"/>
  <c r="V316" i="15"/>
  <c r="W316" i="15" s="1"/>
  <c r="Y316" i="15" s="1"/>
  <c r="N316" i="15"/>
  <c r="N330" i="15" s="1"/>
  <c r="U143" i="15"/>
  <c r="I1048" i="11"/>
  <c r="V142" i="14"/>
  <c r="W93" i="17"/>
  <c r="Y93" i="17" s="1"/>
  <c r="N543" i="25"/>
  <c r="E9" i="25" s="1"/>
  <c r="N704" i="19"/>
  <c r="E9" i="19" s="1"/>
  <c r="L11" i="40" s="1"/>
  <c r="N1117" i="16"/>
  <c r="E9" i="16" s="1"/>
  <c r="I690" i="15"/>
  <c r="M1117" i="16"/>
  <c r="U704" i="19"/>
  <c r="N479" i="13"/>
  <c r="E9" i="13" s="1"/>
  <c r="U1186" i="14"/>
  <c r="M918" i="17"/>
  <c r="I704" i="19"/>
  <c r="N605" i="18"/>
  <c r="E9" i="18" s="1"/>
  <c r="L12" i="40" s="1"/>
  <c r="W74" i="18"/>
  <c r="W115" i="18" s="1" a="1"/>
  <c r="W115" i="18" s="1"/>
  <c r="V63" i="21"/>
  <c r="I543" i="25"/>
  <c r="T918" i="3"/>
  <c r="V308" i="12"/>
  <c r="M479" i="13"/>
  <c r="M704" i="19"/>
  <c r="U710" i="22"/>
  <c r="I349" i="23"/>
  <c r="I957" i="12"/>
  <c r="I1117" i="16"/>
  <c r="V118" i="19"/>
  <c r="I710" i="22"/>
  <c r="M349" i="23"/>
  <c r="U349" i="23"/>
  <c r="L918" i="3"/>
  <c r="I479" i="13"/>
  <c r="I771" i="20"/>
  <c r="N349" i="23"/>
  <c r="U605" i="18"/>
  <c r="U771" i="20"/>
  <c r="I822" i="21"/>
  <c r="I631" i="24"/>
  <c r="M543" i="25"/>
  <c r="V220" i="25"/>
  <c r="W175" i="25"/>
  <c r="W315" i="25"/>
  <c r="V354" i="25"/>
  <c r="V314" i="25"/>
  <c r="W262" i="25"/>
  <c r="V141" i="25"/>
  <c r="W76" i="25"/>
  <c r="V174" i="25"/>
  <c r="W142" i="25"/>
  <c r="W221" i="25"/>
  <c r="V261" i="25"/>
  <c r="V373" i="25"/>
  <c r="W355" i="25"/>
  <c r="W386" i="25"/>
  <c r="V409" i="25"/>
  <c r="V75" i="25"/>
  <c r="W17" i="25"/>
  <c r="V542" i="25"/>
  <c r="W410" i="25"/>
  <c r="U543" i="25"/>
  <c r="V220" i="24"/>
  <c r="W160" i="24"/>
  <c r="V45" i="24"/>
  <c r="W25" i="24"/>
  <c r="V518" i="24"/>
  <c r="W468" i="24"/>
  <c r="V630" i="24"/>
  <c r="W568" i="24"/>
  <c r="V313" i="24"/>
  <c r="W277" i="24"/>
  <c r="V143" i="24"/>
  <c r="W56" i="24"/>
  <c r="U631" i="24"/>
  <c r="V273" i="24"/>
  <c r="W222" i="24"/>
  <c r="W318" i="24"/>
  <c r="V370" i="24"/>
  <c r="W526" i="24"/>
  <c r="V563" i="24"/>
  <c r="N631" i="24"/>
  <c r="E9" i="24" s="1"/>
  <c r="V465" i="24"/>
  <c r="W444" i="24"/>
  <c r="V433" i="24"/>
  <c r="W385" i="24"/>
  <c r="M631" i="24"/>
  <c r="V168" i="23"/>
  <c r="W160" i="23"/>
  <c r="W60" i="23"/>
  <c r="V99" i="23"/>
  <c r="W25" i="23"/>
  <c r="V45" i="23"/>
  <c r="W253" i="23"/>
  <c r="V281" i="23"/>
  <c r="W110" i="23"/>
  <c r="V128" i="23"/>
  <c r="V252" i="23"/>
  <c r="W217" i="23"/>
  <c r="V348" i="23"/>
  <c r="W319" i="23"/>
  <c r="V216" i="23"/>
  <c r="W190" i="23"/>
  <c r="W137" i="23"/>
  <c r="V150" i="23"/>
  <c r="W289" i="23"/>
  <c r="V311" i="23"/>
  <c r="E9" i="23"/>
  <c r="V347" i="22"/>
  <c r="W295" i="22"/>
  <c r="W17" i="22"/>
  <c r="V66" i="22"/>
  <c r="V499" i="22"/>
  <c r="W457" i="22"/>
  <c r="N710" i="22"/>
  <c r="E9" i="22" s="1"/>
  <c r="V624" i="22"/>
  <c r="W566" i="22"/>
  <c r="W99" i="22"/>
  <c r="V103" i="22"/>
  <c r="V565" i="22"/>
  <c r="W500" i="22"/>
  <c r="V393" i="22"/>
  <c r="W349" i="22"/>
  <c r="M710" i="22"/>
  <c r="V294" i="22"/>
  <c r="W243" i="22"/>
  <c r="V242" i="22"/>
  <c r="W167" i="22"/>
  <c r="Y126" i="22"/>
  <c r="Y164" i="22" s="1"/>
  <c r="W164" i="22" a="1"/>
  <c r="W164" i="22" s="1"/>
  <c r="V709" i="22"/>
  <c r="W626" i="22"/>
  <c r="W398" i="22"/>
  <c r="V441" i="22"/>
  <c r="V391" i="21"/>
  <c r="W335" i="21"/>
  <c r="V317" i="21"/>
  <c r="W254" i="21"/>
  <c r="W154" i="21"/>
  <c r="V190" i="21"/>
  <c r="V253" i="21"/>
  <c r="W195" i="21"/>
  <c r="N822" i="21"/>
  <c r="E9" i="21" s="1"/>
  <c r="U822" i="21"/>
  <c r="V708" i="21"/>
  <c r="W663" i="21"/>
  <c r="W609" i="21"/>
  <c r="V662" i="21"/>
  <c r="V93" i="21"/>
  <c r="W64" i="21"/>
  <c r="V608" i="21"/>
  <c r="W580" i="21"/>
  <c r="M822" i="21"/>
  <c r="Y17" i="21"/>
  <c r="Y63" i="21" s="1"/>
  <c r="W63" i="21" a="1"/>
  <c r="W63" i="21" s="1"/>
  <c r="V441" i="21"/>
  <c r="W393" i="21"/>
  <c r="W106" i="21"/>
  <c r="V143" i="21"/>
  <c r="W489" i="21"/>
  <c r="V521" i="21"/>
  <c r="V488" i="21"/>
  <c r="W471" i="21"/>
  <c r="V821" i="21"/>
  <c r="W786" i="21"/>
  <c r="W709" i="21"/>
  <c r="V752" i="21"/>
  <c r="V571" i="21"/>
  <c r="V785" i="21"/>
  <c r="W764" i="21"/>
  <c r="V696" i="20"/>
  <c r="W642" i="20"/>
  <c r="V641" i="20"/>
  <c r="W623" i="20"/>
  <c r="W155" i="20"/>
  <c r="V267" i="20"/>
  <c r="V770" i="20"/>
  <c r="W697" i="20"/>
  <c r="W376" i="20"/>
  <c r="V434" i="20"/>
  <c r="V374" i="20"/>
  <c r="W268" i="20"/>
  <c r="V154" i="20"/>
  <c r="W17" i="20"/>
  <c r="N771" i="20"/>
  <c r="E9" i="20" s="1"/>
  <c r="V569" i="20"/>
  <c r="W544" i="20"/>
  <c r="M771" i="20"/>
  <c r="W435" i="20"/>
  <c r="V537" i="20"/>
  <c r="V613" i="20"/>
  <c r="W572" i="20"/>
  <c r="M605" i="18"/>
  <c r="I605" i="18"/>
  <c r="V335" i="18"/>
  <c r="W292" i="18"/>
  <c r="W523" i="18"/>
  <c r="V566" i="18"/>
  <c r="W353" i="18"/>
  <c r="V384" i="18"/>
  <c r="V506" i="18"/>
  <c r="W489" i="18"/>
  <c r="Y74" i="18"/>
  <c r="Y115" i="18" s="1"/>
  <c r="V161" i="18"/>
  <c r="W116" i="18"/>
  <c r="V73" i="18"/>
  <c r="V604" i="18"/>
  <c r="W593" i="18"/>
  <c r="V461" i="18"/>
  <c r="W391" i="18"/>
  <c r="V239" i="18"/>
  <c r="W175" i="18"/>
  <c r="V289" i="18"/>
  <c r="W240" i="18"/>
  <c r="Y26" i="18"/>
  <c r="Y73" i="18" s="1"/>
  <c r="W73" i="18" a="1"/>
  <c r="W73" i="18" s="1"/>
  <c r="V431" i="19"/>
  <c r="W378" i="19"/>
  <c r="Y20" i="19"/>
  <c r="Y118" i="19" s="1"/>
  <c r="W118" i="19" a="1"/>
  <c r="W118" i="19" s="1"/>
  <c r="V507" i="19"/>
  <c r="W432" i="19"/>
  <c r="V703" i="19"/>
  <c r="W634" i="19"/>
  <c r="V192" i="19"/>
  <c r="W119" i="19"/>
  <c r="V300" i="19"/>
  <c r="W235" i="19"/>
  <c r="W203" i="19"/>
  <c r="V232" i="19"/>
  <c r="V341" i="19"/>
  <c r="W304" i="19"/>
  <c r="V554" i="19"/>
  <c r="W508" i="19"/>
  <c r="V633" i="19"/>
  <c r="W571" i="19"/>
  <c r="W342" i="19"/>
  <c r="V377" i="19"/>
  <c r="V122" i="17"/>
  <c r="W18" i="17"/>
  <c r="I918" i="17"/>
  <c r="V327" i="17"/>
  <c r="W296" i="17"/>
  <c r="V295" i="17"/>
  <c r="W267" i="17"/>
  <c r="U918" i="17"/>
  <c r="V432" i="17"/>
  <c r="W382" i="17"/>
  <c r="V917" i="17"/>
  <c r="W838" i="17"/>
  <c r="W181" i="17"/>
  <c r="V266" i="17"/>
  <c r="V590" i="17"/>
  <c r="W433" i="17"/>
  <c r="V836" i="17"/>
  <c r="W690" i="17"/>
  <c r="W634" i="17"/>
  <c r="V689" i="17"/>
  <c r="V180" i="17"/>
  <c r="W123" i="17"/>
  <c r="N918" i="17"/>
  <c r="E9" i="17" s="1"/>
  <c r="V381" i="17"/>
  <c r="W328" i="17"/>
  <c r="V632" i="17"/>
  <c r="W591" i="17"/>
  <c r="V100" i="16"/>
  <c r="W36" i="16"/>
  <c r="V1116" i="16"/>
  <c r="W1054" i="16"/>
  <c r="V792" i="16"/>
  <c r="W723" i="16"/>
  <c r="V444" i="16"/>
  <c r="W316" i="16"/>
  <c r="V973" i="16"/>
  <c r="W908" i="16"/>
  <c r="V1044" i="16"/>
  <c r="W978" i="16"/>
  <c r="V613" i="16"/>
  <c r="W445" i="16"/>
  <c r="V315" i="16"/>
  <c r="W174" i="16"/>
  <c r="V719" i="16"/>
  <c r="W615" i="16"/>
  <c r="V169" i="16"/>
  <c r="W118" i="16"/>
  <c r="U1117" i="16"/>
  <c r="W793" i="16"/>
  <c r="V907" i="16"/>
  <c r="V143" i="15"/>
  <c r="W117" i="15"/>
  <c r="V483" i="15"/>
  <c r="W442" i="15"/>
  <c r="V689" i="15"/>
  <c r="W641" i="15"/>
  <c r="W23" i="15"/>
  <c r="V73" i="15"/>
  <c r="V413" i="15"/>
  <c r="W332" i="15"/>
  <c r="U330" i="15"/>
  <c r="M143" i="15"/>
  <c r="N117" i="15"/>
  <c r="N143" i="15" s="1"/>
  <c r="V182" i="15"/>
  <c r="W145" i="15"/>
  <c r="V330" i="15"/>
  <c r="W303" i="15"/>
  <c r="V115" i="15"/>
  <c r="W80" i="15"/>
  <c r="V638" i="15"/>
  <c r="W551" i="15"/>
  <c r="W257" i="15" a="1"/>
  <c r="W257" i="15" s="1"/>
  <c r="Y183" i="15"/>
  <c r="Y257" i="15" s="1"/>
  <c r="V302" i="15"/>
  <c r="W258" i="15"/>
  <c r="V550" i="15"/>
  <c r="W484" i="15"/>
  <c r="V257" i="15"/>
  <c r="V1114" i="14"/>
  <c r="W1078" i="14"/>
  <c r="V852" i="14"/>
  <c r="W810" i="14"/>
  <c r="V504" i="14"/>
  <c r="W414" i="14"/>
  <c r="V1074" i="14"/>
  <c r="W1040" i="14"/>
  <c r="W359" i="14"/>
  <c r="V412" i="14"/>
  <c r="W516" i="14"/>
  <c r="V563" i="14"/>
  <c r="V916" i="14"/>
  <c r="W853" i="14"/>
  <c r="V979" i="14"/>
  <c r="W917" i="14"/>
  <c r="W77" i="14" a="1"/>
  <c r="Y18" i="14"/>
  <c r="Y77" i="14" s="1"/>
  <c r="W619" i="14"/>
  <c r="V656" i="14"/>
  <c r="V358" i="14"/>
  <c r="W321" i="14"/>
  <c r="V618" i="14"/>
  <c r="W576" i="14"/>
  <c r="M1186" i="14"/>
  <c r="V315" i="14"/>
  <c r="W252" i="14"/>
  <c r="I1186" i="14"/>
  <c r="V229" i="14"/>
  <c r="N1186" i="14"/>
  <c r="E9" i="14" s="1"/>
  <c r="V809" i="14"/>
  <c r="W657" i="14"/>
  <c r="Y81" i="14"/>
  <c r="Y142" i="14" s="1"/>
  <c r="W142" i="14" a="1"/>
  <c r="W142" i="14" s="1"/>
  <c r="V1185" i="14"/>
  <c r="W1127" i="14"/>
  <c r="W988" i="14"/>
  <c r="V1039" i="14"/>
  <c r="Y155" i="14"/>
  <c r="Y229" i="14" s="1"/>
  <c r="W229" i="14" a="1"/>
  <c r="W229" i="14" s="1"/>
  <c r="V256" i="13"/>
  <c r="W200" i="13"/>
  <c r="V115" i="13"/>
  <c r="W86" i="13"/>
  <c r="W161" i="13"/>
  <c r="V199" i="13"/>
  <c r="V141" i="13"/>
  <c r="W116" i="13"/>
  <c r="V438" i="13"/>
  <c r="W391" i="13"/>
  <c r="V85" i="13"/>
  <c r="W17" i="13"/>
  <c r="W142" i="13"/>
  <c r="V160" i="13"/>
  <c r="V478" i="13"/>
  <c r="W439" i="13"/>
  <c r="V309" i="13"/>
  <c r="W257" i="13"/>
  <c r="V390" i="13"/>
  <c r="W310" i="13"/>
  <c r="U479" i="13"/>
  <c r="Y319" i="12"/>
  <c r="Y416" i="12" s="1"/>
  <c r="W416" i="12" a="1"/>
  <c r="W416" i="12" s="1"/>
  <c r="V956" i="12"/>
  <c r="W864" i="12"/>
  <c r="V743" i="12"/>
  <c r="W662" i="12"/>
  <c r="W308" i="12" a="1"/>
  <c r="W308" i="12" s="1"/>
  <c r="Y181" i="12"/>
  <c r="Y308" i="12" s="1"/>
  <c r="V661" i="12"/>
  <c r="W601" i="12"/>
  <c r="V416" i="12"/>
  <c r="W497" i="12"/>
  <c r="V534" i="12"/>
  <c r="V180" i="12"/>
  <c r="W33" i="12"/>
  <c r="N957" i="12"/>
  <c r="E9" i="12" s="1"/>
  <c r="W744" i="12"/>
  <c r="V863" i="12"/>
  <c r="V600" i="12"/>
  <c r="W536" i="12"/>
  <c r="M957" i="12"/>
  <c r="V493" i="12"/>
  <c r="W417" i="12"/>
  <c r="V187" i="11"/>
  <c r="W63" i="11"/>
  <c r="M1048" i="11"/>
  <c r="W722" i="11"/>
  <c r="V776" i="11"/>
  <c r="W577" i="11"/>
  <c r="V719" i="11"/>
  <c r="V1047" i="11"/>
  <c r="W955" i="11"/>
  <c r="W778" i="11"/>
  <c r="V899" i="11"/>
  <c r="V300" i="11"/>
  <c r="W188" i="11"/>
  <c r="W17" i="11"/>
  <c r="V62" i="11"/>
  <c r="V576" i="11"/>
  <c r="W482" i="11"/>
  <c r="U1048" i="11"/>
  <c r="N1048" i="11"/>
  <c r="E9" i="11" s="1"/>
  <c r="V954" i="11"/>
  <c r="W902" i="11"/>
  <c r="V481" i="11"/>
  <c r="W426" i="11"/>
  <c r="W301" i="11"/>
  <c r="V425" i="11"/>
  <c r="U203" i="3"/>
  <c r="V136" i="3"/>
  <c r="H918" i="3"/>
  <c r="V245" i="3"/>
  <c r="U301" i="3"/>
  <c r="U917" i="3"/>
  <c r="V862" i="3"/>
  <c r="U135" i="3"/>
  <c r="V80" i="3"/>
  <c r="U581" i="3"/>
  <c r="V524" i="3"/>
  <c r="U810" i="3"/>
  <c r="V762" i="3"/>
  <c r="U244" i="3"/>
  <c r="V204" i="3"/>
  <c r="U861" i="3"/>
  <c r="V815" i="3"/>
  <c r="U79" i="3"/>
  <c r="V17" i="3"/>
  <c r="U480" i="3"/>
  <c r="V458" i="3"/>
  <c r="U361" i="3"/>
  <c r="V310" i="3"/>
  <c r="M918" i="3"/>
  <c r="D9" i="3" s="1"/>
  <c r="V615" i="3"/>
  <c r="U684" i="3"/>
  <c r="U405" i="3"/>
  <c r="V362" i="3"/>
  <c r="V583" i="3"/>
  <c r="U614" i="3"/>
  <c r="U523" i="3"/>
  <c r="V481" i="3"/>
  <c r="U761" i="3"/>
  <c r="V685" i="3"/>
  <c r="V406" i="3"/>
  <c r="U457" i="3"/>
  <c r="W77" i="14" l="1"/>
  <c r="U690" i="15"/>
  <c r="V704" i="19"/>
  <c r="V1186" i="14"/>
  <c r="V822" i="21"/>
  <c r="V349" i="23"/>
  <c r="W542" i="25" a="1"/>
  <c r="W542" i="25" s="1"/>
  <c r="Y410" i="25"/>
  <c r="Y542" i="25" s="1"/>
  <c r="Y76" i="25"/>
  <c r="Y141" i="25" s="1"/>
  <c r="W141" i="25" a="1"/>
  <c r="W141" i="25" s="1"/>
  <c r="Y386" i="25"/>
  <c r="Y409" i="25" s="1"/>
  <c r="W409" i="25" a="1"/>
  <c r="W409" i="25" s="1"/>
  <c r="W261" i="25" a="1"/>
  <c r="W261" i="25" s="1"/>
  <c r="Y221" i="25"/>
  <c r="Y261" i="25" s="1"/>
  <c r="Y315" i="25"/>
  <c r="Y354" i="25" s="1"/>
  <c r="W354" i="25" a="1"/>
  <c r="W354" i="25" s="1"/>
  <c r="Y17" i="25"/>
  <c r="Y75" i="25" s="1"/>
  <c r="W75" i="25" a="1"/>
  <c r="W75" i="25" s="1"/>
  <c r="W373" i="25" a="1"/>
  <c r="W373" i="25" s="1"/>
  <c r="Y355" i="25"/>
  <c r="Y373" i="25" s="1"/>
  <c r="W174" i="25" a="1"/>
  <c r="W174" i="25" s="1"/>
  <c r="Y142" i="25"/>
  <c r="Y174" i="25" s="1"/>
  <c r="W314" i="25" a="1"/>
  <c r="W314" i="25" s="1"/>
  <c r="Y262" i="25"/>
  <c r="Y314" i="25" s="1"/>
  <c r="Y175" i="25"/>
  <c r="Y220" i="25" s="1"/>
  <c r="W220" i="25" a="1"/>
  <c r="W220" i="25" s="1"/>
  <c r="V543" i="25"/>
  <c r="Y385" i="24"/>
  <c r="Y433" i="24" s="1"/>
  <c r="W433" i="24" a="1"/>
  <c r="W433" i="24" s="1"/>
  <c r="Y318" i="24"/>
  <c r="Y370" i="24" s="1"/>
  <c r="W370" i="24" a="1"/>
  <c r="W370" i="24" s="1"/>
  <c r="Y56" i="24"/>
  <c r="Y143" i="24" s="1"/>
  <c r="W143" i="24" a="1"/>
  <c r="W143" i="24" s="1"/>
  <c r="Y568" i="24"/>
  <c r="Y630" i="24" s="1"/>
  <c r="W630" i="24" a="1"/>
  <c r="W630" i="24" s="1"/>
  <c r="Y25" i="24"/>
  <c r="Y45" i="24" s="1"/>
  <c r="W45" i="24" a="1"/>
  <c r="W45" i="24" s="1"/>
  <c r="Y222" i="24"/>
  <c r="Y273" i="24" s="1"/>
  <c r="W273" i="24" a="1"/>
  <c r="W273" i="24" s="1"/>
  <c r="V631" i="24"/>
  <c r="Y444" i="24"/>
  <c r="Y465" i="24" s="1"/>
  <c r="W465" i="24" a="1"/>
  <c r="W465" i="24" s="1"/>
  <c r="Y526" i="24"/>
  <c r="Y563" i="24" s="1"/>
  <c r="W563" i="24" a="1"/>
  <c r="W563" i="24" s="1"/>
  <c r="Y277" i="24"/>
  <c r="Y313" i="24" s="1"/>
  <c r="W313" i="24" a="1"/>
  <c r="W313" i="24" s="1"/>
  <c r="Y468" i="24"/>
  <c r="Y518" i="24" s="1"/>
  <c r="W518" i="24" a="1"/>
  <c r="W518" i="24" s="1"/>
  <c r="Y160" i="24"/>
  <c r="Y220" i="24" s="1"/>
  <c r="W220" i="24" a="1"/>
  <c r="W220" i="24" s="1"/>
  <c r="Y137" i="23"/>
  <c r="Y150" i="23" s="1"/>
  <c r="W150" i="23" a="1"/>
  <c r="W150" i="23" s="1"/>
  <c r="Y319" i="23"/>
  <c r="Y348" i="23" s="1"/>
  <c r="W348" i="23" a="1"/>
  <c r="W348" i="23" s="1"/>
  <c r="W281" i="23" a="1"/>
  <c r="W281" i="23" s="1"/>
  <c r="Y253" i="23"/>
  <c r="Y281" i="23" s="1"/>
  <c r="Y60" i="23"/>
  <c r="Y99" i="23" s="1"/>
  <c r="W99" i="23" a="1"/>
  <c r="W99" i="23" s="1"/>
  <c r="Y160" i="23"/>
  <c r="Y168" i="23" s="1"/>
  <c r="W168" i="23" a="1"/>
  <c r="W168" i="23" s="1"/>
  <c r="Y289" i="23"/>
  <c r="Y311" i="23" s="1"/>
  <c r="W311" i="23" a="1"/>
  <c r="W311" i="23" s="1"/>
  <c r="Y190" i="23"/>
  <c r="Y216" i="23" s="1"/>
  <c r="W216" i="23" a="1"/>
  <c r="W216" i="23" s="1"/>
  <c r="W252" i="23" a="1"/>
  <c r="W252" i="23" s="1"/>
  <c r="Y217" i="23"/>
  <c r="Y252" i="23" s="1"/>
  <c r="Y110" i="23"/>
  <c r="Y128" i="23" s="1"/>
  <c r="W128" i="23" a="1"/>
  <c r="W128" i="23" s="1"/>
  <c r="Y25" i="23"/>
  <c r="Y45" i="23" s="1"/>
  <c r="W45" i="23" a="1"/>
  <c r="W45" i="23" s="1"/>
  <c r="Y626" i="22"/>
  <c r="Y709" i="22" s="1"/>
  <c r="W709" i="22" a="1"/>
  <c r="W709" i="22" s="1"/>
  <c r="Y167" i="22"/>
  <c r="Y242" i="22" s="1"/>
  <c r="W242" i="22" a="1"/>
  <c r="W242" i="22" s="1"/>
  <c r="V710" i="22"/>
  <c r="Y349" i="22"/>
  <c r="Y393" i="22" s="1"/>
  <c r="W393" i="22" a="1"/>
  <c r="W393" i="22" s="1"/>
  <c r="W66" i="22" a="1"/>
  <c r="W66" i="22" s="1"/>
  <c r="Y17" i="22"/>
  <c r="Y66" i="22" s="1"/>
  <c r="W294" i="22" a="1"/>
  <c r="W294" i="22" s="1"/>
  <c r="Y243" i="22"/>
  <c r="Y294" i="22" s="1"/>
  <c r="Y99" i="22"/>
  <c r="Y103" i="22" s="1"/>
  <c r="W103" i="22" a="1"/>
  <c r="W103" i="22" s="1"/>
  <c r="Y457" i="22"/>
  <c r="Y499" i="22" s="1"/>
  <c r="W499" i="22" a="1"/>
  <c r="W499" i="22" s="1"/>
  <c r="W347" i="22" a="1"/>
  <c r="W347" i="22" s="1"/>
  <c r="Y295" i="22"/>
  <c r="Y347" i="22" s="1"/>
  <c r="Y398" i="22"/>
  <c r="Y441" i="22" s="1"/>
  <c r="W441" i="22" a="1"/>
  <c r="W441" i="22" s="1"/>
  <c r="W565" i="22" a="1"/>
  <c r="W565" i="22" s="1"/>
  <c r="Y500" i="22"/>
  <c r="Y565" i="22" s="1"/>
  <c r="W624" i="22" a="1"/>
  <c r="W624" i="22" s="1"/>
  <c r="Y566" i="22"/>
  <c r="Y624" i="22" s="1"/>
  <c r="Y522" i="21"/>
  <c r="Y571" i="21" s="1"/>
  <c r="W571" i="21" a="1"/>
  <c r="W571" i="21" s="1"/>
  <c r="W821" i="21" a="1"/>
  <c r="W821" i="21" s="1"/>
  <c r="Y786" i="21"/>
  <c r="Y821" i="21" s="1"/>
  <c r="Y106" i="21"/>
  <c r="Y143" i="21" s="1"/>
  <c r="W143" i="21" a="1"/>
  <c r="W143" i="21" s="1"/>
  <c r="W93" i="21" a="1"/>
  <c r="W93" i="21" s="1"/>
  <c r="Y64" i="21"/>
  <c r="Y93" i="21" s="1"/>
  <c r="W708" i="21" a="1"/>
  <c r="W708" i="21" s="1"/>
  <c r="Y663" i="21"/>
  <c r="Y708" i="21" s="1"/>
  <c r="Y195" i="21"/>
  <c r="Y253" i="21" s="1"/>
  <c r="W253" i="21" a="1"/>
  <c r="W253" i="21" s="1"/>
  <c r="W317" i="21" a="1"/>
  <c r="W317" i="21" s="1"/>
  <c r="Y254" i="21"/>
  <c r="Y317" i="21" s="1"/>
  <c r="Y393" i="21"/>
  <c r="Y441" i="21" s="1"/>
  <c r="W441" i="21" a="1"/>
  <c r="W441" i="21" s="1"/>
  <c r="Y764" i="21"/>
  <c r="Y785" i="21" s="1"/>
  <c r="W785" i="21" a="1"/>
  <c r="W785" i="21" s="1"/>
  <c r="W521" i="21" a="1"/>
  <c r="W521" i="21" s="1"/>
  <c r="Y489" i="21"/>
  <c r="Y521" i="21" s="1"/>
  <c r="Y580" i="21"/>
  <c r="Y608" i="21" s="1"/>
  <c r="W608" i="21" a="1"/>
  <c r="W608" i="21" s="1"/>
  <c r="Y335" i="21"/>
  <c r="Y391" i="21" s="1"/>
  <c r="W391" i="21" a="1"/>
  <c r="W391" i="21" s="1"/>
  <c r="Y709" i="21"/>
  <c r="Y752" i="21" s="1"/>
  <c r="W752" i="21" a="1"/>
  <c r="W752" i="21" s="1"/>
  <c r="Y471" i="21"/>
  <c r="Y488" i="21" s="1"/>
  <c r="W488" i="21" a="1"/>
  <c r="W488" i="21" s="1"/>
  <c r="W662" i="21" a="1"/>
  <c r="W662" i="21" s="1"/>
  <c r="Y609" i="21"/>
  <c r="Y662" i="21" s="1"/>
  <c r="Y154" i="21"/>
  <c r="Y190" i="21" s="1"/>
  <c r="W190" i="21" a="1"/>
  <c r="W190" i="21" s="1"/>
  <c r="Y268" i="20"/>
  <c r="Y374" i="20" s="1"/>
  <c r="W374" i="20" a="1"/>
  <c r="W374" i="20" s="1"/>
  <c r="W770" i="20" a="1"/>
  <c r="W770" i="20" s="1"/>
  <c r="Y697" i="20"/>
  <c r="Y770" i="20" s="1"/>
  <c r="Y623" i="20"/>
  <c r="Y641" i="20" s="1"/>
  <c r="W641" i="20" a="1"/>
  <c r="W641" i="20" s="1"/>
  <c r="Y435" i="20"/>
  <c r="Y537" i="20" s="1"/>
  <c r="W537" i="20" a="1"/>
  <c r="W537" i="20" s="1"/>
  <c r="Y572" i="20"/>
  <c r="Y613" i="20" s="1"/>
  <c r="W613" i="20" a="1"/>
  <c r="W613" i="20" s="1"/>
  <c r="Y17" i="20"/>
  <c r="Y154" i="20" s="1"/>
  <c r="W154" i="20" a="1"/>
  <c r="W154" i="20" s="1"/>
  <c r="W696" i="20" a="1"/>
  <c r="W696" i="20" s="1"/>
  <c r="Y642" i="20"/>
  <c r="Y696" i="20" s="1"/>
  <c r="Y544" i="20"/>
  <c r="Y569" i="20" s="1"/>
  <c r="W569" i="20" a="1"/>
  <c r="W569" i="20" s="1"/>
  <c r="V771" i="20"/>
  <c r="Y376" i="20"/>
  <c r="Y434" i="20" s="1"/>
  <c r="W434" i="20" a="1"/>
  <c r="W434" i="20" s="1"/>
  <c r="W267" i="20" a="1"/>
  <c r="W267" i="20" s="1"/>
  <c r="Y155" i="20"/>
  <c r="Y267" i="20" s="1"/>
  <c r="Y292" i="18"/>
  <c r="Y335" i="18" s="1"/>
  <c r="W335" i="18" a="1"/>
  <c r="W335" i="18" s="1"/>
  <c r="Y240" i="18"/>
  <c r="Y289" i="18" s="1"/>
  <c r="W289" i="18" a="1"/>
  <c r="W289" i="18" s="1"/>
  <c r="Y391" i="18"/>
  <c r="Y461" i="18" s="1"/>
  <c r="W461" i="18" a="1"/>
  <c r="W461" i="18" s="1"/>
  <c r="V605" i="18"/>
  <c r="Y353" i="18"/>
  <c r="Y384" i="18" s="1"/>
  <c r="W384" i="18" a="1"/>
  <c r="W384" i="18" s="1"/>
  <c r="W161" i="18" a="1"/>
  <c r="W161" i="18" s="1"/>
  <c r="Y116" i="18"/>
  <c r="Y161" i="18" s="1"/>
  <c r="Y489" i="18"/>
  <c r="Y506" i="18" s="1"/>
  <c r="W506" i="18" a="1"/>
  <c r="W506" i="18" s="1"/>
  <c r="Y175" i="18"/>
  <c r="Y239" i="18" s="1"/>
  <c r="W239" i="18" a="1"/>
  <c r="W239" i="18" s="1"/>
  <c r="Y593" i="18"/>
  <c r="Y604" i="18" s="1"/>
  <c r="W604" i="18" a="1"/>
  <c r="W604" i="18" s="1"/>
  <c r="Y523" i="18"/>
  <c r="Y566" i="18" s="1"/>
  <c r="W566" i="18" a="1"/>
  <c r="W566" i="18" s="1"/>
  <c r="Y235" i="19"/>
  <c r="Y300" i="19" s="1"/>
  <c r="W300" i="19" a="1"/>
  <c r="W300" i="19" s="1"/>
  <c r="Y634" i="19"/>
  <c r="Y703" i="19" s="1"/>
  <c r="W703" i="19" a="1"/>
  <c r="W703" i="19" s="1"/>
  <c r="W554" i="19" a="1"/>
  <c r="W554" i="19" s="1"/>
  <c r="Y508" i="19"/>
  <c r="Y554" i="19" s="1"/>
  <c r="W377" i="19" a="1"/>
  <c r="W377" i="19" s="1"/>
  <c r="Y342" i="19"/>
  <c r="Y377" i="19" s="1"/>
  <c r="Y203" i="19"/>
  <c r="Y232" i="19" s="1"/>
  <c r="W232" i="19" a="1"/>
  <c r="W232" i="19" s="1"/>
  <c r="W192" i="19" a="1"/>
  <c r="W192" i="19" s="1"/>
  <c r="Y119" i="19"/>
  <c r="Y192" i="19" s="1"/>
  <c r="W507" i="19" a="1"/>
  <c r="W507" i="19" s="1"/>
  <c r="Y432" i="19"/>
  <c r="Y507" i="19" s="1"/>
  <c r="Y378" i="19"/>
  <c r="Y431" i="19" s="1"/>
  <c r="W431" i="19" a="1"/>
  <c r="W431" i="19" s="1"/>
  <c r="Y571" i="19"/>
  <c r="Y633" i="19" s="1"/>
  <c r="W633" i="19" a="1"/>
  <c r="W633" i="19" s="1"/>
  <c r="Y304" i="19"/>
  <c r="Y341" i="19" s="1"/>
  <c r="W341" i="19" a="1"/>
  <c r="W341" i="19" s="1"/>
  <c r="W590" i="17" a="1"/>
  <c r="W590" i="17" s="1"/>
  <c r="Y433" i="17"/>
  <c r="Y590" i="17" s="1"/>
  <c r="W632" i="17" a="1"/>
  <c r="W632" i="17" s="1"/>
  <c r="Y591" i="17"/>
  <c r="Y632" i="17" s="1"/>
  <c r="Y634" i="17"/>
  <c r="Y689" i="17" s="1"/>
  <c r="W689" i="17" a="1"/>
  <c r="W689" i="17" s="1"/>
  <c r="Y267" i="17"/>
  <c r="Y295" i="17" s="1"/>
  <c r="W295" i="17" a="1"/>
  <c r="W295" i="17" s="1"/>
  <c r="Y123" i="17"/>
  <c r="Y180" i="17" s="1"/>
  <c r="W180" i="17" a="1"/>
  <c r="W180" i="17" s="1"/>
  <c r="W836" i="17" a="1"/>
  <c r="W836" i="17" s="1"/>
  <c r="Y690" i="17"/>
  <c r="Y836" i="17" s="1"/>
  <c r="W432" i="17" a="1"/>
  <c r="W432" i="17" s="1"/>
  <c r="Y382" i="17"/>
  <c r="Y432" i="17" s="1"/>
  <c r="Y18" i="17"/>
  <c r="Y122" i="17" s="1"/>
  <c r="W122" i="17" a="1"/>
  <c r="W122" i="17" s="1"/>
  <c r="Y838" i="17"/>
  <c r="Y917" i="17" s="1"/>
  <c r="W917" i="17" a="1"/>
  <c r="W917" i="17" s="1"/>
  <c r="Y328" i="17"/>
  <c r="Y381" i="17" s="1"/>
  <c r="W381" i="17" a="1"/>
  <c r="W381" i="17" s="1"/>
  <c r="W266" i="17" a="1"/>
  <c r="W266" i="17" s="1"/>
  <c r="Y181" i="17"/>
  <c r="Y266" i="17" s="1"/>
  <c r="Y296" i="17"/>
  <c r="Y327" i="17" s="1"/>
  <c r="W327" i="17" a="1"/>
  <c r="W327" i="17" s="1"/>
  <c r="V918" i="17"/>
  <c r="Y118" i="16"/>
  <c r="Y169" i="16" s="1"/>
  <c r="W169" i="16" a="1"/>
  <c r="W169" i="16" s="1"/>
  <c r="Y174" i="16"/>
  <c r="Y315" i="16" s="1"/>
  <c r="W315" i="16" a="1"/>
  <c r="W315" i="16" s="1"/>
  <c r="Y978" i="16"/>
  <c r="Y1044" i="16" s="1"/>
  <c r="W1044" i="16" a="1"/>
  <c r="W1044" i="16" s="1"/>
  <c r="W444" i="16" a="1"/>
  <c r="W444" i="16" s="1"/>
  <c r="Y316" i="16"/>
  <c r="Y444" i="16" s="1"/>
  <c r="Y1054" i="16"/>
  <c r="Y1116" i="16" s="1"/>
  <c r="W1116" i="16" a="1"/>
  <c r="W1116" i="16" s="1"/>
  <c r="W907" i="16" a="1"/>
  <c r="W907" i="16" s="1"/>
  <c r="Y793" i="16"/>
  <c r="Y907" i="16" s="1"/>
  <c r="Y615" i="16"/>
  <c r="Y719" i="16" s="1"/>
  <c r="W719" i="16" a="1"/>
  <c r="W719" i="16" s="1"/>
  <c r="W613" i="16" a="1"/>
  <c r="W613" i="16" s="1"/>
  <c r="Y445" i="16"/>
  <c r="Y613" i="16" s="1"/>
  <c r="W973" i="16" a="1"/>
  <c r="W973" i="16" s="1"/>
  <c r="Y908" i="16"/>
  <c r="Y973" i="16" s="1"/>
  <c r="Y723" i="16"/>
  <c r="Y792" i="16" s="1"/>
  <c r="W792" i="16" a="1"/>
  <c r="W792" i="16" s="1"/>
  <c r="Y36" i="16"/>
  <c r="Y100" i="16" s="1"/>
  <c r="W100" i="16" a="1"/>
  <c r="W100" i="16" s="1"/>
  <c r="V1117" i="16"/>
  <c r="W302" i="15" a="1"/>
  <c r="W302" i="15" s="1"/>
  <c r="Y258" i="15"/>
  <c r="Y302" i="15" s="1"/>
  <c r="Y80" i="15"/>
  <c r="Y115" i="15" s="1"/>
  <c r="W115" i="15" a="1"/>
  <c r="W115" i="15" s="1"/>
  <c r="V690" i="15"/>
  <c r="Y442" i="15"/>
  <c r="Y483" i="15" s="1"/>
  <c r="W483" i="15" a="1"/>
  <c r="W483" i="15" s="1"/>
  <c r="Y145" i="15"/>
  <c r="Y182" i="15" s="1"/>
  <c r="W182" i="15" a="1"/>
  <c r="W182" i="15" s="1"/>
  <c r="Y23" i="15"/>
  <c r="Y73" i="15" s="1"/>
  <c r="W73" i="15" a="1"/>
  <c r="W73" i="15" s="1"/>
  <c r="Y484" i="15"/>
  <c r="Y550" i="15" s="1"/>
  <c r="W550" i="15" a="1"/>
  <c r="W550" i="15" s="1"/>
  <c r="W638" i="15" a="1"/>
  <c r="W638" i="15" s="1"/>
  <c r="Y551" i="15"/>
  <c r="Y638" i="15" s="1"/>
  <c r="Y332" i="15"/>
  <c r="Y413" i="15" s="1"/>
  <c r="W413" i="15" a="1"/>
  <c r="W413" i="15" s="1"/>
  <c r="Y641" i="15"/>
  <c r="Y689" i="15" s="1"/>
  <c r="W689" i="15" a="1"/>
  <c r="W689" i="15" s="1"/>
  <c r="Y117" i="15"/>
  <c r="Y143" i="15" s="1"/>
  <c r="W143" i="15" a="1"/>
  <c r="W143" i="15" s="1"/>
  <c r="W330" i="15" a="1"/>
  <c r="W330" i="15" s="1"/>
  <c r="Y303" i="15"/>
  <c r="Y330" i="15" s="1"/>
  <c r="Y576" i="14"/>
  <c r="Y618" i="14" s="1"/>
  <c r="W618" i="14" a="1"/>
  <c r="W618" i="14" s="1"/>
  <c r="W979" i="14" a="1"/>
  <c r="W979" i="14" s="1"/>
  <c r="Y917" i="14"/>
  <c r="Y979" i="14" s="1"/>
  <c r="Y1040" i="14"/>
  <c r="Y1074" i="14" s="1"/>
  <c r="W1074" i="14" a="1"/>
  <c r="W1074" i="14" s="1"/>
  <c r="W852" i="14" a="1"/>
  <c r="W852" i="14" s="1"/>
  <c r="Y810" i="14"/>
  <c r="Y852" i="14" s="1"/>
  <c r="Y252" i="14"/>
  <c r="Y315" i="14" s="1"/>
  <c r="W315" i="14" a="1"/>
  <c r="W315" i="14" s="1"/>
  <c r="W656" i="14" a="1"/>
  <c r="W656" i="14" s="1"/>
  <c r="Y619" i="14"/>
  <c r="Y656" i="14" s="1"/>
  <c r="Y516" i="14"/>
  <c r="Y563" i="14" s="1"/>
  <c r="W563" i="14" a="1"/>
  <c r="W563" i="14" s="1"/>
  <c r="Y988" i="14"/>
  <c r="Y1039" i="14" s="1"/>
  <c r="W1039" i="14" a="1"/>
  <c r="W1039" i="14" s="1"/>
  <c r="Y321" i="14"/>
  <c r="Y358" i="14" s="1"/>
  <c r="W358" i="14" a="1"/>
  <c r="W358" i="14" s="1"/>
  <c r="W916" i="14" a="1"/>
  <c r="W916" i="14" s="1"/>
  <c r="Y853" i="14"/>
  <c r="Y916" i="14" s="1"/>
  <c r="Y414" i="14"/>
  <c r="Y504" i="14" s="1"/>
  <c r="W504" i="14" a="1"/>
  <c r="W504" i="14" s="1"/>
  <c r="Y1078" i="14"/>
  <c r="Y1114" i="14" s="1"/>
  <c r="W1114" i="14" a="1"/>
  <c r="W1114" i="14" s="1"/>
  <c r="Y1127" i="14"/>
  <c r="Y1185" i="14" s="1"/>
  <c r="W1185" i="14" a="1"/>
  <c r="W1185" i="14" s="1"/>
  <c r="W809" i="14" a="1"/>
  <c r="W809" i="14" s="1"/>
  <c r="Y657" i="14"/>
  <c r="Y809" i="14" s="1"/>
  <c r="W412" i="14" a="1"/>
  <c r="W412" i="14" s="1"/>
  <c r="Y359" i="14"/>
  <c r="Y412" i="14" s="1"/>
  <c r="W390" i="13" a="1"/>
  <c r="W390" i="13" s="1"/>
  <c r="Y310" i="13"/>
  <c r="Y390" i="13" s="1"/>
  <c r="Y439" i="13"/>
  <c r="Y478" i="13" s="1"/>
  <c r="W478" i="13" a="1"/>
  <c r="W478" i="13" s="1"/>
  <c r="Y17" i="13"/>
  <c r="W85" i="13" a="1"/>
  <c r="W85" i="13" s="1"/>
  <c r="Y116" i="13"/>
  <c r="Y141" i="13" s="1"/>
  <c r="W141" i="13" a="1"/>
  <c r="W141" i="13" s="1"/>
  <c r="Y86" i="13"/>
  <c r="Y115" i="13" s="1"/>
  <c r="W115" i="13" a="1"/>
  <c r="W115" i="13" s="1"/>
  <c r="V479" i="13"/>
  <c r="W309" i="13" a="1"/>
  <c r="W309" i="13" s="1"/>
  <c r="Y257" i="13"/>
  <c r="Y309" i="13" s="1"/>
  <c r="Y391" i="13"/>
  <c r="Y438" i="13" s="1"/>
  <c r="W438" i="13" a="1"/>
  <c r="W438" i="13" s="1"/>
  <c r="W256" i="13" a="1"/>
  <c r="W256" i="13" s="1"/>
  <c r="Y200" i="13"/>
  <c r="Y256" i="13" s="1"/>
  <c r="W160" i="13" a="1"/>
  <c r="W160" i="13" s="1"/>
  <c r="Y142" i="13"/>
  <c r="Y160" i="13" s="1"/>
  <c r="Y161" i="13"/>
  <c r="Y199" i="13" s="1"/>
  <c r="W199" i="13" a="1"/>
  <c r="W199" i="13" s="1"/>
  <c r="Y536" i="12"/>
  <c r="Y600" i="12" s="1"/>
  <c r="W600" i="12" a="1"/>
  <c r="W600" i="12" s="1"/>
  <c r="Y497" i="12"/>
  <c r="Y534" i="12" s="1"/>
  <c r="W534" i="12" a="1"/>
  <c r="W534" i="12" s="1"/>
  <c r="Y864" i="12"/>
  <c r="Y956" i="12" s="1"/>
  <c r="W956" i="12" a="1"/>
  <c r="W956" i="12" s="1"/>
  <c r="Y417" i="12"/>
  <c r="Y493" i="12" s="1"/>
  <c r="W493" i="12" a="1"/>
  <c r="W493" i="12" s="1"/>
  <c r="Y33" i="12"/>
  <c r="Y180" i="12" s="1"/>
  <c r="W180" i="12" a="1"/>
  <c r="W180" i="12" s="1"/>
  <c r="V957" i="12"/>
  <c r="Y601" i="12"/>
  <c r="Y661" i="12" s="1"/>
  <c r="W661" i="12" a="1"/>
  <c r="W661" i="12" s="1"/>
  <c r="W743" i="12" a="1"/>
  <c r="W743" i="12" s="1"/>
  <c r="Y662" i="12"/>
  <c r="Y743" i="12" s="1"/>
  <c r="W863" i="12" a="1"/>
  <c r="W863" i="12" s="1"/>
  <c r="Y744" i="12"/>
  <c r="Y863" i="12" s="1"/>
  <c r="W425" i="11" a="1"/>
  <c r="W425" i="11" s="1"/>
  <c r="Y301" i="11"/>
  <c r="Y425" i="11" s="1"/>
  <c r="Y722" i="11"/>
  <c r="Y776" i="11" s="1"/>
  <c r="W776" i="11" a="1"/>
  <c r="W776" i="11" s="1"/>
  <c r="W481" i="11" a="1"/>
  <c r="W481" i="11" s="1"/>
  <c r="Y426" i="11"/>
  <c r="Y481" i="11" s="1"/>
  <c r="V1048" i="11"/>
  <c r="W62" i="11" a="1"/>
  <c r="W62" i="11" s="1"/>
  <c r="Y17" i="11"/>
  <c r="Y62" i="11" s="1"/>
  <c r="Y778" i="11"/>
  <c r="Y899" i="11" s="1"/>
  <c r="W899" i="11" a="1"/>
  <c r="W899" i="11" s="1"/>
  <c r="W719" i="11" a="1"/>
  <c r="W719" i="11" s="1"/>
  <c r="Y577" i="11"/>
  <c r="Y719" i="11" s="1"/>
  <c r="W187" i="11" a="1"/>
  <c r="W187" i="11" s="1"/>
  <c r="Y63" i="11"/>
  <c r="Y187" i="11" s="1"/>
  <c r="Y902" i="11"/>
  <c r="Y954" i="11" s="1"/>
  <c r="W954" i="11" a="1"/>
  <c r="W954" i="11" s="1"/>
  <c r="W576" i="11" a="1"/>
  <c r="W576" i="11" s="1"/>
  <c r="Y482" i="11"/>
  <c r="Y576" i="11" s="1"/>
  <c r="Y188" i="11"/>
  <c r="Y300" i="11" s="1"/>
  <c r="W300" i="11" a="1"/>
  <c r="W300" i="11" s="1"/>
  <c r="W1047" i="11" a="1"/>
  <c r="W1047" i="11" s="1"/>
  <c r="Y955" i="11"/>
  <c r="Y1047" i="11" s="1"/>
  <c r="V523" i="3" a="1"/>
  <c r="V523" i="3" s="1"/>
  <c r="X481" i="3"/>
  <c r="X523" i="3" s="1"/>
  <c r="X362" i="3"/>
  <c r="X405" i="3" s="1"/>
  <c r="V405" i="3" a="1"/>
  <c r="V405" i="3" s="1"/>
  <c r="V301" i="3" a="1"/>
  <c r="V301" i="3" s="1"/>
  <c r="X245" i="3"/>
  <c r="X301" i="3" s="1"/>
  <c r="V457" i="3" a="1"/>
  <c r="V457" i="3" s="1"/>
  <c r="X406" i="3"/>
  <c r="X457" i="3" s="1"/>
  <c r="X310" i="3"/>
  <c r="X361" i="3" s="1"/>
  <c r="V361" i="3" a="1"/>
  <c r="V361" i="3" s="1"/>
  <c r="V79" i="3" a="1"/>
  <c r="V79" i="3" s="1"/>
  <c r="X17" i="3"/>
  <c r="X79" i="3" s="1"/>
  <c r="X204" i="3"/>
  <c r="X244" i="3" s="1"/>
  <c r="V244" i="3" a="1"/>
  <c r="V244" i="3" s="1"/>
  <c r="X524" i="3"/>
  <c r="X581" i="3" s="1"/>
  <c r="V581" i="3" a="1"/>
  <c r="V581" i="3" s="1"/>
  <c r="X862" i="3"/>
  <c r="X917" i="3" s="1"/>
  <c r="V917" i="3" a="1"/>
  <c r="V917" i="3" s="1"/>
  <c r="X685" i="3"/>
  <c r="X761" i="3" s="1"/>
  <c r="V761" i="3" a="1"/>
  <c r="V761" i="3" s="1"/>
  <c r="U918" i="3"/>
  <c r="X136" i="3"/>
  <c r="X203" i="3" s="1"/>
  <c r="V203" i="3" a="1"/>
  <c r="V203" i="3" s="1"/>
  <c r="X583" i="3"/>
  <c r="X614" i="3" s="1"/>
  <c r="V614" i="3" a="1"/>
  <c r="V614" i="3" s="1"/>
  <c r="V684" i="3" a="1"/>
  <c r="V684" i="3" s="1"/>
  <c r="X615" i="3"/>
  <c r="X684" i="3" s="1"/>
  <c r="X458" i="3"/>
  <c r="X480" i="3" s="1"/>
  <c r="V480" i="3" a="1"/>
  <c r="V480" i="3" s="1"/>
  <c r="X815" i="3"/>
  <c r="X861" i="3" s="1"/>
  <c r="V861" i="3" a="1"/>
  <c r="V861" i="3" s="1"/>
  <c r="V810" i="3" a="1"/>
  <c r="V810" i="3" s="1"/>
  <c r="X762" i="3"/>
  <c r="X810" i="3" s="1"/>
  <c r="V135" i="3" a="1"/>
  <c r="V135" i="3" s="1"/>
  <c r="X80" i="3"/>
  <c r="X135" i="3" s="1"/>
  <c r="W605" i="18" l="1"/>
  <c r="H12" i="40" s="1"/>
  <c r="Y605" i="18"/>
  <c r="M12" i="40" s="1"/>
  <c r="W918" i="17"/>
  <c r="W704" i="19"/>
  <c r="Y1186" i="14"/>
  <c r="M7" i="40" s="1"/>
  <c r="W349" i="23"/>
  <c r="H16" i="40" s="1"/>
  <c r="W1186" i="14"/>
  <c r="W822" i="21"/>
  <c r="Y349" i="23"/>
  <c r="M16" i="40" s="1"/>
  <c r="W631" i="24"/>
  <c r="Y822" i="21"/>
  <c r="M14" i="40" s="1"/>
  <c r="Y704" i="19"/>
  <c r="M11" i="40" s="1"/>
  <c r="W543" i="25"/>
  <c r="Y543" i="25"/>
  <c r="M18" i="40" s="1"/>
  <c r="Y631" i="24"/>
  <c r="M17" i="40" s="1"/>
  <c r="W710" i="22"/>
  <c r="Y710" i="22"/>
  <c r="M15" i="40" s="1"/>
  <c r="W771" i="20"/>
  <c r="H13" i="40" s="1"/>
  <c r="Y771" i="20"/>
  <c r="M13" i="40" s="1"/>
  <c r="Y918" i="17"/>
  <c r="M10" i="40" s="1"/>
  <c r="W1117" i="16"/>
  <c r="Y1117" i="16"/>
  <c r="M9" i="40" s="1"/>
  <c r="W690" i="15"/>
  <c r="Y690" i="15"/>
  <c r="M8" i="40" s="1"/>
  <c r="W479" i="13"/>
  <c r="Y85" i="13"/>
  <c r="Y479" i="13" s="1"/>
  <c r="M6" i="40" s="1"/>
  <c r="W957" i="12"/>
  <c r="Y957" i="12"/>
  <c r="M5" i="40" s="1"/>
  <c r="W1048" i="11"/>
  <c r="Y1048" i="11"/>
  <c r="M4" i="40" s="1"/>
  <c r="X918" i="3"/>
  <c r="M3" i="40" s="1"/>
  <c r="V918" i="3"/>
  <c r="I8" i="18" l="1"/>
  <c r="I8" i="23"/>
  <c r="I8" i="20"/>
  <c r="H8" i="3"/>
  <c r="H3" i="40"/>
  <c r="I8" i="17"/>
  <c r="H10" i="40"/>
  <c r="I8" i="15"/>
  <c r="H8" i="40"/>
  <c r="I8" i="14"/>
  <c r="H7" i="40"/>
  <c r="I8" i="25"/>
  <c r="H18" i="40"/>
  <c r="I8" i="13"/>
  <c r="H6" i="40"/>
  <c r="I8" i="24"/>
  <c r="H17" i="40"/>
  <c r="I8" i="22"/>
  <c r="H15" i="40"/>
  <c r="I8" i="21"/>
  <c r="H14" i="40"/>
  <c r="I8" i="11"/>
  <c r="H4" i="40"/>
  <c r="I8" i="16"/>
  <c r="H9" i="40"/>
  <c r="I8" i="12"/>
  <c r="H5" i="40"/>
  <c r="I8" i="19"/>
  <c r="H11" i="40"/>
  <c r="L18" i="40"/>
  <c r="K18" i="40"/>
  <c r="J18" i="40"/>
  <c r="I18" i="40"/>
  <c r="G18" i="40"/>
  <c r="F18" i="40"/>
  <c r="E18" i="40"/>
  <c r="D18" i="40"/>
  <c r="L17" i="40"/>
  <c r="K17" i="40"/>
  <c r="J17" i="40"/>
  <c r="I17" i="40"/>
  <c r="G17" i="40"/>
  <c r="F17" i="40"/>
  <c r="E17" i="40"/>
  <c r="D17" i="40"/>
  <c r="L16" i="40"/>
  <c r="K16" i="40"/>
  <c r="J16" i="40"/>
  <c r="I16" i="40"/>
  <c r="G16" i="40"/>
  <c r="F16" i="40"/>
  <c r="E16" i="40"/>
  <c r="D16" i="40"/>
  <c r="L15" i="40"/>
  <c r="K15" i="40"/>
  <c r="J15" i="40"/>
  <c r="I15" i="40"/>
  <c r="G15" i="40"/>
  <c r="F15" i="40"/>
  <c r="E15" i="40"/>
  <c r="D15" i="40"/>
  <c r="L14" i="40"/>
  <c r="K14" i="40"/>
  <c r="J14" i="40"/>
  <c r="I14" i="40"/>
  <c r="G14" i="40"/>
  <c r="F14" i="40"/>
  <c r="E14" i="40"/>
  <c r="D14" i="40"/>
  <c r="L13" i="40"/>
  <c r="K13" i="40"/>
  <c r="J13" i="40"/>
  <c r="I13" i="40"/>
  <c r="E13" i="40"/>
  <c r="D13" i="40"/>
  <c r="L10" i="40"/>
  <c r="K10" i="40"/>
  <c r="J10" i="40"/>
  <c r="I10" i="40"/>
  <c r="G10" i="40"/>
  <c r="F10" i="40"/>
  <c r="E10" i="40"/>
  <c r="D10" i="40"/>
  <c r="L9" i="40"/>
  <c r="K9" i="40"/>
  <c r="J9" i="40"/>
  <c r="I9" i="40"/>
  <c r="G9" i="40"/>
  <c r="F9" i="40"/>
  <c r="E9" i="40"/>
  <c r="D9" i="40"/>
  <c r="K8" i="40"/>
  <c r="J8" i="40"/>
  <c r="I8" i="40"/>
  <c r="G8" i="40"/>
  <c r="F8" i="40"/>
  <c r="E8" i="40"/>
  <c r="D8" i="40"/>
  <c r="L7" i="40"/>
  <c r="K7" i="40"/>
  <c r="J7" i="40"/>
  <c r="I7" i="40"/>
  <c r="G7" i="40"/>
  <c r="F7" i="40"/>
  <c r="E7" i="40"/>
  <c r="D7" i="40"/>
  <c r="K6" i="40"/>
  <c r="J6" i="40"/>
  <c r="I6" i="40"/>
  <c r="G6" i="40"/>
  <c r="D6" i="40"/>
  <c r="K5" i="40"/>
  <c r="J5" i="40"/>
  <c r="I5" i="40"/>
  <c r="G5" i="40"/>
  <c r="D5" i="40"/>
  <c r="L4" i="40"/>
  <c r="K4" i="40"/>
  <c r="J4" i="40"/>
  <c r="I4" i="40"/>
  <c r="G4" i="40"/>
  <c r="D4" i="40"/>
  <c r="L3" i="40"/>
  <c r="K3" i="40"/>
  <c r="J3" i="40"/>
  <c r="I3" i="40"/>
  <c r="G3" i="40"/>
  <c r="D3" i="40"/>
  <c r="E3" i="40" l="1"/>
  <c r="F5" i="40"/>
  <c r="L5" i="40"/>
  <c r="F6" i="40"/>
  <c r="E6" i="40"/>
  <c r="F3" i="40"/>
  <c r="E4" i="40"/>
  <c r="F4" i="40"/>
  <c r="E5" i="40"/>
  <c r="L6" i="40"/>
  <c r="C19" i="40" l="1"/>
  <c r="E749" i="10"/>
  <c r="D749" i="10"/>
  <c r="C749" i="10"/>
  <c r="E732" i="10"/>
  <c r="D732" i="10"/>
  <c r="C732" i="10"/>
  <c r="E715" i="10"/>
  <c r="D715" i="10"/>
  <c r="C715" i="10"/>
  <c r="E698" i="10"/>
  <c r="D698" i="10"/>
  <c r="C698" i="10"/>
  <c r="E681" i="10"/>
  <c r="D681" i="10"/>
  <c r="C681" i="10"/>
  <c r="E664" i="10"/>
  <c r="D664" i="10"/>
  <c r="C664" i="10"/>
  <c r="E647" i="10"/>
  <c r="D647" i="10"/>
  <c r="C647" i="10"/>
  <c r="E630" i="10"/>
  <c r="D630" i="10"/>
  <c r="C630" i="10"/>
  <c r="E613" i="10"/>
  <c r="D613" i="10"/>
  <c r="C613" i="10"/>
  <c r="E596" i="10"/>
  <c r="D596" i="10"/>
  <c r="C596" i="10"/>
  <c r="E579" i="10"/>
  <c r="D579" i="10"/>
  <c r="C579" i="10"/>
  <c r="E562" i="10"/>
  <c r="D562" i="10"/>
  <c r="C562" i="10"/>
  <c r="E545" i="10"/>
  <c r="D545" i="10"/>
  <c r="C545" i="10"/>
  <c r="E528" i="10"/>
  <c r="D528" i="10"/>
  <c r="C528" i="10"/>
  <c r="E511" i="10"/>
  <c r="D511" i="10"/>
  <c r="C511" i="10"/>
  <c r="E494" i="10"/>
  <c r="D494" i="10"/>
  <c r="C494" i="10"/>
  <c r="E477" i="10"/>
  <c r="D477" i="10"/>
  <c r="C477" i="10"/>
  <c r="E460" i="10"/>
  <c r="D460" i="10"/>
  <c r="C460" i="10"/>
  <c r="E443" i="10"/>
  <c r="D443" i="10"/>
  <c r="C443" i="10"/>
  <c r="E426" i="10"/>
  <c r="D426" i="10"/>
  <c r="C426" i="10"/>
  <c r="E409" i="10"/>
  <c r="D409" i="10"/>
  <c r="C409" i="10"/>
  <c r="E392" i="10"/>
  <c r="D392" i="10"/>
  <c r="C392" i="10"/>
  <c r="E375" i="10"/>
  <c r="D375" i="10"/>
  <c r="C375" i="10"/>
  <c r="E358" i="10"/>
  <c r="D358" i="10"/>
  <c r="C358" i="10"/>
  <c r="E341" i="10"/>
  <c r="D341" i="10"/>
  <c r="C341" i="10"/>
  <c r="E324" i="10"/>
  <c r="D324" i="10"/>
  <c r="C324" i="10"/>
  <c r="E307" i="10"/>
  <c r="D307" i="10"/>
  <c r="C307" i="10"/>
  <c r="E290" i="10"/>
  <c r="D290" i="10"/>
  <c r="C290" i="10"/>
  <c r="E273" i="10"/>
  <c r="D273" i="10"/>
  <c r="C273" i="10"/>
  <c r="E256" i="10"/>
  <c r="D256" i="10"/>
  <c r="C256" i="10"/>
  <c r="E239" i="10"/>
  <c r="D239" i="10"/>
  <c r="C239" i="10"/>
  <c r="E222" i="10"/>
  <c r="D222" i="10"/>
  <c r="C222" i="10"/>
  <c r="E205" i="10"/>
  <c r="D205" i="10"/>
  <c r="C205" i="10"/>
  <c r="E188" i="10"/>
  <c r="D188" i="10"/>
  <c r="C188" i="10"/>
  <c r="E171" i="10"/>
  <c r="D171" i="10"/>
  <c r="C171" i="10"/>
  <c r="E154" i="10"/>
  <c r="D154" i="10"/>
  <c r="C154" i="10"/>
  <c r="E137" i="10"/>
  <c r="D137" i="10"/>
  <c r="C137" i="10"/>
  <c r="E120" i="10"/>
  <c r="D120" i="10"/>
  <c r="C120" i="10"/>
  <c r="E103" i="10"/>
  <c r="D103" i="10"/>
  <c r="C103" i="10"/>
  <c r="E86" i="10"/>
  <c r="D86" i="10"/>
  <c r="C86" i="10"/>
  <c r="E69" i="10"/>
  <c r="D69" i="10"/>
  <c r="C69" i="10"/>
  <c r="E52" i="10"/>
  <c r="D52" i="10"/>
  <c r="C52" i="10"/>
  <c r="E35" i="10"/>
  <c r="D35" i="10"/>
  <c r="C35" i="10"/>
  <c r="E18" i="10"/>
  <c r="D18" i="10"/>
  <c r="C18" i="10"/>
  <c r="L3" i="10"/>
  <c r="F24" i="7"/>
  <c r="F25" i="7" s="1"/>
  <c r="L5" i="10" l="1"/>
  <c r="L4" i="10"/>
  <c r="L6" i="10"/>
  <c r="I19" i="40"/>
  <c r="J19" i="40"/>
  <c r="K19" i="40" l="1"/>
  <c r="G19" i="40" l="1"/>
  <c r="E19" i="40"/>
  <c r="D19" i="40"/>
  <c r="D22" i="40" s="1"/>
  <c r="D23" i="40" s="1"/>
  <c r="F19" i="40" l="1"/>
  <c r="H19" i="40" l="1"/>
  <c r="M19" i="40" l="1"/>
  <c r="M73" i="15" l="1"/>
  <c r="M690" i="15" s="1"/>
  <c r="N23" i="15"/>
  <c r="N73" i="15" s="1"/>
  <c r="N690" i="15" s="1"/>
  <c r="E9" i="15" s="1"/>
  <c r="L8" i="40" s="1"/>
  <c r="L19" i="40" s="1"/>
</calcChain>
</file>

<file path=xl/sharedStrings.xml><?xml version="1.0" encoding="utf-8"?>
<sst xmlns="http://schemas.openxmlformats.org/spreadsheetml/2006/main" count="16673" uniqueCount="11482">
  <si>
    <t>ITN MASS CAMPAIGN</t>
  </si>
  <si>
    <t>Please read instructions before you start using this template</t>
  </si>
  <si>
    <r>
      <rPr>
        <sz val="12"/>
        <color theme="1"/>
        <rFont val="Calibri"/>
        <family val="2"/>
        <scheme val="minor"/>
      </rPr>
      <t xml:space="preserve">This template contains six (6) worksheets; Guidelines, Hypotheses, LGA Microplan,  Additional information, LGA store location
Once each worksheet is reviewed and complete, mark </t>
    </r>
    <r>
      <rPr>
        <b/>
        <sz val="12"/>
        <color indexed="8"/>
        <rFont val="Calibri"/>
        <family val="2"/>
      </rPr>
      <t>"YES"</t>
    </r>
    <r>
      <rPr>
        <sz val="12"/>
        <color indexed="8"/>
        <rFont val="Calibri"/>
        <family val="2"/>
      </rPr>
      <t xml:space="preserve"> under "TO BE COMPLETED BY LGA" column below</t>
    </r>
  </si>
  <si>
    <t>To be filled manually</t>
  </si>
  <si>
    <t>WORKSHEET/TAB</t>
  </si>
  <si>
    <t>DESCRIPTION</t>
  </si>
  <si>
    <t>TO BE COMPLETED BY LGA</t>
  </si>
  <si>
    <t>Guidelines</t>
  </si>
  <si>
    <t>This worksheet provides the instructions for completing this microplanning template</t>
  </si>
  <si>
    <t>YES/NO</t>
  </si>
  <si>
    <t>Hypotheses</t>
  </si>
  <si>
    <t>This worksheet provides the basic information about the campaign (parameters used for planning)</t>
  </si>
  <si>
    <t>NO</t>
  </si>
  <si>
    <t>List of population</t>
  </si>
  <si>
    <t>This worksheet will be completed by the SMEP and will contain the updated information from the recent EPI routine immunization (RI) microplanning</t>
  </si>
  <si>
    <t>LGA Microplan</t>
  </si>
  <si>
    <t>This worksheeet will be completed by the LGA TA with information from the maps developed by the ward and LGA personnel as well as population data.</t>
  </si>
  <si>
    <t xml:space="preserve">Yes </t>
  </si>
  <si>
    <t>Additional information</t>
  </si>
  <si>
    <t>Complete this worksheet with specific information related to the ITN mass campaign to provide details that cannot be contained in the microplanning template.</t>
  </si>
  <si>
    <t>LGA store</t>
  </si>
  <si>
    <r>
      <rPr>
        <sz val="12"/>
        <rFont val="Calibri"/>
        <family val="2"/>
        <scheme val="minor"/>
      </rPr>
      <t>This worksheet will be completed by LGA TA with information receieved from the LGA logistician "</t>
    </r>
    <r>
      <rPr>
        <b/>
        <sz val="12"/>
        <rFont val="Calibri"/>
        <family val="2"/>
      </rPr>
      <t>Remember to carry out warehouse assessment to ensure the space provided is adequate - A warehouse assessment template will be provided</t>
    </r>
    <r>
      <rPr>
        <sz val="12"/>
        <rFont val="Calibri"/>
        <family val="2"/>
      </rPr>
      <t>".</t>
    </r>
  </si>
  <si>
    <t>For additional assistance contact</t>
  </si>
  <si>
    <t>Name</t>
  </si>
  <si>
    <t>Mobile number</t>
  </si>
  <si>
    <t>e-mail address</t>
  </si>
  <si>
    <t>ITN mass campaign amidst COVID-19 pandemic</t>
  </si>
  <si>
    <t>Microplanning parameters</t>
  </si>
  <si>
    <t>Item</t>
  </si>
  <si>
    <t>Parameter</t>
  </si>
  <si>
    <t>General information</t>
  </si>
  <si>
    <t>Average household size</t>
  </si>
  <si>
    <t>Number of nets per bale</t>
  </si>
  <si>
    <t>Number of people per ITN (2 for 1 ITN; rounded up)</t>
  </si>
  <si>
    <t xml:space="preserve">Maximum number of nets per HH </t>
  </si>
  <si>
    <t>Household mobilization/ITN distribution</t>
  </si>
  <si>
    <t>Number of days HHM/ITN distribution</t>
  </si>
  <si>
    <t>(10 jours + 1 jour de rattisage)</t>
  </si>
  <si>
    <t>12 + 2 days mop up as needed</t>
  </si>
  <si>
    <t>Number of people per HHM/ITN distributor and security team</t>
  </si>
  <si>
    <t>Number of HH to visit in rural areas / day / team - HHM</t>
  </si>
  <si>
    <t>NA</t>
  </si>
  <si>
    <t>Number of HH to visit in urban areas / day / team - HHM</t>
  </si>
  <si>
    <t>Number of ITNs to be distributed per day</t>
  </si>
  <si>
    <t>Number of net cards per booklet</t>
  </si>
  <si>
    <t>Supervision</t>
  </si>
  <si>
    <t>Number of DHs per cluster supervisors</t>
  </si>
  <si>
    <t>Number of LGA team members</t>
  </si>
  <si>
    <t>Nombre de district par superviseurs régional</t>
  </si>
  <si>
    <t xml:space="preserve">Nombre de district par superviseurs central </t>
  </si>
  <si>
    <t>Forfait journalier carburant superviseur central</t>
  </si>
  <si>
    <t>Forfait journalier carburant superviseur régional</t>
  </si>
  <si>
    <t>Taux d'inflation annuel</t>
  </si>
  <si>
    <t>Number of LGA TA</t>
  </si>
  <si>
    <t>LGA</t>
  </si>
  <si>
    <t>Ward</t>
  </si>
  <si>
    <t>Number of communities</t>
  </si>
  <si>
    <t>Population</t>
  </si>
  <si>
    <t>Summary</t>
  </si>
  <si>
    <t>Number of LGAs</t>
  </si>
  <si>
    <t>Number of wards</t>
  </si>
  <si>
    <t>Total number of communities</t>
  </si>
  <si>
    <t>Total population</t>
  </si>
  <si>
    <t>S/NO</t>
  </si>
  <si>
    <t>PROJECTED POPULATION 2023</t>
  </si>
  <si>
    <t xml:space="preserve">MICROPLANNING POPULATION </t>
  </si>
  <si>
    <t>TOTAL NUMBER OF BALES</t>
  </si>
  <si>
    <t>TOTAL Number of  DHs</t>
  </si>
  <si>
    <t>Total Number of MDTs</t>
  </si>
  <si>
    <t>TOTAL NO OF CLUSTER SUPERVISORS</t>
  </si>
  <si>
    <t>TOTAL NUMBER OF WARDS</t>
  </si>
  <si>
    <t>IFELODUN</t>
  </si>
  <si>
    <t>IREPODUN</t>
  </si>
  <si>
    <t>GRAND TOTAL</t>
  </si>
  <si>
    <t>2023 ITN Mass Campaign - Single phase door-to-door</t>
  </si>
  <si>
    <t>Microplanning based on population of settlement/catchment areas</t>
  </si>
  <si>
    <t>State</t>
  </si>
  <si>
    <t xml:space="preserve">Total population   </t>
  </si>
  <si>
    <t xml:space="preserve">Total DHs  </t>
  </si>
  <si>
    <t xml:space="preserve">Number of households  </t>
  </si>
  <si>
    <t xml:space="preserve">Total number of satellite DHs  </t>
  </si>
  <si>
    <t xml:space="preserve">Number of ITN  </t>
  </si>
  <si>
    <t xml:space="preserve">Number of HHM/ITN distribution personnel  </t>
  </si>
  <si>
    <t xml:space="preserve">Number of bales  </t>
  </si>
  <si>
    <t>Number of cluster supervisors</t>
  </si>
  <si>
    <t xml:space="preserve">Number of wards  </t>
  </si>
  <si>
    <t xml:space="preserve">Number of HFs  </t>
  </si>
  <si>
    <t xml:space="preserve">Number of communties </t>
  </si>
  <si>
    <t>S/No.</t>
  </si>
  <si>
    <t>Wards</t>
  </si>
  <si>
    <t>S/No</t>
  </si>
  <si>
    <t>List of contiguous communities/ settlements</t>
  </si>
  <si>
    <t>Number of HHs</t>
  </si>
  <si>
    <t>Number of ITNs needed by population</t>
  </si>
  <si>
    <t>Number of DH per ward</t>
  </si>
  <si>
    <t>List of health facility (Names)</t>
  </si>
  <si>
    <t>Name of DH</t>
  </si>
  <si>
    <t>Name of Satellite DH (highlight DH name in yellow)</t>
  </si>
  <si>
    <t>Number of ITNs needed by DH</t>
  </si>
  <si>
    <t>Number of Bales needed (50 nets /bale)</t>
  </si>
  <si>
    <t>Distance from LGA Store (KM) to DH</t>
  </si>
  <si>
    <t>Is the community a hard-to-reach area? (yes/no)</t>
  </si>
  <si>
    <t>Reasons for hard to reach (riverrine/Hilly/Mountainous/sandy/desert)</t>
  </si>
  <si>
    <t>Suggested means of transport</t>
  </si>
  <si>
    <t>Need for satellite DH (Yes/No)</t>
  </si>
  <si>
    <t>Comments</t>
  </si>
  <si>
    <t>Number of MDT</t>
  </si>
  <si>
    <t>Number of MDT by catchment</t>
  </si>
  <si>
    <t>Number of Mobilization/Distribution Personnel</t>
  </si>
  <si>
    <t>Number of cluster supervisors (DH)</t>
  </si>
  <si>
    <t>Number of MDTs</t>
  </si>
  <si>
    <t>sub total</t>
  </si>
  <si>
    <t>LGA Total</t>
  </si>
  <si>
    <t>Ifelodun</t>
  </si>
  <si>
    <t>TOTAL</t>
  </si>
  <si>
    <t>Moro</t>
  </si>
  <si>
    <t>MORO</t>
  </si>
  <si>
    <t>ASA</t>
  </si>
  <si>
    <t>Irepodun</t>
  </si>
  <si>
    <t>Offa</t>
  </si>
  <si>
    <t xml:space="preserve">Comment: </t>
  </si>
  <si>
    <t xml:space="preserve">Use this worksheet to provide detail on any special circumstances that must be taken into account for the campaign that have not been covered in the microplanning template. Provide as much detail as possible. </t>
  </si>
  <si>
    <t xml:space="preserve">List and Location of Identified LGA stores </t>
  </si>
  <si>
    <t>Sno</t>
  </si>
  <si>
    <t xml:space="preserve">Nets to be delivered </t>
  </si>
  <si>
    <r>
      <rPr>
        <b/>
        <sz val="11"/>
        <color indexed="8"/>
        <rFont val="Calibri"/>
        <family val="2"/>
      </rPr>
      <t xml:space="preserve">Location of LGA  stores       </t>
    </r>
    <r>
      <rPr>
        <i/>
        <sz val="8"/>
        <color indexed="10"/>
        <rFont val="Calibri"/>
        <family val="2"/>
      </rPr>
      <t xml:space="preserve"> (Pls Fill in address of the LGA store)</t>
    </r>
  </si>
  <si>
    <t>11</t>
  </si>
  <si>
    <t>12</t>
  </si>
  <si>
    <t>13</t>
  </si>
  <si>
    <t>14</t>
  </si>
  <si>
    <t>15</t>
  </si>
  <si>
    <t>16</t>
  </si>
  <si>
    <t>17</t>
  </si>
  <si>
    <t>18</t>
  </si>
  <si>
    <t>19</t>
  </si>
  <si>
    <t>20</t>
  </si>
  <si>
    <t>21</t>
  </si>
  <si>
    <t>22</t>
  </si>
  <si>
    <t>23</t>
  </si>
  <si>
    <t>24</t>
  </si>
  <si>
    <t>25</t>
  </si>
  <si>
    <t>26</t>
  </si>
  <si>
    <t>27</t>
  </si>
  <si>
    <t>28</t>
  </si>
  <si>
    <t>29</t>
  </si>
  <si>
    <t>30</t>
  </si>
  <si>
    <t>No of HHs</t>
  </si>
  <si>
    <t>NO. OF ITNs NEEDED</t>
  </si>
  <si>
    <t>NO OF COMMUNITIES</t>
  </si>
  <si>
    <t>HHM/DISTRIBUTOR/SECURITY</t>
  </si>
  <si>
    <t>KWARA</t>
  </si>
  <si>
    <t>OYUN</t>
  </si>
  <si>
    <t>KAIAMA</t>
  </si>
  <si>
    <t>ISIN</t>
  </si>
  <si>
    <t>ILORIN WEST</t>
  </si>
  <si>
    <t>ILORIN SOUTH</t>
  </si>
  <si>
    <t>ILORIN EAST</t>
  </si>
  <si>
    <t>EKITI</t>
  </si>
  <si>
    <t>EDU</t>
  </si>
  <si>
    <t>BARUTEN</t>
  </si>
  <si>
    <r>
      <t xml:space="preserve">Population
</t>
    </r>
    <r>
      <rPr>
        <b/>
        <sz val="11"/>
        <color indexed="10"/>
        <rFont val="Calibri"/>
        <family val="2"/>
      </rPr>
      <t>(2023)</t>
    </r>
  </si>
  <si>
    <t>Asa</t>
  </si>
  <si>
    <t>Baruten</t>
  </si>
  <si>
    <t>Edu</t>
  </si>
  <si>
    <t>Ekiti</t>
  </si>
  <si>
    <t>Ilorin East</t>
  </si>
  <si>
    <t>Ilorin South</t>
  </si>
  <si>
    <t>Ilorin West</t>
  </si>
  <si>
    <t>Isin</t>
  </si>
  <si>
    <t>Kaiama</t>
  </si>
  <si>
    <t>Oke Ero</t>
  </si>
  <si>
    <t>Oyun</t>
  </si>
  <si>
    <t>Patigi</t>
  </si>
  <si>
    <t>PATIGI</t>
  </si>
  <si>
    <t>Aboto/Odo-Ode</t>
  </si>
  <si>
    <t>Odo Ode</t>
  </si>
  <si>
    <t>Odo Ode PHC</t>
  </si>
  <si>
    <t>5km</t>
  </si>
  <si>
    <t>No</t>
  </si>
  <si>
    <t>Transportation by road using Small Trucks</t>
  </si>
  <si>
    <t>Ayekale</t>
  </si>
  <si>
    <t>Igbo Igbin</t>
  </si>
  <si>
    <t>Sholu</t>
  </si>
  <si>
    <t>Sholu PHC</t>
  </si>
  <si>
    <t>Teru</t>
  </si>
  <si>
    <t>Gaa Teru</t>
  </si>
  <si>
    <t>Arogun</t>
  </si>
  <si>
    <t>Gaa Arogun</t>
  </si>
  <si>
    <t>Olupe Oke</t>
  </si>
  <si>
    <t>Gaa Arola</t>
  </si>
  <si>
    <t>Gaa Agboku</t>
  </si>
  <si>
    <t>Gaa Dam</t>
  </si>
  <si>
    <t>Ewusi</t>
  </si>
  <si>
    <t>Gaa Ewusi</t>
  </si>
  <si>
    <t>Budo Ojoku</t>
  </si>
  <si>
    <t>Budo Omo Alao</t>
  </si>
  <si>
    <t>Gaa Budo Omo Alao</t>
  </si>
  <si>
    <t>Ilaji Garuba</t>
  </si>
  <si>
    <t>Gaa Ilaji Garuba</t>
  </si>
  <si>
    <t>Olodo Meji</t>
  </si>
  <si>
    <t>Gaa Olodo Meji</t>
  </si>
  <si>
    <t>Elewure</t>
  </si>
  <si>
    <t>Gaa Elewure</t>
  </si>
  <si>
    <t>Ajila</t>
  </si>
  <si>
    <t>Gaa Ajila</t>
  </si>
  <si>
    <t>Raufu</t>
  </si>
  <si>
    <t>Gaa Raufu</t>
  </si>
  <si>
    <t>Alaja Awimose</t>
  </si>
  <si>
    <t>Gaa Idi-apa</t>
  </si>
  <si>
    <t>Okete</t>
  </si>
  <si>
    <t>Gaa Okete</t>
  </si>
  <si>
    <t>Olowo Oko</t>
  </si>
  <si>
    <t>Gaa Olowo Oko</t>
  </si>
  <si>
    <t>Aboto Oja</t>
  </si>
  <si>
    <t>Aboto Oja PHC</t>
  </si>
  <si>
    <t>25km</t>
  </si>
  <si>
    <t>Alaja Aiyetoro</t>
  </si>
  <si>
    <t>Omidoyin</t>
  </si>
  <si>
    <t>Budo Aro</t>
  </si>
  <si>
    <t>Gaa Budo Aro</t>
  </si>
  <si>
    <t>Alawon</t>
  </si>
  <si>
    <t>Gaa Alawon</t>
  </si>
  <si>
    <t>Ile Nla</t>
  </si>
  <si>
    <t>Gaa Ile Nla</t>
  </si>
  <si>
    <t>Momo</t>
  </si>
  <si>
    <t>Ipetu</t>
  </si>
  <si>
    <t>Abidi Ore</t>
  </si>
  <si>
    <t>Gaa Abidi Ore</t>
  </si>
  <si>
    <t>Budo Ilorin</t>
  </si>
  <si>
    <t>Opakusa</t>
  </si>
  <si>
    <t>Gaa Opakusa</t>
  </si>
  <si>
    <t>Omole</t>
  </si>
  <si>
    <t>Gaa Omole</t>
  </si>
  <si>
    <t>Alata</t>
  </si>
  <si>
    <t>Gaa Alata</t>
  </si>
  <si>
    <t>Igboroko Akolu</t>
  </si>
  <si>
    <t>Gaa Igboroko Akolu</t>
  </si>
  <si>
    <t>Budo Ojoku Oko</t>
  </si>
  <si>
    <t>Apata Aje</t>
  </si>
  <si>
    <t>Jankere</t>
  </si>
  <si>
    <t>Alagbon</t>
  </si>
  <si>
    <t>Afon</t>
  </si>
  <si>
    <t>Irede</t>
  </si>
  <si>
    <t>DHU Afon</t>
  </si>
  <si>
    <t>0.2KM</t>
  </si>
  <si>
    <t>Transportation by road using small truck</t>
  </si>
  <si>
    <t>Igbooto</t>
  </si>
  <si>
    <t>General Hospital Irede</t>
  </si>
  <si>
    <t>Aleyo</t>
  </si>
  <si>
    <t>Gaa Aleyo</t>
  </si>
  <si>
    <t>Gaa Dembo</t>
  </si>
  <si>
    <t>Yoa Farm</t>
  </si>
  <si>
    <t>Ore Ofe</t>
  </si>
  <si>
    <t>Afon Alabi</t>
  </si>
  <si>
    <t>Atagisoro</t>
  </si>
  <si>
    <t>Gasikiya</t>
  </si>
  <si>
    <t>Isale Gbari</t>
  </si>
  <si>
    <t>Isale Adere</t>
  </si>
  <si>
    <t>Isale Abatan</t>
  </si>
  <si>
    <t>Sango Area</t>
  </si>
  <si>
    <t>Oloyin</t>
  </si>
  <si>
    <t>Idiogun</t>
  </si>
  <si>
    <t>Eleyele</t>
  </si>
  <si>
    <t>Quarters B</t>
  </si>
  <si>
    <t>Alagbede</t>
  </si>
  <si>
    <t>Imam Area</t>
  </si>
  <si>
    <t>Kaa Daudu</t>
  </si>
  <si>
    <t>Kaa Bale</t>
  </si>
  <si>
    <t>Alh Ibrahim Adelodun's House</t>
  </si>
  <si>
    <t>1KM</t>
  </si>
  <si>
    <t>Lowcost</t>
  </si>
  <si>
    <t>Fepoyonu</t>
  </si>
  <si>
    <t>Budo Abio</t>
  </si>
  <si>
    <t>Sakama</t>
  </si>
  <si>
    <t>Gaa Sakama</t>
  </si>
  <si>
    <t>Gaa Ogunraga</t>
  </si>
  <si>
    <t>Ajibaba</t>
  </si>
  <si>
    <t>Gaa Ajibaba</t>
  </si>
  <si>
    <t>Alapako Tosi</t>
  </si>
  <si>
    <t>Gaa Alapako Tosi</t>
  </si>
  <si>
    <t>Gaa Yellow 1</t>
  </si>
  <si>
    <t>Gaa Yellow 2</t>
  </si>
  <si>
    <t>Kankan</t>
  </si>
  <si>
    <t>Gbago</t>
  </si>
  <si>
    <t>Budo Isale</t>
  </si>
  <si>
    <t>Igbo Ede</t>
  </si>
  <si>
    <t>Oloka</t>
  </si>
  <si>
    <t>Gaa Oloka</t>
  </si>
  <si>
    <t>Ofin Ada</t>
  </si>
  <si>
    <t>Aiyekale</t>
  </si>
  <si>
    <t>Igboroko</t>
  </si>
  <si>
    <t>Igboroko PHC</t>
  </si>
  <si>
    <t>Alh Wahab's House</t>
  </si>
  <si>
    <t>10km</t>
  </si>
  <si>
    <t>Road Transportation using small trucks</t>
  </si>
  <si>
    <t>Alapako Magaji</t>
  </si>
  <si>
    <t>Adunpe</t>
  </si>
  <si>
    <t>Apa</t>
  </si>
  <si>
    <t>Gaa Apa</t>
  </si>
  <si>
    <t>Abatan</t>
  </si>
  <si>
    <t>Gaa Abatan</t>
  </si>
  <si>
    <t>Sadadi</t>
  </si>
  <si>
    <t>Gaa Sadadi</t>
  </si>
  <si>
    <t>Agbona/Fata</t>
  </si>
  <si>
    <t>Agbona</t>
  </si>
  <si>
    <t>Agbona PHC</t>
  </si>
  <si>
    <t>35KM</t>
  </si>
  <si>
    <t>Small Trucks</t>
  </si>
  <si>
    <t>Gaa Agbona</t>
  </si>
  <si>
    <t>Aluseke Sambo</t>
  </si>
  <si>
    <t>Ologede</t>
  </si>
  <si>
    <t>Koledun</t>
  </si>
  <si>
    <t>Olori Sapo</t>
  </si>
  <si>
    <t>Oja Iya</t>
  </si>
  <si>
    <t>Gaa Oja-Iya</t>
  </si>
  <si>
    <t>Apakoko</t>
  </si>
  <si>
    <t>Agoke</t>
  </si>
  <si>
    <t>Budo Iya</t>
  </si>
  <si>
    <t>Idi Iya</t>
  </si>
  <si>
    <t>Igboroko Keke</t>
  </si>
  <si>
    <t>Igboroko Nla</t>
  </si>
  <si>
    <t>Gaa Igboroko</t>
  </si>
  <si>
    <t>Kupola 1</t>
  </si>
  <si>
    <t>Kupola 2</t>
  </si>
  <si>
    <t>Gaa Kupoola</t>
  </si>
  <si>
    <t>Esin Niyi</t>
  </si>
  <si>
    <t>Aluseke Kupola</t>
  </si>
  <si>
    <t>Budo Tuntun</t>
  </si>
  <si>
    <t>Agbona Keke</t>
  </si>
  <si>
    <t>Binna</t>
  </si>
  <si>
    <t>Adari Oke</t>
  </si>
  <si>
    <t>Adari Isale</t>
  </si>
  <si>
    <t>Idi Isin</t>
  </si>
  <si>
    <t>Aluseke Ajedohun 1</t>
  </si>
  <si>
    <t>Aluseke Ajedohun 2</t>
  </si>
  <si>
    <t>Gaa Aluseke Ajedohun</t>
  </si>
  <si>
    <t>Agboolu</t>
  </si>
  <si>
    <t>Eleran</t>
  </si>
  <si>
    <t>Agboke Elebue</t>
  </si>
  <si>
    <t>Agoke Elebue PHC</t>
  </si>
  <si>
    <t>40KM</t>
  </si>
  <si>
    <t>SMALL Trucks</t>
  </si>
  <si>
    <t>Busala</t>
  </si>
  <si>
    <t>Apata</t>
  </si>
  <si>
    <t>Olanrewaju</t>
  </si>
  <si>
    <t>Goronjo</t>
  </si>
  <si>
    <t>Onipako</t>
  </si>
  <si>
    <t>Gaa Onipako</t>
  </si>
  <si>
    <t>Okubiyi</t>
  </si>
  <si>
    <t>Gaa  Elere</t>
  </si>
  <si>
    <t>Ketere</t>
  </si>
  <si>
    <t>YES</t>
  </si>
  <si>
    <t>The community is across a river</t>
  </si>
  <si>
    <t>Yede</t>
  </si>
  <si>
    <t>Ode Ajado</t>
  </si>
  <si>
    <t>Budo Adan</t>
  </si>
  <si>
    <t>Alagbaa</t>
  </si>
  <si>
    <t>Eleku</t>
  </si>
  <si>
    <t>Edunjo</t>
  </si>
  <si>
    <t>Gaa Edunjo</t>
  </si>
  <si>
    <t xml:space="preserve">Elebe </t>
  </si>
  <si>
    <t>Gaa Elebe</t>
  </si>
  <si>
    <t>Oloo</t>
  </si>
  <si>
    <t>Amolegbe 1</t>
  </si>
  <si>
    <t>Gaa Amolegbe 1</t>
  </si>
  <si>
    <t>Asure Ola</t>
  </si>
  <si>
    <t>Fata</t>
  </si>
  <si>
    <t>Gaa Fata</t>
  </si>
  <si>
    <t>Amolegbe 2</t>
  </si>
  <si>
    <t>Gaa Amolegbe 2</t>
  </si>
  <si>
    <t>Ololekan</t>
  </si>
  <si>
    <t>Elepo</t>
  </si>
  <si>
    <t>Gaa Oke Fata</t>
  </si>
  <si>
    <t>Alapata</t>
  </si>
  <si>
    <t>Gaa Ibudo Adan</t>
  </si>
  <si>
    <t>Budo Egba</t>
  </si>
  <si>
    <t>Cottage Hospital Budo Egba</t>
  </si>
  <si>
    <t>35km</t>
  </si>
  <si>
    <t>ROAD TRANSPORTATION USING SMALL TRUCKS</t>
  </si>
  <si>
    <t>Eleminla</t>
  </si>
  <si>
    <t>Pandoro</t>
  </si>
  <si>
    <t>Olofe</t>
  </si>
  <si>
    <t>Adabata</t>
  </si>
  <si>
    <t>Laule</t>
  </si>
  <si>
    <t>Temidire</t>
  </si>
  <si>
    <t>Idi-Emi</t>
  </si>
  <si>
    <t>Budo Awero</t>
  </si>
  <si>
    <t>Odo-Omo</t>
  </si>
  <si>
    <t>Olusi</t>
  </si>
  <si>
    <t>Esinlore</t>
  </si>
  <si>
    <t>Gaa Idi-emi</t>
  </si>
  <si>
    <t>Onigbo</t>
  </si>
  <si>
    <t>Kajola Akara</t>
  </si>
  <si>
    <t>Jaju Gbagede</t>
  </si>
  <si>
    <t>Budonla</t>
  </si>
  <si>
    <t>Alhaji Garuba's House</t>
  </si>
  <si>
    <t>55KM</t>
  </si>
  <si>
    <t>Abokede</t>
  </si>
  <si>
    <t>Falokun</t>
  </si>
  <si>
    <t>Arowosaye</t>
  </si>
  <si>
    <t>Olowo Abe</t>
  </si>
  <si>
    <t>Ologbo</t>
  </si>
  <si>
    <t>Gaa Abokede</t>
  </si>
  <si>
    <t>Gaa Arowosaye</t>
  </si>
  <si>
    <t>Gaa Koroke</t>
  </si>
  <si>
    <t>Agboyi Tewure</t>
  </si>
  <si>
    <t>Sulaiman Akano's House</t>
  </si>
  <si>
    <t>Agboyi Eleja</t>
  </si>
  <si>
    <t>Aiyede Olola</t>
  </si>
  <si>
    <t>Gaa Alagbede</t>
  </si>
  <si>
    <t>Gaa Kajola Akara</t>
  </si>
  <si>
    <t>Gaa Ologbo</t>
  </si>
  <si>
    <t>Koroke</t>
  </si>
  <si>
    <t>Gaa Budo Awero</t>
  </si>
  <si>
    <t>Gaa Agboyi Eleja</t>
  </si>
  <si>
    <t>Efue/Berikodo</t>
  </si>
  <si>
    <t>Dongari Iju</t>
  </si>
  <si>
    <t>Dongari Iju PHC</t>
  </si>
  <si>
    <t>50KM</t>
  </si>
  <si>
    <t>Abuyanrin</t>
  </si>
  <si>
    <t>Gaa Abuyanrin</t>
  </si>
  <si>
    <t>Olokun</t>
  </si>
  <si>
    <t>Gaa Olokun</t>
  </si>
  <si>
    <t>Laomi</t>
  </si>
  <si>
    <t>Gaa Eleran</t>
  </si>
  <si>
    <t>Olowo</t>
  </si>
  <si>
    <t>Ladele</t>
  </si>
  <si>
    <t>Gaa Ladele</t>
  </si>
  <si>
    <t>Ubandawaki</t>
  </si>
  <si>
    <t>Elemiebo</t>
  </si>
  <si>
    <t>Apabiekun</t>
  </si>
  <si>
    <t>Apobo</t>
  </si>
  <si>
    <t>Olodo</t>
  </si>
  <si>
    <t>Gaa Olodo</t>
  </si>
  <si>
    <t>Age</t>
  </si>
  <si>
    <t>Gaa Age</t>
  </si>
  <si>
    <t>Igbona</t>
  </si>
  <si>
    <t>Gaa Igbona</t>
  </si>
  <si>
    <t>Gaa Temidire</t>
  </si>
  <si>
    <t>Iyanwole</t>
  </si>
  <si>
    <t>Kajola</t>
  </si>
  <si>
    <t>Amugba</t>
  </si>
  <si>
    <t>Kuho</t>
  </si>
  <si>
    <t>Gaa Kuho</t>
  </si>
  <si>
    <t>Irewolede</t>
  </si>
  <si>
    <t>Gaa Fulani</t>
  </si>
  <si>
    <t>Efue</t>
  </si>
  <si>
    <t>Efue PHC</t>
  </si>
  <si>
    <t>Ogundele</t>
  </si>
  <si>
    <t>Gaa Ogundele</t>
  </si>
  <si>
    <t>Atta</t>
  </si>
  <si>
    <t>Gaa Atta</t>
  </si>
  <si>
    <t>Oke Aye</t>
  </si>
  <si>
    <t>Aroge</t>
  </si>
  <si>
    <t xml:space="preserve">Gaa Aroge </t>
  </si>
  <si>
    <t xml:space="preserve">Gaa Ali Aroge </t>
  </si>
  <si>
    <t>Gaa Bororo</t>
  </si>
  <si>
    <t>Gaa Idiose</t>
  </si>
  <si>
    <t>Gaa Adabata</t>
  </si>
  <si>
    <t>Arulogun</t>
  </si>
  <si>
    <t>Gaa Arulogun</t>
  </si>
  <si>
    <t>Ogbena</t>
  </si>
  <si>
    <t>Budo Alhaji</t>
  </si>
  <si>
    <t>Tanloko</t>
  </si>
  <si>
    <t>Gaa Tanloko</t>
  </si>
  <si>
    <t>Owosina</t>
  </si>
  <si>
    <t>Gaa Owosina</t>
  </si>
  <si>
    <t>Gaa Budo Alhaji</t>
  </si>
  <si>
    <t>Budo Ottu</t>
  </si>
  <si>
    <t xml:space="preserve"> Awe/Orimaro/Adigbogbo</t>
  </si>
  <si>
    <t>Okepete Olori</t>
  </si>
  <si>
    <t>Gaa Okepete Olori</t>
  </si>
  <si>
    <t>Okepete Oniyangan</t>
  </si>
  <si>
    <t>Gaa Okepete Oniyangan</t>
  </si>
  <si>
    <t>Elega</t>
  </si>
  <si>
    <t>Gaa Elega</t>
  </si>
  <si>
    <t>Atokanrin</t>
  </si>
  <si>
    <t>Igbo Awe</t>
  </si>
  <si>
    <t>Awe</t>
  </si>
  <si>
    <t>Awe PHC</t>
  </si>
  <si>
    <t>30KM</t>
  </si>
  <si>
    <t>Gaa Awe</t>
  </si>
  <si>
    <t>Elewuro</t>
  </si>
  <si>
    <t>Yede Awe</t>
  </si>
  <si>
    <t>Yede Agbaji</t>
  </si>
  <si>
    <t>Apere</t>
  </si>
  <si>
    <t>Layeri</t>
  </si>
  <si>
    <t>Gere</t>
  </si>
  <si>
    <t>Ogunbo</t>
  </si>
  <si>
    <t>Elelu</t>
  </si>
  <si>
    <t>Gaa Elelu</t>
  </si>
  <si>
    <t>Gaa Goronjo</t>
  </si>
  <si>
    <t>Apoya</t>
  </si>
  <si>
    <t>Takan</t>
  </si>
  <si>
    <t>Ogundeji</t>
  </si>
  <si>
    <t>Ogorobi</t>
  </si>
  <si>
    <t>Agbede</t>
  </si>
  <si>
    <t>Gaa Agbede</t>
  </si>
  <si>
    <t>Ladimeji</t>
  </si>
  <si>
    <t>Gaa Ladimeji</t>
  </si>
  <si>
    <t>Adigbongbo</t>
  </si>
  <si>
    <t>Gaa Adigbongbo</t>
  </si>
  <si>
    <t>Igbona Nla</t>
  </si>
  <si>
    <t>Olope</t>
  </si>
  <si>
    <t>Turawa</t>
  </si>
  <si>
    <t>Gaa Turawa</t>
  </si>
  <si>
    <t>Tiro</t>
  </si>
  <si>
    <t>Igbona Elesun</t>
  </si>
  <si>
    <t>Gaa Igbona Elesun</t>
  </si>
  <si>
    <t>Ikugbabe</t>
  </si>
  <si>
    <t>Janbudo</t>
  </si>
  <si>
    <t>Afo Oja</t>
  </si>
  <si>
    <t>Afo Oja PHC</t>
  </si>
  <si>
    <t>28km</t>
  </si>
  <si>
    <t>BY ROAD USING SMALL TRUCKS</t>
  </si>
  <si>
    <t>Ajingba</t>
  </si>
  <si>
    <t>Afo Mogaji</t>
  </si>
  <si>
    <t>Afo Olowo</t>
  </si>
  <si>
    <t>Orimaro</t>
  </si>
  <si>
    <t>Gaa Orimaro</t>
  </si>
  <si>
    <t>Babadudu</t>
  </si>
  <si>
    <t>Idi Apa</t>
  </si>
  <si>
    <t>Igbo Olore</t>
  </si>
  <si>
    <t>Akokoyo</t>
  </si>
  <si>
    <t>Alate</t>
  </si>
  <si>
    <t>Kango</t>
  </si>
  <si>
    <t>Werijo</t>
  </si>
  <si>
    <t>Gaa Werijo</t>
  </si>
  <si>
    <t>Obada</t>
  </si>
  <si>
    <t>Gaa Gilani</t>
  </si>
  <si>
    <t>Gambari Ayekale</t>
  </si>
  <si>
    <t>Ayegun</t>
  </si>
  <si>
    <t>Ayegun PHC</t>
  </si>
  <si>
    <t>25KM</t>
  </si>
  <si>
    <t>Gaa Ayegun</t>
  </si>
  <si>
    <t>Sokoto</t>
  </si>
  <si>
    <t>Gaa Sokoto</t>
  </si>
  <si>
    <t>Gaa Madaki</t>
  </si>
  <si>
    <t>Gaa Basso</t>
  </si>
  <si>
    <t>Gaa Wakili</t>
  </si>
  <si>
    <t>Gaa Seriki</t>
  </si>
  <si>
    <t>Gaa Ibraheem</t>
  </si>
  <si>
    <t>Gaa Oseni</t>
  </si>
  <si>
    <t>Gaa Bangaje</t>
  </si>
  <si>
    <t>Gaa Siroma</t>
  </si>
  <si>
    <t>Gaa Wakili Saki</t>
  </si>
  <si>
    <t>Gaa Dongari Etile</t>
  </si>
  <si>
    <t>Elere</t>
  </si>
  <si>
    <t>Ejola</t>
  </si>
  <si>
    <t>Kondo</t>
  </si>
  <si>
    <t>Iho</t>
  </si>
  <si>
    <t>Baboo</t>
  </si>
  <si>
    <t>Jagun</t>
  </si>
  <si>
    <t>Gaa Jagun</t>
  </si>
  <si>
    <t>Alaparo</t>
  </si>
  <si>
    <t>Osekunmo</t>
  </si>
  <si>
    <t>Dongari Etile</t>
  </si>
  <si>
    <t>Arogunjo</t>
  </si>
  <si>
    <t>Gaa Arogunjo 1&amp;2</t>
  </si>
  <si>
    <t>Owode Keke</t>
  </si>
  <si>
    <t>Ahmed Babatunde Magaji's House</t>
  </si>
  <si>
    <t>45KM</t>
  </si>
  <si>
    <t>Gaa Owode Keke</t>
  </si>
  <si>
    <t>Aribi</t>
  </si>
  <si>
    <t>Gaa Aribi</t>
  </si>
  <si>
    <t>Asada</t>
  </si>
  <si>
    <t>Obate</t>
  </si>
  <si>
    <t>Gaa Obate</t>
  </si>
  <si>
    <t>Gaa Isaragi</t>
  </si>
  <si>
    <t>Pampo</t>
  </si>
  <si>
    <t>Gaa Pampo</t>
  </si>
  <si>
    <t>Gaa Bello</t>
  </si>
  <si>
    <t>Gaa Popoola</t>
  </si>
  <si>
    <t>Atere Lambo</t>
  </si>
  <si>
    <t>Ariyibi</t>
  </si>
  <si>
    <t>Ila Oja</t>
  </si>
  <si>
    <t>Olomoda</t>
  </si>
  <si>
    <t>Olomoda PHC</t>
  </si>
  <si>
    <t>Budo Aiku</t>
  </si>
  <si>
    <t>Oguntoyinbo</t>
  </si>
  <si>
    <t>Layemo</t>
  </si>
  <si>
    <t>Nanko</t>
  </si>
  <si>
    <t>Oloro</t>
  </si>
  <si>
    <t>Olaitan</t>
  </si>
  <si>
    <t>Majeodi</t>
  </si>
  <si>
    <t>Gaa Majeodi</t>
  </si>
  <si>
    <t>Bello-Ira</t>
  </si>
  <si>
    <t>Gaa Bello-Ira</t>
  </si>
  <si>
    <t>Igboho</t>
  </si>
  <si>
    <t>Gaa Layemo</t>
  </si>
  <si>
    <t>Igbo Aran</t>
  </si>
  <si>
    <t>Igbo Aran PHC</t>
  </si>
  <si>
    <t>Gaa Igbo Aran</t>
  </si>
  <si>
    <t>Samo</t>
  </si>
  <si>
    <t>Oniyere</t>
  </si>
  <si>
    <t>Budo Koko</t>
  </si>
  <si>
    <t>Gaa Budo Ikoko</t>
  </si>
  <si>
    <t>Otte Oko</t>
  </si>
  <si>
    <t>Gaa Otte Oko</t>
  </si>
  <si>
    <t>Ogodo</t>
  </si>
  <si>
    <t>Gaa Ogodo</t>
  </si>
  <si>
    <t>Oniguguru</t>
  </si>
  <si>
    <t>Gaa Oniguguru</t>
  </si>
  <si>
    <t>Onibenbe</t>
  </si>
  <si>
    <t>Gaa Onibenbe</t>
  </si>
  <si>
    <t>Ajelanwa</t>
  </si>
  <si>
    <t>Gbale Asun</t>
  </si>
  <si>
    <t>Budo Alfa</t>
  </si>
  <si>
    <t>Sapati Oko</t>
  </si>
  <si>
    <t>Sapati Oko PHC</t>
  </si>
  <si>
    <t>Gaa Sapati Oko</t>
  </si>
  <si>
    <t xml:space="preserve">Suuru Ila </t>
  </si>
  <si>
    <t xml:space="preserve">Agbeloba </t>
  </si>
  <si>
    <t>Abooto Alfa</t>
  </si>
  <si>
    <t>Aboto Alfa PHC</t>
  </si>
  <si>
    <t>Joroma</t>
  </si>
  <si>
    <t>Gaa Joroma</t>
  </si>
  <si>
    <t xml:space="preserve">Oriho </t>
  </si>
  <si>
    <t>Fufu</t>
  </si>
  <si>
    <t>Ajagusi</t>
  </si>
  <si>
    <t>Ajagusi PHC</t>
  </si>
  <si>
    <t>Gaa Ajagusi</t>
  </si>
  <si>
    <t>Foko Oja</t>
  </si>
  <si>
    <t>Gaa Foko Oja</t>
  </si>
  <si>
    <t>Igana</t>
  </si>
  <si>
    <t>Igbo Oja</t>
  </si>
  <si>
    <t>Gaa Igbo Oja</t>
  </si>
  <si>
    <t>Laduba</t>
  </si>
  <si>
    <t>Sapati Ile</t>
  </si>
  <si>
    <t>PHC Sapati Ile</t>
  </si>
  <si>
    <t>6km</t>
  </si>
  <si>
    <t>Road Transportation using Small Trucks</t>
  </si>
  <si>
    <t>Abayawo</t>
  </si>
  <si>
    <t>PHC Abayawo</t>
  </si>
  <si>
    <t>Gaa Abayawo</t>
  </si>
  <si>
    <t>Olokonla</t>
  </si>
  <si>
    <t>Oketu</t>
  </si>
  <si>
    <t>Baba Ore</t>
  </si>
  <si>
    <t>Ago Oja</t>
  </si>
  <si>
    <t>PHC Ago Oja</t>
  </si>
  <si>
    <t>5KM</t>
  </si>
  <si>
    <t>Gaa Ago Oja</t>
  </si>
  <si>
    <t>Malubi</t>
  </si>
  <si>
    <t>Ologunsho</t>
  </si>
  <si>
    <t>Olonkoro</t>
  </si>
  <si>
    <t>PHC Laduba</t>
  </si>
  <si>
    <t>5.8km</t>
  </si>
  <si>
    <t>Budo Agun</t>
  </si>
  <si>
    <t>6KM</t>
  </si>
  <si>
    <t>Gaa Elewuro</t>
  </si>
  <si>
    <t>Gaa Asapa</t>
  </si>
  <si>
    <t>Lapongba</t>
  </si>
  <si>
    <t>Akanbi Ade</t>
  </si>
  <si>
    <t>Ogbondoroko Reke</t>
  </si>
  <si>
    <t>Kaa Mogaji Ogbondoroko</t>
  </si>
  <si>
    <t>Ogbondoroko PHC</t>
  </si>
  <si>
    <t>Alh Ibrahim Babatunde Ajape's House</t>
  </si>
  <si>
    <t>12km</t>
  </si>
  <si>
    <t>Ile Orogun</t>
  </si>
  <si>
    <t>Oke Ago Baale</t>
  </si>
  <si>
    <t>Oke-Ago- Akogun</t>
  </si>
  <si>
    <t>Laro Ile</t>
  </si>
  <si>
    <t>New Site C</t>
  </si>
  <si>
    <t>Kaa Akobo</t>
  </si>
  <si>
    <t>Ile Tuntun</t>
  </si>
  <si>
    <t>Ile Ila</t>
  </si>
  <si>
    <t>Ile Toyobo</t>
  </si>
  <si>
    <t>Ile Ikolaba</t>
  </si>
  <si>
    <t>Owolagbe</t>
  </si>
  <si>
    <t>Ile Mojaodi</t>
  </si>
  <si>
    <t>Kere Aje</t>
  </si>
  <si>
    <t>Olomi</t>
  </si>
  <si>
    <t>Budo Ole</t>
  </si>
  <si>
    <t>Onikainkain</t>
  </si>
  <si>
    <t>New Site A</t>
  </si>
  <si>
    <t>New Site B</t>
  </si>
  <si>
    <t>Ifesowapo</t>
  </si>
  <si>
    <t>New Site Reke</t>
  </si>
  <si>
    <t>Reke</t>
  </si>
  <si>
    <t>Alh Abdulrazaq Afolabi Giwa's House</t>
  </si>
  <si>
    <t>14KM</t>
  </si>
  <si>
    <t>Sheild (Siidi)</t>
  </si>
  <si>
    <t>Oju Irin</t>
  </si>
  <si>
    <t>Olam Area</t>
  </si>
  <si>
    <t>Ekun</t>
  </si>
  <si>
    <t>Gaa Odore</t>
  </si>
  <si>
    <t>Gaa Adeseni</t>
  </si>
  <si>
    <t>Gaa Alh Saliu</t>
  </si>
  <si>
    <t>Gaa Rekes</t>
  </si>
  <si>
    <t>Ori Eru</t>
  </si>
  <si>
    <t>Gaa Ori Eru</t>
  </si>
  <si>
    <t>Igbo Abayawo</t>
  </si>
  <si>
    <t>Gaa Igbo Abayawo</t>
  </si>
  <si>
    <t>Morenike</t>
  </si>
  <si>
    <t>Gaa Morenikes</t>
  </si>
  <si>
    <t>Federal Estate</t>
  </si>
  <si>
    <t>Omowumi Estate</t>
  </si>
  <si>
    <t>Ogele</t>
  </si>
  <si>
    <t>Ogele Kabudo Egba/Karra</t>
  </si>
  <si>
    <t>Ogele PHC</t>
  </si>
  <si>
    <t>10KM</t>
  </si>
  <si>
    <t>Ogele Gbobi / agogo Ile Are</t>
  </si>
  <si>
    <t>Ogele Cissey/Anuoluwapo Community</t>
  </si>
  <si>
    <t>Ogele Irewolede/Aloba</t>
  </si>
  <si>
    <t>Ogele/ Baba Elemu Superhouse</t>
  </si>
  <si>
    <t>Ogele Orisunbare Tewogbowo</t>
  </si>
  <si>
    <t>Ogele Akuo/Olojoku</t>
  </si>
  <si>
    <t>Oke-Ogele Odore N/S</t>
  </si>
  <si>
    <t>Eiyenkorin Budo Bakare</t>
  </si>
  <si>
    <t>Eiyenkorin Mukadam Area</t>
  </si>
  <si>
    <t>Eiyenkorin Masdari</t>
  </si>
  <si>
    <t>Eiyenkorin Igbelowowa</t>
  </si>
  <si>
    <t>Olorunda</t>
  </si>
  <si>
    <t>Cem Camp</t>
  </si>
  <si>
    <t>Araro</t>
  </si>
  <si>
    <t>Gaa Araro</t>
  </si>
  <si>
    <t>Apata Akani</t>
  </si>
  <si>
    <t>Apata Ajele</t>
  </si>
  <si>
    <t>Mallam Saadu's House</t>
  </si>
  <si>
    <t>12KM</t>
  </si>
  <si>
    <t>Apata Tiwadayo New Site</t>
  </si>
  <si>
    <t>Apata Youth Camp Area</t>
  </si>
  <si>
    <t>Apata Alh. Fali House Area</t>
  </si>
  <si>
    <t>Apata Al-Faoz/ Ifesowapo</t>
  </si>
  <si>
    <t>Pampo PHC</t>
  </si>
  <si>
    <t>Igborese</t>
  </si>
  <si>
    <t>Olo-oko</t>
  </si>
  <si>
    <t>Gaa Oloko 1&amp;2</t>
  </si>
  <si>
    <t>Opete</t>
  </si>
  <si>
    <t>Ga Opete</t>
  </si>
  <si>
    <t>Agoro</t>
  </si>
  <si>
    <t>Tapo</t>
  </si>
  <si>
    <t>Egban Tomori</t>
  </si>
  <si>
    <t>Egba Yoruba</t>
  </si>
  <si>
    <t>Egban Fulani</t>
  </si>
  <si>
    <t>Aladere Ode</t>
  </si>
  <si>
    <t>Aladere Mogaji</t>
  </si>
  <si>
    <t>Aladere PHC</t>
  </si>
  <si>
    <t>22KM</t>
  </si>
  <si>
    <t>Eleko</t>
  </si>
  <si>
    <t>Gaa Aladere 1&amp;2</t>
  </si>
  <si>
    <t>Gaa Egban</t>
  </si>
  <si>
    <t>Gaa Elega 1&amp;2</t>
  </si>
  <si>
    <t>Sutta</t>
  </si>
  <si>
    <t>Olokoto</t>
  </si>
  <si>
    <t>Agboyi Agbede</t>
  </si>
  <si>
    <t>Agboyi Oloko</t>
  </si>
  <si>
    <t>Igbole</t>
  </si>
  <si>
    <t>Akumoju</t>
  </si>
  <si>
    <t>Mejiro</t>
  </si>
  <si>
    <t>Gaa Mejiro</t>
  </si>
  <si>
    <t>Gaa Sutta</t>
  </si>
  <si>
    <t>Iwante Ojuona</t>
  </si>
  <si>
    <t>Gaa Aladere Yoruba</t>
  </si>
  <si>
    <t>Okeso</t>
  </si>
  <si>
    <t>Gbaja</t>
  </si>
  <si>
    <t>Okeso PHC</t>
  </si>
  <si>
    <t>11km</t>
  </si>
  <si>
    <t>Gaa Okeso</t>
  </si>
  <si>
    <t>Gaa Babakeke</t>
  </si>
  <si>
    <t>Ilaji Owode</t>
  </si>
  <si>
    <t>Gaa Ilaji Owode</t>
  </si>
  <si>
    <t>Gaa Alh Seriki</t>
  </si>
  <si>
    <t>Gaa Mbadawaki</t>
  </si>
  <si>
    <t>Gaa Alhaji Muhammodu Oyo</t>
  </si>
  <si>
    <t>Kayoja</t>
  </si>
  <si>
    <t>Gaa Kayoja</t>
  </si>
  <si>
    <t>Elewe</t>
  </si>
  <si>
    <t>Gaa Elewe</t>
  </si>
  <si>
    <t>Mojodi</t>
  </si>
  <si>
    <t>Igboyeye</t>
  </si>
  <si>
    <t>Idi Ayan</t>
  </si>
  <si>
    <t>Gaa Eleku</t>
  </si>
  <si>
    <t>Odo Oje</t>
  </si>
  <si>
    <t>Gaa Odo Oje</t>
  </si>
  <si>
    <t>Gaa Olokoto</t>
  </si>
  <si>
    <t>Afeyin</t>
  </si>
  <si>
    <t>Gaa Alh Moto</t>
  </si>
  <si>
    <t>Senge</t>
  </si>
  <si>
    <t>Yakoyo</t>
  </si>
  <si>
    <t>Daadi</t>
  </si>
  <si>
    <t>Gaa Alhaji Jubril</t>
  </si>
  <si>
    <t>Okeweru Yowere II</t>
  </si>
  <si>
    <t>Bakase</t>
  </si>
  <si>
    <t>Bakase PHC</t>
  </si>
  <si>
    <t>60KM</t>
  </si>
  <si>
    <t>Ga Alfa Bayo</t>
  </si>
  <si>
    <t>Ga Baba Bolaji</t>
  </si>
  <si>
    <t>Gaa Guruku</t>
  </si>
  <si>
    <t>Ga Alh Kareem</t>
  </si>
  <si>
    <t>Ogunloma</t>
  </si>
  <si>
    <t>Obate 1</t>
  </si>
  <si>
    <t>Nasiru</t>
  </si>
  <si>
    <t>Olupo Nasiru</t>
  </si>
  <si>
    <t>Gaa Nasiru</t>
  </si>
  <si>
    <t>Olobe</t>
  </si>
  <si>
    <t>Gbongbo Ona</t>
  </si>
  <si>
    <t>Alahodi</t>
  </si>
  <si>
    <t>Gaa Alahodi</t>
  </si>
  <si>
    <t>Idakureku</t>
  </si>
  <si>
    <t>Oluma</t>
  </si>
  <si>
    <t>Gaa Olumo</t>
  </si>
  <si>
    <t>Budo Adio</t>
  </si>
  <si>
    <t>Elehoro</t>
  </si>
  <si>
    <t>Gaa Elehoro</t>
  </si>
  <si>
    <t>Eleniyan</t>
  </si>
  <si>
    <t>Gaa Eleniyan</t>
  </si>
  <si>
    <t>Ashi Omoniyi</t>
  </si>
  <si>
    <t>Ashi Afukinkin</t>
  </si>
  <si>
    <t>Ashi Pele</t>
  </si>
  <si>
    <t>Gaa Ashi</t>
  </si>
  <si>
    <t>Gaa Elere</t>
  </si>
  <si>
    <t>Sanhun</t>
  </si>
  <si>
    <t>Gaa Alagangan</t>
  </si>
  <si>
    <t>Ogiri</t>
  </si>
  <si>
    <t>Gaa Ogiri</t>
  </si>
  <si>
    <t>Kunbi</t>
  </si>
  <si>
    <t>Gaa Kunbi</t>
  </si>
  <si>
    <t>Adikuta</t>
  </si>
  <si>
    <t>Gaa Labintan</t>
  </si>
  <si>
    <t>Abemi</t>
  </si>
  <si>
    <t>Tapa</t>
  </si>
  <si>
    <t>Alajere</t>
  </si>
  <si>
    <t xml:space="preserve">Gungunmi </t>
  </si>
  <si>
    <t>Gaa Gungunmi Fulani</t>
  </si>
  <si>
    <t>Gaa Gungunmi Bororo</t>
  </si>
  <si>
    <t>Gungunmi Iju</t>
  </si>
  <si>
    <t>Faje</t>
  </si>
  <si>
    <t>Obate 2</t>
  </si>
  <si>
    <t>Banni Elegusi</t>
  </si>
  <si>
    <t>Alaro</t>
  </si>
  <si>
    <t>Ekule</t>
  </si>
  <si>
    <t>Romi</t>
  </si>
  <si>
    <t>Romi PHC</t>
  </si>
  <si>
    <t>90KM</t>
  </si>
  <si>
    <t>FLOODING DURING RAINY SEASON</t>
  </si>
  <si>
    <t>Alapete</t>
  </si>
  <si>
    <t>Siaka</t>
  </si>
  <si>
    <t>Ilekoto</t>
  </si>
  <si>
    <t>Gaa Kusi</t>
  </si>
  <si>
    <t>Kusi</t>
  </si>
  <si>
    <t>Olupo</t>
  </si>
  <si>
    <t>Ijana</t>
  </si>
  <si>
    <t>Alagangan</t>
  </si>
  <si>
    <t>Gaa Apampa</t>
  </si>
  <si>
    <t>Onire/Odegiwa</t>
  </si>
  <si>
    <t>Gaa Lamba</t>
  </si>
  <si>
    <t>Alapa PHC, Cottage Hospital Alapa</t>
  </si>
  <si>
    <t>Alapa PHC</t>
  </si>
  <si>
    <t>Alapa</t>
  </si>
  <si>
    <t>Ohoro</t>
  </si>
  <si>
    <t>Oniso</t>
  </si>
  <si>
    <t>Ojakoro</t>
  </si>
  <si>
    <t>Okoh</t>
  </si>
  <si>
    <t>Olori Alapa</t>
  </si>
  <si>
    <t>Alagogo</t>
  </si>
  <si>
    <t>Kondoro Isale</t>
  </si>
  <si>
    <t>Kondoro - Oke</t>
  </si>
  <si>
    <t>Kondoro - Alagbede</t>
  </si>
  <si>
    <t>Budo Koto</t>
  </si>
  <si>
    <t>Gaa Budo - Koto</t>
  </si>
  <si>
    <t>Olori - kaju</t>
  </si>
  <si>
    <t>Eleke</t>
  </si>
  <si>
    <t>Gaa Eleke</t>
  </si>
  <si>
    <t>Aho</t>
  </si>
  <si>
    <t>Aseseru</t>
  </si>
  <si>
    <t>Gaa Aseseru</t>
  </si>
  <si>
    <t>Gaa Aho</t>
  </si>
  <si>
    <t>Asogba</t>
  </si>
  <si>
    <t>Alakawa</t>
  </si>
  <si>
    <t>Gaa Alakawa</t>
  </si>
  <si>
    <t>PHC Babakeke</t>
  </si>
  <si>
    <t>Olowo Abata</t>
  </si>
  <si>
    <t>Babakeke</t>
  </si>
  <si>
    <t>Olosun</t>
  </si>
  <si>
    <t>Alapasanpa</t>
  </si>
  <si>
    <t>Onikeke</t>
  </si>
  <si>
    <t>PHC Onikeke</t>
  </si>
  <si>
    <t>Alaso</t>
  </si>
  <si>
    <t>Babaegbe</t>
  </si>
  <si>
    <t>Adeleji</t>
  </si>
  <si>
    <t>Kodokodo</t>
  </si>
  <si>
    <t>Manyan</t>
  </si>
  <si>
    <t>Gaa Giwa Olowo</t>
  </si>
  <si>
    <t>Giwa Olowo</t>
  </si>
  <si>
    <t>Alasela</t>
  </si>
  <si>
    <t>Gaa Alasela</t>
  </si>
  <si>
    <t>Gaa Abodurin</t>
  </si>
  <si>
    <t>Gaa Kolofo</t>
  </si>
  <si>
    <t>Kondoro - Larinha</t>
  </si>
  <si>
    <t>Gaa Eleja</t>
  </si>
  <si>
    <t>Eleja</t>
  </si>
  <si>
    <t>Gaa Yellow</t>
  </si>
  <si>
    <t>Gaa Gandu</t>
  </si>
  <si>
    <t>Kosigi</t>
  </si>
  <si>
    <t>Gaa Kosigi</t>
  </si>
  <si>
    <t>Kolofo</t>
  </si>
  <si>
    <t>Ode Giwa</t>
  </si>
  <si>
    <t>PHC Odegiwa</t>
  </si>
  <si>
    <t>Alaro Ayekale</t>
  </si>
  <si>
    <t>Onire</t>
  </si>
  <si>
    <t>Gaa Alhaji Musa</t>
  </si>
  <si>
    <t>Labintan</t>
  </si>
  <si>
    <t>Gaa Labinta</t>
  </si>
  <si>
    <t>Alakuko</t>
  </si>
  <si>
    <t>Alaje</t>
  </si>
  <si>
    <t>Gaa Alaje</t>
  </si>
  <si>
    <t>Isowo</t>
  </si>
  <si>
    <t>Ponpola</t>
  </si>
  <si>
    <t>Ologun</t>
  </si>
  <si>
    <t>Gaa Ologun</t>
  </si>
  <si>
    <t>Onile Aro</t>
  </si>
  <si>
    <t>Banni</t>
  </si>
  <si>
    <t>Onikasan</t>
  </si>
  <si>
    <t>Otte/Ballah</t>
  </si>
  <si>
    <t>Alangua Area Otte - Oja</t>
  </si>
  <si>
    <t>Yusuf Abdulahi's Palace Otte</t>
  </si>
  <si>
    <t>`NO</t>
  </si>
  <si>
    <t>Nasmat Area Otte -Oja</t>
  </si>
  <si>
    <t>Ballah</t>
  </si>
  <si>
    <t>BALLAH PHC</t>
  </si>
  <si>
    <t>2OKM</t>
  </si>
  <si>
    <t>Sake</t>
  </si>
  <si>
    <t>Cottage Hospital Ballah</t>
  </si>
  <si>
    <t>Oluwale</t>
  </si>
  <si>
    <t>Gaa Oluwale</t>
  </si>
  <si>
    <t>Otte Etile</t>
  </si>
  <si>
    <t>Orogbangba</t>
  </si>
  <si>
    <t>Igbokedu</t>
  </si>
  <si>
    <t>Budo Oke Eiyekorin B (Estate)</t>
  </si>
  <si>
    <t>Gbabu Oke</t>
  </si>
  <si>
    <t>Gbabu Ladele</t>
  </si>
  <si>
    <t>Eiyenkorin</t>
  </si>
  <si>
    <t>Dr. Aisha Buhari Mother and Child Hospital</t>
  </si>
  <si>
    <t>BAALE EIYENKORIN'S PALACE</t>
  </si>
  <si>
    <t>18KM</t>
  </si>
  <si>
    <t>Budo Oke Eiyekorin A</t>
  </si>
  <si>
    <t>Alagbado</t>
  </si>
  <si>
    <t>Raheem Ajagbe's House</t>
  </si>
  <si>
    <t>20km</t>
  </si>
  <si>
    <t>Apata Ayegun</t>
  </si>
  <si>
    <t>Lasoju</t>
  </si>
  <si>
    <t>Lasoju PHC</t>
  </si>
  <si>
    <t>UMARU SANNI'S HOUSE</t>
  </si>
  <si>
    <t>23KM</t>
  </si>
  <si>
    <t>Gaa Awero</t>
  </si>
  <si>
    <t>Pakuta</t>
  </si>
  <si>
    <t>Olugbon</t>
  </si>
  <si>
    <t>Akunyun Irorun</t>
  </si>
  <si>
    <t>Gbagba</t>
  </si>
  <si>
    <t>Kagode</t>
  </si>
  <si>
    <t>Akunyun Inu</t>
  </si>
  <si>
    <t>Budo Are</t>
  </si>
  <si>
    <t>Gaa Alimajiri</t>
  </si>
  <si>
    <t>Araromi</t>
  </si>
  <si>
    <t>Prototype PHC Araromi</t>
  </si>
  <si>
    <t>Isale Oloka Otte -oja</t>
  </si>
  <si>
    <t>BHC OTTE OJA</t>
  </si>
  <si>
    <t>Akopari</t>
  </si>
  <si>
    <t>Model PHC Akopari</t>
  </si>
  <si>
    <t>Isara</t>
  </si>
  <si>
    <t>Idibo</t>
  </si>
  <si>
    <t>Sata</t>
  </si>
  <si>
    <t>Gaa Idibo</t>
  </si>
  <si>
    <t>Gaa Sheriki</t>
  </si>
  <si>
    <t>Owode/Gbogun</t>
  </si>
  <si>
    <t>Baba Kudu</t>
  </si>
  <si>
    <t>Gaa Babakudu</t>
  </si>
  <si>
    <t>Aloba</t>
  </si>
  <si>
    <t>Owode Oja</t>
  </si>
  <si>
    <t>Owode PHC</t>
  </si>
  <si>
    <t>Budo Ijesha</t>
  </si>
  <si>
    <t>Kojere</t>
  </si>
  <si>
    <t>Agbege</t>
  </si>
  <si>
    <t>Gaa Agbege</t>
  </si>
  <si>
    <t>Apo</t>
  </si>
  <si>
    <t>Gaa Apo</t>
  </si>
  <si>
    <t>Tope</t>
  </si>
  <si>
    <t>Yenman</t>
  </si>
  <si>
    <t>Gbogun</t>
  </si>
  <si>
    <t>Gbofe</t>
  </si>
  <si>
    <t>Balogun</t>
  </si>
  <si>
    <t>Oloja</t>
  </si>
  <si>
    <t>Apaokagi</t>
  </si>
  <si>
    <t>Gaa Apaokagi</t>
  </si>
  <si>
    <t>Ajuwon</t>
  </si>
  <si>
    <t>Ajuwon PHC</t>
  </si>
  <si>
    <t>Gaa Ajuwon</t>
  </si>
  <si>
    <t>Bielesin</t>
  </si>
  <si>
    <t>Bielesin Dispensary</t>
  </si>
  <si>
    <t>Gaa Bielesin</t>
  </si>
  <si>
    <t>Eseke</t>
  </si>
  <si>
    <t>Gaa Eseke</t>
  </si>
  <si>
    <t>Karuma</t>
  </si>
  <si>
    <t>Badiko</t>
  </si>
  <si>
    <t>Gaa Yakoyo</t>
  </si>
  <si>
    <t>Mankebe</t>
  </si>
  <si>
    <t>Korede</t>
  </si>
  <si>
    <t>Isale Awe</t>
  </si>
  <si>
    <t>Magaji Inu</t>
  </si>
  <si>
    <t>Magaji Ita</t>
  </si>
  <si>
    <t>Ojutaiye</t>
  </si>
  <si>
    <t>Popo</t>
  </si>
  <si>
    <t>Tafa-Tafa</t>
  </si>
  <si>
    <t>Ajia</t>
  </si>
  <si>
    <t>Gaa Ajia</t>
  </si>
  <si>
    <t>Onitirin</t>
  </si>
  <si>
    <t>Ga Ontirin</t>
  </si>
  <si>
    <t>Sosoki/Yowere</t>
  </si>
  <si>
    <t>Yowere PHC</t>
  </si>
  <si>
    <t>YOWERE PHC</t>
  </si>
  <si>
    <t>Oniyeye</t>
  </si>
  <si>
    <t>Olojaka</t>
  </si>
  <si>
    <t>Alaidan</t>
  </si>
  <si>
    <t>Eyin-oke</t>
  </si>
  <si>
    <t>Adekanbi</t>
  </si>
  <si>
    <t>Oloru</t>
  </si>
  <si>
    <t>Ajimasin</t>
  </si>
  <si>
    <t>Elewu</t>
  </si>
  <si>
    <t>Adeogun</t>
  </si>
  <si>
    <t>Gaa Adeogun</t>
  </si>
  <si>
    <t>Esa</t>
  </si>
  <si>
    <t>Igbo Efan</t>
  </si>
  <si>
    <t>Olose Meji</t>
  </si>
  <si>
    <t>Atu</t>
  </si>
  <si>
    <t>Gaa Atu</t>
  </si>
  <si>
    <t>Laodu</t>
  </si>
  <si>
    <t>Gaa Laodu</t>
  </si>
  <si>
    <t>Onikoko</t>
  </si>
  <si>
    <t>Gaa Abiowa</t>
  </si>
  <si>
    <t>Gaa Daoye</t>
  </si>
  <si>
    <t>Gaa Alhaji Lambe</t>
  </si>
  <si>
    <t>Gaa Alhaji Monmon</t>
  </si>
  <si>
    <t>Gaa Lalu Oke</t>
  </si>
  <si>
    <t>Elepo Isale</t>
  </si>
  <si>
    <t>Elepo Oke</t>
  </si>
  <si>
    <t>Debiola</t>
  </si>
  <si>
    <t>Gaa Debiola</t>
  </si>
  <si>
    <t>Mandala</t>
  </si>
  <si>
    <t>Mandala Quarters</t>
  </si>
  <si>
    <t>Mandala Prison Yard Quarters</t>
  </si>
  <si>
    <t>Sosoki</t>
  </si>
  <si>
    <t>SALIMAN ALIU ALAGUA'S HOUSE</t>
  </si>
  <si>
    <t>Gaa Sosoki</t>
  </si>
  <si>
    <t>Iyana Igbeti</t>
  </si>
  <si>
    <t>Odugbede</t>
  </si>
  <si>
    <t>Gaa Oke-Ikoko</t>
  </si>
  <si>
    <t>Iyana Alakuko</t>
  </si>
  <si>
    <t>Gaa Iyana Alakuko</t>
  </si>
  <si>
    <t>Gaa Ponpola</t>
  </si>
  <si>
    <t>Pasa</t>
  </si>
  <si>
    <t>Gaa Pasa</t>
  </si>
  <si>
    <t>Okuta Pete</t>
  </si>
  <si>
    <t>Alalubosa</t>
  </si>
  <si>
    <t>Gaa Alalubosa</t>
  </si>
  <si>
    <t>Asunnara</t>
  </si>
  <si>
    <t>Gaa Asunnara</t>
  </si>
  <si>
    <t>Idiose</t>
  </si>
  <si>
    <t>Idiose Ogodu</t>
  </si>
  <si>
    <t>Bode/Babane</t>
  </si>
  <si>
    <t>1</t>
  </si>
  <si>
    <t>BODE NORTH</t>
  </si>
  <si>
    <t>BODE PHC</t>
  </si>
  <si>
    <t>106KM</t>
  </si>
  <si>
    <t>TRUCK</t>
  </si>
  <si>
    <t>2</t>
  </si>
  <si>
    <t>BODE WEST</t>
  </si>
  <si>
    <t>3</t>
  </si>
  <si>
    <t>BODE SOUTH</t>
  </si>
  <si>
    <t>4</t>
  </si>
  <si>
    <t>MUDI KPARU</t>
  </si>
  <si>
    <t>5</t>
  </si>
  <si>
    <t>KPURAKPURA KPARU</t>
  </si>
  <si>
    <t>6</t>
  </si>
  <si>
    <t>KODO CAMP</t>
  </si>
  <si>
    <t>7</t>
  </si>
  <si>
    <t>ANGERADEBURU</t>
  </si>
  <si>
    <t>8</t>
  </si>
  <si>
    <t>KUMBI</t>
  </si>
  <si>
    <t>9</t>
  </si>
  <si>
    <t>BABA ERO</t>
  </si>
  <si>
    <t>10</t>
  </si>
  <si>
    <t>BUO NASSARAWA/SULE AKANU</t>
  </si>
  <si>
    <t>WAGURU</t>
  </si>
  <si>
    <t>GURUKOMBU WEST</t>
  </si>
  <si>
    <t>GURUKOMBU PHC</t>
  </si>
  <si>
    <t>114KM</t>
  </si>
  <si>
    <t>GURUKOMBU NORTH</t>
  </si>
  <si>
    <t>BUDO GWANE</t>
  </si>
  <si>
    <t>ALH DAURA</t>
  </si>
  <si>
    <t>KOLADE</t>
  </si>
  <si>
    <t>BUDO ILORIN</t>
  </si>
  <si>
    <t>EGBELEMI</t>
  </si>
  <si>
    <t>BUDO MUSA BARUBA</t>
  </si>
  <si>
    <t>OKAPETE</t>
  </si>
  <si>
    <t>BUDO ALFA</t>
  </si>
  <si>
    <t>BABANE WEST</t>
  </si>
  <si>
    <t>BABANE PHC</t>
  </si>
  <si>
    <t>124KM</t>
  </si>
  <si>
    <t>BABANE NORTH</t>
  </si>
  <si>
    <t>JONWORO/KOSIGI</t>
  </si>
  <si>
    <t>BUDO YAWADI</t>
  </si>
  <si>
    <t>GAA ABU/BUO YELLOW</t>
  </si>
  <si>
    <t>ASULE OLA/JEGEDE</t>
  </si>
  <si>
    <t>BUDO IDRIS ADEGBANGBA</t>
  </si>
  <si>
    <t>BARUGUMA</t>
  </si>
  <si>
    <t>BABANE SOUTH</t>
  </si>
  <si>
    <t>JEGEDE</t>
  </si>
  <si>
    <t>KAFINTA/BUDO ODEE</t>
  </si>
  <si>
    <t>SUNO DABA- MALLAM HUSSEINI</t>
  </si>
  <si>
    <t>116KM</t>
  </si>
  <si>
    <t>BUDO SULE 1</t>
  </si>
  <si>
    <t>BUDO AJILA/GODOGODO</t>
  </si>
  <si>
    <t>BUDO SULE/JINJIN CAMP</t>
  </si>
  <si>
    <t>ALAFARA</t>
  </si>
  <si>
    <t>BUDO SULE 2</t>
  </si>
  <si>
    <t>DAGURU</t>
  </si>
  <si>
    <t>KOSIGI</t>
  </si>
  <si>
    <t>BUDO KOLADE 2</t>
  </si>
  <si>
    <t>Boriya/Shiya</t>
  </si>
  <si>
    <t>ABUGUNU</t>
  </si>
  <si>
    <t>PHC BORIYA</t>
  </si>
  <si>
    <t>15KM</t>
  </si>
  <si>
    <t>SERIKI BORORO</t>
  </si>
  <si>
    <t>SADAUNA BORIYA</t>
  </si>
  <si>
    <t>BANIKANI</t>
  </si>
  <si>
    <t>SINAWARIGI</t>
  </si>
  <si>
    <t>ARAFAT AREA</t>
  </si>
  <si>
    <t>GENTEGI BORORO</t>
  </si>
  <si>
    <t>SABO</t>
  </si>
  <si>
    <t xml:space="preserve">Nassarawa </t>
  </si>
  <si>
    <t>OGAMUE KPA</t>
  </si>
  <si>
    <t>GOROBANI</t>
  </si>
  <si>
    <t>ALAFIARU</t>
  </si>
  <si>
    <t>BUSHIPKARU</t>
  </si>
  <si>
    <t>BABUGA</t>
  </si>
  <si>
    <t>TANBAYA</t>
  </si>
  <si>
    <t>GBEBURABU</t>
  </si>
  <si>
    <t>SONSUNO</t>
  </si>
  <si>
    <t>YIRIIGURU</t>
  </si>
  <si>
    <t>GIDAN JAMILU</t>
  </si>
  <si>
    <t>TOKOSI KPARU</t>
  </si>
  <si>
    <t>GOMO WOBERU</t>
  </si>
  <si>
    <t>MACHU KPARU</t>
  </si>
  <si>
    <t>ALH MAIGAWE</t>
  </si>
  <si>
    <t>GANDOSUNO</t>
  </si>
  <si>
    <t>CEMENTRY AREA</t>
  </si>
  <si>
    <t>CHC HEALTH CENTRE BONIYA</t>
  </si>
  <si>
    <t>CHC HEALTH CENTRE BORIYA</t>
  </si>
  <si>
    <t>16KM</t>
  </si>
  <si>
    <t>OWODE</t>
  </si>
  <si>
    <t>WOOSO 1</t>
  </si>
  <si>
    <t>WOOSO 2</t>
  </si>
  <si>
    <t>MOSHI AREA</t>
  </si>
  <si>
    <t>DANKORO</t>
  </si>
  <si>
    <t>BENIN GARAGE</t>
  </si>
  <si>
    <t>MADINA AREA</t>
  </si>
  <si>
    <t>SAKA DARI</t>
  </si>
  <si>
    <t>ADAM GOBI</t>
  </si>
  <si>
    <t>ALH BUDA</t>
  </si>
  <si>
    <t>BURAYI FULANI</t>
  </si>
  <si>
    <t>CHIEF PALACE</t>
  </si>
  <si>
    <t>CHIEF PALACE- SUNOBANLE</t>
  </si>
  <si>
    <t>13KM</t>
  </si>
  <si>
    <t>TITI GURU</t>
  </si>
  <si>
    <t>TUDUNWADA</t>
  </si>
  <si>
    <t>CHIEF IMAM</t>
  </si>
  <si>
    <t>BUSHISUA</t>
  </si>
  <si>
    <t>KPAKIPKEN</t>
  </si>
  <si>
    <t>GURARU</t>
  </si>
  <si>
    <t>OLD MARKET</t>
  </si>
  <si>
    <t>SOKONTORU</t>
  </si>
  <si>
    <t>IDI AREA SHIYA</t>
  </si>
  <si>
    <t>SINIBON</t>
  </si>
  <si>
    <t>BWARA</t>
  </si>
  <si>
    <t>JONWUROKPRU</t>
  </si>
  <si>
    <t>KPOKUKPARU</t>
  </si>
  <si>
    <t>DOGOKPARU</t>
  </si>
  <si>
    <t>BEROBUKPARU</t>
  </si>
  <si>
    <t>BENAKUGURU</t>
  </si>
  <si>
    <t>SABIGINAKPARU</t>
  </si>
  <si>
    <t>PHC SHIYA AREA</t>
  </si>
  <si>
    <t>PHC SHIYA</t>
  </si>
  <si>
    <t>NABISU AREA</t>
  </si>
  <si>
    <t>BENNIN GARAGE</t>
  </si>
  <si>
    <t>BORO ROAD</t>
  </si>
  <si>
    <t>WOOSO SHIYA</t>
  </si>
  <si>
    <t>SANDILO ROAD</t>
  </si>
  <si>
    <t>ANKOTUBARU</t>
  </si>
  <si>
    <t>KASANE AREA</t>
  </si>
  <si>
    <t>BIO KOSU</t>
  </si>
  <si>
    <t>IGBOHOWORU</t>
  </si>
  <si>
    <t>GBABADIKI</t>
  </si>
  <si>
    <t>GBIRIGBAYINA</t>
  </si>
  <si>
    <t>KOSUBOSU ROAD</t>
  </si>
  <si>
    <t>GBABADIKI BORORO</t>
  </si>
  <si>
    <t>NEW  MARKET SHIYA</t>
  </si>
  <si>
    <t>BUSHIRU-ABAYERU</t>
  </si>
  <si>
    <t>PHC BUSHIRU</t>
  </si>
  <si>
    <t>24KM</t>
  </si>
  <si>
    <t>BUSHIRU-SINAKPARU</t>
  </si>
  <si>
    <t>JONMUWAKPARU</t>
  </si>
  <si>
    <t>ALIU FULANI</t>
  </si>
  <si>
    <t>BUYONDUROKPARU</t>
  </si>
  <si>
    <t>BAGA BORORO</t>
  </si>
  <si>
    <t>GOBIJO</t>
  </si>
  <si>
    <t>DUROKPERU</t>
  </si>
  <si>
    <t xml:space="preserve">BONIKANA </t>
  </si>
  <si>
    <t>BAGUDU</t>
  </si>
  <si>
    <t>JONWUROSUMANU</t>
  </si>
  <si>
    <t xml:space="preserve">GOOGE </t>
  </si>
  <si>
    <t>MAREKPERU</t>
  </si>
  <si>
    <t>BUDEGANRE</t>
  </si>
  <si>
    <t>BORORO BAGUDU</t>
  </si>
  <si>
    <t>GURE YANCHE</t>
  </si>
  <si>
    <t>KORORI</t>
  </si>
  <si>
    <t>HALIDU FULANI</t>
  </si>
  <si>
    <t>YORUDOKU</t>
  </si>
  <si>
    <t>GAAWARY</t>
  </si>
  <si>
    <t>BONUNSON</t>
  </si>
  <si>
    <t>SINNEWIRU</t>
  </si>
  <si>
    <t>BAKUNBARU</t>
  </si>
  <si>
    <t>KPARURU-SUNOGESA</t>
  </si>
  <si>
    <t>PHC KPARULU</t>
  </si>
  <si>
    <t>32KM</t>
  </si>
  <si>
    <t>KPARULU-SUNOMORA</t>
  </si>
  <si>
    <t>SARIYA</t>
  </si>
  <si>
    <t>WAKILI</t>
  </si>
  <si>
    <t>GURU</t>
  </si>
  <si>
    <t>FRANSUA</t>
  </si>
  <si>
    <t>SOGOBU</t>
  </si>
  <si>
    <t>BIO KORORI</t>
  </si>
  <si>
    <t>KADA CAMP</t>
  </si>
  <si>
    <t>ATINMO KPARU</t>
  </si>
  <si>
    <t>ALH KURI</t>
  </si>
  <si>
    <t>FUREGERU</t>
  </si>
  <si>
    <t>GOORO</t>
  </si>
  <si>
    <t>KUURA</t>
  </si>
  <si>
    <t>BULA BUKO</t>
  </si>
  <si>
    <t>GENBURE</t>
  </si>
  <si>
    <t>BORORO BANLE</t>
  </si>
  <si>
    <t>BONANDURO KPARU</t>
  </si>
  <si>
    <t>WONKURE</t>
  </si>
  <si>
    <t>JAAYE</t>
  </si>
  <si>
    <t>CHIBI</t>
  </si>
  <si>
    <t>BANLE 1</t>
  </si>
  <si>
    <t>BANLE 2</t>
  </si>
  <si>
    <t>Bwen/Kiyoru</t>
  </si>
  <si>
    <t>DAMERU</t>
  </si>
  <si>
    <t>DAMERU PHC</t>
  </si>
  <si>
    <t>99KM</t>
  </si>
  <si>
    <t>ALFA IDRIS BUDO</t>
  </si>
  <si>
    <t>OKEY BUDO</t>
  </si>
  <si>
    <t>MOBU KPARU</t>
  </si>
  <si>
    <t>MALLAM KABIRU KPARU</t>
  </si>
  <si>
    <t>BONI - GORO</t>
  </si>
  <si>
    <t>MALLAM ZAKARI BUDO</t>
  </si>
  <si>
    <t>ALH. SULE BUDO</t>
  </si>
  <si>
    <t>GOBO - GBEYA</t>
  </si>
  <si>
    <t>ALH. ADISA KPARU</t>
  </si>
  <si>
    <t>KOBI-1</t>
  </si>
  <si>
    <t>ALH UMORU BUDO</t>
  </si>
  <si>
    <t>BORORO KPARU</t>
  </si>
  <si>
    <t>MOSHI KPARU</t>
  </si>
  <si>
    <t>DELEGE KPARU</t>
  </si>
  <si>
    <t>ALH JIBILA BUDO</t>
  </si>
  <si>
    <t>ALH AMIDU BUDO</t>
  </si>
  <si>
    <t>KOBI -11</t>
  </si>
  <si>
    <t>BWEN</t>
  </si>
  <si>
    <t>BWEN PHC</t>
  </si>
  <si>
    <t>125KM</t>
  </si>
  <si>
    <t>TRUCK TO DAMERU, MOTORCYCLE TO DH</t>
  </si>
  <si>
    <t>ALH.WAKILI</t>
  </si>
  <si>
    <t>BA,A DODO BUDO</t>
  </si>
  <si>
    <t>ANBURAKI</t>
  </si>
  <si>
    <t>BUDO SAWA</t>
  </si>
  <si>
    <t xml:space="preserve">ALH, TAKU KPARU </t>
  </si>
  <si>
    <t>SUNKPEYA DOGO BUDO</t>
  </si>
  <si>
    <t>BUDO LAFIA</t>
  </si>
  <si>
    <t>ALH JOBO KPARU</t>
  </si>
  <si>
    <t>BUDO ISEYI</t>
  </si>
  <si>
    <t>BANDO KOKA</t>
  </si>
  <si>
    <t>ALH KUBU BUDO</t>
  </si>
  <si>
    <t>BIOGBERU</t>
  </si>
  <si>
    <t>BIOGBERU PHC</t>
  </si>
  <si>
    <t>128KM</t>
  </si>
  <si>
    <t>YERE</t>
  </si>
  <si>
    <t>KOORO</t>
  </si>
  <si>
    <t>ASUNKO BUDO</t>
  </si>
  <si>
    <t>TAFARAWA BUDO</t>
  </si>
  <si>
    <t>KPEGBERA</t>
  </si>
  <si>
    <t>DAMA BONGA KPARU</t>
  </si>
  <si>
    <t>HENE KPERAKPERA</t>
  </si>
  <si>
    <t>ALH IBRAHIM KPARU</t>
  </si>
  <si>
    <t>BOROBIYE</t>
  </si>
  <si>
    <t>GAA MANGO</t>
  </si>
  <si>
    <t>SEMAN KPARU</t>
  </si>
  <si>
    <t>KUSA</t>
  </si>
  <si>
    <t>ALH MEIYAWAI CAMP</t>
  </si>
  <si>
    <t>WORU BARUGU BUDO</t>
  </si>
  <si>
    <t>ALFA SIDI KPARU</t>
  </si>
  <si>
    <t>ATTENE FULANI CAMP</t>
  </si>
  <si>
    <t>BOKURO PHC</t>
  </si>
  <si>
    <t>TOKO-SARI BUDO</t>
  </si>
  <si>
    <t>GBABE</t>
  </si>
  <si>
    <t>OWONIKOKO</t>
  </si>
  <si>
    <t>YAKIBURA</t>
  </si>
  <si>
    <t>ALH AWITA KPARU</t>
  </si>
  <si>
    <t>CAPTEL KPARU</t>
  </si>
  <si>
    <t>DAWIRU</t>
  </si>
  <si>
    <t>ALH GUDI KPARU</t>
  </si>
  <si>
    <t>SABI BURIKINA BUDO</t>
  </si>
  <si>
    <t>PETTY YELLOW BUDO</t>
  </si>
  <si>
    <t>ALH CIROMAN KPARU</t>
  </si>
  <si>
    <t>ALH ADUKA KPARU</t>
  </si>
  <si>
    <t>ALH MUNKPA KPARU</t>
  </si>
  <si>
    <t>BABA IBEJI BUDO</t>
  </si>
  <si>
    <t>KIYORU 1</t>
  </si>
  <si>
    <t>GBABE PHC</t>
  </si>
  <si>
    <t>CARI-GO</t>
  </si>
  <si>
    <t>FARI-PO</t>
  </si>
  <si>
    <t>KOFFI LALAR  BUDO</t>
  </si>
  <si>
    <t>ALIYU FULANI CAMP</t>
  </si>
  <si>
    <t>KPERU GANA</t>
  </si>
  <si>
    <t>KIYORU II</t>
  </si>
  <si>
    <t>GUNU ABONSU</t>
  </si>
  <si>
    <t>MENEKU GUURU</t>
  </si>
  <si>
    <t>KPEWOOKU</t>
  </si>
  <si>
    <t>WOOKA</t>
  </si>
  <si>
    <t>KPETASO</t>
  </si>
  <si>
    <t>SABI FADINA BUDO</t>
  </si>
  <si>
    <t>BUDO AJAWO</t>
  </si>
  <si>
    <t>SABI LAPOWA KPARU</t>
  </si>
  <si>
    <t>BAADO BWENRU</t>
  </si>
  <si>
    <t>BUKURO</t>
  </si>
  <si>
    <t>BUKURO PHC</t>
  </si>
  <si>
    <t>146KM</t>
  </si>
  <si>
    <t>BUDO MUKERU</t>
  </si>
  <si>
    <t>BUDO BAKA</t>
  </si>
  <si>
    <t>HASSAN FULANI CAMP</t>
  </si>
  <si>
    <t>BUDO BISIBUGU</t>
  </si>
  <si>
    <t>BUDO KAWO</t>
  </si>
  <si>
    <t>BUDO AGBEDE</t>
  </si>
  <si>
    <t>BUKURO SANGO</t>
  </si>
  <si>
    <t>CHINCHIKU</t>
  </si>
  <si>
    <t>ALH ISSA FULANI CAMP</t>
  </si>
  <si>
    <t>AMIDU MEGUA  BUDO</t>
  </si>
  <si>
    <t>MALLAM MUNORE CAMP</t>
  </si>
  <si>
    <t>BUDO YAHAYA</t>
  </si>
  <si>
    <t>PATAKU</t>
  </si>
  <si>
    <t>BUDO YUNUSA</t>
  </si>
  <si>
    <t>BUDO AIKI</t>
  </si>
  <si>
    <t>BUDO-AIKI PHC</t>
  </si>
  <si>
    <t>150KM</t>
  </si>
  <si>
    <t>BUDO AMIDU</t>
  </si>
  <si>
    <t>TENDO</t>
  </si>
  <si>
    <t>GESHIKORO</t>
  </si>
  <si>
    <t>ALH MUSA KPARU</t>
  </si>
  <si>
    <t>GOGO GUURU</t>
  </si>
  <si>
    <t>BUDO AYENDOFE</t>
  </si>
  <si>
    <t>AYETORO</t>
  </si>
  <si>
    <t>GAA JIMOH</t>
  </si>
  <si>
    <t>BUDO WAJU</t>
  </si>
  <si>
    <t>KWAMI BUDO</t>
  </si>
  <si>
    <t>ALH DELE KPARU</t>
  </si>
  <si>
    <t>PASCAL BUDO</t>
  </si>
  <si>
    <t>Gure /Giwasorio</t>
  </si>
  <si>
    <t>SABO AREA KOSUBOSU</t>
  </si>
  <si>
    <t>LG CLINIC KOSUBOSU CENTER</t>
  </si>
  <si>
    <t>GAA AWAYE KOSUBOSU</t>
  </si>
  <si>
    <t>MADARASA AREA KSB</t>
  </si>
  <si>
    <t>NASSARAWA AREA KSB</t>
  </si>
  <si>
    <t>MANDO AREA KSB</t>
  </si>
  <si>
    <t>KPAWULU KSB</t>
  </si>
  <si>
    <t>GURUWUNLU</t>
  </si>
  <si>
    <t>KIRIKU KPARU</t>
  </si>
  <si>
    <t xml:space="preserve">MATERNITY KSB </t>
  </si>
  <si>
    <t>BULABUKO</t>
  </si>
  <si>
    <t>PILAPILA SUNO KPARU</t>
  </si>
  <si>
    <t>GUREBERE GAA KSB</t>
  </si>
  <si>
    <t>GAA PONPU</t>
  </si>
  <si>
    <t>SABI OKOWE KPARU</t>
  </si>
  <si>
    <t>GANDO SUNO KPARU</t>
  </si>
  <si>
    <t>GAAA MARO</t>
  </si>
  <si>
    <t>GURE CENTRAL</t>
  </si>
  <si>
    <t>SABO AREA GURE</t>
  </si>
  <si>
    <t>BATURE KPARU</t>
  </si>
  <si>
    <t>PHC GURE</t>
  </si>
  <si>
    <t>11KM</t>
  </si>
  <si>
    <t>AJEGULE</t>
  </si>
  <si>
    <t>ALAFIARU GURE</t>
  </si>
  <si>
    <t>KPAWUNLU</t>
  </si>
  <si>
    <t>AHMED KORE AREA</t>
  </si>
  <si>
    <t>NALLAH GURE PHC</t>
  </si>
  <si>
    <t>TISI 1&amp;2</t>
  </si>
  <si>
    <t>GRA GURE</t>
  </si>
  <si>
    <t>SABON GERI</t>
  </si>
  <si>
    <t>TUBIKU GURU</t>
  </si>
  <si>
    <t>SANRE</t>
  </si>
  <si>
    <t>SANRE CENTER- SANRE SUNU</t>
  </si>
  <si>
    <t>20KM</t>
  </si>
  <si>
    <t>GANGORU</t>
  </si>
  <si>
    <t>SANRE GANDO</t>
  </si>
  <si>
    <t>YORUDAKU</t>
  </si>
  <si>
    <t>SINAGURU</t>
  </si>
  <si>
    <t>ISI GURU</t>
  </si>
  <si>
    <t>GAA SOORU</t>
  </si>
  <si>
    <t>GBEGOBI</t>
  </si>
  <si>
    <t>GAA KPANO GURE</t>
  </si>
  <si>
    <t>KORONUGO</t>
  </si>
  <si>
    <t>YANRI IGBORO</t>
  </si>
  <si>
    <t>YANRI PHC</t>
  </si>
  <si>
    <t>4KM</t>
  </si>
  <si>
    <t>YANRI KPEKPAKIRI</t>
  </si>
  <si>
    <t>YANRI DAGURU</t>
  </si>
  <si>
    <t>NANANU KPARU</t>
  </si>
  <si>
    <t>YONWURO KPARU</t>
  </si>
  <si>
    <t>BAPIBU KPARU</t>
  </si>
  <si>
    <t>GWANE</t>
  </si>
  <si>
    <t xml:space="preserve">PHC GWANE </t>
  </si>
  <si>
    <t>GWANE GURU</t>
  </si>
  <si>
    <t>DANZURU</t>
  </si>
  <si>
    <t>TEBIGURU</t>
  </si>
  <si>
    <t>NIMNOKOKA</t>
  </si>
  <si>
    <t>KOKOYEKABU</t>
  </si>
  <si>
    <t>DEBU</t>
  </si>
  <si>
    <t>FERE</t>
  </si>
  <si>
    <t>TENGE</t>
  </si>
  <si>
    <t>KOFAN</t>
  </si>
  <si>
    <t>ALH. USMAN KPARU</t>
  </si>
  <si>
    <t>ARUDO KPARU</t>
  </si>
  <si>
    <t>SERESEKIRI</t>
  </si>
  <si>
    <t>ALH GARIBORI</t>
  </si>
  <si>
    <t>WORUBORIYA</t>
  </si>
  <si>
    <t>BWIBAKA</t>
  </si>
  <si>
    <t>ODE CAMP</t>
  </si>
  <si>
    <t>IDRIS SERE CAMP</t>
  </si>
  <si>
    <t>TONNA</t>
  </si>
  <si>
    <t>KOKURE</t>
  </si>
  <si>
    <t>WONKO</t>
  </si>
  <si>
    <t>GWASSORO NASARAWA</t>
  </si>
  <si>
    <t>GWASSORO PHC 1</t>
  </si>
  <si>
    <t>GWASSORO CENTRAL</t>
  </si>
  <si>
    <t>GOGUNUSURARERU</t>
  </si>
  <si>
    <t>AROUDO KPARU GWASSORO</t>
  </si>
  <si>
    <t>GWASSORO PHC 2</t>
  </si>
  <si>
    <t>SUNUBWE</t>
  </si>
  <si>
    <t>BUSAKPERU</t>
  </si>
  <si>
    <t>BARU</t>
  </si>
  <si>
    <t>KURA</t>
  </si>
  <si>
    <t>SANNE</t>
  </si>
  <si>
    <t>BABAMUTA KPARU</t>
  </si>
  <si>
    <t>GANNASA</t>
  </si>
  <si>
    <t>KOKUSIKAKU</t>
  </si>
  <si>
    <t>TESSE</t>
  </si>
  <si>
    <t>MORE 1</t>
  </si>
  <si>
    <t>MOSHI KPEKU</t>
  </si>
  <si>
    <t>BWEREGURU</t>
  </si>
  <si>
    <t>BWEREGURU PHC</t>
  </si>
  <si>
    <t>TRUCK TO SINAGBERE, MOTORCYLCE TO DH.</t>
  </si>
  <si>
    <t>KAWO KPARU</t>
  </si>
  <si>
    <t>LADUGA BWEREGURU</t>
  </si>
  <si>
    <t>DOGARI KPARU</t>
  </si>
  <si>
    <t>GBEGANA</t>
  </si>
  <si>
    <t>GANDO SUNO BWEREGURU</t>
  </si>
  <si>
    <t>GBEKE</t>
  </si>
  <si>
    <t>TESSE GURU</t>
  </si>
  <si>
    <t>KAKORO</t>
  </si>
  <si>
    <t>TUKA</t>
  </si>
  <si>
    <t>TUKA PHC</t>
  </si>
  <si>
    <t>59KM</t>
  </si>
  <si>
    <t>ADISAN BUDO</t>
  </si>
  <si>
    <t>TOKOSI</t>
  </si>
  <si>
    <t>JONWURO KPARU</t>
  </si>
  <si>
    <t>MOSHI NASARAWA</t>
  </si>
  <si>
    <t>MOSHI PHC</t>
  </si>
  <si>
    <t>70KM</t>
  </si>
  <si>
    <t>MOSHI SABO</t>
  </si>
  <si>
    <t>OLOGEDE</t>
  </si>
  <si>
    <t>ONIARO/ YARU KPARU</t>
  </si>
  <si>
    <t>MOSHI GANNO</t>
  </si>
  <si>
    <t>ISSA KPARU MOSHI</t>
  </si>
  <si>
    <t>TORO</t>
  </si>
  <si>
    <t>KPONKPON</t>
  </si>
  <si>
    <t>LIMAN KPARU</t>
  </si>
  <si>
    <t>BAFARO</t>
  </si>
  <si>
    <t>SARIKIN FULANI</t>
  </si>
  <si>
    <t>ALH. MOHAMAMDU</t>
  </si>
  <si>
    <t>YORU GBEYA</t>
  </si>
  <si>
    <t>DABA</t>
  </si>
  <si>
    <t>Gwanara</t>
  </si>
  <si>
    <t>ALH. MOCHEDEN KPARU</t>
  </si>
  <si>
    <t>BASIC HEALTH CENTRE</t>
  </si>
  <si>
    <t>87KM</t>
  </si>
  <si>
    <t>ALH. SABI KPARU</t>
  </si>
  <si>
    <t>ALH. MOHAMMED FUALNI CAMP</t>
  </si>
  <si>
    <t>YUSUF GURUMO</t>
  </si>
  <si>
    <t>HALIU PETI</t>
  </si>
  <si>
    <t>MUSA BUDO</t>
  </si>
  <si>
    <t>NINGRUME</t>
  </si>
  <si>
    <t>NINGRUME PHC</t>
  </si>
  <si>
    <t>86KM</t>
  </si>
  <si>
    <t>KIYAYERU</t>
  </si>
  <si>
    <t>WERA</t>
  </si>
  <si>
    <t>GURUMO SUNO KPARU</t>
  </si>
  <si>
    <t>BWERADI GURU</t>
  </si>
  <si>
    <t>ALH. HALARE KPARU</t>
  </si>
  <si>
    <t>BAB KOTONU</t>
  </si>
  <si>
    <t>BORORO CAMP WERA</t>
  </si>
  <si>
    <t>GURUMO KPARU</t>
  </si>
  <si>
    <t>GOBBO</t>
  </si>
  <si>
    <t>GOBBO PHC</t>
  </si>
  <si>
    <t>91KM</t>
  </si>
  <si>
    <t>SINAGINA KPARU/BORIYA WOORU</t>
  </si>
  <si>
    <t>TEME/MARESUNO KPARU</t>
  </si>
  <si>
    <t>ABDULLAHI BUDO</t>
  </si>
  <si>
    <t>GUDI KPARU/BORORO CAMP</t>
  </si>
  <si>
    <t>BABA IBRAHIM GURUMO KPARU/GBESEYAN</t>
  </si>
  <si>
    <t>OKUNE</t>
  </si>
  <si>
    <t>BARAZO</t>
  </si>
  <si>
    <t>KOKIGBABI 1</t>
  </si>
  <si>
    <t>KOKIGBABI 2</t>
  </si>
  <si>
    <t>KPEGARU</t>
  </si>
  <si>
    <t>GWANAGURU/ALH. DELEGE KPARU</t>
  </si>
  <si>
    <t>SABI MOSSI BUDO</t>
  </si>
  <si>
    <t>ALH. BERECO KPARU</t>
  </si>
  <si>
    <t>GAA SUNO KPARU</t>
  </si>
  <si>
    <t>MAMUNE KPERU</t>
  </si>
  <si>
    <t>KUBURE</t>
  </si>
  <si>
    <t>KUBURE PHC</t>
  </si>
  <si>
    <t>92KM</t>
  </si>
  <si>
    <t>MONKO</t>
  </si>
  <si>
    <t>DAMA KPARU</t>
  </si>
  <si>
    <t>MASUMO KPARU</t>
  </si>
  <si>
    <t>ALH. IDRIS KPARU</t>
  </si>
  <si>
    <t>BUKARI BUDO</t>
  </si>
  <si>
    <t>DOGO BORORO FULANI CAMP</t>
  </si>
  <si>
    <t>GBIRINU</t>
  </si>
  <si>
    <t>ANKUWA AMO/YAWO TURERU</t>
  </si>
  <si>
    <t>MASOGOBI AREA GWANARA</t>
  </si>
  <si>
    <t>SARIKINOMA AREA GWANARA</t>
  </si>
  <si>
    <t>ALARI SUNO AREA GWANARA</t>
  </si>
  <si>
    <t>LATE MAGAJI GERI AREA GWANARA</t>
  </si>
  <si>
    <t>LATE MAGAJIA AREA GWANARA</t>
  </si>
  <si>
    <t>SAWMILL AREA GWANARA</t>
  </si>
  <si>
    <t>LATE GAWE YERUMA AREA GWANARA</t>
  </si>
  <si>
    <t>GWANARA PHC</t>
  </si>
  <si>
    <t>EMIR PALACE GWANARA</t>
  </si>
  <si>
    <t>Ilesha</t>
  </si>
  <si>
    <t>KARA</t>
  </si>
  <si>
    <t xml:space="preserve">NASSARAWA AREA </t>
  </si>
  <si>
    <t>WADATA</t>
  </si>
  <si>
    <t>ABUBABA</t>
  </si>
  <si>
    <t>JNI</t>
  </si>
  <si>
    <t>DAM</t>
  </si>
  <si>
    <t>SANNKINSAMANI</t>
  </si>
  <si>
    <t>BWIPKIKI</t>
  </si>
  <si>
    <t>BODE ROAD</t>
  </si>
  <si>
    <t>KOTANGURU</t>
  </si>
  <si>
    <t>MADINA</t>
  </si>
  <si>
    <t>JOESON</t>
  </si>
  <si>
    <t>SAWMILL</t>
  </si>
  <si>
    <t>TEMBONU1&amp;2</t>
  </si>
  <si>
    <t>JOHN BOLAJI AREA</t>
  </si>
  <si>
    <t>ZANGO AREA</t>
  </si>
  <si>
    <t>ILESHA</t>
  </si>
  <si>
    <t>BONABOKO</t>
  </si>
  <si>
    <t xml:space="preserve">SABO AREA </t>
  </si>
  <si>
    <t>SABI GESU AREA</t>
  </si>
  <si>
    <t>BI -WATER</t>
  </si>
  <si>
    <t xml:space="preserve">BANWORO </t>
  </si>
  <si>
    <t>WEKAKOKU EAST</t>
  </si>
  <si>
    <t>WERAKOKU SOUTH</t>
  </si>
  <si>
    <t>ALFA IDI AREA</t>
  </si>
  <si>
    <t>KPAWONLU AREA</t>
  </si>
  <si>
    <t>OJORA SCHOOL AREA</t>
  </si>
  <si>
    <t xml:space="preserve">GARAGE </t>
  </si>
  <si>
    <t>OGUNPA AREA</t>
  </si>
  <si>
    <t>COTTAGE AREA</t>
  </si>
  <si>
    <t>COTTAGE HOSPITAL</t>
  </si>
  <si>
    <t>OLD CENTRAL MOSQUE WONDUWORU</t>
  </si>
  <si>
    <t>WONDUWORU</t>
  </si>
  <si>
    <t>BOBOQURU</t>
  </si>
  <si>
    <t>MAKARAPKO WORU</t>
  </si>
  <si>
    <t>G.R.A AREA</t>
  </si>
  <si>
    <t>SETRACO AREA</t>
  </si>
  <si>
    <t/>
  </si>
  <si>
    <t>SUBAYOWORU</t>
  </si>
  <si>
    <t>DEBERU</t>
  </si>
  <si>
    <t>PHC ILESHA</t>
  </si>
  <si>
    <t>SARILANOMA AREA</t>
  </si>
  <si>
    <t>ANGERADEBU</t>
  </si>
  <si>
    <t>LONTUA</t>
  </si>
  <si>
    <t>ABATA ABU</t>
  </si>
  <si>
    <t>BUDO DEWOLA</t>
  </si>
  <si>
    <t>BUDO OLOUNBE</t>
  </si>
  <si>
    <t>BUDO YASIN</t>
  </si>
  <si>
    <t>OLD BUYORKAFOR AREA</t>
  </si>
  <si>
    <t>OBOSARO AREA</t>
  </si>
  <si>
    <t>ALFA NUHU AREA</t>
  </si>
  <si>
    <t>BOBO BAR AREA</t>
  </si>
  <si>
    <t>BUDO KAFINTA</t>
  </si>
  <si>
    <t>BUDO KPURAKPURA</t>
  </si>
  <si>
    <t>BUDO OLOSE</t>
  </si>
  <si>
    <t>BUDO ZAA</t>
  </si>
  <si>
    <t>BUDO LAFIA KPASA</t>
  </si>
  <si>
    <t>MARE SUNOKPARU</t>
  </si>
  <si>
    <t>MOKOKPARU</t>
  </si>
  <si>
    <t>AJUBA</t>
  </si>
  <si>
    <t>KOSOMONE</t>
  </si>
  <si>
    <t>ABIRI</t>
  </si>
  <si>
    <t>KPAKOTORU</t>
  </si>
  <si>
    <t>BUDO SURU</t>
  </si>
  <si>
    <t>MAMPO</t>
  </si>
  <si>
    <t>GLO</t>
  </si>
  <si>
    <t>ALH, SANNI KPARU</t>
  </si>
  <si>
    <t>ALH, MOHAMMED  KPARU</t>
  </si>
  <si>
    <t>ALH. MAAWRA</t>
  </si>
  <si>
    <t>WAARA 1&amp;2</t>
  </si>
  <si>
    <t>GANKOTORU</t>
  </si>
  <si>
    <t>QUARRY</t>
  </si>
  <si>
    <t>KPERUQARE</t>
  </si>
  <si>
    <t>ORITA</t>
  </si>
  <si>
    <t>BUDO JOHN</t>
  </si>
  <si>
    <t>BUDO ALAYA</t>
  </si>
  <si>
    <t>NANORU</t>
  </si>
  <si>
    <t>PHC NANORU</t>
  </si>
  <si>
    <t>GANDOSUOKPARU</t>
  </si>
  <si>
    <t>EMIRS PALACE- ALH. PROF. HALIDU R. ABUBAKARI</t>
  </si>
  <si>
    <t>DONORU</t>
  </si>
  <si>
    <t>WOBE</t>
  </si>
  <si>
    <t>OJORA VILLAGE</t>
  </si>
  <si>
    <t>LAUERITE</t>
  </si>
  <si>
    <t>DAKUSUA</t>
  </si>
  <si>
    <t>DADUGA</t>
  </si>
  <si>
    <t>BUDO WORU</t>
  </si>
  <si>
    <t>MASIN BUDO</t>
  </si>
  <si>
    <t>DIO BUDO</t>
  </si>
  <si>
    <t>SUNNO FARMS</t>
  </si>
  <si>
    <t>GAA TUNTUN</t>
  </si>
  <si>
    <t>Kenu/Taberu</t>
  </si>
  <si>
    <t>NEW MARKET TABERU</t>
  </si>
  <si>
    <t>PHCC TABERU</t>
  </si>
  <si>
    <t>84KM</t>
  </si>
  <si>
    <t>GUNUSURAWOBE</t>
  </si>
  <si>
    <t>TANDU ROAD</t>
  </si>
  <si>
    <t>SINABONI</t>
  </si>
  <si>
    <t>SINASIKA</t>
  </si>
  <si>
    <t>SOTORA</t>
  </si>
  <si>
    <t>TARKISARI</t>
  </si>
  <si>
    <t>BONTUKURU</t>
  </si>
  <si>
    <t>ZONGU</t>
  </si>
  <si>
    <t>ASASEKE</t>
  </si>
  <si>
    <t>SABO AREA TABERU</t>
  </si>
  <si>
    <t>KOYERU</t>
  </si>
  <si>
    <t>SAMANIRU</t>
  </si>
  <si>
    <t>MOSOSO</t>
  </si>
  <si>
    <t>DOMBURIRU</t>
  </si>
  <si>
    <t>ANKOKPIA</t>
  </si>
  <si>
    <t>SAWMILL AREA TABERU</t>
  </si>
  <si>
    <t>KOKO YEWE</t>
  </si>
  <si>
    <t>KPANWOLU</t>
  </si>
  <si>
    <t xml:space="preserve">SUNOBORO AREA </t>
  </si>
  <si>
    <t>IMAN AREA TABERU</t>
  </si>
  <si>
    <t>BEKIA</t>
  </si>
  <si>
    <t>DAMASUNONBUDO</t>
  </si>
  <si>
    <t>KPENASARA</t>
  </si>
  <si>
    <t>ALH. SAIDUNBUDO</t>
  </si>
  <si>
    <t>ALH. IDRISUNBUDO</t>
  </si>
  <si>
    <t>BONIKPARANBUDO</t>
  </si>
  <si>
    <t>BAKO SOLENBUDO</t>
  </si>
  <si>
    <t>TASOSUNONBUDO</t>
  </si>
  <si>
    <t>BAAH</t>
  </si>
  <si>
    <t>79KM</t>
  </si>
  <si>
    <t>GAAMANGO</t>
  </si>
  <si>
    <t>SENBENGOBIRU BAAH</t>
  </si>
  <si>
    <t>KPAAWORU BAAH</t>
  </si>
  <si>
    <t>GOMERU</t>
  </si>
  <si>
    <t>GAADAKO</t>
  </si>
  <si>
    <t>GAAGOKONA</t>
  </si>
  <si>
    <t>GAASASO</t>
  </si>
  <si>
    <t>GOGESUNONKAPRU</t>
  </si>
  <si>
    <t>WAISARU</t>
  </si>
  <si>
    <t>BUDONBAKA</t>
  </si>
  <si>
    <t>WODORA</t>
  </si>
  <si>
    <t>GAATURUKORE</t>
  </si>
  <si>
    <t>KPEGESA</t>
  </si>
  <si>
    <t>AMALE CAMP</t>
  </si>
  <si>
    <t>DEEDE CAMP</t>
  </si>
  <si>
    <t>SIME COMMANDO</t>
  </si>
  <si>
    <t>TENKUROKU</t>
  </si>
  <si>
    <t>ANKUAMO</t>
  </si>
  <si>
    <t>DANKAO</t>
  </si>
  <si>
    <t>SIKABANBUDO</t>
  </si>
  <si>
    <t>SENBENGOBIN BUDO</t>
  </si>
  <si>
    <t>SHITUNBUDO</t>
  </si>
  <si>
    <t>YAKPANU</t>
  </si>
  <si>
    <t>GAAWARU</t>
  </si>
  <si>
    <t>GANDOSUNONBUDO</t>
  </si>
  <si>
    <t>MARESUNO BUDO</t>
  </si>
  <si>
    <t>KARIMUNBUDO</t>
  </si>
  <si>
    <t>SATON BUDO</t>
  </si>
  <si>
    <t>SHEYEN</t>
  </si>
  <si>
    <t>PHC SHEYEN</t>
  </si>
  <si>
    <t>ALH. SATA CAMP</t>
  </si>
  <si>
    <t>SALIHUN BUDO</t>
  </si>
  <si>
    <t>YAMBWAN</t>
  </si>
  <si>
    <t>ALH. JOGI CAMP</t>
  </si>
  <si>
    <t>DELEGENBUDO</t>
  </si>
  <si>
    <t>KPERAGURU</t>
  </si>
  <si>
    <t>TUSI</t>
  </si>
  <si>
    <t>NINDO</t>
  </si>
  <si>
    <t>GARADIMANBUDO</t>
  </si>
  <si>
    <t>ABGEDENBUDO</t>
  </si>
  <si>
    <t>SANINBUDO</t>
  </si>
  <si>
    <t>ALHASSAN JERUMAN BUDO</t>
  </si>
  <si>
    <t>BABASALAM BUDO</t>
  </si>
  <si>
    <t>ABDULLAHI BIOBUDO</t>
  </si>
  <si>
    <t>ALH. BURITIN CAMP</t>
  </si>
  <si>
    <t>MOMININBUO</t>
  </si>
  <si>
    <t>SALKIN FULANI</t>
  </si>
  <si>
    <t xml:space="preserve">BABA SALA </t>
  </si>
  <si>
    <t>SABO AREA KENU</t>
  </si>
  <si>
    <t>PHC KENU</t>
  </si>
  <si>
    <t>62KM</t>
  </si>
  <si>
    <t>KOMI LAFIA AREA KENU</t>
  </si>
  <si>
    <t>YORUGURU AREA KENU</t>
  </si>
  <si>
    <t>SHEMA AREA KENU</t>
  </si>
  <si>
    <t>NIKKIKPERUGIRU KERU</t>
  </si>
  <si>
    <t>BORASUNO AREA KENU</t>
  </si>
  <si>
    <t>NEW MARKET AREA KERU</t>
  </si>
  <si>
    <t>KENU BOKO</t>
  </si>
  <si>
    <t>GESERU</t>
  </si>
  <si>
    <t>GESEBUDO</t>
  </si>
  <si>
    <t>TASOKURAWUKU</t>
  </si>
  <si>
    <t>YONREN BUDO</t>
  </si>
  <si>
    <t>DOOBORAGINBUDO</t>
  </si>
  <si>
    <t>YARUSUNO</t>
  </si>
  <si>
    <t>ABUGIDANBUDO</t>
  </si>
  <si>
    <t>ALH.GARUBARBUDO</t>
  </si>
  <si>
    <t>31</t>
  </si>
  <si>
    <t>ALH. WORUSIRANBUDO</t>
  </si>
  <si>
    <t>32</t>
  </si>
  <si>
    <t>SAKAWORU AREA KENU</t>
  </si>
  <si>
    <t>33</t>
  </si>
  <si>
    <t>GADONBUDO</t>
  </si>
  <si>
    <t>34</t>
  </si>
  <si>
    <t>YAKPANDERU</t>
  </si>
  <si>
    <t>35</t>
  </si>
  <si>
    <t>USMANBUDO</t>
  </si>
  <si>
    <t>36</t>
  </si>
  <si>
    <t>JIBRIL BUDO</t>
  </si>
  <si>
    <t>37</t>
  </si>
  <si>
    <t>GUDINKPARU</t>
  </si>
  <si>
    <t>38</t>
  </si>
  <si>
    <t>MANSA FULANI CAMP MAKARAKPO</t>
  </si>
  <si>
    <t>39</t>
  </si>
  <si>
    <t>MAKARAKPO</t>
  </si>
  <si>
    <t>40</t>
  </si>
  <si>
    <t>41</t>
  </si>
  <si>
    <t>ALH. YUSUF BUDO</t>
  </si>
  <si>
    <t>42</t>
  </si>
  <si>
    <t>BEROSUNOBUDO</t>
  </si>
  <si>
    <t>43</t>
  </si>
  <si>
    <t>SAIDU YANDURO</t>
  </si>
  <si>
    <t>44</t>
  </si>
  <si>
    <t>WOKONGOBIBUDO</t>
  </si>
  <si>
    <t>45</t>
  </si>
  <si>
    <t>BAA ISSANBUDO</t>
  </si>
  <si>
    <t>46</t>
  </si>
  <si>
    <t>YONWURO CAMP</t>
  </si>
  <si>
    <t>47</t>
  </si>
  <si>
    <t>ALH. ADAMU</t>
  </si>
  <si>
    <t>YAMBEREKU</t>
  </si>
  <si>
    <t>PHC YAMBEREKU</t>
  </si>
  <si>
    <t>65KM</t>
  </si>
  <si>
    <t>GBENGBERERU</t>
  </si>
  <si>
    <t>YAKUBUSENKON</t>
  </si>
  <si>
    <t>ALH. HARUNANKPARU</t>
  </si>
  <si>
    <t>BUKARIN BUDO</t>
  </si>
  <si>
    <t>WEISERU</t>
  </si>
  <si>
    <t>AMINA BUDO</t>
  </si>
  <si>
    <t>ODENBUDO</t>
  </si>
  <si>
    <t>AYOOKPO</t>
  </si>
  <si>
    <t>DAAGONANKPARU</t>
  </si>
  <si>
    <t>ALH. KISHIKPARU</t>
  </si>
  <si>
    <t>AKPONBUDO</t>
  </si>
  <si>
    <t>DOGOBUDO</t>
  </si>
  <si>
    <t>GOBIKANANBUDO</t>
  </si>
  <si>
    <t>WUBERO</t>
  </si>
  <si>
    <t>HON. S. KORA</t>
  </si>
  <si>
    <t>KPENWAN</t>
  </si>
  <si>
    <t>GAASANGANU</t>
  </si>
  <si>
    <t>GAAKOTORU</t>
  </si>
  <si>
    <t>ALH. KISHINBUDO</t>
  </si>
  <si>
    <t>Kpura/Yakira</t>
  </si>
  <si>
    <t>AYO</t>
  </si>
  <si>
    <t>WORUYO BUDO</t>
  </si>
  <si>
    <t>KPURA</t>
  </si>
  <si>
    <t>PHC KPURA</t>
  </si>
  <si>
    <t>94KM</t>
  </si>
  <si>
    <t xml:space="preserve">BUNNE </t>
  </si>
  <si>
    <t>MEDOKIN KPARU</t>
  </si>
  <si>
    <t>WONKORU</t>
  </si>
  <si>
    <t>DEBAWORI WONKORU</t>
  </si>
  <si>
    <t>DELEGE KPAR WONKORU</t>
  </si>
  <si>
    <t>KPANA</t>
  </si>
  <si>
    <t>BUYANGI KPARU</t>
  </si>
  <si>
    <t>GOMAN KPARU</t>
  </si>
  <si>
    <t>SUNAYIRU</t>
  </si>
  <si>
    <t>TOKOSI- KPARU</t>
  </si>
  <si>
    <t>MAMAN GHANA</t>
  </si>
  <si>
    <t>TOKOSI KPURA KPARU</t>
  </si>
  <si>
    <t>SOBURO KPARU</t>
  </si>
  <si>
    <t>SURU</t>
  </si>
  <si>
    <t>RONTUA SURU</t>
  </si>
  <si>
    <t>BETTERU</t>
  </si>
  <si>
    <t>YAKIWORU</t>
  </si>
  <si>
    <t>YEKORU</t>
  </si>
  <si>
    <t>MUNDURO</t>
  </si>
  <si>
    <t>PHC MUNDURO</t>
  </si>
  <si>
    <t>96KM</t>
  </si>
  <si>
    <t>ALSO KPARU</t>
  </si>
  <si>
    <t>SIKA KPARU</t>
  </si>
  <si>
    <t>GAA KPANU</t>
  </si>
  <si>
    <t>RONTUA GOROBANI</t>
  </si>
  <si>
    <t>ATTARA</t>
  </si>
  <si>
    <t>YORUBARA</t>
  </si>
  <si>
    <t>JUWURO MUDURO KPARU</t>
  </si>
  <si>
    <t>GOBOGBEYA</t>
  </si>
  <si>
    <t>KERO</t>
  </si>
  <si>
    <t>KOROBORI</t>
  </si>
  <si>
    <t xml:space="preserve">KOROBORI GAA </t>
  </si>
  <si>
    <t>JONWURON - YAKIRU</t>
  </si>
  <si>
    <t>SANGANU KPARU</t>
  </si>
  <si>
    <t>GAA DELEGE</t>
  </si>
  <si>
    <t>SUMANU KPARU</t>
  </si>
  <si>
    <t>GAA WORUPIBU</t>
  </si>
  <si>
    <t>MAREGOBI YAKPARU</t>
  </si>
  <si>
    <t xml:space="preserve">GAA NONE </t>
  </si>
  <si>
    <t>YAKIRU</t>
  </si>
  <si>
    <t>PHC YAKIRU</t>
  </si>
  <si>
    <t>80KM</t>
  </si>
  <si>
    <t>YAKPARU</t>
  </si>
  <si>
    <t>MAREGOBI</t>
  </si>
  <si>
    <t>GAMORU</t>
  </si>
  <si>
    <t>DONGERE</t>
  </si>
  <si>
    <t>PHC DONGERE</t>
  </si>
  <si>
    <t>GBONGBONRU</t>
  </si>
  <si>
    <t>GAA BAKA</t>
  </si>
  <si>
    <t>GBONGBONRU GAA</t>
  </si>
  <si>
    <t>SABI  KOMA BUDO</t>
  </si>
  <si>
    <t>ALH. SIKA KPARU</t>
  </si>
  <si>
    <t>Okuta</t>
  </si>
  <si>
    <t>BIRIWUKIRI</t>
  </si>
  <si>
    <t>KPAWONLU</t>
  </si>
  <si>
    <t>GENERAL HOSPITAL, OKUTA</t>
  </si>
  <si>
    <t>42KM</t>
  </si>
  <si>
    <t>GDSS AREA</t>
  </si>
  <si>
    <t>NASARAWA</t>
  </si>
  <si>
    <t>KPEDONMUNE</t>
  </si>
  <si>
    <t>NEW MARKET</t>
  </si>
  <si>
    <t>BANI KANI 1</t>
  </si>
  <si>
    <t>BANI KANI 2</t>
  </si>
  <si>
    <t>SENKU</t>
  </si>
  <si>
    <t xml:space="preserve">BERO </t>
  </si>
  <si>
    <t>WONDU</t>
  </si>
  <si>
    <t>BERO SUN</t>
  </si>
  <si>
    <t>ALH. WAKILLI</t>
  </si>
  <si>
    <t>ALH. LAGGI</t>
  </si>
  <si>
    <t>KIRONUNI</t>
  </si>
  <si>
    <t>BONUWURU</t>
  </si>
  <si>
    <t>GAA GURU</t>
  </si>
  <si>
    <t>KIRONUNI GANDU</t>
  </si>
  <si>
    <t>TEWU</t>
  </si>
  <si>
    <t>PHC TEWU</t>
  </si>
  <si>
    <t>ALH. BONI</t>
  </si>
  <si>
    <t>ALH. YAMUSA</t>
  </si>
  <si>
    <t>ALH. TAKU KPARU</t>
  </si>
  <si>
    <t>ALH. MOSHI</t>
  </si>
  <si>
    <t>KPERUKU GURU</t>
  </si>
  <si>
    <t>AFONGURU</t>
  </si>
  <si>
    <t>ALH. SALIHU BORORO</t>
  </si>
  <si>
    <t>ARO GURU</t>
  </si>
  <si>
    <t>TEMIDERE</t>
  </si>
  <si>
    <t>KPERUGANA</t>
  </si>
  <si>
    <t>MORUKU  DARU</t>
  </si>
  <si>
    <t>SUNU BWII</t>
  </si>
  <si>
    <t>BWORRI</t>
  </si>
  <si>
    <t>ZANGO</t>
  </si>
  <si>
    <t>MOBILE HEALTH CLINIC, OKUTA</t>
  </si>
  <si>
    <t>TUDUN WADA</t>
  </si>
  <si>
    <t xml:space="preserve">GBANAGURU </t>
  </si>
  <si>
    <t>AGRIC BANK</t>
  </si>
  <si>
    <t>TAKARE</t>
  </si>
  <si>
    <t>SABON ZANGO</t>
  </si>
  <si>
    <t>BELGORE</t>
  </si>
  <si>
    <t>ARAFA</t>
  </si>
  <si>
    <t>ALH. BUBA</t>
  </si>
  <si>
    <t>ALH. UMAR</t>
  </si>
  <si>
    <t>BELLY 1</t>
  </si>
  <si>
    <t>BELLY 2</t>
  </si>
  <si>
    <t>ALH. MASHEKARE</t>
  </si>
  <si>
    <t>GURE JENCHE</t>
  </si>
  <si>
    <t>PHC DONORU</t>
  </si>
  <si>
    <t>56KM</t>
  </si>
  <si>
    <t>DIKORI</t>
  </si>
  <si>
    <t>TOKARARU</t>
  </si>
  <si>
    <t>ALH. BAYIN KPARU</t>
  </si>
  <si>
    <t>ADAMU GAA</t>
  </si>
  <si>
    <t>YONWURU KPARU</t>
  </si>
  <si>
    <t>SHEGA KPARU</t>
  </si>
  <si>
    <t>ARDO KPARU</t>
  </si>
  <si>
    <t>ALH. RUGA</t>
  </si>
  <si>
    <t>KARIMO DOGO KPARU</t>
  </si>
  <si>
    <t>GBENURU</t>
  </si>
  <si>
    <t>SAWE GURU 1</t>
  </si>
  <si>
    <t>SAWE GURU 2</t>
  </si>
  <si>
    <t>MOSHI GURU</t>
  </si>
  <si>
    <t>SINAKPARU</t>
  </si>
  <si>
    <t>PHC OKUTA</t>
  </si>
  <si>
    <t>KORORUSARI</t>
  </si>
  <si>
    <t>MARO</t>
  </si>
  <si>
    <t>KENU WURU</t>
  </si>
  <si>
    <t>SABO AREA</t>
  </si>
  <si>
    <t>BAPTIST AREA</t>
  </si>
  <si>
    <t>KII KPARU</t>
  </si>
  <si>
    <t>DEREGUN KPARU</t>
  </si>
  <si>
    <t>WOBE GURU</t>
  </si>
  <si>
    <t>TENTO</t>
  </si>
  <si>
    <t>TENTO GANDO</t>
  </si>
  <si>
    <t>GBANAGURU</t>
  </si>
  <si>
    <t>RUNTUA</t>
  </si>
  <si>
    <t>ALH. DANIRI</t>
  </si>
  <si>
    <t>ALH. BAMMO</t>
  </si>
  <si>
    <t>SINNE</t>
  </si>
  <si>
    <t>KOROBOKO</t>
  </si>
  <si>
    <t>ALH. MAJADA</t>
  </si>
  <si>
    <t>AKUNO</t>
  </si>
  <si>
    <t>SINASERU</t>
  </si>
  <si>
    <t>GAA WAYE</t>
  </si>
  <si>
    <t>BANKUBU</t>
  </si>
  <si>
    <t>PHC BAKUBU</t>
  </si>
  <si>
    <t>54KM</t>
  </si>
  <si>
    <t>ALH. SELTE</t>
  </si>
  <si>
    <t>GIDAN KPANU</t>
  </si>
  <si>
    <t>GIDAN LEDA</t>
  </si>
  <si>
    <t>GUNIKARU</t>
  </si>
  <si>
    <t>KITINKU KPARU</t>
  </si>
  <si>
    <t>FONFON</t>
  </si>
  <si>
    <t>PHC FONFON</t>
  </si>
  <si>
    <t>GURUMAKPARU</t>
  </si>
  <si>
    <t>BABAKARIMU</t>
  </si>
  <si>
    <t>SAKABUYAKU 1</t>
  </si>
  <si>
    <t>SAKABUYAKU 2</t>
  </si>
  <si>
    <t>SATON KPARU</t>
  </si>
  <si>
    <t>AGBAKA</t>
  </si>
  <si>
    <t>AFONJA</t>
  </si>
  <si>
    <t>IMAM AREA</t>
  </si>
  <si>
    <t>DARAKUNO</t>
  </si>
  <si>
    <t>GORO BANI</t>
  </si>
  <si>
    <t>CHILD WELFARE CLINIC, OKUTA</t>
  </si>
  <si>
    <t>GBEKPAKA</t>
  </si>
  <si>
    <t>SAKI YARA</t>
  </si>
  <si>
    <t>PURU KADIRU</t>
  </si>
  <si>
    <t>BAKA ASUMA</t>
  </si>
  <si>
    <t>QUARRY AREA</t>
  </si>
  <si>
    <t>GANDUSUNO KPARU</t>
  </si>
  <si>
    <t>TENBONU</t>
  </si>
  <si>
    <t>BOTIN KPARU</t>
  </si>
  <si>
    <t>KARIMU BUDO</t>
  </si>
  <si>
    <t>SODARU KPARU</t>
  </si>
  <si>
    <t>YAKIBURARU</t>
  </si>
  <si>
    <t>Sinawu/Tumbuyam</t>
  </si>
  <si>
    <t>MORA LAFIA SINAWU</t>
  </si>
  <si>
    <t>BOSURU SINAWU</t>
  </si>
  <si>
    <t>BHC SINAWU</t>
  </si>
  <si>
    <t>PHC SINAWU</t>
  </si>
  <si>
    <t>69KM</t>
  </si>
  <si>
    <t>KERITIA SINAWU</t>
  </si>
  <si>
    <t>JNI SINAWU</t>
  </si>
  <si>
    <t>ZANGO SINAWU</t>
  </si>
  <si>
    <t>DENNAWORU SINAWU</t>
  </si>
  <si>
    <t>KPAWONLU SINAWU</t>
  </si>
  <si>
    <t>ASAMAKU SINAWU</t>
  </si>
  <si>
    <t>DARUKUNO SINAWU</t>
  </si>
  <si>
    <t>TEBETEBERE</t>
  </si>
  <si>
    <t>CHIEF PALACE-TEBETEBERE</t>
  </si>
  <si>
    <t>BUDO AKANJO</t>
  </si>
  <si>
    <t>ANTESSE</t>
  </si>
  <si>
    <t>JATAU</t>
  </si>
  <si>
    <t>CATAPILLA</t>
  </si>
  <si>
    <t>BUDO AMUDA</t>
  </si>
  <si>
    <t>GAA IBRAHIM</t>
  </si>
  <si>
    <t>BUDO BASIRA</t>
  </si>
  <si>
    <t>BUDO SULE</t>
  </si>
  <si>
    <t>GOOGENKPARU</t>
  </si>
  <si>
    <t>SANBONGURU</t>
  </si>
  <si>
    <t>DONKOKPARU</t>
  </si>
  <si>
    <t>RONTUA 2</t>
  </si>
  <si>
    <t>SONAYIRU</t>
  </si>
  <si>
    <t>WAKASO</t>
  </si>
  <si>
    <t>YORUBUDO</t>
  </si>
  <si>
    <t>ANKPANAWE</t>
  </si>
  <si>
    <t>GIDAN SABO</t>
  </si>
  <si>
    <t>RONTUA KEYA</t>
  </si>
  <si>
    <t>SUBAYO</t>
  </si>
  <si>
    <t>PHCC SUBAYO</t>
  </si>
  <si>
    <t>68KM</t>
  </si>
  <si>
    <t>GANDO KPAM</t>
  </si>
  <si>
    <t>BUSAMO</t>
  </si>
  <si>
    <t>KIRIWIRU</t>
  </si>
  <si>
    <t>BUAKARU</t>
  </si>
  <si>
    <t xml:space="preserve">PHCC BUKARU </t>
  </si>
  <si>
    <t>SANIN KPARU</t>
  </si>
  <si>
    <t>DOTIA CAMP</t>
  </si>
  <si>
    <t>ROTUA BUKARU</t>
  </si>
  <si>
    <t>TUMBUYAN</t>
  </si>
  <si>
    <t>PHCC TUMBUYAN</t>
  </si>
  <si>
    <t>TUMBUYAN KPA</t>
  </si>
  <si>
    <t>ALHAJI ALI</t>
  </si>
  <si>
    <t>KPERUGARE</t>
  </si>
  <si>
    <t>ARUDO CAMP</t>
  </si>
  <si>
    <t>WAKIRI</t>
  </si>
  <si>
    <t>SWANGE</t>
  </si>
  <si>
    <t>Yashikira</t>
  </si>
  <si>
    <t>YASHIKIRA</t>
  </si>
  <si>
    <t>PHC YASHIKIRA</t>
  </si>
  <si>
    <t>TRUCK OR MOTORCYCLES</t>
  </si>
  <si>
    <t>ALDO KPARU</t>
  </si>
  <si>
    <t>BARU KPARU</t>
  </si>
  <si>
    <t>GINAGUNU</t>
  </si>
  <si>
    <t>YORUKU</t>
  </si>
  <si>
    <t>BAKUWA</t>
  </si>
  <si>
    <t>YAADURONKPARU</t>
  </si>
  <si>
    <t>BANI</t>
  </si>
  <si>
    <t>KAWAJE</t>
  </si>
  <si>
    <t>JODIKPARU</t>
  </si>
  <si>
    <t>YEREKESI</t>
  </si>
  <si>
    <t>GAA KIYO</t>
  </si>
  <si>
    <t>KUBURUFU</t>
  </si>
  <si>
    <t>PHC KUBURUFU</t>
  </si>
  <si>
    <t>SUROKUKPARU</t>
  </si>
  <si>
    <t>TONUKIKI</t>
  </si>
  <si>
    <t>KOTOSALIU</t>
  </si>
  <si>
    <t>SUWA</t>
  </si>
  <si>
    <t>YARA</t>
  </si>
  <si>
    <t>ALFA SULE</t>
  </si>
  <si>
    <t>BASSA</t>
  </si>
  <si>
    <t>BISESIRU</t>
  </si>
  <si>
    <t>DOGARI SANRE</t>
  </si>
  <si>
    <t>SINATOKORU</t>
  </si>
  <si>
    <t>DOGARI OWODE</t>
  </si>
  <si>
    <t>DEGASI</t>
  </si>
  <si>
    <t>KEKASI</t>
  </si>
  <si>
    <t>BWERU</t>
  </si>
  <si>
    <t>PHC BWERU</t>
  </si>
  <si>
    <t>GAA GERA</t>
  </si>
  <si>
    <t>YORUKPARU</t>
  </si>
  <si>
    <t>LADANKPARU</t>
  </si>
  <si>
    <t>SANDAKPARU</t>
  </si>
  <si>
    <t>DEBERE</t>
  </si>
  <si>
    <t>PARISONE</t>
  </si>
  <si>
    <t>TILLA</t>
  </si>
  <si>
    <t>WENEGURU</t>
  </si>
  <si>
    <t>JONWORO ALU BAYAN</t>
  </si>
  <si>
    <t>DANCHA</t>
  </si>
  <si>
    <t>PORTOKODERA</t>
  </si>
  <si>
    <t>MORIGUNU</t>
  </si>
  <si>
    <t>JANERI</t>
  </si>
  <si>
    <t>WERRI</t>
  </si>
  <si>
    <t>DELLAKPARU</t>
  </si>
  <si>
    <t>YALENKPARU</t>
  </si>
  <si>
    <t>GWETTE</t>
  </si>
  <si>
    <t>PHC GWETTE</t>
  </si>
  <si>
    <t>TRUCK TO RIVER MOORE 50KM, MOTORCYCLE TO DH 10KM</t>
  </si>
  <si>
    <t>SANO</t>
  </si>
  <si>
    <t>JODI DABO</t>
  </si>
  <si>
    <t>BABA DUNGA</t>
  </si>
  <si>
    <t>BIO GIGIRE</t>
  </si>
  <si>
    <t>FARINDUSI</t>
  </si>
  <si>
    <t>ARUGONGE</t>
  </si>
  <si>
    <t>SIBI</t>
  </si>
  <si>
    <t>NASIO</t>
  </si>
  <si>
    <t>TENKPE</t>
  </si>
  <si>
    <t>SHEROBE</t>
  </si>
  <si>
    <t>SONO ATU</t>
  </si>
  <si>
    <t>CHIEDO</t>
  </si>
  <si>
    <t>KISHERO</t>
  </si>
  <si>
    <t>GAA KPANO</t>
  </si>
  <si>
    <t>SOMPI I</t>
  </si>
  <si>
    <t>SOMPI II</t>
  </si>
  <si>
    <t>GAA BARAKU</t>
  </si>
  <si>
    <t>KORONJI</t>
  </si>
  <si>
    <t>PHC KARONJI</t>
  </si>
  <si>
    <t>100KM</t>
  </si>
  <si>
    <t>TRUCK TO RIVER MOORE 50KM, MOTORCYCLE TO DH 50KM</t>
  </si>
  <si>
    <t>GULUBI</t>
  </si>
  <si>
    <t>SEKUGBE</t>
  </si>
  <si>
    <t>GESEDIKO</t>
  </si>
  <si>
    <t>GURE SAIDU</t>
  </si>
  <si>
    <t>KOKARU</t>
  </si>
  <si>
    <t>CHIBEL</t>
  </si>
  <si>
    <t>GIRIBE</t>
  </si>
  <si>
    <t>HAIHORE</t>
  </si>
  <si>
    <t>BELLOR</t>
  </si>
  <si>
    <t>WANBA</t>
  </si>
  <si>
    <t>RAFINBARE</t>
  </si>
  <si>
    <t>KANAWA</t>
  </si>
  <si>
    <t>GURE DEME</t>
  </si>
  <si>
    <t>JANJANJIA</t>
  </si>
  <si>
    <t>JONWORO SIDI</t>
  </si>
  <si>
    <t>OGUKPARU</t>
  </si>
  <si>
    <t>Lafiagi I</t>
  </si>
  <si>
    <t xml:space="preserve">Emir’S Palace </t>
  </si>
  <si>
    <t>Emi Madami</t>
  </si>
  <si>
    <t xml:space="preserve">Emi Lukpan </t>
  </si>
  <si>
    <t xml:space="preserve">Emi Kpotun </t>
  </si>
  <si>
    <t xml:space="preserve">Emi Dama </t>
  </si>
  <si>
    <t xml:space="preserve">Emi Gistu Bologi </t>
  </si>
  <si>
    <t>Emi Kakati</t>
  </si>
  <si>
    <t xml:space="preserve">Emi Liman Hamidu </t>
  </si>
  <si>
    <t>Emi Liman Soro</t>
  </si>
  <si>
    <t xml:space="preserve">Emi Mukun </t>
  </si>
  <si>
    <t>Emi Baburu</t>
  </si>
  <si>
    <t>Emi Shaabagini</t>
  </si>
  <si>
    <t>Emi Tsoeda</t>
  </si>
  <si>
    <t>Emi Alibaba</t>
  </si>
  <si>
    <t>Emi Checheko</t>
  </si>
  <si>
    <t>Emi Mangoro</t>
  </si>
  <si>
    <t>Emi Etsu Maliki</t>
  </si>
  <si>
    <t>Etsu Maliki House</t>
  </si>
  <si>
    <t>3km</t>
  </si>
  <si>
    <t>Truck 3km</t>
  </si>
  <si>
    <t>Emi Sansaniko</t>
  </si>
  <si>
    <t>Emi Manzari</t>
  </si>
  <si>
    <t>Emi Shaaba Manzuma</t>
  </si>
  <si>
    <t>Emi Wotsatsa</t>
  </si>
  <si>
    <t>Emi Sheshikpotun</t>
  </si>
  <si>
    <t xml:space="preserve">Emi Baraka </t>
  </si>
  <si>
    <t>Emi Mansidi</t>
  </si>
  <si>
    <t>Emi Ubandawaki</t>
  </si>
  <si>
    <t>Usman Ubandawaki House</t>
  </si>
  <si>
    <t>4km</t>
  </si>
  <si>
    <t>Truck 4km</t>
  </si>
  <si>
    <t xml:space="preserve">Emi Man Haruna </t>
  </si>
  <si>
    <t>Emi Gambari</t>
  </si>
  <si>
    <t>Emi Mandzwakwa Egbangi</t>
  </si>
  <si>
    <t>Emi Muazu</t>
  </si>
  <si>
    <t xml:space="preserve">Emi Tsuayan </t>
  </si>
  <si>
    <t>Emi Sonkali 1</t>
  </si>
  <si>
    <t>Emi Nmatsu</t>
  </si>
  <si>
    <t>Emi Madiu</t>
  </si>
  <si>
    <t>Emi Guluta</t>
  </si>
  <si>
    <t>Emi Liman Adam</t>
  </si>
  <si>
    <t>Emi Abu 1</t>
  </si>
  <si>
    <t>Emi Sakpe</t>
  </si>
  <si>
    <t>Emi Nda’Aba</t>
  </si>
  <si>
    <t xml:space="preserve">Emi Abu2 </t>
  </si>
  <si>
    <t xml:space="preserve">Hausa Settlement </t>
  </si>
  <si>
    <t>Finikota Area</t>
  </si>
  <si>
    <t xml:space="preserve">Fulani Settlment </t>
  </si>
  <si>
    <t xml:space="preserve">Emi Rani </t>
  </si>
  <si>
    <t>Bello Rani House</t>
  </si>
  <si>
    <t>Emi Etsu Umaru Okeode</t>
  </si>
  <si>
    <t>Emi Man Benu</t>
  </si>
  <si>
    <t>Emi Adangi</t>
  </si>
  <si>
    <t>Emi Sha’Aba 1</t>
  </si>
  <si>
    <t>Emi Etsu Aliko</t>
  </si>
  <si>
    <t>Emi Etsu Foma</t>
  </si>
  <si>
    <t>Emi Guye</t>
  </si>
  <si>
    <t>Emi Lokita</t>
  </si>
  <si>
    <t xml:space="preserve">Emi Nagun </t>
  </si>
  <si>
    <t>Emi Nnafa</t>
  </si>
  <si>
    <t>Emi Sheshi Ndadari</t>
  </si>
  <si>
    <t>Emi Liman Abazango</t>
  </si>
  <si>
    <t xml:space="preserve">Emi Saidi </t>
  </si>
  <si>
    <t>Health Post Takogabi</t>
  </si>
  <si>
    <t>Emi Ndakula</t>
  </si>
  <si>
    <t xml:space="preserve">Emi Mangani </t>
  </si>
  <si>
    <t>Emi Gabi</t>
  </si>
  <si>
    <t xml:space="preserve">Emi Ubandawaki Tako </t>
  </si>
  <si>
    <t>Emi Sekiwa Gabi</t>
  </si>
  <si>
    <t xml:space="preserve">Emi Magajin </t>
  </si>
  <si>
    <t>Emi Naibi</t>
  </si>
  <si>
    <t>Emi Alh. Sha’Aba Lafiagi</t>
  </si>
  <si>
    <t>Emi Alhaji Bororo</t>
  </si>
  <si>
    <t xml:space="preserve">Emi Ndatabu </t>
  </si>
  <si>
    <t>Emi Nagenu</t>
  </si>
  <si>
    <t>Emi Majin Yaka</t>
  </si>
  <si>
    <t>Emi Bombaye</t>
  </si>
  <si>
    <t>Emi Zamzam</t>
  </si>
  <si>
    <t>Emi Kunkuru</t>
  </si>
  <si>
    <t>Emi Dilali</t>
  </si>
  <si>
    <t>Emi Manbom</t>
  </si>
  <si>
    <t>Emi Bokun</t>
  </si>
  <si>
    <t>Emi Nnafene</t>
  </si>
  <si>
    <t>Emi Liman Nasiru</t>
  </si>
  <si>
    <t>Emi Kuchita</t>
  </si>
  <si>
    <t>Emi Sha’Aba 2</t>
  </si>
  <si>
    <t xml:space="preserve">Emi Ladan Gaba </t>
  </si>
  <si>
    <t>Emi Alh. Zake</t>
  </si>
  <si>
    <t>Emi Lokita 2</t>
  </si>
  <si>
    <t>Danbugi Area</t>
  </si>
  <si>
    <t xml:space="preserve">Emi Ladan Zagi </t>
  </si>
  <si>
    <t xml:space="preserve">Emi Ndawasa </t>
  </si>
  <si>
    <t>Emi Suasun</t>
  </si>
  <si>
    <t>Health Post Bindofu</t>
  </si>
  <si>
    <t>Truck 5km</t>
  </si>
  <si>
    <t>Emi Tsuanku</t>
  </si>
  <si>
    <t>Emi Shihun</t>
  </si>
  <si>
    <t>Emi Alh. Gborigi</t>
  </si>
  <si>
    <t xml:space="preserve">Emi Zhirigba </t>
  </si>
  <si>
    <t xml:space="preserve">Emi Teniduna </t>
  </si>
  <si>
    <t>Emi Alh. Ladan Kafinta</t>
  </si>
  <si>
    <t>Emi Alh. Nma</t>
  </si>
  <si>
    <t>Emi Mal Abba</t>
  </si>
  <si>
    <t xml:space="preserve">Emi Awushe </t>
  </si>
  <si>
    <t xml:space="preserve">Emi Ali Lanka </t>
  </si>
  <si>
    <t>Emi Alh. Waziri</t>
  </si>
  <si>
    <t>Alhaji Waziri House</t>
  </si>
  <si>
    <t>Truck 6km</t>
  </si>
  <si>
    <t>Emi Kuku Chopi</t>
  </si>
  <si>
    <t>Emi Amina Kure</t>
  </si>
  <si>
    <t xml:space="preserve">Emi Alh. Chikangi </t>
  </si>
  <si>
    <t>Emi Man Ali</t>
  </si>
  <si>
    <t>Emi Ndache Kposhi</t>
  </si>
  <si>
    <t xml:space="preserve">Emi Ladan Kpangi </t>
  </si>
  <si>
    <t>Emi Dokodza</t>
  </si>
  <si>
    <t xml:space="preserve">Emi Alh. Mayaki Usman </t>
  </si>
  <si>
    <t>Emi Ndagana Dakun</t>
  </si>
  <si>
    <t>Emi Kanga</t>
  </si>
  <si>
    <t>Emi Nako</t>
  </si>
  <si>
    <t>Emi Kanga Bazuma</t>
  </si>
  <si>
    <t>Emi Nako Bazuma</t>
  </si>
  <si>
    <t>Emi Cheche</t>
  </si>
  <si>
    <t>Emi Dunazhi</t>
  </si>
  <si>
    <t>Emi Liman Attairu</t>
  </si>
  <si>
    <t xml:space="preserve">Emi Majin Yedonchi </t>
  </si>
  <si>
    <t>Emi Gara</t>
  </si>
  <si>
    <t xml:space="preserve">Emi Bana Sabo </t>
  </si>
  <si>
    <t>Emi Ndadzuru</t>
  </si>
  <si>
    <t>Emi Shagari</t>
  </si>
  <si>
    <t>Shagari House</t>
  </si>
  <si>
    <t>Emi Yatsu</t>
  </si>
  <si>
    <t xml:space="preserve">Emi Loba Bazuma </t>
  </si>
  <si>
    <t>Emi Mandzwakwa Bazuma</t>
  </si>
  <si>
    <t>Emi Lafiami Bazuma</t>
  </si>
  <si>
    <t xml:space="preserve">Emi Nda Yabagi </t>
  </si>
  <si>
    <t>Emi Alh. Water</t>
  </si>
  <si>
    <t>Emi Loba Dzuko</t>
  </si>
  <si>
    <t>Emi Mayaki Foma</t>
  </si>
  <si>
    <t>Emi Mandzwakwa Bindofu</t>
  </si>
  <si>
    <t xml:space="preserve">Emi Lafiami </t>
  </si>
  <si>
    <t>Emi Manlawo</t>
  </si>
  <si>
    <t>Emi Tsonfada</t>
  </si>
  <si>
    <t>Emi Etsu Salah</t>
  </si>
  <si>
    <t>Emi Kpankpa</t>
  </si>
  <si>
    <t>Emi Todo</t>
  </si>
  <si>
    <t>Emi Shegba</t>
  </si>
  <si>
    <t>Emi Bana 1</t>
  </si>
  <si>
    <t>Emi Ndawawa</t>
  </si>
  <si>
    <t>Emi Alh. Ndazhuru Katakata</t>
  </si>
  <si>
    <t>Emi Man Quranu</t>
  </si>
  <si>
    <t>Emi Ganaza 1</t>
  </si>
  <si>
    <t>Ganaza House</t>
  </si>
  <si>
    <t>Emi Etsugana</t>
  </si>
  <si>
    <t>Emi Ganaza 2</t>
  </si>
  <si>
    <t xml:space="preserve">Emi Yabanna Cashier </t>
  </si>
  <si>
    <t>Emi Capable Bororo</t>
  </si>
  <si>
    <t>Emi Alh. Yakubu</t>
  </si>
  <si>
    <t>Emi Mal. Manko</t>
  </si>
  <si>
    <t>Govt. Day Secondary School Area</t>
  </si>
  <si>
    <t xml:space="preserve">Emi Rufen </t>
  </si>
  <si>
    <t>Emi Santali</t>
  </si>
  <si>
    <t>Emi Suasun Gbako</t>
  </si>
  <si>
    <t>Emi Liman Nasiru Bazuma</t>
  </si>
  <si>
    <t>Emi Shegba Bazuma</t>
  </si>
  <si>
    <t>Emi Chegina</t>
  </si>
  <si>
    <t>Emi Bashi</t>
  </si>
  <si>
    <t>Emi Etsu Gana Bazuma</t>
  </si>
  <si>
    <t xml:space="preserve">Bua Estate </t>
  </si>
  <si>
    <t xml:space="preserve">Bua Factory </t>
  </si>
  <si>
    <t>Lafiagi II</t>
  </si>
  <si>
    <t>Emi Ndacheko</t>
  </si>
  <si>
    <t>PHC Ndacheko</t>
  </si>
  <si>
    <t>Ndacheko PHC, Edu</t>
  </si>
  <si>
    <t>Ema Ndadoko</t>
  </si>
  <si>
    <t>Emi Runde</t>
  </si>
  <si>
    <t>New Garage</t>
  </si>
  <si>
    <t>Lower Taiwo</t>
  </si>
  <si>
    <t>Upper Taiwo</t>
  </si>
  <si>
    <t>GSS LSS</t>
  </si>
  <si>
    <t>Police Station</t>
  </si>
  <si>
    <t>Ave Maria Area</t>
  </si>
  <si>
    <t>Sonlawo</t>
  </si>
  <si>
    <t>Sodo Fulani</t>
  </si>
  <si>
    <t>Emi Alhaji Yebosoko</t>
  </si>
  <si>
    <t>Emi Mayaki</t>
  </si>
  <si>
    <t>Emi Aih Sapa</t>
  </si>
  <si>
    <t>College Of Education</t>
  </si>
  <si>
    <t>Emi Tsadza</t>
  </si>
  <si>
    <t>PHC Tsadza</t>
  </si>
  <si>
    <t>District Health Unit, Tsadza</t>
  </si>
  <si>
    <t>Emi Fada</t>
  </si>
  <si>
    <t>Emi Ndasha</t>
  </si>
  <si>
    <t>Emi Ndagura</t>
  </si>
  <si>
    <t>Emi Abagyama</t>
  </si>
  <si>
    <t>Emi Nda Ayina</t>
  </si>
  <si>
    <t>Emi Ndamaraki</t>
  </si>
  <si>
    <t>PHC Ndamaraki</t>
  </si>
  <si>
    <t>Ndamaraki PHC, Edu</t>
  </si>
  <si>
    <t>8km</t>
  </si>
  <si>
    <t>Truck 8km</t>
  </si>
  <si>
    <t>Emi Ndabeshe</t>
  </si>
  <si>
    <t>Emi Ndamaria</t>
  </si>
  <si>
    <t>Emi Alhj Ginna</t>
  </si>
  <si>
    <t>Emi Nnakasha</t>
  </si>
  <si>
    <t>Emi Kimpa</t>
  </si>
  <si>
    <t>Emi Beruwa</t>
  </si>
  <si>
    <t>Emi Giwa</t>
  </si>
  <si>
    <t>Ecwa Mission</t>
  </si>
  <si>
    <t xml:space="preserve">NRC Secretariat </t>
  </si>
  <si>
    <t>Salaudeen</t>
  </si>
  <si>
    <t>Secretariat Area</t>
  </si>
  <si>
    <t>Lafiaman Area</t>
  </si>
  <si>
    <t>Emi Tutunti</t>
  </si>
  <si>
    <t>Emi Gbazhi Tachin</t>
  </si>
  <si>
    <t>Emi Bongi</t>
  </si>
  <si>
    <t>Emi Korangba</t>
  </si>
  <si>
    <t>Emi Liman Ndaji</t>
  </si>
  <si>
    <t>Emi Sakiwa</t>
  </si>
  <si>
    <t>Emi Letswa</t>
  </si>
  <si>
    <t>Emi Lokoba</t>
  </si>
  <si>
    <t>Egbabeshe Vetinary Hospital</t>
  </si>
  <si>
    <t>Truck 10km</t>
  </si>
  <si>
    <t>Emi Alhj Dimbi</t>
  </si>
  <si>
    <t>Emi Alhj Goyi</t>
  </si>
  <si>
    <t>Emi Yapachi</t>
  </si>
  <si>
    <t>Emi Kologi Bani</t>
  </si>
  <si>
    <t>Emi Jibril</t>
  </si>
  <si>
    <t>Emi Kpota</t>
  </si>
  <si>
    <t>Emi Rafi</t>
  </si>
  <si>
    <t>Emi Ghosi</t>
  </si>
  <si>
    <t>Emi Likali</t>
  </si>
  <si>
    <t>Emi Ndawuru</t>
  </si>
  <si>
    <t>Emi Dukun</t>
  </si>
  <si>
    <t>Emi Tide</t>
  </si>
  <si>
    <t>Emi Folayan</t>
  </si>
  <si>
    <t>Emi Nnaniyan</t>
  </si>
  <si>
    <t>Emi Mankuranu</t>
  </si>
  <si>
    <t>Emi Marafa</t>
  </si>
  <si>
    <t>Emi Naki</t>
  </si>
  <si>
    <t>Emi Mada A</t>
  </si>
  <si>
    <t>Emi Mada B</t>
  </si>
  <si>
    <t>Emi Mada C</t>
  </si>
  <si>
    <t>Emi Koragba B</t>
  </si>
  <si>
    <t>Emi Ndanuinon</t>
  </si>
  <si>
    <t>Emi Saganuwon</t>
  </si>
  <si>
    <t>Emi Tswako</t>
  </si>
  <si>
    <t>Emi Jiko</t>
  </si>
  <si>
    <t>Emi Chatta</t>
  </si>
  <si>
    <t>Emi Manmusa</t>
  </si>
  <si>
    <t>Emi Ganaza</t>
  </si>
  <si>
    <t>Emi Sanmi</t>
  </si>
  <si>
    <t>Emi Ndeji</t>
  </si>
  <si>
    <t>Emi Ndawobokun</t>
  </si>
  <si>
    <t>Emi Ndalukpan</t>
  </si>
  <si>
    <t>Emi Marina</t>
  </si>
  <si>
    <t>Emi Tsugana</t>
  </si>
  <si>
    <t>Emi Tsudzan</t>
  </si>
  <si>
    <t>Apostolic Area</t>
  </si>
  <si>
    <t>Emi Baruwatifin</t>
  </si>
  <si>
    <t>Emi Ndadzan</t>
  </si>
  <si>
    <t>Gutagi A</t>
  </si>
  <si>
    <t xml:space="preserve">DH 1, District Health Unit, Tsadza </t>
  </si>
  <si>
    <t>Truck 5 km</t>
  </si>
  <si>
    <t>Gutagi B</t>
  </si>
  <si>
    <t>Emi Ndagiyawo</t>
  </si>
  <si>
    <t>Emi Liman Kolobigi</t>
  </si>
  <si>
    <t>Emi Gbazzhi</t>
  </si>
  <si>
    <t>Emi Dzwakalu</t>
  </si>
  <si>
    <t>Emi Loma</t>
  </si>
  <si>
    <t>Emi Tswachi</t>
  </si>
  <si>
    <t>Emi Worogi</t>
  </si>
  <si>
    <t>Emi Majin Tswachi</t>
  </si>
  <si>
    <t>Emi Ndako</t>
  </si>
  <si>
    <t xml:space="preserve">Emi Tekpan </t>
  </si>
  <si>
    <t xml:space="preserve">DH 2, District Health Unit, Tsadza </t>
  </si>
  <si>
    <t>Emi Tekpan Tifin</t>
  </si>
  <si>
    <t>GRA Area</t>
  </si>
  <si>
    <t>Emi Ndakudi</t>
  </si>
  <si>
    <t>Emi Ndakudi Tifin</t>
  </si>
  <si>
    <t>Emi Nda Kadir</t>
  </si>
  <si>
    <t>Eluwa</t>
  </si>
  <si>
    <t>Kokodo Area</t>
  </si>
  <si>
    <t>Kokodo Dispensary</t>
  </si>
  <si>
    <t>Fulani Settlement Kokodo</t>
  </si>
  <si>
    <t>Hausawa Kokodo</t>
  </si>
  <si>
    <t>Truck 35 km</t>
  </si>
  <si>
    <t>Kusoniguba</t>
  </si>
  <si>
    <t>Lataworo</t>
  </si>
  <si>
    <t>Hausawa Lataworo</t>
  </si>
  <si>
    <t>Fulani Settlement Lataworo</t>
  </si>
  <si>
    <t>Gada Eluwa</t>
  </si>
  <si>
    <t>Chelevun</t>
  </si>
  <si>
    <t>Arawa</t>
  </si>
  <si>
    <t>General Hospital Lafiagi</t>
  </si>
  <si>
    <t>Cheketa</t>
  </si>
  <si>
    <t>Gaa Bawa</t>
  </si>
  <si>
    <t>Emi Likali B</t>
  </si>
  <si>
    <t>Efu Etsu Baba Kudu</t>
  </si>
  <si>
    <t>Emi Girike A</t>
  </si>
  <si>
    <t>Emi Girike B</t>
  </si>
  <si>
    <t>Emi Girike C</t>
  </si>
  <si>
    <t>Gada</t>
  </si>
  <si>
    <t>Kuso Gbogi</t>
  </si>
  <si>
    <t>Lafiagi III</t>
  </si>
  <si>
    <t xml:space="preserve">Gbadagun </t>
  </si>
  <si>
    <t>Fulani Gbadagun</t>
  </si>
  <si>
    <t xml:space="preserve">Gagara </t>
  </si>
  <si>
    <t>Fulani Gagara</t>
  </si>
  <si>
    <t>Efan Lata</t>
  </si>
  <si>
    <t>Fulani Effan</t>
  </si>
  <si>
    <t>Wariku</t>
  </si>
  <si>
    <t>Fulani Wariku</t>
  </si>
  <si>
    <t>Bacitagi</t>
  </si>
  <si>
    <t>Fulani Bacitagi</t>
  </si>
  <si>
    <t xml:space="preserve">Gbugbu </t>
  </si>
  <si>
    <t>Dispensary Gbugbu</t>
  </si>
  <si>
    <t>16km</t>
  </si>
  <si>
    <t>Truck 16km</t>
  </si>
  <si>
    <t>Sabo Gbugbu</t>
  </si>
  <si>
    <t>Emi Worogi Gbugbu</t>
  </si>
  <si>
    <t>Gamji</t>
  </si>
  <si>
    <t>Angwa Issa</t>
  </si>
  <si>
    <t>Angwa Nda Sibi</t>
  </si>
  <si>
    <t>Fulani Gada Patigi road</t>
  </si>
  <si>
    <t>Manganiko Ndanangi</t>
  </si>
  <si>
    <t>Ndeji</t>
  </si>
  <si>
    <t>Ndejitsu Lema House</t>
  </si>
  <si>
    <t>Yes</t>
  </si>
  <si>
    <t>Rocky</t>
  </si>
  <si>
    <t>Truck 20km, Motocycle 5km</t>
  </si>
  <si>
    <t>Fulani Ndeji</t>
  </si>
  <si>
    <t>Dukawa Ndeji</t>
  </si>
  <si>
    <t>Gida Jauro</t>
  </si>
  <si>
    <t>Gida Makeri</t>
  </si>
  <si>
    <t>Kessam</t>
  </si>
  <si>
    <t xml:space="preserve">Lema </t>
  </si>
  <si>
    <t>Orthopedic Lema</t>
  </si>
  <si>
    <t xml:space="preserve">Fulani Lema </t>
  </si>
  <si>
    <t>Dubba</t>
  </si>
  <si>
    <t>Sabagina</t>
  </si>
  <si>
    <t>Fulani Sabagina</t>
  </si>
  <si>
    <t>Maganiko Ndetsu</t>
  </si>
  <si>
    <t>Toga</t>
  </si>
  <si>
    <t>Dubugi</t>
  </si>
  <si>
    <t>Fada</t>
  </si>
  <si>
    <t>Kpotun Woro</t>
  </si>
  <si>
    <t>Fulani Kpotuworo</t>
  </si>
  <si>
    <t>Emi Nnabagi</t>
  </si>
  <si>
    <t>Kambari Chekugi</t>
  </si>
  <si>
    <t>Nda Kudi</t>
  </si>
  <si>
    <t>Gamalegi</t>
  </si>
  <si>
    <t>Heath Post Gamalegi</t>
  </si>
  <si>
    <t>25m</t>
  </si>
  <si>
    <t>Truck 25km</t>
  </si>
  <si>
    <t>Haruna Kata</t>
  </si>
  <si>
    <t>Fulani Gboyedoko</t>
  </si>
  <si>
    <t>Gbale</t>
  </si>
  <si>
    <t>Cottage Hospital Gbale</t>
  </si>
  <si>
    <t>45km</t>
  </si>
  <si>
    <t>Truck 45km</t>
  </si>
  <si>
    <t>Bokungi</t>
  </si>
  <si>
    <t>Fulnai Bokugi</t>
  </si>
  <si>
    <t>Bishewa</t>
  </si>
  <si>
    <t>Health Post Bishewa</t>
  </si>
  <si>
    <t>Gida Alhaji Audu</t>
  </si>
  <si>
    <t>Gida Alhaji Mancha</t>
  </si>
  <si>
    <t>Gida Alhaji Tambaya</t>
  </si>
  <si>
    <t>Gida Alhaji Mumini</t>
  </si>
  <si>
    <t>Gida Alhaji Abba</t>
  </si>
  <si>
    <t>Fulani Mancha</t>
  </si>
  <si>
    <t>Gede Woro</t>
  </si>
  <si>
    <t>Mancha</t>
  </si>
  <si>
    <t>Emi Lari</t>
  </si>
  <si>
    <t xml:space="preserve">Wode </t>
  </si>
  <si>
    <t>Guye Dadi</t>
  </si>
  <si>
    <t>Maternity and Dispensary Guye Dadi</t>
  </si>
  <si>
    <t>Guye Doko</t>
  </si>
  <si>
    <t>Guye Shaaba</t>
  </si>
  <si>
    <t>Shaaban</t>
  </si>
  <si>
    <t>Cheko</t>
  </si>
  <si>
    <t>Bussa</t>
  </si>
  <si>
    <t>Manko</t>
  </si>
  <si>
    <t>Kpotunko</t>
  </si>
  <si>
    <t>Health Post Kpotunko</t>
  </si>
  <si>
    <t>Yiba</t>
  </si>
  <si>
    <t>Chatta</t>
  </si>
  <si>
    <t>Ndakodawu</t>
  </si>
  <si>
    <t>Kambari Ndakodawu</t>
  </si>
  <si>
    <t>Yawu</t>
  </si>
  <si>
    <t xml:space="preserve">Sabo </t>
  </si>
  <si>
    <t xml:space="preserve">Ganagagi </t>
  </si>
  <si>
    <t>BHC Ganagagi</t>
  </si>
  <si>
    <t>39km</t>
  </si>
  <si>
    <t>Truck 39km</t>
  </si>
  <si>
    <t>Ganagagi Mayaki</t>
  </si>
  <si>
    <t>Sheshi Dangana</t>
  </si>
  <si>
    <t>Fulani Sheshi Dangana</t>
  </si>
  <si>
    <t>Emi Ndaletswa</t>
  </si>
  <si>
    <t>Minjintagi</t>
  </si>
  <si>
    <t>Kanti</t>
  </si>
  <si>
    <t>Dotakimpa</t>
  </si>
  <si>
    <t>Kata Bokungi</t>
  </si>
  <si>
    <t>Sodeko</t>
  </si>
  <si>
    <t>Chekugi</t>
  </si>
  <si>
    <t>Fulani Sodeko</t>
  </si>
  <si>
    <t>Fulani Alhaji Likita</t>
  </si>
  <si>
    <t>Fulani Ganagagi Mayaki</t>
  </si>
  <si>
    <t>Zambufu</t>
  </si>
  <si>
    <t>CHC Zambufu</t>
  </si>
  <si>
    <t>40km</t>
  </si>
  <si>
    <t>Truck 40km</t>
  </si>
  <si>
    <t>Fulani Zambufu</t>
  </si>
  <si>
    <t>Wodekpan</t>
  </si>
  <si>
    <t>Fulani Wodekpan</t>
  </si>
  <si>
    <t>Wodata Sadiku</t>
  </si>
  <si>
    <t>Wodata Rumala</t>
  </si>
  <si>
    <t>Wodata Ndabata</t>
  </si>
  <si>
    <t>Wodata Woro</t>
  </si>
  <si>
    <t>Gada Tsaragi Road</t>
  </si>
  <si>
    <t>Fulani Gada Tsaragi Road</t>
  </si>
  <si>
    <t>Dukawa Gada Tsaragi Road</t>
  </si>
  <si>
    <t>Kawo</t>
  </si>
  <si>
    <t>Tsakpara</t>
  </si>
  <si>
    <t>Gidan Kpanu</t>
  </si>
  <si>
    <t>Lafiagi IV</t>
  </si>
  <si>
    <t xml:space="preserve">Edogi Dukun </t>
  </si>
  <si>
    <t>Edogi Dukun PHC</t>
  </si>
  <si>
    <t>Nil</t>
  </si>
  <si>
    <t>Bus</t>
  </si>
  <si>
    <t>Sabo Edogi</t>
  </si>
  <si>
    <t>Emi Ndamakun Edogi</t>
  </si>
  <si>
    <t>Emi Shaaba Edogi</t>
  </si>
  <si>
    <t>Edogi Tako</t>
  </si>
  <si>
    <t>Emi Rani Edogi</t>
  </si>
  <si>
    <t>Emi Kpangi Edogi</t>
  </si>
  <si>
    <t>Edogi Tifin</t>
  </si>
  <si>
    <t>Emi Estuyakpan Edogi</t>
  </si>
  <si>
    <t>Fulani Settlement Edogi</t>
  </si>
  <si>
    <t>Ekko</t>
  </si>
  <si>
    <t>Sabo Ekko</t>
  </si>
  <si>
    <t>Emi Estuyakpan Ekko</t>
  </si>
  <si>
    <t>Emi Estuyakpan Ekko House</t>
  </si>
  <si>
    <t>22km</t>
  </si>
  <si>
    <t>Emi Shaaba Ekko</t>
  </si>
  <si>
    <t>Emi Liman Ekko</t>
  </si>
  <si>
    <t>Chewuru</t>
  </si>
  <si>
    <t>Gondangi A</t>
  </si>
  <si>
    <t>Gondangi B</t>
  </si>
  <si>
    <t>Sabo Gondangi 1</t>
  </si>
  <si>
    <t>Fulani Settlement Gondagi</t>
  </si>
  <si>
    <t xml:space="preserve">Emi Estuyakpan Tswako </t>
  </si>
  <si>
    <t>Tswako Health Post</t>
  </si>
  <si>
    <t>18km</t>
  </si>
  <si>
    <t>Riverrine</t>
  </si>
  <si>
    <t>Bus and Canoe</t>
  </si>
  <si>
    <t>Movement may be difficult during the raining season</t>
  </si>
  <si>
    <t xml:space="preserve">Emi Luchin Tswako </t>
  </si>
  <si>
    <t>Fulani Settlement Tswako</t>
  </si>
  <si>
    <t>Gbarigi A</t>
  </si>
  <si>
    <t>Gbarigi B</t>
  </si>
  <si>
    <t>Emi Liman Gbarigi</t>
  </si>
  <si>
    <t>Likpata</t>
  </si>
  <si>
    <t>Likpata PHCC</t>
  </si>
  <si>
    <t>Gidan Dogo Likpata</t>
  </si>
  <si>
    <t>Efu Gukogi Likpata</t>
  </si>
  <si>
    <t>Pututa</t>
  </si>
  <si>
    <t>Emi Lashan Pututa</t>
  </si>
  <si>
    <t>L.G.A Dispensary Pututa</t>
  </si>
  <si>
    <t>Emi Lashan Pututa House</t>
  </si>
  <si>
    <t>19km</t>
  </si>
  <si>
    <t>Emi Shaaba Pututa</t>
  </si>
  <si>
    <t>Emi Tsawdya Pututa</t>
  </si>
  <si>
    <t>Emi Kpotun Pututa</t>
  </si>
  <si>
    <t>Emi Majinko Pututa</t>
  </si>
  <si>
    <t>Emi Majinko Pututa House</t>
  </si>
  <si>
    <t>Emi Tsadzako Pututa</t>
  </si>
  <si>
    <t>Taiwo Pututa</t>
  </si>
  <si>
    <t>Fulani Settlement Pututa</t>
  </si>
  <si>
    <t>Effagi</t>
  </si>
  <si>
    <t>Elumaba</t>
  </si>
  <si>
    <t>Shiko</t>
  </si>
  <si>
    <t>Esun Tifin</t>
  </si>
  <si>
    <t>Esun Tako</t>
  </si>
  <si>
    <t>Health Post Esun</t>
  </si>
  <si>
    <t>21km</t>
  </si>
  <si>
    <t>Fulani Settlement Esun</t>
  </si>
  <si>
    <t>Donko</t>
  </si>
  <si>
    <t>Kpotogo</t>
  </si>
  <si>
    <t>Gana Gana</t>
  </si>
  <si>
    <t>Bakudu</t>
  </si>
  <si>
    <t>Rukpete</t>
  </si>
  <si>
    <t>Ebangi</t>
  </si>
  <si>
    <t>Fulani Settlement Ebangi</t>
  </si>
  <si>
    <t>Kpasha Wuro</t>
  </si>
  <si>
    <t>Kpasha 1</t>
  </si>
  <si>
    <t xml:space="preserve"> Alh. Abu Kpasha Woro House</t>
  </si>
  <si>
    <t>27km</t>
  </si>
  <si>
    <t>Kpasha 2</t>
  </si>
  <si>
    <t>Kpasha 3</t>
  </si>
  <si>
    <t>Fulani Settlement Kpasha</t>
  </si>
  <si>
    <t>Baganko</t>
  </si>
  <si>
    <t>Chikangi</t>
  </si>
  <si>
    <t>Dzara</t>
  </si>
  <si>
    <t>Health Post Dsara</t>
  </si>
  <si>
    <t>24km</t>
  </si>
  <si>
    <t>Funti</t>
  </si>
  <si>
    <t>Kpangulu</t>
  </si>
  <si>
    <t>Guduzuru A</t>
  </si>
  <si>
    <t>Guduzuru B</t>
  </si>
  <si>
    <t>Dzanagun Tifin</t>
  </si>
  <si>
    <t>Dzanagun Tako</t>
  </si>
  <si>
    <t>Kpankpanragi</t>
  </si>
  <si>
    <t>Shonga I</t>
  </si>
  <si>
    <t>Surulere Area</t>
  </si>
  <si>
    <t>Kpilegi</t>
  </si>
  <si>
    <t>Efu Liman</t>
  </si>
  <si>
    <t>PHC Shonga</t>
  </si>
  <si>
    <t>Goyifu</t>
  </si>
  <si>
    <t>Maternity Center Shonga</t>
  </si>
  <si>
    <t>140km</t>
  </si>
  <si>
    <t>Truck</t>
  </si>
  <si>
    <t>Bindofu</t>
  </si>
  <si>
    <t>Masallachi Bologi</t>
  </si>
  <si>
    <t>Tunga Nabaza</t>
  </si>
  <si>
    <t>Asirisofu</t>
  </si>
  <si>
    <t>Emi Lakpene House</t>
  </si>
  <si>
    <t>141km</t>
  </si>
  <si>
    <t>Lubasafu</t>
  </si>
  <si>
    <t>Efu Ndatwaki</t>
  </si>
  <si>
    <t>Efu Tsaduko</t>
  </si>
  <si>
    <t>Tifin Bariki</t>
  </si>
  <si>
    <t>Tswatagi</t>
  </si>
  <si>
    <t>Kpatako</t>
  </si>
  <si>
    <t>Ankurifu</t>
  </si>
  <si>
    <t>Emi Kpangi</t>
  </si>
  <si>
    <t>Efu Ndalikalinusa</t>
  </si>
  <si>
    <t>Tungadadi</t>
  </si>
  <si>
    <t>Efu Mansharu</t>
  </si>
  <si>
    <t>Alhaji Alfa House</t>
  </si>
  <si>
    <t>142km</t>
  </si>
  <si>
    <t>Basin Quarters Fulani</t>
  </si>
  <si>
    <t>Tswata Bangi</t>
  </si>
  <si>
    <t>Tswatako</t>
  </si>
  <si>
    <t>Tungar Haruna</t>
  </si>
  <si>
    <t>Efu Ndayagi</t>
  </si>
  <si>
    <t>Alhaji Mamma House</t>
  </si>
  <si>
    <t>145km</t>
  </si>
  <si>
    <t>Kusogi</t>
  </si>
  <si>
    <t>Bafinta</t>
  </si>
  <si>
    <t>Gona Dogo</t>
  </si>
  <si>
    <t>Emi Gozan</t>
  </si>
  <si>
    <t>Yimagi</t>
  </si>
  <si>
    <t>Kochegi</t>
  </si>
  <si>
    <t>Kpataringi</t>
  </si>
  <si>
    <t>Tunga Shai</t>
  </si>
  <si>
    <t>Hausa Settelment</t>
  </si>
  <si>
    <t>Emi Mooche</t>
  </si>
  <si>
    <t>Emi Mooche House</t>
  </si>
  <si>
    <t>146km</t>
  </si>
  <si>
    <t>Shonga II</t>
  </si>
  <si>
    <t>Emi Maajin</t>
  </si>
  <si>
    <t>Emi Kurefu</t>
  </si>
  <si>
    <t>PHC Kanko</t>
  </si>
  <si>
    <t>Kanko PHC Edu</t>
  </si>
  <si>
    <t>75km</t>
  </si>
  <si>
    <t>Emi Ndachefu</t>
  </si>
  <si>
    <t>Emi Ladan</t>
  </si>
  <si>
    <t>Emi Manuga Worogi</t>
  </si>
  <si>
    <t>Emi Dokochi</t>
  </si>
  <si>
    <t>Solawo</t>
  </si>
  <si>
    <t>Ruga Ali Bororo</t>
  </si>
  <si>
    <t>Ruga Alhaji Kere</t>
  </si>
  <si>
    <t>Ruga Apaji</t>
  </si>
  <si>
    <t>Patiokun</t>
  </si>
  <si>
    <t>Fulani Camp Dumagi</t>
  </si>
  <si>
    <t>Gboro Manzuakwa</t>
  </si>
  <si>
    <t xml:space="preserve">PHC Gboro </t>
  </si>
  <si>
    <t>Gboro PHC Edu</t>
  </si>
  <si>
    <t>72km</t>
  </si>
  <si>
    <t>Gboro Gondan</t>
  </si>
  <si>
    <t>Gboro Ganaga</t>
  </si>
  <si>
    <t>Gboro Patigi</t>
  </si>
  <si>
    <t>Gboro Mayaki</t>
  </si>
  <si>
    <t>Gboro Mandzakwo Tifin</t>
  </si>
  <si>
    <t>Gboro Manfu</t>
  </si>
  <si>
    <t>Gboro Bindofu</t>
  </si>
  <si>
    <t>Gboro Nda Gbeji</t>
  </si>
  <si>
    <t>Gboro Estu Yankpa</t>
  </si>
  <si>
    <t>Ruga Sheshi</t>
  </si>
  <si>
    <t>Ruga Usman</t>
  </si>
  <si>
    <t>Farm 17</t>
  </si>
  <si>
    <t>Ruga Alhaji Lagi</t>
  </si>
  <si>
    <t>Emi Daru</t>
  </si>
  <si>
    <t>Maternity Center Dumegi</t>
  </si>
  <si>
    <t>60km</t>
  </si>
  <si>
    <t>Emi Sanmari</t>
  </si>
  <si>
    <t>Emi Kpafen</t>
  </si>
  <si>
    <t>Emi Shaaba Dumagi</t>
  </si>
  <si>
    <t>Ruga Autta</t>
  </si>
  <si>
    <t>Ndache Saba</t>
  </si>
  <si>
    <t>Ruga Tashi</t>
  </si>
  <si>
    <t>Ruga Jema</t>
  </si>
  <si>
    <t>Ruga Mal. Idris Kongila</t>
  </si>
  <si>
    <t>Manuga</t>
  </si>
  <si>
    <t>Ruga Maisade</t>
  </si>
  <si>
    <t>Ruga Muraji</t>
  </si>
  <si>
    <t>Ruga Kuraji</t>
  </si>
  <si>
    <t>Tankunwagi</t>
  </si>
  <si>
    <t>Ruga Alhaji Adamu</t>
  </si>
  <si>
    <t>Ndabata</t>
  </si>
  <si>
    <t>Dispensary Ndabata</t>
  </si>
  <si>
    <t>Ndazhitsu Ndabata House</t>
  </si>
  <si>
    <t>80km</t>
  </si>
  <si>
    <t>Road is sandy and eroded by erosion</t>
  </si>
  <si>
    <t>Truck 70km, Motocycle or Tractor 10km</t>
  </si>
  <si>
    <t>Ndabata Tachi</t>
  </si>
  <si>
    <t>Ndabata Patigi</t>
  </si>
  <si>
    <t>Kpandara Worogi</t>
  </si>
  <si>
    <t>Swasun</t>
  </si>
  <si>
    <t>Kenberifu</t>
  </si>
  <si>
    <t>Shigon</t>
  </si>
  <si>
    <t>Sokoalabe</t>
  </si>
  <si>
    <t>Buke</t>
  </si>
  <si>
    <t>Ruga Mohammed Shigon</t>
  </si>
  <si>
    <t>Ruga Mallam Umar</t>
  </si>
  <si>
    <t>Tsufeneti Tifin</t>
  </si>
  <si>
    <t>Tufene Tachi</t>
  </si>
  <si>
    <t>Health Post Tufene Tachi</t>
  </si>
  <si>
    <t>Emi Tsuyenkpa Tufene House</t>
  </si>
  <si>
    <t>82km</t>
  </si>
  <si>
    <t>Truck 70km, Motocycle or Tractor 12km</t>
  </si>
  <si>
    <t>Tufene Emi Manzhi</t>
  </si>
  <si>
    <t>Ruga Muminu</t>
  </si>
  <si>
    <t>Tsakpata</t>
  </si>
  <si>
    <t>Sabo Yahaya</t>
  </si>
  <si>
    <t>Shonga III</t>
  </si>
  <si>
    <t>Sanchitagi Tako</t>
  </si>
  <si>
    <t>Health Post Sanchitagi</t>
  </si>
  <si>
    <t>Sanchitagi Health Post</t>
  </si>
  <si>
    <t>70km</t>
  </si>
  <si>
    <t>Sanchitagi Tifi</t>
  </si>
  <si>
    <t>Sanchitagi Lochitagi</t>
  </si>
  <si>
    <t>Sanchitagi Market</t>
  </si>
  <si>
    <t>Chikagi Tifi</t>
  </si>
  <si>
    <t>Chikagi Woro</t>
  </si>
  <si>
    <t xml:space="preserve">Ruga Abdullahi </t>
  </si>
  <si>
    <t>Ruga Alhaji Labo</t>
  </si>
  <si>
    <t>Zimbabwe  Farm 1</t>
  </si>
  <si>
    <t xml:space="preserve">Ruga Galadima </t>
  </si>
  <si>
    <t>Ruga Musa</t>
  </si>
  <si>
    <t>Todo Tachigi</t>
  </si>
  <si>
    <t>56km</t>
  </si>
  <si>
    <t>Todo Muchita</t>
  </si>
  <si>
    <t>Todo Emi Worogi</t>
  </si>
  <si>
    <t>Todo Emi Kpangi</t>
  </si>
  <si>
    <t>Ruga Zubaru</t>
  </si>
  <si>
    <t>Zimbabwe  Farm 2</t>
  </si>
  <si>
    <t>Ruga Guda</t>
  </si>
  <si>
    <t>Faigi Ndarani</t>
  </si>
  <si>
    <t>47km</t>
  </si>
  <si>
    <t>Faigi Kautsazhi</t>
  </si>
  <si>
    <t>Faigi Ndacheko</t>
  </si>
  <si>
    <t>Faigi Emi Manchi</t>
  </si>
  <si>
    <t>Tsaduko</t>
  </si>
  <si>
    <t>Makwagi</t>
  </si>
  <si>
    <t>Dede Nigi</t>
  </si>
  <si>
    <t>Ruga Ibrahim</t>
  </si>
  <si>
    <t>Chetta Giragi</t>
  </si>
  <si>
    <t>Chetta Mayaki</t>
  </si>
  <si>
    <t>Ruga Alhaji Magaji</t>
  </si>
  <si>
    <t>Ndakansa Solawo</t>
  </si>
  <si>
    <t>48km</t>
  </si>
  <si>
    <t>Ndakansa Liman</t>
  </si>
  <si>
    <t>Ruga Babuga</t>
  </si>
  <si>
    <t>Chetta Buro</t>
  </si>
  <si>
    <t>Chetta Kanshi</t>
  </si>
  <si>
    <t>Ruga Damanu</t>
  </si>
  <si>
    <t>Zimbabwe  Farm 4</t>
  </si>
  <si>
    <t>Kambari</t>
  </si>
  <si>
    <t>Dukawa Ndakasa</t>
  </si>
  <si>
    <t>Zimbabwe  Farm 3</t>
  </si>
  <si>
    <t>Ruga Manu</t>
  </si>
  <si>
    <t>Ogudu</t>
  </si>
  <si>
    <t>64km</t>
  </si>
  <si>
    <t xml:space="preserve">Truck </t>
  </si>
  <si>
    <t>Ogudu Hausa</t>
  </si>
  <si>
    <t>Gumbagi</t>
  </si>
  <si>
    <t>Efu Liman Tada</t>
  </si>
  <si>
    <t>Efu Tsadu Tada</t>
  </si>
  <si>
    <t>Efu Gagu Chigi</t>
  </si>
  <si>
    <t>Efu Liman Chigi</t>
  </si>
  <si>
    <t>Ruga Abu</t>
  </si>
  <si>
    <t>Dukawa Chigi</t>
  </si>
  <si>
    <t>Ruga Buba ndakasa</t>
  </si>
  <si>
    <t>Fulani Babuga</t>
  </si>
  <si>
    <t>GildaTanko Ogudu</t>
  </si>
  <si>
    <t>Gilda Usman Ogudu</t>
  </si>
  <si>
    <t>Gilda Michael</t>
  </si>
  <si>
    <t>Tsaragi I</t>
  </si>
  <si>
    <t>Emi Ndecheko</t>
  </si>
  <si>
    <t>Dispensary Mawokpan</t>
  </si>
  <si>
    <t>John Orogun House Mawokpan</t>
  </si>
  <si>
    <t>95km</t>
  </si>
  <si>
    <t>Sandy and erosion during the raining season</t>
  </si>
  <si>
    <t>Truck 80km, Small Truck 15km</t>
  </si>
  <si>
    <t>Emi Majindu</t>
  </si>
  <si>
    <t>Rogunyofu</t>
  </si>
  <si>
    <t>Emi Sodegi</t>
  </si>
  <si>
    <t>Emi Ndabugi</t>
  </si>
  <si>
    <t>Boribo</t>
  </si>
  <si>
    <t>Letswan</t>
  </si>
  <si>
    <t>Dada Tifin</t>
  </si>
  <si>
    <t>Dada Tako</t>
  </si>
  <si>
    <t>Emi Madu</t>
  </si>
  <si>
    <t>Eyeforogi Tifin</t>
  </si>
  <si>
    <t>Niguba</t>
  </si>
  <si>
    <t>Health Post Niguba</t>
  </si>
  <si>
    <t>74km</t>
  </si>
  <si>
    <t>Truck 70km, Motocycle 4km</t>
  </si>
  <si>
    <t>Gwago</t>
  </si>
  <si>
    <t>Gwago Fulani Camp</t>
  </si>
  <si>
    <t>Gudugi 1</t>
  </si>
  <si>
    <t>Gudugi 2</t>
  </si>
  <si>
    <t>Maako</t>
  </si>
  <si>
    <t>Maako Fulani Camp</t>
  </si>
  <si>
    <t>Yabatagi</t>
  </si>
  <si>
    <t>Mangoro Tagi</t>
  </si>
  <si>
    <t>Ekpan</t>
  </si>
  <si>
    <t>Patigi Adewo</t>
  </si>
  <si>
    <t>Patigi Adewo Fulani Camp</t>
  </si>
  <si>
    <t>Gunba</t>
  </si>
  <si>
    <t>Magbofu</t>
  </si>
  <si>
    <t>Dispensary Kpandaragi</t>
  </si>
  <si>
    <t>76km</t>
  </si>
  <si>
    <t>Kpotswafu</t>
  </si>
  <si>
    <t>Kpokpota</t>
  </si>
  <si>
    <t>Maakoworo</t>
  </si>
  <si>
    <t>Sabofu</t>
  </si>
  <si>
    <t>Binifu</t>
  </si>
  <si>
    <t>Emicheche</t>
  </si>
  <si>
    <t>Emi Npan</t>
  </si>
  <si>
    <t>Ndafaitigi</t>
  </si>
  <si>
    <t>Twamagi</t>
  </si>
  <si>
    <t>Emi Tsunyakpa Batakpan</t>
  </si>
  <si>
    <t>Health Post Batakpan</t>
  </si>
  <si>
    <t>Emi Shaabatsunyakpa Batakpan</t>
  </si>
  <si>
    <t>Emi Liman Batakpan</t>
  </si>
  <si>
    <t>Emi Ndakogbogbo Batakpan</t>
  </si>
  <si>
    <t>Emi Madiw Batakpan</t>
  </si>
  <si>
    <t>Emi Ndagura Batakpan</t>
  </si>
  <si>
    <t>Emi Tacin Batakpan</t>
  </si>
  <si>
    <t>Emi Sonzami Batakpan</t>
  </si>
  <si>
    <t>Ndafa Tako</t>
  </si>
  <si>
    <t>Ndafa Tako Fulani Camp</t>
  </si>
  <si>
    <t>Ndafa Tifin</t>
  </si>
  <si>
    <t>Ndafa Tifin Fulani Camp</t>
  </si>
  <si>
    <t>Gbadagun Tako</t>
  </si>
  <si>
    <t>MPHC Gbadagun</t>
  </si>
  <si>
    <t>Gbadagun MPHC</t>
  </si>
  <si>
    <t>85km</t>
  </si>
  <si>
    <t>Sandy and reverine during the raining season</t>
  </si>
  <si>
    <t>Truck 70km, Motocycle 15km</t>
  </si>
  <si>
    <t>Gbadagun Tifin</t>
  </si>
  <si>
    <t>Gbadagun Fulani Camp</t>
  </si>
  <si>
    <t>Essanshi</t>
  </si>
  <si>
    <t>Gbaguta</t>
  </si>
  <si>
    <t>Patiko</t>
  </si>
  <si>
    <t>Maternity and Dispensary Patiko</t>
  </si>
  <si>
    <t>Patiko Fulani Camp</t>
  </si>
  <si>
    <t>Lealea Magbo</t>
  </si>
  <si>
    <t>Jiyade</t>
  </si>
  <si>
    <t>Ndazhitsu Jiyade House</t>
  </si>
  <si>
    <t>99km</t>
  </si>
  <si>
    <t>Jiyade Fulani Camp</t>
  </si>
  <si>
    <t>Gudugi Lati</t>
  </si>
  <si>
    <t>Kpache</t>
  </si>
  <si>
    <t>Lealea Bata</t>
  </si>
  <si>
    <t>Daracita</t>
  </si>
  <si>
    <t>Edogi Etsu Nyankpan</t>
  </si>
  <si>
    <t>Truck 70km, Motocycle 6km</t>
  </si>
  <si>
    <t>Edogi Tswachi</t>
  </si>
  <si>
    <t xml:space="preserve">Pati Dati </t>
  </si>
  <si>
    <t>Emi Tsagba</t>
  </si>
  <si>
    <t>Kange Ndadams</t>
  </si>
  <si>
    <t>Kange Gudu</t>
  </si>
  <si>
    <t>Kange Tsunyakpa</t>
  </si>
  <si>
    <t>Ankoro</t>
  </si>
  <si>
    <t>Karati 1</t>
  </si>
  <si>
    <t>Karati Egba</t>
  </si>
  <si>
    <t>Karati Fulani Camp</t>
  </si>
  <si>
    <t>Tsaragi II</t>
  </si>
  <si>
    <t>Emi Etsuyankpa Mokwagi</t>
  </si>
  <si>
    <t>Health Post Mokwagi</t>
  </si>
  <si>
    <t>138km</t>
  </si>
  <si>
    <t>Emi Liman Mokwagi</t>
  </si>
  <si>
    <t>Emi Gbadagu Mokwagi</t>
  </si>
  <si>
    <t>Emi Ndaduko Mokwagi</t>
  </si>
  <si>
    <t>Emi Aboni Mokwagi</t>
  </si>
  <si>
    <t>Emi Vugi Mokwagi</t>
  </si>
  <si>
    <t>Emi Ndazhitsu Vugi Mokwagi</t>
  </si>
  <si>
    <t>Quarters Mokwagi- Pati Tunku</t>
  </si>
  <si>
    <t xml:space="preserve">Tunku </t>
  </si>
  <si>
    <t>Ndagada</t>
  </si>
  <si>
    <t>Emi Ndazhitsu Mangorota Woro</t>
  </si>
  <si>
    <t xml:space="preserve">Emi Ndagimamu Mangorota </t>
  </si>
  <si>
    <t>Emi Ndazhitsu Mangorota Gbako</t>
  </si>
  <si>
    <t>Emi Mayaki Mangorota Gbako</t>
  </si>
  <si>
    <t>Emi Ndako Saba Mangorota Gbako</t>
  </si>
  <si>
    <t>Ebaman Mokwagi</t>
  </si>
  <si>
    <t>Dukawa Mokwagi</t>
  </si>
  <si>
    <t>Bacita Camp Mokwagi</t>
  </si>
  <si>
    <t>Kabarifu</t>
  </si>
  <si>
    <t>Todo Hausa</t>
  </si>
  <si>
    <t>Emi Etsuyankpa Fanagun</t>
  </si>
  <si>
    <t>127km</t>
  </si>
  <si>
    <t>Emi Liman Fanagun</t>
  </si>
  <si>
    <t>Emi Tsadu Fanagun</t>
  </si>
  <si>
    <t>Emi Ndejiko Fanagun</t>
  </si>
  <si>
    <t>Emi Sokere Fanagun</t>
  </si>
  <si>
    <t>Emi Ndatswayan Fanagun</t>
  </si>
  <si>
    <t>Emi Magaji Fanagun</t>
  </si>
  <si>
    <t>Gona Dogo 1 Fanagun</t>
  </si>
  <si>
    <t>Gona Dogo 2 Fanagun</t>
  </si>
  <si>
    <t>Gona Dogo 3 Fanagun</t>
  </si>
  <si>
    <t>Gidan Modi Fanagun</t>
  </si>
  <si>
    <t>Gidan Bedu Fanagu</t>
  </si>
  <si>
    <t>Gidan Sani Fanagu</t>
  </si>
  <si>
    <t>Emi Ndacheko Belle Woro</t>
  </si>
  <si>
    <t>Emi Ndaliman Belle Woro</t>
  </si>
  <si>
    <t>Emi Ndatsadu Belle Woro</t>
  </si>
  <si>
    <t>Emi Etsuyankpa Belle Woro</t>
  </si>
  <si>
    <t>Emi Borozhi Belle Woro</t>
  </si>
  <si>
    <t>Yelwa Gbako</t>
  </si>
  <si>
    <t>Emi Etsuyankpa Belle Gbako</t>
  </si>
  <si>
    <t>Dispensary Belle</t>
  </si>
  <si>
    <t>139km</t>
  </si>
  <si>
    <t>Emi Nda Liman Belle Gbako</t>
  </si>
  <si>
    <t>Emi Ndacheko Belle Gbako</t>
  </si>
  <si>
    <t>Emi Ndatsadu Belle Gbako</t>
  </si>
  <si>
    <t>Yelwa Woro</t>
  </si>
  <si>
    <t>Ndache Woye</t>
  </si>
  <si>
    <t>Dukawa Ndache Woye</t>
  </si>
  <si>
    <t>Emi Etsuyankpa Gbere Woro</t>
  </si>
  <si>
    <t>Dispensary Gbere</t>
  </si>
  <si>
    <t>Emi Liman Gbere Woro</t>
  </si>
  <si>
    <t>Emi Cheche Gbere Woro</t>
  </si>
  <si>
    <t>Emi Sokere Gbere Woro</t>
  </si>
  <si>
    <t>Emi Tsadu Gbere Woro</t>
  </si>
  <si>
    <t>Emi Etsuyankpa Gbere Gbako</t>
  </si>
  <si>
    <t>Emi Ndacheko Gbere Gbako</t>
  </si>
  <si>
    <t>Emi Maajin Gbere Gbako</t>
  </si>
  <si>
    <t>Emi Ndatswayan Gbere Gbako</t>
  </si>
  <si>
    <t>Cinima Area</t>
  </si>
  <si>
    <t>Ndana Area</t>
  </si>
  <si>
    <t>Siwoku Area</t>
  </si>
  <si>
    <t>Waziri Quarters</t>
  </si>
  <si>
    <t>Research Area</t>
  </si>
  <si>
    <t>Garage Area</t>
  </si>
  <si>
    <t>Nepa Quarters</t>
  </si>
  <si>
    <t>Shaaba Quarters</t>
  </si>
  <si>
    <t>Police Quarter</t>
  </si>
  <si>
    <t>Owolewa</t>
  </si>
  <si>
    <t>Zaira Road Area</t>
  </si>
  <si>
    <t>Audu Bubba</t>
  </si>
  <si>
    <t>Sule Ibrahim Road</t>
  </si>
  <si>
    <t>Maternity Area</t>
  </si>
  <si>
    <t>Maternity Center Batchita</t>
  </si>
  <si>
    <t>Booht House</t>
  </si>
  <si>
    <t>Shishita</t>
  </si>
  <si>
    <t>Manfu</t>
  </si>
  <si>
    <t>Health Post Manfu</t>
  </si>
  <si>
    <t>132km</t>
  </si>
  <si>
    <t>Emigbazhi</t>
  </si>
  <si>
    <t>Mamu</t>
  </si>
  <si>
    <t>Godan</t>
  </si>
  <si>
    <t>Lealea Woro</t>
  </si>
  <si>
    <t>Lealea Ndakwo</t>
  </si>
  <si>
    <t>Lealea Majin</t>
  </si>
  <si>
    <t>Emi Mandzurugi</t>
  </si>
  <si>
    <t>Gulufu</t>
  </si>
  <si>
    <t>Luma</t>
  </si>
  <si>
    <t>Ndacheko</t>
  </si>
  <si>
    <t>Egbangi</t>
  </si>
  <si>
    <t>Ele Kore</t>
  </si>
  <si>
    <t>117km</t>
  </si>
  <si>
    <t>Kongo Road</t>
  </si>
  <si>
    <t>Gbako Area</t>
  </si>
  <si>
    <t>Goddy Bread Area</t>
  </si>
  <si>
    <t>Nitel Area</t>
  </si>
  <si>
    <t>St. Brighter Catholic Hospital Area</t>
  </si>
  <si>
    <t>Niaco Quarters</t>
  </si>
  <si>
    <t>Olowo Belle Area</t>
  </si>
  <si>
    <t>Bacita Village</t>
  </si>
  <si>
    <t>Ndazhitsu Bachita Village House</t>
  </si>
  <si>
    <t>122km</t>
  </si>
  <si>
    <t>Low Cost Area</t>
  </si>
  <si>
    <t xml:space="preserve">Efu Bello </t>
  </si>
  <si>
    <t>Ndache Ndafa</t>
  </si>
  <si>
    <t>Efu Abu</t>
  </si>
  <si>
    <t>UMCA Area</t>
  </si>
  <si>
    <t>Efu Lafiagi</t>
  </si>
  <si>
    <t>Sabo Line</t>
  </si>
  <si>
    <t>Ogo Oluwa Area</t>
  </si>
  <si>
    <t>Eveki</t>
  </si>
  <si>
    <t>Elemosho Area</t>
  </si>
  <si>
    <t>Elemosho House</t>
  </si>
  <si>
    <t>120km</t>
  </si>
  <si>
    <t>Living Faith Area</t>
  </si>
  <si>
    <t>Kaba Road</t>
  </si>
  <si>
    <t>Tsode Road</t>
  </si>
  <si>
    <t>Ahman Patigi Roag</t>
  </si>
  <si>
    <t>Manasa Area</t>
  </si>
  <si>
    <t>Housing Area</t>
  </si>
  <si>
    <t>Lagos Road</t>
  </si>
  <si>
    <t>Tsaragi III</t>
  </si>
  <si>
    <t>Etsu Palace</t>
  </si>
  <si>
    <t>Estu Tsaragi Palace</t>
  </si>
  <si>
    <t>Efu Mayara</t>
  </si>
  <si>
    <t>Efu Etsu Sule</t>
  </si>
  <si>
    <t>Efu Tsakama</t>
  </si>
  <si>
    <t>Efu Ndamagbo</t>
  </si>
  <si>
    <t>Efu Ndadzlu</t>
  </si>
  <si>
    <t>Efu Ndadzuko Tifin</t>
  </si>
  <si>
    <t>Efu Manfada</t>
  </si>
  <si>
    <t>Efu Gbazhi</t>
  </si>
  <si>
    <t>Efu Man Maliki</t>
  </si>
  <si>
    <t>Efu Tswachizhi</t>
  </si>
  <si>
    <t>Bokungi Ndalati</t>
  </si>
  <si>
    <t>Mission House Bakungi Dalati</t>
  </si>
  <si>
    <t>Mission Tiffin</t>
  </si>
  <si>
    <t>Mission Tako</t>
  </si>
  <si>
    <t>Maternity Center Tsaragi</t>
  </si>
  <si>
    <t>79km</t>
  </si>
  <si>
    <t>Sabo Tako</t>
  </si>
  <si>
    <t>Sabo Tiffin</t>
  </si>
  <si>
    <t>Bakagi Area</t>
  </si>
  <si>
    <t>Kaaba Area</t>
  </si>
  <si>
    <t>Tuss/ New Yidi Area</t>
  </si>
  <si>
    <t>Cottage Hospital Tsaragi</t>
  </si>
  <si>
    <t>Baba Ibrahim Area</t>
  </si>
  <si>
    <t>Efu Magajin Gozhi</t>
  </si>
  <si>
    <t>Efu Mansidi</t>
  </si>
  <si>
    <t>Kokonna</t>
  </si>
  <si>
    <t>Fulani Kabba Area</t>
  </si>
  <si>
    <t>Efu Liman Woro</t>
  </si>
  <si>
    <t>Efu Tswatafu</t>
  </si>
  <si>
    <t>78km</t>
  </si>
  <si>
    <t>Efu Lobufu</t>
  </si>
  <si>
    <t>Efu Batakpan Road</t>
  </si>
  <si>
    <t>Efu Tako Shaaba Tswachi</t>
  </si>
  <si>
    <t>Hausa Line/ Abu maiti</t>
  </si>
  <si>
    <t>Efu Nafene</t>
  </si>
  <si>
    <t>Efu Alikali Yunusa</t>
  </si>
  <si>
    <t>Efu Ndadzuko Tako</t>
  </si>
  <si>
    <t>Efu Sokeregi</t>
  </si>
  <si>
    <t>Efu Mayaki</t>
  </si>
  <si>
    <t>Efu Lolokobo</t>
  </si>
  <si>
    <t>Efu Kwakwa</t>
  </si>
  <si>
    <t>Egban Mussun/ Old Market</t>
  </si>
  <si>
    <t>Emi Dongbafu Patidzuru</t>
  </si>
  <si>
    <t>Health Post Patidzuru</t>
  </si>
  <si>
    <t>Emi Tako Patidzuru</t>
  </si>
  <si>
    <t>Emi Swasun Patidzuru</t>
  </si>
  <si>
    <t>Emi Sekiwa Patidzuru</t>
  </si>
  <si>
    <t>Emi Etsuyankpa Patidzuru</t>
  </si>
  <si>
    <t>Kutukpa</t>
  </si>
  <si>
    <t>Kpankorogi</t>
  </si>
  <si>
    <t>Gbaduwa</t>
  </si>
  <si>
    <t>Fulani Patidzuru Geworu</t>
  </si>
  <si>
    <t>Fulani Patidzuru Man Egba</t>
  </si>
  <si>
    <t>Fulani Gbaduwa</t>
  </si>
  <si>
    <t>Fulani Kutukpa</t>
  </si>
  <si>
    <t>Bokungi Ndachiko</t>
  </si>
  <si>
    <t>Bokungi Ndagba</t>
  </si>
  <si>
    <t>Emi Etsuyakpa Nda Cheko</t>
  </si>
  <si>
    <t>Emi Ndazitsu Bokungi Ndagba</t>
  </si>
  <si>
    <t>Ndagba</t>
  </si>
  <si>
    <t>Kochitako</t>
  </si>
  <si>
    <t>Ndabigi 2</t>
  </si>
  <si>
    <t>Ndabigi 2 Fulani</t>
  </si>
  <si>
    <t>Ndabigi 3</t>
  </si>
  <si>
    <t>Fulani Tsakpata</t>
  </si>
  <si>
    <t>Sodegba</t>
  </si>
  <si>
    <t>Ndabini</t>
  </si>
  <si>
    <t>Ndako Yisa</t>
  </si>
  <si>
    <t>Emi Etsuyakpa Kusomunu</t>
  </si>
  <si>
    <t>Dispensary Kusomunu</t>
  </si>
  <si>
    <t>Truck 100km, Motocycle 20km</t>
  </si>
  <si>
    <t>Emi Jyiafo Kusomunu</t>
  </si>
  <si>
    <t>Emi Taruko Kusomunu</t>
  </si>
  <si>
    <t>Malulu</t>
  </si>
  <si>
    <t>Ginda</t>
  </si>
  <si>
    <t>Fedudangi</t>
  </si>
  <si>
    <t>Dugbangi Emi Tako</t>
  </si>
  <si>
    <t>Maternity and Dispensary Dubengi</t>
  </si>
  <si>
    <t>Sandy and riverine during the raining season</t>
  </si>
  <si>
    <t>Dugbangi Emi Etsunyakpa</t>
  </si>
  <si>
    <t>Sokunkpan Tako</t>
  </si>
  <si>
    <t>Sokunkpan Emizitsu</t>
  </si>
  <si>
    <t>Sokunkpan Ndatsawa</t>
  </si>
  <si>
    <t>Kusozhiko</t>
  </si>
  <si>
    <t>Gida Saani</t>
  </si>
  <si>
    <t>Gidan Babuga</t>
  </si>
  <si>
    <t>Mangufu</t>
  </si>
  <si>
    <t>Fulani Bokungi</t>
  </si>
  <si>
    <t>Fulani Yanna Kokona</t>
  </si>
  <si>
    <t>Fulani Fedundagi</t>
  </si>
  <si>
    <t>Hausa Camp Dubangi</t>
  </si>
  <si>
    <t>Ndabigi 1</t>
  </si>
  <si>
    <t xml:space="preserve">Eruku </t>
  </si>
  <si>
    <t>Oke-Orisa</t>
  </si>
  <si>
    <t>PHC ERUKU</t>
  </si>
  <si>
    <t>Insecurity</t>
  </si>
  <si>
    <t>BUS</t>
  </si>
  <si>
    <t>There are some reported cases of kidnapping along that axis</t>
  </si>
  <si>
    <t>Odolomu</t>
  </si>
  <si>
    <t>Odotu</t>
  </si>
  <si>
    <t>Odoaga</t>
  </si>
  <si>
    <t>Oke-Ado</t>
  </si>
  <si>
    <t>Dumex</t>
  </si>
  <si>
    <t>Oke-Desi</t>
  </si>
  <si>
    <t>Ipara</t>
  </si>
  <si>
    <t>Ayede</t>
  </si>
  <si>
    <t>Ileloke</t>
  </si>
  <si>
    <t>Ogua</t>
  </si>
  <si>
    <t>Ifedun</t>
  </si>
  <si>
    <t>Oke-Afe</t>
  </si>
  <si>
    <t>Okemurunmurun</t>
  </si>
  <si>
    <t>Yard</t>
  </si>
  <si>
    <t>ECWA Hospital</t>
  </si>
  <si>
    <t>Gaa Bani</t>
  </si>
  <si>
    <t>Gaa Okoko</t>
  </si>
  <si>
    <t>Gari Industry</t>
  </si>
  <si>
    <t>Oke-Idi Osan</t>
  </si>
  <si>
    <t>Ehin Ote</t>
  </si>
  <si>
    <t>Oke-Arinja</t>
  </si>
  <si>
    <t>Odo-Afin</t>
  </si>
  <si>
    <t>Oke-Ogi</t>
  </si>
  <si>
    <t>Oju Oja</t>
  </si>
  <si>
    <t>Okedi Ogun</t>
  </si>
  <si>
    <t>Olorunsogo</t>
  </si>
  <si>
    <t>Mayegun</t>
  </si>
  <si>
    <t>Produce</t>
  </si>
  <si>
    <t>Filling Station</t>
  </si>
  <si>
    <t>Arodi</t>
  </si>
  <si>
    <t>Mosadire</t>
  </si>
  <si>
    <t>Jaga</t>
  </si>
  <si>
    <t>Oke-Sedo</t>
  </si>
  <si>
    <t>OWA ERUKU PALACE</t>
  </si>
  <si>
    <t>INSECURITY</t>
  </si>
  <si>
    <t>Surulere</t>
  </si>
  <si>
    <t>Seminary Area</t>
  </si>
  <si>
    <t>Odepua</t>
  </si>
  <si>
    <t>Ajirowo</t>
  </si>
  <si>
    <t>Apataje</t>
  </si>
  <si>
    <t>Jegede</t>
  </si>
  <si>
    <t>Alusekere</t>
  </si>
  <si>
    <t>Gigumi</t>
  </si>
  <si>
    <t>Bosere</t>
  </si>
  <si>
    <t>Aba Amole</t>
  </si>
  <si>
    <t>Ajagborigbo</t>
  </si>
  <si>
    <t>Basa aba Saaka</t>
  </si>
  <si>
    <t>Olose</t>
  </si>
  <si>
    <t>Olupako</t>
  </si>
  <si>
    <t>Ayelabowo</t>
  </si>
  <si>
    <t>Aba Owode</t>
  </si>
  <si>
    <t>Ode Iroko</t>
  </si>
  <si>
    <t>Ofo</t>
  </si>
  <si>
    <t>Osin</t>
  </si>
  <si>
    <t>Okitipo</t>
  </si>
  <si>
    <t>Igba-Agun</t>
  </si>
  <si>
    <t>Agbarakasan</t>
  </si>
  <si>
    <t>Abo-Oluwa</t>
  </si>
  <si>
    <t>Isapa</t>
  </si>
  <si>
    <t>Odo-Aga 1</t>
  </si>
  <si>
    <t>PHC ISAPA</t>
  </si>
  <si>
    <t>8KM</t>
  </si>
  <si>
    <t>There is cases of kidnapping along that axis</t>
  </si>
  <si>
    <t>Odo-Ago 2</t>
  </si>
  <si>
    <t>Oke-Abodi</t>
  </si>
  <si>
    <t>Ile-Awure</t>
  </si>
  <si>
    <t>Ile-Aofin</t>
  </si>
  <si>
    <t>Pamike</t>
  </si>
  <si>
    <t>Iliya</t>
  </si>
  <si>
    <t>Isanlu-Isapa</t>
  </si>
  <si>
    <t>Ikimo</t>
  </si>
  <si>
    <t>Odo-Oro</t>
  </si>
  <si>
    <t>Ibarikedo</t>
  </si>
  <si>
    <t>Okelekan</t>
  </si>
  <si>
    <t>Ori Okuta</t>
  </si>
  <si>
    <t>Odo-Itan</t>
  </si>
  <si>
    <t>Ilemela</t>
  </si>
  <si>
    <t>small truck</t>
  </si>
  <si>
    <t>Okelipo</t>
  </si>
  <si>
    <t>Irepe-Okesa</t>
  </si>
  <si>
    <t>Ahinnahu-Okesa</t>
  </si>
  <si>
    <t>Okeagbagun</t>
  </si>
  <si>
    <t>Ileodo-Okesa</t>
  </si>
  <si>
    <t>Isanlu Okesa</t>
  </si>
  <si>
    <t>Omilaju</t>
  </si>
  <si>
    <t>Odokorowo</t>
  </si>
  <si>
    <t>Alauta</t>
  </si>
  <si>
    <t>Otunokesa</t>
  </si>
  <si>
    <t>Okemoro</t>
  </si>
  <si>
    <t>Ojumari</t>
  </si>
  <si>
    <t>Koro</t>
  </si>
  <si>
    <t>Ilobiri</t>
  </si>
  <si>
    <t>Koro PHC</t>
  </si>
  <si>
    <t>Oromu</t>
  </si>
  <si>
    <t>Okepo</t>
  </si>
  <si>
    <t>Ore</t>
  </si>
  <si>
    <t>Ilusa</t>
  </si>
  <si>
    <t>Okerele</t>
  </si>
  <si>
    <t>Odo-Oja</t>
  </si>
  <si>
    <t>Ona Akola</t>
  </si>
  <si>
    <t>Ahingbede</t>
  </si>
  <si>
    <t>Ona-Eruku</t>
  </si>
  <si>
    <t>Okesun</t>
  </si>
  <si>
    <t>Iloro</t>
  </si>
  <si>
    <t>19KM</t>
  </si>
  <si>
    <t>Ainahun</t>
  </si>
  <si>
    <t>Igbonahun</t>
  </si>
  <si>
    <t>Bolorunduro</t>
  </si>
  <si>
    <t>Ilosin</t>
  </si>
  <si>
    <t>Igbaye</t>
  </si>
  <si>
    <t>Bareke</t>
  </si>
  <si>
    <t>Eda</t>
  </si>
  <si>
    <t>Essa</t>
  </si>
  <si>
    <t>Obbo Aiyegunle I</t>
  </si>
  <si>
    <t>Ekela</t>
  </si>
  <si>
    <t>PHC OBBO-AIYEGUNLE</t>
  </si>
  <si>
    <t>there are some reported cases of kidnapping along that axis</t>
  </si>
  <si>
    <t>Iwoye</t>
  </si>
  <si>
    <t>IJigbo</t>
  </si>
  <si>
    <t>Ejiu</t>
  </si>
  <si>
    <t>Iloye</t>
  </si>
  <si>
    <t>Ilemisin</t>
  </si>
  <si>
    <t>Iletemo</t>
  </si>
  <si>
    <t>Oke Owa</t>
  </si>
  <si>
    <t>THEre are some reported cases of kidnapping along that axis</t>
  </si>
  <si>
    <t>Ilogbo</t>
  </si>
  <si>
    <t>Oodo</t>
  </si>
  <si>
    <t>Odo Adua</t>
  </si>
  <si>
    <t>Ijawu</t>
  </si>
  <si>
    <t>Aofin</t>
  </si>
  <si>
    <t>Ile-Oba</t>
  </si>
  <si>
    <t>Odoye</t>
  </si>
  <si>
    <t>Obbo Aiyegunle II</t>
  </si>
  <si>
    <t>IJINMIKIN</t>
  </si>
  <si>
    <t>AWOYE PHC</t>
  </si>
  <si>
    <t>OWALOBBO OF OBBO-AIYEGUNLE PALACE</t>
  </si>
  <si>
    <t>KAJOLA</t>
  </si>
  <si>
    <t>ILOKE</t>
  </si>
  <si>
    <t>IL;AWE</t>
  </si>
  <si>
    <t>AOFIN</t>
  </si>
  <si>
    <t>ISETUA/YARD</t>
  </si>
  <si>
    <t>OKE-ARUKO</t>
  </si>
  <si>
    <t>IWOYE</t>
  </si>
  <si>
    <t>ILARO</t>
  </si>
  <si>
    <t>ISALU</t>
  </si>
  <si>
    <t>ILETEMO</t>
  </si>
  <si>
    <t>ILE-ORO</t>
  </si>
  <si>
    <t>ILE-ORE</t>
  </si>
  <si>
    <t>OKELURO</t>
  </si>
  <si>
    <t>ILEMO</t>
  </si>
  <si>
    <t>OKE-ASE</t>
  </si>
  <si>
    <t>IWODI</t>
  </si>
  <si>
    <t>IPETU</t>
  </si>
  <si>
    <t>OJU OJA</t>
  </si>
  <si>
    <t>APUNRIN</t>
  </si>
  <si>
    <t>UWELE</t>
  </si>
  <si>
    <t>ERINMOGUN</t>
  </si>
  <si>
    <t>OKE-DIGBA</t>
  </si>
  <si>
    <t>OJUMARO</t>
  </si>
  <si>
    <t>ABUDO</t>
  </si>
  <si>
    <t>ORUKUJEURA</t>
  </si>
  <si>
    <t>ODOLO</t>
  </si>
  <si>
    <t>OMORAFIN</t>
  </si>
  <si>
    <t>UMORISA</t>
  </si>
  <si>
    <t>ODO-ADUA</t>
  </si>
  <si>
    <t>OKE-SCHOOL</t>
  </si>
  <si>
    <t>AIYEGBAJU</t>
  </si>
  <si>
    <t>ODORIGBO</t>
  </si>
  <si>
    <t>ILEMELA</t>
  </si>
  <si>
    <t>UMERIYIN</t>
  </si>
  <si>
    <t>Obbo-Ile</t>
  </si>
  <si>
    <t>OKE-AYAN 1</t>
  </si>
  <si>
    <t>PHCC OBBO-ILE</t>
  </si>
  <si>
    <t>HAND, because that is the suggested lg store</t>
  </si>
  <si>
    <t>OKEROWA</t>
  </si>
  <si>
    <t>HEALTH CENTRE, ORA-AIYETORO</t>
  </si>
  <si>
    <t>RIVERINE</t>
  </si>
  <si>
    <t>EKELA</t>
  </si>
  <si>
    <t>IJAU</t>
  </si>
  <si>
    <t>ILEMISIN</t>
  </si>
  <si>
    <t>ILOGBO</t>
  </si>
  <si>
    <t>EMURE</t>
  </si>
  <si>
    <t>OKE AGBELE</t>
  </si>
  <si>
    <t>IBAMUO 1</t>
  </si>
  <si>
    <t>AOFIN 1</t>
  </si>
  <si>
    <t>GAA-ALHAJI</t>
  </si>
  <si>
    <t>GAA-ALFA</t>
  </si>
  <si>
    <t>GAA-OJONLA</t>
  </si>
  <si>
    <t>GAA-SAWMIL</t>
  </si>
  <si>
    <t>GAA-OBALOWU</t>
  </si>
  <si>
    <t>GAA LARO</t>
  </si>
  <si>
    <t>AWELE</t>
  </si>
  <si>
    <t>ATELUBO</t>
  </si>
  <si>
    <t>OKE-ATA</t>
  </si>
  <si>
    <t>OKE-AYAN 2</t>
  </si>
  <si>
    <t>CAC, OKE-ISEGUN</t>
  </si>
  <si>
    <t>IKM</t>
  </si>
  <si>
    <t>ILAWE</t>
  </si>
  <si>
    <t>IMORISA</t>
  </si>
  <si>
    <t>ILUPEJU</t>
  </si>
  <si>
    <t>OKE-ISEGUN</t>
  </si>
  <si>
    <t>ERIMOGUN</t>
  </si>
  <si>
    <t>IBAMUO 2</t>
  </si>
  <si>
    <t>IJOWA 1</t>
  </si>
  <si>
    <t>IJOWA 2</t>
  </si>
  <si>
    <t>AOFIN 2</t>
  </si>
  <si>
    <t>ROYAL FARM</t>
  </si>
  <si>
    <t>OKE-OBA</t>
  </si>
  <si>
    <t>OODO</t>
  </si>
  <si>
    <t>IGBEDE</t>
  </si>
  <si>
    <t>AIYETORO</t>
  </si>
  <si>
    <t>ALADIE</t>
  </si>
  <si>
    <t>OLARU</t>
  </si>
  <si>
    <t>OLOWORU</t>
  </si>
  <si>
    <t>AYUBA</t>
  </si>
  <si>
    <t>ILOTIN</t>
  </si>
  <si>
    <t>ODOYE</t>
  </si>
  <si>
    <t>ODO-OLE</t>
  </si>
  <si>
    <t>AWIFO</t>
  </si>
  <si>
    <t>ILE ARIBO</t>
  </si>
  <si>
    <t>Oke-Opin /Etan</t>
  </si>
  <si>
    <t>Odo-Arin</t>
  </si>
  <si>
    <t>Oke-Opin PHC</t>
  </si>
  <si>
    <t>OKE-OPIN PHC</t>
  </si>
  <si>
    <t>9KM</t>
  </si>
  <si>
    <t>NONE</t>
  </si>
  <si>
    <t>Apale/Okemute</t>
  </si>
  <si>
    <t>Ilokun Odo</t>
  </si>
  <si>
    <t>Ilokun Oke</t>
  </si>
  <si>
    <t>Imosho Odo</t>
  </si>
  <si>
    <t>Imosho Oke</t>
  </si>
  <si>
    <t>CAC/ECWA Area</t>
  </si>
  <si>
    <t>Titilope Area</t>
  </si>
  <si>
    <t>Catholic Area</t>
  </si>
  <si>
    <t>Deeper/C&amp;S/Winner Area</t>
  </si>
  <si>
    <t>Oke-Mokin</t>
  </si>
  <si>
    <t>Ile Balogun</t>
  </si>
  <si>
    <t>Anglican Area</t>
  </si>
  <si>
    <t>Redeem Area</t>
  </si>
  <si>
    <t>Ayin Erila</t>
  </si>
  <si>
    <t>Erila</t>
  </si>
  <si>
    <t>17KM</t>
  </si>
  <si>
    <t>Ojule Eko Oke</t>
  </si>
  <si>
    <t>Ojule Eko Odo</t>
  </si>
  <si>
    <t>Ilero</t>
  </si>
  <si>
    <t>Ojulemolu</t>
  </si>
  <si>
    <t>Odogburu</t>
  </si>
  <si>
    <t>Gaa Awowo</t>
  </si>
  <si>
    <t>Ile Oke</t>
  </si>
  <si>
    <t>Arade</t>
  </si>
  <si>
    <t>Oke Ilawe</t>
  </si>
  <si>
    <t>Iloyan Ilawe</t>
  </si>
  <si>
    <t>Aofin Ilawe</t>
  </si>
  <si>
    <t>Oke-Iyelomo</t>
  </si>
  <si>
    <t>Ijowa</t>
  </si>
  <si>
    <t>Etto</t>
  </si>
  <si>
    <t>Remo</t>
  </si>
  <si>
    <t>Iloyan Owagudu</t>
  </si>
  <si>
    <t>Etan PHC</t>
  </si>
  <si>
    <t>ETAN PHC</t>
  </si>
  <si>
    <t>Agboro Ilawe</t>
  </si>
  <si>
    <t>Ilepe</t>
  </si>
  <si>
    <t>Oke Padi</t>
  </si>
  <si>
    <t>Illa</t>
  </si>
  <si>
    <t>Oke Essa</t>
  </si>
  <si>
    <t>Oke Mita</t>
  </si>
  <si>
    <t>Agboro Iloke</t>
  </si>
  <si>
    <t>Ga Oke Ele</t>
  </si>
  <si>
    <t>Isaoye</t>
  </si>
  <si>
    <t>Gaa Ijaro</t>
  </si>
  <si>
    <t>Gbomogun</t>
  </si>
  <si>
    <t>Ibewu</t>
  </si>
  <si>
    <t>Aofin Ikotun</t>
  </si>
  <si>
    <t>Ilase</t>
  </si>
  <si>
    <t>INISHA</t>
  </si>
  <si>
    <t>INIKA</t>
  </si>
  <si>
    <t>Opin</t>
  </si>
  <si>
    <t>IGBODOFIN</t>
  </si>
  <si>
    <t>ISOLO-OPIN HEALTH CENTRE</t>
  </si>
  <si>
    <t>SMALL TRUCK</t>
  </si>
  <si>
    <t>AGBAGIDI</t>
  </si>
  <si>
    <t>PROTOTYPE ARAROMI-OPIN</t>
  </si>
  <si>
    <t>KADARA</t>
  </si>
  <si>
    <t>TEMIDIRE</t>
  </si>
  <si>
    <t>GAA ISOLO</t>
  </si>
  <si>
    <t>IJAGBA</t>
  </si>
  <si>
    <t>IJEGBEMUTE</t>
  </si>
  <si>
    <t>OKE-MOGUN</t>
  </si>
  <si>
    <t>ILE-ASABA</t>
  </si>
  <si>
    <t>OKE-AODI</t>
  </si>
  <si>
    <t>OKE-ODE</t>
  </si>
  <si>
    <t>OLOMUJO</t>
  </si>
  <si>
    <t>OKE-ORA</t>
  </si>
  <si>
    <t>ODO-ORA</t>
  </si>
  <si>
    <t>ODO-ERITE</t>
  </si>
  <si>
    <t>OKE ARARO</t>
  </si>
  <si>
    <t>AOFIN ARARO</t>
  </si>
  <si>
    <t>ODO-ARARO</t>
  </si>
  <si>
    <t>GAA ARAROMI</t>
  </si>
  <si>
    <t>GRA</t>
  </si>
  <si>
    <t>GAA OWA-ATUN</t>
  </si>
  <si>
    <t>AOFIN OWA-ATUN</t>
  </si>
  <si>
    <t>ILE-OLUFE</t>
  </si>
  <si>
    <t>AYEPEJU</t>
  </si>
  <si>
    <t>EPE-OPIN HEALTH CENTRE</t>
  </si>
  <si>
    <t>IJISUN EPE</t>
  </si>
  <si>
    <t>PALACE AREA</t>
  </si>
  <si>
    <t>ONA-ARA</t>
  </si>
  <si>
    <t>MUROKO</t>
  </si>
  <si>
    <t>ABANISE AREA</t>
  </si>
  <si>
    <t>OKE-AOFIN EPE</t>
  </si>
  <si>
    <t>ODO-AOFIN EPE</t>
  </si>
  <si>
    <t>ILEGEMO</t>
  </si>
  <si>
    <t>OKE-ITURA</t>
  </si>
  <si>
    <t>OKE-OLA</t>
  </si>
  <si>
    <t>OKE-AJE</t>
  </si>
  <si>
    <t>AOFIN ISARE</t>
  </si>
  <si>
    <t>ISARE-OPIN HEALTH CENTRE</t>
  </si>
  <si>
    <t>IKERIN-OPIN HEALTH CENTRE</t>
  </si>
  <si>
    <t>BAD ROAD</t>
  </si>
  <si>
    <t>the road is not good</t>
  </si>
  <si>
    <t>OKEREPE</t>
  </si>
  <si>
    <t>AYEGBAJU</t>
  </si>
  <si>
    <t>AREMO</t>
  </si>
  <si>
    <t>IJALA</t>
  </si>
  <si>
    <t>GAA ISARE</t>
  </si>
  <si>
    <t>ODO-ARO</t>
  </si>
  <si>
    <t>AYEGUNLE</t>
  </si>
  <si>
    <t>IGBODO</t>
  </si>
  <si>
    <t>IDORO</t>
  </si>
  <si>
    <t>IGBORO-OLOGUN</t>
  </si>
  <si>
    <t>ILAGBO</t>
  </si>
  <si>
    <t>OLOPIN</t>
  </si>
  <si>
    <t>MOSAFEJO</t>
  </si>
  <si>
    <t>ODO-AARE</t>
  </si>
  <si>
    <t>AOFIN AARE</t>
  </si>
  <si>
    <t>GAA AARE</t>
  </si>
  <si>
    <t>OKE AARE</t>
  </si>
  <si>
    <t>IDERA</t>
  </si>
  <si>
    <t>OKE-USI</t>
  </si>
  <si>
    <t>IDEMORUN</t>
  </si>
  <si>
    <t>OWA-ODO</t>
  </si>
  <si>
    <t>ODOLOGBO</t>
  </si>
  <si>
    <t>IGEMO</t>
  </si>
  <si>
    <t>IAYE</t>
  </si>
  <si>
    <t>GAA KEREJE</t>
  </si>
  <si>
    <t>AJUBA HEALTH CENTRE</t>
  </si>
  <si>
    <t>the road is always slippery when its raining and general bad without rain</t>
  </si>
  <si>
    <t>GAA OKINKIN</t>
  </si>
  <si>
    <t>GAA-OKE-AGBURU</t>
  </si>
  <si>
    <t>GAA AGRIC</t>
  </si>
  <si>
    <t>OKE-DOKA</t>
  </si>
  <si>
    <t>OKE-NAUN</t>
  </si>
  <si>
    <t>ODO-OTUN</t>
  </si>
  <si>
    <t>EREGUN</t>
  </si>
  <si>
    <t>ILETI</t>
  </si>
  <si>
    <t>OROTAPIN</t>
  </si>
  <si>
    <t>ILORO</t>
  </si>
  <si>
    <t>GAA AJUBA</t>
  </si>
  <si>
    <t>Osi I</t>
  </si>
  <si>
    <t>Sawmail</t>
  </si>
  <si>
    <t>Omumu PHC</t>
  </si>
  <si>
    <t>Egiri</t>
  </si>
  <si>
    <t>Toba</t>
  </si>
  <si>
    <t>New Era</t>
  </si>
  <si>
    <t>Oke Ibukun 1</t>
  </si>
  <si>
    <t>Oke Ibukun 2</t>
  </si>
  <si>
    <t>Ati</t>
  </si>
  <si>
    <t>Odo Rere</t>
  </si>
  <si>
    <t>Odo Eru</t>
  </si>
  <si>
    <t>Ile Epo</t>
  </si>
  <si>
    <t>Mujeranmon</t>
  </si>
  <si>
    <t>Post Office</t>
  </si>
  <si>
    <t>Gaa New Era</t>
  </si>
  <si>
    <t>Gaa Oke Osho</t>
  </si>
  <si>
    <t>Gaa AlhAJI</t>
  </si>
  <si>
    <t>Oke Imole Oke</t>
  </si>
  <si>
    <t>Oke Imole Isale</t>
  </si>
  <si>
    <t>Agbara</t>
  </si>
  <si>
    <t>African Church</t>
  </si>
  <si>
    <t>IDIAGBO</t>
  </si>
  <si>
    <t>Chief Afolayan Obanla House</t>
  </si>
  <si>
    <t>Igbo-Ohun</t>
  </si>
  <si>
    <t>Eri Egun</t>
  </si>
  <si>
    <t>Ilaro</t>
  </si>
  <si>
    <t>Odo Orowa</t>
  </si>
  <si>
    <t>Odo Aran</t>
  </si>
  <si>
    <t>Ogunpa</t>
  </si>
  <si>
    <t>Igbeyin Ajide</t>
  </si>
  <si>
    <t>Igbeyin Mogun</t>
  </si>
  <si>
    <t>Ile Ajide</t>
  </si>
  <si>
    <t>Eregun Oko</t>
  </si>
  <si>
    <t>Ojumosi</t>
  </si>
  <si>
    <t>Awodo</t>
  </si>
  <si>
    <t>Eregun Igbo</t>
  </si>
  <si>
    <t>Carosi Area</t>
  </si>
  <si>
    <t>Carosi Hospital</t>
  </si>
  <si>
    <t>Ile Atofarati</t>
  </si>
  <si>
    <t>Aromokeye Street</t>
  </si>
  <si>
    <t>Ile-Ohun</t>
  </si>
  <si>
    <t>Ile-Eja</t>
  </si>
  <si>
    <t>Owoseni</t>
  </si>
  <si>
    <t>IGBO-AJI</t>
  </si>
  <si>
    <t>BANK AREA</t>
  </si>
  <si>
    <t>Osi II</t>
  </si>
  <si>
    <t>Health Centre</t>
  </si>
  <si>
    <t>PHC OSI(NA)</t>
  </si>
  <si>
    <t>Market Street</t>
  </si>
  <si>
    <t>Market Area</t>
  </si>
  <si>
    <t>Ile Gari 1</t>
  </si>
  <si>
    <t>Church Area</t>
  </si>
  <si>
    <t>Odo-Aran</t>
  </si>
  <si>
    <t>Odo-Eran</t>
  </si>
  <si>
    <t>Idoji-Odo</t>
  </si>
  <si>
    <t>Ile-Gari 2</t>
  </si>
  <si>
    <t>Ile Baale</t>
  </si>
  <si>
    <t>Odo-Ohoo</t>
  </si>
  <si>
    <t>Odo-Ahoro</t>
  </si>
  <si>
    <t>Itakete</t>
  </si>
  <si>
    <t>Agboro</t>
  </si>
  <si>
    <t>Ilemoh Odo</t>
  </si>
  <si>
    <t>Ilemoh Oke</t>
  </si>
  <si>
    <t>Odore Odo</t>
  </si>
  <si>
    <t xml:space="preserve">Odore Oke </t>
  </si>
  <si>
    <t>Inihun</t>
  </si>
  <si>
    <t>Idoji Oke</t>
  </si>
  <si>
    <t>Ileonibete</t>
  </si>
  <si>
    <t>Igbo Ogo 1</t>
  </si>
  <si>
    <t>OLOSI OF OSI PALACE</t>
  </si>
  <si>
    <t>Igbo Ogo 2</t>
  </si>
  <si>
    <t>Oke-Ogba 1</t>
  </si>
  <si>
    <t>Oke Ogba 2</t>
  </si>
  <si>
    <t>Oke-Imole 1</t>
  </si>
  <si>
    <t>Atunnini</t>
  </si>
  <si>
    <t>Bareke Area</t>
  </si>
  <si>
    <t>School Area</t>
  </si>
  <si>
    <t>Omiran</t>
  </si>
  <si>
    <t>Agere Odo</t>
  </si>
  <si>
    <t>Agere Oke</t>
  </si>
  <si>
    <t>Yara</t>
  </si>
  <si>
    <t>Gaa Ehinku</t>
  </si>
  <si>
    <t>Oke Imole 2</t>
  </si>
  <si>
    <t>Osinginrin</t>
  </si>
  <si>
    <t>Agunjin</t>
  </si>
  <si>
    <t>Owode Agunjin</t>
  </si>
  <si>
    <t>Agunjin Oke</t>
  </si>
  <si>
    <t>Agunjin MPHC</t>
  </si>
  <si>
    <t>Small Truck</t>
  </si>
  <si>
    <t>Suru Gada</t>
  </si>
  <si>
    <t>Suru Pry School</t>
  </si>
  <si>
    <t>Aginjin Isale</t>
  </si>
  <si>
    <t>Abayan</t>
  </si>
  <si>
    <t>Gaa Abayan</t>
  </si>
  <si>
    <t>Aireke</t>
  </si>
  <si>
    <t>Suru Aireke</t>
  </si>
  <si>
    <t>Gaa Patako 1</t>
  </si>
  <si>
    <t>Gaa Patako 2</t>
  </si>
  <si>
    <t>Olowohanmo Patako</t>
  </si>
  <si>
    <t>Patako</t>
  </si>
  <si>
    <t>Patako BHC</t>
  </si>
  <si>
    <t>Gaa Site</t>
  </si>
  <si>
    <t>Arowo</t>
  </si>
  <si>
    <t>Arifowomo</t>
  </si>
  <si>
    <t>Tunga Ismaila 1</t>
  </si>
  <si>
    <t>Tunga Ismaila 2</t>
  </si>
  <si>
    <t>Gida Suru Arowo</t>
  </si>
  <si>
    <t>Ago Suru Araromi</t>
  </si>
  <si>
    <t>Ajelete</t>
  </si>
  <si>
    <t>Gaa Ajelete 1</t>
  </si>
  <si>
    <t>Gaa Ajelete 2</t>
  </si>
  <si>
    <t>Gaa Ajelete 3</t>
  </si>
  <si>
    <t>Ekudaji</t>
  </si>
  <si>
    <t>Suru Ekudaji</t>
  </si>
  <si>
    <t>Gaa Ekudaji 1</t>
  </si>
  <si>
    <t>Gaa Ekudaji 2</t>
  </si>
  <si>
    <t>Agbeku</t>
  </si>
  <si>
    <t>Agbeku BHC</t>
  </si>
  <si>
    <t>Gaa Jowuro</t>
  </si>
  <si>
    <t>Oree</t>
  </si>
  <si>
    <t>Suru Oree</t>
  </si>
  <si>
    <t>Gaa Olomitutu</t>
  </si>
  <si>
    <t>Gida Saabo Agbeku</t>
  </si>
  <si>
    <t>Gaa Alafara Agbku</t>
  </si>
  <si>
    <t>Gaa Agbada</t>
  </si>
  <si>
    <t>Ajoko</t>
  </si>
  <si>
    <t>Temidire HP</t>
  </si>
  <si>
    <t>Gaa Ajoko</t>
  </si>
  <si>
    <t>Amori Wande</t>
  </si>
  <si>
    <t>Olufayo</t>
  </si>
  <si>
    <t>Ola Pele</t>
  </si>
  <si>
    <t>Ode Olowo</t>
  </si>
  <si>
    <t>Ajegunle Idera</t>
  </si>
  <si>
    <t>Owode Idera</t>
  </si>
  <si>
    <t>Agbada</t>
  </si>
  <si>
    <t>Olayinka</t>
  </si>
  <si>
    <t>Olayinka BHC</t>
  </si>
  <si>
    <t>Gaa Olayinka 1</t>
  </si>
  <si>
    <t>Gaa Olayinka 2</t>
  </si>
  <si>
    <t>Ago Suru Olayinka</t>
  </si>
  <si>
    <t>Esinmiyi</t>
  </si>
  <si>
    <t>Gaa Esinmiyi</t>
  </si>
  <si>
    <t>Idofian I</t>
  </si>
  <si>
    <t>Gatta</t>
  </si>
  <si>
    <t>Oloye</t>
  </si>
  <si>
    <t>Alagbada</t>
  </si>
  <si>
    <t>Kaoju</t>
  </si>
  <si>
    <t>Idofian PHC</t>
  </si>
  <si>
    <t>Biaran</t>
  </si>
  <si>
    <t>Aladura</t>
  </si>
  <si>
    <t>Agbalaya</t>
  </si>
  <si>
    <t>Ile Ododo</t>
  </si>
  <si>
    <t>Ile Monmon</t>
  </si>
  <si>
    <t>Oloronbo</t>
  </si>
  <si>
    <t>Ogboye</t>
  </si>
  <si>
    <t>Esipo</t>
  </si>
  <si>
    <t>Panlada</t>
  </si>
  <si>
    <t>Abikoko</t>
  </si>
  <si>
    <t>Akorede</t>
  </si>
  <si>
    <t>Kagbeya</t>
  </si>
  <si>
    <t>Ile gbedo</t>
  </si>
  <si>
    <t>Ile Oniju</t>
  </si>
  <si>
    <t>Jaiyeoba</t>
  </si>
  <si>
    <t>Gaa Kisha</t>
  </si>
  <si>
    <t>Gaa Kaduna</t>
  </si>
  <si>
    <t>Gaa Sumonu</t>
  </si>
  <si>
    <t>Gaa Yunusa</t>
  </si>
  <si>
    <t>Gaa Umaru</t>
  </si>
  <si>
    <t>Gaa Abubakar</t>
  </si>
  <si>
    <t>Gaa Shehu</t>
  </si>
  <si>
    <t>Gaa Yakubu/Haruna</t>
  </si>
  <si>
    <t>Gaa Saidu</t>
  </si>
  <si>
    <t>Gaa Shagari</t>
  </si>
  <si>
    <t>Hope Orphanage</t>
  </si>
  <si>
    <t>Ile Apata</t>
  </si>
  <si>
    <t>Alakuko PHC</t>
  </si>
  <si>
    <t>Gaa Bolorunduro</t>
  </si>
  <si>
    <t>Gaa Merimi</t>
  </si>
  <si>
    <t>Gaa Abikoko</t>
  </si>
  <si>
    <t>Ile Isare</t>
  </si>
  <si>
    <t>Ile Elemosho</t>
  </si>
  <si>
    <t>Abudu</t>
  </si>
  <si>
    <t>Gaa Alakuko</t>
  </si>
  <si>
    <t>Gaa Abudu</t>
  </si>
  <si>
    <t>Gaa Kaole</t>
  </si>
  <si>
    <t>Gaa Dodo</t>
  </si>
  <si>
    <t>Gaa Abdullahi</t>
  </si>
  <si>
    <t>Jimba 1</t>
  </si>
  <si>
    <t>Jimba-Oja BHC</t>
  </si>
  <si>
    <t>Jimba 2</t>
  </si>
  <si>
    <t>Kabba Owode</t>
  </si>
  <si>
    <t>Gaa Owode</t>
  </si>
  <si>
    <t>ARMTI Ncan</t>
  </si>
  <si>
    <t>Gaa Soliu</t>
  </si>
  <si>
    <t>Gaa Bororro</t>
  </si>
  <si>
    <t>St John Area</t>
  </si>
  <si>
    <t>Falokun Oja</t>
  </si>
  <si>
    <t>Falokun Oja BHC</t>
  </si>
  <si>
    <t>Ile Dodo</t>
  </si>
  <si>
    <t>Gaa Powerline</t>
  </si>
  <si>
    <t>Gaa Tukur</t>
  </si>
  <si>
    <t>Ile Oniyo</t>
  </si>
  <si>
    <t>Gaa Iliasu</t>
  </si>
  <si>
    <t>Idofian II</t>
  </si>
  <si>
    <t>Gaa Abata</t>
  </si>
  <si>
    <t>Gaa Fomwan</t>
  </si>
  <si>
    <t>Gaa Elerijare</t>
  </si>
  <si>
    <t>Gaa Maijana</t>
  </si>
  <si>
    <t>Gaa Ajiroba</t>
  </si>
  <si>
    <t>Gaa Isale</t>
  </si>
  <si>
    <t>Gaa Oke</t>
  </si>
  <si>
    <t>Gaa Suleman</t>
  </si>
  <si>
    <t>Gaa Budo-Apara</t>
  </si>
  <si>
    <t>Gaa Budo-Olaitan</t>
  </si>
  <si>
    <t>Gaa Ile Oba Elerinjare</t>
  </si>
  <si>
    <t>Elerinjare BHC</t>
  </si>
  <si>
    <t>Olowofela</t>
  </si>
  <si>
    <t>Gaa Okoya</t>
  </si>
  <si>
    <t>Isale Igberi</t>
  </si>
  <si>
    <t>Elemosho</t>
  </si>
  <si>
    <t>Ile Itabeeb</t>
  </si>
  <si>
    <t>Oke-Ogun</t>
  </si>
  <si>
    <t>Oko-Okuta</t>
  </si>
  <si>
    <t>Kabba Kajola</t>
  </si>
  <si>
    <t>Mr Odekunle's House (Baale)</t>
  </si>
  <si>
    <t>Oke Alafia</t>
  </si>
  <si>
    <t>Bolorunduro Phase 1  &amp; 2 &amp; 3</t>
  </si>
  <si>
    <t>Gbagede Amoyo</t>
  </si>
  <si>
    <t>Ejivic Sch Area</t>
  </si>
  <si>
    <t>Ifedapo Temidire</t>
  </si>
  <si>
    <t>Notre-Dam</t>
  </si>
  <si>
    <t>Gbagede Inu</t>
  </si>
  <si>
    <t>Kayode Ishola's House</t>
  </si>
  <si>
    <t>Gbagede New Site</t>
  </si>
  <si>
    <t>Olorunfewa/Anuoluwapo</t>
  </si>
  <si>
    <t>Ajekunle Phase 1  &amp; 2 &amp; 3</t>
  </si>
  <si>
    <t>Alomilaya Temidire Town</t>
  </si>
  <si>
    <t>Oke Ayo</t>
  </si>
  <si>
    <t>Oke-Ola</t>
  </si>
  <si>
    <t>CAC Canniing Along Kabba Dogon</t>
  </si>
  <si>
    <t>Kabb Ori Aje New Site</t>
  </si>
  <si>
    <t>Gaa Kabba Dogari</t>
  </si>
  <si>
    <t>Kabba Dogari</t>
  </si>
  <si>
    <t>Kabba Dongari HP</t>
  </si>
  <si>
    <t>Oke-Maro</t>
  </si>
  <si>
    <t>Palace Area</t>
  </si>
  <si>
    <t>Amoyo BHC</t>
  </si>
  <si>
    <t>Amoyo BHC 1</t>
  </si>
  <si>
    <t>Araromi Phase 1  &amp; 2 &amp; 3</t>
  </si>
  <si>
    <t>Akewushola Area</t>
  </si>
  <si>
    <t>Adeoye/Are</t>
  </si>
  <si>
    <t>Gaa Amoyo</t>
  </si>
  <si>
    <t>Amoyo Bus-Stop 1</t>
  </si>
  <si>
    <t>Amoyo BHC 2</t>
  </si>
  <si>
    <t>Amoyo Bus-Stop 2</t>
  </si>
  <si>
    <t>Jabson F/S Area</t>
  </si>
  <si>
    <t>Alomileya Ifesowapo</t>
  </si>
  <si>
    <t>Step down</t>
  </si>
  <si>
    <t>BHC Area</t>
  </si>
  <si>
    <t>Ganmo BHC</t>
  </si>
  <si>
    <t>Ganmo Palace (Oba Jimoh)</t>
  </si>
  <si>
    <t>Bale Area</t>
  </si>
  <si>
    <t>Laniyan Area</t>
  </si>
  <si>
    <t>Oke-Ogba New Site</t>
  </si>
  <si>
    <t>Oke-Ogba</t>
  </si>
  <si>
    <t>Oke-Ogba BHC</t>
  </si>
  <si>
    <t>Iyagbogbo Area</t>
  </si>
  <si>
    <t>Abiye Area</t>
  </si>
  <si>
    <t>MKT 1</t>
  </si>
  <si>
    <t>Surulere (Ile Motor Area)</t>
  </si>
  <si>
    <t>Omoibile Igbona</t>
  </si>
  <si>
    <t>Olororo Area</t>
  </si>
  <si>
    <t>Oba Kamarudeen Jimoh's Palace</t>
  </si>
  <si>
    <t>Salam Salam/Oke Bonke</t>
  </si>
  <si>
    <t>NTA Area</t>
  </si>
  <si>
    <t>Sorafaja Area</t>
  </si>
  <si>
    <t>Gaa Ganmo</t>
  </si>
  <si>
    <t>Police Station Area</t>
  </si>
  <si>
    <t>Mogaji Area</t>
  </si>
  <si>
    <t>Elesinla Area</t>
  </si>
  <si>
    <t>Akata Gado New Site</t>
  </si>
  <si>
    <t>Akata Gado Town</t>
  </si>
  <si>
    <t>Fasasi Adunbarin's House DH 1</t>
  </si>
  <si>
    <t>MKT 2 Ganmo</t>
  </si>
  <si>
    <t>Akata Obagbemi</t>
  </si>
  <si>
    <t>Opeloyeru Area 1</t>
  </si>
  <si>
    <t>Opeloyeru Area 2</t>
  </si>
  <si>
    <t>Fasasi Adunbarin's House DH 2</t>
  </si>
  <si>
    <t>Igbaja I</t>
  </si>
  <si>
    <t>Alkimah Igbaja</t>
  </si>
  <si>
    <t>Ikolagba/Alere</t>
  </si>
  <si>
    <t>Ile Mangaji</t>
  </si>
  <si>
    <t>Palace</t>
  </si>
  <si>
    <t>Imusu</t>
  </si>
  <si>
    <t>Isedo</t>
  </si>
  <si>
    <t>Isale Ore</t>
  </si>
  <si>
    <t>Baptist Area</t>
  </si>
  <si>
    <t>Sangote</t>
  </si>
  <si>
    <t>JNI Area</t>
  </si>
  <si>
    <t>FOMWAN</t>
  </si>
  <si>
    <t>Labake</t>
  </si>
  <si>
    <t>Baale</t>
  </si>
  <si>
    <t>Shawo Palace</t>
  </si>
  <si>
    <t>Idi Agbon</t>
  </si>
  <si>
    <t>Ile Olomoh</t>
  </si>
  <si>
    <t>Ile Balogun 1</t>
  </si>
  <si>
    <t>Ile Balogun 2</t>
  </si>
  <si>
    <t>Ile Oremeji</t>
  </si>
  <si>
    <t>Iga Baale</t>
  </si>
  <si>
    <t>Mosunkare</t>
  </si>
  <si>
    <t>Igbaja BHC</t>
  </si>
  <si>
    <t>Oremeji</t>
  </si>
  <si>
    <t>Adegite</t>
  </si>
  <si>
    <t>Iyi-Ade</t>
  </si>
  <si>
    <t>Bale-Emiya</t>
  </si>
  <si>
    <t>Tasoro</t>
  </si>
  <si>
    <t>Alesinloye</t>
  </si>
  <si>
    <t>Omodara</t>
  </si>
  <si>
    <t>Ologbon Ori</t>
  </si>
  <si>
    <t>Ogbe</t>
  </si>
  <si>
    <t>Agnc</t>
  </si>
  <si>
    <t>Agbaja</t>
  </si>
  <si>
    <t>Elefua</t>
  </si>
  <si>
    <t>Akinade</t>
  </si>
  <si>
    <t>Idi Ose</t>
  </si>
  <si>
    <t>Ile Alaga</t>
  </si>
  <si>
    <t>Ile Iya Oba</t>
  </si>
  <si>
    <t>Ile Alagbede</t>
  </si>
  <si>
    <t>Ile Ayanru</t>
  </si>
  <si>
    <t>Ile Lasegba</t>
  </si>
  <si>
    <t>Ile Iya Oko</t>
  </si>
  <si>
    <t>Ile Diko</t>
  </si>
  <si>
    <t>Ile Offa</t>
  </si>
  <si>
    <t>Ile Wele</t>
  </si>
  <si>
    <t>Ile Agba Oke</t>
  </si>
  <si>
    <t>Ile Ajia</t>
  </si>
  <si>
    <t>Ile Onikanga</t>
  </si>
  <si>
    <t>Ile Adoye</t>
  </si>
  <si>
    <t>Ile Anwa</t>
  </si>
  <si>
    <t>Ile Oluodo</t>
  </si>
  <si>
    <t>Ile Ogunride</t>
  </si>
  <si>
    <t>Ile Anwa Oke</t>
  </si>
  <si>
    <t>Ile Iya Koko</t>
  </si>
  <si>
    <t>Seminary Quarters</t>
  </si>
  <si>
    <t>Seminary Clinic</t>
  </si>
  <si>
    <t>Demonstration School</t>
  </si>
  <si>
    <t>Secretariat</t>
  </si>
  <si>
    <t>Ile Oloko</t>
  </si>
  <si>
    <t>Ile Bule</t>
  </si>
  <si>
    <t>Ile Amule</t>
  </si>
  <si>
    <t>Ile Damusa</t>
  </si>
  <si>
    <t>Ikolagba Estate</t>
  </si>
  <si>
    <t>Olawoyin</t>
  </si>
  <si>
    <t>Museco</t>
  </si>
  <si>
    <t>Gaa Edateko</t>
  </si>
  <si>
    <t>Gaa Ogbe</t>
  </si>
  <si>
    <t>Gaa Isedo</t>
  </si>
  <si>
    <t>Gaa Sobaloju</t>
  </si>
  <si>
    <t>Gaa Agbo</t>
  </si>
  <si>
    <t>Gaa Tekin</t>
  </si>
  <si>
    <t>Gaa Audu</t>
  </si>
  <si>
    <t>Gaa Alalagbede</t>
  </si>
  <si>
    <t>Emi-Elere</t>
  </si>
  <si>
    <t>Gaa Ayede</t>
  </si>
  <si>
    <t>Yinka Clinic</t>
  </si>
  <si>
    <t>Gaa Isale/Korede</t>
  </si>
  <si>
    <t>Gaa Bullo</t>
  </si>
  <si>
    <t>Gaa Alfa</t>
  </si>
  <si>
    <t>Igbaja II</t>
  </si>
  <si>
    <t>Gaa Femite</t>
  </si>
  <si>
    <t>Gaa Adamu</t>
  </si>
  <si>
    <t>Gaa Igbaja</t>
  </si>
  <si>
    <t>Offarese</t>
  </si>
  <si>
    <t>Offarese BHC</t>
  </si>
  <si>
    <t>Gaa Dogo</t>
  </si>
  <si>
    <t>Alasoro Oke</t>
  </si>
  <si>
    <t>Alasoro Oke BHC</t>
  </si>
  <si>
    <t>Ishola Mumuni Ajao's Palace</t>
  </si>
  <si>
    <t>Gaa Hausa Alasoro</t>
  </si>
  <si>
    <t>Oke-Odo</t>
  </si>
  <si>
    <t>Gaa Sabala</t>
  </si>
  <si>
    <t>Sabala</t>
  </si>
  <si>
    <t>Gaa Giwa</t>
  </si>
  <si>
    <t>Giwa</t>
  </si>
  <si>
    <t>Gaa Aperun</t>
  </si>
  <si>
    <t>Aperun</t>
  </si>
  <si>
    <t>Gaa Adanla</t>
  </si>
  <si>
    <t>Ogigi</t>
  </si>
  <si>
    <t>Ogigi BHC</t>
  </si>
  <si>
    <t>Alaka</t>
  </si>
  <si>
    <t>Owode</t>
  </si>
  <si>
    <t>Ilupeju</t>
  </si>
  <si>
    <t>Ilupeju BHC</t>
  </si>
  <si>
    <t>Adanla</t>
  </si>
  <si>
    <t>Adanla PHC</t>
  </si>
  <si>
    <t>Atiran</t>
  </si>
  <si>
    <t>Fayabale</t>
  </si>
  <si>
    <t>Balogyun-Oja</t>
  </si>
  <si>
    <t>Balogyun-Oja BHC</t>
  </si>
  <si>
    <t>Femite</t>
  </si>
  <si>
    <t>Toko</t>
  </si>
  <si>
    <t>Gaatoko</t>
  </si>
  <si>
    <t>Alasoro Isale</t>
  </si>
  <si>
    <t>Oloko</t>
  </si>
  <si>
    <t>Gaa Oloko</t>
  </si>
  <si>
    <t>Idi-Apa</t>
  </si>
  <si>
    <t>Gaa Idi-Apa</t>
  </si>
  <si>
    <t>Apakere</t>
  </si>
  <si>
    <t>Alo</t>
  </si>
  <si>
    <t>Apakere Bororo</t>
  </si>
  <si>
    <t>Ogba</t>
  </si>
  <si>
    <t>Igbaja III</t>
  </si>
  <si>
    <t>Yaru</t>
  </si>
  <si>
    <t>Yaru BHC</t>
  </si>
  <si>
    <t>Ayeja</t>
  </si>
  <si>
    <t>Kunmi</t>
  </si>
  <si>
    <t>Gaa Kunmi</t>
  </si>
  <si>
    <t>Areke Olola</t>
  </si>
  <si>
    <t>Laokun</t>
  </si>
  <si>
    <t>Budo Loke</t>
  </si>
  <si>
    <t>Yee</t>
  </si>
  <si>
    <t>Tongolo</t>
  </si>
  <si>
    <t>Atorinoja</t>
  </si>
  <si>
    <t>Gaa Ayeja</t>
  </si>
  <si>
    <t>Gaa Atorin</t>
  </si>
  <si>
    <t>Oroki</t>
  </si>
  <si>
    <t>Oroki HP</t>
  </si>
  <si>
    <t>Mashy and slippery during rainy season</t>
  </si>
  <si>
    <t>Hilux</t>
  </si>
  <si>
    <t>Gaa Oroki</t>
  </si>
  <si>
    <t>Kehinde</t>
  </si>
  <si>
    <t>Ajibowo</t>
  </si>
  <si>
    <t>Aiyekojo</t>
  </si>
  <si>
    <t>Obadara</t>
  </si>
  <si>
    <t>Budo-Ada</t>
  </si>
  <si>
    <t>Bayero</t>
  </si>
  <si>
    <t>Gaa Bayero</t>
  </si>
  <si>
    <t>Ago</t>
  </si>
  <si>
    <t>Gaa Ago</t>
  </si>
  <si>
    <t>Elejola</t>
  </si>
  <si>
    <t>Mosudo</t>
  </si>
  <si>
    <t>Gaa Mosudo</t>
  </si>
  <si>
    <t>Araromi Ogbe</t>
  </si>
  <si>
    <t>Keke</t>
  </si>
  <si>
    <t>Jobi</t>
  </si>
  <si>
    <t>Gaa Jobi</t>
  </si>
  <si>
    <t>Aladodo</t>
  </si>
  <si>
    <t>Palade</t>
  </si>
  <si>
    <t>Bubu</t>
  </si>
  <si>
    <t>Laokun Oja</t>
  </si>
  <si>
    <t>Gaa Laokun</t>
  </si>
  <si>
    <t>Ibare</t>
  </si>
  <si>
    <t>Ajegunle</t>
  </si>
  <si>
    <t>Gaa Ibare</t>
  </si>
  <si>
    <t>Gaa Kakola</t>
  </si>
  <si>
    <t>Gaa Ujula</t>
  </si>
  <si>
    <t>Gaa Idiya</t>
  </si>
  <si>
    <t>Gaa Adari Bororo</t>
  </si>
  <si>
    <t>Gaa Bubu</t>
  </si>
  <si>
    <t>Durosoto</t>
  </si>
  <si>
    <t>Durosoto HP</t>
  </si>
  <si>
    <t>Gaa Durosoto</t>
  </si>
  <si>
    <t>Ile Ire</t>
  </si>
  <si>
    <t>Oreke Oba Side</t>
  </si>
  <si>
    <t>Oreke</t>
  </si>
  <si>
    <t>Oreke BHC</t>
  </si>
  <si>
    <t>Gaa Boje</t>
  </si>
  <si>
    <t>Gaa Kisi</t>
  </si>
  <si>
    <t>Gaa Akamo</t>
  </si>
  <si>
    <t>Gaa Samore</t>
  </si>
  <si>
    <t>Gaa Awere</t>
  </si>
  <si>
    <t>Gaa Ale Awere</t>
  </si>
  <si>
    <t>Gaa Alade</t>
  </si>
  <si>
    <t>Zuru Settlement</t>
  </si>
  <si>
    <t>Oreke Okegbo</t>
  </si>
  <si>
    <t>Okegbo BHC</t>
  </si>
  <si>
    <t>Gaa Oro</t>
  </si>
  <si>
    <t>Alabe</t>
  </si>
  <si>
    <t>Alabe BHC</t>
  </si>
  <si>
    <t>Gaa Iru</t>
  </si>
  <si>
    <t>Gaa Isale Iru</t>
  </si>
  <si>
    <t>Gaa Alabe</t>
  </si>
  <si>
    <t>Gaa Alemu</t>
  </si>
  <si>
    <t>Onire Idera</t>
  </si>
  <si>
    <t>Gaa Asiha</t>
  </si>
  <si>
    <t>Ikosin</t>
  </si>
  <si>
    <t>Ikosin HP</t>
  </si>
  <si>
    <t>Gaa Ikosin</t>
  </si>
  <si>
    <t>Gaa Compound Idera</t>
  </si>
  <si>
    <t>Idera BHC</t>
  </si>
  <si>
    <t>Gaa Buduare</t>
  </si>
  <si>
    <t>Hausa Hut Ikosin</t>
  </si>
  <si>
    <t>Buduare</t>
  </si>
  <si>
    <t>Fehinye toba</t>
  </si>
  <si>
    <t>Ago Compound</t>
  </si>
  <si>
    <t>Gaa Faridat</t>
  </si>
  <si>
    <t>Ile Ola</t>
  </si>
  <si>
    <t>Afin</t>
  </si>
  <si>
    <t>Afin BHC</t>
  </si>
  <si>
    <t>Hausa Hut Afin</t>
  </si>
  <si>
    <t>Gaa Buda</t>
  </si>
  <si>
    <t>Ago Faminu</t>
  </si>
  <si>
    <t>Osolo</t>
  </si>
  <si>
    <t>Owode Ofaro BHC</t>
  </si>
  <si>
    <t>Olu Asipo</t>
  </si>
  <si>
    <t>Olo Ore</t>
  </si>
  <si>
    <t>Oba Side</t>
  </si>
  <si>
    <t>Allah</t>
  </si>
  <si>
    <t>Obin Ayetoro</t>
  </si>
  <si>
    <t>Idoba Araromo</t>
  </si>
  <si>
    <t>Ahmadu Oloo</t>
  </si>
  <si>
    <t>Babanla</t>
  </si>
  <si>
    <t>Babanla PHC</t>
  </si>
  <si>
    <t>Gidan Dogo</t>
  </si>
  <si>
    <t>Eeka</t>
  </si>
  <si>
    <t>Ale Baba Sango</t>
  </si>
  <si>
    <t>Baba Sango</t>
  </si>
  <si>
    <t>Gaa Olohuntele</t>
  </si>
  <si>
    <t>Daba Dogo</t>
  </si>
  <si>
    <t>Iwalesin</t>
  </si>
  <si>
    <t>Gidiworo</t>
  </si>
  <si>
    <t>Zuru New Site</t>
  </si>
  <si>
    <t>SDA Area</t>
  </si>
  <si>
    <t>Gaa Ayetoro</t>
  </si>
  <si>
    <t>Apata Olosun</t>
  </si>
  <si>
    <t>Ale-Eeka</t>
  </si>
  <si>
    <t>Oloruntele</t>
  </si>
  <si>
    <t>Ayetoro</t>
  </si>
  <si>
    <t>Gaa Ganmu</t>
  </si>
  <si>
    <t>Gaa Bude Idowu</t>
  </si>
  <si>
    <t>Gaa GSS</t>
  </si>
  <si>
    <t>Gaa Wakala</t>
  </si>
  <si>
    <t>Eidi Road</t>
  </si>
  <si>
    <t>Ganmu Alheri</t>
  </si>
  <si>
    <t>Ganmu Alheri HP</t>
  </si>
  <si>
    <t>Babanla 2a</t>
  </si>
  <si>
    <t>Babanla 2b</t>
  </si>
  <si>
    <t>Yusuf Alabi's Palace</t>
  </si>
  <si>
    <t>Babanla 2c</t>
  </si>
  <si>
    <t>Adeowo</t>
  </si>
  <si>
    <t>Alenje</t>
  </si>
  <si>
    <t>Sofo Daba</t>
  </si>
  <si>
    <t>Gaa Adelodun</t>
  </si>
  <si>
    <t>Owa Onire Oba</t>
  </si>
  <si>
    <t>Owa Onire BHC</t>
  </si>
  <si>
    <t>Idi Seke</t>
  </si>
  <si>
    <t>Gaa Hausa</t>
  </si>
  <si>
    <t>Ijomu</t>
  </si>
  <si>
    <t>Oke Alaafia</t>
  </si>
  <si>
    <t>Oko Hausa</t>
  </si>
  <si>
    <t>Oke Ode I</t>
  </si>
  <si>
    <t>Gaa Ogba-Ayo</t>
  </si>
  <si>
    <t>Ogba Ayo</t>
  </si>
  <si>
    <t>Gaa Agodongbo</t>
  </si>
  <si>
    <t>Ogba-Ayo Phase 2</t>
  </si>
  <si>
    <t>Olowo/OGS</t>
  </si>
  <si>
    <t>Ile Kanku</t>
  </si>
  <si>
    <t>Awewe raromi</t>
  </si>
  <si>
    <t>Gaa-Ajegunle</t>
  </si>
  <si>
    <t>Opede</t>
  </si>
  <si>
    <t>Ojulari</t>
  </si>
  <si>
    <t>Iludun</t>
  </si>
  <si>
    <t>Oke-Ode Specialist Hospital</t>
  </si>
  <si>
    <t>Ile-Afe Oe-Odo</t>
  </si>
  <si>
    <t>Oke-Ode Maternity Center</t>
  </si>
  <si>
    <t>Agodongbio (Bridge)</t>
  </si>
  <si>
    <t>Oke-Ago Isale</t>
  </si>
  <si>
    <t>Ile Afe Agbede</t>
  </si>
  <si>
    <t>Ojuagbara</t>
  </si>
  <si>
    <t>Ore-Ofe</t>
  </si>
  <si>
    <t>Ile Ankara/Olu Alagbo</t>
  </si>
  <si>
    <t>Isale Tapa/Ile Alato/Odo Apete</t>
  </si>
  <si>
    <t>Ile Afemu</t>
  </si>
  <si>
    <t>Ile Aleye</t>
  </si>
  <si>
    <t>Ile Olowu</t>
  </si>
  <si>
    <t>Gbanifa</t>
  </si>
  <si>
    <t>Ile Alasodudu</t>
  </si>
  <si>
    <t>Agoji/Soganmo</t>
  </si>
  <si>
    <t>Ile Akewukowo</t>
  </si>
  <si>
    <t>Ile Tapa (Shaaba)</t>
  </si>
  <si>
    <t>Ile Bale/Ashola</t>
  </si>
  <si>
    <t>Ile Naru/Ago Isanlu</t>
  </si>
  <si>
    <t>Ile Akehinla</t>
  </si>
  <si>
    <t>Ile Olu/Igboniju</t>
  </si>
  <si>
    <t>Ile Asaka</t>
  </si>
  <si>
    <t>Ago Alagbede/Agbala</t>
  </si>
  <si>
    <t>Oke-Ode BHC</t>
  </si>
  <si>
    <t>Ile Oba Idera</t>
  </si>
  <si>
    <t>Idi-Ogun Idi Egungun</t>
  </si>
  <si>
    <t>Ago-Owo Kadeji</t>
  </si>
  <si>
    <t>Ile Oladaride Odobare</t>
  </si>
  <si>
    <t>Ile Bogun/Idi Elu</t>
  </si>
  <si>
    <t>Ile Oba Ana</t>
  </si>
  <si>
    <t>Ile Esinkin</t>
  </si>
  <si>
    <t>Kadeyi Elero</t>
  </si>
  <si>
    <t>Ago-Ora/Ile Ajala</t>
  </si>
  <si>
    <t>Oke Ago loke</t>
  </si>
  <si>
    <t>Molete ECWA</t>
  </si>
  <si>
    <t>Maku/Molete Olose</t>
  </si>
  <si>
    <t>Gaa Oriri</t>
  </si>
  <si>
    <t>Olohunsogo</t>
  </si>
  <si>
    <t>Gaa Olohunsogo</t>
  </si>
  <si>
    <t>Sabongeri</t>
  </si>
  <si>
    <t>Oke Ode II</t>
  </si>
  <si>
    <t>Arola</t>
  </si>
  <si>
    <t>Ojutaye</t>
  </si>
  <si>
    <t>Ologorun</t>
  </si>
  <si>
    <t>Eri-Alhaja</t>
  </si>
  <si>
    <t>Igboelu</t>
  </si>
  <si>
    <t>Famole Titi</t>
  </si>
  <si>
    <t>Adetutu</t>
  </si>
  <si>
    <t>Gaa Aiyede</t>
  </si>
  <si>
    <t>Gaa Oke0Odo</t>
  </si>
  <si>
    <t>Arola Amoo Opo</t>
  </si>
  <si>
    <t>Gaa Bawalo</t>
  </si>
  <si>
    <t>Shagbe/Gaa Oketapa</t>
  </si>
  <si>
    <t>Shagbe BHC</t>
  </si>
  <si>
    <t>Shagbe 2/Gaa</t>
  </si>
  <si>
    <t>Budo Estu</t>
  </si>
  <si>
    <t>Gaa Budo Estu</t>
  </si>
  <si>
    <t>Ologomoh</t>
  </si>
  <si>
    <t>Gaa Ologomoh</t>
  </si>
  <si>
    <t>Gaa One Naira</t>
  </si>
  <si>
    <t>Igboagbon</t>
  </si>
  <si>
    <t>Malik Dauda's House</t>
  </si>
  <si>
    <t>Bankole</t>
  </si>
  <si>
    <t>Jacob Isa's House</t>
  </si>
  <si>
    <t>Suru</t>
  </si>
  <si>
    <t>Gaa Bankole 1</t>
  </si>
  <si>
    <t>Gaa Bankole 2</t>
  </si>
  <si>
    <t>Owode/Gaa</t>
  </si>
  <si>
    <t>Alasoro/Gaa</t>
  </si>
  <si>
    <t>Alawon/Gaa</t>
  </si>
  <si>
    <t>Alabe Idera</t>
  </si>
  <si>
    <t>Gaa Alabe Idera</t>
  </si>
  <si>
    <t>Gege</t>
  </si>
  <si>
    <t>Atipo</t>
  </si>
  <si>
    <t>Dalemo</t>
  </si>
  <si>
    <t>Agbee</t>
  </si>
  <si>
    <t>Agbee BHC</t>
  </si>
  <si>
    <t>Amundun</t>
  </si>
  <si>
    <t>Bada</t>
  </si>
  <si>
    <t>Pidan Igbodemi</t>
  </si>
  <si>
    <t>Alabe Oja</t>
  </si>
  <si>
    <t>Fawole</t>
  </si>
  <si>
    <t>Gaa Fawole</t>
  </si>
  <si>
    <t>Gaa Olufayo</t>
  </si>
  <si>
    <t>Kolokolo</t>
  </si>
  <si>
    <t>Fasikun</t>
  </si>
  <si>
    <t>Gaa Alasoro</t>
  </si>
  <si>
    <t>Oke Ode III</t>
  </si>
  <si>
    <t>Labaka Oja</t>
  </si>
  <si>
    <t>Labaka Oja BHC</t>
  </si>
  <si>
    <t>Gaa Labaka Oja</t>
  </si>
  <si>
    <t>Omi Aro</t>
  </si>
  <si>
    <t>Gaa Omi Aro</t>
  </si>
  <si>
    <t>Okuta Oko</t>
  </si>
  <si>
    <t>Akanle</t>
  </si>
  <si>
    <t>Adebu</t>
  </si>
  <si>
    <t>Asipade</t>
  </si>
  <si>
    <t>Gaa Jubilee</t>
  </si>
  <si>
    <t>Gaa Eleyele</t>
  </si>
  <si>
    <t>Bofaje</t>
  </si>
  <si>
    <t>Dabu Eleku</t>
  </si>
  <si>
    <t>Dabu Ojutaye</t>
  </si>
  <si>
    <t>Dabu Oroki</t>
  </si>
  <si>
    <t>Alabe Akorede</t>
  </si>
  <si>
    <t>Gaa Fulani Dabu</t>
  </si>
  <si>
    <t>Bororo Gaa Dabu</t>
  </si>
  <si>
    <t>Asungbale/Gaa Asungbale</t>
  </si>
  <si>
    <t>Asungbale BHC</t>
  </si>
  <si>
    <t>Kereaje</t>
  </si>
  <si>
    <t>Dikko</t>
  </si>
  <si>
    <t>Musa Saidu's House</t>
  </si>
  <si>
    <t>Gaa Dikko</t>
  </si>
  <si>
    <t>Alade Ile</t>
  </si>
  <si>
    <t>Labaka Idera</t>
  </si>
  <si>
    <t>Aladegboro/Gaa Aladegboro</t>
  </si>
  <si>
    <t>Baye</t>
  </si>
  <si>
    <t>Gaa Baye</t>
  </si>
  <si>
    <t>Aladegoro</t>
  </si>
  <si>
    <t>Oyinkan</t>
  </si>
  <si>
    <t>Gaa Gbede</t>
  </si>
  <si>
    <t>Gaa Labaka Ayetoro</t>
  </si>
  <si>
    <t>Omupo</t>
  </si>
  <si>
    <t>BHC Omupo Area</t>
  </si>
  <si>
    <t>Omupo BHC</t>
  </si>
  <si>
    <t>Omupo Central Mosque Area</t>
  </si>
  <si>
    <t>Olomu Palace Area</t>
  </si>
  <si>
    <t>Market Area Omupo</t>
  </si>
  <si>
    <t>St Michael Area</t>
  </si>
  <si>
    <t>Cottage Hospital Area Omupo</t>
  </si>
  <si>
    <t>Cottage Hospital, Omupo</t>
  </si>
  <si>
    <t>Anglican Church Area</t>
  </si>
  <si>
    <t>Gaa Baba Meta</t>
  </si>
  <si>
    <t>OGS Omupo Area</t>
  </si>
  <si>
    <t>Omupo Town Hall Area</t>
  </si>
  <si>
    <t>AK Aremu Estate Area</t>
  </si>
  <si>
    <t>Gaa Bororo Omupo</t>
  </si>
  <si>
    <t>Garage Area Omupo</t>
  </si>
  <si>
    <t>Gaa Kara Omupo</t>
  </si>
  <si>
    <t>Oluoko Compound Area</t>
  </si>
  <si>
    <t>Post Office Area</t>
  </si>
  <si>
    <t>Comm. Pry. School Area</t>
  </si>
  <si>
    <t>Comm. Pry. School</t>
  </si>
  <si>
    <t>Ojomu Oke Area</t>
  </si>
  <si>
    <t>Amodu</t>
  </si>
  <si>
    <t>Amodu BHC</t>
  </si>
  <si>
    <t>Gaa Bororo Amodu</t>
  </si>
  <si>
    <t>Asungbolu</t>
  </si>
  <si>
    <t>Gaa Asungbolu</t>
  </si>
  <si>
    <t>Gaa Bororo Asungbolu</t>
  </si>
  <si>
    <t>Obaloyan</t>
  </si>
  <si>
    <t>MPHC Obaloyan</t>
  </si>
  <si>
    <t>Gaa Obaloyan</t>
  </si>
  <si>
    <t>Gaa Jawe Obaloyan</t>
  </si>
  <si>
    <t>Gaa Bororo Obaloyan</t>
  </si>
  <si>
    <t>Gaa Gambo</t>
  </si>
  <si>
    <t>Koko</t>
  </si>
  <si>
    <t>Koko BHC</t>
  </si>
  <si>
    <t>Gaa Koko</t>
  </si>
  <si>
    <t>Igberi</t>
  </si>
  <si>
    <t>Gaa Alatare</t>
  </si>
  <si>
    <t>Atanda</t>
  </si>
  <si>
    <t>Atanda BHC</t>
  </si>
  <si>
    <t>Gaa Bokolo</t>
  </si>
  <si>
    <t>Gaa Nafik</t>
  </si>
  <si>
    <t>Gaa Bororo Nafik</t>
  </si>
  <si>
    <t>Nda Aliu</t>
  </si>
  <si>
    <t>Agbo</t>
  </si>
  <si>
    <t>Wajo</t>
  </si>
  <si>
    <t>Gaa Bature</t>
  </si>
  <si>
    <t>Gaa Idiri</t>
  </si>
  <si>
    <t>Oko Ode</t>
  </si>
  <si>
    <t>Oko Ode BHC</t>
  </si>
  <si>
    <t>Alufa</t>
  </si>
  <si>
    <t>Gaa Baba Keke</t>
  </si>
  <si>
    <t>Gaa Aufa Mafoluku</t>
  </si>
  <si>
    <t>Mafoluku</t>
  </si>
  <si>
    <t>Gaa Agric</t>
  </si>
  <si>
    <t>Gaa Bororo Eleyele</t>
  </si>
  <si>
    <t>Gaa Oko Ode</t>
  </si>
  <si>
    <t>Zulu</t>
  </si>
  <si>
    <t>Bayagan</t>
  </si>
  <si>
    <t>Gaa Bayagan</t>
  </si>
  <si>
    <t>Igbo Owu</t>
  </si>
  <si>
    <t>Igbo Owu BHC</t>
  </si>
  <si>
    <t>Gaa Bororo Igbo Owu</t>
  </si>
  <si>
    <t>Olayaaju</t>
  </si>
  <si>
    <t>Gaa Olayaaju</t>
  </si>
  <si>
    <t>Apata Eki</t>
  </si>
  <si>
    <t>Aladi</t>
  </si>
  <si>
    <t>Gaa Aladi</t>
  </si>
  <si>
    <t>Gaa Agunbiade</t>
  </si>
  <si>
    <t>Gaa Bororo Moloko</t>
  </si>
  <si>
    <t>Moloko</t>
  </si>
  <si>
    <t>Moloko BHC</t>
  </si>
  <si>
    <t>Gaa Molu</t>
  </si>
  <si>
    <t>Gaa Igbo Owu</t>
  </si>
  <si>
    <t>Gudugba</t>
  </si>
  <si>
    <t>Gaa Moloko</t>
  </si>
  <si>
    <t>Okanle</t>
  </si>
  <si>
    <t>Okanle BHC</t>
  </si>
  <si>
    <t>Fajeromi</t>
  </si>
  <si>
    <t>Fajeromi BHC</t>
  </si>
  <si>
    <t>Arugbo</t>
  </si>
  <si>
    <t>Gaa Arugbo</t>
  </si>
  <si>
    <t>Gaa Okanle</t>
  </si>
  <si>
    <t>Basayin</t>
  </si>
  <si>
    <t>Basayin BHC</t>
  </si>
  <si>
    <t>Gaa Basanyin</t>
  </si>
  <si>
    <t>Irapa</t>
  </si>
  <si>
    <t>Irapa BHC</t>
  </si>
  <si>
    <t>Gaa Surulere</t>
  </si>
  <si>
    <t>Gaa Irapa</t>
  </si>
  <si>
    <t>Amberi Daaji</t>
  </si>
  <si>
    <t>Gaa Amberi Daaji</t>
  </si>
  <si>
    <t>Olukotun</t>
  </si>
  <si>
    <t>Gaa Olukotun</t>
  </si>
  <si>
    <t>Ora</t>
  </si>
  <si>
    <t>Budoloke Ora</t>
  </si>
  <si>
    <t>Ora BHC</t>
  </si>
  <si>
    <t>Oke-Ora</t>
  </si>
  <si>
    <t>Ogundimokun</t>
  </si>
  <si>
    <t>Odesile</t>
  </si>
  <si>
    <t>Gaa Deseni</t>
  </si>
  <si>
    <t>Asubiaro</t>
  </si>
  <si>
    <t>Deseni</t>
  </si>
  <si>
    <t>Wande</t>
  </si>
  <si>
    <t>Gaa Wande</t>
  </si>
  <si>
    <t>Gaa Sambo</t>
  </si>
  <si>
    <t>Magbon</t>
  </si>
  <si>
    <t>Gaa Magbon</t>
  </si>
  <si>
    <t>Dr Afolabi's House</t>
  </si>
  <si>
    <t>Adigun Alangua</t>
  </si>
  <si>
    <t>Aga Olowo</t>
  </si>
  <si>
    <t>Olayemi</t>
  </si>
  <si>
    <t>Gaa Olayemi</t>
  </si>
  <si>
    <t>Araromi Oja</t>
  </si>
  <si>
    <t>Manasara</t>
  </si>
  <si>
    <t>Oke Odo</t>
  </si>
  <si>
    <t>Gaa Oke Odo</t>
  </si>
  <si>
    <t>Adigun Oke</t>
  </si>
  <si>
    <t>Araromi Oke</t>
  </si>
  <si>
    <t>Aireke HP</t>
  </si>
  <si>
    <t>Hon Tajudeen's House</t>
  </si>
  <si>
    <t>Igbo Ofe</t>
  </si>
  <si>
    <t>Gaa Igbo Ofe</t>
  </si>
  <si>
    <t>Opelade</t>
  </si>
  <si>
    <t>Abule Ilorin</t>
  </si>
  <si>
    <t>Olure</t>
  </si>
  <si>
    <t>Sannikoro</t>
  </si>
  <si>
    <t>Gaa Sanikoro</t>
  </si>
  <si>
    <t>Olodan</t>
  </si>
  <si>
    <t>Budo Ali</t>
  </si>
  <si>
    <t>Gaa Budo Ali</t>
  </si>
  <si>
    <t>Ita Olowo</t>
  </si>
  <si>
    <t>Oro-Ago</t>
  </si>
  <si>
    <t>Omugo</t>
  </si>
  <si>
    <t>Omugo BHC</t>
  </si>
  <si>
    <t>Akamo Omugo</t>
  </si>
  <si>
    <t>Gaa Alhaji Omugo</t>
  </si>
  <si>
    <t>Gaa Kokoto Ibrahim</t>
  </si>
  <si>
    <t>Okedaba</t>
  </si>
  <si>
    <t>Okedaba HP</t>
  </si>
  <si>
    <t>Oke Owa BHC</t>
  </si>
  <si>
    <t>Ajegunle BHC</t>
  </si>
  <si>
    <t>Irabon</t>
  </si>
  <si>
    <t>Irabon HP</t>
  </si>
  <si>
    <t>Ruga Hausa</t>
  </si>
  <si>
    <t>Gaa Babangiga</t>
  </si>
  <si>
    <t>Gaa Ale-Oko</t>
  </si>
  <si>
    <t>Oganyin</t>
  </si>
  <si>
    <t>Oke-Ayin</t>
  </si>
  <si>
    <t>Isale Araromi</t>
  </si>
  <si>
    <t>PMC Area</t>
  </si>
  <si>
    <t>Angua Jero</t>
  </si>
  <si>
    <t>Ilafe</t>
  </si>
  <si>
    <t>Okewa</t>
  </si>
  <si>
    <t>Isakun</t>
  </si>
  <si>
    <t>Oro-Ago BHC</t>
  </si>
  <si>
    <t>Ile-Owa</t>
  </si>
  <si>
    <t>Aiyetoro</t>
  </si>
  <si>
    <t>Molete</t>
  </si>
  <si>
    <t>Oke-Olla</t>
  </si>
  <si>
    <t>Ile Babarinde</t>
  </si>
  <si>
    <t>Oke-Dio</t>
  </si>
  <si>
    <t>Awu</t>
  </si>
  <si>
    <t>Okemure</t>
  </si>
  <si>
    <t>Isale Araromi 2</t>
  </si>
  <si>
    <t>Eeka Akamo</t>
  </si>
  <si>
    <t>Gaa Obu</t>
  </si>
  <si>
    <t>Gaa Mesede</t>
  </si>
  <si>
    <t>Gaa Okutameji</t>
  </si>
  <si>
    <t>Gaa PMC</t>
  </si>
  <si>
    <t>Oyatedo</t>
  </si>
  <si>
    <t>Oyatedo BHC</t>
  </si>
  <si>
    <t>Eko Tedo</t>
  </si>
  <si>
    <t>Gaa Obu Oyatedo</t>
  </si>
  <si>
    <t>Ahun</t>
  </si>
  <si>
    <t>Ahun BHC</t>
  </si>
  <si>
    <t>Gaa Mekala</t>
  </si>
  <si>
    <t>Gaa Orisa</t>
  </si>
  <si>
    <t>Gaa Dan Bello</t>
  </si>
  <si>
    <t>Gaa Baba Ibeji</t>
  </si>
  <si>
    <t>Gaa Amuda</t>
  </si>
  <si>
    <t>Gaa Dan Jebu</t>
  </si>
  <si>
    <t>Oke-Oyan</t>
  </si>
  <si>
    <t>Oke-Oyan BHC</t>
  </si>
  <si>
    <t>Gaa Oke-Oyan</t>
  </si>
  <si>
    <t>Gaa Ori-Oke</t>
  </si>
  <si>
    <t>Gaa Ago-Iru</t>
  </si>
  <si>
    <t>Gaa Adebu</t>
  </si>
  <si>
    <t>Gaa Obiri</t>
  </si>
  <si>
    <t>Owa Kajola</t>
  </si>
  <si>
    <t>Owa Kajola BHC</t>
  </si>
  <si>
    <t>Gaa Akamo 1</t>
  </si>
  <si>
    <t>Gaa Akamo 2</t>
  </si>
  <si>
    <t>Eeka Akamo Kajola</t>
  </si>
  <si>
    <t>Igbo Elemi</t>
  </si>
  <si>
    <t>Ilawure 1</t>
  </si>
  <si>
    <t>Ilawure 2</t>
  </si>
  <si>
    <t>Share I</t>
  </si>
  <si>
    <t>Olora</t>
  </si>
  <si>
    <t>Kere PHC</t>
  </si>
  <si>
    <t>Orilowo</t>
  </si>
  <si>
    <t>Ogunde</t>
  </si>
  <si>
    <t>Agun</t>
  </si>
  <si>
    <t>Adanlawo</t>
  </si>
  <si>
    <t>Onireke</t>
  </si>
  <si>
    <t>Oluode</t>
  </si>
  <si>
    <t>Osomu</t>
  </si>
  <si>
    <t>Ile Kere</t>
  </si>
  <si>
    <t>Ayi-Kola</t>
  </si>
  <si>
    <t>Okose</t>
  </si>
  <si>
    <t>Adeyi</t>
  </si>
  <si>
    <t>Sowa</t>
  </si>
  <si>
    <t>Ile Bada</t>
  </si>
  <si>
    <t>Egbe</t>
  </si>
  <si>
    <t>Adegbe</t>
  </si>
  <si>
    <t>Abioye</t>
  </si>
  <si>
    <t>Gboloko</t>
  </si>
  <si>
    <t>Olojo</t>
  </si>
  <si>
    <t>Olu-Loke</t>
  </si>
  <si>
    <t>Osoju</t>
  </si>
  <si>
    <t>Adako</t>
  </si>
  <si>
    <t>Akasa</t>
  </si>
  <si>
    <t>Olowolayemo</t>
  </si>
  <si>
    <t>Alapo</t>
  </si>
  <si>
    <t>Ayegbo</t>
  </si>
  <si>
    <t>Oluoyo</t>
  </si>
  <si>
    <t>Onigangan</t>
  </si>
  <si>
    <t>Olu-Jojo</t>
  </si>
  <si>
    <t>Adegbokun</t>
  </si>
  <si>
    <t>Adebiopon</t>
  </si>
  <si>
    <t>Saadu</t>
  </si>
  <si>
    <t>Oyi</t>
  </si>
  <si>
    <t>Sunjami</t>
  </si>
  <si>
    <t>Abologbon</t>
  </si>
  <si>
    <t>Sango</t>
  </si>
  <si>
    <t>Maaji</t>
  </si>
  <si>
    <t>Elese</t>
  </si>
  <si>
    <t>Yesufa</t>
  </si>
  <si>
    <t>Afopele</t>
  </si>
  <si>
    <t>Ajiboro</t>
  </si>
  <si>
    <t>Majapo</t>
  </si>
  <si>
    <t>Dimoh</t>
  </si>
  <si>
    <t>Okegbala</t>
  </si>
  <si>
    <t>Alafiatayo</t>
  </si>
  <si>
    <t>Oke-Ayo 1</t>
  </si>
  <si>
    <t>HRH Haruna Sulaiman's Palace</t>
  </si>
  <si>
    <t>Oke Sunna</t>
  </si>
  <si>
    <t>Olorun-Sogo</t>
  </si>
  <si>
    <t>Oke-Ayo/Adeola</t>
  </si>
  <si>
    <t>Gaa Alh. Oseni</t>
  </si>
  <si>
    <t>Gaa Orioke</t>
  </si>
  <si>
    <t>Gaa Bamigbelu</t>
  </si>
  <si>
    <t>Gaa Malomo</t>
  </si>
  <si>
    <t>Share II</t>
  </si>
  <si>
    <t>Oke Igbala</t>
  </si>
  <si>
    <t>Olu Ode Apado</t>
  </si>
  <si>
    <t>Ayee</t>
  </si>
  <si>
    <t>Afehintoke</t>
  </si>
  <si>
    <t>Baale 1</t>
  </si>
  <si>
    <t>Civil Defence Office, Share</t>
  </si>
  <si>
    <t>Baale 2</t>
  </si>
  <si>
    <t>Oluyide</t>
  </si>
  <si>
    <t>Onibi</t>
  </si>
  <si>
    <t>Oluawo</t>
  </si>
  <si>
    <t>Ana</t>
  </si>
  <si>
    <t>Agodo</t>
  </si>
  <si>
    <t>Mission Area</t>
  </si>
  <si>
    <t>Oluana</t>
  </si>
  <si>
    <t>Ajiga</t>
  </si>
  <si>
    <t>General Hospital, Share</t>
  </si>
  <si>
    <t>Orogan</t>
  </si>
  <si>
    <t>Olomu</t>
  </si>
  <si>
    <t>Sakamon</t>
  </si>
  <si>
    <t>Shayo Area</t>
  </si>
  <si>
    <t>Temitope Street</t>
  </si>
  <si>
    <t>Opemipo Street</t>
  </si>
  <si>
    <t>Somorue Area</t>
  </si>
  <si>
    <t>Eleran Ojo Street</t>
  </si>
  <si>
    <t>Surulere Share</t>
  </si>
  <si>
    <t>Jojo Block Ind</t>
  </si>
  <si>
    <t>Orisunbare</t>
  </si>
  <si>
    <t>Gaa Fegewe 1</t>
  </si>
  <si>
    <t>Gaa Fegewe 2</t>
  </si>
  <si>
    <t>Gaa Lakedu</t>
  </si>
  <si>
    <t>Gaa Kajola</t>
  </si>
  <si>
    <t>Eso Ajiga 1</t>
  </si>
  <si>
    <t>Eso Ajiga 2</t>
  </si>
  <si>
    <t>Daba Kulikuli 1</t>
  </si>
  <si>
    <t>Daba Kulikuli 2</t>
  </si>
  <si>
    <t>Surulere 1</t>
  </si>
  <si>
    <t>Surulere 2</t>
  </si>
  <si>
    <t>Surulere 3</t>
  </si>
  <si>
    <t>Surulere 4</t>
  </si>
  <si>
    <t>Surulere 5</t>
  </si>
  <si>
    <t>Apataje HP</t>
  </si>
  <si>
    <t>Gaa Apataje</t>
  </si>
  <si>
    <t>Gbagan</t>
  </si>
  <si>
    <t>Budo Ebo</t>
  </si>
  <si>
    <t>Gaa Budo Ebo</t>
  </si>
  <si>
    <t>Budo Esa</t>
  </si>
  <si>
    <t>Gaa Monsalasi 1</t>
  </si>
  <si>
    <t>Gaa Monsalasi 2</t>
  </si>
  <si>
    <t>Gaa Monsalasi 3</t>
  </si>
  <si>
    <t>Eso Ajiga 3</t>
  </si>
  <si>
    <t>Eso Ajiga 4</t>
  </si>
  <si>
    <t>Eso Ajiga 5</t>
  </si>
  <si>
    <t>Share III</t>
  </si>
  <si>
    <t>Fadeyi 1</t>
  </si>
  <si>
    <t>Babanloma BHC</t>
  </si>
  <si>
    <t>Olore</t>
  </si>
  <si>
    <t>Arusa</t>
  </si>
  <si>
    <t>Kata</t>
  </si>
  <si>
    <t>Olobandu</t>
  </si>
  <si>
    <t>Ajibola</t>
  </si>
  <si>
    <t>Gaa Ajibola</t>
  </si>
  <si>
    <t>Fadeyi 2</t>
  </si>
  <si>
    <t>Obagbemiga</t>
  </si>
  <si>
    <t>Alagbala</t>
  </si>
  <si>
    <t>Egunoko</t>
  </si>
  <si>
    <t>Onibode</t>
  </si>
  <si>
    <t>Ayolegbo</t>
  </si>
  <si>
    <t>Sekojo</t>
  </si>
  <si>
    <t>Osomun</t>
  </si>
  <si>
    <t>Awuwo</t>
  </si>
  <si>
    <t>Oniju</t>
  </si>
  <si>
    <t>Alhaji Ariya Tunde's House</t>
  </si>
  <si>
    <t>Osoja</t>
  </si>
  <si>
    <t>Apake</t>
  </si>
  <si>
    <t>Adako Bale</t>
  </si>
  <si>
    <t>Yusuf Adekola's House</t>
  </si>
  <si>
    <t>Ajoo</t>
  </si>
  <si>
    <t>Gaa Olora</t>
  </si>
  <si>
    <t>Gaa Poly Wire</t>
  </si>
  <si>
    <t>Gaa Jokojoko</t>
  </si>
  <si>
    <t>Gaa Alhaji Kaduna</t>
  </si>
  <si>
    <t>Share IV</t>
  </si>
  <si>
    <t>Olu Ode</t>
  </si>
  <si>
    <t>Sambata</t>
  </si>
  <si>
    <t>Amuyun</t>
  </si>
  <si>
    <t>Sese</t>
  </si>
  <si>
    <t>Odeniyin</t>
  </si>
  <si>
    <t>Ogere</t>
  </si>
  <si>
    <t>Afari</t>
  </si>
  <si>
    <t>Atofarati</t>
  </si>
  <si>
    <t>Arinasa</t>
  </si>
  <si>
    <t>Oluweji</t>
  </si>
  <si>
    <t>Adako-Idigba</t>
  </si>
  <si>
    <t>Onipe</t>
  </si>
  <si>
    <t>Ojude</t>
  </si>
  <si>
    <t>Ajabari</t>
  </si>
  <si>
    <t>Awuwo 2</t>
  </si>
  <si>
    <t>Epo-moru</t>
  </si>
  <si>
    <t>Bale-PO</t>
  </si>
  <si>
    <t>Baale Agbe</t>
  </si>
  <si>
    <t>Oke Safejo</t>
  </si>
  <si>
    <t>Gaa Okelute 1</t>
  </si>
  <si>
    <t>Gaa Okelute 2</t>
  </si>
  <si>
    <t>Gaa Alaji</t>
  </si>
  <si>
    <t>Gaa Tunbi</t>
  </si>
  <si>
    <t>Gaa Yinusa</t>
  </si>
  <si>
    <t>Gaa Okose</t>
  </si>
  <si>
    <t>Gaa Bala</t>
  </si>
  <si>
    <t>Gaa Mesaje</t>
  </si>
  <si>
    <t>Gaa Osin</t>
  </si>
  <si>
    <t>JNIC Quarters</t>
  </si>
  <si>
    <t>Jacob Aremu's House</t>
  </si>
  <si>
    <t>Aperin</t>
  </si>
  <si>
    <t>Share V</t>
  </si>
  <si>
    <t>Sekun</t>
  </si>
  <si>
    <t>Zuru Sekum</t>
  </si>
  <si>
    <t>Gaa Sekum 1</t>
  </si>
  <si>
    <t>Gaa Sekum 2</t>
  </si>
  <si>
    <t>Pempebiasa</t>
  </si>
  <si>
    <t>Oke Iyanu</t>
  </si>
  <si>
    <t>Yakubu</t>
  </si>
  <si>
    <t>Amololo</t>
  </si>
  <si>
    <t>Kara Market Gaa</t>
  </si>
  <si>
    <t>Gaa Muhammed</t>
  </si>
  <si>
    <t>Share Junction</t>
  </si>
  <si>
    <t>BHC Share Junction</t>
  </si>
  <si>
    <t>Gaa Aliu</t>
  </si>
  <si>
    <t>Zuru Iyana</t>
  </si>
  <si>
    <t>Alegongo Temidire</t>
  </si>
  <si>
    <t>Alegongo 1</t>
  </si>
  <si>
    <t>Gaa Alegongo 1</t>
  </si>
  <si>
    <t>Kpongbe</t>
  </si>
  <si>
    <t>Gaa Olobe</t>
  </si>
  <si>
    <t>Adio</t>
  </si>
  <si>
    <t>Bale Philip Tayo's House</t>
  </si>
  <si>
    <t>Gaa Adio</t>
  </si>
  <si>
    <t>Budo Ebo &amp; Gaa</t>
  </si>
  <si>
    <t>Safejo</t>
  </si>
  <si>
    <t>Gaa Ademu</t>
  </si>
  <si>
    <t>Gaa Ahamu</t>
  </si>
  <si>
    <t>Gaa Arobaye</t>
  </si>
  <si>
    <t>Arobaye</t>
  </si>
  <si>
    <t>Amuyo &amp; Gaa</t>
  </si>
  <si>
    <t>Idi-Isin</t>
  </si>
  <si>
    <t>Egba</t>
  </si>
  <si>
    <t>Budo Umoru</t>
  </si>
  <si>
    <t>Arhoo</t>
  </si>
  <si>
    <t>Gaa Arhoo</t>
  </si>
  <si>
    <t>Gaa Bembere</t>
  </si>
  <si>
    <t>Alera</t>
  </si>
  <si>
    <t>Gaa Alera</t>
  </si>
  <si>
    <t>Aderonmu</t>
  </si>
  <si>
    <t>Gongobiri</t>
  </si>
  <si>
    <t>Tapa Olodo</t>
  </si>
  <si>
    <t>Dankoju</t>
  </si>
  <si>
    <t>Faje Sangotayo</t>
  </si>
  <si>
    <t>Faje Oluode</t>
  </si>
  <si>
    <t>Chief Oluode's House</t>
  </si>
  <si>
    <t>Faje Gaas</t>
  </si>
  <si>
    <t>Pole Wire</t>
  </si>
  <si>
    <t>Gidanburu</t>
  </si>
  <si>
    <t>Gaa Gidanburu</t>
  </si>
  <si>
    <t>Augua Yellow</t>
  </si>
  <si>
    <t>Lakanla</t>
  </si>
  <si>
    <t>Chief Atanda Saheed's House</t>
  </si>
  <si>
    <t>Gaa Lakanla</t>
  </si>
  <si>
    <t>Igbelowowa</t>
  </si>
  <si>
    <t>Ayekale Oshin</t>
  </si>
  <si>
    <t>Gaa Koloko</t>
  </si>
  <si>
    <t>Koloko</t>
  </si>
  <si>
    <t>Gaa Kata 1 &amp; 2</t>
  </si>
  <si>
    <t>Balogun 1 &amp; 2</t>
  </si>
  <si>
    <t>Gaa Balogun</t>
  </si>
  <si>
    <t>Augua Mogunu</t>
  </si>
  <si>
    <t>Gaa Danda &amp; Diko</t>
  </si>
  <si>
    <t>Agbeyangi</t>
  </si>
  <si>
    <t>Okulu</t>
  </si>
  <si>
    <t>Adobasin</t>
  </si>
  <si>
    <t>Gaa Adeku I</t>
  </si>
  <si>
    <t>Gaa Adeku II</t>
  </si>
  <si>
    <t>Gaa Okulu</t>
  </si>
  <si>
    <t>Gaa Borehole</t>
  </si>
  <si>
    <t>Agbeyangi PHC</t>
  </si>
  <si>
    <t>Gaa Ololekan Bororo</t>
  </si>
  <si>
    <t>Gaa Secondary Sch</t>
  </si>
  <si>
    <t>Gaa Zuru Agbeyangi</t>
  </si>
  <si>
    <t>Gaa Baba Mai tea</t>
  </si>
  <si>
    <t>Gbadamu</t>
  </si>
  <si>
    <t>Gaa Gbadamu</t>
  </si>
  <si>
    <t>Gaa Abubakar Gbadamu</t>
  </si>
  <si>
    <t>Gaa Alfa Sule</t>
  </si>
  <si>
    <t>Gaa Gbadamu III</t>
  </si>
  <si>
    <t>Aregun</t>
  </si>
  <si>
    <t>Oyekan</t>
  </si>
  <si>
    <t xml:space="preserve">Oke-Ode </t>
  </si>
  <si>
    <t>Gaa Aregun</t>
  </si>
  <si>
    <t>Gaa Zuru oke Odo</t>
  </si>
  <si>
    <t>Ologi</t>
  </si>
  <si>
    <t>Gaa Zuru Ologi</t>
  </si>
  <si>
    <t>Gaa Alh Badini Ologi</t>
  </si>
  <si>
    <t>Oko-Oba</t>
  </si>
  <si>
    <t>Gaa Oko-Oba</t>
  </si>
  <si>
    <t>Eleyode</t>
  </si>
  <si>
    <t>Gaa Zuru Eleyode</t>
  </si>
  <si>
    <t>Gaa Bororo Eleyode</t>
  </si>
  <si>
    <t>Olohuntele</t>
  </si>
  <si>
    <t>Gaa Baya Olohuntele</t>
  </si>
  <si>
    <t>Gaa Final Olohuntele</t>
  </si>
  <si>
    <t>Panada</t>
  </si>
  <si>
    <t>Adelu</t>
  </si>
  <si>
    <t>Gaa Adelu</t>
  </si>
  <si>
    <t>Osin Gada</t>
  </si>
  <si>
    <t>Gaa A gbeloba</t>
  </si>
  <si>
    <t>Gaa Kareemu Powerline</t>
  </si>
  <si>
    <t>Badi</t>
  </si>
  <si>
    <t>Gaa Zuru Badi</t>
  </si>
  <si>
    <t>Budo Oyo</t>
  </si>
  <si>
    <t>Gaa Zuru Budo-Oyo</t>
  </si>
  <si>
    <t>Gaa Budo Oyo</t>
  </si>
  <si>
    <t>Riverine</t>
  </si>
  <si>
    <t>Truck/Trek</t>
  </si>
  <si>
    <t>Collapse of Bridge</t>
  </si>
  <si>
    <t>Kure</t>
  </si>
  <si>
    <t>Jolasun</t>
  </si>
  <si>
    <t>Gaa Jolasun</t>
  </si>
  <si>
    <t>Gaa Keberi Jolasun</t>
  </si>
  <si>
    <t>Gaa Zamori Jolasun</t>
  </si>
  <si>
    <t>Abangbe</t>
  </si>
  <si>
    <t>Gaa Abangbe</t>
  </si>
  <si>
    <t>Apado</t>
  </si>
  <si>
    <t>Famole</t>
  </si>
  <si>
    <t>Gaa Famole</t>
  </si>
  <si>
    <t>Zuru Onikoko</t>
  </si>
  <si>
    <t>Irepo</t>
  </si>
  <si>
    <t>Aigoro Yoruba/Tapa</t>
  </si>
  <si>
    <t>Apado PHC</t>
  </si>
  <si>
    <t>34km</t>
  </si>
  <si>
    <t>Zuru Apado</t>
  </si>
  <si>
    <t>Gaa Babalaro</t>
  </si>
  <si>
    <t>Gaa Musa</t>
  </si>
  <si>
    <t>Gaa Baba Patigi</t>
  </si>
  <si>
    <t>Zuru Agbede</t>
  </si>
  <si>
    <t>Gaa Jalawa</t>
  </si>
  <si>
    <t>Bike</t>
  </si>
  <si>
    <t>Gaa Yakubu</t>
  </si>
  <si>
    <t>Gaa Maidoki</t>
  </si>
  <si>
    <t>Gaa Bube</t>
  </si>
  <si>
    <t>Woru Yoruba</t>
  </si>
  <si>
    <t>Truck and Bike</t>
  </si>
  <si>
    <t>Woru Tapa</t>
  </si>
  <si>
    <t>Zuru Woru</t>
  </si>
  <si>
    <t>Gaa Pata</t>
  </si>
  <si>
    <t>Gaa Daria</t>
  </si>
  <si>
    <t>Gaa Ahmodu</t>
  </si>
  <si>
    <t>Gaa Rahmani</t>
  </si>
  <si>
    <t>Zuru Abudu</t>
  </si>
  <si>
    <t>Gaa Ali Abudu</t>
  </si>
  <si>
    <t xml:space="preserve">Aloko </t>
  </si>
  <si>
    <t>Zuru Aloko</t>
  </si>
  <si>
    <t>Gaa Bababata Aloko</t>
  </si>
  <si>
    <t>Gaa Haruna</t>
  </si>
  <si>
    <t>Afara</t>
  </si>
  <si>
    <t>Zuru Afara</t>
  </si>
  <si>
    <t>Gaa Alhaji Afara</t>
  </si>
  <si>
    <t>Gaa Fara</t>
  </si>
  <si>
    <t>Gaa Rahmani II</t>
  </si>
  <si>
    <t>Riverine/Road</t>
  </si>
  <si>
    <t>Bad road and Drainage</t>
  </si>
  <si>
    <t>Gaa Muhammedi</t>
  </si>
  <si>
    <t>Gambari I</t>
  </si>
  <si>
    <t>Ita Ajia</t>
  </si>
  <si>
    <t>Baruba 1</t>
  </si>
  <si>
    <t>31km</t>
  </si>
  <si>
    <t>Baruba 2</t>
  </si>
  <si>
    <t>Ita Adu</t>
  </si>
  <si>
    <t>Ita Mogaji</t>
  </si>
  <si>
    <t>Mosankore</t>
  </si>
  <si>
    <t>32km</t>
  </si>
  <si>
    <t>Yerefu</t>
  </si>
  <si>
    <t>Ori Okoh</t>
  </si>
  <si>
    <t>33km</t>
  </si>
  <si>
    <t xml:space="preserve">Awodi </t>
  </si>
  <si>
    <t>Awodi PHC</t>
  </si>
  <si>
    <t>Balogun Gambari</t>
  </si>
  <si>
    <t>Akalanbi</t>
  </si>
  <si>
    <t>Girigisu 1</t>
  </si>
  <si>
    <t>36km</t>
  </si>
  <si>
    <t>Ile Agbada</t>
  </si>
  <si>
    <t>Amule Iya Balogun</t>
  </si>
  <si>
    <t>37km</t>
  </si>
  <si>
    <t>Amule Elere</t>
  </si>
  <si>
    <t>Girigisu 2</t>
  </si>
  <si>
    <t>Gambari II</t>
  </si>
  <si>
    <t xml:space="preserve">Akalambi </t>
  </si>
  <si>
    <t>Karumo</t>
  </si>
  <si>
    <t>Abata Karumo PHC</t>
  </si>
  <si>
    <t>Ajiabako</t>
  </si>
  <si>
    <t>Ile Labe</t>
  </si>
  <si>
    <t>Ile Abila</t>
  </si>
  <si>
    <t>Ojagboro</t>
  </si>
  <si>
    <t xml:space="preserve">Kokeu </t>
  </si>
  <si>
    <t>Babakekere</t>
  </si>
  <si>
    <t>Soro II</t>
  </si>
  <si>
    <t>Dan maigoro</t>
  </si>
  <si>
    <t>Alikali</t>
  </si>
  <si>
    <t>Ile Kilo</t>
  </si>
  <si>
    <t>PHC Ojagboro</t>
  </si>
  <si>
    <t>Allahu Lateef</t>
  </si>
  <si>
    <t>Babaluku</t>
  </si>
  <si>
    <t>Sanu Sheu</t>
  </si>
  <si>
    <t>Isale Koko</t>
  </si>
  <si>
    <t>Gobir</t>
  </si>
  <si>
    <t>Pataki</t>
  </si>
  <si>
    <t>Koro Afoju</t>
  </si>
  <si>
    <t>Baare</t>
  </si>
  <si>
    <t>Gbari</t>
  </si>
  <si>
    <t xml:space="preserve">Imam Gambari </t>
  </si>
  <si>
    <t>Onibata</t>
  </si>
  <si>
    <t>Shinkafa</t>
  </si>
  <si>
    <t>Nda Rabi</t>
  </si>
  <si>
    <t>Maimasa</t>
  </si>
  <si>
    <t>42km</t>
  </si>
  <si>
    <t>Ibagun</t>
  </si>
  <si>
    <t>Med-Nase I</t>
  </si>
  <si>
    <t>Sobi Medical Center</t>
  </si>
  <si>
    <t>43km</t>
  </si>
  <si>
    <t>Brifade</t>
  </si>
  <si>
    <t>Mummy MKT</t>
  </si>
  <si>
    <t>222 Brifade</t>
  </si>
  <si>
    <t>SNCO 1&amp;2</t>
  </si>
  <si>
    <t>Med Signal Birgade</t>
  </si>
  <si>
    <t>MOG/SOG</t>
  </si>
  <si>
    <t>Ayegbami</t>
  </si>
  <si>
    <t>Adamo thani</t>
  </si>
  <si>
    <t>46km</t>
  </si>
  <si>
    <t>Dada Area</t>
  </si>
  <si>
    <t>Dada PHC</t>
  </si>
  <si>
    <t>46 1/2km</t>
  </si>
  <si>
    <t>Ile Alawo Nla</t>
  </si>
  <si>
    <t>Ile Elesin Funfun</t>
  </si>
  <si>
    <t>Padeola</t>
  </si>
  <si>
    <t>Okelele PHC</t>
  </si>
  <si>
    <t>Sefura</t>
  </si>
  <si>
    <t>Morogun</t>
  </si>
  <si>
    <t>Adepe</t>
  </si>
  <si>
    <t>Yeregi</t>
  </si>
  <si>
    <t>Ile Igbaja</t>
  </si>
  <si>
    <t>Ile Alawo Kekere</t>
  </si>
  <si>
    <t>Ile Oloto</t>
  </si>
  <si>
    <t>Alangua</t>
  </si>
  <si>
    <t>Ode Olesin</t>
  </si>
  <si>
    <t>Ile Alawule</t>
  </si>
  <si>
    <t>Alaran</t>
  </si>
  <si>
    <t>Asunde</t>
  </si>
  <si>
    <t>Ile Ontobe</t>
  </si>
  <si>
    <t>Amode</t>
  </si>
  <si>
    <t>Ile Lako</t>
  </si>
  <si>
    <t>Ile Babadudu</t>
  </si>
  <si>
    <t>Ile Olokoto</t>
  </si>
  <si>
    <t>Fatimoh</t>
  </si>
  <si>
    <t>Fatimoh Clinic</t>
  </si>
  <si>
    <t>Abata Jagun</t>
  </si>
  <si>
    <t>Oladimeji</t>
  </si>
  <si>
    <t>Baba Soja</t>
  </si>
  <si>
    <t>Amule</t>
  </si>
  <si>
    <t>Ile Eleran</t>
  </si>
  <si>
    <t>Gata</t>
  </si>
  <si>
    <t>Ile Amuyankan</t>
  </si>
  <si>
    <t>Onituku</t>
  </si>
  <si>
    <t>Old Shao</t>
  </si>
  <si>
    <t>Irewumi</t>
  </si>
  <si>
    <t>Tinu Street</t>
  </si>
  <si>
    <t>Alafia Tayo Hospital</t>
  </si>
  <si>
    <t>Akerebiata</t>
  </si>
  <si>
    <t>Lola Street</t>
  </si>
  <si>
    <t>Idi Igba were</t>
  </si>
  <si>
    <t>Idi Ogede</t>
  </si>
  <si>
    <t>Aduramigba Phase 1&amp;2</t>
  </si>
  <si>
    <t xml:space="preserve">Harmony </t>
  </si>
  <si>
    <t>Omowunmi Hospital</t>
  </si>
  <si>
    <t>Idi Igba were Phase 1&amp;2</t>
  </si>
  <si>
    <t>Shamsudeen</t>
  </si>
  <si>
    <t>Aribito</t>
  </si>
  <si>
    <t>Old Shao Garage</t>
  </si>
  <si>
    <t>Sanda Estate</t>
  </si>
  <si>
    <t>Alimayaki</t>
  </si>
  <si>
    <t>Alimayaki PHC</t>
  </si>
  <si>
    <t>Lare Gada</t>
  </si>
  <si>
    <t>Iponrin</t>
  </si>
  <si>
    <t>Iponrin PHC</t>
  </si>
  <si>
    <t>30km</t>
  </si>
  <si>
    <t>Ile Alasi</t>
  </si>
  <si>
    <t>Oke Ajia</t>
  </si>
  <si>
    <t>Oke Kudu</t>
  </si>
  <si>
    <t>Ile Owodo</t>
  </si>
  <si>
    <t>Isale Tapa</t>
  </si>
  <si>
    <t>Oke Gani</t>
  </si>
  <si>
    <t>Ile Edun</t>
  </si>
  <si>
    <t>Ile Kewu</t>
  </si>
  <si>
    <t>Gaa Abu Okada</t>
  </si>
  <si>
    <t>Gaa Iya Ramotu</t>
  </si>
  <si>
    <t>Gaa Igbo Ope</t>
  </si>
  <si>
    <t>Gaa Zuru</t>
  </si>
  <si>
    <t>Gaa Wopari</t>
  </si>
  <si>
    <t>Gaa Kagara</t>
  </si>
  <si>
    <t>Isamu</t>
  </si>
  <si>
    <t>Aloko</t>
  </si>
  <si>
    <t>Gaa Aloko</t>
  </si>
  <si>
    <t>Ita Alade</t>
  </si>
  <si>
    <t>Gaa Hassan</t>
  </si>
  <si>
    <t>Gaa Ciroma</t>
  </si>
  <si>
    <t>Gaa Baba Abu</t>
  </si>
  <si>
    <t>Gaa Baraka</t>
  </si>
  <si>
    <t>Gaa Shekiru</t>
  </si>
  <si>
    <t>Olomoyoyo</t>
  </si>
  <si>
    <t>Gaa Olomoyoyo</t>
  </si>
  <si>
    <t xml:space="preserve">Gaa Oloro </t>
  </si>
  <si>
    <t>Gaa Nba</t>
  </si>
  <si>
    <t>Gaa Gurugu</t>
  </si>
  <si>
    <t>Megun</t>
  </si>
  <si>
    <t>Gaa Megun</t>
  </si>
  <si>
    <t>Gaa Dogodangi</t>
  </si>
  <si>
    <t>Gaa Baba Japele</t>
  </si>
  <si>
    <t>Gaa Idris</t>
  </si>
  <si>
    <t>Gaa Zuru Oloro</t>
  </si>
  <si>
    <t>Magaji Are I</t>
  </si>
  <si>
    <t>Idi Ape</t>
  </si>
  <si>
    <t>Baba Isale</t>
  </si>
  <si>
    <t>Baruba</t>
  </si>
  <si>
    <t>Asaju</t>
  </si>
  <si>
    <t>Eletu</t>
  </si>
  <si>
    <t>Eletu/Alabere PHC</t>
  </si>
  <si>
    <t>Alabere PHC</t>
  </si>
  <si>
    <t>41km</t>
  </si>
  <si>
    <t>Alabere</t>
  </si>
  <si>
    <t>Popo Igbona</t>
  </si>
  <si>
    <t>Isale Oja</t>
  </si>
  <si>
    <t>Oke Kura 1</t>
  </si>
  <si>
    <t>Akodudu</t>
  </si>
  <si>
    <t>Oke Kura 2</t>
  </si>
  <si>
    <t>Agbadamu</t>
  </si>
  <si>
    <t>Agbarere</t>
  </si>
  <si>
    <t>Adifa</t>
  </si>
  <si>
    <t>Oke Ita</t>
  </si>
  <si>
    <t>Apanlado</t>
  </si>
  <si>
    <t>Magaji Are II</t>
  </si>
  <si>
    <t>Sokoto Road</t>
  </si>
  <si>
    <t>Alalubosa Primary sch Maraba Area</t>
  </si>
  <si>
    <t>Alalubosa PHC</t>
  </si>
  <si>
    <t>24.8km</t>
  </si>
  <si>
    <t>Alalubosa Isale Odo</t>
  </si>
  <si>
    <t>Fufu Street</t>
  </si>
  <si>
    <t>Bakery Close</t>
  </si>
  <si>
    <t>Maraba Park</t>
  </si>
  <si>
    <t>Old Cementry</t>
  </si>
  <si>
    <t>Lajonrin</t>
  </si>
  <si>
    <t>Olanrewaju Hospital</t>
  </si>
  <si>
    <t>25.8km</t>
  </si>
  <si>
    <t>Sofoluwe Street</t>
  </si>
  <si>
    <t xml:space="preserve">Kabba Road </t>
  </si>
  <si>
    <t>Oro Ago I and II</t>
  </si>
  <si>
    <t>Sabo Oke I</t>
  </si>
  <si>
    <t>Sabo Oke II</t>
  </si>
  <si>
    <t>Lafiagi street</t>
  </si>
  <si>
    <t>St Joseph Area</t>
  </si>
  <si>
    <t>Offa Road</t>
  </si>
  <si>
    <t>Red Cross</t>
  </si>
  <si>
    <t>Akintola Area</t>
  </si>
  <si>
    <t>Emmanuel Area</t>
  </si>
  <si>
    <t>26.8km</t>
  </si>
  <si>
    <t>Malete Road</t>
  </si>
  <si>
    <t>Commisioner Lodge way</t>
  </si>
  <si>
    <t>Onikanga Area</t>
  </si>
  <si>
    <t>Ilofa/Ipaye Street</t>
  </si>
  <si>
    <t>Old Cementry Area</t>
  </si>
  <si>
    <t>Water View Area</t>
  </si>
  <si>
    <t>Asa Road</t>
  </si>
  <si>
    <t>Police Road</t>
  </si>
  <si>
    <t>A Division Barrack</t>
  </si>
  <si>
    <t xml:space="preserve">Police Traning Clinic </t>
  </si>
  <si>
    <t>Muritala road</t>
  </si>
  <si>
    <t>Obbo road/Market</t>
  </si>
  <si>
    <t>Obbo Street</t>
  </si>
  <si>
    <t>Challenge</t>
  </si>
  <si>
    <t>Inside Post Office store</t>
  </si>
  <si>
    <t>Station</t>
  </si>
  <si>
    <t xml:space="preserve">UBA Area </t>
  </si>
  <si>
    <t>Yoruba road/Market</t>
  </si>
  <si>
    <t>Ministry Area</t>
  </si>
  <si>
    <t>Abdulazeez Road</t>
  </si>
  <si>
    <t>Police head Quarter Area</t>
  </si>
  <si>
    <t>Dep Governor's Office</t>
  </si>
  <si>
    <t>Government House Area</t>
  </si>
  <si>
    <t>Civil Service Hospital</t>
  </si>
  <si>
    <t>Civil Service Clinic</t>
  </si>
  <si>
    <t>Flower Garden Area</t>
  </si>
  <si>
    <t>Savvana Hotel Area/ corpers lodge</t>
  </si>
  <si>
    <t>Leah Foundation</t>
  </si>
  <si>
    <t>Alihamdulillahi Area/ Doc., Quarters</t>
  </si>
  <si>
    <t>Kola Bengore Area</t>
  </si>
  <si>
    <t>WHO Area/Millenium Hotel Area</t>
  </si>
  <si>
    <t>Gen Kareem Adisa</t>
  </si>
  <si>
    <t>Gen Idiagbon Area</t>
  </si>
  <si>
    <t>Abdullahi Aguhi Area</t>
  </si>
  <si>
    <t>Market Trail</t>
  </si>
  <si>
    <t>GTB Junction</t>
  </si>
  <si>
    <t>Saidu Kawu Area</t>
  </si>
  <si>
    <t xml:space="preserve">GSS Quarter </t>
  </si>
  <si>
    <t>Adewusi Area</t>
  </si>
  <si>
    <t>Owakajola Street/Doc., Oniyangi area</t>
  </si>
  <si>
    <t>Elder Layi's House</t>
  </si>
  <si>
    <t>Adunrality Area</t>
  </si>
  <si>
    <t xml:space="preserve">Zulu Gambari/House  Adj old tate&amp;Lye </t>
  </si>
  <si>
    <t>UMCA Quarters</t>
  </si>
  <si>
    <t>Bishop Smith Area</t>
  </si>
  <si>
    <t>Agba Dam Area</t>
  </si>
  <si>
    <t>Amilengbe Area Behind Ecwa Church</t>
  </si>
  <si>
    <t>Mubo Face I</t>
  </si>
  <si>
    <t>Mubo Face II/ Rail Line Area</t>
  </si>
  <si>
    <t>Lahaola Salaty/ Offa tedo Area</t>
  </si>
  <si>
    <t>Omolola Area</t>
  </si>
  <si>
    <t>Omolola Hospital</t>
  </si>
  <si>
    <t>Old cementry</t>
  </si>
  <si>
    <t>Rail line Area</t>
  </si>
  <si>
    <t>Offa Tedo Area</t>
  </si>
  <si>
    <t>Marafa/ Pepele</t>
  </si>
  <si>
    <t>Ajelende</t>
  </si>
  <si>
    <t>Kure Oja</t>
  </si>
  <si>
    <t>Jaabi Owode</t>
  </si>
  <si>
    <t>Gaa Jombo</t>
  </si>
  <si>
    <t>Gaa Mamuda</t>
  </si>
  <si>
    <t>Gaa Alfa Kari</t>
  </si>
  <si>
    <t>Gaa Alfa Bayo</t>
  </si>
  <si>
    <t>Gaa Mina</t>
  </si>
  <si>
    <t>Gaa Sheni</t>
  </si>
  <si>
    <t>Gaa Ode</t>
  </si>
  <si>
    <t>Gaa Moloma</t>
  </si>
  <si>
    <t>Gaa Jafar</t>
  </si>
  <si>
    <t>Gaa Yusufu</t>
  </si>
  <si>
    <t>Gaa Umar</t>
  </si>
  <si>
    <t>Gaa Ibrahim</t>
  </si>
  <si>
    <t>Oyo Idera</t>
  </si>
  <si>
    <t>Oke Tapa</t>
  </si>
  <si>
    <t>Gaa Sulyman</t>
  </si>
  <si>
    <t>Gaa Sanni</t>
  </si>
  <si>
    <t>Gaa Dan Kano</t>
  </si>
  <si>
    <t>Hassan Hussein</t>
  </si>
  <si>
    <t>Marafa Oja</t>
  </si>
  <si>
    <t>Marafa PHC</t>
  </si>
  <si>
    <t>50km</t>
  </si>
  <si>
    <t>Zuru Mafara</t>
  </si>
  <si>
    <t>Gaa Iya Deji</t>
  </si>
  <si>
    <t>Gaa Iya Pupa</t>
  </si>
  <si>
    <t>Gaa Wete</t>
  </si>
  <si>
    <t>Idi Ogun</t>
  </si>
  <si>
    <t>Ayetoro Ile</t>
  </si>
  <si>
    <t>Bororo Ayetoro</t>
  </si>
  <si>
    <t>Gaa Iya Nunu</t>
  </si>
  <si>
    <t>Gaa Dogo Danji</t>
  </si>
  <si>
    <t>Gaa Baba Ojonla</t>
  </si>
  <si>
    <t>Lajolo</t>
  </si>
  <si>
    <t>Zuru Lajolo</t>
  </si>
  <si>
    <t>Bororo Lajolo</t>
  </si>
  <si>
    <t>Elesin Meta</t>
  </si>
  <si>
    <t>Elesin Meta PHC</t>
  </si>
  <si>
    <t>Zuru Elesin Meta</t>
  </si>
  <si>
    <t>Bororo Elesin Meta</t>
  </si>
  <si>
    <t>Gaa Okanla Elesin</t>
  </si>
  <si>
    <t xml:space="preserve"> Budo Oba</t>
  </si>
  <si>
    <t>Zuru Budo Oba</t>
  </si>
  <si>
    <t>Gaa Sambo Budo Oba</t>
  </si>
  <si>
    <t>Gaa Baba Jampele Budo Oba</t>
  </si>
  <si>
    <t>Gaa Umar Budo Oba</t>
  </si>
  <si>
    <t>Pepele</t>
  </si>
  <si>
    <t>55km</t>
  </si>
  <si>
    <t>Zuru Pepele</t>
  </si>
  <si>
    <t>Bororo Pepele</t>
  </si>
  <si>
    <t>Okaka</t>
  </si>
  <si>
    <t>Kelebe</t>
  </si>
  <si>
    <t>Zuru Okaka</t>
  </si>
  <si>
    <t>Gaa Bororo Ajibowo</t>
  </si>
  <si>
    <t>Monpe</t>
  </si>
  <si>
    <t>Zuru Monpe</t>
  </si>
  <si>
    <t>Zuru Alufa</t>
  </si>
  <si>
    <t>Gaa Fulani Alufa</t>
  </si>
  <si>
    <t>Dalemoh</t>
  </si>
  <si>
    <t>Seriki Zuru Dalemoh</t>
  </si>
  <si>
    <t>Bororo Dalemoh</t>
  </si>
  <si>
    <t>Maya Ile Apa</t>
  </si>
  <si>
    <t>14km</t>
  </si>
  <si>
    <t>Abiyamo</t>
  </si>
  <si>
    <t>Yakuba NNPC</t>
  </si>
  <si>
    <t xml:space="preserve">Yakuba </t>
  </si>
  <si>
    <t>Gaa Yakuba</t>
  </si>
  <si>
    <t>Ori oke</t>
  </si>
  <si>
    <t>Idi Ori</t>
  </si>
  <si>
    <t>Gaa Onikoko</t>
  </si>
  <si>
    <t>Maya Village</t>
  </si>
  <si>
    <t>UITH Area</t>
  </si>
  <si>
    <t>Abanta</t>
  </si>
  <si>
    <t>Abanta Health Post</t>
  </si>
  <si>
    <t>Aleniboro</t>
  </si>
  <si>
    <t>Gaa Alhaji Usman</t>
  </si>
  <si>
    <t>Ladies Raped By Bororo Man</t>
  </si>
  <si>
    <t>Gaa Bala Kukuru</t>
  </si>
  <si>
    <t>Idi Igba</t>
  </si>
  <si>
    <t>Atapa</t>
  </si>
  <si>
    <t>Sabo</t>
  </si>
  <si>
    <t>Onigba</t>
  </si>
  <si>
    <t>Elekan</t>
  </si>
  <si>
    <t>Asunlope</t>
  </si>
  <si>
    <t>Atenge</t>
  </si>
  <si>
    <t>A vast Drainage</t>
  </si>
  <si>
    <t>Budo Esin</t>
  </si>
  <si>
    <t>Aga</t>
  </si>
  <si>
    <t>Gaa Atenge</t>
  </si>
  <si>
    <t xml:space="preserve">Rape and Robbery </t>
  </si>
  <si>
    <t>Aramonu</t>
  </si>
  <si>
    <t>Sentu</t>
  </si>
  <si>
    <t>Sabongida</t>
  </si>
  <si>
    <t>Isokun</t>
  </si>
  <si>
    <t>Gaa Isokun</t>
  </si>
  <si>
    <t>Alase</t>
  </si>
  <si>
    <t>Atere</t>
  </si>
  <si>
    <t>Lajiki</t>
  </si>
  <si>
    <t>Ile Apa</t>
  </si>
  <si>
    <t>Gaa Sabongida</t>
  </si>
  <si>
    <t>Ajimosin</t>
  </si>
  <si>
    <t>Gaa Atiran</t>
  </si>
  <si>
    <t>Ohanmeje</t>
  </si>
  <si>
    <t>Baking &amp; Bike</t>
  </si>
  <si>
    <t>Bridge Collapse</t>
  </si>
  <si>
    <t>Gaa Zuru Oha</t>
  </si>
  <si>
    <t>Akewushola</t>
  </si>
  <si>
    <t>Gaa Ake</t>
  </si>
  <si>
    <t>Matanmi</t>
  </si>
  <si>
    <t>Gaa Budo</t>
  </si>
  <si>
    <t>Gaa Salami</t>
  </si>
  <si>
    <t>Gaa Juli</t>
  </si>
  <si>
    <t>Gaa Suraju</t>
  </si>
  <si>
    <t>New Sabongida</t>
  </si>
  <si>
    <t>Oke-Oyi/ Oke Ose</t>
  </si>
  <si>
    <t>Oke Ose</t>
  </si>
  <si>
    <t>MPHCC Oke ose</t>
  </si>
  <si>
    <t>Akuo</t>
  </si>
  <si>
    <t>Apekun</t>
  </si>
  <si>
    <t>Suallah</t>
  </si>
  <si>
    <t>Olukolu</t>
  </si>
  <si>
    <t>Gaa Jagbo</t>
  </si>
  <si>
    <t>Dangiwa</t>
  </si>
  <si>
    <t>Gaa Dangiwa</t>
  </si>
  <si>
    <t>Fajetuntun</t>
  </si>
  <si>
    <t>Labe</t>
  </si>
  <si>
    <t>Gori-ola</t>
  </si>
  <si>
    <t>Gaa Gori-ola</t>
  </si>
  <si>
    <t>Budo Oba</t>
  </si>
  <si>
    <t>Irewolede Oke Ose</t>
  </si>
  <si>
    <t>Iso Epa</t>
  </si>
  <si>
    <t>Kara</t>
  </si>
  <si>
    <t>Alalubosa Oke</t>
  </si>
  <si>
    <t>Alalubosa Health center</t>
  </si>
  <si>
    <t>Alalubosa Isale</t>
  </si>
  <si>
    <t>Odore Beco Farm</t>
  </si>
  <si>
    <t>Aluku Ojutaye</t>
  </si>
  <si>
    <t>Agboge</t>
  </si>
  <si>
    <t>Alagbe Idi Apa</t>
  </si>
  <si>
    <t>Mickle Drainage</t>
  </si>
  <si>
    <t>Depot Area</t>
  </si>
  <si>
    <t>Ariyibi Health Post</t>
  </si>
  <si>
    <t>Gaa Ariyibi</t>
  </si>
  <si>
    <t>Idi-Igba</t>
  </si>
  <si>
    <t>Ganbe</t>
  </si>
  <si>
    <t>Korowa</t>
  </si>
  <si>
    <t xml:space="preserve">Gaa Korowa </t>
  </si>
  <si>
    <t>Gaa Alapo Akorede</t>
  </si>
  <si>
    <t>Baale Oke</t>
  </si>
  <si>
    <t>Baale Isale</t>
  </si>
  <si>
    <t>Ile Bode</t>
  </si>
  <si>
    <t>Kajola Area</t>
  </si>
  <si>
    <t>M&amp;D Oke Oyi</t>
  </si>
  <si>
    <t>1km</t>
  </si>
  <si>
    <t>Mandu Ile Osie</t>
  </si>
  <si>
    <t>Egbeda</t>
  </si>
  <si>
    <t>Ile Gbugudu</t>
  </si>
  <si>
    <t>Otefon</t>
  </si>
  <si>
    <t>Irewolede Phase I</t>
  </si>
  <si>
    <t>Ile Ajile</t>
  </si>
  <si>
    <t>Ekejo</t>
  </si>
  <si>
    <t>Idi Ajagbon</t>
  </si>
  <si>
    <t>Ile Ajobiere</t>
  </si>
  <si>
    <t>Ile Onibenbe</t>
  </si>
  <si>
    <t>Magaji Area</t>
  </si>
  <si>
    <t>Irewolede Phase II</t>
  </si>
  <si>
    <t>Corper Lodge</t>
  </si>
  <si>
    <t>Teniola</t>
  </si>
  <si>
    <t>Agodi</t>
  </si>
  <si>
    <t>Basic H/Center Oke Oyi</t>
  </si>
  <si>
    <t>Abidolu</t>
  </si>
  <si>
    <t>Onigege</t>
  </si>
  <si>
    <t>Olota</t>
  </si>
  <si>
    <t>Garage Lanwa</t>
  </si>
  <si>
    <t>Ipata Eleko</t>
  </si>
  <si>
    <t>Area One</t>
  </si>
  <si>
    <t>Ipata Eleran</t>
  </si>
  <si>
    <t>Oke Ikoyi</t>
  </si>
  <si>
    <t>Oke Irorun</t>
  </si>
  <si>
    <t>Oke Ola</t>
  </si>
  <si>
    <t>Aiyetoro Oja</t>
  </si>
  <si>
    <t>Aiyetoro PHC</t>
  </si>
  <si>
    <t>15km</t>
  </si>
  <si>
    <t>Sandy</t>
  </si>
  <si>
    <t>Trembling of bike by sand</t>
  </si>
  <si>
    <t>Gaa Aiyetoro</t>
  </si>
  <si>
    <t>Gaa Tapa</t>
  </si>
  <si>
    <t>Ateko</t>
  </si>
  <si>
    <t>Pako Obo</t>
  </si>
  <si>
    <t>Agbeloba</t>
  </si>
  <si>
    <t>Beri</t>
  </si>
  <si>
    <t>Gaa Beri</t>
  </si>
  <si>
    <t>Ilaga</t>
  </si>
  <si>
    <t>Ojasope</t>
  </si>
  <si>
    <t>Zango</t>
  </si>
  <si>
    <t>Gesinde</t>
  </si>
  <si>
    <t>Bolata</t>
  </si>
  <si>
    <t>Mayaki</t>
  </si>
  <si>
    <t>Ile Seriki</t>
  </si>
  <si>
    <t>Gurumoh</t>
  </si>
  <si>
    <t>Soro</t>
  </si>
  <si>
    <t>Isale Kannike</t>
  </si>
  <si>
    <t>Oke Magaji</t>
  </si>
  <si>
    <t>Olororo</t>
  </si>
  <si>
    <t>Eleko yangan</t>
  </si>
  <si>
    <t>29km</t>
  </si>
  <si>
    <t>Ile Temimu</t>
  </si>
  <si>
    <t>Isale Oloko</t>
  </si>
  <si>
    <t>Ode Wokili</t>
  </si>
  <si>
    <t>Oke suna</t>
  </si>
  <si>
    <t>Oni Laru</t>
  </si>
  <si>
    <t>Okesuna PHC</t>
  </si>
  <si>
    <t>Oke Langbodo</t>
  </si>
  <si>
    <t>Ile Jamjam</t>
  </si>
  <si>
    <t>Ile Omilana</t>
  </si>
  <si>
    <t>Ile Alangua</t>
  </si>
  <si>
    <t>Ile Aso</t>
  </si>
  <si>
    <t>26km</t>
  </si>
  <si>
    <t>Ile Oba Isanlu</t>
  </si>
  <si>
    <t>Ile Lamonri</t>
  </si>
  <si>
    <t>Ile Eleru</t>
  </si>
  <si>
    <t>Ile Aladi</t>
  </si>
  <si>
    <t>Ile Alata</t>
  </si>
  <si>
    <t>Ile Alasa</t>
  </si>
  <si>
    <t>Ile Alelo</t>
  </si>
  <si>
    <t>Ebu Ipata</t>
  </si>
  <si>
    <t>Adurulere</t>
  </si>
  <si>
    <t>Olorunshogo</t>
  </si>
  <si>
    <t>Ore Ofe Hospital</t>
  </si>
  <si>
    <t>Adewusi</t>
  </si>
  <si>
    <t>Olotu</t>
  </si>
  <si>
    <t>Alaba</t>
  </si>
  <si>
    <t>Dumoh Phase I</t>
  </si>
  <si>
    <t>Dumoh Phase II</t>
  </si>
  <si>
    <t>Ile Iponrin</t>
  </si>
  <si>
    <t>Ile Panada</t>
  </si>
  <si>
    <t>Akanbi I</t>
  </si>
  <si>
    <t>BUBU</t>
  </si>
  <si>
    <t>ABULE ELESIN</t>
  </si>
  <si>
    <t>ILE ELRAN</t>
  </si>
  <si>
    <t>GAA ALHAJI MAKAMA NUHU</t>
  </si>
  <si>
    <t>GAA MAKAMA NUHU</t>
  </si>
  <si>
    <t>GAA ABDULKADIR</t>
  </si>
  <si>
    <t>ABULE BABA JIMOH</t>
  </si>
  <si>
    <t>GAA KAREEM</t>
  </si>
  <si>
    <t>BADA</t>
  </si>
  <si>
    <t>IFEDAPO BADA PHC</t>
  </si>
  <si>
    <t>AGARA</t>
  </si>
  <si>
    <t>ABULE ESA</t>
  </si>
  <si>
    <t>ABULE DAYO</t>
  </si>
  <si>
    <t>ABULE BAKO</t>
  </si>
  <si>
    <t>OMOMERE OJA</t>
  </si>
  <si>
    <t>ILE KEBE</t>
  </si>
  <si>
    <t>ABELU</t>
  </si>
  <si>
    <t>ILE BALE</t>
  </si>
  <si>
    <t>ILE ELEYO</t>
  </si>
  <si>
    <t>ILE ABOYE</t>
  </si>
  <si>
    <t>ILE OLOTA</t>
  </si>
  <si>
    <t>ILOTA APA OLA PHC</t>
  </si>
  <si>
    <t>BAD  ROAD</t>
  </si>
  <si>
    <t>TRUCK AND MOTORCYCLE</t>
  </si>
  <si>
    <t>ILE AMULEKANGBO</t>
  </si>
  <si>
    <t>ILE BALE AGBE</t>
  </si>
  <si>
    <t>GAA ABDULLAHI</t>
  </si>
  <si>
    <t>APA OLA</t>
  </si>
  <si>
    <t>ILOTA</t>
  </si>
  <si>
    <t>OLOKO BABA JAMIU</t>
  </si>
  <si>
    <t>GAA JOWURO</t>
  </si>
  <si>
    <t>GAA MUHAMMADU</t>
  </si>
  <si>
    <t>GAA SANNI BADA</t>
  </si>
  <si>
    <t>GAA USMAN</t>
  </si>
  <si>
    <t>GAA SHUAIB BADA</t>
  </si>
  <si>
    <t>GAA SALISU</t>
  </si>
  <si>
    <t>FUFU</t>
  </si>
  <si>
    <t>FUFU PROTOTYPE</t>
  </si>
  <si>
    <t>AJOKO</t>
  </si>
  <si>
    <t>GAA SANNI</t>
  </si>
  <si>
    <t>GAA BATURE</t>
  </si>
  <si>
    <t>KAWU</t>
  </si>
  <si>
    <t>ABULE BABA GUGURU</t>
  </si>
  <si>
    <t>OKE AGO</t>
  </si>
  <si>
    <t>GAA BOKOLO</t>
  </si>
  <si>
    <t>GAA ORI</t>
  </si>
  <si>
    <t>GAA YUSUF</t>
  </si>
  <si>
    <t>GAA JOROMO ETILE</t>
  </si>
  <si>
    <t>JOROMO ETILE</t>
  </si>
  <si>
    <t>GAA SAURA</t>
  </si>
  <si>
    <t>BOLOHUNDURO</t>
  </si>
  <si>
    <t>GAA RABIU</t>
  </si>
  <si>
    <t>ABULE BABA CARPENTAR</t>
  </si>
  <si>
    <t>AIYEKALE</t>
  </si>
  <si>
    <t>GAA SARAYIN</t>
  </si>
  <si>
    <t>ABULE ALHAJI AGBEDE</t>
  </si>
  <si>
    <t>ABULE OLOGEDE</t>
  </si>
  <si>
    <t>GAA WAKILI</t>
  </si>
  <si>
    <t>GAA SHUA</t>
  </si>
  <si>
    <t>GAA JALE</t>
  </si>
  <si>
    <t>GAA ADAM</t>
  </si>
  <si>
    <t>GAA SOJA</t>
  </si>
  <si>
    <t>GAA BELLO</t>
  </si>
  <si>
    <t>GAA ALHAJI IJOTA</t>
  </si>
  <si>
    <t>GAA BABA ILO</t>
  </si>
  <si>
    <t>GAA TADE</t>
  </si>
  <si>
    <t>GAA SANNI IDRISU</t>
  </si>
  <si>
    <t>GAA SULYMAN</t>
  </si>
  <si>
    <t>GAA YAHAYA</t>
  </si>
  <si>
    <t>GAA USMAN MUSA</t>
  </si>
  <si>
    <t>GAA YUSUF SAWU</t>
  </si>
  <si>
    <t>GAA SAWU ALIU</t>
  </si>
  <si>
    <t>GAA MUSTAPHA</t>
  </si>
  <si>
    <t>GAA LAMIDO</t>
  </si>
  <si>
    <t>KUNDARU</t>
  </si>
  <si>
    <t>GAA MUSA ABELU</t>
  </si>
  <si>
    <t>GAA AIYEKALE</t>
  </si>
  <si>
    <t>GAA ALHAJI GOLIYA</t>
  </si>
  <si>
    <t>GAA ABDULLAHI BADA</t>
  </si>
  <si>
    <t>GAA TOTI</t>
  </si>
  <si>
    <t>GAA ABIBA</t>
  </si>
  <si>
    <t>GAA SALE</t>
  </si>
  <si>
    <t>GAA SARAYI</t>
  </si>
  <si>
    <t>Akanbi II</t>
  </si>
  <si>
    <t>GAA SANNI KAJOLA</t>
  </si>
  <si>
    <t>GAA IBRAHIM KAJOLA</t>
  </si>
  <si>
    <t>GAA TANKO KAJOLA</t>
  </si>
  <si>
    <t>GAA IBRAHIM AIREKE</t>
  </si>
  <si>
    <t>AGBADA</t>
  </si>
  <si>
    <t>GAA BUJI AGBADA</t>
  </si>
  <si>
    <t>GAA BABANGIDA AGBADA</t>
  </si>
  <si>
    <t>GAA AMINU AGBADA</t>
  </si>
  <si>
    <t>GAA AYUBA OKONTOBO</t>
  </si>
  <si>
    <t>GAA BUJI MAJEMU OMODE</t>
  </si>
  <si>
    <t>GAA NASIRU ALAYA</t>
  </si>
  <si>
    <t>ABULE ALFA JAMIU OMODE</t>
  </si>
  <si>
    <t>GAA RABIU OKOSE</t>
  </si>
  <si>
    <t>JOROMOH OSHIN</t>
  </si>
  <si>
    <t>GAA SANNI MAGAJI</t>
  </si>
  <si>
    <t>GAA HARUNA JOROMOH</t>
  </si>
  <si>
    <t>ABULE IREYO JOROMOH</t>
  </si>
  <si>
    <t>MOGAJI AJOMU</t>
  </si>
  <si>
    <t>MOGAJI AJOMU PHC</t>
  </si>
  <si>
    <t>GAA OSENI MOGAJI AJOMU</t>
  </si>
  <si>
    <t>GAA ISOKUN OLOPON</t>
  </si>
  <si>
    <t>GAA HAUDU ISOKUN</t>
  </si>
  <si>
    <t>GAA YAHAYA ISOKUN</t>
  </si>
  <si>
    <t>GAA HUSSEIN AGBADA</t>
  </si>
  <si>
    <t>GAA HASSAN ISOKUN</t>
  </si>
  <si>
    <t>GAA HUSSEIN AIREKE</t>
  </si>
  <si>
    <t>GAA HUSSEIN ISOKUN</t>
  </si>
  <si>
    <t>GAA HUSANAT ISOKUN</t>
  </si>
  <si>
    <t>GAA BELLO AGBADA</t>
  </si>
  <si>
    <t>OKOTONBO</t>
  </si>
  <si>
    <t>GAA MOGAJI OMODE</t>
  </si>
  <si>
    <t>GAA TAORE OMODEMI</t>
  </si>
  <si>
    <t>GAA HARUNA OKOSE</t>
  </si>
  <si>
    <t>OKOSE VILLAGE</t>
  </si>
  <si>
    <t>GAA JAFARU</t>
  </si>
  <si>
    <t>GAA HAMIDU</t>
  </si>
  <si>
    <t>ABULE ABDULLATIF OJE</t>
  </si>
  <si>
    <t>ALFA ABDULLATIF OMODE</t>
  </si>
  <si>
    <t>GAA BAMI AGBADA</t>
  </si>
  <si>
    <t>GAA LAWAL KAJOLA</t>
  </si>
  <si>
    <t>GAA LAWAL AGBADA</t>
  </si>
  <si>
    <t>GAA WAKILI ALAYA</t>
  </si>
  <si>
    <t>GAA UMAR OMODEMI</t>
  </si>
  <si>
    <t>GAA SARI ODE</t>
  </si>
  <si>
    <t>OJEE</t>
  </si>
  <si>
    <t>OMODEMI</t>
  </si>
  <si>
    <t>GAA MUSA OMODE</t>
  </si>
  <si>
    <t>GAA UMAR KAJOLA</t>
  </si>
  <si>
    <t>FOLAWUYAN VILLAGE</t>
  </si>
  <si>
    <t>GAA TUKUR YELLOW ISOKUN</t>
  </si>
  <si>
    <t>GAA ABU AIREKE</t>
  </si>
  <si>
    <t>GAA ISIAKA AGBADA</t>
  </si>
  <si>
    <t>GAA UMAR AGBADA</t>
  </si>
  <si>
    <t>ALAYA VILLAGE</t>
  </si>
  <si>
    <t>GAA ALIYU OKONTOBO</t>
  </si>
  <si>
    <t>GAA ADAMU OKOSE</t>
  </si>
  <si>
    <t>GAA KURESI ISOKUN</t>
  </si>
  <si>
    <t>AIREKE</t>
  </si>
  <si>
    <t>OLOKOBIRI</t>
  </si>
  <si>
    <t>GAA AUDU OMODE</t>
  </si>
  <si>
    <t>GAA YAHAYA JOROMOH</t>
  </si>
  <si>
    <t>GAA OLOBIRI</t>
  </si>
  <si>
    <t>OJAA ISOKUN OLOPON</t>
  </si>
  <si>
    <t>GAA OKO OBA</t>
  </si>
  <si>
    <t>ISOKUN OLOPON VILLAGE</t>
  </si>
  <si>
    <t>Akanbi III</t>
  </si>
  <si>
    <t xml:space="preserve">OFFA GARAGE </t>
  </si>
  <si>
    <t>SAWMILL AREA</t>
  </si>
  <si>
    <t>SALAWU GIWA STREET</t>
  </si>
  <si>
    <t>GLADSON STREET</t>
  </si>
  <si>
    <t>ALHAJI SALIU QUARTERS</t>
  </si>
  <si>
    <t>ALHAJI SALIU`S HOUSE</t>
  </si>
  <si>
    <t>JEJE STREET</t>
  </si>
  <si>
    <t>YALU ROAD</t>
  </si>
  <si>
    <t>AREFUNWE STREET</t>
  </si>
  <si>
    <t>MOLOO STREEET</t>
  </si>
  <si>
    <t>EGUDU AREA</t>
  </si>
  <si>
    <t>TOLUX GATHERING</t>
  </si>
  <si>
    <t>ORISUN CLINIC</t>
  </si>
  <si>
    <t>IYANA ELEDU</t>
  </si>
  <si>
    <t>IYANLA AREA</t>
  </si>
  <si>
    <t>ILE MAGAJI ERO OMO</t>
  </si>
  <si>
    <t>ALHAJI JIMBA STREET</t>
  </si>
  <si>
    <t>ALHAJA SHIFAU STREET</t>
  </si>
  <si>
    <t>UPPER ERO OMO</t>
  </si>
  <si>
    <t>ERO-OMO PHC</t>
  </si>
  <si>
    <t>ROYAL RAINBOW</t>
  </si>
  <si>
    <t>OKE ISOROMITAN</t>
  </si>
  <si>
    <t>ALHAJI OLUPO STREET</t>
  </si>
  <si>
    <t>OLORUNDA VILLAGE</t>
  </si>
  <si>
    <t>SS QUARTERS</t>
  </si>
  <si>
    <t>ONIYAN STREET</t>
  </si>
  <si>
    <t>ADELEYE STREET</t>
  </si>
  <si>
    <t>OLABIMPE AREA</t>
  </si>
  <si>
    <t>CROWNFIT SCHOOL AREA</t>
  </si>
  <si>
    <t>ILE MAGAJI KILANKO</t>
  </si>
  <si>
    <t>KILANKO VILLAGE</t>
  </si>
  <si>
    <t>IFESOWAPO / IREPODUN</t>
  </si>
  <si>
    <t>ABUJA LANE 1&amp;2</t>
  </si>
  <si>
    <t>ABUJA LANE 3&amp;4</t>
  </si>
  <si>
    <t>BIADA VILLAGE</t>
  </si>
  <si>
    <t>AGBANKA VILLAGE</t>
  </si>
  <si>
    <t>AGBANKA ESTATE</t>
  </si>
  <si>
    <t>REPUTABLE SCHOOL AREA</t>
  </si>
  <si>
    <t>ALAGBADE JUNCTION</t>
  </si>
  <si>
    <t>ILE MAGAJI ALAGBADE</t>
  </si>
  <si>
    <t>ALAGBADE VILLAGE</t>
  </si>
  <si>
    <t>ABIOYE STREET</t>
  </si>
  <si>
    <t>ITALAMU AREA</t>
  </si>
  <si>
    <t>CAC ALABUKUN</t>
  </si>
  <si>
    <t>ALABUKUN COMMUNITY</t>
  </si>
  <si>
    <t>ITA AISHAT STREEET</t>
  </si>
  <si>
    <t>OLUWALADE</t>
  </si>
  <si>
    <t>MICHEAL IMODU</t>
  </si>
  <si>
    <t>OKE BONKE</t>
  </si>
  <si>
    <t>AGBO VILLAGE</t>
  </si>
  <si>
    <t>KAURE</t>
  </si>
  <si>
    <t>OPOLO HC AREA</t>
  </si>
  <si>
    <t>OPOLO PHC</t>
  </si>
  <si>
    <t>ALANGUA OPOLO COMPOUND</t>
  </si>
  <si>
    <t>AGAH AREA</t>
  </si>
  <si>
    <t>BATA</t>
  </si>
  <si>
    <t>AWESU</t>
  </si>
  <si>
    <t>OKUNLE</t>
  </si>
  <si>
    <t>AKATA OSHODE</t>
  </si>
  <si>
    <t>AKATA GADO</t>
  </si>
  <si>
    <t>GAA DUROYI</t>
  </si>
  <si>
    <t>CIVIL SERVICE HOSPITAL</t>
  </si>
  <si>
    <t>CIVIL SERVICE PHC</t>
  </si>
  <si>
    <t>CEMETRY ROAD</t>
  </si>
  <si>
    <t>COMMISSION LODGE WAY</t>
  </si>
  <si>
    <t>AGBA ROAD</t>
  </si>
  <si>
    <t>CBN QUARTERS</t>
  </si>
  <si>
    <t>SARAKI ANNEX</t>
  </si>
  <si>
    <t>IFEOLUWA AREA</t>
  </si>
  <si>
    <t>IFEOLUWA PHC</t>
  </si>
  <si>
    <t>AGBA ROAD RIGHT</t>
  </si>
  <si>
    <t>OKE BADA AREA</t>
  </si>
  <si>
    <t>OKE OPINRO</t>
  </si>
  <si>
    <t>ERINLE ROAD</t>
  </si>
  <si>
    <t>IGBAJA ROAD</t>
  </si>
  <si>
    <t>ODO OWA AREA</t>
  </si>
  <si>
    <t>TUNDE AWODI</t>
  </si>
  <si>
    <t>WATER VIEW</t>
  </si>
  <si>
    <t>UPPER PIPELINE RIGHT</t>
  </si>
  <si>
    <t>BABANLOMA REA</t>
  </si>
  <si>
    <t>LOWER PIPELINE RIGHT SIDE</t>
  </si>
  <si>
    <t>1004 ESTATE AREA</t>
  </si>
  <si>
    <t>BABAS ALABIADE AREA</t>
  </si>
  <si>
    <t>MARK BREAD</t>
  </si>
  <si>
    <t>BABASHOGO AREA</t>
  </si>
  <si>
    <t>HOLY GHOST AREA</t>
  </si>
  <si>
    <t>GEOWIK AREA</t>
  </si>
  <si>
    <t xml:space="preserve">TEMIDIRE </t>
  </si>
  <si>
    <t>SAKAVITA AREA</t>
  </si>
  <si>
    <t>SALAKO AREA</t>
  </si>
  <si>
    <t>DANIALU ALAPATA</t>
  </si>
  <si>
    <t>DANIALU PHC</t>
  </si>
  <si>
    <t>IFELAGBA AREA</t>
  </si>
  <si>
    <t>DANIALU ALFA</t>
  </si>
  <si>
    <t>ADUAGBA AREA</t>
  </si>
  <si>
    <t>ITA OLODAN AREA</t>
  </si>
  <si>
    <t>NEW ERA STREET</t>
  </si>
  <si>
    <t>BATIMOLUWASI SCHOOL AREA</t>
  </si>
  <si>
    <t>OKE AYO BUDO EFO</t>
  </si>
  <si>
    <t>OKE ALAFIA BUDO EFO</t>
  </si>
  <si>
    <t>OLORUNTOYIN AREA</t>
  </si>
  <si>
    <t>ALENIBARE AREA</t>
  </si>
  <si>
    <t>PRINCESS LAUNDRY AREA</t>
  </si>
  <si>
    <t>GRAVE HOTEL AREA</t>
  </si>
  <si>
    <t>MANSHALLAHU AREA</t>
  </si>
  <si>
    <t>MOTHERLESS BABY AREA</t>
  </si>
  <si>
    <t>UPPER PIPELINE SIDE</t>
  </si>
  <si>
    <t>OBA EKO AREA</t>
  </si>
  <si>
    <t>YASHIKIRA AREA</t>
  </si>
  <si>
    <t>ONIKANGA VILLAGE AREA</t>
  </si>
  <si>
    <t>ONIKANGA PHC</t>
  </si>
  <si>
    <t>DANGOTE AREA</t>
  </si>
  <si>
    <t>AFOLABI OYINLOYE</t>
  </si>
  <si>
    <t>OLORUNSOGO AREA</t>
  </si>
  <si>
    <t>OKE OGUN HC</t>
  </si>
  <si>
    <t xml:space="preserve">OKE-OGUN PHC </t>
  </si>
  <si>
    <t>OKE-OGUN PHC</t>
  </si>
  <si>
    <t>IFESOWAPO COMMUNITY</t>
  </si>
  <si>
    <t>ILE MAGAJI OKE OGUN</t>
  </si>
  <si>
    <t>YIDI  AREA</t>
  </si>
  <si>
    <t>AGBABIAKA AREA</t>
  </si>
  <si>
    <t>ILE MOGAJI  AGBABIAKA</t>
  </si>
  <si>
    <t>ARAROMI PHASE 1&amp;2</t>
  </si>
  <si>
    <t>MOFILE</t>
  </si>
  <si>
    <t>JATTO</t>
  </si>
  <si>
    <t>ATERE</t>
  </si>
  <si>
    <t>BUDO EFO</t>
  </si>
  <si>
    <t>ARAROMI PHASE 3&amp;4</t>
  </si>
  <si>
    <t xml:space="preserve">ILE ALANGUA </t>
  </si>
  <si>
    <t>ALANGUA GAA -AKANBI` S HOUSE</t>
  </si>
  <si>
    <t>ALIMI ESTATE</t>
  </si>
  <si>
    <t>SUCCESS PARK</t>
  </si>
  <si>
    <t>AGRO</t>
  </si>
  <si>
    <t>GBINLE</t>
  </si>
  <si>
    <t>DARUL-KITAB WASUNA</t>
  </si>
  <si>
    <t>OMOSEBI AREA</t>
  </si>
  <si>
    <t xml:space="preserve">LOWER PIPELINE </t>
  </si>
  <si>
    <t>CAC OKE ANU</t>
  </si>
  <si>
    <t>EBENEZER HIGH SCHOOL</t>
  </si>
  <si>
    <t>DOMINION CHURCH AREA</t>
  </si>
  <si>
    <t>GOBIR HOUSE</t>
  </si>
  <si>
    <t>Akanbi IV</t>
  </si>
  <si>
    <t>TANKE JUNCTION QUARTERS</t>
  </si>
  <si>
    <t>ALANGUA COMPOUND 1</t>
  </si>
  <si>
    <t>ORANGE FILLING STATION</t>
  </si>
  <si>
    <t>T AND K RESTAURANT AREA</t>
  </si>
  <si>
    <t>IYA YUSUF AREA</t>
  </si>
  <si>
    <t>ANCHORMED AREA</t>
  </si>
  <si>
    <t>EDINWO SUPERMARKET AREA</t>
  </si>
  <si>
    <t>MOUNT OLIVE AREA</t>
  </si>
  <si>
    <t>DURO SULYMAN CLOSE</t>
  </si>
  <si>
    <t>ANIYIKAYE AREA</t>
  </si>
  <si>
    <t>TANKE ILEWE AREA</t>
  </si>
  <si>
    <t>ALANGUA COMPOUND 2</t>
  </si>
  <si>
    <t>ILE ALANGUA AREA</t>
  </si>
  <si>
    <t>BUHARI AREA</t>
  </si>
  <si>
    <t>ALENIBORO AREA</t>
  </si>
  <si>
    <t>AGBO FULANI AREA</t>
  </si>
  <si>
    <t>AKOREDE AREA</t>
  </si>
  <si>
    <t>ABUJA STREET AREA</t>
  </si>
  <si>
    <t>ALANGUA COMPOUND 3</t>
  </si>
  <si>
    <t>N0</t>
  </si>
  <si>
    <t>IGBOWU AREA</t>
  </si>
  <si>
    <t>OKE ONIGBIN AREA</t>
  </si>
  <si>
    <t>TIPPER GARAGE AREA</t>
  </si>
  <si>
    <t>ABUYANRIN AREA</t>
  </si>
  <si>
    <t xml:space="preserve">SEED OF LIFE </t>
  </si>
  <si>
    <t>ALANGUA COMPOUND 4</t>
  </si>
  <si>
    <t>ORI OKE AREA</t>
  </si>
  <si>
    <t>ABULE EGBA AREA</t>
  </si>
  <si>
    <t>AL-LATEEF AREA</t>
  </si>
  <si>
    <t>ANIFEOLUWA AREA</t>
  </si>
  <si>
    <t>ASHUARA AREA</t>
  </si>
  <si>
    <t>NASFAT VILLAGE</t>
  </si>
  <si>
    <t>NASFAT HALL</t>
  </si>
  <si>
    <t>IFEDAMOLA VILLAGE</t>
  </si>
  <si>
    <t>IGBESI AREA</t>
  </si>
  <si>
    <t>IVY AREA</t>
  </si>
  <si>
    <t>MINISTRY OF HEALTH AREA</t>
  </si>
  <si>
    <t>MINISTRY OF HEALTH 1</t>
  </si>
  <si>
    <t>ILE MAGAJI FATE</t>
  </si>
  <si>
    <t>GBOYINDE STREET AREA</t>
  </si>
  <si>
    <t>OBALOWU STREET AREA</t>
  </si>
  <si>
    <t>FATE CENRAL MOSQUE AREA</t>
  </si>
  <si>
    <t>MINISTRY OF HEALTH 2</t>
  </si>
  <si>
    <t>PURPUL HILLS AREA</t>
  </si>
  <si>
    <t>TENDER FOOT AREA</t>
  </si>
  <si>
    <t>ILE OBA SARAGI AREA</t>
  </si>
  <si>
    <t>MAYOWA ARE</t>
  </si>
  <si>
    <t>MINISTRY OF HEALTH 3</t>
  </si>
  <si>
    <t>ABDULLATEEF ATOTO AREA</t>
  </si>
  <si>
    <t>SHOGUNLE AREA</t>
  </si>
  <si>
    <t>ROCKFIELD AREA</t>
  </si>
  <si>
    <t>FEDERAL SECRETARIAT ROAD AREA</t>
  </si>
  <si>
    <t>DELEE STRICT CLOSE AREA</t>
  </si>
  <si>
    <t>ALHAJI SULE MUHAMMED STREET</t>
  </si>
  <si>
    <t>BASIN MOSQUE AREA</t>
  </si>
  <si>
    <t>FOYEKE STREET AREA</t>
  </si>
  <si>
    <t>TAOHEED ROAD AREA</t>
  </si>
  <si>
    <t>ILUPEJU STREET AREA</t>
  </si>
  <si>
    <t>DOSUMU STREET</t>
  </si>
  <si>
    <t xml:space="preserve">BASIN QUARTERS </t>
  </si>
  <si>
    <t>MINISTRY OF HEALTH 4</t>
  </si>
  <si>
    <t>FORTUNATE BREAD AREA</t>
  </si>
  <si>
    <t>ILUFOYE DEJI AINA AREA</t>
  </si>
  <si>
    <t>BELGORE STREET</t>
  </si>
  <si>
    <t>HARMONY STREET</t>
  </si>
  <si>
    <t>KARAMI NIGER AREA</t>
  </si>
  <si>
    <t>OYINLOLA STREET</t>
  </si>
  <si>
    <t>ANIMASHAUN ESTATE</t>
  </si>
  <si>
    <t>SEKINAH GLORY AREA</t>
  </si>
  <si>
    <t>JUDGES QUARTERS</t>
  </si>
  <si>
    <t>IYANU OLUWA</t>
  </si>
  <si>
    <t>TANKE ILEDU</t>
  </si>
  <si>
    <t>TANKE BUBU</t>
  </si>
  <si>
    <t>AKATA</t>
  </si>
  <si>
    <t>MINARET AREA</t>
  </si>
  <si>
    <t>ADEROJU AREA</t>
  </si>
  <si>
    <t>ARAROMI 1,2,3</t>
  </si>
  <si>
    <t>AWOLOWO AREA</t>
  </si>
  <si>
    <t>FLORA SCHOOL AREA</t>
  </si>
  <si>
    <t>ALAO FARM</t>
  </si>
  <si>
    <t>ITEM 7 AREA</t>
  </si>
  <si>
    <t>MOSUDO</t>
  </si>
  <si>
    <t>GAAGO</t>
  </si>
  <si>
    <t xml:space="preserve">JAJALA </t>
  </si>
  <si>
    <t>JALALA PHC</t>
  </si>
  <si>
    <t>JALALA PHC 1</t>
  </si>
  <si>
    <t>BALOGUN</t>
  </si>
  <si>
    <t>GAA AJANAKU</t>
  </si>
  <si>
    <t>JALALA PHC 2</t>
  </si>
  <si>
    <t>FAJEROMI</t>
  </si>
  <si>
    <t>AGBEDE</t>
  </si>
  <si>
    <t>MFM</t>
  </si>
  <si>
    <t xml:space="preserve">BEKADIMS AREA </t>
  </si>
  <si>
    <t>OLADOSU AREA</t>
  </si>
  <si>
    <t>OKO OBA BACKE</t>
  </si>
  <si>
    <t>ILE ADAMSON</t>
  </si>
  <si>
    <t>ILE ABIOYE</t>
  </si>
  <si>
    <t>OJO IDOWU AREA</t>
  </si>
  <si>
    <t>OLANIYAN</t>
  </si>
  <si>
    <t>ILE ISTIJABAH AREA</t>
  </si>
  <si>
    <t>COMMUNITY HALL TANKE</t>
  </si>
  <si>
    <t>AGBO OKO OBA</t>
  </si>
  <si>
    <t>ADELODUN AREA</t>
  </si>
  <si>
    <t xml:space="preserve">CRESCENT HOSPITAL AREA </t>
  </si>
  <si>
    <t>OLUFUNMILAYO AREA</t>
  </si>
  <si>
    <t>EMMANUEL COLLEGE AREA</t>
  </si>
  <si>
    <t>AHMADIYYA AREA</t>
  </si>
  <si>
    <t>GAA BOLOUNDURO</t>
  </si>
  <si>
    <t>GAA OKUTE</t>
  </si>
  <si>
    <t>BOLORUNDURO</t>
  </si>
  <si>
    <t>GAA DOGO</t>
  </si>
  <si>
    <t>AGUNBIADE</t>
  </si>
  <si>
    <t>OJUTAIYE</t>
  </si>
  <si>
    <t>AGO AYEKALE</t>
  </si>
  <si>
    <t>AGO AYEKALE PHC</t>
  </si>
  <si>
    <t>ORULEMETA</t>
  </si>
  <si>
    <t>GAA PS</t>
  </si>
  <si>
    <t>JALALA PHC 3</t>
  </si>
  <si>
    <t>UNILORIN JUNIOR QUARTERS</t>
  </si>
  <si>
    <t>UNILORIN SENIOR QUARTERS</t>
  </si>
  <si>
    <t>ALJAZEERA</t>
  </si>
  <si>
    <t>AISATU ALABIDU</t>
  </si>
  <si>
    <t>AREMU STREET</t>
  </si>
  <si>
    <t>TESTIMONY ALABI STREET</t>
  </si>
  <si>
    <t>ARI OSU AREA</t>
  </si>
  <si>
    <t>Akanbi V</t>
  </si>
  <si>
    <t>ALAGBADO COMMUNITY</t>
  </si>
  <si>
    <t>SURULAGBA PHASE 1-3</t>
  </si>
  <si>
    <t>AJEGUNLE COMMUNITY</t>
  </si>
  <si>
    <t>ONILA COMMUNITY</t>
  </si>
  <si>
    <t>ARAROMI ZONE A-D</t>
  </si>
  <si>
    <t>GBAGBA AVENUE A1-A2</t>
  </si>
  <si>
    <t>GBAGBA AVENUE B1-B2</t>
  </si>
  <si>
    <t>GBAGBA AVENUE C1-C2</t>
  </si>
  <si>
    <t>GAA OSIBI PHASE 1-5</t>
  </si>
  <si>
    <t>GO BIR COMMUNITY</t>
  </si>
  <si>
    <t>ALUBARIKA COMMUNITY</t>
  </si>
  <si>
    <t>ALENIBORO COMMUNITY</t>
  </si>
  <si>
    <t>ADUNBARIN COMMUNITY</t>
  </si>
  <si>
    <t>IFELAGBA COMMUNITY</t>
  </si>
  <si>
    <t>LANRE GADA COMMUNITY</t>
  </si>
  <si>
    <t>ALANGUA LANRE GADA BABATUNDE`S HOUSE</t>
  </si>
  <si>
    <t>ORELOPE COMMUNITY</t>
  </si>
  <si>
    <t>ZULUKARNAENI AREA 1-7</t>
  </si>
  <si>
    <t>ISLAMIC VILLAGE 1-22</t>
  </si>
  <si>
    <t>IFELAGBA / TEMIDIRE ALAGBADO</t>
  </si>
  <si>
    <t>MEDINA COMMUNITY PHC</t>
  </si>
  <si>
    <t xml:space="preserve">MEDINA PHC </t>
  </si>
  <si>
    <t>IREWOLEDE</t>
  </si>
  <si>
    <t>AJANGABADI NLA</t>
  </si>
  <si>
    <t>AJANGABADI KEKE</t>
  </si>
  <si>
    <t>TECHNICAL COLLEGE</t>
  </si>
  <si>
    <t>AFENIFERE ZONE A-D</t>
  </si>
  <si>
    <t>KERE AJE</t>
  </si>
  <si>
    <t>MOUNTAIN VIEW ESTATE PHASE 1-4</t>
  </si>
  <si>
    <t>GAA ALAGBADO</t>
  </si>
  <si>
    <t>ALAGBADO AREA 1-5</t>
  </si>
  <si>
    <t xml:space="preserve">ALAGBADO ROYAL SITE </t>
  </si>
  <si>
    <t>FAGBA PHASE 1-7</t>
  </si>
  <si>
    <t>FAGBA ZONE A&amp;B - 1-13</t>
  </si>
  <si>
    <t>MEDINA PHC 2</t>
  </si>
  <si>
    <t>IREWUMI COMMUNITY</t>
  </si>
  <si>
    <t>ODORE ZONE A&amp;B</t>
  </si>
  <si>
    <t>ODORE ZONE C&amp;D</t>
  </si>
  <si>
    <t>IIREWUMI COMMUNITY PHASE 1-4</t>
  </si>
  <si>
    <t>ALANGUA KULENDE COMPOUND</t>
  </si>
  <si>
    <t>KULENDE ESTATE</t>
  </si>
  <si>
    <t>KULENDE HOUSING ESTATE PHC</t>
  </si>
  <si>
    <t>AJELANWA PHASE 1,2,3</t>
  </si>
  <si>
    <t>POLICE BARACK AREA</t>
  </si>
  <si>
    <t>ROYAL VALLEY ESTATE</t>
  </si>
  <si>
    <t>OPEN UNIVERSITY AREA</t>
  </si>
  <si>
    <t>SHEIKH ALIMI COMMUNITY</t>
  </si>
  <si>
    <t>KANGILE VILLAGE</t>
  </si>
  <si>
    <t>ANUOLUWAPO COMMUNITY KANGILE</t>
  </si>
  <si>
    <t>AGRIC VERITINARY</t>
  </si>
  <si>
    <t>AGRIIC ESTATE</t>
  </si>
  <si>
    <t>PANAT</t>
  </si>
  <si>
    <t>ELEBOTO</t>
  </si>
  <si>
    <t>OKE SANGO KARA</t>
  </si>
  <si>
    <t>ABAGBA</t>
  </si>
  <si>
    <t>OLAMP FILLING STATION SDE</t>
  </si>
  <si>
    <t>MEDUKU KULENDE</t>
  </si>
  <si>
    <t>KULENDE PHC</t>
  </si>
  <si>
    <t>HAUSAWA COMMUNITY</t>
  </si>
  <si>
    <t>ALAGBON KULENDE</t>
  </si>
  <si>
    <t>GAA OKE</t>
  </si>
  <si>
    <t>MUPO BARAK</t>
  </si>
  <si>
    <t>GUDUGBA</t>
  </si>
  <si>
    <t>TAPA</t>
  </si>
  <si>
    <t>ODO ERAN KULENDE</t>
  </si>
  <si>
    <t>KULENDE PHC 2</t>
  </si>
  <si>
    <t>ORI OKO</t>
  </si>
  <si>
    <t>ODO OYUN</t>
  </si>
  <si>
    <t>BAYSTAR AREA</t>
  </si>
  <si>
    <t>ORISUNBARE KULENDE</t>
  </si>
  <si>
    <t>OLATINWO</t>
  </si>
  <si>
    <t>OMU-IYADUN ESTATE AREA</t>
  </si>
  <si>
    <t>HIS-GRACE N/P AREA OKEANDI</t>
  </si>
  <si>
    <t>TUNDE IDIAGBON</t>
  </si>
  <si>
    <t>ILE MAGAJI OKE ADINI</t>
  </si>
  <si>
    <t>MAGAJI OKE -ADINI</t>
  </si>
  <si>
    <t>OKE ADINI PRIMARY SCHOOL AREA</t>
  </si>
  <si>
    <t>OROBO BAKERY BREAD AREA</t>
  </si>
  <si>
    <t>OKE ADINI SECONDARY SCHOOL AREA</t>
  </si>
  <si>
    <t xml:space="preserve">ALAGBON </t>
  </si>
  <si>
    <t>ORI OKE BASIN</t>
  </si>
  <si>
    <t xml:space="preserve">BUDO-OSHO </t>
  </si>
  <si>
    <t>AJEGUNLE</t>
  </si>
  <si>
    <t>IYA-DUDU AREA</t>
  </si>
  <si>
    <t xml:space="preserve">MUYIDEEN AREA </t>
  </si>
  <si>
    <t>MAGAJI MUYIDEEN AREA</t>
  </si>
  <si>
    <t>GARIKI</t>
  </si>
  <si>
    <t>ANUOLUWAPO COMMUNITY 1-3</t>
  </si>
  <si>
    <t>MANRE COMMUNITY</t>
  </si>
  <si>
    <t>KODIIJALE</t>
  </si>
  <si>
    <t>MUYIDEEN COLLGE AREA</t>
  </si>
  <si>
    <t>MUYIDEEN COLLEGE OF EDUCATION</t>
  </si>
  <si>
    <t>IRELENDE PHASE 1&amp;2</t>
  </si>
  <si>
    <t>AJIBESIN ZONE A-C</t>
  </si>
  <si>
    <t>AJIBESIN DAM</t>
  </si>
  <si>
    <t>AJIBESIN OKE</t>
  </si>
  <si>
    <t xml:space="preserve">JAY FARM </t>
  </si>
  <si>
    <t>ONILARU</t>
  </si>
  <si>
    <t>ISALE MORO</t>
  </si>
  <si>
    <t>IDIAPE OKO ZONE A-C</t>
  </si>
  <si>
    <t xml:space="preserve">IDIAPE OKO PHC </t>
  </si>
  <si>
    <t>IDIAPE OKO PHC</t>
  </si>
  <si>
    <t>ILUPEJU COMMUNITY SANGO</t>
  </si>
  <si>
    <t>IFESOWAPO ZONE A-D</t>
  </si>
  <si>
    <t>DUNBULE / IYEMANJA</t>
  </si>
  <si>
    <t>GAA IDI AYAN</t>
  </si>
  <si>
    <t>PEKE ZONE A-E</t>
  </si>
  <si>
    <t>AL-ISTIQOMAN AREA</t>
  </si>
  <si>
    <t>AL-ISTIQOMAN`S HOUSE</t>
  </si>
  <si>
    <t>ORISUNBARE COMMUNITY</t>
  </si>
  <si>
    <t>RIDIWANULLAHI</t>
  </si>
  <si>
    <t>AI-ROSULU</t>
  </si>
  <si>
    <t>GBAKO</t>
  </si>
  <si>
    <t>OKOLOWO LEFT SIDE</t>
  </si>
  <si>
    <t>ARAROMI OKOLOWO ZONE A-Y</t>
  </si>
  <si>
    <t>OLOMODA COMMUNITY AYELABOWO</t>
  </si>
  <si>
    <t>AYELABOWO COMMUNITY</t>
  </si>
  <si>
    <t>AYELABOWO SULEIMAN YUSUF`S HOUSE</t>
  </si>
  <si>
    <t>ORIRE</t>
  </si>
  <si>
    <t>ODORE/AYEGBAMI OKOLOWO</t>
  </si>
  <si>
    <t>ADUAGBA COMMUNITY</t>
  </si>
  <si>
    <t>ALHAJI ADUAGBA`S HOUSE</t>
  </si>
  <si>
    <t>GAA OLOBI</t>
  </si>
  <si>
    <t>ALUBARIKA OKOLOWO</t>
  </si>
  <si>
    <t>OKOLOWO</t>
  </si>
  <si>
    <t>AGBAKU / BABLABEMI</t>
  </si>
  <si>
    <t>TEGBESUN COMMUNITY</t>
  </si>
  <si>
    <t>AYEKALE COMMUNITY</t>
  </si>
  <si>
    <t>ANSARUL-ISLAM SECONDARY SCHOOL</t>
  </si>
  <si>
    <t>IREPODUN COMMUNITY</t>
  </si>
  <si>
    <t>AGBOJULOGUN COMMUNITY OPPOSITE AIRFORCE JUNCTION</t>
  </si>
  <si>
    <t>OGIDI COMMUNITY</t>
  </si>
  <si>
    <t>OGIDI. SOLIU  AYINDE`S HOUSE</t>
  </si>
  <si>
    <t>IBERUOLUWA COMMUNITY</t>
  </si>
  <si>
    <t>ALUBARIKA COMMUNTY</t>
  </si>
  <si>
    <t>FEDERAL GOVERNMENT COLLEGE</t>
  </si>
  <si>
    <t>GBIGBA ADUA</t>
  </si>
  <si>
    <t>AGBARIGIDOMA TECHNICAL JUNCTION</t>
  </si>
  <si>
    <t>AREWA HOSPITAL</t>
  </si>
  <si>
    <t>IDI-SIN</t>
  </si>
  <si>
    <t>OMO ONILE</t>
  </si>
  <si>
    <t>IDI-EMI</t>
  </si>
  <si>
    <t>KAA-OKE</t>
  </si>
  <si>
    <t>KAA-ISALE</t>
  </si>
  <si>
    <t>ALUBARIKA OKE</t>
  </si>
  <si>
    <t>AYARA COMMUNTY</t>
  </si>
  <si>
    <t>OWODE COMMUNITY</t>
  </si>
  <si>
    <t>ARAROMI COMMUNITY</t>
  </si>
  <si>
    <t xml:space="preserve">IFESOWAPO </t>
  </si>
  <si>
    <t>ALHAJI WAHAB  YUSUF`S HOUSE</t>
  </si>
  <si>
    <t xml:space="preserve">AGBOJULOGUN </t>
  </si>
  <si>
    <t>SEPETERI</t>
  </si>
  <si>
    <t>LADUBA</t>
  </si>
  <si>
    <t>ESTATE PHASE 1</t>
  </si>
  <si>
    <t>ESTATE PHASE 2</t>
  </si>
  <si>
    <t>AGBEKE ADE AREA</t>
  </si>
  <si>
    <t>ALGON PHC</t>
  </si>
  <si>
    <t>KHALIFA STREET</t>
  </si>
  <si>
    <t>LAYERI COMMUNITY</t>
  </si>
  <si>
    <t>Balogun Fulani I</t>
  </si>
  <si>
    <t>PRINCESS AREA</t>
  </si>
  <si>
    <t>CIROMA</t>
  </si>
  <si>
    <t>CHILDREN SPECIALIST HOSPITAL CENTRE IGBORO</t>
  </si>
  <si>
    <t>AIOO</t>
  </si>
  <si>
    <t>KOBI</t>
  </si>
  <si>
    <t>JAGUNMA</t>
  </si>
  <si>
    <t>ALADI</t>
  </si>
  <si>
    <t>ASOYO</t>
  </si>
  <si>
    <t>LAOFE</t>
  </si>
  <si>
    <t>DAUDU SADDU</t>
  </si>
  <si>
    <t>ILE KAWU</t>
  </si>
  <si>
    <t>BASARU</t>
  </si>
  <si>
    <t>IMAM ERUBU</t>
  </si>
  <si>
    <t>DOROKUDI</t>
  </si>
  <si>
    <t>ASUNARA</t>
  </si>
  <si>
    <t>ILE EDE</t>
  </si>
  <si>
    <t>ITA SEKUN</t>
  </si>
  <si>
    <t>ONI PONMO</t>
  </si>
  <si>
    <t>OLOMODA COMMUNITY</t>
  </si>
  <si>
    <t>OLOMOYOYO</t>
  </si>
  <si>
    <t>BASITA</t>
  </si>
  <si>
    <t>ONILU</t>
  </si>
  <si>
    <t>ILE ELEKOYANGAN</t>
  </si>
  <si>
    <t>OLOKUN</t>
  </si>
  <si>
    <t>SEKONA</t>
  </si>
  <si>
    <t>ELESHIN</t>
  </si>
  <si>
    <t>OKE KAWU</t>
  </si>
  <si>
    <t>YARU</t>
  </si>
  <si>
    <t>ELEPO</t>
  </si>
  <si>
    <t>AKANBI AGE</t>
  </si>
  <si>
    <t>AGBEYANGI</t>
  </si>
  <si>
    <t>BOLANTA AREA</t>
  </si>
  <si>
    <t>ALARO 1</t>
  </si>
  <si>
    <t>OKOSE</t>
  </si>
  <si>
    <t>LARO</t>
  </si>
  <si>
    <t>GATTA</t>
  </si>
  <si>
    <t>BOJUWA</t>
  </si>
  <si>
    <t>MAGAJI YABA</t>
  </si>
  <si>
    <t>DAGBO</t>
  </si>
  <si>
    <t>ALABI MAKANA</t>
  </si>
  <si>
    <t>KANGIWA</t>
  </si>
  <si>
    <t>ALIU JABETE</t>
  </si>
  <si>
    <t>BASAMBO</t>
  </si>
  <si>
    <t>IDILOBE</t>
  </si>
  <si>
    <t>MAKANA</t>
  </si>
  <si>
    <t>ILE ELERU</t>
  </si>
  <si>
    <t>PATAKO</t>
  </si>
  <si>
    <t>MAGAJI BIJOWURO</t>
  </si>
  <si>
    <t>ALARO 2</t>
  </si>
  <si>
    <t>ALFA OBE</t>
  </si>
  <si>
    <t>WAHABI ISSA</t>
  </si>
  <si>
    <t>DANMEROMU</t>
  </si>
  <si>
    <t xml:space="preserve">ILE OLORORO </t>
  </si>
  <si>
    <t>OLOROMBO</t>
  </si>
  <si>
    <t>ILE EJI</t>
  </si>
  <si>
    <t>IMAM ITA ABURO. IMAM YUSUF ITA ABURO`S HOUSE</t>
  </si>
  <si>
    <t>KOLEKOLE</t>
  </si>
  <si>
    <t>ABDULKODIR</t>
  </si>
  <si>
    <t>NIYANSI</t>
  </si>
  <si>
    <t>IMORU KEKERE</t>
  </si>
  <si>
    <t>OLORU</t>
  </si>
  <si>
    <t>ALFA BAYO</t>
  </si>
  <si>
    <t>ADEBISI</t>
  </si>
  <si>
    <t>BEBETUWO</t>
  </si>
  <si>
    <t>ILE TUNTUN</t>
  </si>
  <si>
    <t>OGBOMOSHO</t>
  </si>
  <si>
    <t>YEMI OLATUNJI</t>
  </si>
  <si>
    <t>OBALOWU</t>
  </si>
  <si>
    <t>ALHAJI SANUSI</t>
  </si>
  <si>
    <t>ALHAJI YUSUF</t>
  </si>
  <si>
    <t>ALHAJI OFFA</t>
  </si>
  <si>
    <t>PROVOST</t>
  </si>
  <si>
    <t>MESUDO</t>
  </si>
  <si>
    <t>OJUDE</t>
  </si>
  <si>
    <t>ONIPOMO</t>
  </si>
  <si>
    <t>OLOMO</t>
  </si>
  <si>
    <t>ONIYAN</t>
  </si>
  <si>
    <t>AKANO BILANTA</t>
  </si>
  <si>
    <t>BESITA</t>
  </si>
  <si>
    <t>ONIRU</t>
  </si>
  <si>
    <t>MERIDUN</t>
  </si>
  <si>
    <t>ALHAJI EKO</t>
  </si>
  <si>
    <t>BEBE YUSUF</t>
  </si>
  <si>
    <t>KORO ALAWO</t>
  </si>
  <si>
    <t>ONIWARE</t>
  </si>
  <si>
    <t>ALHAJI SAKA</t>
  </si>
  <si>
    <t>SERIKI SALAMO</t>
  </si>
  <si>
    <t>ILE BREAD</t>
  </si>
  <si>
    <t>DIKKO</t>
  </si>
  <si>
    <t>ILE ADUAGBA</t>
  </si>
  <si>
    <t>PADE</t>
  </si>
  <si>
    <t>BAWA</t>
  </si>
  <si>
    <t>DANI CENTRE IGBORO</t>
  </si>
  <si>
    <t>MAGAJI BIJOWURO COMPOUND. ALHAJI TOYIN`S HOUSE</t>
  </si>
  <si>
    <t>AGBA OJA</t>
  </si>
  <si>
    <t>OBA ANA COMPOUND</t>
  </si>
  <si>
    <t>YALUMO</t>
  </si>
  <si>
    <t>ITAGOMA</t>
  </si>
  <si>
    <t>Balogun Fulani II</t>
  </si>
  <si>
    <t>KAA ESIN</t>
  </si>
  <si>
    <t>KAA DAUDU</t>
  </si>
  <si>
    <t>KAA YAKUM</t>
  </si>
  <si>
    <t>KAA ATIKU</t>
  </si>
  <si>
    <t>PHC BALOGUN FULANI</t>
  </si>
  <si>
    <t>KAA LOKE</t>
  </si>
  <si>
    <t>KAA KAWU SANGO</t>
  </si>
  <si>
    <t>KAA TORORO</t>
  </si>
  <si>
    <t>KAA ELEFUN</t>
  </si>
  <si>
    <t>KAA BABA KAWU AFON</t>
  </si>
  <si>
    <t>KAA ADAM</t>
  </si>
  <si>
    <t>ILE ADELODUN</t>
  </si>
  <si>
    <t>ILE OLOYIN</t>
  </si>
  <si>
    <t>ILE TAJARIN</t>
  </si>
  <si>
    <t>ILE LADANI</t>
  </si>
  <si>
    <t>ILE ONJO</t>
  </si>
  <si>
    <t>ILE OJULARI</t>
  </si>
  <si>
    <t>ILE BABA EGBE</t>
  </si>
  <si>
    <t>ILE SANNI ORA</t>
  </si>
  <si>
    <t>ILE PAKO</t>
  </si>
  <si>
    <t>ILE OLUBASIRI</t>
  </si>
  <si>
    <t>GBODOGU</t>
  </si>
  <si>
    <t>ILE OKANLA</t>
  </si>
  <si>
    <t>ILE OJUDE</t>
  </si>
  <si>
    <t>ILE IMAM KOLO</t>
  </si>
  <si>
    <t>ILE TAPA</t>
  </si>
  <si>
    <t>KUTIGIFU</t>
  </si>
  <si>
    <t>KUTIGIFU ALHAJI SAKA AYINDE`S HOUSE</t>
  </si>
  <si>
    <t>ILEKEWU OSIBI</t>
  </si>
  <si>
    <t>ELEGBENLA</t>
  </si>
  <si>
    <t>ILE SAGIDI</t>
  </si>
  <si>
    <t>ISALE MALIKI AREA</t>
  </si>
  <si>
    <t>ILE DEMBO</t>
  </si>
  <si>
    <t xml:space="preserve">ILE AJISE </t>
  </si>
  <si>
    <t>ILE BINUYO</t>
  </si>
  <si>
    <t>ILE ONILARU</t>
  </si>
  <si>
    <t>ILE ONIYAN</t>
  </si>
  <si>
    <t>ILE OLOYEE</t>
  </si>
  <si>
    <t>ILE SOWANBE</t>
  </si>
  <si>
    <t>ILE DANI</t>
  </si>
  <si>
    <t>ILE JALALA</t>
  </si>
  <si>
    <t>IDIAGBON</t>
  </si>
  <si>
    <t>IDIAGBON. IMAM SOLIU AREMU`S HOUSE</t>
  </si>
  <si>
    <t>ILE HASSAN DOGO</t>
  </si>
  <si>
    <t>ILE KOKO</t>
  </si>
  <si>
    <t>ILE ALAYA</t>
  </si>
  <si>
    <t>ALAYA. ALHAJI  GARUBA`S HOUSE</t>
  </si>
  <si>
    <t>ILE LAGBE SECRETARY</t>
  </si>
  <si>
    <t>ILE BABA OKOH</t>
  </si>
  <si>
    <t>ILE BODA SIDIKU</t>
  </si>
  <si>
    <t>ILE ELEPO</t>
  </si>
  <si>
    <t>ILE LAGBE TIPPER</t>
  </si>
  <si>
    <t>SABOLINE OKE AREA</t>
  </si>
  <si>
    <t xml:space="preserve">ILE IMAM </t>
  </si>
  <si>
    <t>ILE ALHAJI BELLO</t>
  </si>
  <si>
    <t>ILE ONIKERE</t>
  </si>
  <si>
    <t>ILE JIMODA</t>
  </si>
  <si>
    <t>ILE ONIMOSA</t>
  </si>
  <si>
    <t>ILE ALHAJI AJADI</t>
  </si>
  <si>
    <t>ILE ALFA ISAGAMU</t>
  </si>
  <si>
    <t>ILE AYAN</t>
  </si>
  <si>
    <t>ILE AGUNBIADE</t>
  </si>
  <si>
    <t>ILE ALFA ESIN</t>
  </si>
  <si>
    <t>ILE SAMATA</t>
  </si>
  <si>
    <t>IDI OPOPO</t>
  </si>
  <si>
    <t>ILE OLOKODE</t>
  </si>
  <si>
    <t>Balogun Fulani III</t>
  </si>
  <si>
    <t>ILE ALFA IBEJI</t>
  </si>
  <si>
    <t xml:space="preserve">PHC ISALE ASA </t>
  </si>
  <si>
    <t>ILE MOKONDORO</t>
  </si>
  <si>
    <t>ISALE ASA COTTAGE HOSPITAL</t>
  </si>
  <si>
    <t>ILE KAYOMO</t>
  </si>
  <si>
    <t>ILE AROWOLO</t>
  </si>
  <si>
    <t>ILE AYEGUN</t>
  </si>
  <si>
    <t>ILE BABA NEPA</t>
  </si>
  <si>
    <t>ILE ADESHINA</t>
  </si>
  <si>
    <t>ILE JIODOLA</t>
  </si>
  <si>
    <t>ILE AJIKANJE</t>
  </si>
  <si>
    <t>ILE TOBA OKUO DONGARI</t>
  </si>
  <si>
    <t>ILE ALASOSE</t>
  </si>
  <si>
    <t>ILE AJEGUNLE</t>
  </si>
  <si>
    <t>ARAROMI</t>
  </si>
  <si>
    <t>ILE ENU ODI</t>
  </si>
  <si>
    <t>ILE BABA IGBONA</t>
  </si>
  <si>
    <t>ILE SHIRU</t>
  </si>
  <si>
    <t>ILE AJANASI</t>
  </si>
  <si>
    <t>ILE ATEWO LARA</t>
  </si>
  <si>
    <t>ILE OLOBE</t>
  </si>
  <si>
    <t>ILE BUDO</t>
  </si>
  <si>
    <t>ILE ALAHAJI KANO</t>
  </si>
  <si>
    <t>ILE BABA TAPA</t>
  </si>
  <si>
    <t>ILE ELEYIN</t>
  </si>
  <si>
    <t>ILE AGBADA YEMI</t>
  </si>
  <si>
    <t>ALHAJI TUNDE</t>
  </si>
  <si>
    <t>ALHAJI TUNDE`S COMPOUND</t>
  </si>
  <si>
    <t>ILE IYA ONIFUFU</t>
  </si>
  <si>
    <t>ILE IYA AFUSAT</t>
  </si>
  <si>
    <t>ILE ALHAJI SANNI</t>
  </si>
  <si>
    <t>ILE ALHAJI OFFA</t>
  </si>
  <si>
    <t>ILE MUKADAM</t>
  </si>
  <si>
    <t>ILE JIODOLA (2)</t>
  </si>
  <si>
    <t>ILE BABA LABALA</t>
  </si>
  <si>
    <t>ILE BABA MAGAJI</t>
  </si>
  <si>
    <t>ILE ONIKAUN</t>
  </si>
  <si>
    <t>ILE OLO OLA</t>
  </si>
  <si>
    <t>ILE ALAGA OGUN</t>
  </si>
  <si>
    <t>MAGAJI ALAGA OGUN`S HOUSE</t>
  </si>
  <si>
    <t>ILE GBABIADUN</t>
  </si>
  <si>
    <t>ILE ALAGBAJO</t>
  </si>
  <si>
    <t>ILE IYA ONIGI</t>
  </si>
  <si>
    <t>ILE IYA KABIRU ONIYAN</t>
  </si>
  <si>
    <t>ILE IYA TOSIN OYINBO</t>
  </si>
  <si>
    <t>ILE OPALEKUNDE</t>
  </si>
  <si>
    <t>ILE IYA BUKI</t>
  </si>
  <si>
    <t>ILE ALAWO</t>
  </si>
  <si>
    <t>ILE AGO</t>
  </si>
  <si>
    <t>ILE OLORU</t>
  </si>
  <si>
    <t>ILE BODA TUNDE ABULE</t>
  </si>
  <si>
    <t>ILE NLA</t>
  </si>
  <si>
    <t>ILE IYA BENJAMEN</t>
  </si>
  <si>
    <t>ILE ALHAJI ALAO</t>
  </si>
  <si>
    <t>ILE IYA WULE</t>
  </si>
  <si>
    <t>ILE ALADIE</t>
  </si>
  <si>
    <t>ALHAJI AMOSA ALADIE`S HOUSE</t>
  </si>
  <si>
    <t>ILE OWOLABI</t>
  </si>
  <si>
    <t xml:space="preserve">ILE G.M. WATER </t>
  </si>
  <si>
    <t>ILE ALHAJI GAMBARI</t>
  </si>
  <si>
    <t>ILE SUTAFU</t>
  </si>
  <si>
    <t>ILE BABA DARE AREA</t>
  </si>
  <si>
    <t>COURAGE SCHOOL AREA</t>
  </si>
  <si>
    <t>ILE BABA OFFA</t>
  </si>
  <si>
    <t>ILE OLOWO SAUDI</t>
  </si>
  <si>
    <t>ILE OLOSAN</t>
  </si>
  <si>
    <t>ILE ALHAJI BAUCHI</t>
  </si>
  <si>
    <t>ALHAJI BAUCHI`S HOUSE</t>
  </si>
  <si>
    <t>ILE KETEKETE</t>
  </si>
  <si>
    <t>ILE BABA JEBBA</t>
  </si>
  <si>
    <t>ILE OSE BAMI</t>
  </si>
  <si>
    <t>ILE BABA AGBEDE</t>
  </si>
  <si>
    <t>ILE OMOLABI BAAKIN</t>
  </si>
  <si>
    <t>ILE IYA RISI OLOLE</t>
  </si>
  <si>
    <t>ILE IYA TOMISE</t>
  </si>
  <si>
    <t>ILE DANYAN</t>
  </si>
  <si>
    <t>ILE ONIKOKO</t>
  </si>
  <si>
    <t>ISALE ABBA</t>
  </si>
  <si>
    <t>ILE AKOREDE</t>
  </si>
  <si>
    <t>ILE ELEPA</t>
  </si>
  <si>
    <t>ILE RIRO</t>
  </si>
  <si>
    <t>ILE ALAMOYO</t>
  </si>
  <si>
    <t>ILE OLORIN</t>
  </si>
  <si>
    <t>ILE KETIRENI</t>
  </si>
  <si>
    <t>ILE IYA DURO</t>
  </si>
  <si>
    <t>ILE AMON</t>
  </si>
  <si>
    <t>ILE ALADEWO</t>
  </si>
  <si>
    <t>ILE BOLANLE</t>
  </si>
  <si>
    <t>ILE IYA ADEKUNLE</t>
  </si>
  <si>
    <t>ILE BAWA</t>
  </si>
  <si>
    <t>ILE DADI</t>
  </si>
  <si>
    <t>ILE MASA</t>
  </si>
  <si>
    <t>ILE COACH</t>
  </si>
  <si>
    <t>ILE JEMBETERI</t>
  </si>
  <si>
    <t>ILE SABOLINE AREA</t>
  </si>
  <si>
    <t>TEMITOPE HOSPITAL AREA</t>
  </si>
  <si>
    <t>TEMITOPE HOSPITAL</t>
  </si>
  <si>
    <t>SABOLINE ISALE AREA</t>
  </si>
  <si>
    <t>AMILENGBE AREA</t>
  </si>
  <si>
    <t>SEVENTHDAY ADVENTURES</t>
  </si>
  <si>
    <t>OPEYEMI EYE CLINIC</t>
  </si>
  <si>
    <t>ILE AJAGBEMOKIRIYO</t>
  </si>
  <si>
    <t>BEHIND PAKE AREA OFFICE</t>
  </si>
  <si>
    <t>ILE BABA JARANPANU</t>
  </si>
  <si>
    <t>AJEGUNLE PH 2</t>
  </si>
  <si>
    <t>UITH AMILENGBE AREA</t>
  </si>
  <si>
    <t>UITH AMILENGBE</t>
  </si>
  <si>
    <t>RAILWAY MURITALA</t>
  </si>
  <si>
    <t>MURITALA RIGHT SIDE</t>
  </si>
  <si>
    <t>ISALE ODO</t>
  </si>
  <si>
    <t>Okaka I</t>
  </si>
  <si>
    <t>ILE MAGAJI OKAKA</t>
  </si>
  <si>
    <t>MAGAJI OKAKA PHC</t>
  </si>
  <si>
    <t>ILE FULANI</t>
  </si>
  <si>
    <t>ILE AWERI</t>
  </si>
  <si>
    <t>ILE APATA</t>
  </si>
  <si>
    <t>ILE EYIN-OFI</t>
  </si>
  <si>
    <t>OROYINYIN</t>
  </si>
  <si>
    <t>ILE ONIMALU</t>
  </si>
  <si>
    <t>ILE ONIFARI</t>
  </si>
  <si>
    <t xml:space="preserve">ILE ALHAJI AYINDE </t>
  </si>
  <si>
    <t>ILE ELERE</t>
  </si>
  <si>
    <t>ILE OWONLAROGO</t>
  </si>
  <si>
    <t>ALHAJI BOLAKALE`S HOUSE</t>
  </si>
  <si>
    <t>ILE ALATE</t>
  </si>
  <si>
    <t>ILE OKO-ARUGBO</t>
  </si>
  <si>
    <t>ILE OLOWO GADA</t>
  </si>
  <si>
    <t>ILE BOB SEGE</t>
  </si>
  <si>
    <t>ILE ADETOHUNWA</t>
  </si>
  <si>
    <t>MAMTEX AREA</t>
  </si>
  <si>
    <t>ILE AJIBA</t>
  </si>
  <si>
    <t>ODO AJIBA</t>
  </si>
  <si>
    <t>ECWA CHURCH AREA</t>
  </si>
  <si>
    <t>FAB CLOSE</t>
  </si>
  <si>
    <t>ILE ALHAJI SHUAIB BENDEL</t>
  </si>
  <si>
    <t>ILE OKOSHO</t>
  </si>
  <si>
    <t>ILE IJANA</t>
  </si>
  <si>
    <t>ILE OTTENIARA</t>
  </si>
  <si>
    <t>ILE OPELE</t>
  </si>
  <si>
    <t>ILE ONIRU</t>
  </si>
  <si>
    <t>ILE ARE-AGO/DAGBO</t>
  </si>
  <si>
    <t>ILE PODO</t>
  </si>
  <si>
    <t>ALHAJI BABA PODO`S HOUSE</t>
  </si>
  <si>
    <t>ILE GBAGBA</t>
  </si>
  <si>
    <t>ILE ALANPSA</t>
  </si>
  <si>
    <t>UNITED AREA</t>
  </si>
  <si>
    <t>ILE OLOWO</t>
  </si>
  <si>
    <t>MRS</t>
  </si>
  <si>
    <t>SADIKU HOSPITAL AREA</t>
  </si>
  <si>
    <t>SADIKU HOSPITAL</t>
  </si>
  <si>
    <t>R. O. BALOGUN</t>
  </si>
  <si>
    <t>UNITY L S</t>
  </si>
  <si>
    <t>OBBO AREA L S</t>
  </si>
  <si>
    <t>OBBO MARKET AREA</t>
  </si>
  <si>
    <t>FIRST BANK AREA</t>
  </si>
  <si>
    <t>STATION</t>
  </si>
  <si>
    <t>ILE IKOKORO</t>
  </si>
  <si>
    <t>SHEIKH AHMADU IKOKORO`S PALACE</t>
  </si>
  <si>
    <t>ILE AJADI ALAPALA</t>
  </si>
  <si>
    <t>ILE ONIPANMO</t>
  </si>
  <si>
    <t>ILE REKE</t>
  </si>
  <si>
    <t xml:space="preserve">ILE ALAGBEDE </t>
  </si>
  <si>
    <t>ILE ALADI</t>
  </si>
  <si>
    <t>ILE ATUNLUSE</t>
  </si>
  <si>
    <t>ILE FANYAKA</t>
  </si>
  <si>
    <t>ILE ELEHA</t>
  </si>
  <si>
    <t>ILE ALAPAKO</t>
  </si>
  <si>
    <t>LOWER NIGER L R</t>
  </si>
  <si>
    <t>ILE EBU GADA</t>
  </si>
  <si>
    <t>ILE OKE</t>
  </si>
  <si>
    <t>ILE HADDI</t>
  </si>
  <si>
    <t>ILE AKINTUNDE</t>
  </si>
  <si>
    <t>Okaka II</t>
  </si>
  <si>
    <t>ILE KEWULERE</t>
  </si>
  <si>
    <t>ILE ALABIAMO</t>
  </si>
  <si>
    <t>ILE MAGIDA</t>
  </si>
  <si>
    <t>ILE DOSUMU</t>
  </si>
  <si>
    <t>ILE OBA OLOGUN</t>
  </si>
  <si>
    <t>BALOGUN AFIN. ALHAJI YUSUF BALOGUN`S HOUSE</t>
  </si>
  <si>
    <t>ILE IDISIN</t>
  </si>
  <si>
    <t>ILE IDIAJAGBON</t>
  </si>
  <si>
    <t>ILE OLOGEDE</t>
  </si>
  <si>
    <t>ILE OLOGBOGBO</t>
  </si>
  <si>
    <t>ILE ONIGBE</t>
  </si>
  <si>
    <t>ILE OKOSO</t>
  </si>
  <si>
    <t>ILE ANIMASHAUN</t>
  </si>
  <si>
    <t>ILE TUNTUN IKOKORO</t>
  </si>
  <si>
    <t>ILE ONITUWO</t>
  </si>
  <si>
    <t>ILE DAUDU SUNSARA</t>
  </si>
  <si>
    <t>BAWA HOSPITAL (DR BAWA)</t>
  </si>
  <si>
    <t>ILE FOLORUNSHO KASANDUBU</t>
  </si>
  <si>
    <t>ILE FARUQ</t>
  </si>
  <si>
    <t>ILE ATAMI</t>
  </si>
  <si>
    <t>SUNDAY SUNDAY BUILDING</t>
  </si>
  <si>
    <t>ILE ALARAN</t>
  </si>
  <si>
    <t>ILE MACAIVA</t>
  </si>
  <si>
    <t>ILE ONITIRA</t>
  </si>
  <si>
    <t>ILE MUDIRU</t>
  </si>
  <si>
    <t>ILE OLUYORI</t>
  </si>
  <si>
    <t>ILE ADENIYI</t>
  </si>
  <si>
    <t>ILE ONISAWI</t>
  </si>
  <si>
    <t>ILE ALAWO MATINA</t>
  </si>
  <si>
    <t>IL ELERAN</t>
  </si>
  <si>
    <t>ILE OMUYADUN</t>
  </si>
  <si>
    <t>ILE ELEWURE</t>
  </si>
  <si>
    <t>ILE SERIKI ERUKU</t>
  </si>
  <si>
    <t>ILE KASANDUBU</t>
  </si>
  <si>
    <t>ILE BABASOJA</t>
  </si>
  <si>
    <t>ILE OMOSALAKO</t>
  </si>
  <si>
    <t>ILE TUNTUN SAKAMA</t>
  </si>
  <si>
    <t>ILE ALIFA SAKAMA</t>
  </si>
  <si>
    <t>ALFA MURITALA`S HOUSE</t>
  </si>
  <si>
    <t>ILE ONIYO</t>
  </si>
  <si>
    <t>ILE JATTO</t>
  </si>
  <si>
    <t>ILE EPO</t>
  </si>
  <si>
    <t>ILE SULU</t>
  </si>
  <si>
    <t>ILE ARIKEWUYO</t>
  </si>
  <si>
    <t>ILE JAJU</t>
  </si>
  <si>
    <t>ILE AJELE</t>
  </si>
  <si>
    <t>ILE NASSAMU</t>
  </si>
  <si>
    <t>ILE JAGBARA</t>
  </si>
  <si>
    <t>ILE ONILE OWO</t>
  </si>
  <si>
    <t>ILE AYO BELLO</t>
  </si>
  <si>
    <t>ILE ALFA HASIBUNALLAHU</t>
  </si>
  <si>
    <t>ILE ADU</t>
  </si>
  <si>
    <t>ILE IDIAPE</t>
  </si>
  <si>
    <t>ILE ELERAN</t>
  </si>
  <si>
    <t>ILE TEMIDIRE</t>
  </si>
  <si>
    <t>ILE YAMALE</t>
  </si>
  <si>
    <t>ILE NAGERI</t>
  </si>
  <si>
    <t>AKATA OKE</t>
  </si>
  <si>
    <t>ILE OBA ELERE</t>
  </si>
  <si>
    <t>ILE OLORORO SAKAMA</t>
  </si>
  <si>
    <t>ILE GANGANA SAKAMA</t>
  </si>
  <si>
    <t>ILE PETESI</t>
  </si>
  <si>
    <t>ILE AUDU SAKAMO</t>
  </si>
  <si>
    <t>ILE BABA ERIN</t>
  </si>
  <si>
    <t>CAC CHURCH</t>
  </si>
  <si>
    <t>ILE BORAJI</t>
  </si>
  <si>
    <t>IDI OSE</t>
  </si>
  <si>
    <t>ILE OLOROO</t>
  </si>
  <si>
    <t>ILE ALEGE</t>
  </si>
  <si>
    <t>ILE ONIYANGI</t>
  </si>
  <si>
    <t>ILE BELGORE</t>
  </si>
  <si>
    <t>ILE ALIKALI</t>
  </si>
  <si>
    <t>ILE ISE</t>
  </si>
  <si>
    <t>ILE AJE</t>
  </si>
  <si>
    <t>ILE AWOLI</t>
  </si>
  <si>
    <t xml:space="preserve"> AWOLI  PHC</t>
  </si>
  <si>
    <t>AWOLI  PHC</t>
  </si>
  <si>
    <t>ILE IBIRONKE</t>
  </si>
  <si>
    <t>ILE ALIARA</t>
  </si>
  <si>
    <t>ILE AJALA</t>
  </si>
  <si>
    <t>ILE AIYEGUN</t>
  </si>
  <si>
    <t>ILE FULANI (ILE KUSE)</t>
  </si>
  <si>
    <t>ILE LAYAJU</t>
  </si>
  <si>
    <t>ILE AMODU IRORUN</t>
  </si>
  <si>
    <t>ILE AROYEHUN (ALUKO OLOKUN)</t>
  </si>
  <si>
    <t>ALRO (EDUN)</t>
  </si>
  <si>
    <t>BUHARI EDUN. ALHAJI TUNDE BUHARI EDUN`S HOUDE</t>
  </si>
  <si>
    <t>ILE LABALA</t>
  </si>
  <si>
    <t>ISALE KOTO</t>
  </si>
  <si>
    <t>ISALE ALUKO (EYIN OPALEKUNDE)</t>
  </si>
  <si>
    <t>DUROSOTO</t>
  </si>
  <si>
    <t>OLUFADI PHC</t>
  </si>
  <si>
    <t>ILE ONILEKE</t>
  </si>
  <si>
    <t>ILE AGBOOLA</t>
  </si>
  <si>
    <t>DANMADAMI</t>
  </si>
  <si>
    <t>ILE BABA GBAJUMO (EDUN)</t>
  </si>
  <si>
    <t>ILE OWOTUTU (ILE BUREDI)</t>
  </si>
  <si>
    <t>KASUNRE (EDUN)</t>
  </si>
  <si>
    <t>ILE MAGAJI OKE-OGUN</t>
  </si>
  <si>
    <t>MAGAJI OKE-OGUN ALHAJI ABDULKADIR LAARO`S HOUSE</t>
  </si>
  <si>
    <t>ILE AGBABIAKA (AGO)</t>
  </si>
  <si>
    <t>ILE ALABI IJESHA</t>
  </si>
  <si>
    <t>ILE ALFA EDUN</t>
  </si>
  <si>
    <t>ILE IGBONNA</t>
  </si>
  <si>
    <t>ILE OTEFON</t>
  </si>
  <si>
    <t>ILE OGUNLALE</t>
  </si>
  <si>
    <t>ILE FALOKUN</t>
  </si>
  <si>
    <t>ILE OGUNSEKE</t>
  </si>
  <si>
    <t>ILE AYIPO</t>
  </si>
  <si>
    <t>ILE IGBONNA ISALE AJANAKU</t>
  </si>
  <si>
    <t>ILE FOLLY</t>
  </si>
  <si>
    <t>ILE ALAPATA</t>
  </si>
  <si>
    <t>ILE IDIMANGO</t>
  </si>
  <si>
    <t>ILE ISALE AKANNI</t>
  </si>
  <si>
    <t>ILE AKEWUSHOLA</t>
  </si>
  <si>
    <t>ILE OLOKA- ESIN (AKARAJE)</t>
  </si>
  <si>
    <t>ILE JAMODO</t>
  </si>
  <si>
    <t>ILE FEEFE</t>
  </si>
  <si>
    <t>ILE EDE (OPPOSITE LABALA)</t>
  </si>
  <si>
    <t>ILE ISALE ODO</t>
  </si>
  <si>
    <t>ILE IDI ODO</t>
  </si>
  <si>
    <t>ILE ISALE KOTO</t>
  </si>
  <si>
    <t>ONIYANGI. ALHAJI KALE`S HOUSE</t>
  </si>
  <si>
    <t>ILE EJA</t>
  </si>
  <si>
    <t>ILE NAGODE</t>
  </si>
  <si>
    <t>ILE OLOKA</t>
  </si>
  <si>
    <t>ILE MEGIDA</t>
  </si>
  <si>
    <t>ILE ADEPATE</t>
  </si>
  <si>
    <t>ILE IFAYABALE</t>
  </si>
  <si>
    <t>Adewole</t>
  </si>
  <si>
    <t>ADETA</t>
  </si>
  <si>
    <t>OLOGBIN</t>
  </si>
  <si>
    <t xml:space="preserve">MAGAJI OLOGBIN </t>
  </si>
  <si>
    <t>5K</t>
  </si>
  <si>
    <t>ADETA BANK HLC</t>
  </si>
  <si>
    <t>IDI OPE 1</t>
  </si>
  <si>
    <t>IDIOPE 2</t>
  </si>
  <si>
    <t>ADETA ELERE</t>
  </si>
  <si>
    <t>KUNTU MAGAJI</t>
  </si>
  <si>
    <t>KUNTUN ONINAHU</t>
  </si>
  <si>
    <t>KUNTU CENTRAL</t>
  </si>
  <si>
    <t>AKALA/OLODE</t>
  </si>
  <si>
    <t>AGBOBA/BLUE MIST</t>
  </si>
  <si>
    <t>ADEWOLE HOUSING</t>
  </si>
  <si>
    <t>AMUDA GOBIR</t>
  </si>
  <si>
    <t>AIRFORCE ADEWOLE</t>
  </si>
  <si>
    <t>BIBIRE/FATA</t>
  </si>
  <si>
    <t>BUDO HAD</t>
  </si>
  <si>
    <t>BUDO IYA</t>
  </si>
  <si>
    <t>BABA IBADAN</t>
  </si>
  <si>
    <t>TEJIDINI/OTUKOKO</t>
  </si>
  <si>
    <t>YERIMISA/IDIGBA OKE</t>
  </si>
  <si>
    <t>OKE ARE</t>
  </si>
  <si>
    <t>GAA AREMU</t>
  </si>
  <si>
    <t>BOSERO</t>
  </si>
  <si>
    <t>IDIGBA ISALE</t>
  </si>
  <si>
    <t>IDIGBA OKE</t>
  </si>
  <si>
    <t>IDIGBA HEALTH</t>
  </si>
  <si>
    <t>OLOJOKU</t>
  </si>
  <si>
    <t>ISALE JAGUN</t>
  </si>
  <si>
    <t>ESINROGUNJO</t>
  </si>
  <si>
    <t>AMUNUTUKA/KANGU</t>
  </si>
  <si>
    <t>ALASINRIN</t>
  </si>
  <si>
    <t>SAKOFI</t>
  </si>
  <si>
    <t>AROMARADU</t>
  </si>
  <si>
    <t>SAKELE B</t>
  </si>
  <si>
    <t>ALFA YAHAYA</t>
  </si>
  <si>
    <t>AIBINU/APAOKAGI</t>
  </si>
  <si>
    <t>ABANISE HOSPITAL PHC</t>
  </si>
  <si>
    <t>OPPOSITE ALFAYAY</t>
  </si>
  <si>
    <t>ONIGBEGI</t>
  </si>
  <si>
    <t>EFUE BACK ALMAS</t>
  </si>
  <si>
    <t>ORISUNBARE</t>
  </si>
  <si>
    <t>YAKOYO</t>
  </si>
  <si>
    <t>MIMTAZ</t>
  </si>
  <si>
    <t>APALARA ZONE A-J</t>
  </si>
  <si>
    <t>ALHIKMA UNIVERSITY</t>
  </si>
  <si>
    <t>ALASELA STMENT</t>
  </si>
  <si>
    <t>MAGAJI AGUNBLEWO</t>
  </si>
  <si>
    <t xml:space="preserve">MAGAJI GEREWU </t>
  </si>
  <si>
    <t>ARPATA</t>
  </si>
  <si>
    <t>FINGBA OLUWOYIN</t>
  </si>
  <si>
    <t>ATIKU</t>
  </si>
  <si>
    <t>FIWAKESIN</t>
  </si>
  <si>
    <t>PART OF  NAWARUDN</t>
  </si>
  <si>
    <t xml:space="preserve">SOJ </t>
  </si>
  <si>
    <t>COTTAGE HOSPITAL PHC</t>
  </si>
  <si>
    <t>AGBOYEGA</t>
  </si>
  <si>
    <t>OLORUNSOGO</t>
  </si>
  <si>
    <t>ELEJIGBO</t>
  </si>
  <si>
    <t>ILE OJU/TEMIDIRE</t>
  </si>
  <si>
    <t>ALAYO</t>
  </si>
  <si>
    <t>ILE OGBO</t>
  </si>
  <si>
    <t>SAWMILL OLORUN</t>
  </si>
  <si>
    <t>PART OFALUBARIKA</t>
  </si>
  <si>
    <t>GAA ODOTA STTMNT</t>
  </si>
  <si>
    <t>MANDATE HOUSING</t>
  </si>
  <si>
    <t>BLOCK 1 ZONE A-E</t>
  </si>
  <si>
    <t>MANDATE BLOCK2AG</t>
  </si>
  <si>
    <t>ALFA SOLIU</t>
  </si>
  <si>
    <t>TAOFIQ ZONE I-V</t>
  </si>
  <si>
    <t>HASSAN ZONE I-V</t>
  </si>
  <si>
    <t>MAGAJI OGOO</t>
  </si>
  <si>
    <t>ISLAMIC VILLAGE</t>
  </si>
  <si>
    <t>DAUDU VILLAGE</t>
  </si>
  <si>
    <t>KEHINDE SHAFI</t>
  </si>
  <si>
    <t>AFERERE</t>
  </si>
  <si>
    <t>ILE ELEFUN</t>
  </si>
  <si>
    <t>BINTU BABA PELE</t>
  </si>
  <si>
    <t>SHAFI HASSAN</t>
  </si>
  <si>
    <t>ENG ALAO</t>
  </si>
  <si>
    <t>ENG NURUDEEN</t>
  </si>
  <si>
    <t>OLOWU FUNFUN</t>
  </si>
  <si>
    <t>TEWOGBADE</t>
  </si>
  <si>
    <t>SALATI ELEPO COMPOUND</t>
  </si>
  <si>
    <t>ENG ABDULGANIY SD</t>
  </si>
  <si>
    <t>SALMAH APO</t>
  </si>
  <si>
    <t>MUSTAPHA ALABI</t>
  </si>
  <si>
    <t>SAHEED AJIBIKE</t>
  </si>
  <si>
    <t>NIMOTA IDERA</t>
  </si>
  <si>
    <t>WHITE FIELD</t>
  </si>
  <si>
    <t>ALHAJA AJARAT HOUSING</t>
  </si>
  <si>
    <t>ABDULRASHEED STM</t>
  </si>
  <si>
    <t>ALIKILA</t>
  </si>
  <si>
    <t>TUNDE AGBARERE</t>
  </si>
  <si>
    <t>ISHOLA LUKMAN</t>
  </si>
  <si>
    <t>OKUTAGIDI</t>
  </si>
  <si>
    <t>GEREWU VILLAGE</t>
  </si>
  <si>
    <t>OGUNOKO VILLAGE</t>
  </si>
  <si>
    <t>Ajikobi</t>
  </si>
  <si>
    <t>BALOGUN AJIKOBI</t>
  </si>
  <si>
    <t>OKE-AGBEDE</t>
  </si>
  <si>
    <t>OKE LERU</t>
  </si>
  <si>
    <t>IDIORONBO</t>
  </si>
  <si>
    <t>AGBOGUNMATIDI</t>
  </si>
  <si>
    <t>POPO GIWA</t>
  </si>
  <si>
    <t>OMODA</t>
  </si>
  <si>
    <t>OMODA PHC</t>
  </si>
  <si>
    <t>OKEKERE</t>
  </si>
  <si>
    <t>ADANA</t>
  </si>
  <si>
    <t>SINGINNI</t>
  </si>
  <si>
    <t>MASASI GOGORO</t>
  </si>
  <si>
    <t>ABEMI</t>
  </si>
  <si>
    <t xml:space="preserve"> </t>
  </si>
  <si>
    <t>AKOLU</t>
  </si>
  <si>
    <t>OMODADA</t>
  </si>
  <si>
    <t>AGBOJULOGUN</t>
  </si>
  <si>
    <t>AGBA JI</t>
  </si>
  <si>
    <t>AGBAJI COMPOUND</t>
  </si>
  <si>
    <t>SHOLAGBERU</t>
  </si>
  <si>
    <t>ALIAGAN</t>
  </si>
  <si>
    <t>AJARA</t>
  </si>
  <si>
    <t>ODE ALAWUSA</t>
  </si>
  <si>
    <t>POPO IGBONA</t>
  </si>
  <si>
    <t>OKE ODO</t>
  </si>
  <si>
    <t>ASUKUTI</t>
  </si>
  <si>
    <t>IDIOSE ALORE</t>
  </si>
  <si>
    <t>ABATA SUNKERE</t>
  </si>
  <si>
    <t>AGARAWU</t>
  </si>
  <si>
    <t>OLOMIGBONA</t>
  </si>
  <si>
    <t>AJETUNMOBI</t>
  </si>
  <si>
    <t>ALAPASANPA</t>
  </si>
  <si>
    <t>ITA MERIN</t>
  </si>
  <si>
    <t xml:space="preserve">ITA MERIN HALL </t>
  </si>
  <si>
    <t>KONDORO</t>
  </si>
  <si>
    <t>ALATOTO</t>
  </si>
  <si>
    <t>ISALE ALORE</t>
  </si>
  <si>
    <t>ONISESIN</t>
  </si>
  <si>
    <t>ANIFOWOSE</t>
  </si>
  <si>
    <t>ISALE ONIKANHUN</t>
  </si>
  <si>
    <t xml:space="preserve">AYOTAN COMPOUND </t>
  </si>
  <si>
    <t>ISALE OLUJUWAN</t>
  </si>
  <si>
    <t>ABOJUMEJI</t>
  </si>
  <si>
    <t>IDPU SECRETARIAT</t>
  </si>
  <si>
    <t xml:space="preserve">IDPU SECRETARIAT </t>
  </si>
  <si>
    <t>ELELUBO</t>
  </si>
  <si>
    <t>ELESIN-WERE</t>
  </si>
  <si>
    <t>OLOSA</t>
  </si>
  <si>
    <t>AGBOJI ELEYINLA</t>
  </si>
  <si>
    <t>BAKINNI</t>
  </si>
  <si>
    <t>AIYELABEGAN</t>
  </si>
  <si>
    <t>Alanamu</t>
  </si>
  <si>
    <t>ALANAMU PHC</t>
  </si>
  <si>
    <t>IKOLABA</t>
  </si>
  <si>
    <t>OMOLABI</t>
  </si>
  <si>
    <t>KORO AGBA</t>
  </si>
  <si>
    <t>IDI LAMOSOWO</t>
  </si>
  <si>
    <t>JAWONDO</t>
  </si>
  <si>
    <t>ARIBITO</t>
  </si>
  <si>
    <t>APABIEKUN</t>
  </si>
  <si>
    <t>BALOGUN ALANAMU</t>
  </si>
  <si>
    <t>OGANIZA</t>
  </si>
  <si>
    <t>EBODANIYAN</t>
  </si>
  <si>
    <t>ELELU</t>
  </si>
  <si>
    <t>ONIMAGO</t>
  </si>
  <si>
    <t>AKEYEDE</t>
  </si>
  <si>
    <t>ALFA NLA</t>
  </si>
  <si>
    <t>ALFA IWO</t>
  </si>
  <si>
    <t>AJIA SAKA SAKA</t>
  </si>
  <si>
    <t>ISALE OJA</t>
  </si>
  <si>
    <t>ANAFI AGAKA</t>
  </si>
  <si>
    <t>OKE KURA</t>
  </si>
  <si>
    <t>ITA ELEPA</t>
  </si>
  <si>
    <t>BABA JAKI</t>
  </si>
  <si>
    <t>ALEGE</t>
  </si>
  <si>
    <t>MOMO LOSHO</t>
  </si>
  <si>
    <t>KURANGA</t>
  </si>
  <si>
    <t>KUGA</t>
  </si>
  <si>
    <t>ITA SAPALA</t>
  </si>
  <si>
    <t>ADABATA</t>
  </si>
  <si>
    <t>BAYERO</t>
  </si>
  <si>
    <t>ASILEKE</t>
  </si>
  <si>
    <t>ONIKUNKEWU</t>
  </si>
  <si>
    <t>BABERE</t>
  </si>
  <si>
    <t>BALE BALLA</t>
  </si>
  <si>
    <t>ADE OYE</t>
  </si>
  <si>
    <t>JAJI</t>
  </si>
  <si>
    <t>ISALE ALUKO</t>
  </si>
  <si>
    <t>ABERI</t>
  </si>
  <si>
    <t>ONIYEYE</t>
  </si>
  <si>
    <t>ALUKO MUSTAPHA</t>
  </si>
  <si>
    <t>IDI LAM SOWO</t>
  </si>
  <si>
    <t>ODE ZARUMI</t>
  </si>
  <si>
    <t>ITA OGUNBO</t>
  </si>
  <si>
    <t>OLOLA</t>
  </si>
  <si>
    <t>BOBOKIRRIN</t>
  </si>
  <si>
    <t>ITA KUDIMAH</t>
  </si>
  <si>
    <t>ITA EGBA</t>
  </si>
  <si>
    <t>DILALI</t>
  </si>
  <si>
    <t>OJATUNTUN</t>
  </si>
  <si>
    <t>BABOKO CWC</t>
  </si>
  <si>
    <t>IPAPO</t>
  </si>
  <si>
    <t>IYA LAMU</t>
  </si>
  <si>
    <t>ABATA ZUBAN</t>
  </si>
  <si>
    <t>ABIKAN</t>
  </si>
  <si>
    <t>KOKOROKAN</t>
  </si>
  <si>
    <t>ARILEWON</t>
  </si>
  <si>
    <t>ALABERE</t>
  </si>
  <si>
    <t>ONAGUN</t>
  </si>
  <si>
    <t>BALOGUN KUNDUKE</t>
  </si>
  <si>
    <t>ALAWAYE</t>
  </si>
  <si>
    <t>OGO-OLUWA</t>
  </si>
  <si>
    <t>BOLUDE</t>
  </si>
  <si>
    <t>BABA MALE</t>
  </si>
  <si>
    <t>ISOWO</t>
  </si>
  <si>
    <t>TIDIBODO</t>
  </si>
  <si>
    <t>ALADA</t>
  </si>
  <si>
    <t>GHANA-HOUSE</t>
  </si>
  <si>
    <t>AGAKA</t>
  </si>
  <si>
    <t>Baboko</t>
  </si>
  <si>
    <t>ASMAU</t>
  </si>
  <si>
    <t>BABOKO PHC</t>
  </si>
  <si>
    <t>MAGAJI  BABOKO</t>
  </si>
  <si>
    <t>IMAM FULANI</t>
  </si>
  <si>
    <t>OLORI</t>
  </si>
  <si>
    <t>MAGAJI OGO</t>
  </si>
  <si>
    <t>ODE OMO</t>
  </si>
  <si>
    <t>DAUDA ERUDA</t>
  </si>
  <si>
    <t>ODE ARIN</t>
  </si>
  <si>
    <t>OLOKUTA</t>
  </si>
  <si>
    <t>ILE NLA (ERUDA)</t>
  </si>
  <si>
    <t xml:space="preserve">BAWADA SECRETARIAT </t>
  </si>
  <si>
    <t>OLOWO COOLER</t>
  </si>
  <si>
    <t>FORMER NITEL</t>
  </si>
  <si>
    <t>REAL GOLD</t>
  </si>
  <si>
    <t>OWODUNNI</t>
  </si>
  <si>
    <t>OJODU</t>
  </si>
  <si>
    <t xml:space="preserve">BABOKO WARD CLINIC </t>
  </si>
  <si>
    <t>SERIKINFAWA</t>
  </si>
  <si>
    <t>ONITANGANRAN</t>
  </si>
  <si>
    <t>ALAPATA</t>
  </si>
  <si>
    <t>AJASSA</t>
  </si>
  <si>
    <t>ODUNLAMI</t>
  </si>
  <si>
    <t>BADARI WARD</t>
  </si>
  <si>
    <t>ALANGUA</t>
  </si>
  <si>
    <t>MOFOLAKU</t>
  </si>
  <si>
    <t>MEJIDADI</t>
  </si>
  <si>
    <t>ONISIN</t>
  </si>
  <si>
    <t xml:space="preserve">BADARI DEV ASS </t>
  </si>
  <si>
    <t>ALABI OWO</t>
  </si>
  <si>
    <t>SEGI</t>
  </si>
  <si>
    <t>OJA IYA</t>
  </si>
  <si>
    <t xml:space="preserve">PROGRESSIVE IUE </t>
  </si>
  <si>
    <t>ALOBA</t>
  </si>
  <si>
    <t>BEHIND JINK</t>
  </si>
  <si>
    <t>ALAJA</t>
  </si>
  <si>
    <t>AJIBOLU</t>
  </si>
  <si>
    <t>ALAYA</t>
  </si>
  <si>
    <t xml:space="preserve">ILE ALAYA </t>
  </si>
  <si>
    <t>TALUB/LANE</t>
  </si>
  <si>
    <t>ERUDA STREET</t>
  </si>
  <si>
    <t>S.K. QUARTER</t>
  </si>
  <si>
    <t>SAIDU AYINDE STR</t>
  </si>
  <si>
    <t>MAGAJI AGBOOBA</t>
  </si>
  <si>
    <t>EDUCATION</t>
  </si>
  <si>
    <t>OLU GUEST</t>
  </si>
  <si>
    <t>IYANA OLELELE</t>
  </si>
  <si>
    <t xml:space="preserve">AGBOMALU </t>
  </si>
  <si>
    <t>WOLI COCO</t>
  </si>
  <si>
    <t>M/Ngeri</t>
  </si>
  <si>
    <t>AGBOOBA AREA</t>
  </si>
  <si>
    <t>MAGAJI AGBOOBA PHC</t>
  </si>
  <si>
    <t>AGBOOBA/OJATUNT</t>
  </si>
  <si>
    <t>SURULERE</t>
  </si>
  <si>
    <t>SURULERE SIDE 2</t>
  </si>
  <si>
    <t>ALIKALI SOKOTO</t>
  </si>
  <si>
    <t>ALOBA COMPOUND</t>
  </si>
  <si>
    <t>ABAYA AREA</t>
  </si>
  <si>
    <t>AJIA OGBONDE</t>
  </si>
  <si>
    <t>AJIA OGBODE PHC</t>
  </si>
  <si>
    <t>SK QUARTERS</t>
  </si>
  <si>
    <t>OLOKUN AREA</t>
  </si>
  <si>
    <t>SANNI OKIN</t>
  </si>
  <si>
    <t>BARTER SHOP</t>
  </si>
  <si>
    <t>OKE ALFA(AGAKA)</t>
  </si>
  <si>
    <t>IDOMI AREA</t>
  </si>
  <si>
    <t>ISALE MASE</t>
  </si>
  <si>
    <t>JIMBA- OKE</t>
  </si>
  <si>
    <t>JIMBA ISALE</t>
  </si>
  <si>
    <t>ONILU AREA</t>
  </si>
  <si>
    <t>ITAKURE AREA</t>
  </si>
  <si>
    <t>OLOMO OBA AREA</t>
  </si>
  <si>
    <t>KUBA AREA</t>
  </si>
  <si>
    <t>DONGARI</t>
  </si>
  <si>
    <t>FADA GALADIMA PHC</t>
  </si>
  <si>
    <t>GALADIMAH</t>
  </si>
  <si>
    <t>FAARI</t>
  </si>
  <si>
    <t>BAKER</t>
  </si>
  <si>
    <t>ORI-OKOH AREA</t>
  </si>
  <si>
    <t>ORI-OKOH YOUTH SECRET</t>
  </si>
  <si>
    <t>KORO GURUMOH</t>
  </si>
  <si>
    <t>FAGBA</t>
  </si>
  <si>
    <t>ILE-OBA</t>
  </si>
  <si>
    <t>ILE OBA PHC</t>
  </si>
  <si>
    <t>ILE- ELEKURO</t>
  </si>
  <si>
    <t>MUSE AREA</t>
  </si>
  <si>
    <t>MAGAJI MUSE PHC</t>
  </si>
  <si>
    <t>EKUNLE-OBA</t>
  </si>
  <si>
    <t>ORI-OKE</t>
  </si>
  <si>
    <t>AIYEGUN AREA</t>
  </si>
  <si>
    <t>AGO MARKET</t>
  </si>
  <si>
    <t>ERUDA ISALE</t>
  </si>
  <si>
    <t>MAKAMO AREA</t>
  </si>
  <si>
    <t>BASI HEALTH CENTRE</t>
  </si>
  <si>
    <t>JIDDAH AREA</t>
  </si>
  <si>
    <t>HENRY GEORGE 1</t>
  </si>
  <si>
    <t>MERCY HEALTH CENTRE</t>
  </si>
  <si>
    <t>HENRY GEORGE 2</t>
  </si>
  <si>
    <t>Ogidi</t>
  </si>
  <si>
    <t>ALORE</t>
  </si>
  <si>
    <t>OLOHUNOJE</t>
  </si>
  <si>
    <t>ONIBATA</t>
  </si>
  <si>
    <t>ELEKOYANGAN AREA</t>
  </si>
  <si>
    <t>FADI</t>
  </si>
  <si>
    <t>ODE ALE ONIBATA COMPD</t>
  </si>
  <si>
    <t>OGIDI</t>
  </si>
  <si>
    <t>AKIN</t>
  </si>
  <si>
    <t>ELEWURE</t>
  </si>
  <si>
    <t>BLOCK</t>
  </si>
  <si>
    <t>DAUDU BANNI</t>
  </si>
  <si>
    <t>ILE DALEMO</t>
  </si>
  <si>
    <t>PIRI</t>
  </si>
  <si>
    <t>ALAGBEDE</t>
  </si>
  <si>
    <t>ELETU</t>
  </si>
  <si>
    <t>OGIDI BANNI COMPOUND</t>
  </si>
  <si>
    <t>OLOLELE</t>
  </si>
  <si>
    <t>KUNMI</t>
  </si>
  <si>
    <t>BALODE</t>
  </si>
  <si>
    <t>KONGI</t>
  </si>
  <si>
    <t>AMUBIOYA</t>
  </si>
  <si>
    <t>ASALAPA</t>
  </si>
  <si>
    <t>OLAWOYIN</t>
  </si>
  <si>
    <t>ELETU IEADE</t>
  </si>
  <si>
    <t>BABA BANNI</t>
  </si>
  <si>
    <t>GUNIYAN</t>
  </si>
  <si>
    <t>ILOBU</t>
  </si>
  <si>
    <t>APO COMPOUND</t>
  </si>
  <si>
    <t>LAULE</t>
  </si>
  <si>
    <t>ELERE ISALE</t>
  </si>
  <si>
    <t>ALAA</t>
  </si>
  <si>
    <t>AGBARIGIDOMA</t>
  </si>
  <si>
    <t>OLA</t>
  </si>
  <si>
    <t>OWO IYA</t>
  </si>
  <si>
    <t>OLOHUN OJE ANNEX</t>
  </si>
  <si>
    <t>OJEGBEDE</t>
  </si>
  <si>
    <t>ORE</t>
  </si>
  <si>
    <t>OLOROBO</t>
  </si>
  <si>
    <t>ARONDO</t>
  </si>
  <si>
    <t>AKINTUNDE</t>
  </si>
  <si>
    <t>OYO</t>
  </si>
  <si>
    <t>ALADE ANNEX</t>
  </si>
  <si>
    <t>ALFA OJE ANNEX</t>
  </si>
  <si>
    <t>EKUNDAYO</t>
  </si>
  <si>
    <t>Okoerin</t>
  </si>
  <si>
    <t>MAGAJI OKOERIN</t>
  </si>
  <si>
    <t>JAWESOLA</t>
  </si>
  <si>
    <t>SULTAN ROAD</t>
  </si>
  <si>
    <t>GALADIMAL CLOSE</t>
  </si>
  <si>
    <t>MUSTAPHA SESAN</t>
  </si>
  <si>
    <t>FOUR SQUARE ARE</t>
  </si>
  <si>
    <t>CELESTIAL</t>
  </si>
  <si>
    <t>ABUNDANT AREA</t>
  </si>
  <si>
    <t>OPELOYERU</t>
  </si>
  <si>
    <t>MAGAJI OSERE</t>
  </si>
  <si>
    <t>ELENITIRA</t>
  </si>
  <si>
    <t>PROFILE HOTEL STR</t>
  </si>
  <si>
    <t>OMOJESU STREET</t>
  </si>
  <si>
    <t>ALAFIA OLUWA STR</t>
  </si>
  <si>
    <t>EJIRE BREAD AREA</t>
  </si>
  <si>
    <t>ATAGISORO</t>
  </si>
  <si>
    <t>AIYELOJA</t>
  </si>
  <si>
    <t>ADEYI</t>
  </si>
  <si>
    <t>AIYEGBAMI COMMNT</t>
  </si>
  <si>
    <t>TEMIDIRE CMMTY</t>
  </si>
  <si>
    <t>BIOYIN AREA</t>
  </si>
  <si>
    <t>AJALA</t>
  </si>
  <si>
    <t>ODU'S AREA</t>
  </si>
  <si>
    <t xml:space="preserve">ALH WAHAB STR </t>
  </si>
  <si>
    <t>TAIWO&amp;KEHINDE STR</t>
  </si>
  <si>
    <t>OLAIYA GLO HOUSE</t>
  </si>
  <si>
    <t>SAW MILL</t>
  </si>
  <si>
    <t>MAGAJI ODOKUN</t>
  </si>
  <si>
    <t>MAGAJI DOGO</t>
  </si>
  <si>
    <t>OPEYEMI STR</t>
  </si>
  <si>
    <t>ATUNBI STR</t>
  </si>
  <si>
    <t>IYALABAKE AREA</t>
  </si>
  <si>
    <t>SOJ STR</t>
  </si>
  <si>
    <t>IGS</t>
  </si>
  <si>
    <t>DEEPER LIFE STR</t>
  </si>
  <si>
    <t>OREMEJI</t>
  </si>
  <si>
    <t>NAWARUDEEN</t>
  </si>
  <si>
    <t>AGUNBELEWO</t>
  </si>
  <si>
    <t>GERI ALIMI/ ART&amp;CUL</t>
  </si>
  <si>
    <t>ALH LARO STR</t>
  </si>
  <si>
    <t>ASADAM</t>
  </si>
  <si>
    <t>OLUMO STR</t>
  </si>
  <si>
    <t>ELEBURUKE STR</t>
  </si>
  <si>
    <t>NUT AREA</t>
  </si>
  <si>
    <t>HONORABLE QUATA</t>
  </si>
  <si>
    <t>NNPC ASADAM</t>
  </si>
  <si>
    <t>KAM WIRE</t>
  </si>
  <si>
    <t>DANGOTE WARE HOUSE</t>
  </si>
  <si>
    <t>HOUSE OF ASEMBLY</t>
  </si>
  <si>
    <t>MAGAJI AIYETORO</t>
  </si>
  <si>
    <t>OBATE</t>
  </si>
  <si>
    <t>OKO-OD COMMNITY</t>
  </si>
  <si>
    <t>BINTU KURANGA</t>
  </si>
  <si>
    <t>OLORUN OSEBI STR</t>
  </si>
  <si>
    <t>BOLAJI ATANDA</t>
  </si>
  <si>
    <t xml:space="preserve">NNPC </t>
  </si>
  <si>
    <t>MAGAJI IREWOLEDE</t>
  </si>
  <si>
    <t>ELEKU ARE</t>
  </si>
  <si>
    <t>AWILO AREA</t>
  </si>
  <si>
    <t>POWER LINE ARE</t>
  </si>
  <si>
    <t>ARIGBANLA ARE</t>
  </si>
  <si>
    <t>ADGBE ARE</t>
  </si>
  <si>
    <t>OLOGOMO ARE</t>
  </si>
  <si>
    <t>IREWOLEDE MANDAT</t>
  </si>
  <si>
    <t>IREWOLEDE LAWAL</t>
  </si>
  <si>
    <t xml:space="preserve">TUYIL PHARMACY </t>
  </si>
  <si>
    <t>IREWOLEDE YIDI RD</t>
  </si>
  <si>
    <t xml:space="preserve">IREWOLEDE MANDATE </t>
  </si>
  <si>
    <t>BABATUNDE FALOYE</t>
  </si>
  <si>
    <t>M.O OLASEINDE STR</t>
  </si>
  <si>
    <t>AMOS LANLOYE STR</t>
  </si>
  <si>
    <t>ILUTEJU PHASE 1</t>
  </si>
  <si>
    <t>ILUTEJU PHASE 2</t>
  </si>
  <si>
    <t>ILUDUN PHASE 1</t>
  </si>
  <si>
    <t>ILUDUN PHASE 2</t>
  </si>
  <si>
    <t>GOGO STREET</t>
  </si>
  <si>
    <t>MAGAJI JORO COMPOUND</t>
  </si>
  <si>
    <t>SANNI OMUPO</t>
  </si>
  <si>
    <t>AJIBADE IGOSUN</t>
  </si>
  <si>
    <t>OKE IYAPO STR</t>
  </si>
  <si>
    <t>OLUWALOGBON</t>
  </si>
  <si>
    <t>KOLA&amp;SON</t>
  </si>
  <si>
    <t>OLABISI STR</t>
  </si>
  <si>
    <t>ALEGE STREET</t>
  </si>
  <si>
    <t>ABDULRASHID IWONT</t>
  </si>
  <si>
    <t>BELLO BABATUNDE</t>
  </si>
  <si>
    <t>OLORUNAYO STR</t>
  </si>
  <si>
    <t>ALUBARIKA FARM</t>
  </si>
  <si>
    <t>PEACE COMMUNITY</t>
  </si>
  <si>
    <t>ORISUNMIBARE STR</t>
  </si>
  <si>
    <t>AGAKA COMMUNITY</t>
  </si>
  <si>
    <t>ADAM AL-ILORY STR</t>
  </si>
  <si>
    <t>ALH ABDULAZEEZ ST</t>
  </si>
  <si>
    <t>AJIBOLA STR</t>
  </si>
  <si>
    <t xml:space="preserve">TREASURE KIDDIES </t>
  </si>
  <si>
    <t>AKOSILE STR</t>
  </si>
  <si>
    <t>KEWULERE STR</t>
  </si>
  <si>
    <t>SULU OLOJE</t>
  </si>
  <si>
    <t>MAGAJI AJEGUNLE</t>
  </si>
  <si>
    <t>SAW MILL AJEGUNLE</t>
  </si>
  <si>
    <t>AVENUE AJEGUNLE</t>
  </si>
  <si>
    <t>ZONE A</t>
  </si>
  <si>
    <t>ZONE B</t>
  </si>
  <si>
    <t>ZONE C</t>
  </si>
  <si>
    <t>ZONE D</t>
  </si>
  <si>
    <t>ZO ENE</t>
  </si>
  <si>
    <t>ZONE F</t>
  </si>
  <si>
    <t>ZONE G</t>
  </si>
  <si>
    <t>ISALE WATER SIDE</t>
  </si>
  <si>
    <t xml:space="preserve">AJEGUNLE ANNEX </t>
  </si>
  <si>
    <t>GAA AJEGUNLE</t>
  </si>
  <si>
    <t>WAZOBIA ESTATE</t>
  </si>
  <si>
    <t>DIKE DIKE</t>
  </si>
  <si>
    <t>ALOBA COMMUNITY</t>
  </si>
  <si>
    <t>STADIUM ROAD</t>
  </si>
  <si>
    <t>IGBALA STR</t>
  </si>
  <si>
    <t>FOGOFOLUWA</t>
  </si>
  <si>
    <t>CIROMA STREET</t>
  </si>
  <si>
    <t>BATURE STR</t>
  </si>
  <si>
    <t>EJIBA STREET</t>
  </si>
  <si>
    <t>CUSTOM ROAD</t>
  </si>
  <si>
    <t>JOSEPH STR</t>
  </si>
  <si>
    <t>MAGAJI BUDONLA</t>
  </si>
  <si>
    <t>ORO ROAD</t>
  </si>
  <si>
    <t>ABIOLA CLOSE</t>
  </si>
  <si>
    <t>ANSARUDEEN STR</t>
  </si>
  <si>
    <t>OLOSUN AREA</t>
  </si>
  <si>
    <t>UNITY ACIRCULA ARE</t>
  </si>
  <si>
    <t>ARIKEWUYO STR</t>
  </si>
  <si>
    <t>FOLAWIYO STR</t>
  </si>
  <si>
    <t>CRECENT AREA</t>
  </si>
  <si>
    <t>OLAREWAJU STR</t>
  </si>
  <si>
    <t>IFE OLUKOTUN STR</t>
  </si>
  <si>
    <t>APAOKAGI STR</t>
  </si>
  <si>
    <t>ADENIYI CLOSE</t>
  </si>
  <si>
    <t>PASTOR DELE ODETUNDE</t>
  </si>
  <si>
    <t>EGBEMEKUN LANE</t>
  </si>
  <si>
    <t>BABA OFFA STR</t>
  </si>
  <si>
    <t>ALAYO AREA</t>
  </si>
  <si>
    <t>MAGAJI BABA ODE</t>
  </si>
  <si>
    <t>RAILWAY LINE</t>
  </si>
  <si>
    <t>COCA COLA ARE</t>
  </si>
  <si>
    <t>PEPSI AREA ALL</t>
  </si>
  <si>
    <t>Oloje</t>
  </si>
  <si>
    <t>OLOJE PALACE</t>
  </si>
  <si>
    <t xml:space="preserve">OLOJE PALACE </t>
  </si>
  <si>
    <t>OLUSEKERE</t>
  </si>
  <si>
    <t>ABONDO OKE</t>
  </si>
  <si>
    <t xml:space="preserve">ILE ABONDE OKE </t>
  </si>
  <si>
    <t>AMAO OKE</t>
  </si>
  <si>
    <t>KEREMI</t>
  </si>
  <si>
    <t>AJETUMOBI</t>
  </si>
  <si>
    <t>ABIMOBA</t>
  </si>
  <si>
    <t>YAASIN</t>
  </si>
  <si>
    <t>TTI CANTER</t>
  </si>
  <si>
    <t>EVERGREEN</t>
  </si>
  <si>
    <t>EVERGREEN HOUSE</t>
  </si>
  <si>
    <t>ESANOGBOGUN</t>
  </si>
  <si>
    <t>OLOJE GANAYI</t>
  </si>
  <si>
    <t>IFE WOSOWAGBON</t>
  </si>
  <si>
    <t>BASIC HEALTH OLOJE PHC</t>
  </si>
  <si>
    <t>ANIFOWOSE 1</t>
  </si>
  <si>
    <t>HOKO</t>
  </si>
  <si>
    <t>HOKO PHC</t>
  </si>
  <si>
    <t>OGBA</t>
  </si>
  <si>
    <t>AKONIKORO</t>
  </si>
  <si>
    <t>OLODUKU/ANIFOWSE</t>
  </si>
  <si>
    <t xml:space="preserve">ILE OLODUKU/ANIFOSE </t>
  </si>
  <si>
    <t>BABA ELESIN</t>
  </si>
  <si>
    <t>POOPO</t>
  </si>
  <si>
    <t>ATAKE</t>
  </si>
  <si>
    <t>ESTATE</t>
  </si>
  <si>
    <t>ESTATE PHC</t>
  </si>
  <si>
    <t>AIRFORCE BASE</t>
  </si>
  <si>
    <t>PHASE 2</t>
  </si>
  <si>
    <t>LAWYER LAMBO</t>
  </si>
  <si>
    <t>IDIAPE OKE</t>
  </si>
  <si>
    <t>IDIAPE OKE PHC</t>
  </si>
  <si>
    <t>LASIMI</t>
  </si>
  <si>
    <t>PAKATA</t>
  </si>
  <si>
    <t>ITAMON JUNCTION</t>
  </si>
  <si>
    <t xml:space="preserve">PADA HALL </t>
  </si>
  <si>
    <t>IPATA OLOJE</t>
  </si>
  <si>
    <t>GIRLS DAY AREA</t>
  </si>
  <si>
    <t xml:space="preserve">ANIFOWOSE </t>
  </si>
  <si>
    <t xml:space="preserve">ANIFOWOSE MOSQUE </t>
  </si>
  <si>
    <t>AROMOKALA</t>
  </si>
  <si>
    <t>PAEKAN</t>
  </si>
  <si>
    <t>ITAMERIN</t>
  </si>
  <si>
    <t>ITAMOH</t>
  </si>
  <si>
    <t>SAKELE LEFT SIDE</t>
  </si>
  <si>
    <t>SANU</t>
  </si>
  <si>
    <t xml:space="preserve">SANU MOSQUE  </t>
  </si>
  <si>
    <t>UBANDANWAKI</t>
  </si>
  <si>
    <t xml:space="preserve">ILE MAGAJI UBANDAWAKI </t>
  </si>
  <si>
    <t>OKE EBO</t>
  </si>
  <si>
    <t>BABA APOMU</t>
  </si>
  <si>
    <t>OLOWOGBOGBORO</t>
  </si>
  <si>
    <t>BABA PUPA</t>
  </si>
  <si>
    <t>IBADI ORI</t>
  </si>
  <si>
    <t>ELEWE OGEDE</t>
  </si>
  <si>
    <t>ALADERE</t>
  </si>
  <si>
    <t>ALAAYA</t>
  </si>
  <si>
    <t xml:space="preserve">ALAYA MOSQUE </t>
  </si>
  <si>
    <t>SOOTO</t>
  </si>
  <si>
    <t>SOOTO HOUSE</t>
  </si>
  <si>
    <t>ALAYE</t>
  </si>
  <si>
    <t>ITAMERIN JUNCTION</t>
  </si>
  <si>
    <t>OKE FOMA</t>
  </si>
  <si>
    <t>ONISAWI</t>
  </si>
  <si>
    <t>IDERADE</t>
  </si>
  <si>
    <t>OWOMATAYO</t>
  </si>
  <si>
    <t xml:space="preserve">MAGAJI OWOMORAYO </t>
  </si>
  <si>
    <t>LASINMI</t>
  </si>
  <si>
    <t>GAA-SAKA ZONE A</t>
  </si>
  <si>
    <t>YOSOFAN</t>
  </si>
  <si>
    <t>AMOLE LOJO</t>
  </si>
  <si>
    <t>JIDDAH</t>
  </si>
  <si>
    <t>OLUPELU</t>
  </si>
  <si>
    <t>MADDI</t>
  </si>
  <si>
    <t xml:space="preserve">ILE MAGAJI MADDI </t>
  </si>
  <si>
    <t>OGUNKO</t>
  </si>
  <si>
    <t>PAKE</t>
  </si>
  <si>
    <t>PAKE EXPRESS WAY</t>
  </si>
  <si>
    <t>ALUBARIKA</t>
  </si>
  <si>
    <t>AKEWUSHOLA</t>
  </si>
  <si>
    <t>ILU PEJU</t>
  </si>
  <si>
    <t>Wara/Osin/Egbejila</t>
  </si>
  <si>
    <t>MAGAJI GAA ODOTA</t>
  </si>
  <si>
    <t>GAA ODOTA</t>
  </si>
  <si>
    <t>OMOLEWA GAODOTA</t>
  </si>
  <si>
    <t>ISSA  ELELU ODOTA</t>
  </si>
  <si>
    <t>ODOTA</t>
  </si>
  <si>
    <t>OLAYEMI AREA</t>
  </si>
  <si>
    <t>ROAD SAFETY AREA</t>
  </si>
  <si>
    <t>EMIOLA LAO</t>
  </si>
  <si>
    <t>RAPHAT HOSPITAL</t>
  </si>
  <si>
    <t>AIRFORCE LAO</t>
  </si>
  <si>
    <t xml:space="preserve">ILE OGBO </t>
  </si>
  <si>
    <t>LAWYER LAARO HOUSE</t>
  </si>
  <si>
    <t>MAGAJI ODOTA HOUSE</t>
  </si>
  <si>
    <t>HASIBUNALLAHU</t>
  </si>
  <si>
    <t>SHELTER SHELTER</t>
  </si>
  <si>
    <t>IWALAKA</t>
  </si>
  <si>
    <t>SEIDA FATIMA</t>
  </si>
  <si>
    <t>AJISSON</t>
  </si>
  <si>
    <t>GBAGBA 1&amp;2</t>
  </si>
  <si>
    <t>MAGAJI GBAGBE</t>
  </si>
  <si>
    <t>MAGAJI GBAGBA</t>
  </si>
  <si>
    <t>NARTO</t>
  </si>
  <si>
    <t>NURTW</t>
  </si>
  <si>
    <t>OKE KUDU ZONE A-E</t>
  </si>
  <si>
    <t>MAGAJI BUDO HOUSE</t>
  </si>
  <si>
    <t>BUDO NUHU 1</t>
  </si>
  <si>
    <t>BUDO NUHU 2</t>
  </si>
  <si>
    <t>CHECKING POINT</t>
  </si>
  <si>
    <t>GALADIMA</t>
  </si>
  <si>
    <t>OLODO</t>
  </si>
  <si>
    <t>KANDUBU</t>
  </si>
  <si>
    <t>OKE-ODO</t>
  </si>
  <si>
    <t>MAGAJI ALENIBORO</t>
  </si>
  <si>
    <t>ILE MAGAJI ALENIBORO</t>
  </si>
  <si>
    <t>ALENIBORO WAR1&amp;2</t>
  </si>
  <si>
    <t>GAA ALENIBORO 1</t>
  </si>
  <si>
    <t>GAA ALENIBORO  2</t>
  </si>
  <si>
    <t>GAA ALENIBORO 3</t>
  </si>
  <si>
    <t>GAA ALENIBORO4</t>
  </si>
  <si>
    <t>BEHIND LGA SECTRIA</t>
  </si>
  <si>
    <t>REALITY ESTATE</t>
  </si>
  <si>
    <t>OSIN AREMU  PHC</t>
  </si>
  <si>
    <t>BOREHOLE</t>
  </si>
  <si>
    <t>GBEDEGUN</t>
  </si>
  <si>
    <t>WARA OJA</t>
  </si>
  <si>
    <t>ILE MAGAJI OSIN</t>
  </si>
  <si>
    <t>WARA PHASE 2</t>
  </si>
  <si>
    <t>ALAGUA WARA</t>
  </si>
  <si>
    <t>GAA BABA AJARA</t>
  </si>
  <si>
    <t>GAA BABA MEMUNA</t>
  </si>
  <si>
    <t>GAA PAANU</t>
  </si>
  <si>
    <t>IBROCH HOTEL</t>
  </si>
  <si>
    <t>OLOKONLA</t>
  </si>
  <si>
    <t>AL-IKHLAS</t>
  </si>
  <si>
    <t xml:space="preserve">EGBEJILA CLINIC </t>
  </si>
  <si>
    <t>EGBEJI LA CLINIC PHC</t>
  </si>
  <si>
    <t>MAGAJI EGBEJILA</t>
  </si>
  <si>
    <t>EGBEJILA</t>
  </si>
  <si>
    <t>ORELOPE EGBEJILA</t>
  </si>
  <si>
    <t>BAYI ZONE A-D</t>
  </si>
  <si>
    <t>BAYI SOKOTO</t>
  </si>
  <si>
    <t>ODORE</t>
  </si>
  <si>
    <t>OGUNDELE PHC</t>
  </si>
  <si>
    <t>ONIRE</t>
  </si>
  <si>
    <t>ELERAN</t>
  </si>
  <si>
    <t>AKEYAN</t>
  </si>
  <si>
    <t>TEWURE</t>
  </si>
  <si>
    <t>BUDO ESIN</t>
  </si>
  <si>
    <t>BUDO ALUFA</t>
  </si>
  <si>
    <t>BUDO KAWU</t>
  </si>
  <si>
    <t>YIDDO</t>
  </si>
  <si>
    <t>ONIRIN</t>
  </si>
  <si>
    <t>ALASE</t>
  </si>
  <si>
    <t>ILU OBA</t>
  </si>
  <si>
    <t>OWOTUTU</t>
  </si>
  <si>
    <t>MUSE COMMUNITY</t>
  </si>
  <si>
    <t>ALFA JEJE</t>
  </si>
  <si>
    <t>TEMIDIRE 1-5</t>
  </si>
  <si>
    <t>OBANISUWA</t>
  </si>
  <si>
    <t>AGBDUNA</t>
  </si>
  <si>
    <t>BOLUWAJI</t>
  </si>
  <si>
    <t>BABA ALAKUKO</t>
  </si>
  <si>
    <t>IFELODUN EGBEJILA</t>
  </si>
  <si>
    <t>ABUYARIN</t>
  </si>
  <si>
    <t>OKE-SOLO EGBEJILA</t>
  </si>
  <si>
    <t>YODODO</t>
  </si>
  <si>
    <t>IRE-OLUWA EGBEJILA</t>
  </si>
  <si>
    <t>ABUYANRIN HOUSE</t>
  </si>
  <si>
    <t>MASARI AJEGUNLE</t>
  </si>
  <si>
    <t>KAWU MACHIN</t>
  </si>
  <si>
    <t>OKE-AJIA EGBEJILA</t>
  </si>
  <si>
    <t>ABEOKUTA</t>
  </si>
  <si>
    <t>GAA SHAGARI 1&amp;2</t>
  </si>
  <si>
    <t>GAA IYA AMINA</t>
  </si>
  <si>
    <t>ILE BABA ELERO</t>
  </si>
  <si>
    <t>IWONTE</t>
  </si>
  <si>
    <t>AYEDE</t>
  </si>
  <si>
    <t>OGUNDELE</t>
  </si>
  <si>
    <t>OKE-AJAYI</t>
  </si>
  <si>
    <t>ALAPO</t>
  </si>
  <si>
    <t>PEKE</t>
  </si>
  <si>
    <t>IDI-OGEDE</t>
  </si>
  <si>
    <t>MAYEASURAWA</t>
  </si>
  <si>
    <t>OFFA GARAGE</t>
  </si>
  <si>
    <t>OLUNLADE</t>
  </si>
  <si>
    <t>ITA ALAMU</t>
  </si>
  <si>
    <t>IDI-EGUN</t>
  </si>
  <si>
    <t>KANGU</t>
  </si>
  <si>
    <t>SAKA</t>
  </si>
  <si>
    <t>BUDO ODE</t>
  </si>
  <si>
    <t>TEMIDIRE OSIN</t>
  </si>
  <si>
    <t>OSIN ABALA</t>
  </si>
  <si>
    <t>OSIN ITA-ELEPA</t>
  </si>
  <si>
    <t>OSIN BUDO OBA</t>
  </si>
  <si>
    <t>OSIN ATAPA</t>
  </si>
  <si>
    <t>OSIN AJARA</t>
  </si>
  <si>
    <t>OSIN ALIARA</t>
  </si>
  <si>
    <t>OSIN OKETE</t>
  </si>
  <si>
    <t>OSIN AIYEKALE</t>
  </si>
  <si>
    <t>OSIN AREMU</t>
  </si>
  <si>
    <t>OSIN KAWU</t>
  </si>
  <si>
    <t>OSIN ADEDOYIN</t>
  </si>
  <si>
    <t>OSIN ALL 1</t>
  </si>
  <si>
    <t>Zarumi/Ojueku</t>
  </si>
  <si>
    <t>AJIA</t>
  </si>
  <si>
    <t>MAGAjJI OJUEKUN</t>
  </si>
  <si>
    <t>MAGAJI OJUEKU PHC</t>
  </si>
  <si>
    <t>AJKUJI</t>
  </si>
  <si>
    <t>MASARI</t>
  </si>
  <si>
    <t>OLOMODA</t>
  </si>
  <si>
    <t>OJUEKUN PHC</t>
  </si>
  <si>
    <t>AGBADE PHC</t>
  </si>
  <si>
    <t>ONIWE</t>
  </si>
  <si>
    <t>KANLA</t>
  </si>
  <si>
    <t>SEBUTU</t>
  </si>
  <si>
    <t>ILE SEBUTU</t>
  </si>
  <si>
    <t>BABAITA</t>
  </si>
  <si>
    <t>ATEEKA</t>
  </si>
  <si>
    <t>ABIOWA</t>
  </si>
  <si>
    <t>ADEFALU</t>
  </si>
  <si>
    <t>ELEKU</t>
  </si>
  <si>
    <t>AJANAKU</t>
  </si>
  <si>
    <t>ABOYE</t>
  </si>
  <si>
    <t>OLOKOTINTIN</t>
  </si>
  <si>
    <t>ILE OLOKOTINTIN</t>
  </si>
  <si>
    <t>JEBAJE</t>
  </si>
  <si>
    <t>AGO</t>
  </si>
  <si>
    <t>ORABABA</t>
  </si>
  <si>
    <t>ZARUMI PHC</t>
  </si>
  <si>
    <t>MAGAJI ZARUMI</t>
  </si>
  <si>
    <t>OLORORO</t>
  </si>
  <si>
    <t>FARA</t>
  </si>
  <si>
    <t>FARA COMPOUND</t>
  </si>
  <si>
    <t>BABA DUDU</t>
  </si>
  <si>
    <t xml:space="preserve">ILE BABADUDU </t>
  </si>
  <si>
    <t>IDIAYAN</t>
  </si>
  <si>
    <t>KOBIOWU</t>
  </si>
  <si>
    <t>AYILARA</t>
  </si>
  <si>
    <t>ABAYAWO</t>
  </si>
  <si>
    <t>BABA OYO</t>
  </si>
  <si>
    <t>LOGUN</t>
  </si>
  <si>
    <t>ILE LOGUN</t>
  </si>
  <si>
    <t>ONILURU</t>
  </si>
  <si>
    <t>GARBE</t>
  </si>
  <si>
    <t>KURE</t>
  </si>
  <si>
    <t>ELEBURUKE</t>
  </si>
  <si>
    <t>ALAWOPUPA</t>
  </si>
  <si>
    <t>KONGBARI</t>
  </si>
  <si>
    <t>ALARO</t>
  </si>
  <si>
    <t>KAREBU</t>
  </si>
  <si>
    <t>OLOSASA</t>
  </si>
  <si>
    <t>ADANGBA</t>
  </si>
  <si>
    <t>POPOIGBONA</t>
  </si>
  <si>
    <t>ILE POPOIGBONA</t>
  </si>
  <si>
    <t>AJE FOMA BABALAJE</t>
  </si>
  <si>
    <t>ADABIYA</t>
  </si>
  <si>
    <t>AYEGBAMI</t>
  </si>
  <si>
    <t>AJEGUNLE AL AMANI</t>
  </si>
  <si>
    <t>AKOREDE 1</t>
  </si>
  <si>
    <t>ZARUMI OGBODOKO</t>
  </si>
  <si>
    <t>IFESOWAPO PHASE 1</t>
  </si>
  <si>
    <t>ILE ARIJE HOUSE</t>
  </si>
  <si>
    <t>IFESOWAPO PHASE 2</t>
  </si>
  <si>
    <t>AKOREDE 2</t>
  </si>
  <si>
    <t>IREWUMI</t>
  </si>
  <si>
    <t>OLADAPO OYE</t>
  </si>
  <si>
    <t>OTTAN PHASE 1</t>
  </si>
  <si>
    <t>OTTAN PHASE 2</t>
  </si>
  <si>
    <t>AJESULE HONESTY</t>
  </si>
  <si>
    <t xml:space="preserve">AIYEGBAMI </t>
  </si>
  <si>
    <t>ISENGAYA</t>
  </si>
  <si>
    <t>ISHENGAYA SCHOOL</t>
  </si>
  <si>
    <r>
      <t xml:space="preserve">Population
</t>
    </r>
    <r>
      <rPr>
        <b/>
        <sz val="14"/>
        <color indexed="10"/>
        <rFont val="Calibri"/>
        <family val="2"/>
      </rPr>
      <t>(2023)</t>
    </r>
  </si>
  <si>
    <t>Ajase I</t>
  </si>
  <si>
    <t>Olabanji</t>
  </si>
  <si>
    <t>Mosafejo</t>
  </si>
  <si>
    <t>PHC Ajase Ipo</t>
  </si>
  <si>
    <t>Kasaralahu</t>
  </si>
  <si>
    <t>Gaa Seriki Kara</t>
  </si>
  <si>
    <t>Gbanjubola</t>
  </si>
  <si>
    <t>Opeloyeru</t>
  </si>
  <si>
    <t>Oloyede</t>
  </si>
  <si>
    <t>Ojomu Isale</t>
  </si>
  <si>
    <t>Ile tutu</t>
  </si>
  <si>
    <t>Ile sawo</t>
  </si>
  <si>
    <t>Asanlu</t>
  </si>
  <si>
    <t>Asagbe</t>
  </si>
  <si>
    <t>Ile bale</t>
  </si>
  <si>
    <t>Asunmoge</t>
  </si>
  <si>
    <t>Olupo Palace Ajase</t>
  </si>
  <si>
    <t>Ile Daodu</t>
  </si>
  <si>
    <t>Anwa</t>
  </si>
  <si>
    <t>Lajoka</t>
  </si>
  <si>
    <t>Ojomu Oke</t>
  </si>
  <si>
    <t>CAC Area</t>
  </si>
  <si>
    <t>Oba Tedo</t>
  </si>
  <si>
    <t>Asungbale</t>
  </si>
  <si>
    <t>Ofelu</t>
  </si>
  <si>
    <t xml:space="preserve">Baptist </t>
  </si>
  <si>
    <t>Oloti</t>
  </si>
  <si>
    <t>Arorowon</t>
  </si>
  <si>
    <t>Isale Yo</t>
  </si>
  <si>
    <t>Araromi Ipo</t>
  </si>
  <si>
    <t>Araromi Ipo PHC</t>
  </si>
  <si>
    <t xml:space="preserve">Gaa Bororo </t>
  </si>
  <si>
    <t>Gaa Sunmonu</t>
  </si>
  <si>
    <t>Sajiku</t>
  </si>
  <si>
    <t>Emiola Estate</t>
  </si>
  <si>
    <t>Gaa Mango Araro</t>
  </si>
  <si>
    <t>Gaa Rogo</t>
  </si>
  <si>
    <t>Gaa Olokemeje</t>
  </si>
  <si>
    <t>Gaa Amberi</t>
  </si>
  <si>
    <t>Gaa Mumini</t>
  </si>
  <si>
    <t>Gaa Amonlese</t>
  </si>
  <si>
    <t>Gaa Igbelowowa</t>
  </si>
  <si>
    <t>Amberi</t>
  </si>
  <si>
    <t>Alade</t>
  </si>
  <si>
    <t>Sakriyahu</t>
  </si>
  <si>
    <t>Araromi-Obate</t>
  </si>
  <si>
    <t>Eleyoka</t>
  </si>
  <si>
    <t>Gaa Eleyoka</t>
  </si>
  <si>
    <t>Gaa Abesi</t>
  </si>
  <si>
    <t>Ilala</t>
  </si>
  <si>
    <t>Gaa Oke-Ato</t>
  </si>
  <si>
    <t>Gaa Memudu</t>
  </si>
  <si>
    <t>Buari</t>
  </si>
  <si>
    <t>Buari PHC</t>
  </si>
  <si>
    <t>Gaa Pure Water</t>
  </si>
  <si>
    <t>Gaa Muasu</t>
  </si>
  <si>
    <t>Gaa Baba dudu</t>
  </si>
  <si>
    <t>Gaa Okeya</t>
  </si>
  <si>
    <t>Okaya Ipo</t>
  </si>
  <si>
    <t>Okeya Ipo PHC</t>
  </si>
  <si>
    <t>Gaa Wasiri</t>
  </si>
  <si>
    <t>Gaa Omoru</t>
  </si>
  <si>
    <t>Gaa Ganbo</t>
  </si>
  <si>
    <t>Gaa OkeOsin</t>
  </si>
  <si>
    <t>Gaa yello</t>
  </si>
  <si>
    <t>Oko Awo</t>
  </si>
  <si>
    <t>Gaa Danjuma</t>
  </si>
  <si>
    <t>Oke Aro</t>
  </si>
  <si>
    <t>Egi Oyopo</t>
  </si>
  <si>
    <t>Dugbe Osin</t>
  </si>
  <si>
    <t>Memudu</t>
  </si>
  <si>
    <t>Gaa Arunalokeya</t>
  </si>
  <si>
    <t>Gaa Eggi Oyopo</t>
  </si>
  <si>
    <t>Gaa Ismail Eggi Oyopo</t>
  </si>
  <si>
    <t>Gaa Jubril Eggi Oyopo</t>
  </si>
  <si>
    <t>Gaa Kemberi Eggi Oyopo</t>
  </si>
  <si>
    <t>Gaa Alhaji Muhammed Ilala</t>
  </si>
  <si>
    <t>Gaa Kemberi Okeyapo</t>
  </si>
  <si>
    <t>Gaa Sanusi Okeyapo</t>
  </si>
  <si>
    <t>Eruwe</t>
  </si>
  <si>
    <t>Ileapanbi Ilala</t>
  </si>
  <si>
    <t>Afelele</t>
  </si>
  <si>
    <t>Ajase II</t>
  </si>
  <si>
    <t>Ile Ilu</t>
  </si>
  <si>
    <t>PHC Ile Ilu Agbamu</t>
  </si>
  <si>
    <t>Isale Agbamu</t>
  </si>
  <si>
    <t>Ile Oba Sogbodile</t>
  </si>
  <si>
    <t>Ile idi odu Idi Ope</t>
  </si>
  <si>
    <t>Olomoba</t>
  </si>
  <si>
    <t>Owo Dunin</t>
  </si>
  <si>
    <t>Elega Gaa</t>
  </si>
  <si>
    <t>Ago Panu</t>
  </si>
  <si>
    <t>Olomide</t>
  </si>
  <si>
    <t>Owoyale</t>
  </si>
  <si>
    <t>Gaa Okanlawo</t>
  </si>
  <si>
    <t>Ile Oba omido</t>
  </si>
  <si>
    <t>PHC Omido</t>
  </si>
  <si>
    <t>52km</t>
  </si>
  <si>
    <t>Ile Ejisun Omido</t>
  </si>
  <si>
    <t>Gaa Ammoro</t>
  </si>
  <si>
    <t>Gaa Ojomu Omido</t>
  </si>
  <si>
    <t>Obehun Omido</t>
  </si>
  <si>
    <t>Oyante</t>
  </si>
  <si>
    <t>Gaa Ojomu</t>
  </si>
  <si>
    <t>Ojomu Omido</t>
  </si>
  <si>
    <t>Jojo</t>
  </si>
  <si>
    <t>Ago inisha</t>
  </si>
  <si>
    <t>Sukulubi</t>
  </si>
  <si>
    <t>Igbonla Ile Oba</t>
  </si>
  <si>
    <t>Ile Bale</t>
  </si>
  <si>
    <t>Egudu</t>
  </si>
  <si>
    <t>Olate</t>
  </si>
  <si>
    <t>Were</t>
  </si>
  <si>
    <t>Ayo Biamon</t>
  </si>
  <si>
    <t>Gaa Were</t>
  </si>
  <si>
    <t xml:space="preserve">Igbonla </t>
  </si>
  <si>
    <t>PHC Igbonla</t>
  </si>
  <si>
    <t>54km</t>
  </si>
  <si>
    <t>Ajengbe</t>
  </si>
  <si>
    <t xml:space="preserve">Ajengbe PHC </t>
  </si>
  <si>
    <t>Ajengbe PHC</t>
  </si>
  <si>
    <t>Gaa Ajengbe</t>
  </si>
  <si>
    <t>Aworo</t>
  </si>
  <si>
    <t>Gaa Aworo</t>
  </si>
  <si>
    <t>Ibara</t>
  </si>
  <si>
    <t>Agidingbi</t>
  </si>
  <si>
    <t>Gaa Ile Omi</t>
  </si>
  <si>
    <t>Gaa bolorunduro</t>
  </si>
  <si>
    <t xml:space="preserve"> Idi Araba</t>
  </si>
  <si>
    <t>Odo Rore</t>
  </si>
  <si>
    <t>PHC Agbonda</t>
  </si>
  <si>
    <t>Labaka</t>
  </si>
  <si>
    <t>Gaa Labaka</t>
  </si>
  <si>
    <t xml:space="preserve">Odo Epe </t>
  </si>
  <si>
    <t>Adigun</t>
  </si>
  <si>
    <t>Gaa Adigun</t>
  </si>
  <si>
    <t>Alagada/Fulani/Hausa</t>
  </si>
  <si>
    <t>Oke Ofa</t>
  </si>
  <si>
    <t xml:space="preserve">Gaa Agbonda </t>
  </si>
  <si>
    <t>Sanmora 1</t>
  </si>
  <si>
    <t xml:space="preserve">Sanmora PHC </t>
  </si>
  <si>
    <t>Sanmora PHC</t>
  </si>
  <si>
    <t>Gaa Mongoro</t>
  </si>
  <si>
    <t>Gaa Aihayi Toyin</t>
  </si>
  <si>
    <t>Sanmora 2</t>
  </si>
  <si>
    <t>Ayekole</t>
  </si>
  <si>
    <t>Ayanikin</t>
  </si>
  <si>
    <t>Gaa Okanlawon</t>
  </si>
  <si>
    <t>Ago Ishola</t>
  </si>
  <si>
    <t>Suru Camp</t>
  </si>
  <si>
    <t>Aran</t>
  </si>
  <si>
    <t>Ileolupo Odo</t>
  </si>
  <si>
    <t>Ileade</t>
  </si>
  <si>
    <t>Oke Ajah</t>
  </si>
  <si>
    <t>Orolu</t>
  </si>
  <si>
    <t>Ileotan</t>
  </si>
  <si>
    <t>Odoopin</t>
  </si>
  <si>
    <t>Oke-Apa</t>
  </si>
  <si>
    <t>Edidi Aran</t>
  </si>
  <si>
    <t>OkeIju</t>
  </si>
  <si>
    <t>Aganoru</t>
  </si>
  <si>
    <t>Aganoru PHC</t>
  </si>
  <si>
    <t>Small Turck</t>
  </si>
  <si>
    <t>Okesan</t>
  </si>
  <si>
    <t>Ileti</t>
  </si>
  <si>
    <t>Ileodun</t>
  </si>
  <si>
    <t>Adekun</t>
  </si>
  <si>
    <t>Imode</t>
  </si>
  <si>
    <t>Ileolupo Oke</t>
  </si>
  <si>
    <t>Imoji</t>
  </si>
  <si>
    <t>Ile Alaa</t>
  </si>
  <si>
    <t>Ofe Aran</t>
  </si>
  <si>
    <t>Ofe Aran PHC</t>
  </si>
  <si>
    <t>3.5km</t>
  </si>
  <si>
    <t>A Cresent Area</t>
  </si>
  <si>
    <t>Car Wash Ile Aran</t>
  </si>
  <si>
    <t>Seun Tosin</t>
  </si>
  <si>
    <t>Halleluyah</t>
  </si>
  <si>
    <t>Ile Aran</t>
  </si>
  <si>
    <t>Afolagboye</t>
  </si>
  <si>
    <t>Irawo Owuro</t>
  </si>
  <si>
    <t>Ajiboye N/P School</t>
  </si>
  <si>
    <t>Igbo Eegun</t>
  </si>
  <si>
    <t>Ile Imam</t>
  </si>
  <si>
    <t xml:space="preserve">Ile Imam House </t>
  </si>
  <si>
    <t>Ile Imam House</t>
  </si>
  <si>
    <t>Jolaade</t>
  </si>
  <si>
    <t>Oba Sanjo Area</t>
  </si>
  <si>
    <t>yes</t>
  </si>
  <si>
    <t xml:space="preserve">Riverrine </t>
  </si>
  <si>
    <t>Motocycle</t>
  </si>
  <si>
    <t>Akere</t>
  </si>
  <si>
    <t>Arandun</t>
  </si>
  <si>
    <t>Gaa Araromi</t>
  </si>
  <si>
    <t>Moji</t>
  </si>
  <si>
    <t>PHC Moji</t>
  </si>
  <si>
    <t>Ile Ade</t>
  </si>
  <si>
    <t>Edidi</t>
  </si>
  <si>
    <t>Isale Ola</t>
  </si>
  <si>
    <t>Ile Olupo</t>
  </si>
  <si>
    <t>Alaran Palace</t>
  </si>
  <si>
    <t>Small truck</t>
  </si>
  <si>
    <t>Okesan Ile Odun</t>
  </si>
  <si>
    <t>Ile Awure</t>
  </si>
  <si>
    <t>Ile Oki</t>
  </si>
  <si>
    <t>Okeju</t>
  </si>
  <si>
    <t>Ile Oje</t>
  </si>
  <si>
    <t>Gaa Oteu</t>
  </si>
  <si>
    <t>Oke Ajalodo</t>
  </si>
  <si>
    <t>Bacita</t>
  </si>
  <si>
    <t>Mode</t>
  </si>
  <si>
    <t>Ile Oloje</t>
  </si>
  <si>
    <t>Oke Ajakoke</t>
  </si>
  <si>
    <t>Gaa Ayedun</t>
  </si>
  <si>
    <t>Ile Otan</t>
  </si>
  <si>
    <t>Sabo Manasara</t>
  </si>
  <si>
    <t>Aba Alagbada</t>
  </si>
  <si>
    <t>Odo Agbo</t>
  </si>
  <si>
    <t>61km</t>
  </si>
  <si>
    <t>Ajebandele</t>
  </si>
  <si>
    <t>Gaa Ajebandele</t>
  </si>
  <si>
    <t>Ago Eesa</t>
  </si>
  <si>
    <t>Afaridujoye</t>
  </si>
  <si>
    <t>Aba Ajagun</t>
  </si>
  <si>
    <t>Aba Ajagun Bale house</t>
  </si>
  <si>
    <t>Ifatedo</t>
  </si>
  <si>
    <t>Atura</t>
  </si>
  <si>
    <t>Aba Onja</t>
  </si>
  <si>
    <t>Aba Moliki</t>
  </si>
  <si>
    <t>Oke Aran</t>
  </si>
  <si>
    <t>Gaa Fulani Oke Aran</t>
  </si>
  <si>
    <t>Gaa bororo Oke Aran</t>
  </si>
  <si>
    <t>Aba Asipa</t>
  </si>
  <si>
    <t>Gaa Ominrinrin</t>
  </si>
  <si>
    <t>Ominrinrin</t>
  </si>
  <si>
    <t>Aba Oke Ajacodo</t>
  </si>
  <si>
    <t>Aba Suuru</t>
  </si>
  <si>
    <t>Aba Ilale</t>
  </si>
  <si>
    <t>Gaa Adeoli</t>
  </si>
  <si>
    <t>Ibale Asanlu</t>
  </si>
  <si>
    <t>Ibale Oke</t>
  </si>
  <si>
    <t>Aba Comrade</t>
  </si>
  <si>
    <t>Aba Kenberi</t>
  </si>
  <si>
    <t>Ago Inisa</t>
  </si>
  <si>
    <t>Ago Okoha</t>
  </si>
  <si>
    <t>Esie/Ijan</t>
  </si>
  <si>
    <t>Oke Isanlu</t>
  </si>
  <si>
    <t>Oke Anun</t>
  </si>
  <si>
    <t>Oke Afin</t>
  </si>
  <si>
    <t>Esie PHC</t>
  </si>
  <si>
    <t>Esinkin</t>
  </si>
  <si>
    <t>Ile Aro</t>
  </si>
  <si>
    <t>Ile Esa</t>
  </si>
  <si>
    <t>Ajiroba</t>
  </si>
  <si>
    <t>Isaleosin</t>
  </si>
  <si>
    <t>Gaa Igbodun</t>
  </si>
  <si>
    <t>Gaa Community</t>
  </si>
  <si>
    <t>Isale Esie</t>
  </si>
  <si>
    <t>Chief Balogun's house</t>
  </si>
  <si>
    <t>38km</t>
  </si>
  <si>
    <t>Isale Eju</t>
  </si>
  <si>
    <t>Museum Area</t>
  </si>
  <si>
    <t>Ilodun Esie</t>
  </si>
  <si>
    <t>Gaa Secretary</t>
  </si>
  <si>
    <t>Gaa Guguru</t>
  </si>
  <si>
    <t>Gaa Museum</t>
  </si>
  <si>
    <t>Ajegule</t>
  </si>
  <si>
    <t>Gaa Oni Gbongboa</t>
  </si>
  <si>
    <t>Gaa Bororo1</t>
  </si>
  <si>
    <t>Gaa Bororo2</t>
  </si>
  <si>
    <t>Onijan</t>
  </si>
  <si>
    <t>Amulafa</t>
  </si>
  <si>
    <t>Ijan PHC</t>
  </si>
  <si>
    <t>Obanla</t>
  </si>
  <si>
    <t>Gaa Toyin</t>
  </si>
  <si>
    <t>Elemure</t>
  </si>
  <si>
    <t>Gaa Saliu</t>
  </si>
  <si>
    <t>Gaa Baba Offa</t>
  </si>
  <si>
    <t>Gaa Baba Maggi</t>
  </si>
  <si>
    <t>Ifaja</t>
  </si>
  <si>
    <t>Odo-Oro Hall</t>
  </si>
  <si>
    <t>Ilenla</t>
  </si>
  <si>
    <t>Gbagida</t>
  </si>
  <si>
    <t>Ileoba</t>
  </si>
  <si>
    <t>Ile Oja</t>
  </si>
  <si>
    <t>Ile Igbagbo</t>
  </si>
  <si>
    <t>Okeroko</t>
  </si>
  <si>
    <t>Ijero</t>
  </si>
  <si>
    <t>OLasankele</t>
  </si>
  <si>
    <t>Ijoko</t>
  </si>
  <si>
    <t>Taiwo</t>
  </si>
  <si>
    <t>Imonlekere</t>
  </si>
  <si>
    <t>Okore</t>
  </si>
  <si>
    <t>Seke</t>
  </si>
  <si>
    <t>Ekan Garag</t>
  </si>
  <si>
    <t>Ifaja PHC</t>
  </si>
  <si>
    <t>Latinwo</t>
  </si>
  <si>
    <t>Okegbo</t>
  </si>
  <si>
    <t>Falaye</t>
  </si>
  <si>
    <t>Eyinigbo</t>
  </si>
  <si>
    <t>Gaa Aperan</t>
  </si>
  <si>
    <t>Kelapa</t>
  </si>
  <si>
    <t>Okeagbero</t>
  </si>
  <si>
    <t>Alakaka</t>
  </si>
  <si>
    <t>Oke Agbede</t>
  </si>
  <si>
    <t>Land Mark</t>
  </si>
  <si>
    <t>Okori Eleyin</t>
  </si>
  <si>
    <t>Gaa Eleyin</t>
  </si>
  <si>
    <t>Odo Ewu</t>
  </si>
  <si>
    <t>Ihaye</t>
  </si>
  <si>
    <t>Orolodo</t>
  </si>
  <si>
    <t>Orolodo PHC</t>
  </si>
  <si>
    <t>Imolekere</t>
  </si>
  <si>
    <t>Raba/Ilaro</t>
  </si>
  <si>
    <t>Sectariat Areaf</t>
  </si>
  <si>
    <t>Fabulous/Oriapata</t>
  </si>
  <si>
    <t>Ogbo Area</t>
  </si>
  <si>
    <t xml:space="preserve">Obagunke Area </t>
  </si>
  <si>
    <t>Appostolic/Maranatha</t>
  </si>
  <si>
    <t>EyinIgbo Area</t>
  </si>
  <si>
    <t>Aishat</t>
  </si>
  <si>
    <t>Oke-Agberu/Cell</t>
  </si>
  <si>
    <t xml:space="preserve">Iwoye </t>
  </si>
  <si>
    <t>Amuletodo/Ayomu</t>
  </si>
  <si>
    <t>Amuletodo Hall</t>
  </si>
  <si>
    <t>4 1/2 km</t>
  </si>
  <si>
    <t>Ile-Tuntun</t>
  </si>
  <si>
    <t>Agamo Area</t>
  </si>
  <si>
    <t>Omi Oko</t>
  </si>
  <si>
    <t>Agbolade Area</t>
  </si>
  <si>
    <t>Afin/ Ora</t>
  </si>
  <si>
    <t>Oke-Esa/ikoja</t>
  </si>
  <si>
    <t>Ikoja Hall</t>
  </si>
  <si>
    <t>3KM</t>
  </si>
  <si>
    <t>Agamo Owolewa</t>
  </si>
  <si>
    <t>G.R.A1</t>
  </si>
  <si>
    <t xml:space="preserve">Okeki </t>
  </si>
  <si>
    <t>Lafun Area</t>
  </si>
  <si>
    <t>DLCG/Concordia</t>
  </si>
  <si>
    <t xml:space="preserve"> Ifesowapo area</t>
  </si>
  <si>
    <t>Abusi Area</t>
  </si>
  <si>
    <t>Oresowapo</t>
  </si>
  <si>
    <t>Ayoola Area</t>
  </si>
  <si>
    <t>Ehingbo</t>
  </si>
  <si>
    <t>Mandate Area</t>
  </si>
  <si>
    <t>Korowo Area</t>
  </si>
  <si>
    <t>Omowamiwa</t>
  </si>
  <si>
    <t>Roro Area/Ecwa Girls</t>
  </si>
  <si>
    <t>Oko Road RT side</t>
  </si>
  <si>
    <t>Furtunate Area</t>
  </si>
  <si>
    <t>Agoo Ilorin</t>
  </si>
  <si>
    <t>motocycle</t>
  </si>
  <si>
    <t>Gaa Bororo 1</t>
  </si>
  <si>
    <t>Gaa Bororo 2</t>
  </si>
  <si>
    <t>Gaa Oisa</t>
  </si>
  <si>
    <t>13km</t>
  </si>
  <si>
    <t xml:space="preserve">Bovas Area </t>
  </si>
  <si>
    <t>Water works staff store</t>
  </si>
  <si>
    <t>Water works</t>
  </si>
  <si>
    <t>Ora Ayoka</t>
  </si>
  <si>
    <t>Omoniyepe</t>
  </si>
  <si>
    <t>Odo Areyin</t>
  </si>
  <si>
    <t>Otolorin</t>
  </si>
  <si>
    <t>Ira</t>
  </si>
  <si>
    <t>Ajeyori</t>
  </si>
  <si>
    <t>CHC Aran Orin</t>
  </si>
  <si>
    <t>Ileolupo</t>
  </si>
  <si>
    <t>Ile Asanlu</t>
  </si>
  <si>
    <t>Opanda</t>
  </si>
  <si>
    <t>Imogun</t>
  </si>
  <si>
    <t>Ile amule todo</t>
  </si>
  <si>
    <t>Igbesi</t>
  </si>
  <si>
    <t>Isale Ola Aran Orin</t>
  </si>
  <si>
    <t>Irese Aran Orin</t>
  </si>
  <si>
    <t>Etiorin</t>
  </si>
  <si>
    <t>Ile Osopo</t>
  </si>
  <si>
    <t>Ile Arodo</t>
  </si>
  <si>
    <t>Odo oro</t>
  </si>
  <si>
    <t>Iloko</t>
  </si>
  <si>
    <t xml:space="preserve">Ile Oba </t>
  </si>
  <si>
    <t>Oba Abolarin Palace</t>
  </si>
  <si>
    <t>lle oloffa</t>
  </si>
  <si>
    <t>Oke Oje</t>
  </si>
  <si>
    <t>Oke Iwo1</t>
  </si>
  <si>
    <t>Oke Iwo2</t>
  </si>
  <si>
    <t>Ile Baba Agba</t>
  </si>
  <si>
    <t xml:space="preserve">Ilota </t>
  </si>
  <si>
    <t>Oke ifan</t>
  </si>
  <si>
    <t>Igbesi Timidire</t>
  </si>
  <si>
    <t>Oke sunan</t>
  </si>
  <si>
    <t>Ile Aro Oke</t>
  </si>
  <si>
    <t>Oke Ilegun</t>
  </si>
  <si>
    <t>Orisunbre</t>
  </si>
  <si>
    <t>Chief Makanjuola Hall</t>
  </si>
  <si>
    <t>Ile Adefila</t>
  </si>
  <si>
    <t>Gaa Amodu</t>
  </si>
  <si>
    <t>Gaa Ileoba</t>
  </si>
  <si>
    <t>Gaa wooto</t>
  </si>
  <si>
    <t>Gaa saliu</t>
  </si>
  <si>
    <t>Oroki Aran</t>
  </si>
  <si>
    <t>Gaa Faje</t>
  </si>
  <si>
    <t xml:space="preserve">Idi Igba </t>
  </si>
  <si>
    <t>Odo Koto</t>
  </si>
  <si>
    <t>Olowo Nijere</t>
  </si>
  <si>
    <t>Gaa Olowo Nijere</t>
  </si>
  <si>
    <t>Olomioja</t>
  </si>
  <si>
    <t>Gaa Olomioja</t>
  </si>
  <si>
    <t>Bale Kadri Umaru Palace</t>
  </si>
  <si>
    <t>Abiade</t>
  </si>
  <si>
    <t>Akeri</t>
  </si>
  <si>
    <t>Okerimi</t>
  </si>
  <si>
    <t>PHC Rore</t>
  </si>
  <si>
    <t>Monkin Oro</t>
  </si>
  <si>
    <t>Irese Rore</t>
  </si>
  <si>
    <t>Mejoba</t>
  </si>
  <si>
    <t>Olowo Okere</t>
  </si>
  <si>
    <t>Gaa Olowo Okere</t>
  </si>
  <si>
    <t>Ile Agana</t>
  </si>
  <si>
    <t>Odo edu</t>
  </si>
  <si>
    <t>Ale Omi</t>
  </si>
  <si>
    <t>Gaa Baba dare</t>
  </si>
  <si>
    <t>Oke Oba</t>
  </si>
  <si>
    <t>Oke Omoh</t>
  </si>
  <si>
    <t>Odo Oro</t>
  </si>
  <si>
    <t>PHC Ipetu</t>
  </si>
  <si>
    <t>Odo Dofin</t>
  </si>
  <si>
    <t>Isale Ola Ipetu</t>
  </si>
  <si>
    <t>Ipetu Tuntun</t>
  </si>
  <si>
    <t>Gaa Idowo</t>
  </si>
  <si>
    <t>Gaa Tafa</t>
  </si>
  <si>
    <t>Gaa Alaji Taru</t>
  </si>
  <si>
    <t>Oko</t>
  </si>
  <si>
    <t xml:space="preserve">Eyingbo </t>
  </si>
  <si>
    <t xml:space="preserve">OKO PHC </t>
  </si>
  <si>
    <t>OKO PHC Eyingbo</t>
  </si>
  <si>
    <t>no</t>
  </si>
  <si>
    <t>Itaoyo</t>
  </si>
  <si>
    <t>Orioke CAC</t>
  </si>
  <si>
    <t>Gaa Idigbe</t>
  </si>
  <si>
    <t>Odo-Aba</t>
  </si>
  <si>
    <t>Atoda</t>
  </si>
  <si>
    <t>Agogoro</t>
  </si>
  <si>
    <t>Gaa Okuta Oloko</t>
  </si>
  <si>
    <t xml:space="preserve">Gaa Orisa </t>
  </si>
  <si>
    <t>Odo-Mose</t>
  </si>
  <si>
    <t>Ile-Nla</t>
  </si>
  <si>
    <t>Iletuntun</t>
  </si>
  <si>
    <t>Ilelodo</t>
  </si>
  <si>
    <t>Odonaun</t>
  </si>
  <si>
    <t>Odo-Oko</t>
  </si>
  <si>
    <t>Idemonrun</t>
  </si>
  <si>
    <t>Owaro</t>
  </si>
  <si>
    <t>Temidire 2</t>
  </si>
  <si>
    <t>Gaa Odo-Oko</t>
  </si>
  <si>
    <t>Oba Olawuyi  Palace</t>
  </si>
  <si>
    <t>Gaa Asela</t>
  </si>
  <si>
    <t>Gaa Sawmill</t>
  </si>
  <si>
    <t>Kaloke</t>
  </si>
  <si>
    <t>Kalodo</t>
  </si>
  <si>
    <t>Thoma Adewumi Univercity</t>
  </si>
  <si>
    <t>Ajile</t>
  </si>
  <si>
    <t>Ogegere</t>
  </si>
  <si>
    <t>Ehiniroko</t>
  </si>
  <si>
    <t>Akoro</t>
  </si>
  <si>
    <t>Agunde</t>
  </si>
  <si>
    <t>Odomure</t>
  </si>
  <si>
    <t>Oke Agunla</t>
  </si>
  <si>
    <t>Gaa Ajo</t>
  </si>
  <si>
    <t>Inishan</t>
  </si>
  <si>
    <t>Oro I</t>
  </si>
  <si>
    <t>Gaa Olorunsogo</t>
  </si>
  <si>
    <t>Gaa Sie</t>
  </si>
  <si>
    <t>PHC Sie Olurunsogo</t>
  </si>
  <si>
    <t>Gaa Zurus Sie</t>
  </si>
  <si>
    <t>Gaa Fulani Sie</t>
  </si>
  <si>
    <t>Gaa Auta Olorunsogo</t>
  </si>
  <si>
    <t>Gaa Biyan</t>
  </si>
  <si>
    <t>Gaa Saka</t>
  </si>
  <si>
    <t xml:space="preserve">Gaa Bororo Sie </t>
  </si>
  <si>
    <t>Oloba</t>
  </si>
  <si>
    <t>Bale Iddo</t>
  </si>
  <si>
    <t xml:space="preserve">Abela </t>
  </si>
  <si>
    <t>Iddo-Oro PHC</t>
  </si>
  <si>
    <t>68km</t>
  </si>
  <si>
    <t>Elesha</t>
  </si>
  <si>
    <t>Eleshi</t>
  </si>
  <si>
    <t>Ashawo</t>
  </si>
  <si>
    <t>Gaa Fulani Iddo</t>
  </si>
  <si>
    <t xml:space="preserve">Iba Comupound Ijomu </t>
  </si>
  <si>
    <t>Olori</t>
  </si>
  <si>
    <t>Elerin</t>
  </si>
  <si>
    <t>Bale ijomu</t>
  </si>
  <si>
    <t>Bale Apeloye</t>
  </si>
  <si>
    <t>IleOloro</t>
  </si>
  <si>
    <t>Olokan</t>
  </si>
  <si>
    <t>Ogiko</t>
  </si>
  <si>
    <t>Olotun</t>
  </si>
  <si>
    <t>Isale Bare</t>
  </si>
  <si>
    <t>Gbegi</t>
  </si>
  <si>
    <t>Sunmoke</t>
  </si>
  <si>
    <t>Asala</t>
  </si>
  <si>
    <t>Ijomu Oro PHC</t>
  </si>
  <si>
    <t>69km</t>
  </si>
  <si>
    <t>Baba Kano</t>
  </si>
  <si>
    <t>Ile Star-.ileoba</t>
  </si>
  <si>
    <t>Ile Alaye Ijomu</t>
  </si>
  <si>
    <t>Gaa Fulani Ijomu</t>
  </si>
  <si>
    <t>Gaa Fulani Ansaru</t>
  </si>
  <si>
    <t>Gaa Alla</t>
  </si>
  <si>
    <t>Ago Jai</t>
  </si>
  <si>
    <t>Dogondaji</t>
  </si>
  <si>
    <t>Oko Elerin</t>
  </si>
  <si>
    <t>Gaa Bororo Ijomu</t>
  </si>
  <si>
    <t>Iba Village Ijomu</t>
  </si>
  <si>
    <t>Salvation Street</t>
  </si>
  <si>
    <t>Ogo Oluwa 1</t>
  </si>
  <si>
    <t>Ogo Oluwa 2</t>
  </si>
  <si>
    <t>Ago-Iyanu</t>
  </si>
  <si>
    <t>Oloroway</t>
  </si>
  <si>
    <t>Ilaga Okerimi</t>
  </si>
  <si>
    <t>Sawo Okerimi</t>
  </si>
  <si>
    <t>Alayo Okerimi</t>
  </si>
  <si>
    <t>Okerimi Oro PHC</t>
  </si>
  <si>
    <t>66km</t>
  </si>
  <si>
    <t>Palace okerimi</t>
  </si>
  <si>
    <t>Aruwa</t>
  </si>
  <si>
    <t>Arobayo</t>
  </si>
  <si>
    <t>Oyedun</t>
  </si>
  <si>
    <t>Baba Agba</t>
  </si>
  <si>
    <t>Sawo Afin</t>
  </si>
  <si>
    <t>Afin Oro</t>
  </si>
  <si>
    <t>Afin PHC</t>
  </si>
  <si>
    <t>Itaelewa</t>
  </si>
  <si>
    <t>Gaa Elebnla</t>
  </si>
  <si>
    <t>Gaa folorunshogo</t>
  </si>
  <si>
    <t>Gaa Bororo Okerimi</t>
  </si>
  <si>
    <t>Gaa Oke-Odo</t>
  </si>
  <si>
    <t>Gaa Fulani Okeremi</t>
  </si>
  <si>
    <t>Oro II</t>
  </si>
  <si>
    <t>Oke Ola Oro</t>
  </si>
  <si>
    <t>PHC Oke Ola</t>
  </si>
  <si>
    <t>Oyelagbawu</t>
  </si>
  <si>
    <t>Isalemole</t>
  </si>
  <si>
    <t>Lakele</t>
  </si>
  <si>
    <t>T.Junction</t>
  </si>
  <si>
    <t>Amorous</t>
  </si>
  <si>
    <t>Bokusoro</t>
  </si>
  <si>
    <t>Goshen</t>
  </si>
  <si>
    <t>Ayorinde</t>
  </si>
  <si>
    <t>Irebode</t>
  </si>
  <si>
    <t>Olota Area</t>
  </si>
  <si>
    <t>lludun Oro</t>
  </si>
  <si>
    <t>lludun Eju</t>
  </si>
  <si>
    <t xml:space="preserve">PHC Iludun Eju </t>
  </si>
  <si>
    <t>65km</t>
  </si>
  <si>
    <t>Small</t>
  </si>
  <si>
    <t xml:space="preserve">Anglican Girls Secondary School </t>
  </si>
  <si>
    <t>Oke Osin</t>
  </si>
  <si>
    <t>Oke Apon</t>
  </si>
  <si>
    <t>Oke Omore</t>
  </si>
  <si>
    <t>New Dawn Area</t>
  </si>
  <si>
    <t>Agbeola</t>
  </si>
  <si>
    <t>PHC Agbeola</t>
  </si>
  <si>
    <t>Salawa</t>
  </si>
  <si>
    <t>Dignity</t>
  </si>
  <si>
    <t>Peace Land</t>
  </si>
  <si>
    <t>Gaa Toye</t>
  </si>
  <si>
    <t>Gaa Bolaji</t>
  </si>
  <si>
    <t>Gaa Lunot</t>
  </si>
  <si>
    <t>Olorun Sogo</t>
  </si>
  <si>
    <t>Oke Agba</t>
  </si>
  <si>
    <t>Igbo Abiye</t>
  </si>
  <si>
    <t>Awoye Area</t>
  </si>
  <si>
    <t>Sanusi Filling station</t>
  </si>
  <si>
    <t>Gaa bororo</t>
  </si>
  <si>
    <t>Letthem Say</t>
  </si>
  <si>
    <t>Small London</t>
  </si>
  <si>
    <t>Somi Estate</t>
  </si>
  <si>
    <t>Ilubinrin</t>
  </si>
  <si>
    <t xml:space="preserve">Ajalegbe </t>
  </si>
  <si>
    <t>Abejo</t>
  </si>
  <si>
    <t>Emila</t>
  </si>
  <si>
    <t>Odo Petu</t>
  </si>
  <si>
    <t>Adigogo</t>
  </si>
  <si>
    <t>Ogo Oluwa</t>
  </si>
  <si>
    <t xml:space="preserve">Olota </t>
  </si>
  <si>
    <t>Labuja</t>
  </si>
  <si>
    <t>Lunot Area</t>
  </si>
  <si>
    <t>Olorogun Estate</t>
  </si>
  <si>
    <t>Jamat</t>
  </si>
  <si>
    <t>Lasunmo Car Wash</t>
  </si>
  <si>
    <t>Oloro Way</t>
  </si>
  <si>
    <t>Oke Isedo</t>
  </si>
  <si>
    <t>Alla</t>
  </si>
  <si>
    <t>BORORO ALHAJI YUSUF</t>
  </si>
  <si>
    <t>Hard-to-Reach</t>
  </si>
  <si>
    <t>BORORO IDI OPE</t>
  </si>
  <si>
    <t>BORORO SANNI</t>
  </si>
  <si>
    <t>OTUN ALLA BORORO</t>
  </si>
  <si>
    <t>GAA ILORIN</t>
  </si>
  <si>
    <t>ISHOLO BORORO</t>
  </si>
  <si>
    <t>GAA AUDU</t>
  </si>
  <si>
    <t>OKE AYO</t>
  </si>
  <si>
    <t xml:space="preserve">ALLA PHC </t>
  </si>
  <si>
    <t>IYANA IJOMU</t>
  </si>
  <si>
    <t>IYANA IJOMU BORORO</t>
  </si>
  <si>
    <t>BORORO DANBABA</t>
  </si>
  <si>
    <t>OMOLE CLOSE</t>
  </si>
  <si>
    <t>IGBAGBOTE</t>
  </si>
  <si>
    <t>ILE BAALE</t>
  </si>
  <si>
    <t>OKE OKI PALACE AREA</t>
  </si>
  <si>
    <t>GAA ODOMU</t>
  </si>
  <si>
    <t>SABO ALLA</t>
  </si>
  <si>
    <t>OKE OKI ONIFUN</t>
  </si>
  <si>
    <t>ILE ODOFIN</t>
  </si>
  <si>
    <t>ILE OBA</t>
  </si>
  <si>
    <t>ILE OLIKOTUN</t>
  </si>
  <si>
    <t>ILE ADEYEMI</t>
  </si>
  <si>
    <t>IFELODUN BAAKU</t>
  </si>
  <si>
    <t>ISHOLO HAUSA</t>
  </si>
  <si>
    <t>OMO ALLA HAUSA</t>
  </si>
  <si>
    <t>ILE OLOMO</t>
  </si>
  <si>
    <t>ILE OSHOLO</t>
  </si>
  <si>
    <t>David Adewuyi Kabiesi House</t>
  </si>
  <si>
    <t>OKE OSHOLO</t>
  </si>
  <si>
    <t>KAJOLA AARIN</t>
  </si>
  <si>
    <t>KAJOLA BORORO</t>
  </si>
  <si>
    <t>IGBO IDE ALLA</t>
  </si>
  <si>
    <t>OPEEGA</t>
  </si>
  <si>
    <t>ABA ALATORI LOKE</t>
  </si>
  <si>
    <t>GAA ASUWE</t>
  </si>
  <si>
    <t>GAA BORORO ILE OBA</t>
  </si>
  <si>
    <t>ABA ALATORI ISALE</t>
  </si>
  <si>
    <t>DOGONDAJI</t>
  </si>
  <si>
    <t>ILE OBA OPONDA</t>
  </si>
  <si>
    <t>ILE LOKE</t>
  </si>
  <si>
    <t>ILE LAARIN</t>
  </si>
  <si>
    <t>ILE L,ODO</t>
  </si>
  <si>
    <t>ILE OLUODE</t>
  </si>
  <si>
    <t>ILE AJIROBA</t>
  </si>
  <si>
    <t>ILE ELEMOSO</t>
  </si>
  <si>
    <t>ILE ONILU</t>
  </si>
  <si>
    <t>ILE IGBAGBOTE</t>
  </si>
  <si>
    <t>ILE OBA ANA</t>
  </si>
  <si>
    <t>GAA ILE OBA</t>
  </si>
  <si>
    <t>ILE OBA IDERA</t>
  </si>
  <si>
    <t>EDIDI PHC</t>
  </si>
  <si>
    <t>ILE BALE IDERE</t>
  </si>
  <si>
    <t>ILE ESAA</t>
  </si>
  <si>
    <t>ILE ALAGO</t>
  </si>
  <si>
    <t>ILE OJOMU</t>
  </si>
  <si>
    <t>OKE ODOFA</t>
  </si>
  <si>
    <t>GAA YELLOW</t>
  </si>
  <si>
    <t>AROGUN</t>
  </si>
  <si>
    <t>GBAJUMO QUARTERS</t>
  </si>
  <si>
    <t>IYANA ORO</t>
  </si>
  <si>
    <t>VCC AREA</t>
  </si>
  <si>
    <t>KALAKUTA</t>
  </si>
  <si>
    <t>UNITY CLOSE</t>
  </si>
  <si>
    <t>GAA ISIAKU</t>
  </si>
  <si>
    <t>GAA MOMODU</t>
  </si>
  <si>
    <t>GAA ABASS</t>
  </si>
  <si>
    <t>ILE OBA OJA II</t>
  </si>
  <si>
    <t>BALE ANA</t>
  </si>
  <si>
    <t>ILE ASABA</t>
  </si>
  <si>
    <t>ESA OKE</t>
  </si>
  <si>
    <t>ARO OKE</t>
  </si>
  <si>
    <t>ILE OBA OJA I</t>
  </si>
  <si>
    <t>BALE OJA</t>
  </si>
  <si>
    <t>ALODOLOGBA</t>
  </si>
  <si>
    <t>ARO COUMPOUND</t>
  </si>
  <si>
    <t>KERENI</t>
  </si>
  <si>
    <t>OKE ONA</t>
  </si>
  <si>
    <t>COTTAGE HOSPITAL, OKE ONA</t>
  </si>
  <si>
    <t>ILE OBA OKE ONA</t>
  </si>
  <si>
    <t xml:space="preserve">GAA BORORO </t>
  </si>
  <si>
    <t>GAA AMODI</t>
  </si>
  <si>
    <t>GAA ALHAJI</t>
  </si>
  <si>
    <t>Ijara</t>
  </si>
  <si>
    <t>IJARA PHC</t>
  </si>
  <si>
    <t>AIYEDE</t>
  </si>
  <si>
    <t>ILE ESA NLA</t>
  </si>
  <si>
    <t>RUGA AMINU</t>
  </si>
  <si>
    <t>ILE ABO</t>
  </si>
  <si>
    <t>ILE OLAEEGUN</t>
  </si>
  <si>
    <t>OKE AFIN</t>
  </si>
  <si>
    <t>KAA AGBALA</t>
  </si>
  <si>
    <t>ILE OLOKO</t>
  </si>
  <si>
    <t>ILE OLOWU I</t>
  </si>
  <si>
    <t>ODOJARA</t>
  </si>
  <si>
    <t>OFFATEDO</t>
  </si>
  <si>
    <t>KAA OBA</t>
  </si>
  <si>
    <t>IDI ODU</t>
  </si>
  <si>
    <t>ILE OLOWU II</t>
  </si>
  <si>
    <t>ILE OLUSIN I</t>
  </si>
  <si>
    <t>OKEGUNSIN I</t>
  </si>
  <si>
    <t>OKEGUNSIN II MARKET AREA</t>
  </si>
  <si>
    <t>OKEGUNSIN III OLD PALACE AREA</t>
  </si>
  <si>
    <t>ILE OLOPO ENIA</t>
  </si>
  <si>
    <t>IDI OGUN</t>
  </si>
  <si>
    <t>ILUFEMI</t>
  </si>
  <si>
    <t>ILUFEMI BAALE HALL</t>
  </si>
  <si>
    <t>AJEGUNLE OKE</t>
  </si>
  <si>
    <t>ILE OLUSIN II</t>
  </si>
  <si>
    <t>IDI OGEDE</t>
  </si>
  <si>
    <t>ILE ELEGUNSIN</t>
  </si>
  <si>
    <t>LAFENWA</t>
  </si>
  <si>
    <t>OKE ITURA</t>
  </si>
  <si>
    <t>OKE ALAFIA</t>
  </si>
  <si>
    <t>GAA BAYO</t>
  </si>
  <si>
    <t>GAA ABU</t>
  </si>
  <si>
    <t>GAA MEMUDU/HAUSA</t>
  </si>
  <si>
    <t>GAA ALH SUMO</t>
  </si>
  <si>
    <t>GAA ODOJARA</t>
  </si>
  <si>
    <t>OKESEGUN</t>
  </si>
  <si>
    <t>TASORO</t>
  </si>
  <si>
    <t>Isanlu I</t>
  </si>
  <si>
    <t>OKE AYEGUN</t>
  </si>
  <si>
    <t>OKE ARAN</t>
  </si>
  <si>
    <t>OKE OBA</t>
  </si>
  <si>
    <t>OMIDOYIN</t>
  </si>
  <si>
    <t>OROKI</t>
  </si>
  <si>
    <t>G.R.A</t>
  </si>
  <si>
    <t>ADEDAYO CLOSE</t>
  </si>
  <si>
    <t>NIYI CLOSE</t>
  </si>
  <si>
    <t>GAA OMIDOYIN</t>
  </si>
  <si>
    <t>GAA OBALOWU</t>
  </si>
  <si>
    <t>GAA AJAGBO</t>
  </si>
  <si>
    <t>ISANLU GENERAL HOSPITAL</t>
  </si>
  <si>
    <t>OLOGBA CLOSE</t>
  </si>
  <si>
    <t xml:space="preserve">OKE ISEGUN </t>
  </si>
  <si>
    <t>AGBENIKE</t>
  </si>
  <si>
    <t>GAA OMI OKO</t>
  </si>
  <si>
    <t>GAA AWI</t>
  </si>
  <si>
    <t>ILE OLOGBA</t>
  </si>
  <si>
    <t>GARAGE</t>
  </si>
  <si>
    <t>ILE ELEMOSHO</t>
  </si>
  <si>
    <t>OKE ISANLU</t>
  </si>
  <si>
    <t>ILE ELESA</t>
  </si>
  <si>
    <t>ANIGUDUMO</t>
  </si>
  <si>
    <t>OPONDA</t>
  </si>
  <si>
    <t>IGBAA</t>
  </si>
  <si>
    <t xml:space="preserve">ODOGBO OKE </t>
  </si>
  <si>
    <t>ODOGBO ISALE</t>
  </si>
  <si>
    <t>AJEKUKALE</t>
  </si>
  <si>
    <t>T.K CLOSE</t>
  </si>
  <si>
    <t>OLUO</t>
  </si>
  <si>
    <t>OKOMOJO</t>
  </si>
  <si>
    <t>ODO OYAYA</t>
  </si>
  <si>
    <t>GAA ONIJESI</t>
  </si>
  <si>
    <t>GODIJA</t>
  </si>
  <si>
    <t>BAREKE</t>
  </si>
  <si>
    <t>GAA TOPA</t>
  </si>
  <si>
    <t>GAA TELEPHONE</t>
  </si>
  <si>
    <t>GAA OMIOBO</t>
  </si>
  <si>
    <t xml:space="preserve">GAA BABA MERO </t>
  </si>
  <si>
    <t>BGAA BELLO</t>
  </si>
  <si>
    <t>GAA ODOPO</t>
  </si>
  <si>
    <t>ELEHIN</t>
  </si>
  <si>
    <t>ELEHIN PHC</t>
  </si>
  <si>
    <t>GAA ELEHIN</t>
  </si>
  <si>
    <t>MONASARA</t>
  </si>
  <si>
    <t>GAA ISMAILA</t>
  </si>
  <si>
    <t>GAA MUSA</t>
  </si>
  <si>
    <t>GAA GARUSA</t>
  </si>
  <si>
    <t>GAA DANSUKI</t>
  </si>
  <si>
    <t>ABA IGBIRA GBORO</t>
  </si>
  <si>
    <t>ABA IGBIRA KEKERE</t>
  </si>
  <si>
    <t>BORORO OKE IGBIRA</t>
  </si>
  <si>
    <t>GAA GBARUSA</t>
  </si>
  <si>
    <t>GAA AYUBA</t>
  </si>
  <si>
    <t>GAA KAJOLA</t>
  </si>
  <si>
    <t>GAA SALIU</t>
  </si>
  <si>
    <t>GAA OJONLA</t>
  </si>
  <si>
    <t>GAA DEJI</t>
  </si>
  <si>
    <t>ABA PETU</t>
  </si>
  <si>
    <t xml:space="preserve">GAA PETU </t>
  </si>
  <si>
    <t>GAA OLUSIN</t>
  </si>
  <si>
    <t>GAA AJEJE</t>
  </si>
  <si>
    <t>GAA OLOYIN</t>
  </si>
  <si>
    <t>GAA SODIQ</t>
  </si>
  <si>
    <t>GAA USMANLIA</t>
  </si>
  <si>
    <t>ABA TIV</t>
  </si>
  <si>
    <t>Isanlu II</t>
  </si>
  <si>
    <t>IDI IGBA</t>
  </si>
  <si>
    <t>ISANLU PHC</t>
  </si>
  <si>
    <t>MARKUDI ETI OYI</t>
  </si>
  <si>
    <t>HAUSA ETI OYI</t>
  </si>
  <si>
    <t>GAA TAIYE</t>
  </si>
  <si>
    <t>GAA OKE OYI</t>
  </si>
  <si>
    <t>ILE PANU</t>
  </si>
  <si>
    <t>ELEGOSE</t>
  </si>
  <si>
    <t>ELESE</t>
  </si>
  <si>
    <t>GAA TUNDE</t>
  </si>
  <si>
    <t>ADEKUN</t>
  </si>
  <si>
    <t>SOGBODILE</t>
  </si>
  <si>
    <t>OKE ELERU</t>
  </si>
  <si>
    <t>AWIN</t>
  </si>
  <si>
    <t>ILE AGBASIN</t>
  </si>
  <si>
    <t>YOU &amp; JESUS</t>
  </si>
  <si>
    <t>OGODO</t>
  </si>
  <si>
    <t>OKE IBUNKUN</t>
  </si>
  <si>
    <t>MPHC ISANLU</t>
  </si>
  <si>
    <t>OKE EPA</t>
  </si>
  <si>
    <t>ILE OKANKAN</t>
  </si>
  <si>
    <t>OJA ISALE</t>
  </si>
  <si>
    <t>IMORO</t>
  </si>
  <si>
    <t>ATOBA TELE</t>
  </si>
  <si>
    <t>ILE OLOYE</t>
  </si>
  <si>
    <t>OBA ARIYO</t>
  </si>
  <si>
    <t>ILAGEMO</t>
  </si>
  <si>
    <t>ANIYA</t>
  </si>
  <si>
    <t>ODUMOYE</t>
  </si>
  <si>
    <t>OBA AROJO</t>
  </si>
  <si>
    <t>ORI EGUN</t>
  </si>
  <si>
    <t>IDI APE</t>
  </si>
  <si>
    <t>ILE LODO</t>
  </si>
  <si>
    <t>ISOLO</t>
  </si>
  <si>
    <t>GAA OKE ODO</t>
  </si>
  <si>
    <t>GAA ONA PAMO</t>
  </si>
  <si>
    <t>GAA EYINE</t>
  </si>
  <si>
    <t>GAA BEMBE</t>
  </si>
  <si>
    <t>Iwo</t>
  </si>
  <si>
    <t>OKE ANU</t>
  </si>
  <si>
    <t>OBA NLA</t>
  </si>
  <si>
    <t>IWO CHC</t>
  </si>
  <si>
    <t>KAA ARIN</t>
  </si>
  <si>
    <t>IDI AKI</t>
  </si>
  <si>
    <t>OLUPONNA</t>
  </si>
  <si>
    <t>MOLETE</t>
  </si>
  <si>
    <t>OKE OPE BABAMOGBA</t>
  </si>
  <si>
    <t>ILE ARO</t>
  </si>
  <si>
    <t>ILE ELESIE</t>
  </si>
  <si>
    <t>OKE IMOLE II</t>
  </si>
  <si>
    <t>GAA OLABODE</t>
  </si>
  <si>
    <t>SABONGERI</t>
  </si>
  <si>
    <t>OKE IMOLE I</t>
  </si>
  <si>
    <t>OKE AGO OLOMU</t>
  </si>
  <si>
    <t>OKE AGO OBA</t>
  </si>
  <si>
    <t>OKE AGO ARIN</t>
  </si>
  <si>
    <t>OKE OPE ALAGBEDE</t>
  </si>
  <si>
    <t>OLU ODE</t>
  </si>
  <si>
    <t>OKE ORE OLOMO</t>
  </si>
  <si>
    <t>OKE ORE ALLA</t>
  </si>
  <si>
    <t>OKE ADINNI</t>
  </si>
  <si>
    <t>OKE IRESE</t>
  </si>
  <si>
    <t>ODO ORA</t>
  </si>
  <si>
    <t>ILE OYE</t>
  </si>
  <si>
    <t>ELEMURE</t>
  </si>
  <si>
    <t>ALAFIA NURSING HOME</t>
  </si>
  <si>
    <t>OKE IFE</t>
  </si>
  <si>
    <t>GAA ETI OYI</t>
  </si>
  <si>
    <t>GAA GARUBA</t>
  </si>
  <si>
    <t>Oke Aba</t>
  </si>
  <si>
    <t>ODOFIN ISALE</t>
  </si>
  <si>
    <t>ODOFIN OKE</t>
  </si>
  <si>
    <t>ILE BALE OKE ABA</t>
  </si>
  <si>
    <t>GAA RAMONI</t>
  </si>
  <si>
    <t>GAA SAIDU</t>
  </si>
  <si>
    <t>ILE TUNTUN OKE ABA</t>
  </si>
  <si>
    <t>ILE OBA IOKE ABA</t>
  </si>
  <si>
    <t>GAA BABABOLAJI</t>
  </si>
  <si>
    <t>GAA ALFA SHEU</t>
  </si>
  <si>
    <t>SABO OKE ABA</t>
  </si>
  <si>
    <t>ALE SAGBA</t>
  </si>
  <si>
    <t>AFILAPA</t>
  </si>
  <si>
    <t>AWERE</t>
  </si>
  <si>
    <t>OGOO</t>
  </si>
  <si>
    <t>ELEWURO</t>
  </si>
  <si>
    <t xml:space="preserve">OKE ABA PHC </t>
  </si>
  <si>
    <t>SABO IWO ODU ORE</t>
  </si>
  <si>
    <t>ILE OBA IWO ODU ORE</t>
  </si>
  <si>
    <t>OKE LOHUN</t>
  </si>
  <si>
    <t>KEMBERI</t>
  </si>
  <si>
    <t>ILE BALE IWO ODU ORE</t>
  </si>
  <si>
    <t>IDI OPOTO</t>
  </si>
  <si>
    <t>ILE LEHIN</t>
  </si>
  <si>
    <t>OKE AGO ELERIN</t>
  </si>
  <si>
    <t>OKE AGO ILOTA</t>
  </si>
  <si>
    <t xml:space="preserve">ODU ORE PHC IWO </t>
  </si>
  <si>
    <t>GAA OTINKO</t>
  </si>
  <si>
    <t>OLOKIN</t>
  </si>
  <si>
    <t>WALE OLA</t>
  </si>
  <si>
    <t>ODO EKU PHC</t>
  </si>
  <si>
    <t xml:space="preserve">ODO EKU PHC </t>
  </si>
  <si>
    <t>38KM</t>
  </si>
  <si>
    <t xml:space="preserve">IGBAGBOTE I </t>
  </si>
  <si>
    <t>ILE TUNTUN ODO EKU</t>
  </si>
  <si>
    <t>AJOGBO</t>
  </si>
  <si>
    <t>OKE OLOLA</t>
  </si>
  <si>
    <t>ILE AROKO</t>
  </si>
  <si>
    <t>OBIDOLA</t>
  </si>
  <si>
    <t>OKE AGO ODO EKU</t>
  </si>
  <si>
    <t>IGBAGBOTE II</t>
  </si>
  <si>
    <t>GAA LAGBE</t>
  </si>
  <si>
    <t>GAA OSI</t>
  </si>
  <si>
    <t>GAA DAUDU</t>
  </si>
  <si>
    <t>DAGGI</t>
  </si>
  <si>
    <t>Oke Onigbin</t>
  </si>
  <si>
    <t>GAA OJIJI</t>
  </si>
  <si>
    <t>OROTEDO 1</t>
  </si>
  <si>
    <t>OGO OLUWA</t>
  </si>
  <si>
    <t>IJI ROAD</t>
  </si>
  <si>
    <t>ILE OLOSANHIN</t>
  </si>
  <si>
    <t xml:space="preserve">OKE ONIGBIN PHC </t>
  </si>
  <si>
    <t>2KM</t>
  </si>
  <si>
    <t xml:space="preserve">AJEGUNLE ISALE </t>
  </si>
  <si>
    <t>IWONLE</t>
  </si>
  <si>
    <t>BOJI</t>
  </si>
  <si>
    <t>KAA IWONLE</t>
  </si>
  <si>
    <t>OKE OPE</t>
  </si>
  <si>
    <t>OKE ESIE</t>
  </si>
  <si>
    <t>ILE ESINKIN</t>
  </si>
  <si>
    <t>ILE AYO</t>
  </si>
  <si>
    <t>IYANA ISANLU</t>
  </si>
  <si>
    <t>EDUNFUNKE HOUSE</t>
  </si>
  <si>
    <t>ILE BABA ALADURA</t>
  </si>
  <si>
    <t>GAA IYANA ISANLU</t>
  </si>
  <si>
    <t>ILE MAGAJI/ONIKOYE</t>
  </si>
  <si>
    <t>ODO IGBESI</t>
  </si>
  <si>
    <t>ILE AESIRA</t>
  </si>
  <si>
    <t>OROTEDO 2</t>
  </si>
  <si>
    <t>GAA AKEREAKO</t>
  </si>
  <si>
    <t>GAA AYETORO</t>
  </si>
  <si>
    <t>GAA OMOTAYO</t>
  </si>
  <si>
    <t>GAA BABA IBEJI</t>
  </si>
  <si>
    <t>GAA GOROSHO</t>
  </si>
  <si>
    <t>AGO BASSA</t>
  </si>
  <si>
    <t>OKE OSIN</t>
  </si>
  <si>
    <t>OKE IGBESI</t>
  </si>
  <si>
    <t>IGBESI</t>
  </si>
  <si>
    <t>ILE LARIN</t>
  </si>
  <si>
    <t>ILE PETU</t>
  </si>
  <si>
    <t>GAA SULE</t>
  </si>
  <si>
    <t>GAA MAKUDI</t>
  </si>
  <si>
    <t>GAA ILE IWE</t>
  </si>
  <si>
    <t>IGBO ASE</t>
  </si>
  <si>
    <t>IGBO OWA</t>
  </si>
  <si>
    <t>IYANA ADIGUN</t>
  </si>
  <si>
    <t>ADIGUN</t>
  </si>
  <si>
    <t>GAA ADIGUN</t>
  </si>
  <si>
    <t>GAA ELEKE</t>
  </si>
  <si>
    <t>ILE ALAPO</t>
  </si>
  <si>
    <t>ODO OKO</t>
  </si>
  <si>
    <t>MARKET/PALACE</t>
  </si>
  <si>
    <t>MARKET PALACE ILE OBA</t>
  </si>
  <si>
    <t>OKE JABU</t>
  </si>
  <si>
    <t>OMUYE</t>
  </si>
  <si>
    <t>ODO GBOEYIN OKE</t>
  </si>
  <si>
    <t>ODO GBOEYIN ISALE</t>
  </si>
  <si>
    <t>IDI ITA</t>
  </si>
  <si>
    <t>ODO OJA</t>
  </si>
  <si>
    <t>ILA ARO</t>
  </si>
  <si>
    <t>GAA BAREKE</t>
  </si>
  <si>
    <t>OYEGBO</t>
  </si>
  <si>
    <t>GAA OYEGBO</t>
  </si>
  <si>
    <t>CHURCH/OGBA</t>
  </si>
  <si>
    <t>GAA ALAHARA</t>
  </si>
  <si>
    <t>Olla</t>
  </si>
  <si>
    <t>OKE IGBO</t>
  </si>
  <si>
    <t>OKE IGBODO</t>
  </si>
  <si>
    <t>GAA BABA OLLA</t>
  </si>
  <si>
    <t>GAA BABATUNDE</t>
  </si>
  <si>
    <t>GAA FURUKOTO</t>
  </si>
  <si>
    <t>Hard-to-reach and security challenged</t>
  </si>
  <si>
    <t>EYINTA</t>
  </si>
  <si>
    <t>IKETA</t>
  </si>
  <si>
    <t>OKE ALAPA</t>
  </si>
  <si>
    <t>AGAMO</t>
  </si>
  <si>
    <t>ODI</t>
  </si>
  <si>
    <t>AYEGUN</t>
  </si>
  <si>
    <t>OKE ABITI</t>
  </si>
  <si>
    <t>OKA AGAMO</t>
  </si>
  <si>
    <t>ETI ELEBIRA</t>
  </si>
  <si>
    <t xml:space="preserve">ODO AGBO </t>
  </si>
  <si>
    <t>ODO OLUSI</t>
  </si>
  <si>
    <t>IMOLE KERE</t>
  </si>
  <si>
    <t>ODO ABATA</t>
  </si>
  <si>
    <t>ODO OMI</t>
  </si>
  <si>
    <t xml:space="preserve"> OKE EFA APOSI</t>
  </si>
  <si>
    <t>ODOFIN</t>
  </si>
  <si>
    <t>OKE AJEJA GARAGE</t>
  </si>
  <si>
    <t xml:space="preserve">OLLA PHC </t>
  </si>
  <si>
    <t>EWERA</t>
  </si>
  <si>
    <t>EBIDO</t>
  </si>
  <si>
    <t>OKE ESA</t>
  </si>
  <si>
    <t>OKE IDO</t>
  </si>
  <si>
    <t>ISALE ARARO</t>
  </si>
  <si>
    <t>IWASA</t>
  </si>
  <si>
    <t>ABUJA</t>
  </si>
  <si>
    <t>ILE ARIN</t>
  </si>
  <si>
    <t>OWA</t>
  </si>
  <si>
    <t>ILOBA</t>
  </si>
  <si>
    <t>MOWO</t>
  </si>
  <si>
    <t>SABOTINJA</t>
  </si>
  <si>
    <t>Owu</t>
  </si>
  <si>
    <t>ILE ARE AGO</t>
  </si>
  <si>
    <t>OKE ESO</t>
  </si>
  <si>
    <t>ILE OWELE</t>
  </si>
  <si>
    <t>ILE OLOWU</t>
  </si>
  <si>
    <t>ILE IGANGAN</t>
  </si>
  <si>
    <t>ILE OLORO</t>
  </si>
  <si>
    <t>ILE TAKO</t>
  </si>
  <si>
    <t>ILE AGBENUOGBA</t>
  </si>
  <si>
    <t>ILE BABA ISALE</t>
  </si>
  <si>
    <t>IDI AGO</t>
  </si>
  <si>
    <t xml:space="preserve">ODO OWU </t>
  </si>
  <si>
    <t xml:space="preserve">OWU ISIN MPHCC </t>
  </si>
  <si>
    <t>25KKM</t>
  </si>
  <si>
    <t>AYEKALE 140</t>
  </si>
  <si>
    <t>OKE APATA</t>
  </si>
  <si>
    <t>IPINNU</t>
  </si>
  <si>
    <t xml:space="preserve">GAA MUSA </t>
  </si>
  <si>
    <t>SECRETARIAT</t>
  </si>
  <si>
    <t>GAA ILE OLOYE/DAMINA</t>
  </si>
  <si>
    <t>GAA MEMUDU</t>
  </si>
  <si>
    <t>GAA KELANI</t>
  </si>
  <si>
    <t>GAA ADEDOYIN</t>
  </si>
  <si>
    <t>ILE OBA KUDU OWODE</t>
  </si>
  <si>
    <t>OKE ALAFIA KUDU OWODE</t>
  </si>
  <si>
    <t xml:space="preserve">KUDU OWODE PHC </t>
  </si>
  <si>
    <t>GAA TAYE</t>
  </si>
  <si>
    <t>GAA ORISUNBARE</t>
  </si>
  <si>
    <t>OKE ALAFIA IJI ISIN</t>
  </si>
  <si>
    <t>IJI ISIN PHC</t>
  </si>
  <si>
    <t>OLORUNTELE</t>
  </si>
  <si>
    <t>OKO OPOPO</t>
  </si>
  <si>
    <t>IDI IKU</t>
  </si>
  <si>
    <t>AMEDEFA</t>
  </si>
  <si>
    <t>ILE OBA IJI-ISIN</t>
  </si>
  <si>
    <t>ILE LOKE IJI-ISIN</t>
  </si>
  <si>
    <t>ILE ALAATO</t>
  </si>
  <si>
    <t>GAA BORORO IJI-ISIN</t>
  </si>
  <si>
    <t>ILE LOKE OKE OYI</t>
  </si>
  <si>
    <t>OKE ALAFIA OKE OYI</t>
  </si>
  <si>
    <t xml:space="preserve">OKE OYI PHC </t>
  </si>
  <si>
    <t>GAA AGUNBA</t>
  </si>
  <si>
    <t>ILE ERUKU</t>
  </si>
  <si>
    <t>KAA OLOYI</t>
  </si>
  <si>
    <t>GAA BORORO OKE OYI</t>
  </si>
  <si>
    <t>GAA DENJI</t>
  </si>
  <si>
    <t>GAA KAKA</t>
  </si>
  <si>
    <t>Pamo/Oba/Sabaja</t>
  </si>
  <si>
    <t>OKE AGO BABA ODE</t>
  </si>
  <si>
    <t>IDI ISAWO</t>
  </si>
  <si>
    <t>OKE AJAGBON</t>
  </si>
  <si>
    <t>GAA ALASODUDU</t>
  </si>
  <si>
    <t>ISALE AGO</t>
  </si>
  <si>
    <t>IDI IYEYE</t>
  </si>
  <si>
    <t>ILE EKETUNDE</t>
  </si>
  <si>
    <t>ILE ALAGBE</t>
  </si>
  <si>
    <t>OKE SUNA</t>
  </si>
  <si>
    <t>ISALE OGBA</t>
  </si>
  <si>
    <t>OKE SOLO</t>
  </si>
  <si>
    <t>ILE OLUKOSE</t>
  </si>
  <si>
    <t>ILE OLUKOSE HALL</t>
  </si>
  <si>
    <t>29KM</t>
  </si>
  <si>
    <t>OKE OPIN</t>
  </si>
  <si>
    <t>OKE OPONDA</t>
  </si>
  <si>
    <t>ILE BABA ORO</t>
  </si>
  <si>
    <t>OKE AGO OWODE</t>
  </si>
  <si>
    <t>Adena</t>
  </si>
  <si>
    <t>Adena PHC</t>
  </si>
  <si>
    <t>NIL</t>
  </si>
  <si>
    <t>ACESSIBLE</t>
  </si>
  <si>
    <t>Papermit</t>
  </si>
  <si>
    <t>Yamba</t>
  </si>
  <si>
    <t>Maraba Aleikakai</t>
  </si>
  <si>
    <t>Tesha Taya</t>
  </si>
  <si>
    <t>Tesha Kutuni</t>
  </si>
  <si>
    <t>Alegongo Pasi</t>
  </si>
  <si>
    <t>Alegongo Fulani</t>
  </si>
  <si>
    <t>Ambalaya</t>
  </si>
  <si>
    <t>Ayaba</t>
  </si>
  <si>
    <t>Dada</t>
  </si>
  <si>
    <t>Tungin Bula</t>
  </si>
  <si>
    <t>Tungin Bahago</t>
  </si>
  <si>
    <t>Alekaiakai 2</t>
  </si>
  <si>
    <t>Tunga Mansoro</t>
  </si>
  <si>
    <t>Farindudi</t>
  </si>
  <si>
    <t>Dangaro</t>
  </si>
  <si>
    <t>Wakili Gagane</t>
  </si>
  <si>
    <t>Tesha Leda</t>
  </si>
  <si>
    <t>Rugan Ardo</t>
  </si>
  <si>
    <t>Abdulmalik Village Head Adena Palace</t>
  </si>
  <si>
    <t>ACCESSIBLE</t>
  </si>
  <si>
    <t>Kangodabe</t>
  </si>
  <si>
    <t>Chiroma</t>
  </si>
  <si>
    <t>Lofawa</t>
  </si>
  <si>
    <t>Samanja</t>
  </si>
  <si>
    <t>Sulbawa 1</t>
  </si>
  <si>
    <t>Aeka 1</t>
  </si>
  <si>
    <t>Atassanara</t>
  </si>
  <si>
    <t>Tunga Mangoro</t>
  </si>
  <si>
    <t>Sulbawa 2</t>
  </si>
  <si>
    <t>Alekaikai 1</t>
  </si>
  <si>
    <t>Wakili Kurutu</t>
  </si>
  <si>
    <t>Tunga Bahago</t>
  </si>
  <si>
    <t>Alenge</t>
  </si>
  <si>
    <t>Abdulla</t>
  </si>
  <si>
    <t>Aeka 2</t>
  </si>
  <si>
    <t>Gadi</t>
  </si>
  <si>
    <t>Alhaji Jodi</t>
  </si>
  <si>
    <t>Adogun</t>
  </si>
  <si>
    <t>Adogun Palace</t>
  </si>
  <si>
    <t>Wakili Chindo</t>
  </si>
  <si>
    <t>Dukawa</t>
  </si>
  <si>
    <t>Tesha Bororo</t>
  </si>
  <si>
    <t>Dawanga</t>
  </si>
  <si>
    <t>Wasga</t>
  </si>
  <si>
    <t>Lamidi</t>
  </si>
  <si>
    <t>Maigero</t>
  </si>
  <si>
    <t>Komi Massallaci</t>
  </si>
  <si>
    <t>Komi Arawa</t>
  </si>
  <si>
    <t>Kochel</t>
  </si>
  <si>
    <t>Kossa</t>
  </si>
  <si>
    <t>Kossa PHC</t>
  </si>
  <si>
    <t>BAD ROAD NETWORK</t>
  </si>
  <si>
    <t>The driver should be extra careful because the road are extremely bad and they can be trapped</t>
  </si>
  <si>
    <t>Magama</t>
  </si>
  <si>
    <t>Alhaji Musa Kastinawa</t>
  </si>
  <si>
    <t>Alhaji Aliyu Kastinawa</t>
  </si>
  <si>
    <t>Kossa Karami 1</t>
  </si>
  <si>
    <t>Tiv Dogo</t>
  </si>
  <si>
    <t>Sarkin Tiv</t>
  </si>
  <si>
    <t>Yellow Tiv</t>
  </si>
  <si>
    <t>Gazali</t>
  </si>
  <si>
    <t>Alhaji Wasiu Yoruba</t>
  </si>
  <si>
    <t>Lele Tiv</t>
  </si>
  <si>
    <t>Lele Makari</t>
  </si>
  <si>
    <t>Dogon Fadama</t>
  </si>
  <si>
    <t>Kurdinga</t>
  </si>
  <si>
    <t>Maiyanga</t>
  </si>
  <si>
    <t>Yakubu Tokosi</t>
  </si>
  <si>
    <t>Lele Sunday</t>
  </si>
  <si>
    <t>Zodawa</t>
  </si>
  <si>
    <t>Karama Lele</t>
  </si>
  <si>
    <t>Buba Boka</t>
  </si>
  <si>
    <t>Idriss Tokosi Camp</t>
  </si>
  <si>
    <t>Bashiru Tokosi</t>
  </si>
  <si>
    <t>Maje</t>
  </si>
  <si>
    <t>Sayadi</t>
  </si>
  <si>
    <t>Maje Concoba</t>
  </si>
  <si>
    <t>Bellegogo</t>
  </si>
  <si>
    <t>Babani Bura</t>
  </si>
  <si>
    <t>Musa MG Camp</t>
  </si>
  <si>
    <t>Hamdallai</t>
  </si>
  <si>
    <t>Oloda Yorubawa</t>
  </si>
  <si>
    <t>Sabon Geri</t>
  </si>
  <si>
    <t>Comanda</t>
  </si>
  <si>
    <t>Lele Auta</t>
  </si>
  <si>
    <t>Mukaila Camp</t>
  </si>
  <si>
    <t>Iliyasu Bororo</t>
  </si>
  <si>
    <t>Aliyu Camp</t>
  </si>
  <si>
    <t>Kossa Karami 2</t>
  </si>
  <si>
    <t>Maje Tokosi</t>
  </si>
  <si>
    <t>Massama</t>
  </si>
  <si>
    <t>Massama Palace</t>
  </si>
  <si>
    <t xml:space="preserve">When there is rain the river overflows and cause flood on the untarred road </t>
  </si>
  <si>
    <t>Umaru Payan</t>
  </si>
  <si>
    <t>Wakili Ajo</t>
  </si>
  <si>
    <t>Mallam Umaru</t>
  </si>
  <si>
    <t>Babanyara</t>
  </si>
  <si>
    <t>Gungawa</t>
  </si>
  <si>
    <t>Agatu</t>
  </si>
  <si>
    <t>Mudaonuri</t>
  </si>
  <si>
    <t>Sabon Tunga 1</t>
  </si>
  <si>
    <t>Sabon Tunga 2</t>
  </si>
  <si>
    <t>Dukiya</t>
  </si>
  <si>
    <t>Kwakiwake</t>
  </si>
  <si>
    <t>Bichi</t>
  </si>
  <si>
    <t>Dade</t>
  </si>
  <si>
    <t>Lokomoshe</t>
  </si>
  <si>
    <t>Gbajibo</t>
  </si>
  <si>
    <t>Gbajibo PHC</t>
  </si>
  <si>
    <t>TRUCK - BOAT - TRUCK</t>
  </si>
  <si>
    <t>From adena to gbajibo is riverine. So we have ply Mokwa road called Kwana Gbajibo Niger. We now take boat for 2hrs to Gbajibo Kwara</t>
  </si>
  <si>
    <t>Tunga Zana</t>
  </si>
  <si>
    <t>Tunga Ghana</t>
  </si>
  <si>
    <t>Gawuta</t>
  </si>
  <si>
    <t>Gurubin Kawo</t>
  </si>
  <si>
    <t>Dukukuji</t>
  </si>
  <si>
    <t>Tarrauniyya</t>
  </si>
  <si>
    <t>Katako</t>
  </si>
  <si>
    <t>Randa</t>
  </si>
  <si>
    <t>Gunguzuru</t>
  </si>
  <si>
    <t>Dodongwari</t>
  </si>
  <si>
    <t>Gulichandi</t>
  </si>
  <si>
    <t>Alhaji Mare</t>
  </si>
  <si>
    <t>Tunga Yellow</t>
  </si>
  <si>
    <t>Elegusi</t>
  </si>
  <si>
    <t>Oni Aro</t>
  </si>
  <si>
    <t>Samiya</t>
  </si>
  <si>
    <t>Araji</t>
  </si>
  <si>
    <t>Tunga Ango</t>
  </si>
  <si>
    <t xml:space="preserve">Tunga Sake </t>
  </si>
  <si>
    <t>Kumbi 1</t>
  </si>
  <si>
    <t>Kumbi 2</t>
  </si>
  <si>
    <t>Bani</t>
  </si>
  <si>
    <t>Famini</t>
  </si>
  <si>
    <t>Famini PHC</t>
  </si>
  <si>
    <t>Kumbi Eleja</t>
  </si>
  <si>
    <t>Tungan Abu</t>
  </si>
  <si>
    <t>Gaa Alakara</t>
  </si>
  <si>
    <t>Tungan Garba</t>
  </si>
  <si>
    <t>Oguniyi</t>
  </si>
  <si>
    <t>Toolo</t>
  </si>
  <si>
    <t>Eleeku</t>
  </si>
  <si>
    <t>Kubinla</t>
  </si>
  <si>
    <t>Alaso Oke</t>
  </si>
  <si>
    <t>Lele Camp</t>
  </si>
  <si>
    <t>Kumbi Oke Odo</t>
  </si>
  <si>
    <t>Eleja Oke Odo</t>
  </si>
  <si>
    <t>Dambazame</t>
  </si>
  <si>
    <t>Rioji 1 &amp; 2</t>
  </si>
  <si>
    <t>Alhaji Yahaya Chief Imam Rioji Residence</t>
  </si>
  <si>
    <t>TRUCK - CANOE - TRUCK</t>
  </si>
  <si>
    <t>More than a single transportation means is required</t>
  </si>
  <si>
    <t>Wuro Namadi</t>
  </si>
  <si>
    <t>Liberia</t>
  </si>
  <si>
    <t>Karibuje</t>
  </si>
  <si>
    <t>Gidigada</t>
  </si>
  <si>
    <t>Koseso</t>
  </si>
  <si>
    <t>Ismatullah</t>
  </si>
  <si>
    <t>Darulsalam</t>
  </si>
  <si>
    <t>Tungan Hausajae</t>
  </si>
  <si>
    <t>Aruda</t>
  </si>
  <si>
    <t>Alajia</t>
  </si>
  <si>
    <t>Popo Aliu</t>
  </si>
  <si>
    <t>Sebore</t>
  </si>
  <si>
    <t>Wuro Garba Dobi</t>
  </si>
  <si>
    <t>Auta Camp</t>
  </si>
  <si>
    <t>Aladie</t>
  </si>
  <si>
    <t>Olugbejo</t>
  </si>
  <si>
    <t>Omifunfun</t>
  </si>
  <si>
    <t>Ogbomosho</t>
  </si>
  <si>
    <t xml:space="preserve">Apata </t>
  </si>
  <si>
    <t>Jowuro</t>
  </si>
  <si>
    <t>Jowuro Muhammadu Issa Residence</t>
  </si>
  <si>
    <t xml:space="preserve">Oke Kara </t>
  </si>
  <si>
    <t>Maigida</t>
  </si>
  <si>
    <t>Wuro Majana</t>
  </si>
  <si>
    <t>Kamanijo</t>
  </si>
  <si>
    <t>Ageri</t>
  </si>
  <si>
    <t>Olomopupo</t>
  </si>
  <si>
    <t>WDC Residence Muhammad Abdurrahman</t>
  </si>
  <si>
    <t>ACCESIBLE</t>
  </si>
  <si>
    <t>Labelabe</t>
  </si>
  <si>
    <t>Ageri 1</t>
  </si>
  <si>
    <t>Alagi</t>
  </si>
  <si>
    <t>Bara</t>
  </si>
  <si>
    <t>Abinchi</t>
  </si>
  <si>
    <t>Alagi Aliya</t>
  </si>
  <si>
    <t>Igbori</t>
  </si>
  <si>
    <t>Budoloke</t>
  </si>
  <si>
    <t>Budo Tokosi</t>
  </si>
  <si>
    <t>Ossa</t>
  </si>
  <si>
    <t>New Fulani Camp</t>
  </si>
  <si>
    <t>Olodere</t>
  </si>
  <si>
    <t>Abinchi 1</t>
  </si>
  <si>
    <t>Budo Yello</t>
  </si>
  <si>
    <t>Elesinla</t>
  </si>
  <si>
    <t>Bade</t>
  </si>
  <si>
    <t>Bani PHC</t>
  </si>
  <si>
    <t>Afobejeun</t>
  </si>
  <si>
    <t>Alahere Meji</t>
  </si>
  <si>
    <t>Budo Yakubu</t>
  </si>
  <si>
    <t>Ibukun</t>
  </si>
  <si>
    <t>Ojonla</t>
  </si>
  <si>
    <t>Gidan Zuru</t>
  </si>
  <si>
    <t>Aluseke</t>
  </si>
  <si>
    <t>Idisin</t>
  </si>
  <si>
    <t>Elebe</t>
  </si>
  <si>
    <t>Barawal</t>
  </si>
  <si>
    <t>Tunga Juli</t>
  </si>
  <si>
    <t>Folor</t>
  </si>
  <si>
    <t>Olokotintin</t>
  </si>
  <si>
    <t>Olohunda</t>
  </si>
  <si>
    <t>Laman</t>
  </si>
  <si>
    <t>Hamdallahi</t>
  </si>
  <si>
    <t>Hamdallah PHC</t>
  </si>
  <si>
    <t>TRUCK-CANOE -TRUCK</t>
  </si>
  <si>
    <t>FLOODED</t>
  </si>
  <si>
    <t>Tesse Aliyu</t>
  </si>
  <si>
    <t>Wuro Pawu</t>
  </si>
  <si>
    <t>Abata Abu</t>
  </si>
  <si>
    <t>Ayigoro</t>
  </si>
  <si>
    <t>Jeunkunu</t>
  </si>
  <si>
    <t>Ayuba Joore</t>
  </si>
  <si>
    <t>Baba Ilorin</t>
  </si>
  <si>
    <t>Apata Alaje</t>
  </si>
  <si>
    <t>Afeleda</t>
  </si>
  <si>
    <t>Omigbangba</t>
  </si>
  <si>
    <t>Zuru</t>
  </si>
  <si>
    <t>Gwanabe I</t>
  </si>
  <si>
    <t>Woro 1</t>
  </si>
  <si>
    <t>Woro PHC</t>
  </si>
  <si>
    <t>woro 2</t>
  </si>
  <si>
    <t>Tunga Bello</t>
  </si>
  <si>
    <t>Tunga Musa</t>
  </si>
  <si>
    <t>Tungan Kambari</t>
  </si>
  <si>
    <t>Tunga Dio 1</t>
  </si>
  <si>
    <t>Tunga Dio 2</t>
  </si>
  <si>
    <t>Tunga Gonna</t>
  </si>
  <si>
    <t xml:space="preserve">Dogo Ruwa1 </t>
  </si>
  <si>
    <t>Dogo Ruwa 2</t>
  </si>
  <si>
    <t>Oni Aro 2</t>
  </si>
  <si>
    <t xml:space="preserve">Oni Aro 3 </t>
  </si>
  <si>
    <t>Gafinkada</t>
  </si>
  <si>
    <t>Shirigi</t>
  </si>
  <si>
    <t>Sarai</t>
  </si>
  <si>
    <t>Wuruma 1</t>
  </si>
  <si>
    <t xml:space="preserve">Masalaci </t>
  </si>
  <si>
    <t>Tunga India 1</t>
  </si>
  <si>
    <t>Tunga India 2</t>
  </si>
  <si>
    <t>Gondo</t>
  </si>
  <si>
    <t>Tunga Baba Ibeji</t>
  </si>
  <si>
    <t>Chairman Camp</t>
  </si>
  <si>
    <t>Akinpasa</t>
  </si>
  <si>
    <t>Nuku</t>
  </si>
  <si>
    <t>Nuku PHC</t>
  </si>
  <si>
    <t>Nuku Kpejizi</t>
  </si>
  <si>
    <t>Tunga Wakili Nuku</t>
  </si>
  <si>
    <t>Tunga Maje</t>
  </si>
  <si>
    <t>Wurunma Koto</t>
  </si>
  <si>
    <t>Medenge</t>
  </si>
  <si>
    <t xml:space="preserve">Tunga Dogo </t>
  </si>
  <si>
    <t>Tunga Mele</t>
  </si>
  <si>
    <t>Wurunma 2</t>
  </si>
  <si>
    <t>Zuba Oro</t>
  </si>
  <si>
    <t>Tunga Boka</t>
  </si>
  <si>
    <t>Pura Pura Dodo</t>
  </si>
  <si>
    <t>Tunga Bororo</t>
  </si>
  <si>
    <t xml:space="preserve">Pura Pura </t>
  </si>
  <si>
    <t>Alhaji Saliu Camp</t>
  </si>
  <si>
    <t>Venra 1</t>
  </si>
  <si>
    <t>Venra PHC</t>
  </si>
  <si>
    <t>Venra 2</t>
  </si>
  <si>
    <t>Banigare</t>
  </si>
  <si>
    <t>Gbenkuwa</t>
  </si>
  <si>
    <t>Tungan Ayaba</t>
  </si>
  <si>
    <t>Tunga Kade</t>
  </si>
  <si>
    <t>Tunga Ardo</t>
  </si>
  <si>
    <t>Tungan Bio</t>
  </si>
  <si>
    <t>Sarkin Dole</t>
  </si>
  <si>
    <t>Lebe</t>
  </si>
  <si>
    <t>Gado Changa</t>
  </si>
  <si>
    <t>Tunga Junzu</t>
  </si>
  <si>
    <t>Gorobani</t>
  </si>
  <si>
    <t>Gorobani PHC</t>
  </si>
  <si>
    <t>Tunga Danisa</t>
  </si>
  <si>
    <t>Kosibe</t>
  </si>
  <si>
    <t>Kani Koko</t>
  </si>
  <si>
    <t>Kani koko PHC</t>
  </si>
  <si>
    <t>Kani Koko PHC</t>
  </si>
  <si>
    <t>flooded</t>
  </si>
  <si>
    <t>It is an untarred road which during rainy season its alwayys flooded and tidious to navigate</t>
  </si>
  <si>
    <t>Suka Baba</t>
  </si>
  <si>
    <t>Alhaji Oke</t>
  </si>
  <si>
    <t>Alhaji Oke Odu</t>
  </si>
  <si>
    <t xml:space="preserve">Oloye </t>
  </si>
  <si>
    <t>Olowu</t>
  </si>
  <si>
    <t>Oni Aro 1</t>
  </si>
  <si>
    <t>Tunga Aliyu</t>
  </si>
  <si>
    <t>Gwanabe</t>
  </si>
  <si>
    <t>Kokobirigbe</t>
  </si>
  <si>
    <t>Kominayo</t>
  </si>
  <si>
    <t>Ojolowo</t>
  </si>
  <si>
    <t>Sajejo</t>
  </si>
  <si>
    <t>Abdussalam Camp</t>
  </si>
  <si>
    <t>Tunga Saidu</t>
  </si>
  <si>
    <t>Awe 1</t>
  </si>
  <si>
    <t>Alaguntan</t>
  </si>
  <si>
    <t xml:space="preserve">Oni Aru </t>
  </si>
  <si>
    <t>Awo Ania</t>
  </si>
  <si>
    <t>Elefo</t>
  </si>
  <si>
    <t>Dothia</t>
  </si>
  <si>
    <t>Awe 2</t>
  </si>
  <si>
    <t>Agbelemi</t>
  </si>
  <si>
    <t>Degeji</t>
  </si>
  <si>
    <t>Tunga Filli</t>
  </si>
  <si>
    <t xml:space="preserve">Dogo Daji </t>
  </si>
  <si>
    <t>Mangoro</t>
  </si>
  <si>
    <t>Maidubu</t>
  </si>
  <si>
    <t>Lili</t>
  </si>
  <si>
    <t>Debe</t>
  </si>
  <si>
    <t>Konan Gbajibo</t>
  </si>
  <si>
    <t>Chichi</t>
  </si>
  <si>
    <t>Oba hale</t>
  </si>
  <si>
    <t>Obarinjoke</t>
  </si>
  <si>
    <t>Salute</t>
  </si>
  <si>
    <t>Kastinawa</t>
  </si>
  <si>
    <t>Desigogo</t>
  </si>
  <si>
    <t>Sawere</t>
  </si>
  <si>
    <t>Gwanabe II</t>
  </si>
  <si>
    <t>Bedifandi</t>
  </si>
  <si>
    <t>Tunga Atiku</t>
  </si>
  <si>
    <t>Atiku PHC</t>
  </si>
  <si>
    <t>Gwettekuta</t>
  </si>
  <si>
    <t>Tunga Sidi</t>
  </si>
  <si>
    <t>New Sawmill</t>
  </si>
  <si>
    <t>Zekana</t>
  </si>
  <si>
    <t>Mangorori 2</t>
  </si>
  <si>
    <t>Tunga Bergi</t>
  </si>
  <si>
    <t>Kperebara</t>
  </si>
  <si>
    <t>Tunga Malami</t>
  </si>
  <si>
    <t>Dogo Daji 2</t>
  </si>
  <si>
    <t>Guresure</t>
  </si>
  <si>
    <t>Aboki 1</t>
  </si>
  <si>
    <t>Aboki PHC</t>
  </si>
  <si>
    <t>Aboki 2 (Liman Fandi)</t>
  </si>
  <si>
    <t>Tunga Weti</t>
  </si>
  <si>
    <t>Tunga Abubakar</t>
  </si>
  <si>
    <t>Alhaji Dio Camp</t>
  </si>
  <si>
    <t>Soku</t>
  </si>
  <si>
    <t>Tunga Bawa</t>
  </si>
  <si>
    <t>Umaru Makaranta</t>
  </si>
  <si>
    <t>Ali Ghana</t>
  </si>
  <si>
    <t>Mallam Chade</t>
  </si>
  <si>
    <t>Korokun 2</t>
  </si>
  <si>
    <t>Topatopa</t>
  </si>
  <si>
    <t>Goropoi</t>
  </si>
  <si>
    <t>Basasi</t>
  </si>
  <si>
    <t>Daba</t>
  </si>
  <si>
    <t>Mangorori 1 (oro)</t>
  </si>
  <si>
    <t>Alago</t>
  </si>
  <si>
    <t>Sonpere</t>
  </si>
  <si>
    <t>Sonpere KLGA Primary School Quarters</t>
  </si>
  <si>
    <t>Tunga Kiruwa</t>
  </si>
  <si>
    <t>Tunga Tanbaya</t>
  </si>
  <si>
    <t>Tunga Bashar</t>
  </si>
  <si>
    <t>Tunga Mallam</t>
  </si>
  <si>
    <t>Samunaka</t>
  </si>
  <si>
    <t>London</t>
  </si>
  <si>
    <t>Tunga Yinusa</t>
  </si>
  <si>
    <t>Dogodaji</t>
  </si>
  <si>
    <t>Tunga Ahijo</t>
  </si>
  <si>
    <t>Fulani Camp Sopere</t>
  </si>
  <si>
    <t>Lokoja</t>
  </si>
  <si>
    <t>Abuja</t>
  </si>
  <si>
    <t>Alhaji isiaka Camp</t>
  </si>
  <si>
    <t>Maisaje</t>
  </si>
  <si>
    <t>Anjiri</t>
  </si>
  <si>
    <t>Tunga Yanle</t>
  </si>
  <si>
    <t>Tunga Sule</t>
  </si>
  <si>
    <t>Gwaria</t>
  </si>
  <si>
    <t>Gwaria Side 1</t>
  </si>
  <si>
    <t>Gwaria PHC</t>
  </si>
  <si>
    <t>Gwaria Side 2</t>
  </si>
  <si>
    <t>Kpetezi</t>
  </si>
  <si>
    <t>Kimodo</t>
  </si>
  <si>
    <t>Koabera</t>
  </si>
  <si>
    <t>Kamebara</t>
  </si>
  <si>
    <t>Tunga Wakili</t>
  </si>
  <si>
    <t>Tunga Aba</t>
  </si>
  <si>
    <t>Ogaleke</t>
  </si>
  <si>
    <t>Durodemi</t>
  </si>
  <si>
    <t>Ganda Saloon</t>
  </si>
  <si>
    <t>Ganda Alafara</t>
  </si>
  <si>
    <t>Gidan Marafa</t>
  </si>
  <si>
    <t>Tafa</t>
  </si>
  <si>
    <t>Amalaegbe</t>
  </si>
  <si>
    <t>Olowolagba</t>
  </si>
  <si>
    <t>Budo Ere</t>
  </si>
  <si>
    <t>Mallam Gado</t>
  </si>
  <si>
    <t>Tesse</t>
  </si>
  <si>
    <t>Tesse Oke</t>
  </si>
  <si>
    <t>Tunga Sambo</t>
  </si>
  <si>
    <t>Gida Ankaka</t>
  </si>
  <si>
    <t>Labe Saloon</t>
  </si>
  <si>
    <t>Gida Andrew</t>
  </si>
  <si>
    <t>Fulani Camp</t>
  </si>
  <si>
    <t>Tenalafia</t>
  </si>
  <si>
    <t>Budo Doka</t>
  </si>
  <si>
    <t>Moshe Nawo</t>
  </si>
  <si>
    <t>Osa</t>
  </si>
  <si>
    <t>Tunga Sebolabe</t>
  </si>
  <si>
    <t>Labe Matin</t>
  </si>
  <si>
    <t>Vobera</t>
  </si>
  <si>
    <t>Alhaji Musa Issa Palace</t>
  </si>
  <si>
    <t xml:space="preserve">It is highly flooded during August. It will require transporting via other means </t>
  </si>
  <si>
    <t>Longozi</t>
  </si>
  <si>
    <t>Godogodo</t>
  </si>
  <si>
    <t>Budo Sunday</t>
  </si>
  <si>
    <t>Budo Mangoro</t>
  </si>
  <si>
    <t>Budo Kpanu</t>
  </si>
  <si>
    <t>Budo Iseyin</t>
  </si>
  <si>
    <t xml:space="preserve">Awe </t>
  </si>
  <si>
    <t>Gattte</t>
  </si>
  <si>
    <t>Gatte PHC</t>
  </si>
  <si>
    <t>Mahuta</t>
  </si>
  <si>
    <t>Sabo Mahuta</t>
  </si>
  <si>
    <t>Tunga Umaru</t>
  </si>
  <si>
    <t>Jenkunu</t>
  </si>
  <si>
    <t>Tunga Mai Saje</t>
  </si>
  <si>
    <t>Tunga Tokosi</t>
  </si>
  <si>
    <t>Tunga Tanko Banga</t>
  </si>
  <si>
    <t>Nassarawa 1</t>
  </si>
  <si>
    <t>Nassarawa 2</t>
  </si>
  <si>
    <t>Tunga Yoruba</t>
  </si>
  <si>
    <t>Yakin Bete</t>
  </si>
  <si>
    <t>Tunga Wakili Nassarawa</t>
  </si>
  <si>
    <t>Asure</t>
  </si>
  <si>
    <t>Ogboro</t>
  </si>
  <si>
    <t>Chingenege</t>
  </si>
  <si>
    <t>Odupkpe</t>
  </si>
  <si>
    <t>Gorodeke</t>
  </si>
  <si>
    <t>Fulani Camp Tunga Alo</t>
  </si>
  <si>
    <t>Moshe Gada</t>
  </si>
  <si>
    <t>Moshe Gada PHC</t>
  </si>
  <si>
    <t>Alhaji Aliyu Camp</t>
  </si>
  <si>
    <t>Alaga</t>
  </si>
  <si>
    <t>Gaaga</t>
  </si>
  <si>
    <t>Tunga Alhaji Banni</t>
  </si>
  <si>
    <t>Kona Kona</t>
  </si>
  <si>
    <t>Gwariawizi</t>
  </si>
  <si>
    <t>Alhaji Bawa</t>
  </si>
  <si>
    <t>Koni</t>
  </si>
  <si>
    <t>Budo Toyin</t>
  </si>
  <si>
    <t>Tunga Rijuoji</t>
  </si>
  <si>
    <t>Sabo Moshe Gada</t>
  </si>
  <si>
    <t>Tunga Mai Bindiga</t>
  </si>
  <si>
    <t>Alhaji Juli Camp</t>
  </si>
  <si>
    <t>Alhaji Buda Camp</t>
  </si>
  <si>
    <t>Alhaji Mofure</t>
  </si>
  <si>
    <t>Ajiba Moshe</t>
  </si>
  <si>
    <t>Welewele</t>
  </si>
  <si>
    <t>Solage</t>
  </si>
  <si>
    <t>Ajibowu</t>
  </si>
  <si>
    <t>Gongola</t>
  </si>
  <si>
    <t>Fulani Camp Buba Side</t>
  </si>
  <si>
    <t>Kaiama I</t>
  </si>
  <si>
    <t>Sarkin Noma</t>
  </si>
  <si>
    <t>Ogooluwa</t>
  </si>
  <si>
    <t>Original Ways</t>
  </si>
  <si>
    <t>Burare</t>
  </si>
  <si>
    <t>Low Cost House</t>
  </si>
  <si>
    <t>Zam Zam</t>
  </si>
  <si>
    <t>Kibefandi</t>
  </si>
  <si>
    <t>Alhaji Muazu UmarEmir's Palace</t>
  </si>
  <si>
    <t>Bukabiu</t>
  </si>
  <si>
    <t>Bukabiu PHC</t>
  </si>
  <si>
    <t>Gbedae</t>
  </si>
  <si>
    <t>Gbetteki</t>
  </si>
  <si>
    <t>Tunga Kambari</t>
  </si>
  <si>
    <t>ADP</t>
  </si>
  <si>
    <t>Ex Emir's Compound</t>
  </si>
  <si>
    <t>Alfa Wambai</t>
  </si>
  <si>
    <t>Gabasawa</t>
  </si>
  <si>
    <t>Garka Bare</t>
  </si>
  <si>
    <t>Alfa Baniya</t>
  </si>
  <si>
    <t>Uwala</t>
  </si>
  <si>
    <t>Olopade</t>
  </si>
  <si>
    <t>Demonstration</t>
  </si>
  <si>
    <t>Vetenary</t>
  </si>
  <si>
    <t>Old Post Office</t>
  </si>
  <si>
    <t>Garba Africa</t>
  </si>
  <si>
    <t>Methodist</t>
  </si>
  <si>
    <t>Alfa Fasasi</t>
  </si>
  <si>
    <t>Bachaa</t>
  </si>
  <si>
    <t>MOW Camp</t>
  </si>
  <si>
    <t>Kaiama II</t>
  </si>
  <si>
    <t>Water Works</t>
  </si>
  <si>
    <t>Sidi Camp</t>
  </si>
  <si>
    <t>General Hospital</t>
  </si>
  <si>
    <t>General Hospital Kaiama</t>
  </si>
  <si>
    <t>ile-loja</t>
  </si>
  <si>
    <t>Jolik Area</t>
  </si>
  <si>
    <t xml:space="preserve">Baptist Area </t>
  </si>
  <si>
    <t>Wuruman</t>
  </si>
  <si>
    <t>Flamingo</t>
  </si>
  <si>
    <t>Baraza</t>
  </si>
  <si>
    <t>Pissio</t>
  </si>
  <si>
    <t>Maternity And Child Heath Clinic</t>
  </si>
  <si>
    <t>Idi-apa</t>
  </si>
  <si>
    <t>Gbonagizin</t>
  </si>
  <si>
    <t>Wali</t>
  </si>
  <si>
    <t>Mallam Ayuba</t>
  </si>
  <si>
    <t>Mallam Sani</t>
  </si>
  <si>
    <t>Alhaji Umar</t>
  </si>
  <si>
    <t>Sisimusu 1</t>
  </si>
  <si>
    <t>Sisimusu 3</t>
  </si>
  <si>
    <t>White House</t>
  </si>
  <si>
    <t>Gadatian</t>
  </si>
  <si>
    <t>Dukawa 1</t>
  </si>
  <si>
    <t>Alhaji Muazu Emir of KaiamaHouse</t>
  </si>
  <si>
    <t>Bagudu</t>
  </si>
  <si>
    <t>Mobolaji</t>
  </si>
  <si>
    <t>LGA Secreteriat</t>
  </si>
  <si>
    <t>Banaganbi</t>
  </si>
  <si>
    <t>Korokun</t>
  </si>
  <si>
    <t>Sawmill</t>
  </si>
  <si>
    <t>Kara Settlement</t>
  </si>
  <si>
    <t>Sabon Gari 1</t>
  </si>
  <si>
    <t>Baleaya 1</t>
  </si>
  <si>
    <t>Baleaya 2</t>
  </si>
  <si>
    <t>Sabon Gari 3</t>
  </si>
  <si>
    <t>Sabon Gari 2</t>
  </si>
  <si>
    <t>Pissio 2</t>
  </si>
  <si>
    <t>Quarters</t>
  </si>
  <si>
    <t>Kaiama Education Office</t>
  </si>
  <si>
    <t>Kaiama III</t>
  </si>
  <si>
    <t>Nassarawa</t>
  </si>
  <si>
    <t>Oga Sanni</t>
  </si>
  <si>
    <t>Samagizi</t>
  </si>
  <si>
    <t>Sabifarandi</t>
  </si>
  <si>
    <t>Tutu Were</t>
  </si>
  <si>
    <t>Baba Sura</t>
  </si>
  <si>
    <t>Kakagida</t>
  </si>
  <si>
    <t>Koligizi</t>
  </si>
  <si>
    <t>Town Hall Koligizi</t>
  </si>
  <si>
    <t>Yaralea</t>
  </si>
  <si>
    <t>Onifade</t>
  </si>
  <si>
    <t>Siyanobe</t>
  </si>
  <si>
    <t>Tempo</t>
  </si>
  <si>
    <t>Batanube</t>
  </si>
  <si>
    <t>Gbesare</t>
  </si>
  <si>
    <t>School Clinic Gbesare</t>
  </si>
  <si>
    <t>Kabaru</t>
  </si>
  <si>
    <t>Alhaji Alhassan Ibrahim Chief House</t>
  </si>
  <si>
    <t>Gwanagizi</t>
  </si>
  <si>
    <t>Bepuragebe</t>
  </si>
  <si>
    <t>Kuligizi</t>
  </si>
  <si>
    <t>Zikkiturube</t>
  </si>
  <si>
    <t>Uwaisi Farandi</t>
  </si>
  <si>
    <t>Iya Meta</t>
  </si>
  <si>
    <t>Kemanji</t>
  </si>
  <si>
    <t>Dakolea</t>
  </si>
  <si>
    <t>Kemanji PHC</t>
  </si>
  <si>
    <t>Kabobara</t>
  </si>
  <si>
    <t>Gbenzibefandi</t>
  </si>
  <si>
    <t>Kasuandere</t>
  </si>
  <si>
    <t>Kpedezin</t>
  </si>
  <si>
    <t>New Market</t>
  </si>
  <si>
    <t>Pedezi</t>
  </si>
  <si>
    <t>Samonaka</t>
  </si>
  <si>
    <t>Alhaji Adamu Village Head House</t>
  </si>
  <si>
    <t>Tunga Zebaruma</t>
  </si>
  <si>
    <t>Musa Guruma</t>
  </si>
  <si>
    <t>Alhaji Demo</t>
  </si>
  <si>
    <t>Worubata Farm</t>
  </si>
  <si>
    <t>Alhaji Dereba</t>
  </si>
  <si>
    <t>Mai Dawa</t>
  </si>
  <si>
    <t>Mai Yara</t>
  </si>
  <si>
    <t>Kemanji Nanu</t>
  </si>
  <si>
    <t>Tunga Garura</t>
  </si>
  <si>
    <t>Janfunla</t>
  </si>
  <si>
    <t>Alhaji Alhassan Guruma</t>
  </si>
  <si>
    <t>Jawole</t>
  </si>
  <si>
    <t>Nigobara</t>
  </si>
  <si>
    <t>Kamizibara</t>
  </si>
  <si>
    <t>Sumazi</t>
  </si>
  <si>
    <t>Alhaji Mamman</t>
  </si>
  <si>
    <t>Alhaji Saliu</t>
  </si>
  <si>
    <t>Gandulea</t>
  </si>
  <si>
    <t>Gbiriozin</t>
  </si>
  <si>
    <t>Alhaji Dogo</t>
  </si>
  <si>
    <t>Tenebo</t>
  </si>
  <si>
    <t>Tenebo PHC</t>
  </si>
  <si>
    <t>Tunga Woruboka</t>
  </si>
  <si>
    <t>Babete</t>
  </si>
  <si>
    <t>Blebara</t>
  </si>
  <si>
    <t>Tunga Gawura</t>
  </si>
  <si>
    <t>Semobara</t>
  </si>
  <si>
    <t>Isiolea</t>
  </si>
  <si>
    <t>Tunga Bagubagu</t>
  </si>
  <si>
    <t>Gidanpanu</t>
  </si>
  <si>
    <t>Kisaka Palace</t>
  </si>
  <si>
    <t>Tunga Pura Pura</t>
  </si>
  <si>
    <t>Bamo</t>
  </si>
  <si>
    <t>Dogara</t>
  </si>
  <si>
    <t>Kobizi</t>
  </si>
  <si>
    <t>Tunga Abu</t>
  </si>
  <si>
    <t>Bansazi</t>
  </si>
  <si>
    <t>Tunga Sarki Noma</t>
  </si>
  <si>
    <t>Gbeswa</t>
  </si>
  <si>
    <t>Gbenkua</t>
  </si>
  <si>
    <t>Tunga Hausaje</t>
  </si>
  <si>
    <t>Wojibe</t>
  </si>
  <si>
    <t>Kugiji</t>
  </si>
  <si>
    <t>Kugiji MPHC</t>
  </si>
  <si>
    <t>Danzi</t>
  </si>
  <si>
    <t>Wazibe</t>
  </si>
  <si>
    <t>Sabo Gari</t>
  </si>
  <si>
    <t>Oroji Camp</t>
  </si>
  <si>
    <t>Alhaji Daki Camp</t>
  </si>
  <si>
    <t>Garikare Camp</t>
  </si>
  <si>
    <t>Banisulla</t>
  </si>
  <si>
    <t>Tunga Alhaji Kordo</t>
  </si>
  <si>
    <t>Kinaki Oga</t>
  </si>
  <si>
    <t>Ruga Dama</t>
  </si>
  <si>
    <t>Bukolo</t>
  </si>
  <si>
    <t>Bauche</t>
  </si>
  <si>
    <t>Saraki Buran</t>
  </si>
  <si>
    <t>Sheu Buran</t>
  </si>
  <si>
    <t>Shirigwaria</t>
  </si>
  <si>
    <t>Shirigwaria PHC</t>
  </si>
  <si>
    <t>Tunga Alhaji Kato</t>
  </si>
  <si>
    <t xml:space="preserve">Shirigwaria Junction </t>
  </si>
  <si>
    <t>Alhaji Maiye</t>
  </si>
  <si>
    <t>Ahmadu Sisia Fulani</t>
  </si>
  <si>
    <t>Demo Shirigwaria Camp</t>
  </si>
  <si>
    <t>Sarkin Jodi Camp</t>
  </si>
  <si>
    <t>Makewizi Bara</t>
  </si>
  <si>
    <t>Gbesabara</t>
  </si>
  <si>
    <t>Umar Sanda Camp</t>
  </si>
  <si>
    <t>Faroq Fulani Camp</t>
  </si>
  <si>
    <t>Bezira</t>
  </si>
  <si>
    <t>Denmo Ganda Bezira</t>
  </si>
  <si>
    <t>Danmo Gandu Camp</t>
  </si>
  <si>
    <t>Alhaji Maji Camp</t>
  </si>
  <si>
    <t>Fulani Adamu Camp</t>
  </si>
  <si>
    <t>Bezira Kobibara</t>
  </si>
  <si>
    <t>Bezira PHC</t>
  </si>
  <si>
    <t>Camp</t>
  </si>
  <si>
    <t>Camp PHC</t>
  </si>
  <si>
    <t>it is highly flooded during raining season due to some bad bridges linking the roads</t>
  </si>
  <si>
    <t>Sangaga</t>
  </si>
  <si>
    <t>Bawa Buran</t>
  </si>
  <si>
    <t>Baagunu Buran</t>
  </si>
  <si>
    <t>Tunga Yusuf Buran Guruma</t>
  </si>
  <si>
    <t>Tungan Mai Gemu</t>
  </si>
  <si>
    <t>Danzuru Camp</t>
  </si>
  <si>
    <t>Suma Bara Camp</t>
  </si>
  <si>
    <t>Karo</t>
  </si>
  <si>
    <t>Gbesikoko</t>
  </si>
  <si>
    <t>Awase</t>
  </si>
  <si>
    <t>Nanu Sani</t>
  </si>
  <si>
    <t>Nanu Dogo Daji</t>
  </si>
  <si>
    <t>Cango Buran</t>
  </si>
  <si>
    <t>Corna</t>
  </si>
  <si>
    <t>Angiri</t>
  </si>
  <si>
    <t>Yakinpete</t>
  </si>
  <si>
    <t>Nanu</t>
  </si>
  <si>
    <t>Nanu PHC</t>
  </si>
  <si>
    <t>Truck-Boat-Truck</t>
  </si>
  <si>
    <t>it is highly flooded during raining season due to the riverine area and requires boat to transport people and commodities</t>
  </si>
  <si>
    <t>Jobiga</t>
  </si>
  <si>
    <t>Alhaji Halidu Ardo</t>
  </si>
  <si>
    <t>Ibrahim Garba Camp</t>
  </si>
  <si>
    <t>Kpabe Buran</t>
  </si>
  <si>
    <t>Wayezy</t>
  </si>
  <si>
    <t>Nanu Pilapila</t>
  </si>
  <si>
    <t>Kinkini</t>
  </si>
  <si>
    <t>Kinikini PHC</t>
  </si>
  <si>
    <t>Sanazi</t>
  </si>
  <si>
    <t>Budo Kuka</t>
  </si>
  <si>
    <t>Budo Tailor</t>
  </si>
  <si>
    <t>Budo Wakili</t>
  </si>
  <si>
    <t>Budo Islamiyya</t>
  </si>
  <si>
    <t>Alafara</t>
  </si>
  <si>
    <t>Ankoamo</t>
  </si>
  <si>
    <t>Zatobia</t>
  </si>
  <si>
    <t>Abati Alara</t>
  </si>
  <si>
    <t>Tepatan</t>
  </si>
  <si>
    <t>Tepatan PHC</t>
  </si>
  <si>
    <t>15km to Shao PHC</t>
  </si>
  <si>
    <t>-</t>
  </si>
  <si>
    <t>Vehicle</t>
  </si>
  <si>
    <t>Tepatan Oke</t>
  </si>
  <si>
    <t>Iya Aro</t>
  </si>
  <si>
    <t>Abiodun</t>
  </si>
  <si>
    <t>Agbara Abati</t>
  </si>
  <si>
    <t>Gambari Abati</t>
  </si>
  <si>
    <t>Jokolu</t>
  </si>
  <si>
    <t>Amodi</t>
  </si>
  <si>
    <t>Kiribi</t>
  </si>
  <si>
    <t>Kiribi PHC</t>
  </si>
  <si>
    <t>20km to Shao PHC</t>
  </si>
  <si>
    <t>vehcle</t>
  </si>
  <si>
    <t>Gidaje</t>
  </si>
  <si>
    <t>Monsakore</t>
  </si>
  <si>
    <t>Dogo</t>
  </si>
  <si>
    <t>Elesin nla</t>
  </si>
  <si>
    <t>Ojulogbo</t>
  </si>
  <si>
    <t xml:space="preserve">Shao Ile </t>
  </si>
  <si>
    <t>Gaa Mababa</t>
  </si>
  <si>
    <t>Gaa Alhaji Saliu</t>
  </si>
  <si>
    <t>Gaa Fulani Bororo</t>
  </si>
  <si>
    <t>Gaa Muminu</t>
  </si>
  <si>
    <t>Budo-Are</t>
  </si>
  <si>
    <t>Ajia bako</t>
  </si>
  <si>
    <t>Ajia Bako PHC</t>
  </si>
  <si>
    <t>Elekoyangan</t>
  </si>
  <si>
    <t>Ile Mogaji Mallam Sulaima, Elekoyangan</t>
  </si>
  <si>
    <t>17km to Shao PHC</t>
  </si>
  <si>
    <t>It is a student populated area</t>
  </si>
  <si>
    <t>Kawu</t>
  </si>
  <si>
    <t>Hassan</t>
  </si>
  <si>
    <t>Boyi</t>
  </si>
  <si>
    <t>Ara</t>
  </si>
  <si>
    <t>Mogaji</t>
  </si>
  <si>
    <t>Balape</t>
  </si>
  <si>
    <t>Asunan</t>
  </si>
  <si>
    <t>Gaa Asunanra</t>
  </si>
  <si>
    <t>Gaa Akuo</t>
  </si>
  <si>
    <t>Poly Coster</t>
  </si>
  <si>
    <t>Ajanaku</t>
  </si>
  <si>
    <t>Agar</t>
  </si>
  <si>
    <t>Agar PHC</t>
  </si>
  <si>
    <t>90Km to Shao PHC</t>
  </si>
  <si>
    <t>For easy access to the  DH Community, it is advise to move from Shao through Oko-Olowo.</t>
  </si>
  <si>
    <t>Agbaa</t>
  </si>
  <si>
    <t>Agbaku</t>
  </si>
  <si>
    <t>Gaa Loke</t>
  </si>
  <si>
    <t>Gaa Paku</t>
  </si>
  <si>
    <t>Gaa Oponda</t>
  </si>
  <si>
    <t>Gaa Kawu</t>
  </si>
  <si>
    <t>Gaa Omilende</t>
  </si>
  <si>
    <t>Gaa Olajide</t>
  </si>
  <si>
    <t>Olomigbona</t>
  </si>
  <si>
    <t>Gari</t>
  </si>
  <si>
    <t>Kekere Ekun</t>
  </si>
  <si>
    <t>Abe Ope</t>
  </si>
  <si>
    <t>Adegunduro</t>
  </si>
  <si>
    <t>Baba Tapa</t>
  </si>
  <si>
    <t>Onigari</t>
  </si>
  <si>
    <t>Gaa Ajagbe</t>
  </si>
  <si>
    <t>Gaa Kogba</t>
  </si>
  <si>
    <t>There is presence of a river</t>
  </si>
  <si>
    <t>Motorcycle</t>
  </si>
  <si>
    <t>There would be engagement of Motocycle for conveying ITN for about 1Km distnace</t>
  </si>
  <si>
    <t>Gaa Koje</t>
  </si>
  <si>
    <t>Gaa Nimata</t>
  </si>
  <si>
    <t>Gaa Olofere</t>
  </si>
  <si>
    <t>Gaa Sipata</t>
  </si>
  <si>
    <t>Arobadi</t>
  </si>
  <si>
    <t>Igbo Alawuyan 1</t>
  </si>
  <si>
    <t>Igbo Aale</t>
  </si>
  <si>
    <t>Olorunlana</t>
  </si>
  <si>
    <t>Gaa Alateko</t>
  </si>
  <si>
    <t>Somope</t>
  </si>
  <si>
    <t>Busamu</t>
  </si>
  <si>
    <t>Gaa Adara</t>
  </si>
  <si>
    <t>Elesin-nla</t>
  </si>
  <si>
    <t>Olori Ologbo</t>
  </si>
  <si>
    <t>Arobadi PHC</t>
  </si>
  <si>
    <t>30km Shao PHC</t>
  </si>
  <si>
    <t>The Settlement are far from each others, so there will be need for more vehicles to coney ITNs</t>
  </si>
  <si>
    <t>Lawoyin 1</t>
  </si>
  <si>
    <t>Biala</t>
  </si>
  <si>
    <t>Alateko</t>
  </si>
  <si>
    <t>Panbo</t>
  </si>
  <si>
    <t>Paku</t>
  </si>
  <si>
    <t>Binukonu</t>
  </si>
  <si>
    <t>Adara</t>
  </si>
  <si>
    <t>Ajuba</t>
  </si>
  <si>
    <t>Budu</t>
  </si>
  <si>
    <t>Alafara /Orisunbare</t>
  </si>
  <si>
    <t>Riverine area</t>
  </si>
  <si>
    <t>The vehicle will have to take another longer route during wet seaon</t>
  </si>
  <si>
    <t>Salako</t>
  </si>
  <si>
    <t>Kulende</t>
  </si>
  <si>
    <t>Oteleko</t>
  </si>
  <si>
    <t>Ita Yanmuyanmu</t>
  </si>
  <si>
    <t>Guniyan</t>
  </si>
  <si>
    <t>Igbo Alawuyan 2</t>
  </si>
  <si>
    <t>Gaa Ajao</t>
  </si>
  <si>
    <t>Gaa Panbo</t>
  </si>
  <si>
    <t>Gaa Guniyan</t>
  </si>
  <si>
    <t>Lawoyin 2</t>
  </si>
  <si>
    <t>Agbele</t>
  </si>
  <si>
    <t>Weru Deseni</t>
  </si>
  <si>
    <t>the route is not motorable</t>
  </si>
  <si>
    <t>there would be need for engagement of Motocycle</t>
  </si>
  <si>
    <t>Oloduku</t>
  </si>
  <si>
    <t>Sipata</t>
  </si>
  <si>
    <t>Iyanakere</t>
  </si>
  <si>
    <t>Ago Tolotolo</t>
  </si>
  <si>
    <t>Babadudu Primary Health Centre</t>
  </si>
  <si>
    <t>Gaa Babadudu</t>
  </si>
  <si>
    <t>Gambe</t>
  </si>
  <si>
    <t>Gaa Gambe</t>
  </si>
  <si>
    <t>Jodoma</t>
  </si>
  <si>
    <t>Afunkinkin</t>
  </si>
  <si>
    <t>Agbaku Eji</t>
  </si>
  <si>
    <t>Agbaku-Eji Health Centre</t>
  </si>
  <si>
    <t>Agbaku eji Health Center</t>
  </si>
  <si>
    <t xml:space="preserve">50km to Shao </t>
  </si>
  <si>
    <t>Gaa Agbaku Eji</t>
  </si>
  <si>
    <t>Gaa Idi Ose</t>
  </si>
  <si>
    <t>Gaa dogo</t>
  </si>
  <si>
    <t>Akuo Pakiti</t>
  </si>
  <si>
    <t>Gaa Akuo Pakiti</t>
  </si>
  <si>
    <t>Oke Osee</t>
  </si>
  <si>
    <t>Labaje</t>
  </si>
  <si>
    <t>Onigbera</t>
  </si>
  <si>
    <t>Igbo Emu</t>
  </si>
  <si>
    <t>Igbo Emu Primary Health Care</t>
  </si>
  <si>
    <t>60km to Shao PHC</t>
  </si>
  <si>
    <t>the settlements in the ward are dispersed and far from each others</t>
  </si>
  <si>
    <t>Gaa Igbo Emu</t>
  </si>
  <si>
    <t>Jobbo/Ogubo</t>
  </si>
  <si>
    <t>Ariori</t>
  </si>
  <si>
    <t>Gaa Dare</t>
  </si>
  <si>
    <t>Afoda</t>
  </si>
  <si>
    <t>Mama</t>
  </si>
  <si>
    <t>Gaa mama</t>
  </si>
  <si>
    <t>Gidaje Ifayabale</t>
  </si>
  <si>
    <t>Alhassan</t>
  </si>
  <si>
    <t>Gaa Alhassan</t>
  </si>
  <si>
    <t>Seji</t>
  </si>
  <si>
    <t>Gori</t>
  </si>
  <si>
    <t xml:space="preserve">Odunade  </t>
  </si>
  <si>
    <t>Eleree</t>
  </si>
  <si>
    <t xml:space="preserve">Igbira </t>
  </si>
  <si>
    <t>Gaa Yakubu 2</t>
  </si>
  <si>
    <t>Gaa Akunnu</t>
  </si>
  <si>
    <t>Alagbon Oke Adun</t>
  </si>
  <si>
    <t>Bode Saadu</t>
  </si>
  <si>
    <t>Daudu Compound</t>
  </si>
  <si>
    <t xml:space="preserve">Magaji Compound </t>
  </si>
  <si>
    <t>Taiwo Road</t>
  </si>
  <si>
    <t>Laufe Road</t>
  </si>
  <si>
    <t>Eleko Compound</t>
  </si>
  <si>
    <t>Bode Saadu PHC</t>
  </si>
  <si>
    <t>0.5km to LG Secretariat</t>
  </si>
  <si>
    <t>Afolabi Road</t>
  </si>
  <si>
    <t>Isale Basa</t>
  </si>
  <si>
    <t>Visco</t>
  </si>
  <si>
    <t>Magaji Ekejo's House, Ekejo</t>
  </si>
  <si>
    <t>30km to LG secretariat</t>
  </si>
  <si>
    <t>Gaa Ekejo</t>
  </si>
  <si>
    <t>Paro</t>
  </si>
  <si>
    <t>Presence of River</t>
  </si>
  <si>
    <t>Gaa Meketa</t>
  </si>
  <si>
    <t>Gaa Monso</t>
  </si>
  <si>
    <t>Tapa Buka</t>
  </si>
  <si>
    <t>Daudu</t>
  </si>
  <si>
    <t>Duse</t>
  </si>
  <si>
    <t>The bridge in not good, the alternative route is Sabo gada road.</t>
  </si>
  <si>
    <t>Gaa Duse</t>
  </si>
  <si>
    <t>Amunlagi</t>
  </si>
  <si>
    <t>Anun-Olu</t>
  </si>
  <si>
    <t>Barack</t>
  </si>
  <si>
    <t>Gbangba</t>
  </si>
  <si>
    <t>Manraba Kifi</t>
  </si>
  <si>
    <t>Malete</t>
  </si>
  <si>
    <t>Isale Arihun</t>
  </si>
  <si>
    <t>Saranga</t>
  </si>
  <si>
    <t>Orogun</t>
  </si>
  <si>
    <t>Lower-Locos</t>
  </si>
  <si>
    <t>Buhari</t>
  </si>
  <si>
    <t>Upper-Locos</t>
  </si>
  <si>
    <t>Monda</t>
  </si>
  <si>
    <t>Mogaji Lakanla's House, Lakanla</t>
  </si>
  <si>
    <t>20km to Moro LG Secretariat</t>
  </si>
  <si>
    <t>Oke Aje</t>
  </si>
  <si>
    <t>Gaa Magoro</t>
  </si>
  <si>
    <t>Gaa Jagabanu</t>
  </si>
  <si>
    <t>Awesu</t>
  </si>
  <si>
    <t>Alagongon</t>
  </si>
  <si>
    <t>Gaa Alagongon</t>
  </si>
  <si>
    <t>Gaa Oke Odo Alagongon</t>
  </si>
  <si>
    <t>Idiapa</t>
  </si>
  <si>
    <t>Gaa Idiapa</t>
  </si>
  <si>
    <t>Gaa Ogunbo</t>
  </si>
  <si>
    <t>Olola</t>
  </si>
  <si>
    <t>Ahere</t>
  </si>
  <si>
    <t>Gaa Ahere</t>
  </si>
  <si>
    <t>Lasaki</t>
  </si>
  <si>
    <t>Gaa Lasaki</t>
  </si>
  <si>
    <t>Fala</t>
  </si>
  <si>
    <t>Gaa Fala</t>
  </si>
  <si>
    <t>Gaa Lanigon</t>
  </si>
  <si>
    <t>Gaa Gbari Lasaki</t>
  </si>
  <si>
    <t>Ejidongari</t>
  </si>
  <si>
    <t>Ejidongari PHC</t>
  </si>
  <si>
    <t>105km to Bode Saadu</t>
  </si>
  <si>
    <t>Aniya</t>
  </si>
  <si>
    <t>Adebiyi</t>
  </si>
  <si>
    <t>Alagbaja</t>
  </si>
  <si>
    <t>Gboro</t>
  </si>
  <si>
    <t>Sanu</t>
  </si>
  <si>
    <t>Gado</t>
  </si>
  <si>
    <t>Mogaji Ogunbo</t>
  </si>
  <si>
    <t>Elegberun</t>
  </si>
  <si>
    <t>Fanto</t>
  </si>
  <si>
    <t>Gaa Alagbon</t>
  </si>
  <si>
    <t>Budo Ladeyo</t>
  </si>
  <si>
    <t>Olaigbe</t>
  </si>
  <si>
    <t>Obadimeji</t>
  </si>
  <si>
    <t>Gaa Bagudu</t>
  </si>
  <si>
    <t>Dadi</t>
  </si>
  <si>
    <t>Elelu Idiapa</t>
  </si>
  <si>
    <t>Eleni</t>
  </si>
  <si>
    <t>Gaa Aladie</t>
  </si>
  <si>
    <t>Agogo</t>
  </si>
  <si>
    <t>Gaa Agogo</t>
  </si>
  <si>
    <t>Owu Dudu</t>
  </si>
  <si>
    <t>Badaru</t>
  </si>
  <si>
    <t>Gaa Badaru</t>
  </si>
  <si>
    <t>Gaa Budo Are</t>
  </si>
  <si>
    <t>Budo Agbe</t>
  </si>
  <si>
    <t>Baba Akano Ekun House, Budo Agbe</t>
  </si>
  <si>
    <t>210km to Bode Saadu</t>
  </si>
  <si>
    <t>Long distance and bad road</t>
  </si>
  <si>
    <t xml:space="preserve">The place is very far and the road is very bad for vehicle to ply </t>
  </si>
  <si>
    <t>Alasia</t>
  </si>
  <si>
    <t xml:space="preserve">Faje </t>
  </si>
  <si>
    <t>Sajah</t>
  </si>
  <si>
    <t>Gaa Sajah</t>
  </si>
  <si>
    <t>Olokiti nla</t>
  </si>
  <si>
    <t>Afo</t>
  </si>
  <si>
    <t>Gaa Olokiti nla</t>
  </si>
  <si>
    <t>Odunade Olokiti</t>
  </si>
  <si>
    <t>Olokiti Koto Oje</t>
  </si>
  <si>
    <t>Gaa Olokiti Koto oje</t>
  </si>
  <si>
    <t>Gaa Dogo Ruha</t>
  </si>
  <si>
    <t>Gaa Wokili</t>
  </si>
  <si>
    <t>Gidan Hausawa Olokiti</t>
  </si>
  <si>
    <t>Gidan Gbuari</t>
  </si>
  <si>
    <t>Gaa Sule</t>
  </si>
  <si>
    <t>Sabon Gada</t>
  </si>
  <si>
    <t>Angua Dazu</t>
  </si>
  <si>
    <t>Gaa Mangorori</t>
  </si>
  <si>
    <t>Mallam Abubakar Sheriki Fulani Compound, Gaa Mangorori</t>
  </si>
  <si>
    <t>250km to Bode Saadu</t>
  </si>
  <si>
    <t>The route is very far and there is presence of River on the road.</t>
  </si>
  <si>
    <t>Kangolobe</t>
  </si>
  <si>
    <t>Asa 1</t>
  </si>
  <si>
    <t>Asa 2</t>
  </si>
  <si>
    <t>Onigarawa</t>
  </si>
  <si>
    <t>Onipanu</t>
  </si>
  <si>
    <t>Onipede</t>
  </si>
  <si>
    <t>Jebba</t>
  </si>
  <si>
    <t>Oke Imam</t>
  </si>
  <si>
    <t>Oke Mission</t>
  </si>
  <si>
    <t>Garika West</t>
  </si>
  <si>
    <t>Garika North</t>
  </si>
  <si>
    <t>Coca cola</t>
  </si>
  <si>
    <t>Labour Camp</t>
  </si>
  <si>
    <t>Egberiomoh</t>
  </si>
  <si>
    <t>Labour Camp Zuru</t>
  </si>
  <si>
    <t>Owolabi</t>
  </si>
  <si>
    <t>Osie</t>
  </si>
  <si>
    <t>Onigbenra</t>
  </si>
  <si>
    <t xml:space="preserve">Gaa Agbaku </t>
  </si>
  <si>
    <t>New site</t>
  </si>
  <si>
    <t>Alagbon Meta</t>
  </si>
  <si>
    <t>New Jebba</t>
  </si>
  <si>
    <t>Kwara Specialist Hospital, Jebba</t>
  </si>
  <si>
    <t>18km to Bode Saadu</t>
  </si>
  <si>
    <t>New Quarters</t>
  </si>
  <si>
    <t>Oke Yaro</t>
  </si>
  <si>
    <t>Oke Bassa</t>
  </si>
  <si>
    <t>Oke-Dede</t>
  </si>
  <si>
    <t>New Colony</t>
  </si>
  <si>
    <t>Old Colony</t>
  </si>
  <si>
    <t>Aho Area</t>
  </si>
  <si>
    <t>Jebba PHC, Jebba</t>
  </si>
  <si>
    <t>Iyana Bacita</t>
  </si>
  <si>
    <t>Alafia Kwara, Iyana Bacita</t>
  </si>
  <si>
    <t>9km to Bode Saadu</t>
  </si>
  <si>
    <t>Budo Salami</t>
  </si>
  <si>
    <t>Gbanda 1</t>
  </si>
  <si>
    <t>Biribiri</t>
  </si>
  <si>
    <t>Eletasoroko</t>
  </si>
  <si>
    <t>Zuru Biribiri</t>
  </si>
  <si>
    <t>Isakara</t>
  </si>
  <si>
    <t>Ile Pupa</t>
  </si>
  <si>
    <t>Gbanda 2</t>
  </si>
  <si>
    <t>Fade</t>
  </si>
  <si>
    <t>Roruwa</t>
  </si>
  <si>
    <t>Ataba</t>
  </si>
  <si>
    <t>Mofara</t>
  </si>
  <si>
    <t>Asorogun</t>
  </si>
  <si>
    <t>Beager</t>
  </si>
  <si>
    <t>Ipata</t>
  </si>
  <si>
    <t>Station Road</t>
  </si>
  <si>
    <t>Idiagbon</t>
  </si>
  <si>
    <t>Oke Oja</t>
  </si>
  <si>
    <t>Oba Abdulkadir's Palace Oke-Oja</t>
  </si>
  <si>
    <t>Alegongo</t>
  </si>
  <si>
    <t>Oke Omoda</t>
  </si>
  <si>
    <t>Oke Temidire</t>
  </si>
  <si>
    <t>Baba Oloya</t>
  </si>
  <si>
    <t>Angua Sayo</t>
  </si>
  <si>
    <t>Angua Musa</t>
  </si>
  <si>
    <t>Angua Wade</t>
  </si>
  <si>
    <t>Logun Zuru</t>
  </si>
  <si>
    <t>Angua Danlami</t>
  </si>
  <si>
    <t>Zuru Fagan</t>
  </si>
  <si>
    <t>Fagan</t>
  </si>
  <si>
    <t>Zanmanagi</t>
  </si>
  <si>
    <t>Angua Kaima</t>
  </si>
  <si>
    <t>Angua Yusuf</t>
  </si>
  <si>
    <t>Gaa Tuckye</t>
  </si>
  <si>
    <t>Gaa Keke</t>
  </si>
  <si>
    <t>Gaa Alhaji Alfa</t>
  </si>
  <si>
    <t>Gaa Taiye</t>
  </si>
  <si>
    <t>Jehunkunu</t>
  </si>
  <si>
    <t>Elegburu</t>
  </si>
  <si>
    <t>Omoni Etile</t>
  </si>
  <si>
    <t>Omoni Etile PHC</t>
  </si>
  <si>
    <t>80km to Shao</t>
  </si>
  <si>
    <t>Jeunkunnu</t>
  </si>
  <si>
    <t>Tap Olosho</t>
  </si>
  <si>
    <t>Ago/Gaa Ago</t>
  </si>
  <si>
    <t>Apodu/Gaa</t>
  </si>
  <si>
    <t>Seko/Gaa</t>
  </si>
  <si>
    <t>Olobi</t>
  </si>
  <si>
    <t>Oniaba</t>
  </si>
  <si>
    <t>Gaa Gonga</t>
  </si>
  <si>
    <t>Alakasu/Gaa</t>
  </si>
  <si>
    <t>Adejimin/Gaa</t>
  </si>
  <si>
    <t>Monrata/Gaa</t>
  </si>
  <si>
    <t>Alapansanpa</t>
  </si>
  <si>
    <t>Jeje/Ogunsekan</t>
  </si>
  <si>
    <t>Oyedele/Gaa</t>
  </si>
  <si>
    <t>Omoni Iju/Babatapa</t>
  </si>
  <si>
    <t>Gaari/Onigarawa</t>
  </si>
  <si>
    <t>Ayenigba</t>
  </si>
  <si>
    <t>Maloto</t>
  </si>
  <si>
    <t>Asipa</t>
  </si>
  <si>
    <t>Logun</t>
  </si>
  <si>
    <t>Magaji Olowu's House, Olowu</t>
  </si>
  <si>
    <t>160km to Shao PHC</t>
  </si>
  <si>
    <t>Oniko</t>
  </si>
  <si>
    <t>Agogo Ija</t>
  </si>
  <si>
    <t>Ondo/Gaa</t>
  </si>
  <si>
    <t>Omotosho</t>
  </si>
  <si>
    <t>Long distance and Riverine</t>
  </si>
  <si>
    <t>Bicycle</t>
  </si>
  <si>
    <t>Gaa Bologun</t>
  </si>
  <si>
    <t>Arawa/Gaa</t>
  </si>
  <si>
    <t>Iseyin</t>
  </si>
  <si>
    <t>Kanbi</t>
  </si>
  <si>
    <t>Diko</t>
  </si>
  <si>
    <t>Odonigi</t>
  </si>
  <si>
    <t>Gaa Monde</t>
  </si>
  <si>
    <t>Omini Gbangba</t>
  </si>
  <si>
    <t>Lanwa</t>
  </si>
  <si>
    <t>Budo Amoh</t>
  </si>
  <si>
    <t>Agongo</t>
  </si>
  <si>
    <t>Eleja Zulu</t>
  </si>
  <si>
    <t>Eleja Raaji</t>
  </si>
  <si>
    <t>Elebu</t>
  </si>
  <si>
    <t>Gaa Elebu</t>
  </si>
  <si>
    <t>Agbeloba Awuyan</t>
  </si>
  <si>
    <t>Elegun</t>
  </si>
  <si>
    <t>Abupata</t>
  </si>
  <si>
    <t>Budo Ode</t>
  </si>
  <si>
    <t>Gaa Budo Ode</t>
  </si>
  <si>
    <t>Aiyelekan</t>
  </si>
  <si>
    <t>Gaa Aiyelekan</t>
  </si>
  <si>
    <t>Bako</t>
  </si>
  <si>
    <t>Gaa Bako</t>
  </si>
  <si>
    <t>Gbodi</t>
  </si>
  <si>
    <t>Gaa Gbodi</t>
  </si>
  <si>
    <t>Eleja Lanwa</t>
  </si>
  <si>
    <t>Station Lanwa</t>
  </si>
  <si>
    <t>Gaa Station</t>
  </si>
  <si>
    <t>Lanwa Township</t>
  </si>
  <si>
    <t>Lanwa Primary Health Center</t>
  </si>
  <si>
    <t>110km to Bode Saadu</t>
  </si>
  <si>
    <t>Agbeloba Lanwa</t>
  </si>
  <si>
    <t>Budo Ayan</t>
  </si>
  <si>
    <t>Ganbe Tukuru</t>
  </si>
  <si>
    <t>Gaa Ganbe</t>
  </si>
  <si>
    <t>Okoko</t>
  </si>
  <si>
    <t>Agbeloba Okoko</t>
  </si>
  <si>
    <t>Gbugudu Lanwa</t>
  </si>
  <si>
    <t>Gaa Gbugudu</t>
  </si>
  <si>
    <t>Gaa Lanwa</t>
  </si>
  <si>
    <t>Gwari Bako</t>
  </si>
  <si>
    <t>Dukawa Gbodi</t>
  </si>
  <si>
    <t>Malete PHC</t>
  </si>
  <si>
    <t xml:space="preserve">Malete PHC </t>
  </si>
  <si>
    <t>25km to Shao PHC</t>
  </si>
  <si>
    <t>Safari</t>
  </si>
  <si>
    <t>Alhaji Ayuba Mustapha House, Safari</t>
  </si>
  <si>
    <t>27km to Shao</t>
  </si>
  <si>
    <t>Igbo Efon</t>
  </si>
  <si>
    <t>Gaa-Alapo</t>
  </si>
  <si>
    <t>Okete Inu</t>
  </si>
  <si>
    <t>Okete Titi</t>
  </si>
  <si>
    <t>Akata</t>
  </si>
  <si>
    <t>Gaa Akata</t>
  </si>
  <si>
    <t>Okoru</t>
  </si>
  <si>
    <t>Gaa Okoru</t>
  </si>
  <si>
    <t>Abegba</t>
  </si>
  <si>
    <t>Kodongo</t>
  </si>
  <si>
    <t>Tegbesun</t>
  </si>
  <si>
    <t>Gaa Tegbesun</t>
  </si>
  <si>
    <t>Gaa Ayekale</t>
  </si>
  <si>
    <t>Gaa Papa</t>
  </si>
  <si>
    <t>The Settlement is prone to be waterlogged</t>
  </si>
  <si>
    <t>Jagodo</t>
  </si>
  <si>
    <t>Gaa Jagodo</t>
  </si>
  <si>
    <t>Manso</t>
  </si>
  <si>
    <t>Gaa Manso</t>
  </si>
  <si>
    <t>Gbugudu</t>
  </si>
  <si>
    <t>Gaa Abijo</t>
  </si>
  <si>
    <t>Gaa Gado</t>
  </si>
  <si>
    <t>Busamu Adu</t>
  </si>
  <si>
    <t>Igbo Oreku</t>
  </si>
  <si>
    <t>Megida</t>
  </si>
  <si>
    <t>Ipaye Health Center</t>
  </si>
  <si>
    <t>Dispersed, large area of land</t>
  </si>
  <si>
    <t>Due to the large expanse area of the ward, two DHs were chosen. Each team is to work for 6 days instead of 12 days</t>
  </si>
  <si>
    <t>Adamira</t>
  </si>
  <si>
    <t>Igbo Omanle</t>
  </si>
  <si>
    <t>Onilu</t>
  </si>
  <si>
    <t>Igbo Iroko</t>
  </si>
  <si>
    <t>Alajojo Oke</t>
  </si>
  <si>
    <t>Alajojo Isale</t>
  </si>
  <si>
    <t>Ita arun</t>
  </si>
  <si>
    <t>Oniwa</t>
  </si>
  <si>
    <t>Olopele</t>
  </si>
  <si>
    <t>Gaa Olopele</t>
  </si>
  <si>
    <t>Akata Megida</t>
  </si>
  <si>
    <t>Alakara</t>
  </si>
  <si>
    <t>Ajisaye</t>
  </si>
  <si>
    <t>Jiwa Olowo</t>
  </si>
  <si>
    <t>Gaa Alaro</t>
  </si>
  <si>
    <t>Osingini</t>
  </si>
  <si>
    <t>Dagi</t>
  </si>
  <si>
    <t>Dagi Health Center</t>
  </si>
  <si>
    <t>82km Shao PHC</t>
  </si>
  <si>
    <t>Budo loke</t>
  </si>
  <si>
    <t>Jokoro</t>
  </si>
  <si>
    <t>Alagbo</t>
  </si>
  <si>
    <t>Gaa Alagbo</t>
  </si>
  <si>
    <t>Onisuni</t>
  </si>
  <si>
    <t>Megida Iju</t>
  </si>
  <si>
    <t>Gaa Popo</t>
  </si>
  <si>
    <t>Igbo elemi</t>
  </si>
  <si>
    <t>Abere Ijo</t>
  </si>
  <si>
    <t>Dagbenun</t>
  </si>
  <si>
    <t>Budo Oki</t>
  </si>
  <si>
    <t>Akata Adegbola</t>
  </si>
  <si>
    <t>Olorobo</t>
  </si>
  <si>
    <t>Awuyan</t>
  </si>
  <si>
    <t>Popoola</t>
  </si>
  <si>
    <t>Olowo Aman</t>
  </si>
  <si>
    <t>Oloworu</t>
  </si>
  <si>
    <t>Onilearo iju</t>
  </si>
  <si>
    <t>Gaa asingini</t>
  </si>
  <si>
    <t>Okemi</t>
  </si>
  <si>
    <t>Alufa Oterere</t>
  </si>
  <si>
    <t>Alufa Oterere Health Center</t>
  </si>
  <si>
    <t>Gaa Alufa</t>
  </si>
  <si>
    <t>Ladabu</t>
  </si>
  <si>
    <t>Saki</t>
  </si>
  <si>
    <t>Gaa Saki</t>
  </si>
  <si>
    <t>Meraya</t>
  </si>
  <si>
    <t>Maya</t>
  </si>
  <si>
    <t>Olowode</t>
  </si>
  <si>
    <t>Olowode Health Center</t>
  </si>
  <si>
    <t>120km to Bode Saadu</t>
  </si>
  <si>
    <t>Kaba</t>
  </si>
  <si>
    <t>Gaa Orogan</t>
  </si>
  <si>
    <t>Gaa Okemi</t>
  </si>
  <si>
    <t>Zuru Camp</t>
  </si>
  <si>
    <t>Agbeloba 1</t>
  </si>
  <si>
    <t>Riverine pLace</t>
  </si>
  <si>
    <t>the road is not motorable</t>
  </si>
  <si>
    <t>Agbeloba 2</t>
  </si>
  <si>
    <t>Riverive Place</t>
  </si>
  <si>
    <t>Ogbagba</t>
  </si>
  <si>
    <t>Yaye</t>
  </si>
  <si>
    <t>Lasale</t>
  </si>
  <si>
    <t>Yesele</t>
  </si>
  <si>
    <t>Gaa Afari</t>
  </si>
  <si>
    <t>Ganbe Budonla</t>
  </si>
  <si>
    <t>Ganbe Oloko</t>
  </si>
  <si>
    <t>Okutala</t>
  </si>
  <si>
    <t>Okutatala</t>
  </si>
  <si>
    <t>Okutala PHC</t>
  </si>
  <si>
    <t>100km to Bode Saadu</t>
  </si>
  <si>
    <t>Sumeila</t>
  </si>
  <si>
    <t>Atawin</t>
  </si>
  <si>
    <t>Fulani Okutala</t>
  </si>
  <si>
    <t>Jowa Idisin</t>
  </si>
  <si>
    <t>Abogunrin</t>
  </si>
  <si>
    <t>Jowa Ilufenwa</t>
  </si>
  <si>
    <t>Gaa Imodo</t>
  </si>
  <si>
    <t>Gaa Ige</t>
  </si>
  <si>
    <t>Amu</t>
  </si>
  <si>
    <t>Gaa Amu</t>
  </si>
  <si>
    <t>Agbankala 1</t>
  </si>
  <si>
    <t>Agbankala 2</t>
  </si>
  <si>
    <t>Egberiomo</t>
  </si>
  <si>
    <t>Suru-Egberiomo</t>
  </si>
  <si>
    <t>Gaa-Egberiomo</t>
  </si>
  <si>
    <t>Gbangbalako</t>
  </si>
  <si>
    <t>Gbangbalako PHC</t>
  </si>
  <si>
    <t>Gaa Gbangbalako</t>
  </si>
  <si>
    <t>Budo-Oba</t>
  </si>
  <si>
    <t>Gaa-Budo Oba</t>
  </si>
  <si>
    <t>Olokonla 1</t>
  </si>
  <si>
    <t>Olokonla PHC</t>
  </si>
  <si>
    <t>Olokonla PHC, Olokonla</t>
  </si>
  <si>
    <t>60km to Bode Saadu</t>
  </si>
  <si>
    <t>Olokonla 2</t>
  </si>
  <si>
    <t>Odentan</t>
  </si>
  <si>
    <t>Odentan PHC</t>
  </si>
  <si>
    <t>Oloya</t>
  </si>
  <si>
    <t>Oguntulu</t>
  </si>
  <si>
    <t>Odenta Titi</t>
  </si>
  <si>
    <t>Ajeteri</t>
  </si>
  <si>
    <t>Kukola</t>
  </si>
  <si>
    <t>Gaa Kukola</t>
  </si>
  <si>
    <t>Odunlade</t>
  </si>
  <si>
    <t>Akunnu</t>
  </si>
  <si>
    <t>Gaa Hausawa</t>
  </si>
  <si>
    <t>Gaa Ayuba</t>
  </si>
  <si>
    <t>Gaa Mohamadu</t>
  </si>
  <si>
    <t>Sabo-Gida</t>
  </si>
  <si>
    <t>Awon</t>
  </si>
  <si>
    <t>Oloru PHC</t>
  </si>
  <si>
    <t>10Km Shao PHC</t>
  </si>
  <si>
    <t>Mansara</t>
  </si>
  <si>
    <t>Suleiman Iyanda's House (Magaji Onigari)</t>
  </si>
  <si>
    <t>Budosale</t>
  </si>
  <si>
    <t>Kondo 1</t>
  </si>
  <si>
    <t>Kondo 2</t>
  </si>
  <si>
    <t>Onisapa</t>
  </si>
  <si>
    <t>Agedesere</t>
  </si>
  <si>
    <t>Gaa Agedesere</t>
  </si>
  <si>
    <t>Apoobo</t>
  </si>
  <si>
    <t>Gidage</t>
  </si>
  <si>
    <t>Oronnro</t>
  </si>
  <si>
    <t>Ogogo</t>
  </si>
  <si>
    <t>Gaa Ogogo</t>
  </si>
  <si>
    <t>Mumumi</t>
  </si>
  <si>
    <t>Gaa Mumumi</t>
  </si>
  <si>
    <t>Adamoh</t>
  </si>
  <si>
    <t>Gaa Adamoh</t>
  </si>
  <si>
    <t>Alagba</t>
  </si>
  <si>
    <t>Gaa Alagba</t>
  </si>
  <si>
    <t>Budorobo</t>
  </si>
  <si>
    <t>Ogunedun</t>
  </si>
  <si>
    <t>Mogaji Ogunedun's House, Ogunedun</t>
  </si>
  <si>
    <t>Gaa Ogunedun</t>
  </si>
  <si>
    <t>Olubija</t>
  </si>
  <si>
    <t>Gaa Olubija</t>
  </si>
  <si>
    <t>Gidage Yoruba</t>
  </si>
  <si>
    <t>Gaa Gidage</t>
  </si>
  <si>
    <t>Gaa Pekutu</t>
  </si>
  <si>
    <t>Oba Yoruba's House, Kanbi</t>
  </si>
  <si>
    <t>12km to Shao PHC</t>
  </si>
  <si>
    <t>Gaa Kanbi</t>
  </si>
  <si>
    <t>Pakunma</t>
  </si>
  <si>
    <t>Apoya PHC</t>
  </si>
  <si>
    <t>Shara</t>
  </si>
  <si>
    <t>Apata Oko/Agbogun</t>
  </si>
  <si>
    <t>Aroyehun</t>
  </si>
  <si>
    <t>Banigbe</t>
  </si>
  <si>
    <t>Hausa Aroyehun</t>
  </si>
  <si>
    <t>Makudi Farmer</t>
  </si>
  <si>
    <t>Lala</t>
  </si>
  <si>
    <t>Gaa Lala</t>
  </si>
  <si>
    <t>Budo Epo</t>
  </si>
  <si>
    <t>Kusanu</t>
  </si>
  <si>
    <t>Makudi</t>
  </si>
  <si>
    <t>Agbe Alagbede</t>
  </si>
  <si>
    <t>Amunkoko</t>
  </si>
  <si>
    <t>Maleke</t>
  </si>
  <si>
    <t>Abuduala</t>
  </si>
  <si>
    <t>Gaa Manleke</t>
  </si>
  <si>
    <t xml:space="preserve">Aro </t>
  </si>
  <si>
    <t>Obada Isale</t>
  </si>
  <si>
    <t>Gaa Aro</t>
  </si>
  <si>
    <t>Gaa Obada</t>
  </si>
  <si>
    <t>Budo Oke</t>
  </si>
  <si>
    <t>Gaa Budo Oke</t>
  </si>
  <si>
    <t>Gaa Gesinde</t>
  </si>
  <si>
    <t>Pakunmon</t>
  </si>
  <si>
    <t>Gaa Pakunmon</t>
  </si>
  <si>
    <t>Abanba</t>
  </si>
  <si>
    <t>Gaa Olobi</t>
  </si>
  <si>
    <t>Gaa Abanba</t>
  </si>
  <si>
    <t>Shao</t>
  </si>
  <si>
    <t>Ile Ogbeku</t>
  </si>
  <si>
    <t>Ayewu</t>
  </si>
  <si>
    <t>Express Area</t>
  </si>
  <si>
    <t>Lumon</t>
  </si>
  <si>
    <t>Gaa Lumon</t>
  </si>
  <si>
    <t>Idiko</t>
  </si>
  <si>
    <t>Gaa Idiko</t>
  </si>
  <si>
    <t>Iyadu</t>
  </si>
  <si>
    <t>4th ECWA</t>
  </si>
  <si>
    <t>Shao PHC, Shao</t>
  </si>
  <si>
    <t>0.0km</t>
  </si>
  <si>
    <t>Ile Onilu/Ile oru</t>
  </si>
  <si>
    <t>Oke Siniga</t>
  </si>
  <si>
    <t>Ode Alawon</t>
  </si>
  <si>
    <t>Alawon's House, Ode Alawon</t>
  </si>
  <si>
    <t>0.5km to Shao PHC</t>
  </si>
  <si>
    <t>Ode Are</t>
  </si>
  <si>
    <t>Opeyemi</t>
  </si>
  <si>
    <t>Isale Alfa</t>
  </si>
  <si>
    <t>Okekere</t>
  </si>
  <si>
    <t>Oke Lade</t>
  </si>
  <si>
    <t>1st ECWA</t>
  </si>
  <si>
    <t>Iya Lomo</t>
  </si>
  <si>
    <t>Omega Area</t>
  </si>
  <si>
    <t>Oke Iboo</t>
  </si>
  <si>
    <t>Ogidiri</t>
  </si>
  <si>
    <t>Ile Olode Okuta</t>
  </si>
  <si>
    <t>Ile Oba</t>
  </si>
  <si>
    <t>Womi Ayaki</t>
  </si>
  <si>
    <t>Elemere</t>
  </si>
  <si>
    <t>Elemere Primary Health Care</t>
  </si>
  <si>
    <t>Asomu</t>
  </si>
  <si>
    <t>Abilude</t>
  </si>
  <si>
    <t>Gaa Isiaka</t>
  </si>
  <si>
    <t>Ogunkan</t>
  </si>
  <si>
    <t>Abeya</t>
  </si>
  <si>
    <t>Gaa Maleri</t>
  </si>
  <si>
    <t>Gaa Monmonda</t>
  </si>
  <si>
    <t>Gaa Magaji</t>
  </si>
  <si>
    <t>Magaji</t>
  </si>
  <si>
    <t>Apata/Ajia Oloni</t>
  </si>
  <si>
    <t>Gaa Apata</t>
  </si>
  <si>
    <t>Elesin 1 and 3</t>
  </si>
  <si>
    <t>Pade</t>
  </si>
  <si>
    <t>Gaa Igbomina</t>
  </si>
  <si>
    <t>Gaa Alanu</t>
  </si>
  <si>
    <t>Yeregi/Budonla</t>
  </si>
  <si>
    <t>Budo Obe/Ita Oga</t>
  </si>
  <si>
    <t>Obanisunwa</t>
  </si>
  <si>
    <t>Gaa Budo Obe</t>
  </si>
  <si>
    <t>Adio/Onibamu</t>
  </si>
  <si>
    <t>Gaa Keremi</t>
  </si>
  <si>
    <t>Laaro/Arondo</t>
  </si>
  <si>
    <t>Oguniyi/Abijo Gaa Igbomina</t>
  </si>
  <si>
    <t>Amolegbe</t>
  </si>
  <si>
    <t>Womi Village</t>
  </si>
  <si>
    <t>Gaa Womi</t>
  </si>
  <si>
    <t>River obstruction</t>
  </si>
  <si>
    <t xml:space="preserve">0FFA </t>
  </si>
  <si>
    <t>Balogun Central</t>
  </si>
  <si>
    <t>BHC Balogun</t>
  </si>
  <si>
    <t>Ka Idiagbon</t>
  </si>
  <si>
    <t>Dada Compound</t>
  </si>
  <si>
    <t>Ajoda</t>
  </si>
  <si>
    <t>Aloro</t>
  </si>
  <si>
    <t>Aiku</t>
  </si>
  <si>
    <t>Amukude</t>
  </si>
  <si>
    <t>Baba Oyo</t>
  </si>
  <si>
    <t>Oganla Idi Isin</t>
  </si>
  <si>
    <t>Oluawo Omolaran</t>
  </si>
  <si>
    <t>Sasalabata</t>
  </si>
  <si>
    <t>Esynja Idi Isin</t>
  </si>
  <si>
    <t>Balogun Sango</t>
  </si>
  <si>
    <t>Odofa</t>
  </si>
  <si>
    <t>Popo Area</t>
  </si>
  <si>
    <t>Ajilo</t>
  </si>
  <si>
    <t>Jamo-Odo</t>
  </si>
  <si>
    <t>Wopa</t>
  </si>
  <si>
    <t>Aborisa</t>
  </si>
  <si>
    <t>Aifari</t>
  </si>
  <si>
    <t>Oja Ale</t>
  </si>
  <si>
    <t>Ajoloju Orun</t>
  </si>
  <si>
    <t>Bale Ijehu</t>
  </si>
  <si>
    <t>Alowoloju</t>
  </si>
  <si>
    <t>Arogededa</t>
  </si>
  <si>
    <t>Are Onilu</t>
  </si>
  <si>
    <t>Tafa Ijoba</t>
  </si>
  <si>
    <t>Esunja Oke</t>
  </si>
  <si>
    <t>Kobiewu</t>
  </si>
  <si>
    <t>Amoko</t>
  </si>
  <si>
    <t>Akinsola</t>
  </si>
  <si>
    <t>Akingbasa</t>
  </si>
  <si>
    <t>Afolabi Hospital</t>
  </si>
  <si>
    <t>Segi</t>
  </si>
  <si>
    <t>Akosomu</t>
  </si>
  <si>
    <t>Aluba Ojuirin</t>
  </si>
  <si>
    <t>Aromasodu</t>
  </si>
  <si>
    <t>Anuode</t>
  </si>
  <si>
    <t>Akode isale</t>
  </si>
  <si>
    <t>Akode Oke</t>
  </si>
  <si>
    <t>Araba</t>
  </si>
  <si>
    <t>Arojede</t>
  </si>
  <si>
    <t>Amuilekanigbo</t>
  </si>
  <si>
    <t>Balogun Oriafa</t>
  </si>
  <si>
    <t>Essa A</t>
  </si>
  <si>
    <t>Olafa's palace</t>
  </si>
  <si>
    <t>Ile Babasa</t>
  </si>
  <si>
    <t>IleOba</t>
  </si>
  <si>
    <t>Ile Sobaloju</t>
  </si>
  <si>
    <t>Ile Arole</t>
  </si>
  <si>
    <t>Ile Olowa</t>
  </si>
  <si>
    <t>Ojude Olowa</t>
  </si>
  <si>
    <t>Ile Teke</t>
  </si>
  <si>
    <t>Ile Baba Isale</t>
  </si>
  <si>
    <t>Ile Alawe</t>
  </si>
  <si>
    <t>Ile Fodio</t>
  </si>
  <si>
    <t>Ile Essa Oyan</t>
  </si>
  <si>
    <t>Ile Ajibogun</t>
  </si>
  <si>
    <t>Ile Ajaba</t>
  </si>
  <si>
    <t>Ile Adere</t>
  </si>
  <si>
    <t>Ile Akinlofi</t>
  </si>
  <si>
    <t>Ile Alfa Bulala</t>
  </si>
  <si>
    <t>Ile Gbena Jungubudu</t>
  </si>
  <si>
    <t>Ile Apuruntu</t>
  </si>
  <si>
    <t>Anilelerin Area</t>
  </si>
  <si>
    <t>Obada Boye</t>
  </si>
  <si>
    <t>Kowamuden</t>
  </si>
  <si>
    <t>Akorede Area</t>
  </si>
  <si>
    <t>Olajumoke Area</t>
  </si>
  <si>
    <t>Aro Meta</t>
  </si>
  <si>
    <t>Mecca Medina Area</t>
  </si>
  <si>
    <t>Ojurongbe</t>
  </si>
  <si>
    <t>Ile Soladoye</t>
  </si>
  <si>
    <t>Ile Isa</t>
  </si>
  <si>
    <t>Adiatu Nursery school Area</t>
  </si>
  <si>
    <t>Ile Gbena igboro</t>
  </si>
  <si>
    <t>PHCC Essa</t>
  </si>
  <si>
    <t>Ile Yekini</t>
  </si>
  <si>
    <t>Essa B</t>
  </si>
  <si>
    <t>Essa Compound</t>
  </si>
  <si>
    <t>Ariyunke Compund</t>
  </si>
  <si>
    <t>Obado Oke Compound</t>
  </si>
  <si>
    <t>Dundun Compound</t>
  </si>
  <si>
    <t>Oloya Bamileku Compound</t>
  </si>
  <si>
    <t>Elein Compound</t>
  </si>
  <si>
    <t>Olola Compound</t>
  </si>
  <si>
    <t>Oloya Oriokuta Compound</t>
  </si>
  <si>
    <t>Kure Compound</t>
  </si>
  <si>
    <t>Oseseleyin Compound</t>
  </si>
  <si>
    <t>Ologiri Compound</t>
  </si>
  <si>
    <t>Gbanifa Compound</t>
  </si>
  <si>
    <t>Batara Compound</t>
  </si>
  <si>
    <t>Bukoya Area</t>
  </si>
  <si>
    <t>Alhaji Salami Area</t>
  </si>
  <si>
    <t>Grace Area</t>
  </si>
  <si>
    <t>Ajibade Block Area</t>
  </si>
  <si>
    <t>Little Saint Area</t>
  </si>
  <si>
    <t>Oyinka Bread Area</t>
  </si>
  <si>
    <t xml:space="preserve">Oyewumi Area </t>
  </si>
  <si>
    <t>Oyinba Ekukale Area</t>
  </si>
  <si>
    <t>Samani House Area</t>
  </si>
  <si>
    <t>Baba Ijebu Area</t>
  </si>
  <si>
    <t>Tawakalitu Area</t>
  </si>
  <si>
    <t>Ayaba PHC</t>
  </si>
  <si>
    <t>Police Barrack Area</t>
  </si>
  <si>
    <t>Opaleka Area</t>
  </si>
  <si>
    <t>Shogo Area</t>
  </si>
  <si>
    <t>Iyeru Okin Area</t>
  </si>
  <si>
    <t>Gaa Akoye Area</t>
  </si>
  <si>
    <t>Alhaji Sule Area</t>
  </si>
  <si>
    <t>Odofa Block Industry Area</t>
  </si>
  <si>
    <t>Idere Village Area</t>
  </si>
  <si>
    <t>Taoheed Area</t>
  </si>
  <si>
    <t>Igbo Essa Area</t>
  </si>
  <si>
    <t>Sal Ralion Area</t>
  </si>
  <si>
    <t>Adebiyi Area</t>
  </si>
  <si>
    <t>Akoye Area</t>
  </si>
  <si>
    <t>Hassa Salimi Area</t>
  </si>
  <si>
    <t>Faronbi Area</t>
  </si>
  <si>
    <t>Ojurogbe Area</t>
  </si>
  <si>
    <t>Asalatu Iya Area</t>
  </si>
  <si>
    <t>Iora Area</t>
  </si>
  <si>
    <t>Ayaba Area 1</t>
  </si>
  <si>
    <t>Ayaba Area 2</t>
  </si>
  <si>
    <t>Moremi Area</t>
  </si>
  <si>
    <t>Immam Area</t>
  </si>
  <si>
    <t>Daru Salami Area</t>
  </si>
  <si>
    <t>Temitope Area</t>
  </si>
  <si>
    <t>Alhaji Kamaldeen Area</t>
  </si>
  <si>
    <t>Ori Oke Area</t>
  </si>
  <si>
    <t>Egunkara Area</t>
  </si>
  <si>
    <t>Correct Pure water Area</t>
  </si>
  <si>
    <t>Cannan Spring Area</t>
  </si>
  <si>
    <t>Kafayat Raji Area</t>
  </si>
  <si>
    <t>Open  University Area</t>
  </si>
  <si>
    <t>Atagi Soro Area</t>
  </si>
  <si>
    <t>Teke Area</t>
  </si>
  <si>
    <t>Essa C</t>
  </si>
  <si>
    <t>Olokuku</t>
  </si>
  <si>
    <t>Akaran</t>
  </si>
  <si>
    <t>Alape Ile</t>
  </si>
  <si>
    <t>Alape Hall</t>
  </si>
  <si>
    <t>Alape  Hall</t>
  </si>
  <si>
    <t>Alape ode</t>
  </si>
  <si>
    <t>Kande</t>
  </si>
  <si>
    <t>Imam</t>
  </si>
  <si>
    <t>Gbena Ojeke</t>
  </si>
  <si>
    <t xml:space="preserve">Asanlu </t>
  </si>
  <si>
    <t>Opepe</t>
  </si>
  <si>
    <t>Agbontu</t>
  </si>
  <si>
    <t>Ojowo</t>
  </si>
  <si>
    <t>Oriosajo</t>
  </si>
  <si>
    <t>Olusin</t>
  </si>
  <si>
    <t>Osun</t>
  </si>
  <si>
    <t>Bakoko</t>
  </si>
  <si>
    <t>Aridundun</t>
  </si>
  <si>
    <t>Onoise</t>
  </si>
  <si>
    <t>Ope Ori</t>
  </si>
  <si>
    <t>Olu Ode Elewe</t>
  </si>
  <si>
    <t>Budga</t>
  </si>
  <si>
    <t>Amjuloko</t>
  </si>
  <si>
    <t>Kemla</t>
  </si>
  <si>
    <t>The only Place</t>
  </si>
  <si>
    <t xml:space="preserve">Odu </t>
  </si>
  <si>
    <t>Mosiji nur</t>
  </si>
  <si>
    <t>Oloode Idi ogun</t>
  </si>
  <si>
    <t>Nawarudeen</t>
  </si>
  <si>
    <t>BHC Nawarudeen</t>
  </si>
  <si>
    <t>Nawarudeen Basic Health Center</t>
  </si>
  <si>
    <t>Ilaifa</t>
  </si>
  <si>
    <t>Ilewalewa</t>
  </si>
  <si>
    <t>Ile Ango</t>
  </si>
  <si>
    <t>Ile onise</t>
  </si>
  <si>
    <t>Amuyo</t>
  </si>
  <si>
    <t>Amuyo Hall</t>
  </si>
  <si>
    <t>Buks international</t>
  </si>
  <si>
    <t>Kemla Area</t>
  </si>
  <si>
    <t>Omuyo phase 2</t>
  </si>
  <si>
    <t>Sansusi Area</t>
  </si>
  <si>
    <t>Oluaye Kende</t>
  </si>
  <si>
    <t>Arikun kewu</t>
  </si>
  <si>
    <t>Liberation</t>
  </si>
  <si>
    <t>Olese dudu</t>
  </si>
  <si>
    <t>Kajogbeola</t>
  </si>
  <si>
    <t>Government day</t>
  </si>
  <si>
    <t>Osun Oreoje</t>
  </si>
  <si>
    <t>Oke Ogu</t>
  </si>
  <si>
    <t>Oba B phase 1</t>
  </si>
  <si>
    <t>Oke Odo Ring road</t>
  </si>
  <si>
    <t>Iya Alado</t>
  </si>
  <si>
    <t>Olabiwoniu</t>
  </si>
  <si>
    <t>Napmed hall</t>
  </si>
  <si>
    <t>Napmed Hall</t>
  </si>
  <si>
    <t>Tipper Garrage</t>
  </si>
  <si>
    <t>Aselegbe  Block</t>
  </si>
  <si>
    <t xml:space="preserve">Aluwaki </t>
  </si>
  <si>
    <t>Shabal water</t>
  </si>
  <si>
    <t>CNS Church</t>
  </si>
  <si>
    <t>Elebureke</t>
  </si>
  <si>
    <t>Bishop Court</t>
  </si>
  <si>
    <t>Aiyetoro Street</t>
  </si>
  <si>
    <t>Odo Osun</t>
  </si>
  <si>
    <t>Imam Phase 2</t>
  </si>
  <si>
    <t>Gaa olomo Oba</t>
  </si>
  <si>
    <t>Igbo-Idun</t>
  </si>
  <si>
    <t>Igboidun</t>
  </si>
  <si>
    <t>CHC Igboidun</t>
  </si>
  <si>
    <t>Bad Road,(During Rain)</t>
  </si>
  <si>
    <t>During Raining we cant use Truck,Keke Napep</t>
  </si>
  <si>
    <t>Gaa Gbodun</t>
  </si>
  <si>
    <t>Admiral Farm</t>
  </si>
  <si>
    <t>Oladapo Farm</t>
  </si>
  <si>
    <t>Igbawere</t>
  </si>
  <si>
    <t>Gaa Igbawere</t>
  </si>
  <si>
    <t>Federal Poly</t>
  </si>
  <si>
    <t>Yeke</t>
  </si>
  <si>
    <t>Gaa Yeke</t>
  </si>
  <si>
    <t>Oraka</t>
  </si>
  <si>
    <t>Oni Lamu</t>
  </si>
  <si>
    <t>Gaa Lamu</t>
  </si>
  <si>
    <t>Gaa Yahyah</t>
  </si>
  <si>
    <t>Gaa Kabiru</t>
  </si>
  <si>
    <t>Gaa Kalitu</t>
  </si>
  <si>
    <t>Oke Amin</t>
  </si>
  <si>
    <t>Gaa Kanokano</t>
  </si>
  <si>
    <t>Gaa Boyi</t>
  </si>
  <si>
    <t>Gaa Baba Arike</t>
  </si>
  <si>
    <t>Ogbondoroko</t>
  </si>
  <si>
    <t>Gaa Tutu</t>
  </si>
  <si>
    <t>Gaa Omidoyin</t>
  </si>
  <si>
    <t>Gbosun</t>
  </si>
  <si>
    <t>Gaa Gbosun</t>
  </si>
  <si>
    <t>Ilota</t>
  </si>
  <si>
    <t>Gaa Ilota</t>
  </si>
  <si>
    <t>Mopo Barrack</t>
  </si>
  <si>
    <t xml:space="preserve">Police Barrack </t>
  </si>
  <si>
    <t>BHC Ajengunle</t>
  </si>
  <si>
    <t>Bad Road,Not  motorable</t>
  </si>
  <si>
    <t xml:space="preserve"> Bike or Keke Napep</t>
  </si>
  <si>
    <t>During Raining we cant use bus,Keke napep</t>
  </si>
  <si>
    <t>Gaa Ajegunle</t>
  </si>
  <si>
    <t>Elesinfunfun</t>
  </si>
  <si>
    <t>Gaa Barika</t>
  </si>
  <si>
    <t>Gaa Offa</t>
  </si>
  <si>
    <t>Elomoogun</t>
  </si>
  <si>
    <t>Gaa Mogaji</t>
  </si>
  <si>
    <t>Gaa Galadima</t>
  </si>
  <si>
    <t>Kafinta</t>
  </si>
  <si>
    <t>Ojomu CA</t>
  </si>
  <si>
    <t>Ile Asalofa</t>
  </si>
  <si>
    <t>Chief Asalofa Hall</t>
  </si>
  <si>
    <t>Ile Ladodo</t>
  </si>
  <si>
    <t>Ile Abugba</t>
  </si>
  <si>
    <t>Ile Agbapo</t>
  </si>
  <si>
    <t>Ile  Ola Oke</t>
  </si>
  <si>
    <t>Ile Baba</t>
  </si>
  <si>
    <t>Ile Ejisun</t>
  </si>
  <si>
    <t>Ile Onigbosun</t>
  </si>
  <si>
    <t>Ile Olose Oke</t>
  </si>
  <si>
    <t>Ile Afobara</t>
  </si>
  <si>
    <t>Ile Gato</t>
  </si>
  <si>
    <t>Ile Alagure</t>
  </si>
  <si>
    <t>Ile Adakerin</t>
  </si>
  <si>
    <t>Ile Lanlu</t>
  </si>
  <si>
    <t>Ile Arofa</t>
  </si>
  <si>
    <t>Ile Arogun</t>
  </si>
  <si>
    <t>Ile Olose isale</t>
  </si>
  <si>
    <t>Ile Ololi</t>
  </si>
  <si>
    <t>Ile Esorun</t>
  </si>
  <si>
    <t>Ile Lalemi</t>
  </si>
  <si>
    <t>Ile sala</t>
  </si>
  <si>
    <t>Ile Origi</t>
  </si>
  <si>
    <t>Ile Obatiwajoye</t>
  </si>
  <si>
    <t>Ile Aade</t>
  </si>
  <si>
    <t>Ile Awudere</t>
  </si>
  <si>
    <t>Ile Ola isale</t>
  </si>
  <si>
    <t>Ile Agbolese</t>
  </si>
  <si>
    <t>Agbe</t>
  </si>
  <si>
    <t>Ile Ojehunogun</t>
  </si>
  <si>
    <t>Ile Eso-ile iya oba</t>
  </si>
  <si>
    <t>Ile Esho Pataki</t>
  </si>
  <si>
    <t>Ile Igba</t>
  </si>
  <si>
    <t>Ile Osunlakun</t>
  </si>
  <si>
    <t>Ile Onigba/Ewule</t>
  </si>
  <si>
    <t>Ile Bernepo</t>
  </si>
  <si>
    <t>Ile St.Mark</t>
  </si>
  <si>
    <t>Ile Abiye</t>
  </si>
  <si>
    <t>Ile Akeke</t>
  </si>
  <si>
    <t>PHCC Ojomu</t>
  </si>
  <si>
    <t>Ile Abiye Ojomu</t>
  </si>
  <si>
    <t>Ile Roti</t>
  </si>
  <si>
    <t>Ile Ologa</t>
  </si>
  <si>
    <t>Ile Kolawolu</t>
  </si>
  <si>
    <t>Ile Oke bishop Area</t>
  </si>
  <si>
    <t>Ile Arindan</t>
  </si>
  <si>
    <t>Ile Anado</t>
  </si>
  <si>
    <t>Ile Iyemi</t>
  </si>
  <si>
    <t>Ojomu CB</t>
  </si>
  <si>
    <t>Oluyemo</t>
  </si>
  <si>
    <t>Oloyemo BHC</t>
  </si>
  <si>
    <t>Oloyemo Basic Health Center</t>
  </si>
  <si>
    <t>Opeloyeru Area</t>
  </si>
  <si>
    <t>Oluoti</t>
  </si>
  <si>
    <t>Ogaran</t>
  </si>
  <si>
    <t>Akode</t>
  </si>
  <si>
    <t>Gedegbe</t>
  </si>
  <si>
    <t>Alubata</t>
  </si>
  <si>
    <t>Alagure</t>
  </si>
  <si>
    <t>Ololufon</t>
  </si>
  <si>
    <t>Akinale</t>
  </si>
  <si>
    <t>Esinkan</t>
  </si>
  <si>
    <t>Elebolo</t>
  </si>
  <si>
    <t>Beribepo</t>
  </si>
  <si>
    <t>Abesigongo</t>
  </si>
  <si>
    <t>Oluoko</t>
  </si>
  <si>
    <t>Ojomudoyin</t>
  </si>
  <si>
    <t>Anu Ode</t>
  </si>
  <si>
    <t>Oyebalogun</t>
  </si>
  <si>
    <t>Aponbi</t>
  </si>
  <si>
    <t>Morija</t>
  </si>
  <si>
    <t>Eso Oke</t>
  </si>
  <si>
    <t>Ojomu Arojo</t>
  </si>
  <si>
    <t>Olu oro</t>
  </si>
  <si>
    <t>Ijeu</t>
  </si>
  <si>
    <t>Aromokanla</t>
  </si>
  <si>
    <t>Anifowose</t>
  </si>
  <si>
    <t>Oro Oye</t>
  </si>
  <si>
    <t>First Baptist</t>
  </si>
  <si>
    <t>Railway Club</t>
  </si>
  <si>
    <t>Railway Quarter</t>
  </si>
  <si>
    <t>Railway Station</t>
  </si>
  <si>
    <t>Afonta</t>
  </si>
  <si>
    <t>Ita Awu</t>
  </si>
  <si>
    <t>Wesley</t>
  </si>
  <si>
    <t>Ojomu NNW</t>
  </si>
  <si>
    <t>Channel 10 Area</t>
  </si>
  <si>
    <t>Total</t>
  </si>
  <si>
    <t>Eid Area</t>
  </si>
  <si>
    <t>Alawe Area</t>
  </si>
  <si>
    <t>Lamidi Area</t>
  </si>
  <si>
    <t>7km</t>
  </si>
  <si>
    <t>Amototo</t>
  </si>
  <si>
    <t>Adeleke Road</t>
  </si>
  <si>
    <t>Yansin</t>
  </si>
  <si>
    <t>Ajao Estate</t>
  </si>
  <si>
    <t>Aluwo Saheed Popola</t>
  </si>
  <si>
    <t>Goodness</t>
  </si>
  <si>
    <t>An-Nur</t>
  </si>
  <si>
    <t>Itesiwaju</t>
  </si>
  <si>
    <t>By-Paa</t>
  </si>
  <si>
    <t>Bintinlaye</t>
  </si>
  <si>
    <t>Olayemi Area</t>
  </si>
  <si>
    <t>Funre Area</t>
  </si>
  <si>
    <t>House Wife Area</t>
  </si>
  <si>
    <t>Muhammed Lawal</t>
  </si>
  <si>
    <t>Baba Joo</t>
  </si>
  <si>
    <t>Community Area</t>
  </si>
  <si>
    <t>Atan-Oba</t>
  </si>
  <si>
    <t>St.Clares Area</t>
  </si>
  <si>
    <t>General Hospital Offa</t>
  </si>
  <si>
    <t>Obanimomo</t>
  </si>
  <si>
    <t>Rondo</t>
  </si>
  <si>
    <t>Enji 40 Room</t>
  </si>
  <si>
    <t>Al-Sunnah</t>
  </si>
  <si>
    <t>Idi-Orombo</t>
  </si>
  <si>
    <t>Isokan_Ayetoro</t>
  </si>
  <si>
    <t>Amukude Area</t>
  </si>
  <si>
    <t>Muu Area</t>
  </si>
  <si>
    <t>Isale Ago</t>
  </si>
  <si>
    <t>Ogba-Arogun</t>
  </si>
  <si>
    <t>Faith Tabanacle Area</t>
  </si>
  <si>
    <t>Government Secondary school Area</t>
  </si>
  <si>
    <t>Gbomi</t>
  </si>
  <si>
    <t>Oga-Kunrin</t>
  </si>
  <si>
    <t>Ojomu SE</t>
  </si>
  <si>
    <t>Sanni Abba Owode Market</t>
  </si>
  <si>
    <t>Ekuiya Area</t>
  </si>
  <si>
    <t>Isale Oja Owode Market</t>
  </si>
  <si>
    <t>Das-Chinedu</t>
  </si>
  <si>
    <t>Firstbank Area</t>
  </si>
  <si>
    <t>Levelcroos/Railway quarter</t>
  </si>
  <si>
    <t>Amigun Area</t>
  </si>
  <si>
    <t>Oke Owo/Decrown</t>
  </si>
  <si>
    <t>Yidi Prayer Ground</t>
  </si>
  <si>
    <t>Folarin Close House</t>
  </si>
  <si>
    <t>Isale Yidi</t>
  </si>
  <si>
    <t>Bukoye Area</t>
  </si>
  <si>
    <t>Olorun Esan Area</t>
  </si>
  <si>
    <t>Muri Esso Area</t>
  </si>
  <si>
    <t>Ifeoluwa/First baptist Church</t>
  </si>
  <si>
    <t>Giwa Area</t>
  </si>
  <si>
    <t>Giwa Clinic</t>
  </si>
  <si>
    <t>Ajetunmobi Area</t>
  </si>
  <si>
    <t>Owolara/Umca Area</t>
  </si>
  <si>
    <t>Brimo  Area</t>
  </si>
  <si>
    <t>Iretiayo/Olabulala Area</t>
  </si>
  <si>
    <t>Apeke Mosque/Alfa Wasiri</t>
  </si>
  <si>
    <t>Depper Life Area</t>
  </si>
  <si>
    <t>Atoyebi Area</t>
  </si>
  <si>
    <t>Herutage Area</t>
  </si>
  <si>
    <t>Gbadamsi Area</t>
  </si>
  <si>
    <t>Kemisola Area</t>
  </si>
  <si>
    <t>Adekeye Area</t>
  </si>
  <si>
    <t>Okin FM</t>
  </si>
  <si>
    <t>Senator Lolaashiru/Gra</t>
  </si>
  <si>
    <t>Dele Cotton Area</t>
  </si>
  <si>
    <t>Olanipekun Area</t>
  </si>
  <si>
    <t>Yasin Area</t>
  </si>
  <si>
    <t>Ile Gogoro</t>
  </si>
  <si>
    <t xml:space="preserve">Sabokudi </t>
  </si>
  <si>
    <t>Oremeji Area</t>
  </si>
  <si>
    <t>Owoyale Area</t>
  </si>
  <si>
    <t>Universal Area</t>
  </si>
  <si>
    <t>Haji Allah Area</t>
  </si>
  <si>
    <t>Afeleleleft  Area</t>
  </si>
  <si>
    <t>Alahaji Amusat Area</t>
  </si>
  <si>
    <t>Ojuolape Area</t>
  </si>
  <si>
    <t>Oke Agun Area</t>
  </si>
  <si>
    <t>Adesoye College</t>
  </si>
  <si>
    <t>Powerland Area</t>
  </si>
  <si>
    <t>Idera Area</t>
  </si>
  <si>
    <t>Sanji Area</t>
  </si>
  <si>
    <t>Okin High School Area</t>
  </si>
  <si>
    <t>Egunkara Clinic</t>
  </si>
  <si>
    <t>Samwill Babalasun Area</t>
  </si>
  <si>
    <t>Saheed City Area</t>
  </si>
  <si>
    <t>Nurulihaq Area</t>
  </si>
  <si>
    <t>Abisam Area</t>
  </si>
  <si>
    <t>Alhaji Wasiu Jiheli Area</t>
  </si>
  <si>
    <t>Imanlomo Area</t>
  </si>
  <si>
    <t>Shawo C</t>
  </si>
  <si>
    <t>Shawo Olanrewaju</t>
  </si>
  <si>
    <t>2km</t>
  </si>
  <si>
    <t>Shawo Ajagba</t>
  </si>
  <si>
    <t>Shawo Jatto</t>
  </si>
  <si>
    <t>Shawo Aroworale</t>
  </si>
  <si>
    <t>Shawo Akubiado</t>
  </si>
  <si>
    <t>Ile Majedun popo</t>
  </si>
  <si>
    <t>Ile Akeje</t>
  </si>
  <si>
    <t>Ile Onibode</t>
  </si>
  <si>
    <t>Ile Akewusola</t>
  </si>
  <si>
    <t>Ile Jaisa</t>
  </si>
  <si>
    <t>Ile atagi</t>
  </si>
  <si>
    <t>Ile Oluwe</t>
  </si>
  <si>
    <t>Ile Ojude</t>
  </si>
  <si>
    <t>Ile Obanimomo</t>
  </si>
  <si>
    <t>Ile Ajipelede</t>
  </si>
  <si>
    <t>Ile Oluokun</t>
  </si>
  <si>
    <t>Ile okiti</t>
  </si>
  <si>
    <t>Ile Ago</t>
  </si>
  <si>
    <t>Ile Akosin</t>
  </si>
  <si>
    <t>Ile Ajia Abudu</t>
  </si>
  <si>
    <t>Ile Bolude</t>
  </si>
  <si>
    <t>Ile Temileke</t>
  </si>
  <si>
    <t>Ile Kundi</t>
  </si>
  <si>
    <t>Ile Ologburo</t>
  </si>
  <si>
    <t>Ile Oyeleyin</t>
  </si>
  <si>
    <t>Ile Agbeja</t>
  </si>
  <si>
    <t>Ile Oganla</t>
  </si>
  <si>
    <t>Ile Gbagba</t>
  </si>
  <si>
    <t>Ile Ajibowo</t>
  </si>
  <si>
    <t>Ile Yemoja</t>
  </si>
  <si>
    <t>BHC Shawo Center</t>
  </si>
  <si>
    <t>ile Aro</t>
  </si>
  <si>
    <t>Ile Paje</t>
  </si>
  <si>
    <t>Ile Mogaji Bolarinwa</t>
  </si>
  <si>
    <t>Ile Ambe</t>
  </si>
  <si>
    <t>Ile Jisi</t>
  </si>
  <si>
    <t>Ile Alubata</t>
  </si>
  <si>
    <t>Ile Safiro</t>
  </si>
  <si>
    <t>Amunilodo popo</t>
  </si>
  <si>
    <t>Ile Afimo</t>
  </si>
  <si>
    <t>Ile esunja oja</t>
  </si>
  <si>
    <t>Ile Elomo</t>
  </si>
  <si>
    <t>Ile Olatinwo</t>
  </si>
  <si>
    <t>Alfa Ambe Hall Olatinwo</t>
  </si>
  <si>
    <t>Ile Sokosoko</t>
  </si>
  <si>
    <t>Ajaio Photo Oritamerin</t>
  </si>
  <si>
    <t>Ile Opere</t>
  </si>
  <si>
    <t>Ile Tabioloko</t>
  </si>
  <si>
    <t>Ile Oluode Okeoro</t>
  </si>
  <si>
    <t>Ile Sule</t>
  </si>
  <si>
    <t>Ile Oawoyin ita imole</t>
  </si>
  <si>
    <t>Ile obada Oke oro</t>
  </si>
  <si>
    <t>Ile Magaji</t>
  </si>
  <si>
    <t>Ile Ajele</t>
  </si>
  <si>
    <t>Shawo SE</t>
  </si>
  <si>
    <t>Sakosi</t>
  </si>
  <si>
    <t>Saba</t>
  </si>
  <si>
    <t>Oloya Arikolobo</t>
  </si>
  <si>
    <t xml:space="preserve"> Alaba Idi Ogun</t>
  </si>
  <si>
    <t>Ofearan</t>
  </si>
  <si>
    <t>Bale Gogo</t>
  </si>
  <si>
    <t>Aselegbe</t>
  </si>
  <si>
    <t>Lasaogan</t>
  </si>
  <si>
    <t>Enla</t>
  </si>
  <si>
    <t>Asaba</t>
  </si>
  <si>
    <t>Adikuku</t>
  </si>
  <si>
    <t>Onitola</t>
  </si>
  <si>
    <t>Abubialukuran</t>
  </si>
  <si>
    <t>Keji</t>
  </si>
  <si>
    <t>Beleore</t>
  </si>
  <si>
    <t>Iya Oba Areonilu</t>
  </si>
  <si>
    <t>Omo Abass</t>
  </si>
  <si>
    <t>Oyaniusua</t>
  </si>
  <si>
    <t>Omilola</t>
  </si>
  <si>
    <t>Obadaoko</t>
  </si>
  <si>
    <t>Osunte Phase 1</t>
  </si>
  <si>
    <t>Osunte phase 2</t>
  </si>
  <si>
    <t>Olowoniura</t>
  </si>
  <si>
    <t>Gogo Area</t>
  </si>
  <si>
    <t>Ansaruslam Area</t>
  </si>
  <si>
    <t>Idi Ogun Garage</t>
  </si>
  <si>
    <t>Omolabeke</t>
  </si>
  <si>
    <t>Gibson Area</t>
  </si>
  <si>
    <t>Olugbese Area</t>
  </si>
  <si>
    <t>Wale Area phase 1</t>
  </si>
  <si>
    <t>Wale Area phase 2</t>
  </si>
  <si>
    <t>Alfa Baba Area</t>
  </si>
  <si>
    <t>Ajaka Area</t>
  </si>
  <si>
    <t>senior Bread area</t>
  </si>
  <si>
    <t>Emiola phase 1</t>
  </si>
  <si>
    <t>Emiola phase 2</t>
  </si>
  <si>
    <t>Dapson area</t>
  </si>
  <si>
    <t>Mustapha Ajase Area</t>
  </si>
  <si>
    <t>Abuja poly Area</t>
  </si>
  <si>
    <t>Goodies Area</t>
  </si>
  <si>
    <t>Avalon area</t>
  </si>
  <si>
    <t>Alikas Area</t>
  </si>
  <si>
    <t>Poly Area</t>
  </si>
  <si>
    <t>Oba B phase 2</t>
  </si>
  <si>
    <t>Hamdalat area</t>
  </si>
  <si>
    <t>Gaa atar area</t>
  </si>
  <si>
    <t>Aisha Oloyede BHC</t>
  </si>
  <si>
    <t>Aishat Oloyede Health Center</t>
  </si>
  <si>
    <t>Grace baptist Area</t>
  </si>
  <si>
    <t>Prime rose Area</t>
  </si>
  <si>
    <t>Bulala Area</t>
  </si>
  <si>
    <t>Olowogada Area</t>
  </si>
  <si>
    <t>Bule hostel Area</t>
  </si>
  <si>
    <t>Oxford area</t>
  </si>
  <si>
    <t>Shawo SW</t>
  </si>
  <si>
    <t>Npi Area</t>
  </si>
  <si>
    <t>OGS Secondary School</t>
  </si>
  <si>
    <t>OGS School Clinic</t>
  </si>
  <si>
    <t>Orita Merin</t>
  </si>
  <si>
    <t>Oladuntoye</t>
  </si>
  <si>
    <t>Ijakadi Area</t>
  </si>
  <si>
    <t>Adeola School Area</t>
  </si>
  <si>
    <t>St. Cyprian Clinc Area</t>
  </si>
  <si>
    <t>Old Ira Garage</t>
  </si>
  <si>
    <t>St.Cyprian School Arrea</t>
  </si>
  <si>
    <t>Ota Ogbaiye Area</t>
  </si>
  <si>
    <t>Olofa Gangan</t>
  </si>
  <si>
    <t>Yilata Area</t>
  </si>
  <si>
    <t>Acc Area</t>
  </si>
  <si>
    <t>Alesinloye Area</t>
  </si>
  <si>
    <t>Salawudeen Area</t>
  </si>
  <si>
    <t>Folorunsho Area</t>
  </si>
  <si>
    <t>Satia Area</t>
  </si>
  <si>
    <t>Masafait Area</t>
  </si>
  <si>
    <t>Ola Sati Street</t>
  </si>
  <si>
    <t>Kere Awo street</t>
  </si>
  <si>
    <t xml:space="preserve">Olopomeje </t>
  </si>
  <si>
    <t>Alfa OLUOKUN</t>
  </si>
  <si>
    <t>Jaburata Area</t>
  </si>
  <si>
    <t>Unique Area</t>
  </si>
  <si>
    <t>Al Miskin Area</t>
  </si>
  <si>
    <t>Olalomi College Area</t>
  </si>
  <si>
    <t>Aponke Area</t>
  </si>
  <si>
    <t>Ever green Area</t>
  </si>
  <si>
    <t>Atari Area</t>
  </si>
  <si>
    <t>ColToki Area</t>
  </si>
  <si>
    <t>Small Market</t>
  </si>
  <si>
    <t>Olalomi Hospital Area</t>
  </si>
  <si>
    <t>Freedom Hospital Area</t>
  </si>
  <si>
    <t>Navy clinc</t>
  </si>
  <si>
    <t>Opwa Area</t>
  </si>
  <si>
    <t>Tolani Area</t>
  </si>
  <si>
    <t>Traditional concil rea</t>
  </si>
  <si>
    <t>Akowe Elere</t>
  </si>
  <si>
    <t>Omo Owo Area</t>
  </si>
  <si>
    <t>Summit &amp; Aud Area</t>
  </si>
  <si>
    <t>AUD School Clinic</t>
  </si>
  <si>
    <t>Ogbomoso Garage</t>
  </si>
  <si>
    <t>Holy Trinity Area</t>
  </si>
  <si>
    <t>Cementry Area</t>
  </si>
  <si>
    <t>Ayadade Area</t>
  </si>
  <si>
    <t>Ifokanbale arae</t>
  </si>
  <si>
    <t>Navy Base Area</t>
  </si>
  <si>
    <t>Nowa School Area</t>
  </si>
  <si>
    <t>Lens Area</t>
  </si>
  <si>
    <t>Halleluyah Area</t>
  </si>
  <si>
    <t>Calvary Area</t>
  </si>
  <si>
    <t>Alfa Unkumo Area</t>
  </si>
  <si>
    <t>Rondo Area</t>
  </si>
  <si>
    <t>Bilguf School Area</t>
  </si>
  <si>
    <t>Apostolic Church Area</t>
  </si>
  <si>
    <t>Moradeyo school Area</t>
  </si>
  <si>
    <t>Seceratry scchool Area</t>
  </si>
  <si>
    <t>Ejiwumi Area</t>
  </si>
  <si>
    <t>Garage Igbon Area</t>
  </si>
  <si>
    <t>Shakora Area</t>
  </si>
  <si>
    <t>Rasma Area</t>
  </si>
  <si>
    <t>National population Area</t>
  </si>
  <si>
    <t>Barrack International School</t>
  </si>
  <si>
    <t>Olorunkuise Area</t>
  </si>
  <si>
    <t>Nawarudeen Area</t>
  </si>
  <si>
    <t>Olowosoke area</t>
  </si>
  <si>
    <t>Pan African Area</t>
  </si>
  <si>
    <t>Ina Atana Area</t>
  </si>
  <si>
    <t>Olorunsogo Area</t>
  </si>
  <si>
    <t>Balorunduro Carpenter</t>
  </si>
  <si>
    <t>Onome Areaa</t>
  </si>
  <si>
    <t xml:space="preserve">Moselu </t>
  </si>
  <si>
    <t>Jangoo</t>
  </si>
  <si>
    <t xml:space="preserve">Olomifunfun </t>
  </si>
  <si>
    <t>Kanmonu</t>
  </si>
  <si>
    <t>Alayin</t>
  </si>
  <si>
    <t>Raji Mustaph Street</t>
  </si>
  <si>
    <t>Maysau block indutry</t>
  </si>
  <si>
    <t>OKE-ERO</t>
  </si>
  <si>
    <t>Ayedun I</t>
  </si>
  <si>
    <t>Pasere</t>
  </si>
  <si>
    <t>Irewole</t>
  </si>
  <si>
    <t>Ile Agbe</t>
  </si>
  <si>
    <t>Ile Asaba</t>
  </si>
  <si>
    <t>Okuta Egbe</t>
  </si>
  <si>
    <t>Odo-Iwoye</t>
  </si>
  <si>
    <t>Isowu</t>
  </si>
  <si>
    <t>Odo-Ara</t>
  </si>
  <si>
    <t>Odo-Ede</t>
  </si>
  <si>
    <t>Basic health centre</t>
  </si>
  <si>
    <t>Odo-Emu</t>
  </si>
  <si>
    <t>Agamu</t>
  </si>
  <si>
    <t>Emu</t>
  </si>
  <si>
    <t>Ogba-gba</t>
  </si>
  <si>
    <t>Ayedun PHC</t>
  </si>
  <si>
    <t>Ayedun Phc</t>
  </si>
  <si>
    <t>Imojo</t>
  </si>
  <si>
    <t>Moba</t>
  </si>
  <si>
    <t>Imoja</t>
  </si>
  <si>
    <t>Ebi Ohun</t>
  </si>
  <si>
    <t>Eregun</t>
  </si>
  <si>
    <t>Odo-Ose</t>
  </si>
  <si>
    <t>Oke-opin</t>
  </si>
  <si>
    <t>Ile Ala</t>
  </si>
  <si>
    <t>Gaa ayuba</t>
  </si>
  <si>
    <t>Egosi/Imode</t>
  </si>
  <si>
    <t>Oke-Alaafia</t>
  </si>
  <si>
    <t>Palace Avenue</t>
  </si>
  <si>
    <t>Elemo street</t>
  </si>
  <si>
    <t>Oladimeji street</t>
  </si>
  <si>
    <t>Oke-Aafa</t>
  </si>
  <si>
    <t>Agbabiaka</t>
  </si>
  <si>
    <t>Aduralere</t>
  </si>
  <si>
    <t>Military Zone</t>
  </si>
  <si>
    <t>Oke-agbara</t>
  </si>
  <si>
    <t>Asiwaju</t>
  </si>
  <si>
    <t>Ile Afin</t>
  </si>
  <si>
    <t>Egosi-oja health centre</t>
  </si>
  <si>
    <t>Ile olu</t>
  </si>
  <si>
    <t>Ile Okankan</t>
  </si>
  <si>
    <t>Ile Elegosi</t>
  </si>
  <si>
    <t>Ile Agiso</t>
  </si>
  <si>
    <t>Ilegun</t>
  </si>
  <si>
    <t>Ile Abisi</t>
  </si>
  <si>
    <t>Oke-Epe</t>
  </si>
  <si>
    <t>Oke-orisa</t>
  </si>
  <si>
    <t>oke-Laro</t>
  </si>
  <si>
    <t>Okorun</t>
  </si>
  <si>
    <t>oke-esa</t>
  </si>
  <si>
    <t>Ile Ogbanja</t>
  </si>
  <si>
    <t>Gaa-Egosi</t>
  </si>
  <si>
    <t>Okerewu</t>
  </si>
  <si>
    <t>Idi-Ekiti</t>
  </si>
  <si>
    <t>Odorowu</t>
  </si>
  <si>
    <t>Ile Asagba</t>
  </si>
  <si>
    <t>Ile ogure</t>
  </si>
  <si>
    <t>Ile-Apekun</t>
  </si>
  <si>
    <t>Eku-Aperin</t>
  </si>
  <si>
    <t>Ona-Opin</t>
  </si>
  <si>
    <t>Ile-Eji</t>
  </si>
  <si>
    <t>Ile Aserulegbe</t>
  </si>
  <si>
    <t>Abebi</t>
  </si>
  <si>
    <t>Ile osin</t>
  </si>
  <si>
    <t>Peculiar</t>
  </si>
  <si>
    <t>Obalende</t>
  </si>
  <si>
    <t>Gaa-Abodurin</t>
  </si>
  <si>
    <t>Gaa-Saheed</t>
  </si>
  <si>
    <t>Ekan</t>
  </si>
  <si>
    <t>Ona Aye Ekan</t>
  </si>
  <si>
    <t>Titi Idera</t>
  </si>
  <si>
    <t>Oke-owa</t>
  </si>
  <si>
    <t>Ile-owa</t>
  </si>
  <si>
    <t>Ori-Egun</t>
  </si>
  <si>
    <t>Ile awere</t>
  </si>
  <si>
    <t>Ile Arilewo</t>
  </si>
  <si>
    <t>Ile Agbedu</t>
  </si>
  <si>
    <t>Ododisun</t>
  </si>
  <si>
    <t>Odode</t>
  </si>
  <si>
    <t>Odo-Owa</t>
  </si>
  <si>
    <t>Ekan PHC</t>
  </si>
  <si>
    <t>Oke-okin</t>
  </si>
  <si>
    <t>Ayegbele</t>
  </si>
  <si>
    <t>Ile-Alalagba</t>
  </si>
  <si>
    <t>Ile-tara</t>
  </si>
  <si>
    <t>Ile-ta</t>
  </si>
  <si>
    <t>Ile-Agban</t>
  </si>
  <si>
    <t>Ile-Aji</t>
  </si>
  <si>
    <t>Ile-Okuta</t>
  </si>
  <si>
    <t>Oke-Agba</t>
  </si>
  <si>
    <t>Ona-Ilale</t>
  </si>
  <si>
    <t>Ajure</t>
  </si>
  <si>
    <t>Oke-Ilegun</t>
  </si>
  <si>
    <t>Oke Agamo</t>
  </si>
  <si>
    <t>Comphensive health centre</t>
  </si>
  <si>
    <t>Gaa-Ona Otun</t>
  </si>
  <si>
    <t>Idofin Igbona I</t>
  </si>
  <si>
    <t>Ile olowu</t>
  </si>
  <si>
    <t>Odoloke</t>
  </si>
  <si>
    <t>Eyin agbe</t>
  </si>
  <si>
    <t>Igbede</t>
  </si>
  <si>
    <t>Ile-Aro</t>
  </si>
  <si>
    <t>Igbana</t>
  </si>
  <si>
    <t>Moo</t>
  </si>
  <si>
    <t xml:space="preserve">Area court Surulere </t>
  </si>
  <si>
    <t>Odeda</t>
  </si>
  <si>
    <t>Odeda PHC</t>
  </si>
  <si>
    <t>Gaa</t>
  </si>
  <si>
    <t>Odo lowu</t>
  </si>
  <si>
    <t>Ebido</t>
  </si>
  <si>
    <t>Iluji</t>
  </si>
  <si>
    <t>Ilegose</t>
  </si>
  <si>
    <t>Oko-Ilorin 1</t>
  </si>
  <si>
    <t>Oko-Ilorin 2</t>
  </si>
  <si>
    <t>Idofin Igbona II</t>
  </si>
  <si>
    <t>Odose</t>
  </si>
  <si>
    <t>Owoeye</t>
  </si>
  <si>
    <t>Ilekan</t>
  </si>
  <si>
    <t>Ilukore</t>
  </si>
  <si>
    <t>Iloba</t>
  </si>
  <si>
    <t>Ilade</t>
  </si>
  <si>
    <t>Ilale</t>
  </si>
  <si>
    <t>Igbo Ogan</t>
  </si>
  <si>
    <t>Papa oke</t>
  </si>
  <si>
    <t>PHC Idofin Igbana II</t>
  </si>
  <si>
    <t>Garage</t>
  </si>
  <si>
    <t>Oke-Aranyin</t>
  </si>
  <si>
    <t>Oke-Ayo</t>
  </si>
  <si>
    <t>Oko agor</t>
  </si>
  <si>
    <t>Oko Afo</t>
  </si>
  <si>
    <t>Idofin Odo - Ashe</t>
  </si>
  <si>
    <t>Ilawu</t>
  </si>
  <si>
    <t>Ebinirin</t>
  </si>
  <si>
    <t>Omo-aro</t>
  </si>
  <si>
    <t>Odola</t>
  </si>
  <si>
    <t>Oko-Ilorin</t>
  </si>
  <si>
    <t>Oko Makundi 1</t>
  </si>
  <si>
    <t>Oke Makundi 2</t>
  </si>
  <si>
    <t>Ago fulani 1</t>
  </si>
  <si>
    <t>Ago Fulani 2</t>
  </si>
  <si>
    <t>Oroba</t>
  </si>
  <si>
    <t>Irodo</t>
  </si>
  <si>
    <t>Olorushogo</t>
  </si>
  <si>
    <t>Ile lodo</t>
  </si>
  <si>
    <t>Aleke</t>
  </si>
  <si>
    <t>Oke Mopo</t>
  </si>
  <si>
    <t>Amumuwo</t>
  </si>
  <si>
    <t xml:space="preserve">Idofin Cotage Hosiptal </t>
  </si>
  <si>
    <t>Idofin Cottage  Hosiptal</t>
  </si>
  <si>
    <t>Oke mole</t>
  </si>
  <si>
    <t>Oba awa</t>
  </si>
  <si>
    <t>Okelerin lu</t>
  </si>
  <si>
    <t>Abaologede</t>
  </si>
  <si>
    <t>Keberi</t>
  </si>
  <si>
    <t>Dajinkowa</t>
  </si>
  <si>
    <t>Samunathal</t>
  </si>
  <si>
    <t>Onile-Aro</t>
  </si>
  <si>
    <t>Oke-Ilorin 2</t>
  </si>
  <si>
    <t>Oke Edu</t>
  </si>
  <si>
    <t>Oke owa</t>
  </si>
  <si>
    <t>Aba onigele</t>
  </si>
  <si>
    <t>Ilora</t>
  </si>
  <si>
    <t>Ijagemo</t>
  </si>
  <si>
    <t>Odo-Afo PHC</t>
  </si>
  <si>
    <t>Council Hall</t>
  </si>
  <si>
    <t>Oke-alafia</t>
  </si>
  <si>
    <t>Opega</t>
  </si>
  <si>
    <t>Orisa</t>
  </si>
  <si>
    <t>Iliale/Imoji/Erin-Mope</t>
  </si>
  <si>
    <t>Ile Olobe</t>
  </si>
  <si>
    <t>Ilale PHC</t>
  </si>
  <si>
    <t>Ilalle PHC</t>
  </si>
  <si>
    <t>Ile oba</t>
  </si>
  <si>
    <t>Odo Aro</t>
  </si>
  <si>
    <t>Odo Ikosi</t>
  </si>
  <si>
    <t>Oke-Atiba</t>
  </si>
  <si>
    <t>Oke-Aro</t>
  </si>
  <si>
    <t>Oke-Ikosi</t>
  </si>
  <si>
    <t>Ile-ode</t>
  </si>
  <si>
    <t>Ile-Olopin</t>
  </si>
  <si>
    <t>Ile-Arofe</t>
  </si>
  <si>
    <t>Ile-Alekiun</t>
  </si>
  <si>
    <t>Ode ye</t>
  </si>
  <si>
    <t>Gaa Ilale</t>
  </si>
  <si>
    <t>Gaa olotoke</t>
  </si>
  <si>
    <t>Ileagbala</t>
  </si>
  <si>
    <t>Oriegun</t>
  </si>
  <si>
    <t>Ogbon Arin</t>
  </si>
  <si>
    <t>God's Time</t>
  </si>
  <si>
    <t>Odo-Oba</t>
  </si>
  <si>
    <t>Gaa -olowa</t>
  </si>
  <si>
    <t>Gaa-soliu</t>
  </si>
  <si>
    <t>Gaa Jimoh</t>
  </si>
  <si>
    <t>Ile Aregi</t>
  </si>
  <si>
    <t>Ile aro</t>
  </si>
  <si>
    <t>Ile sokiuta</t>
  </si>
  <si>
    <t>Ile Alala</t>
  </si>
  <si>
    <t>Ile Odo</t>
  </si>
  <si>
    <t>Iloffa</t>
  </si>
  <si>
    <t>Iloffa/Odo-owa PHC</t>
  </si>
  <si>
    <t>Irepe</t>
  </si>
  <si>
    <t>Holy Holy</t>
  </si>
  <si>
    <t>Terbanacle</t>
  </si>
  <si>
    <t>Honeymoon</t>
  </si>
  <si>
    <t>St.peter Area</t>
  </si>
  <si>
    <t>Gaa oke-oba</t>
  </si>
  <si>
    <t>Ijagio</t>
  </si>
  <si>
    <t>Iloffa PHC</t>
  </si>
  <si>
    <t xml:space="preserve">Iloffa PHC </t>
  </si>
  <si>
    <t>1.5km</t>
  </si>
  <si>
    <t>Isalu</t>
  </si>
  <si>
    <t>Isaba</t>
  </si>
  <si>
    <t>Ijelu</t>
  </si>
  <si>
    <t>Aniyaloye</t>
  </si>
  <si>
    <t>Gaa-Orieta</t>
  </si>
  <si>
    <t>Gateway</t>
  </si>
  <si>
    <t>Oke-Ipo</t>
  </si>
  <si>
    <t>Oke-ogun</t>
  </si>
  <si>
    <t>Oke-agbo</t>
  </si>
  <si>
    <t>Oko road</t>
  </si>
  <si>
    <t>Igbo-Adin</t>
  </si>
  <si>
    <t>Teju Area</t>
  </si>
  <si>
    <t>Omi pupa</t>
  </si>
  <si>
    <t>Gaa Oba</t>
  </si>
  <si>
    <t>Gaa Teju</t>
  </si>
  <si>
    <t>Odo - Owa I</t>
  </si>
  <si>
    <t>Ila</t>
  </si>
  <si>
    <t>Idara</t>
  </si>
  <si>
    <t>Ilemo</t>
  </si>
  <si>
    <t>Odo-Igemo</t>
  </si>
  <si>
    <t>Oke-Eri</t>
  </si>
  <si>
    <t xml:space="preserve">Odo owa I PHC </t>
  </si>
  <si>
    <t>Odo Owa I PHC</t>
  </si>
  <si>
    <t>Iwewe</t>
  </si>
  <si>
    <t>Ikotun</t>
  </si>
  <si>
    <t>Odo-Agbana</t>
  </si>
  <si>
    <t>Odo-Adu</t>
  </si>
  <si>
    <t>Ibido</t>
  </si>
  <si>
    <t>Arinrin</t>
  </si>
  <si>
    <t>Arinrin-Owa</t>
  </si>
  <si>
    <t>Haunrin</t>
  </si>
  <si>
    <t>Igboniyun</t>
  </si>
  <si>
    <t>Panmo</t>
  </si>
  <si>
    <t>Orota</t>
  </si>
  <si>
    <t>Gaa-Orota</t>
  </si>
  <si>
    <t>Kitipo</t>
  </si>
  <si>
    <t>Igbede Titun</t>
  </si>
  <si>
    <t>Ajangboru</t>
  </si>
  <si>
    <t>Odo - Owa II</t>
  </si>
  <si>
    <t>Orisumbare 1</t>
  </si>
  <si>
    <t>Adura Gba</t>
  </si>
  <si>
    <t>Aduragbemi</t>
  </si>
  <si>
    <t>Golden Image</t>
  </si>
  <si>
    <t xml:space="preserve">Fola Ajike </t>
  </si>
  <si>
    <t>Living seed</t>
  </si>
  <si>
    <t>Agbo-Oba</t>
  </si>
  <si>
    <t>Idi-Iroko</t>
  </si>
  <si>
    <t>Kajola PHC</t>
  </si>
  <si>
    <t>Old- Yidi</t>
  </si>
  <si>
    <t>Oke-Ireta</t>
  </si>
  <si>
    <t>Apata-Iyana</t>
  </si>
  <si>
    <t>Sumbabe 1</t>
  </si>
  <si>
    <t>Sumbabe 2</t>
  </si>
  <si>
    <t>Igbo-Eku</t>
  </si>
  <si>
    <t>Itoto</t>
  </si>
  <si>
    <t>Igbinlo</t>
  </si>
  <si>
    <t>Ayeni</t>
  </si>
  <si>
    <t>Ilowe</t>
  </si>
  <si>
    <t>Ajagboru</t>
  </si>
  <si>
    <t>Oke-esi/Origi</t>
  </si>
  <si>
    <t xml:space="preserve">Odo- owa II PHC </t>
  </si>
  <si>
    <t>Odo-Owa II PHC</t>
  </si>
  <si>
    <t>Ipekun</t>
  </si>
  <si>
    <t>Oke-oyo</t>
  </si>
  <si>
    <t>Igemo</t>
  </si>
  <si>
    <t>Boluwarin</t>
  </si>
  <si>
    <t>Gaa babalola</t>
  </si>
  <si>
    <t>Alekunlogba</t>
  </si>
  <si>
    <t>Ifeoluwa</t>
  </si>
  <si>
    <t>Ilomu</t>
  </si>
  <si>
    <t>Ona- Oko</t>
  </si>
  <si>
    <t>Ahogbada</t>
  </si>
  <si>
    <t>Inajaalaro</t>
  </si>
  <si>
    <t>BHC INAJAALARO</t>
  </si>
  <si>
    <t>Gaa Olomi</t>
  </si>
  <si>
    <t>Inajamoliki</t>
  </si>
  <si>
    <t>Gaa Moliki</t>
  </si>
  <si>
    <t>BHC AHO</t>
  </si>
  <si>
    <t>Gaa Onisapa</t>
  </si>
  <si>
    <t>Afijagba</t>
  </si>
  <si>
    <t>Laniyan</t>
  </si>
  <si>
    <t>Sanniode</t>
  </si>
  <si>
    <t>Labisi</t>
  </si>
  <si>
    <t>Gaa Labisi</t>
  </si>
  <si>
    <t>Fibike</t>
  </si>
  <si>
    <t>Gaa Fibike</t>
  </si>
  <si>
    <t>Bakin</t>
  </si>
  <si>
    <t>Gaa Bakin</t>
  </si>
  <si>
    <t>Babargba</t>
  </si>
  <si>
    <t>Olokuta</t>
  </si>
  <si>
    <t>Igboalu</t>
  </si>
  <si>
    <t>Egbejode</t>
  </si>
  <si>
    <t>Omolende</t>
  </si>
  <si>
    <t>Erin North</t>
  </si>
  <si>
    <t>Saw Mil</t>
  </si>
  <si>
    <t>Gaa Unity</t>
  </si>
  <si>
    <t>Iyaloja</t>
  </si>
  <si>
    <t>Gaa Iyaloja</t>
  </si>
  <si>
    <t>Gaa Sagari</t>
  </si>
  <si>
    <t>Gaa Chiroma</t>
  </si>
  <si>
    <t>Government Technical College (GTC)</t>
  </si>
  <si>
    <t>ESS</t>
  </si>
  <si>
    <t>BHC MOJE COLLEGE OF EDUCATION</t>
  </si>
  <si>
    <t>Gaa Ikotun</t>
  </si>
  <si>
    <t>Olowe</t>
  </si>
  <si>
    <t>Otunba</t>
  </si>
  <si>
    <t>Ejiogbe</t>
  </si>
  <si>
    <t>Ogundimu</t>
  </si>
  <si>
    <t>Town Hall Area</t>
  </si>
  <si>
    <t>Eleyiri</t>
  </si>
  <si>
    <t>Gaa Eleyiri</t>
  </si>
  <si>
    <t>Gaa Saganmi</t>
  </si>
  <si>
    <t>Gaa Amerin</t>
  </si>
  <si>
    <t>Esiele</t>
  </si>
  <si>
    <t>Asikan</t>
  </si>
  <si>
    <t>Onidun</t>
  </si>
  <si>
    <t>Idi Oro</t>
  </si>
  <si>
    <t>Surajudeen Primary School</t>
  </si>
  <si>
    <t>Sogbodile</t>
  </si>
  <si>
    <t>Adee</t>
  </si>
  <si>
    <t>Abolomore</t>
  </si>
  <si>
    <t>Amejiogbe</t>
  </si>
  <si>
    <t>Elesa</t>
  </si>
  <si>
    <t>Agbodi</t>
  </si>
  <si>
    <t>Gogo</t>
  </si>
  <si>
    <t>Atanbala</t>
  </si>
  <si>
    <t>Etiyeri</t>
  </si>
  <si>
    <t>GH ERIN-ILE</t>
  </si>
  <si>
    <t>Petu</t>
  </si>
  <si>
    <t>Balela</t>
  </si>
  <si>
    <t>Aalu</t>
  </si>
  <si>
    <t>Aro</t>
  </si>
  <si>
    <t>Olumo</t>
  </si>
  <si>
    <t>Jagba</t>
  </si>
  <si>
    <t>Aasilorun</t>
  </si>
  <si>
    <t>Ojomu</t>
  </si>
  <si>
    <t>Arowolo</t>
  </si>
  <si>
    <t>Oridara</t>
  </si>
  <si>
    <t>Ojoko</t>
  </si>
  <si>
    <t>Esorun</t>
  </si>
  <si>
    <t>Ajilete</t>
  </si>
  <si>
    <t>Oginsado</t>
  </si>
  <si>
    <t>Ekarun</t>
  </si>
  <si>
    <t>Daluja</t>
  </si>
  <si>
    <t>Obanisua</t>
  </si>
  <si>
    <t>Ohee</t>
  </si>
  <si>
    <t>BHC ERIN NORTH</t>
  </si>
  <si>
    <t>Akogbona</t>
  </si>
  <si>
    <t>Olooko</t>
  </si>
  <si>
    <t>Okiki</t>
  </si>
  <si>
    <t>Gaa Idiroko</t>
  </si>
  <si>
    <t>Ajooko-Oja</t>
  </si>
  <si>
    <t>BHC AJOOKO-OJA</t>
  </si>
  <si>
    <t>Gaa Igbojogun</t>
  </si>
  <si>
    <t>Gaa Iponrin</t>
  </si>
  <si>
    <t>Gaa Gbodu</t>
  </si>
  <si>
    <t>Surajudeen College</t>
  </si>
  <si>
    <t>Gaa Eru Osin</t>
  </si>
  <si>
    <t>Gaa Igboolu</t>
  </si>
  <si>
    <t>Gaa Oloni</t>
  </si>
  <si>
    <t>Gaa Igboakosin</t>
  </si>
  <si>
    <t>Ago Elewa</t>
  </si>
  <si>
    <t>Gaa Iwoye</t>
  </si>
  <si>
    <t>Gaa Okeore</t>
  </si>
  <si>
    <t>Gaa Durojaiye</t>
  </si>
  <si>
    <t>Mosunkanre</t>
  </si>
  <si>
    <t>Gaa Usman</t>
  </si>
  <si>
    <t>Ago Guari</t>
  </si>
  <si>
    <t>Erin South</t>
  </si>
  <si>
    <t>Akaparo</t>
  </si>
  <si>
    <t>Olorunjeku</t>
  </si>
  <si>
    <t>Awufa</t>
  </si>
  <si>
    <t>Inurin</t>
  </si>
  <si>
    <t>Ibipola Oke</t>
  </si>
  <si>
    <t>AkinGbowo</t>
  </si>
  <si>
    <t>Asegi</t>
  </si>
  <si>
    <t>Okamo</t>
  </si>
  <si>
    <t>Ogongojo</t>
  </si>
  <si>
    <t>Akogun</t>
  </si>
  <si>
    <t>Akotipopo</t>
  </si>
  <si>
    <t>Daodu</t>
  </si>
  <si>
    <t>Agasu</t>
  </si>
  <si>
    <t>Oba</t>
  </si>
  <si>
    <t>Elemon</t>
  </si>
  <si>
    <t>Joloro</t>
  </si>
  <si>
    <t>Ile Esha</t>
  </si>
  <si>
    <t>Ile Gbadamu</t>
  </si>
  <si>
    <t>Esinkin Isale</t>
  </si>
  <si>
    <t>Agunleyinju</t>
  </si>
  <si>
    <t>Ibipola Isale</t>
  </si>
  <si>
    <t>Niger Basin</t>
  </si>
  <si>
    <t>Iyaniwura</t>
  </si>
  <si>
    <t>Atoribole</t>
  </si>
  <si>
    <t>Moje</t>
  </si>
  <si>
    <t>Ojuirin</t>
  </si>
  <si>
    <t>MHC ERIN SOUTH</t>
  </si>
  <si>
    <t>Gaa Moje</t>
  </si>
  <si>
    <t>Upper Adesina</t>
  </si>
  <si>
    <t>Okeigbala</t>
  </si>
  <si>
    <t>Areyinjo</t>
  </si>
  <si>
    <t>Lakun</t>
  </si>
  <si>
    <t>BHC ERIN SOUTH</t>
  </si>
  <si>
    <t>7KM</t>
  </si>
  <si>
    <t>Saiwo</t>
  </si>
  <si>
    <t>Oluode Oke Afolu</t>
  </si>
  <si>
    <t>Ogojo</t>
  </si>
  <si>
    <t>Oluokun</t>
  </si>
  <si>
    <t>Ejisun</t>
  </si>
  <si>
    <t>Oleyo</t>
  </si>
  <si>
    <t>Bale Oke Afolu</t>
  </si>
  <si>
    <t>Pata</t>
  </si>
  <si>
    <t>Popoola College</t>
  </si>
  <si>
    <t>Ago Eleko</t>
  </si>
  <si>
    <t>Gaa Bororo Ago eleko</t>
  </si>
  <si>
    <t>Ago Makudi</t>
  </si>
  <si>
    <t>Ago Yellow</t>
  </si>
  <si>
    <t>Aba Panu</t>
  </si>
  <si>
    <t>Gaa Aba Panu</t>
  </si>
  <si>
    <t>Abapanu Bororo</t>
  </si>
  <si>
    <t>Gaa Ago Eleko</t>
  </si>
  <si>
    <t>Gaa Oke Obe</t>
  </si>
  <si>
    <t>Igbonna</t>
  </si>
  <si>
    <t>Gaa Basita</t>
  </si>
  <si>
    <t>BHC BOLORUNDURO</t>
  </si>
  <si>
    <t>Gaa Saboyaro</t>
  </si>
  <si>
    <t>Gaa Dairo</t>
  </si>
  <si>
    <t>Tabioloko</t>
  </si>
  <si>
    <t>Gaa Ajele</t>
  </si>
  <si>
    <t>Alenibare 1 &amp; 2</t>
  </si>
  <si>
    <t>Gaa Alenibare</t>
  </si>
  <si>
    <t>Budo Romonu</t>
  </si>
  <si>
    <t>Agara</t>
  </si>
  <si>
    <t>BHC AGRA</t>
  </si>
  <si>
    <t>Sekongba</t>
  </si>
  <si>
    <t>Ogunte</t>
  </si>
  <si>
    <t>Olomitoro</t>
  </si>
  <si>
    <t>Gaa Olomitoro</t>
  </si>
  <si>
    <t>Elesin funfun</t>
  </si>
  <si>
    <t>Gaa Elesin funfun</t>
  </si>
  <si>
    <t>Isaleodo</t>
  </si>
  <si>
    <t>BHC IGBONNA</t>
  </si>
  <si>
    <t>Isale Ojoku</t>
  </si>
  <si>
    <t>Owodunni</t>
  </si>
  <si>
    <t>Shawo</t>
  </si>
  <si>
    <t>Aare</t>
  </si>
  <si>
    <t>Ojumu 1 &amp; 2</t>
  </si>
  <si>
    <t>Babaode</t>
  </si>
  <si>
    <t>Tailor</t>
  </si>
  <si>
    <t>Isale Offa</t>
  </si>
  <si>
    <t>Kaa Ibadan</t>
  </si>
  <si>
    <t>Gaa Akara</t>
  </si>
  <si>
    <t xml:space="preserve">Reke </t>
  </si>
  <si>
    <t>Gaa Arunna</t>
  </si>
  <si>
    <t>Gaa Seudu</t>
  </si>
  <si>
    <t>Igosun</t>
  </si>
  <si>
    <t>Gbodu</t>
  </si>
  <si>
    <t>Gbadebo</t>
  </si>
  <si>
    <t>Martin Ibitoye</t>
  </si>
  <si>
    <t>BHC OKE ODO IGOSUN</t>
  </si>
  <si>
    <t>Isale Ota</t>
  </si>
  <si>
    <t>Abaloko</t>
  </si>
  <si>
    <t>Bokun</t>
  </si>
  <si>
    <t>Adekinsa</t>
  </si>
  <si>
    <t>Immam</t>
  </si>
  <si>
    <t>Ijaoye</t>
  </si>
  <si>
    <t>Apade</t>
  </si>
  <si>
    <t>Arinde</t>
  </si>
  <si>
    <t>Ola</t>
  </si>
  <si>
    <t>Kokoti</t>
  </si>
  <si>
    <t>Idiape</t>
  </si>
  <si>
    <t>Odofin</t>
  </si>
  <si>
    <t>Iyalode</t>
  </si>
  <si>
    <t>27KM</t>
  </si>
  <si>
    <t>Onikotun</t>
  </si>
  <si>
    <t>Ile Otu</t>
  </si>
  <si>
    <t>Oyewo</t>
  </si>
  <si>
    <t>Ago Joshua</t>
  </si>
  <si>
    <t>Ago Apata</t>
  </si>
  <si>
    <t>Ijagbo</t>
  </si>
  <si>
    <t>Yidi Area</t>
  </si>
  <si>
    <t>Tade Area</t>
  </si>
  <si>
    <t>Olabisi Area</t>
  </si>
  <si>
    <t>BHC Oluawo</t>
  </si>
  <si>
    <t>BHC IJAGBO</t>
  </si>
  <si>
    <t>Celec Area</t>
  </si>
  <si>
    <t>Agun River</t>
  </si>
  <si>
    <t>Fafemi Area</t>
  </si>
  <si>
    <t>Oba's Compound</t>
  </si>
  <si>
    <t>Olora's Compound</t>
  </si>
  <si>
    <t>Atonodo Compound</t>
  </si>
  <si>
    <t>Eewe Compound</t>
  </si>
  <si>
    <t>Abese Compound</t>
  </si>
  <si>
    <t>Adeyemo Area</t>
  </si>
  <si>
    <t>Cottage Hospital Area</t>
  </si>
  <si>
    <t>COTTAGE HOSPITAL, IJAGBO</t>
  </si>
  <si>
    <t>85KM</t>
  </si>
  <si>
    <t>Bimark Area</t>
  </si>
  <si>
    <t>Coca-Cola Area</t>
  </si>
  <si>
    <t>Abidogun Area</t>
  </si>
  <si>
    <t>Kojomom Area</t>
  </si>
  <si>
    <t>Obelawo Area</t>
  </si>
  <si>
    <t>Odogun Compound</t>
  </si>
  <si>
    <t>Otobo Compound</t>
  </si>
  <si>
    <t>Onikotun Compound</t>
  </si>
  <si>
    <t>Balogun Compound</t>
  </si>
  <si>
    <t>Esun Compound</t>
  </si>
  <si>
    <t>Olore Block Industry</t>
  </si>
  <si>
    <t>Jofans Area</t>
  </si>
  <si>
    <t>Mascot Area</t>
  </si>
  <si>
    <t>Fumwan Area</t>
  </si>
  <si>
    <t>Old Wale Success</t>
  </si>
  <si>
    <t>Oluode Compound</t>
  </si>
  <si>
    <t>CREM Nursery &amp; Primary School</t>
  </si>
  <si>
    <t>NASFAT Area</t>
  </si>
  <si>
    <t>KOSOMANI'S HOUSE</t>
  </si>
  <si>
    <t>Rasco Area</t>
  </si>
  <si>
    <t>Oke Atan Area</t>
  </si>
  <si>
    <t xml:space="preserve">A.U.D Primary </t>
  </si>
  <si>
    <t>Breweries Area</t>
  </si>
  <si>
    <t>Ramola Hotel</t>
  </si>
  <si>
    <t>A.U.D College</t>
  </si>
  <si>
    <t>Okin Biscuit</t>
  </si>
  <si>
    <t>Oyun River Area</t>
  </si>
  <si>
    <t>Baptist L.G.E.A</t>
  </si>
  <si>
    <t>Atan River</t>
  </si>
  <si>
    <t>Aperun Village</t>
  </si>
  <si>
    <t>Adeleke Village</t>
  </si>
  <si>
    <t>BHC ADELEKE</t>
  </si>
  <si>
    <t>SWAMPY</t>
  </si>
  <si>
    <t>The way is always swampy particularly during rainy season, thus, making cars or truck to be swampy</t>
  </si>
  <si>
    <t>Ayeni Village</t>
  </si>
  <si>
    <t>Gaa Adeleke</t>
  </si>
  <si>
    <t>Gaa Ayeni</t>
  </si>
  <si>
    <t>Rashidi Yekini</t>
  </si>
  <si>
    <t>BHC FALOKUN</t>
  </si>
  <si>
    <t>Owanlarogo</t>
  </si>
  <si>
    <t>Ganmo Oko</t>
  </si>
  <si>
    <t>Gaa Ganmo Oko</t>
  </si>
  <si>
    <t>Ololameta</t>
  </si>
  <si>
    <t>Fedegbo</t>
  </si>
  <si>
    <t>Aroo</t>
  </si>
  <si>
    <t>Olatayo</t>
  </si>
  <si>
    <t>OLUKOTUN'S PALACE</t>
  </si>
  <si>
    <t>Alajogun</t>
  </si>
  <si>
    <t>Tuntun</t>
  </si>
  <si>
    <t>Oluawo Isale</t>
  </si>
  <si>
    <t>Oriaje</t>
  </si>
  <si>
    <t>Ojumu</t>
  </si>
  <si>
    <t>Okeago</t>
  </si>
  <si>
    <t>Oluawo Oke</t>
  </si>
  <si>
    <t>Laka</t>
  </si>
  <si>
    <t>Afalegbo</t>
  </si>
  <si>
    <t>Elemoh</t>
  </si>
  <si>
    <t>Adalode</t>
  </si>
  <si>
    <t>Alawe</t>
  </si>
  <si>
    <t>Alagbede Isale</t>
  </si>
  <si>
    <t>Agbomola</t>
  </si>
  <si>
    <t>Olohunshogo</t>
  </si>
  <si>
    <t>Tenkobo</t>
  </si>
  <si>
    <t>BHC IKOTUN</t>
  </si>
  <si>
    <t>Ajebamidele</t>
  </si>
  <si>
    <t>Alagbede Oke</t>
  </si>
  <si>
    <t>Osate</t>
  </si>
  <si>
    <t>Ayepe</t>
  </si>
  <si>
    <t>Gaa Agbamu Isale</t>
  </si>
  <si>
    <t>Agbamu Isale</t>
  </si>
  <si>
    <t>Agbamu Oke</t>
  </si>
  <si>
    <t>Gaa Agbamu Oke</t>
  </si>
  <si>
    <t>Okeoye</t>
  </si>
  <si>
    <t>BHC GUDUGBA</t>
  </si>
  <si>
    <t>Gaa Gudugba</t>
  </si>
  <si>
    <t>Oriho</t>
  </si>
  <si>
    <t>BHC IGBOTELE</t>
  </si>
  <si>
    <t>Igbotele</t>
  </si>
  <si>
    <t>Ilemona</t>
  </si>
  <si>
    <t>Gaa Kotu</t>
  </si>
  <si>
    <t>Kotu</t>
  </si>
  <si>
    <t>Ayegbamimo</t>
  </si>
  <si>
    <t>Esha</t>
  </si>
  <si>
    <t>OLORUNSHOGO COTTAGE HOSPITAL</t>
  </si>
  <si>
    <t>Ojumore</t>
  </si>
  <si>
    <t>Sharpconner</t>
  </si>
  <si>
    <t>BHC ILEMONA</t>
  </si>
  <si>
    <t>Yamfy</t>
  </si>
  <si>
    <t>Gaa Bayo</t>
  </si>
  <si>
    <t>Adinimodo</t>
  </si>
  <si>
    <t>Gaa Adinimodo</t>
  </si>
  <si>
    <t>Ago Alaro</t>
  </si>
  <si>
    <t>Gaa Okoarugbo</t>
  </si>
  <si>
    <t>Alaya</t>
  </si>
  <si>
    <t>Gaa Sindiku</t>
  </si>
  <si>
    <t>Gaa Okanla</t>
  </si>
  <si>
    <t>Gaa Kudi</t>
  </si>
  <si>
    <t>BHC AJOKO</t>
  </si>
  <si>
    <t>Gaa Aleniboro</t>
  </si>
  <si>
    <t>Gaa Alawonde</t>
  </si>
  <si>
    <t>Bodogbada</t>
  </si>
  <si>
    <t>Gaa Gbada</t>
  </si>
  <si>
    <t>Gaa Buro</t>
  </si>
  <si>
    <t>Ipee</t>
  </si>
  <si>
    <t>Amigun</t>
  </si>
  <si>
    <t>Oriwo</t>
  </si>
  <si>
    <t>Dara</t>
  </si>
  <si>
    <t>CHIEF OMOTOSHO'S HOUSE</t>
  </si>
  <si>
    <t>Oloruntedo</t>
  </si>
  <si>
    <t>Gaa Jooro</t>
  </si>
  <si>
    <t>Ebute Yiyanju</t>
  </si>
  <si>
    <t>Agobaba-Osi</t>
  </si>
  <si>
    <t>Budo-Alfa</t>
  </si>
  <si>
    <t>Oloyan</t>
  </si>
  <si>
    <t>Jokoto</t>
  </si>
  <si>
    <t>Aludundun</t>
  </si>
  <si>
    <t>Oyee</t>
  </si>
  <si>
    <t>Onipee</t>
  </si>
  <si>
    <t>Olaodi</t>
  </si>
  <si>
    <t>Oloyoo</t>
  </si>
  <si>
    <t>Pooro</t>
  </si>
  <si>
    <t>Ifokan Bale</t>
  </si>
  <si>
    <t>Ogo-Oluwa</t>
  </si>
  <si>
    <t>Imonlumon</t>
  </si>
  <si>
    <t>Akogba</t>
  </si>
  <si>
    <t>BHC IPEE</t>
  </si>
  <si>
    <t>Gaa Chairman</t>
  </si>
  <si>
    <t>Gaa Mudu</t>
  </si>
  <si>
    <t>Gaa Tairu</t>
  </si>
  <si>
    <t>Gaa Oke Ori</t>
  </si>
  <si>
    <t>Oke-Lala</t>
  </si>
  <si>
    <t>Owode-Oloro</t>
  </si>
  <si>
    <t>Bolude</t>
  </si>
  <si>
    <t>Gaa Bolude</t>
  </si>
  <si>
    <t>Afobara</t>
  </si>
  <si>
    <t>Ajoko Budo Arin</t>
  </si>
  <si>
    <t>Gaa Ori Ota</t>
  </si>
  <si>
    <t>Olokun Fish Pound</t>
  </si>
  <si>
    <t>Gaa Cottage</t>
  </si>
  <si>
    <t>Powa</t>
  </si>
  <si>
    <t>Bi-Water</t>
  </si>
  <si>
    <t>Osolo Estate</t>
  </si>
  <si>
    <t>CHIEF OSOLO'S HOUSE</t>
  </si>
  <si>
    <t>Banke</t>
  </si>
  <si>
    <t>Ekerin</t>
  </si>
  <si>
    <t>Olomooba</t>
  </si>
  <si>
    <t>Otun</t>
  </si>
  <si>
    <t>ONIRA'S PALACE</t>
  </si>
  <si>
    <t>Alabola</t>
  </si>
  <si>
    <t>Ataka</t>
  </si>
  <si>
    <t>Yeye</t>
  </si>
  <si>
    <t>Obatiwajoye</t>
  </si>
  <si>
    <t>Obada Oke</t>
  </si>
  <si>
    <t>Isale Odo</t>
  </si>
  <si>
    <t>Old Garage 1</t>
  </si>
  <si>
    <t>Old Garage 2</t>
  </si>
  <si>
    <t>BHC IRA</t>
  </si>
  <si>
    <t>Estate</t>
  </si>
  <si>
    <t>Olowopoku</t>
  </si>
  <si>
    <t>Ira Fere</t>
  </si>
  <si>
    <t>Idera</t>
  </si>
  <si>
    <t>Gaa Mekudi</t>
  </si>
  <si>
    <t>Ojoku</t>
  </si>
  <si>
    <t>Isale Idera</t>
  </si>
  <si>
    <t>Okunkan</t>
  </si>
  <si>
    <t>OLOJOKU'S PALACE</t>
  </si>
  <si>
    <t>There's a bridge but when there's an heavy rainfall the bridge will be flooded but still cars can pass through</t>
  </si>
  <si>
    <t>Gaa Mukao 2</t>
  </si>
  <si>
    <t>Gaa Saidu Lawal</t>
  </si>
  <si>
    <t>Gaa Suleiman</t>
  </si>
  <si>
    <t>BHC OJOKU</t>
  </si>
  <si>
    <t>If heavy rainfall occurs the bridge leading to the BHC can be flooded but it is still motorable</t>
  </si>
  <si>
    <t>Gaa Falokun</t>
  </si>
  <si>
    <t>Gaa Abdullahi Mohammed</t>
  </si>
  <si>
    <t>Gaa AbdulRahaman</t>
  </si>
  <si>
    <t>Gaa Maytea</t>
  </si>
  <si>
    <t>Gaa Adamu Goma</t>
  </si>
  <si>
    <t>Gaa Goma Garuba</t>
  </si>
  <si>
    <t>Gaa Adamu Mohammed</t>
  </si>
  <si>
    <t>Awoniyi</t>
  </si>
  <si>
    <t>Gaa Awoniyi</t>
  </si>
  <si>
    <t>Gaa Jabi</t>
  </si>
  <si>
    <t>Gaa Jaodo</t>
  </si>
  <si>
    <t>Gaa Mukao 1</t>
  </si>
  <si>
    <t>Gaa Alhaji Abdullahi</t>
  </si>
  <si>
    <t>Gaa Moyema</t>
  </si>
  <si>
    <t>Gaa Isiaku</t>
  </si>
  <si>
    <t>Gaa Kaduna 2</t>
  </si>
  <si>
    <t>Gaa Kaduna 1</t>
  </si>
  <si>
    <t>Gaa Ismaila</t>
  </si>
  <si>
    <t>Gaa Jaiye</t>
  </si>
  <si>
    <t>Gaa Alhaji Yellow</t>
  </si>
  <si>
    <t xml:space="preserve">Gaa Alhaji AbdulRaheem </t>
  </si>
  <si>
    <t>Gaa Kankuri</t>
  </si>
  <si>
    <t>Gaa Kanko</t>
  </si>
  <si>
    <t>Gaa Katoru</t>
  </si>
  <si>
    <t>Gaa Halilu</t>
  </si>
  <si>
    <t>Gaa Salisu</t>
  </si>
  <si>
    <t>Gaa Salleh</t>
  </si>
  <si>
    <t>Gaa Soja</t>
  </si>
  <si>
    <t>Gaa Abubakar Adamu</t>
  </si>
  <si>
    <t>Gaa Alhaji Umar</t>
  </si>
  <si>
    <t>Gaa Bode Musa</t>
  </si>
  <si>
    <t>Gaa Janu</t>
  </si>
  <si>
    <t>Gaa Sheu Garuba</t>
  </si>
  <si>
    <t>Gaa Ibrahim 1</t>
  </si>
  <si>
    <t>Gaa Ibrahim 2</t>
  </si>
  <si>
    <t>Gaa Saraki</t>
  </si>
  <si>
    <t>Gaa Yau</t>
  </si>
  <si>
    <t>Gaa Alhaji Ibrahim</t>
  </si>
  <si>
    <t>Kpada I</t>
  </si>
  <si>
    <t>Kpada Tifin</t>
  </si>
  <si>
    <t>MPHC Kpada</t>
  </si>
  <si>
    <t>Emi Liman Kpada</t>
  </si>
  <si>
    <t>Emi Zhitsu Kpada</t>
  </si>
  <si>
    <t>Tankete</t>
  </si>
  <si>
    <t xml:space="preserve">Mission </t>
  </si>
  <si>
    <t>Tswata</t>
  </si>
  <si>
    <t>Kpada Tako</t>
  </si>
  <si>
    <t>Lusama 1</t>
  </si>
  <si>
    <t>Lusama 2</t>
  </si>
  <si>
    <t>Wako</t>
  </si>
  <si>
    <t>Hausa Kpada</t>
  </si>
  <si>
    <t>Ruga Wasagu</t>
  </si>
  <si>
    <t>Ruga Burutin</t>
  </si>
  <si>
    <t>Ruga Mallam</t>
  </si>
  <si>
    <t>Ruga Wakili</t>
  </si>
  <si>
    <t>Pati Wodata</t>
  </si>
  <si>
    <t>Kusoti</t>
  </si>
  <si>
    <t>Eka Kuso</t>
  </si>
  <si>
    <t>Eka Ceta</t>
  </si>
  <si>
    <t>Rokogi</t>
  </si>
  <si>
    <t>Kajita</t>
  </si>
  <si>
    <t>Sokingi</t>
  </si>
  <si>
    <t>Jida</t>
  </si>
  <si>
    <t>Kpatagban</t>
  </si>
  <si>
    <t>Rokan</t>
  </si>
  <si>
    <t>Nwogi</t>
  </si>
  <si>
    <t>Kokparagi</t>
  </si>
  <si>
    <t>Edota Cekpa</t>
  </si>
  <si>
    <t>Dagbalodo</t>
  </si>
  <si>
    <t>Tsaban</t>
  </si>
  <si>
    <t>Gulugi</t>
  </si>
  <si>
    <t>BHC Gulugi</t>
  </si>
  <si>
    <t>Riverine Area</t>
  </si>
  <si>
    <t>Truck, Boat, Motorcycle</t>
  </si>
  <si>
    <t>Zhitswala</t>
  </si>
  <si>
    <t>Maagi</t>
  </si>
  <si>
    <t>Dobo</t>
  </si>
  <si>
    <t>Sachi Edo Nupe</t>
  </si>
  <si>
    <t>Ruga Hiro</t>
  </si>
  <si>
    <t>Borojo Fulani Camp</t>
  </si>
  <si>
    <t>Gakpan</t>
  </si>
  <si>
    <t>WHC  GAKPAN</t>
  </si>
  <si>
    <t>Truck, Boat</t>
  </si>
  <si>
    <t>Babogi</t>
  </si>
  <si>
    <t>Vuma</t>
  </si>
  <si>
    <t>Duro</t>
  </si>
  <si>
    <t>Hausa Duro</t>
  </si>
  <si>
    <t>Wodata Duro</t>
  </si>
  <si>
    <t>Kenberi Duro</t>
  </si>
  <si>
    <t>Reshe</t>
  </si>
  <si>
    <t>Kenberi Reshe</t>
  </si>
  <si>
    <t>Dzakan</t>
  </si>
  <si>
    <t>Ebu</t>
  </si>
  <si>
    <t>Tebu</t>
  </si>
  <si>
    <t>Kenberi Dzakan</t>
  </si>
  <si>
    <t>Egboti</t>
  </si>
  <si>
    <t>Kpada II</t>
  </si>
  <si>
    <t>Rogun</t>
  </si>
  <si>
    <t>COMPREHENSIVE HEALTH ROGUN</t>
  </si>
  <si>
    <t>Gidan Mallam</t>
  </si>
  <si>
    <t>Ezhigiko</t>
  </si>
  <si>
    <t>Sheagi 1</t>
  </si>
  <si>
    <t>Sheagi 2</t>
  </si>
  <si>
    <t>Guluka</t>
  </si>
  <si>
    <t>Dzuruta</t>
  </si>
  <si>
    <t>Fulani Camp Guluka</t>
  </si>
  <si>
    <t>Fulani Camp Buba</t>
  </si>
  <si>
    <t>Latayi</t>
  </si>
  <si>
    <t>Fulani Camp Alh. Lowolo</t>
  </si>
  <si>
    <t>Fulani Camp Alh. Kere</t>
  </si>
  <si>
    <t>Fulani Camp Alh. Abubakar Rogun</t>
  </si>
  <si>
    <t>Fulani Camp Alh. Bola</t>
  </si>
  <si>
    <t>Fulani Camp Alh. Wokili</t>
  </si>
  <si>
    <t>Fulani Camp Alh. Gigi</t>
  </si>
  <si>
    <t>Fulani Camp Alh. Monori</t>
  </si>
  <si>
    <t>Fulani Camp Latayi</t>
  </si>
  <si>
    <t>Fulani Camp Alh. Goma</t>
  </si>
  <si>
    <t>Fulani Camp Chairman Alh. Abu</t>
  </si>
  <si>
    <t>Fulani Camp Alh. Bando</t>
  </si>
  <si>
    <t>Fulani Camp Alh. Babuga</t>
  </si>
  <si>
    <t>MATERNITY &amp; DISPENSARY KORO</t>
  </si>
  <si>
    <t>Katsa</t>
  </si>
  <si>
    <t>Yagbagi</t>
  </si>
  <si>
    <t>Gbagafu</t>
  </si>
  <si>
    <t>Suku</t>
  </si>
  <si>
    <t>Nibo</t>
  </si>
  <si>
    <t>Mamba</t>
  </si>
  <si>
    <t>Gihawa</t>
  </si>
  <si>
    <t>Hausa Nibo</t>
  </si>
  <si>
    <t>Fulani Nibo</t>
  </si>
  <si>
    <t>Fulani Camp Dabakala</t>
  </si>
  <si>
    <t>Fulani Camp Alh. Kejeje</t>
  </si>
  <si>
    <t xml:space="preserve">Fulani Camp Alh. Ibrahim </t>
  </si>
  <si>
    <t>Fulani Camp Alh. Saidu</t>
  </si>
  <si>
    <t>Fulani Camp Alh. Wokili Koro</t>
  </si>
  <si>
    <t>Fulani Camp Gbagafu</t>
  </si>
  <si>
    <t>Echi Wada</t>
  </si>
  <si>
    <t>BASIC HEALTH CENTRE ECHI – WADA</t>
  </si>
  <si>
    <t>Rokan 1</t>
  </si>
  <si>
    <t>Rokan 2</t>
  </si>
  <si>
    <t>Gbafu</t>
  </si>
  <si>
    <t>Egwa 1</t>
  </si>
  <si>
    <t>Egwa 2</t>
  </si>
  <si>
    <t>Fulani Camp Alh. Rolo</t>
  </si>
  <si>
    <t>Fulani Camp Alh. Abubazafri</t>
  </si>
  <si>
    <t>Fulani Camp Alh. Bello</t>
  </si>
  <si>
    <t>Fulani Camp Alh. Madu</t>
  </si>
  <si>
    <t>Fey</t>
  </si>
  <si>
    <t>Egwa 3</t>
  </si>
  <si>
    <t>LGA Health Disp. Fey</t>
  </si>
  <si>
    <t>Tutugi</t>
  </si>
  <si>
    <t>Bido</t>
  </si>
  <si>
    <t>Sachi</t>
  </si>
  <si>
    <t>Fulani Camp Alh. Ardo</t>
  </si>
  <si>
    <t>Fulani Camp Alh. Guwa</t>
  </si>
  <si>
    <t>Fulani Camp Alh. Bawu</t>
  </si>
  <si>
    <t>Fulani Camp Alh. Abubakar Fey</t>
  </si>
  <si>
    <t>Fulani Camp Alh. Musa</t>
  </si>
  <si>
    <t>Kpada III</t>
  </si>
  <si>
    <t>Tankpafu</t>
  </si>
  <si>
    <t>HEALTH POST TANKPAFU</t>
  </si>
  <si>
    <t>Hausa Settlement Tankpafu</t>
  </si>
  <si>
    <t>Fulani Camp Alh. Gbale Tankpafu</t>
  </si>
  <si>
    <t>Fulani Camp Alh. Abubakar Tankpafu</t>
  </si>
  <si>
    <t>Garogi</t>
  </si>
  <si>
    <t>Manzwakwa</t>
  </si>
  <si>
    <t>Guruza</t>
  </si>
  <si>
    <t>Matokun</t>
  </si>
  <si>
    <t>HEALTH POST MATOKUN</t>
  </si>
  <si>
    <t>Hausa Settlement Matokun</t>
  </si>
  <si>
    <t>Sabo Gida</t>
  </si>
  <si>
    <t>Angwa-Maje</t>
  </si>
  <si>
    <t>Unashi</t>
  </si>
  <si>
    <t>Gidan Sule</t>
  </si>
  <si>
    <t>Rifun Tako</t>
  </si>
  <si>
    <t>Mat./Disp. Rifun</t>
  </si>
  <si>
    <t>Rifun Tifin</t>
  </si>
  <si>
    <t>Gidan Wakili</t>
  </si>
  <si>
    <t>Zeberuma Settlement Rifun</t>
  </si>
  <si>
    <t>Gidan Saidu</t>
  </si>
  <si>
    <t>Fulani Camp Gida Alh. Ali Rifun</t>
  </si>
  <si>
    <t>Fulani camp Gida ALH. Madu Rifun</t>
  </si>
  <si>
    <t>Agboro Oke</t>
  </si>
  <si>
    <t>HEALTH POST AGBORO</t>
  </si>
  <si>
    <t>Agboro Isale</t>
  </si>
  <si>
    <t>Zeberuma Settlement Agboro Isale</t>
  </si>
  <si>
    <t>Fulani Settlement Agboro Oke</t>
  </si>
  <si>
    <t>Fulani Settlement Agboro Isale</t>
  </si>
  <si>
    <t>Lade I</t>
  </si>
  <si>
    <t>Ekati</t>
  </si>
  <si>
    <t>Ekati BHC</t>
  </si>
  <si>
    <t>Truck,Motorcycle</t>
  </si>
  <si>
    <t>Ekati Fulani Camp</t>
  </si>
  <si>
    <t>Ekapan</t>
  </si>
  <si>
    <t>Gbodo</t>
  </si>
  <si>
    <t>Gbodonji</t>
  </si>
  <si>
    <t>Health Post Gbodonji</t>
  </si>
  <si>
    <t>Gbodonji Fulani Camp</t>
  </si>
  <si>
    <t>Kakafu</t>
  </si>
  <si>
    <t xml:space="preserve">Kakafu Fulani Camp </t>
  </si>
  <si>
    <t>Bongi</t>
  </si>
  <si>
    <t>Bongi Fulani Camp</t>
  </si>
  <si>
    <t>Dzwajiwo</t>
  </si>
  <si>
    <t>Health Post Dzwajiwo</t>
  </si>
  <si>
    <t>Magya</t>
  </si>
  <si>
    <t>Gada Woro</t>
  </si>
  <si>
    <t>Health Post Gada Woro</t>
  </si>
  <si>
    <t>Gada Woro Fulani Camp</t>
  </si>
  <si>
    <t>Gada Ndako</t>
  </si>
  <si>
    <t>Gada Ndako Fulani Camp</t>
  </si>
  <si>
    <t>Gada Maajin</t>
  </si>
  <si>
    <t>Lile</t>
  </si>
  <si>
    <t>Lile Fulani Camp</t>
  </si>
  <si>
    <t>Gada Bozuwa</t>
  </si>
  <si>
    <t>HEALTH POST GADA - BOZUWA</t>
  </si>
  <si>
    <t>Gada Bozuwa Fulani Camp</t>
  </si>
  <si>
    <t xml:space="preserve">Chitta </t>
  </si>
  <si>
    <t>Chitta Fulani Camp</t>
  </si>
  <si>
    <t>Kusokoti</t>
  </si>
  <si>
    <t>Kusokoti Fulani Camp</t>
  </si>
  <si>
    <t>Kagowogi</t>
  </si>
  <si>
    <t>Kagowogi Fulani Camp</t>
  </si>
  <si>
    <t>Fulani Alhaji Akum Bologi</t>
  </si>
  <si>
    <t>Sunkuso</t>
  </si>
  <si>
    <t>HEALTH POST SUNKUSO</t>
  </si>
  <si>
    <t>Truck,Motorcycle,Canoe</t>
  </si>
  <si>
    <t>Sunkuso Fulani Camp</t>
  </si>
  <si>
    <t>Dakani</t>
  </si>
  <si>
    <t>HEALTH POST DAKANI</t>
  </si>
  <si>
    <t>Dakani Fulani Camp</t>
  </si>
  <si>
    <t>Chenu</t>
  </si>
  <si>
    <t>Chenu Fulani Camp</t>
  </si>
  <si>
    <t>Edogi Kpatia A</t>
  </si>
  <si>
    <t>Edogi Kpatia B</t>
  </si>
  <si>
    <t>Sanchita</t>
  </si>
  <si>
    <t>Sanchita Fulani Camp</t>
  </si>
  <si>
    <t>Ndachekuta</t>
  </si>
  <si>
    <t>Lade II</t>
  </si>
  <si>
    <t>Lade</t>
  </si>
  <si>
    <t>Town Disp. Lade</t>
  </si>
  <si>
    <t xml:space="preserve">Tsuba </t>
  </si>
  <si>
    <t>Efu Manzhi</t>
  </si>
  <si>
    <t>Koshaba</t>
  </si>
  <si>
    <t>Dokukpan</t>
  </si>
  <si>
    <t>Bariki B</t>
  </si>
  <si>
    <t>Emi Lile</t>
  </si>
  <si>
    <t>Fulani  Moh'd Ali</t>
  </si>
  <si>
    <t>Wayata</t>
  </si>
  <si>
    <t>Emi Gulu</t>
  </si>
  <si>
    <t>Bariki A</t>
  </si>
  <si>
    <t>Fulani Camp Lade</t>
  </si>
  <si>
    <t>Gidan Alh. Gomina</t>
  </si>
  <si>
    <t>Gidan Alh. Seriki</t>
  </si>
  <si>
    <t xml:space="preserve">Gidan Dogo Fulani </t>
  </si>
  <si>
    <t>Gidan Galagi Lade</t>
  </si>
  <si>
    <t>Rani Ndako</t>
  </si>
  <si>
    <t>PHC Rani Ndako</t>
  </si>
  <si>
    <t>Rani Woro</t>
  </si>
  <si>
    <t>PHC Rani Woro</t>
  </si>
  <si>
    <t>Rani Ramat</t>
  </si>
  <si>
    <t>Gberi</t>
  </si>
  <si>
    <t>Gbangede Ilata</t>
  </si>
  <si>
    <t>Gbangede Bologi</t>
  </si>
  <si>
    <t>Gbangede Maigida</t>
  </si>
  <si>
    <t>Hausa Camp Gbangede</t>
  </si>
  <si>
    <t>Gidan Usman Garba Bello</t>
  </si>
  <si>
    <t>Gidan Mohammed Aliyu</t>
  </si>
  <si>
    <t>Dina</t>
  </si>
  <si>
    <t>Mari</t>
  </si>
  <si>
    <t>Ndanaku</t>
  </si>
  <si>
    <t>LGA Disp. Ndanaku</t>
  </si>
  <si>
    <t>Yekosa</t>
  </si>
  <si>
    <t>Chakegi Ndanaku</t>
  </si>
  <si>
    <t>Hausa Ndanaku</t>
  </si>
  <si>
    <t>Fulani Camp Ndanaku</t>
  </si>
  <si>
    <t>Lade III</t>
  </si>
  <si>
    <t>Sakpefu</t>
  </si>
  <si>
    <t>PHC Sakpefu</t>
  </si>
  <si>
    <t>Bissan</t>
  </si>
  <si>
    <t>Sangawon</t>
  </si>
  <si>
    <t>Chenegi</t>
  </si>
  <si>
    <t>Gidan Mohammed Sakpefu</t>
  </si>
  <si>
    <t>Gidan Kabir Sakpefu</t>
  </si>
  <si>
    <t>Edogi Chapa</t>
  </si>
  <si>
    <t>HEALTH POST EDOGI CHAPA</t>
  </si>
  <si>
    <t>Fulani Camp Edogi Chapa</t>
  </si>
  <si>
    <t>Esundari</t>
  </si>
  <si>
    <t>Gidan Shaaba Diko</t>
  </si>
  <si>
    <t>Dzako</t>
  </si>
  <si>
    <t>HEALTH POST DZAKO</t>
  </si>
  <si>
    <t>Truck,Boat</t>
  </si>
  <si>
    <t>During raining season,there may be flooding</t>
  </si>
  <si>
    <t>Fulani Camp Dzako</t>
  </si>
  <si>
    <t>Sanchitta</t>
  </si>
  <si>
    <t>Gidan Alh. Haruna Sachitta</t>
  </si>
  <si>
    <t>Lalagi</t>
  </si>
  <si>
    <t>WOMEN IN HEALTH LALAGI</t>
  </si>
  <si>
    <t>Gidan Dauda Lalagi</t>
  </si>
  <si>
    <t>Kpevun</t>
  </si>
  <si>
    <t>Fulani Camp Kpevun</t>
  </si>
  <si>
    <t>Mawogi</t>
  </si>
  <si>
    <t>Fulani Camp Mawogi</t>
  </si>
  <si>
    <t>Kanworo</t>
  </si>
  <si>
    <t>Fulani Camp Kanworo</t>
  </si>
  <si>
    <t>Kenberi Kanworo</t>
  </si>
  <si>
    <t>Esanti</t>
  </si>
  <si>
    <t>MDG ESANTI</t>
  </si>
  <si>
    <t>Gidan Tari Esanti</t>
  </si>
  <si>
    <t>Gidan Buye Abubakar Esanti</t>
  </si>
  <si>
    <t>Wodata</t>
  </si>
  <si>
    <t>Gidan Diko Wodata</t>
  </si>
  <si>
    <t>Gidan Mande Wodata</t>
  </si>
  <si>
    <t>Gidan Damina Wodata</t>
  </si>
  <si>
    <t>Gidan Abubakar Moh'd Wodata</t>
  </si>
  <si>
    <t>Latanna</t>
  </si>
  <si>
    <t>BASIC HEALTH CENTRE  LATANNA</t>
  </si>
  <si>
    <t>Gidan Abdullahi Latanna</t>
  </si>
  <si>
    <t>Gidan Wakili Latanna</t>
  </si>
  <si>
    <t>Gidan Alh. Juli Latanna</t>
  </si>
  <si>
    <t>Gidan Alh. Bature Latanna</t>
  </si>
  <si>
    <t>Gidan Kwami Dauda Latanna</t>
  </si>
  <si>
    <t>Gidan Kebberi Latanna</t>
  </si>
  <si>
    <t>Gidan Kwami Bagi Latanna</t>
  </si>
  <si>
    <t>Gidan Bafas Latanna</t>
  </si>
  <si>
    <t>Gidan Arande Latanna</t>
  </si>
  <si>
    <t>Gidan Sanda Latanna</t>
  </si>
  <si>
    <t>Angwa Hausa Depot Latanna</t>
  </si>
  <si>
    <t>Gidan Alh. Bawa Latanna</t>
  </si>
  <si>
    <t>Gidan Haruna Latanna</t>
  </si>
  <si>
    <t>Patigi I</t>
  </si>
  <si>
    <t>Infant Welfare Clinic</t>
  </si>
  <si>
    <t>Katuka</t>
  </si>
  <si>
    <t>Ejiko</t>
  </si>
  <si>
    <t>Gabi</t>
  </si>
  <si>
    <t>Zhaba</t>
  </si>
  <si>
    <t>Magajigare</t>
  </si>
  <si>
    <t>Ceceko</t>
  </si>
  <si>
    <t>Maidiiadi</t>
  </si>
  <si>
    <t>Manside</t>
  </si>
  <si>
    <t>Etsu Sule</t>
  </si>
  <si>
    <t>Benu</t>
  </si>
  <si>
    <t>Baruwa</t>
  </si>
  <si>
    <t>Nnafine</t>
  </si>
  <si>
    <t>Patigi Secondary School Quarters</t>
  </si>
  <si>
    <t>Emi Tuzhi</t>
  </si>
  <si>
    <t>Emi Egbogidzhi</t>
  </si>
  <si>
    <t>New Wodata</t>
  </si>
  <si>
    <t>GRA Tankpafu road</t>
  </si>
  <si>
    <t>Secretariat Quarters</t>
  </si>
  <si>
    <t>Emi Worogi new extension</t>
  </si>
  <si>
    <t>Kparumagi</t>
  </si>
  <si>
    <t>Afro</t>
  </si>
  <si>
    <t>Nasarafu</t>
  </si>
  <si>
    <t>Fulani Camp Kparumagi</t>
  </si>
  <si>
    <t>Gidan Diko Mokawu</t>
  </si>
  <si>
    <t>Gidan Bawu</t>
  </si>
  <si>
    <t>Gida Yakubu Fulani</t>
  </si>
  <si>
    <t>Gida Usman Likali</t>
  </si>
  <si>
    <t>Gidan REMD</t>
  </si>
  <si>
    <t>Gidan Kirowa</t>
  </si>
  <si>
    <t>Gidan Gida</t>
  </si>
  <si>
    <t>Gidan Yerima</t>
  </si>
  <si>
    <t>Patigi II</t>
  </si>
  <si>
    <t>Makun</t>
  </si>
  <si>
    <t>Gbanganfu</t>
  </si>
  <si>
    <t>Emi Mankadiri</t>
  </si>
  <si>
    <t>Emi Yagizhi</t>
  </si>
  <si>
    <t>Doko Yiringi</t>
  </si>
  <si>
    <t>Gboke</t>
  </si>
  <si>
    <t>Tsoedenba</t>
  </si>
  <si>
    <t>Tsadu Makun</t>
  </si>
  <si>
    <t>Ruga Makun</t>
  </si>
  <si>
    <t>Efu Gunzhi 2</t>
  </si>
  <si>
    <t>PHC Efu Makun</t>
  </si>
  <si>
    <t>Kuchitangi</t>
  </si>
  <si>
    <t>Efu Gunzhi 1</t>
  </si>
  <si>
    <t>Efu Tsowatsu</t>
  </si>
  <si>
    <t>Efu Manyagi</t>
  </si>
  <si>
    <t>Patigi III</t>
  </si>
  <si>
    <t>Shangbo</t>
  </si>
  <si>
    <t>Emi Liman Gana Woshi</t>
  </si>
  <si>
    <t>Magayaki</t>
  </si>
  <si>
    <t>Taduko</t>
  </si>
  <si>
    <t>Patigi Emin</t>
  </si>
  <si>
    <t>Dabarako</t>
  </si>
  <si>
    <t>Nkochi</t>
  </si>
  <si>
    <t>Madaki</t>
  </si>
  <si>
    <t>Ndanagea</t>
  </si>
  <si>
    <t>Manmasun</t>
  </si>
  <si>
    <t>Laruta</t>
  </si>
  <si>
    <t>Emi Attairu</t>
  </si>
  <si>
    <t>Kochitagi</t>
  </si>
  <si>
    <t>LGA Town Dispensary Kochitagi</t>
  </si>
  <si>
    <t>Gbokota</t>
  </si>
  <si>
    <t>Dzakagi</t>
  </si>
  <si>
    <t>Gbogbota</t>
  </si>
  <si>
    <t>Sakunfu</t>
  </si>
  <si>
    <t>Sheshi Shaaba</t>
  </si>
  <si>
    <t>Tsadza</t>
  </si>
  <si>
    <t>Dukunmichizhi</t>
  </si>
  <si>
    <t>Uban Dawaki</t>
  </si>
  <si>
    <t>Ekpan Tasha</t>
  </si>
  <si>
    <t>Lazhi Yissa</t>
  </si>
  <si>
    <t>Layi-Layi</t>
  </si>
  <si>
    <t>Baba Emma</t>
  </si>
  <si>
    <t>General Hospital Quarters</t>
  </si>
  <si>
    <t>Patigi General hospital</t>
  </si>
  <si>
    <t>Wodata phase 1</t>
  </si>
  <si>
    <t>Wodata phase 2</t>
  </si>
  <si>
    <t>Wodata phase 3</t>
  </si>
  <si>
    <t>Nasarawa</t>
  </si>
  <si>
    <t>Patigi IV</t>
  </si>
  <si>
    <t>Godiwa</t>
  </si>
  <si>
    <t>PHC Godiwa</t>
  </si>
  <si>
    <t>Emigi</t>
  </si>
  <si>
    <t>Lanlegi</t>
  </si>
  <si>
    <t>Kusogi Gana</t>
  </si>
  <si>
    <t>Gazhefu</t>
  </si>
  <si>
    <t>Dangifu</t>
  </si>
  <si>
    <t>Potun</t>
  </si>
  <si>
    <t>Fulani Camp Godiwa</t>
  </si>
  <si>
    <t>Edogi kpensanako</t>
  </si>
  <si>
    <t>BHC Edogi Kpensanako</t>
  </si>
  <si>
    <t>Sheshi Tasha</t>
  </si>
  <si>
    <t>Koshi</t>
  </si>
  <si>
    <t xml:space="preserve">Kuyi kpan </t>
  </si>
  <si>
    <t>Likofu</t>
  </si>
  <si>
    <t>Ewugi</t>
  </si>
  <si>
    <t>Ragada</t>
  </si>
  <si>
    <t>Hausa Settlement Edozhigi</t>
  </si>
  <si>
    <t>Hausa Settlement Ellah</t>
  </si>
  <si>
    <t>Fulani Camp Edozhigi</t>
  </si>
  <si>
    <t>Fulani Camp Ellah</t>
  </si>
  <si>
    <t>Fulani Camp Magajin</t>
  </si>
  <si>
    <t xml:space="preserve">Gbado-kin </t>
  </si>
  <si>
    <t>Gbado-Pati</t>
  </si>
  <si>
    <t>Gudugi</t>
  </si>
  <si>
    <t>Esugi</t>
  </si>
  <si>
    <t>Hausa Settlement Mawogi</t>
  </si>
  <si>
    <t>Mandzuakwa</t>
  </si>
  <si>
    <t>Fulani Camp Tswatagi</t>
  </si>
  <si>
    <t>Gbaradogi</t>
  </si>
  <si>
    <t>HEALTH POST GBARADOGI</t>
  </si>
  <si>
    <t>Cheakegi</t>
  </si>
  <si>
    <t>Ellah</t>
  </si>
  <si>
    <t>Edozhigi</t>
  </si>
  <si>
    <t>Hausa Settlement Makun</t>
  </si>
  <si>
    <t>Vanguard Association Hall</t>
  </si>
  <si>
    <t>ILE MAGAJI ALENIBORO 1</t>
  </si>
  <si>
    <t>ILE MAGAJI ALENIBORO 2</t>
  </si>
  <si>
    <t>OFFA GARAGE PHC 1</t>
  </si>
  <si>
    <t>OFFA GARAGE PHC 2</t>
  </si>
  <si>
    <t>OFFA GARAGE PHC 3</t>
  </si>
  <si>
    <t xml:space="preserve">MINISTRY OF AGRIC </t>
  </si>
  <si>
    <t>KULENDE PHC 1</t>
  </si>
  <si>
    <t>Ayegbami 2</t>
  </si>
  <si>
    <t>Ayegbami 1</t>
  </si>
  <si>
    <t>Justice Mustapha 1</t>
  </si>
  <si>
    <t>Justice Mustapha 2</t>
  </si>
  <si>
    <t>Sapati Ile PHC</t>
  </si>
  <si>
    <t>Ago Oja PHC</t>
  </si>
  <si>
    <t>Laduba PHC</t>
  </si>
  <si>
    <t>Alh Lawan Mogaji's House</t>
  </si>
  <si>
    <t>Onikeke PHC</t>
  </si>
  <si>
    <t>Odegiwa PHC</t>
  </si>
  <si>
    <t>OTTE OJA BHC</t>
  </si>
  <si>
    <t>BORIYA PHC</t>
  </si>
  <si>
    <t>SHIYA PHC</t>
  </si>
  <si>
    <t>BUSHIRU PHC</t>
  </si>
  <si>
    <t>KPARULU PHC</t>
  </si>
  <si>
    <t>GURE PHC</t>
  </si>
  <si>
    <t>MPHCC GURE</t>
  </si>
  <si>
    <t>GWANE  PHC</t>
  </si>
  <si>
    <t>CHILD WELFARE CLINIC, KARA</t>
  </si>
  <si>
    <t>ILESHA PHC</t>
  </si>
  <si>
    <t>NANORU PHC</t>
  </si>
  <si>
    <t>TABERU PHCC</t>
  </si>
  <si>
    <t>SINAKPARU BAAH CHIEF's PALACE</t>
  </si>
  <si>
    <t>SHEYEN PHC</t>
  </si>
  <si>
    <t>KENU PHC</t>
  </si>
  <si>
    <t>YAMBEREKU PHC</t>
  </si>
  <si>
    <t>KPURA PHC</t>
  </si>
  <si>
    <t>MUNDURO PHC</t>
  </si>
  <si>
    <t>YAKIRU PHC</t>
  </si>
  <si>
    <t>DONGERE PHC</t>
  </si>
  <si>
    <t>TEWU PHC</t>
  </si>
  <si>
    <t>DONORU PHC</t>
  </si>
  <si>
    <t>OKUTA PHC</t>
  </si>
  <si>
    <t>BANKUBU PHC</t>
  </si>
  <si>
    <t>OKUTA CHILD WELFARE CLINIC</t>
  </si>
  <si>
    <t>SINAWU PHC</t>
  </si>
  <si>
    <t>SUBAYO PHCC</t>
  </si>
  <si>
    <t>TUMBUYAN PHCC</t>
  </si>
  <si>
    <t>YASHIKIRA PHC</t>
  </si>
  <si>
    <t>KUBURUFU PHC</t>
  </si>
  <si>
    <t>BWERU PHC</t>
  </si>
  <si>
    <t>GWETTE PHC</t>
  </si>
  <si>
    <t>KARONJI PHC</t>
  </si>
  <si>
    <t>Gbugbu Dispensary</t>
  </si>
  <si>
    <t>Gamalegi Heath Post</t>
  </si>
  <si>
    <t>Gbale Cottage Hospital</t>
  </si>
  <si>
    <t>Guye Dadi Maternity and Dispensary</t>
  </si>
  <si>
    <t>Ganagagi BHC</t>
  </si>
  <si>
    <t>Zambufu CHC</t>
  </si>
  <si>
    <t>Esun Health Post</t>
  </si>
  <si>
    <t>Dsara Health Post</t>
  </si>
  <si>
    <t>Shonga Maternity Center</t>
  </si>
  <si>
    <t>Dumegi Maternity  Center</t>
  </si>
  <si>
    <t>Faigi Ndarani Leader's House</t>
  </si>
  <si>
    <t>Todo Etsu Yanpka's  House</t>
  </si>
  <si>
    <t>Solawo Ndakansa Etsu Yankpa House</t>
  </si>
  <si>
    <t>Ogudu Etsu Yankpa House</t>
  </si>
  <si>
    <t>Niguba Estuyankpa's House</t>
  </si>
  <si>
    <t>Magbofu Etsunyankpan's House</t>
  </si>
  <si>
    <t>Batakpan Etsunyankpan's House</t>
  </si>
  <si>
    <t>Edogi Etsu Nyankpan's House</t>
  </si>
  <si>
    <t>Mokwagi Health Post</t>
  </si>
  <si>
    <t>Fanagun Etsuyankpa's House</t>
  </si>
  <si>
    <t>Belle Dispensary</t>
  </si>
  <si>
    <t>Gbere Dispensary</t>
  </si>
  <si>
    <t>Batchita Maternity Center</t>
  </si>
  <si>
    <t>Manfu Health Post</t>
  </si>
  <si>
    <t>Tsaragi Maternity Center</t>
  </si>
  <si>
    <t>Patidzuru Health Post</t>
  </si>
  <si>
    <t>Dubengi Maternity and Dispensary</t>
  </si>
  <si>
    <t>ISAPA PHC</t>
  </si>
  <si>
    <t>OBBO-AIYEGUNLE PHC</t>
  </si>
  <si>
    <t>OBBO-ILE PHCC</t>
  </si>
  <si>
    <t>OSI (NA) PHC</t>
  </si>
  <si>
    <t>Share Junction BHC</t>
  </si>
  <si>
    <t>Alhaji Abdulrahman Ibrahim  Badi's House</t>
  </si>
  <si>
    <t>Alhaji Jimoh's House</t>
  </si>
  <si>
    <t>Alhaji Toyin Chairman's House</t>
  </si>
  <si>
    <t>Mallam Oba Isiaq's House</t>
  </si>
  <si>
    <t>Alhaji Oba's House</t>
  </si>
  <si>
    <t>Engineer Dele's House Ori Okoh</t>
  </si>
  <si>
    <t>Alh Adebayo Balogun Gambari's House</t>
  </si>
  <si>
    <t>Tunde Are's House</t>
  </si>
  <si>
    <t xml:space="preserve">WDC Chairman's House </t>
  </si>
  <si>
    <t xml:space="preserve">Alhaji Senior's House </t>
  </si>
  <si>
    <t>Alfa Robana Kokeu's House</t>
  </si>
  <si>
    <t>Alikali's Compound</t>
  </si>
  <si>
    <t>Alfa Hussein Bameyi WDC's House</t>
  </si>
  <si>
    <t>Alhaji Ibrahim Muh'd (Baba Bare)'s House</t>
  </si>
  <si>
    <t>Alifa Maimasa's House</t>
  </si>
  <si>
    <t>Bale Aiyegbami's House</t>
  </si>
  <si>
    <t xml:space="preserve">Alhaji Baraje's House </t>
  </si>
  <si>
    <t>Alhaji Jogbojogbo's House</t>
  </si>
  <si>
    <t>Alhaji Sanda Sani's House</t>
  </si>
  <si>
    <t>Baba Soja's House</t>
  </si>
  <si>
    <t>Alhaji Mahmud Kelebe's House Ita Alade</t>
  </si>
  <si>
    <t>Alh Aremu Zuberu's House</t>
  </si>
  <si>
    <t>Alhaji Abdullahi Sodiq's House</t>
  </si>
  <si>
    <t>Alhaji Magaji Asaju's House</t>
  </si>
  <si>
    <t>Mallam Baba Ibrahim (Daudu)'s House</t>
  </si>
  <si>
    <t>Alhaji Magaji Jogbojogbo's House</t>
  </si>
  <si>
    <t>Magaji Agbadamu's House</t>
  </si>
  <si>
    <t>Alhaji Usman Olayinka's House</t>
  </si>
  <si>
    <t>Alhaji Yahya Magaji Alalososa's House</t>
  </si>
  <si>
    <t>Alhaji Kola Bengore's House</t>
  </si>
  <si>
    <t>Mallam Mukaila Yusuf (Alangua)'s House</t>
  </si>
  <si>
    <t>Alhaji Salman Magaji Pepele's House</t>
  </si>
  <si>
    <t>Alhaji Bolanta Chairman Ifesowapo's House</t>
  </si>
  <si>
    <t>Magaji Yakuba's House</t>
  </si>
  <si>
    <t>Magaji Idi Ori's House</t>
  </si>
  <si>
    <t>Alhaji Magaji Alase's House</t>
  </si>
  <si>
    <t>Alhaji Yusuf Soliu Alangua ile Apa's House</t>
  </si>
  <si>
    <t>Alhaji Zakariyahu Shonibare's House</t>
  </si>
  <si>
    <t>Magaji Ariyibi Salami Aweda's House</t>
  </si>
  <si>
    <t>Alhaji Dele Abdu's House</t>
  </si>
  <si>
    <t>Alhaji Alabi Muh'd Ubandawaki's House</t>
  </si>
  <si>
    <t>Alhaji Abdullahi's House, Behind Oba VIO</t>
  </si>
  <si>
    <t>Alhaji Abdulrahman Ahmad Alangua's House</t>
  </si>
  <si>
    <t>Yellow Olopa's House</t>
  </si>
  <si>
    <t>ALHAJI SHEU AREMU`S HOUSE- MAGAJI KILANKO</t>
  </si>
  <si>
    <t>ALHAJI ABUBAKAR MAGAJI SALAKO's HOUSE</t>
  </si>
  <si>
    <t>MALLAM SALAU`S HOUSE- MAGAJI  ITA -AISHAT</t>
  </si>
  <si>
    <t>SOBI SPECIALIST HOSPITAL, ALAGBADO COMMUNITY PHC</t>
  </si>
  <si>
    <t>SOBI SPECIALIST HOSPITAL DH 2</t>
  </si>
  <si>
    <t>SOBI SPECIALIST HOSPITAL DH 1</t>
  </si>
  <si>
    <t>MEDINA PHC 1</t>
  </si>
  <si>
    <t>ALANGUA TEGBESUN ALHAJI OKANLAWON's House</t>
  </si>
  <si>
    <t>CIROMA GAMBARI ZUBAIRU'S HOUSE</t>
  </si>
  <si>
    <t>ALHAJI IBRAHEEM SHEHU BOLANTA'S HOUSE. LET THEM SAY</t>
  </si>
  <si>
    <t>BALOGUN FULANI PHC</t>
  </si>
  <si>
    <t>ALHAJI ABUBAKAR SIDIQ`S HOUSE, BALOGUN FULANI</t>
  </si>
  <si>
    <t>ISALE ASA PHC</t>
  </si>
  <si>
    <t>ADEWOLE PROGRESSIVE ASS. House</t>
  </si>
  <si>
    <t>MIMTAZ Leader's House</t>
  </si>
  <si>
    <t>MAGAJI OGOO's House</t>
  </si>
  <si>
    <t>BALOGUN AJIKOBI's House</t>
  </si>
  <si>
    <t>MAGAJI ABEMI's House</t>
  </si>
  <si>
    <t>ODE ALAWUSA Leader's House</t>
  </si>
  <si>
    <t>AGARAWU Leader's House</t>
  </si>
  <si>
    <t xml:space="preserve">AJIKOBI MICROFINANCE </t>
  </si>
  <si>
    <t>ABIKAN IMAM's HOUSE</t>
  </si>
  <si>
    <t>ASMAU's HOUSE</t>
  </si>
  <si>
    <t>FADA MAGAJI OGO's House</t>
  </si>
  <si>
    <t>MAGAJI TANGANRAN's House</t>
  </si>
  <si>
    <t>MAGAJI ALAJA's HOUSE</t>
  </si>
  <si>
    <t>MAGAJI AGBOOBA's House</t>
  </si>
  <si>
    <t>DAUDU OLOGUN JIMBA's House</t>
  </si>
  <si>
    <t>ALORE COMMNITY CHAIRMAN's House</t>
  </si>
  <si>
    <t>ALADI AKOREDE's House</t>
  </si>
  <si>
    <t>AGBARIGIDOMA Leader's House</t>
  </si>
  <si>
    <t>MAGAJI OKO ERIN's House</t>
  </si>
  <si>
    <t>MAGAJI OSERE's HOUSE</t>
  </si>
  <si>
    <t>MAGAJI ODOKUN's House</t>
  </si>
  <si>
    <t>MAGAJI DOGO's House</t>
  </si>
  <si>
    <t xml:space="preserve">ALH WAHAB's COMPOUND </t>
  </si>
  <si>
    <t>AIYETORO MAGAJI's HOUSE</t>
  </si>
  <si>
    <t>MAGAJI IREWOLEDE's House</t>
  </si>
  <si>
    <t>MAGAJI AJEGUNLE's HOUSE</t>
  </si>
  <si>
    <t xml:space="preserve">BATURE's HOUSE </t>
  </si>
  <si>
    <t>MAGAJI BABA ODE's House</t>
  </si>
  <si>
    <t>MAGAJI BUDO NLA's House</t>
  </si>
  <si>
    <t>Ajase Ipo PHC</t>
  </si>
  <si>
    <t>Oba Barr. Ismail Atoloye</t>
  </si>
  <si>
    <t>Ile Ilu Agbamu PHC</t>
  </si>
  <si>
    <t>Omido PHC</t>
  </si>
  <si>
    <t xml:space="preserve">Igbonla PHC </t>
  </si>
  <si>
    <t>Agbonda PHC</t>
  </si>
  <si>
    <t xml:space="preserve">Moji PHC </t>
  </si>
  <si>
    <t>Cottage Hospital Oke Ajalodo</t>
  </si>
  <si>
    <t>Cottage Health Centre, Aran Orin</t>
  </si>
  <si>
    <t>Rore PHC</t>
  </si>
  <si>
    <t>Ipetu PHC</t>
  </si>
  <si>
    <t>Oke Ola PHC 1</t>
  </si>
  <si>
    <t>Oke Ola PHC 2</t>
  </si>
  <si>
    <t>Iludun Eju PHC</t>
  </si>
  <si>
    <t>Agbeola PHC</t>
  </si>
  <si>
    <t>Oke Ola PHC 3</t>
  </si>
  <si>
    <t>BHC Balogun Health Center</t>
  </si>
  <si>
    <t>Igboidun CHC</t>
  </si>
  <si>
    <t>Chief Ola's House</t>
  </si>
  <si>
    <t>Chief Ojomu Arojo's House</t>
  </si>
  <si>
    <t xml:space="preserve">Lamodi PHC </t>
  </si>
  <si>
    <t>PHC Lamodi</t>
  </si>
  <si>
    <t>Chief Shawo Sikiru Olaboye's House</t>
  </si>
  <si>
    <t xml:space="preserve">Basic Health Center Shawo </t>
  </si>
  <si>
    <t>Chief Sakosi's House</t>
  </si>
  <si>
    <t>AUD Secondary School Clinic</t>
  </si>
  <si>
    <t>Odo-Ede Basic Health Centre</t>
  </si>
  <si>
    <t>Oke Agamo Comphensive health centre</t>
  </si>
  <si>
    <t>Idofin Igbana II PHC</t>
  </si>
  <si>
    <t>Daramola's House</t>
  </si>
  <si>
    <t>AHO BHC</t>
  </si>
  <si>
    <t>BAALE ELEGA's House</t>
  </si>
  <si>
    <t>ELERIN's PALACE</t>
  </si>
  <si>
    <t>MAGAJI AGO ELEKO's House</t>
  </si>
  <si>
    <t>BOLORUNDURO BHC</t>
  </si>
  <si>
    <t>IGBONNA BHC</t>
  </si>
  <si>
    <t>OKE ODO IGOSUN BHC</t>
  </si>
  <si>
    <t>ONIGOSUN's PALACE</t>
  </si>
  <si>
    <t>IJAGBO BHC</t>
  </si>
  <si>
    <t>ADELEKE BHC</t>
  </si>
  <si>
    <t>IKOTUN BHC</t>
  </si>
  <si>
    <t>GUDUGBA BHC</t>
  </si>
  <si>
    <t>ILEMONA BHC</t>
  </si>
  <si>
    <t>ONIPEE's PALACE</t>
  </si>
  <si>
    <t>IPEE BHC</t>
  </si>
  <si>
    <t>IRA BHC</t>
  </si>
  <si>
    <t>OJOKU BHC</t>
  </si>
  <si>
    <t>MOGAJI KADUNA 1's House</t>
  </si>
  <si>
    <t>Kpada MPHC</t>
  </si>
  <si>
    <t>Etsuvun Ndaba's Compound</t>
  </si>
  <si>
    <t>Gulugi BHC</t>
  </si>
  <si>
    <t xml:space="preserve">GAKPAN WHC </t>
  </si>
  <si>
    <t>Zhitsu Shehu's Compound 1</t>
  </si>
  <si>
    <t>Zhitsu Shehu's Compound 2</t>
  </si>
  <si>
    <t>ECHI – WADA BASIC HEALTH CENTRE</t>
  </si>
  <si>
    <t>TANKPAFU HEALTH POST</t>
  </si>
  <si>
    <t>Rifun Mat./Disp.</t>
  </si>
  <si>
    <t>AGBORO HEALTH POST</t>
  </si>
  <si>
    <t>Gada Woro Health Post</t>
  </si>
  <si>
    <t>GADA - BOZUWA HEALTH POST</t>
  </si>
  <si>
    <t>SUNKUSO HEALTH POST</t>
  </si>
  <si>
    <t xml:space="preserve">Lade Town Disp. </t>
  </si>
  <si>
    <t>Nda Lile Lade's Compound</t>
  </si>
  <si>
    <t>Rani Ndako PHC</t>
  </si>
  <si>
    <t>Zhitsu Alhassan Mohammed's House</t>
  </si>
  <si>
    <t>Sakpefu PHC</t>
  </si>
  <si>
    <t>DZAKO HEALTH POST</t>
  </si>
  <si>
    <t xml:space="preserve">LATANNA BASIC HEALTH CENTRE  </t>
  </si>
  <si>
    <t>Chiroma Patigi Alh. Alhassan Umar Gimba's House</t>
  </si>
  <si>
    <t>Makun Patigi Idris Ahmed's House</t>
  </si>
  <si>
    <t>Efu Makun PHC</t>
  </si>
  <si>
    <t>Godiwa PHC</t>
  </si>
  <si>
    <t>Edogi Kpensanako BHC</t>
  </si>
  <si>
    <t>Alh. Ndama's Compound</t>
  </si>
  <si>
    <t>GBARADOGI HEALTH POST</t>
  </si>
  <si>
    <t>BWEREGURU PHC 1</t>
  </si>
  <si>
    <t>BWEREGURU PHC 2</t>
  </si>
  <si>
    <t>VIGILLATE OFFICE  1</t>
  </si>
  <si>
    <t>VIGILLATE OFFICE 2</t>
  </si>
  <si>
    <r>
      <rPr>
        <b/>
        <sz val="14"/>
        <color indexed="8"/>
        <rFont val="Calibri"/>
        <family val="2"/>
      </rPr>
      <t xml:space="preserve">Bindofu </t>
    </r>
    <r>
      <rPr>
        <sz val="14"/>
        <color indexed="8"/>
        <rFont val="Calibri"/>
        <family val="2"/>
      </rPr>
      <t xml:space="preserve">Health Post </t>
    </r>
    <r>
      <rPr>
        <sz val="14"/>
        <color theme="1"/>
        <rFont val="Calibri"/>
        <family val="2"/>
        <scheme val="minor"/>
      </rPr>
      <t>Lafiagi 1</t>
    </r>
  </si>
  <si>
    <t>CHIKANDA 1</t>
  </si>
  <si>
    <t>CHIKANDA 2</t>
  </si>
  <si>
    <t xml:space="preserve">PHC CHIKANDA </t>
  </si>
  <si>
    <t>CHIKANDA PHC 1</t>
  </si>
  <si>
    <t>PHC CHIKANDA 2</t>
  </si>
  <si>
    <t>Woro PHC 2</t>
  </si>
  <si>
    <t>Woro PHC 1</t>
  </si>
  <si>
    <t>Essa Primary Health Care Center 1</t>
  </si>
  <si>
    <t>BAALE OGUNDELE' HOUSE</t>
  </si>
  <si>
    <t>Magaji Budo Nuhu House</t>
  </si>
  <si>
    <t>OJATUNTUN ISALE</t>
  </si>
  <si>
    <t>MAGAJI ALANAMU</t>
  </si>
  <si>
    <t>ILE BALOGUN ALANAMU</t>
  </si>
  <si>
    <t>ILE ALFANLA HOUSE</t>
  </si>
  <si>
    <t>DAUDU AJIA SAKA SAKA HOUSE</t>
  </si>
  <si>
    <t>DAUDU MOMOLOSHO HOUSE</t>
  </si>
  <si>
    <t>ADABATA COMMUNITY HOUSE</t>
  </si>
  <si>
    <t>ILE BALA HOUSE</t>
  </si>
  <si>
    <t>ILE MUSTAPHA HOUSE</t>
  </si>
  <si>
    <t>ILE ALAYABAITA OGUBO</t>
  </si>
  <si>
    <t>ILE IMAM HOUSE</t>
  </si>
  <si>
    <t xml:space="preserve">ILE BALOGUN KUNDUKE </t>
  </si>
  <si>
    <t>ILE BABA MALE HOUSE</t>
  </si>
  <si>
    <t>Alhaji Alhassan Guruma House</t>
  </si>
  <si>
    <t>L.G.A. Staff Quarters Hall</t>
  </si>
  <si>
    <t>It is surrounded by water</t>
  </si>
  <si>
    <t>SNo</t>
  </si>
  <si>
    <t>Serial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</si>
</sst>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_-* #,##0.00_-;\-* #,##0.00_-;_-* &quot;-&quot;??_-;_-@_-"/>
    <numFmt numFmtId="165" formatCode="_-* #,##0.00\ _€_-;\-* #,##0.00\ _€_-;_-* &quot;-&quot;??\ _€_-;_-@_-"/>
    <numFmt numFmtId="166" formatCode="&quot;$&quot;#,##0.00;[Red]\-&quot;$&quot;#,##0.00"/>
    <numFmt numFmtId="167" formatCode="_-* #,##0_-;\-* #,##0_-;_-* &quot;-&quot;??_-;_-@_-"/>
    <numFmt numFmtId="168" formatCode="_(* #,##0_);_(* \(#,##0\);_(* &quot;-&quot;??_);_(@_)"/>
    <numFmt numFmtId="169" formatCode="_-* #,##0.0_-;\-* #,##0.0_-;_-* &quot;-&quot;??_-;_-@_-"/>
    <numFmt numFmtId="170" formatCode="_(* #,##0.0_);_(* \(#,##0.0\);_(* &quot;-&quot;??_);_(@_)"/>
    <numFmt numFmtId="171" formatCode="_-* #,##0\ _€_-;\-* #,##0\ _€_-;_-* &quot;-&quot;??\ _€_-;_-@_-"/>
    <numFmt numFmtId="172" formatCode="_-* #,##0.000_-;\-* #,##0.000_-;_-* &quot;-&quot;??_-;_-@_-"/>
    <numFmt numFmtId="173" formatCode="#,##0.0"/>
    <numFmt numFmtId="174" formatCode="0.0%"/>
    <numFmt numFmtId="175" formatCode="0.000"/>
    <numFmt numFmtId="176" formatCode="_-* #,##0.0000_-;\-* #,##0.0000_-;_-* &quot;-&quot;??_-;_-@_-"/>
  </numFmts>
  <fonts count="75">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i/>
      <u/>
      <sz val="12"/>
      <color indexed="8"/>
      <name val="Calibri"/>
      <family val="2"/>
    </font>
    <font>
      <b/>
      <sz val="11"/>
      <color indexed="8"/>
      <name val="Calibri"/>
      <family val="2"/>
    </font>
    <font>
      <b/>
      <sz val="10"/>
      <name val="Arial"/>
      <family val="2"/>
    </font>
    <font>
      <sz val="10"/>
      <name val="Arial"/>
      <family val="2"/>
    </font>
    <font>
      <b/>
      <sz val="12"/>
      <color theme="1"/>
      <name val="Calibri"/>
      <family val="2"/>
      <scheme val="minor"/>
    </font>
    <font>
      <b/>
      <sz val="11"/>
      <color theme="1"/>
      <name val="Calibri"/>
      <family val="2"/>
      <scheme val="minor"/>
    </font>
    <font>
      <b/>
      <sz val="14"/>
      <color theme="1"/>
      <name val="Calibri"/>
      <family val="2"/>
      <scheme val="minor"/>
    </font>
    <font>
      <b/>
      <sz val="20"/>
      <color theme="1"/>
      <name val="Calibri"/>
      <family val="2"/>
      <scheme val="minor"/>
    </font>
    <font>
      <b/>
      <i/>
      <sz val="9"/>
      <color indexed="8"/>
      <name val="Calibri"/>
      <family val="2"/>
    </font>
    <font>
      <b/>
      <i/>
      <sz val="9"/>
      <color indexed="8"/>
      <name val="Arial"/>
      <family val="2"/>
    </font>
    <font>
      <b/>
      <i/>
      <sz val="14"/>
      <name val="Calibri"/>
      <family val="2"/>
    </font>
    <font>
      <b/>
      <i/>
      <u/>
      <sz val="14"/>
      <color rgb="FF0000FF"/>
      <name val="Calibri"/>
      <family val="2"/>
    </font>
    <font>
      <b/>
      <i/>
      <sz val="14"/>
      <color rgb="FF0000FF"/>
      <name val="Calibri"/>
      <family val="2"/>
    </font>
    <font>
      <b/>
      <i/>
      <sz val="14"/>
      <name val="Arial"/>
      <family val="2"/>
    </font>
    <font>
      <b/>
      <sz val="14"/>
      <name val="Calibri"/>
      <family val="2"/>
    </font>
    <font>
      <b/>
      <i/>
      <sz val="14"/>
      <color theme="1"/>
      <name val="Calibri"/>
      <family val="2"/>
      <scheme val="minor"/>
    </font>
    <font>
      <b/>
      <i/>
      <sz val="14"/>
      <color rgb="FFC00000"/>
      <name val="Calibri"/>
      <family val="2"/>
      <scheme val="minor"/>
    </font>
    <font>
      <b/>
      <sz val="14"/>
      <color theme="1"/>
      <name val="Calibri"/>
      <family val="2"/>
    </font>
    <font>
      <b/>
      <sz val="14"/>
      <color rgb="FF000000"/>
      <name val="Calibri"/>
      <family val="2"/>
    </font>
    <font>
      <b/>
      <i/>
      <sz val="14"/>
      <color indexed="8"/>
      <name val="Calibri"/>
      <family val="2"/>
    </font>
    <font>
      <b/>
      <sz val="12"/>
      <name val="Calibri"/>
      <family val="2"/>
    </font>
    <font>
      <b/>
      <i/>
      <sz val="12"/>
      <name val="Calibri"/>
      <family val="2"/>
      <scheme val="minor"/>
    </font>
    <font>
      <sz val="14"/>
      <color theme="1"/>
      <name val="Calibri"/>
      <family val="2"/>
      <scheme val="minor"/>
    </font>
    <font>
      <sz val="11"/>
      <color theme="0"/>
      <name val="Calibri"/>
      <family val="2"/>
      <scheme val="minor"/>
    </font>
    <font>
      <sz val="11"/>
      <color indexed="8"/>
      <name val="Calibri"/>
      <family val="2"/>
    </font>
    <font>
      <sz val="14"/>
      <color theme="1"/>
      <name val="Arial"/>
      <family val="2"/>
    </font>
    <font>
      <b/>
      <sz val="16"/>
      <name val="Arial"/>
      <family val="2"/>
    </font>
    <font>
      <b/>
      <sz val="16"/>
      <color theme="1"/>
      <name val="Arial"/>
      <family val="2"/>
    </font>
    <font>
      <sz val="14"/>
      <name val="Arial"/>
      <family val="2"/>
    </font>
    <font>
      <b/>
      <sz val="18"/>
      <color theme="1"/>
      <name val="Calibri"/>
      <family val="2"/>
      <scheme val="minor"/>
    </font>
    <font>
      <b/>
      <sz val="14"/>
      <name val="Arial"/>
      <family val="2"/>
    </font>
    <font>
      <sz val="16"/>
      <color theme="1"/>
      <name val="Calibri"/>
      <family val="2"/>
      <scheme val="minor"/>
    </font>
    <font>
      <sz val="11"/>
      <color rgb="FF0000FF"/>
      <name val="Calibri"/>
      <family val="2"/>
      <scheme val="minor"/>
    </font>
    <font>
      <sz val="11"/>
      <color rgb="FFFF0000"/>
      <name val="Calibri"/>
      <family val="2"/>
      <scheme val="minor"/>
    </font>
    <font>
      <b/>
      <sz val="22"/>
      <color indexed="9"/>
      <name val="Arial Black"/>
      <family val="2"/>
    </font>
    <font>
      <sz val="20"/>
      <color theme="0"/>
      <name val="Arial Black"/>
      <family val="2"/>
    </font>
    <font>
      <sz val="10"/>
      <color theme="1"/>
      <name val="Arial"/>
      <family val="2"/>
    </font>
    <font>
      <sz val="10"/>
      <color rgb="FFFF0000"/>
      <name val="Arial"/>
      <family val="2"/>
    </font>
    <font>
      <sz val="10"/>
      <color theme="5"/>
      <name val="Arial"/>
      <family val="2"/>
    </font>
    <font>
      <b/>
      <sz val="16"/>
      <color theme="1"/>
      <name val="Calibri"/>
      <family val="2"/>
      <scheme val="minor"/>
    </font>
    <font>
      <sz val="12"/>
      <color theme="1"/>
      <name val="Calibri"/>
      <family val="2"/>
      <scheme val="minor"/>
    </font>
    <font>
      <sz val="12"/>
      <color theme="0"/>
      <name val="Calibri"/>
      <family val="2"/>
      <scheme val="minor"/>
    </font>
    <font>
      <b/>
      <sz val="12"/>
      <name val="Calibri"/>
      <family val="2"/>
      <scheme val="minor"/>
    </font>
    <font>
      <sz val="12"/>
      <name val="Calibri"/>
      <family val="2"/>
      <scheme val="minor"/>
    </font>
    <font>
      <u/>
      <sz val="11"/>
      <color theme="10"/>
      <name val="Calibri"/>
      <family val="2"/>
      <scheme val="minor"/>
    </font>
    <font>
      <u/>
      <sz val="12"/>
      <color theme="10"/>
      <name val="Calibri"/>
      <family val="2"/>
      <scheme val="minor"/>
    </font>
    <font>
      <b/>
      <sz val="12"/>
      <color rgb="FF000000"/>
      <name val="Calibri"/>
      <family val="2"/>
      <scheme val="minor"/>
    </font>
    <font>
      <i/>
      <sz val="8"/>
      <color indexed="10"/>
      <name val="Calibri"/>
      <family val="2"/>
    </font>
    <font>
      <b/>
      <sz val="11"/>
      <color indexed="10"/>
      <name val="Calibri"/>
      <family val="2"/>
    </font>
    <font>
      <b/>
      <sz val="12"/>
      <color indexed="8"/>
      <name val="Calibri"/>
      <family val="2"/>
    </font>
    <font>
      <sz val="12"/>
      <color indexed="8"/>
      <name val="Calibri"/>
      <family val="2"/>
    </font>
    <font>
      <sz val="12"/>
      <name val="Calibri"/>
      <family val="2"/>
    </font>
    <font>
      <sz val="11"/>
      <color theme="1"/>
      <name val="Calibri"/>
      <family val="2"/>
      <scheme val="minor"/>
    </font>
    <font>
      <b/>
      <i/>
      <sz val="14"/>
      <color indexed="8"/>
      <name val="Arial"/>
      <family val="2"/>
    </font>
    <font>
      <b/>
      <i/>
      <sz val="14"/>
      <name val="Calibri"/>
      <family val="2"/>
      <scheme val="minor"/>
    </font>
    <font>
      <b/>
      <sz val="14"/>
      <color indexed="10"/>
      <name val="Calibri"/>
      <family val="2"/>
    </font>
    <font>
      <sz val="14"/>
      <name val="Calibri"/>
      <family val="2"/>
      <scheme val="minor"/>
    </font>
    <font>
      <b/>
      <sz val="20"/>
      <color indexed="8"/>
      <name val="Calibri"/>
      <family val="2"/>
    </font>
    <font>
      <b/>
      <i/>
      <u/>
      <sz val="14"/>
      <color indexed="12"/>
      <name val="Calibri"/>
      <family val="2"/>
    </font>
    <font>
      <b/>
      <sz val="14"/>
      <color indexed="8"/>
      <name val="Calibri"/>
      <family val="2"/>
    </font>
    <font>
      <b/>
      <i/>
      <sz val="14"/>
      <color indexed="12"/>
      <name val="Calibri"/>
      <family val="2"/>
    </font>
    <font>
      <b/>
      <i/>
      <sz val="14"/>
      <color rgb="FFC00000"/>
      <name val="Calibri"/>
      <family val="2"/>
    </font>
    <font>
      <sz val="14"/>
      <color indexed="8"/>
      <name val="Calibri"/>
      <family val="2"/>
    </font>
    <font>
      <b/>
      <i/>
      <sz val="12"/>
      <name val="Calibri"/>
      <family val="2"/>
    </font>
    <font>
      <sz val="14"/>
      <color rgb="FF0000FF"/>
      <name val="Calibri"/>
      <family val="2"/>
    </font>
    <font>
      <sz val="10"/>
      <color indexed="8"/>
      <name val="Times New Roman"/>
      <family val="1"/>
    </font>
    <font>
      <sz val="11"/>
      <name val="Calibri"/>
      <family val="2"/>
    </font>
    <font>
      <sz val="14"/>
      <color rgb="FF000000"/>
      <name val="Calibri"/>
      <family val="2"/>
      <scheme val="minor"/>
    </font>
  </fonts>
  <fills count="35">
    <fill>
      <patternFill patternType="none"/>
    </fill>
    <fill>
      <patternFill patternType="gray125"/>
    </fill>
    <fill>
      <patternFill patternType="solid">
        <fgColor indexed="9"/>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bgColor indexed="64"/>
      </patternFill>
    </fill>
    <fill>
      <patternFill patternType="solid">
        <fgColor rgb="FF66CCFF"/>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FF00"/>
        <bgColor indexed="64"/>
      </patternFill>
    </fill>
    <fill>
      <patternFill patternType="solid">
        <fgColor rgb="FFEDB69D"/>
        <bgColor indexed="64"/>
      </patternFill>
    </fill>
    <fill>
      <patternFill patternType="solid">
        <fgColor theme="0" tint="-0.14996795556505021"/>
        <bgColor indexed="64"/>
      </patternFill>
    </fill>
    <fill>
      <patternFill patternType="solid">
        <fgColor rgb="FF00B050"/>
        <bgColor indexed="64"/>
      </patternFill>
    </fill>
    <fill>
      <patternFill patternType="solid">
        <fgColor theme="7" tint="0.39988402966399123"/>
        <bgColor indexed="64"/>
      </patternFill>
    </fill>
    <fill>
      <patternFill patternType="solid">
        <fgColor theme="0" tint="-0.499984740745262"/>
        <bgColor indexed="64"/>
      </patternFill>
    </fill>
    <fill>
      <patternFill patternType="solid">
        <fgColor indexed="41"/>
        <bgColor indexed="64"/>
      </patternFill>
    </fill>
    <fill>
      <patternFill patternType="solid">
        <fgColor rgb="FF92D050"/>
        <bgColor indexed="64"/>
      </patternFill>
    </fill>
    <fill>
      <patternFill patternType="solid">
        <fgColor theme="4" tint="0.79989013336588644"/>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rgb="FFDA9694"/>
        <bgColor indexed="64"/>
      </patternFill>
    </fill>
    <fill>
      <patternFill patternType="solid">
        <fgColor theme="9" tint="0.39988402966399123"/>
        <bgColor indexed="64"/>
      </patternFill>
    </fill>
    <fill>
      <patternFill patternType="solid">
        <fgColor rgb="FF25FB3E"/>
        <bgColor rgb="FF000000"/>
      </patternFill>
    </fill>
    <fill>
      <patternFill patternType="solid">
        <fgColor rgb="FF25FB3E"/>
        <bgColor indexed="64"/>
      </patternFill>
    </fill>
    <fill>
      <patternFill patternType="solid">
        <fgColor theme="0" tint="-0.14999847407452621"/>
        <bgColor indexed="64"/>
      </patternFill>
    </fill>
    <fill>
      <patternFill patternType="solid">
        <fgColor rgb="FFFF0000"/>
        <bgColor indexed="64"/>
      </patternFill>
    </fill>
    <fill>
      <patternFill patternType="solid">
        <fgColor rgb="FF00B0F0"/>
        <bgColor indexed="64"/>
      </patternFill>
    </fill>
    <fill>
      <patternFill patternType="solid">
        <fgColor rgb="FFC00000"/>
        <bgColor indexed="64"/>
      </patternFill>
    </fill>
    <fill>
      <patternFill patternType="solid">
        <fgColor rgb="FFBFBFBF"/>
        <bgColor indexed="64"/>
      </patternFill>
    </fill>
    <fill>
      <patternFill patternType="solid">
        <fgColor rgb="FFFFFFFF"/>
        <bgColor indexed="64"/>
      </patternFill>
    </fill>
    <fill>
      <patternFill patternType="solid">
        <fgColor rgb="FFFFE598"/>
        <bgColor indexed="64"/>
      </patternFill>
    </fill>
    <fill>
      <patternFill patternType="solid">
        <fgColor rgb="FFC5E0B3"/>
        <bgColor indexed="64"/>
      </patternFill>
    </fill>
    <fill>
      <patternFill patternType="solid">
        <fgColor rgb="FFD8D8D8"/>
        <bgColor indexed="64"/>
      </patternFill>
    </fill>
    <fill>
      <patternFill patternType="solid">
        <fgColor theme="4"/>
        <bgColor indexed="64"/>
      </patternFill>
    </fill>
  </fills>
  <borders count="49">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auto="1"/>
      </left>
      <right/>
      <top style="thin">
        <color auto="1"/>
      </top>
      <bottom style="thin">
        <color auto="1"/>
      </bottom>
      <diagonal/>
    </border>
    <border>
      <left style="medium">
        <color auto="1"/>
      </left>
      <right style="thin">
        <color auto="1"/>
      </right>
      <top style="thin">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rgb="FF000000"/>
      </left>
      <right style="thin">
        <color rgb="FF000000"/>
      </right>
      <top style="thin">
        <color rgb="FF000000"/>
      </top>
      <bottom style="thin">
        <color rgb="FF000000"/>
      </bottom>
      <diagonal/>
    </border>
  </borders>
  <cellStyleXfs count="14">
    <xf numFmtId="0" fontId="0" fillId="0" borderId="0"/>
    <xf numFmtId="164" fontId="59" fillId="0" borderId="0" applyFont="0" applyFill="0" applyBorder="0" applyAlignment="0" applyProtection="0"/>
    <xf numFmtId="9" fontId="59" fillId="0" borderId="0" applyFont="0" applyFill="0" applyBorder="0" applyAlignment="0" applyProtection="0"/>
    <xf numFmtId="0" fontId="51" fillId="0" borderId="0" applyNumberFormat="0" applyFill="0" applyBorder="0" applyAlignment="0" applyProtection="0"/>
    <xf numFmtId="0" fontId="31" fillId="0" borderId="0"/>
    <xf numFmtId="165" fontId="10" fillId="0" borderId="0" applyFont="0" applyFill="0" applyBorder="0" applyAlignment="0" applyProtection="0"/>
    <xf numFmtId="0" fontId="59" fillId="0" borderId="0"/>
    <xf numFmtId="166" fontId="10" fillId="0" borderId="0" applyFont="0" applyFill="0" applyBorder="0" applyAlignment="0" applyProtection="0"/>
    <xf numFmtId="43" fontId="10" fillId="0" borderId="0" applyFont="0" applyFill="0" applyBorder="0" applyAlignment="0" applyProtection="0"/>
    <xf numFmtId="9" fontId="10" fillId="0" borderId="0" applyFont="0" applyFill="0" applyBorder="0" applyAlignment="0" applyProtection="0"/>
    <xf numFmtId="164" fontId="5" fillId="0" borderId="0" applyFont="0" applyFill="0" applyBorder="0" applyAlignment="0" applyProtection="0"/>
    <xf numFmtId="164" fontId="31" fillId="0" borderId="0" applyFont="0" applyFill="0" applyBorder="0" applyAlignment="0" applyProtection="0"/>
    <xf numFmtId="9" fontId="31" fillId="0" borderId="0" applyFont="0" applyFill="0" applyBorder="0" applyAlignment="0" applyProtection="0"/>
    <xf numFmtId="0" fontId="72" fillId="0" borderId="0"/>
  </cellStyleXfs>
  <cellXfs count="627">
    <xf numFmtId="0" fontId="0" fillId="0" borderId="0" xfId="0"/>
    <xf numFmtId="49" fontId="0" fillId="0" borderId="0" xfId="0" applyNumberFormat="1" applyAlignment="1">
      <alignment vertical="top"/>
    </xf>
    <xf numFmtId="49" fontId="0" fillId="0" borderId="0" xfId="0" applyNumberFormat="1" applyAlignment="1">
      <alignment vertical="center"/>
    </xf>
    <xf numFmtId="49" fontId="0" fillId="0" borderId="0" xfId="0" applyNumberFormat="1"/>
    <xf numFmtId="49" fontId="7" fillId="0" borderId="0" xfId="0" applyNumberFormat="1" applyFont="1" applyAlignment="1">
      <alignment vertical="center"/>
    </xf>
    <xf numFmtId="49" fontId="8" fillId="0" borderId="1" xfId="0" applyNumberFormat="1" applyFont="1" applyBorder="1" applyAlignment="1">
      <alignment horizontal="center" vertical="top"/>
    </xf>
    <xf numFmtId="49" fontId="9" fillId="0" borderId="1" xfId="0" applyNumberFormat="1" applyFont="1" applyBorder="1" applyAlignment="1">
      <alignment horizontal="center" vertical="top"/>
    </xf>
    <xf numFmtId="49" fontId="9" fillId="2" borderId="1" xfId="0" applyNumberFormat="1" applyFont="1" applyFill="1" applyBorder="1" applyAlignment="1">
      <alignment horizontal="center" vertical="top" wrapText="1"/>
    </xf>
    <xf numFmtId="49" fontId="8" fillId="0" borderId="1" xfId="0" applyNumberFormat="1" applyFont="1" applyBorder="1" applyAlignment="1">
      <alignment horizontal="center" vertical="top" wrapText="1"/>
    </xf>
    <xf numFmtId="49" fontId="0" fillId="0" borderId="1" xfId="0" applyNumberFormat="1" applyBorder="1" applyAlignment="1">
      <alignment vertical="center"/>
    </xf>
    <xf numFmtId="49" fontId="10" fillId="0" borderId="1" xfId="0" applyNumberFormat="1" applyFont="1" applyBorder="1" applyAlignment="1">
      <alignment horizontal="left" vertical="center"/>
    </xf>
    <xf numFmtId="49" fontId="10" fillId="2" borderId="1" xfId="0" applyNumberFormat="1" applyFont="1" applyFill="1" applyBorder="1" applyAlignment="1">
      <alignment horizontal="center" vertical="center"/>
    </xf>
    <xf numFmtId="49" fontId="0" fillId="0" borderId="1" xfId="0" applyNumberFormat="1" applyBorder="1" applyAlignment="1">
      <alignment horizontal="center" wrapText="1"/>
    </xf>
    <xf numFmtId="49" fontId="0" fillId="0" borderId="1" xfId="0" applyNumberFormat="1" applyBorder="1" applyAlignment="1">
      <alignment horizontal="left" vertical="center"/>
    </xf>
    <xf numFmtId="49" fontId="0" fillId="2" borderId="1" xfId="0" applyNumberFormat="1" applyFill="1" applyBorder="1" applyAlignment="1">
      <alignment horizontal="center" vertical="center"/>
    </xf>
    <xf numFmtId="49" fontId="0" fillId="0" borderId="1" xfId="0" applyNumberFormat="1" applyBorder="1" applyAlignment="1">
      <alignment horizontal="center" vertical="center" wrapText="1"/>
    </xf>
    <xf numFmtId="49" fontId="0" fillId="0" borderId="1" xfId="0" applyNumberFormat="1" applyBorder="1" applyAlignment="1">
      <alignment horizontal="center" vertical="center"/>
    </xf>
    <xf numFmtId="49" fontId="11" fillId="0" borderId="2" xfId="8" applyNumberFormat="1" applyFont="1" applyBorder="1" applyAlignment="1">
      <alignment vertical="top" wrapText="1"/>
    </xf>
    <xf numFmtId="49" fontId="0" fillId="0" borderId="1" xfId="0" applyNumberFormat="1" applyBorder="1"/>
    <xf numFmtId="0" fontId="12" fillId="0" borderId="0" xfId="0" applyFont="1"/>
    <xf numFmtId="0" fontId="0" fillId="0" borderId="0" xfId="0" applyProtection="1">
      <protection locked="0"/>
    </xf>
    <xf numFmtId="0" fontId="15" fillId="4" borderId="12" xfId="4" applyFont="1" applyFill="1" applyBorder="1" applyProtection="1">
      <protection locked="0"/>
    </xf>
    <xf numFmtId="0" fontId="15" fillId="4" borderId="13" xfId="4" applyFont="1" applyFill="1" applyBorder="1" applyProtection="1">
      <protection locked="0"/>
    </xf>
    <xf numFmtId="0" fontId="16" fillId="4" borderId="13" xfId="4" applyFont="1" applyFill="1" applyBorder="1" applyAlignment="1" applyProtection="1">
      <alignment wrapText="1"/>
      <protection locked="0"/>
    </xf>
    <xf numFmtId="0" fontId="16" fillId="4" borderId="13" xfId="4" applyFont="1" applyFill="1" applyBorder="1" applyAlignment="1" applyProtection="1">
      <alignment horizontal="center" vertical="center"/>
      <protection locked="0"/>
    </xf>
    <xf numFmtId="0" fontId="17" fillId="4" borderId="14" xfId="4" applyFont="1" applyFill="1" applyBorder="1" applyProtection="1">
      <protection locked="0"/>
    </xf>
    <xf numFmtId="0" fontId="13" fillId="4" borderId="0" xfId="4" applyFont="1" applyFill="1" applyAlignment="1" applyProtection="1">
      <alignment horizontal="right" vertical="center"/>
      <protection locked="0"/>
    </xf>
    <xf numFmtId="0" fontId="19" fillId="5" borderId="1" xfId="4" applyFont="1" applyFill="1" applyBorder="1" applyAlignment="1" applyProtection="1">
      <alignment horizontal="center" vertical="center" wrapText="1"/>
      <protection locked="0"/>
    </xf>
    <xf numFmtId="0" fontId="19" fillId="4" borderId="0" xfId="4" applyFont="1" applyFill="1" applyAlignment="1" applyProtection="1">
      <alignment horizontal="center" vertical="center"/>
      <protection locked="0"/>
    </xf>
    <xf numFmtId="0" fontId="0" fillId="0" borderId="15" xfId="0" applyBorder="1" applyProtection="1">
      <protection locked="0"/>
    </xf>
    <xf numFmtId="0" fontId="27" fillId="4" borderId="16" xfId="4" applyFont="1" applyFill="1" applyBorder="1" applyAlignment="1" applyProtection="1">
      <alignment horizontal="right" vertical="top"/>
      <protection locked="0"/>
    </xf>
    <xf numFmtId="0" fontId="27" fillId="4" borderId="11" xfId="4" applyFont="1" applyFill="1" applyBorder="1" applyAlignment="1" applyProtection="1">
      <alignment horizontal="right" vertical="top"/>
      <protection locked="0"/>
    </xf>
    <xf numFmtId="0" fontId="0" fillId="4" borderId="11" xfId="0" applyFill="1" applyBorder="1" applyProtection="1">
      <protection locked="0"/>
    </xf>
    <xf numFmtId="0" fontId="0" fillId="7" borderId="17" xfId="0" applyFill="1" applyBorder="1" applyProtection="1">
      <protection locked="0"/>
    </xf>
    <xf numFmtId="0" fontId="0" fillId="7" borderId="18" xfId="0" applyFill="1" applyBorder="1" applyProtection="1">
      <protection locked="0"/>
    </xf>
    <xf numFmtId="0" fontId="12" fillId="7" borderId="1" xfId="0" applyFont="1" applyFill="1" applyBorder="1" applyProtection="1">
      <protection locked="0"/>
    </xf>
    <xf numFmtId="0" fontId="12" fillId="0" borderId="1" xfId="0" applyFont="1" applyBorder="1" applyAlignment="1" applyProtection="1">
      <alignment horizontal="center" vertical="center"/>
      <protection locked="0"/>
    </xf>
    <xf numFmtId="0" fontId="12" fillId="0" borderId="1" xfId="0" applyFont="1" applyBorder="1" applyAlignment="1" applyProtection="1">
      <alignment horizontal="center" vertical="center" wrapText="1"/>
      <protection locked="0"/>
    </xf>
    <xf numFmtId="0" fontId="12" fillId="8" borderId="1" xfId="0" applyFont="1" applyFill="1" applyBorder="1" applyAlignment="1" applyProtection="1">
      <alignment horizontal="center" vertical="center" wrapText="1"/>
      <protection locked="0"/>
    </xf>
    <xf numFmtId="0" fontId="0" fillId="0" borderId="1" xfId="0" applyBorder="1" applyAlignment="1" applyProtection="1">
      <alignment vertical="top"/>
      <protection locked="0"/>
    </xf>
    <xf numFmtId="0" fontId="0" fillId="0" borderId="1" xfId="0" applyBorder="1" applyProtection="1">
      <protection locked="0"/>
    </xf>
    <xf numFmtId="0" fontId="12" fillId="9" borderId="1" xfId="0" applyFont="1" applyFill="1" applyBorder="1" applyAlignment="1" applyProtection="1">
      <alignment vertical="top"/>
      <protection locked="0"/>
    </xf>
    <xf numFmtId="0" fontId="14" fillId="0" borderId="0" xfId="0" applyFont="1" applyAlignment="1" applyProtection="1">
      <alignment vertical="center"/>
      <protection locked="0"/>
    </xf>
    <xf numFmtId="0" fontId="15" fillId="4" borderId="13" xfId="4" applyFont="1" applyFill="1" applyBorder="1" applyAlignment="1" applyProtection="1">
      <alignment vertical="center"/>
      <protection locked="0"/>
    </xf>
    <xf numFmtId="0" fontId="15" fillId="4" borderId="21" xfId="4" applyFont="1" applyFill="1" applyBorder="1" applyAlignment="1" applyProtection="1">
      <alignment vertical="center"/>
      <protection locked="0"/>
    </xf>
    <xf numFmtId="0" fontId="13" fillId="4" borderId="15" xfId="4" applyFont="1" applyFill="1" applyBorder="1" applyAlignment="1" applyProtection="1">
      <alignment horizontal="right" vertical="center"/>
      <protection locked="0"/>
    </xf>
    <xf numFmtId="0" fontId="17" fillId="4" borderId="15" xfId="4" applyFont="1" applyFill="1" applyBorder="1" applyAlignment="1" applyProtection="1">
      <alignment vertical="center"/>
      <protection locked="0"/>
    </xf>
    <xf numFmtId="0" fontId="29" fillId="4" borderId="15" xfId="0" applyFont="1" applyFill="1" applyBorder="1" applyProtection="1">
      <protection locked="0"/>
    </xf>
    <xf numFmtId="43" fontId="0" fillId="0" borderId="0" xfId="0" applyNumberFormat="1" applyProtection="1">
      <protection locked="0"/>
    </xf>
    <xf numFmtId="0" fontId="0" fillId="4" borderId="22" xfId="0" applyFill="1" applyBorder="1" applyProtection="1">
      <protection locked="0"/>
    </xf>
    <xf numFmtId="0" fontId="12" fillId="7" borderId="18" xfId="0" applyFont="1" applyFill="1" applyBorder="1" applyProtection="1">
      <protection hidden="1"/>
    </xf>
    <xf numFmtId="0" fontId="12" fillId="10" borderId="1" xfId="0" applyFont="1" applyFill="1" applyBorder="1" applyAlignment="1" applyProtection="1">
      <alignment horizontal="center" vertical="center" wrapText="1"/>
      <protection locked="0"/>
    </xf>
    <xf numFmtId="167" fontId="0" fillId="8" borderId="1" xfId="0" applyNumberFormat="1" applyFill="1" applyBorder="1" applyAlignment="1" applyProtection="1">
      <alignment horizontal="center" vertical="center" wrapText="1"/>
      <protection hidden="1"/>
    </xf>
    <xf numFmtId="0" fontId="0" fillId="0" borderId="1" xfId="0" applyBorder="1" applyAlignment="1" applyProtection="1">
      <alignment vertical="top" wrapText="1"/>
      <protection locked="0"/>
    </xf>
    <xf numFmtId="0" fontId="0" fillId="0" borderId="1" xfId="0" applyBorder="1" applyAlignment="1" applyProtection="1">
      <alignment horizontal="left" vertical="top" wrapText="1"/>
      <protection locked="0"/>
    </xf>
    <xf numFmtId="43" fontId="0" fillId="0" borderId="1" xfId="0" applyNumberFormat="1" applyBorder="1" applyAlignment="1" applyProtection="1">
      <alignment vertical="top" wrapText="1"/>
      <protection locked="0"/>
    </xf>
    <xf numFmtId="0" fontId="0" fillId="7" borderId="23" xfId="0" applyFill="1" applyBorder="1" applyProtection="1">
      <protection locked="0"/>
    </xf>
    <xf numFmtId="0" fontId="12" fillId="7" borderId="1" xfId="0" applyFont="1" applyFill="1" applyBorder="1" applyProtection="1">
      <protection hidden="1"/>
    </xf>
    <xf numFmtId="0" fontId="0" fillId="0" borderId="1" xfId="0" applyBorder="1" applyAlignment="1" applyProtection="1">
      <alignment wrapText="1"/>
      <protection locked="0"/>
    </xf>
    <xf numFmtId="168" fontId="0" fillId="8" borderId="1" xfId="0" applyNumberFormat="1" applyFill="1" applyBorder="1" applyAlignment="1" applyProtection="1">
      <alignment horizontal="right"/>
      <protection hidden="1"/>
    </xf>
    <xf numFmtId="168" fontId="0" fillId="0" borderId="1" xfId="0" applyNumberFormat="1" applyBorder="1" applyProtection="1">
      <protection locked="0"/>
    </xf>
    <xf numFmtId="164" fontId="0" fillId="0" borderId="0" xfId="0" applyNumberFormat="1" applyProtection="1">
      <protection locked="0"/>
    </xf>
    <xf numFmtId="0" fontId="0" fillId="0" borderId="0" xfId="0" applyAlignment="1" applyProtection="1">
      <alignment vertical="top"/>
      <protection locked="0"/>
    </xf>
    <xf numFmtId="0" fontId="0" fillId="0" borderId="1" xfId="0" applyBorder="1"/>
    <xf numFmtId="0" fontId="0" fillId="11" borderId="24" xfId="0" applyFill="1" applyBorder="1"/>
    <xf numFmtId="0" fontId="0" fillId="11" borderId="25" xfId="0" applyFill="1" applyBorder="1"/>
    <xf numFmtId="0" fontId="0" fillId="11" borderId="25" xfId="0" applyFill="1" applyBorder="1" applyAlignment="1">
      <alignment wrapText="1"/>
    </xf>
    <xf numFmtId="0" fontId="0" fillId="11" borderId="26" xfId="0" applyFill="1" applyBorder="1" applyAlignment="1">
      <alignment wrapText="1"/>
    </xf>
    <xf numFmtId="0" fontId="0" fillId="11" borderId="27" xfId="0" applyFill="1" applyBorder="1" applyAlignment="1">
      <alignment wrapText="1"/>
    </xf>
    <xf numFmtId="0" fontId="0" fillId="0" borderId="2" xfId="0" applyBorder="1"/>
    <xf numFmtId="167" fontId="0" fillId="0" borderId="0" xfId="0" applyNumberFormat="1"/>
    <xf numFmtId="0" fontId="0" fillId="0" borderId="0" xfId="0" applyAlignment="1">
      <alignment vertical="center"/>
    </xf>
    <xf numFmtId="0" fontId="13" fillId="0" borderId="0" xfId="0" applyFont="1" applyAlignment="1">
      <alignment vertical="center"/>
    </xf>
    <xf numFmtId="0" fontId="32" fillId="0" borderId="0" xfId="0" applyFont="1"/>
    <xf numFmtId="0" fontId="13" fillId="4" borderId="0" xfId="0" applyFont="1" applyFill="1" applyAlignment="1">
      <alignment vertical="center"/>
    </xf>
    <xf numFmtId="0" fontId="33" fillId="4" borderId="29" xfId="0" applyFont="1" applyFill="1" applyBorder="1" applyAlignment="1">
      <alignment horizontal="center" vertical="center"/>
    </xf>
    <xf numFmtId="0" fontId="34" fillId="4" borderId="17" xfId="0" applyFont="1" applyFill="1" applyBorder="1" applyAlignment="1">
      <alignment horizontal="center" vertical="center" wrapText="1"/>
    </xf>
    <xf numFmtId="0" fontId="34" fillId="4" borderId="1" xfId="0" applyFont="1" applyFill="1" applyBorder="1" applyAlignment="1">
      <alignment horizontal="center" vertical="center" wrapText="1"/>
    </xf>
    <xf numFmtId="0" fontId="32" fillId="5" borderId="17" xfId="0" applyFont="1" applyFill="1" applyBorder="1"/>
    <xf numFmtId="0" fontId="32" fillId="5" borderId="1" xfId="0" applyFont="1" applyFill="1" applyBorder="1"/>
    <xf numFmtId="0" fontId="36" fillId="0" borderId="0" xfId="0" applyFont="1" applyAlignment="1">
      <alignment vertical="center"/>
    </xf>
    <xf numFmtId="0" fontId="37" fillId="14" borderId="34" xfId="0" applyFont="1" applyFill="1" applyBorder="1" applyAlignment="1">
      <alignment vertical="center" wrapText="1"/>
    </xf>
    <xf numFmtId="0" fontId="35" fillId="14" borderId="34" xfId="0" applyFont="1" applyFill="1" applyBorder="1" applyAlignment="1">
      <alignment vertical="center" wrapText="1"/>
    </xf>
    <xf numFmtId="167" fontId="32" fillId="14" borderId="1" xfId="1" applyNumberFormat="1" applyFont="1" applyFill="1" applyBorder="1"/>
    <xf numFmtId="1" fontId="38" fillId="0" borderId="36" xfId="0" applyNumberFormat="1" applyFont="1" applyBorder="1"/>
    <xf numFmtId="167" fontId="38" fillId="0" borderId="37" xfId="0" applyNumberFormat="1" applyFont="1" applyBorder="1"/>
    <xf numFmtId="167" fontId="38" fillId="0" borderId="38" xfId="0" applyNumberFormat="1" applyFont="1" applyBorder="1"/>
    <xf numFmtId="1" fontId="38" fillId="0" borderId="0" xfId="0" applyNumberFormat="1" applyFont="1"/>
    <xf numFmtId="167" fontId="38" fillId="0" borderId="0" xfId="0" applyNumberFormat="1" applyFont="1"/>
    <xf numFmtId="0" fontId="39" fillId="0" borderId="0" xfId="0" applyFont="1"/>
    <xf numFmtId="0" fontId="40" fillId="0" borderId="0" xfId="0" applyFont="1"/>
    <xf numFmtId="0" fontId="41" fillId="15" borderId="0" xfId="0" applyFont="1" applyFill="1" applyAlignment="1" applyProtection="1">
      <alignment vertical="center"/>
      <protection locked="0"/>
    </xf>
    <xf numFmtId="0" fontId="42" fillId="13" borderId="0" xfId="0" applyFont="1" applyFill="1" applyAlignment="1" applyProtection="1">
      <alignment vertical="center"/>
      <protection locked="0"/>
    </xf>
    <xf numFmtId="43" fontId="0" fillId="0" borderId="0" xfId="0" applyNumberFormat="1"/>
    <xf numFmtId="171" fontId="0" fillId="0" borderId="0" xfId="0" applyNumberFormat="1"/>
    <xf numFmtId="0" fontId="10" fillId="17" borderId="43" xfId="0" applyFont="1" applyFill="1" applyBorder="1" applyAlignment="1">
      <alignment horizontal="center" vertical="center"/>
    </xf>
    <xf numFmtId="173" fontId="43" fillId="0" borderId="43" xfId="9" applyNumberFormat="1" applyFont="1" applyBorder="1" applyAlignment="1">
      <alignment horizontal="center"/>
    </xf>
    <xf numFmtId="0" fontId="10" fillId="0" borderId="0" xfId="0" applyFont="1"/>
    <xf numFmtId="3" fontId="43" fillId="0" borderId="43" xfId="9" applyNumberFormat="1" applyFont="1" applyBorder="1" applyAlignment="1">
      <alignment horizontal="center"/>
    </xf>
    <xf numFmtId="4" fontId="43" fillId="0" borderId="43" xfId="9" applyNumberFormat="1" applyFont="1" applyBorder="1" applyAlignment="1">
      <alignment horizontal="center"/>
    </xf>
    <xf numFmtId="1" fontId="43" fillId="0" borderId="43" xfId="5" applyNumberFormat="1" applyFont="1" applyBorder="1" applyAlignment="1">
      <alignment horizontal="center"/>
    </xf>
    <xf numFmtId="0" fontId="10" fillId="17" borderId="43" xfId="5" applyNumberFormat="1" applyFill="1" applyBorder="1" applyAlignment="1">
      <alignment horizontal="center"/>
    </xf>
    <xf numFmtId="1" fontId="43" fillId="0" borderId="43" xfId="0" applyNumberFormat="1" applyFont="1" applyBorder="1" applyAlignment="1">
      <alignment horizontal="center"/>
    </xf>
    <xf numFmtId="1" fontId="10" fillId="17" borderId="43" xfId="5" applyNumberFormat="1" applyFill="1" applyBorder="1" applyAlignment="1">
      <alignment horizontal="center"/>
    </xf>
    <xf numFmtId="1" fontId="43" fillId="0" borderId="43" xfId="5" applyNumberFormat="1" applyFont="1" applyBorder="1" applyAlignment="1">
      <alignment horizontal="center" wrapText="1"/>
    </xf>
    <xf numFmtId="0" fontId="59" fillId="0" borderId="0" xfId="6"/>
    <xf numFmtId="1" fontId="44" fillId="0" borderId="43" xfId="5" applyNumberFormat="1" applyFont="1" applyBorder="1" applyAlignment="1">
      <alignment horizontal="center" wrapText="1"/>
    </xf>
    <xf numFmtId="0" fontId="40" fillId="0" borderId="0" xfId="6" applyFont="1"/>
    <xf numFmtId="3" fontId="44" fillId="0" borderId="43" xfId="0" applyNumberFormat="1" applyFont="1" applyBorder="1" applyAlignment="1">
      <alignment horizontal="center"/>
    </xf>
    <xf numFmtId="174" fontId="45" fillId="0" borderId="43" xfId="9" applyNumberFormat="1" applyFont="1" applyBorder="1" applyAlignment="1">
      <alignment horizontal="center"/>
    </xf>
    <xf numFmtId="175" fontId="0" fillId="0" borderId="0" xfId="9" applyNumberFormat="1" applyFont="1"/>
    <xf numFmtId="0" fontId="0" fillId="0" borderId="0" xfId="0" applyAlignment="1">
      <alignment wrapText="1"/>
    </xf>
    <xf numFmtId="171" fontId="0" fillId="0" borderId="0" xfId="5" applyNumberFormat="1" applyFont="1" applyAlignment="1">
      <alignment wrapText="1"/>
    </xf>
    <xf numFmtId="171" fontId="39" fillId="0" borderId="0" xfId="0" applyNumberFormat="1" applyFont="1"/>
    <xf numFmtId="171" fontId="39" fillId="0" borderId="0" xfId="5" applyNumberFormat="1" applyFont="1"/>
    <xf numFmtId="171" fontId="0" fillId="0" borderId="0" xfId="5" applyNumberFormat="1" applyFont="1"/>
    <xf numFmtId="171" fontId="0" fillId="0" borderId="0" xfId="7" applyNumberFormat="1" applyFont="1"/>
    <xf numFmtId="171" fontId="40" fillId="0" borderId="0" xfId="7" applyNumberFormat="1" applyFont="1"/>
    <xf numFmtId="171" fontId="40" fillId="0" borderId="0" xfId="5" applyNumberFormat="1" applyFont="1"/>
    <xf numFmtId="171" fontId="40" fillId="0" borderId="0" xfId="0" applyNumberFormat="1" applyFont="1"/>
    <xf numFmtId="0" fontId="0" fillId="0" borderId="0" xfId="0" applyAlignment="1">
      <alignment horizontal="center"/>
    </xf>
    <xf numFmtId="0" fontId="11" fillId="18" borderId="42" xfId="0" applyFont="1" applyFill="1" applyBorder="1" applyAlignment="1">
      <alignment vertical="center"/>
    </xf>
    <xf numFmtId="0" fontId="48" fillId="20" borderId="42" xfId="0" applyFont="1" applyFill="1" applyBorder="1" applyAlignment="1">
      <alignment vertical="center"/>
    </xf>
    <xf numFmtId="0" fontId="11" fillId="21" borderId="42" xfId="0" applyFont="1" applyFill="1" applyBorder="1" applyAlignment="1">
      <alignment vertical="center"/>
    </xf>
    <xf numFmtId="0" fontId="11" fillId="22" borderId="42" xfId="0" applyFont="1" applyFill="1" applyBorder="1" applyAlignment="1">
      <alignment vertical="center"/>
    </xf>
    <xf numFmtId="0" fontId="49" fillId="22" borderId="42" xfId="0" applyFont="1" applyFill="1" applyBorder="1" applyAlignment="1">
      <alignment vertical="center" wrapText="1"/>
    </xf>
    <xf numFmtId="0" fontId="11" fillId="8" borderId="40" xfId="0" applyFont="1" applyFill="1" applyBorder="1" applyAlignment="1">
      <alignment vertical="center"/>
    </xf>
    <xf numFmtId="0" fontId="47" fillId="0" borderId="1" xfId="0" applyFont="1" applyBorder="1"/>
    <xf numFmtId="49" fontId="47" fillId="0" borderId="1" xfId="0" applyNumberFormat="1" applyFont="1" applyBorder="1" applyAlignment="1">
      <alignment horizontal="left"/>
    </xf>
    <xf numFmtId="0" fontId="47" fillId="0" borderId="45" xfId="0" applyFont="1" applyBorder="1"/>
    <xf numFmtId="49" fontId="0" fillId="0" borderId="45" xfId="0" applyNumberFormat="1" applyBorder="1"/>
    <xf numFmtId="0" fontId="53" fillId="23" borderId="0" xfId="0" applyFont="1" applyFill="1" applyAlignment="1">
      <alignment vertical="center"/>
    </xf>
    <xf numFmtId="0" fontId="0" fillId="24" borderId="0" xfId="0" applyFill="1" applyAlignment="1">
      <alignment vertical="center"/>
    </xf>
    <xf numFmtId="0" fontId="12" fillId="18" borderId="43" xfId="0" applyFont="1" applyFill="1" applyBorder="1" applyAlignment="1">
      <alignment vertical="center" wrapText="1"/>
    </xf>
    <xf numFmtId="0" fontId="30" fillId="20" borderId="43" xfId="0" applyFont="1" applyFill="1" applyBorder="1" applyAlignment="1">
      <alignment horizontal="center" vertical="center"/>
    </xf>
    <xf numFmtId="0" fontId="0" fillId="21" borderId="43" xfId="0" applyFill="1" applyBorder="1" applyAlignment="1">
      <alignment horizontal="center" vertical="center"/>
    </xf>
    <xf numFmtId="0" fontId="0" fillId="22" borderId="43" xfId="0" applyFill="1" applyBorder="1" applyAlignment="1">
      <alignment horizontal="center" vertical="center"/>
    </xf>
    <xf numFmtId="0" fontId="0" fillId="11" borderId="47" xfId="0" applyFill="1" applyBorder="1" applyAlignment="1">
      <alignment wrapText="1"/>
    </xf>
    <xf numFmtId="167" fontId="0" fillId="12" borderId="28" xfId="1" applyNumberFormat="1" applyFont="1" applyFill="1" applyBorder="1"/>
    <xf numFmtId="167" fontId="0" fillId="0" borderId="0" xfId="1" applyNumberFormat="1" applyFont="1"/>
    <xf numFmtId="167" fontId="0" fillId="0" borderId="2" xfId="1" applyNumberFormat="1" applyFont="1" applyBorder="1"/>
    <xf numFmtId="167" fontId="0" fillId="0" borderId="1" xfId="1" applyNumberFormat="1" applyFont="1" applyBorder="1"/>
    <xf numFmtId="0" fontId="15" fillId="4" borderId="13" xfId="4" applyFont="1" applyFill="1" applyBorder="1" applyAlignment="1" applyProtection="1">
      <alignment vertical="top"/>
      <protection locked="0"/>
    </xf>
    <xf numFmtId="0" fontId="18" fillId="4" borderId="0" xfId="4" applyFont="1" applyFill="1" applyAlignment="1" applyProtection="1">
      <alignment horizontal="right" vertical="top"/>
      <protection locked="0"/>
    </xf>
    <xf numFmtId="0" fontId="17" fillId="4" borderId="0" xfId="4" applyFont="1" applyFill="1" applyAlignment="1" applyProtection="1">
      <alignment vertical="top"/>
      <protection locked="0"/>
    </xf>
    <xf numFmtId="0" fontId="17" fillId="4" borderId="0" xfId="4" applyFont="1" applyFill="1" applyProtection="1">
      <protection locked="0"/>
    </xf>
    <xf numFmtId="0" fontId="20" fillId="4" borderId="0" xfId="4" applyFont="1" applyFill="1" applyAlignment="1" applyProtection="1">
      <alignment wrapText="1"/>
      <protection locked="0"/>
    </xf>
    <xf numFmtId="0" fontId="20" fillId="4" borderId="0" xfId="4" applyFont="1" applyFill="1" applyAlignment="1" applyProtection="1">
      <alignment horizontal="center" vertical="center"/>
      <protection locked="0"/>
    </xf>
    <xf numFmtId="0" fontId="17" fillId="4" borderId="0" xfId="4" applyFont="1" applyFill="1" applyAlignment="1" applyProtection="1">
      <alignment vertical="center"/>
      <protection locked="0"/>
    </xf>
    <xf numFmtId="0" fontId="25" fillId="4" borderId="0" xfId="4" applyFont="1" applyFill="1" applyProtection="1">
      <protection locked="0"/>
    </xf>
    <xf numFmtId="0" fontId="26" fillId="4" borderId="0" xfId="4" applyFont="1" applyFill="1" applyAlignment="1" applyProtection="1">
      <alignment vertical="center"/>
      <protection locked="0"/>
    </xf>
    <xf numFmtId="0" fontId="26" fillId="4" borderId="0" xfId="4" applyFont="1" applyFill="1" applyProtection="1">
      <protection locked="0"/>
    </xf>
    <xf numFmtId="0" fontId="0" fillId="7" borderId="18" xfId="0" applyFill="1" applyBorder="1" applyAlignment="1" applyProtection="1">
      <alignment vertical="top"/>
      <protection locked="0"/>
    </xf>
    <xf numFmtId="9" fontId="59" fillId="0" borderId="1" xfId="2" applyBorder="1" applyAlignment="1" applyProtection="1">
      <alignment vertical="top" wrapText="1"/>
      <protection locked="0"/>
    </xf>
    <xf numFmtId="0" fontId="0" fillId="25" borderId="1" xfId="0" applyFill="1" applyBorder="1" applyProtection="1">
      <protection locked="0"/>
    </xf>
    <xf numFmtId="0" fontId="6" fillId="0" borderId="1" xfId="0" applyFont="1" applyBorder="1"/>
    <xf numFmtId="0" fontId="14" fillId="0" borderId="0" xfId="0" applyFont="1" applyAlignment="1" applyProtection="1">
      <alignment horizontal="center" vertical="center"/>
      <protection locked="0"/>
    </xf>
    <xf numFmtId="0" fontId="24" fillId="4" borderId="14" xfId="4" applyFont="1" applyFill="1" applyBorder="1" applyAlignment="1" applyProtection="1">
      <alignment horizontal="right" vertical="top"/>
      <protection locked="0"/>
    </xf>
    <xf numFmtId="167" fontId="22" fillId="6" borderId="1" xfId="10" applyNumberFormat="1" applyFont="1" applyFill="1" applyBorder="1" applyAlignment="1" applyProtection="1">
      <alignment horizontal="center" vertical="top" wrapText="1"/>
      <protection hidden="1"/>
    </xf>
    <xf numFmtId="167" fontId="23" fillId="4" borderId="0" xfId="10" applyNumberFormat="1" applyFont="1" applyFill="1" applyBorder="1" applyAlignment="1" applyProtection="1">
      <alignment horizontal="center" vertical="center"/>
      <protection locked="0"/>
    </xf>
    <xf numFmtId="167" fontId="22" fillId="6" borderId="1" xfId="10" applyNumberFormat="1" applyFont="1" applyFill="1" applyBorder="1" applyAlignment="1" applyProtection="1">
      <alignment horizontal="right" vertical="top"/>
      <protection hidden="1"/>
    </xf>
    <xf numFmtId="169" fontId="22" fillId="6" borderId="1" xfId="10" applyNumberFormat="1" applyFont="1" applyFill="1" applyBorder="1" applyAlignment="1" applyProtection="1">
      <alignment horizontal="right" vertical="top"/>
      <protection hidden="1"/>
    </xf>
    <xf numFmtId="170" fontId="22" fillId="6" borderId="1" xfId="10" applyNumberFormat="1" applyFont="1" applyFill="1" applyBorder="1" applyAlignment="1" applyProtection="1">
      <alignment horizontal="right" vertical="top"/>
      <protection hidden="1"/>
    </xf>
    <xf numFmtId="167" fontId="28" fillId="4" borderId="11" xfId="10" applyNumberFormat="1" applyFont="1" applyFill="1" applyBorder="1" applyAlignment="1" applyProtection="1">
      <alignment vertical="top" wrapText="1"/>
      <protection locked="0"/>
    </xf>
    <xf numFmtId="167" fontId="28" fillId="4" borderId="11" xfId="10" applyNumberFormat="1" applyFont="1" applyFill="1" applyBorder="1" applyAlignment="1" applyProtection="1">
      <alignment horizontal="center" vertical="center"/>
      <protection locked="0"/>
    </xf>
    <xf numFmtId="167" fontId="5" fillId="0" borderId="1" xfId="10" applyNumberFormat="1" applyBorder="1" applyAlignment="1" applyProtection="1">
      <alignment vertical="top" wrapText="1"/>
      <protection locked="0"/>
    </xf>
    <xf numFmtId="9" fontId="5" fillId="0" borderId="1" xfId="2" applyFont="1" applyBorder="1" applyAlignment="1" applyProtection="1">
      <alignment vertical="top" wrapText="1"/>
      <protection locked="0"/>
    </xf>
    <xf numFmtId="164" fontId="5" fillId="0" borderId="1" xfId="10" applyFont="1" applyBorder="1" applyAlignment="1" applyProtection="1">
      <alignment horizontal="center" vertical="center" wrapText="1"/>
      <protection locked="0"/>
    </xf>
    <xf numFmtId="172" fontId="5" fillId="0" borderId="1" xfId="10" applyNumberFormat="1" applyFont="1" applyBorder="1" applyAlignment="1" applyProtection="1">
      <alignment horizontal="center" vertical="center" wrapText="1"/>
      <protection locked="0"/>
    </xf>
    <xf numFmtId="0" fontId="0" fillId="26" borderId="1" xfId="0" applyFill="1" applyBorder="1" applyAlignment="1" applyProtection="1">
      <alignment vertical="top"/>
      <protection locked="0"/>
    </xf>
    <xf numFmtId="167" fontId="5" fillId="0" borderId="1" xfId="10" applyNumberFormat="1" applyFont="1" applyBorder="1" applyAlignment="1" applyProtection="1">
      <alignment vertical="top" wrapText="1"/>
      <protection locked="0"/>
    </xf>
    <xf numFmtId="167" fontId="5" fillId="0" borderId="1" xfId="10" applyNumberFormat="1" applyFont="1" applyBorder="1" applyAlignment="1" applyProtection="1">
      <alignment horizontal="center" vertical="center" wrapText="1"/>
      <protection locked="0"/>
    </xf>
    <xf numFmtId="0" fontId="12" fillId="25" borderId="1" xfId="0" applyFont="1" applyFill="1" applyBorder="1" applyProtection="1">
      <protection locked="0"/>
    </xf>
    <xf numFmtId="167" fontId="5" fillId="25" borderId="1" xfId="10" applyNumberFormat="1" applyFont="1" applyFill="1" applyBorder="1" applyProtection="1">
      <protection hidden="1"/>
    </xf>
    <xf numFmtId="167" fontId="5" fillId="25" borderId="1" xfId="10" applyNumberFormat="1" applyFont="1" applyFill="1" applyBorder="1" applyProtection="1">
      <protection locked="0"/>
    </xf>
    <xf numFmtId="167" fontId="5" fillId="25" borderId="1" xfId="10" applyNumberFormat="1" applyFont="1" applyFill="1" applyBorder="1" applyAlignment="1" applyProtection="1">
      <alignment horizontal="center"/>
      <protection hidden="1"/>
    </xf>
    <xf numFmtId="0" fontId="0" fillId="10" borderId="1" xfId="0" applyFill="1" applyBorder="1" applyAlignment="1" applyProtection="1">
      <alignment vertical="top"/>
      <protection locked="0"/>
    </xf>
    <xf numFmtId="0" fontId="0" fillId="10" borderId="1" xfId="0" applyFill="1" applyBorder="1" applyAlignment="1" applyProtection="1">
      <alignment horizontal="left" vertical="top" wrapText="1"/>
      <protection locked="0"/>
    </xf>
    <xf numFmtId="167" fontId="12" fillId="25" borderId="23" xfId="10" applyNumberFormat="1" applyFont="1" applyFill="1" applyBorder="1" applyAlignment="1" applyProtection="1">
      <alignment horizontal="center"/>
      <protection locked="0"/>
    </xf>
    <xf numFmtId="167" fontId="12" fillId="25" borderId="23" xfId="10" applyNumberFormat="1" applyFont="1" applyFill="1" applyBorder="1" applyAlignment="1" applyProtection="1">
      <alignment horizontal="center"/>
      <protection hidden="1"/>
    </xf>
    <xf numFmtId="167" fontId="5" fillId="0" borderId="23" xfId="10" applyNumberFormat="1" applyFont="1" applyBorder="1" applyAlignment="1" applyProtection="1">
      <alignment vertical="top" wrapText="1"/>
      <protection locked="0"/>
    </xf>
    <xf numFmtId="168" fontId="5" fillId="8" borderId="1" xfId="10" applyNumberFormat="1" applyFont="1" applyFill="1" applyBorder="1" applyAlignment="1" applyProtection="1">
      <alignment horizontal="center" vertical="center" wrapText="1"/>
      <protection hidden="1"/>
    </xf>
    <xf numFmtId="164" fontId="5" fillId="8" borderId="1" xfId="10" applyFont="1" applyFill="1" applyBorder="1" applyAlignment="1" applyProtection="1">
      <alignment horizontal="center" vertical="center" wrapText="1"/>
      <protection hidden="1"/>
    </xf>
    <xf numFmtId="172" fontId="5" fillId="8" borderId="1" xfId="10" applyNumberFormat="1" applyFont="1" applyFill="1" applyBorder="1" applyAlignment="1" applyProtection="1">
      <alignment horizontal="center" vertical="center" wrapText="1"/>
      <protection hidden="1"/>
    </xf>
    <xf numFmtId="164" fontId="5" fillId="0" borderId="1" xfId="10" applyFont="1" applyFill="1" applyBorder="1" applyAlignment="1" applyProtection="1">
      <alignment horizontal="center" vertical="center" wrapText="1"/>
      <protection locked="0"/>
    </xf>
    <xf numFmtId="167" fontId="5" fillId="0" borderId="1" xfId="10" applyNumberFormat="1" applyFont="1" applyFill="1" applyBorder="1" applyAlignment="1" applyProtection="1">
      <alignment vertical="top" wrapText="1"/>
      <protection locked="0"/>
    </xf>
    <xf numFmtId="9" fontId="5" fillId="0" borderId="1" xfId="2" applyFont="1" applyFill="1" applyBorder="1" applyAlignment="1" applyProtection="1">
      <alignment vertical="top" wrapText="1"/>
      <protection locked="0"/>
    </xf>
    <xf numFmtId="0" fontId="29" fillId="0" borderId="0" xfId="0" applyFont="1" applyProtection="1">
      <protection locked="0"/>
    </xf>
    <xf numFmtId="0" fontId="13" fillId="0" borderId="0" xfId="0" applyFont="1" applyAlignment="1" applyProtection="1">
      <alignment horizontal="center" vertical="center"/>
      <protection locked="0"/>
    </xf>
    <xf numFmtId="0" fontId="13" fillId="0" borderId="0" xfId="0" applyFont="1" applyAlignment="1" applyProtection="1">
      <alignment vertical="center"/>
      <protection locked="0"/>
    </xf>
    <xf numFmtId="0" fontId="26" fillId="4" borderId="12" xfId="4" applyFont="1" applyFill="1" applyBorder="1" applyProtection="1">
      <protection locked="0"/>
    </xf>
    <xf numFmtId="0" fontId="26" fillId="4" borderId="13" xfId="4" applyFont="1" applyFill="1" applyBorder="1" applyAlignment="1" applyProtection="1">
      <alignment vertical="top"/>
      <protection locked="0"/>
    </xf>
    <xf numFmtId="0" fontId="26" fillId="4" borderId="13" xfId="4" applyFont="1" applyFill="1" applyBorder="1" applyProtection="1">
      <protection locked="0"/>
    </xf>
    <xf numFmtId="0" fontId="60" fillId="4" borderId="13" xfId="4" applyFont="1" applyFill="1" applyBorder="1" applyAlignment="1" applyProtection="1">
      <alignment wrapText="1"/>
      <protection locked="0"/>
    </xf>
    <xf numFmtId="0" fontId="60" fillId="4" borderId="13" xfId="4" applyFont="1" applyFill="1" applyBorder="1" applyAlignment="1" applyProtection="1">
      <alignment horizontal="center" vertical="center"/>
      <protection locked="0"/>
    </xf>
    <xf numFmtId="0" fontId="26" fillId="4" borderId="13" xfId="4" applyFont="1" applyFill="1" applyBorder="1" applyAlignment="1" applyProtection="1">
      <alignment vertical="center"/>
      <protection locked="0"/>
    </xf>
    <xf numFmtId="0" fontId="26" fillId="4" borderId="21" xfId="4" applyFont="1" applyFill="1" applyBorder="1" applyAlignment="1" applyProtection="1">
      <alignment vertical="center"/>
      <protection locked="0"/>
    </xf>
    <xf numFmtId="0" fontId="29" fillId="0" borderId="15" xfId="0" applyFont="1" applyBorder="1" applyProtection="1">
      <protection locked="0"/>
    </xf>
    <xf numFmtId="43" fontId="29" fillId="0" borderId="0" xfId="0" applyNumberFormat="1" applyFont="1" applyProtection="1">
      <protection locked="0"/>
    </xf>
    <xf numFmtId="0" fontId="21" fillId="4" borderId="16" xfId="4" applyFont="1" applyFill="1" applyBorder="1" applyAlignment="1" applyProtection="1">
      <alignment horizontal="right" vertical="top"/>
      <protection locked="0"/>
    </xf>
    <xf numFmtId="0" fontId="21" fillId="4" borderId="11" xfId="4" applyFont="1" applyFill="1" applyBorder="1" applyAlignment="1" applyProtection="1">
      <alignment horizontal="right" vertical="top"/>
      <protection locked="0"/>
    </xf>
    <xf numFmtId="167" fontId="61" fillId="4" borderId="11" xfId="10" applyNumberFormat="1" applyFont="1" applyFill="1" applyBorder="1" applyAlignment="1" applyProtection="1">
      <alignment vertical="top" wrapText="1"/>
      <protection locked="0"/>
    </xf>
    <xf numFmtId="167" fontId="61" fillId="4" borderId="11" xfId="10" applyNumberFormat="1" applyFont="1" applyFill="1" applyBorder="1" applyAlignment="1" applyProtection="1">
      <alignment horizontal="center" vertical="center"/>
      <protection locked="0"/>
    </xf>
    <xf numFmtId="0" fontId="29" fillId="4" borderId="11" xfId="0" applyFont="1" applyFill="1" applyBorder="1" applyProtection="1">
      <protection locked="0"/>
    </xf>
    <xf numFmtId="0" fontId="29" fillId="4" borderId="22" xfId="0" applyFont="1" applyFill="1" applyBorder="1" applyProtection="1">
      <protection locked="0"/>
    </xf>
    <xf numFmtId="0" fontId="29" fillId="7" borderId="17" xfId="0" applyFont="1" applyFill="1" applyBorder="1" applyProtection="1">
      <protection locked="0"/>
    </xf>
    <xf numFmtId="0" fontId="29" fillId="7" borderId="18" xfId="0" applyFont="1" applyFill="1" applyBorder="1" applyAlignment="1" applyProtection="1">
      <alignment vertical="top"/>
      <protection locked="0"/>
    </xf>
    <xf numFmtId="0" fontId="29" fillId="7" borderId="18" xfId="0" applyFont="1" applyFill="1" applyBorder="1" applyProtection="1">
      <protection locked="0"/>
    </xf>
    <xf numFmtId="0" fontId="13" fillId="7" borderId="1" xfId="0" applyFont="1" applyFill="1" applyBorder="1" applyProtection="1">
      <protection locked="0"/>
    </xf>
    <xf numFmtId="0" fontId="13" fillId="7" borderId="18" xfId="0" applyFont="1" applyFill="1" applyBorder="1" applyProtection="1">
      <protection hidden="1"/>
    </xf>
    <xf numFmtId="0" fontId="29" fillId="7" borderId="23" xfId="0" applyFont="1" applyFill="1" applyBorder="1" applyProtection="1">
      <protection locked="0"/>
    </xf>
    <xf numFmtId="0" fontId="13" fillId="7" borderId="1" xfId="0" applyFont="1" applyFill="1" applyBorder="1" applyProtection="1">
      <protection hidden="1"/>
    </xf>
    <xf numFmtId="0" fontId="13" fillId="0" borderId="1" xfId="0" applyFont="1" applyBorder="1" applyAlignment="1" applyProtection="1">
      <alignment horizontal="center" vertical="center"/>
      <protection locked="0"/>
    </xf>
    <xf numFmtId="0" fontId="13" fillId="0" borderId="1" xfId="0" applyFont="1" applyBorder="1" applyAlignment="1" applyProtection="1">
      <alignment horizontal="center" vertical="center" wrapText="1"/>
      <protection locked="0"/>
    </xf>
    <xf numFmtId="0" fontId="13" fillId="8" borderId="1" xfId="0" applyFont="1" applyFill="1" applyBorder="1" applyAlignment="1" applyProtection="1">
      <alignment horizontal="center" vertical="center" wrapText="1"/>
      <protection locked="0"/>
    </xf>
    <xf numFmtId="0" fontId="13" fillId="10" borderId="1" xfId="0" applyFont="1" applyFill="1" applyBorder="1" applyAlignment="1" applyProtection="1">
      <alignment horizontal="center" vertical="center" wrapText="1"/>
      <protection locked="0"/>
    </xf>
    <xf numFmtId="0" fontId="29" fillId="0" borderId="1" xfId="0" applyFont="1" applyBorder="1" applyAlignment="1" applyProtection="1">
      <alignment vertical="top"/>
      <protection locked="0"/>
    </xf>
    <xf numFmtId="167" fontId="29" fillId="0" borderId="1" xfId="10" applyNumberFormat="1" applyFont="1" applyBorder="1" applyAlignment="1" applyProtection="1">
      <alignment vertical="top" wrapText="1"/>
      <protection locked="0"/>
    </xf>
    <xf numFmtId="168" fontId="29" fillId="8" borderId="1" xfId="10" applyNumberFormat="1" applyFont="1" applyFill="1" applyBorder="1" applyAlignment="1" applyProtection="1">
      <alignment horizontal="center" vertical="center" wrapText="1"/>
      <protection hidden="1"/>
    </xf>
    <xf numFmtId="164" fontId="29" fillId="8" borderId="1" xfId="10" applyFont="1" applyFill="1" applyBorder="1" applyAlignment="1" applyProtection="1">
      <alignment horizontal="center" vertical="center" wrapText="1"/>
      <protection hidden="1"/>
    </xf>
    <xf numFmtId="9" fontId="29" fillId="0" borderId="1" xfId="2" applyFont="1" applyBorder="1" applyAlignment="1" applyProtection="1">
      <alignment vertical="top" wrapText="1"/>
      <protection locked="0"/>
    </xf>
    <xf numFmtId="164" fontId="29" fillId="0" borderId="1" xfId="10" applyFont="1" applyBorder="1" applyAlignment="1" applyProtection="1">
      <alignment horizontal="center" vertical="center" wrapText="1"/>
      <protection locked="0"/>
    </xf>
    <xf numFmtId="167" fontId="29" fillId="8" borderId="1" xfId="0" applyNumberFormat="1" applyFont="1" applyFill="1" applyBorder="1" applyAlignment="1" applyProtection="1">
      <alignment horizontal="center" vertical="center" wrapText="1"/>
      <protection hidden="1"/>
    </xf>
    <xf numFmtId="0" fontId="29" fillId="0" borderId="1" xfId="0" applyFont="1" applyBorder="1" applyAlignment="1" applyProtection="1">
      <alignment vertical="top" wrapText="1"/>
      <protection locked="0"/>
    </xf>
    <xf numFmtId="0" fontId="29" fillId="0" borderId="1" xfId="0" applyFont="1" applyBorder="1" applyAlignment="1" applyProtection="1">
      <alignment horizontal="left" vertical="top" wrapText="1"/>
      <protection locked="0"/>
    </xf>
    <xf numFmtId="0" fontId="29" fillId="0" borderId="1" xfId="0" applyFont="1" applyBorder="1" applyAlignment="1" applyProtection="1">
      <alignment wrapText="1"/>
      <protection locked="0"/>
    </xf>
    <xf numFmtId="172" fontId="29" fillId="8" borderId="1" xfId="10" applyNumberFormat="1" applyFont="1" applyFill="1" applyBorder="1" applyAlignment="1" applyProtection="1">
      <alignment horizontal="center" vertical="center" wrapText="1"/>
      <protection hidden="1"/>
    </xf>
    <xf numFmtId="172" fontId="29" fillId="0" borderId="1" xfId="10" applyNumberFormat="1" applyFont="1" applyBorder="1" applyAlignment="1" applyProtection="1">
      <alignment horizontal="center" vertical="center" wrapText="1"/>
      <protection locked="0"/>
    </xf>
    <xf numFmtId="168" fontId="29" fillId="8" borderId="1" xfId="0" applyNumberFormat="1" applyFont="1" applyFill="1" applyBorder="1" applyAlignment="1" applyProtection="1">
      <alignment horizontal="right"/>
      <protection hidden="1"/>
    </xf>
    <xf numFmtId="168" fontId="29" fillId="0" borderId="1" xfId="0" applyNumberFormat="1" applyFont="1" applyBorder="1" applyProtection="1">
      <protection locked="0"/>
    </xf>
    <xf numFmtId="43" fontId="29" fillId="0" borderId="1" xfId="0" applyNumberFormat="1" applyFont="1" applyBorder="1" applyAlignment="1" applyProtection="1">
      <alignment vertical="top" wrapText="1"/>
      <protection locked="0"/>
    </xf>
    <xf numFmtId="0" fontId="29" fillId="0" borderId="1" xfId="0" applyFont="1" applyBorder="1" applyProtection="1">
      <protection locked="0"/>
    </xf>
    <xf numFmtId="167" fontId="29" fillId="0" borderId="1" xfId="10" applyNumberFormat="1" applyFont="1" applyBorder="1" applyAlignment="1" applyProtection="1">
      <alignment horizontal="center" vertical="center" wrapText="1"/>
      <protection locked="0"/>
    </xf>
    <xf numFmtId="0" fontId="13" fillId="9" borderId="1" xfId="0" applyFont="1" applyFill="1" applyBorder="1" applyAlignment="1" applyProtection="1">
      <alignment vertical="top"/>
      <protection locked="0"/>
    </xf>
    <xf numFmtId="0" fontId="13" fillId="25" borderId="1" xfId="0" applyFont="1" applyFill="1" applyBorder="1" applyProtection="1">
      <protection locked="0"/>
    </xf>
    <xf numFmtId="0" fontId="29" fillId="25" borderId="1" xfId="0" applyFont="1" applyFill="1" applyBorder="1" applyProtection="1">
      <protection locked="0"/>
    </xf>
    <xf numFmtId="167" fontId="29" fillId="25" borderId="1" xfId="10" applyNumberFormat="1" applyFont="1" applyFill="1" applyBorder="1" applyProtection="1">
      <protection hidden="1"/>
    </xf>
    <xf numFmtId="167" fontId="29" fillId="25" borderId="1" xfId="10" applyNumberFormat="1" applyFont="1" applyFill="1" applyBorder="1" applyProtection="1">
      <protection locked="0"/>
    </xf>
    <xf numFmtId="167" fontId="29" fillId="25" borderId="1" xfId="10" applyNumberFormat="1" applyFont="1" applyFill="1" applyBorder="1" applyAlignment="1" applyProtection="1">
      <alignment horizontal="center"/>
      <protection hidden="1"/>
    </xf>
    <xf numFmtId="0" fontId="63" fillId="0" borderId="1" xfId="0" applyFont="1" applyBorder="1" applyAlignment="1" applyProtection="1">
      <alignment vertical="top"/>
      <protection locked="0"/>
    </xf>
    <xf numFmtId="167" fontId="63" fillId="0" borderId="1" xfId="10" applyNumberFormat="1" applyFont="1" applyBorder="1" applyAlignment="1" applyProtection="1">
      <alignment vertical="top" wrapText="1"/>
      <protection locked="0"/>
    </xf>
    <xf numFmtId="9" fontId="63" fillId="0" borderId="1" xfId="2" applyFont="1" applyBorder="1" applyAlignment="1" applyProtection="1">
      <alignment vertical="top" wrapText="1"/>
      <protection locked="0"/>
    </xf>
    <xf numFmtId="164" fontId="63" fillId="0" borderId="1" xfId="10" applyFont="1" applyBorder="1" applyAlignment="1" applyProtection="1">
      <alignment horizontal="center" vertical="center" wrapText="1"/>
      <protection locked="0"/>
    </xf>
    <xf numFmtId="167" fontId="63" fillId="8" borderId="1" xfId="0" applyNumberFormat="1" applyFont="1" applyFill="1" applyBorder="1" applyAlignment="1" applyProtection="1">
      <alignment horizontal="center" vertical="center" wrapText="1"/>
      <protection hidden="1"/>
    </xf>
    <xf numFmtId="0" fontId="63" fillId="0" borderId="1" xfId="0" applyFont="1" applyBorder="1" applyAlignment="1" applyProtection="1">
      <alignment vertical="top" wrapText="1"/>
      <protection locked="0"/>
    </xf>
    <xf numFmtId="0" fontId="63" fillId="0" borderId="1" xfId="0" applyFont="1" applyBorder="1" applyAlignment="1" applyProtection="1">
      <alignment horizontal="left" vertical="top" wrapText="1"/>
      <protection locked="0"/>
    </xf>
    <xf numFmtId="0" fontId="63" fillId="0" borderId="1" xfId="0" applyFont="1" applyBorder="1" applyAlignment="1" applyProtection="1">
      <alignment wrapText="1"/>
      <protection locked="0"/>
    </xf>
    <xf numFmtId="172" fontId="63" fillId="8" borderId="1" xfId="10" applyNumberFormat="1" applyFont="1" applyFill="1" applyBorder="1" applyAlignment="1" applyProtection="1">
      <alignment horizontal="center" vertical="center" wrapText="1"/>
      <protection hidden="1"/>
    </xf>
    <xf numFmtId="172" fontId="63" fillId="0" borderId="1" xfId="10" applyNumberFormat="1" applyFont="1" applyBorder="1" applyAlignment="1" applyProtection="1">
      <alignment horizontal="center" vertical="center" wrapText="1"/>
      <protection locked="0"/>
    </xf>
    <xf numFmtId="168" fontId="63" fillId="8" borderId="1" xfId="0" applyNumberFormat="1" applyFont="1" applyFill="1" applyBorder="1" applyAlignment="1" applyProtection="1">
      <alignment horizontal="right"/>
      <protection hidden="1"/>
    </xf>
    <xf numFmtId="0" fontId="63" fillId="0" borderId="0" xfId="0" applyFont="1" applyProtection="1">
      <protection locked="0"/>
    </xf>
    <xf numFmtId="0" fontId="29" fillId="10" borderId="1" xfId="0" applyFont="1" applyFill="1" applyBorder="1" applyAlignment="1" applyProtection="1">
      <alignment vertical="top"/>
      <protection locked="0"/>
    </xf>
    <xf numFmtId="167" fontId="13" fillId="25" borderId="23" xfId="10" applyNumberFormat="1" applyFont="1" applyFill="1" applyBorder="1" applyAlignment="1" applyProtection="1">
      <alignment horizontal="center"/>
      <protection locked="0"/>
    </xf>
    <xf numFmtId="167" fontId="13" fillId="25" borderId="23" xfId="10" applyNumberFormat="1" applyFont="1" applyFill="1" applyBorder="1" applyAlignment="1" applyProtection="1">
      <alignment horizontal="center"/>
      <protection hidden="1"/>
    </xf>
    <xf numFmtId="167" fontId="29" fillId="0" borderId="23" xfId="10" applyNumberFormat="1" applyFont="1" applyBorder="1" applyAlignment="1" applyProtection="1">
      <alignment vertical="top" wrapText="1"/>
      <protection locked="0"/>
    </xf>
    <xf numFmtId="0" fontId="29" fillId="0" borderId="0" xfId="0" applyFont="1" applyAlignment="1" applyProtection="1">
      <alignment vertical="top"/>
      <protection locked="0"/>
    </xf>
    <xf numFmtId="164" fontId="29" fillId="0" borderId="0" xfId="0" applyNumberFormat="1" applyFont="1" applyProtection="1">
      <protection locked="0"/>
    </xf>
    <xf numFmtId="0" fontId="64" fillId="0" borderId="0" xfId="0" applyFont="1" applyAlignment="1" applyProtection="1">
      <alignment horizontal="center" vertical="center"/>
      <protection locked="0"/>
    </xf>
    <xf numFmtId="0" fontId="64" fillId="0" borderId="0" xfId="0" applyFont="1" applyAlignment="1" applyProtection="1">
      <alignment vertical="center"/>
      <protection locked="0"/>
    </xf>
    <xf numFmtId="0" fontId="15" fillId="29" borderId="12" xfId="4" applyFont="1" applyFill="1" applyBorder="1" applyProtection="1">
      <protection locked="0"/>
    </xf>
    <xf numFmtId="0" fontId="15" fillId="29" borderId="13" xfId="4" applyFont="1" applyFill="1" applyBorder="1" applyAlignment="1" applyProtection="1">
      <alignment vertical="top"/>
      <protection locked="0"/>
    </xf>
    <xf numFmtId="0" fontId="15" fillId="29" borderId="13" xfId="4" applyFont="1" applyFill="1" applyBorder="1" applyProtection="1">
      <protection locked="0"/>
    </xf>
    <xf numFmtId="0" fontId="16" fillId="29" borderId="13" xfId="4" applyFont="1" applyFill="1" applyBorder="1" applyAlignment="1" applyProtection="1">
      <alignment wrapText="1"/>
      <protection locked="0"/>
    </xf>
    <xf numFmtId="0" fontId="16" fillId="29" borderId="13" xfId="4" applyFont="1" applyFill="1" applyBorder="1" applyAlignment="1" applyProtection="1">
      <alignment horizontal="center" vertical="center"/>
      <protection locked="0"/>
    </xf>
    <xf numFmtId="0" fontId="15" fillId="29" borderId="13" xfId="4" applyFont="1" applyFill="1" applyBorder="1" applyAlignment="1" applyProtection="1">
      <alignment vertical="center"/>
      <protection locked="0"/>
    </xf>
    <xf numFmtId="0" fontId="15" fillId="29" borderId="21" xfId="4" applyFont="1" applyFill="1" applyBorder="1" applyAlignment="1" applyProtection="1">
      <alignment vertical="center"/>
      <protection locked="0"/>
    </xf>
    <xf numFmtId="0" fontId="17" fillId="29" borderId="14" xfId="4" applyFont="1" applyFill="1" applyBorder="1" applyProtection="1">
      <protection locked="0"/>
    </xf>
    <xf numFmtId="0" fontId="65" fillId="29" borderId="0" xfId="4" applyFont="1" applyFill="1" applyAlignment="1" applyProtection="1">
      <alignment horizontal="right" vertical="top"/>
      <protection locked="0"/>
    </xf>
    <xf numFmtId="0" fontId="66" fillId="29" borderId="0" xfId="4" applyFont="1" applyFill="1" applyAlignment="1" applyProtection="1">
      <alignment horizontal="right" vertical="center"/>
      <protection locked="0"/>
    </xf>
    <xf numFmtId="0" fontId="67" fillId="30" borderId="1" xfId="4" applyFont="1" applyFill="1" applyBorder="1" applyAlignment="1" applyProtection="1">
      <alignment horizontal="center" vertical="center" wrapText="1"/>
      <protection locked="0"/>
    </xf>
    <xf numFmtId="0" fontId="67" fillId="29" borderId="0" xfId="4" applyFont="1" applyFill="1" applyAlignment="1" applyProtection="1">
      <alignment horizontal="center" vertical="center"/>
      <protection locked="0"/>
    </xf>
    <xf numFmtId="0" fontId="66" fillId="29" borderId="15" xfId="4" applyFont="1" applyFill="1" applyBorder="1" applyAlignment="1" applyProtection="1">
      <alignment horizontal="right" vertical="center"/>
      <protection locked="0"/>
    </xf>
    <xf numFmtId="0" fontId="17" fillId="29" borderId="0" xfId="4" applyFont="1" applyFill="1" applyAlignment="1" applyProtection="1">
      <alignment vertical="top"/>
      <protection locked="0"/>
    </xf>
    <xf numFmtId="0" fontId="17" fillId="29" borderId="0" xfId="4" applyFont="1" applyFill="1" applyProtection="1">
      <protection locked="0"/>
    </xf>
    <xf numFmtId="0" fontId="20" fillId="29" borderId="0" xfId="4" applyFont="1" applyFill="1" applyAlignment="1" applyProtection="1">
      <alignment wrapText="1"/>
      <protection locked="0"/>
    </xf>
    <xf numFmtId="0" fontId="20" fillId="29" borderId="0" xfId="4" applyFont="1" applyFill="1" applyAlignment="1" applyProtection="1">
      <alignment horizontal="center" vertical="center"/>
      <protection locked="0"/>
    </xf>
    <xf numFmtId="0" fontId="17" fillId="29" borderId="0" xfId="4" applyFont="1" applyFill="1" applyAlignment="1" applyProtection="1">
      <alignment vertical="center"/>
      <protection locked="0"/>
    </xf>
    <xf numFmtId="0" fontId="17" fillId="29" borderId="15" xfId="4" applyFont="1" applyFill="1" applyBorder="1" applyAlignment="1" applyProtection="1">
      <alignment vertical="center"/>
      <protection locked="0"/>
    </xf>
    <xf numFmtId="167" fontId="26" fillId="6" borderId="1" xfId="11" applyNumberFormat="1" applyFont="1" applyFill="1" applyBorder="1" applyAlignment="1" applyProtection="1">
      <alignment horizontal="center" vertical="top" wrapText="1"/>
      <protection hidden="1"/>
    </xf>
    <xf numFmtId="167" fontId="68" fillId="29" borderId="0" xfId="11" applyNumberFormat="1" applyFont="1" applyFill="1" applyBorder="1" applyAlignment="1" applyProtection="1">
      <alignment horizontal="center" vertical="center"/>
      <protection locked="0"/>
    </xf>
    <xf numFmtId="167" fontId="26" fillId="6" borderId="1" xfId="11" applyNumberFormat="1" applyFont="1" applyFill="1" applyBorder="1" applyAlignment="1" applyProtection="1">
      <alignment horizontal="right" vertical="top"/>
      <protection hidden="1"/>
    </xf>
    <xf numFmtId="0" fontId="69" fillId="29" borderId="15" xfId="0" applyFont="1" applyFill="1" applyBorder="1" applyProtection="1">
      <protection locked="0"/>
    </xf>
    <xf numFmtId="169" fontId="26" fillId="6" borderId="1" xfId="11" applyNumberFormat="1" applyFont="1" applyFill="1" applyBorder="1" applyAlignment="1" applyProtection="1">
      <alignment horizontal="right" vertical="top"/>
      <protection hidden="1"/>
    </xf>
    <xf numFmtId="170" fontId="26" fillId="6" borderId="1" xfId="11" applyNumberFormat="1" applyFont="1" applyFill="1" applyBorder="1" applyAlignment="1" applyProtection="1">
      <alignment horizontal="right" vertical="top"/>
      <protection hidden="1"/>
    </xf>
    <xf numFmtId="0" fontId="66" fillId="29" borderId="14" xfId="4" applyFont="1" applyFill="1" applyBorder="1" applyAlignment="1" applyProtection="1">
      <alignment horizontal="right" vertical="top"/>
      <protection locked="0"/>
    </xf>
    <xf numFmtId="0" fontId="66" fillId="29" borderId="0" xfId="4" applyFont="1" applyFill="1" applyProtection="1">
      <protection locked="0"/>
    </xf>
    <xf numFmtId="0" fontId="26" fillId="29" borderId="0" xfId="4" applyFont="1" applyFill="1" applyAlignment="1" applyProtection="1">
      <alignment vertical="center"/>
      <protection locked="0"/>
    </xf>
    <xf numFmtId="0" fontId="26" fillId="29" borderId="0" xfId="4" applyFont="1" applyFill="1" applyProtection="1">
      <protection locked="0"/>
    </xf>
    <xf numFmtId="0" fontId="27" fillId="29" borderId="16" xfId="4" applyFont="1" applyFill="1" applyBorder="1" applyAlignment="1" applyProtection="1">
      <alignment horizontal="right" vertical="top"/>
      <protection locked="0"/>
    </xf>
    <xf numFmtId="0" fontId="27" fillId="29" borderId="11" xfId="4" applyFont="1" applyFill="1" applyBorder="1" applyAlignment="1" applyProtection="1">
      <alignment horizontal="right" vertical="top"/>
      <protection locked="0"/>
    </xf>
    <xf numFmtId="167" fontId="70" fillId="29" borderId="11" xfId="11" applyNumberFormat="1" applyFont="1" applyFill="1" applyBorder="1" applyAlignment="1" applyProtection="1">
      <alignment vertical="top" wrapText="1"/>
      <protection locked="0"/>
    </xf>
    <xf numFmtId="167" fontId="70" fillId="29" borderId="11" xfId="11" applyNumberFormat="1" applyFont="1" applyFill="1" applyBorder="1" applyAlignment="1" applyProtection="1">
      <alignment horizontal="center" vertical="center"/>
      <protection locked="0"/>
    </xf>
    <xf numFmtId="0" fontId="0" fillId="29" borderId="11" xfId="0" applyFill="1" applyBorder="1" applyProtection="1">
      <protection locked="0"/>
    </xf>
    <xf numFmtId="0" fontId="0" fillId="29" borderId="22" xfId="0" applyFill="1" applyBorder="1" applyProtection="1">
      <protection locked="0"/>
    </xf>
    <xf numFmtId="0" fontId="0" fillId="31" borderId="17" xfId="0" applyFill="1" applyBorder="1" applyProtection="1">
      <protection locked="0"/>
    </xf>
    <xf numFmtId="0" fontId="0" fillId="31" borderId="18" xfId="0" applyFill="1" applyBorder="1" applyAlignment="1" applyProtection="1">
      <alignment vertical="top"/>
      <protection locked="0"/>
    </xf>
    <xf numFmtId="0" fontId="0" fillId="31" borderId="18" xfId="0" applyFill="1" applyBorder="1" applyProtection="1">
      <protection locked="0"/>
    </xf>
    <xf numFmtId="0" fontId="8" fillId="31" borderId="1" xfId="0" applyFont="1" applyFill="1" applyBorder="1" applyProtection="1">
      <protection locked="0"/>
    </xf>
    <xf numFmtId="0" fontId="8" fillId="31" borderId="18" xfId="0" applyFont="1" applyFill="1" applyBorder="1" applyProtection="1">
      <protection hidden="1"/>
    </xf>
    <xf numFmtId="0" fontId="0" fillId="31" borderId="23" xfId="0" applyFill="1" applyBorder="1" applyProtection="1">
      <protection locked="0"/>
    </xf>
    <xf numFmtId="0" fontId="8" fillId="31" borderId="1" xfId="0" applyFont="1" applyFill="1" applyBorder="1" applyProtection="1">
      <protection hidden="1"/>
    </xf>
    <xf numFmtId="0" fontId="8" fillId="0" borderId="1" xfId="0" applyFont="1" applyBorder="1" applyAlignment="1" applyProtection="1">
      <alignment horizontal="center" vertical="center"/>
      <protection locked="0"/>
    </xf>
    <xf numFmtId="0" fontId="8" fillId="0" borderId="1" xfId="0" applyFont="1" applyBorder="1" applyAlignment="1" applyProtection="1">
      <alignment horizontal="center" vertical="center" wrapText="1"/>
      <protection locked="0"/>
    </xf>
    <xf numFmtId="0" fontId="8" fillId="32" borderId="1" xfId="0" applyFont="1" applyFill="1" applyBorder="1" applyAlignment="1" applyProtection="1">
      <alignment horizontal="center" vertical="center" wrapText="1"/>
      <protection locked="0"/>
    </xf>
    <xf numFmtId="0" fontId="8" fillId="10" borderId="1" xfId="0" applyFont="1" applyFill="1" applyBorder="1" applyAlignment="1" applyProtection="1">
      <alignment horizontal="center" vertical="center" wrapText="1"/>
      <protection locked="0"/>
    </xf>
    <xf numFmtId="167" fontId="31" fillId="0" borderId="1" xfId="11" applyNumberFormat="1" applyBorder="1" applyAlignment="1" applyProtection="1">
      <alignment vertical="top" wrapText="1"/>
      <protection locked="0"/>
    </xf>
    <xf numFmtId="168" fontId="31" fillId="32" borderId="1" xfId="11" applyNumberFormat="1" applyFont="1" applyFill="1" applyBorder="1" applyAlignment="1" applyProtection="1">
      <alignment horizontal="center" vertical="center" wrapText="1"/>
      <protection hidden="1"/>
    </xf>
    <xf numFmtId="164" fontId="31" fillId="32" borderId="1" xfId="11" applyFont="1" applyFill="1" applyBorder="1" applyAlignment="1" applyProtection="1">
      <alignment horizontal="center" vertical="center" wrapText="1"/>
      <protection hidden="1"/>
    </xf>
    <xf numFmtId="9" fontId="31" fillId="0" borderId="1" xfId="12" applyFont="1" applyBorder="1" applyAlignment="1" applyProtection="1">
      <alignment vertical="top" wrapText="1"/>
      <protection locked="0"/>
    </xf>
    <xf numFmtId="9" fontId="31" fillId="0" borderId="1" xfId="12" applyBorder="1" applyAlignment="1" applyProtection="1">
      <alignment vertical="top" wrapText="1"/>
      <protection locked="0"/>
    </xf>
    <xf numFmtId="164" fontId="31" fillId="0" borderId="1" xfId="11" applyFont="1" applyBorder="1" applyAlignment="1" applyProtection="1">
      <alignment horizontal="center" vertical="center" wrapText="1"/>
      <protection locked="0"/>
    </xf>
    <xf numFmtId="167" fontId="0" fillId="32" borderId="1" xfId="0" applyNumberFormat="1" applyFill="1" applyBorder="1" applyAlignment="1" applyProtection="1">
      <alignment horizontal="center" vertical="center" wrapText="1"/>
      <protection hidden="1"/>
    </xf>
    <xf numFmtId="172" fontId="31" fillId="32" borderId="1" xfId="11" applyNumberFormat="1" applyFont="1" applyFill="1" applyBorder="1" applyAlignment="1" applyProtection="1">
      <alignment horizontal="center" vertical="center" wrapText="1"/>
      <protection hidden="1"/>
    </xf>
    <xf numFmtId="172" fontId="31" fillId="0" borderId="1" xfId="11" applyNumberFormat="1" applyFont="1" applyBorder="1" applyAlignment="1" applyProtection="1">
      <alignment horizontal="center" vertical="center" wrapText="1"/>
      <protection locked="0"/>
    </xf>
    <xf numFmtId="168" fontId="0" fillId="32" borderId="1" xfId="0" applyNumberFormat="1" applyFill="1" applyBorder="1" applyAlignment="1" applyProtection="1">
      <alignment horizontal="right"/>
      <protection hidden="1"/>
    </xf>
    <xf numFmtId="167" fontId="31" fillId="0" borderId="1" xfId="11" applyNumberFormat="1" applyFont="1" applyBorder="1" applyAlignment="1" applyProtection="1">
      <alignment vertical="top" wrapText="1"/>
      <protection locked="0"/>
    </xf>
    <xf numFmtId="167" fontId="31" fillId="0" borderId="1" xfId="11" applyNumberFormat="1" applyFont="1" applyBorder="1" applyAlignment="1" applyProtection="1">
      <alignment horizontal="center" vertical="center" wrapText="1"/>
      <protection locked="0"/>
    </xf>
    <xf numFmtId="0" fontId="8" fillId="9" borderId="1" xfId="0" applyFont="1" applyFill="1" applyBorder="1" applyAlignment="1" applyProtection="1">
      <alignment vertical="top"/>
      <protection locked="0"/>
    </xf>
    <xf numFmtId="0" fontId="0" fillId="33" borderId="1" xfId="0" applyFill="1" applyBorder="1" applyProtection="1">
      <protection locked="0"/>
    </xf>
    <xf numFmtId="167" fontId="31" fillId="33" borderId="1" xfId="11" applyNumberFormat="1" applyFont="1" applyFill="1" applyBorder="1" applyProtection="1">
      <protection hidden="1"/>
    </xf>
    <xf numFmtId="167" fontId="31" fillId="33" borderId="1" xfId="11" applyNumberFormat="1" applyFont="1" applyFill="1" applyBorder="1" applyProtection="1">
      <protection locked="0"/>
    </xf>
    <xf numFmtId="167" fontId="31" fillId="33" borderId="1" xfId="11" applyNumberFormat="1" applyFont="1" applyFill="1" applyBorder="1" applyAlignment="1" applyProtection="1">
      <alignment horizontal="center"/>
      <protection hidden="1"/>
    </xf>
    <xf numFmtId="167" fontId="8" fillId="33" borderId="23" xfId="11" applyNumberFormat="1" applyFont="1" applyFill="1" applyBorder="1" applyAlignment="1" applyProtection="1">
      <alignment horizontal="center"/>
      <protection locked="0"/>
    </xf>
    <xf numFmtId="167" fontId="8" fillId="33" borderId="23" xfId="11" applyNumberFormat="1" applyFont="1" applyFill="1" applyBorder="1" applyAlignment="1" applyProtection="1">
      <alignment horizontal="center"/>
      <protection hidden="1"/>
    </xf>
    <xf numFmtId="167" fontId="31" fillId="0" borderId="23" xfId="11" applyNumberFormat="1" applyFont="1" applyBorder="1" applyAlignment="1" applyProtection="1">
      <alignment vertical="top" wrapText="1"/>
      <protection locked="0"/>
    </xf>
    <xf numFmtId="0" fontId="71" fillId="5" borderId="1" xfId="4" applyFont="1" applyFill="1" applyBorder="1" applyAlignment="1" applyProtection="1">
      <alignment horizontal="center" vertical="center" wrapText="1"/>
      <protection locked="0"/>
    </xf>
    <xf numFmtId="0" fontId="0" fillId="5" borderId="1" xfId="0" applyFill="1" applyBorder="1" applyAlignment="1" applyProtection="1">
      <alignment vertical="top"/>
      <protection locked="0"/>
    </xf>
    <xf numFmtId="9" fontId="5" fillId="26" borderId="1" xfId="2" applyFont="1" applyFill="1" applyBorder="1" applyAlignment="1" applyProtection="1">
      <alignment vertical="top" wrapText="1"/>
      <protection locked="0"/>
    </xf>
    <xf numFmtId="0" fontId="47" fillId="0" borderId="19" xfId="0" applyFont="1" applyBorder="1"/>
    <xf numFmtId="0" fontId="47" fillId="0" borderId="0" xfId="0" applyFont="1"/>
    <xf numFmtId="0" fontId="47" fillId="0" borderId="20" xfId="0" applyFont="1" applyBorder="1"/>
    <xf numFmtId="164" fontId="31" fillId="0" borderId="1" xfId="11" applyFont="1" applyFill="1" applyBorder="1" applyAlignment="1" applyProtection="1">
      <alignment horizontal="center" vertical="center" wrapText="1"/>
      <protection locked="0"/>
    </xf>
    <xf numFmtId="0" fontId="0" fillId="30" borderId="1" xfId="0" applyFill="1" applyBorder="1" applyAlignment="1" applyProtection="1">
      <alignment vertical="top"/>
      <protection locked="0"/>
    </xf>
    <xf numFmtId="0" fontId="0" fillId="0" borderId="1" xfId="0" applyBorder="1" applyAlignment="1" applyProtection="1">
      <alignment horizontal="left" vertical="top"/>
      <protection locked="0"/>
    </xf>
    <xf numFmtId="0" fontId="8" fillId="33" borderId="1" xfId="0" applyFont="1" applyFill="1" applyBorder="1" applyAlignment="1" applyProtection="1">
      <alignment vertical="top"/>
      <protection locked="0"/>
    </xf>
    <xf numFmtId="9" fontId="0" fillId="0" borderId="1" xfId="12" applyFont="1" applyBorder="1" applyAlignment="1" applyProtection="1">
      <alignment vertical="top" wrapText="1"/>
      <protection locked="0"/>
    </xf>
    <xf numFmtId="167" fontId="0" fillId="0" borderId="1" xfId="11" applyNumberFormat="1" applyFont="1" applyBorder="1" applyAlignment="1" applyProtection="1">
      <alignment vertical="top" wrapText="1"/>
      <protection locked="0"/>
    </xf>
    <xf numFmtId="0" fontId="8" fillId="0" borderId="1" xfId="0" applyFont="1" applyBorder="1" applyAlignment="1" applyProtection="1">
      <alignment vertical="top"/>
      <protection locked="0"/>
    </xf>
    <xf numFmtId="0" fontId="73" fillId="0" borderId="48" xfId="13" applyFont="1" applyBorder="1" applyAlignment="1">
      <alignment horizontal="left" vertical="top" wrapText="1"/>
    </xf>
    <xf numFmtId="0" fontId="4" fillId="0" borderId="1" xfId="0" applyFont="1" applyBorder="1" applyAlignment="1" applyProtection="1">
      <alignment horizontal="left" vertical="top" wrapText="1"/>
      <protection locked="0"/>
    </xf>
    <xf numFmtId="174" fontId="0" fillId="0" borderId="0" xfId="2" applyNumberFormat="1" applyFont="1"/>
    <xf numFmtId="9" fontId="3" fillId="0" borderId="1" xfId="2" applyFont="1" applyBorder="1" applyAlignment="1" applyProtection="1">
      <alignment vertical="top" wrapText="1"/>
      <protection locked="0"/>
    </xf>
    <xf numFmtId="167" fontId="3" fillId="0" borderId="1" xfId="10" applyNumberFormat="1" applyFont="1" applyBorder="1" applyAlignment="1" applyProtection="1">
      <alignment vertical="top" wrapText="1"/>
      <protection locked="0"/>
    </xf>
    <xf numFmtId="9" fontId="29" fillId="34" borderId="1" xfId="2" applyFont="1" applyFill="1" applyBorder="1" applyAlignment="1" applyProtection="1">
      <alignment vertical="top" wrapText="1"/>
      <protection locked="0"/>
    </xf>
    <xf numFmtId="167" fontId="5" fillId="0" borderId="17" xfId="10" applyNumberFormat="1" applyFont="1" applyBorder="1" applyAlignment="1" applyProtection="1">
      <alignment vertical="top" wrapText="1"/>
      <protection locked="0"/>
    </xf>
    <xf numFmtId="0" fontId="0" fillId="0" borderId="17" xfId="0" applyBorder="1"/>
    <xf numFmtId="0" fontId="0" fillId="0" borderId="23" xfId="0" applyBorder="1" applyAlignment="1" applyProtection="1">
      <alignment horizontal="left" vertical="top" wrapText="1"/>
      <protection locked="0"/>
    </xf>
    <xf numFmtId="0" fontId="0" fillId="0" borderId="17" xfId="0" applyBorder="1" applyAlignment="1" applyProtection="1">
      <alignment vertical="top"/>
      <protection locked="0"/>
    </xf>
    <xf numFmtId="9" fontId="31" fillId="0" borderId="23" xfId="12" applyBorder="1" applyAlignment="1" applyProtection="1">
      <alignment vertical="top" wrapText="1"/>
      <protection locked="0"/>
    </xf>
    <xf numFmtId="0" fontId="5" fillId="0" borderId="1" xfId="0" applyFont="1" applyBorder="1"/>
    <xf numFmtId="167" fontId="29" fillId="10" borderId="1" xfId="10" applyNumberFormat="1" applyFont="1" applyFill="1" applyBorder="1" applyAlignment="1" applyProtection="1">
      <alignment vertical="top" wrapText="1"/>
      <protection locked="0"/>
    </xf>
    <xf numFmtId="0" fontId="29" fillId="0" borderId="0" xfId="0" quotePrefix="1" applyFont="1" applyProtection="1">
      <protection locked="0"/>
    </xf>
    <xf numFmtId="164" fontId="29" fillId="0" borderId="1" xfId="2" applyNumberFormat="1" applyFont="1" applyBorder="1" applyAlignment="1" applyProtection="1">
      <alignment vertical="top" wrapText="1"/>
      <protection locked="0"/>
    </xf>
    <xf numFmtId="0" fontId="29" fillId="28" borderId="1" xfId="0" applyFont="1" applyFill="1" applyBorder="1" applyAlignment="1" applyProtection="1">
      <alignment vertical="top"/>
      <protection locked="0"/>
    </xf>
    <xf numFmtId="9" fontId="29" fillId="0" borderId="1" xfId="2" applyFont="1" applyFill="1" applyBorder="1" applyAlignment="1" applyProtection="1">
      <alignment vertical="top" wrapText="1"/>
      <protection locked="0"/>
    </xf>
    <xf numFmtId="0" fontId="29" fillId="26" borderId="0" xfId="0" applyFont="1" applyFill="1" applyProtection="1">
      <protection locked="0"/>
    </xf>
    <xf numFmtId="12" fontId="29" fillId="0" borderId="1" xfId="0" applyNumberFormat="1" applyFont="1" applyBorder="1" applyAlignment="1" applyProtection="1">
      <alignment vertical="top" wrapText="1"/>
      <protection locked="0"/>
    </xf>
    <xf numFmtId="164" fontId="29" fillId="10" borderId="1" xfId="10" applyFont="1" applyFill="1" applyBorder="1" applyAlignment="1" applyProtection="1">
      <alignment horizontal="center" vertical="center" wrapText="1"/>
      <protection locked="0"/>
    </xf>
    <xf numFmtId="0" fontId="29" fillId="26" borderId="1" xfId="0" applyFont="1" applyFill="1" applyBorder="1" applyAlignment="1" applyProtection="1">
      <alignment vertical="top"/>
      <protection locked="0"/>
    </xf>
    <xf numFmtId="164" fontId="29" fillId="0" borderId="1" xfId="10" applyFont="1" applyFill="1" applyBorder="1" applyAlignment="1" applyProtection="1">
      <alignment horizontal="center" vertical="center" wrapText="1"/>
      <protection locked="0"/>
    </xf>
    <xf numFmtId="167" fontId="29" fillId="0" borderId="1" xfId="10" applyNumberFormat="1" applyFont="1" applyFill="1" applyBorder="1" applyAlignment="1" applyProtection="1">
      <alignment horizontal="center" vertical="center" wrapText="1"/>
      <protection locked="0"/>
    </xf>
    <xf numFmtId="167" fontId="29" fillId="0" borderId="1" xfId="10" applyNumberFormat="1" applyFont="1" applyFill="1" applyBorder="1" applyAlignment="1" applyProtection="1">
      <alignment vertical="top" wrapText="1"/>
      <protection locked="0"/>
    </xf>
    <xf numFmtId="167" fontId="29" fillId="27" borderId="1" xfId="10" applyNumberFormat="1" applyFont="1" applyFill="1" applyBorder="1" applyAlignment="1" applyProtection="1">
      <alignment vertical="top" wrapText="1"/>
      <protection locked="0"/>
    </xf>
    <xf numFmtId="0" fontId="29" fillId="10" borderId="1" xfId="0" applyFont="1" applyFill="1" applyBorder="1" applyAlignment="1" applyProtection="1">
      <alignment horizontal="left" vertical="top" wrapText="1"/>
      <protection locked="0"/>
    </xf>
    <xf numFmtId="176" fontId="29" fillId="0" borderId="1" xfId="10" applyNumberFormat="1" applyFont="1" applyBorder="1" applyAlignment="1" applyProtection="1">
      <alignment horizontal="center" vertical="center" wrapText="1"/>
      <protection locked="0"/>
    </xf>
    <xf numFmtId="0" fontId="13" fillId="25" borderId="1" xfId="0" applyFont="1" applyFill="1" applyBorder="1" applyAlignment="1" applyProtection="1">
      <alignment vertical="top"/>
      <protection locked="0"/>
    </xf>
    <xf numFmtId="0" fontId="29" fillId="0" borderId="0" xfId="0" applyFont="1"/>
    <xf numFmtId="0" fontId="29" fillId="10" borderId="1" xfId="0" applyFont="1" applyFill="1" applyBorder="1" applyAlignment="1" applyProtection="1">
      <alignment wrapText="1"/>
      <protection locked="0"/>
    </xf>
    <xf numFmtId="0" fontId="74" fillId="0" borderId="1" xfId="0" applyFont="1" applyBorder="1" applyAlignment="1" applyProtection="1">
      <alignment vertical="top"/>
      <protection locked="0"/>
    </xf>
    <xf numFmtId="0" fontId="74" fillId="0" borderId="2" xfId="0" applyFont="1" applyBorder="1" applyAlignment="1" applyProtection="1">
      <alignment vertical="top"/>
      <protection locked="0"/>
    </xf>
    <xf numFmtId="0" fontId="74" fillId="0" borderId="1" xfId="0" applyFont="1" applyBorder="1" applyAlignment="1" applyProtection="1">
      <alignment horizontal="left" vertical="top" wrapText="1"/>
      <protection locked="0"/>
    </xf>
    <xf numFmtId="0" fontId="74" fillId="10" borderId="1" xfId="0" applyFont="1" applyFill="1" applyBorder="1" applyAlignment="1" applyProtection="1">
      <alignment horizontal="left" vertical="top" wrapText="1"/>
      <protection locked="0"/>
    </xf>
    <xf numFmtId="0" fontId="29" fillId="0" borderId="1" xfId="0" quotePrefix="1" applyFont="1" applyBorder="1" applyAlignment="1" applyProtection="1">
      <alignment horizontal="center" vertical="top"/>
      <protection locked="0"/>
    </xf>
    <xf numFmtId="0" fontId="29" fillId="0" borderId="1" xfId="0" applyFont="1" applyBorder="1" applyAlignment="1" applyProtection="1">
      <alignment horizontal="center" vertical="top"/>
      <protection locked="0"/>
    </xf>
    <xf numFmtId="0" fontId="29" fillId="26" borderId="1" xfId="0" applyFont="1" applyFill="1" applyBorder="1" applyAlignment="1" applyProtection="1">
      <alignment horizontal="left" vertical="top" wrapText="1"/>
      <protection locked="0"/>
    </xf>
    <xf numFmtId="167" fontId="29" fillId="0" borderId="1" xfId="10" applyNumberFormat="1" applyFont="1" applyBorder="1" applyAlignment="1" applyProtection="1">
      <alignment vertical="top"/>
      <protection locked="0"/>
    </xf>
    <xf numFmtId="168" fontId="29" fillId="0" borderId="1" xfId="10" applyNumberFormat="1" applyFont="1" applyFill="1" applyBorder="1" applyAlignment="1" applyProtection="1">
      <alignment horizontal="center" vertical="center" wrapText="1"/>
      <protection hidden="1"/>
    </xf>
    <xf numFmtId="164" fontId="29" fillId="26" borderId="1" xfId="10" applyFont="1" applyFill="1" applyBorder="1" applyAlignment="1" applyProtection="1">
      <alignment horizontal="center" vertical="center" wrapText="1"/>
      <protection locked="0"/>
    </xf>
    <xf numFmtId="0" fontId="29" fillId="0" borderId="1" xfId="0" applyFont="1" applyBorder="1"/>
    <xf numFmtId="0" fontId="66" fillId="0" borderId="0" xfId="0" applyFont="1" applyAlignment="1" applyProtection="1">
      <alignment horizontal="center" vertical="center"/>
      <protection locked="0"/>
    </xf>
    <xf numFmtId="0" fontId="66" fillId="0" borderId="0" xfId="0" applyFont="1" applyAlignment="1" applyProtection="1">
      <alignment vertical="center"/>
      <protection locked="0"/>
    </xf>
    <xf numFmtId="0" fontId="26" fillId="29" borderId="12" xfId="4" applyFont="1" applyFill="1" applyBorder="1" applyProtection="1">
      <protection locked="0"/>
    </xf>
    <xf numFmtId="0" fontId="26" fillId="29" borderId="13" xfId="4" applyFont="1" applyFill="1" applyBorder="1" applyAlignment="1" applyProtection="1">
      <alignment vertical="top"/>
      <protection locked="0"/>
    </xf>
    <xf numFmtId="0" fontId="26" fillId="29" borderId="13" xfId="4" applyFont="1" applyFill="1" applyBorder="1" applyProtection="1">
      <protection locked="0"/>
    </xf>
    <xf numFmtId="0" fontId="60" fillId="29" borderId="13" xfId="4" applyFont="1" applyFill="1" applyBorder="1" applyAlignment="1" applyProtection="1">
      <alignment wrapText="1"/>
      <protection locked="0"/>
    </xf>
    <xf numFmtId="0" fontId="60" fillId="29" borderId="13" xfId="4" applyFont="1" applyFill="1" applyBorder="1" applyAlignment="1" applyProtection="1">
      <alignment horizontal="center" vertical="center"/>
      <protection locked="0"/>
    </xf>
    <xf numFmtId="0" fontId="26" fillId="29" borderId="13" xfId="4" applyFont="1" applyFill="1" applyBorder="1" applyAlignment="1" applyProtection="1">
      <alignment vertical="center"/>
      <protection locked="0"/>
    </xf>
    <xf numFmtId="0" fontId="26" fillId="29" borderId="21" xfId="4" applyFont="1" applyFill="1" applyBorder="1" applyAlignment="1" applyProtection="1">
      <alignment vertical="center"/>
      <protection locked="0"/>
    </xf>
    <xf numFmtId="0" fontId="21" fillId="29" borderId="16" xfId="4" applyFont="1" applyFill="1" applyBorder="1" applyAlignment="1" applyProtection="1">
      <alignment horizontal="right" vertical="top"/>
      <protection locked="0"/>
    </xf>
    <xf numFmtId="0" fontId="21" fillId="29" borderId="11" xfId="4" applyFont="1" applyFill="1" applyBorder="1" applyAlignment="1" applyProtection="1">
      <alignment horizontal="right" vertical="top"/>
      <protection locked="0"/>
    </xf>
    <xf numFmtId="167" fontId="17" fillId="29" borderId="11" xfId="11" applyNumberFormat="1" applyFont="1" applyFill="1" applyBorder="1" applyAlignment="1" applyProtection="1">
      <alignment vertical="top" wrapText="1"/>
      <protection locked="0"/>
    </xf>
    <xf numFmtId="167" fontId="17" fillId="29" borderId="11" xfId="11" applyNumberFormat="1" applyFont="1" applyFill="1" applyBorder="1" applyAlignment="1" applyProtection="1">
      <alignment horizontal="center" vertical="center"/>
      <protection locked="0"/>
    </xf>
    <xf numFmtId="0" fontId="29" fillId="29" borderId="11" xfId="0" applyFont="1" applyFill="1" applyBorder="1" applyProtection="1">
      <protection locked="0"/>
    </xf>
    <xf numFmtId="0" fontId="29" fillId="29" borderId="22" xfId="0" applyFont="1" applyFill="1" applyBorder="1" applyProtection="1">
      <protection locked="0"/>
    </xf>
    <xf numFmtId="0" fontId="29" fillId="31" borderId="17" xfId="0" applyFont="1" applyFill="1" applyBorder="1" applyProtection="1">
      <protection locked="0"/>
    </xf>
    <xf numFmtId="0" fontId="29" fillId="31" borderId="18" xfId="0" applyFont="1" applyFill="1" applyBorder="1" applyAlignment="1" applyProtection="1">
      <alignment vertical="top"/>
      <protection locked="0"/>
    </xf>
    <xf numFmtId="0" fontId="29" fillId="31" borderId="18" xfId="0" applyFont="1" applyFill="1" applyBorder="1" applyProtection="1">
      <protection locked="0"/>
    </xf>
    <xf numFmtId="0" fontId="66" fillId="31" borderId="1" xfId="0" applyFont="1" applyFill="1" applyBorder="1" applyProtection="1">
      <protection locked="0"/>
    </xf>
    <xf numFmtId="0" fontId="66" fillId="31" borderId="18" xfId="0" applyFont="1" applyFill="1" applyBorder="1" applyProtection="1">
      <protection hidden="1"/>
    </xf>
    <xf numFmtId="0" fontId="29" fillId="31" borderId="23" xfId="0" applyFont="1" applyFill="1" applyBorder="1" applyProtection="1">
      <protection locked="0"/>
    </xf>
    <xf numFmtId="0" fontId="66" fillId="31" borderId="1" xfId="0" applyFont="1" applyFill="1" applyBorder="1" applyProtection="1">
      <protection hidden="1"/>
    </xf>
    <xf numFmtId="0" fontId="66" fillId="0" borderId="1" xfId="0" applyFont="1" applyBorder="1" applyAlignment="1" applyProtection="1">
      <alignment horizontal="center" vertical="center"/>
      <protection locked="0"/>
    </xf>
    <xf numFmtId="0" fontId="66" fillId="0" borderId="1" xfId="0" applyFont="1" applyBorder="1" applyAlignment="1" applyProtection="1">
      <alignment horizontal="center" vertical="center" wrapText="1"/>
      <protection locked="0"/>
    </xf>
    <xf numFmtId="0" fontId="66" fillId="32" borderId="1" xfId="0" applyFont="1" applyFill="1" applyBorder="1" applyAlignment="1" applyProtection="1">
      <alignment horizontal="center" vertical="center" wrapText="1"/>
      <protection locked="0"/>
    </xf>
    <xf numFmtId="0" fontId="66" fillId="10" borderId="1" xfId="0" applyFont="1" applyFill="1" applyBorder="1" applyAlignment="1" applyProtection="1">
      <alignment horizontal="center" vertical="center" wrapText="1"/>
      <protection locked="0"/>
    </xf>
    <xf numFmtId="167" fontId="69" fillId="0" borderId="1" xfId="11" applyNumberFormat="1" applyFont="1" applyBorder="1" applyAlignment="1" applyProtection="1">
      <alignment vertical="top" wrapText="1"/>
      <protection locked="0"/>
    </xf>
    <xf numFmtId="168" fontId="69" fillId="32" borderId="1" xfId="11" applyNumberFormat="1" applyFont="1" applyFill="1" applyBorder="1" applyAlignment="1" applyProtection="1">
      <alignment horizontal="center" vertical="center" wrapText="1"/>
      <protection hidden="1"/>
    </xf>
    <xf numFmtId="164" fontId="69" fillId="32" borderId="1" xfId="11" applyFont="1" applyFill="1" applyBorder="1" applyAlignment="1" applyProtection="1">
      <alignment horizontal="center" vertical="center" wrapText="1"/>
      <protection hidden="1"/>
    </xf>
    <xf numFmtId="9" fontId="69" fillId="0" borderId="1" xfId="12" applyFont="1" applyBorder="1" applyAlignment="1" applyProtection="1">
      <alignment vertical="top" wrapText="1"/>
      <protection locked="0"/>
    </xf>
    <xf numFmtId="164" fontId="69" fillId="0" borderId="1" xfId="11" applyFont="1" applyBorder="1" applyAlignment="1" applyProtection="1">
      <alignment horizontal="center" vertical="center" wrapText="1"/>
      <protection locked="0"/>
    </xf>
    <xf numFmtId="167" fontId="29" fillId="32" borderId="1" xfId="0" applyNumberFormat="1" applyFont="1" applyFill="1" applyBorder="1" applyAlignment="1" applyProtection="1">
      <alignment horizontal="center" vertical="center" wrapText="1"/>
      <protection hidden="1"/>
    </xf>
    <xf numFmtId="172" fontId="69" fillId="32" borderId="1" xfId="11" applyNumberFormat="1" applyFont="1" applyFill="1" applyBorder="1" applyAlignment="1" applyProtection="1">
      <alignment horizontal="center" vertical="center" wrapText="1"/>
      <protection hidden="1"/>
    </xf>
    <xf numFmtId="172" fontId="69" fillId="0" borderId="1" xfId="11" applyNumberFormat="1" applyFont="1" applyBorder="1" applyAlignment="1" applyProtection="1">
      <alignment horizontal="center" vertical="center" wrapText="1"/>
      <protection locked="0"/>
    </xf>
    <xf numFmtId="168" fontId="29" fillId="32" borderId="1" xfId="0" applyNumberFormat="1" applyFont="1" applyFill="1" applyBorder="1" applyAlignment="1" applyProtection="1">
      <alignment horizontal="right"/>
      <protection hidden="1"/>
    </xf>
    <xf numFmtId="167" fontId="69" fillId="0" borderId="1" xfId="11" applyNumberFormat="1" applyFont="1" applyBorder="1" applyAlignment="1" applyProtection="1">
      <alignment horizontal="center" vertical="center" wrapText="1"/>
      <protection locked="0"/>
    </xf>
    <xf numFmtId="0" fontId="66" fillId="9" borderId="1" xfId="0" applyFont="1" applyFill="1" applyBorder="1" applyAlignment="1" applyProtection="1">
      <alignment vertical="top"/>
      <protection locked="0"/>
    </xf>
    <xf numFmtId="0" fontId="66" fillId="33" borderId="1" xfId="0" applyFont="1" applyFill="1" applyBorder="1" applyProtection="1">
      <protection locked="0"/>
    </xf>
    <xf numFmtId="0" fontId="29" fillId="33" borderId="1" xfId="0" applyFont="1" applyFill="1" applyBorder="1" applyProtection="1">
      <protection locked="0"/>
    </xf>
    <xf numFmtId="167" fontId="69" fillId="33" borderId="1" xfId="11" applyNumberFormat="1" applyFont="1" applyFill="1" applyBorder="1" applyProtection="1">
      <protection hidden="1"/>
    </xf>
    <xf numFmtId="167" fontId="69" fillId="33" borderId="1" xfId="11" applyNumberFormat="1" applyFont="1" applyFill="1" applyBorder="1" applyProtection="1">
      <protection locked="0"/>
    </xf>
    <xf numFmtId="167" fontId="69" fillId="33" borderId="1" xfId="11" applyNumberFormat="1" applyFont="1" applyFill="1" applyBorder="1" applyAlignment="1" applyProtection="1">
      <alignment horizontal="center"/>
      <protection hidden="1"/>
    </xf>
    <xf numFmtId="172" fontId="69" fillId="0" borderId="1" xfId="11" applyNumberFormat="1" applyFont="1" applyFill="1" applyBorder="1" applyAlignment="1" applyProtection="1">
      <alignment horizontal="center" vertical="center" wrapText="1"/>
      <protection locked="0"/>
    </xf>
    <xf numFmtId="167" fontId="69" fillId="0" borderId="1" xfId="11" applyNumberFormat="1" applyFont="1" applyBorder="1" applyAlignment="1" applyProtection="1">
      <alignment vertical="top"/>
      <protection locked="0"/>
    </xf>
    <xf numFmtId="167" fontId="66" fillId="33" borderId="23" xfId="11" applyNumberFormat="1" applyFont="1" applyFill="1" applyBorder="1" applyAlignment="1" applyProtection="1">
      <alignment horizontal="center"/>
      <protection locked="0"/>
    </xf>
    <xf numFmtId="167" fontId="66" fillId="33" borderId="23" xfId="11" applyNumberFormat="1" applyFont="1" applyFill="1" applyBorder="1" applyAlignment="1" applyProtection="1">
      <alignment horizontal="center"/>
      <protection hidden="1"/>
    </xf>
    <xf numFmtId="167" fontId="69" fillId="0" borderId="23" xfId="11" applyNumberFormat="1" applyFont="1" applyBorder="1" applyAlignment="1" applyProtection="1">
      <alignment vertical="top" wrapText="1"/>
      <protection locked="0"/>
    </xf>
    <xf numFmtId="167" fontId="29" fillId="0" borderId="1" xfId="0" applyNumberFormat="1" applyFont="1" applyBorder="1" applyAlignment="1" applyProtection="1">
      <alignment vertical="top"/>
      <protection locked="0"/>
    </xf>
    <xf numFmtId="167" fontId="29" fillId="0" borderId="17" xfId="10" applyNumberFormat="1" applyFont="1" applyBorder="1" applyAlignment="1" applyProtection="1">
      <alignment vertical="top" wrapText="1"/>
      <protection locked="0"/>
    </xf>
    <xf numFmtId="0" fontId="2" fillId="0" borderId="1" xfId="0" applyFont="1" applyBorder="1" applyAlignment="1" applyProtection="1">
      <alignment horizontal="left" vertical="top" wrapText="1"/>
      <protection locked="0"/>
    </xf>
    <xf numFmtId="167" fontId="2" fillId="0" borderId="1" xfId="10" applyNumberFormat="1" applyFont="1" applyBorder="1" applyAlignment="1" applyProtection="1">
      <alignment vertical="top" wrapText="1"/>
      <protection locked="0"/>
    </xf>
    <xf numFmtId="167" fontId="1" fillId="0" borderId="1" xfId="10" applyNumberFormat="1" applyFont="1" applyBorder="1" applyAlignment="1" applyProtection="1">
      <alignment vertical="top" wrapText="1"/>
      <protection locked="0"/>
    </xf>
    <xf numFmtId="0" fontId="74" fillId="0" borderId="28" xfId="0" applyFont="1" applyBorder="1" applyAlignment="1">
      <alignment vertical="center"/>
    </xf>
    <xf numFmtId="3" fontId="74" fillId="0" borderId="35" xfId="0" applyNumberFormat="1" applyFont="1" applyBorder="1" applyAlignment="1">
      <alignment vertical="center" wrapText="1"/>
    </xf>
    <xf numFmtId="0" fontId="74" fillId="0" borderId="38" xfId="0" applyFont="1" applyBorder="1" applyAlignment="1">
      <alignment vertical="center"/>
    </xf>
    <xf numFmtId="3" fontId="74" fillId="0" borderId="10" xfId="0" applyNumberFormat="1" applyFont="1" applyBorder="1" applyAlignment="1">
      <alignment vertical="center" wrapText="1"/>
    </xf>
    <xf numFmtId="0" fontId="74" fillId="0" borderId="10" xfId="0" applyFont="1" applyBorder="1" applyAlignment="1">
      <alignment vertical="center" wrapText="1"/>
    </xf>
    <xf numFmtId="0" fontId="29" fillId="0" borderId="1" xfId="0" applyFont="1" applyBorder="1" applyAlignment="1" applyProtection="1">
      <alignment horizontal="center" vertical="center"/>
      <protection locked="0"/>
    </xf>
    <xf numFmtId="9" fontId="29" fillId="10" borderId="1" xfId="2" applyFont="1" applyFill="1" applyBorder="1" applyAlignment="1" applyProtection="1">
      <alignment vertical="top" wrapText="1"/>
      <protection locked="0"/>
    </xf>
    <xf numFmtId="9" fontId="31" fillId="10" borderId="1" xfId="12" applyFont="1" applyFill="1" applyBorder="1" applyAlignment="1" applyProtection="1">
      <alignment vertical="top" wrapText="1"/>
      <protection locked="0"/>
    </xf>
    <xf numFmtId="0" fontId="46" fillId="18" borderId="39" xfId="0" applyFont="1" applyFill="1" applyBorder="1" applyAlignment="1">
      <alignment horizontal="center" vertical="center"/>
    </xf>
    <xf numFmtId="0" fontId="46" fillId="18" borderId="40" xfId="0" applyFont="1" applyFill="1" applyBorder="1" applyAlignment="1">
      <alignment horizontal="center" vertical="center"/>
    </xf>
    <xf numFmtId="0" fontId="46" fillId="18" borderId="41" xfId="0" applyFont="1" applyFill="1" applyBorder="1" applyAlignment="1">
      <alignment horizontal="center" vertical="center"/>
    </xf>
    <xf numFmtId="0" fontId="46" fillId="18" borderId="42" xfId="0" applyFont="1" applyFill="1" applyBorder="1" applyAlignment="1">
      <alignment horizontal="center" vertical="center"/>
    </xf>
    <xf numFmtId="0" fontId="46" fillId="18" borderId="1" xfId="0" applyFont="1" applyFill="1" applyBorder="1" applyAlignment="1">
      <alignment horizontal="center" vertical="center"/>
    </xf>
    <xf numFmtId="0" fontId="46" fillId="18" borderId="43" xfId="0" applyFont="1" applyFill="1" applyBorder="1" applyAlignment="1">
      <alignment horizontal="center" vertical="center"/>
    </xf>
    <xf numFmtId="0" fontId="51" fillId="0" borderId="1" xfId="3" applyBorder="1" applyAlignment="1">
      <alignment horizontal="left"/>
    </xf>
    <xf numFmtId="0" fontId="52" fillId="0" borderId="43" xfId="3" applyFont="1" applyBorder="1" applyAlignment="1">
      <alignment horizontal="left"/>
    </xf>
    <xf numFmtId="0" fontId="51" fillId="0" borderId="45" xfId="3" applyBorder="1" applyAlignment="1">
      <alignment horizontal="left"/>
    </xf>
    <xf numFmtId="0" fontId="51" fillId="0" borderId="46" xfId="3" applyBorder="1" applyAlignment="1">
      <alignment horizontal="left"/>
    </xf>
    <xf numFmtId="0" fontId="11" fillId="8" borderId="39" xfId="0" applyFont="1" applyFill="1" applyBorder="1" applyAlignment="1">
      <alignment horizontal="center" vertical="center" wrapText="1"/>
    </xf>
    <xf numFmtId="0" fontId="11" fillId="8" borderId="42" xfId="0" applyFont="1" applyFill="1" applyBorder="1" applyAlignment="1">
      <alignment horizontal="center" vertical="center" wrapText="1"/>
    </xf>
    <xf numFmtId="0" fontId="11" fillId="8" borderId="44" xfId="0" applyFont="1" applyFill="1" applyBorder="1" applyAlignment="1">
      <alignment horizontal="center" vertical="center" wrapText="1"/>
    </xf>
    <xf numFmtId="0" fontId="47" fillId="21" borderId="17" xfId="0" applyFont="1" applyFill="1" applyBorder="1" applyAlignment="1">
      <alignment horizontal="left" vertical="center" wrapText="1"/>
    </xf>
    <xf numFmtId="0" fontId="47" fillId="21" borderId="18" xfId="0" applyFont="1" applyFill="1" applyBorder="1" applyAlignment="1">
      <alignment horizontal="left" vertical="center" wrapText="1"/>
    </xf>
    <xf numFmtId="0" fontId="47" fillId="21" borderId="23" xfId="0" applyFont="1" applyFill="1" applyBorder="1" applyAlignment="1">
      <alignment horizontal="left" vertical="center" wrapText="1"/>
    </xf>
    <xf numFmtId="0" fontId="47" fillId="22" borderId="1" xfId="0" applyFont="1" applyFill="1" applyBorder="1" applyAlignment="1">
      <alignment horizontal="left" vertical="center" wrapText="1"/>
    </xf>
    <xf numFmtId="0" fontId="50" fillId="22" borderId="1" xfId="0" applyFont="1" applyFill="1" applyBorder="1" applyAlignment="1">
      <alignment horizontal="left" vertical="center" wrapText="1"/>
    </xf>
    <xf numFmtId="0" fontId="11" fillId="8" borderId="40" xfId="0" applyFont="1" applyFill="1" applyBorder="1" applyAlignment="1">
      <alignment horizontal="left" vertical="center"/>
    </xf>
    <xf numFmtId="0" fontId="11" fillId="8" borderId="41" xfId="0" applyFont="1" applyFill="1" applyBorder="1" applyAlignment="1">
      <alignment horizontal="left" vertical="center"/>
    </xf>
    <xf numFmtId="0" fontId="13" fillId="18" borderId="42" xfId="0" applyFont="1" applyFill="1" applyBorder="1" applyAlignment="1">
      <alignment horizontal="center" vertical="center"/>
    </xf>
    <xf numFmtId="0" fontId="13" fillId="18" borderId="1" xfId="0" applyFont="1" applyFill="1" applyBorder="1" applyAlignment="1">
      <alignment horizontal="center" vertical="center"/>
    </xf>
    <xf numFmtId="0" fontId="13" fillId="18" borderId="43" xfId="0" applyFont="1" applyFill="1" applyBorder="1" applyAlignment="1">
      <alignment horizontal="center" vertical="center"/>
    </xf>
    <xf numFmtId="0" fontId="47" fillId="19" borderId="42" xfId="0" applyFont="1" applyFill="1" applyBorder="1" applyAlignment="1">
      <alignment horizontal="center" vertical="center" wrapText="1"/>
    </xf>
    <xf numFmtId="0" fontId="47" fillId="19" borderId="1" xfId="0" applyFont="1" applyFill="1" applyBorder="1" applyAlignment="1">
      <alignment horizontal="center" vertical="center" wrapText="1"/>
    </xf>
    <xf numFmtId="0" fontId="47" fillId="19" borderId="43" xfId="0" applyFont="1" applyFill="1" applyBorder="1" applyAlignment="1">
      <alignment horizontal="center" vertical="center" wrapText="1"/>
    </xf>
    <xf numFmtId="0" fontId="11" fillId="18" borderId="1" xfId="0" applyFont="1" applyFill="1" applyBorder="1" applyAlignment="1">
      <alignment horizontal="center" vertical="center"/>
    </xf>
    <xf numFmtId="0" fontId="48" fillId="20" borderId="1" xfId="0" applyFont="1" applyFill="1" applyBorder="1" applyAlignment="1">
      <alignment horizontal="left" vertical="center"/>
    </xf>
    <xf numFmtId="0" fontId="47" fillId="21" borderId="1" xfId="0" applyFont="1" applyFill="1" applyBorder="1" applyAlignment="1">
      <alignment horizontal="left" vertical="center"/>
    </xf>
    <xf numFmtId="3" fontId="43" fillId="0" borderId="42" xfId="0" applyNumberFormat="1" applyFont="1" applyBorder="1" applyAlignment="1">
      <alignment horizontal="left"/>
    </xf>
    <xf numFmtId="3" fontId="43" fillId="0" borderId="1" xfId="0" applyNumberFormat="1" applyFont="1" applyBorder="1" applyAlignment="1">
      <alignment horizontal="left"/>
    </xf>
    <xf numFmtId="0" fontId="10" fillId="17" borderId="42" xfId="0" applyFont="1" applyFill="1" applyBorder="1" applyAlignment="1">
      <alignment horizontal="center" vertical="center"/>
    </xf>
    <xf numFmtId="0" fontId="10" fillId="17" borderId="1" xfId="0" applyFont="1" applyFill="1" applyBorder="1" applyAlignment="1">
      <alignment horizontal="center" vertical="center"/>
    </xf>
    <xf numFmtId="3" fontId="43" fillId="0" borderId="29" xfId="0" applyNumberFormat="1" applyFont="1" applyBorder="1" applyAlignment="1">
      <alignment horizontal="left"/>
    </xf>
    <xf numFmtId="3" fontId="43" fillId="0" borderId="18" xfId="0" applyNumberFormat="1" applyFont="1" applyBorder="1" applyAlignment="1">
      <alignment horizontal="left"/>
    </xf>
    <xf numFmtId="3" fontId="43" fillId="0" borderId="23" xfId="0" applyNumberFormat="1" applyFont="1" applyBorder="1" applyAlignment="1">
      <alignment horizontal="left"/>
    </xf>
    <xf numFmtId="0" fontId="10" fillId="16" borderId="41" xfId="0" applyFont="1" applyFill="1" applyBorder="1" applyAlignment="1">
      <alignment horizontal="center" vertical="center"/>
    </xf>
    <xf numFmtId="0" fontId="10" fillId="16" borderId="43" xfId="0" applyFont="1" applyFill="1" applyBorder="1" applyAlignment="1">
      <alignment horizontal="center" vertical="center"/>
    </xf>
    <xf numFmtId="0" fontId="10" fillId="16" borderId="39" xfId="0" applyFont="1" applyFill="1" applyBorder="1" applyAlignment="1">
      <alignment horizontal="center" vertical="center"/>
    </xf>
    <xf numFmtId="0" fontId="10" fillId="16" borderId="40" xfId="0" applyFont="1" applyFill="1" applyBorder="1" applyAlignment="1">
      <alignment horizontal="center" vertical="center"/>
    </xf>
    <xf numFmtId="0" fontId="10" fillId="16" borderId="42" xfId="0" applyFont="1" applyFill="1" applyBorder="1" applyAlignment="1">
      <alignment horizontal="center" vertical="center"/>
    </xf>
    <xf numFmtId="0" fontId="10" fillId="16" borderId="1" xfId="0" applyFont="1" applyFill="1" applyBorder="1" applyAlignment="1">
      <alignment horizontal="center" vertical="center"/>
    </xf>
    <xf numFmtId="3" fontId="44" fillId="0" borderId="42" xfId="0" applyNumberFormat="1" applyFont="1" applyBorder="1" applyAlignment="1">
      <alignment horizontal="left"/>
    </xf>
    <xf numFmtId="3" fontId="44" fillId="0" borderId="1" xfId="0" applyNumberFormat="1" applyFont="1" applyBorder="1" applyAlignment="1">
      <alignment horizontal="left"/>
    </xf>
    <xf numFmtId="3" fontId="10" fillId="17" borderId="29" xfId="0" applyNumberFormat="1" applyFont="1" applyFill="1" applyBorder="1" applyAlignment="1">
      <alignment horizontal="center"/>
    </xf>
    <xf numFmtId="3" fontId="10" fillId="17" borderId="18" xfId="0" applyNumberFormat="1" applyFont="1" applyFill="1" applyBorder="1" applyAlignment="1">
      <alignment horizontal="center"/>
    </xf>
    <xf numFmtId="3" fontId="10" fillId="17" borderId="23" xfId="0" applyNumberFormat="1" applyFont="1" applyFill="1" applyBorder="1" applyAlignment="1">
      <alignment horizontal="center"/>
    </xf>
    <xf numFmtId="3" fontId="10" fillId="17" borderId="42" xfId="0" applyNumberFormat="1" applyFont="1" applyFill="1" applyBorder="1" applyAlignment="1">
      <alignment horizontal="center"/>
    </xf>
    <xf numFmtId="3" fontId="10" fillId="17" borderId="1" xfId="0" applyNumberFormat="1" applyFont="1" applyFill="1" applyBorder="1" applyAlignment="1">
      <alignment horizontal="center"/>
    </xf>
    <xf numFmtId="0" fontId="14" fillId="13" borderId="31" xfId="0" applyFont="1" applyFill="1" applyBorder="1" applyAlignment="1">
      <alignment horizontal="center" vertical="center"/>
    </xf>
    <xf numFmtId="0" fontId="14" fillId="13" borderId="32" xfId="0" applyFont="1" applyFill="1" applyBorder="1" applyAlignment="1">
      <alignment horizontal="center" vertical="center"/>
    </xf>
    <xf numFmtId="0" fontId="14" fillId="13" borderId="35" xfId="0" applyFont="1" applyFill="1" applyBorder="1" applyAlignment="1">
      <alignment horizontal="center" vertical="center"/>
    </xf>
    <xf numFmtId="0" fontId="36" fillId="0" borderId="3" xfId="0" applyFont="1" applyBorder="1" applyAlignment="1">
      <alignment vertical="center"/>
    </xf>
    <xf numFmtId="0" fontId="36" fillId="0" borderId="4" xfId="0" applyFont="1" applyBorder="1" applyAlignment="1">
      <alignment vertical="center"/>
    </xf>
    <xf numFmtId="0" fontId="36" fillId="0" borderId="5" xfId="0" applyFont="1" applyBorder="1" applyAlignment="1">
      <alignment vertical="center"/>
    </xf>
    <xf numFmtId="0" fontId="36" fillId="0" borderId="0" xfId="0" applyFont="1" applyAlignment="1">
      <alignment vertical="center"/>
    </xf>
    <xf numFmtId="0" fontId="36" fillId="0" borderId="6" xfId="0" applyFont="1" applyBorder="1" applyAlignment="1">
      <alignment vertical="center"/>
    </xf>
    <xf numFmtId="0" fontId="36" fillId="0" borderId="7" xfId="0" applyFont="1" applyBorder="1" applyAlignment="1">
      <alignment vertical="center"/>
    </xf>
    <xf numFmtId="0" fontId="13" fillId="0" borderId="9" xfId="0" applyFont="1" applyBorder="1" applyAlignment="1">
      <alignment horizontal="center" vertical="center"/>
    </xf>
    <xf numFmtId="0" fontId="35" fillId="0" borderId="30" xfId="0" applyFont="1" applyBorder="1" applyAlignment="1">
      <alignment horizontal="center" vertical="center" wrapText="1"/>
    </xf>
    <xf numFmtId="0" fontId="35" fillId="0" borderId="33" xfId="0" applyFont="1" applyBorder="1" applyAlignment="1">
      <alignment horizontal="center" vertical="center" wrapText="1"/>
    </xf>
    <xf numFmtId="167" fontId="13" fillId="12" borderId="0" xfId="1" applyNumberFormat="1" applyFont="1" applyFill="1" applyAlignment="1">
      <alignment horizontal="center" vertical="center"/>
    </xf>
    <xf numFmtId="167" fontId="13" fillId="12" borderId="9" xfId="1" applyNumberFormat="1" applyFont="1" applyFill="1" applyBorder="1" applyAlignment="1">
      <alignment horizontal="center" vertical="center"/>
    </xf>
    <xf numFmtId="0" fontId="13" fillId="9" borderId="19" xfId="0" applyFont="1" applyFill="1" applyBorder="1" applyAlignment="1" applyProtection="1">
      <alignment horizontal="center" vertical="top"/>
      <protection locked="0"/>
    </xf>
    <xf numFmtId="0" fontId="13" fillId="9" borderId="20" xfId="0" applyFont="1" applyFill="1" applyBorder="1" applyAlignment="1" applyProtection="1">
      <alignment horizontal="center" vertical="top"/>
      <protection locked="0"/>
    </xf>
    <xf numFmtId="0" fontId="13" fillId="9" borderId="2" xfId="0" applyFont="1" applyFill="1" applyBorder="1" applyAlignment="1" applyProtection="1">
      <alignment horizontal="center" vertical="top"/>
      <protection locked="0"/>
    </xf>
    <xf numFmtId="0" fontId="13" fillId="0" borderId="19" xfId="0" applyFont="1" applyBorder="1" applyAlignment="1" applyProtection="1">
      <alignment horizontal="center" vertical="top"/>
      <protection locked="0"/>
    </xf>
    <xf numFmtId="0" fontId="13" fillId="0" borderId="20" xfId="0" applyFont="1" applyBorder="1" applyAlignment="1" applyProtection="1">
      <alignment horizontal="center" vertical="top"/>
      <protection locked="0"/>
    </xf>
    <xf numFmtId="0" fontId="13" fillId="0" borderId="2" xfId="0" applyFont="1" applyBorder="1" applyAlignment="1" applyProtection="1">
      <alignment horizontal="center" vertical="top"/>
      <protection locked="0"/>
    </xf>
    <xf numFmtId="164" fontId="29" fillId="8" borderId="19" xfId="0" applyNumberFormat="1" applyFont="1" applyFill="1" applyBorder="1" applyAlignment="1" applyProtection="1">
      <alignment horizontal="center" vertical="center"/>
      <protection hidden="1"/>
    </xf>
    <xf numFmtId="164" fontId="29" fillId="8" borderId="20" xfId="0" applyNumberFormat="1" applyFont="1" applyFill="1" applyBorder="1" applyAlignment="1" applyProtection="1">
      <alignment horizontal="center" vertical="center"/>
      <protection hidden="1"/>
    </xf>
    <xf numFmtId="164" fontId="29" fillId="8" borderId="2" xfId="0" applyNumberFormat="1" applyFont="1" applyFill="1" applyBorder="1" applyAlignment="1" applyProtection="1">
      <alignment horizontal="center" vertical="center"/>
      <protection hidden="1"/>
    </xf>
    <xf numFmtId="0" fontId="13" fillId="26" borderId="19" xfId="0" applyFont="1" applyFill="1" applyBorder="1" applyAlignment="1" applyProtection="1">
      <alignment horizontal="center" vertical="top"/>
      <protection locked="0"/>
    </xf>
    <xf numFmtId="0" fontId="13" fillId="26" borderId="20" xfId="0" applyFont="1" applyFill="1" applyBorder="1" applyAlignment="1" applyProtection="1">
      <alignment horizontal="center" vertical="top"/>
      <protection locked="0"/>
    </xf>
    <xf numFmtId="0" fontId="13" fillId="26" borderId="2" xfId="0" applyFont="1" applyFill="1" applyBorder="1" applyAlignment="1" applyProtection="1">
      <alignment horizontal="center" vertical="top"/>
      <protection locked="0"/>
    </xf>
    <xf numFmtId="0" fontId="13" fillId="9" borderId="19" xfId="0" applyFont="1" applyFill="1" applyBorder="1" applyAlignment="1" applyProtection="1">
      <alignment vertical="top"/>
      <protection locked="0"/>
    </xf>
    <xf numFmtId="0" fontId="13" fillId="9" borderId="20" xfId="0" applyFont="1" applyFill="1" applyBorder="1" applyAlignment="1" applyProtection="1">
      <alignment vertical="top"/>
      <protection locked="0"/>
    </xf>
    <xf numFmtId="0" fontId="13" fillId="9" borderId="2" xfId="0" applyFont="1" applyFill="1" applyBorder="1" applyAlignment="1" applyProtection="1">
      <alignment vertical="top"/>
      <protection locked="0"/>
    </xf>
    <xf numFmtId="0" fontId="13" fillId="0" borderId="19" xfId="0" applyFont="1" applyBorder="1" applyAlignment="1" applyProtection="1">
      <alignment horizontal="center" vertical="top" wrapText="1"/>
      <protection locked="0"/>
    </xf>
    <xf numFmtId="0" fontId="13" fillId="0" borderId="20" xfId="0" applyFont="1" applyBorder="1" applyAlignment="1" applyProtection="1">
      <alignment horizontal="center" vertical="top" wrapText="1"/>
      <protection locked="0"/>
    </xf>
    <xf numFmtId="0" fontId="13" fillId="0" borderId="2" xfId="0" applyFont="1" applyBorder="1" applyAlignment="1" applyProtection="1">
      <alignment horizontal="center" vertical="top" wrapText="1"/>
      <protection locked="0"/>
    </xf>
    <xf numFmtId="0" fontId="13" fillId="25" borderId="17" xfId="0" applyFont="1" applyFill="1" applyBorder="1" applyAlignment="1" applyProtection="1">
      <alignment horizontal="right"/>
      <protection locked="0"/>
    </xf>
    <xf numFmtId="0" fontId="13" fillId="25" borderId="23" xfId="0" applyFont="1" applyFill="1" applyBorder="1" applyAlignment="1" applyProtection="1">
      <alignment horizontal="right"/>
      <protection locked="0"/>
    </xf>
    <xf numFmtId="0" fontId="13" fillId="0" borderId="0" xfId="0" applyFont="1" applyAlignment="1" applyProtection="1">
      <alignment horizontal="center" vertical="center"/>
      <protection locked="0"/>
    </xf>
    <xf numFmtId="0" fontId="13" fillId="0" borderId="11" xfId="0" applyFont="1" applyBorder="1" applyAlignment="1" applyProtection="1">
      <alignment horizontal="center" vertical="center"/>
      <protection locked="0"/>
    </xf>
    <xf numFmtId="0" fontId="21" fillId="4" borderId="14" xfId="4" applyFont="1" applyFill="1" applyBorder="1" applyAlignment="1" applyProtection="1">
      <alignment horizontal="right" vertical="top"/>
      <protection locked="0"/>
    </xf>
    <xf numFmtId="0" fontId="21" fillId="4" borderId="0" xfId="4" applyFont="1" applyFill="1" applyAlignment="1" applyProtection="1">
      <alignment horizontal="right" vertical="top"/>
      <protection locked="0"/>
    </xf>
    <xf numFmtId="0" fontId="21" fillId="4" borderId="15" xfId="4" applyFont="1" applyFill="1" applyBorder="1" applyAlignment="1" applyProtection="1">
      <alignment horizontal="right" vertical="top"/>
      <protection locked="0"/>
    </xf>
    <xf numFmtId="0" fontId="24" fillId="4" borderId="0" xfId="4" applyFont="1" applyFill="1" applyAlignment="1" applyProtection="1">
      <alignment horizontal="right" vertical="top"/>
      <protection locked="0"/>
    </xf>
    <xf numFmtId="0" fontId="24" fillId="4" borderId="15" xfId="4" applyFont="1" applyFill="1" applyBorder="1" applyAlignment="1" applyProtection="1">
      <alignment horizontal="right" vertical="top"/>
      <protection locked="0"/>
    </xf>
    <xf numFmtId="0" fontId="24" fillId="4" borderId="14" xfId="4" applyFont="1" applyFill="1" applyBorder="1" applyAlignment="1" applyProtection="1">
      <alignment horizontal="right" vertical="top"/>
      <protection locked="0"/>
    </xf>
    <xf numFmtId="0" fontId="13" fillId="26" borderId="19" xfId="0" applyFont="1" applyFill="1" applyBorder="1" applyAlignment="1" applyProtection="1">
      <alignment horizontal="center" vertical="top" wrapText="1"/>
      <protection locked="0"/>
    </xf>
    <xf numFmtId="0" fontId="13" fillId="26" borderId="20" xfId="0" applyFont="1" applyFill="1" applyBorder="1" applyAlignment="1" applyProtection="1">
      <alignment horizontal="center" vertical="top" wrapText="1"/>
      <protection locked="0"/>
    </xf>
    <xf numFmtId="0" fontId="13" fillId="26" borderId="2" xfId="0" applyFont="1" applyFill="1" applyBorder="1" applyAlignment="1" applyProtection="1">
      <alignment horizontal="center" vertical="top" wrapText="1"/>
      <protection locked="0"/>
    </xf>
    <xf numFmtId="0" fontId="13" fillId="34" borderId="19" xfId="0" applyFont="1" applyFill="1" applyBorder="1" applyAlignment="1" applyProtection="1">
      <alignment horizontal="center" vertical="top" wrapText="1"/>
      <protection locked="0"/>
    </xf>
    <xf numFmtId="0" fontId="13" fillId="34" borderId="20" xfId="0" applyFont="1" applyFill="1" applyBorder="1" applyAlignment="1" applyProtection="1">
      <alignment horizontal="center" vertical="top" wrapText="1"/>
      <protection locked="0"/>
    </xf>
    <xf numFmtId="0" fontId="13" fillId="34" borderId="2" xfId="0" applyFont="1" applyFill="1" applyBorder="1" applyAlignment="1" applyProtection="1">
      <alignment horizontal="center" vertical="top" wrapText="1"/>
      <protection locked="0"/>
    </xf>
    <xf numFmtId="0" fontId="13" fillId="34" borderId="19" xfId="0" applyFont="1" applyFill="1" applyBorder="1" applyAlignment="1" applyProtection="1">
      <alignment horizontal="center" vertical="top"/>
      <protection locked="0"/>
    </xf>
    <xf numFmtId="0" fontId="13" fillId="34" borderId="20" xfId="0" applyFont="1" applyFill="1" applyBorder="1" applyAlignment="1" applyProtection="1">
      <alignment horizontal="center" vertical="top"/>
      <protection locked="0"/>
    </xf>
    <xf numFmtId="0" fontId="13" fillId="34" borderId="2" xfId="0" applyFont="1" applyFill="1" applyBorder="1" applyAlignment="1" applyProtection="1">
      <alignment horizontal="center" vertical="top"/>
      <protection locked="0"/>
    </xf>
    <xf numFmtId="0" fontId="66" fillId="9" borderId="19" xfId="0" applyFont="1" applyFill="1" applyBorder="1" applyAlignment="1" applyProtection="1">
      <alignment vertical="top"/>
      <protection locked="0"/>
    </xf>
    <xf numFmtId="0" fontId="66" fillId="9" borderId="20" xfId="0" applyFont="1" applyFill="1" applyBorder="1" applyAlignment="1" applyProtection="1">
      <alignment vertical="top"/>
      <protection locked="0"/>
    </xf>
    <xf numFmtId="0" fontId="66" fillId="0" borderId="19" xfId="0" applyFont="1" applyBorder="1" applyAlignment="1" applyProtection="1">
      <alignment horizontal="center" vertical="top"/>
      <protection locked="0"/>
    </xf>
    <xf numFmtId="0" fontId="66" fillId="0" borderId="20" xfId="0" applyFont="1" applyBorder="1" applyAlignment="1" applyProtection="1">
      <alignment horizontal="center" vertical="top"/>
      <protection locked="0"/>
    </xf>
    <xf numFmtId="164" fontId="29" fillId="32" borderId="19" xfId="0" applyNumberFormat="1" applyFont="1" applyFill="1" applyBorder="1" applyAlignment="1" applyProtection="1">
      <alignment horizontal="center" vertical="center"/>
      <protection hidden="1"/>
    </xf>
    <xf numFmtId="164" fontId="29" fillId="32" borderId="20" xfId="0" applyNumberFormat="1" applyFont="1" applyFill="1" applyBorder="1" applyAlignment="1" applyProtection="1">
      <alignment horizontal="center" vertical="center"/>
      <protection hidden="1"/>
    </xf>
    <xf numFmtId="0" fontId="66" fillId="26" borderId="19" xfId="0" applyFont="1" applyFill="1" applyBorder="1" applyAlignment="1" applyProtection="1">
      <alignment horizontal="center" vertical="top"/>
      <protection locked="0"/>
    </xf>
    <xf numFmtId="0" fontId="66" fillId="26" borderId="20" xfId="0" applyFont="1" applyFill="1" applyBorder="1" applyAlignment="1" applyProtection="1">
      <alignment horizontal="center" vertical="top"/>
      <protection locked="0"/>
    </xf>
    <xf numFmtId="164" fontId="29" fillId="32" borderId="2" xfId="0" applyNumberFormat="1" applyFont="1" applyFill="1" applyBorder="1" applyAlignment="1" applyProtection="1">
      <alignment horizontal="center" vertical="center"/>
      <protection hidden="1"/>
    </xf>
    <xf numFmtId="0" fontId="66" fillId="9" borderId="2" xfId="0" applyFont="1" applyFill="1" applyBorder="1" applyAlignment="1" applyProtection="1">
      <alignment vertical="top"/>
      <protection locked="0"/>
    </xf>
    <xf numFmtId="0" fontId="66" fillId="0" borderId="2" xfId="0" applyFont="1" applyBorder="1" applyAlignment="1" applyProtection="1">
      <alignment horizontal="center" vertical="top"/>
      <protection locked="0"/>
    </xf>
    <xf numFmtId="0" fontId="66" fillId="26" borderId="19" xfId="0" applyFont="1" applyFill="1" applyBorder="1" applyAlignment="1" applyProtection="1">
      <alignment horizontal="center" vertical="top" wrapText="1"/>
      <protection locked="0"/>
    </xf>
    <xf numFmtId="0" fontId="66" fillId="26" borderId="20" xfId="0" applyFont="1" applyFill="1" applyBorder="1" applyAlignment="1" applyProtection="1">
      <alignment horizontal="center" vertical="top" wrapText="1"/>
      <protection locked="0"/>
    </xf>
    <xf numFmtId="0" fontId="66" fillId="33" borderId="17" xfId="0" applyFont="1" applyFill="1" applyBorder="1" applyAlignment="1" applyProtection="1">
      <alignment horizontal="right"/>
      <protection locked="0"/>
    </xf>
    <xf numFmtId="0" fontId="66" fillId="33" borderId="23" xfId="0" applyFont="1" applyFill="1" applyBorder="1" applyAlignment="1" applyProtection="1">
      <alignment horizontal="right"/>
      <protection locked="0"/>
    </xf>
    <xf numFmtId="0" fontId="66" fillId="9" borderId="19" xfId="0" applyFont="1" applyFill="1" applyBorder="1" applyAlignment="1" applyProtection="1">
      <alignment horizontal="center" vertical="top"/>
      <protection locked="0"/>
    </xf>
    <xf numFmtId="0" fontId="66" fillId="9" borderId="20" xfId="0" applyFont="1" applyFill="1" applyBorder="1" applyAlignment="1" applyProtection="1">
      <alignment horizontal="center" vertical="top"/>
      <protection locked="0"/>
    </xf>
    <xf numFmtId="0" fontId="66" fillId="9" borderId="2" xfId="0" applyFont="1" applyFill="1" applyBorder="1" applyAlignment="1" applyProtection="1">
      <alignment horizontal="center" vertical="top"/>
      <protection locked="0"/>
    </xf>
    <xf numFmtId="0" fontId="66" fillId="0" borderId="19" xfId="0" applyFont="1" applyBorder="1" applyAlignment="1" applyProtection="1">
      <alignment horizontal="center" vertical="top" wrapText="1"/>
      <protection locked="0"/>
    </xf>
    <xf numFmtId="0" fontId="66" fillId="0" borderId="20" xfId="0" applyFont="1" applyBorder="1" applyAlignment="1" applyProtection="1">
      <alignment horizontal="center" vertical="top" wrapText="1"/>
      <protection locked="0"/>
    </xf>
    <xf numFmtId="0" fontId="66" fillId="0" borderId="2" xfId="0" applyFont="1" applyBorder="1" applyAlignment="1" applyProtection="1">
      <alignment horizontal="center" vertical="top" wrapText="1"/>
      <protection locked="0"/>
    </xf>
    <xf numFmtId="0" fontId="66" fillId="0" borderId="0" xfId="0" applyFont="1" applyAlignment="1" applyProtection="1">
      <alignment horizontal="center" vertical="center"/>
      <protection locked="0"/>
    </xf>
    <xf numFmtId="0" fontId="66" fillId="0" borderId="11" xfId="0" applyFont="1" applyBorder="1" applyAlignment="1" applyProtection="1">
      <alignment horizontal="center" vertical="center"/>
      <protection locked="0"/>
    </xf>
    <xf numFmtId="0" fontId="21" fillId="29" borderId="14" xfId="4" applyFont="1" applyFill="1" applyBorder="1" applyAlignment="1" applyProtection="1">
      <alignment horizontal="right" vertical="top"/>
      <protection locked="0"/>
    </xf>
    <xf numFmtId="0" fontId="21" fillId="29" borderId="0" xfId="4" applyFont="1" applyFill="1" applyAlignment="1" applyProtection="1">
      <alignment horizontal="right" vertical="top"/>
      <protection locked="0"/>
    </xf>
    <xf numFmtId="0" fontId="21" fillId="29" borderId="15" xfId="4" applyFont="1" applyFill="1" applyBorder="1" applyAlignment="1" applyProtection="1">
      <alignment horizontal="right" vertical="top"/>
      <protection locked="0"/>
    </xf>
    <xf numFmtId="0" fontId="66" fillId="29" borderId="0" xfId="4" applyFont="1" applyFill="1" applyAlignment="1" applyProtection="1">
      <alignment horizontal="right" vertical="top"/>
      <protection locked="0"/>
    </xf>
    <xf numFmtId="0" fontId="66" fillId="29" borderId="15" xfId="4" applyFont="1" applyFill="1" applyBorder="1" applyAlignment="1" applyProtection="1">
      <alignment horizontal="right" vertical="top"/>
      <protection locked="0"/>
    </xf>
    <xf numFmtId="0" fontId="66" fillId="29" borderId="14" xfId="4" applyFont="1" applyFill="1" applyBorder="1" applyAlignment="1" applyProtection="1">
      <alignment horizontal="right" vertical="top"/>
      <protection locked="0"/>
    </xf>
    <xf numFmtId="0" fontId="12" fillId="9" borderId="19" xfId="0" applyFont="1" applyFill="1" applyBorder="1" applyAlignment="1" applyProtection="1">
      <alignment horizontal="center" vertical="top"/>
      <protection locked="0"/>
    </xf>
    <xf numFmtId="0" fontId="12" fillId="9" borderId="20" xfId="0" applyFont="1" applyFill="1" applyBorder="1" applyAlignment="1" applyProtection="1">
      <alignment horizontal="center" vertical="top"/>
      <protection locked="0"/>
    </xf>
    <xf numFmtId="0" fontId="12" fillId="9" borderId="2" xfId="0" applyFont="1" applyFill="1" applyBorder="1" applyAlignment="1" applyProtection="1">
      <alignment horizontal="center" vertical="top"/>
      <protection locked="0"/>
    </xf>
    <xf numFmtId="0" fontId="14" fillId="0" borderId="19" xfId="0" applyFont="1" applyBorder="1" applyAlignment="1" applyProtection="1">
      <alignment horizontal="center" vertical="top"/>
      <protection locked="0"/>
    </xf>
    <xf numFmtId="0" fontId="14" fillId="0" borderId="20" xfId="0" applyFont="1" applyBorder="1" applyAlignment="1" applyProtection="1">
      <alignment horizontal="center" vertical="top"/>
      <protection locked="0"/>
    </xf>
    <xf numFmtId="0" fontId="14" fillId="0" borderId="2" xfId="0" applyFont="1" applyBorder="1" applyAlignment="1" applyProtection="1">
      <alignment horizontal="center" vertical="top"/>
      <protection locked="0"/>
    </xf>
    <xf numFmtId="164" fontId="0" fillId="8" borderId="19" xfId="0" applyNumberFormat="1" applyFill="1" applyBorder="1" applyAlignment="1" applyProtection="1">
      <alignment horizontal="center" vertical="center"/>
      <protection hidden="1"/>
    </xf>
    <xf numFmtId="164" fontId="0" fillId="8" borderId="20" xfId="0" applyNumberFormat="1" applyFill="1" applyBorder="1" applyAlignment="1" applyProtection="1">
      <alignment horizontal="center" vertical="center"/>
      <protection hidden="1"/>
    </xf>
    <xf numFmtId="164" fontId="0" fillId="8" borderId="2" xfId="0" applyNumberFormat="1" applyFill="1" applyBorder="1" applyAlignment="1" applyProtection="1">
      <alignment horizontal="center" vertical="center"/>
      <protection hidden="1"/>
    </xf>
    <xf numFmtId="0" fontId="12" fillId="9" borderId="19" xfId="0" applyFont="1" applyFill="1" applyBorder="1" applyAlignment="1" applyProtection="1">
      <alignment vertical="top"/>
      <protection locked="0"/>
    </xf>
    <xf numFmtId="0" fontId="12" fillId="9" borderId="20" xfId="0" applyFont="1" applyFill="1" applyBorder="1" applyAlignment="1" applyProtection="1">
      <alignment vertical="top"/>
      <protection locked="0"/>
    </xf>
    <xf numFmtId="0" fontId="12" fillId="9" borderId="2" xfId="0" applyFont="1" applyFill="1" applyBorder="1" applyAlignment="1" applyProtection="1">
      <alignment vertical="top"/>
      <protection locked="0"/>
    </xf>
    <xf numFmtId="0" fontId="14" fillId="0" borderId="19" xfId="0" applyFont="1" applyBorder="1" applyAlignment="1" applyProtection="1">
      <alignment horizontal="center" vertical="top" wrapText="1"/>
      <protection locked="0"/>
    </xf>
    <xf numFmtId="0" fontId="14" fillId="0" borderId="20" xfId="0" applyFont="1" applyBorder="1" applyAlignment="1" applyProtection="1">
      <alignment horizontal="center" vertical="top" wrapText="1"/>
      <protection locked="0"/>
    </xf>
    <xf numFmtId="0" fontId="14" fillId="0" borderId="2" xfId="0" applyFont="1" applyBorder="1" applyAlignment="1" applyProtection="1">
      <alignment horizontal="center" vertical="top" wrapText="1"/>
      <protection locked="0"/>
    </xf>
    <xf numFmtId="0" fontId="14" fillId="26" borderId="19" xfId="0" applyFont="1" applyFill="1" applyBorder="1" applyAlignment="1" applyProtection="1">
      <alignment horizontal="center" vertical="top" wrapText="1"/>
      <protection locked="0"/>
    </xf>
    <xf numFmtId="0" fontId="14" fillId="26" borderId="20" xfId="0" applyFont="1" applyFill="1" applyBorder="1" applyAlignment="1" applyProtection="1">
      <alignment horizontal="center" vertical="top" wrapText="1"/>
      <protection locked="0"/>
    </xf>
    <xf numFmtId="0" fontId="14" fillId="26" borderId="2" xfId="0" applyFont="1" applyFill="1" applyBorder="1" applyAlignment="1" applyProtection="1">
      <alignment horizontal="center" vertical="top" wrapText="1"/>
      <protection locked="0"/>
    </xf>
    <xf numFmtId="0" fontId="14" fillId="25" borderId="17" xfId="0" applyFont="1" applyFill="1" applyBorder="1" applyAlignment="1" applyProtection="1">
      <alignment horizontal="right"/>
      <protection locked="0"/>
    </xf>
    <xf numFmtId="0" fontId="14" fillId="25" borderId="23" xfId="0" applyFont="1" applyFill="1" applyBorder="1" applyAlignment="1" applyProtection="1">
      <alignment horizontal="right"/>
      <protection locked="0"/>
    </xf>
    <xf numFmtId="0" fontId="14" fillId="26" borderId="19" xfId="0" applyFont="1" applyFill="1" applyBorder="1" applyAlignment="1" applyProtection="1">
      <alignment horizontal="center" vertical="top"/>
      <protection locked="0"/>
    </xf>
    <xf numFmtId="0" fontId="14" fillId="26" borderId="20" xfId="0" applyFont="1" applyFill="1" applyBorder="1" applyAlignment="1" applyProtection="1">
      <alignment horizontal="center" vertical="top"/>
      <protection locked="0"/>
    </xf>
    <xf numFmtId="0" fontId="14" fillId="26" borderId="2" xfId="0" applyFont="1" applyFill="1" applyBorder="1" applyAlignment="1" applyProtection="1">
      <alignment horizontal="center" vertical="top"/>
      <protection locked="0"/>
    </xf>
    <xf numFmtId="0" fontId="14" fillId="0" borderId="0" xfId="0" applyFont="1" applyAlignment="1" applyProtection="1">
      <alignment horizontal="center" vertical="center"/>
      <protection locked="0"/>
    </xf>
    <xf numFmtId="0" fontId="14" fillId="0" borderId="11" xfId="0" applyFont="1" applyBorder="1" applyAlignment="1" applyProtection="1">
      <alignment horizontal="center" vertical="center"/>
      <protection locked="0"/>
    </xf>
    <xf numFmtId="164" fontId="0" fillId="32" borderId="19" xfId="0" applyNumberFormat="1" applyFill="1" applyBorder="1" applyAlignment="1" applyProtection="1">
      <alignment horizontal="center" vertical="center"/>
      <protection hidden="1"/>
    </xf>
    <xf numFmtId="164" fontId="0" fillId="32" borderId="20" xfId="0" applyNumberFormat="1" applyFill="1" applyBorder="1" applyAlignment="1" applyProtection="1">
      <alignment horizontal="center" vertical="center"/>
      <protection hidden="1"/>
    </xf>
    <xf numFmtId="164" fontId="0" fillId="32" borderId="2" xfId="0" applyNumberFormat="1" applyFill="1" applyBorder="1" applyAlignment="1" applyProtection="1">
      <alignment horizontal="center" vertical="center"/>
      <protection hidden="1"/>
    </xf>
    <xf numFmtId="0" fontId="8" fillId="9" borderId="19" xfId="0" applyFont="1" applyFill="1" applyBorder="1" applyAlignment="1" applyProtection="1">
      <alignment vertical="top"/>
      <protection locked="0"/>
    </xf>
    <xf numFmtId="0" fontId="8" fillId="9" borderId="20" xfId="0" applyFont="1" applyFill="1" applyBorder="1" applyAlignment="1" applyProtection="1">
      <alignment vertical="top"/>
      <protection locked="0"/>
    </xf>
    <xf numFmtId="0" fontId="8" fillId="9" borderId="2" xfId="0" applyFont="1" applyFill="1" applyBorder="1" applyAlignment="1" applyProtection="1">
      <alignment vertical="top"/>
      <protection locked="0"/>
    </xf>
    <xf numFmtId="0" fontId="64" fillId="0" borderId="19" xfId="0" applyFont="1" applyBorder="1" applyAlignment="1" applyProtection="1">
      <alignment horizontal="center" vertical="top"/>
      <protection locked="0"/>
    </xf>
    <xf numFmtId="0" fontId="64" fillId="0" borderId="20" xfId="0" applyFont="1" applyBorder="1" applyAlignment="1" applyProtection="1">
      <alignment horizontal="center" vertical="top"/>
      <protection locked="0"/>
    </xf>
    <xf numFmtId="0" fontId="64" fillId="0" borderId="2" xfId="0" applyFont="1" applyBorder="1" applyAlignment="1" applyProtection="1">
      <alignment horizontal="center" vertical="top"/>
      <protection locked="0"/>
    </xf>
    <xf numFmtId="0" fontId="64" fillId="33" borderId="17" xfId="0" applyFont="1" applyFill="1" applyBorder="1" applyAlignment="1" applyProtection="1">
      <alignment horizontal="right"/>
      <protection locked="0"/>
    </xf>
    <xf numFmtId="0" fontId="64" fillId="33" borderId="23" xfId="0" applyFont="1" applyFill="1" applyBorder="1" applyAlignment="1" applyProtection="1">
      <alignment horizontal="right"/>
      <protection locked="0"/>
    </xf>
    <xf numFmtId="0" fontId="8" fillId="9" borderId="19" xfId="0" applyFont="1" applyFill="1" applyBorder="1" applyAlignment="1" applyProtection="1">
      <alignment horizontal="center" vertical="top"/>
      <protection locked="0"/>
    </xf>
    <xf numFmtId="0" fontId="8" fillId="9" borderId="20" xfId="0" applyFont="1" applyFill="1" applyBorder="1" applyAlignment="1" applyProtection="1">
      <alignment horizontal="center" vertical="top"/>
      <protection locked="0"/>
    </xf>
    <xf numFmtId="0" fontId="8" fillId="9" borderId="2" xfId="0" applyFont="1" applyFill="1" applyBorder="1" applyAlignment="1" applyProtection="1">
      <alignment horizontal="center" vertical="top"/>
      <protection locked="0"/>
    </xf>
    <xf numFmtId="0" fontId="64" fillId="0" borderId="0" xfId="0" applyFont="1" applyAlignment="1" applyProtection="1">
      <alignment horizontal="center" vertical="center"/>
      <protection locked="0"/>
    </xf>
    <xf numFmtId="0" fontId="64" fillId="0" borderId="11" xfId="0" applyFont="1" applyBorder="1" applyAlignment="1" applyProtection="1">
      <alignment horizontal="center" vertical="center"/>
      <protection locked="0"/>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8" xfId="0" applyBorder="1" applyAlignment="1">
      <alignment horizontal="left" vertical="top" wrapText="1"/>
    </xf>
    <xf numFmtId="0" fontId="0" fillId="0" borderId="5" xfId="0" applyBorder="1" applyAlignment="1">
      <alignment horizontal="left" vertical="top" wrapText="1"/>
    </xf>
    <xf numFmtId="0" fontId="0" fillId="0" borderId="0" xfId="0" applyAlignment="1">
      <alignment horizontal="left" vertical="top" wrapText="1"/>
    </xf>
    <xf numFmtId="0" fontId="0" fillId="0" borderId="9"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10" xfId="0" applyBorder="1" applyAlignment="1">
      <alignment horizontal="left" vertical="top" wrapText="1"/>
    </xf>
    <xf numFmtId="0" fontId="13" fillId="3" borderId="3" xfId="0" applyFont="1" applyFill="1" applyBorder="1" applyAlignment="1">
      <alignment horizontal="center" vertical="center" wrapText="1"/>
    </xf>
    <xf numFmtId="0" fontId="13" fillId="3" borderId="4" xfId="0" applyFont="1" applyFill="1" applyBorder="1" applyAlignment="1">
      <alignment horizontal="center" vertical="center" wrapText="1"/>
    </xf>
    <xf numFmtId="0" fontId="13" fillId="3" borderId="8" xfId="0" applyFont="1" applyFill="1" applyBorder="1" applyAlignment="1">
      <alignment horizontal="center" vertical="center" wrapText="1"/>
    </xf>
    <xf numFmtId="0" fontId="13" fillId="3" borderId="5" xfId="0" applyFont="1" applyFill="1" applyBorder="1" applyAlignment="1">
      <alignment horizontal="center" vertical="center" wrapText="1"/>
    </xf>
    <xf numFmtId="0" fontId="13" fillId="3" borderId="0" xfId="0" applyFont="1" applyFill="1" applyAlignment="1">
      <alignment horizontal="center" vertical="center" wrapText="1"/>
    </xf>
    <xf numFmtId="0" fontId="13" fillId="3" borderId="9" xfId="0" applyFont="1" applyFill="1" applyBorder="1" applyAlignment="1">
      <alignment horizontal="center" vertical="center" wrapText="1"/>
    </xf>
    <xf numFmtId="0" fontId="13" fillId="3" borderId="6" xfId="0" applyFont="1" applyFill="1" applyBorder="1" applyAlignment="1">
      <alignment horizontal="center" vertical="center" wrapText="1"/>
    </xf>
    <xf numFmtId="0" fontId="13" fillId="3" borderId="7" xfId="0" applyFont="1" applyFill="1" applyBorder="1" applyAlignment="1">
      <alignment horizontal="center" vertical="center" wrapText="1"/>
    </xf>
    <xf numFmtId="0" fontId="13" fillId="3" borderId="10" xfId="0" applyFont="1" applyFill="1" applyBorder="1" applyAlignment="1">
      <alignment horizontal="center" vertical="center" wrapText="1"/>
    </xf>
  </cellXfs>
  <cellStyles count="14">
    <cellStyle name="Comma" xfId="1" builtinId="3"/>
    <cellStyle name="Comma 2" xfId="11" xr:uid="{00000000-0005-0000-0000-000001000000}"/>
    <cellStyle name="Comma 3" xfId="8" xr:uid="{00000000-0005-0000-0000-000002000000}"/>
    <cellStyle name="Comma 4" xfId="10" xr:uid="{00000000-0005-0000-0000-000003000000}"/>
    <cellStyle name="Hyperlink" xfId="3" builtinId="8"/>
    <cellStyle name="Milliers 2" xfId="5" xr:uid="{00000000-0005-0000-0000-000005000000}"/>
    <cellStyle name="Milliers 7" xfId="7" xr:uid="{00000000-0005-0000-0000-000006000000}"/>
    <cellStyle name="Normal" xfId="0" builtinId="0"/>
    <cellStyle name="Normal 19" xfId="6" xr:uid="{00000000-0005-0000-0000-000008000000}"/>
    <cellStyle name="Normal 2" xfId="13" xr:uid="{00000000-0005-0000-0000-000009000000}"/>
    <cellStyle name="Normal 2 4" xfId="4" xr:uid="{00000000-0005-0000-0000-00000A000000}"/>
    <cellStyle name="Percent" xfId="2" builtinId="5"/>
    <cellStyle name="Percent 2" xfId="12" xr:uid="{00000000-0005-0000-0000-00000C000000}"/>
    <cellStyle name="Pourcentage 2" xfId="9" xr:uid="{00000000-0005-0000-0000-00000D000000}"/>
  </cellStyles>
  <dxfs count="0"/>
  <tableStyles count="0" defaultTableStyle="TableStyleMedium2" defaultPivotStyle="PivotStyleLight16"/>
  <colors>
    <mruColors>
      <color rgb="FF26BAC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K18"/>
  <sheetViews>
    <sheetView topLeftCell="A6" workbookViewId="0">
      <selection activeCell="C491" sqref="C491:C646"/>
    </sheetView>
  </sheetViews>
  <sheetFormatPr defaultColWidth="11.46484375" defaultRowHeight="14.25"/>
  <cols>
    <col min="1" max="1" width="28" customWidth="1"/>
    <col min="2" max="2" width="40.46484375" customWidth="1"/>
    <col min="3" max="3" width="25.46484375" customWidth="1"/>
    <col min="4" max="4" width="24.265625" customWidth="1"/>
    <col min="6" max="6" width="10.46484375" customWidth="1"/>
    <col min="7" max="7" width="10.73046875" customWidth="1"/>
    <col min="8" max="8" width="10.265625" customWidth="1"/>
    <col min="9" max="9" width="32.46484375" customWidth="1"/>
  </cols>
  <sheetData>
    <row r="1" spans="1:11">
      <c r="A1" s="439" t="s">
        <v>0</v>
      </c>
      <c r="B1" s="440"/>
      <c r="C1" s="440"/>
      <c r="D1" s="440"/>
      <c r="E1" s="440"/>
      <c r="F1" s="440"/>
      <c r="G1" s="440"/>
      <c r="H1" s="440"/>
      <c r="I1" s="441"/>
    </row>
    <row r="2" spans="1:11">
      <c r="A2" s="442"/>
      <c r="B2" s="443"/>
      <c r="C2" s="443"/>
      <c r="D2" s="443"/>
      <c r="E2" s="443"/>
      <c r="F2" s="443"/>
      <c r="G2" s="443"/>
      <c r="H2" s="443"/>
      <c r="I2" s="444"/>
    </row>
    <row r="3" spans="1:11" s="120" customFormat="1" ht="23.2" customHeight="1">
      <c r="A3" s="459" t="s">
        <v>1</v>
      </c>
      <c r="B3" s="460"/>
      <c r="C3" s="460"/>
      <c r="D3" s="460"/>
      <c r="E3" s="460"/>
      <c r="F3" s="460"/>
      <c r="G3" s="460"/>
      <c r="H3" s="460"/>
      <c r="I3" s="461"/>
    </row>
    <row r="4" spans="1:11" s="71" customFormat="1" ht="59.2" customHeight="1">
      <c r="A4" s="462" t="s">
        <v>2</v>
      </c>
      <c r="B4" s="463"/>
      <c r="C4" s="463"/>
      <c r="D4" s="463"/>
      <c r="E4" s="463"/>
      <c r="F4" s="463"/>
      <c r="G4" s="463"/>
      <c r="H4" s="463"/>
      <c r="I4" s="464"/>
      <c r="J4" s="131" t="s">
        <v>3</v>
      </c>
      <c r="K4" s="132"/>
    </row>
    <row r="5" spans="1:11" ht="15.75">
      <c r="A5" s="121" t="s">
        <v>4</v>
      </c>
      <c r="B5" s="465" t="s">
        <v>5</v>
      </c>
      <c r="C5" s="465"/>
      <c r="D5" s="465"/>
      <c r="E5" s="465"/>
      <c r="F5" s="465"/>
      <c r="G5" s="465"/>
      <c r="H5" s="465"/>
      <c r="I5" s="133" t="s">
        <v>6</v>
      </c>
    </row>
    <row r="6" spans="1:11" ht="20.2" customHeight="1">
      <c r="A6" s="122" t="s">
        <v>7</v>
      </c>
      <c r="B6" s="466" t="s">
        <v>8</v>
      </c>
      <c r="C6" s="466"/>
      <c r="D6" s="466"/>
      <c r="E6" s="466"/>
      <c r="F6" s="466"/>
      <c r="G6" s="466"/>
      <c r="H6" s="466"/>
      <c r="I6" s="134" t="s">
        <v>9</v>
      </c>
    </row>
    <row r="7" spans="1:11" ht="28.15" customHeight="1">
      <c r="A7" s="123" t="s">
        <v>10</v>
      </c>
      <c r="B7" s="467" t="s">
        <v>11</v>
      </c>
      <c r="C7" s="467"/>
      <c r="D7" s="467"/>
      <c r="E7" s="467"/>
      <c r="F7" s="467"/>
      <c r="G7" s="467"/>
      <c r="H7" s="467"/>
      <c r="I7" s="135" t="s">
        <v>12</v>
      </c>
    </row>
    <row r="8" spans="1:11" ht="40.15" customHeight="1">
      <c r="A8" s="123" t="s">
        <v>13</v>
      </c>
      <c r="B8" s="452" t="s">
        <v>14</v>
      </c>
      <c r="C8" s="453"/>
      <c r="D8" s="453"/>
      <c r="E8" s="453"/>
      <c r="F8" s="453"/>
      <c r="G8" s="453"/>
      <c r="H8" s="454"/>
      <c r="I8" s="135" t="s">
        <v>12</v>
      </c>
    </row>
    <row r="9" spans="1:11" ht="40.15" customHeight="1">
      <c r="A9" s="124" t="s">
        <v>15</v>
      </c>
      <c r="B9" s="455" t="s">
        <v>16</v>
      </c>
      <c r="C9" s="455"/>
      <c r="D9" s="455"/>
      <c r="E9" s="455"/>
      <c r="F9" s="455"/>
      <c r="G9" s="455"/>
      <c r="H9" s="455"/>
      <c r="I9" s="136" t="s">
        <v>17</v>
      </c>
    </row>
    <row r="10" spans="1:11" s="19" customFormat="1" ht="40.15" customHeight="1">
      <c r="A10" s="125" t="s">
        <v>18</v>
      </c>
      <c r="B10" s="456" t="s">
        <v>19</v>
      </c>
      <c r="C10" s="456"/>
      <c r="D10" s="456"/>
      <c r="E10" s="456"/>
      <c r="F10" s="456"/>
      <c r="G10" s="456"/>
      <c r="H10" s="456"/>
      <c r="I10" s="136" t="s">
        <v>17</v>
      </c>
    </row>
    <row r="11" spans="1:11" ht="34.5" customHeight="1">
      <c r="A11" s="125" t="s">
        <v>20</v>
      </c>
      <c r="B11" s="456" t="s">
        <v>21</v>
      </c>
      <c r="C11" s="456"/>
      <c r="D11" s="456"/>
      <c r="E11" s="456"/>
      <c r="F11" s="456"/>
      <c r="G11" s="456"/>
      <c r="H11" s="456"/>
      <c r="I11" s="136" t="s">
        <v>17</v>
      </c>
    </row>
    <row r="14" spans="1:11" ht="30" customHeight="1">
      <c r="A14" s="449" t="s">
        <v>22</v>
      </c>
      <c r="B14" s="126" t="s">
        <v>23</v>
      </c>
      <c r="C14" s="126" t="s">
        <v>24</v>
      </c>
      <c r="D14" s="457" t="s">
        <v>25</v>
      </c>
      <c r="E14" s="458"/>
    </row>
    <row r="15" spans="1:11" ht="15.75">
      <c r="A15" s="450"/>
      <c r="B15" s="127"/>
      <c r="C15" s="128"/>
      <c r="D15" s="445"/>
      <c r="E15" s="446"/>
    </row>
    <row r="16" spans="1:11" ht="15.75">
      <c r="A16" s="450"/>
      <c r="B16" s="127"/>
      <c r="C16" s="128"/>
      <c r="D16" s="445"/>
      <c r="E16" s="446"/>
    </row>
    <row r="17" spans="1:5" ht="15.75">
      <c r="A17" s="450"/>
      <c r="B17" s="127"/>
      <c r="C17" s="128"/>
      <c r="D17" s="445"/>
      <c r="E17" s="446"/>
    </row>
    <row r="18" spans="1:5" ht="15.75">
      <c r="A18" s="451"/>
      <c r="B18" s="129"/>
      <c r="C18" s="130"/>
      <c r="D18" s="447"/>
      <c r="E18" s="448"/>
    </row>
  </sheetData>
  <mergeCells count="16">
    <mergeCell ref="A1:I2"/>
    <mergeCell ref="D15:E15"/>
    <mergeCell ref="D16:E16"/>
    <mergeCell ref="D17:E17"/>
    <mergeCell ref="D18:E18"/>
    <mergeCell ref="A14:A18"/>
    <mergeCell ref="B8:H8"/>
    <mergeCell ref="B9:H9"/>
    <mergeCell ref="B10:H10"/>
    <mergeCell ref="B11:H11"/>
    <mergeCell ref="D14:E14"/>
    <mergeCell ref="A3:I3"/>
    <mergeCell ref="A4:I4"/>
    <mergeCell ref="B5:H5"/>
    <mergeCell ref="B6:H6"/>
    <mergeCell ref="B7:H7"/>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DA9694"/>
  </sheetPr>
  <dimension ref="B2:AA27"/>
  <sheetViews>
    <sheetView workbookViewId="0">
      <selection activeCell="C491" sqref="C491:C646"/>
    </sheetView>
  </sheetViews>
  <sheetFormatPr defaultColWidth="11.46484375" defaultRowHeight="14.25"/>
  <cols>
    <col min="2" max="2" width="18.265625" customWidth="1"/>
    <col min="3" max="3" width="16.73046875" customWidth="1"/>
    <col min="4" max="4" width="18" customWidth="1"/>
    <col min="5" max="5" width="44.73046875" customWidth="1"/>
    <col min="6" max="6" width="29" customWidth="1"/>
    <col min="7" max="7" width="18.73046875" customWidth="1"/>
    <col min="8" max="8" width="25.265625" customWidth="1"/>
    <col min="9" max="9" width="15.46484375" customWidth="1"/>
    <col min="10" max="10" width="16.46484375" customWidth="1"/>
    <col min="11" max="11" width="14.46484375" customWidth="1"/>
    <col min="12" max="12" width="15.73046875" customWidth="1"/>
    <col min="13" max="13" width="15.46484375" customWidth="1"/>
    <col min="14" max="14" width="13" customWidth="1"/>
    <col min="15" max="15" width="12.46484375" customWidth="1"/>
    <col min="16" max="16" width="15" customWidth="1"/>
    <col min="17" max="17" width="13.73046875" customWidth="1"/>
    <col min="19" max="19" width="13" customWidth="1"/>
    <col min="24" max="24" width="13.73046875" customWidth="1"/>
    <col min="25" max="25" width="12.265625" customWidth="1"/>
    <col min="26" max="26" width="13.73046875" customWidth="1"/>
  </cols>
  <sheetData>
    <row r="2" spans="2:27" ht="23.25" customHeight="1">
      <c r="B2" s="91" t="s">
        <v>26</v>
      </c>
      <c r="C2" s="91"/>
      <c r="D2" s="91"/>
      <c r="E2" s="91"/>
      <c r="F2" s="91"/>
    </row>
    <row r="3" spans="2:27" ht="24" customHeight="1">
      <c r="B3" s="92" t="s">
        <v>27</v>
      </c>
      <c r="C3" s="92"/>
      <c r="D3" s="92"/>
      <c r="E3" s="92"/>
      <c r="F3" s="92"/>
    </row>
    <row r="4" spans="2:27">
      <c r="F4" s="93"/>
      <c r="G4" s="94"/>
      <c r="I4" s="94"/>
    </row>
    <row r="5" spans="2:27" ht="12" customHeight="1">
      <c r="B5" s="477" t="s">
        <v>28</v>
      </c>
      <c r="C5" s="478"/>
      <c r="D5" s="478"/>
      <c r="E5" s="478"/>
      <c r="F5" s="475" t="s">
        <v>29</v>
      </c>
      <c r="H5" s="94"/>
    </row>
    <row r="6" spans="2:27" ht="9" customHeight="1">
      <c r="B6" s="479"/>
      <c r="C6" s="480"/>
      <c r="D6" s="480"/>
      <c r="E6" s="480"/>
      <c r="F6" s="476"/>
      <c r="H6" s="94"/>
      <c r="I6" s="94"/>
    </row>
    <row r="7" spans="2:27">
      <c r="B7" s="470" t="s">
        <v>30</v>
      </c>
      <c r="C7" s="471"/>
      <c r="D7" s="471"/>
      <c r="E7" s="471"/>
      <c r="F7" s="95"/>
      <c r="H7" s="94"/>
    </row>
    <row r="8" spans="2:27">
      <c r="B8" s="468" t="s">
        <v>31</v>
      </c>
      <c r="C8" s="469"/>
      <c r="D8" s="469"/>
      <c r="E8" s="469"/>
      <c r="F8" s="96">
        <v>5</v>
      </c>
      <c r="G8" s="97"/>
    </row>
    <row r="9" spans="2:27">
      <c r="B9" s="468" t="s">
        <v>32</v>
      </c>
      <c r="C9" s="469"/>
      <c r="D9" s="469"/>
      <c r="E9" s="469"/>
      <c r="F9" s="98">
        <v>50</v>
      </c>
    </row>
    <row r="10" spans="2:27">
      <c r="B10" s="468" t="s">
        <v>33</v>
      </c>
      <c r="C10" s="469"/>
      <c r="D10" s="469"/>
      <c r="E10" s="469"/>
      <c r="F10" s="99">
        <v>2</v>
      </c>
      <c r="I10" s="111"/>
      <c r="J10" s="111"/>
      <c r="K10" s="111"/>
      <c r="L10" s="112"/>
      <c r="M10" s="111"/>
      <c r="N10" s="111"/>
      <c r="O10" s="111"/>
      <c r="P10" s="111"/>
      <c r="S10" s="111"/>
      <c r="T10" s="111"/>
      <c r="U10" s="111"/>
      <c r="V10" s="112"/>
      <c r="W10" s="111"/>
      <c r="X10" s="111"/>
      <c r="Y10" s="111"/>
      <c r="Z10" s="111"/>
    </row>
    <row r="11" spans="2:27" s="89" customFormat="1" ht="16.149999999999999" customHeight="1">
      <c r="B11" s="468" t="s">
        <v>34</v>
      </c>
      <c r="C11" s="469"/>
      <c r="D11" s="469"/>
      <c r="E11" s="469"/>
      <c r="F11" s="100"/>
      <c r="I11" s="113"/>
      <c r="K11" s="114"/>
      <c r="S11" s="113"/>
      <c r="U11" s="114"/>
    </row>
    <row r="12" spans="2:27">
      <c r="B12" s="486" t="s">
        <v>35</v>
      </c>
      <c r="C12" s="487"/>
      <c r="D12" s="487"/>
      <c r="E12" s="487"/>
      <c r="F12" s="101"/>
      <c r="I12" s="115"/>
      <c r="J12" s="115"/>
      <c r="K12" s="115"/>
      <c r="L12" s="115"/>
      <c r="M12" s="115"/>
      <c r="N12" s="94"/>
      <c r="O12" s="115"/>
      <c r="P12" s="115"/>
      <c r="S12" s="115"/>
      <c r="T12" s="115"/>
      <c r="U12" s="115"/>
      <c r="V12" s="115"/>
      <c r="W12" s="115"/>
      <c r="X12" s="94"/>
      <c r="Y12" s="115"/>
      <c r="Z12" s="115"/>
      <c r="AA12" s="94"/>
    </row>
    <row r="13" spans="2:27">
      <c r="B13" s="468" t="s">
        <v>36</v>
      </c>
      <c r="C13" s="469"/>
      <c r="D13" s="469"/>
      <c r="E13" s="469" t="s">
        <v>37</v>
      </c>
      <c r="F13" s="100" t="s">
        <v>38</v>
      </c>
      <c r="I13" s="115"/>
      <c r="J13" s="115"/>
      <c r="K13" s="115"/>
      <c r="L13" s="115"/>
      <c r="M13" s="115"/>
      <c r="N13" s="94"/>
      <c r="O13" s="115"/>
      <c r="P13" s="115"/>
      <c r="S13" s="115"/>
      <c r="T13" s="115"/>
      <c r="U13" s="115"/>
      <c r="V13" s="115"/>
      <c r="W13" s="115"/>
      <c r="X13" s="94"/>
      <c r="Y13" s="115"/>
      <c r="Z13" s="115"/>
      <c r="AA13" s="94"/>
    </row>
    <row r="14" spans="2:27">
      <c r="B14" s="468" t="s">
        <v>39</v>
      </c>
      <c r="C14" s="469"/>
      <c r="D14" s="469"/>
      <c r="E14" s="469"/>
      <c r="F14" s="100">
        <v>3</v>
      </c>
      <c r="I14" s="115"/>
      <c r="J14" s="115"/>
      <c r="K14" s="115"/>
      <c r="L14" s="115"/>
      <c r="M14" s="115"/>
      <c r="N14" s="94"/>
      <c r="O14" s="115"/>
      <c r="P14" s="115"/>
      <c r="S14" s="115"/>
      <c r="T14" s="115"/>
      <c r="U14" s="115"/>
      <c r="V14" s="115"/>
      <c r="W14" s="115"/>
      <c r="X14" s="94"/>
      <c r="Y14" s="115"/>
      <c r="Z14" s="115"/>
      <c r="AA14" s="94"/>
    </row>
    <row r="15" spans="2:27">
      <c r="B15" s="468" t="s">
        <v>40</v>
      </c>
      <c r="C15" s="469"/>
      <c r="D15" s="469"/>
      <c r="E15" s="469"/>
      <c r="F15" s="100" t="s">
        <v>41</v>
      </c>
      <c r="I15" s="115"/>
      <c r="J15" s="115"/>
      <c r="K15" s="115"/>
      <c r="L15" s="115"/>
      <c r="M15" s="115"/>
      <c r="N15" s="94"/>
      <c r="O15" s="115"/>
      <c r="P15" s="115"/>
      <c r="S15" s="115"/>
      <c r="T15" s="115"/>
      <c r="U15" s="115"/>
      <c r="V15" s="115"/>
      <c r="W15" s="115"/>
      <c r="X15" s="94"/>
      <c r="Y15" s="115"/>
      <c r="Z15" s="115"/>
      <c r="AA15" s="94"/>
    </row>
    <row r="16" spans="2:27">
      <c r="B16" s="468" t="s">
        <v>42</v>
      </c>
      <c r="C16" s="469"/>
      <c r="D16" s="469"/>
      <c r="E16" s="469"/>
      <c r="F16" s="100" t="s">
        <v>41</v>
      </c>
      <c r="I16" s="115"/>
      <c r="J16" s="115"/>
      <c r="K16" s="115"/>
      <c r="L16" s="115"/>
      <c r="M16" s="115"/>
      <c r="N16" s="94"/>
      <c r="O16" s="115"/>
      <c r="P16" s="115"/>
      <c r="S16" s="115"/>
      <c r="T16" s="115"/>
      <c r="U16" s="115"/>
      <c r="V16" s="115"/>
      <c r="W16" s="115"/>
      <c r="X16" s="94"/>
      <c r="Y16" s="115"/>
      <c r="Z16" s="115"/>
      <c r="AA16" s="94"/>
    </row>
    <row r="17" spans="2:27">
      <c r="B17" s="472" t="s">
        <v>43</v>
      </c>
      <c r="C17" s="473"/>
      <c r="D17" s="473"/>
      <c r="E17" s="474"/>
      <c r="F17" s="100">
        <v>200</v>
      </c>
      <c r="I17" s="115"/>
      <c r="J17" s="115"/>
      <c r="K17" s="115"/>
      <c r="L17" s="115"/>
      <c r="M17" s="115"/>
      <c r="N17" s="94"/>
      <c r="O17" s="115"/>
      <c r="P17" s="115"/>
      <c r="S17" s="115"/>
      <c r="T17" s="115"/>
      <c r="U17" s="115"/>
      <c r="V17" s="115"/>
      <c r="W17" s="115"/>
      <c r="X17" s="94"/>
      <c r="Y17" s="115"/>
      <c r="Z17" s="115"/>
      <c r="AA17" s="94"/>
    </row>
    <row r="18" spans="2:27">
      <c r="B18" s="468" t="s">
        <v>44</v>
      </c>
      <c r="C18" s="469"/>
      <c r="D18" s="469"/>
      <c r="E18" s="469"/>
      <c r="F18" s="102">
        <v>100</v>
      </c>
    </row>
    <row r="19" spans="2:27">
      <c r="B19" s="483" t="s">
        <v>45</v>
      </c>
      <c r="C19" s="484"/>
      <c r="D19" s="484"/>
      <c r="E19" s="485"/>
      <c r="F19" s="103"/>
    </row>
    <row r="20" spans="2:27">
      <c r="B20" s="472" t="s">
        <v>46</v>
      </c>
      <c r="C20" s="473"/>
      <c r="D20" s="473"/>
      <c r="E20" s="474"/>
      <c r="F20" s="104">
        <v>3</v>
      </c>
      <c r="H20" s="105"/>
      <c r="I20" s="116"/>
      <c r="J20" s="116"/>
      <c r="K20" s="116"/>
      <c r="L20" s="116"/>
      <c r="M20" s="115"/>
      <c r="N20" s="94"/>
      <c r="O20" s="115"/>
      <c r="P20" s="115"/>
    </row>
    <row r="21" spans="2:27">
      <c r="B21" s="472" t="s">
        <v>47</v>
      </c>
      <c r="C21" s="473"/>
      <c r="D21" s="473"/>
      <c r="E21" s="474"/>
      <c r="F21" s="104">
        <v>4</v>
      </c>
      <c r="H21" s="105"/>
      <c r="I21" s="116"/>
      <c r="J21" s="116"/>
      <c r="K21" s="116"/>
      <c r="L21" s="116"/>
      <c r="M21" s="115"/>
      <c r="N21" s="94"/>
      <c r="O21" s="115"/>
      <c r="P21" s="115"/>
    </row>
    <row r="22" spans="2:27" s="90" customFormat="1" hidden="1">
      <c r="B22" s="481" t="s">
        <v>48</v>
      </c>
      <c r="C22" s="482"/>
      <c r="D22" s="482"/>
      <c r="E22" s="482"/>
      <c r="F22" s="106">
        <v>3</v>
      </c>
      <c r="H22" s="107"/>
      <c r="I22" s="117"/>
      <c r="J22" s="117"/>
      <c r="K22" s="117"/>
      <c r="L22" s="117"/>
      <c r="M22" s="118"/>
      <c r="N22" s="119"/>
      <c r="O22" s="118"/>
      <c r="P22" s="118"/>
    </row>
    <row r="23" spans="2:27" s="90" customFormat="1" hidden="1">
      <c r="B23" s="481" t="s">
        <v>49</v>
      </c>
      <c r="C23" s="482"/>
      <c r="D23" s="482"/>
      <c r="E23" s="482"/>
      <c r="F23" s="106">
        <v>6</v>
      </c>
      <c r="H23" s="107"/>
      <c r="I23" s="117"/>
      <c r="J23" s="117"/>
      <c r="K23" s="117"/>
      <c r="L23" s="117"/>
      <c r="M23" s="118"/>
      <c r="N23" s="119"/>
      <c r="O23" s="118"/>
      <c r="P23" s="118"/>
    </row>
    <row r="24" spans="2:27" s="90" customFormat="1" hidden="1">
      <c r="B24" s="481" t="s">
        <v>50</v>
      </c>
      <c r="C24" s="482"/>
      <c r="D24" s="482"/>
      <c r="E24" s="482"/>
      <c r="F24" s="108">
        <f>20*700</f>
        <v>14000</v>
      </c>
      <c r="H24" s="107"/>
      <c r="I24" s="117"/>
      <c r="J24" s="117"/>
      <c r="K24" s="117"/>
      <c r="L24" s="117"/>
      <c r="M24" s="118"/>
      <c r="N24" s="119"/>
      <c r="O24" s="118"/>
      <c r="P24" s="118"/>
    </row>
    <row r="25" spans="2:27" s="90" customFormat="1" hidden="1">
      <c r="B25" s="481" t="s">
        <v>51</v>
      </c>
      <c r="C25" s="482"/>
      <c r="D25" s="482"/>
      <c r="E25" s="482"/>
      <c r="F25" s="108">
        <f>F24</f>
        <v>14000</v>
      </c>
      <c r="H25" s="107"/>
      <c r="I25" s="117"/>
      <c r="J25" s="117"/>
      <c r="K25" s="117"/>
      <c r="L25" s="117"/>
      <c r="M25" s="118"/>
      <c r="N25" s="119"/>
      <c r="O25" s="118"/>
      <c r="P25" s="118"/>
    </row>
    <row r="26" spans="2:27" hidden="1">
      <c r="B26" s="481" t="s">
        <v>52</v>
      </c>
      <c r="C26" s="482"/>
      <c r="D26" s="482"/>
      <c r="E26" s="482"/>
      <c r="F26" s="109">
        <v>2.8000000000000001E-2</v>
      </c>
      <c r="G26" s="110"/>
      <c r="H26" s="105"/>
      <c r="I26" s="116"/>
      <c r="J26" s="116"/>
      <c r="K26" s="115"/>
      <c r="L26" s="115"/>
      <c r="M26" s="115"/>
      <c r="N26" s="115"/>
      <c r="O26" s="115"/>
      <c r="Q26" s="105"/>
      <c r="R26" s="116"/>
      <c r="S26" s="116"/>
      <c r="T26" s="115"/>
      <c r="U26" s="115"/>
      <c r="V26" s="115"/>
      <c r="W26" s="115"/>
      <c r="X26" s="115"/>
    </row>
    <row r="27" spans="2:27">
      <c r="B27" s="472" t="s">
        <v>53</v>
      </c>
      <c r="C27" s="473"/>
      <c r="D27" s="473"/>
      <c r="E27" s="474"/>
      <c r="F27" s="104">
        <v>1</v>
      </c>
    </row>
  </sheetData>
  <mergeCells count="23">
    <mergeCell ref="B27:E27"/>
    <mergeCell ref="F5:F6"/>
    <mergeCell ref="B5:E6"/>
    <mergeCell ref="B22:E22"/>
    <mergeCell ref="B23:E23"/>
    <mergeCell ref="B24:E24"/>
    <mergeCell ref="B25:E25"/>
    <mergeCell ref="B26:E26"/>
    <mergeCell ref="B17:E17"/>
    <mergeCell ref="B18:E18"/>
    <mergeCell ref="B19:E19"/>
    <mergeCell ref="B20:E20"/>
    <mergeCell ref="B21:E21"/>
    <mergeCell ref="B12:E12"/>
    <mergeCell ref="B13:E13"/>
    <mergeCell ref="B14:E14"/>
    <mergeCell ref="B15:E15"/>
    <mergeCell ref="B16:E16"/>
    <mergeCell ref="B7:E7"/>
    <mergeCell ref="B8:E8"/>
    <mergeCell ref="B9:E9"/>
    <mergeCell ref="B10:E10"/>
    <mergeCell ref="B11:E1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A9694"/>
  </sheetPr>
  <dimension ref="A1:L749"/>
  <sheetViews>
    <sheetView zoomScale="80" zoomScaleNormal="80" workbookViewId="0">
      <selection activeCell="C557" sqref="C557"/>
    </sheetView>
  </sheetViews>
  <sheetFormatPr defaultColWidth="8.73046875" defaultRowHeight="27" customHeight="1"/>
  <cols>
    <col min="1" max="1" width="8.73046875" style="72"/>
    <col min="2" max="2" width="34.265625" style="73" customWidth="1"/>
    <col min="3" max="3" width="44.46484375" style="73" customWidth="1"/>
    <col min="4" max="4" width="34.46484375" style="73" customWidth="1"/>
    <col min="5" max="5" width="30.265625" style="73" customWidth="1"/>
    <col min="12" max="12" width="22.265625" customWidth="1"/>
  </cols>
  <sheetData>
    <row r="1" spans="1:12" s="71" customFormat="1" ht="36.75" customHeight="1">
      <c r="A1" s="74"/>
      <c r="B1" s="75" t="s">
        <v>54</v>
      </c>
      <c r="C1" s="76" t="s">
        <v>55</v>
      </c>
      <c r="D1" s="76" t="s">
        <v>56</v>
      </c>
      <c r="E1" s="77" t="s">
        <v>57</v>
      </c>
    </row>
    <row r="2" spans="1:12" ht="27" customHeight="1">
      <c r="A2" s="497">
        <v>1</v>
      </c>
      <c r="B2" s="498"/>
      <c r="C2" s="78"/>
      <c r="D2" s="78"/>
      <c r="E2" s="79"/>
      <c r="G2" s="488" t="s">
        <v>58</v>
      </c>
      <c r="H2" s="489"/>
      <c r="I2" s="489"/>
      <c r="J2" s="489"/>
      <c r="K2" s="489"/>
      <c r="L2" s="490"/>
    </row>
    <row r="3" spans="1:12" ht="27" customHeight="1">
      <c r="A3" s="497"/>
      <c r="B3" s="499"/>
      <c r="C3" s="78"/>
      <c r="D3" s="78"/>
      <c r="E3" s="79"/>
      <c r="G3" s="491" t="s">
        <v>59</v>
      </c>
      <c r="H3" s="492"/>
      <c r="I3" s="492"/>
      <c r="J3" s="492"/>
      <c r="K3" s="492"/>
      <c r="L3" s="84">
        <f>COUNTA(B2:B749)</f>
        <v>0</v>
      </c>
    </row>
    <row r="4" spans="1:12" ht="27" customHeight="1">
      <c r="A4" s="497"/>
      <c r="B4" s="499"/>
      <c r="C4" s="78"/>
      <c r="D4" s="78"/>
      <c r="E4" s="79"/>
      <c r="G4" s="493" t="s">
        <v>60</v>
      </c>
      <c r="H4" s="494"/>
      <c r="I4" s="494"/>
      <c r="J4" s="494"/>
      <c r="K4" s="494"/>
      <c r="L4" s="85">
        <f>C18+C35+C52+C69+C86+C103+C120+C137+C154+C171+C188+C205+C222+C239+C256+C273+C290+C307+C324+C341+C358+C375+C392+C409+C426+C443+C460+C477+C494+C511+C528+C545+C562+C579+C596+C613+C630+C647+C664+C681+C698+C715+C732+C749</f>
        <v>0</v>
      </c>
    </row>
    <row r="5" spans="1:12" ht="27" customHeight="1">
      <c r="A5" s="497"/>
      <c r="B5" s="499"/>
      <c r="C5" s="78"/>
      <c r="D5" s="78"/>
      <c r="E5" s="79"/>
      <c r="G5" s="493" t="s">
        <v>61</v>
      </c>
      <c r="H5" s="494"/>
      <c r="I5" s="494"/>
      <c r="J5" s="494"/>
      <c r="K5" s="494"/>
      <c r="L5" s="85">
        <f>D18+D35+D52+D69+D86+D103+D120+D137+D154+D171+D188+D205+D222+D239+D256+D273+D290+D307+D324+D341+D358+D375+D392+D409+D426+D443+D460+D477+D494+D511+D528+D545+D562+D579+D596+D613+D630+D647+D664+D681+D698+D715+D732+D749</f>
        <v>0</v>
      </c>
    </row>
    <row r="6" spans="1:12" ht="27" customHeight="1">
      <c r="A6" s="497"/>
      <c r="B6" s="499"/>
      <c r="C6" s="78"/>
      <c r="D6" s="78"/>
      <c r="E6" s="79"/>
      <c r="G6" s="495" t="s">
        <v>62</v>
      </c>
      <c r="H6" s="496"/>
      <c r="I6" s="496"/>
      <c r="J6" s="496"/>
      <c r="K6" s="496"/>
      <c r="L6" s="86">
        <f>E18+E35+E52+E69+E86+E103+E120+E137+E154+E171+E188+E205+E222+E239+E256+E273+E290+E307+E324+E341+E358+E375+E392+E409+E426+E443+E460+E477+E494+E511+E528+E545+E562+E579+E596+E613+E630+E647+E664+E681+E698+E715+E732+E749</f>
        <v>0</v>
      </c>
    </row>
    <row r="7" spans="1:12" ht="27" customHeight="1">
      <c r="A7" s="497"/>
      <c r="B7" s="499"/>
      <c r="C7" s="78"/>
      <c r="D7" s="78"/>
      <c r="E7" s="79"/>
      <c r="G7" s="80"/>
      <c r="H7" s="80"/>
      <c r="I7" s="80"/>
      <c r="J7" s="80"/>
      <c r="K7" s="80"/>
      <c r="L7" s="87"/>
    </row>
    <row r="8" spans="1:12" ht="27" customHeight="1">
      <c r="A8" s="497"/>
      <c r="B8" s="499"/>
      <c r="C8" s="78"/>
      <c r="D8" s="78"/>
      <c r="E8" s="79"/>
      <c r="G8" s="80"/>
      <c r="H8" s="80"/>
      <c r="I8" s="80"/>
      <c r="J8" s="80"/>
      <c r="K8" s="80"/>
      <c r="L8" s="87"/>
    </row>
    <row r="9" spans="1:12" ht="27" customHeight="1">
      <c r="A9" s="497"/>
      <c r="B9" s="499"/>
      <c r="C9" s="78"/>
      <c r="D9" s="78"/>
      <c r="E9" s="79"/>
    </row>
    <row r="10" spans="1:12" ht="27" customHeight="1">
      <c r="A10" s="497"/>
      <c r="B10" s="499"/>
      <c r="C10" s="78"/>
      <c r="D10" s="78"/>
      <c r="E10" s="79"/>
    </row>
    <row r="11" spans="1:12" ht="27" customHeight="1">
      <c r="A11" s="497"/>
      <c r="B11" s="499"/>
      <c r="C11" s="78"/>
      <c r="D11" s="78"/>
      <c r="E11" s="79"/>
      <c r="G11" s="80"/>
      <c r="H11" s="80"/>
      <c r="I11" s="80"/>
      <c r="J11" s="80"/>
      <c r="K11" s="80"/>
      <c r="L11" s="88"/>
    </row>
    <row r="12" spans="1:12" ht="27" customHeight="1">
      <c r="A12" s="497"/>
      <c r="B12" s="499"/>
      <c r="C12" s="78"/>
      <c r="D12" s="78"/>
      <c r="E12" s="79"/>
    </row>
    <row r="13" spans="1:12" ht="27" customHeight="1">
      <c r="A13" s="497"/>
      <c r="B13" s="499"/>
      <c r="C13" s="78"/>
      <c r="D13" s="78"/>
      <c r="E13" s="79"/>
    </row>
    <row r="14" spans="1:12" ht="27" customHeight="1">
      <c r="A14" s="497"/>
      <c r="B14" s="499"/>
      <c r="C14" s="78"/>
      <c r="D14" s="78"/>
      <c r="E14" s="79"/>
    </row>
    <row r="15" spans="1:12" ht="27" customHeight="1">
      <c r="A15" s="497"/>
      <c r="B15" s="499"/>
      <c r="C15" s="78"/>
      <c r="D15" s="78"/>
      <c r="E15" s="79"/>
    </row>
    <row r="16" spans="1:12" ht="27" customHeight="1">
      <c r="A16" s="497"/>
      <c r="B16" s="499"/>
      <c r="C16" s="78"/>
      <c r="D16" s="78"/>
      <c r="E16" s="79"/>
    </row>
    <row r="17" spans="1:5" ht="27" customHeight="1">
      <c r="A17" s="497"/>
      <c r="B17" s="499"/>
      <c r="C17" s="78"/>
      <c r="D17" s="78"/>
      <c r="E17" s="79"/>
    </row>
    <row r="18" spans="1:5" ht="27" customHeight="1">
      <c r="A18" s="81"/>
      <c r="B18" s="82"/>
      <c r="C18" s="83">
        <f>COUNTA(C2:C17)</f>
        <v>0</v>
      </c>
      <c r="D18" s="83">
        <f>SUM(D2:D17)</f>
        <v>0</v>
      </c>
      <c r="E18" s="83">
        <f>SUM(E2:E17)</f>
        <v>0</v>
      </c>
    </row>
    <row r="19" spans="1:5" ht="27" customHeight="1">
      <c r="A19" s="497">
        <v>2</v>
      </c>
      <c r="B19" s="498"/>
      <c r="C19" s="78"/>
      <c r="D19" s="78"/>
      <c r="E19" s="79"/>
    </row>
    <row r="20" spans="1:5" ht="27" customHeight="1">
      <c r="A20" s="497"/>
      <c r="B20" s="499"/>
      <c r="C20" s="78"/>
      <c r="D20" s="78"/>
      <c r="E20" s="79"/>
    </row>
    <row r="21" spans="1:5" ht="27" customHeight="1">
      <c r="A21" s="497"/>
      <c r="B21" s="499"/>
      <c r="C21" s="78"/>
      <c r="D21" s="78"/>
      <c r="E21" s="79"/>
    </row>
    <row r="22" spans="1:5" ht="27" customHeight="1">
      <c r="A22" s="497"/>
      <c r="B22" s="499"/>
      <c r="C22" s="78"/>
      <c r="D22" s="78"/>
      <c r="E22" s="79"/>
    </row>
    <row r="23" spans="1:5" ht="27" customHeight="1">
      <c r="A23" s="497"/>
      <c r="B23" s="499"/>
      <c r="C23" s="78"/>
      <c r="D23" s="78"/>
      <c r="E23" s="79"/>
    </row>
    <row r="24" spans="1:5" ht="27" customHeight="1">
      <c r="A24" s="497"/>
      <c r="B24" s="499"/>
      <c r="C24" s="78"/>
      <c r="D24" s="78"/>
      <c r="E24" s="79"/>
    </row>
    <row r="25" spans="1:5" ht="27" customHeight="1">
      <c r="A25" s="497"/>
      <c r="B25" s="499"/>
      <c r="C25" s="78"/>
      <c r="D25" s="78"/>
      <c r="E25" s="79"/>
    </row>
    <row r="26" spans="1:5" ht="27" customHeight="1">
      <c r="A26" s="497"/>
      <c r="B26" s="499"/>
      <c r="C26" s="78"/>
      <c r="D26" s="78"/>
      <c r="E26" s="79"/>
    </row>
    <row r="27" spans="1:5" ht="27" customHeight="1">
      <c r="A27" s="497"/>
      <c r="B27" s="499"/>
      <c r="C27" s="78"/>
      <c r="D27" s="78"/>
      <c r="E27" s="79"/>
    </row>
    <row r="28" spans="1:5" ht="27" customHeight="1">
      <c r="A28" s="497"/>
      <c r="B28" s="499"/>
      <c r="C28" s="78"/>
      <c r="D28" s="78"/>
      <c r="E28" s="79"/>
    </row>
    <row r="29" spans="1:5" ht="27" customHeight="1">
      <c r="A29" s="497"/>
      <c r="B29" s="499"/>
      <c r="C29" s="78"/>
      <c r="D29" s="78"/>
      <c r="E29" s="79"/>
    </row>
    <row r="30" spans="1:5" ht="27" customHeight="1">
      <c r="A30" s="497"/>
      <c r="B30" s="499"/>
      <c r="C30" s="78"/>
      <c r="D30" s="78"/>
      <c r="E30" s="79"/>
    </row>
    <row r="31" spans="1:5" ht="27" customHeight="1">
      <c r="A31" s="497"/>
      <c r="B31" s="499"/>
      <c r="C31" s="78"/>
      <c r="D31" s="78"/>
      <c r="E31" s="79"/>
    </row>
    <row r="32" spans="1:5" ht="27" customHeight="1">
      <c r="A32" s="497"/>
      <c r="B32" s="499"/>
      <c r="C32" s="78"/>
      <c r="D32" s="78"/>
      <c r="E32" s="79"/>
    </row>
    <row r="33" spans="1:5" ht="27" customHeight="1">
      <c r="A33" s="497"/>
      <c r="B33" s="499"/>
      <c r="C33" s="78"/>
      <c r="D33" s="78"/>
      <c r="E33" s="79"/>
    </row>
    <row r="34" spans="1:5" ht="27" customHeight="1">
      <c r="A34" s="497"/>
      <c r="B34" s="499"/>
      <c r="C34" s="78"/>
      <c r="D34" s="78"/>
      <c r="E34" s="79"/>
    </row>
    <row r="35" spans="1:5" ht="27" customHeight="1">
      <c r="A35" s="81"/>
      <c r="B35" s="82"/>
      <c r="C35" s="83">
        <f>COUNTA(C19:C34)</f>
        <v>0</v>
      </c>
      <c r="D35" s="83">
        <f>SUM(D19:D34)</f>
        <v>0</v>
      </c>
      <c r="E35" s="83">
        <f>SUM(E19:E34)</f>
        <v>0</v>
      </c>
    </row>
    <row r="36" spans="1:5" ht="27" customHeight="1">
      <c r="A36" s="497">
        <v>3</v>
      </c>
      <c r="B36" s="498"/>
      <c r="C36" s="78"/>
      <c r="D36" s="78"/>
      <c r="E36" s="79"/>
    </row>
    <row r="37" spans="1:5" ht="27" customHeight="1">
      <c r="A37" s="497"/>
      <c r="B37" s="499"/>
      <c r="C37" s="78"/>
      <c r="D37" s="78"/>
      <c r="E37" s="79"/>
    </row>
    <row r="38" spans="1:5" ht="27" customHeight="1">
      <c r="A38" s="497"/>
      <c r="B38" s="499"/>
      <c r="C38" s="78"/>
      <c r="D38" s="78"/>
      <c r="E38" s="79"/>
    </row>
    <row r="39" spans="1:5" ht="27" customHeight="1">
      <c r="A39" s="497"/>
      <c r="B39" s="499"/>
      <c r="C39" s="78"/>
      <c r="D39" s="78"/>
      <c r="E39" s="79"/>
    </row>
    <row r="40" spans="1:5" ht="27" customHeight="1">
      <c r="A40" s="497"/>
      <c r="B40" s="499"/>
      <c r="C40" s="78"/>
      <c r="D40" s="78"/>
      <c r="E40" s="79"/>
    </row>
    <row r="41" spans="1:5" ht="27" customHeight="1">
      <c r="A41" s="497"/>
      <c r="B41" s="499"/>
      <c r="C41" s="78"/>
      <c r="D41" s="78"/>
      <c r="E41" s="79"/>
    </row>
    <row r="42" spans="1:5" ht="27" customHeight="1">
      <c r="A42" s="497"/>
      <c r="B42" s="499"/>
      <c r="C42" s="78"/>
      <c r="D42" s="78"/>
      <c r="E42" s="79"/>
    </row>
    <row r="43" spans="1:5" ht="27" customHeight="1">
      <c r="A43" s="497"/>
      <c r="B43" s="499"/>
      <c r="C43" s="78"/>
      <c r="D43" s="78"/>
      <c r="E43" s="79"/>
    </row>
    <row r="44" spans="1:5" ht="27" customHeight="1">
      <c r="A44" s="497"/>
      <c r="B44" s="499"/>
      <c r="C44" s="78"/>
      <c r="D44" s="78"/>
      <c r="E44" s="79"/>
    </row>
    <row r="45" spans="1:5" ht="27" customHeight="1">
      <c r="A45" s="497"/>
      <c r="B45" s="499"/>
      <c r="C45" s="78"/>
      <c r="D45" s="78"/>
      <c r="E45" s="79"/>
    </row>
    <row r="46" spans="1:5" ht="27" customHeight="1">
      <c r="A46" s="497"/>
      <c r="B46" s="499"/>
      <c r="C46" s="78"/>
      <c r="D46" s="78"/>
      <c r="E46" s="79"/>
    </row>
    <row r="47" spans="1:5" ht="27" customHeight="1">
      <c r="A47" s="497"/>
      <c r="B47" s="499"/>
      <c r="C47" s="78"/>
      <c r="D47" s="78"/>
      <c r="E47" s="79"/>
    </row>
    <row r="48" spans="1:5" ht="27" customHeight="1">
      <c r="A48" s="497"/>
      <c r="B48" s="499"/>
      <c r="C48" s="78"/>
      <c r="D48" s="78"/>
      <c r="E48" s="79"/>
    </row>
    <row r="49" spans="1:5" ht="27" customHeight="1">
      <c r="A49" s="497"/>
      <c r="B49" s="499"/>
      <c r="C49" s="78"/>
      <c r="D49" s="78"/>
      <c r="E49" s="79"/>
    </row>
    <row r="50" spans="1:5" ht="27" customHeight="1">
      <c r="A50" s="497"/>
      <c r="B50" s="499"/>
      <c r="C50" s="78"/>
      <c r="D50" s="78"/>
      <c r="E50" s="79"/>
    </row>
    <row r="51" spans="1:5" ht="27" customHeight="1">
      <c r="A51" s="497"/>
      <c r="B51" s="499"/>
      <c r="C51" s="78"/>
      <c r="D51" s="78"/>
      <c r="E51" s="79"/>
    </row>
    <row r="52" spans="1:5" ht="27" customHeight="1">
      <c r="A52" s="81"/>
      <c r="B52" s="82"/>
      <c r="C52" s="83">
        <f>COUNTA(C36:C51)</f>
        <v>0</v>
      </c>
      <c r="D52" s="83">
        <f>SUM(D36:D51)</f>
        <v>0</v>
      </c>
      <c r="E52" s="83">
        <f>SUM(E36:E51)</f>
        <v>0</v>
      </c>
    </row>
    <row r="53" spans="1:5" ht="27" customHeight="1">
      <c r="A53" s="497">
        <v>4</v>
      </c>
      <c r="B53" s="498"/>
      <c r="C53" s="78"/>
      <c r="D53" s="78"/>
      <c r="E53" s="79"/>
    </row>
    <row r="54" spans="1:5" ht="27" customHeight="1">
      <c r="A54" s="497"/>
      <c r="B54" s="499"/>
      <c r="C54" s="78"/>
      <c r="D54" s="78"/>
      <c r="E54" s="79"/>
    </row>
    <row r="55" spans="1:5" ht="27" customHeight="1">
      <c r="A55" s="497"/>
      <c r="B55" s="499"/>
      <c r="C55" s="78"/>
      <c r="D55" s="78"/>
      <c r="E55" s="79"/>
    </row>
    <row r="56" spans="1:5" ht="27" customHeight="1">
      <c r="A56" s="497"/>
      <c r="B56" s="499"/>
      <c r="C56" s="78"/>
      <c r="D56" s="78"/>
      <c r="E56" s="79"/>
    </row>
    <row r="57" spans="1:5" ht="27" customHeight="1">
      <c r="A57" s="497"/>
      <c r="B57" s="499"/>
      <c r="C57" s="78"/>
      <c r="D57" s="78"/>
      <c r="E57" s="79"/>
    </row>
    <row r="58" spans="1:5" ht="27" customHeight="1">
      <c r="A58" s="497"/>
      <c r="B58" s="499"/>
      <c r="C58" s="78"/>
      <c r="D58" s="78"/>
      <c r="E58" s="79"/>
    </row>
    <row r="59" spans="1:5" ht="27" customHeight="1">
      <c r="A59" s="497"/>
      <c r="B59" s="499"/>
      <c r="C59" s="78"/>
      <c r="D59" s="78"/>
      <c r="E59" s="79"/>
    </row>
    <row r="60" spans="1:5" ht="27" customHeight="1">
      <c r="A60" s="497"/>
      <c r="B60" s="499"/>
      <c r="C60" s="78"/>
      <c r="D60" s="78"/>
      <c r="E60" s="79"/>
    </row>
    <row r="61" spans="1:5" ht="27" customHeight="1">
      <c r="A61" s="497"/>
      <c r="B61" s="499"/>
      <c r="C61" s="78"/>
      <c r="D61" s="78"/>
      <c r="E61" s="79"/>
    </row>
    <row r="62" spans="1:5" ht="27" customHeight="1">
      <c r="A62" s="497"/>
      <c r="B62" s="499"/>
      <c r="C62" s="78"/>
      <c r="D62" s="78"/>
      <c r="E62" s="79"/>
    </row>
    <row r="63" spans="1:5" ht="27" customHeight="1">
      <c r="A63" s="497"/>
      <c r="B63" s="499"/>
      <c r="C63" s="78"/>
      <c r="D63" s="78"/>
      <c r="E63" s="79"/>
    </row>
    <row r="64" spans="1:5" ht="27" customHeight="1">
      <c r="A64" s="497"/>
      <c r="B64" s="499"/>
      <c r="C64" s="78"/>
      <c r="D64" s="78"/>
      <c r="E64" s="79"/>
    </row>
    <row r="65" spans="1:5" ht="27" customHeight="1">
      <c r="A65" s="497"/>
      <c r="B65" s="499"/>
      <c r="C65" s="78"/>
      <c r="D65" s="78"/>
      <c r="E65" s="79"/>
    </row>
    <row r="66" spans="1:5" ht="27" customHeight="1">
      <c r="A66" s="497"/>
      <c r="B66" s="499"/>
      <c r="C66" s="78"/>
      <c r="D66" s="78"/>
      <c r="E66" s="79"/>
    </row>
    <row r="67" spans="1:5" ht="27" customHeight="1">
      <c r="A67" s="497"/>
      <c r="B67" s="499"/>
      <c r="C67" s="78"/>
      <c r="D67" s="78"/>
      <c r="E67" s="79"/>
    </row>
    <row r="68" spans="1:5" ht="27" customHeight="1">
      <c r="A68" s="497"/>
      <c r="B68" s="499"/>
      <c r="C68" s="78"/>
      <c r="D68" s="78"/>
      <c r="E68" s="79"/>
    </row>
    <row r="69" spans="1:5" ht="27" customHeight="1">
      <c r="A69" s="81"/>
      <c r="B69" s="82"/>
      <c r="C69" s="83">
        <f>COUNTA(C53:C68)</f>
        <v>0</v>
      </c>
      <c r="D69" s="83">
        <f>SUM(D53:D68)</f>
        <v>0</v>
      </c>
      <c r="E69" s="83">
        <f>SUM(E53:E68)</f>
        <v>0</v>
      </c>
    </row>
    <row r="70" spans="1:5" ht="27" customHeight="1">
      <c r="A70" s="497">
        <v>5</v>
      </c>
      <c r="B70" s="498"/>
      <c r="C70" s="78"/>
      <c r="D70" s="78"/>
      <c r="E70" s="79"/>
    </row>
    <row r="71" spans="1:5" ht="27" customHeight="1">
      <c r="A71" s="497"/>
      <c r="B71" s="499"/>
      <c r="C71" s="78"/>
      <c r="D71" s="78"/>
      <c r="E71" s="79"/>
    </row>
    <row r="72" spans="1:5" ht="27" customHeight="1">
      <c r="A72" s="497"/>
      <c r="B72" s="499"/>
      <c r="C72" s="78"/>
      <c r="D72" s="78"/>
      <c r="E72" s="79"/>
    </row>
    <row r="73" spans="1:5" ht="27" customHeight="1">
      <c r="A73" s="497"/>
      <c r="B73" s="499"/>
      <c r="C73" s="78"/>
      <c r="D73" s="78"/>
      <c r="E73" s="79"/>
    </row>
    <row r="74" spans="1:5" ht="27" customHeight="1">
      <c r="A74" s="497"/>
      <c r="B74" s="499"/>
      <c r="C74" s="78"/>
      <c r="D74" s="78"/>
      <c r="E74" s="79"/>
    </row>
    <row r="75" spans="1:5" ht="27" customHeight="1">
      <c r="A75" s="497"/>
      <c r="B75" s="499"/>
      <c r="C75" s="78"/>
      <c r="D75" s="78"/>
      <c r="E75" s="79"/>
    </row>
    <row r="76" spans="1:5" ht="27" customHeight="1">
      <c r="A76" s="497"/>
      <c r="B76" s="499"/>
      <c r="C76" s="78"/>
      <c r="D76" s="78"/>
      <c r="E76" s="79"/>
    </row>
    <row r="77" spans="1:5" ht="27" customHeight="1">
      <c r="A77" s="497"/>
      <c r="B77" s="499"/>
      <c r="C77" s="78"/>
      <c r="D77" s="78"/>
      <c r="E77" s="79"/>
    </row>
    <row r="78" spans="1:5" ht="27" customHeight="1">
      <c r="A78" s="497"/>
      <c r="B78" s="499"/>
      <c r="C78" s="78"/>
      <c r="D78" s="78"/>
      <c r="E78" s="79"/>
    </row>
    <row r="79" spans="1:5" ht="27" customHeight="1">
      <c r="A79" s="497"/>
      <c r="B79" s="499"/>
      <c r="C79" s="78"/>
      <c r="D79" s="78"/>
      <c r="E79" s="79"/>
    </row>
    <row r="80" spans="1:5" ht="27" customHeight="1">
      <c r="A80" s="497"/>
      <c r="B80" s="499"/>
      <c r="C80" s="78"/>
      <c r="D80" s="78"/>
      <c r="E80" s="79"/>
    </row>
    <row r="81" spans="1:5" ht="27" customHeight="1">
      <c r="A81" s="497"/>
      <c r="B81" s="499"/>
      <c r="C81" s="78"/>
      <c r="D81" s="78"/>
      <c r="E81" s="79"/>
    </row>
    <row r="82" spans="1:5" ht="27" customHeight="1">
      <c r="A82" s="497"/>
      <c r="B82" s="499"/>
      <c r="C82" s="78"/>
      <c r="D82" s="78"/>
      <c r="E82" s="79"/>
    </row>
    <row r="83" spans="1:5" ht="27" customHeight="1">
      <c r="A83" s="497"/>
      <c r="B83" s="499"/>
      <c r="C83" s="78"/>
      <c r="D83" s="78"/>
      <c r="E83" s="79"/>
    </row>
    <row r="84" spans="1:5" ht="27" customHeight="1">
      <c r="A84" s="497"/>
      <c r="B84" s="499"/>
      <c r="C84" s="78"/>
      <c r="D84" s="78"/>
      <c r="E84" s="79"/>
    </row>
    <row r="85" spans="1:5" ht="27" customHeight="1">
      <c r="A85" s="497"/>
      <c r="B85" s="499"/>
      <c r="C85" s="78"/>
      <c r="D85" s="78"/>
      <c r="E85" s="79"/>
    </row>
    <row r="86" spans="1:5" ht="27" customHeight="1">
      <c r="A86" s="81"/>
      <c r="B86" s="82"/>
      <c r="C86" s="83">
        <f>COUNTA(C70:C85)</f>
        <v>0</v>
      </c>
      <c r="D86" s="83">
        <f>SUM(D70:D85)</f>
        <v>0</v>
      </c>
      <c r="E86" s="83">
        <f>SUM(E70:E85)</f>
        <v>0</v>
      </c>
    </row>
    <row r="87" spans="1:5" ht="27" customHeight="1">
      <c r="A87" s="497">
        <v>6</v>
      </c>
      <c r="B87" s="498"/>
      <c r="C87" s="78"/>
      <c r="D87" s="78"/>
      <c r="E87" s="79"/>
    </row>
    <row r="88" spans="1:5" ht="27" customHeight="1">
      <c r="A88" s="497"/>
      <c r="B88" s="499"/>
      <c r="C88" s="78"/>
      <c r="D88" s="78"/>
      <c r="E88" s="79"/>
    </row>
    <row r="89" spans="1:5" ht="27" customHeight="1">
      <c r="A89" s="497"/>
      <c r="B89" s="499"/>
      <c r="C89" s="78"/>
      <c r="D89" s="78"/>
      <c r="E89" s="79"/>
    </row>
    <row r="90" spans="1:5" ht="27" customHeight="1">
      <c r="A90" s="497"/>
      <c r="B90" s="499"/>
      <c r="C90" s="78"/>
      <c r="D90" s="78"/>
      <c r="E90" s="79"/>
    </row>
    <row r="91" spans="1:5" ht="27" customHeight="1">
      <c r="A91" s="497"/>
      <c r="B91" s="499"/>
      <c r="C91" s="78"/>
      <c r="D91" s="78"/>
      <c r="E91" s="79"/>
    </row>
    <row r="92" spans="1:5" ht="27" customHeight="1">
      <c r="A92" s="497"/>
      <c r="B92" s="499"/>
      <c r="C92" s="78"/>
      <c r="D92" s="78"/>
      <c r="E92" s="79"/>
    </row>
    <row r="93" spans="1:5" ht="27" customHeight="1">
      <c r="A93" s="497"/>
      <c r="B93" s="499"/>
      <c r="C93" s="78"/>
      <c r="D93" s="78"/>
      <c r="E93" s="79"/>
    </row>
    <row r="94" spans="1:5" ht="27" customHeight="1">
      <c r="A94" s="497"/>
      <c r="B94" s="499"/>
      <c r="C94" s="78"/>
      <c r="D94" s="78"/>
      <c r="E94" s="79"/>
    </row>
    <row r="95" spans="1:5" ht="27" customHeight="1">
      <c r="A95" s="497"/>
      <c r="B95" s="499"/>
      <c r="C95" s="78"/>
      <c r="D95" s="78"/>
      <c r="E95" s="79"/>
    </row>
    <row r="96" spans="1:5" ht="27" customHeight="1">
      <c r="A96" s="497"/>
      <c r="B96" s="499"/>
      <c r="C96" s="78"/>
      <c r="D96" s="78"/>
      <c r="E96" s="79"/>
    </row>
    <row r="97" spans="1:5" ht="27" customHeight="1">
      <c r="A97" s="497"/>
      <c r="B97" s="499"/>
      <c r="C97" s="78"/>
      <c r="D97" s="78"/>
      <c r="E97" s="79"/>
    </row>
    <row r="98" spans="1:5" ht="27" customHeight="1">
      <c r="A98" s="497"/>
      <c r="B98" s="499"/>
      <c r="C98" s="78"/>
      <c r="D98" s="78"/>
      <c r="E98" s="79"/>
    </row>
    <row r="99" spans="1:5" ht="27" customHeight="1">
      <c r="A99" s="497"/>
      <c r="B99" s="499"/>
      <c r="C99" s="78"/>
      <c r="D99" s="78"/>
      <c r="E99" s="79"/>
    </row>
    <row r="100" spans="1:5" ht="27" customHeight="1">
      <c r="A100" s="497"/>
      <c r="B100" s="499"/>
      <c r="C100" s="78"/>
      <c r="D100" s="78"/>
      <c r="E100" s="79"/>
    </row>
    <row r="101" spans="1:5" ht="27" customHeight="1">
      <c r="A101" s="497"/>
      <c r="B101" s="499"/>
      <c r="C101" s="78"/>
      <c r="D101" s="78"/>
      <c r="E101" s="79"/>
    </row>
    <row r="102" spans="1:5" ht="27" customHeight="1">
      <c r="A102" s="497"/>
      <c r="B102" s="499"/>
      <c r="C102" s="78"/>
      <c r="D102" s="78"/>
      <c r="E102" s="79"/>
    </row>
    <row r="103" spans="1:5" ht="27" customHeight="1">
      <c r="A103" s="81"/>
      <c r="B103" s="82"/>
      <c r="C103" s="83">
        <f>COUNTA(C87:C102)</f>
        <v>0</v>
      </c>
      <c r="D103" s="83">
        <f>SUM(D87:D102)</f>
        <v>0</v>
      </c>
      <c r="E103" s="83">
        <f>SUM(E87:E102)</f>
        <v>0</v>
      </c>
    </row>
    <row r="104" spans="1:5" ht="27" customHeight="1">
      <c r="A104" s="497">
        <v>7</v>
      </c>
      <c r="B104" s="498"/>
      <c r="C104" s="78"/>
      <c r="D104" s="78"/>
      <c r="E104" s="79"/>
    </row>
    <row r="105" spans="1:5" ht="27" customHeight="1">
      <c r="A105" s="497"/>
      <c r="B105" s="499"/>
      <c r="C105" s="78"/>
      <c r="D105" s="78"/>
      <c r="E105" s="79"/>
    </row>
    <row r="106" spans="1:5" ht="27" customHeight="1">
      <c r="A106" s="497"/>
      <c r="B106" s="499"/>
      <c r="C106" s="78"/>
      <c r="D106" s="78"/>
      <c r="E106" s="79"/>
    </row>
    <row r="107" spans="1:5" ht="27" customHeight="1">
      <c r="A107" s="497"/>
      <c r="B107" s="499"/>
      <c r="C107" s="78"/>
      <c r="D107" s="78"/>
      <c r="E107" s="79"/>
    </row>
    <row r="108" spans="1:5" ht="27" customHeight="1">
      <c r="A108" s="497"/>
      <c r="B108" s="499"/>
      <c r="C108" s="78"/>
      <c r="D108" s="78"/>
      <c r="E108" s="79"/>
    </row>
    <row r="109" spans="1:5" ht="27" customHeight="1">
      <c r="A109" s="497"/>
      <c r="B109" s="499"/>
      <c r="C109" s="78"/>
      <c r="D109" s="78"/>
      <c r="E109" s="79"/>
    </row>
    <row r="110" spans="1:5" ht="27" customHeight="1">
      <c r="A110" s="497"/>
      <c r="B110" s="499"/>
      <c r="C110" s="78"/>
      <c r="D110" s="78"/>
      <c r="E110" s="79"/>
    </row>
    <row r="111" spans="1:5" ht="27" customHeight="1">
      <c r="A111" s="497"/>
      <c r="B111" s="499"/>
      <c r="C111" s="78"/>
      <c r="D111" s="78"/>
      <c r="E111" s="79"/>
    </row>
    <row r="112" spans="1:5" ht="27" customHeight="1">
      <c r="A112" s="497"/>
      <c r="B112" s="499"/>
      <c r="C112" s="78"/>
      <c r="D112" s="78"/>
      <c r="E112" s="79"/>
    </row>
    <row r="113" spans="1:5" ht="27" customHeight="1">
      <c r="A113" s="497"/>
      <c r="B113" s="499"/>
      <c r="C113" s="78"/>
      <c r="D113" s="78"/>
      <c r="E113" s="79"/>
    </row>
    <row r="114" spans="1:5" ht="27" customHeight="1">
      <c r="A114" s="497"/>
      <c r="B114" s="499"/>
      <c r="C114" s="78"/>
      <c r="D114" s="78"/>
      <c r="E114" s="79"/>
    </row>
    <row r="115" spans="1:5" ht="27" customHeight="1">
      <c r="A115" s="497"/>
      <c r="B115" s="499"/>
      <c r="C115" s="78"/>
      <c r="D115" s="78"/>
      <c r="E115" s="79"/>
    </row>
    <row r="116" spans="1:5" ht="27" customHeight="1">
      <c r="A116" s="497"/>
      <c r="B116" s="499"/>
      <c r="C116" s="78"/>
      <c r="D116" s="78"/>
      <c r="E116" s="79"/>
    </row>
    <row r="117" spans="1:5" ht="27" customHeight="1">
      <c r="A117" s="497"/>
      <c r="B117" s="499"/>
      <c r="C117" s="78"/>
      <c r="D117" s="78"/>
      <c r="E117" s="79"/>
    </row>
    <row r="118" spans="1:5" ht="27" customHeight="1">
      <c r="A118" s="497"/>
      <c r="B118" s="499"/>
      <c r="C118" s="78"/>
      <c r="D118" s="78"/>
      <c r="E118" s="79"/>
    </row>
    <row r="119" spans="1:5" ht="27" customHeight="1">
      <c r="A119" s="497"/>
      <c r="B119" s="499"/>
      <c r="C119" s="78"/>
      <c r="D119" s="78"/>
      <c r="E119" s="79"/>
    </row>
    <row r="120" spans="1:5" ht="27" customHeight="1">
      <c r="A120" s="81"/>
      <c r="B120" s="82"/>
      <c r="C120" s="83">
        <f>COUNTA(C104:C119)</f>
        <v>0</v>
      </c>
      <c r="D120" s="83">
        <f>SUM(D104:D119)</f>
        <v>0</v>
      </c>
      <c r="E120" s="83">
        <f>SUM(E104:E119)</f>
        <v>0</v>
      </c>
    </row>
    <row r="121" spans="1:5" ht="27" customHeight="1">
      <c r="A121" s="497">
        <v>8</v>
      </c>
      <c r="B121" s="498"/>
      <c r="C121" s="78"/>
      <c r="D121" s="78"/>
      <c r="E121" s="79"/>
    </row>
    <row r="122" spans="1:5" ht="27" customHeight="1">
      <c r="A122" s="497"/>
      <c r="B122" s="499"/>
      <c r="C122" s="78"/>
      <c r="D122" s="78"/>
      <c r="E122" s="79"/>
    </row>
    <row r="123" spans="1:5" ht="27" customHeight="1">
      <c r="A123" s="497"/>
      <c r="B123" s="499"/>
      <c r="C123" s="78"/>
      <c r="D123" s="78"/>
      <c r="E123" s="79"/>
    </row>
    <row r="124" spans="1:5" ht="27" customHeight="1">
      <c r="A124" s="497"/>
      <c r="B124" s="499"/>
      <c r="C124" s="78"/>
      <c r="D124" s="78"/>
      <c r="E124" s="79"/>
    </row>
    <row r="125" spans="1:5" ht="27" customHeight="1">
      <c r="A125" s="497"/>
      <c r="B125" s="499"/>
      <c r="C125" s="78"/>
      <c r="D125" s="78"/>
      <c r="E125" s="79"/>
    </row>
    <row r="126" spans="1:5" ht="27" customHeight="1">
      <c r="A126" s="497"/>
      <c r="B126" s="499"/>
      <c r="C126" s="78"/>
      <c r="D126" s="78"/>
      <c r="E126" s="79"/>
    </row>
    <row r="127" spans="1:5" ht="27" customHeight="1">
      <c r="A127" s="497"/>
      <c r="B127" s="499"/>
      <c r="C127" s="78"/>
      <c r="D127" s="78"/>
      <c r="E127" s="79"/>
    </row>
    <row r="128" spans="1:5" ht="27" customHeight="1">
      <c r="A128" s="497"/>
      <c r="B128" s="499"/>
      <c r="C128" s="78"/>
      <c r="D128" s="78"/>
      <c r="E128" s="79"/>
    </row>
    <row r="129" spans="1:5" ht="27" customHeight="1">
      <c r="A129" s="497"/>
      <c r="B129" s="499"/>
      <c r="C129" s="78"/>
      <c r="D129" s="78"/>
      <c r="E129" s="79"/>
    </row>
    <row r="130" spans="1:5" ht="27" customHeight="1">
      <c r="A130" s="497"/>
      <c r="B130" s="499"/>
      <c r="C130" s="78"/>
      <c r="D130" s="78"/>
      <c r="E130" s="79"/>
    </row>
    <row r="131" spans="1:5" ht="27" customHeight="1">
      <c r="A131" s="497"/>
      <c r="B131" s="499"/>
      <c r="C131" s="78"/>
      <c r="D131" s="78"/>
      <c r="E131" s="79"/>
    </row>
    <row r="132" spans="1:5" ht="27" customHeight="1">
      <c r="A132" s="497"/>
      <c r="B132" s="499"/>
      <c r="C132" s="78"/>
      <c r="D132" s="78"/>
      <c r="E132" s="79"/>
    </row>
    <row r="133" spans="1:5" ht="27" customHeight="1">
      <c r="A133" s="497"/>
      <c r="B133" s="499"/>
      <c r="C133" s="78"/>
      <c r="D133" s="78"/>
      <c r="E133" s="79"/>
    </row>
    <row r="134" spans="1:5" ht="27" customHeight="1">
      <c r="A134" s="497"/>
      <c r="B134" s="499"/>
      <c r="C134" s="78"/>
      <c r="D134" s="78"/>
      <c r="E134" s="79"/>
    </row>
    <row r="135" spans="1:5" ht="27" customHeight="1">
      <c r="A135" s="497"/>
      <c r="B135" s="499"/>
      <c r="C135" s="78"/>
      <c r="D135" s="78"/>
      <c r="E135" s="79"/>
    </row>
    <row r="136" spans="1:5" ht="27" customHeight="1">
      <c r="A136" s="497"/>
      <c r="B136" s="499"/>
      <c r="C136" s="78"/>
      <c r="D136" s="78"/>
      <c r="E136" s="79"/>
    </row>
    <row r="137" spans="1:5" ht="27" customHeight="1">
      <c r="A137" s="81"/>
      <c r="B137" s="82"/>
      <c r="C137" s="83">
        <f>COUNTA(C121:C136)</f>
        <v>0</v>
      </c>
      <c r="D137" s="83">
        <f>SUM(D121:D136)</f>
        <v>0</v>
      </c>
      <c r="E137" s="83">
        <f>SUM(E121:E136)</f>
        <v>0</v>
      </c>
    </row>
    <row r="138" spans="1:5" ht="27" customHeight="1">
      <c r="A138" s="497">
        <v>9</v>
      </c>
      <c r="B138" s="498"/>
      <c r="C138" s="78"/>
      <c r="D138" s="78"/>
      <c r="E138" s="79"/>
    </row>
    <row r="139" spans="1:5" ht="27" customHeight="1">
      <c r="A139" s="497"/>
      <c r="B139" s="499"/>
      <c r="C139" s="78"/>
      <c r="D139" s="78"/>
      <c r="E139" s="79"/>
    </row>
    <row r="140" spans="1:5" ht="27" customHeight="1">
      <c r="A140" s="497"/>
      <c r="B140" s="499"/>
      <c r="C140" s="78"/>
      <c r="D140" s="78"/>
      <c r="E140" s="79"/>
    </row>
    <row r="141" spans="1:5" ht="27" customHeight="1">
      <c r="A141" s="497"/>
      <c r="B141" s="499"/>
      <c r="C141" s="78"/>
      <c r="D141" s="78"/>
      <c r="E141" s="79"/>
    </row>
    <row r="142" spans="1:5" ht="27" customHeight="1">
      <c r="A142" s="497"/>
      <c r="B142" s="499"/>
      <c r="C142" s="78"/>
      <c r="D142" s="78"/>
      <c r="E142" s="79"/>
    </row>
    <row r="143" spans="1:5" ht="27" customHeight="1">
      <c r="A143" s="497"/>
      <c r="B143" s="499"/>
      <c r="C143" s="78"/>
      <c r="D143" s="78"/>
      <c r="E143" s="79"/>
    </row>
    <row r="144" spans="1:5" ht="27" customHeight="1">
      <c r="A144" s="497"/>
      <c r="B144" s="499"/>
      <c r="C144" s="78"/>
      <c r="D144" s="78"/>
      <c r="E144" s="79"/>
    </row>
    <row r="145" spans="1:5" ht="27" customHeight="1">
      <c r="A145" s="497"/>
      <c r="B145" s="499"/>
      <c r="C145" s="78"/>
      <c r="D145" s="78"/>
      <c r="E145" s="79"/>
    </row>
    <row r="146" spans="1:5" ht="27" customHeight="1">
      <c r="A146" s="497"/>
      <c r="B146" s="499"/>
      <c r="C146" s="78"/>
      <c r="D146" s="78"/>
      <c r="E146" s="79"/>
    </row>
    <row r="147" spans="1:5" ht="27" customHeight="1">
      <c r="A147" s="497"/>
      <c r="B147" s="499"/>
      <c r="C147" s="78"/>
      <c r="D147" s="78"/>
      <c r="E147" s="79"/>
    </row>
    <row r="148" spans="1:5" ht="27" customHeight="1">
      <c r="A148" s="497"/>
      <c r="B148" s="499"/>
      <c r="C148" s="78"/>
      <c r="D148" s="78"/>
      <c r="E148" s="79"/>
    </row>
    <row r="149" spans="1:5" ht="27" customHeight="1">
      <c r="A149" s="497"/>
      <c r="B149" s="499"/>
      <c r="C149" s="78"/>
      <c r="D149" s="78"/>
      <c r="E149" s="79"/>
    </row>
    <row r="150" spans="1:5" ht="27" customHeight="1">
      <c r="A150" s="497"/>
      <c r="B150" s="499"/>
      <c r="C150" s="78"/>
      <c r="D150" s="78"/>
      <c r="E150" s="79"/>
    </row>
    <row r="151" spans="1:5" ht="27" customHeight="1">
      <c r="A151" s="497"/>
      <c r="B151" s="499"/>
      <c r="C151" s="78"/>
      <c r="D151" s="78"/>
      <c r="E151" s="79"/>
    </row>
    <row r="152" spans="1:5" ht="27" customHeight="1">
      <c r="A152" s="497"/>
      <c r="B152" s="499"/>
      <c r="C152" s="78"/>
      <c r="D152" s="78"/>
      <c r="E152" s="79"/>
    </row>
    <row r="153" spans="1:5" ht="27" customHeight="1">
      <c r="A153" s="497"/>
      <c r="B153" s="499"/>
      <c r="C153" s="78"/>
      <c r="D153" s="78"/>
      <c r="E153" s="79"/>
    </row>
    <row r="154" spans="1:5" ht="27" customHeight="1">
      <c r="A154" s="81"/>
      <c r="B154" s="82"/>
      <c r="C154" s="83">
        <f>COUNTA(C138:C153)</f>
        <v>0</v>
      </c>
      <c r="D154" s="83">
        <f>SUM(D138:D153)</f>
        <v>0</v>
      </c>
      <c r="E154" s="83">
        <f>SUM(E138:E153)</f>
        <v>0</v>
      </c>
    </row>
    <row r="155" spans="1:5" ht="27" customHeight="1">
      <c r="A155" s="497">
        <v>10</v>
      </c>
      <c r="B155" s="498"/>
      <c r="C155" s="78"/>
      <c r="D155" s="78"/>
      <c r="E155" s="79"/>
    </row>
    <row r="156" spans="1:5" ht="27" customHeight="1">
      <c r="A156" s="497"/>
      <c r="B156" s="499"/>
      <c r="C156" s="78"/>
      <c r="D156" s="78"/>
      <c r="E156" s="79"/>
    </row>
    <row r="157" spans="1:5" ht="27" customHeight="1">
      <c r="A157" s="497"/>
      <c r="B157" s="499"/>
      <c r="C157" s="78"/>
      <c r="D157" s="78"/>
      <c r="E157" s="79"/>
    </row>
    <row r="158" spans="1:5" ht="27" customHeight="1">
      <c r="A158" s="497"/>
      <c r="B158" s="499"/>
      <c r="C158" s="78"/>
      <c r="D158" s="78"/>
      <c r="E158" s="79"/>
    </row>
    <row r="159" spans="1:5" ht="27" customHeight="1">
      <c r="A159" s="497"/>
      <c r="B159" s="499"/>
      <c r="C159" s="78"/>
      <c r="D159" s="78"/>
      <c r="E159" s="79"/>
    </row>
    <row r="160" spans="1:5" ht="27" customHeight="1">
      <c r="A160" s="497"/>
      <c r="B160" s="499"/>
      <c r="C160" s="78"/>
      <c r="D160" s="78"/>
      <c r="E160" s="79"/>
    </row>
    <row r="161" spans="1:5" ht="27" customHeight="1">
      <c r="A161" s="497"/>
      <c r="B161" s="499"/>
      <c r="C161" s="78"/>
      <c r="D161" s="78"/>
      <c r="E161" s="79"/>
    </row>
    <row r="162" spans="1:5" ht="27" customHeight="1">
      <c r="A162" s="497"/>
      <c r="B162" s="499"/>
      <c r="C162" s="78"/>
      <c r="D162" s="78"/>
      <c r="E162" s="79"/>
    </row>
    <row r="163" spans="1:5" ht="27" customHeight="1">
      <c r="A163" s="497"/>
      <c r="B163" s="499"/>
      <c r="C163" s="78"/>
      <c r="D163" s="78"/>
      <c r="E163" s="79"/>
    </row>
    <row r="164" spans="1:5" ht="27" customHeight="1">
      <c r="A164" s="497"/>
      <c r="B164" s="499"/>
      <c r="C164" s="78"/>
      <c r="D164" s="78"/>
      <c r="E164" s="79"/>
    </row>
    <row r="165" spans="1:5" ht="27" customHeight="1">
      <c r="A165" s="497"/>
      <c r="B165" s="499"/>
      <c r="C165" s="78"/>
      <c r="D165" s="78"/>
      <c r="E165" s="79"/>
    </row>
    <row r="166" spans="1:5" ht="27" customHeight="1">
      <c r="A166" s="497"/>
      <c r="B166" s="499"/>
      <c r="C166" s="78"/>
      <c r="D166" s="78"/>
      <c r="E166" s="79"/>
    </row>
    <row r="167" spans="1:5" ht="27" customHeight="1">
      <c r="A167" s="497"/>
      <c r="B167" s="499"/>
      <c r="C167" s="78"/>
      <c r="D167" s="78"/>
      <c r="E167" s="79"/>
    </row>
    <row r="168" spans="1:5" ht="27" customHeight="1">
      <c r="A168" s="497"/>
      <c r="B168" s="499"/>
      <c r="C168" s="78"/>
      <c r="D168" s="78"/>
      <c r="E168" s="79"/>
    </row>
    <row r="169" spans="1:5" ht="27" customHeight="1">
      <c r="A169" s="497"/>
      <c r="B169" s="499"/>
      <c r="C169" s="78"/>
      <c r="D169" s="78"/>
      <c r="E169" s="79"/>
    </row>
    <row r="170" spans="1:5" ht="27" customHeight="1">
      <c r="A170" s="497"/>
      <c r="B170" s="499"/>
      <c r="C170" s="78"/>
      <c r="D170" s="78"/>
      <c r="E170" s="79"/>
    </row>
    <row r="171" spans="1:5" ht="27" customHeight="1">
      <c r="A171" s="81"/>
      <c r="B171" s="82"/>
      <c r="C171" s="83">
        <f>COUNTA(C155:C170)</f>
        <v>0</v>
      </c>
      <c r="D171" s="83">
        <f>SUM(D155:D170)</f>
        <v>0</v>
      </c>
      <c r="E171" s="83">
        <f>SUM(E155:E170)</f>
        <v>0</v>
      </c>
    </row>
    <row r="172" spans="1:5" ht="27" customHeight="1">
      <c r="A172" s="497">
        <v>11</v>
      </c>
      <c r="B172" s="498"/>
      <c r="C172" s="78"/>
      <c r="D172" s="78"/>
      <c r="E172" s="79"/>
    </row>
    <row r="173" spans="1:5" ht="27" customHeight="1">
      <c r="A173" s="497"/>
      <c r="B173" s="499"/>
      <c r="C173" s="78"/>
      <c r="D173" s="78"/>
      <c r="E173" s="79"/>
    </row>
    <row r="174" spans="1:5" ht="27" customHeight="1">
      <c r="A174" s="497"/>
      <c r="B174" s="499"/>
      <c r="C174" s="78"/>
      <c r="D174" s="78"/>
      <c r="E174" s="79"/>
    </row>
    <row r="175" spans="1:5" ht="27" customHeight="1">
      <c r="A175" s="497"/>
      <c r="B175" s="499"/>
      <c r="C175" s="78"/>
      <c r="D175" s="78"/>
      <c r="E175" s="79"/>
    </row>
    <row r="176" spans="1:5" ht="27" customHeight="1">
      <c r="A176" s="497"/>
      <c r="B176" s="499"/>
      <c r="C176" s="78"/>
      <c r="D176" s="78"/>
      <c r="E176" s="79"/>
    </row>
    <row r="177" spans="1:5" ht="27" customHeight="1">
      <c r="A177" s="497"/>
      <c r="B177" s="499"/>
      <c r="C177" s="78"/>
      <c r="D177" s="78"/>
      <c r="E177" s="79"/>
    </row>
    <row r="178" spans="1:5" ht="27" customHeight="1">
      <c r="A178" s="497"/>
      <c r="B178" s="499"/>
      <c r="C178" s="78"/>
      <c r="D178" s="78"/>
      <c r="E178" s="79"/>
    </row>
    <row r="179" spans="1:5" ht="27" customHeight="1">
      <c r="A179" s="497"/>
      <c r="B179" s="499"/>
      <c r="C179" s="78"/>
      <c r="D179" s="78"/>
      <c r="E179" s="79"/>
    </row>
    <row r="180" spans="1:5" ht="27" customHeight="1">
      <c r="A180" s="497"/>
      <c r="B180" s="499"/>
      <c r="C180" s="78"/>
      <c r="D180" s="78"/>
      <c r="E180" s="79"/>
    </row>
    <row r="181" spans="1:5" ht="27" customHeight="1">
      <c r="A181" s="497"/>
      <c r="B181" s="499"/>
      <c r="C181" s="78"/>
      <c r="D181" s="78"/>
      <c r="E181" s="79"/>
    </row>
    <row r="182" spans="1:5" ht="27" customHeight="1">
      <c r="A182" s="497"/>
      <c r="B182" s="499"/>
      <c r="C182" s="78"/>
      <c r="D182" s="78"/>
      <c r="E182" s="79"/>
    </row>
    <row r="183" spans="1:5" ht="27" customHeight="1">
      <c r="A183" s="497"/>
      <c r="B183" s="499"/>
      <c r="C183" s="78"/>
      <c r="D183" s="78"/>
      <c r="E183" s="79"/>
    </row>
    <row r="184" spans="1:5" ht="27" customHeight="1">
      <c r="A184" s="497"/>
      <c r="B184" s="499"/>
      <c r="C184" s="78"/>
      <c r="D184" s="78"/>
      <c r="E184" s="79"/>
    </row>
    <row r="185" spans="1:5" ht="27" customHeight="1">
      <c r="A185" s="497"/>
      <c r="B185" s="499"/>
      <c r="C185" s="78"/>
      <c r="D185" s="78"/>
      <c r="E185" s="79"/>
    </row>
    <row r="186" spans="1:5" ht="27" customHeight="1">
      <c r="A186" s="497"/>
      <c r="B186" s="499"/>
      <c r="C186" s="78"/>
      <c r="D186" s="78"/>
      <c r="E186" s="79"/>
    </row>
    <row r="187" spans="1:5" ht="27" customHeight="1">
      <c r="A187" s="497"/>
      <c r="B187" s="499"/>
      <c r="C187" s="78"/>
      <c r="D187" s="78"/>
      <c r="E187" s="79"/>
    </row>
    <row r="188" spans="1:5" ht="27" customHeight="1">
      <c r="A188" s="81"/>
      <c r="B188" s="82"/>
      <c r="C188" s="83">
        <f>COUNTA(C172:C187)</f>
        <v>0</v>
      </c>
      <c r="D188" s="83">
        <f>SUM(D172:D187)</f>
        <v>0</v>
      </c>
      <c r="E188" s="83">
        <f>SUM(E172:E187)</f>
        <v>0</v>
      </c>
    </row>
    <row r="189" spans="1:5" ht="27" customHeight="1">
      <c r="A189" s="497">
        <v>12</v>
      </c>
      <c r="B189" s="498"/>
      <c r="C189" s="78"/>
      <c r="D189" s="78"/>
      <c r="E189" s="79"/>
    </row>
    <row r="190" spans="1:5" ht="27" customHeight="1">
      <c r="A190" s="497"/>
      <c r="B190" s="499"/>
      <c r="C190" s="78"/>
      <c r="D190" s="78"/>
      <c r="E190" s="79"/>
    </row>
    <row r="191" spans="1:5" ht="27" customHeight="1">
      <c r="A191" s="497"/>
      <c r="B191" s="499"/>
      <c r="C191" s="78"/>
      <c r="D191" s="78"/>
      <c r="E191" s="79"/>
    </row>
    <row r="192" spans="1:5" ht="27" customHeight="1">
      <c r="A192" s="497"/>
      <c r="B192" s="499"/>
      <c r="C192" s="78"/>
      <c r="D192" s="78"/>
      <c r="E192" s="79"/>
    </row>
    <row r="193" spans="1:5" ht="27" customHeight="1">
      <c r="A193" s="497"/>
      <c r="B193" s="499"/>
      <c r="C193" s="78"/>
      <c r="D193" s="78"/>
      <c r="E193" s="79"/>
    </row>
    <row r="194" spans="1:5" ht="27" customHeight="1">
      <c r="A194" s="497"/>
      <c r="B194" s="499"/>
      <c r="C194" s="78"/>
      <c r="D194" s="78"/>
      <c r="E194" s="79"/>
    </row>
    <row r="195" spans="1:5" ht="27" customHeight="1">
      <c r="A195" s="497"/>
      <c r="B195" s="499"/>
      <c r="C195" s="78"/>
      <c r="D195" s="78"/>
      <c r="E195" s="79"/>
    </row>
    <row r="196" spans="1:5" ht="27" customHeight="1">
      <c r="A196" s="497"/>
      <c r="B196" s="499"/>
      <c r="C196" s="78"/>
      <c r="D196" s="78"/>
      <c r="E196" s="79"/>
    </row>
    <row r="197" spans="1:5" ht="27" customHeight="1">
      <c r="A197" s="497"/>
      <c r="B197" s="499"/>
      <c r="C197" s="78"/>
      <c r="D197" s="78"/>
      <c r="E197" s="79"/>
    </row>
    <row r="198" spans="1:5" ht="27" customHeight="1">
      <c r="A198" s="497"/>
      <c r="B198" s="499"/>
      <c r="C198" s="78"/>
      <c r="D198" s="78"/>
      <c r="E198" s="79"/>
    </row>
    <row r="199" spans="1:5" ht="27" customHeight="1">
      <c r="A199" s="497"/>
      <c r="B199" s="499"/>
      <c r="C199" s="78"/>
      <c r="D199" s="78"/>
      <c r="E199" s="79"/>
    </row>
    <row r="200" spans="1:5" ht="27" customHeight="1">
      <c r="A200" s="497"/>
      <c r="B200" s="499"/>
      <c r="C200" s="78"/>
      <c r="D200" s="78"/>
      <c r="E200" s="79"/>
    </row>
    <row r="201" spans="1:5" ht="27" customHeight="1">
      <c r="A201" s="497"/>
      <c r="B201" s="499"/>
      <c r="C201" s="78"/>
      <c r="D201" s="78"/>
      <c r="E201" s="79"/>
    </row>
    <row r="202" spans="1:5" ht="27" customHeight="1">
      <c r="A202" s="497"/>
      <c r="B202" s="499"/>
      <c r="C202" s="78"/>
      <c r="D202" s="78"/>
      <c r="E202" s="79"/>
    </row>
    <row r="203" spans="1:5" ht="27" customHeight="1">
      <c r="A203" s="497"/>
      <c r="B203" s="499"/>
      <c r="C203" s="78"/>
      <c r="D203" s="78"/>
      <c r="E203" s="79"/>
    </row>
    <row r="204" spans="1:5" ht="27" customHeight="1">
      <c r="A204" s="497"/>
      <c r="B204" s="499"/>
      <c r="C204" s="78"/>
      <c r="D204" s="78"/>
      <c r="E204" s="79"/>
    </row>
    <row r="205" spans="1:5" ht="27" customHeight="1">
      <c r="A205" s="81"/>
      <c r="B205" s="82"/>
      <c r="C205" s="83">
        <f>COUNTA(C189:C204)</f>
        <v>0</v>
      </c>
      <c r="D205" s="83">
        <f>SUM(D189:D204)</f>
        <v>0</v>
      </c>
      <c r="E205" s="83">
        <f>SUM(E189:E204)</f>
        <v>0</v>
      </c>
    </row>
    <row r="206" spans="1:5" ht="27" customHeight="1">
      <c r="A206" s="497">
        <v>13</v>
      </c>
      <c r="B206" s="498"/>
      <c r="C206" s="78"/>
      <c r="D206" s="78"/>
      <c r="E206" s="79"/>
    </row>
    <row r="207" spans="1:5" ht="27" customHeight="1">
      <c r="A207" s="497"/>
      <c r="B207" s="499"/>
      <c r="C207" s="78"/>
      <c r="D207" s="78"/>
      <c r="E207" s="79"/>
    </row>
    <row r="208" spans="1:5" ht="27" customHeight="1">
      <c r="A208" s="497"/>
      <c r="B208" s="499"/>
      <c r="C208" s="78"/>
      <c r="D208" s="78"/>
      <c r="E208" s="79"/>
    </row>
    <row r="209" spans="1:5" ht="27" customHeight="1">
      <c r="A209" s="497"/>
      <c r="B209" s="499"/>
      <c r="C209" s="78"/>
      <c r="D209" s="78"/>
      <c r="E209" s="79"/>
    </row>
    <row r="210" spans="1:5" ht="27" customHeight="1">
      <c r="A210" s="497"/>
      <c r="B210" s="499"/>
      <c r="C210" s="78"/>
      <c r="D210" s="78"/>
      <c r="E210" s="79"/>
    </row>
    <row r="211" spans="1:5" ht="27" customHeight="1">
      <c r="A211" s="497"/>
      <c r="B211" s="499"/>
      <c r="C211" s="78"/>
      <c r="D211" s="78"/>
      <c r="E211" s="79"/>
    </row>
    <row r="212" spans="1:5" ht="27" customHeight="1">
      <c r="A212" s="497"/>
      <c r="B212" s="499"/>
      <c r="C212" s="78"/>
      <c r="D212" s="78"/>
      <c r="E212" s="79"/>
    </row>
    <row r="213" spans="1:5" ht="27" customHeight="1">
      <c r="A213" s="497"/>
      <c r="B213" s="499"/>
      <c r="C213" s="78"/>
      <c r="D213" s="78"/>
      <c r="E213" s="79"/>
    </row>
    <row r="214" spans="1:5" ht="27" customHeight="1">
      <c r="A214" s="497"/>
      <c r="B214" s="499"/>
      <c r="C214" s="78"/>
      <c r="D214" s="78"/>
      <c r="E214" s="79"/>
    </row>
    <row r="215" spans="1:5" ht="27" customHeight="1">
      <c r="A215" s="497"/>
      <c r="B215" s="499"/>
      <c r="C215" s="78"/>
      <c r="D215" s="78"/>
      <c r="E215" s="79"/>
    </row>
    <row r="216" spans="1:5" ht="27" customHeight="1">
      <c r="A216" s="497"/>
      <c r="B216" s="499"/>
      <c r="C216" s="78"/>
      <c r="D216" s="78"/>
      <c r="E216" s="79"/>
    </row>
    <row r="217" spans="1:5" ht="27" customHeight="1">
      <c r="A217" s="497"/>
      <c r="B217" s="499"/>
      <c r="C217" s="78"/>
      <c r="D217" s="78"/>
      <c r="E217" s="79"/>
    </row>
    <row r="218" spans="1:5" ht="27" customHeight="1">
      <c r="A218" s="497"/>
      <c r="B218" s="499"/>
      <c r="C218" s="78"/>
      <c r="D218" s="78"/>
      <c r="E218" s="79"/>
    </row>
    <row r="219" spans="1:5" ht="27" customHeight="1">
      <c r="A219" s="497"/>
      <c r="B219" s="499"/>
      <c r="C219" s="78"/>
      <c r="D219" s="78"/>
      <c r="E219" s="79"/>
    </row>
    <row r="220" spans="1:5" ht="27" customHeight="1">
      <c r="A220" s="497"/>
      <c r="B220" s="499"/>
      <c r="C220" s="78"/>
      <c r="D220" s="78"/>
      <c r="E220" s="79"/>
    </row>
    <row r="221" spans="1:5" ht="27" customHeight="1">
      <c r="A221" s="497"/>
      <c r="B221" s="499"/>
      <c r="C221" s="78"/>
      <c r="D221" s="78"/>
      <c r="E221" s="79"/>
    </row>
    <row r="222" spans="1:5" ht="27" customHeight="1">
      <c r="A222" s="81"/>
      <c r="B222" s="82"/>
      <c r="C222" s="83">
        <f>COUNTA(C206:C221)</f>
        <v>0</v>
      </c>
      <c r="D222" s="83">
        <f>SUM(D206:D221)</f>
        <v>0</v>
      </c>
      <c r="E222" s="83">
        <f>SUM(E206:E221)</f>
        <v>0</v>
      </c>
    </row>
    <row r="223" spans="1:5" ht="27" customHeight="1">
      <c r="A223" s="497">
        <v>14</v>
      </c>
      <c r="B223" s="498"/>
      <c r="C223" s="78"/>
      <c r="D223" s="78"/>
      <c r="E223" s="79"/>
    </row>
    <row r="224" spans="1:5" ht="27" customHeight="1">
      <c r="A224" s="497"/>
      <c r="B224" s="499"/>
      <c r="C224" s="78"/>
      <c r="D224" s="78"/>
      <c r="E224" s="79"/>
    </row>
    <row r="225" spans="1:5" ht="27" customHeight="1">
      <c r="A225" s="497"/>
      <c r="B225" s="499"/>
      <c r="C225" s="78"/>
      <c r="D225" s="78"/>
      <c r="E225" s="79"/>
    </row>
    <row r="226" spans="1:5" ht="27" customHeight="1">
      <c r="A226" s="497"/>
      <c r="B226" s="499"/>
      <c r="C226" s="78"/>
      <c r="D226" s="78"/>
      <c r="E226" s="79"/>
    </row>
    <row r="227" spans="1:5" ht="27" customHeight="1">
      <c r="A227" s="497"/>
      <c r="B227" s="499"/>
      <c r="C227" s="78"/>
      <c r="D227" s="78"/>
      <c r="E227" s="79"/>
    </row>
    <row r="228" spans="1:5" ht="27" customHeight="1">
      <c r="A228" s="497"/>
      <c r="B228" s="499"/>
      <c r="C228" s="78"/>
      <c r="D228" s="78"/>
      <c r="E228" s="79"/>
    </row>
    <row r="229" spans="1:5" ht="27" customHeight="1">
      <c r="A229" s="497"/>
      <c r="B229" s="499"/>
      <c r="C229" s="78"/>
      <c r="D229" s="78"/>
      <c r="E229" s="79"/>
    </row>
    <row r="230" spans="1:5" ht="27" customHeight="1">
      <c r="A230" s="497"/>
      <c r="B230" s="499"/>
      <c r="C230" s="78"/>
      <c r="D230" s="78"/>
      <c r="E230" s="79"/>
    </row>
    <row r="231" spans="1:5" ht="27" customHeight="1">
      <c r="A231" s="497"/>
      <c r="B231" s="499"/>
      <c r="C231" s="78"/>
      <c r="D231" s="78"/>
      <c r="E231" s="79"/>
    </row>
    <row r="232" spans="1:5" ht="27" customHeight="1">
      <c r="A232" s="497"/>
      <c r="B232" s="499"/>
      <c r="C232" s="78"/>
      <c r="D232" s="78"/>
      <c r="E232" s="79"/>
    </row>
    <row r="233" spans="1:5" ht="27" customHeight="1">
      <c r="A233" s="497"/>
      <c r="B233" s="499"/>
      <c r="C233" s="78"/>
      <c r="D233" s="78"/>
      <c r="E233" s="79"/>
    </row>
    <row r="234" spans="1:5" ht="27" customHeight="1">
      <c r="A234" s="497"/>
      <c r="B234" s="499"/>
      <c r="C234" s="78"/>
      <c r="D234" s="78"/>
      <c r="E234" s="79"/>
    </row>
    <row r="235" spans="1:5" ht="27" customHeight="1">
      <c r="A235" s="497"/>
      <c r="B235" s="499"/>
      <c r="C235" s="78"/>
      <c r="D235" s="78"/>
      <c r="E235" s="79"/>
    </row>
    <row r="236" spans="1:5" ht="27" customHeight="1">
      <c r="A236" s="497"/>
      <c r="B236" s="499"/>
      <c r="C236" s="78"/>
      <c r="D236" s="78"/>
      <c r="E236" s="79"/>
    </row>
    <row r="237" spans="1:5" ht="27" customHeight="1">
      <c r="A237" s="497"/>
      <c r="B237" s="499"/>
      <c r="C237" s="78"/>
      <c r="D237" s="78"/>
      <c r="E237" s="79"/>
    </row>
    <row r="238" spans="1:5" ht="27" customHeight="1">
      <c r="A238" s="497"/>
      <c r="B238" s="499"/>
      <c r="C238" s="78"/>
      <c r="D238" s="78"/>
      <c r="E238" s="79"/>
    </row>
    <row r="239" spans="1:5" ht="27" customHeight="1">
      <c r="A239" s="81"/>
      <c r="B239" s="82"/>
      <c r="C239" s="83">
        <f>COUNTA(C223:C238)</f>
        <v>0</v>
      </c>
      <c r="D239" s="83">
        <f>SUM(D223:D238)</f>
        <v>0</v>
      </c>
      <c r="E239" s="83">
        <f>SUM(E223:E238)</f>
        <v>0</v>
      </c>
    </row>
    <row r="240" spans="1:5" ht="27" customHeight="1">
      <c r="A240" s="497">
        <v>15</v>
      </c>
      <c r="B240" s="498"/>
      <c r="C240" s="78"/>
      <c r="D240" s="78"/>
      <c r="E240" s="79"/>
    </row>
    <row r="241" spans="1:5" ht="27" customHeight="1">
      <c r="A241" s="497"/>
      <c r="B241" s="499"/>
      <c r="C241" s="78"/>
      <c r="D241" s="78"/>
      <c r="E241" s="79"/>
    </row>
    <row r="242" spans="1:5" ht="27" customHeight="1">
      <c r="A242" s="497"/>
      <c r="B242" s="499"/>
      <c r="C242" s="78"/>
      <c r="D242" s="78"/>
      <c r="E242" s="79"/>
    </row>
    <row r="243" spans="1:5" ht="27" customHeight="1">
      <c r="A243" s="497"/>
      <c r="B243" s="499"/>
      <c r="C243" s="78"/>
      <c r="D243" s="78"/>
      <c r="E243" s="79"/>
    </row>
    <row r="244" spans="1:5" ht="27" customHeight="1">
      <c r="A244" s="497"/>
      <c r="B244" s="499"/>
      <c r="C244" s="78"/>
      <c r="D244" s="78"/>
      <c r="E244" s="79"/>
    </row>
    <row r="245" spans="1:5" ht="27" customHeight="1">
      <c r="A245" s="497"/>
      <c r="B245" s="499"/>
      <c r="C245" s="78"/>
      <c r="D245" s="78"/>
      <c r="E245" s="79"/>
    </row>
    <row r="246" spans="1:5" ht="27" customHeight="1">
      <c r="A246" s="497"/>
      <c r="B246" s="499"/>
      <c r="C246" s="78"/>
      <c r="D246" s="78"/>
      <c r="E246" s="79"/>
    </row>
    <row r="247" spans="1:5" ht="27" customHeight="1">
      <c r="A247" s="497"/>
      <c r="B247" s="499"/>
      <c r="C247" s="78"/>
      <c r="D247" s="78"/>
      <c r="E247" s="79"/>
    </row>
    <row r="248" spans="1:5" ht="27" customHeight="1">
      <c r="A248" s="497"/>
      <c r="B248" s="499"/>
      <c r="C248" s="78"/>
      <c r="D248" s="78"/>
      <c r="E248" s="79"/>
    </row>
    <row r="249" spans="1:5" ht="27" customHeight="1">
      <c r="A249" s="497"/>
      <c r="B249" s="499"/>
      <c r="C249" s="78"/>
      <c r="D249" s="78"/>
      <c r="E249" s="79"/>
    </row>
    <row r="250" spans="1:5" ht="27" customHeight="1">
      <c r="A250" s="497"/>
      <c r="B250" s="499"/>
      <c r="C250" s="78"/>
      <c r="D250" s="78"/>
      <c r="E250" s="79"/>
    </row>
    <row r="251" spans="1:5" ht="27" customHeight="1">
      <c r="A251" s="497"/>
      <c r="B251" s="499"/>
      <c r="C251" s="78"/>
      <c r="D251" s="78"/>
      <c r="E251" s="79"/>
    </row>
    <row r="252" spans="1:5" ht="27" customHeight="1">
      <c r="A252" s="497"/>
      <c r="B252" s="499"/>
      <c r="C252" s="78"/>
      <c r="D252" s="78"/>
      <c r="E252" s="79"/>
    </row>
    <row r="253" spans="1:5" ht="27" customHeight="1">
      <c r="A253" s="497"/>
      <c r="B253" s="499"/>
      <c r="C253" s="78"/>
      <c r="D253" s="78"/>
      <c r="E253" s="79"/>
    </row>
    <row r="254" spans="1:5" ht="27" customHeight="1">
      <c r="A254" s="497"/>
      <c r="B254" s="499"/>
      <c r="C254" s="78"/>
      <c r="D254" s="78"/>
      <c r="E254" s="79"/>
    </row>
    <row r="255" spans="1:5" ht="27" customHeight="1">
      <c r="A255" s="497"/>
      <c r="B255" s="499"/>
      <c r="C255" s="78"/>
      <c r="D255" s="78"/>
      <c r="E255" s="79"/>
    </row>
    <row r="256" spans="1:5" ht="27" customHeight="1">
      <c r="A256" s="81"/>
      <c r="B256" s="82"/>
      <c r="C256" s="83">
        <f>COUNTA(C240:C255)</f>
        <v>0</v>
      </c>
      <c r="D256" s="83">
        <f>SUM(D240:D255)</f>
        <v>0</v>
      </c>
      <c r="E256" s="83">
        <f>SUM(E240:E255)</f>
        <v>0</v>
      </c>
    </row>
    <row r="257" spans="1:5" ht="27" customHeight="1">
      <c r="A257" s="497">
        <v>16</v>
      </c>
      <c r="B257" s="498"/>
      <c r="C257" s="78"/>
      <c r="D257" s="78"/>
      <c r="E257" s="79"/>
    </row>
    <row r="258" spans="1:5" ht="27" customHeight="1">
      <c r="A258" s="497"/>
      <c r="B258" s="499"/>
      <c r="C258" s="78"/>
      <c r="D258" s="78"/>
      <c r="E258" s="79"/>
    </row>
    <row r="259" spans="1:5" ht="27" customHeight="1">
      <c r="A259" s="497"/>
      <c r="B259" s="499"/>
      <c r="C259" s="78"/>
      <c r="D259" s="78"/>
      <c r="E259" s="79"/>
    </row>
    <row r="260" spans="1:5" ht="27" customHeight="1">
      <c r="A260" s="497"/>
      <c r="B260" s="499"/>
      <c r="C260" s="78"/>
      <c r="D260" s="78"/>
      <c r="E260" s="79"/>
    </row>
    <row r="261" spans="1:5" ht="27" customHeight="1">
      <c r="A261" s="497"/>
      <c r="B261" s="499"/>
      <c r="C261" s="78"/>
      <c r="D261" s="78"/>
      <c r="E261" s="79"/>
    </row>
    <row r="262" spans="1:5" ht="27" customHeight="1">
      <c r="A262" s="497"/>
      <c r="B262" s="499"/>
      <c r="C262" s="78"/>
      <c r="D262" s="78"/>
      <c r="E262" s="79"/>
    </row>
    <row r="263" spans="1:5" ht="27" customHeight="1">
      <c r="A263" s="497"/>
      <c r="B263" s="499"/>
      <c r="C263" s="78"/>
      <c r="D263" s="78"/>
      <c r="E263" s="79"/>
    </row>
    <row r="264" spans="1:5" ht="27" customHeight="1">
      <c r="A264" s="497"/>
      <c r="B264" s="499"/>
      <c r="C264" s="78"/>
      <c r="D264" s="78"/>
      <c r="E264" s="79"/>
    </row>
    <row r="265" spans="1:5" ht="27" customHeight="1">
      <c r="A265" s="497"/>
      <c r="B265" s="499"/>
      <c r="C265" s="78"/>
      <c r="D265" s="78"/>
      <c r="E265" s="79"/>
    </row>
    <row r="266" spans="1:5" ht="27" customHeight="1">
      <c r="A266" s="497"/>
      <c r="B266" s="499"/>
      <c r="C266" s="78"/>
      <c r="D266" s="78"/>
      <c r="E266" s="79"/>
    </row>
    <row r="267" spans="1:5" ht="27" customHeight="1">
      <c r="A267" s="497"/>
      <c r="B267" s="499"/>
      <c r="C267" s="78"/>
      <c r="D267" s="78"/>
      <c r="E267" s="79"/>
    </row>
    <row r="268" spans="1:5" ht="27" customHeight="1">
      <c r="A268" s="497"/>
      <c r="B268" s="499"/>
      <c r="C268" s="78"/>
      <c r="D268" s="78"/>
      <c r="E268" s="79"/>
    </row>
    <row r="269" spans="1:5" ht="27" customHeight="1">
      <c r="A269" s="497"/>
      <c r="B269" s="499"/>
      <c r="C269" s="78"/>
      <c r="D269" s="78"/>
      <c r="E269" s="79"/>
    </row>
    <row r="270" spans="1:5" ht="27" customHeight="1">
      <c r="A270" s="497"/>
      <c r="B270" s="499"/>
      <c r="C270" s="78"/>
      <c r="D270" s="78"/>
      <c r="E270" s="79"/>
    </row>
    <row r="271" spans="1:5" ht="27" customHeight="1">
      <c r="A271" s="497"/>
      <c r="B271" s="499"/>
      <c r="C271" s="78"/>
      <c r="D271" s="78"/>
      <c r="E271" s="79"/>
    </row>
    <row r="272" spans="1:5" ht="27" customHeight="1">
      <c r="A272" s="497"/>
      <c r="B272" s="499"/>
      <c r="C272" s="78"/>
      <c r="D272" s="78"/>
      <c r="E272" s="79"/>
    </row>
    <row r="273" spans="1:5" ht="27" customHeight="1">
      <c r="A273" s="81"/>
      <c r="B273" s="82"/>
      <c r="C273" s="83">
        <f>COUNTA(C257:C272)</f>
        <v>0</v>
      </c>
      <c r="D273" s="83">
        <f>SUM(D257:D272)</f>
        <v>0</v>
      </c>
      <c r="E273" s="83">
        <f>SUM(E257:E272)</f>
        <v>0</v>
      </c>
    </row>
    <row r="274" spans="1:5" ht="27" customHeight="1">
      <c r="A274" s="497">
        <v>17</v>
      </c>
      <c r="B274" s="498"/>
      <c r="C274" s="78"/>
      <c r="D274" s="78"/>
      <c r="E274" s="79"/>
    </row>
    <row r="275" spans="1:5" ht="27" customHeight="1">
      <c r="A275" s="497"/>
      <c r="B275" s="499"/>
      <c r="C275" s="78"/>
      <c r="D275" s="78"/>
      <c r="E275" s="79"/>
    </row>
    <row r="276" spans="1:5" ht="27" customHeight="1">
      <c r="A276" s="497"/>
      <c r="B276" s="499"/>
      <c r="C276" s="78"/>
      <c r="D276" s="78"/>
      <c r="E276" s="79"/>
    </row>
    <row r="277" spans="1:5" ht="27" customHeight="1">
      <c r="A277" s="497"/>
      <c r="B277" s="499"/>
      <c r="C277" s="78"/>
      <c r="D277" s="78"/>
      <c r="E277" s="79"/>
    </row>
    <row r="278" spans="1:5" ht="27" customHeight="1">
      <c r="A278" s="497"/>
      <c r="B278" s="499"/>
      <c r="C278" s="78"/>
      <c r="D278" s="78"/>
      <c r="E278" s="79"/>
    </row>
    <row r="279" spans="1:5" ht="27" customHeight="1">
      <c r="A279" s="497"/>
      <c r="B279" s="499"/>
      <c r="C279" s="78"/>
      <c r="D279" s="78"/>
      <c r="E279" s="79"/>
    </row>
    <row r="280" spans="1:5" ht="27" customHeight="1">
      <c r="A280" s="497"/>
      <c r="B280" s="499"/>
      <c r="C280" s="78"/>
      <c r="D280" s="78"/>
      <c r="E280" s="79"/>
    </row>
    <row r="281" spans="1:5" ht="27" customHeight="1">
      <c r="A281" s="497"/>
      <c r="B281" s="499"/>
      <c r="C281" s="78"/>
      <c r="D281" s="78"/>
      <c r="E281" s="79"/>
    </row>
    <row r="282" spans="1:5" ht="27" customHeight="1">
      <c r="A282" s="497"/>
      <c r="B282" s="499"/>
      <c r="C282" s="78"/>
      <c r="D282" s="78"/>
      <c r="E282" s="79"/>
    </row>
    <row r="283" spans="1:5" ht="27" customHeight="1">
      <c r="A283" s="497"/>
      <c r="B283" s="499"/>
      <c r="C283" s="78"/>
      <c r="D283" s="78"/>
      <c r="E283" s="79"/>
    </row>
    <row r="284" spans="1:5" ht="27" customHeight="1">
      <c r="A284" s="497"/>
      <c r="B284" s="499"/>
      <c r="C284" s="78"/>
      <c r="D284" s="78"/>
      <c r="E284" s="79"/>
    </row>
    <row r="285" spans="1:5" ht="27" customHeight="1">
      <c r="A285" s="497"/>
      <c r="B285" s="499"/>
      <c r="C285" s="78"/>
      <c r="D285" s="78"/>
      <c r="E285" s="79"/>
    </row>
    <row r="286" spans="1:5" ht="27" customHeight="1">
      <c r="A286" s="497"/>
      <c r="B286" s="499"/>
      <c r="C286" s="78"/>
      <c r="D286" s="78"/>
      <c r="E286" s="79"/>
    </row>
    <row r="287" spans="1:5" ht="27" customHeight="1">
      <c r="A287" s="497"/>
      <c r="B287" s="499"/>
      <c r="C287" s="78"/>
      <c r="D287" s="78"/>
      <c r="E287" s="79"/>
    </row>
    <row r="288" spans="1:5" ht="27" customHeight="1">
      <c r="A288" s="497"/>
      <c r="B288" s="499"/>
      <c r="C288" s="78"/>
      <c r="D288" s="78"/>
      <c r="E288" s="79"/>
    </row>
    <row r="289" spans="1:5" ht="27" customHeight="1">
      <c r="A289" s="497"/>
      <c r="B289" s="499"/>
      <c r="C289" s="78"/>
      <c r="D289" s="78"/>
      <c r="E289" s="79"/>
    </row>
    <row r="290" spans="1:5" ht="27" customHeight="1">
      <c r="A290" s="81"/>
      <c r="B290" s="82"/>
      <c r="C290" s="83">
        <f>COUNTA(C274:C289)</f>
        <v>0</v>
      </c>
      <c r="D290" s="83">
        <f>SUM(D274:D289)</f>
        <v>0</v>
      </c>
      <c r="E290" s="83">
        <f>SUM(E274:E289)</f>
        <v>0</v>
      </c>
    </row>
    <row r="291" spans="1:5" ht="27" customHeight="1">
      <c r="A291" s="497">
        <v>18</v>
      </c>
      <c r="B291" s="498"/>
      <c r="C291" s="78"/>
      <c r="D291" s="78"/>
      <c r="E291" s="79"/>
    </row>
    <row r="292" spans="1:5" ht="27" customHeight="1">
      <c r="A292" s="497"/>
      <c r="B292" s="499"/>
      <c r="C292" s="78"/>
      <c r="D292" s="78"/>
      <c r="E292" s="79"/>
    </row>
    <row r="293" spans="1:5" ht="27" customHeight="1">
      <c r="A293" s="497"/>
      <c r="B293" s="499"/>
      <c r="C293" s="78"/>
      <c r="D293" s="78"/>
      <c r="E293" s="79"/>
    </row>
    <row r="294" spans="1:5" ht="27" customHeight="1">
      <c r="A294" s="497"/>
      <c r="B294" s="499"/>
      <c r="C294" s="78"/>
      <c r="D294" s="78"/>
      <c r="E294" s="79"/>
    </row>
    <row r="295" spans="1:5" ht="27" customHeight="1">
      <c r="A295" s="497"/>
      <c r="B295" s="499"/>
      <c r="C295" s="78"/>
      <c r="D295" s="78"/>
      <c r="E295" s="79"/>
    </row>
    <row r="296" spans="1:5" ht="27" customHeight="1">
      <c r="A296" s="497"/>
      <c r="B296" s="499"/>
      <c r="C296" s="78"/>
      <c r="D296" s="78"/>
      <c r="E296" s="79"/>
    </row>
    <row r="297" spans="1:5" ht="27" customHeight="1">
      <c r="A297" s="497"/>
      <c r="B297" s="499"/>
      <c r="C297" s="78"/>
      <c r="D297" s="78"/>
      <c r="E297" s="79"/>
    </row>
    <row r="298" spans="1:5" ht="27" customHeight="1">
      <c r="A298" s="497"/>
      <c r="B298" s="499"/>
      <c r="C298" s="78"/>
      <c r="D298" s="78"/>
      <c r="E298" s="79"/>
    </row>
    <row r="299" spans="1:5" ht="27" customHeight="1">
      <c r="A299" s="497"/>
      <c r="B299" s="499"/>
      <c r="C299" s="78"/>
      <c r="D299" s="78"/>
      <c r="E299" s="79"/>
    </row>
    <row r="300" spans="1:5" ht="27" customHeight="1">
      <c r="A300" s="497"/>
      <c r="B300" s="499"/>
      <c r="C300" s="78"/>
      <c r="D300" s="78"/>
      <c r="E300" s="79"/>
    </row>
    <row r="301" spans="1:5" ht="27" customHeight="1">
      <c r="A301" s="497"/>
      <c r="B301" s="499"/>
      <c r="C301" s="78"/>
      <c r="D301" s="78"/>
      <c r="E301" s="79"/>
    </row>
    <row r="302" spans="1:5" ht="27" customHeight="1">
      <c r="A302" s="497"/>
      <c r="B302" s="499"/>
      <c r="C302" s="78"/>
      <c r="D302" s="78"/>
      <c r="E302" s="79"/>
    </row>
    <row r="303" spans="1:5" ht="27" customHeight="1">
      <c r="A303" s="497"/>
      <c r="B303" s="499"/>
      <c r="C303" s="78"/>
      <c r="D303" s="78"/>
      <c r="E303" s="79"/>
    </row>
    <row r="304" spans="1:5" ht="27" customHeight="1">
      <c r="A304" s="497"/>
      <c r="B304" s="499"/>
      <c r="C304" s="78"/>
      <c r="D304" s="78"/>
      <c r="E304" s="79"/>
    </row>
    <row r="305" spans="1:5" ht="27" customHeight="1">
      <c r="A305" s="497"/>
      <c r="B305" s="499"/>
      <c r="C305" s="78"/>
      <c r="D305" s="78"/>
      <c r="E305" s="79"/>
    </row>
    <row r="306" spans="1:5" ht="27" customHeight="1">
      <c r="A306" s="497"/>
      <c r="B306" s="499"/>
      <c r="C306" s="78"/>
      <c r="D306" s="78"/>
      <c r="E306" s="79"/>
    </row>
    <row r="307" spans="1:5" ht="27" customHeight="1">
      <c r="A307" s="81"/>
      <c r="B307" s="82"/>
      <c r="C307" s="83">
        <f>COUNTA(C291:C306)</f>
        <v>0</v>
      </c>
      <c r="D307" s="83">
        <f>SUM(D291:D306)</f>
        <v>0</v>
      </c>
      <c r="E307" s="83">
        <f>SUM(E291:E306)</f>
        <v>0</v>
      </c>
    </row>
    <row r="308" spans="1:5" ht="27" customHeight="1">
      <c r="A308" s="497">
        <v>19</v>
      </c>
      <c r="B308" s="498"/>
      <c r="C308" s="78"/>
      <c r="D308" s="78"/>
      <c r="E308" s="79"/>
    </row>
    <row r="309" spans="1:5" ht="27" customHeight="1">
      <c r="A309" s="497"/>
      <c r="B309" s="499"/>
      <c r="C309" s="78"/>
      <c r="D309" s="78"/>
      <c r="E309" s="79"/>
    </row>
    <row r="310" spans="1:5" ht="27" customHeight="1">
      <c r="A310" s="497"/>
      <c r="B310" s="499"/>
      <c r="C310" s="78"/>
      <c r="D310" s="78"/>
      <c r="E310" s="79"/>
    </row>
    <row r="311" spans="1:5" ht="27" customHeight="1">
      <c r="A311" s="497"/>
      <c r="B311" s="499"/>
      <c r="C311" s="78"/>
      <c r="D311" s="78"/>
      <c r="E311" s="79"/>
    </row>
    <row r="312" spans="1:5" ht="27" customHeight="1">
      <c r="A312" s="497"/>
      <c r="B312" s="499"/>
      <c r="C312" s="78"/>
      <c r="D312" s="78"/>
      <c r="E312" s="79"/>
    </row>
    <row r="313" spans="1:5" ht="27" customHeight="1">
      <c r="A313" s="497"/>
      <c r="B313" s="499"/>
      <c r="C313" s="78"/>
      <c r="D313" s="78"/>
      <c r="E313" s="79"/>
    </row>
    <row r="314" spans="1:5" ht="27" customHeight="1">
      <c r="A314" s="497"/>
      <c r="B314" s="499"/>
      <c r="C314" s="78"/>
      <c r="D314" s="78"/>
      <c r="E314" s="79"/>
    </row>
    <row r="315" spans="1:5" ht="27" customHeight="1">
      <c r="A315" s="497"/>
      <c r="B315" s="499"/>
      <c r="C315" s="78"/>
      <c r="D315" s="78"/>
      <c r="E315" s="79"/>
    </row>
    <row r="316" spans="1:5" ht="27" customHeight="1">
      <c r="A316" s="497"/>
      <c r="B316" s="499"/>
      <c r="C316" s="78"/>
      <c r="D316" s="78"/>
      <c r="E316" s="79"/>
    </row>
    <row r="317" spans="1:5" ht="27" customHeight="1">
      <c r="A317" s="497"/>
      <c r="B317" s="499"/>
      <c r="C317" s="78"/>
      <c r="D317" s="78"/>
      <c r="E317" s="79"/>
    </row>
    <row r="318" spans="1:5" ht="27" customHeight="1">
      <c r="A318" s="497"/>
      <c r="B318" s="499"/>
      <c r="C318" s="78"/>
      <c r="D318" s="78"/>
      <c r="E318" s="79"/>
    </row>
    <row r="319" spans="1:5" ht="27" customHeight="1">
      <c r="A319" s="497"/>
      <c r="B319" s="499"/>
      <c r="C319" s="78"/>
      <c r="D319" s="78"/>
      <c r="E319" s="79"/>
    </row>
    <row r="320" spans="1:5" ht="27" customHeight="1">
      <c r="A320" s="497"/>
      <c r="B320" s="499"/>
      <c r="C320" s="78"/>
      <c r="D320" s="78"/>
      <c r="E320" s="79"/>
    </row>
    <row r="321" spans="1:5" ht="27" customHeight="1">
      <c r="A321" s="497"/>
      <c r="B321" s="499"/>
      <c r="C321" s="78"/>
      <c r="D321" s="78"/>
      <c r="E321" s="79"/>
    </row>
    <row r="322" spans="1:5" ht="27" customHeight="1">
      <c r="A322" s="497"/>
      <c r="B322" s="499"/>
      <c r="C322" s="78"/>
      <c r="D322" s="78"/>
      <c r="E322" s="79"/>
    </row>
    <row r="323" spans="1:5" ht="27" customHeight="1">
      <c r="A323" s="497"/>
      <c r="B323" s="499"/>
      <c r="C323" s="78"/>
      <c r="D323" s="78"/>
      <c r="E323" s="79"/>
    </row>
    <row r="324" spans="1:5" ht="27" customHeight="1">
      <c r="A324" s="81"/>
      <c r="B324" s="82"/>
      <c r="C324" s="83">
        <f>COUNTA(C308:C323)</f>
        <v>0</v>
      </c>
      <c r="D324" s="83">
        <f>SUM(D308:D323)</f>
        <v>0</v>
      </c>
      <c r="E324" s="83">
        <f>SUM(E308:E323)</f>
        <v>0</v>
      </c>
    </row>
    <row r="325" spans="1:5" ht="27" customHeight="1">
      <c r="A325" s="497">
        <v>20</v>
      </c>
      <c r="B325" s="498"/>
      <c r="C325" s="78"/>
      <c r="D325" s="78"/>
      <c r="E325" s="79"/>
    </row>
    <row r="326" spans="1:5" ht="27" customHeight="1">
      <c r="A326" s="497"/>
      <c r="B326" s="499"/>
      <c r="C326" s="78"/>
      <c r="D326" s="78"/>
      <c r="E326" s="79"/>
    </row>
    <row r="327" spans="1:5" ht="27" customHeight="1">
      <c r="A327" s="497"/>
      <c r="B327" s="499"/>
      <c r="C327" s="78"/>
      <c r="D327" s="78"/>
      <c r="E327" s="79"/>
    </row>
    <row r="328" spans="1:5" ht="27" customHeight="1">
      <c r="A328" s="497"/>
      <c r="B328" s="499"/>
      <c r="C328" s="78"/>
      <c r="D328" s="78"/>
      <c r="E328" s="79"/>
    </row>
    <row r="329" spans="1:5" ht="27" customHeight="1">
      <c r="A329" s="497"/>
      <c r="B329" s="499"/>
      <c r="C329" s="78"/>
      <c r="D329" s="78"/>
      <c r="E329" s="79"/>
    </row>
    <row r="330" spans="1:5" ht="27" customHeight="1">
      <c r="A330" s="497"/>
      <c r="B330" s="499"/>
      <c r="C330" s="78"/>
      <c r="D330" s="78"/>
      <c r="E330" s="79"/>
    </row>
    <row r="331" spans="1:5" ht="27" customHeight="1">
      <c r="A331" s="497"/>
      <c r="B331" s="499"/>
      <c r="C331" s="78"/>
      <c r="D331" s="78"/>
      <c r="E331" s="79"/>
    </row>
    <row r="332" spans="1:5" ht="27" customHeight="1">
      <c r="A332" s="497"/>
      <c r="B332" s="499"/>
      <c r="C332" s="78"/>
      <c r="D332" s="78"/>
      <c r="E332" s="79"/>
    </row>
    <row r="333" spans="1:5" ht="27" customHeight="1">
      <c r="A333" s="497"/>
      <c r="B333" s="499"/>
      <c r="C333" s="78"/>
      <c r="D333" s="78"/>
      <c r="E333" s="79"/>
    </row>
    <row r="334" spans="1:5" ht="27" customHeight="1">
      <c r="A334" s="497"/>
      <c r="B334" s="499"/>
      <c r="C334" s="78"/>
      <c r="D334" s="78"/>
      <c r="E334" s="79"/>
    </row>
    <row r="335" spans="1:5" ht="27" customHeight="1">
      <c r="A335" s="497"/>
      <c r="B335" s="499"/>
      <c r="C335" s="78"/>
      <c r="D335" s="78"/>
      <c r="E335" s="79"/>
    </row>
    <row r="336" spans="1:5" ht="27" customHeight="1">
      <c r="A336" s="497"/>
      <c r="B336" s="499"/>
      <c r="C336" s="78"/>
      <c r="D336" s="78"/>
      <c r="E336" s="79"/>
    </row>
    <row r="337" spans="1:5" ht="27" customHeight="1">
      <c r="A337" s="497"/>
      <c r="B337" s="499"/>
      <c r="C337" s="78"/>
      <c r="D337" s="78"/>
      <c r="E337" s="79"/>
    </row>
    <row r="338" spans="1:5" ht="27" customHeight="1">
      <c r="A338" s="497"/>
      <c r="B338" s="499"/>
      <c r="C338" s="78"/>
      <c r="D338" s="78"/>
      <c r="E338" s="79"/>
    </row>
    <row r="339" spans="1:5" ht="27" customHeight="1">
      <c r="A339" s="497"/>
      <c r="B339" s="499"/>
      <c r="C339" s="78"/>
      <c r="D339" s="78"/>
      <c r="E339" s="79"/>
    </row>
    <row r="340" spans="1:5" ht="27" customHeight="1">
      <c r="A340" s="497"/>
      <c r="B340" s="499"/>
      <c r="C340" s="78"/>
      <c r="D340" s="78"/>
      <c r="E340" s="79"/>
    </row>
    <row r="341" spans="1:5" ht="27" customHeight="1">
      <c r="A341" s="81"/>
      <c r="B341" s="82"/>
      <c r="C341" s="83">
        <f>COUNTA(C325:C340)</f>
        <v>0</v>
      </c>
      <c r="D341" s="83">
        <f>SUM(D325:D340)</f>
        <v>0</v>
      </c>
      <c r="E341" s="83">
        <f>SUM(E325:E340)</f>
        <v>0</v>
      </c>
    </row>
    <row r="342" spans="1:5" ht="27" customHeight="1">
      <c r="A342" s="497">
        <v>21</v>
      </c>
      <c r="B342" s="498"/>
      <c r="C342" s="78"/>
      <c r="D342" s="78"/>
      <c r="E342" s="79"/>
    </row>
    <row r="343" spans="1:5" ht="27" customHeight="1">
      <c r="A343" s="497"/>
      <c r="B343" s="499"/>
      <c r="C343" s="78"/>
      <c r="D343" s="78"/>
      <c r="E343" s="79"/>
    </row>
    <row r="344" spans="1:5" ht="27" customHeight="1">
      <c r="A344" s="497"/>
      <c r="B344" s="499"/>
      <c r="C344" s="78"/>
      <c r="D344" s="78"/>
      <c r="E344" s="79"/>
    </row>
    <row r="345" spans="1:5" ht="27" customHeight="1">
      <c r="A345" s="497"/>
      <c r="B345" s="499"/>
      <c r="C345" s="78"/>
      <c r="D345" s="78"/>
      <c r="E345" s="79"/>
    </row>
    <row r="346" spans="1:5" ht="27" customHeight="1">
      <c r="A346" s="497"/>
      <c r="B346" s="499"/>
      <c r="C346" s="78"/>
      <c r="D346" s="78"/>
      <c r="E346" s="79"/>
    </row>
    <row r="347" spans="1:5" ht="27" customHeight="1">
      <c r="A347" s="497"/>
      <c r="B347" s="499"/>
      <c r="C347" s="78"/>
      <c r="D347" s="78"/>
      <c r="E347" s="79"/>
    </row>
    <row r="348" spans="1:5" ht="27" customHeight="1">
      <c r="A348" s="497"/>
      <c r="B348" s="499"/>
      <c r="C348" s="78"/>
      <c r="D348" s="78"/>
      <c r="E348" s="79"/>
    </row>
    <row r="349" spans="1:5" ht="27" customHeight="1">
      <c r="A349" s="497"/>
      <c r="B349" s="499"/>
      <c r="C349" s="78"/>
      <c r="D349" s="78"/>
      <c r="E349" s="79"/>
    </row>
    <row r="350" spans="1:5" ht="27" customHeight="1">
      <c r="A350" s="497"/>
      <c r="B350" s="499"/>
      <c r="C350" s="78"/>
      <c r="D350" s="78"/>
      <c r="E350" s="79"/>
    </row>
    <row r="351" spans="1:5" ht="27" customHeight="1">
      <c r="A351" s="497"/>
      <c r="B351" s="499"/>
      <c r="C351" s="78"/>
      <c r="D351" s="78"/>
      <c r="E351" s="79"/>
    </row>
    <row r="352" spans="1:5" ht="27" customHeight="1">
      <c r="A352" s="497"/>
      <c r="B352" s="499"/>
      <c r="C352" s="78"/>
      <c r="D352" s="78"/>
      <c r="E352" s="79"/>
    </row>
    <row r="353" spans="1:5" ht="27" customHeight="1">
      <c r="A353" s="497"/>
      <c r="B353" s="499"/>
      <c r="C353" s="78"/>
      <c r="D353" s="78"/>
      <c r="E353" s="79"/>
    </row>
    <row r="354" spans="1:5" ht="27" customHeight="1">
      <c r="A354" s="497"/>
      <c r="B354" s="499"/>
      <c r="C354" s="78"/>
      <c r="D354" s="78"/>
      <c r="E354" s="79"/>
    </row>
    <row r="355" spans="1:5" ht="27" customHeight="1">
      <c r="A355" s="497"/>
      <c r="B355" s="499"/>
      <c r="C355" s="78"/>
      <c r="D355" s="78"/>
      <c r="E355" s="79"/>
    </row>
    <row r="356" spans="1:5" ht="27" customHeight="1">
      <c r="A356" s="497"/>
      <c r="B356" s="499"/>
      <c r="C356" s="78"/>
      <c r="D356" s="78"/>
      <c r="E356" s="79"/>
    </row>
    <row r="357" spans="1:5" ht="27" customHeight="1">
      <c r="A357" s="497"/>
      <c r="B357" s="499"/>
      <c r="C357" s="78"/>
      <c r="D357" s="78"/>
      <c r="E357" s="79"/>
    </row>
    <row r="358" spans="1:5" ht="27" customHeight="1">
      <c r="A358" s="81"/>
      <c r="B358" s="82"/>
      <c r="C358" s="83">
        <f>COUNTA(C342:C357)</f>
        <v>0</v>
      </c>
      <c r="D358" s="83">
        <f>SUM(D342:D357)</f>
        <v>0</v>
      </c>
      <c r="E358" s="83">
        <f>SUM(E342:E357)</f>
        <v>0</v>
      </c>
    </row>
    <row r="359" spans="1:5" ht="27" customHeight="1">
      <c r="A359" s="497">
        <v>22</v>
      </c>
      <c r="B359" s="498"/>
      <c r="C359" s="78"/>
      <c r="D359" s="78"/>
      <c r="E359" s="79"/>
    </row>
    <row r="360" spans="1:5" ht="27" customHeight="1">
      <c r="A360" s="497"/>
      <c r="B360" s="499"/>
      <c r="C360" s="78"/>
      <c r="D360" s="78"/>
      <c r="E360" s="79"/>
    </row>
    <row r="361" spans="1:5" ht="27" customHeight="1">
      <c r="A361" s="497"/>
      <c r="B361" s="499"/>
      <c r="C361" s="78"/>
      <c r="D361" s="78"/>
      <c r="E361" s="79"/>
    </row>
    <row r="362" spans="1:5" ht="27" customHeight="1">
      <c r="A362" s="497"/>
      <c r="B362" s="499"/>
      <c r="C362" s="78"/>
      <c r="D362" s="78"/>
      <c r="E362" s="79"/>
    </row>
    <row r="363" spans="1:5" ht="27" customHeight="1">
      <c r="A363" s="497"/>
      <c r="B363" s="499"/>
      <c r="C363" s="78"/>
      <c r="D363" s="78"/>
      <c r="E363" s="79"/>
    </row>
    <row r="364" spans="1:5" ht="27" customHeight="1">
      <c r="A364" s="497"/>
      <c r="B364" s="499"/>
      <c r="C364" s="78"/>
      <c r="D364" s="78"/>
      <c r="E364" s="79"/>
    </row>
    <row r="365" spans="1:5" ht="27" customHeight="1">
      <c r="A365" s="497"/>
      <c r="B365" s="499"/>
      <c r="C365" s="78"/>
      <c r="D365" s="78"/>
      <c r="E365" s="79"/>
    </row>
    <row r="366" spans="1:5" ht="27" customHeight="1">
      <c r="A366" s="497"/>
      <c r="B366" s="499"/>
      <c r="C366" s="78"/>
      <c r="D366" s="78"/>
      <c r="E366" s="79"/>
    </row>
    <row r="367" spans="1:5" ht="27" customHeight="1">
      <c r="A367" s="497"/>
      <c r="B367" s="499"/>
      <c r="C367" s="78"/>
      <c r="D367" s="78"/>
      <c r="E367" s="79"/>
    </row>
    <row r="368" spans="1:5" ht="27" customHeight="1">
      <c r="A368" s="497"/>
      <c r="B368" s="499"/>
      <c r="C368" s="78"/>
      <c r="D368" s="78"/>
      <c r="E368" s="79"/>
    </row>
    <row r="369" spans="1:5" ht="27" customHeight="1">
      <c r="A369" s="497"/>
      <c r="B369" s="499"/>
      <c r="C369" s="78"/>
      <c r="D369" s="78"/>
      <c r="E369" s="79"/>
    </row>
    <row r="370" spans="1:5" ht="27" customHeight="1">
      <c r="A370" s="497"/>
      <c r="B370" s="499"/>
      <c r="C370" s="78"/>
      <c r="D370" s="78"/>
      <c r="E370" s="79"/>
    </row>
    <row r="371" spans="1:5" ht="27" customHeight="1">
      <c r="A371" s="497"/>
      <c r="B371" s="499"/>
      <c r="C371" s="78"/>
      <c r="D371" s="78"/>
      <c r="E371" s="79"/>
    </row>
    <row r="372" spans="1:5" ht="27" customHeight="1">
      <c r="A372" s="497"/>
      <c r="B372" s="499"/>
      <c r="C372" s="78"/>
      <c r="D372" s="78"/>
      <c r="E372" s="79"/>
    </row>
    <row r="373" spans="1:5" ht="27" customHeight="1">
      <c r="A373" s="497"/>
      <c r="B373" s="499"/>
      <c r="C373" s="78"/>
      <c r="D373" s="78"/>
      <c r="E373" s="79"/>
    </row>
    <row r="374" spans="1:5" ht="27" customHeight="1">
      <c r="A374" s="497"/>
      <c r="B374" s="499"/>
      <c r="C374" s="78"/>
      <c r="D374" s="78"/>
      <c r="E374" s="79"/>
    </row>
    <row r="375" spans="1:5" ht="27" customHeight="1">
      <c r="A375" s="81"/>
      <c r="B375" s="82"/>
      <c r="C375" s="83">
        <f>COUNTA(C359:C374)</f>
        <v>0</v>
      </c>
      <c r="D375" s="83">
        <f>SUM(D359:D374)</f>
        <v>0</v>
      </c>
      <c r="E375" s="83">
        <f>SUM(E359:E374)</f>
        <v>0</v>
      </c>
    </row>
    <row r="376" spans="1:5" ht="27" customHeight="1">
      <c r="A376" s="497">
        <v>23</v>
      </c>
      <c r="B376" s="498"/>
      <c r="C376" s="78"/>
      <c r="D376" s="78"/>
      <c r="E376" s="79"/>
    </row>
    <row r="377" spans="1:5" ht="27" customHeight="1">
      <c r="A377" s="497"/>
      <c r="B377" s="499"/>
      <c r="C377" s="78"/>
      <c r="D377" s="78"/>
      <c r="E377" s="79"/>
    </row>
    <row r="378" spans="1:5" ht="27" customHeight="1">
      <c r="A378" s="497"/>
      <c r="B378" s="499"/>
      <c r="C378" s="78"/>
      <c r="D378" s="78"/>
      <c r="E378" s="79"/>
    </row>
    <row r="379" spans="1:5" ht="27" customHeight="1">
      <c r="A379" s="497"/>
      <c r="B379" s="499"/>
      <c r="C379" s="78"/>
      <c r="D379" s="78"/>
      <c r="E379" s="79"/>
    </row>
    <row r="380" spans="1:5" ht="27" customHeight="1">
      <c r="A380" s="497"/>
      <c r="B380" s="499"/>
      <c r="C380" s="78"/>
      <c r="D380" s="78"/>
      <c r="E380" s="79"/>
    </row>
    <row r="381" spans="1:5" ht="27" customHeight="1">
      <c r="A381" s="497"/>
      <c r="B381" s="499"/>
      <c r="C381" s="78"/>
      <c r="D381" s="78"/>
      <c r="E381" s="79"/>
    </row>
    <row r="382" spans="1:5" ht="27" customHeight="1">
      <c r="A382" s="497"/>
      <c r="B382" s="499"/>
      <c r="C382" s="78"/>
      <c r="D382" s="78"/>
      <c r="E382" s="79"/>
    </row>
    <row r="383" spans="1:5" ht="27" customHeight="1">
      <c r="A383" s="497"/>
      <c r="B383" s="499"/>
      <c r="C383" s="78"/>
      <c r="D383" s="78"/>
      <c r="E383" s="79"/>
    </row>
    <row r="384" spans="1:5" ht="27" customHeight="1">
      <c r="A384" s="497"/>
      <c r="B384" s="499"/>
      <c r="C384" s="78"/>
      <c r="D384" s="78"/>
      <c r="E384" s="79"/>
    </row>
    <row r="385" spans="1:5" ht="27" customHeight="1">
      <c r="A385" s="497"/>
      <c r="B385" s="499"/>
      <c r="C385" s="78"/>
      <c r="D385" s="78"/>
      <c r="E385" s="79"/>
    </row>
    <row r="386" spans="1:5" ht="27" customHeight="1">
      <c r="A386" s="497"/>
      <c r="B386" s="499"/>
      <c r="C386" s="78"/>
      <c r="D386" s="78"/>
      <c r="E386" s="79"/>
    </row>
    <row r="387" spans="1:5" ht="27" customHeight="1">
      <c r="A387" s="497"/>
      <c r="B387" s="499"/>
      <c r="C387" s="78"/>
      <c r="D387" s="78"/>
      <c r="E387" s="79"/>
    </row>
    <row r="388" spans="1:5" ht="27" customHeight="1">
      <c r="A388" s="497"/>
      <c r="B388" s="499"/>
      <c r="C388" s="78"/>
      <c r="D388" s="78"/>
      <c r="E388" s="79"/>
    </row>
    <row r="389" spans="1:5" ht="27" customHeight="1">
      <c r="A389" s="497"/>
      <c r="B389" s="499"/>
      <c r="C389" s="78"/>
      <c r="D389" s="78"/>
      <c r="E389" s="79"/>
    </row>
    <row r="390" spans="1:5" ht="27" customHeight="1">
      <c r="A390" s="497"/>
      <c r="B390" s="499"/>
      <c r="C390" s="78"/>
      <c r="D390" s="78"/>
      <c r="E390" s="79"/>
    </row>
    <row r="391" spans="1:5" ht="27" customHeight="1">
      <c r="A391" s="497"/>
      <c r="B391" s="499"/>
      <c r="C391" s="78"/>
      <c r="D391" s="78"/>
      <c r="E391" s="79"/>
    </row>
    <row r="392" spans="1:5" ht="27" customHeight="1">
      <c r="A392" s="81"/>
      <c r="B392" s="82"/>
      <c r="C392" s="83">
        <f>COUNTA(C376:C391)</f>
        <v>0</v>
      </c>
      <c r="D392" s="83">
        <f>SUM(D376:D391)</f>
        <v>0</v>
      </c>
      <c r="E392" s="83">
        <f>SUM(E376:E391)</f>
        <v>0</v>
      </c>
    </row>
    <row r="393" spans="1:5" ht="27" customHeight="1">
      <c r="A393" s="497">
        <v>24</v>
      </c>
      <c r="B393" s="498"/>
      <c r="C393" s="78"/>
      <c r="D393" s="78"/>
      <c r="E393" s="79"/>
    </row>
    <row r="394" spans="1:5" ht="27" customHeight="1">
      <c r="A394" s="497"/>
      <c r="B394" s="499"/>
      <c r="C394" s="78"/>
      <c r="D394" s="78"/>
      <c r="E394" s="79"/>
    </row>
    <row r="395" spans="1:5" ht="27" customHeight="1">
      <c r="A395" s="497"/>
      <c r="B395" s="499"/>
      <c r="C395" s="78"/>
      <c r="D395" s="78"/>
      <c r="E395" s="79"/>
    </row>
    <row r="396" spans="1:5" ht="27" customHeight="1">
      <c r="A396" s="497"/>
      <c r="B396" s="499"/>
      <c r="C396" s="78"/>
      <c r="D396" s="78"/>
      <c r="E396" s="79"/>
    </row>
    <row r="397" spans="1:5" ht="27" customHeight="1">
      <c r="A397" s="497"/>
      <c r="B397" s="499"/>
      <c r="C397" s="78"/>
      <c r="D397" s="78"/>
      <c r="E397" s="79"/>
    </row>
    <row r="398" spans="1:5" ht="27" customHeight="1">
      <c r="A398" s="497"/>
      <c r="B398" s="499"/>
      <c r="C398" s="78"/>
      <c r="D398" s="78"/>
      <c r="E398" s="79"/>
    </row>
    <row r="399" spans="1:5" ht="27" customHeight="1">
      <c r="A399" s="497"/>
      <c r="B399" s="499"/>
      <c r="C399" s="78"/>
      <c r="D399" s="78"/>
      <c r="E399" s="79"/>
    </row>
    <row r="400" spans="1:5" ht="27" customHeight="1">
      <c r="A400" s="497"/>
      <c r="B400" s="499"/>
      <c r="C400" s="78"/>
      <c r="D400" s="78"/>
      <c r="E400" s="79"/>
    </row>
    <row r="401" spans="1:5" ht="27" customHeight="1">
      <c r="A401" s="497"/>
      <c r="B401" s="499"/>
      <c r="C401" s="78"/>
      <c r="D401" s="78"/>
      <c r="E401" s="79"/>
    </row>
    <row r="402" spans="1:5" ht="27" customHeight="1">
      <c r="A402" s="497"/>
      <c r="B402" s="499"/>
      <c r="C402" s="78"/>
      <c r="D402" s="78"/>
      <c r="E402" s="79"/>
    </row>
    <row r="403" spans="1:5" ht="27" customHeight="1">
      <c r="A403" s="497"/>
      <c r="B403" s="499"/>
      <c r="C403" s="78"/>
      <c r="D403" s="78"/>
      <c r="E403" s="79"/>
    </row>
    <row r="404" spans="1:5" ht="27" customHeight="1">
      <c r="A404" s="497"/>
      <c r="B404" s="499"/>
      <c r="C404" s="78"/>
      <c r="D404" s="78"/>
      <c r="E404" s="79"/>
    </row>
    <row r="405" spans="1:5" ht="27" customHeight="1">
      <c r="A405" s="497"/>
      <c r="B405" s="499"/>
      <c r="C405" s="78"/>
      <c r="D405" s="78"/>
      <c r="E405" s="79"/>
    </row>
    <row r="406" spans="1:5" ht="27" customHeight="1">
      <c r="A406" s="497"/>
      <c r="B406" s="499"/>
      <c r="C406" s="78"/>
      <c r="D406" s="78"/>
      <c r="E406" s="79"/>
    </row>
    <row r="407" spans="1:5" ht="27" customHeight="1">
      <c r="A407" s="497"/>
      <c r="B407" s="499"/>
      <c r="C407" s="78"/>
      <c r="D407" s="78"/>
      <c r="E407" s="79"/>
    </row>
    <row r="408" spans="1:5" ht="27" customHeight="1">
      <c r="A408" s="497"/>
      <c r="B408" s="499"/>
      <c r="C408" s="78"/>
      <c r="D408" s="78"/>
      <c r="E408" s="79"/>
    </row>
    <row r="409" spans="1:5" ht="27" customHeight="1">
      <c r="A409" s="81"/>
      <c r="B409" s="82"/>
      <c r="C409" s="83">
        <f>COUNTA(C393:C408)</f>
        <v>0</v>
      </c>
      <c r="D409" s="83">
        <f>SUM(D393:D408)</f>
        <v>0</v>
      </c>
      <c r="E409" s="83">
        <f>SUM(E393:E408)</f>
        <v>0</v>
      </c>
    </row>
    <row r="410" spans="1:5" ht="27" customHeight="1">
      <c r="A410" s="497">
        <v>25</v>
      </c>
      <c r="B410" s="498"/>
      <c r="C410" s="78"/>
      <c r="D410" s="78"/>
      <c r="E410" s="79"/>
    </row>
    <row r="411" spans="1:5" ht="27" customHeight="1">
      <c r="A411" s="497"/>
      <c r="B411" s="499"/>
      <c r="C411" s="78"/>
      <c r="D411" s="78"/>
      <c r="E411" s="79"/>
    </row>
    <row r="412" spans="1:5" ht="27" customHeight="1">
      <c r="A412" s="497"/>
      <c r="B412" s="499"/>
      <c r="C412" s="78"/>
      <c r="D412" s="78"/>
      <c r="E412" s="79"/>
    </row>
    <row r="413" spans="1:5" ht="27" customHeight="1">
      <c r="A413" s="497"/>
      <c r="B413" s="499"/>
      <c r="C413" s="78"/>
      <c r="D413" s="78"/>
      <c r="E413" s="79"/>
    </row>
    <row r="414" spans="1:5" ht="27" customHeight="1">
      <c r="A414" s="497"/>
      <c r="B414" s="499"/>
      <c r="C414" s="78"/>
      <c r="D414" s="78"/>
      <c r="E414" s="79"/>
    </row>
    <row r="415" spans="1:5" ht="27" customHeight="1">
      <c r="A415" s="497"/>
      <c r="B415" s="499"/>
      <c r="C415" s="78"/>
      <c r="D415" s="78"/>
      <c r="E415" s="79"/>
    </row>
    <row r="416" spans="1:5" ht="27" customHeight="1">
      <c r="A416" s="497"/>
      <c r="B416" s="499"/>
      <c r="C416" s="78"/>
      <c r="D416" s="78"/>
      <c r="E416" s="79"/>
    </row>
    <row r="417" spans="1:5" ht="27" customHeight="1">
      <c r="A417" s="497"/>
      <c r="B417" s="499"/>
      <c r="C417" s="78"/>
      <c r="D417" s="78"/>
      <c r="E417" s="79"/>
    </row>
    <row r="418" spans="1:5" ht="27" customHeight="1">
      <c r="A418" s="497"/>
      <c r="B418" s="499"/>
      <c r="C418" s="78"/>
      <c r="D418" s="78"/>
      <c r="E418" s="79"/>
    </row>
    <row r="419" spans="1:5" ht="27" customHeight="1">
      <c r="A419" s="497"/>
      <c r="B419" s="499"/>
      <c r="C419" s="78"/>
      <c r="D419" s="78"/>
      <c r="E419" s="79"/>
    </row>
    <row r="420" spans="1:5" ht="27" customHeight="1">
      <c r="A420" s="497"/>
      <c r="B420" s="499"/>
      <c r="C420" s="78"/>
      <c r="D420" s="78"/>
      <c r="E420" s="79"/>
    </row>
    <row r="421" spans="1:5" ht="27" customHeight="1">
      <c r="A421" s="497"/>
      <c r="B421" s="499"/>
      <c r="C421" s="78"/>
      <c r="D421" s="78"/>
      <c r="E421" s="79"/>
    </row>
    <row r="422" spans="1:5" ht="27" customHeight="1">
      <c r="A422" s="497"/>
      <c r="B422" s="499"/>
      <c r="C422" s="78"/>
      <c r="D422" s="78"/>
      <c r="E422" s="79"/>
    </row>
    <row r="423" spans="1:5" ht="27" customHeight="1">
      <c r="A423" s="497"/>
      <c r="B423" s="499"/>
      <c r="C423" s="78"/>
      <c r="D423" s="78"/>
      <c r="E423" s="79"/>
    </row>
    <row r="424" spans="1:5" ht="27" customHeight="1">
      <c r="A424" s="497"/>
      <c r="B424" s="499"/>
      <c r="C424" s="78"/>
      <c r="D424" s="78"/>
      <c r="E424" s="79"/>
    </row>
    <row r="425" spans="1:5" ht="27" customHeight="1">
      <c r="A425" s="497"/>
      <c r="B425" s="499"/>
      <c r="C425" s="78"/>
      <c r="D425" s="78"/>
      <c r="E425" s="79"/>
    </row>
    <row r="426" spans="1:5" ht="27" customHeight="1">
      <c r="A426" s="81"/>
      <c r="B426" s="82"/>
      <c r="C426" s="83">
        <f>COUNTA(C410:C425)</f>
        <v>0</v>
      </c>
      <c r="D426" s="83">
        <f>SUM(D410:D425)</f>
        <v>0</v>
      </c>
      <c r="E426" s="83">
        <f>SUM(E410:E425)</f>
        <v>0</v>
      </c>
    </row>
    <row r="427" spans="1:5" ht="27" customHeight="1">
      <c r="A427" s="497">
        <v>26</v>
      </c>
      <c r="B427" s="498"/>
      <c r="C427" s="78"/>
      <c r="D427" s="78"/>
      <c r="E427" s="79"/>
    </row>
    <row r="428" spans="1:5" ht="27" customHeight="1">
      <c r="A428" s="497"/>
      <c r="B428" s="499"/>
      <c r="C428" s="78"/>
      <c r="D428" s="78"/>
      <c r="E428" s="79"/>
    </row>
    <row r="429" spans="1:5" ht="27" customHeight="1">
      <c r="A429" s="497"/>
      <c r="B429" s="499"/>
      <c r="C429" s="78"/>
      <c r="D429" s="78"/>
      <c r="E429" s="79"/>
    </row>
    <row r="430" spans="1:5" ht="27" customHeight="1">
      <c r="A430" s="497"/>
      <c r="B430" s="499"/>
      <c r="C430" s="78"/>
      <c r="D430" s="78"/>
      <c r="E430" s="79"/>
    </row>
    <row r="431" spans="1:5" ht="27" customHeight="1">
      <c r="A431" s="497"/>
      <c r="B431" s="499"/>
      <c r="C431" s="78"/>
      <c r="D431" s="78"/>
      <c r="E431" s="79"/>
    </row>
    <row r="432" spans="1:5" ht="27" customHeight="1">
      <c r="A432" s="497"/>
      <c r="B432" s="499"/>
      <c r="C432" s="78"/>
      <c r="D432" s="78"/>
      <c r="E432" s="79"/>
    </row>
    <row r="433" spans="1:5" ht="27" customHeight="1">
      <c r="A433" s="497"/>
      <c r="B433" s="499"/>
      <c r="C433" s="78"/>
      <c r="D433" s="78"/>
      <c r="E433" s="79"/>
    </row>
    <row r="434" spans="1:5" ht="27" customHeight="1">
      <c r="A434" s="497"/>
      <c r="B434" s="499"/>
      <c r="C434" s="78"/>
      <c r="D434" s="78"/>
      <c r="E434" s="79"/>
    </row>
    <row r="435" spans="1:5" ht="27" customHeight="1">
      <c r="A435" s="497"/>
      <c r="B435" s="499"/>
      <c r="C435" s="78"/>
      <c r="D435" s="78"/>
      <c r="E435" s="79"/>
    </row>
    <row r="436" spans="1:5" ht="27" customHeight="1">
      <c r="A436" s="497"/>
      <c r="B436" s="499"/>
      <c r="C436" s="78"/>
      <c r="D436" s="78"/>
      <c r="E436" s="79"/>
    </row>
    <row r="437" spans="1:5" ht="27" customHeight="1">
      <c r="A437" s="497"/>
      <c r="B437" s="499"/>
      <c r="C437" s="78"/>
      <c r="D437" s="78"/>
      <c r="E437" s="79"/>
    </row>
    <row r="438" spans="1:5" ht="27" customHeight="1">
      <c r="A438" s="497"/>
      <c r="B438" s="499"/>
      <c r="C438" s="78"/>
      <c r="D438" s="78"/>
      <c r="E438" s="79"/>
    </row>
    <row r="439" spans="1:5" ht="27" customHeight="1">
      <c r="A439" s="497"/>
      <c r="B439" s="499"/>
      <c r="C439" s="78"/>
      <c r="D439" s="78"/>
      <c r="E439" s="79"/>
    </row>
    <row r="440" spans="1:5" ht="27" customHeight="1">
      <c r="A440" s="497"/>
      <c r="B440" s="499"/>
      <c r="C440" s="78"/>
      <c r="D440" s="78"/>
      <c r="E440" s="79"/>
    </row>
    <row r="441" spans="1:5" ht="27" customHeight="1">
      <c r="A441" s="497"/>
      <c r="B441" s="499"/>
      <c r="C441" s="78"/>
      <c r="D441" s="78"/>
      <c r="E441" s="79"/>
    </row>
    <row r="442" spans="1:5" ht="27" customHeight="1">
      <c r="A442" s="497"/>
      <c r="B442" s="499"/>
      <c r="C442" s="78"/>
      <c r="D442" s="78"/>
      <c r="E442" s="79"/>
    </row>
    <row r="443" spans="1:5" ht="27" customHeight="1">
      <c r="A443" s="81"/>
      <c r="B443" s="82"/>
      <c r="C443" s="83">
        <f>COUNTA(C427:C442)</f>
        <v>0</v>
      </c>
      <c r="D443" s="83">
        <f>SUM(D427:D442)</f>
        <v>0</v>
      </c>
      <c r="E443" s="83">
        <f>SUM(E427:E442)</f>
        <v>0</v>
      </c>
    </row>
    <row r="444" spans="1:5" ht="27" customHeight="1">
      <c r="A444" s="497">
        <v>27</v>
      </c>
      <c r="B444" s="498"/>
      <c r="C444" s="78"/>
      <c r="D444" s="78"/>
      <c r="E444" s="79"/>
    </row>
    <row r="445" spans="1:5" ht="27" customHeight="1">
      <c r="A445" s="497"/>
      <c r="B445" s="499"/>
      <c r="C445" s="78"/>
      <c r="D445" s="78"/>
      <c r="E445" s="79"/>
    </row>
    <row r="446" spans="1:5" ht="27" customHeight="1">
      <c r="A446" s="497"/>
      <c r="B446" s="499"/>
      <c r="C446" s="78"/>
      <c r="D446" s="78"/>
      <c r="E446" s="79"/>
    </row>
    <row r="447" spans="1:5" ht="27" customHeight="1">
      <c r="A447" s="497"/>
      <c r="B447" s="499"/>
      <c r="C447" s="78"/>
      <c r="D447" s="78"/>
      <c r="E447" s="79"/>
    </row>
    <row r="448" spans="1:5" ht="27" customHeight="1">
      <c r="A448" s="497"/>
      <c r="B448" s="499"/>
      <c r="C448" s="78"/>
      <c r="D448" s="78"/>
      <c r="E448" s="79"/>
    </row>
    <row r="449" spans="1:5" ht="27" customHeight="1">
      <c r="A449" s="497"/>
      <c r="B449" s="499"/>
      <c r="C449" s="78"/>
      <c r="D449" s="78"/>
      <c r="E449" s="79"/>
    </row>
    <row r="450" spans="1:5" ht="27" customHeight="1">
      <c r="A450" s="497"/>
      <c r="B450" s="499"/>
      <c r="C450" s="78"/>
      <c r="D450" s="78"/>
      <c r="E450" s="79"/>
    </row>
    <row r="451" spans="1:5" ht="27" customHeight="1">
      <c r="A451" s="497"/>
      <c r="B451" s="499"/>
      <c r="C451" s="78"/>
      <c r="D451" s="78"/>
      <c r="E451" s="79"/>
    </row>
    <row r="452" spans="1:5" ht="27" customHeight="1">
      <c r="A452" s="497"/>
      <c r="B452" s="499"/>
      <c r="C452" s="78"/>
      <c r="D452" s="78"/>
      <c r="E452" s="79"/>
    </row>
    <row r="453" spans="1:5" ht="27" customHeight="1">
      <c r="A453" s="497"/>
      <c r="B453" s="499"/>
      <c r="C453" s="78"/>
      <c r="D453" s="78"/>
      <c r="E453" s="79"/>
    </row>
    <row r="454" spans="1:5" ht="27" customHeight="1">
      <c r="A454" s="497"/>
      <c r="B454" s="499"/>
      <c r="C454" s="78"/>
      <c r="D454" s="78"/>
      <c r="E454" s="79"/>
    </row>
    <row r="455" spans="1:5" ht="27" customHeight="1">
      <c r="A455" s="497"/>
      <c r="B455" s="499"/>
      <c r="C455" s="78"/>
      <c r="D455" s="78"/>
      <c r="E455" s="79"/>
    </row>
    <row r="456" spans="1:5" ht="27" customHeight="1">
      <c r="A456" s="497"/>
      <c r="B456" s="499"/>
      <c r="C456" s="78"/>
      <c r="D456" s="78"/>
      <c r="E456" s="79"/>
    </row>
    <row r="457" spans="1:5" ht="27" customHeight="1">
      <c r="A457" s="497"/>
      <c r="B457" s="499"/>
      <c r="C457" s="78"/>
      <c r="D457" s="78"/>
      <c r="E457" s="79"/>
    </row>
    <row r="458" spans="1:5" ht="27" customHeight="1">
      <c r="A458" s="497"/>
      <c r="B458" s="499"/>
      <c r="C458" s="78"/>
      <c r="D458" s="78"/>
      <c r="E458" s="79"/>
    </row>
    <row r="459" spans="1:5" ht="27" customHeight="1">
      <c r="A459" s="497"/>
      <c r="B459" s="499"/>
      <c r="C459" s="78"/>
      <c r="D459" s="78"/>
      <c r="E459" s="79"/>
    </row>
    <row r="460" spans="1:5" ht="27" customHeight="1">
      <c r="A460" s="81"/>
      <c r="B460" s="82"/>
      <c r="C460" s="83">
        <f>COUNTA(C444:C459)</f>
        <v>0</v>
      </c>
      <c r="D460" s="83">
        <f>SUM(D444:D459)</f>
        <v>0</v>
      </c>
      <c r="E460" s="83">
        <f>SUM(E444:E459)</f>
        <v>0</v>
      </c>
    </row>
    <row r="461" spans="1:5" ht="27" customHeight="1">
      <c r="A461" s="497">
        <v>28</v>
      </c>
      <c r="B461" s="498"/>
      <c r="C461" s="78"/>
      <c r="D461" s="78"/>
      <c r="E461" s="79"/>
    </row>
    <row r="462" spans="1:5" ht="27" customHeight="1">
      <c r="A462" s="497"/>
      <c r="B462" s="499"/>
      <c r="C462" s="78"/>
      <c r="D462" s="78"/>
      <c r="E462" s="79"/>
    </row>
    <row r="463" spans="1:5" ht="27" customHeight="1">
      <c r="A463" s="497"/>
      <c r="B463" s="499"/>
      <c r="C463" s="78"/>
      <c r="D463" s="78"/>
      <c r="E463" s="79"/>
    </row>
    <row r="464" spans="1:5" ht="27" customHeight="1">
      <c r="A464" s="497"/>
      <c r="B464" s="499"/>
      <c r="C464" s="78"/>
      <c r="D464" s="78"/>
      <c r="E464" s="79"/>
    </row>
    <row r="465" spans="1:5" ht="27" customHeight="1">
      <c r="A465" s="497"/>
      <c r="B465" s="499"/>
      <c r="C465" s="78"/>
      <c r="D465" s="78"/>
      <c r="E465" s="79"/>
    </row>
    <row r="466" spans="1:5" ht="27" customHeight="1">
      <c r="A466" s="497"/>
      <c r="B466" s="499"/>
      <c r="C466" s="78"/>
      <c r="D466" s="78"/>
      <c r="E466" s="79"/>
    </row>
    <row r="467" spans="1:5" ht="27" customHeight="1">
      <c r="A467" s="497"/>
      <c r="B467" s="499"/>
      <c r="C467" s="78"/>
      <c r="D467" s="78"/>
      <c r="E467" s="79"/>
    </row>
    <row r="468" spans="1:5" ht="27" customHeight="1">
      <c r="A468" s="497"/>
      <c r="B468" s="499"/>
      <c r="C468" s="78"/>
      <c r="D468" s="78"/>
      <c r="E468" s="79"/>
    </row>
    <row r="469" spans="1:5" ht="27" customHeight="1">
      <c r="A469" s="497"/>
      <c r="B469" s="499"/>
      <c r="C469" s="78"/>
      <c r="D469" s="78"/>
      <c r="E469" s="79"/>
    </row>
    <row r="470" spans="1:5" ht="27" customHeight="1">
      <c r="A470" s="497"/>
      <c r="B470" s="499"/>
      <c r="C470" s="78"/>
      <c r="D470" s="78"/>
      <c r="E470" s="79"/>
    </row>
    <row r="471" spans="1:5" ht="27" customHeight="1">
      <c r="A471" s="497"/>
      <c r="B471" s="499"/>
      <c r="C471" s="78"/>
      <c r="D471" s="78"/>
      <c r="E471" s="79"/>
    </row>
    <row r="472" spans="1:5" ht="27" customHeight="1">
      <c r="A472" s="497"/>
      <c r="B472" s="499"/>
      <c r="C472" s="78"/>
      <c r="D472" s="78"/>
      <c r="E472" s="79"/>
    </row>
    <row r="473" spans="1:5" ht="27" customHeight="1">
      <c r="A473" s="497"/>
      <c r="B473" s="499"/>
      <c r="C473" s="78"/>
      <c r="D473" s="78"/>
      <c r="E473" s="79"/>
    </row>
    <row r="474" spans="1:5" ht="27" customHeight="1">
      <c r="A474" s="497"/>
      <c r="B474" s="499"/>
      <c r="C474" s="78"/>
      <c r="D474" s="78"/>
      <c r="E474" s="79"/>
    </row>
    <row r="475" spans="1:5" ht="27" customHeight="1">
      <c r="A475" s="497"/>
      <c r="B475" s="499"/>
      <c r="C475" s="78"/>
      <c r="D475" s="78"/>
      <c r="E475" s="79"/>
    </row>
    <row r="476" spans="1:5" ht="27" customHeight="1">
      <c r="A476" s="497"/>
      <c r="B476" s="499"/>
      <c r="C476" s="78"/>
      <c r="D476" s="78"/>
      <c r="E476" s="79"/>
    </row>
    <row r="477" spans="1:5" ht="27" customHeight="1">
      <c r="A477" s="81"/>
      <c r="B477" s="82"/>
      <c r="C477" s="83">
        <f>COUNTA(C461:C476)</f>
        <v>0</v>
      </c>
      <c r="D477" s="83">
        <f>SUM(D461:D476)</f>
        <v>0</v>
      </c>
      <c r="E477" s="83">
        <f>SUM(E461:E476)</f>
        <v>0</v>
      </c>
    </row>
    <row r="478" spans="1:5" ht="27" customHeight="1">
      <c r="A478" s="497">
        <v>29</v>
      </c>
      <c r="B478" s="498"/>
      <c r="C478" s="78"/>
      <c r="D478" s="78"/>
      <c r="E478" s="79"/>
    </row>
    <row r="479" spans="1:5" ht="27" customHeight="1">
      <c r="A479" s="497"/>
      <c r="B479" s="499"/>
      <c r="C479" s="78"/>
      <c r="D479" s="78"/>
      <c r="E479" s="79"/>
    </row>
    <row r="480" spans="1:5" ht="27" customHeight="1">
      <c r="A480" s="497"/>
      <c r="B480" s="499"/>
      <c r="C480" s="78"/>
      <c r="D480" s="78"/>
      <c r="E480" s="79"/>
    </row>
    <row r="481" spans="1:5" ht="27" customHeight="1">
      <c r="A481" s="497"/>
      <c r="B481" s="499"/>
      <c r="C481" s="78"/>
      <c r="D481" s="78"/>
      <c r="E481" s="79"/>
    </row>
    <row r="482" spans="1:5" ht="27" customHeight="1">
      <c r="A482" s="497"/>
      <c r="B482" s="499"/>
      <c r="C482" s="78"/>
      <c r="D482" s="78"/>
      <c r="E482" s="79"/>
    </row>
    <row r="483" spans="1:5" ht="27" customHeight="1">
      <c r="A483" s="497"/>
      <c r="B483" s="499"/>
      <c r="C483" s="78"/>
      <c r="D483" s="78"/>
      <c r="E483" s="79"/>
    </row>
    <row r="484" spans="1:5" ht="27" customHeight="1">
      <c r="A484" s="497"/>
      <c r="B484" s="499"/>
      <c r="C484" s="78"/>
      <c r="D484" s="78"/>
      <c r="E484" s="79"/>
    </row>
    <row r="485" spans="1:5" ht="27" customHeight="1">
      <c r="A485" s="497"/>
      <c r="B485" s="499"/>
      <c r="C485" s="78"/>
      <c r="D485" s="78"/>
      <c r="E485" s="79"/>
    </row>
    <row r="486" spans="1:5" ht="27" customHeight="1">
      <c r="A486" s="497"/>
      <c r="B486" s="499"/>
      <c r="C486" s="78"/>
      <c r="D486" s="78"/>
      <c r="E486" s="79"/>
    </row>
    <row r="487" spans="1:5" ht="27" customHeight="1">
      <c r="A487" s="497"/>
      <c r="B487" s="499"/>
      <c r="C487" s="78"/>
      <c r="D487" s="78"/>
      <c r="E487" s="79"/>
    </row>
    <row r="488" spans="1:5" ht="27" customHeight="1">
      <c r="A488" s="497"/>
      <c r="B488" s="499"/>
      <c r="C488" s="78"/>
      <c r="D488" s="78"/>
      <c r="E488" s="79"/>
    </row>
    <row r="489" spans="1:5" ht="27" customHeight="1">
      <c r="A489" s="497"/>
      <c r="B489" s="499"/>
      <c r="C489" s="78"/>
      <c r="D489" s="78"/>
      <c r="E489" s="79"/>
    </row>
    <row r="490" spans="1:5" ht="27" customHeight="1">
      <c r="A490" s="497"/>
      <c r="B490" s="499"/>
      <c r="C490" s="78"/>
      <c r="D490" s="78"/>
      <c r="E490" s="79"/>
    </row>
    <row r="491" spans="1:5" ht="27" customHeight="1">
      <c r="A491" s="497"/>
      <c r="B491" s="499"/>
      <c r="C491" s="78"/>
      <c r="D491" s="78"/>
      <c r="E491" s="79"/>
    </row>
    <row r="492" spans="1:5" ht="27" customHeight="1">
      <c r="A492" s="497"/>
      <c r="B492" s="499"/>
      <c r="C492" s="78"/>
      <c r="D492" s="78"/>
      <c r="E492" s="79"/>
    </row>
    <row r="493" spans="1:5" ht="27" customHeight="1">
      <c r="A493" s="497"/>
      <c r="B493" s="499"/>
      <c r="C493" s="78"/>
      <c r="D493" s="78"/>
      <c r="E493" s="79"/>
    </row>
    <row r="494" spans="1:5" ht="27" customHeight="1">
      <c r="A494" s="81"/>
      <c r="B494" s="82"/>
      <c r="C494" s="83">
        <f>COUNTA(C478:C493)</f>
        <v>0</v>
      </c>
      <c r="D494" s="83">
        <f>SUM(D478:D493)</f>
        <v>0</v>
      </c>
      <c r="E494" s="83">
        <f>SUM(E478:E493)</f>
        <v>0</v>
      </c>
    </row>
    <row r="495" spans="1:5" ht="27" customHeight="1">
      <c r="A495" s="497">
        <v>30</v>
      </c>
      <c r="B495" s="498"/>
      <c r="C495" s="78"/>
      <c r="D495" s="78"/>
      <c r="E495" s="79"/>
    </row>
    <row r="496" spans="1:5" ht="27" customHeight="1">
      <c r="A496" s="497"/>
      <c r="B496" s="499"/>
      <c r="C496" s="78"/>
      <c r="D496" s="78"/>
      <c r="E496" s="79"/>
    </row>
    <row r="497" spans="1:5" ht="27" customHeight="1">
      <c r="A497" s="497"/>
      <c r="B497" s="499"/>
      <c r="C497" s="78"/>
      <c r="D497" s="78"/>
      <c r="E497" s="79"/>
    </row>
    <row r="498" spans="1:5" ht="27" customHeight="1">
      <c r="A498" s="497"/>
      <c r="B498" s="499"/>
      <c r="C498" s="78"/>
      <c r="D498" s="78"/>
      <c r="E498" s="79"/>
    </row>
    <row r="499" spans="1:5" ht="27" customHeight="1">
      <c r="A499" s="497"/>
      <c r="B499" s="499"/>
      <c r="C499" s="78"/>
      <c r="D499" s="78"/>
      <c r="E499" s="79"/>
    </row>
    <row r="500" spans="1:5" ht="27" customHeight="1">
      <c r="A500" s="497"/>
      <c r="B500" s="499"/>
      <c r="C500" s="78"/>
      <c r="D500" s="78"/>
      <c r="E500" s="79"/>
    </row>
    <row r="501" spans="1:5" ht="27" customHeight="1">
      <c r="A501" s="497"/>
      <c r="B501" s="499"/>
      <c r="C501" s="78"/>
      <c r="D501" s="78"/>
      <c r="E501" s="79"/>
    </row>
    <row r="502" spans="1:5" ht="27" customHeight="1">
      <c r="A502" s="497"/>
      <c r="B502" s="499"/>
      <c r="C502" s="78"/>
      <c r="D502" s="78"/>
      <c r="E502" s="79"/>
    </row>
    <row r="503" spans="1:5" ht="27" customHeight="1">
      <c r="A503" s="497"/>
      <c r="B503" s="499"/>
      <c r="C503" s="78"/>
      <c r="D503" s="78"/>
      <c r="E503" s="79"/>
    </row>
    <row r="504" spans="1:5" ht="27" customHeight="1">
      <c r="A504" s="497"/>
      <c r="B504" s="499"/>
      <c r="C504" s="78"/>
      <c r="D504" s="78"/>
      <c r="E504" s="79"/>
    </row>
    <row r="505" spans="1:5" ht="27" customHeight="1">
      <c r="A505" s="497"/>
      <c r="B505" s="499"/>
      <c r="C505" s="78"/>
      <c r="D505" s="78"/>
      <c r="E505" s="79"/>
    </row>
    <row r="506" spans="1:5" ht="27" customHeight="1">
      <c r="A506" s="497"/>
      <c r="B506" s="499"/>
      <c r="C506" s="78"/>
      <c r="D506" s="78"/>
      <c r="E506" s="79"/>
    </row>
    <row r="507" spans="1:5" ht="27" customHeight="1">
      <c r="A507" s="497"/>
      <c r="B507" s="499"/>
      <c r="C507" s="78"/>
      <c r="D507" s="78"/>
      <c r="E507" s="79"/>
    </row>
    <row r="508" spans="1:5" ht="27" customHeight="1">
      <c r="A508" s="497"/>
      <c r="B508" s="499"/>
      <c r="C508" s="78"/>
      <c r="D508" s="78"/>
      <c r="E508" s="79"/>
    </row>
    <row r="509" spans="1:5" ht="27" customHeight="1">
      <c r="A509" s="497"/>
      <c r="B509" s="499"/>
      <c r="C509" s="78"/>
      <c r="D509" s="78"/>
      <c r="E509" s="79"/>
    </row>
    <row r="510" spans="1:5" ht="27" customHeight="1">
      <c r="A510" s="497"/>
      <c r="B510" s="499"/>
      <c r="C510" s="78"/>
      <c r="D510" s="78"/>
      <c r="E510" s="79"/>
    </row>
    <row r="511" spans="1:5" ht="27" customHeight="1">
      <c r="A511" s="81"/>
      <c r="B511" s="82"/>
      <c r="C511" s="83">
        <f>COUNTA(C495:C510)</f>
        <v>0</v>
      </c>
      <c r="D511" s="83">
        <f>SUM(D495:D510)</f>
        <v>0</v>
      </c>
      <c r="E511" s="83">
        <f>SUM(E495:E510)</f>
        <v>0</v>
      </c>
    </row>
    <row r="512" spans="1:5" ht="27" customHeight="1">
      <c r="A512" s="497">
        <v>31</v>
      </c>
      <c r="B512" s="498"/>
      <c r="C512" s="78"/>
      <c r="D512" s="78"/>
      <c r="E512" s="79"/>
    </row>
    <row r="513" spans="1:5" ht="27" customHeight="1">
      <c r="A513" s="497"/>
      <c r="B513" s="499"/>
      <c r="C513" s="78"/>
      <c r="D513" s="78"/>
      <c r="E513" s="79"/>
    </row>
    <row r="514" spans="1:5" ht="27" customHeight="1">
      <c r="A514" s="497"/>
      <c r="B514" s="499"/>
      <c r="C514" s="78"/>
      <c r="D514" s="78"/>
      <c r="E514" s="79"/>
    </row>
    <row r="515" spans="1:5" ht="27" customHeight="1">
      <c r="A515" s="497"/>
      <c r="B515" s="499"/>
      <c r="C515" s="78"/>
      <c r="D515" s="78"/>
      <c r="E515" s="79"/>
    </row>
    <row r="516" spans="1:5" ht="27" customHeight="1">
      <c r="A516" s="497"/>
      <c r="B516" s="499"/>
      <c r="C516" s="78"/>
      <c r="D516" s="78"/>
      <c r="E516" s="79"/>
    </row>
    <row r="517" spans="1:5" ht="27" customHeight="1">
      <c r="A517" s="497"/>
      <c r="B517" s="499"/>
      <c r="C517" s="78"/>
      <c r="D517" s="78"/>
      <c r="E517" s="79"/>
    </row>
    <row r="518" spans="1:5" ht="27" customHeight="1">
      <c r="A518" s="497"/>
      <c r="B518" s="499"/>
      <c r="C518" s="78"/>
      <c r="D518" s="78"/>
      <c r="E518" s="79"/>
    </row>
    <row r="519" spans="1:5" ht="27" customHeight="1">
      <c r="A519" s="497"/>
      <c r="B519" s="499"/>
      <c r="C519" s="78"/>
      <c r="D519" s="78"/>
      <c r="E519" s="79"/>
    </row>
    <row r="520" spans="1:5" ht="27" customHeight="1">
      <c r="A520" s="497"/>
      <c r="B520" s="499"/>
      <c r="C520" s="78"/>
      <c r="D520" s="78"/>
      <c r="E520" s="79"/>
    </row>
    <row r="521" spans="1:5" ht="27" customHeight="1">
      <c r="A521" s="497"/>
      <c r="B521" s="499"/>
      <c r="C521" s="78"/>
      <c r="D521" s="78"/>
      <c r="E521" s="79"/>
    </row>
    <row r="522" spans="1:5" ht="27" customHeight="1">
      <c r="A522" s="497"/>
      <c r="B522" s="499"/>
      <c r="C522" s="78"/>
      <c r="D522" s="78"/>
      <c r="E522" s="79"/>
    </row>
    <row r="523" spans="1:5" ht="27" customHeight="1">
      <c r="A523" s="497"/>
      <c r="B523" s="499"/>
      <c r="C523" s="78"/>
      <c r="D523" s="78"/>
      <c r="E523" s="79"/>
    </row>
    <row r="524" spans="1:5" ht="27" customHeight="1">
      <c r="A524" s="497"/>
      <c r="B524" s="499"/>
      <c r="C524" s="78"/>
      <c r="D524" s="78"/>
      <c r="E524" s="79"/>
    </row>
    <row r="525" spans="1:5" ht="27" customHeight="1">
      <c r="A525" s="497"/>
      <c r="B525" s="499"/>
      <c r="C525" s="78"/>
      <c r="D525" s="78"/>
      <c r="E525" s="79"/>
    </row>
    <row r="526" spans="1:5" ht="27" customHeight="1">
      <c r="A526" s="497"/>
      <c r="B526" s="499"/>
      <c r="C526" s="78"/>
      <c r="D526" s="78"/>
      <c r="E526" s="79"/>
    </row>
    <row r="527" spans="1:5" ht="27" customHeight="1">
      <c r="A527" s="497"/>
      <c r="B527" s="499"/>
      <c r="C527" s="78"/>
      <c r="D527" s="78"/>
      <c r="E527" s="79"/>
    </row>
    <row r="528" spans="1:5" ht="27" customHeight="1">
      <c r="A528" s="81"/>
      <c r="B528" s="82"/>
      <c r="C528" s="83">
        <f>COUNTA(C512:C527)</f>
        <v>0</v>
      </c>
      <c r="D528" s="83">
        <f>SUM(D512:D527)</f>
        <v>0</v>
      </c>
      <c r="E528" s="83">
        <f>SUM(E512:E527)</f>
        <v>0</v>
      </c>
    </row>
    <row r="529" spans="1:5" ht="27" customHeight="1">
      <c r="A529" s="497">
        <v>32</v>
      </c>
      <c r="B529" s="498"/>
      <c r="C529" s="78"/>
      <c r="D529" s="78"/>
      <c r="E529" s="79"/>
    </row>
    <row r="530" spans="1:5" ht="27" customHeight="1">
      <c r="A530" s="497"/>
      <c r="B530" s="499"/>
      <c r="C530" s="78"/>
      <c r="D530" s="78"/>
      <c r="E530" s="79"/>
    </row>
    <row r="531" spans="1:5" ht="27" customHeight="1">
      <c r="A531" s="497"/>
      <c r="B531" s="499"/>
      <c r="C531" s="78"/>
      <c r="D531" s="78"/>
      <c r="E531" s="79"/>
    </row>
    <row r="532" spans="1:5" ht="27" customHeight="1">
      <c r="A532" s="497"/>
      <c r="B532" s="499"/>
      <c r="C532" s="78"/>
      <c r="D532" s="78"/>
      <c r="E532" s="79"/>
    </row>
    <row r="533" spans="1:5" ht="27" customHeight="1">
      <c r="A533" s="497"/>
      <c r="B533" s="499"/>
      <c r="C533" s="78"/>
      <c r="D533" s="78"/>
      <c r="E533" s="79"/>
    </row>
    <row r="534" spans="1:5" ht="27" customHeight="1">
      <c r="A534" s="497"/>
      <c r="B534" s="499"/>
      <c r="C534" s="78"/>
      <c r="D534" s="78"/>
      <c r="E534" s="79"/>
    </row>
    <row r="535" spans="1:5" ht="27" customHeight="1">
      <c r="A535" s="497"/>
      <c r="B535" s="499"/>
      <c r="C535" s="78"/>
      <c r="D535" s="78"/>
      <c r="E535" s="79"/>
    </row>
    <row r="536" spans="1:5" ht="27" customHeight="1">
      <c r="A536" s="497"/>
      <c r="B536" s="499"/>
      <c r="C536" s="78"/>
      <c r="D536" s="78"/>
      <c r="E536" s="79"/>
    </row>
    <row r="537" spans="1:5" ht="27" customHeight="1">
      <c r="A537" s="497"/>
      <c r="B537" s="499"/>
      <c r="C537" s="78"/>
      <c r="D537" s="78"/>
      <c r="E537" s="79"/>
    </row>
    <row r="538" spans="1:5" ht="27" customHeight="1">
      <c r="A538" s="497"/>
      <c r="B538" s="499"/>
      <c r="C538" s="78"/>
      <c r="D538" s="78"/>
      <c r="E538" s="79"/>
    </row>
    <row r="539" spans="1:5" ht="27" customHeight="1">
      <c r="A539" s="497"/>
      <c r="B539" s="499"/>
      <c r="C539" s="78"/>
      <c r="D539" s="78"/>
      <c r="E539" s="79"/>
    </row>
    <row r="540" spans="1:5" ht="27" customHeight="1">
      <c r="A540" s="497"/>
      <c r="B540" s="499"/>
      <c r="C540" s="78"/>
      <c r="D540" s="78"/>
      <c r="E540" s="79"/>
    </row>
    <row r="541" spans="1:5" ht="27" customHeight="1">
      <c r="A541" s="497"/>
      <c r="B541" s="499"/>
      <c r="C541" s="78"/>
      <c r="D541" s="78"/>
      <c r="E541" s="79"/>
    </row>
    <row r="542" spans="1:5" ht="27" customHeight="1">
      <c r="A542" s="497"/>
      <c r="B542" s="499"/>
      <c r="C542" s="78"/>
      <c r="D542" s="78"/>
      <c r="E542" s="79"/>
    </row>
    <row r="543" spans="1:5" ht="27" customHeight="1">
      <c r="A543" s="497"/>
      <c r="B543" s="499"/>
      <c r="C543" s="78"/>
      <c r="D543" s="78"/>
      <c r="E543" s="79"/>
    </row>
    <row r="544" spans="1:5" ht="27" customHeight="1">
      <c r="A544" s="497"/>
      <c r="B544" s="499"/>
      <c r="C544" s="78"/>
      <c r="D544" s="78"/>
      <c r="E544" s="79"/>
    </row>
    <row r="545" spans="1:5" ht="27" customHeight="1">
      <c r="A545" s="81"/>
      <c r="B545" s="82"/>
      <c r="C545" s="83">
        <f>COUNTA(C529:C544)</f>
        <v>0</v>
      </c>
      <c r="D545" s="83">
        <f>SUM(D529:D544)</f>
        <v>0</v>
      </c>
      <c r="E545" s="83">
        <f>SUM(E529:E544)</f>
        <v>0</v>
      </c>
    </row>
    <row r="546" spans="1:5" ht="27" customHeight="1">
      <c r="A546" s="497">
        <v>33</v>
      </c>
      <c r="B546" s="498"/>
      <c r="C546" s="78"/>
      <c r="D546" s="78"/>
      <c r="E546" s="79"/>
    </row>
    <row r="547" spans="1:5" ht="27" customHeight="1">
      <c r="A547" s="497"/>
      <c r="B547" s="499"/>
      <c r="C547" s="78"/>
      <c r="D547" s="78"/>
      <c r="E547" s="79"/>
    </row>
    <row r="548" spans="1:5" ht="27" customHeight="1">
      <c r="A548" s="497"/>
      <c r="B548" s="499"/>
      <c r="C548" s="78"/>
      <c r="D548" s="78"/>
      <c r="E548" s="79"/>
    </row>
    <row r="549" spans="1:5" ht="27" customHeight="1">
      <c r="A549" s="497"/>
      <c r="B549" s="499"/>
      <c r="C549" s="78"/>
      <c r="D549" s="78"/>
      <c r="E549" s="79"/>
    </row>
    <row r="550" spans="1:5" ht="27" customHeight="1">
      <c r="A550" s="497"/>
      <c r="B550" s="499"/>
      <c r="C550" s="78"/>
      <c r="D550" s="78"/>
      <c r="E550" s="79"/>
    </row>
    <row r="551" spans="1:5" ht="27" customHeight="1">
      <c r="A551" s="497"/>
      <c r="B551" s="499"/>
      <c r="C551" s="78"/>
      <c r="D551" s="78"/>
      <c r="E551" s="79"/>
    </row>
    <row r="552" spans="1:5" ht="27" customHeight="1">
      <c r="A552" s="497"/>
      <c r="B552" s="499"/>
      <c r="C552" s="78"/>
      <c r="D552" s="78"/>
      <c r="E552" s="79"/>
    </row>
    <row r="553" spans="1:5" ht="27" customHeight="1">
      <c r="A553" s="497"/>
      <c r="B553" s="499"/>
      <c r="C553" s="78"/>
      <c r="D553" s="78"/>
      <c r="E553" s="79"/>
    </row>
    <row r="554" spans="1:5" ht="27" customHeight="1">
      <c r="A554" s="497"/>
      <c r="B554" s="499"/>
      <c r="C554" s="78"/>
      <c r="D554" s="78"/>
      <c r="E554" s="79"/>
    </row>
    <row r="555" spans="1:5" ht="27" customHeight="1">
      <c r="A555" s="497"/>
      <c r="B555" s="499"/>
      <c r="C555" s="78"/>
      <c r="D555" s="78"/>
      <c r="E555" s="79"/>
    </row>
    <row r="556" spans="1:5" ht="27" customHeight="1">
      <c r="A556" s="497"/>
      <c r="B556" s="499"/>
      <c r="C556" s="78"/>
      <c r="D556" s="78"/>
      <c r="E556" s="79"/>
    </row>
    <row r="557" spans="1:5" ht="27" customHeight="1">
      <c r="A557" s="497"/>
      <c r="B557" s="499"/>
      <c r="C557" s="78"/>
      <c r="D557" s="78"/>
      <c r="E557" s="79"/>
    </row>
    <row r="558" spans="1:5" ht="27" customHeight="1">
      <c r="A558" s="497"/>
      <c r="B558" s="499"/>
      <c r="C558" s="78"/>
      <c r="D558" s="78"/>
      <c r="E558" s="79"/>
    </row>
    <row r="559" spans="1:5" ht="27" customHeight="1">
      <c r="A559" s="497"/>
      <c r="B559" s="499"/>
      <c r="C559" s="78"/>
      <c r="D559" s="78"/>
      <c r="E559" s="79"/>
    </row>
    <row r="560" spans="1:5" ht="27" customHeight="1">
      <c r="A560" s="497"/>
      <c r="B560" s="499"/>
      <c r="C560" s="78"/>
      <c r="D560" s="78"/>
      <c r="E560" s="79"/>
    </row>
    <row r="561" spans="1:5" ht="27" customHeight="1">
      <c r="A561" s="497"/>
      <c r="B561" s="499"/>
      <c r="C561" s="78"/>
      <c r="D561" s="78"/>
      <c r="E561" s="79"/>
    </row>
    <row r="562" spans="1:5" ht="27" customHeight="1">
      <c r="A562" s="81"/>
      <c r="B562" s="82"/>
      <c r="C562" s="83">
        <f>COUNTA(C546:C561)</f>
        <v>0</v>
      </c>
      <c r="D562" s="83">
        <f>SUM(D546:D561)</f>
        <v>0</v>
      </c>
      <c r="E562" s="83">
        <f>SUM(E546:E561)</f>
        <v>0</v>
      </c>
    </row>
    <row r="563" spans="1:5" ht="27" customHeight="1">
      <c r="A563" s="497">
        <v>34</v>
      </c>
      <c r="B563" s="498"/>
      <c r="C563" s="78"/>
      <c r="D563" s="78"/>
      <c r="E563" s="79"/>
    </row>
    <row r="564" spans="1:5" ht="27" customHeight="1">
      <c r="A564" s="497"/>
      <c r="B564" s="499"/>
      <c r="C564" s="78"/>
      <c r="D564" s="78"/>
      <c r="E564" s="79"/>
    </row>
    <row r="565" spans="1:5" ht="27" customHeight="1">
      <c r="A565" s="497"/>
      <c r="B565" s="499"/>
      <c r="C565" s="78"/>
      <c r="D565" s="78"/>
      <c r="E565" s="79"/>
    </row>
    <row r="566" spans="1:5" ht="27" customHeight="1">
      <c r="A566" s="497"/>
      <c r="B566" s="499"/>
      <c r="C566" s="78"/>
      <c r="D566" s="78"/>
      <c r="E566" s="79"/>
    </row>
    <row r="567" spans="1:5" ht="27" customHeight="1">
      <c r="A567" s="497"/>
      <c r="B567" s="499"/>
      <c r="C567" s="78"/>
      <c r="D567" s="78"/>
      <c r="E567" s="79"/>
    </row>
    <row r="568" spans="1:5" ht="27" customHeight="1">
      <c r="A568" s="497"/>
      <c r="B568" s="499"/>
      <c r="C568" s="78"/>
      <c r="D568" s="78"/>
      <c r="E568" s="79"/>
    </row>
    <row r="569" spans="1:5" ht="27" customHeight="1">
      <c r="A569" s="497"/>
      <c r="B569" s="499"/>
      <c r="C569" s="78"/>
      <c r="D569" s="78"/>
      <c r="E569" s="79"/>
    </row>
    <row r="570" spans="1:5" ht="27" customHeight="1">
      <c r="A570" s="497"/>
      <c r="B570" s="499"/>
      <c r="C570" s="78"/>
      <c r="D570" s="78"/>
      <c r="E570" s="79"/>
    </row>
    <row r="571" spans="1:5" ht="27" customHeight="1">
      <c r="A571" s="497"/>
      <c r="B571" s="499"/>
      <c r="C571" s="78"/>
      <c r="D571" s="78"/>
      <c r="E571" s="79"/>
    </row>
    <row r="572" spans="1:5" ht="27" customHeight="1">
      <c r="A572" s="497"/>
      <c r="B572" s="499"/>
      <c r="C572" s="78"/>
      <c r="D572" s="78"/>
      <c r="E572" s="79"/>
    </row>
    <row r="573" spans="1:5" ht="27" customHeight="1">
      <c r="A573" s="497"/>
      <c r="B573" s="499"/>
      <c r="C573" s="78"/>
      <c r="D573" s="78"/>
      <c r="E573" s="79"/>
    </row>
    <row r="574" spans="1:5" ht="27" customHeight="1">
      <c r="A574" s="497"/>
      <c r="B574" s="499"/>
      <c r="C574" s="78"/>
      <c r="D574" s="78"/>
      <c r="E574" s="79"/>
    </row>
    <row r="575" spans="1:5" ht="27" customHeight="1">
      <c r="A575" s="497"/>
      <c r="B575" s="499"/>
      <c r="C575" s="78"/>
      <c r="D575" s="78"/>
      <c r="E575" s="79"/>
    </row>
    <row r="576" spans="1:5" ht="27" customHeight="1">
      <c r="A576" s="497"/>
      <c r="B576" s="499"/>
      <c r="C576" s="78"/>
      <c r="D576" s="78"/>
      <c r="E576" s="79"/>
    </row>
    <row r="577" spans="1:5" ht="27" customHeight="1">
      <c r="A577" s="497"/>
      <c r="B577" s="499"/>
      <c r="C577" s="78"/>
      <c r="D577" s="78"/>
      <c r="E577" s="79"/>
    </row>
    <row r="578" spans="1:5" ht="27" customHeight="1">
      <c r="A578" s="497"/>
      <c r="B578" s="499"/>
      <c r="C578" s="78"/>
      <c r="D578" s="78"/>
      <c r="E578" s="79"/>
    </row>
    <row r="579" spans="1:5" ht="27" customHeight="1">
      <c r="A579" s="81"/>
      <c r="B579" s="82"/>
      <c r="C579" s="83">
        <f>COUNTA(C563:C578)</f>
        <v>0</v>
      </c>
      <c r="D579" s="83">
        <f>SUM(D563:D578)</f>
        <v>0</v>
      </c>
      <c r="E579" s="83">
        <f>SUM(E563:E578)</f>
        <v>0</v>
      </c>
    </row>
    <row r="580" spans="1:5" ht="27" customHeight="1">
      <c r="A580" s="497">
        <v>35</v>
      </c>
      <c r="B580" s="498"/>
      <c r="C580" s="78"/>
      <c r="D580" s="78"/>
      <c r="E580" s="79"/>
    </row>
    <row r="581" spans="1:5" ht="27" customHeight="1">
      <c r="A581" s="497"/>
      <c r="B581" s="499"/>
      <c r="C581" s="78"/>
      <c r="D581" s="78"/>
      <c r="E581" s="79"/>
    </row>
    <row r="582" spans="1:5" ht="27" customHeight="1">
      <c r="A582" s="497"/>
      <c r="B582" s="499"/>
      <c r="C582" s="78"/>
      <c r="D582" s="78"/>
      <c r="E582" s="79"/>
    </row>
    <row r="583" spans="1:5" ht="27" customHeight="1">
      <c r="A583" s="497"/>
      <c r="B583" s="499"/>
      <c r="C583" s="78"/>
      <c r="D583" s="78"/>
      <c r="E583" s="79"/>
    </row>
    <row r="584" spans="1:5" ht="27" customHeight="1">
      <c r="A584" s="497"/>
      <c r="B584" s="499"/>
      <c r="C584" s="78"/>
      <c r="D584" s="78"/>
      <c r="E584" s="79"/>
    </row>
    <row r="585" spans="1:5" ht="27" customHeight="1">
      <c r="A585" s="497"/>
      <c r="B585" s="499"/>
      <c r="C585" s="78"/>
      <c r="D585" s="78"/>
      <c r="E585" s="79"/>
    </row>
    <row r="586" spans="1:5" ht="27" customHeight="1">
      <c r="A586" s="497"/>
      <c r="B586" s="499"/>
      <c r="C586" s="78"/>
      <c r="D586" s="78"/>
      <c r="E586" s="79"/>
    </row>
    <row r="587" spans="1:5" ht="27" customHeight="1">
      <c r="A587" s="497"/>
      <c r="B587" s="499"/>
      <c r="C587" s="78"/>
      <c r="D587" s="78"/>
      <c r="E587" s="79"/>
    </row>
    <row r="588" spans="1:5" ht="27" customHeight="1">
      <c r="A588" s="497"/>
      <c r="B588" s="499"/>
      <c r="C588" s="78"/>
      <c r="D588" s="78"/>
      <c r="E588" s="79"/>
    </row>
    <row r="589" spans="1:5" ht="27" customHeight="1">
      <c r="A589" s="497"/>
      <c r="B589" s="499"/>
      <c r="C589" s="78"/>
      <c r="D589" s="78"/>
      <c r="E589" s="79"/>
    </row>
    <row r="590" spans="1:5" ht="27" customHeight="1">
      <c r="A590" s="497"/>
      <c r="B590" s="499"/>
      <c r="C590" s="78"/>
      <c r="D590" s="78"/>
      <c r="E590" s="79"/>
    </row>
    <row r="591" spans="1:5" ht="27" customHeight="1">
      <c r="A591" s="497"/>
      <c r="B591" s="499"/>
      <c r="C591" s="78"/>
      <c r="D591" s="78"/>
      <c r="E591" s="79"/>
    </row>
    <row r="592" spans="1:5" ht="27" customHeight="1">
      <c r="A592" s="497"/>
      <c r="B592" s="499"/>
      <c r="C592" s="78"/>
      <c r="D592" s="78"/>
      <c r="E592" s="79"/>
    </row>
    <row r="593" spans="1:5" ht="27" customHeight="1">
      <c r="A593" s="497"/>
      <c r="B593" s="499"/>
      <c r="C593" s="78"/>
      <c r="D593" s="78"/>
      <c r="E593" s="79"/>
    </row>
    <row r="594" spans="1:5" ht="27" customHeight="1">
      <c r="A594" s="497"/>
      <c r="B594" s="499"/>
      <c r="C594" s="78"/>
      <c r="D594" s="78"/>
      <c r="E594" s="79"/>
    </row>
    <row r="595" spans="1:5" ht="27" customHeight="1">
      <c r="A595" s="497"/>
      <c r="B595" s="499"/>
      <c r="C595" s="78"/>
      <c r="D595" s="78"/>
      <c r="E595" s="79"/>
    </row>
    <row r="596" spans="1:5" ht="27" customHeight="1">
      <c r="A596" s="81"/>
      <c r="B596" s="82"/>
      <c r="C596" s="83">
        <f>COUNTA(C580:C595)</f>
        <v>0</v>
      </c>
      <c r="D596" s="83">
        <f>SUM(D580:D595)</f>
        <v>0</v>
      </c>
      <c r="E596" s="83">
        <f>SUM(E580:E595)</f>
        <v>0</v>
      </c>
    </row>
    <row r="597" spans="1:5" ht="27" customHeight="1">
      <c r="A597" s="497">
        <v>36</v>
      </c>
      <c r="B597" s="498"/>
      <c r="C597" s="78"/>
      <c r="D597" s="78"/>
      <c r="E597" s="79"/>
    </row>
    <row r="598" spans="1:5" ht="27" customHeight="1">
      <c r="A598" s="497"/>
      <c r="B598" s="499"/>
      <c r="C598" s="78"/>
      <c r="D598" s="78"/>
      <c r="E598" s="79"/>
    </row>
    <row r="599" spans="1:5" ht="27" customHeight="1">
      <c r="A599" s="497"/>
      <c r="B599" s="499"/>
      <c r="C599" s="78"/>
      <c r="D599" s="78"/>
      <c r="E599" s="79"/>
    </row>
    <row r="600" spans="1:5" ht="27" customHeight="1">
      <c r="A600" s="497"/>
      <c r="B600" s="499"/>
      <c r="C600" s="78"/>
      <c r="D600" s="78"/>
      <c r="E600" s="79"/>
    </row>
    <row r="601" spans="1:5" ht="27" customHeight="1">
      <c r="A601" s="497"/>
      <c r="B601" s="499"/>
      <c r="C601" s="78"/>
      <c r="D601" s="78"/>
      <c r="E601" s="79"/>
    </row>
    <row r="602" spans="1:5" ht="27" customHeight="1">
      <c r="A602" s="497"/>
      <c r="B602" s="499"/>
      <c r="C602" s="78"/>
      <c r="D602" s="78"/>
      <c r="E602" s="79"/>
    </row>
    <row r="603" spans="1:5" ht="27" customHeight="1">
      <c r="A603" s="497"/>
      <c r="B603" s="499"/>
      <c r="C603" s="78"/>
      <c r="D603" s="78"/>
      <c r="E603" s="79"/>
    </row>
    <row r="604" spans="1:5" ht="27" customHeight="1">
      <c r="A604" s="497"/>
      <c r="B604" s="499"/>
      <c r="C604" s="78"/>
      <c r="D604" s="78"/>
      <c r="E604" s="79"/>
    </row>
    <row r="605" spans="1:5" ht="27" customHeight="1">
      <c r="A605" s="497"/>
      <c r="B605" s="499"/>
      <c r="C605" s="78"/>
      <c r="D605" s="78"/>
      <c r="E605" s="79"/>
    </row>
    <row r="606" spans="1:5" ht="27" customHeight="1">
      <c r="A606" s="497"/>
      <c r="B606" s="499"/>
      <c r="C606" s="78"/>
      <c r="D606" s="78"/>
      <c r="E606" s="79"/>
    </row>
    <row r="607" spans="1:5" ht="27" customHeight="1">
      <c r="A607" s="497"/>
      <c r="B607" s="499"/>
      <c r="C607" s="78"/>
      <c r="D607" s="78"/>
      <c r="E607" s="79"/>
    </row>
    <row r="608" spans="1:5" ht="27" customHeight="1">
      <c r="A608" s="497"/>
      <c r="B608" s="499"/>
      <c r="C608" s="78"/>
      <c r="D608" s="78"/>
      <c r="E608" s="79"/>
    </row>
    <row r="609" spans="1:5" ht="27" customHeight="1">
      <c r="A609" s="497"/>
      <c r="B609" s="499"/>
      <c r="C609" s="78"/>
      <c r="D609" s="78"/>
      <c r="E609" s="79"/>
    </row>
    <row r="610" spans="1:5" ht="27" customHeight="1">
      <c r="A610" s="497"/>
      <c r="B610" s="499"/>
      <c r="C610" s="78"/>
      <c r="D610" s="78"/>
      <c r="E610" s="79"/>
    </row>
    <row r="611" spans="1:5" ht="27" customHeight="1">
      <c r="A611" s="497"/>
      <c r="B611" s="499"/>
      <c r="C611" s="78"/>
      <c r="D611" s="78"/>
      <c r="E611" s="79"/>
    </row>
    <row r="612" spans="1:5" ht="27" customHeight="1">
      <c r="A612" s="497"/>
      <c r="B612" s="499"/>
      <c r="C612" s="78"/>
      <c r="D612" s="78"/>
      <c r="E612" s="79"/>
    </row>
    <row r="613" spans="1:5" ht="27" customHeight="1">
      <c r="A613" s="81"/>
      <c r="B613" s="82"/>
      <c r="C613" s="83">
        <f>COUNTA(C597:C612)</f>
        <v>0</v>
      </c>
      <c r="D613" s="83">
        <f>SUM(D597:D612)</f>
        <v>0</v>
      </c>
      <c r="E613" s="83">
        <f>SUM(E597:E612)</f>
        <v>0</v>
      </c>
    </row>
    <row r="614" spans="1:5" ht="27" customHeight="1">
      <c r="A614" s="497">
        <v>37</v>
      </c>
      <c r="B614" s="498"/>
      <c r="C614" s="78"/>
      <c r="D614" s="78"/>
      <c r="E614" s="79"/>
    </row>
    <row r="615" spans="1:5" ht="27" customHeight="1">
      <c r="A615" s="497"/>
      <c r="B615" s="499"/>
      <c r="C615" s="78"/>
      <c r="D615" s="78"/>
      <c r="E615" s="79"/>
    </row>
    <row r="616" spans="1:5" ht="27" customHeight="1">
      <c r="A616" s="497"/>
      <c r="B616" s="499"/>
      <c r="C616" s="78"/>
      <c r="D616" s="78"/>
      <c r="E616" s="79"/>
    </row>
    <row r="617" spans="1:5" ht="27" customHeight="1">
      <c r="A617" s="497"/>
      <c r="B617" s="499"/>
      <c r="C617" s="78"/>
      <c r="D617" s="78"/>
      <c r="E617" s="79"/>
    </row>
    <row r="618" spans="1:5" ht="27" customHeight="1">
      <c r="A618" s="497"/>
      <c r="B618" s="499"/>
      <c r="C618" s="78"/>
      <c r="D618" s="78"/>
      <c r="E618" s="79"/>
    </row>
    <row r="619" spans="1:5" ht="27" customHeight="1">
      <c r="A619" s="497"/>
      <c r="B619" s="499"/>
      <c r="C619" s="78"/>
      <c r="D619" s="78"/>
      <c r="E619" s="79"/>
    </row>
    <row r="620" spans="1:5" ht="27" customHeight="1">
      <c r="A620" s="497"/>
      <c r="B620" s="499"/>
      <c r="C620" s="78"/>
      <c r="D620" s="78"/>
      <c r="E620" s="79"/>
    </row>
    <row r="621" spans="1:5" ht="27" customHeight="1">
      <c r="A621" s="497"/>
      <c r="B621" s="499"/>
      <c r="C621" s="78"/>
      <c r="D621" s="78"/>
      <c r="E621" s="79"/>
    </row>
    <row r="622" spans="1:5" ht="27" customHeight="1">
      <c r="A622" s="497"/>
      <c r="B622" s="499"/>
      <c r="C622" s="78"/>
      <c r="D622" s="78"/>
      <c r="E622" s="79"/>
    </row>
    <row r="623" spans="1:5" ht="27" customHeight="1">
      <c r="A623" s="497"/>
      <c r="B623" s="499"/>
      <c r="C623" s="78"/>
      <c r="D623" s="78"/>
      <c r="E623" s="79"/>
    </row>
    <row r="624" spans="1:5" ht="27" customHeight="1">
      <c r="A624" s="497"/>
      <c r="B624" s="499"/>
      <c r="C624" s="78"/>
      <c r="D624" s="78"/>
      <c r="E624" s="79"/>
    </row>
    <row r="625" spans="1:5" ht="27" customHeight="1">
      <c r="A625" s="497"/>
      <c r="B625" s="499"/>
      <c r="C625" s="78"/>
      <c r="D625" s="78"/>
      <c r="E625" s="79"/>
    </row>
    <row r="626" spans="1:5" ht="27" customHeight="1">
      <c r="A626" s="497"/>
      <c r="B626" s="499"/>
      <c r="C626" s="78"/>
      <c r="D626" s="78"/>
      <c r="E626" s="79"/>
    </row>
    <row r="627" spans="1:5" ht="27" customHeight="1">
      <c r="A627" s="497"/>
      <c r="B627" s="499"/>
      <c r="C627" s="78"/>
      <c r="D627" s="78"/>
      <c r="E627" s="79"/>
    </row>
    <row r="628" spans="1:5" ht="27" customHeight="1">
      <c r="A628" s="497"/>
      <c r="B628" s="499"/>
      <c r="C628" s="78"/>
      <c r="D628" s="78"/>
      <c r="E628" s="79"/>
    </row>
    <row r="629" spans="1:5" ht="27" customHeight="1">
      <c r="A629" s="497"/>
      <c r="B629" s="499"/>
      <c r="C629" s="78"/>
      <c r="D629" s="78"/>
      <c r="E629" s="79"/>
    </row>
    <row r="630" spans="1:5" ht="27" customHeight="1">
      <c r="A630" s="81"/>
      <c r="B630" s="82"/>
      <c r="C630" s="83">
        <f>COUNTA(C614:C629)</f>
        <v>0</v>
      </c>
      <c r="D630" s="83">
        <f>SUM(D614:D629)</f>
        <v>0</v>
      </c>
      <c r="E630" s="83">
        <f>SUM(E614:E629)</f>
        <v>0</v>
      </c>
    </row>
    <row r="631" spans="1:5" ht="27" customHeight="1">
      <c r="A631" s="497">
        <v>38</v>
      </c>
      <c r="B631" s="498"/>
      <c r="C631" s="78"/>
      <c r="D631" s="78"/>
      <c r="E631" s="79"/>
    </row>
    <row r="632" spans="1:5" ht="27" customHeight="1">
      <c r="A632" s="497"/>
      <c r="B632" s="499"/>
      <c r="C632" s="78"/>
      <c r="D632" s="78"/>
      <c r="E632" s="79"/>
    </row>
    <row r="633" spans="1:5" ht="27" customHeight="1">
      <c r="A633" s="497"/>
      <c r="B633" s="499"/>
      <c r="C633" s="78"/>
      <c r="D633" s="78"/>
      <c r="E633" s="79"/>
    </row>
    <row r="634" spans="1:5" ht="27" customHeight="1">
      <c r="A634" s="497"/>
      <c r="B634" s="499"/>
      <c r="C634" s="78"/>
      <c r="D634" s="78"/>
      <c r="E634" s="79"/>
    </row>
    <row r="635" spans="1:5" ht="27" customHeight="1">
      <c r="A635" s="497"/>
      <c r="B635" s="499"/>
      <c r="C635" s="78"/>
      <c r="D635" s="78"/>
      <c r="E635" s="79"/>
    </row>
    <row r="636" spans="1:5" ht="27" customHeight="1">
      <c r="A636" s="497"/>
      <c r="B636" s="499"/>
      <c r="C636" s="78"/>
      <c r="D636" s="78"/>
      <c r="E636" s="79"/>
    </row>
    <row r="637" spans="1:5" ht="27" customHeight="1">
      <c r="A637" s="497"/>
      <c r="B637" s="499"/>
      <c r="C637" s="78"/>
      <c r="D637" s="78"/>
      <c r="E637" s="79"/>
    </row>
    <row r="638" spans="1:5" ht="27" customHeight="1">
      <c r="A638" s="497"/>
      <c r="B638" s="499"/>
      <c r="C638" s="78"/>
      <c r="D638" s="78"/>
      <c r="E638" s="79"/>
    </row>
    <row r="639" spans="1:5" ht="27" customHeight="1">
      <c r="A639" s="497"/>
      <c r="B639" s="499"/>
      <c r="C639" s="78"/>
      <c r="D639" s="78"/>
      <c r="E639" s="79"/>
    </row>
    <row r="640" spans="1:5" ht="27" customHeight="1">
      <c r="A640" s="497"/>
      <c r="B640" s="499"/>
      <c r="C640" s="78"/>
      <c r="D640" s="78"/>
      <c r="E640" s="79"/>
    </row>
    <row r="641" spans="1:5" ht="27" customHeight="1">
      <c r="A641" s="497"/>
      <c r="B641" s="499"/>
      <c r="C641" s="78"/>
      <c r="D641" s="78"/>
      <c r="E641" s="79"/>
    </row>
    <row r="642" spans="1:5" ht="27" customHeight="1">
      <c r="A642" s="497"/>
      <c r="B642" s="499"/>
      <c r="C642" s="78"/>
      <c r="D642" s="78"/>
      <c r="E642" s="79"/>
    </row>
    <row r="643" spans="1:5" ht="27" customHeight="1">
      <c r="A643" s="497"/>
      <c r="B643" s="499"/>
      <c r="C643" s="78"/>
      <c r="D643" s="78"/>
      <c r="E643" s="79"/>
    </row>
    <row r="644" spans="1:5" ht="27" customHeight="1">
      <c r="A644" s="497"/>
      <c r="B644" s="499"/>
      <c r="C644" s="78"/>
      <c r="D644" s="78"/>
      <c r="E644" s="79"/>
    </row>
    <row r="645" spans="1:5" ht="27" customHeight="1">
      <c r="A645" s="497"/>
      <c r="B645" s="499"/>
      <c r="C645" s="78"/>
      <c r="D645" s="78"/>
      <c r="E645" s="79"/>
    </row>
    <row r="646" spans="1:5" ht="27" customHeight="1">
      <c r="A646" s="497"/>
      <c r="B646" s="499"/>
      <c r="C646" s="78"/>
      <c r="D646" s="78"/>
      <c r="E646" s="79"/>
    </row>
    <row r="647" spans="1:5" ht="27" customHeight="1">
      <c r="A647" s="81"/>
      <c r="B647" s="82"/>
      <c r="C647" s="83">
        <f>COUNTA(C631:C646)</f>
        <v>0</v>
      </c>
      <c r="D647" s="83">
        <f>SUM(D631:D646)</f>
        <v>0</v>
      </c>
      <c r="E647" s="83">
        <f>SUM(E631:E646)</f>
        <v>0</v>
      </c>
    </row>
    <row r="648" spans="1:5" ht="27" customHeight="1">
      <c r="A648" s="497">
        <v>39</v>
      </c>
      <c r="B648" s="498"/>
      <c r="C648" s="78"/>
      <c r="D648" s="78"/>
      <c r="E648" s="79"/>
    </row>
    <row r="649" spans="1:5" ht="27" customHeight="1">
      <c r="A649" s="497"/>
      <c r="B649" s="499"/>
      <c r="C649" s="78"/>
      <c r="D649" s="78"/>
      <c r="E649" s="79"/>
    </row>
    <row r="650" spans="1:5" ht="27" customHeight="1">
      <c r="A650" s="497"/>
      <c r="B650" s="499"/>
      <c r="C650" s="78"/>
      <c r="D650" s="78"/>
      <c r="E650" s="79"/>
    </row>
    <row r="651" spans="1:5" ht="27" customHeight="1">
      <c r="A651" s="497"/>
      <c r="B651" s="499"/>
      <c r="C651" s="78"/>
      <c r="D651" s="78"/>
      <c r="E651" s="79"/>
    </row>
    <row r="652" spans="1:5" ht="27" customHeight="1">
      <c r="A652" s="497"/>
      <c r="B652" s="499"/>
      <c r="C652" s="78"/>
      <c r="D652" s="78"/>
      <c r="E652" s="79"/>
    </row>
    <row r="653" spans="1:5" ht="27" customHeight="1">
      <c r="A653" s="497"/>
      <c r="B653" s="499"/>
      <c r="C653" s="78"/>
      <c r="D653" s="78"/>
      <c r="E653" s="79"/>
    </row>
    <row r="654" spans="1:5" ht="27" customHeight="1">
      <c r="A654" s="497"/>
      <c r="B654" s="499"/>
      <c r="C654" s="78"/>
      <c r="D654" s="78"/>
      <c r="E654" s="79"/>
    </row>
    <row r="655" spans="1:5" ht="27" customHeight="1">
      <c r="A655" s="497"/>
      <c r="B655" s="499"/>
      <c r="C655" s="78"/>
      <c r="D655" s="78"/>
      <c r="E655" s="79"/>
    </row>
    <row r="656" spans="1:5" ht="27" customHeight="1">
      <c r="A656" s="497"/>
      <c r="B656" s="499"/>
      <c r="C656" s="78"/>
      <c r="D656" s="78"/>
      <c r="E656" s="79"/>
    </row>
    <row r="657" spans="1:5" ht="27" customHeight="1">
      <c r="A657" s="497"/>
      <c r="B657" s="499"/>
      <c r="C657" s="78"/>
      <c r="D657" s="78"/>
      <c r="E657" s="79"/>
    </row>
    <row r="658" spans="1:5" ht="27" customHeight="1">
      <c r="A658" s="497"/>
      <c r="B658" s="499"/>
      <c r="C658" s="78"/>
      <c r="D658" s="78"/>
      <c r="E658" s="79"/>
    </row>
    <row r="659" spans="1:5" ht="27" customHeight="1">
      <c r="A659" s="497"/>
      <c r="B659" s="499"/>
      <c r="C659" s="78"/>
      <c r="D659" s="78"/>
      <c r="E659" s="79"/>
    </row>
    <row r="660" spans="1:5" ht="27" customHeight="1">
      <c r="A660" s="497"/>
      <c r="B660" s="499"/>
      <c r="C660" s="78"/>
      <c r="D660" s="78"/>
      <c r="E660" s="79"/>
    </row>
    <row r="661" spans="1:5" ht="27" customHeight="1">
      <c r="A661" s="497"/>
      <c r="B661" s="499"/>
      <c r="C661" s="78"/>
      <c r="D661" s="78"/>
      <c r="E661" s="79"/>
    </row>
    <row r="662" spans="1:5" ht="27" customHeight="1">
      <c r="A662" s="497"/>
      <c r="B662" s="499"/>
      <c r="C662" s="78"/>
      <c r="D662" s="78"/>
      <c r="E662" s="79"/>
    </row>
    <row r="663" spans="1:5" ht="27" customHeight="1">
      <c r="A663" s="497"/>
      <c r="B663" s="499"/>
      <c r="C663" s="78"/>
      <c r="D663" s="78"/>
      <c r="E663" s="79"/>
    </row>
    <row r="664" spans="1:5" ht="27" customHeight="1">
      <c r="A664" s="81"/>
      <c r="B664" s="82"/>
      <c r="C664" s="83">
        <f>COUNTA(C648:C663)</f>
        <v>0</v>
      </c>
      <c r="D664" s="83">
        <f>SUM(D648:D663)</f>
        <v>0</v>
      </c>
      <c r="E664" s="83">
        <f>SUM(E648:E663)</f>
        <v>0</v>
      </c>
    </row>
    <row r="665" spans="1:5" ht="27" customHeight="1">
      <c r="A665" s="497">
        <v>40</v>
      </c>
      <c r="B665" s="498"/>
      <c r="C665" s="78"/>
      <c r="D665" s="78"/>
      <c r="E665" s="79"/>
    </row>
    <row r="666" spans="1:5" ht="27" customHeight="1">
      <c r="A666" s="497"/>
      <c r="B666" s="499"/>
      <c r="C666" s="78"/>
      <c r="D666" s="78"/>
      <c r="E666" s="79"/>
    </row>
    <row r="667" spans="1:5" ht="27" customHeight="1">
      <c r="A667" s="497"/>
      <c r="B667" s="499"/>
      <c r="C667" s="78"/>
      <c r="D667" s="78"/>
      <c r="E667" s="79"/>
    </row>
    <row r="668" spans="1:5" ht="27" customHeight="1">
      <c r="A668" s="497"/>
      <c r="B668" s="499"/>
      <c r="C668" s="78"/>
      <c r="D668" s="78"/>
      <c r="E668" s="79"/>
    </row>
    <row r="669" spans="1:5" ht="27" customHeight="1">
      <c r="A669" s="497"/>
      <c r="B669" s="499"/>
      <c r="C669" s="78"/>
      <c r="D669" s="78"/>
      <c r="E669" s="79"/>
    </row>
    <row r="670" spans="1:5" ht="27" customHeight="1">
      <c r="A670" s="497"/>
      <c r="B670" s="499"/>
      <c r="C670" s="78"/>
      <c r="D670" s="78"/>
      <c r="E670" s="79"/>
    </row>
    <row r="671" spans="1:5" ht="27" customHeight="1">
      <c r="A671" s="497"/>
      <c r="B671" s="499"/>
      <c r="C671" s="78"/>
      <c r="D671" s="78"/>
      <c r="E671" s="79"/>
    </row>
    <row r="672" spans="1:5" ht="27" customHeight="1">
      <c r="A672" s="497"/>
      <c r="B672" s="499"/>
      <c r="C672" s="78"/>
      <c r="D672" s="78"/>
      <c r="E672" s="79"/>
    </row>
    <row r="673" spans="1:5" ht="27" customHeight="1">
      <c r="A673" s="497"/>
      <c r="B673" s="499"/>
      <c r="C673" s="78"/>
      <c r="D673" s="78"/>
      <c r="E673" s="79"/>
    </row>
    <row r="674" spans="1:5" ht="27" customHeight="1">
      <c r="A674" s="497"/>
      <c r="B674" s="499"/>
      <c r="C674" s="78"/>
      <c r="D674" s="78"/>
      <c r="E674" s="79"/>
    </row>
    <row r="675" spans="1:5" ht="27" customHeight="1">
      <c r="A675" s="497"/>
      <c r="B675" s="499"/>
      <c r="C675" s="78"/>
      <c r="D675" s="78"/>
      <c r="E675" s="79"/>
    </row>
    <row r="676" spans="1:5" ht="27" customHeight="1">
      <c r="A676" s="497"/>
      <c r="B676" s="499"/>
      <c r="C676" s="78"/>
      <c r="D676" s="78"/>
      <c r="E676" s="79"/>
    </row>
    <row r="677" spans="1:5" ht="27" customHeight="1">
      <c r="A677" s="497"/>
      <c r="B677" s="499"/>
      <c r="C677" s="78"/>
      <c r="D677" s="78"/>
      <c r="E677" s="79"/>
    </row>
    <row r="678" spans="1:5" ht="27" customHeight="1">
      <c r="A678" s="497"/>
      <c r="B678" s="499"/>
      <c r="C678" s="78"/>
      <c r="D678" s="78"/>
      <c r="E678" s="79"/>
    </row>
    <row r="679" spans="1:5" ht="27" customHeight="1">
      <c r="A679" s="497"/>
      <c r="B679" s="499"/>
      <c r="C679" s="78"/>
      <c r="D679" s="78"/>
      <c r="E679" s="79"/>
    </row>
    <row r="680" spans="1:5" ht="27" customHeight="1">
      <c r="A680" s="497"/>
      <c r="B680" s="499"/>
      <c r="C680" s="78"/>
      <c r="D680" s="78"/>
      <c r="E680" s="79"/>
    </row>
    <row r="681" spans="1:5" ht="27" customHeight="1">
      <c r="A681" s="81"/>
      <c r="B681" s="82"/>
      <c r="C681" s="83">
        <f>COUNTA(C665:C680)</f>
        <v>0</v>
      </c>
      <c r="D681" s="83">
        <f>SUM(D665:D680)</f>
        <v>0</v>
      </c>
      <c r="E681" s="83">
        <f>SUM(E665:E680)</f>
        <v>0</v>
      </c>
    </row>
    <row r="682" spans="1:5" ht="27" customHeight="1">
      <c r="A682" s="497">
        <v>41</v>
      </c>
      <c r="B682" s="498"/>
      <c r="C682" s="78"/>
      <c r="D682" s="78"/>
      <c r="E682" s="79"/>
    </row>
    <row r="683" spans="1:5" ht="27" customHeight="1">
      <c r="A683" s="497"/>
      <c r="B683" s="499"/>
      <c r="C683" s="78"/>
      <c r="D683" s="78"/>
      <c r="E683" s="79"/>
    </row>
    <row r="684" spans="1:5" ht="27" customHeight="1">
      <c r="A684" s="497"/>
      <c r="B684" s="499"/>
      <c r="C684" s="78"/>
      <c r="D684" s="78"/>
      <c r="E684" s="79"/>
    </row>
    <row r="685" spans="1:5" ht="27" customHeight="1">
      <c r="A685" s="497"/>
      <c r="B685" s="499"/>
      <c r="C685" s="78"/>
      <c r="D685" s="78"/>
      <c r="E685" s="79"/>
    </row>
    <row r="686" spans="1:5" ht="27" customHeight="1">
      <c r="A686" s="497"/>
      <c r="B686" s="499"/>
      <c r="C686" s="78"/>
      <c r="D686" s="78"/>
      <c r="E686" s="79"/>
    </row>
    <row r="687" spans="1:5" ht="27" customHeight="1">
      <c r="A687" s="497"/>
      <c r="B687" s="499"/>
      <c r="C687" s="78"/>
      <c r="D687" s="78"/>
      <c r="E687" s="79"/>
    </row>
    <row r="688" spans="1:5" ht="27" customHeight="1">
      <c r="A688" s="497"/>
      <c r="B688" s="499"/>
      <c r="C688" s="78"/>
      <c r="D688" s="78"/>
      <c r="E688" s="79"/>
    </row>
    <row r="689" spans="1:5" ht="27" customHeight="1">
      <c r="A689" s="497"/>
      <c r="B689" s="499"/>
      <c r="C689" s="78"/>
      <c r="D689" s="78"/>
      <c r="E689" s="79"/>
    </row>
    <row r="690" spans="1:5" ht="27" customHeight="1">
      <c r="A690" s="497"/>
      <c r="B690" s="499"/>
      <c r="C690" s="78"/>
      <c r="D690" s="78"/>
      <c r="E690" s="79"/>
    </row>
    <row r="691" spans="1:5" ht="27" customHeight="1">
      <c r="A691" s="497"/>
      <c r="B691" s="499"/>
      <c r="C691" s="78"/>
      <c r="D691" s="78"/>
      <c r="E691" s="79"/>
    </row>
    <row r="692" spans="1:5" ht="27" customHeight="1">
      <c r="A692" s="497"/>
      <c r="B692" s="499"/>
      <c r="C692" s="78"/>
      <c r="D692" s="78"/>
      <c r="E692" s="79"/>
    </row>
    <row r="693" spans="1:5" ht="27" customHeight="1">
      <c r="A693" s="497"/>
      <c r="B693" s="499"/>
      <c r="C693" s="78"/>
      <c r="D693" s="78"/>
      <c r="E693" s="79"/>
    </row>
    <row r="694" spans="1:5" ht="27" customHeight="1">
      <c r="A694" s="497"/>
      <c r="B694" s="499"/>
      <c r="C694" s="78"/>
      <c r="D694" s="78"/>
      <c r="E694" s="79"/>
    </row>
    <row r="695" spans="1:5" ht="27" customHeight="1">
      <c r="A695" s="497"/>
      <c r="B695" s="499"/>
      <c r="C695" s="78"/>
      <c r="D695" s="78"/>
      <c r="E695" s="79"/>
    </row>
    <row r="696" spans="1:5" ht="27" customHeight="1">
      <c r="A696" s="497"/>
      <c r="B696" s="499"/>
      <c r="C696" s="78"/>
      <c r="D696" s="78"/>
      <c r="E696" s="79"/>
    </row>
    <row r="697" spans="1:5" ht="27" customHeight="1">
      <c r="A697" s="497"/>
      <c r="B697" s="499"/>
      <c r="C697" s="78"/>
      <c r="D697" s="78"/>
      <c r="E697" s="79"/>
    </row>
    <row r="698" spans="1:5" ht="27" customHeight="1">
      <c r="A698" s="81"/>
      <c r="B698" s="82"/>
      <c r="C698" s="83">
        <f>COUNTA(C682:C697)</f>
        <v>0</v>
      </c>
      <c r="D698" s="83">
        <f>SUM(D682:D697)</f>
        <v>0</v>
      </c>
      <c r="E698" s="83">
        <f>SUM(E682:E697)</f>
        <v>0</v>
      </c>
    </row>
    <row r="699" spans="1:5" ht="27" customHeight="1">
      <c r="A699" s="497">
        <v>42</v>
      </c>
      <c r="B699" s="498"/>
      <c r="C699" s="78"/>
      <c r="D699" s="78"/>
      <c r="E699" s="79"/>
    </row>
    <row r="700" spans="1:5" ht="27" customHeight="1">
      <c r="A700" s="497"/>
      <c r="B700" s="499"/>
      <c r="C700" s="78"/>
      <c r="D700" s="78"/>
      <c r="E700" s="79"/>
    </row>
    <row r="701" spans="1:5" ht="27" customHeight="1">
      <c r="A701" s="497"/>
      <c r="B701" s="499"/>
      <c r="C701" s="78"/>
      <c r="D701" s="78"/>
      <c r="E701" s="79"/>
    </row>
    <row r="702" spans="1:5" ht="27" customHeight="1">
      <c r="A702" s="497"/>
      <c r="B702" s="499"/>
      <c r="C702" s="78"/>
      <c r="D702" s="78"/>
      <c r="E702" s="79"/>
    </row>
    <row r="703" spans="1:5" ht="27" customHeight="1">
      <c r="A703" s="497"/>
      <c r="B703" s="499"/>
      <c r="C703" s="78"/>
      <c r="D703" s="78"/>
      <c r="E703" s="79"/>
    </row>
    <row r="704" spans="1:5" ht="27" customHeight="1">
      <c r="A704" s="497"/>
      <c r="B704" s="499"/>
      <c r="C704" s="78"/>
      <c r="D704" s="78"/>
      <c r="E704" s="79"/>
    </row>
    <row r="705" spans="1:5" ht="27" customHeight="1">
      <c r="A705" s="497"/>
      <c r="B705" s="499"/>
      <c r="C705" s="78"/>
      <c r="D705" s="78"/>
      <c r="E705" s="79"/>
    </row>
    <row r="706" spans="1:5" ht="27" customHeight="1">
      <c r="A706" s="497"/>
      <c r="B706" s="499"/>
      <c r="C706" s="78"/>
      <c r="D706" s="78"/>
      <c r="E706" s="79"/>
    </row>
    <row r="707" spans="1:5" ht="27" customHeight="1">
      <c r="A707" s="497"/>
      <c r="B707" s="499"/>
      <c r="C707" s="78"/>
      <c r="D707" s="78"/>
      <c r="E707" s="79"/>
    </row>
    <row r="708" spans="1:5" ht="27" customHeight="1">
      <c r="A708" s="497"/>
      <c r="B708" s="499"/>
      <c r="C708" s="78"/>
      <c r="D708" s="78"/>
      <c r="E708" s="79"/>
    </row>
    <row r="709" spans="1:5" ht="27" customHeight="1">
      <c r="A709" s="497"/>
      <c r="B709" s="499"/>
      <c r="C709" s="78"/>
      <c r="D709" s="78"/>
      <c r="E709" s="79"/>
    </row>
    <row r="710" spans="1:5" ht="27" customHeight="1">
      <c r="A710" s="497"/>
      <c r="B710" s="499"/>
      <c r="C710" s="78"/>
      <c r="D710" s="78"/>
      <c r="E710" s="79"/>
    </row>
    <row r="711" spans="1:5" ht="27" customHeight="1">
      <c r="A711" s="497"/>
      <c r="B711" s="499"/>
      <c r="C711" s="78"/>
      <c r="D711" s="78"/>
      <c r="E711" s="79"/>
    </row>
    <row r="712" spans="1:5" ht="27" customHeight="1">
      <c r="A712" s="497"/>
      <c r="B712" s="499"/>
      <c r="C712" s="78"/>
      <c r="D712" s="78"/>
      <c r="E712" s="79"/>
    </row>
    <row r="713" spans="1:5" ht="27" customHeight="1">
      <c r="A713" s="497"/>
      <c r="B713" s="499"/>
      <c r="C713" s="78"/>
      <c r="D713" s="78"/>
      <c r="E713" s="79"/>
    </row>
    <row r="714" spans="1:5" ht="27" customHeight="1">
      <c r="A714" s="497"/>
      <c r="B714" s="499"/>
      <c r="C714" s="78"/>
      <c r="D714" s="78"/>
      <c r="E714" s="79"/>
    </row>
    <row r="715" spans="1:5" ht="27" customHeight="1">
      <c r="A715" s="81"/>
      <c r="B715" s="82"/>
      <c r="C715" s="83">
        <f>COUNTA(C699:C714)</f>
        <v>0</v>
      </c>
      <c r="D715" s="83">
        <f>SUM(D699:D714)</f>
        <v>0</v>
      </c>
      <c r="E715" s="83">
        <f>SUM(E699:E714)</f>
        <v>0</v>
      </c>
    </row>
    <row r="716" spans="1:5" ht="27" customHeight="1">
      <c r="A716" s="497">
        <v>43</v>
      </c>
      <c r="B716" s="498"/>
      <c r="C716" s="78"/>
      <c r="D716" s="78"/>
      <c r="E716" s="79"/>
    </row>
    <row r="717" spans="1:5" ht="27" customHeight="1">
      <c r="A717" s="497"/>
      <c r="B717" s="499"/>
      <c r="C717" s="78"/>
      <c r="D717" s="78"/>
      <c r="E717" s="79"/>
    </row>
    <row r="718" spans="1:5" ht="27" customHeight="1">
      <c r="A718" s="497"/>
      <c r="B718" s="499"/>
      <c r="C718" s="78"/>
      <c r="D718" s="78"/>
      <c r="E718" s="79"/>
    </row>
    <row r="719" spans="1:5" ht="27" customHeight="1">
      <c r="A719" s="497"/>
      <c r="B719" s="499"/>
      <c r="C719" s="78"/>
      <c r="D719" s="78"/>
      <c r="E719" s="79"/>
    </row>
    <row r="720" spans="1:5" ht="27" customHeight="1">
      <c r="A720" s="497"/>
      <c r="B720" s="499"/>
      <c r="C720" s="78"/>
      <c r="D720" s="78"/>
      <c r="E720" s="79"/>
    </row>
    <row r="721" spans="1:5" ht="27" customHeight="1">
      <c r="A721" s="497"/>
      <c r="B721" s="499"/>
      <c r="C721" s="78"/>
      <c r="D721" s="78"/>
      <c r="E721" s="79"/>
    </row>
    <row r="722" spans="1:5" ht="27" customHeight="1">
      <c r="A722" s="497"/>
      <c r="B722" s="499"/>
      <c r="C722" s="78"/>
      <c r="D722" s="78"/>
      <c r="E722" s="79"/>
    </row>
    <row r="723" spans="1:5" ht="27" customHeight="1">
      <c r="A723" s="497"/>
      <c r="B723" s="499"/>
      <c r="C723" s="78"/>
      <c r="D723" s="78"/>
      <c r="E723" s="79"/>
    </row>
    <row r="724" spans="1:5" ht="27" customHeight="1">
      <c r="A724" s="497"/>
      <c r="B724" s="499"/>
      <c r="C724" s="78"/>
      <c r="D724" s="78"/>
      <c r="E724" s="79"/>
    </row>
    <row r="725" spans="1:5" ht="27" customHeight="1">
      <c r="A725" s="497"/>
      <c r="B725" s="499"/>
      <c r="C725" s="78"/>
      <c r="D725" s="78"/>
      <c r="E725" s="79"/>
    </row>
    <row r="726" spans="1:5" ht="27" customHeight="1">
      <c r="A726" s="497"/>
      <c r="B726" s="499"/>
      <c r="C726" s="78"/>
      <c r="D726" s="78"/>
      <c r="E726" s="79"/>
    </row>
    <row r="727" spans="1:5" ht="27" customHeight="1">
      <c r="A727" s="497"/>
      <c r="B727" s="499"/>
      <c r="C727" s="78"/>
      <c r="D727" s="78"/>
      <c r="E727" s="79"/>
    </row>
    <row r="728" spans="1:5" ht="27" customHeight="1">
      <c r="A728" s="497"/>
      <c r="B728" s="499"/>
      <c r="C728" s="78"/>
      <c r="D728" s="78"/>
      <c r="E728" s="79"/>
    </row>
    <row r="729" spans="1:5" ht="27" customHeight="1">
      <c r="A729" s="497"/>
      <c r="B729" s="499"/>
      <c r="C729" s="78"/>
      <c r="D729" s="78"/>
      <c r="E729" s="79"/>
    </row>
    <row r="730" spans="1:5" ht="27" customHeight="1">
      <c r="A730" s="497"/>
      <c r="B730" s="499"/>
      <c r="C730" s="78"/>
      <c r="D730" s="78"/>
      <c r="E730" s="79"/>
    </row>
    <row r="731" spans="1:5" ht="27" customHeight="1">
      <c r="A731" s="497"/>
      <c r="B731" s="499"/>
      <c r="C731" s="78"/>
      <c r="D731" s="78"/>
      <c r="E731" s="79"/>
    </row>
    <row r="732" spans="1:5" ht="27" customHeight="1">
      <c r="A732" s="81"/>
      <c r="B732" s="82"/>
      <c r="C732" s="83">
        <f>COUNTA(C716:C731)</f>
        <v>0</v>
      </c>
      <c r="D732" s="83">
        <f>SUM(D716:D731)</f>
        <v>0</v>
      </c>
      <c r="E732" s="83">
        <f>SUM(E716:E731)</f>
        <v>0</v>
      </c>
    </row>
    <row r="733" spans="1:5" ht="27" customHeight="1">
      <c r="A733" s="497">
        <v>44</v>
      </c>
      <c r="B733" s="498"/>
      <c r="C733" s="78"/>
      <c r="D733" s="78"/>
      <c r="E733" s="79"/>
    </row>
    <row r="734" spans="1:5" ht="27" customHeight="1">
      <c r="A734" s="497"/>
      <c r="B734" s="499"/>
      <c r="C734" s="78"/>
      <c r="D734" s="78"/>
      <c r="E734" s="79"/>
    </row>
    <row r="735" spans="1:5" ht="27" customHeight="1">
      <c r="A735" s="497"/>
      <c r="B735" s="499"/>
      <c r="C735" s="78"/>
      <c r="D735" s="78"/>
      <c r="E735" s="79"/>
    </row>
    <row r="736" spans="1:5" ht="27" customHeight="1">
      <c r="A736" s="497"/>
      <c r="B736" s="499"/>
      <c r="C736" s="78"/>
      <c r="D736" s="78"/>
      <c r="E736" s="79"/>
    </row>
    <row r="737" spans="1:5" ht="27" customHeight="1">
      <c r="A737" s="497"/>
      <c r="B737" s="499"/>
      <c r="C737" s="78"/>
      <c r="D737" s="78"/>
      <c r="E737" s="79"/>
    </row>
    <row r="738" spans="1:5" ht="27" customHeight="1">
      <c r="A738" s="497"/>
      <c r="B738" s="499"/>
      <c r="C738" s="78"/>
      <c r="D738" s="78"/>
      <c r="E738" s="79"/>
    </row>
    <row r="739" spans="1:5" ht="27" customHeight="1">
      <c r="A739" s="497"/>
      <c r="B739" s="499"/>
      <c r="C739" s="78"/>
      <c r="D739" s="78"/>
      <c r="E739" s="79"/>
    </row>
    <row r="740" spans="1:5" ht="27" customHeight="1">
      <c r="A740" s="497"/>
      <c r="B740" s="499"/>
      <c r="C740" s="78"/>
      <c r="D740" s="78"/>
      <c r="E740" s="79"/>
    </row>
    <row r="741" spans="1:5" ht="27" customHeight="1">
      <c r="A741" s="497"/>
      <c r="B741" s="499"/>
      <c r="C741" s="78"/>
      <c r="D741" s="78"/>
      <c r="E741" s="79"/>
    </row>
    <row r="742" spans="1:5" ht="27" customHeight="1">
      <c r="A742" s="497"/>
      <c r="B742" s="499"/>
      <c r="C742" s="78"/>
      <c r="D742" s="78"/>
      <c r="E742" s="79"/>
    </row>
    <row r="743" spans="1:5" ht="27" customHeight="1">
      <c r="A743" s="497"/>
      <c r="B743" s="499"/>
      <c r="C743" s="78"/>
      <c r="D743" s="78"/>
      <c r="E743" s="79"/>
    </row>
    <row r="744" spans="1:5" ht="27" customHeight="1">
      <c r="A744" s="497"/>
      <c r="B744" s="499"/>
      <c r="C744" s="78"/>
      <c r="D744" s="78"/>
      <c r="E744" s="79"/>
    </row>
    <row r="745" spans="1:5" ht="27" customHeight="1">
      <c r="A745" s="497"/>
      <c r="B745" s="499"/>
      <c r="C745" s="78"/>
      <c r="D745" s="78"/>
      <c r="E745" s="79"/>
    </row>
    <row r="746" spans="1:5" ht="27" customHeight="1">
      <c r="A746" s="497"/>
      <c r="B746" s="499"/>
      <c r="C746" s="78"/>
      <c r="D746" s="78"/>
      <c r="E746" s="79"/>
    </row>
    <row r="747" spans="1:5" ht="27" customHeight="1">
      <c r="A747" s="497"/>
      <c r="B747" s="499"/>
      <c r="C747" s="78"/>
      <c r="D747" s="78"/>
      <c r="E747" s="79"/>
    </row>
    <row r="748" spans="1:5" ht="27" customHeight="1">
      <c r="A748" s="497"/>
      <c r="B748" s="499"/>
      <c r="C748" s="78"/>
      <c r="D748" s="78"/>
      <c r="E748" s="79"/>
    </row>
    <row r="749" spans="1:5" ht="27" customHeight="1">
      <c r="A749" s="81"/>
      <c r="B749" s="82"/>
      <c r="C749" s="83">
        <f>COUNTA(C733:C748)</f>
        <v>0</v>
      </c>
      <c r="D749" s="83">
        <f>SUM(D733:D748)</f>
        <v>0</v>
      </c>
      <c r="E749" s="83">
        <f>SUM(E733:E748)</f>
        <v>0</v>
      </c>
    </row>
  </sheetData>
  <mergeCells count="93">
    <mergeCell ref="B716:B731"/>
    <mergeCell ref="B733:B748"/>
    <mergeCell ref="B631:B646"/>
    <mergeCell ref="B648:B663"/>
    <mergeCell ref="B665:B680"/>
    <mergeCell ref="B682:B697"/>
    <mergeCell ref="B699:B714"/>
    <mergeCell ref="B546:B561"/>
    <mergeCell ref="B563:B578"/>
    <mergeCell ref="B580:B595"/>
    <mergeCell ref="B597:B612"/>
    <mergeCell ref="B614:B629"/>
    <mergeCell ref="B461:B476"/>
    <mergeCell ref="B478:B493"/>
    <mergeCell ref="B495:B510"/>
    <mergeCell ref="B512:B527"/>
    <mergeCell ref="B529:B544"/>
    <mergeCell ref="B376:B391"/>
    <mergeCell ref="B393:B408"/>
    <mergeCell ref="B410:B425"/>
    <mergeCell ref="B427:B442"/>
    <mergeCell ref="B444:B459"/>
    <mergeCell ref="B291:B306"/>
    <mergeCell ref="B308:B323"/>
    <mergeCell ref="B325:B340"/>
    <mergeCell ref="B342:B357"/>
    <mergeCell ref="B359:B374"/>
    <mergeCell ref="B206:B221"/>
    <mergeCell ref="B223:B238"/>
    <mergeCell ref="B240:B255"/>
    <mergeCell ref="B257:B272"/>
    <mergeCell ref="B274:B289"/>
    <mergeCell ref="A682:A697"/>
    <mergeCell ref="A699:A714"/>
    <mergeCell ref="A716:A731"/>
    <mergeCell ref="A733:A748"/>
    <mergeCell ref="B2:B17"/>
    <mergeCell ref="B19:B34"/>
    <mergeCell ref="B36:B51"/>
    <mergeCell ref="B53:B68"/>
    <mergeCell ref="B70:B85"/>
    <mergeCell ref="B87:B102"/>
    <mergeCell ref="B104:B119"/>
    <mergeCell ref="B121:B136"/>
    <mergeCell ref="B138:B153"/>
    <mergeCell ref="B155:B170"/>
    <mergeCell ref="B172:B187"/>
    <mergeCell ref="B189:B204"/>
    <mergeCell ref="A597:A612"/>
    <mergeCell ref="A614:A629"/>
    <mergeCell ref="A631:A646"/>
    <mergeCell ref="A648:A663"/>
    <mergeCell ref="A665:A680"/>
    <mergeCell ref="A512:A527"/>
    <mergeCell ref="A529:A544"/>
    <mergeCell ref="A546:A561"/>
    <mergeCell ref="A563:A578"/>
    <mergeCell ref="A580:A595"/>
    <mergeCell ref="A427:A442"/>
    <mergeCell ref="A444:A459"/>
    <mergeCell ref="A461:A476"/>
    <mergeCell ref="A478:A493"/>
    <mergeCell ref="A495:A510"/>
    <mergeCell ref="A342:A357"/>
    <mergeCell ref="A359:A374"/>
    <mergeCell ref="A376:A391"/>
    <mergeCell ref="A393:A408"/>
    <mergeCell ref="A410:A425"/>
    <mergeCell ref="A257:A272"/>
    <mergeCell ref="A274:A289"/>
    <mergeCell ref="A291:A306"/>
    <mergeCell ref="A308:A323"/>
    <mergeCell ref="A325:A340"/>
    <mergeCell ref="A172:A187"/>
    <mergeCell ref="A189:A204"/>
    <mergeCell ref="A206:A221"/>
    <mergeCell ref="A223:A238"/>
    <mergeCell ref="A240:A255"/>
    <mergeCell ref="A87:A102"/>
    <mergeCell ref="A104:A119"/>
    <mergeCell ref="A121:A136"/>
    <mergeCell ref="A138:A153"/>
    <mergeCell ref="A155:A170"/>
    <mergeCell ref="A2:A17"/>
    <mergeCell ref="A19:A34"/>
    <mergeCell ref="A36:A51"/>
    <mergeCell ref="A53:A68"/>
    <mergeCell ref="A70:A85"/>
    <mergeCell ref="G2:L2"/>
    <mergeCell ref="G3:K3"/>
    <mergeCell ref="G4:K4"/>
    <mergeCell ref="G5:K5"/>
    <mergeCell ref="G6:K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O23"/>
  <sheetViews>
    <sheetView zoomScale="80" zoomScaleNormal="80" workbookViewId="0">
      <pane ySplit="2" topLeftCell="A3" activePane="bottomLeft" state="frozen"/>
      <selection pane="bottomLeft" activeCell="D19" sqref="D19"/>
    </sheetView>
  </sheetViews>
  <sheetFormatPr defaultColWidth="9" defaultRowHeight="14.25"/>
  <cols>
    <col min="1" max="1" width="5.53125" customWidth="1"/>
    <col min="2" max="2" width="19.73046875" customWidth="1"/>
    <col min="3" max="3" width="15.73046875" customWidth="1"/>
    <col min="4" max="4" width="17.46484375" customWidth="1"/>
    <col min="5" max="5" width="16.265625" customWidth="1"/>
    <col min="6" max="7" width="14.796875" customWidth="1"/>
    <col min="8" max="8" width="16.46484375" customWidth="1"/>
    <col min="9" max="12" width="14.796875" customWidth="1"/>
    <col min="13" max="13" width="13.265625" customWidth="1"/>
  </cols>
  <sheetData>
    <row r="2" spans="1:15" ht="56.25" customHeight="1">
      <c r="A2" s="64" t="s">
        <v>63</v>
      </c>
      <c r="B2" s="65" t="s">
        <v>54</v>
      </c>
      <c r="C2" s="66" t="s">
        <v>64</v>
      </c>
      <c r="D2" s="66" t="s">
        <v>65</v>
      </c>
      <c r="E2" s="66" t="s">
        <v>146</v>
      </c>
      <c r="F2" s="66" t="s">
        <v>147</v>
      </c>
      <c r="G2" s="137" t="s">
        <v>148</v>
      </c>
      <c r="H2" s="137" t="s">
        <v>149</v>
      </c>
      <c r="I2" s="66" t="s">
        <v>70</v>
      </c>
      <c r="J2" s="66" t="s">
        <v>67</v>
      </c>
      <c r="K2" s="66" t="s">
        <v>69</v>
      </c>
      <c r="L2" s="67" t="s">
        <v>66</v>
      </c>
      <c r="M2" s="68" t="s">
        <v>68</v>
      </c>
    </row>
    <row r="3" spans="1:15">
      <c r="A3" s="69">
        <v>1</v>
      </c>
      <c r="B3" s="69" t="s">
        <v>161</v>
      </c>
      <c r="C3" s="140">
        <v>207100.16835934884</v>
      </c>
      <c r="D3" s="140">
        <f>'1. ASA'!D6</f>
        <v>233182</v>
      </c>
      <c r="E3" s="140">
        <f>'1. ASA'!D7</f>
        <v>46636.4</v>
      </c>
      <c r="F3" s="140">
        <f>'1. ASA'!D8</f>
        <v>129545.55555555556</v>
      </c>
      <c r="G3" s="140">
        <f>'1. ASA'!D12</f>
        <v>822</v>
      </c>
      <c r="H3" s="140">
        <f>'1. ASA'!V918</f>
        <v>88</v>
      </c>
      <c r="I3" s="140">
        <f>'1. ASA'!D10</f>
        <v>17</v>
      </c>
      <c r="J3" s="141">
        <f>'1. ASA'!H6</f>
        <v>44</v>
      </c>
      <c r="K3" s="140">
        <f>'1. ASA'!H9</f>
        <v>34</v>
      </c>
      <c r="L3" s="140">
        <f>'1. ASA'!D9</f>
        <v>2590.911111111111</v>
      </c>
      <c r="M3" s="140">
        <f>'1. ASA'!X918</f>
        <v>44</v>
      </c>
      <c r="N3" s="70"/>
      <c r="O3" s="70"/>
    </row>
    <row r="4" spans="1:15">
      <c r="A4" s="69">
        <v>2</v>
      </c>
      <c r="B4" s="63" t="s">
        <v>162</v>
      </c>
      <c r="C4" s="141">
        <v>343093.24288670736</v>
      </c>
      <c r="D4" s="141">
        <f>'2. BARUTEN'!E6</f>
        <v>348243</v>
      </c>
      <c r="E4" s="140">
        <f>'2. BARUTEN'!E7</f>
        <v>69648.599999999991</v>
      </c>
      <c r="F4" s="141">
        <f>'2. BARUTEN'!E8</f>
        <v>193468.33333333337</v>
      </c>
      <c r="G4" s="141">
        <f>'2. BARUTEN'!E12</f>
        <v>943</v>
      </c>
      <c r="H4" s="141">
        <f>'2. BARUTEN'!W1048</f>
        <v>134</v>
      </c>
      <c r="I4" s="141">
        <f>'2. BARUTEN'!E10</f>
        <v>11</v>
      </c>
      <c r="J4" s="141">
        <f>'2. BARUTEN'!I6</f>
        <v>67</v>
      </c>
      <c r="K4" s="141">
        <f>'2. BARUTEN'!I9</f>
        <v>25</v>
      </c>
      <c r="L4" s="141">
        <f>'2. BARUTEN'!E9</f>
        <v>3869.3666666666663</v>
      </c>
      <c r="M4" s="141">
        <f>'2. BARUTEN'!Y1048</f>
        <v>67</v>
      </c>
      <c r="N4" s="70"/>
      <c r="O4" s="70"/>
    </row>
    <row r="5" spans="1:15">
      <c r="A5" s="69">
        <v>3</v>
      </c>
      <c r="B5" s="63" t="s">
        <v>163</v>
      </c>
      <c r="C5" s="141">
        <v>330005.64574041718</v>
      </c>
      <c r="D5" s="141">
        <f>'3. EDU'!E6</f>
        <v>347700</v>
      </c>
      <c r="E5" s="140">
        <f>'3. EDU'!E7</f>
        <v>69540</v>
      </c>
      <c r="F5" s="141">
        <f>'3. EDU'!E8</f>
        <v>193166.66666666666</v>
      </c>
      <c r="G5" s="141">
        <f>'3. EDU'!E12</f>
        <v>861</v>
      </c>
      <c r="H5" s="141">
        <f>'3. EDU'!W957</f>
        <v>134</v>
      </c>
      <c r="I5" s="141">
        <f>'3. EDU'!E10</f>
        <v>10</v>
      </c>
      <c r="J5" s="141">
        <f>'3. EDU'!I6</f>
        <v>67</v>
      </c>
      <c r="K5" s="141">
        <f>'3. EDU'!I9</f>
        <v>22</v>
      </c>
      <c r="L5" s="141">
        <f>'3. EDU'!E9</f>
        <v>3863.3333333333335</v>
      </c>
      <c r="M5" s="141">
        <f>'3. EDU'!Y957</f>
        <v>67</v>
      </c>
      <c r="N5" s="70"/>
      <c r="O5" s="70"/>
    </row>
    <row r="6" spans="1:15">
      <c r="A6" s="69">
        <v>4</v>
      </c>
      <c r="B6" s="63" t="s">
        <v>164</v>
      </c>
      <c r="C6" s="141">
        <v>89844.143113143378</v>
      </c>
      <c r="D6" s="141">
        <f>'4. EKITI'!E6</f>
        <v>93080</v>
      </c>
      <c r="E6" s="140">
        <f>'4. EKITI'!E7</f>
        <v>18616</v>
      </c>
      <c r="F6" s="141">
        <f>'4. EKITI'!E8</f>
        <v>51711.111111111117</v>
      </c>
      <c r="G6" s="141">
        <f>'4. EKITI'!E12</f>
        <v>423</v>
      </c>
      <c r="H6" s="141">
        <f>'4. EKITI'!W479</f>
        <v>38</v>
      </c>
      <c r="I6" s="141">
        <f>'4. EKITI'!E10</f>
        <v>10</v>
      </c>
      <c r="J6" s="141">
        <f>'4. EKITI'!I6</f>
        <v>19</v>
      </c>
      <c r="K6" s="141">
        <f>'4. EKITI'!I9</f>
        <v>20</v>
      </c>
      <c r="L6" s="141">
        <f>'4. EKITI'!E9</f>
        <v>1034.2222222222222</v>
      </c>
      <c r="M6" s="141">
        <f>'4. EKITI'!Y479</f>
        <v>19</v>
      </c>
      <c r="N6" s="70"/>
      <c r="O6" s="70"/>
    </row>
    <row r="7" spans="1:15">
      <c r="A7" s="69">
        <v>5</v>
      </c>
      <c r="B7" s="63" t="s">
        <v>113</v>
      </c>
      <c r="C7" s="141">
        <v>337496.20666031516</v>
      </c>
      <c r="D7" s="141">
        <f>'5. IFELODUN'!E6</f>
        <v>351515</v>
      </c>
      <c r="E7" s="140">
        <f>'5. IFELODUN'!E7</f>
        <v>70303</v>
      </c>
      <c r="F7" s="141">
        <f>'5. IFELODUN'!E8</f>
        <v>195286.11111111112</v>
      </c>
      <c r="G7" s="141">
        <f>'5. IFELODUN'!E12</f>
        <v>1006</v>
      </c>
      <c r="H7" s="141">
        <f>'5. IFELODUN'!W1186</f>
        <v>134</v>
      </c>
      <c r="I7" s="141">
        <f>'5. IFELODUN'!E10</f>
        <v>18</v>
      </c>
      <c r="J7" s="141">
        <f>'5. IFELODUN'!I6</f>
        <v>67</v>
      </c>
      <c r="K7" s="141">
        <f>'5. IFELODUN'!I9</f>
        <v>37</v>
      </c>
      <c r="L7" s="141">
        <f>'5. IFELODUN'!E9</f>
        <v>3905.7222222222222</v>
      </c>
      <c r="M7" s="141">
        <f>'5. IFELODUN'!Y1186</f>
        <v>67</v>
      </c>
      <c r="N7" s="70"/>
      <c r="O7" s="70"/>
    </row>
    <row r="8" spans="1:15">
      <c r="A8" s="69">
        <v>6</v>
      </c>
      <c r="B8" s="63" t="s">
        <v>165</v>
      </c>
      <c r="C8" s="141">
        <v>334659.19561433588</v>
      </c>
      <c r="D8" s="141">
        <f>'6. ILORIN EAST'!E6</f>
        <v>349080</v>
      </c>
      <c r="E8" s="140">
        <f>'6. ILORIN EAST'!E7</f>
        <v>69815.999999999985</v>
      </c>
      <c r="F8" s="141">
        <f>'6. ILORIN EAST'!E8</f>
        <v>193933.33333333331</v>
      </c>
      <c r="G8" s="141">
        <f>'6. ILORIN EAST'!E12</f>
        <v>582</v>
      </c>
      <c r="H8" s="141">
        <f>'6. ILORIN EAST'!W690</f>
        <v>136</v>
      </c>
      <c r="I8" s="141">
        <f>'6. ILORIN EAST'!E10</f>
        <v>12</v>
      </c>
      <c r="J8" s="141">
        <f>'6. ILORIN EAST'!I6</f>
        <v>68</v>
      </c>
      <c r="K8" s="141">
        <f>'6. ILORIN EAST'!I9</f>
        <v>29</v>
      </c>
      <c r="L8" s="141">
        <f>'6. ILORIN EAST'!E9</f>
        <v>3878.666666666667</v>
      </c>
      <c r="M8" s="141">
        <f>'6. ILORIN EAST'!Y690</f>
        <v>68</v>
      </c>
      <c r="N8" s="70"/>
      <c r="O8" s="70"/>
    </row>
    <row r="9" spans="1:15">
      <c r="A9" s="69">
        <v>7</v>
      </c>
      <c r="B9" s="63" t="s">
        <v>166</v>
      </c>
      <c r="C9" s="141">
        <v>341835.26108340936</v>
      </c>
      <c r="D9" s="141">
        <f>'7. ILORIN SOUTH '!E6</f>
        <v>415935</v>
      </c>
      <c r="E9" s="140">
        <f>'7. ILORIN SOUTH '!E7</f>
        <v>83187</v>
      </c>
      <c r="F9" s="141">
        <f>'7. ILORIN SOUTH '!E8</f>
        <v>231075.00000000009</v>
      </c>
      <c r="G9" s="141">
        <f>'7. ILORIN SOUTH '!E12</f>
        <v>1000</v>
      </c>
      <c r="H9" s="141">
        <f>'7. ILORIN SOUTH '!W1117</f>
        <v>156</v>
      </c>
      <c r="I9" s="141">
        <f>'7. ILORIN SOUTH '!E10</f>
        <v>11</v>
      </c>
      <c r="J9" s="141">
        <f>'7. ILORIN SOUTH '!I6</f>
        <v>78</v>
      </c>
      <c r="K9" s="141">
        <f>'7. ILORIN SOUTH '!I9</f>
        <v>31</v>
      </c>
      <c r="L9" s="141">
        <f>'7. ILORIN SOUTH '!E9</f>
        <v>4621.5</v>
      </c>
      <c r="M9" s="141">
        <f>'7. ILORIN SOUTH '!Y1117</f>
        <v>78</v>
      </c>
      <c r="N9" s="70"/>
      <c r="O9" s="70"/>
    </row>
    <row r="10" spans="1:15">
      <c r="A10" s="69">
        <v>8</v>
      </c>
      <c r="B10" s="63" t="s">
        <v>167</v>
      </c>
      <c r="C10" s="141">
        <v>597321.86494981858</v>
      </c>
      <c r="D10" s="141">
        <f>'8. ILORIN WEST'!E6</f>
        <v>632378</v>
      </c>
      <c r="E10" s="140">
        <f>'8. ILORIN WEST'!E7</f>
        <v>126475.59999999999</v>
      </c>
      <c r="F10" s="141">
        <f>'8. ILORIN WEST'!E8</f>
        <v>351321.11111111107</v>
      </c>
      <c r="G10" s="141">
        <f>'8. ILORIN WEST'!E12</f>
        <v>749</v>
      </c>
      <c r="H10" s="141">
        <f>'8. ILORIN WEST'!W918</f>
        <v>252</v>
      </c>
      <c r="I10" s="141">
        <f>'8. ILORIN WEST'!E10</f>
        <v>12</v>
      </c>
      <c r="J10" s="141">
        <f>'8. ILORIN WEST'!I6</f>
        <v>126</v>
      </c>
      <c r="K10" s="141">
        <f>'8. ILORIN WEST'!I9</f>
        <v>41</v>
      </c>
      <c r="L10" s="141">
        <f>'8. ILORIN WEST'!E9</f>
        <v>7026.4222222222206</v>
      </c>
      <c r="M10" s="141">
        <f>'8. ILORIN WEST'!Y918</f>
        <v>126</v>
      </c>
      <c r="N10" s="70"/>
      <c r="O10" s="70"/>
    </row>
    <row r="11" spans="1:15">
      <c r="A11" s="69">
        <v>9</v>
      </c>
      <c r="B11" s="63" t="s">
        <v>118</v>
      </c>
      <c r="C11" s="141">
        <v>243422.75493243823</v>
      </c>
      <c r="D11" s="141">
        <f>'9. IREPODUN'!E6</f>
        <v>245631</v>
      </c>
      <c r="E11" s="140">
        <f>'9. IREPODUN'!E7</f>
        <v>49126.19999999999</v>
      </c>
      <c r="F11" s="141">
        <f>'9. IREPODUN'!E8</f>
        <v>136461.66666666669</v>
      </c>
      <c r="G11" s="141">
        <f>'9. IREPODUN'!E12</f>
        <v>620</v>
      </c>
      <c r="H11" s="141">
        <f>'9. IREPODUN'!W704</f>
        <v>90</v>
      </c>
      <c r="I11" s="141">
        <f>'9. IREPODUN'!E10</f>
        <v>11</v>
      </c>
      <c r="J11" s="141">
        <f>'9. IREPODUN'!I6</f>
        <v>45</v>
      </c>
      <c r="K11" s="141">
        <f>'9. IREPODUN'!I9</f>
        <v>22</v>
      </c>
      <c r="L11" s="141">
        <f>'9. IREPODUN'!E9</f>
        <v>2729.2333333333327</v>
      </c>
      <c r="M11" s="141">
        <f>'9. IREPODUN'!Y704</f>
        <v>45</v>
      </c>
      <c r="N11" s="70"/>
      <c r="O11" s="70"/>
    </row>
    <row r="12" spans="1:15">
      <c r="A12" s="69">
        <v>10</v>
      </c>
      <c r="B12" s="349" t="s">
        <v>168</v>
      </c>
      <c r="C12" s="141">
        <v>97850.673132050288</v>
      </c>
      <c r="D12" s="141">
        <f>'10. ISIN'!E6</f>
        <v>98932</v>
      </c>
      <c r="E12" s="140">
        <f>'10. ISIN'!E7</f>
        <v>19786.400000000001</v>
      </c>
      <c r="F12" s="141">
        <f>'10. ISIN'!E8</f>
        <v>54962.222222222219</v>
      </c>
      <c r="G12" s="141">
        <f>'10. ISIN'!E12</f>
        <v>547</v>
      </c>
      <c r="H12" s="141">
        <f>'10. ISIN'!W605</f>
        <v>38</v>
      </c>
      <c r="I12" s="141">
        <f>'10. ISIN'!E10</f>
        <v>11</v>
      </c>
      <c r="J12" s="141">
        <f>'10. ISIN'!I6</f>
        <v>19</v>
      </c>
      <c r="K12" s="141">
        <f>'10. ISIN'!I9</f>
        <v>22</v>
      </c>
      <c r="L12" s="141">
        <f>'10. ISIN'!E9</f>
        <v>1099.2444444444445</v>
      </c>
      <c r="M12" s="141">
        <f>'10. ISIN'!Y605</f>
        <v>19</v>
      </c>
      <c r="N12" s="70"/>
      <c r="O12" s="70"/>
    </row>
    <row r="13" spans="1:15">
      <c r="A13" s="69">
        <v>11</v>
      </c>
      <c r="B13" s="63" t="s">
        <v>169</v>
      </c>
      <c r="C13" s="141">
        <v>203380.27685506531</v>
      </c>
      <c r="D13" s="141">
        <f>'11. KAIAMA'!E6</f>
        <v>225159</v>
      </c>
      <c r="E13" s="140">
        <f>'11. KAIAMA'!E7</f>
        <v>45031.80000000001</v>
      </c>
      <c r="F13" s="141">
        <f>'11. KAIAMA'!E8</f>
        <v>125088.33333333331</v>
      </c>
      <c r="G13" s="141">
        <f>'11. KAIAMA'!E12</f>
        <v>690</v>
      </c>
      <c r="H13" s="141">
        <f>'11. KAIAMA'!W771</f>
        <v>88</v>
      </c>
      <c r="I13" s="141">
        <f>'11. KAIAMA'!E10</f>
        <v>10</v>
      </c>
      <c r="J13" s="141">
        <f>'11. KAIAMA'!I6</f>
        <v>44</v>
      </c>
      <c r="K13" s="141">
        <f>'11. KAIAMA'!I9</f>
        <v>20</v>
      </c>
      <c r="L13" s="141">
        <f>'11. KAIAMA'!E9</f>
        <v>2501.7666666666664</v>
      </c>
      <c r="M13" s="141">
        <f>'11. KAIAMA'!Y771</f>
        <v>44</v>
      </c>
      <c r="N13" s="70"/>
      <c r="O13" s="70"/>
    </row>
    <row r="14" spans="1:15">
      <c r="A14" s="69">
        <v>12</v>
      </c>
      <c r="B14" s="63" t="s">
        <v>115</v>
      </c>
      <c r="C14" s="141">
        <v>178200.98482342926</v>
      </c>
      <c r="D14" s="141">
        <f>'12. MORO'!E6</f>
        <v>180709</v>
      </c>
      <c r="E14" s="140">
        <f>'12. MORO'!E7</f>
        <v>36141.80000000001</v>
      </c>
      <c r="F14" s="141">
        <f>'12. MORO'!E8</f>
        <v>100393.88888888891</v>
      </c>
      <c r="G14" s="141">
        <f>'12. MORO'!E12</f>
        <v>737</v>
      </c>
      <c r="H14" s="141">
        <f>'12. MORO'!W822</f>
        <v>68</v>
      </c>
      <c r="I14" s="141">
        <f>'12. MORO'!E10</f>
        <v>17</v>
      </c>
      <c r="J14" s="141">
        <f>'12. MORO'!I6</f>
        <v>34</v>
      </c>
      <c r="K14" s="141">
        <f>'12. MORO'!I9</f>
        <v>34</v>
      </c>
      <c r="L14" s="141">
        <f>'12. MORO'!E9</f>
        <v>2007.8777777777777</v>
      </c>
      <c r="M14" s="141">
        <f>'12. MORO'!Y822</f>
        <v>34</v>
      </c>
      <c r="N14" s="70"/>
      <c r="O14" s="70"/>
    </row>
    <row r="15" spans="1:15">
      <c r="A15" s="69">
        <v>13</v>
      </c>
      <c r="B15" s="63" t="s">
        <v>119</v>
      </c>
      <c r="C15" s="141">
        <v>146885.75550643611</v>
      </c>
      <c r="D15" s="141">
        <f>'13. OFFA'!E6</f>
        <v>148243</v>
      </c>
      <c r="E15" s="140">
        <f>'13. OFFA'!E7</f>
        <v>29648.599999999995</v>
      </c>
      <c r="F15" s="141">
        <f>'13. OFFA'!E8</f>
        <v>82357.222222222219</v>
      </c>
      <c r="G15" s="141">
        <f>'13. OFFA'!E12</f>
        <v>625</v>
      </c>
      <c r="H15" s="141">
        <f>'13. OFFA'!W710</f>
        <v>54</v>
      </c>
      <c r="I15" s="141">
        <f>'13. OFFA'!E10</f>
        <v>12</v>
      </c>
      <c r="J15" s="141">
        <f>'13. OFFA'!I6</f>
        <v>27</v>
      </c>
      <c r="K15" s="141">
        <f>'13. OFFA'!I9</f>
        <v>24</v>
      </c>
      <c r="L15" s="141">
        <f>'13. OFFA'!E9</f>
        <v>1647.1444444444442</v>
      </c>
      <c r="M15" s="141">
        <f>'13. OFFA'!Y710</f>
        <v>27</v>
      </c>
      <c r="N15" s="70"/>
      <c r="O15" s="70"/>
    </row>
    <row r="16" spans="1:15">
      <c r="A16" s="69">
        <v>14</v>
      </c>
      <c r="B16" s="63" t="s">
        <v>170</v>
      </c>
      <c r="C16" s="141">
        <v>94379.757193002879</v>
      </c>
      <c r="D16" s="141">
        <f>'14. OKE ERO'!E6</f>
        <v>97275</v>
      </c>
      <c r="E16" s="140">
        <f>'14. OKE ERO'!E7</f>
        <v>19455.000000000004</v>
      </c>
      <c r="F16" s="141">
        <f>'14. OKE ERO'!E8</f>
        <v>54041.666666666657</v>
      </c>
      <c r="G16" s="141">
        <f>'14. OKE ERO'!E12</f>
        <v>295</v>
      </c>
      <c r="H16" s="141">
        <f>'14. OKE ERO'!W349</f>
        <v>34</v>
      </c>
      <c r="I16" s="141">
        <f>'14. OKE ERO'!E10</f>
        <v>10</v>
      </c>
      <c r="J16" s="141">
        <f>'14. OKE ERO'!I6</f>
        <v>17</v>
      </c>
      <c r="K16" s="141">
        <f>'14. OKE ERO'!I9</f>
        <v>20</v>
      </c>
      <c r="L16" s="141">
        <f>'14. OKE ERO'!E9</f>
        <v>1080.8333333333333</v>
      </c>
      <c r="M16" s="141">
        <f>'14. OKE ERO'!Y349</f>
        <v>17</v>
      </c>
      <c r="N16" s="70"/>
      <c r="O16" s="70"/>
    </row>
    <row r="17" spans="1:15">
      <c r="A17" s="69">
        <v>15</v>
      </c>
      <c r="B17" s="69" t="s">
        <v>171</v>
      </c>
      <c r="C17" s="140">
        <v>154386.14440917232</v>
      </c>
      <c r="D17" s="140">
        <f>'15. OYUN'!E6</f>
        <v>159591</v>
      </c>
      <c r="E17" s="140">
        <f>'15. OYUN'!E7</f>
        <v>31918.200000000004</v>
      </c>
      <c r="F17" s="140">
        <f>'15. OYUN'!E8</f>
        <v>88661.666666666657</v>
      </c>
      <c r="G17" s="140">
        <f>'15. OYUN'!E12</f>
        <v>561</v>
      </c>
      <c r="H17" s="140">
        <f>'15. OYUN'!W631</f>
        <v>62</v>
      </c>
      <c r="I17" s="140">
        <f>'15. OYUN'!E10</f>
        <v>11</v>
      </c>
      <c r="J17" s="140">
        <f>'15. OYUN'!I6</f>
        <v>31</v>
      </c>
      <c r="K17" s="140">
        <f>'15. OYUN'!I9</f>
        <v>22</v>
      </c>
      <c r="L17" s="140">
        <f>'15. OYUN'!E9</f>
        <v>1773.2333333333336</v>
      </c>
      <c r="M17" s="140">
        <f>'15. OYUN'!Y631</f>
        <v>31</v>
      </c>
      <c r="N17" s="70"/>
      <c r="O17" s="70"/>
    </row>
    <row r="18" spans="1:15" ht="14.65" thickBot="1">
      <c r="A18" s="69">
        <v>16</v>
      </c>
      <c r="B18" s="155" t="s">
        <v>172</v>
      </c>
      <c r="C18" s="141">
        <v>183974.92474091021</v>
      </c>
      <c r="D18" s="141">
        <f>'16. PATIGI'!E6</f>
        <v>193602</v>
      </c>
      <c r="E18" s="140">
        <f>'16. PATIGI'!E7</f>
        <v>38720.399999999994</v>
      </c>
      <c r="F18" s="141">
        <f>'16. PATIGI'!E8</f>
        <v>107556.66666666666</v>
      </c>
      <c r="G18" s="141">
        <f>'16. PATIGI'!E12</f>
        <v>378</v>
      </c>
      <c r="H18" s="141">
        <f>'16. PATIGI'!W543</f>
        <v>72</v>
      </c>
      <c r="I18" s="141">
        <f>'16. PATIGI'!E10</f>
        <v>10</v>
      </c>
      <c r="J18" s="141">
        <f>'16. PATIGI'!I6</f>
        <v>36</v>
      </c>
      <c r="K18" s="141">
        <f>'16. PATIGI'!I9</f>
        <v>20</v>
      </c>
      <c r="L18" s="141">
        <f>'16. PATIGI'!E9</f>
        <v>2151.1333333333337</v>
      </c>
      <c r="M18" s="141">
        <f>'16. PATIGI'!Y543</f>
        <v>36</v>
      </c>
      <c r="N18" s="70"/>
      <c r="O18" s="70"/>
    </row>
    <row r="19" spans="1:15" s="139" customFormat="1" ht="24" customHeight="1" thickBot="1">
      <c r="A19" s="500" t="s">
        <v>73</v>
      </c>
      <c r="B19" s="501"/>
      <c r="C19" s="138">
        <f t="shared" ref="C19:M19" si="0">SUM(C3:C18)</f>
        <v>3883837.0000000005</v>
      </c>
      <c r="D19" s="138">
        <f t="shared" si="0"/>
        <v>4120255</v>
      </c>
      <c r="E19" s="138">
        <f t="shared" si="0"/>
        <v>824051</v>
      </c>
      <c r="F19" s="138">
        <f t="shared" si="0"/>
        <v>2289030.5555555555</v>
      </c>
      <c r="G19" s="138">
        <f t="shared" si="0"/>
        <v>10839</v>
      </c>
      <c r="H19" s="138">
        <f t="shared" si="0"/>
        <v>1578</v>
      </c>
      <c r="I19" s="138">
        <f t="shared" si="0"/>
        <v>193</v>
      </c>
      <c r="J19" s="138">
        <f t="shared" si="0"/>
        <v>789</v>
      </c>
      <c r="K19" s="138">
        <f t="shared" si="0"/>
        <v>423</v>
      </c>
      <c r="L19" s="138">
        <f t="shared" si="0"/>
        <v>45780.611111111095</v>
      </c>
      <c r="M19" s="138">
        <f t="shared" si="0"/>
        <v>789</v>
      </c>
    </row>
    <row r="20" spans="1:15">
      <c r="D20" s="70"/>
    </row>
    <row r="21" spans="1:15">
      <c r="M21" s="70"/>
    </row>
    <row r="22" spans="1:15">
      <c r="D22" s="70">
        <f>D19-C19</f>
        <v>236417.99999999953</v>
      </c>
    </row>
    <row r="23" spans="1:15">
      <c r="D23" s="340">
        <f>D22/C19</f>
        <v>6.0872276565674489E-2</v>
      </c>
    </row>
  </sheetData>
  <mergeCells count="1">
    <mergeCell ref="A19:B19"/>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X920"/>
  <sheetViews>
    <sheetView tabSelected="1" zoomScale="34" zoomScaleNormal="34" workbookViewId="0">
      <selection activeCell="B17" sqref="B17:B78"/>
    </sheetView>
  </sheetViews>
  <sheetFormatPr defaultColWidth="11.46484375" defaultRowHeight="18"/>
  <cols>
    <col min="1" max="1" width="9.265625" style="187" bestFit="1" customWidth="1"/>
    <col min="2" max="2" width="37" style="255" customWidth="1"/>
    <col min="3" max="3" width="6" style="187" customWidth="1"/>
    <col min="4" max="4" width="22.265625" style="187" customWidth="1"/>
    <col min="5" max="5" width="22.53125" style="187" customWidth="1"/>
    <col min="6" max="6" width="23.796875" style="187" customWidth="1"/>
    <col min="7" max="7" width="27.796875" style="187" customWidth="1"/>
    <col min="8" max="8" width="24.19921875" style="187" customWidth="1"/>
    <col min="9" max="9" width="25.265625" style="187" customWidth="1"/>
    <col min="10" max="10" width="44.06640625" style="187" bestFit="1" customWidth="1"/>
    <col min="11" max="11" width="12.06640625" style="187" customWidth="1"/>
    <col min="12" max="13" width="16.46484375" style="187" customWidth="1"/>
    <col min="14" max="14" width="16" style="187" customWidth="1"/>
    <col min="15" max="15" width="14.19921875" style="187" customWidth="1"/>
    <col min="16" max="16" width="25.265625" style="187" customWidth="1"/>
    <col min="17" max="17" width="14.46484375" style="187" customWidth="1"/>
    <col min="18" max="18" width="14.46484375" style="187" hidden="1" customWidth="1"/>
    <col min="19" max="19" width="19.19921875" style="187" customWidth="1"/>
    <col min="20" max="21" width="18.46484375" style="187" customWidth="1"/>
    <col min="22" max="22" width="15.46484375" style="187" customWidth="1"/>
    <col min="23" max="23" width="14.796875" style="187" customWidth="1"/>
    <col min="24" max="255" width="11.46484375" style="187"/>
    <col min="256" max="256" width="3" style="187" customWidth="1"/>
    <col min="257" max="257" width="9.265625" style="187" bestFit="1" customWidth="1"/>
    <col min="258" max="258" width="37" style="187" customWidth="1"/>
    <col min="259" max="259" width="6" style="187" customWidth="1"/>
    <col min="260" max="260" width="22.265625" style="187" customWidth="1"/>
    <col min="261" max="261" width="22.53125" style="187" customWidth="1"/>
    <col min="262" max="262" width="23.796875" style="187" customWidth="1"/>
    <col min="263" max="263" width="27.796875" style="187" customWidth="1"/>
    <col min="264" max="264" width="24.19921875" style="187" customWidth="1"/>
    <col min="265" max="265" width="25.265625" style="187" customWidth="1"/>
    <col min="266" max="266" width="22.46484375" style="187" customWidth="1"/>
    <col min="267" max="267" width="0" style="187" hidden="1" customWidth="1"/>
    <col min="268" max="269" width="16.46484375" style="187" customWidth="1"/>
    <col min="270" max="270" width="16" style="187" customWidth="1"/>
    <col min="271" max="271" width="14.19921875" style="187" customWidth="1"/>
    <col min="272" max="272" width="25.265625" style="187" customWidth="1"/>
    <col min="273" max="273" width="14.46484375" style="187" customWidth="1"/>
    <col min="274" max="274" width="0" style="187" hidden="1" customWidth="1"/>
    <col min="275" max="275" width="19.19921875" style="187" customWidth="1"/>
    <col min="276" max="277" width="18.46484375" style="187" customWidth="1"/>
    <col min="278" max="278" width="15.46484375" style="187" customWidth="1"/>
    <col min="279" max="279" width="14.796875" style="187" customWidth="1"/>
    <col min="280" max="511" width="11.46484375" style="187"/>
    <col min="512" max="512" width="3" style="187" customWidth="1"/>
    <col min="513" max="513" width="9.265625" style="187" bestFit="1" customWidth="1"/>
    <col min="514" max="514" width="37" style="187" customWidth="1"/>
    <col min="515" max="515" width="6" style="187" customWidth="1"/>
    <col min="516" max="516" width="22.265625" style="187" customWidth="1"/>
    <col min="517" max="517" width="22.53125" style="187" customWidth="1"/>
    <col min="518" max="518" width="23.796875" style="187" customWidth="1"/>
    <col min="519" max="519" width="27.796875" style="187" customWidth="1"/>
    <col min="520" max="520" width="24.19921875" style="187" customWidth="1"/>
    <col min="521" max="521" width="25.265625" style="187" customWidth="1"/>
    <col min="522" max="522" width="22.46484375" style="187" customWidth="1"/>
    <col min="523" max="523" width="0" style="187" hidden="1" customWidth="1"/>
    <col min="524" max="525" width="16.46484375" style="187" customWidth="1"/>
    <col min="526" max="526" width="16" style="187" customWidth="1"/>
    <col min="527" max="527" width="14.19921875" style="187" customWidth="1"/>
    <col min="528" max="528" width="25.265625" style="187" customWidth="1"/>
    <col min="529" max="529" width="14.46484375" style="187" customWidth="1"/>
    <col min="530" max="530" width="0" style="187" hidden="1" customWidth="1"/>
    <col min="531" max="531" width="19.19921875" style="187" customWidth="1"/>
    <col min="532" max="533" width="18.46484375" style="187" customWidth="1"/>
    <col min="534" max="534" width="15.46484375" style="187" customWidth="1"/>
    <col min="535" max="535" width="14.796875" style="187" customWidth="1"/>
    <col min="536" max="767" width="11.46484375" style="187"/>
    <col min="768" max="768" width="3" style="187" customWidth="1"/>
    <col min="769" max="769" width="9.265625" style="187" bestFit="1" customWidth="1"/>
    <col min="770" max="770" width="37" style="187" customWidth="1"/>
    <col min="771" max="771" width="6" style="187" customWidth="1"/>
    <col min="772" max="772" width="22.265625" style="187" customWidth="1"/>
    <col min="773" max="773" width="22.53125" style="187" customWidth="1"/>
    <col min="774" max="774" width="23.796875" style="187" customWidth="1"/>
    <col min="775" max="775" width="27.796875" style="187" customWidth="1"/>
    <col min="776" max="776" width="24.19921875" style="187" customWidth="1"/>
    <col min="777" max="777" width="25.265625" style="187" customWidth="1"/>
    <col min="778" max="778" width="22.46484375" style="187" customWidth="1"/>
    <col min="779" max="779" width="0" style="187" hidden="1" customWidth="1"/>
    <col min="780" max="781" width="16.46484375" style="187" customWidth="1"/>
    <col min="782" max="782" width="16" style="187" customWidth="1"/>
    <col min="783" max="783" width="14.19921875" style="187" customWidth="1"/>
    <col min="784" max="784" width="25.265625" style="187" customWidth="1"/>
    <col min="785" max="785" width="14.46484375" style="187" customWidth="1"/>
    <col min="786" max="786" width="0" style="187" hidden="1" customWidth="1"/>
    <col min="787" max="787" width="19.19921875" style="187" customWidth="1"/>
    <col min="788" max="789" width="18.46484375" style="187" customWidth="1"/>
    <col min="790" max="790" width="15.46484375" style="187" customWidth="1"/>
    <col min="791" max="791" width="14.796875" style="187" customWidth="1"/>
    <col min="792" max="1023" width="11.46484375" style="187"/>
    <col min="1024" max="1024" width="3" style="187" customWidth="1"/>
    <col min="1025" max="1025" width="9.265625" style="187" bestFit="1" customWidth="1"/>
    <col min="1026" max="1026" width="37" style="187" customWidth="1"/>
    <col min="1027" max="1027" width="6" style="187" customWidth="1"/>
    <col min="1028" max="1028" width="22.265625" style="187" customWidth="1"/>
    <col min="1029" max="1029" width="22.53125" style="187" customWidth="1"/>
    <col min="1030" max="1030" width="23.796875" style="187" customWidth="1"/>
    <col min="1031" max="1031" width="27.796875" style="187" customWidth="1"/>
    <col min="1032" max="1032" width="24.19921875" style="187" customWidth="1"/>
    <col min="1033" max="1033" width="25.265625" style="187" customWidth="1"/>
    <col min="1034" max="1034" width="22.46484375" style="187" customWidth="1"/>
    <col min="1035" max="1035" width="0" style="187" hidden="1" customWidth="1"/>
    <col min="1036" max="1037" width="16.46484375" style="187" customWidth="1"/>
    <col min="1038" max="1038" width="16" style="187" customWidth="1"/>
    <col min="1039" max="1039" width="14.19921875" style="187" customWidth="1"/>
    <col min="1040" max="1040" width="25.265625" style="187" customWidth="1"/>
    <col min="1041" max="1041" width="14.46484375" style="187" customWidth="1"/>
    <col min="1042" max="1042" width="0" style="187" hidden="1" customWidth="1"/>
    <col min="1043" max="1043" width="19.19921875" style="187" customWidth="1"/>
    <col min="1044" max="1045" width="18.46484375" style="187" customWidth="1"/>
    <col min="1046" max="1046" width="15.46484375" style="187" customWidth="1"/>
    <col min="1047" max="1047" width="14.796875" style="187" customWidth="1"/>
    <col min="1048" max="1279" width="11.46484375" style="187"/>
    <col min="1280" max="1280" width="3" style="187" customWidth="1"/>
    <col min="1281" max="1281" width="9.265625" style="187" bestFit="1" customWidth="1"/>
    <col min="1282" max="1282" width="37" style="187" customWidth="1"/>
    <col min="1283" max="1283" width="6" style="187" customWidth="1"/>
    <col min="1284" max="1284" width="22.265625" style="187" customWidth="1"/>
    <col min="1285" max="1285" width="22.53125" style="187" customWidth="1"/>
    <col min="1286" max="1286" width="23.796875" style="187" customWidth="1"/>
    <col min="1287" max="1287" width="27.796875" style="187" customWidth="1"/>
    <col min="1288" max="1288" width="24.19921875" style="187" customWidth="1"/>
    <col min="1289" max="1289" width="25.265625" style="187" customWidth="1"/>
    <col min="1290" max="1290" width="22.46484375" style="187" customWidth="1"/>
    <col min="1291" max="1291" width="0" style="187" hidden="1" customWidth="1"/>
    <col min="1292" max="1293" width="16.46484375" style="187" customWidth="1"/>
    <col min="1294" max="1294" width="16" style="187" customWidth="1"/>
    <col min="1295" max="1295" width="14.19921875" style="187" customWidth="1"/>
    <col min="1296" max="1296" width="25.265625" style="187" customWidth="1"/>
    <col min="1297" max="1297" width="14.46484375" style="187" customWidth="1"/>
    <col min="1298" max="1298" width="0" style="187" hidden="1" customWidth="1"/>
    <col min="1299" max="1299" width="19.19921875" style="187" customWidth="1"/>
    <col min="1300" max="1301" width="18.46484375" style="187" customWidth="1"/>
    <col min="1302" max="1302" width="15.46484375" style="187" customWidth="1"/>
    <col min="1303" max="1303" width="14.796875" style="187" customWidth="1"/>
    <col min="1304" max="1535" width="11.46484375" style="187"/>
    <col min="1536" max="1536" width="3" style="187" customWidth="1"/>
    <col min="1537" max="1537" width="9.265625" style="187" bestFit="1" customWidth="1"/>
    <col min="1538" max="1538" width="37" style="187" customWidth="1"/>
    <col min="1539" max="1539" width="6" style="187" customWidth="1"/>
    <col min="1540" max="1540" width="22.265625" style="187" customWidth="1"/>
    <col min="1541" max="1541" width="22.53125" style="187" customWidth="1"/>
    <col min="1542" max="1542" width="23.796875" style="187" customWidth="1"/>
    <col min="1543" max="1543" width="27.796875" style="187" customWidth="1"/>
    <col min="1544" max="1544" width="24.19921875" style="187" customWidth="1"/>
    <col min="1545" max="1545" width="25.265625" style="187" customWidth="1"/>
    <col min="1546" max="1546" width="22.46484375" style="187" customWidth="1"/>
    <col min="1547" max="1547" width="0" style="187" hidden="1" customWidth="1"/>
    <col min="1548" max="1549" width="16.46484375" style="187" customWidth="1"/>
    <col min="1550" max="1550" width="16" style="187" customWidth="1"/>
    <col min="1551" max="1551" width="14.19921875" style="187" customWidth="1"/>
    <col min="1552" max="1552" width="25.265625" style="187" customWidth="1"/>
    <col min="1553" max="1553" width="14.46484375" style="187" customWidth="1"/>
    <col min="1554" max="1554" width="0" style="187" hidden="1" customWidth="1"/>
    <col min="1555" max="1555" width="19.19921875" style="187" customWidth="1"/>
    <col min="1556" max="1557" width="18.46484375" style="187" customWidth="1"/>
    <col min="1558" max="1558" width="15.46484375" style="187" customWidth="1"/>
    <col min="1559" max="1559" width="14.796875" style="187" customWidth="1"/>
    <col min="1560" max="1791" width="11.46484375" style="187"/>
    <col min="1792" max="1792" width="3" style="187" customWidth="1"/>
    <col min="1793" max="1793" width="9.265625" style="187" bestFit="1" customWidth="1"/>
    <col min="1794" max="1794" width="37" style="187" customWidth="1"/>
    <col min="1795" max="1795" width="6" style="187" customWidth="1"/>
    <col min="1796" max="1796" width="22.265625" style="187" customWidth="1"/>
    <col min="1797" max="1797" width="22.53125" style="187" customWidth="1"/>
    <col min="1798" max="1798" width="23.796875" style="187" customWidth="1"/>
    <col min="1799" max="1799" width="27.796875" style="187" customWidth="1"/>
    <col min="1800" max="1800" width="24.19921875" style="187" customWidth="1"/>
    <col min="1801" max="1801" width="25.265625" style="187" customWidth="1"/>
    <col min="1802" max="1802" width="22.46484375" style="187" customWidth="1"/>
    <col min="1803" max="1803" width="0" style="187" hidden="1" customWidth="1"/>
    <col min="1804" max="1805" width="16.46484375" style="187" customWidth="1"/>
    <col min="1806" max="1806" width="16" style="187" customWidth="1"/>
    <col min="1807" max="1807" width="14.19921875" style="187" customWidth="1"/>
    <col min="1808" max="1808" width="25.265625" style="187" customWidth="1"/>
    <col min="1809" max="1809" width="14.46484375" style="187" customWidth="1"/>
    <col min="1810" max="1810" width="0" style="187" hidden="1" customWidth="1"/>
    <col min="1811" max="1811" width="19.19921875" style="187" customWidth="1"/>
    <col min="1812" max="1813" width="18.46484375" style="187" customWidth="1"/>
    <col min="1814" max="1814" width="15.46484375" style="187" customWidth="1"/>
    <col min="1815" max="1815" width="14.796875" style="187" customWidth="1"/>
    <col min="1816" max="2047" width="11.46484375" style="187"/>
    <col min="2048" max="2048" width="3" style="187" customWidth="1"/>
    <col min="2049" max="2049" width="9.265625" style="187" bestFit="1" customWidth="1"/>
    <col min="2050" max="2050" width="37" style="187" customWidth="1"/>
    <col min="2051" max="2051" width="6" style="187" customWidth="1"/>
    <col min="2052" max="2052" width="22.265625" style="187" customWidth="1"/>
    <col min="2053" max="2053" width="22.53125" style="187" customWidth="1"/>
    <col min="2054" max="2054" width="23.796875" style="187" customWidth="1"/>
    <col min="2055" max="2055" width="27.796875" style="187" customWidth="1"/>
    <col min="2056" max="2056" width="24.19921875" style="187" customWidth="1"/>
    <col min="2057" max="2057" width="25.265625" style="187" customWidth="1"/>
    <col min="2058" max="2058" width="22.46484375" style="187" customWidth="1"/>
    <col min="2059" max="2059" width="0" style="187" hidden="1" customWidth="1"/>
    <col min="2060" max="2061" width="16.46484375" style="187" customWidth="1"/>
    <col min="2062" max="2062" width="16" style="187" customWidth="1"/>
    <col min="2063" max="2063" width="14.19921875" style="187" customWidth="1"/>
    <col min="2064" max="2064" width="25.265625" style="187" customWidth="1"/>
    <col min="2065" max="2065" width="14.46484375" style="187" customWidth="1"/>
    <col min="2066" max="2066" width="0" style="187" hidden="1" customWidth="1"/>
    <col min="2067" max="2067" width="19.19921875" style="187" customWidth="1"/>
    <col min="2068" max="2069" width="18.46484375" style="187" customWidth="1"/>
    <col min="2070" max="2070" width="15.46484375" style="187" customWidth="1"/>
    <col min="2071" max="2071" width="14.796875" style="187" customWidth="1"/>
    <col min="2072" max="2303" width="11.46484375" style="187"/>
    <col min="2304" max="2304" width="3" style="187" customWidth="1"/>
    <col min="2305" max="2305" width="9.265625" style="187" bestFit="1" customWidth="1"/>
    <col min="2306" max="2306" width="37" style="187" customWidth="1"/>
    <col min="2307" max="2307" width="6" style="187" customWidth="1"/>
    <col min="2308" max="2308" width="22.265625" style="187" customWidth="1"/>
    <col min="2309" max="2309" width="22.53125" style="187" customWidth="1"/>
    <col min="2310" max="2310" width="23.796875" style="187" customWidth="1"/>
    <col min="2311" max="2311" width="27.796875" style="187" customWidth="1"/>
    <col min="2312" max="2312" width="24.19921875" style="187" customWidth="1"/>
    <col min="2313" max="2313" width="25.265625" style="187" customWidth="1"/>
    <col min="2314" max="2314" width="22.46484375" style="187" customWidth="1"/>
    <col min="2315" max="2315" width="0" style="187" hidden="1" customWidth="1"/>
    <col min="2316" max="2317" width="16.46484375" style="187" customWidth="1"/>
    <col min="2318" max="2318" width="16" style="187" customWidth="1"/>
    <col min="2319" max="2319" width="14.19921875" style="187" customWidth="1"/>
    <col min="2320" max="2320" width="25.265625" style="187" customWidth="1"/>
    <col min="2321" max="2321" width="14.46484375" style="187" customWidth="1"/>
    <col min="2322" max="2322" width="0" style="187" hidden="1" customWidth="1"/>
    <col min="2323" max="2323" width="19.19921875" style="187" customWidth="1"/>
    <col min="2324" max="2325" width="18.46484375" style="187" customWidth="1"/>
    <col min="2326" max="2326" width="15.46484375" style="187" customWidth="1"/>
    <col min="2327" max="2327" width="14.796875" style="187" customWidth="1"/>
    <col min="2328" max="2559" width="11.46484375" style="187"/>
    <col min="2560" max="2560" width="3" style="187" customWidth="1"/>
    <col min="2561" max="2561" width="9.265625" style="187" bestFit="1" customWidth="1"/>
    <col min="2562" max="2562" width="37" style="187" customWidth="1"/>
    <col min="2563" max="2563" width="6" style="187" customWidth="1"/>
    <col min="2564" max="2564" width="22.265625" style="187" customWidth="1"/>
    <col min="2565" max="2565" width="22.53125" style="187" customWidth="1"/>
    <col min="2566" max="2566" width="23.796875" style="187" customWidth="1"/>
    <col min="2567" max="2567" width="27.796875" style="187" customWidth="1"/>
    <col min="2568" max="2568" width="24.19921875" style="187" customWidth="1"/>
    <col min="2569" max="2569" width="25.265625" style="187" customWidth="1"/>
    <col min="2570" max="2570" width="22.46484375" style="187" customWidth="1"/>
    <col min="2571" max="2571" width="0" style="187" hidden="1" customWidth="1"/>
    <col min="2572" max="2573" width="16.46484375" style="187" customWidth="1"/>
    <col min="2574" max="2574" width="16" style="187" customWidth="1"/>
    <col min="2575" max="2575" width="14.19921875" style="187" customWidth="1"/>
    <col min="2576" max="2576" width="25.265625" style="187" customWidth="1"/>
    <col min="2577" max="2577" width="14.46484375" style="187" customWidth="1"/>
    <col min="2578" max="2578" width="0" style="187" hidden="1" customWidth="1"/>
    <col min="2579" max="2579" width="19.19921875" style="187" customWidth="1"/>
    <col min="2580" max="2581" width="18.46484375" style="187" customWidth="1"/>
    <col min="2582" max="2582" width="15.46484375" style="187" customWidth="1"/>
    <col min="2583" max="2583" width="14.796875" style="187" customWidth="1"/>
    <col min="2584" max="2815" width="11.46484375" style="187"/>
    <col min="2816" max="2816" width="3" style="187" customWidth="1"/>
    <col min="2817" max="2817" width="9.265625" style="187" bestFit="1" customWidth="1"/>
    <col min="2818" max="2818" width="37" style="187" customWidth="1"/>
    <col min="2819" max="2819" width="6" style="187" customWidth="1"/>
    <col min="2820" max="2820" width="22.265625" style="187" customWidth="1"/>
    <col min="2821" max="2821" width="22.53125" style="187" customWidth="1"/>
    <col min="2822" max="2822" width="23.796875" style="187" customWidth="1"/>
    <col min="2823" max="2823" width="27.796875" style="187" customWidth="1"/>
    <col min="2824" max="2824" width="24.19921875" style="187" customWidth="1"/>
    <col min="2825" max="2825" width="25.265625" style="187" customWidth="1"/>
    <col min="2826" max="2826" width="22.46484375" style="187" customWidth="1"/>
    <col min="2827" max="2827" width="0" style="187" hidden="1" customWidth="1"/>
    <col min="2828" max="2829" width="16.46484375" style="187" customWidth="1"/>
    <col min="2830" max="2830" width="16" style="187" customWidth="1"/>
    <col min="2831" max="2831" width="14.19921875" style="187" customWidth="1"/>
    <col min="2832" max="2832" width="25.265625" style="187" customWidth="1"/>
    <col min="2833" max="2833" width="14.46484375" style="187" customWidth="1"/>
    <col min="2834" max="2834" width="0" style="187" hidden="1" customWidth="1"/>
    <col min="2835" max="2835" width="19.19921875" style="187" customWidth="1"/>
    <col min="2836" max="2837" width="18.46484375" style="187" customWidth="1"/>
    <col min="2838" max="2838" width="15.46484375" style="187" customWidth="1"/>
    <col min="2839" max="2839" width="14.796875" style="187" customWidth="1"/>
    <col min="2840" max="3071" width="11.46484375" style="187"/>
    <col min="3072" max="3072" width="3" style="187" customWidth="1"/>
    <col min="3073" max="3073" width="9.265625" style="187" bestFit="1" customWidth="1"/>
    <col min="3074" max="3074" width="37" style="187" customWidth="1"/>
    <col min="3075" max="3075" width="6" style="187" customWidth="1"/>
    <col min="3076" max="3076" width="22.265625" style="187" customWidth="1"/>
    <col min="3077" max="3077" width="22.53125" style="187" customWidth="1"/>
    <col min="3078" max="3078" width="23.796875" style="187" customWidth="1"/>
    <col min="3079" max="3079" width="27.796875" style="187" customWidth="1"/>
    <col min="3080" max="3080" width="24.19921875" style="187" customWidth="1"/>
    <col min="3081" max="3081" width="25.265625" style="187" customWidth="1"/>
    <col min="3082" max="3082" width="22.46484375" style="187" customWidth="1"/>
    <col min="3083" max="3083" width="0" style="187" hidden="1" customWidth="1"/>
    <col min="3084" max="3085" width="16.46484375" style="187" customWidth="1"/>
    <col min="3086" max="3086" width="16" style="187" customWidth="1"/>
    <col min="3087" max="3087" width="14.19921875" style="187" customWidth="1"/>
    <col min="3088" max="3088" width="25.265625" style="187" customWidth="1"/>
    <col min="3089" max="3089" width="14.46484375" style="187" customWidth="1"/>
    <col min="3090" max="3090" width="0" style="187" hidden="1" customWidth="1"/>
    <col min="3091" max="3091" width="19.19921875" style="187" customWidth="1"/>
    <col min="3092" max="3093" width="18.46484375" style="187" customWidth="1"/>
    <col min="3094" max="3094" width="15.46484375" style="187" customWidth="1"/>
    <col min="3095" max="3095" width="14.796875" style="187" customWidth="1"/>
    <col min="3096" max="3327" width="11.46484375" style="187"/>
    <col min="3328" max="3328" width="3" style="187" customWidth="1"/>
    <col min="3329" max="3329" width="9.265625" style="187" bestFit="1" customWidth="1"/>
    <col min="3330" max="3330" width="37" style="187" customWidth="1"/>
    <col min="3331" max="3331" width="6" style="187" customWidth="1"/>
    <col min="3332" max="3332" width="22.265625" style="187" customWidth="1"/>
    <col min="3333" max="3333" width="22.53125" style="187" customWidth="1"/>
    <col min="3334" max="3334" width="23.796875" style="187" customWidth="1"/>
    <col min="3335" max="3335" width="27.796875" style="187" customWidth="1"/>
    <col min="3336" max="3336" width="24.19921875" style="187" customWidth="1"/>
    <col min="3337" max="3337" width="25.265625" style="187" customWidth="1"/>
    <col min="3338" max="3338" width="22.46484375" style="187" customWidth="1"/>
    <col min="3339" max="3339" width="0" style="187" hidden="1" customWidth="1"/>
    <col min="3340" max="3341" width="16.46484375" style="187" customWidth="1"/>
    <col min="3342" max="3342" width="16" style="187" customWidth="1"/>
    <col min="3343" max="3343" width="14.19921875" style="187" customWidth="1"/>
    <col min="3344" max="3344" width="25.265625" style="187" customWidth="1"/>
    <col min="3345" max="3345" width="14.46484375" style="187" customWidth="1"/>
    <col min="3346" max="3346" width="0" style="187" hidden="1" customWidth="1"/>
    <col min="3347" max="3347" width="19.19921875" style="187" customWidth="1"/>
    <col min="3348" max="3349" width="18.46484375" style="187" customWidth="1"/>
    <col min="3350" max="3350" width="15.46484375" style="187" customWidth="1"/>
    <col min="3351" max="3351" width="14.796875" style="187" customWidth="1"/>
    <col min="3352" max="3583" width="11.46484375" style="187"/>
    <col min="3584" max="3584" width="3" style="187" customWidth="1"/>
    <col min="3585" max="3585" width="9.265625" style="187" bestFit="1" customWidth="1"/>
    <col min="3586" max="3586" width="37" style="187" customWidth="1"/>
    <col min="3587" max="3587" width="6" style="187" customWidth="1"/>
    <col min="3588" max="3588" width="22.265625" style="187" customWidth="1"/>
    <col min="3589" max="3589" width="22.53125" style="187" customWidth="1"/>
    <col min="3590" max="3590" width="23.796875" style="187" customWidth="1"/>
    <col min="3591" max="3591" width="27.796875" style="187" customWidth="1"/>
    <col min="3592" max="3592" width="24.19921875" style="187" customWidth="1"/>
    <col min="3593" max="3593" width="25.265625" style="187" customWidth="1"/>
    <col min="3594" max="3594" width="22.46484375" style="187" customWidth="1"/>
    <col min="3595" max="3595" width="0" style="187" hidden="1" customWidth="1"/>
    <col min="3596" max="3597" width="16.46484375" style="187" customWidth="1"/>
    <col min="3598" max="3598" width="16" style="187" customWidth="1"/>
    <col min="3599" max="3599" width="14.19921875" style="187" customWidth="1"/>
    <col min="3600" max="3600" width="25.265625" style="187" customWidth="1"/>
    <col min="3601" max="3601" width="14.46484375" style="187" customWidth="1"/>
    <col min="3602" max="3602" width="0" style="187" hidden="1" customWidth="1"/>
    <col min="3603" max="3603" width="19.19921875" style="187" customWidth="1"/>
    <col min="3604" max="3605" width="18.46484375" style="187" customWidth="1"/>
    <col min="3606" max="3606" width="15.46484375" style="187" customWidth="1"/>
    <col min="3607" max="3607" width="14.796875" style="187" customWidth="1"/>
    <col min="3608" max="3839" width="11.46484375" style="187"/>
    <col min="3840" max="3840" width="3" style="187" customWidth="1"/>
    <col min="3841" max="3841" width="9.265625" style="187" bestFit="1" customWidth="1"/>
    <col min="3842" max="3842" width="37" style="187" customWidth="1"/>
    <col min="3843" max="3843" width="6" style="187" customWidth="1"/>
    <col min="3844" max="3844" width="22.265625" style="187" customWidth="1"/>
    <col min="3845" max="3845" width="22.53125" style="187" customWidth="1"/>
    <col min="3846" max="3846" width="23.796875" style="187" customWidth="1"/>
    <col min="3847" max="3847" width="27.796875" style="187" customWidth="1"/>
    <col min="3848" max="3848" width="24.19921875" style="187" customWidth="1"/>
    <col min="3849" max="3849" width="25.265625" style="187" customWidth="1"/>
    <col min="3850" max="3850" width="22.46484375" style="187" customWidth="1"/>
    <col min="3851" max="3851" width="0" style="187" hidden="1" customWidth="1"/>
    <col min="3852" max="3853" width="16.46484375" style="187" customWidth="1"/>
    <col min="3854" max="3854" width="16" style="187" customWidth="1"/>
    <col min="3855" max="3855" width="14.19921875" style="187" customWidth="1"/>
    <col min="3856" max="3856" width="25.265625" style="187" customWidth="1"/>
    <col min="3857" max="3857" width="14.46484375" style="187" customWidth="1"/>
    <col min="3858" max="3858" width="0" style="187" hidden="1" customWidth="1"/>
    <col min="3859" max="3859" width="19.19921875" style="187" customWidth="1"/>
    <col min="3860" max="3861" width="18.46484375" style="187" customWidth="1"/>
    <col min="3862" max="3862" width="15.46484375" style="187" customWidth="1"/>
    <col min="3863" max="3863" width="14.796875" style="187" customWidth="1"/>
    <col min="3864" max="4095" width="11.46484375" style="187"/>
    <col min="4096" max="4096" width="3" style="187" customWidth="1"/>
    <col min="4097" max="4097" width="9.265625" style="187" bestFit="1" customWidth="1"/>
    <col min="4098" max="4098" width="37" style="187" customWidth="1"/>
    <col min="4099" max="4099" width="6" style="187" customWidth="1"/>
    <col min="4100" max="4100" width="22.265625" style="187" customWidth="1"/>
    <col min="4101" max="4101" width="22.53125" style="187" customWidth="1"/>
    <col min="4102" max="4102" width="23.796875" style="187" customWidth="1"/>
    <col min="4103" max="4103" width="27.796875" style="187" customWidth="1"/>
    <col min="4104" max="4104" width="24.19921875" style="187" customWidth="1"/>
    <col min="4105" max="4105" width="25.265625" style="187" customWidth="1"/>
    <col min="4106" max="4106" width="22.46484375" style="187" customWidth="1"/>
    <col min="4107" max="4107" width="0" style="187" hidden="1" customWidth="1"/>
    <col min="4108" max="4109" width="16.46484375" style="187" customWidth="1"/>
    <col min="4110" max="4110" width="16" style="187" customWidth="1"/>
    <col min="4111" max="4111" width="14.19921875" style="187" customWidth="1"/>
    <col min="4112" max="4112" width="25.265625" style="187" customWidth="1"/>
    <col min="4113" max="4113" width="14.46484375" style="187" customWidth="1"/>
    <col min="4114" max="4114" width="0" style="187" hidden="1" customWidth="1"/>
    <col min="4115" max="4115" width="19.19921875" style="187" customWidth="1"/>
    <col min="4116" max="4117" width="18.46484375" style="187" customWidth="1"/>
    <col min="4118" max="4118" width="15.46484375" style="187" customWidth="1"/>
    <col min="4119" max="4119" width="14.796875" style="187" customWidth="1"/>
    <col min="4120" max="4351" width="11.46484375" style="187"/>
    <col min="4352" max="4352" width="3" style="187" customWidth="1"/>
    <col min="4353" max="4353" width="9.265625" style="187" bestFit="1" customWidth="1"/>
    <col min="4354" max="4354" width="37" style="187" customWidth="1"/>
    <col min="4355" max="4355" width="6" style="187" customWidth="1"/>
    <col min="4356" max="4356" width="22.265625" style="187" customWidth="1"/>
    <col min="4357" max="4357" width="22.53125" style="187" customWidth="1"/>
    <col min="4358" max="4358" width="23.796875" style="187" customWidth="1"/>
    <col min="4359" max="4359" width="27.796875" style="187" customWidth="1"/>
    <col min="4360" max="4360" width="24.19921875" style="187" customWidth="1"/>
    <col min="4361" max="4361" width="25.265625" style="187" customWidth="1"/>
    <col min="4362" max="4362" width="22.46484375" style="187" customWidth="1"/>
    <col min="4363" max="4363" width="0" style="187" hidden="1" customWidth="1"/>
    <col min="4364" max="4365" width="16.46484375" style="187" customWidth="1"/>
    <col min="4366" max="4366" width="16" style="187" customWidth="1"/>
    <col min="4367" max="4367" width="14.19921875" style="187" customWidth="1"/>
    <col min="4368" max="4368" width="25.265625" style="187" customWidth="1"/>
    <col min="4369" max="4369" width="14.46484375" style="187" customWidth="1"/>
    <col min="4370" max="4370" width="0" style="187" hidden="1" customWidth="1"/>
    <col min="4371" max="4371" width="19.19921875" style="187" customWidth="1"/>
    <col min="4372" max="4373" width="18.46484375" style="187" customWidth="1"/>
    <col min="4374" max="4374" width="15.46484375" style="187" customWidth="1"/>
    <col min="4375" max="4375" width="14.796875" style="187" customWidth="1"/>
    <col min="4376" max="4607" width="11.46484375" style="187"/>
    <col min="4608" max="4608" width="3" style="187" customWidth="1"/>
    <col min="4609" max="4609" width="9.265625" style="187" bestFit="1" customWidth="1"/>
    <col min="4610" max="4610" width="37" style="187" customWidth="1"/>
    <col min="4611" max="4611" width="6" style="187" customWidth="1"/>
    <col min="4612" max="4612" width="22.265625" style="187" customWidth="1"/>
    <col min="4613" max="4613" width="22.53125" style="187" customWidth="1"/>
    <col min="4614" max="4614" width="23.796875" style="187" customWidth="1"/>
    <col min="4615" max="4615" width="27.796875" style="187" customWidth="1"/>
    <col min="4616" max="4616" width="24.19921875" style="187" customWidth="1"/>
    <col min="4617" max="4617" width="25.265625" style="187" customWidth="1"/>
    <col min="4618" max="4618" width="22.46484375" style="187" customWidth="1"/>
    <col min="4619" max="4619" width="0" style="187" hidden="1" customWidth="1"/>
    <col min="4620" max="4621" width="16.46484375" style="187" customWidth="1"/>
    <col min="4622" max="4622" width="16" style="187" customWidth="1"/>
    <col min="4623" max="4623" width="14.19921875" style="187" customWidth="1"/>
    <col min="4624" max="4624" width="25.265625" style="187" customWidth="1"/>
    <col min="4625" max="4625" width="14.46484375" style="187" customWidth="1"/>
    <col min="4626" max="4626" width="0" style="187" hidden="1" customWidth="1"/>
    <col min="4627" max="4627" width="19.19921875" style="187" customWidth="1"/>
    <col min="4628" max="4629" width="18.46484375" style="187" customWidth="1"/>
    <col min="4630" max="4630" width="15.46484375" style="187" customWidth="1"/>
    <col min="4631" max="4631" width="14.796875" style="187" customWidth="1"/>
    <col min="4632" max="4863" width="11.46484375" style="187"/>
    <col min="4864" max="4864" width="3" style="187" customWidth="1"/>
    <col min="4865" max="4865" width="9.265625" style="187" bestFit="1" customWidth="1"/>
    <col min="4866" max="4866" width="37" style="187" customWidth="1"/>
    <col min="4867" max="4867" width="6" style="187" customWidth="1"/>
    <col min="4868" max="4868" width="22.265625" style="187" customWidth="1"/>
    <col min="4869" max="4869" width="22.53125" style="187" customWidth="1"/>
    <col min="4870" max="4870" width="23.796875" style="187" customWidth="1"/>
    <col min="4871" max="4871" width="27.796875" style="187" customWidth="1"/>
    <col min="4872" max="4872" width="24.19921875" style="187" customWidth="1"/>
    <col min="4873" max="4873" width="25.265625" style="187" customWidth="1"/>
    <col min="4874" max="4874" width="22.46484375" style="187" customWidth="1"/>
    <col min="4875" max="4875" width="0" style="187" hidden="1" customWidth="1"/>
    <col min="4876" max="4877" width="16.46484375" style="187" customWidth="1"/>
    <col min="4878" max="4878" width="16" style="187" customWidth="1"/>
    <col min="4879" max="4879" width="14.19921875" style="187" customWidth="1"/>
    <col min="4880" max="4880" width="25.265625" style="187" customWidth="1"/>
    <col min="4881" max="4881" width="14.46484375" style="187" customWidth="1"/>
    <col min="4882" max="4882" width="0" style="187" hidden="1" customWidth="1"/>
    <col min="4883" max="4883" width="19.19921875" style="187" customWidth="1"/>
    <col min="4884" max="4885" width="18.46484375" style="187" customWidth="1"/>
    <col min="4886" max="4886" width="15.46484375" style="187" customWidth="1"/>
    <col min="4887" max="4887" width="14.796875" style="187" customWidth="1"/>
    <col min="4888" max="5119" width="11.46484375" style="187"/>
    <col min="5120" max="5120" width="3" style="187" customWidth="1"/>
    <col min="5121" max="5121" width="9.265625" style="187" bestFit="1" customWidth="1"/>
    <col min="5122" max="5122" width="37" style="187" customWidth="1"/>
    <col min="5123" max="5123" width="6" style="187" customWidth="1"/>
    <col min="5124" max="5124" width="22.265625" style="187" customWidth="1"/>
    <col min="5125" max="5125" width="22.53125" style="187" customWidth="1"/>
    <col min="5126" max="5126" width="23.796875" style="187" customWidth="1"/>
    <col min="5127" max="5127" width="27.796875" style="187" customWidth="1"/>
    <col min="5128" max="5128" width="24.19921875" style="187" customWidth="1"/>
    <col min="5129" max="5129" width="25.265625" style="187" customWidth="1"/>
    <col min="5130" max="5130" width="22.46484375" style="187" customWidth="1"/>
    <col min="5131" max="5131" width="0" style="187" hidden="1" customWidth="1"/>
    <col min="5132" max="5133" width="16.46484375" style="187" customWidth="1"/>
    <col min="5134" max="5134" width="16" style="187" customWidth="1"/>
    <col min="5135" max="5135" width="14.19921875" style="187" customWidth="1"/>
    <col min="5136" max="5136" width="25.265625" style="187" customWidth="1"/>
    <col min="5137" max="5137" width="14.46484375" style="187" customWidth="1"/>
    <col min="5138" max="5138" width="0" style="187" hidden="1" customWidth="1"/>
    <col min="5139" max="5139" width="19.19921875" style="187" customWidth="1"/>
    <col min="5140" max="5141" width="18.46484375" style="187" customWidth="1"/>
    <col min="5142" max="5142" width="15.46484375" style="187" customWidth="1"/>
    <col min="5143" max="5143" width="14.796875" style="187" customWidth="1"/>
    <col min="5144" max="5375" width="11.46484375" style="187"/>
    <col min="5376" max="5376" width="3" style="187" customWidth="1"/>
    <col min="5377" max="5377" width="9.265625" style="187" bestFit="1" customWidth="1"/>
    <col min="5378" max="5378" width="37" style="187" customWidth="1"/>
    <col min="5379" max="5379" width="6" style="187" customWidth="1"/>
    <col min="5380" max="5380" width="22.265625" style="187" customWidth="1"/>
    <col min="5381" max="5381" width="22.53125" style="187" customWidth="1"/>
    <col min="5382" max="5382" width="23.796875" style="187" customWidth="1"/>
    <col min="5383" max="5383" width="27.796875" style="187" customWidth="1"/>
    <col min="5384" max="5384" width="24.19921875" style="187" customWidth="1"/>
    <col min="5385" max="5385" width="25.265625" style="187" customWidth="1"/>
    <col min="5386" max="5386" width="22.46484375" style="187" customWidth="1"/>
    <col min="5387" max="5387" width="0" style="187" hidden="1" customWidth="1"/>
    <col min="5388" max="5389" width="16.46484375" style="187" customWidth="1"/>
    <col min="5390" max="5390" width="16" style="187" customWidth="1"/>
    <col min="5391" max="5391" width="14.19921875" style="187" customWidth="1"/>
    <col min="5392" max="5392" width="25.265625" style="187" customWidth="1"/>
    <col min="5393" max="5393" width="14.46484375" style="187" customWidth="1"/>
    <col min="5394" max="5394" width="0" style="187" hidden="1" customWidth="1"/>
    <col min="5395" max="5395" width="19.19921875" style="187" customWidth="1"/>
    <col min="5396" max="5397" width="18.46484375" style="187" customWidth="1"/>
    <col min="5398" max="5398" width="15.46484375" style="187" customWidth="1"/>
    <col min="5399" max="5399" width="14.796875" style="187" customWidth="1"/>
    <col min="5400" max="5631" width="11.46484375" style="187"/>
    <col min="5632" max="5632" width="3" style="187" customWidth="1"/>
    <col min="5633" max="5633" width="9.265625" style="187" bestFit="1" customWidth="1"/>
    <col min="5634" max="5634" width="37" style="187" customWidth="1"/>
    <col min="5635" max="5635" width="6" style="187" customWidth="1"/>
    <col min="5636" max="5636" width="22.265625" style="187" customWidth="1"/>
    <col min="5637" max="5637" width="22.53125" style="187" customWidth="1"/>
    <col min="5638" max="5638" width="23.796875" style="187" customWidth="1"/>
    <col min="5639" max="5639" width="27.796875" style="187" customWidth="1"/>
    <col min="5640" max="5640" width="24.19921875" style="187" customWidth="1"/>
    <col min="5641" max="5641" width="25.265625" style="187" customWidth="1"/>
    <col min="5642" max="5642" width="22.46484375" style="187" customWidth="1"/>
    <col min="5643" max="5643" width="0" style="187" hidden="1" customWidth="1"/>
    <col min="5644" max="5645" width="16.46484375" style="187" customWidth="1"/>
    <col min="5646" max="5646" width="16" style="187" customWidth="1"/>
    <col min="5647" max="5647" width="14.19921875" style="187" customWidth="1"/>
    <col min="5648" max="5648" width="25.265625" style="187" customWidth="1"/>
    <col min="5649" max="5649" width="14.46484375" style="187" customWidth="1"/>
    <col min="5650" max="5650" width="0" style="187" hidden="1" customWidth="1"/>
    <col min="5651" max="5651" width="19.19921875" style="187" customWidth="1"/>
    <col min="5652" max="5653" width="18.46484375" style="187" customWidth="1"/>
    <col min="5654" max="5654" width="15.46484375" style="187" customWidth="1"/>
    <col min="5655" max="5655" width="14.796875" style="187" customWidth="1"/>
    <col min="5656" max="5887" width="11.46484375" style="187"/>
    <col min="5888" max="5888" width="3" style="187" customWidth="1"/>
    <col min="5889" max="5889" width="9.265625" style="187" bestFit="1" customWidth="1"/>
    <col min="5890" max="5890" width="37" style="187" customWidth="1"/>
    <col min="5891" max="5891" width="6" style="187" customWidth="1"/>
    <col min="5892" max="5892" width="22.265625" style="187" customWidth="1"/>
    <col min="5893" max="5893" width="22.53125" style="187" customWidth="1"/>
    <col min="5894" max="5894" width="23.796875" style="187" customWidth="1"/>
    <col min="5895" max="5895" width="27.796875" style="187" customWidth="1"/>
    <col min="5896" max="5896" width="24.19921875" style="187" customWidth="1"/>
    <col min="5897" max="5897" width="25.265625" style="187" customWidth="1"/>
    <col min="5898" max="5898" width="22.46484375" style="187" customWidth="1"/>
    <col min="5899" max="5899" width="0" style="187" hidden="1" customWidth="1"/>
    <col min="5900" max="5901" width="16.46484375" style="187" customWidth="1"/>
    <col min="5902" max="5902" width="16" style="187" customWidth="1"/>
    <col min="5903" max="5903" width="14.19921875" style="187" customWidth="1"/>
    <col min="5904" max="5904" width="25.265625" style="187" customWidth="1"/>
    <col min="5905" max="5905" width="14.46484375" style="187" customWidth="1"/>
    <col min="5906" max="5906" width="0" style="187" hidden="1" customWidth="1"/>
    <col min="5907" max="5907" width="19.19921875" style="187" customWidth="1"/>
    <col min="5908" max="5909" width="18.46484375" style="187" customWidth="1"/>
    <col min="5910" max="5910" width="15.46484375" style="187" customWidth="1"/>
    <col min="5911" max="5911" width="14.796875" style="187" customWidth="1"/>
    <col min="5912" max="6143" width="11.46484375" style="187"/>
    <col min="6144" max="6144" width="3" style="187" customWidth="1"/>
    <col min="6145" max="6145" width="9.265625" style="187" bestFit="1" customWidth="1"/>
    <col min="6146" max="6146" width="37" style="187" customWidth="1"/>
    <col min="6147" max="6147" width="6" style="187" customWidth="1"/>
    <col min="6148" max="6148" width="22.265625" style="187" customWidth="1"/>
    <col min="6149" max="6149" width="22.53125" style="187" customWidth="1"/>
    <col min="6150" max="6150" width="23.796875" style="187" customWidth="1"/>
    <col min="6151" max="6151" width="27.796875" style="187" customWidth="1"/>
    <col min="6152" max="6152" width="24.19921875" style="187" customWidth="1"/>
    <col min="6153" max="6153" width="25.265625" style="187" customWidth="1"/>
    <col min="6154" max="6154" width="22.46484375" style="187" customWidth="1"/>
    <col min="6155" max="6155" width="0" style="187" hidden="1" customWidth="1"/>
    <col min="6156" max="6157" width="16.46484375" style="187" customWidth="1"/>
    <col min="6158" max="6158" width="16" style="187" customWidth="1"/>
    <col min="6159" max="6159" width="14.19921875" style="187" customWidth="1"/>
    <col min="6160" max="6160" width="25.265625" style="187" customWidth="1"/>
    <col min="6161" max="6161" width="14.46484375" style="187" customWidth="1"/>
    <col min="6162" max="6162" width="0" style="187" hidden="1" customWidth="1"/>
    <col min="6163" max="6163" width="19.19921875" style="187" customWidth="1"/>
    <col min="6164" max="6165" width="18.46484375" style="187" customWidth="1"/>
    <col min="6166" max="6166" width="15.46484375" style="187" customWidth="1"/>
    <col min="6167" max="6167" width="14.796875" style="187" customWidth="1"/>
    <col min="6168" max="6399" width="11.46484375" style="187"/>
    <col min="6400" max="6400" width="3" style="187" customWidth="1"/>
    <col min="6401" max="6401" width="9.265625" style="187" bestFit="1" customWidth="1"/>
    <col min="6402" max="6402" width="37" style="187" customWidth="1"/>
    <col min="6403" max="6403" width="6" style="187" customWidth="1"/>
    <col min="6404" max="6404" width="22.265625" style="187" customWidth="1"/>
    <col min="6405" max="6405" width="22.53125" style="187" customWidth="1"/>
    <col min="6406" max="6406" width="23.796875" style="187" customWidth="1"/>
    <col min="6407" max="6407" width="27.796875" style="187" customWidth="1"/>
    <col min="6408" max="6408" width="24.19921875" style="187" customWidth="1"/>
    <col min="6409" max="6409" width="25.265625" style="187" customWidth="1"/>
    <col min="6410" max="6410" width="22.46484375" style="187" customWidth="1"/>
    <col min="6411" max="6411" width="0" style="187" hidden="1" customWidth="1"/>
    <col min="6412" max="6413" width="16.46484375" style="187" customWidth="1"/>
    <col min="6414" max="6414" width="16" style="187" customWidth="1"/>
    <col min="6415" max="6415" width="14.19921875" style="187" customWidth="1"/>
    <col min="6416" max="6416" width="25.265625" style="187" customWidth="1"/>
    <col min="6417" max="6417" width="14.46484375" style="187" customWidth="1"/>
    <col min="6418" max="6418" width="0" style="187" hidden="1" customWidth="1"/>
    <col min="6419" max="6419" width="19.19921875" style="187" customWidth="1"/>
    <col min="6420" max="6421" width="18.46484375" style="187" customWidth="1"/>
    <col min="6422" max="6422" width="15.46484375" style="187" customWidth="1"/>
    <col min="6423" max="6423" width="14.796875" style="187" customWidth="1"/>
    <col min="6424" max="6655" width="11.46484375" style="187"/>
    <col min="6656" max="6656" width="3" style="187" customWidth="1"/>
    <col min="6657" max="6657" width="9.265625" style="187" bestFit="1" customWidth="1"/>
    <col min="6658" max="6658" width="37" style="187" customWidth="1"/>
    <col min="6659" max="6659" width="6" style="187" customWidth="1"/>
    <col min="6660" max="6660" width="22.265625" style="187" customWidth="1"/>
    <col min="6661" max="6661" width="22.53125" style="187" customWidth="1"/>
    <col min="6662" max="6662" width="23.796875" style="187" customWidth="1"/>
    <col min="6663" max="6663" width="27.796875" style="187" customWidth="1"/>
    <col min="6664" max="6664" width="24.19921875" style="187" customWidth="1"/>
    <col min="6665" max="6665" width="25.265625" style="187" customWidth="1"/>
    <col min="6666" max="6666" width="22.46484375" style="187" customWidth="1"/>
    <col min="6667" max="6667" width="0" style="187" hidden="1" customWidth="1"/>
    <col min="6668" max="6669" width="16.46484375" style="187" customWidth="1"/>
    <col min="6670" max="6670" width="16" style="187" customWidth="1"/>
    <col min="6671" max="6671" width="14.19921875" style="187" customWidth="1"/>
    <col min="6672" max="6672" width="25.265625" style="187" customWidth="1"/>
    <col min="6673" max="6673" width="14.46484375" style="187" customWidth="1"/>
    <col min="6674" max="6674" width="0" style="187" hidden="1" customWidth="1"/>
    <col min="6675" max="6675" width="19.19921875" style="187" customWidth="1"/>
    <col min="6676" max="6677" width="18.46484375" style="187" customWidth="1"/>
    <col min="6678" max="6678" width="15.46484375" style="187" customWidth="1"/>
    <col min="6679" max="6679" width="14.796875" style="187" customWidth="1"/>
    <col min="6680" max="6911" width="11.46484375" style="187"/>
    <col min="6912" max="6912" width="3" style="187" customWidth="1"/>
    <col min="6913" max="6913" width="9.265625" style="187" bestFit="1" customWidth="1"/>
    <col min="6914" max="6914" width="37" style="187" customWidth="1"/>
    <col min="6915" max="6915" width="6" style="187" customWidth="1"/>
    <col min="6916" max="6916" width="22.265625" style="187" customWidth="1"/>
    <col min="6917" max="6917" width="22.53125" style="187" customWidth="1"/>
    <col min="6918" max="6918" width="23.796875" style="187" customWidth="1"/>
    <col min="6919" max="6919" width="27.796875" style="187" customWidth="1"/>
    <col min="6920" max="6920" width="24.19921875" style="187" customWidth="1"/>
    <col min="6921" max="6921" width="25.265625" style="187" customWidth="1"/>
    <col min="6922" max="6922" width="22.46484375" style="187" customWidth="1"/>
    <col min="6923" max="6923" width="0" style="187" hidden="1" customWidth="1"/>
    <col min="6924" max="6925" width="16.46484375" style="187" customWidth="1"/>
    <col min="6926" max="6926" width="16" style="187" customWidth="1"/>
    <col min="6927" max="6927" width="14.19921875" style="187" customWidth="1"/>
    <col min="6928" max="6928" width="25.265625" style="187" customWidth="1"/>
    <col min="6929" max="6929" width="14.46484375" style="187" customWidth="1"/>
    <col min="6930" max="6930" width="0" style="187" hidden="1" customWidth="1"/>
    <col min="6931" max="6931" width="19.19921875" style="187" customWidth="1"/>
    <col min="6932" max="6933" width="18.46484375" style="187" customWidth="1"/>
    <col min="6934" max="6934" width="15.46484375" style="187" customWidth="1"/>
    <col min="6935" max="6935" width="14.796875" style="187" customWidth="1"/>
    <col min="6936" max="7167" width="11.46484375" style="187"/>
    <col min="7168" max="7168" width="3" style="187" customWidth="1"/>
    <col min="7169" max="7169" width="9.265625" style="187" bestFit="1" customWidth="1"/>
    <col min="7170" max="7170" width="37" style="187" customWidth="1"/>
    <col min="7171" max="7171" width="6" style="187" customWidth="1"/>
    <col min="7172" max="7172" width="22.265625" style="187" customWidth="1"/>
    <col min="7173" max="7173" width="22.53125" style="187" customWidth="1"/>
    <col min="7174" max="7174" width="23.796875" style="187" customWidth="1"/>
    <col min="7175" max="7175" width="27.796875" style="187" customWidth="1"/>
    <col min="7176" max="7176" width="24.19921875" style="187" customWidth="1"/>
    <col min="7177" max="7177" width="25.265625" style="187" customWidth="1"/>
    <col min="7178" max="7178" width="22.46484375" style="187" customWidth="1"/>
    <col min="7179" max="7179" width="0" style="187" hidden="1" customWidth="1"/>
    <col min="7180" max="7181" width="16.46484375" style="187" customWidth="1"/>
    <col min="7182" max="7182" width="16" style="187" customWidth="1"/>
    <col min="7183" max="7183" width="14.19921875" style="187" customWidth="1"/>
    <col min="7184" max="7184" width="25.265625" style="187" customWidth="1"/>
    <col min="7185" max="7185" width="14.46484375" style="187" customWidth="1"/>
    <col min="7186" max="7186" width="0" style="187" hidden="1" customWidth="1"/>
    <col min="7187" max="7187" width="19.19921875" style="187" customWidth="1"/>
    <col min="7188" max="7189" width="18.46484375" style="187" customWidth="1"/>
    <col min="7190" max="7190" width="15.46484375" style="187" customWidth="1"/>
    <col min="7191" max="7191" width="14.796875" style="187" customWidth="1"/>
    <col min="7192" max="7423" width="11.46484375" style="187"/>
    <col min="7424" max="7424" width="3" style="187" customWidth="1"/>
    <col min="7425" max="7425" width="9.265625" style="187" bestFit="1" customWidth="1"/>
    <col min="7426" max="7426" width="37" style="187" customWidth="1"/>
    <col min="7427" max="7427" width="6" style="187" customWidth="1"/>
    <col min="7428" max="7428" width="22.265625" style="187" customWidth="1"/>
    <col min="7429" max="7429" width="22.53125" style="187" customWidth="1"/>
    <col min="7430" max="7430" width="23.796875" style="187" customWidth="1"/>
    <col min="7431" max="7431" width="27.796875" style="187" customWidth="1"/>
    <col min="7432" max="7432" width="24.19921875" style="187" customWidth="1"/>
    <col min="7433" max="7433" width="25.265625" style="187" customWidth="1"/>
    <col min="7434" max="7434" width="22.46484375" style="187" customWidth="1"/>
    <col min="7435" max="7435" width="0" style="187" hidden="1" customWidth="1"/>
    <col min="7436" max="7437" width="16.46484375" style="187" customWidth="1"/>
    <col min="7438" max="7438" width="16" style="187" customWidth="1"/>
    <col min="7439" max="7439" width="14.19921875" style="187" customWidth="1"/>
    <col min="7440" max="7440" width="25.265625" style="187" customWidth="1"/>
    <col min="7441" max="7441" width="14.46484375" style="187" customWidth="1"/>
    <col min="7442" max="7442" width="0" style="187" hidden="1" customWidth="1"/>
    <col min="7443" max="7443" width="19.19921875" style="187" customWidth="1"/>
    <col min="7444" max="7445" width="18.46484375" style="187" customWidth="1"/>
    <col min="7446" max="7446" width="15.46484375" style="187" customWidth="1"/>
    <col min="7447" max="7447" width="14.796875" style="187" customWidth="1"/>
    <col min="7448" max="7679" width="11.46484375" style="187"/>
    <col min="7680" max="7680" width="3" style="187" customWidth="1"/>
    <col min="7681" max="7681" width="9.265625" style="187" bestFit="1" customWidth="1"/>
    <col min="7682" max="7682" width="37" style="187" customWidth="1"/>
    <col min="7683" max="7683" width="6" style="187" customWidth="1"/>
    <col min="7684" max="7684" width="22.265625" style="187" customWidth="1"/>
    <col min="7685" max="7685" width="22.53125" style="187" customWidth="1"/>
    <col min="7686" max="7686" width="23.796875" style="187" customWidth="1"/>
    <col min="7687" max="7687" width="27.796875" style="187" customWidth="1"/>
    <col min="7688" max="7688" width="24.19921875" style="187" customWidth="1"/>
    <col min="7689" max="7689" width="25.265625" style="187" customWidth="1"/>
    <col min="7690" max="7690" width="22.46484375" style="187" customWidth="1"/>
    <col min="7691" max="7691" width="0" style="187" hidden="1" customWidth="1"/>
    <col min="7692" max="7693" width="16.46484375" style="187" customWidth="1"/>
    <col min="7694" max="7694" width="16" style="187" customWidth="1"/>
    <col min="7695" max="7695" width="14.19921875" style="187" customWidth="1"/>
    <col min="7696" max="7696" width="25.265625" style="187" customWidth="1"/>
    <col min="7697" max="7697" width="14.46484375" style="187" customWidth="1"/>
    <col min="7698" max="7698" width="0" style="187" hidden="1" customWidth="1"/>
    <col min="7699" max="7699" width="19.19921875" style="187" customWidth="1"/>
    <col min="7700" max="7701" width="18.46484375" style="187" customWidth="1"/>
    <col min="7702" max="7702" width="15.46484375" style="187" customWidth="1"/>
    <col min="7703" max="7703" width="14.796875" style="187" customWidth="1"/>
    <col min="7704" max="7935" width="11.46484375" style="187"/>
    <col min="7936" max="7936" width="3" style="187" customWidth="1"/>
    <col min="7937" max="7937" width="9.265625" style="187" bestFit="1" customWidth="1"/>
    <col min="7938" max="7938" width="37" style="187" customWidth="1"/>
    <col min="7939" max="7939" width="6" style="187" customWidth="1"/>
    <col min="7940" max="7940" width="22.265625" style="187" customWidth="1"/>
    <col min="7941" max="7941" width="22.53125" style="187" customWidth="1"/>
    <col min="7942" max="7942" width="23.796875" style="187" customWidth="1"/>
    <col min="7943" max="7943" width="27.796875" style="187" customWidth="1"/>
    <col min="7944" max="7944" width="24.19921875" style="187" customWidth="1"/>
    <col min="7945" max="7945" width="25.265625" style="187" customWidth="1"/>
    <col min="7946" max="7946" width="22.46484375" style="187" customWidth="1"/>
    <col min="7947" max="7947" width="0" style="187" hidden="1" customWidth="1"/>
    <col min="7948" max="7949" width="16.46484375" style="187" customWidth="1"/>
    <col min="7950" max="7950" width="16" style="187" customWidth="1"/>
    <col min="7951" max="7951" width="14.19921875" style="187" customWidth="1"/>
    <col min="7952" max="7952" width="25.265625" style="187" customWidth="1"/>
    <col min="7953" max="7953" width="14.46484375" style="187" customWidth="1"/>
    <col min="7954" max="7954" width="0" style="187" hidden="1" customWidth="1"/>
    <col min="7955" max="7955" width="19.19921875" style="187" customWidth="1"/>
    <col min="7956" max="7957" width="18.46484375" style="187" customWidth="1"/>
    <col min="7958" max="7958" width="15.46484375" style="187" customWidth="1"/>
    <col min="7959" max="7959" width="14.796875" style="187" customWidth="1"/>
    <col min="7960" max="8191" width="11.46484375" style="187"/>
    <col min="8192" max="8192" width="3" style="187" customWidth="1"/>
    <col min="8193" max="8193" width="9.265625" style="187" bestFit="1" customWidth="1"/>
    <col min="8194" max="8194" width="37" style="187" customWidth="1"/>
    <col min="8195" max="8195" width="6" style="187" customWidth="1"/>
    <col min="8196" max="8196" width="22.265625" style="187" customWidth="1"/>
    <col min="8197" max="8197" width="22.53125" style="187" customWidth="1"/>
    <col min="8198" max="8198" width="23.796875" style="187" customWidth="1"/>
    <col min="8199" max="8199" width="27.796875" style="187" customWidth="1"/>
    <col min="8200" max="8200" width="24.19921875" style="187" customWidth="1"/>
    <col min="8201" max="8201" width="25.265625" style="187" customWidth="1"/>
    <col min="8202" max="8202" width="22.46484375" style="187" customWidth="1"/>
    <col min="8203" max="8203" width="0" style="187" hidden="1" customWidth="1"/>
    <col min="8204" max="8205" width="16.46484375" style="187" customWidth="1"/>
    <col min="8206" max="8206" width="16" style="187" customWidth="1"/>
    <col min="8207" max="8207" width="14.19921875" style="187" customWidth="1"/>
    <col min="8208" max="8208" width="25.265625" style="187" customWidth="1"/>
    <col min="8209" max="8209" width="14.46484375" style="187" customWidth="1"/>
    <col min="8210" max="8210" width="0" style="187" hidden="1" customWidth="1"/>
    <col min="8211" max="8211" width="19.19921875" style="187" customWidth="1"/>
    <col min="8212" max="8213" width="18.46484375" style="187" customWidth="1"/>
    <col min="8214" max="8214" width="15.46484375" style="187" customWidth="1"/>
    <col min="8215" max="8215" width="14.796875" style="187" customWidth="1"/>
    <col min="8216" max="8447" width="11.46484375" style="187"/>
    <col min="8448" max="8448" width="3" style="187" customWidth="1"/>
    <col min="8449" max="8449" width="9.265625" style="187" bestFit="1" customWidth="1"/>
    <col min="8450" max="8450" width="37" style="187" customWidth="1"/>
    <col min="8451" max="8451" width="6" style="187" customWidth="1"/>
    <col min="8452" max="8452" width="22.265625" style="187" customWidth="1"/>
    <col min="8453" max="8453" width="22.53125" style="187" customWidth="1"/>
    <col min="8454" max="8454" width="23.796875" style="187" customWidth="1"/>
    <col min="8455" max="8455" width="27.796875" style="187" customWidth="1"/>
    <col min="8456" max="8456" width="24.19921875" style="187" customWidth="1"/>
    <col min="8457" max="8457" width="25.265625" style="187" customWidth="1"/>
    <col min="8458" max="8458" width="22.46484375" style="187" customWidth="1"/>
    <col min="8459" max="8459" width="0" style="187" hidden="1" customWidth="1"/>
    <col min="8460" max="8461" width="16.46484375" style="187" customWidth="1"/>
    <col min="8462" max="8462" width="16" style="187" customWidth="1"/>
    <col min="8463" max="8463" width="14.19921875" style="187" customWidth="1"/>
    <col min="8464" max="8464" width="25.265625" style="187" customWidth="1"/>
    <col min="8465" max="8465" width="14.46484375" style="187" customWidth="1"/>
    <col min="8466" max="8466" width="0" style="187" hidden="1" customWidth="1"/>
    <col min="8467" max="8467" width="19.19921875" style="187" customWidth="1"/>
    <col min="8468" max="8469" width="18.46484375" style="187" customWidth="1"/>
    <col min="8470" max="8470" width="15.46484375" style="187" customWidth="1"/>
    <col min="8471" max="8471" width="14.796875" style="187" customWidth="1"/>
    <col min="8472" max="8703" width="11.46484375" style="187"/>
    <col min="8704" max="8704" width="3" style="187" customWidth="1"/>
    <col min="8705" max="8705" width="9.265625" style="187" bestFit="1" customWidth="1"/>
    <col min="8706" max="8706" width="37" style="187" customWidth="1"/>
    <col min="8707" max="8707" width="6" style="187" customWidth="1"/>
    <col min="8708" max="8708" width="22.265625" style="187" customWidth="1"/>
    <col min="8709" max="8709" width="22.53125" style="187" customWidth="1"/>
    <col min="8710" max="8710" width="23.796875" style="187" customWidth="1"/>
    <col min="8711" max="8711" width="27.796875" style="187" customWidth="1"/>
    <col min="8712" max="8712" width="24.19921875" style="187" customWidth="1"/>
    <col min="8713" max="8713" width="25.265625" style="187" customWidth="1"/>
    <col min="8714" max="8714" width="22.46484375" style="187" customWidth="1"/>
    <col min="8715" max="8715" width="0" style="187" hidden="1" customWidth="1"/>
    <col min="8716" max="8717" width="16.46484375" style="187" customWidth="1"/>
    <col min="8718" max="8718" width="16" style="187" customWidth="1"/>
    <col min="8719" max="8719" width="14.19921875" style="187" customWidth="1"/>
    <col min="8720" max="8720" width="25.265625" style="187" customWidth="1"/>
    <col min="8721" max="8721" width="14.46484375" style="187" customWidth="1"/>
    <col min="8722" max="8722" width="0" style="187" hidden="1" customWidth="1"/>
    <col min="8723" max="8723" width="19.19921875" style="187" customWidth="1"/>
    <col min="8724" max="8725" width="18.46484375" style="187" customWidth="1"/>
    <col min="8726" max="8726" width="15.46484375" style="187" customWidth="1"/>
    <col min="8727" max="8727" width="14.796875" style="187" customWidth="1"/>
    <col min="8728" max="8959" width="11.46484375" style="187"/>
    <col min="8960" max="8960" width="3" style="187" customWidth="1"/>
    <col min="8961" max="8961" width="9.265625" style="187" bestFit="1" customWidth="1"/>
    <col min="8962" max="8962" width="37" style="187" customWidth="1"/>
    <col min="8963" max="8963" width="6" style="187" customWidth="1"/>
    <col min="8964" max="8964" width="22.265625" style="187" customWidth="1"/>
    <col min="8965" max="8965" width="22.53125" style="187" customWidth="1"/>
    <col min="8966" max="8966" width="23.796875" style="187" customWidth="1"/>
    <col min="8967" max="8967" width="27.796875" style="187" customWidth="1"/>
    <col min="8968" max="8968" width="24.19921875" style="187" customWidth="1"/>
    <col min="8969" max="8969" width="25.265625" style="187" customWidth="1"/>
    <col min="8970" max="8970" width="22.46484375" style="187" customWidth="1"/>
    <col min="8971" max="8971" width="0" style="187" hidden="1" customWidth="1"/>
    <col min="8972" max="8973" width="16.46484375" style="187" customWidth="1"/>
    <col min="8974" max="8974" width="16" style="187" customWidth="1"/>
    <col min="8975" max="8975" width="14.19921875" style="187" customWidth="1"/>
    <col min="8976" max="8976" width="25.265625" style="187" customWidth="1"/>
    <col min="8977" max="8977" width="14.46484375" style="187" customWidth="1"/>
    <col min="8978" max="8978" width="0" style="187" hidden="1" customWidth="1"/>
    <col min="8979" max="8979" width="19.19921875" style="187" customWidth="1"/>
    <col min="8980" max="8981" width="18.46484375" style="187" customWidth="1"/>
    <col min="8982" max="8982" width="15.46484375" style="187" customWidth="1"/>
    <col min="8983" max="8983" width="14.796875" style="187" customWidth="1"/>
    <col min="8984" max="9215" width="11.46484375" style="187"/>
    <col min="9216" max="9216" width="3" style="187" customWidth="1"/>
    <col min="9217" max="9217" width="9.265625" style="187" bestFit="1" customWidth="1"/>
    <col min="9218" max="9218" width="37" style="187" customWidth="1"/>
    <col min="9219" max="9219" width="6" style="187" customWidth="1"/>
    <col min="9220" max="9220" width="22.265625" style="187" customWidth="1"/>
    <col min="9221" max="9221" width="22.53125" style="187" customWidth="1"/>
    <col min="9222" max="9222" width="23.796875" style="187" customWidth="1"/>
    <col min="9223" max="9223" width="27.796875" style="187" customWidth="1"/>
    <col min="9224" max="9224" width="24.19921875" style="187" customWidth="1"/>
    <col min="9225" max="9225" width="25.265625" style="187" customWidth="1"/>
    <col min="9226" max="9226" width="22.46484375" style="187" customWidth="1"/>
    <col min="9227" max="9227" width="0" style="187" hidden="1" customWidth="1"/>
    <col min="9228" max="9229" width="16.46484375" style="187" customWidth="1"/>
    <col min="9230" max="9230" width="16" style="187" customWidth="1"/>
    <col min="9231" max="9231" width="14.19921875" style="187" customWidth="1"/>
    <col min="9232" max="9232" width="25.265625" style="187" customWidth="1"/>
    <col min="9233" max="9233" width="14.46484375" style="187" customWidth="1"/>
    <col min="9234" max="9234" width="0" style="187" hidden="1" customWidth="1"/>
    <col min="9235" max="9235" width="19.19921875" style="187" customWidth="1"/>
    <col min="9236" max="9237" width="18.46484375" style="187" customWidth="1"/>
    <col min="9238" max="9238" width="15.46484375" style="187" customWidth="1"/>
    <col min="9239" max="9239" width="14.796875" style="187" customWidth="1"/>
    <col min="9240" max="9471" width="11.46484375" style="187"/>
    <col min="9472" max="9472" width="3" style="187" customWidth="1"/>
    <col min="9473" max="9473" width="9.265625" style="187" bestFit="1" customWidth="1"/>
    <col min="9474" max="9474" width="37" style="187" customWidth="1"/>
    <col min="9475" max="9475" width="6" style="187" customWidth="1"/>
    <col min="9476" max="9476" width="22.265625" style="187" customWidth="1"/>
    <col min="9477" max="9477" width="22.53125" style="187" customWidth="1"/>
    <col min="9478" max="9478" width="23.796875" style="187" customWidth="1"/>
    <col min="9479" max="9479" width="27.796875" style="187" customWidth="1"/>
    <col min="9480" max="9480" width="24.19921875" style="187" customWidth="1"/>
    <col min="9481" max="9481" width="25.265625" style="187" customWidth="1"/>
    <col min="9482" max="9482" width="22.46484375" style="187" customWidth="1"/>
    <col min="9483" max="9483" width="0" style="187" hidden="1" customWidth="1"/>
    <col min="9484" max="9485" width="16.46484375" style="187" customWidth="1"/>
    <col min="9486" max="9486" width="16" style="187" customWidth="1"/>
    <col min="9487" max="9487" width="14.19921875" style="187" customWidth="1"/>
    <col min="9488" max="9488" width="25.265625" style="187" customWidth="1"/>
    <col min="9489" max="9489" width="14.46484375" style="187" customWidth="1"/>
    <col min="9490" max="9490" width="0" style="187" hidden="1" customWidth="1"/>
    <col min="9491" max="9491" width="19.19921875" style="187" customWidth="1"/>
    <col min="9492" max="9493" width="18.46484375" style="187" customWidth="1"/>
    <col min="9494" max="9494" width="15.46484375" style="187" customWidth="1"/>
    <col min="9495" max="9495" width="14.796875" style="187" customWidth="1"/>
    <col min="9496" max="9727" width="11.46484375" style="187"/>
    <col min="9728" max="9728" width="3" style="187" customWidth="1"/>
    <col min="9729" max="9729" width="9.265625" style="187" bestFit="1" customWidth="1"/>
    <col min="9730" max="9730" width="37" style="187" customWidth="1"/>
    <col min="9731" max="9731" width="6" style="187" customWidth="1"/>
    <col min="9732" max="9732" width="22.265625" style="187" customWidth="1"/>
    <col min="9733" max="9733" width="22.53125" style="187" customWidth="1"/>
    <col min="9734" max="9734" width="23.796875" style="187" customWidth="1"/>
    <col min="9735" max="9735" width="27.796875" style="187" customWidth="1"/>
    <col min="9736" max="9736" width="24.19921875" style="187" customWidth="1"/>
    <col min="9737" max="9737" width="25.265625" style="187" customWidth="1"/>
    <col min="9738" max="9738" width="22.46484375" style="187" customWidth="1"/>
    <col min="9739" max="9739" width="0" style="187" hidden="1" customWidth="1"/>
    <col min="9740" max="9741" width="16.46484375" style="187" customWidth="1"/>
    <col min="9742" max="9742" width="16" style="187" customWidth="1"/>
    <col min="9743" max="9743" width="14.19921875" style="187" customWidth="1"/>
    <col min="9744" max="9744" width="25.265625" style="187" customWidth="1"/>
    <col min="9745" max="9745" width="14.46484375" style="187" customWidth="1"/>
    <col min="9746" max="9746" width="0" style="187" hidden="1" customWidth="1"/>
    <col min="9747" max="9747" width="19.19921875" style="187" customWidth="1"/>
    <col min="9748" max="9749" width="18.46484375" style="187" customWidth="1"/>
    <col min="9750" max="9750" width="15.46484375" style="187" customWidth="1"/>
    <col min="9751" max="9751" width="14.796875" style="187" customWidth="1"/>
    <col min="9752" max="9983" width="11.46484375" style="187"/>
    <col min="9984" max="9984" width="3" style="187" customWidth="1"/>
    <col min="9985" max="9985" width="9.265625" style="187" bestFit="1" customWidth="1"/>
    <col min="9986" max="9986" width="37" style="187" customWidth="1"/>
    <col min="9987" max="9987" width="6" style="187" customWidth="1"/>
    <col min="9988" max="9988" width="22.265625" style="187" customWidth="1"/>
    <col min="9989" max="9989" width="22.53125" style="187" customWidth="1"/>
    <col min="9990" max="9990" width="23.796875" style="187" customWidth="1"/>
    <col min="9991" max="9991" width="27.796875" style="187" customWidth="1"/>
    <col min="9992" max="9992" width="24.19921875" style="187" customWidth="1"/>
    <col min="9993" max="9993" width="25.265625" style="187" customWidth="1"/>
    <col min="9994" max="9994" width="22.46484375" style="187" customWidth="1"/>
    <col min="9995" max="9995" width="0" style="187" hidden="1" customWidth="1"/>
    <col min="9996" max="9997" width="16.46484375" style="187" customWidth="1"/>
    <col min="9998" max="9998" width="16" style="187" customWidth="1"/>
    <col min="9999" max="9999" width="14.19921875" style="187" customWidth="1"/>
    <col min="10000" max="10000" width="25.265625" style="187" customWidth="1"/>
    <col min="10001" max="10001" width="14.46484375" style="187" customWidth="1"/>
    <col min="10002" max="10002" width="0" style="187" hidden="1" customWidth="1"/>
    <col min="10003" max="10003" width="19.19921875" style="187" customWidth="1"/>
    <col min="10004" max="10005" width="18.46484375" style="187" customWidth="1"/>
    <col min="10006" max="10006" width="15.46484375" style="187" customWidth="1"/>
    <col min="10007" max="10007" width="14.796875" style="187" customWidth="1"/>
    <col min="10008" max="10239" width="11.46484375" style="187"/>
    <col min="10240" max="10240" width="3" style="187" customWidth="1"/>
    <col min="10241" max="10241" width="9.265625" style="187" bestFit="1" customWidth="1"/>
    <col min="10242" max="10242" width="37" style="187" customWidth="1"/>
    <col min="10243" max="10243" width="6" style="187" customWidth="1"/>
    <col min="10244" max="10244" width="22.265625" style="187" customWidth="1"/>
    <col min="10245" max="10245" width="22.53125" style="187" customWidth="1"/>
    <col min="10246" max="10246" width="23.796875" style="187" customWidth="1"/>
    <col min="10247" max="10247" width="27.796875" style="187" customWidth="1"/>
    <col min="10248" max="10248" width="24.19921875" style="187" customWidth="1"/>
    <col min="10249" max="10249" width="25.265625" style="187" customWidth="1"/>
    <col min="10250" max="10250" width="22.46484375" style="187" customWidth="1"/>
    <col min="10251" max="10251" width="0" style="187" hidden="1" customWidth="1"/>
    <col min="10252" max="10253" width="16.46484375" style="187" customWidth="1"/>
    <col min="10254" max="10254" width="16" style="187" customWidth="1"/>
    <col min="10255" max="10255" width="14.19921875" style="187" customWidth="1"/>
    <col min="10256" max="10256" width="25.265625" style="187" customWidth="1"/>
    <col min="10257" max="10257" width="14.46484375" style="187" customWidth="1"/>
    <col min="10258" max="10258" width="0" style="187" hidden="1" customWidth="1"/>
    <col min="10259" max="10259" width="19.19921875" style="187" customWidth="1"/>
    <col min="10260" max="10261" width="18.46484375" style="187" customWidth="1"/>
    <col min="10262" max="10262" width="15.46484375" style="187" customWidth="1"/>
    <col min="10263" max="10263" width="14.796875" style="187" customWidth="1"/>
    <col min="10264" max="10495" width="11.46484375" style="187"/>
    <col min="10496" max="10496" width="3" style="187" customWidth="1"/>
    <col min="10497" max="10497" width="9.265625" style="187" bestFit="1" customWidth="1"/>
    <col min="10498" max="10498" width="37" style="187" customWidth="1"/>
    <col min="10499" max="10499" width="6" style="187" customWidth="1"/>
    <col min="10500" max="10500" width="22.265625" style="187" customWidth="1"/>
    <col min="10501" max="10501" width="22.53125" style="187" customWidth="1"/>
    <col min="10502" max="10502" width="23.796875" style="187" customWidth="1"/>
    <col min="10503" max="10503" width="27.796875" style="187" customWidth="1"/>
    <col min="10504" max="10504" width="24.19921875" style="187" customWidth="1"/>
    <col min="10505" max="10505" width="25.265625" style="187" customWidth="1"/>
    <col min="10506" max="10506" width="22.46484375" style="187" customWidth="1"/>
    <col min="10507" max="10507" width="0" style="187" hidden="1" customWidth="1"/>
    <col min="10508" max="10509" width="16.46484375" style="187" customWidth="1"/>
    <col min="10510" max="10510" width="16" style="187" customWidth="1"/>
    <col min="10511" max="10511" width="14.19921875" style="187" customWidth="1"/>
    <col min="10512" max="10512" width="25.265625" style="187" customWidth="1"/>
    <col min="10513" max="10513" width="14.46484375" style="187" customWidth="1"/>
    <col min="10514" max="10514" width="0" style="187" hidden="1" customWidth="1"/>
    <col min="10515" max="10515" width="19.19921875" style="187" customWidth="1"/>
    <col min="10516" max="10517" width="18.46484375" style="187" customWidth="1"/>
    <col min="10518" max="10518" width="15.46484375" style="187" customWidth="1"/>
    <col min="10519" max="10519" width="14.796875" style="187" customWidth="1"/>
    <col min="10520" max="10751" width="11.46484375" style="187"/>
    <col min="10752" max="10752" width="3" style="187" customWidth="1"/>
    <col min="10753" max="10753" width="9.265625" style="187" bestFit="1" customWidth="1"/>
    <col min="10754" max="10754" width="37" style="187" customWidth="1"/>
    <col min="10755" max="10755" width="6" style="187" customWidth="1"/>
    <col min="10756" max="10756" width="22.265625" style="187" customWidth="1"/>
    <col min="10757" max="10757" width="22.53125" style="187" customWidth="1"/>
    <col min="10758" max="10758" width="23.796875" style="187" customWidth="1"/>
    <col min="10759" max="10759" width="27.796875" style="187" customWidth="1"/>
    <col min="10760" max="10760" width="24.19921875" style="187" customWidth="1"/>
    <col min="10761" max="10761" width="25.265625" style="187" customWidth="1"/>
    <col min="10762" max="10762" width="22.46484375" style="187" customWidth="1"/>
    <col min="10763" max="10763" width="0" style="187" hidden="1" customWidth="1"/>
    <col min="10764" max="10765" width="16.46484375" style="187" customWidth="1"/>
    <col min="10766" max="10766" width="16" style="187" customWidth="1"/>
    <col min="10767" max="10767" width="14.19921875" style="187" customWidth="1"/>
    <col min="10768" max="10768" width="25.265625" style="187" customWidth="1"/>
    <col min="10769" max="10769" width="14.46484375" style="187" customWidth="1"/>
    <col min="10770" max="10770" width="0" style="187" hidden="1" customWidth="1"/>
    <col min="10771" max="10771" width="19.19921875" style="187" customWidth="1"/>
    <col min="10772" max="10773" width="18.46484375" style="187" customWidth="1"/>
    <col min="10774" max="10774" width="15.46484375" style="187" customWidth="1"/>
    <col min="10775" max="10775" width="14.796875" style="187" customWidth="1"/>
    <col min="10776" max="11007" width="11.46484375" style="187"/>
    <col min="11008" max="11008" width="3" style="187" customWidth="1"/>
    <col min="11009" max="11009" width="9.265625" style="187" bestFit="1" customWidth="1"/>
    <col min="11010" max="11010" width="37" style="187" customWidth="1"/>
    <col min="11011" max="11011" width="6" style="187" customWidth="1"/>
    <col min="11012" max="11012" width="22.265625" style="187" customWidth="1"/>
    <col min="11013" max="11013" width="22.53125" style="187" customWidth="1"/>
    <col min="11014" max="11014" width="23.796875" style="187" customWidth="1"/>
    <col min="11015" max="11015" width="27.796875" style="187" customWidth="1"/>
    <col min="11016" max="11016" width="24.19921875" style="187" customWidth="1"/>
    <col min="11017" max="11017" width="25.265625" style="187" customWidth="1"/>
    <col min="11018" max="11018" width="22.46484375" style="187" customWidth="1"/>
    <col min="11019" max="11019" width="0" style="187" hidden="1" customWidth="1"/>
    <col min="11020" max="11021" width="16.46484375" style="187" customWidth="1"/>
    <col min="11022" max="11022" width="16" style="187" customWidth="1"/>
    <col min="11023" max="11023" width="14.19921875" style="187" customWidth="1"/>
    <col min="11024" max="11024" width="25.265625" style="187" customWidth="1"/>
    <col min="11025" max="11025" width="14.46484375" style="187" customWidth="1"/>
    <col min="11026" max="11026" width="0" style="187" hidden="1" customWidth="1"/>
    <col min="11027" max="11027" width="19.19921875" style="187" customWidth="1"/>
    <col min="11028" max="11029" width="18.46484375" style="187" customWidth="1"/>
    <col min="11030" max="11030" width="15.46484375" style="187" customWidth="1"/>
    <col min="11031" max="11031" width="14.796875" style="187" customWidth="1"/>
    <col min="11032" max="11263" width="11.46484375" style="187"/>
    <col min="11264" max="11264" width="3" style="187" customWidth="1"/>
    <col min="11265" max="11265" width="9.265625" style="187" bestFit="1" customWidth="1"/>
    <col min="11266" max="11266" width="37" style="187" customWidth="1"/>
    <col min="11267" max="11267" width="6" style="187" customWidth="1"/>
    <col min="11268" max="11268" width="22.265625" style="187" customWidth="1"/>
    <col min="11269" max="11269" width="22.53125" style="187" customWidth="1"/>
    <col min="11270" max="11270" width="23.796875" style="187" customWidth="1"/>
    <col min="11271" max="11271" width="27.796875" style="187" customWidth="1"/>
    <col min="11272" max="11272" width="24.19921875" style="187" customWidth="1"/>
    <col min="11273" max="11273" width="25.265625" style="187" customWidth="1"/>
    <col min="11274" max="11274" width="22.46484375" style="187" customWidth="1"/>
    <col min="11275" max="11275" width="0" style="187" hidden="1" customWidth="1"/>
    <col min="11276" max="11277" width="16.46484375" style="187" customWidth="1"/>
    <col min="11278" max="11278" width="16" style="187" customWidth="1"/>
    <col min="11279" max="11279" width="14.19921875" style="187" customWidth="1"/>
    <col min="11280" max="11280" width="25.265625" style="187" customWidth="1"/>
    <col min="11281" max="11281" width="14.46484375" style="187" customWidth="1"/>
    <col min="11282" max="11282" width="0" style="187" hidden="1" customWidth="1"/>
    <col min="11283" max="11283" width="19.19921875" style="187" customWidth="1"/>
    <col min="11284" max="11285" width="18.46484375" style="187" customWidth="1"/>
    <col min="11286" max="11286" width="15.46484375" style="187" customWidth="1"/>
    <col min="11287" max="11287" width="14.796875" style="187" customWidth="1"/>
    <col min="11288" max="11519" width="11.46484375" style="187"/>
    <col min="11520" max="11520" width="3" style="187" customWidth="1"/>
    <col min="11521" max="11521" width="9.265625" style="187" bestFit="1" customWidth="1"/>
    <col min="11522" max="11522" width="37" style="187" customWidth="1"/>
    <col min="11523" max="11523" width="6" style="187" customWidth="1"/>
    <col min="11524" max="11524" width="22.265625" style="187" customWidth="1"/>
    <col min="11525" max="11525" width="22.53125" style="187" customWidth="1"/>
    <col min="11526" max="11526" width="23.796875" style="187" customWidth="1"/>
    <col min="11527" max="11527" width="27.796875" style="187" customWidth="1"/>
    <col min="11528" max="11528" width="24.19921875" style="187" customWidth="1"/>
    <col min="11529" max="11529" width="25.265625" style="187" customWidth="1"/>
    <col min="11530" max="11530" width="22.46484375" style="187" customWidth="1"/>
    <col min="11531" max="11531" width="0" style="187" hidden="1" customWidth="1"/>
    <col min="11532" max="11533" width="16.46484375" style="187" customWidth="1"/>
    <col min="11534" max="11534" width="16" style="187" customWidth="1"/>
    <col min="11535" max="11535" width="14.19921875" style="187" customWidth="1"/>
    <col min="11536" max="11536" width="25.265625" style="187" customWidth="1"/>
    <col min="11537" max="11537" width="14.46484375" style="187" customWidth="1"/>
    <col min="11538" max="11538" width="0" style="187" hidden="1" customWidth="1"/>
    <col min="11539" max="11539" width="19.19921875" style="187" customWidth="1"/>
    <col min="11540" max="11541" width="18.46484375" style="187" customWidth="1"/>
    <col min="11542" max="11542" width="15.46484375" style="187" customWidth="1"/>
    <col min="11543" max="11543" width="14.796875" style="187" customWidth="1"/>
    <col min="11544" max="11775" width="11.46484375" style="187"/>
    <col min="11776" max="11776" width="3" style="187" customWidth="1"/>
    <col min="11777" max="11777" width="9.265625" style="187" bestFit="1" customWidth="1"/>
    <col min="11778" max="11778" width="37" style="187" customWidth="1"/>
    <col min="11779" max="11779" width="6" style="187" customWidth="1"/>
    <col min="11780" max="11780" width="22.265625" style="187" customWidth="1"/>
    <col min="11781" max="11781" width="22.53125" style="187" customWidth="1"/>
    <col min="11782" max="11782" width="23.796875" style="187" customWidth="1"/>
    <col min="11783" max="11783" width="27.796875" style="187" customWidth="1"/>
    <col min="11784" max="11784" width="24.19921875" style="187" customWidth="1"/>
    <col min="11785" max="11785" width="25.265625" style="187" customWidth="1"/>
    <col min="11786" max="11786" width="22.46484375" style="187" customWidth="1"/>
    <col min="11787" max="11787" width="0" style="187" hidden="1" customWidth="1"/>
    <col min="11788" max="11789" width="16.46484375" style="187" customWidth="1"/>
    <col min="11790" max="11790" width="16" style="187" customWidth="1"/>
    <col min="11791" max="11791" width="14.19921875" style="187" customWidth="1"/>
    <col min="11792" max="11792" width="25.265625" style="187" customWidth="1"/>
    <col min="11793" max="11793" width="14.46484375" style="187" customWidth="1"/>
    <col min="11794" max="11794" width="0" style="187" hidden="1" customWidth="1"/>
    <col min="11795" max="11795" width="19.19921875" style="187" customWidth="1"/>
    <col min="11796" max="11797" width="18.46484375" style="187" customWidth="1"/>
    <col min="11798" max="11798" width="15.46484375" style="187" customWidth="1"/>
    <col min="11799" max="11799" width="14.796875" style="187" customWidth="1"/>
    <col min="11800" max="12031" width="11.46484375" style="187"/>
    <col min="12032" max="12032" width="3" style="187" customWidth="1"/>
    <col min="12033" max="12033" width="9.265625" style="187" bestFit="1" customWidth="1"/>
    <col min="12034" max="12034" width="37" style="187" customWidth="1"/>
    <col min="12035" max="12035" width="6" style="187" customWidth="1"/>
    <col min="12036" max="12036" width="22.265625" style="187" customWidth="1"/>
    <col min="12037" max="12037" width="22.53125" style="187" customWidth="1"/>
    <col min="12038" max="12038" width="23.796875" style="187" customWidth="1"/>
    <col min="12039" max="12039" width="27.796875" style="187" customWidth="1"/>
    <col min="12040" max="12040" width="24.19921875" style="187" customWidth="1"/>
    <col min="12041" max="12041" width="25.265625" style="187" customWidth="1"/>
    <col min="12042" max="12042" width="22.46484375" style="187" customWidth="1"/>
    <col min="12043" max="12043" width="0" style="187" hidden="1" customWidth="1"/>
    <col min="12044" max="12045" width="16.46484375" style="187" customWidth="1"/>
    <col min="12046" max="12046" width="16" style="187" customWidth="1"/>
    <col min="12047" max="12047" width="14.19921875" style="187" customWidth="1"/>
    <col min="12048" max="12048" width="25.265625" style="187" customWidth="1"/>
    <col min="12049" max="12049" width="14.46484375" style="187" customWidth="1"/>
    <col min="12050" max="12050" width="0" style="187" hidden="1" customWidth="1"/>
    <col min="12051" max="12051" width="19.19921875" style="187" customWidth="1"/>
    <col min="12052" max="12053" width="18.46484375" style="187" customWidth="1"/>
    <col min="12054" max="12054" width="15.46484375" style="187" customWidth="1"/>
    <col min="12055" max="12055" width="14.796875" style="187" customWidth="1"/>
    <col min="12056" max="12287" width="11.46484375" style="187"/>
    <col min="12288" max="12288" width="3" style="187" customWidth="1"/>
    <col min="12289" max="12289" width="9.265625" style="187" bestFit="1" customWidth="1"/>
    <col min="12290" max="12290" width="37" style="187" customWidth="1"/>
    <col min="12291" max="12291" width="6" style="187" customWidth="1"/>
    <col min="12292" max="12292" width="22.265625" style="187" customWidth="1"/>
    <col min="12293" max="12293" width="22.53125" style="187" customWidth="1"/>
    <col min="12294" max="12294" width="23.796875" style="187" customWidth="1"/>
    <col min="12295" max="12295" width="27.796875" style="187" customWidth="1"/>
    <col min="12296" max="12296" width="24.19921875" style="187" customWidth="1"/>
    <col min="12297" max="12297" width="25.265625" style="187" customWidth="1"/>
    <col min="12298" max="12298" width="22.46484375" style="187" customWidth="1"/>
    <col min="12299" max="12299" width="0" style="187" hidden="1" customWidth="1"/>
    <col min="12300" max="12301" width="16.46484375" style="187" customWidth="1"/>
    <col min="12302" max="12302" width="16" style="187" customWidth="1"/>
    <col min="12303" max="12303" width="14.19921875" style="187" customWidth="1"/>
    <col min="12304" max="12304" width="25.265625" style="187" customWidth="1"/>
    <col min="12305" max="12305" width="14.46484375" style="187" customWidth="1"/>
    <col min="12306" max="12306" width="0" style="187" hidden="1" customWidth="1"/>
    <col min="12307" max="12307" width="19.19921875" style="187" customWidth="1"/>
    <col min="12308" max="12309" width="18.46484375" style="187" customWidth="1"/>
    <col min="12310" max="12310" width="15.46484375" style="187" customWidth="1"/>
    <col min="12311" max="12311" width="14.796875" style="187" customWidth="1"/>
    <col min="12312" max="12543" width="11.46484375" style="187"/>
    <col min="12544" max="12544" width="3" style="187" customWidth="1"/>
    <col min="12545" max="12545" width="9.265625" style="187" bestFit="1" customWidth="1"/>
    <col min="12546" max="12546" width="37" style="187" customWidth="1"/>
    <col min="12547" max="12547" width="6" style="187" customWidth="1"/>
    <col min="12548" max="12548" width="22.265625" style="187" customWidth="1"/>
    <col min="12549" max="12549" width="22.53125" style="187" customWidth="1"/>
    <col min="12550" max="12550" width="23.796875" style="187" customWidth="1"/>
    <col min="12551" max="12551" width="27.796875" style="187" customWidth="1"/>
    <col min="12552" max="12552" width="24.19921875" style="187" customWidth="1"/>
    <col min="12553" max="12553" width="25.265625" style="187" customWidth="1"/>
    <col min="12554" max="12554" width="22.46484375" style="187" customWidth="1"/>
    <col min="12555" max="12555" width="0" style="187" hidden="1" customWidth="1"/>
    <col min="12556" max="12557" width="16.46484375" style="187" customWidth="1"/>
    <col min="12558" max="12558" width="16" style="187" customWidth="1"/>
    <col min="12559" max="12559" width="14.19921875" style="187" customWidth="1"/>
    <col min="12560" max="12560" width="25.265625" style="187" customWidth="1"/>
    <col min="12561" max="12561" width="14.46484375" style="187" customWidth="1"/>
    <col min="12562" max="12562" width="0" style="187" hidden="1" customWidth="1"/>
    <col min="12563" max="12563" width="19.19921875" style="187" customWidth="1"/>
    <col min="12564" max="12565" width="18.46484375" style="187" customWidth="1"/>
    <col min="12566" max="12566" width="15.46484375" style="187" customWidth="1"/>
    <col min="12567" max="12567" width="14.796875" style="187" customWidth="1"/>
    <col min="12568" max="12799" width="11.46484375" style="187"/>
    <col min="12800" max="12800" width="3" style="187" customWidth="1"/>
    <col min="12801" max="12801" width="9.265625" style="187" bestFit="1" customWidth="1"/>
    <col min="12802" max="12802" width="37" style="187" customWidth="1"/>
    <col min="12803" max="12803" width="6" style="187" customWidth="1"/>
    <col min="12804" max="12804" width="22.265625" style="187" customWidth="1"/>
    <col min="12805" max="12805" width="22.53125" style="187" customWidth="1"/>
    <col min="12806" max="12806" width="23.796875" style="187" customWidth="1"/>
    <col min="12807" max="12807" width="27.796875" style="187" customWidth="1"/>
    <col min="12808" max="12808" width="24.19921875" style="187" customWidth="1"/>
    <col min="12809" max="12809" width="25.265625" style="187" customWidth="1"/>
    <col min="12810" max="12810" width="22.46484375" style="187" customWidth="1"/>
    <col min="12811" max="12811" width="0" style="187" hidden="1" customWidth="1"/>
    <col min="12812" max="12813" width="16.46484375" style="187" customWidth="1"/>
    <col min="12814" max="12814" width="16" style="187" customWidth="1"/>
    <col min="12815" max="12815" width="14.19921875" style="187" customWidth="1"/>
    <col min="12816" max="12816" width="25.265625" style="187" customWidth="1"/>
    <col min="12817" max="12817" width="14.46484375" style="187" customWidth="1"/>
    <col min="12818" max="12818" width="0" style="187" hidden="1" customWidth="1"/>
    <col min="12819" max="12819" width="19.19921875" style="187" customWidth="1"/>
    <col min="12820" max="12821" width="18.46484375" style="187" customWidth="1"/>
    <col min="12822" max="12822" width="15.46484375" style="187" customWidth="1"/>
    <col min="12823" max="12823" width="14.796875" style="187" customWidth="1"/>
    <col min="12824" max="13055" width="11.46484375" style="187"/>
    <col min="13056" max="13056" width="3" style="187" customWidth="1"/>
    <col min="13057" max="13057" width="9.265625" style="187" bestFit="1" customWidth="1"/>
    <col min="13058" max="13058" width="37" style="187" customWidth="1"/>
    <col min="13059" max="13059" width="6" style="187" customWidth="1"/>
    <col min="13060" max="13060" width="22.265625" style="187" customWidth="1"/>
    <col min="13061" max="13061" width="22.53125" style="187" customWidth="1"/>
    <col min="13062" max="13062" width="23.796875" style="187" customWidth="1"/>
    <col min="13063" max="13063" width="27.796875" style="187" customWidth="1"/>
    <col min="13064" max="13064" width="24.19921875" style="187" customWidth="1"/>
    <col min="13065" max="13065" width="25.265625" style="187" customWidth="1"/>
    <col min="13066" max="13066" width="22.46484375" style="187" customWidth="1"/>
    <col min="13067" max="13067" width="0" style="187" hidden="1" customWidth="1"/>
    <col min="13068" max="13069" width="16.46484375" style="187" customWidth="1"/>
    <col min="13070" max="13070" width="16" style="187" customWidth="1"/>
    <col min="13071" max="13071" width="14.19921875" style="187" customWidth="1"/>
    <col min="13072" max="13072" width="25.265625" style="187" customWidth="1"/>
    <col min="13073" max="13073" width="14.46484375" style="187" customWidth="1"/>
    <col min="13074" max="13074" width="0" style="187" hidden="1" customWidth="1"/>
    <col min="13075" max="13075" width="19.19921875" style="187" customWidth="1"/>
    <col min="13076" max="13077" width="18.46484375" style="187" customWidth="1"/>
    <col min="13078" max="13078" width="15.46484375" style="187" customWidth="1"/>
    <col min="13079" max="13079" width="14.796875" style="187" customWidth="1"/>
    <col min="13080" max="13311" width="11.46484375" style="187"/>
    <col min="13312" max="13312" width="3" style="187" customWidth="1"/>
    <col min="13313" max="13313" width="9.265625" style="187" bestFit="1" customWidth="1"/>
    <col min="13314" max="13314" width="37" style="187" customWidth="1"/>
    <col min="13315" max="13315" width="6" style="187" customWidth="1"/>
    <col min="13316" max="13316" width="22.265625" style="187" customWidth="1"/>
    <col min="13317" max="13317" width="22.53125" style="187" customWidth="1"/>
    <col min="13318" max="13318" width="23.796875" style="187" customWidth="1"/>
    <col min="13319" max="13319" width="27.796875" style="187" customWidth="1"/>
    <col min="13320" max="13320" width="24.19921875" style="187" customWidth="1"/>
    <col min="13321" max="13321" width="25.265625" style="187" customWidth="1"/>
    <col min="13322" max="13322" width="22.46484375" style="187" customWidth="1"/>
    <col min="13323" max="13323" width="0" style="187" hidden="1" customWidth="1"/>
    <col min="13324" max="13325" width="16.46484375" style="187" customWidth="1"/>
    <col min="13326" max="13326" width="16" style="187" customWidth="1"/>
    <col min="13327" max="13327" width="14.19921875" style="187" customWidth="1"/>
    <col min="13328" max="13328" width="25.265625" style="187" customWidth="1"/>
    <col min="13329" max="13329" width="14.46484375" style="187" customWidth="1"/>
    <col min="13330" max="13330" width="0" style="187" hidden="1" customWidth="1"/>
    <col min="13331" max="13331" width="19.19921875" style="187" customWidth="1"/>
    <col min="13332" max="13333" width="18.46484375" style="187" customWidth="1"/>
    <col min="13334" max="13334" width="15.46484375" style="187" customWidth="1"/>
    <col min="13335" max="13335" width="14.796875" style="187" customWidth="1"/>
    <col min="13336" max="13567" width="11.46484375" style="187"/>
    <col min="13568" max="13568" width="3" style="187" customWidth="1"/>
    <col min="13569" max="13569" width="9.265625" style="187" bestFit="1" customWidth="1"/>
    <col min="13570" max="13570" width="37" style="187" customWidth="1"/>
    <col min="13571" max="13571" width="6" style="187" customWidth="1"/>
    <col min="13572" max="13572" width="22.265625" style="187" customWidth="1"/>
    <col min="13573" max="13573" width="22.53125" style="187" customWidth="1"/>
    <col min="13574" max="13574" width="23.796875" style="187" customWidth="1"/>
    <col min="13575" max="13575" width="27.796875" style="187" customWidth="1"/>
    <col min="13576" max="13576" width="24.19921875" style="187" customWidth="1"/>
    <col min="13577" max="13577" width="25.265625" style="187" customWidth="1"/>
    <col min="13578" max="13578" width="22.46484375" style="187" customWidth="1"/>
    <col min="13579" max="13579" width="0" style="187" hidden="1" customWidth="1"/>
    <col min="13580" max="13581" width="16.46484375" style="187" customWidth="1"/>
    <col min="13582" max="13582" width="16" style="187" customWidth="1"/>
    <col min="13583" max="13583" width="14.19921875" style="187" customWidth="1"/>
    <col min="13584" max="13584" width="25.265625" style="187" customWidth="1"/>
    <col min="13585" max="13585" width="14.46484375" style="187" customWidth="1"/>
    <col min="13586" max="13586" width="0" style="187" hidden="1" customWidth="1"/>
    <col min="13587" max="13587" width="19.19921875" style="187" customWidth="1"/>
    <col min="13588" max="13589" width="18.46484375" style="187" customWidth="1"/>
    <col min="13590" max="13590" width="15.46484375" style="187" customWidth="1"/>
    <col min="13591" max="13591" width="14.796875" style="187" customWidth="1"/>
    <col min="13592" max="13823" width="11.46484375" style="187"/>
    <col min="13824" max="13824" width="3" style="187" customWidth="1"/>
    <col min="13825" max="13825" width="9.265625" style="187" bestFit="1" customWidth="1"/>
    <col min="13826" max="13826" width="37" style="187" customWidth="1"/>
    <col min="13827" max="13827" width="6" style="187" customWidth="1"/>
    <col min="13828" max="13828" width="22.265625" style="187" customWidth="1"/>
    <col min="13829" max="13829" width="22.53125" style="187" customWidth="1"/>
    <col min="13830" max="13830" width="23.796875" style="187" customWidth="1"/>
    <col min="13831" max="13831" width="27.796875" style="187" customWidth="1"/>
    <col min="13832" max="13832" width="24.19921875" style="187" customWidth="1"/>
    <col min="13833" max="13833" width="25.265625" style="187" customWidth="1"/>
    <col min="13834" max="13834" width="22.46484375" style="187" customWidth="1"/>
    <col min="13835" max="13835" width="0" style="187" hidden="1" customWidth="1"/>
    <col min="13836" max="13837" width="16.46484375" style="187" customWidth="1"/>
    <col min="13838" max="13838" width="16" style="187" customWidth="1"/>
    <col min="13839" max="13839" width="14.19921875" style="187" customWidth="1"/>
    <col min="13840" max="13840" width="25.265625" style="187" customWidth="1"/>
    <col min="13841" max="13841" width="14.46484375" style="187" customWidth="1"/>
    <col min="13842" max="13842" width="0" style="187" hidden="1" customWidth="1"/>
    <col min="13843" max="13843" width="19.19921875" style="187" customWidth="1"/>
    <col min="13844" max="13845" width="18.46484375" style="187" customWidth="1"/>
    <col min="13846" max="13846" width="15.46484375" style="187" customWidth="1"/>
    <col min="13847" max="13847" width="14.796875" style="187" customWidth="1"/>
    <col min="13848" max="14079" width="11.46484375" style="187"/>
    <col min="14080" max="14080" width="3" style="187" customWidth="1"/>
    <col min="14081" max="14081" width="9.265625" style="187" bestFit="1" customWidth="1"/>
    <col min="14082" max="14082" width="37" style="187" customWidth="1"/>
    <col min="14083" max="14083" width="6" style="187" customWidth="1"/>
    <col min="14084" max="14084" width="22.265625" style="187" customWidth="1"/>
    <col min="14085" max="14085" width="22.53125" style="187" customWidth="1"/>
    <col min="14086" max="14086" width="23.796875" style="187" customWidth="1"/>
    <col min="14087" max="14087" width="27.796875" style="187" customWidth="1"/>
    <col min="14088" max="14088" width="24.19921875" style="187" customWidth="1"/>
    <col min="14089" max="14089" width="25.265625" style="187" customWidth="1"/>
    <col min="14090" max="14090" width="22.46484375" style="187" customWidth="1"/>
    <col min="14091" max="14091" width="0" style="187" hidden="1" customWidth="1"/>
    <col min="14092" max="14093" width="16.46484375" style="187" customWidth="1"/>
    <col min="14094" max="14094" width="16" style="187" customWidth="1"/>
    <col min="14095" max="14095" width="14.19921875" style="187" customWidth="1"/>
    <col min="14096" max="14096" width="25.265625" style="187" customWidth="1"/>
    <col min="14097" max="14097" width="14.46484375" style="187" customWidth="1"/>
    <col min="14098" max="14098" width="0" style="187" hidden="1" customWidth="1"/>
    <col min="14099" max="14099" width="19.19921875" style="187" customWidth="1"/>
    <col min="14100" max="14101" width="18.46484375" style="187" customWidth="1"/>
    <col min="14102" max="14102" width="15.46484375" style="187" customWidth="1"/>
    <col min="14103" max="14103" width="14.796875" style="187" customWidth="1"/>
    <col min="14104" max="14335" width="11.46484375" style="187"/>
    <col min="14336" max="14336" width="3" style="187" customWidth="1"/>
    <col min="14337" max="14337" width="9.265625" style="187" bestFit="1" customWidth="1"/>
    <col min="14338" max="14338" width="37" style="187" customWidth="1"/>
    <col min="14339" max="14339" width="6" style="187" customWidth="1"/>
    <col min="14340" max="14340" width="22.265625" style="187" customWidth="1"/>
    <col min="14341" max="14341" width="22.53125" style="187" customWidth="1"/>
    <col min="14342" max="14342" width="23.796875" style="187" customWidth="1"/>
    <col min="14343" max="14343" width="27.796875" style="187" customWidth="1"/>
    <col min="14344" max="14344" width="24.19921875" style="187" customWidth="1"/>
    <col min="14345" max="14345" width="25.265625" style="187" customWidth="1"/>
    <col min="14346" max="14346" width="22.46484375" style="187" customWidth="1"/>
    <col min="14347" max="14347" width="0" style="187" hidden="1" customWidth="1"/>
    <col min="14348" max="14349" width="16.46484375" style="187" customWidth="1"/>
    <col min="14350" max="14350" width="16" style="187" customWidth="1"/>
    <col min="14351" max="14351" width="14.19921875" style="187" customWidth="1"/>
    <col min="14352" max="14352" width="25.265625" style="187" customWidth="1"/>
    <col min="14353" max="14353" width="14.46484375" style="187" customWidth="1"/>
    <col min="14354" max="14354" width="0" style="187" hidden="1" customWidth="1"/>
    <col min="14355" max="14355" width="19.19921875" style="187" customWidth="1"/>
    <col min="14356" max="14357" width="18.46484375" style="187" customWidth="1"/>
    <col min="14358" max="14358" width="15.46484375" style="187" customWidth="1"/>
    <col min="14359" max="14359" width="14.796875" style="187" customWidth="1"/>
    <col min="14360" max="14591" width="11.46484375" style="187"/>
    <col min="14592" max="14592" width="3" style="187" customWidth="1"/>
    <col min="14593" max="14593" width="9.265625" style="187" bestFit="1" customWidth="1"/>
    <col min="14594" max="14594" width="37" style="187" customWidth="1"/>
    <col min="14595" max="14595" width="6" style="187" customWidth="1"/>
    <col min="14596" max="14596" width="22.265625" style="187" customWidth="1"/>
    <col min="14597" max="14597" width="22.53125" style="187" customWidth="1"/>
    <col min="14598" max="14598" width="23.796875" style="187" customWidth="1"/>
    <col min="14599" max="14599" width="27.796875" style="187" customWidth="1"/>
    <col min="14600" max="14600" width="24.19921875" style="187" customWidth="1"/>
    <col min="14601" max="14601" width="25.265625" style="187" customWidth="1"/>
    <col min="14602" max="14602" width="22.46484375" style="187" customWidth="1"/>
    <col min="14603" max="14603" width="0" style="187" hidden="1" customWidth="1"/>
    <col min="14604" max="14605" width="16.46484375" style="187" customWidth="1"/>
    <col min="14606" max="14606" width="16" style="187" customWidth="1"/>
    <col min="14607" max="14607" width="14.19921875" style="187" customWidth="1"/>
    <col min="14608" max="14608" width="25.265625" style="187" customWidth="1"/>
    <col min="14609" max="14609" width="14.46484375" style="187" customWidth="1"/>
    <col min="14610" max="14610" width="0" style="187" hidden="1" customWidth="1"/>
    <col min="14611" max="14611" width="19.19921875" style="187" customWidth="1"/>
    <col min="14612" max="14613" width="18.46484375" style="187" customWidth="1"/>
    <col min="14614" max="14614" width="15.46484375" style="187" customWidth="1"/>
    <col min="14615" max="14615" width="14.796875" style="187" customWidth="1"/>
    <col min="14616" max="14847" width="11.46484375" style="187"/>
    <col min="14848" max="14848" width="3" style="187" customWidth="1"/>
    <col min="14849" max="14849" width="9.265625" style="187" bestFit="1" customWidth="1"/>
    <col min="14850" max="14850" width="37" style="187" customWidth="1"/>
    <col min="14851" max="14851" width="6" style="187" customWidth="1"/>
    <col min="14852" max="14852" width="22.265625" style="187" customWidth="1"/>
    <col min="14853" max="14853" width="22.53125" style="187" customWidth="1"/>
    <col min="14854" max="14854" width="23.796875" style="187" customWidth="1"/>
    <col min="14855" max="14855" width="27.796875" style="187" customWidth="1"/>
    <col min="14856" max="14856" width="24.19921875" style="187" customWidth="1"/>
    <col min="14857" max="14857" width="25.265625" style="187" customWidth="1"/>
    <col min="14858" max="14858" width="22.46484375" style="187" customWidth="1"/>
    <col min="14859" max="14859" width="0" style="187" hidden="1" customWidth="1"/>
    <col min="14860" max="14861" width="16.46484375" style="187" customWidth="1"/>
    <col min="14862" max="14862" width="16" style="187" customWidth="1"/>
    <col min="14863" max="14863" width="14.19921875" style="187" customWidth="1"/>
    <col min="14864" max="14864" width="25.265625" style="187" customWidth="1"/>
    <col min="14865" max="14865" width="14.46484375" style="187" customWidth="1"/>
    <col min="14866" max="14866" width="0" style="187" hidden="1" customWidth="1"/>
    <col min="14867" max="14867" width="19.19921875" style="187" customWidth="1"/>
    <col min="14868" max="14869" width="18.46484375" style="187" customWidth="1"/>
    <col min="14870" max="14870" width="15.46484375" style="187" customWidth="1"/>
    <col min="14871" max="14871" width="14.796875" style="187" customWidth="1"/>
    <col min="14872" max="15103" width="11.46484375" style="187"/>
    <col min="15104" max="15104" width="3" style="187" customWidth="1"/>
    <col min="15105" max="15105" width="9.265625" style="187" bestFit="1" customWidth="1"/>
    <col min="15106" max="15106" width="37" style="187" customWidth="1"/>
    <col min="15107" max="15107" width="6" style="187" customWidth="1"/>
    <col min="15108" max="15108" width="22.265625" style="187" customWidth="1"/>
    <col min="15109" max="15109" width="22.53125" style="187" customWidth="1"/>
    <col min="15110" max="15110" width="23.796875" style="187" customWidth="1"/>
    <col min="15111" max="15111" width="27.796875" style="187" customWidth="1"/>
    <col min="15112" max="15112" width="24.19921875" style="187" customWidth="1"/>
    <col min="15113" max="15113" width="25.265625" style="187" customWidth="1"/>
    <col min="15114" max="15114" width="22.46484375" style="187" customWidth="1"/>
    <col min="15115" max="15115" width="0" style="187" hidden="1" customWidth="1"/>
    <col min="15116" max="15117" width="16.46484375" style="187" customWidth="1"/>
    <col min="15118" max="15118" width="16" style="187" customWidth="1"/>
    <col min="15119" max="15119" width="14.19921875" style="187" customWidth="1"/>
    <col min="15120" max="15120" width="25.265625" style="187" customWidth="1"/>
    <col min="15121" max="15121" width="14.46484375" style="187" customWidth="1"/>
    <col min="15122" max="15122" width="0" style="187" hidden="1" customWidth="1"/>
    <col min="15123" max="15123" width="19.19921875" style="187" customWidth="1"/>
    <col min="15124" max="15125" width="18.46484375" style="187" customWidth="1"/>
    <col min="15126" max="15126" width="15.46484375" style="187" customWidth="1"/>
    <col min="15127" max="15127" width="14.796875" style="187" customWidth="1"/>
    <col min="15128" max="15359" width="11.46484375" style="187"/>
    <col min="15360" max="15360" width="3" style="187" customWidth="1"/>
    <col min="15361" max="15361" width="9.265625" style="187" bestFit="1" customWidth="1"/>
    <col min="15362" max="15362" width="37" style="187" customWidth="1"/>
    <col min="15363" max="15363" width="6" style="187" customWidth="1"/>
    <col min="15364" max="15364" width="22.265625" style="187" customWidth="1"/>
    <col min="15365" max="15365" width="22.53125" style="187" customWidth="1"/>
    <col min="15366" max="15366" width="23.796875" style="187" customWidth="1"/>
    <col min="15367" max="15367" width="27.796875" style="187" customWidth="1"/>
    <col min="15368" max="15368" width="24.19921875" style="187" customWidth="1"/>
    <col min="15369" max="15369" width="25.265625" style="187" customWidth="1"/>
    <col min="15370" max="15370" width="22.46484375" style="187" customWidth="1"/>
    <col min="15371" max="15371" width="0" style="187" hidden="1" customWidth="1"/>
    <col min="15372" max="15373" width="16.46484375" style="187" customWidth="1"/>
    <col min="15374" max="15374" width="16" style="187" customWidth="1"/>
    <col min="15375" max="15375" width="14.19921875" style="187" customWidth="1"/>
    <col min="15376" max="15376" width="25.265625" style="187" customWidth="1"/>
    <col min="15377" max="15377" width="14.46484375" style="187" customWidth="1"/>
    <col min="15378" max="15378" width="0" style="187" hidden="1" customWidth="1"/>
    <col min="15379" max="15379" width="19.19921875" style="187" customWidth="1"/>
    <col min="15380" max="15381" width="18.46484375" style="187" customWidth="1"/>
    <col min="15382" max="15382" width="15.46484375" style="187" customWidth="1"/>
    <col min="15383" max="15383" width="14.796875" style="187" customWidth="1"/>
    <col min="15384" max="15615" width="11.46484375" style="187"/>
    <col min="15616" max="15616" width="3" style="187" customWidth="1"/>
    <col min="15617" max="15617" width="9.265625" style="187" bestFit="1" customWidth="1"/>
    <col min="15618" max="15618" width="37" style="187" customWidth="1"/>
    <col min="15619" max="15619" width="6" style="187" customWidth="1"/>
    <col min="15620" max="15620" width="22.265625" style="187" customWidth="1"/>
    <col min="15621" max="15621" width="22.53125" style="187" customWidth="1"/>
    <col min="15622" max="15622" width="23.796875" style="187" customWidth="1"/>
    <col min="15623" max="15623" width="27.796875" style="187" customWidth="1"/>
    <col min="15624" max="15624" width="24.19921875" style="187" customWidth="1"/>
    <col min="15625" max="15625" width="25.265625" style="187" customWidth="1"/>
    <col min="15626" max="15626" width="22.46484375" style="187" customWidth="1"/>
    <col min="15627" max="15627" width="0" style="187" hidden="1" customWidth="1"/>
    <col min="15628" max="15629" width="16.46484375" style="187" customWidth="1"/>
    <col min="15630" max="15630" width="16" style="187" customWidth="1"/>
    <col min="15631" max="15631" width="14.19921875" style="187" customWidth="1"/>
    <col min="15632" max="15632" width="25.265625" style="187" customWidth="1"/>
    <col min="15633" max="15633" width="14.46484375" style="187" customWidth="1"/>
    <col min="15634" max="15634" width="0" style="187" hidden="1" customWidth="1"/>
    <col min="15635" max="15635" width="19.19921875" style="187" customWidth="1"/>
    <col min="15636" max="15637" width="18.46484375" style="187" customWidth="1"/>
    <col min="15638" max="15638" width="15.46484375" style="187" customWidth="1"/>
    <col min="15639" max="15639" width="14.796875" style="187" customWidth="1"/>
    <col min="15640" max="15871" width="11.46484375" style="187"/>
    <col min="15872" max="15872" width="3" style="187" customWidth="1"/>
    <col min="15873" max="15873" width="9.265625" style="187" bestFit="1" customWidth="1"/>
    <col min="15874" max="15874" width="37" style="187" customWidth="1"/>
    <col min="15875" max="15875" width="6" style="187" customWidth="1"/>
    <col min="15876" max="15876" width="22.265625" style="187" customWidth="1"/>
    <col min="15877" max="15877" width="22.53125" style="187" customWidth="1"/>
    <col min="15878" max="15878" width="23.796875" style="187" customWidth="1"/>
    <col min="15879" max="15879" width="27.796875" style="187" customWidth="1"/>
    <col min="15880" max="15880" width="24.19921875" style="187" customWidth="1"/>
    <col min="15881" max="15881" width="25.265625" style="187" customWidth="1"/>
    <col min="15882" max="15882" width="22.46484375" style="187" customWidth="1"/>
    <col min="15883" max="15883" width="0" style="187" hidden="1" customWidth="1"/>
    <col min="15884" max="15885" width="16.46484375" style="187" customWidth="1"/>
    <col min="15886" max="15886" width="16" style="187" customWidth="1"/>
    <col min="15887" max="15887" width="14.19921875" style="187" customWidth="1"/>
    <col min="15888" max="15888" width="25.265625" style="187" customWidth="1"/>
    <col min="15889" max="15889" width="14.46484375" style="187" customWidth="1"/>
    <col min="15890" max="15890" width="0" style="187" hidden="1" customWidth="1"/>
    <col min="15891" max="15891" width="19.19921875" style="187" customWidth="1"/>
    <col min="15892" max="15893" width="18.46484375" style="187" customWidth="1"/>
    <col min="15894" max="15894" width="15.46484375" style="187" customWidth="1"/>
    <col min="15895" max="15895" width="14.796875" style="187" customWidth="1"/>
    <col min="15896" max="16127" width="11.46484375" style="187"/>
    <col min="16128" max="16128" width="3" style="187" customWidth="1"/>
    <col min="16129" max="16129" width="9.265625" style="187" bestFit="1" customWidth="1"/>
    <col min="16130" max="16130" width="37" style="187" customWidth="1"/>
    <col min="16131" max="16131" width="6" style="187" customWidth="1"/>
    <col min="16132" max="16132" width="22.265625" style="187" customWidth="1"/>
    <col min="16133" max="16133" width="22.53125" style="187" customWidth="1"/>
    <col min="16134" max="16134" width="23.796875" style="187" customWidth="1"/>
    <col min="16135" max="16135" width="27.796875" style="187" customWidth="1"/>
    <col min="16136" max="16136" width="24.19921875" style="187" customWidth="1"/>
    <col min="16137" max="16137" width="25.265625" style="187" customWidth="1"/>
    <col min="16138" max="16138" width="22.46484375" style="187" customWidth="1"/>
    <col min="16139" max="16139" width="0" style="187" hidden="1" customWidth="1"/>
    <col min="16140" max="16141" width="16.46484375" style="187" customWidth="1"/>
    <col min="16142" max="16142" width="16" style="187" customWidth="1"/>
    <col min="16143" max="16143" width="14.19921875" style="187" customWidth="1"/>
    <col min="16144" max="16144" width="25.265625" style="187" customWidth="1"/>
    <col min="16145" max="16145" width="14.46484375" style="187" customWidth="1"/>
    <col min="16146" max="16146" width="0" style="187" hidden="1" customWidth="1"/>
    <col min="16147" max="16147" width="19.19921875" style="187" customWidth="1"/>
    <col min="16148" max="16149" width="18.46484375" style="187" customWidth="1"/>
    <col min="16150" max="16150" width="15.46484375" style="187" customWidth="1"/>
    <col min="16151" max="16151" width="14.796875" style="187" customWidth="1"/>
    <col min="16152" max="16384" width="11.46484375" style="187"/>
  </cols>
  <sheetData>
    <row r="1" spans="1:24" ht="31.5" customHeight="1">
      <c r="A1" s="522" t="s">
        <v>74</v>
      </c>
      <c r="B1" s="522"/>
      <c r="C1" s="522"/>
      <c r="D1" s="522"/>
      <c r="E1" s="522"/>
      <c r="F1" s="522"/>
      <c r="G1" s="522"/>
      <c r="H1" s="522"/>
      <c r="I1" s="522"/>
      <c r="J1" s="189"/>
      <c r="K1" s="189"/>
      <c r="L1" s="189"/>
      <c r="M1" s="189"/>
    </row>
    <row r="2" spans="1:24">
      <c r="A2" s="523" t="s">
        <v>75</v>
      </c>
      <c r="B2" s="523"/>
      <c r="C2" s="523"/>
      <c r="D2" s="523"/>
      <c r="E2" s="523"/>
      <c r="F2" s="523"/>
      <c r="G2" s="523"/>
      <c r="H2" s="523"/>
      <c r="I2" s="523"/>
      <c r="J2" s="189"/>
      <c r="K2" s="189"/>
      <c r="L2" s="189"/>
      <c r="M2" s="189"/>
    </row>
    <row r="3" spans="1:24">
      <c r="A3" s="190"/>
      <c r="B3" s="191"/>
      <c r="C3" s="192"/>
      <c r="D3" s="193"/>
      <c r="E3" s="194"/>
      <c r="F3" s="192"/>
      <c r="G3" s="192"/>
      <c r="H3" s="195"/>
      <c r="I3" s="196"/>
      <c r="M3" s="188"/>
    </row>
    <row r="4" spans="1:24">
      <c r="A4" s="25"/>
      <c r="B4" s="143"/>
      <c r="C4" s="26" t="s">
        <v>76</v>
      </c>
      <c r="D4" s="27" t="s">
        <v>150</v>
      </c>
      <c r="E4" s="28"/>
      <c r="F4" s="26"/>
      <c r="G4" s="26" t="s">
        <v>54</v>
      </c>
      <c r="H4" s="27" t="s">
        <v>117</v>
      </c>
      <c r="I4" s="45"/>
      <c r="M4" s="188"/>
    </row>
    <row r="5" spans="1:24" ht="11.25" customHeight="1">
      <c r="A5" s="25"/>
      <c r="B5" s="144"/>
      <c r="C5" s="145"/>
      <c r="D5" s="146"/>
      <c r="E5" s="147"/>
      <c r="F5" s="145"/>
      <c r="G5" s="145"/>
      <c r="H5" s="148"/>
      <c r="I5" s="46"/>
      <c r="M5" s="188"/>
    </row>
    <row r="6" spans="1:24">
      <c r="A6" s="524" t="s">
        <v>77</v>
      </c>
      <c r="B6" s="525"/>
      <c r="C6" s="526"/>
      <c r="D6" s="158">
        <f>E918</f>
        <v>233182</v>
      </c>
      <c r="E6" s="159"/>
      <c r="F6" s="525" t="s">
        <v>78</v>
      </c>
      <c r="G6" s="526"/>
      <c r="H6" s="160">
        <f>J918</f>
        <v>44</v>
      </c>
      <c r="I6" s="47"/>
      <c r="M6" s="188"/>
    </row>
    <row r="7" spans="1:24">
      <c r="A7" s="524" t="s">
        <v>79</v>
      </c>
      <c r="B7" s="525"/>
      <c r="C7" s="526"/>
      <c r="D7" s="158">
        <f>F918</f>
        <v>46636.4</v>
      </c>
      <c r="E7" s="159"/>
      <c r="F7" s="525" t="s">
        <v>80</v>
      </c>
      <c r="G7" s="526"/>
      <c r="H7" s="160">
        <f>K918</f>
        <v>0</v>
      </c>
      <c r="I7" s="47"/>
      <c r="M7" s="188"/>
    </row>
    <row r="8" spans="1:24">
      <c r="A8" s="524" t="s">
        <v>81</v>
      </c>
      <c r="B8" s="525"/>
      <c r="C8" s="526"/>
      <c r="D8" s="158">
        <f>G918</f>
        <v>129545.55555555556</v>
      </c>
      <c r="E8" s="159"/>
      <c r="F8" s="525" t="s">
        <v>82</v>
      </c>
      <c r="G8" s="526"/>
      <c r="H8" s="161">
        <f>V918</f>
        <v>88</v>
      </c>
      <c r="I8" s="47"/>
      <c r="M8" s="188"/>
    </row>
    <row r="9" spans="1:24">
      <c r="A9" s="524" t="s">
        <v>83</v>
      </c>
      <c r="B9" s="525"/>
      <c r="C9" s="526"/>
      <c r="D9" s="158">
        <f>M918</f>
        <v>2590.911111111111</v>
      </c>
      <c r="E9" s="159"/>
      <c r="F9" s="525" t="s">
        <v>84</v>
      </c>
      <c r="G9" s="526"/>
      <c r="H9" s="162">
        <f>W918</f>
        <v>34</v>
      </c>
      <c r="I9" s="47"/>
      <c r="M9" s="188"/>
    </row>
    <row r="10" spans="1:24">
      <c r="A10" s="529" t="s">
        <v>85</v>
      </c>
      <c r="B10" s="527"/>
      <c r="C10" s="528"/>
      <c r="D10" s="158">
        <f>COUNTA(B17,B80,B136,B204,B245,B302,B362,B406,B458,B481,B524,B582,B615,B685,B762,B811,B862)</f>
        <v>17</v>
      </c>
      <c r="E10" s="159"/>
      <c r="F10" s="149"/>
      <c r="G10" s="149"/>
      <c r="H10" s="150"/>
      <c r="I10" s="47"/>
      <c r="M10" s="188"/>
    </row>
    <row r="11" spans="1:24">
      <c r="A11" s="157"/>
      <c r="B11" s="527" t="s">
        <v>86</v>
      </c>
      <c r="C11" s="528"/>
      <c r="D11" s="158">
        <f>I918</f>
        <v>45</v>
      </c>
      <c r="E11" s="159"/>
      <c r="F11" s="159"/>
      <c r="G11" s="159"/>
      <c r="H11" s="150"/>
      <c r="I11" s="47"/>
      <c r="L11" s="198"/>
      <c r="M11" s="188"/>
      <c r="T11" s="198"/>
    </row>
    <row r="12" spans="1:24">
      <c r="A12" s="524" t="s">
        <v>87</v>
      </c>
      <c r="B12" s="525"/>
      <c r="C12" s="526"/>
      <c r="D12" s="158">
        <f>D918</f>
        <v>822</v>
      </c>
      <c r="E12" s="159"/>
      <c r="F12" s="151"/>
      <c r="G12" s="151"/>
      <c r="H12" s="150"/>
      <c r="I12" s="47"/>
      <c r="M12" s="188"/>
      <c r="S12" s="198"/>
      <c r="U12" s="198"/>
    </row>
    <row r="13" spans="1:24" ht="8.25" customHeight="1">
      <c r="A13" s="199"/>
      <c r="B13" s="200"/>
      <c r="C13" s="200"/>
      <c r="D13" s="201"/>
      <c r="E13" s="202"/>
      <c r="F13" s="203"/>
      <c r="G13" s="203"/>
      <c r="H13" s="203"/>
      <c r="I13" s="204"/>
      <c r="M13" s="188"/>
    </row>
    <row r="15" spans="1:24">
      <c r="A15" s="205"/>
      <c r="B15" s="206"/>
      <c r="C15" s="207"/>
      <c r="D15" s="207"/>
      <c r="E15" s="207"/>
      <c r="F15" s="208">
        <v>5</v>
      </c>
      <c r="G15" s="208">
        <v>1.8</v>
      </c>
      <c r="H15" s="209">
        <v>3000</v>
      </c>
      <c r="I15" s="207"/>
      <c r="J15" s="207"/>
      <c r="K15" s="207"/>
      <c r="L15" s="208"/>
      <c r="M15" s="208">
        <v>50</v>
      </c>
      <c r="N15" s="207"/>
      <c r="O15" s="207"/>
      <c r="P15" s="207"/>
      <c r="Q15" s="210"/>
      <c r="R15" s="210"/>
      <c r="S15" s="208"/>
      <c r="T15" s="211">
        <f>(250*12)/2</f>
        <v>1500</v>
      </c>
      <c r="U15" s="208"/>
      <c r="V15" s="208"/>
      <c r="W15" s="208">
        <v>3</v>
      </c>
    </row>
    <row r="16" spans="1:24" ht="91.5" customHeight="1">
      <c r="A16" s="212" t="s">
        <v>11481</v>
      </c>
      <c r="B16" s="212" t="s">
        <v>89</v>
      </c>
      <c r="C16" s="212" t="s">
        <v>11480</v>
      </c>
      <c r="D16" s="213" t="s">
        <v>91</v>
      </c>
      <c r="E16" s="213" t="s">
        <v>7022</v>
      </c>
      <c r="F16" s="214" t="s">
        <v>92</v>
      </c>
      <c r="G16" s="214" t="s">
        <v>93</v>
      </c>
      <c r="H16" s="214" t="s">
        <v>94</v>
      </c>
      <c r="I16" s="213" t="s">
        <v>95</v>
      </c>
      <c r="J16" s="213" t="s">
        <v>96</v>
      </c>
      <c r="K16" s="215" t="s">
        <v>97</v>
      </c>
      <c r="L16" s="213" t="s">
        <v>98</v>
      </c>
      <c r="M16" s="214" t="s">
        <v>99</v>
      </c>
      <c r="N16" s="213" t="s">
        <v>100</v>
      </c>
      <c r="O16" s="213" t="s">
        <v>101</v>
      </c>
      <c r="P16" s="213" t="s">
        <v>102</v>
      </c>
      <c r="Q16" s="213" t="s">
        <v>103</v>
      </c>
      <c r="R16" s="213" t="s">
        <v>104</v>
      </c>
      <c r="S16" s="213" t="s">
        <v>105</v>
      </c>
      <c r="T16" s="214" t="s">
        <v>106</v>
      </c>
      <c r="U16" s="213" t="s">
        <v>107</v>
      </c>
      <c r="V16" s="214" t="s">
        <v>108</v>
      </c>
      <c r="W16" s="214" t="s">
        <v>109</v>
      </c>
      <c r="X16" s="214" t="s">
        <v>110</v>
      </c>
    </row>
    <row r="17" spans="1:24" ht="18.75" customHeight="1">
      <c r="A17" s="502">
        <v>1</v>
      </c>
      <c r="B17" s="505" t="s">
        <v>174</v>
      </c>
      <c r="C17" s="216"/>
      <c r="D17" s="216" t="s">
        <v>175</v>
      </c>
      <c r="E17" s="217">
        <v>450</v>
      </c>
      <c r="F17" s="218">
        <f>E17/$F$15</f>
        <v>90</v>
      </c>
      <c r="G17" s="219">
        <f t="shared" ref="G17:G77" si="0">E17/$G$15</f>
        <v>250</v>
      </c>
      <c r="H17" s="219">
        <f t="shared" ref="H17:H77" si="1">G17/$H$15</f>
        <v>8.3333333333333329E-2</v>
      </c>
      <c r="I17" s="376" t="s">
        <v>176</v>
      </c>
      <c r="J17" s="220" t="s">
        <v>176</v>
      </c>
      <c r="K17" s="220"/>
      <c r="L17" s="221">
        <f>SUM(G17:G43)</f>
        <v>3499.4444444444443</v>
      </c>
      <c r="M17" s="222">
        <f>L17/$M$15</f>
        <v>69.98888888888888</v>
      </c>
      <c r="N17" s="223" t="s">
        <v>177</v>
      </c>
      <c r="O17" s="224" t="s">
        <v>178</v>
      </c>
      <c r="P17" s="224"/>
      <c r="Q17" s="224" t="s">
        <v>179</v>
      </c>
      <c r="R17" s="224"/>
      <c r="S17" s="225"/>
      <c r="T17" s="226">
        <f t="shared" ref="T17:T77" si="2">G17/$T$15</f>
        <v>0.16666666666666666</v>
      </c>
      <c r="U17" s="227">
        <f>SUM(T17:T43)</f>
        <v>2.3329629629629629</v>
      </c>
      <c r="V17" s="228" t="str">
        <f>IF(U17&lt;1,"0",IF(U17&lt;5,"2",IF(U17&gt;=5,"6")))</f>
        <v>2</v>
      </c>
      <c r="W17" s="508">
        <f>J79/$W$15</f>
        <v>0.66666666666666663</v>
      </c>
      <c r="X17" s="229">
        <f>V17/2</f>
        <v>1</v>
      </c>
    </row>
    <row r="18" spans="1:24" ht="18.75" customHeight="1">
      <c r="A18" s="503"/>
      <c r="B18" s="506"/>
      <c r="C18" s="216"/>
      <c r="D18" s="216" t="s">
        <v>180</v>
      </c>
      <c r="E18" s="217">
        <v>40</v>
      </c>
      <c r="F18" s="218">
        <f t="shared" ref="F18:F78" si="3">E18/$F$15</f>
        <v>8</v>
      </c>
      <c r="G18" s="219">
        <f t="shared" si="0"/>
        <v>22.222222222222221</v>
      </c>
      <c r="H18" s="219">
        <f t="shared" si="1"/>
        <v>7.4074074074074068E-3</v>
      </c>
      <c r="I18" s="216"/>
      <c r="J18" s="220"/>
      <c r="K18" s="220"/>
      <c r="L18" s="221"/>
      <c r="M18" s="222">
        <f t="shared" ref="M18:M77" si="4">L18/$M$15</f>
        <v>0</v>
      </c>
      <c r="N18" s="223"/>
      <c r="O18" s="224"/>
      <c r="P18" s="224"/>
      <c r="Q18" s="224"/>
      <c r="R18" s="224"/>
      <c r="S18" s="225"/>
      <c r="T18" s="226">
        <f t="shared" si="2"/>
        <v>1.4814814814814814E-2</v>
      </c>
      <c r="U18" s="227"/>
      <c r="V18" s="228" t="str">
        <f t="shared" ref="V18:V77" si="5">IF(U18&lt;1,"0",IF(U18&lt;5,"2",IF(U18&gt;=5,"6")))</f>
        <v>0</v>
      </c>
      <c r="W18" s="509"/>
      <c r="X18" s="229">
        <f t="shared" ref="X18:X78" si="6">V18/2</f>
        <v>0</v>
      </c>
    </row>
    <row r="19" spans="1:24" ht="18.75" customHeight="1">
      <c r="A19" s="503"/>
      <c r="B19" s="506"/>
      <c r="C19" s="216"/>
      <c r="D19" s="216" t="s">
        <v>181</v>
      </c>
      <c r="E19" s="217">
        <v>110</v>
      </c>
      <c r="F19" s="218">
        <f t="shared" si="3"/>
        <v>22</v>
      </c>
      <c r="G19" s="219">
        <f t="shared" si="0"/>
        <v>61.111111111111107</v>
      </c>
      <c r="H19" s="219">
        <f t="shared" si="1"/>
        <v>2.0370370370370369E-2</v>
      </c>
      <c r="I19" s="216"/>
      <c r="J19" s="220"/>
      <c r="K19" s="220"/>
      <c r="L19" s="221"/>
      <c r="M19" s="222">
        <f t="shared" si="4"/>
        <v>0</v>
      </c>
      <c r="N19" s="230"/>
      <c r="O19" s="224"/>
      <c r="P19" s="224"/>
      <c r="Q19" s="224"/>
      <c r="R19" s="224"/>
      <c r="S19" s="225"/>
      <c r="T19" s="226">
        <f t="shared" si="2"/>
        <v>4.0740740740740737E-2</v>
      </c>
      <c r="U19" s="227"/>
      <c r="V19" s="228" t="str">
        <f t="shared" si="5"/>
        <v>0</v>
      </c>
      <c r="W19" s="509"/>
      <c r="X19" s="229">
        <f t="shared" si="6"/>
        <v>0</v>
      </c>
    </row>
    <row r="20" spans="1:24" ht="18.75" customHeight="1">
      <c r="A20" s="503"/>
      <c r="B20" s="506"/>
      <c r="C20" s="216"/>
      <c r="D20" s="216" t="s">
        <v>182</v>
      </c>
      <c r="E20" s="217">
        <v>450</v>
      </c>
      <c r="F20" s="218">
        <f t="shared" si="3"/>
        <v>90</v>
      </c>
      <c r="G20" s="219">
        <f t="shared" si="0"/>
        <v>250</v>
      </c>
      <c r="H20" s="219">
        <f t="shared" si="1"/>
        <v>8.3333333333333329E-2</v>
      </c>
      <c r="I20" s="436" t="s">
        <v>183</v>
      </c>
      <c r="J20" s="220"/>
      <c r="K20" s="220"/>
      <c r="L20" s="221"/>
      <c r="M20" s="222">
        <f t="shared" si="4"/>
        <v>0</v>
      </c>
      <c r="N20" s="223"/>
      <c r="O20" s="224"/>
      <c r="P20" s="224"/>
      <c r="Q20" s="224"/>
      <c r="R20" s="224"/>
      <c r="S20" s="225"/>
      <c r="T20" s="226">
        <f t="shared" si="2"/>
        <v>0.16666666666666666</v>
      </c>
      <c r="U20" s="227"/>
      <c r="V20" s="228" t="str">
        <f t="shared" si="5"/>
        <v>0</v>
      </c>
      <c r="W20" s="509"/>
      <c r="X20" s="229">
        <f t="shared" si="6"/>
        <v>0</v>
      </c>
    </row>
    <row r="21" spans="1:24" ht="18.75" customHeight="1">
      <c r="A21" s="503"/>
      <c r="B21" s="506"/>
      <c r="C21" s="216"/>
      <c r="D21" s="216" t="s">
        <v>184</v>
      </c>
      <c r="E21" s="217">
        <v>200</v>
      </c>
      <c r="F21" s="218">
        <f t="shared" si="3"/>
        <v>40</v>
      </c>
      <c r="G21" s="219">
        <f t="shared" si="0"/>
        <v>111.11111111111111</v>
      </c>
      <c r="H21" s="219">
        <f t="shared" si="1"/>
        <v>3.7037037037037035E-2</v>
      </c>
      <c r="I21" s="216"/>
      <c r="J21" s="220"/>
      <c r="K21" s="220"/>
      <c r="L21" s="221"/>
      <c r="M21" s="222">
        <f t="shared" si="4"/>
        <v>0</v>
      </c>
      <c r="N21" s="223"/>
      <c r="O21" s="224"/>
      <c r="P21" s="224"/>
      <c r="Q21" s="224"/>
      <c r="R21" s="224"/>
      <c r="S21" s="225"/>
      <c r="T21" s="226">
        <f t="shared" si="2"/>
        <v>7.407407407407407E-2</v>
      </c>
      <c r="U21" s="227"/>
      <c r="V21" s="228" t="str">
        <f t="shared" si="5"/>
        <v>0</v>
      </c>
      <c r="W21" s="509"/>
      <c r="X21" s="229">
        <f t="shared" si="6"/>
        <v>0</v>
      </c>
    </row>
    <row r="22" spans="1:24" ht="18.75" customHeight="1">
      <c r="A22" s="503"/>
      <c r="B22" s="506"/>
      <c r="C22" s="216"/>
      <c r="D22" s="216" t="s">
        <v>185</v>
      </c>
      <c r="E22" s="217">
        <v>220</v>
      </c>
      <c r="F22" s="218">
        <f t="shared" si="3"/>
        <v>44</v>
      </c>
      <c r="G22" s="219">
        <f t="shared" si="0"/>
        <v>122.22222222222221</v>
      </c>
      <c r="H22" s="219">
        <f t="shared" si="1"/>
        <v>4.0740740740740737E-2</v>
      </c>
      <c r="I22" s="216"/>
      <c r="J22" s="220"/>
      <c r="K22" s="220"/>
      <c r="L22" s="221"/>
      <c r="M22" s="222">
        <f t="shared" si="4"/>
        <v>0</v>
      </c>
      <c r="N22" s="223"/>
      <c r="O22" s="224"/>
      <c r="P22" s="224"/>
      <c r="Q22" s="224"/>
      <c r="R22" s="224"/>
      <c r="S22" s="225"/>
      <c r="T22" s="226">
        <f t="shared" si="2"/>
        <v>8.1481481481481474E-2</v>
      </c>
      <c r="U22" s="227"/>
      <c r="V22" s="228" t="str">
        <f t="shared" si="5"/>
        <v>0</v>
      </c>
      <c r="W22" s="509"/>
      <c r="X22" s="229">
        <f t="shared" si="6"/>
        <v>0</v>
      </c>
    </row>
    <row r="23" spans="1:24" ht="18.75" customHeight="1">
      <c r="A23" s="503"/>
      <c r="B23" s="506"/>
      <c r="C23" s="216"/>
      <c r="D23" s="216" t="s">
        <v>186</v>
      </c>
      <c r="E23" s="217">
        <v>120</v>
      </c>
      <c r="F23" s="218">
        <f t="shared" si="3"/>
        <v>24</v>
      </c>
      <c r="G23" s="219">
        <f t="shared" si="0"/>
        <v>66.666666666666671</v>
      </c>
      <c r="H23" s="219">
        <f t="shared" si="1"/>
        <v>2.2222222222222223E-2</v>
      </c>
      <c r="I23" s="216"/>
      <c r="J23" s="220"/>
      <c r="K23" s="220"/>
      <c r="L23" s="221"/>
      <c r="M23" s="222">
        <f t="shared" si="4"/>
        <v>0</v>
      </c>
      <c r="N23" s="223"/>
      <c r="O23" s="224"/>
      <c r="P23" s="224"/>
      <c r="Q23" s="224"/>
      <c r="R23" s="224"/>
      <c r="S23" s="225"/>
      <c r="T23" s="226">
        <f t="shared" si="2"/>
        <v>4.4444444444444446E-2</v>
      </c>
      <c r="U23" s="227"/>
      <c r="V23" s="228" t="str">
        <f t="shared" si="5"/>
        <v>0</v>
      </c>
      <c r="W23" s="509"/>
      <c r="X23" s="229">
        <f t="shared" si="6"/>
        <v>0</v>
      </c>
    </row>
    <row r="24" spans="1:24" ht="18.75" customHeight="1">
      <c r="A24" s="503"/>
      <c r="B24" s="506"/>
      <c r="C24" s="216"/>
      <c r="D24" s="216" t="s">
        <v>187</v>
      </c>
      <c r="E24" s="217">
        <v>130</v>
      </c>
      <c r="F24" s="218">
        <f t="shared" si="3"/>
        <v>26</v>
      </c>
      <c r="G24" s="219">
        <f t="shared" si="0"/>
        <v>72.222222222222214</v>
      </c>
      <c r="H24" s="219">
        <f t="shared" si="1"/>
        <v>2.4074074074074071E-2</v>
      </c>
      <c r="I24" s="216"/>
      <c r="J24" s="220"/>
      <c r="K24" s="220"/>
      <c r="L24" s="221"/>
      <c r="M24" s="222">
        <f t="shared" si="4"/>
        <v>0</v>
      </c>
      <c r="N24" s="223"/>
      <c r="O24" s="224"/>
      <c r="P24" s="224"/>
      <c r="Q24" s="224"/>
      <c r="R24" s="224"/>
      <c r="S24" s="225"/>
      <c r="T24" s="226">
        <f t="shared" si="2"/>
        <v>4.8148148148148141E-2</v>
      </c>
      <c r="U24" s="227"/>
      <c r="V24" s="228" t="str">
        <f t="shared" si="5"/>
        <v>0</v>
      </c>
      <c r="W24" s="509"/>
      <c r="X24" s="229">
        <f t="shared" si="6"/>
        <v>0</v>
      </c>
    </row>
    <row r="25" spans="1:24" ht="18.75" customHeight="1">
      <c r="A25" s="503"/>
      <c r="B25" s="506"/>
      <c r="C25" s="216"/>
      <c r="D25" s="216" t="s">
        <v>188</v>
      </c>
      <c r="E25" s="217">
        <v>155</v>
      </c>
      <c r="F25" s="218">
        <f t="shared" si="3"/>
        <v>31</v>
      </c>
      <c r="G25" s="219">
        <f t="shared" si="0"/>
        <v>86.111111111111114</v>
      </c>
      <c r="H25" s="219">
        <f t="shared" si="1"/>
        <v>2.8703703703703703E-2</v>
      </c>
      <c r="I25" s="216"/>
      <c r="J25" s="220"/>
      <c r="K25" s="220"/>
      <c r="L25" s="221"/>
      <c r="M25" s="222">
        <f t="shared" si="4"/>
        <v>0</v>
      </c>
      <c r="N25" s="223"/>
      <c r="O25" s="224"/>
      <c r="P25" s="224"/>
      <c r="Q25" s="224"/>
      <c r="R25" s="224"/>
      <c r="S25" s="225"/>
      <c r="T25" s="226">
        <f t="shared" si="2"/>
        <v>5.7407407407407407E-2</v>
      </c>
      <c r="U25" s="227"/>
      <c r="V25" s="228" t="str">
        <f t="shared" si="5"/>
        <v>0</v>
      </c>
      <c r="W25" s="509"/>
      <c r="X25" s="229">
        <f t="shared" si="6"/>
        <v>0</v>
      </c>
    </row>
    <row r="26" spans="1:24" ht="18.75" customHeight="1">
      <c r="A26" s="503"/>
      <c r="B26" s="506"/>
      <c r="C26" s="216"/>
      <c r="D26" s="216" t="s">
        <v>189</v>
      </c>
      <c r="E26" s="217">
        <v>500</v>
      </c>
      <c r="F26" s="218">
        <f t="shared" si="3"/>
        <v>100</v>
      </c>
      <c r="G26" s="219">
        <f t="shared" si="0"/>
        <v>277.77777777777777</v>
      </c>
      <c r="H26" s="219">
        <f t="shared" si="1"/>
        <v>9.2592592592592587E-2</v>
      </c>
      <c r="I26" s="216"/>
      <c r="J26" s="220"/>
      <c r="K26" s="220"/>
      <c r="L26" s="221"/>
      <c r="M26" s="222">
        <f t="shared" si="4"/>
        <v>0</v>
      </c>
      <c r="N26" s="223"/>
      <c r="O26" s="224"/>
      <c r="P26" s="224"/>
      <c r="Q26" s="224"/>
      <c r="R26" s="224"/>
      <c r="S26" s="225"/>
      <c r="T26" s="226">
        <f t="shared" si="2"/>
        <v>0.18518518518518517</v>
      </c>
      <c r="U26" s="227"/>
      <c r="V26" s="228" t="str">
        <f t="shared" si="5"/>
        <v>0</v>
      </c>
      <c r="W26" s="509"/>
      <c r="X26" s="229">
        <f t="shared" si="6"/>
        <v>0</v>
      </c>
    </row>
    <row r="27" spans="1:24" ht="18.75" customHeight="1">
      <c r="A27" s="503"/>
      <c r="B27" s="506"/>
      <c r="C27" s="216"/>
      <c r="D27" s="358" t="s">
        <v>190</v>
      </c>
      <c r="E27" s="217">
        <v>450</v>
      </c>
      <c r="F27" s="218">
        <f t="shared" si="3"/>
        <v>90</v>
      </c>
      <c r="G27" s="219">
        <f t="shared" si="0"/>
        <v>250</v>
      </c>
      <c r="H27" s="219">
        <f t="shared" si="1"/>
        <v>8.3333333333333329E-2</v>
      </c>
      <c r="I27" s="216"/>
      <c r="J27" s="220"/>
      <c r="K27" s="220"/>
      <c r="L27" s="221"/>
      <c r="M27" s="222">
        <f t="shared" si="4"/>
        <v>0</v>
      </c>
      <c r="N27" s="223"/>
      <c r="O27" s="224"/>
      <c r="P27" s="224"/>
      <c r="Q27" s="224"/>
      <c r="R27" s="224"/>
      <c r="S27" s="225"/>
      <c r="T27" s="226">
        <f t="shared" si="2"/>
        <v>0.16666666666666666</v>
      </c>
      <c r="U27" s="227"/>
      <c r="V27" s="228" t="str">
        <f t="shared" si="5"/>
        <v>0</v>
      </c>
      <c r="W27" s="509"/>
      <c r="X27" s="229">
        <f t="shared" si="6"/>
        <v>0</v>
      </c>
    </row>
    <row r="28" spans="1:24" ht="18.75" customHeight="1">
      <c r="A28" s="503"/>
      <c r="B28" s="506"/>
      <c r="C28" s="216"/>
      <c r="D28" s="216" t="s">
        <v>191</v>
      </c>
      <c r="E28" s="217">
        <v>300</v>
      </c>
      <c r="F28" s="218">
        <f t="shared" si="3"/>
        <v>60</v>
      </c>
      <c r="G28" s="219">
        <f t="shared" si="0"/>
        <v>166.66666666666666</v>
      </c>
      <c r="H28" s="219">
        <f t="shared" si="1"/>
        <v>5.5555555555555552E-2</v>
      </c>
      <c r="I28" s="216"/>
      <c r="J28" s="220"/>
      <c r="K28" s="220"/>
      <c r="L28" s="221"/>
      <c r="M28" s="222">
        <f t="shared" si="4"/>
        <v>0</v>
      </c>
      <c r="N28" s="223"/>
      <c r="O28" s="224"/>
      <c r="P28" s="224"/>
      <c r="Q28" s="224"/>
      <c r="R28" s="224"/>
      <c r="S28" s="225"/>
      <c r="T28" s="226">
        <f t="shared" si="2"/>
        <v>0.1111111111111111</v>
      </c>
      <c r="U28" s="227"/>
      <c r="V28" s="228" t="str">
        <f t="shared" si="5"/>
        <v>0</v>
      </c>
      <c r="W28" s="509"/>
      <c r="X28" s="229">
        <f t="shared" si="6"/>
        <v>0</v>
      </c>
    </row>
    <row r="29" spans="1:24" ht="18.75" customHeight="1">
      <c r="A29" s="503"/>
      <c r="B29" s="506"/>
      <c r="C29" s="216"/>
      <c r="D29" s="216" t="s">
        <v>192</v>
      </c>
      <c r="E29" s="217">
        <v>35</v>
      </c>
      <c r="F29" s="218">
        <f t="shared" si="3"/>
        <v>7</v>
      </c>
      <c r="G29" s="219">
        <f t="shared" si="0"/>
        <v>19.444444444444443</v>
      </c>
      <c r="H29" s="219">
        <f t="shared" si="1"/>
        <v>6.4814814814814813E-3</v>
      </c>
      <c r="I29" s="216"/>
      <c r="J29" s="220"/>
      <c r="K29" s="220"/>
      <c r="L29" s="221"/>
      <c r="M29" s="222">
        <f t="shared" si="4"/>
        <v>0</v>
      </c>
      <c r="N29" s="223"/>
      <c r="O29" s="224"/>
      <c r="P29" s="224"/>
      <c r="Q29" s="224"/>
      <c r="R29" s="224"/>
      <c r="S29" s="225"/>
      <c r="T29" s="226">
        <f t="shared" si="2"/>
        <v>1.2962962962962963E-2</v>
      </c>
      <c r="U29" s="227"/>
      <c r="V29" s="228" t="str">
        <f t="shared" si="5"/>
        <v>0</v>
      </c>
      <c r="W29" s="509"/>
      <c r="X29" s="229">
        <f t="shared" si="6"/>
        <v>0</v>
      </c>
    </row>
    <row r="30" spans="1:24" ht="18.75" customHeight="1">
      <c r="A30" s="503"/>
      <c r="B30" s="506"/>
      <c r="C30" s="216"/>
      <c r="D30" s="216" t="s">
        <v>193</v>
      </c>
      <c r="E30" s="217">
        <v>150</v>
      </c>
      <c r="F30" s="218">
        <f t="shared" si="3"/>
        <v>30</v>
      </c>
      <c r="G30" s="219">
        <f t="shared" si="0"/>
        <v>83.333333333333329</v>
      </c>
      <c r="H30" s="219">
        <f t="shared" si="1"/>
        <v>2.7777777777777776E-2</v>
      </c>
      <c r="I30" s="216"/>
      <c r="J30" s="220"/>
      <c r="K30" s="220"/>
      <c r="L30" s="221"/>
      <c r="M30" s="222">
        <f t="shared" si="4"/>
        <v>0</v>
      </c>
      <c r="N30" s="223"/>
      <c r="O30" s="224"/>
      <c r="P30" s="224"/>
      <c r="Q30" s="224"/>
      <c r="R30" s="224"/>
      <c r="S30" s="225"/>
      <c r="T30" s="226">
        <f t="shared" si="2"/>
        <v>5.5555555555555552E-2</v>
      </c>
      <c r="U30" s="227"/>
      <c r="V30" s="228" t="str">
        <f t="shared" si="5"/>
        <v>0</v>
      </c>
      <c r="W30" s="509"/>
      <c r="X30" s="229">
        <f t="shared" si="6"/>
        <v>0</v>
      </c>
    </row>
    <row r="31" spans="1:24" ht="18.75" customHeight="1">
      <c r="A31" s="503"/>
      <c r="B31" s="506"/>
      <c r="C31" s="216"/>
      <c r="D31" s="216" t="s">
        <v>194</v>
      </c>
      <c r="E31" s="217">
        <v>370</v>
      </c>
      <c r="F31" s="218">
        <f t="shared" si="3"/>
        <v>74</v>
      </c>
      <c r="G31" s="219">
        <f t="shared" si="0"/>
        <v>205.55555555555554</v>
      </c>
      <c r="H31" s="219">
        <f t="shared" si="1"/>
        <v>6.851851851851852E-2</v>
      </c>
      <c r="I31" s="216"/>
      <c r="J31" s="220"/>
      <c r="K31" s="220"/>
      <c r="L31" s="221"/>
      <c r="M31" s="222">
        <f t="shared" si="4"/>
        <v>0</v>
      </c>
      <c r="N31" s="223"/>
      <c r="O31" s="224"/>
      <c r="P31" s="224"/>
      <c r="Q31" s="224"/>
      <c r="R31" s="224"/>
      <c r="S31" s="225"/>
      <c r="T31" s="226">
        <f t="shared" si="2"/>
        <v>0.13703703703703704</v>
      </c>
      <c r="U31" s="227"/>
      <c r="V31" s="228" t="str">
        <f t="shared" si="5"/>
        <v>0</v>
      </c>
      <c r="W31" s="509"/>
      <c r="X31" s="229">
        <f t="shared" si="6"/>
        <v>0</v>
      </c>
    </row>
    <row r="32" spans="1:24" ht="18.75" customHeight="1">
      <c r="A32" s="503"/>
      <c r="B32" s="506"/>
      <c r="C32" s="216"/>
      <c r="D32" s="216" t="s">
        <v>195</v>
      </c>
      <c r="E32" s="217">
        <v>320</v>
      </c>
      <c r="F32" s="218">
        <f t="shared" si="3"/>
        <v>64</v>
      </c>
      <c r="G32" s="219">
        <f t="shared" si="0"/>
        <v>177.77777777777777</v>
      </c>
      <c r="H32" s="219">
        <f t="shared" si="1"/>
        <v>5.9259259259259255E-2</v>
      </c>
      <c r="I32" s="216"/>
      <c r="J32" s="220"/>
      <c r="K32" s="220"/>
      <c r="L32" s="221"/>
      <c r="M32" s="222">
        <f t="shared" si="4"/>
        <v>0</v>
      </c>
      <c r="N32" s="223"/>
      <c r="O32" s="224"/>
      <c r="P32" s="224"/>
      <c r="Q32" s="224"/>
      <c r="R32" s="224"/>
      <c r="S32" s="225"/>
      <c r="T32" s="226">
        <f t="shared" si="2"/>
        <v>0.11851851851851851</v>
      </c>
      <c r="U32" s="227"/>
      <c r="V32" s="228" t="str">
        <f t="shared" si="5"/>
        <v>0</v>
      </c>
      <c r="W32" s="509"/>
      <c r="X32" s="229">
        <f t="shared" si="6"/>
        <v>0</v>
      </c>
    </row>
    <row r="33" spans="1:24" ht="18.75" customHeight="1">
      <c r="A33" s="503"/>
      <c r="B33" s="506"/>
      <c r="C33" s="216"/>
      <c r="D33" s="216" t="s">
        <v>196</v>
      </c>
      <c r="E33" s="217">
        <v>155</v>
      </c>
      <c r="F33" s="218">
        <f t="shared" si="3"/>
        <v>31</v>
      </c>
      <c r="G33" s="219">
        <f t="shared" si="0"/>
        <v>86.111111111111114</v>
      </c>
      <c r="H33" s="219">
        <f t="shared" si="1"/>
        <v>2.8703703703703703E-2</v>
      </c>
      <c r="I33" s="216"/>
      <c r="J33" s="220"/>
      <c r="K33" s="220"/>
      <c r="L33" s="221"/>
      <c r="M33" s="222">
        <f t="shared" si="4"/>
        <v>0</v>
      </c>
      <c r="N33" s="223"/>
      <c r="O33" s="224"/>
      <c r="P33" s="224"/>
      <c r="Q33" s="224"/>
      <c r="R33" s="224"/>
      <c r="S33" s="225"/>
      <c r="T33" s="226">
        <f t="shared" si="2"/>
        <v>5.7407407407407407E-2</v>
      </c>
      <c r="U33" s="227"/>
      <c r="V33" s="228" t="str">
        <f t="shared" si="5"/>
        <v>0</v>
      </c>
      <c r="W33" s="509"/>
      <c r="X33" s="229">
        <f t="shared" si="6"/>
        <v>0</v>
      </c>
    </row>
    <row r="34" spans="1:24" ht="18.75" customHeight="1">
      <c r="A34" s="503"/>
      <c r="B34" s="506"/>
      <c r="C34" s="216"/>
      <c r="D34" s="216" t="s">
        <v>197</v>
      </c>
      <c r="E34" s="217">
        <v>300</v>
      </c>
      <c r="F34" s="218">
        <f t="shared" si="3"/>
        <v>60</v>
      </c>
      <c r="G34" s="219">
        <f t="shared" si="0"/>
        <v>166.66666666666666</v>
      </c>
      <c r="H34" s="219">
        <f t="shared" si="1"/>
        <v>5.5555555555555552E-2</v>
      </c>
      <c r="I34" s="216"/>
      <c r="J34" s="220"/>
      <c r="K34" s="220"/>
      <c r="L34" s="221"/>
      <c r="M34" s="222">
        <f t="shared" si="4"/>
        <v>0</v>
      </c>
      <c r="N34" s="223"/>
      <c r="O34" s="224"/>
      <c r="P34" s="224"/>
      <c r="Q34" s="224"/>
      <c r="R34" s="224"/>
      <c r="S34" s="225"/>
      <c r="T34" s="226">
        <f t="shared" si="2"/>
        <v>0.1111111111111111</v>
      </c>
      <c r="U34" s="227"/>
      <c r="V34" s="228" t="str">
        <f t="shared" si="5"/>
        <v>0</v>
      </c>
      <c r="W34" s="509"/>
      <c r="X34" s="229">
        <f t="shared" si="6"/>
        <v>0</v>
      </c>
    </row>
    <row r="35" spans="1:24" ht="18.75" customHeight="1">
      <c r="A35" s="503"/>
      <c r="B35" s="506"/>
      <c r="C35" s="216"/>
      <c r="D35" s="216" t="s">
        <v>198</v>
      </c>
      <c r="E35" s="217">
        <v>360</v>
      </c>
      <c r="F35" s="218">
        <f t="shared" si="3"/>
        <v>72</v>
      </c>
      <c r="G35" s="219">
        <f t="shared" si="0"/>
        <v>200</v>
      </c>
      <c r="H35" s="219">
        <f t="shared" si="1"/>
        <v>6.6666666666666666E-2</v>
      </c>
      <c r="I35" s="216"/>
      <c r="J35" s="220"/>
      <c r="K35" s="220"/>
      <c r="L35" s="221"/>
      <c r="M35" s="222">
        <f t="shared" si="4"/>
        <v>0</v>
      </c>
      <c r="N35" s="223"/>
      <c r="O35" s="224"/>
      <c r="P35" s="224"/>
      <c r="Q35" s="224"/>
      <c r="R35" s="224"/>
      <c r="S35" s="225"/>
      <c r="T35" s="226">
        <f t="shared" si="2"/>
        <v>0.13333333333333333</v>
      </c>
      <c r="U35" s="227"/>
      <c r="V35" s="228" t="str">
        <f t="shared" si="5"/>
        <v>0</v>
      </c>
      <c r="W35" s="509"/>
      <c r="X35" s="229">
        <f t="shared" si="6"/>
        <v>0</v>
      </c>
    </row>
    <row r="36" spans="1:24" ht="18.75" customHeight="1">
      <c r="A36" s="503"/>
      <c r="B36" s="506"/>
      <c r="C36" s="216"/>
      <c r="D36" s="216" t="s">
        <v>199</v>
      </c>
      <c r="E36" s="217">
        <v>200</v>
      </c>
      <c r="F36" s="218">
        <f t="shared" si="3"/>
        <v>40</v>
      </c>
      <c r="G36" s="219">
        <f t="shared" si="0"/>
        <v>111.11111111111111</v>
      </c>
      <c r="H36" s="219">
        <f t="shared" si="1"/>
        <v>3.7037037037037035E-2</v>
      </c>
      <c r="I36" s="216"/>
      <c r="J36" s="220"/>
      <c r="K36" s="220"/>
      <c r="L36" s="221"/>
      <c r="M36" s="222">
        <f t="shared" si="4"/>
        <v>0</v>
      </c>
      <c r="N36" s="223"/>
      <c r="O36" s="224"/>
      <c r="P36" s="224"/>
      <c r="Q36" s="224"/>
      <c r="R36" s="224"/>
      <c r="S36" s="225"/>
      <c r="T36" s="226">
        <f t="shared" si="2"/>
        <v>7.407407407407407E-2</v>
      </c>
      <c r="U36" s="227"/>
      <c r="V36" s="228" t="str">
        <f t="shared" si="5"/>
        <v>0</v>
      </c>
      <c r="W36" s="509"/>
      <c r="X36" s="229">
        <f t="shared" si="6"/>
        <v>0</v>
      </c>
    </row>
    <row r="37" spans="1:24" ht="18.75" customHeight="1">
      <c r="A37" s="503"/>
      <c r="B37" s="506"/>
      <c r="C37" s="216"/>
      <c r="D37" s="216" t="s">
        <v>200</v>
      </c>
      <c r="E37" s="217">
        <v>189</v>
      </c>
      <c r="F37" s="218">
        <f t="shared" si="3"/>
        <v>37.799999999999997</v>
      </c>
      <c r="G37" s="219">
        <f t="shared" si="0"/>
        <v>105</v>
      </c>
      <c r="H37" s="219">
        <f t="shared" si="1"/>
        <v>3.5000000000000003E-2</v>
      </c>
      <c r="I37" s="216"/>
      <c r="J37" s="220"/>
      <c r="K37" s="220"/>
      <c r="L37" s="221"/>
      <c r="M37" s="222">
        <f t="shared" si="4"/>
        <v>0</v>
      </c>
      <c r="N37" s="223"/>
      <c r="O37" s="224"/>
      <c r="P37" s="224"/>
      <c r="Q37" s="224"/>
      <c r="R37" s="224"/>
      <c r="S37" s="225"/>
      <c r="T37" s="226">
        <f t="shared" si="2"/>
        <v>7.0000000000000007E-2</v>
      </c>
      <c r="U37" s="227"/>
      <c r="V37" s="228" t="str">
        <f t="shared" si="5"/>
        <v>0</v>
      </c>
      <c r="W37" s="509"/>
      <c r="X37" s="229">
        <f t="shared" si="6"/>
        <v>0</v>
      </c>
    </row>
    <row r="38" spans="1:24" ht="18.75" customHeight="1">
      <c r="A38" s="503"/>
      <c r="B38" s="506"/>
      <c r="C38" s="216"/>
      <c r="D38" s="216" t="s">
        <v>201</v>
      </c>
      <c r="E38" s="217">
        <v>180</v>
      </c>
      <c r="F38" s="218">
        <f t="shared" si="3"/>
        <v>36</v>
      </c>
      <c r="G38" s="219">
        <f t="shared" si="0"/>
        <v>100</v>
      </c>
      <c r="H38" s="219">
        <f t="shared" si="1"/>
        <v>3.3333333333333333E-2</v>
      </c>
      <c r="I38" s="216"/>
      <c r="J38" s="220"/>
      <c r="K38" s="220"/>
      <c r="L38" s="221"/>
      <c r="M38" s="222">
        <f t="shared" si="4"/>
        <v>0</v>
      </c>
      <c r="N38" s="223"/>
      <c r="O38" s="224"/>
      <c r="P38" s="224"/>
      <c r="Q38" s="224"/>
      <c r="R38" s="224"/>
      <c r="S38" s="225"/>
      <c r="T38" s="226">
        <f t="shared" si="2"/>
        <v>6.6666666666666666E-2</v>
      </c>
      <c r="U38" s="227"/>
      <c r="V38" s="228" t="str">
        <f t="shared" si="5"/>
        <v>0</v>
      </c>
      <c r="W38" s="509"/>
      <c r="X38" s="229">
        <f t="shared" si="6"/>
        <v>0</v>
      </c>
    </row>
    <row r="39" spans="1:24" ht="18.75" customHeight="1">
      <c r="A39" s="503"/>
      <c r="B39" s="506"/>
      <c r="C39" s="216"/>
      <c r="D39" s="216" t="s">
        <v>202</v>
      </c>
      <c r="E39" s="217">
        <v>120</v>
      </c>
      <c r="F39" s="218">
        <f t="shared" si="3"/>
        <v>24</v>
      </c>
      <c r="G39" s="219">
        <f t="shared" si="0"/>
        <v>66.666666666666671</v>
      </c>
      <c r="H39" s="219">
        <f t="shared" si="1"/>
        <v>2.2222222222222223E-2</v>
      </c>
      <c r="I39" s="216"/>
      <c r="J39" s="220"/>
      <c r="K39" s="220"/>
      <c r="L39" s="221"/>
      <c r="M39" s="222">
        <f t="shared" si="4"/>
        <v>0</v>
      </c>
      <c r="N39" s="223"/>
      <c r="O39" s="224"/>
      <c r="P39" s="224"/>
      <c r="Q39" s="224"/>
      <c r="R39" s="224"/>
      <c r="S39" s="225"/>
      <c r="T39" s="226">
        <f t="shared" si="2"/>
        <v>4.4444444444444446E-2</v>
      </c>
      <c r="U39" s="227"/>
      <c r="V39" s="228" t="str">
        <f t="shared" si="5"/>
        <v>0</v>
      </c>
      <c r="W39" s="509"/>
      <c r="X39" s="229">
        <f t="shared" si="6"/>
        <v>0</v>
      </c>
    </row>
    <row r="40" spans="1:24" ht="18.75" customHeight="1">
      <c r="A40" s="503"/>
      <c r="B40" s="506"/>
      <c r="C40" s="216"/>
      <c r="D40" s="216" t="s">
        <v>203</v>
      </c>
      <c r="E40" s="217">
        <v>165</v>
      </c>
      <c r="F40" s="218">
        <f t="shared" si="3"/>
        <v>33</v>
      </c>
      <c r="G40" s="219">
        <f t="shared" si="0"/>
        <v>91.666666666666671</v>
      </c>
      <c r="H40" s="219">
        <f t="shared" si="1"/>
        <v>3.0555555555555558E-2</v>
      </c>
      <c r="I40" s="216"/>
      <c r="J40" s="220"/>
      <c r="K40" s="220"/>
      <c r="L40" s="221"/>
      <c r="M40" s="222">
        <f t="shared" si="4"/>
        <v>0</v>
      </c>
      <c r="N40" s="223"/>
      <c r="O40" s="224"/>
      <c r="P40" s="224"/>
      <c r="Q40" s="224"/>
      <c r="R40" s="224"/>
      <c r="S40" s="225"/>
      <c r="T40" s="226">
        <f t="shared" si="2"/>
        <v>6.1111111111111116E-2</v>
      </c>
      <c r="U40" s="227"/>
      <c r="V40" s="228" t="str">
        <f t="shared" si="5"/>
        <v>0</v>
      </c>
      <c r="W40" s="509"/>
      <c r="X40" s="229">
        <f t="shared" si="6"/>
        <v>0</v>
      </c>
    </row>
    <row r="41" spans="1:24" ht="18.75" customHeight="1">
      <c r="A41" s="503"/>
      <c r="B41" s="506"/>
      <c r="C41" s="216"/>
      <c r="D41" s="216" t="s">
        <v>204</v>
      </c>
      <c r="E41" s="217">
        <v>100</v>
      </c>
      <c r="F41" s="218">
        <f t="shared" si="3"/>
        <v>20</v>
      </c>
      <c r="G41" s="219">
        <f t="shared" si="0"/>
        <v>55.555555555555557</v>
      </c>
      <c r="H41" s="219">
        <f t="shared" si="1"/>
        <v>1.8518518518518517E-2</v>
      </c>
      <c r="I41" s="216"/>
      <c r="J41" s="220"/>
      <c r="K41" s="220"/>
      <c r="L41" s="221"/>
      <c r="M41" s="222">
        <f t="shared" si="4"/>
        <v>0</v>
      </c>
      <c r="N41" s="223"/>
      <c r="O41" s="224"/>
      <c r="P41" s="224"/>
      <c r="Q41" s="224"/>
      <c r="R41" s="224"/>
      <c r="S41" s="225"/>
      <c r="T41" s="226">
        <f t="shared" si="2"/>
        <v>3.7037037037037035E-2</v>
      </c>
      <c r="U41" s="227"/>
      <c r="V41" s="228" t="str">
        <f t="shared" si="5"/>
        <v>0</v>
      </c>
      <c r="W41" s="509"/>
      <c r="X41" s="229">
        <f t="shared" si="6"/>
        <v>0</v>
      </c>
    </row>
    <row r="42" spans="1:24" ht="18.75" customHeight="1">
      <c r="A42" s="503"/>
      <c r="B42" s="506"/>
      <c r="C42" s="216"/>
      <c r="D42" s="216" t="s">
        <v>205</v>
      </c>
      <c r="E42" s="217">
        <v>300</v>
      </c>
      <c r="F42" s="218">
        <f t="shared" si="3"/>
        <v>60</v>
      </c>
      <c r="G42" s="219">
        <f t="shared" si="0"/>
        <v>166.66666666666666</v>
      </c>
      <c r="H42" s="219">
        <f t="shared" si="1"/>
        <v>5.5555555555555552E-2</v>
      </c>
      <c r="I42" s="216"/>
      <c r="J42" s="220"/>
      <c r="K42" s="220"/>
      <c r="L42" s="221"/>
      <c r="M42" s="222">
        <f t="shared" si="4"/>
        <v>0</v>
      </c>
      <c r="N42" s="223"/>
      <c r="O42" s="224"/>
      <c r="P42" s="224"/>
      <c r="Q42" s="224"/>
      <c r="R42" s="224"/>
      <c r="S42" s="225"/>
      <c r="T42" s="226">
        <f t="shared" si="2"/>
        <v>0.1111111111111111</v>
      </c>
      <c r="U42" s="227"/>
      <c r="V42" s="228" t="str">
        <f t="shared" si="5"/>
        <v>0</v>
      </c>
      <c r="W42" s="509"/>
      <c r="X42" s="229">
        <f t="shared" si="6"/>
        <v>0</v>
      </c>
    </row>
    <row r="43" spans="1:24" ht="18.75" customHeight="1">
      <c r="A43" s="503"/>
      <c r="B43" s="506"/>
      <c r="C43" s="216"/>
      <c r="D43" s="216" t="s">
        <v>206</v>
      </c>
      <c r="E43" s="217">
        <v>230</v>
      </c>
      <c r="F43" s="218">
        <f t="shared" si="3"/>
        <v>46</v>
      </c>
      <c r="G43" s="219">
        <f t="shared" si="0"/>
        <v>127.77777777777777</v>
      </c>
      <c r="H43" s="219">
        <f t="shared" si="1"/>
        <v>4.2592592592592592E-2</v>
      </c>
      <c r="I43" s="216"/>
      <c r="J43" s="220"/>
      <c r="K43" s="220"/>
      <c r="L43" s="221"/>
      <c r="M43" s="222">
        <f t="shared" si="4"/>
        <v>0</v>
      </c>
      <c r="N43" s="223"/>
      <c r="O43" s="224"/>
      <c r="P43" s="224"/>
      <c r="Q43" s="224"/>
      <c r="R43" s="224"/>
      <c r="S43" s="225"/>
      <c r="T43" s="226">
        <f t="shared" si="2"/>
        <v>8.5185185185185183E-2</v>
      </c>
      <c r="U43" s="227"/>
      <c r="V43" s="228" t="str">
        <f t="shared" si="5"/>
        <v>0</v>
      </c>
      <c r="W43" s="509"/>
      <c r="X43" s="229">
        <f t="shared" si="6"/>
        <v>0</v>
      </c>
    </row>
    <row r="44" spans="1:24" ht="18.75" customHeight="1">
      <c r="A44" s="503"/>
      <c r="B44" s="506"/>
      <c r="C44" s="216"/>
      <c r="D44" s="216"/>
      <c r="E44" s="217"/>
      <c r="F44" s="218">
        <f t="shared" si="3"/>
        <v>0</v>
      </c>
      <c r="G44" s="219">
        <f t="shared" si="0"/>
        <v>0</v>
      </c>
      <c r="H44" s="219">
        <f t="shared" si="1"/>
        <v>0</v>
      </c>
      <c r="I44" s="216"/>
      <c r="J44" s="220"/>
      <c r="K44" s="220"/>
      <c r="L44" s="221"/>
      <c r="M44" s="222">
        <f t="shared" si="4"/>
        <v>0</v>
      </c>
      <c r="N44" s="223"/>
      <c r="O44" s="224"/>
      <c r="P44" s="224"/>
      <c r="Q44" s="224"/>
      <c r="R44" s="224"/>
      <c r="S44" s="225"/>
      <c r="T44" s="226">
        <f t="shared" si="2"/>
        <v>0</v>
      </c>
      <c r="U44" s="227"/>
      <c r="V44" s="228" t="str">
        <f t="shared" si="5"/>
        <v>0</v>
      </c>
      <c r="W44" s="509"/>
      <c r="X44" s="229">
        <f t="shared" si="6"/>
        <v>0</v>
      </c>
    </row>
    <row r="45" spans="1:24" ht="18.75" customHeight="1">
      <c r="A45" s="503"/>
      <c r="B45" s="506"/>
      <c r="C45" s="216"/>
      <c r="D45" s="216" t="s">
        <v>207</v>
      </c>
      <c r="E45" s="217">
        <v>45</v>
      </c>
      <c r="F45" s="218">
        <f t="shared" si="3"/>
        <v>9</v>
      </c>
      <c r="G45" s="219">
        <f t="shared" si="0"/>
        <v>25</v>
      </c>
      <c r="H45" s="219">
        <f t="shared" si="1"/>
        <v>8.3333333333333332E-3</v>
      </c>
      <c r="I45" s="216"/>
      <c r="J45" s="220"/>
      <c r="K45" s="220"/>
      <c r="L45" s="221"/>
      <c r="M45" s="222">
        <f t="shared" si="4"/>
        <v>0</v>
      </c>
      <c r="N45" s="223"/>
      <c r="O45" s="224"/>
      <c r="P45" s="224"/>
      <c r="Q45" s="224"/>
      <c r="R45" s="224"/>
      <c r="S45" s="225"/>
      <c r="T45" s="226">
        <f t="shared" si="2"/>
        <v>1.6666666666666666E-2</v>
      </c>
      <c r="U45" s="227"/>
      <c r="V45" s="228" t="str">
        <f t="shared" si="5"/>
        <v>0</v>
      </c>
      <c r="W45" s="509"/>
      <c r="X45" s="229">
        <f t="shared" si="6"/>
        <v>0</v>
      </c>
    </row>
    <row r="46" spans="1:24" ht="18.75" customHeight="1">
      <c r="A46" s="503"/>
      <c r="B46" s="506"/>
      <c r="C46" s="216"/>
      <c r="D46" s="216" t="s">
        <v>208</v>
      </c>
      <c r="E46" s="217">
        <v>90</v>
      </c>
      <c r="F46" s="218">
        <f t="shared" si="3"/>
        <v>18</v>
      </c>
      <c r="G46" s="219">
        <f t="shared" si="0"/>
        <v>50</v>
      </c>
      <c r="H46" s="219">
        <f t="shared" si="1"/>
        <v>1.6666666666666666E-2</v>
      </c>
      <c r="I46" s="216"/>
      <c r="J46" s="220"/>
      <c r="K46" s="220"/>
      <c r="L46" s="221"/>
      <c r="M46" s="222">
        <f t="shared" si="4"/>
        <v>0</v>
      </c>
      <c r="N46" s="223"/>
      <c r="O46" s="224"/>
      <c r="P46" s="224"/>
      <c r="Q46" s="224"/>
      <c r="R46" s="224"/>
      <c r="S46" s="225"/>
      <c r="T46" s="226">
        <f t="shared" si="2"/>
        <v>3.3333333333333333E-2</v>
      </c>
      <c r="U46" s="227"/>
      <c r="V46" s="228" t="str">
        <f t="shared" si="5"/>
        <v>0</v>
      </c>
      <c r="W46" s="509"/>
      <c r="X46" s="229">
        <f t="shared" si="6"/>
        <v>0</v>
      </c>
    </row>
    <row r="47" spans="1:24" ht="18.75" customHeight="1">
      <c r="A47" s="503"/>
      <c r="B47" s="506"/>
      <c r="C47" s="216"/>
      <c r="D47" s="231" t="s">
        <v>209</v>
      </c>
      <c r="E47" s="217">
        <v>30</v>
      </c>
      <c r="F47" s="218">
        <f t="shared" si="3"/>
        <v>6</v>
      </c>
      <c r="G47" s="219">
        <f t="shared" si="0"/>
        <v>16.666666666666668</v>
      </c>
      <c r="H47" s="219">
        <f t="shared" si="1"/>
        <v>5.5555555555555558E-3</v>
      </c>
      <c r="I47" s="231"/>
      <c r="J47" s="220"/>
      <c r="K47" s="220"/>
      <c r="L47" s="221"/>
      <c r="M47" s="222">
        <f t="shared" si="4"/>
        <v>0</v>
      </c>
      <c r="N47" s="223"/>
      <c r="O47" s="224"/>
      <c r="P47" s="224"/>
      <c r="Q47" s="224"/>
      <c r="R47" s="224"/>
      <c r="S47" s="225"/>
      <c r="T47" s="226">
        <f t="shared" si="2"/>
        <v>1.1111111111111112E-2</v>
      </c>
      <c r="U47" s="227"/>
      <c r="V47" s="228" t="str">
        <f t="shared" si="5"/>
        <v>0</v>
      </c>
      <c r="W47" s="509"/>
      <c r="X47" s="229">
        <f t="shared" si="6"/>
        <v>0</v>
      </c>
    </row>
    <row r="48" spans="1:24" ht="18.75" customHeight="1">
      <c r="A48" s="503"/>
      <c r="B48" s="506"/>
      <c r="C48" s="216"/>
      <c r="D48" s="216" t="s">
        <v>210</v>
      </c>
      <c r="E48" s="217">
        <v>40</v>
      </c>
      <c r="F48" s="218">
        <f t="shared" si="3"/>
        <v>8</v>
      </c>
      <c r="G48" s="219">
        <f t="shared" si="0"/>
        <v>22.222222222222221</v>
      </c>
      <c r="H48" s="219">
        <f t="shared" si="1"/>
        <v>7.4074074074074068E-3</v>
      </c>
      <c r="I48" s="216"/>
      <c r="J48" s="220"/>
      <c r="K48" s="220"/>
      <c r="L48" s="221"/>
      <c r="M48" s="222">
        <f t="shared" si="4"/>
        <v>0</v>
      </c>
      <c r="N48" s="223"/>
      <c r="O48" s="224"/>
      <c r="P48" s="224"/>
      <c r="Q48" s="224"/>
      <c r="R48" s="224"/>
      <c r="S48" s="225"/>
      <c r="T48" s="226">
        <f t="shared" si="2"/>
        <v>1.4814814814814814E-2</v>
      </c>
      <c r="U48" s="227"/>
      <c r="V48" s="228" t="str">
        <f t="shared" si="5"/>
        <v>0</v>
      </c>
      <c r="W48" s="509"/>
      <c r="X48" s="229">
        <f t="shared" si="6"/>
        <v>0</v>
      </c>
    </row>
    <row r="49" spans="1:24" ht="18.75" customHeight="1">
      <c r="A49" s="503"/>
      <c r="B49" s="506"/>
      <c r="C49" s="216"/>
      <c r="D49" s="216" t="s">
        <v>211</v>
      </c>
      <c r="E49" s="217">
        <v>300</v>
      </c>
      <c r="F49" s="218">
        <f t="shared" si="3"/>
        <v>60</v>
      </c>
      <c r="G49" s="219">
        <f t="shared" si="0"/>
        <v>166.66666666666666</v>
      </c>
      <c r="H49" s="219">
        <f t="shared" si="1"/>
        <v>5.5555555555555552E-2</v>
      </c>
      <c r="I49" s="216"/>
      <c r="J49" s="220"/>
      <c r="K49" s="220"/>
      <c r="L49" s="221"/>
      <c r="M49" s="222">
        <f t="shared" si="4"/>
        <v>0</v>
      </c>
      <c r="N49" s="223"/>
      <c r="O49" s="224"/>
      <c r="P49" s="224"/>
      <c r="Q49" s="224"/>
      <c r="R49" s="224"/>
      <c r="S49" s="225"/>
      <c r="T49" s="226">
        <f t="shared" si="2"/>
        <v>0.1111111111111111</v>
      </c>
      <c r="U49" s="227"/>
      <c r="V49" s="228" t="str">
        <f t="shared" si="5"/>
        <v>0</v>
      </c>
      <c r="W49" s="509"/>
      <c r="X49" s="229">
        <f t="shared" si="6"/>
        <v>0</v>
      </c>
    </row>
    <row r="50" spans="1:24" ht="18.75" customHeight="1">
      <c r="A50" s="503"/>
      <c r="B50" s="506"/>
      <c r="C50" s="216"/>
      <c r="D50" s="216" t="s">
        <v>212</v>
      </c>
      <c r="E50" s="217">
        <v>200</v>
      </c>
      <c r="F50" s="218">
        <f t="shared" si="3"/>
        <v>40</v>
      </c>
      <c r="G50" s="219">
        <f t="shared" si="0"/>
        <v>111.11111111111111</v>
      </c>
      <c r="H50" s="219">
        <f t="shared" si="1"/>
        <v>3.7037037037037035E-2</v>
      </c>
      <c r="I50" s="216"/>
      <c r="J50" s="220"/>
      <c r="K50" s="220"/>
      <c r="L50" s="221"/>
      <c r="M50" s="222">
        <f t="shared" si="4"/>
        <v>0</v>
      </c>
      <c r="N50" s="223"/>
      <c r="O50" s="224"/>
      <c r="P50" s="224"/>
      <c r="Q50" s="224"/>
      <c r="R50" s="224"/>
      <c r="S50" s="225"/>
      <c r="T50" s="226">
        <f t="shared" si="2"/>
        <v>7.407407407407407E-2</v>
      </c>
      <c r="U50" s="227"/>
      <c r="V50" s="228" t="str">
        <f t="shared" si="5"/>
        <v>0</v>
      </c>
      <c r="W50" s="509"/>
      <c r="X50" s="229">
        <f t="shared" si="6"/>
        <v>0</v>
      </c>
    </row>
    <row r="51" spans="1:24" ht="18.75" customHeight="1">
      <c r="A51" s="503"/>
      <c r="B51" s="506"/>
      <c r="C51" s="216"/>
      <c r="D51" s="358" t="s">
        <v>213</v>
      </c>
      <c r="E51" s="217">
        <v>1710</v>
      </c>
      <c r="F51" s="218">
        <f t="shared" si="3"/>
        <v>342</v>
      </c>
      <c r="G51" s="219">
        <f t="shared" si="0"/>
        <v>950</v>
      </c>
      <c r="H51" s="219">
        <f t="shared" si="1"/>
        <v>0.31666666666666665</v>
      </c>
      <c r="I51" s="216" t="s">
        <v>214</v>
      </c>
      <c r="J51" s="216" t="s">
        <v>214</v>
      </c>
      <c r="K51" s="220"/>
      <c r="L51" s="221">
        <f>SUM(G45:G76)</f>
        <v>3232.2222222222222</v>
      </c>
      <c r="M51" s="222">
        <f t="shared" si="4"/>
        <v>64.644444444444446</v>
      </c>
      <c r="N51" s="223" t="s">
        <v>215</v>
      </c>
      <c r="O51" s="224" t="s">
        <v>178</v>
      </c>
      <c r="P51" s="224"/>
      <c r="Q51" s="224" t="s">
        <v>179</v>
      </c>
      <c r="R51" s="224"/>
      <c r="S51" s="225"/>
      <c r="T51" s="226">
        <f t="shared" si="2"/>
        <v>0.6333333333333333</v>
      </c>
      <c r="U51" s="227">
        <f>SUM(T45:T76)</f>
        <v>2.1548148148148147</v>
      </c>
      <c r="V51" s="228" t="str">
        <f t="shared" si="5"/>
        <v>2</v>
      </c>
      <c r="W51" s="509"/>
      <c r="X51" s="229">
        <f t="shared" si="6"/>
        <v>1</v>
      </c>
    </row>
    <row r="52" spans="1:24" ht="18.75" customHeight="1">
      <c r="A52" s="503"/>
      <c r="B52" s="506"/>
      <c r="C52" s="216"/>
      <c r="D52" s="358" t="s">
        <v>216</v>
      </c>
      <c r="E52" s="217">
        <v>100</v>
      </c>
      <c r="F52" s="218">
        <f t="shared" si="3"/>
        <v>20</v>
      </c>
      <c r="G52" s="219">
        <f t="shared" si="0"/>
        <v>55.555555555555557</v>
      </c>
      <c r="H52" s="219">
        <f t="shared" si="1"/>
        <v>1.8518518518518517E-2</v>
      </c>
      <c r="I52" s="216"/>
      <c r="J52" s="216"/>
      <c r="K52" s="220"/>
      <c r="L52" s="221"/>
      <c r="M52" s="222">
        <f t="shared" si="4"/>
        <v>0</v>
      </c>
      <c r="N52" s="223"/>
      <c r="O52" s="224"/>
      <c r="P52" s="224"/>
      <c r="Q52" s="224"/>
      <c r="R52" s="224"/>
      <c r="S52" s="225"/>
      <c r="T52" s="226">
        <f t="shared" si="2"/>
        <v>3.7037037037037035E-2</v>
      </c>
      <c r="U52" s="227"/>
      <c r="V52" s="228" t="str">
        <f t="shared" si="5"/>
        <v>0</v>
      </c>
      <c r="W52" s="509"/>
      <c r="X52" s="229">
        <f t="shared" si="6"/>
        <v>0</v>
      </c>
    </row>
    <row r="53" spans="1:24" ht="18.75" customHeight="1">
      <c r="A53" s="503"/>
      <c r="B53" s="506"/>
      <c r="C53" s="216"/>
      <c r="D53" s="216" t="s">
        <v>217</v>
      </c>
      <c r="E53" s="217">
        <v>140</v>
      </c>
      <c r="F53" s="218">
        <f t="shared" si="3"/>
        <v>28</v>
      </c>
      <c r="G53" s="219">
        <f t="shared" si="0"/>
        <v>77.777777777777771</v>
      </c>
      <c r="H53" s="219">
        <f t="shared" si="1"/>
        <v>2.5925925925925925E-2</v>
      </c>
      <c r="I53" s="216"/>
      <c r="J53" s="220"/>
      <c r="K53" s="220"/>
      <c r="L53" s="221"/>
      <c r="M53" s="222">
        <f t="shared" si="4"/>
        <v>0</v>
      </c>
      <c r="N53" s="223"/>
      <c r="O53" s="224"/>
      <c r="P53" s="224"/>
      <c r="Q53" s="224"/>
      <c r="R53" s="224"/>
      <c r="S53" s="225"/>
      <c r="T53" s="226">
        <f t="shared" si="2"/>
        <v>5.185185185185185E-2</v>
      </c>
      <c r="U53" s="227"/>
      <c r="V53" s="228" t="str">
        <f t="shared" si="5"/>
        <v>0</v>
      </c>
      <c r="W53" s="509"/>
      <c r="X53" s="229">
        <f t="shared" si="6"/>
        <v>0</v>
      </c>
    </row>
    <row r="54" spans="1:24" ht="18.75" customHeight="1">
      <c r="A54" s="503"/>
      <c r="B54" s="506"/>
      <c r="C54" s="216"/>
      <c r="D54" s="216" t="s">
        <v>218</v>
      </c>
      <c r="E54" s="217">
        <v>100</v>
      </c>
      <c r="F54" s="218">
        <f t="shared" si="3"/>
        <v>20</v>
      </c>
      <c r="G54" s="219">
        <f t="shared" si="0"/>
        <v>55.555555555555557</v>
      </c>
      <c r="H54" s="219">
        <f t="shared" si="1"/>
        <v>1.8518518518518517E-2</v>
      </c>
      <c r="I54" s="216"/>
      <c r="J54" s="220"/>
      <c r="K54" s="220"/>
      <c r="L54" s="221"/>
      <c r="M54" s="222">
        <f t="shared" si="4"/>
        <v>0</v>
      </c>
      <c r="N54" s="223"/>
      <c r="O54" s="224"/>
      <c r="P54" s="224"/>
      <c r="Q54" s="224"/>
      <c r="R54" s="224"/>
      <c r="S54" s="225"/>
      <c r="T54" s="226">
        <f t="shared" si="2"/>
        <v>3.7037037037037035E-2</v>
      </c>
      <c r="U54" s="227"/>
      <c r="V54" s="228" t="str">
        <f t="shared" si="5"/>
        <v>0</v>
      </c>
      <c r="W54" s="509"/>
      <c r="X54" s="229">
        <f t="shared" si="6"/>
        <v>0</v>
      </c>
    </row>
    <row r="55" spans="1:24" ht="18.75" customHeight="1">
      <c r="A55" s="503"/>
      <c r="B55" s="506"/>
      <c r="C55" s="216"/>
      <c r="D55" s="216" t="s">
        <v>219</v>
      </c>
      <c r="E55" s="217">
        <v>120</v>
      </c>
      <c r="F55" s="218">
        <f t="shared" si="3"/>
        <v>24</v>
      </c>
      <c r="G55" s="219">
        <f t="shared" si="0"/>
        <v>66.666666666666671</v>
      </c>
      <c r="H55" s="219">
        <f t="shared" si="1"/>
        <v>2.2222222222222223E-2</v>
      </c>
      <c r="I55" s="216"/>
      <c r="J55" s="220"/>
      <c r="K55" s="220"/>
      <c r="L55" s="221"/>
      <c r="M55" s="222">
        <f t="shared" si="4"/>
        <v>0</v>
      </c>
      <c r="N55" s="223"/>
      <c r="O55" s="224"/>
      <c r="P55" s="224"/>
      <c r="Q55" s="224"/>
      <c r="R55" s="224"/>
      <c r="S55" s="225"/>
      <c r="T55" s="226">
        <f t="shared" si="2"/>
        <v>4.4444444444444446E-2</v>
      </c>
      <c r="U55" s="227"/>
      <c r="V55" s="228" t="str">
        <f t="shared" si="5"/>
        <v>0</v>
      </c>
      <c r="W55" s="509"/>
      <c r="X55" s="229">
        <f t="shared" si="6"/>
        <v>0</v>
      </c>
    </row>
    <row r="56" spans="1:24" ht="18.75" customHeight="1">
      <c r="A56" s="503"/>
      <c r="B56" s="506"/>
      <c r="C56" s="216"/>
      <c r="D56" s="216" t="s">
        <v>220</v>
      </c>
      <c r="E56" s="217">
        <v>80</v>
      </c>
      <c r="F56" s="218">
        <f t="shared" si="3"/>
        <v>16</v>
      </c>
      <c r="G56" s="219">
        <f t="shared" si="0"/>
        <v>44.444444444444443</v>
      </c>
      <c r="H56" s="219">
        <f t="shared" si="1"/>
        <v>1.4814814814814814E-2</v>
      </c>
      <c r="I56" s="216"/>
      <c r="J56" s="220"/>
      <c r="K56" s="220"/>
      <c r="L56" s="221"/>
      <c r="M56" s="222">
        <f t="shared" si="4"/>
        <v>0</v>
      </c>
      <c r="N56" s="223"/>
      <c r="O56" s="224"/>
      <c r="P56" s="224"/>
      <c r="Q56" s="224"/>
      <c r="R56" s="224"/>
      <c r="S56" s="225"/>
      <c r="T56" s="226">
        <f t="shared" si="2"/>
        <v>2.9629629629629627E-2</v>
      </c>
      <c r="U56" s="227"/>
      <c r="V56" s="228" t="str">
        <f t="shared" si="5"/>
        <v>0</v>
      </c>
      <c r="W56" s="509"/>
      <c r="X56" s="229">
        <f t="shared" si="6"/>
        <v>0</v>
      </c>
    </row>
    <row r="57" spans="1:24" ht="18.75" customHeight="1">
      <c r="A57" s="503"/>
      <c r="B57" s="506"/>
      <c r="C57" s="216"/>
      <c r="D57" s="216" t="s">
        <v>221</v>
      </c>
      <c r="E57" s="217">
        <v>40</v>
      </c>
      <c r="F57" s="218">
        <f t="shared" si="3"/>
        <v>8</v>
      </c>
      <c r="G57" s="219">
        <f t="shared" si="0"/>
        <v>22.222222222222221</v>
      </c>
      <c r="H57" s="219">
        <f t="shared" si="1"/>
        <v>7.4074074074074068E-3</v>
      </c>
      <c r="I57" s="216"/>
      <c r="J57" s="220"/>
      <c r="K57" s="220"/>
      <c r="L57" s="221"/>
      <c r="M57" s="222">
        <f t="shared" si="4"/>
        <v>0</v>
      </c>
      <c r="N57" s="223"/>
      <c r="O57" s="224"/>
      <c r="P57" s="224"/>
      <c r="Q57" s="224"/>
      <c r="R57" s="224"/>
      <c r="S57" s="225"/>
      <c r="T57" s="226">
        <f t="shared" si="2"/>
        <v>1.4814814814814814E-2</v>
      </c>
      <c r="U57" s="227"/>
      <c r="V57" s="228" t="str">
        <f t="shared" si="5"/>
        <v>0</v>
      </c>
      <c r="W57" s="509"/>
      <c r="X57" s="229">
        <f t="shared" si="6"/>
        <v>0</v>
      </c>
    </row>
    <row r="58" spans="1:24" ht="18.75" customHeight="1">
      <c r="A58" s="503"/>
      <c r="B58" s="506"/>
      <c r="C58" s="216"/>
      <c r="D58" s="358" t="s">
        <v>222</v>
      </c>
      <c r="E58" s="217">
        <v>90</v>
      </c>
      <c r="F58" s="218">
        <f t="shared" si="3"/>
        <v>18</v>
      </c>
      <c r="G58" s="219">
        <f t="shared" si="0"/>
        <v>50</v>
      </c>
      <c r="H58" s="219">
        <f t="shared" si="1"/>
        <v>1.6666666666666666E-2</v>
      </c>
      <c r="I58" s="216"/>
      <c r="J58" s="220"/>
      <c r="K58" s="220"/>
      <c r="L58" s="221"/>
      <c r="M58" s="222">
        <f t="shared" si="4"/>
        <v>0</v>
      </c>
      <c r="N58" s="223"/>
      <c r="O58" s="224"/>
      <c r="P58" s="224"/>
      <c r="Q58" s="224"/>
      <c r="R58" s="224"/>
      <c r="S58" s="225"/>
      <c r="T58" s="226">
        <f t="shared" si="2"/>
        <v>3.3333333333333333E-2</v>
      </c>
      <c r="U58" s="227"/>
      <c r="V58" s="228" t="str">
        <f t="shared" si="5"/>
        <v>0</v>
      </c>
      <c r="W58" s="509"/>
      <c r="X58" s="229">
        <f t="shared" si="6"/>
        <v>0</v>
      </c>
    </row>
    <row r="59" spans="1:24" ht="18.75" customHeight="1">
      <c r="A59" s="503"/>
      <c r="B59" s="506"/>
      <c r="C59" s="216"/>
      <c r="D59" s="216" t="s">
        <v>223</v>
      </c>
      <c r="E59" s="217">
        <v>160</v>
      </c>
      <c r="F59" s="218">
        <f t="shared" si="3"/>
        <v>32</v>
      </c>
      <c r="G59" s="219">
        <f t="shared" si="0"/>
        <v>88.888888888888886</v>
      </c>
      <c r="H59" s="219">
        <f t="shared" si="1"/>
        <v>2.9629629629629627E-2</v>
      </c>
      <c r="I59" s="217"/>
      <c r="J59" s="220"/>
      <c r="K59" s="220"/>
      <c r="L59" s="221"/>
      <c r="M59" s="222">
        <f t="shared" si="4"/>
        <v>0</v>
      </c>
      <c r="N59" s="223"/>
      <c r="O59" s="224"/>
      <c r="P59" s="224"/>
      <c r="Q59" s="224"/>
      <c r="R59" s="224"/>
      <c r="S59" s="225"/>
      <c r="T59" s="226">
        <f t="shared" si="2"/>
        <v>5.9259259259259255E-2</v>
      </c>
      <c r="U59" s="227"/>
      <c r="V59" s="228" t="str">
        <f t="shared" si="5"/>
        <v>0</v>
      </c>
      <c r="W59" s="509"/>
      <c r="X59" s="229">
        <f t="shared" si="6"/>
        <v>0</v>
      </c>
    </row>
    <row r="60" spans="1:24" ht="18.75" customHeight="1">
      <c r="A60" s="503"/>
      <c r="B60" s="506"/>
      <c r="C60" s="216"/>
      <c r="D60" s="358" t="s">
        <v>224</v>
      </c>
      <c r="E60" s="217">
        <v>80</v>
      </c>
      <c r="F60" s="218">
        <f t="shared" si="3"/>
        <v>16</v>
      </c>
      <c r="G60" s="219">
        <f t="shared" si="0"/>
        <v>44.444444444444443</v>
      </c>
      <c r="H60" s="219">
        <f t="shared" si="1"/>
        <v>1.4814814814814814E-2</v>
      </c>
      <c r="I60" s="217"/>
      <c r="J60" s="220"/>
      <c r="K60" s="220"/>
      <c r="L60" s="221"/>
      <c r="M60" s="222">
        <f t="shared" si="4"/>
        <v>0</v>
      </c>
      <c r="N60" s="223"/>
      <c r="O60" s="224"/>
      <c r="P60" s="224"/>
      <c r="Q60" s="224"/>
      <c r="R60" s="224"/>
      <c r="S60" s="225"/>
      <c r="T60" s="226">
        <f t="shared" si="2"/>
        <v>2.9629629629629627E-2</v>
      </c>
      <c r="U60" s="227"/>
      <c r="V60" s="228" t="str">
        <f t="shared" si="5"/>
        <v>0</v>
      </c>
      <c r="W60" s="509"/>
      <c r="X60" s="229">
        <f t="shared" si="6"/>
        <v>0</v>
      </c>
    </row>
    <row r="61" spans="1:24" ht="18.75" customHeight="1">
      <c r="A61" s="503"/>
      <c r="B61" s="506"/>
      <c r="C61" s="216"/>
      <c r="D61" s="358" t="s">
        <v>225</v>
      </c>
      <c r="E61" s="217">
        <v>170</v>
      </c>
      <c r="F61" s="218">
        <f t="shared" si="3"/>
        <v>34</v>
      </c>
      <c r="G61" s="219">
        <f t="shared" si="0"/>
        <v>94.444444444444443</v>
      </c>
      <c r="H61" s="219">
        <f t="shared" si="1"/>
        <v>3.1481481481481478E-2</v>
      </c>
      <c r="I61" s="217"/>
      <c r="J61" s="220"/>
      <c r="K61" s="220"/>
      <c r="L61" s="221"/>
      <c r="M61" s="222">
        <f t="shared" si="4"/>
        <v>0</v>
      </c>
      <c r="N61" s="223"/>
      <c r="O61" s="224"/>
      <c r="P61" s="224"/>
      <c r="Q61" s="224"/>
      <c r="R61" s="224"/>
      <c r="S61" s="225"/>
      <c r="T61" s="226">
        <f t="shared" si="2"/>
        <v>6.2962962962962957E-2</v>
      </c>
      <c r="U61" s="227"/>
      <c r="V61" s="228" t="str">
        <f t="shared" si="5"/>
        <v>0</v>
      </c>
      <c r="W61" s="509"/>
      <c r="X61" s="229">
        <f t="shared" si="6"/>
        <v>0</v>
      </c>
    </row>
    <row r="62" spans="1:24" ht="18.75" customHeight="1">
      <c r="A62" s="503"/>
      <c r="B62" s="506"/>
      <c r="C62" s="216"/>
      <c r="D62" s="216" t="s">
        <v>226</v>
      </c>
      <c r="E62" s="217">
        <v>90</v>
      </c>
      <c r="F62" s="218">
        <f t="shared" si="3"/>
        <v>18</v>
      </c>
      <c r="G62" s="219">
        <f t="shared" si="0"/>
        <v>50</v>
      </c>
      <c r="H62" s="219">
        <f t="shared" si="1"/>
        <v>1.6666666666666666E-2</v>
      </c>
      <c r="I62" s="217"/>
      <c r="J62" s="220"/>
      <c r="K62" s="220"/>
      <c r="L62" s="221"/>
      <c r="M62" s="222">
        <f t="shared" si="4"/>
        <v>0</v>
      </c>
      <c r="N62" s="223"/>
      <c r="O62" s="224"/>
      <c r="P62" s="224"/>
      <c r="Q62" s="224"/>
      <c r="R62" s="224"/>
      <c r="S62" s="225"/>
      <c r="T62" s="226">
        <f t="shared" si="2"/>
        <v>3.3333333333333333E-2</v>
      </c>
      <c r="U62" s="227"/>
      <c r="V62" s="228" t="str">
        <f t="shared" si="5"/>
        <v>0</v>
      </c>
      <c r="W62" s="509"/>
      <c r="X62" s="229">
        <f t="shared" si="6"/>
        <v>0</v>
      </c>
    </row>
    <row r="63" spans="1:24" ht="18.75" customHeight="1">
      <c r="A63" s="503"/>
      <c r="B63" s="506"/>
      <c r="C63" s="216"/>
      <c r="D63" s="216" t="s">
        <v>227</v>
      </c>
      <c r="E63" s="217">
        <v>110</v>
      </c>
      <c r="F63" s="218">
        <f t="shared" si="3"/>
        <v>22</v>
      </c>
      <c r="G63" s="219">
        <f t="shared" si="0"/>
        <v>61.111111111111107</v>
      </c>
      <c r="H63" s="219">
        <f t="shared" si="1"/>
        <v>2.0370370370370369E-2</v>
      </c>
      <c r="I63" s="217"/>
      <c r="J63" s="220"/>
      <c r="K63" s="220"/>
      <c r="L63" s="221"/>
      <c r="M63" s="222">
        <f t="shared" si="4"/>
        <v>0</v>
      </c>
      <c r="N63" s="223"/>
      <c r="O63" s="224"/>
      <c r="P63" s="224"/>
      <c r="Q63" s="224"/>
      <c r="R63" s="224"/>
      <c r="S63" s="225"/>
      <c r="T63" s="226">
        <f t="shared" si="2"/>
        <v>4.0740740740740737E-2</v>
      </c>
      <c r="U63" s="227"/>
      <c r="V63" s="228" t="str">
        <f t="shared" si="5"/>
        <v>0</v>
      </c>
      <c r="W63" s="509"/>
      <c r="X63" s="229">
        <f t="shared" si="6"/>
        <v>0</v>
      </c>
    </row>
    <row r="64" spans="1:24" ht="18.75" customHeight="1">
      <c r="A64" s="503"/>
      <c r="B64" s="506"/>
      <c r="C64" s="216"/>
      <c r="D64" s="216" t="s">
        <v>228</v>
      </c>
      <c r="E64" s="217">
        <v>141</v>
      </c>
      <c r="F64" s="218">
        <f t="shared" si="3"/>
        <v>28.2</v>
      </c>
      <c r="G64" s="219">
        <f t="shared" si="0"/>
        <v>78.333333333333329</v>
      </c>
      <c r="H64" s="219">
        <f t="shared" si="1"/>
        <v>2.6111111111111109E-2</v>
      </c>
      <c r="I64" s="217"/>
      <c r="J64" s="220"/>
      <c r="K64" s="220"/>
      <c r="L64" s="221"/>
      <c r="M64" s="222">
        <f t="shared" si="4"/>
        <v>0</v>
      </c>
      <c r="N64" s="223"/>
      <c r="O64" s="224"/>
      <c r="P64" s="224"/>
      <c r="Q64" s="224"/>
      <c r="R64" s="224"/>
      <c r="S64" s="225"/>
      <c r="T64" s="226">
        <f t="shared" si="2"/>
        <v>5.2222222222222218E-2</v>
      </c>
      <c r="U64" s="227"/>
      <c r="V64" s="228" t="str">
        <f t="shared" si="5"/>
        <v>0</v>
      </c>
      <c r="W64" s="509"/>
      <c r="X64" s="229">
        <f t="shared" si="6"/>
        <v>0</v>
      </c>
    </row>
    <row r="65" spans="1:24" ht="18.75" customHeight="1">
      <c r="A65" s="503"/>
      <c r="B65" s="506"/>
      <c r="C65" s="216"/>
      <c r="D65" s="216" t="s">
        <v>229</v>
      </c>
      <c r="E65" s="217">
        <v>71</v>
      </c>
      <c r="F65" s="218">
        <f t="shared" si="3"/>
        <v>14.2</v>
      </c>
      <c r="G65" s="219">
        <f t="shared" si="0"/>
        <v>39.444444444444443</v>
      </c>
      <c r="H65" s="219">
        <f t="shared" si="1"/>
        <v>1.3148148148148148E-2</v>
      </c>
      <c r="I65" s="217"/>
      <c r="J65" s="220"/>
      <c r="K65" s="220"/>
      <c r="L65" s="221"/>
      <c r="M65" s="222">
        <f t="shared" si="4"/>
        <v>0</v>
      </c>
      <c r="N65" s="223"/>
      <c r="O65" s="224"/>
      <c r="P65" s="224"/>
      <c r="Q65" s="224"/>
      <c r="R65" s="224"/>
      <c r="S65" s="225"/>
      <c r="T65" s="226">
        <f t="shared" si="2"/>
        <v>2.6296296296296297E-2</v>
      </c>
      <c r="U65" s="227"/>
      <c r="V65" s="228" t="str">
        <f t="shared" si="5"/>
        <v>0</v>
      </c>
      <c r="W65" s="509"/>
      <c r="X65" s="229">
        <f t="shared" si="6"/>
        <v>0</v>
      </c>
    </row>
    <row r="66" spans="1:24" ht="18.75" customHeight="1">
      <c r="A66" s="503"/>
      <c r="B66" s="506"/>
      <c r="C66" s="216"/>
      <c r="D66" s="216" t="s">
        <v>230</v>
      </c>
      <c r="E66" s="217">
        <v>100</v>
      </c>
      <c r="F66" s="218">
        <f t="shared" si="3"/>
        <v>20</v>
      </c>
      <c r="G66" s="219">
        <f t="shared" si="0"/>
        <v>55.555555555555557</v>
      </c>
      <c r="H66" s="219">
        <f t="shared" si="1"/>
        <v>1.8518518518518517E-2</v>
      </c>
      <c r="I66" s="217"/>
      <c r="J66" s="220"/>
      <c r="K66" s="220"/>
      <c r="L66" s="221"/>
      <c r="M66" s="222">
        <f t="shared" si="4"/>
        <v>0</v>
      </c>
      <c r="N66" s="223"/>
      <c r="O66" s="224"/>
      <c r="P66" s="224"/>
      <c r="Q66" s="224"/>
      <c r="R66" s="224"/>
      <c r="S66" s="225"/>
      <c r="T66" s="226">
        <f t="shared" si="2"/>
        <v>3.7037037037037035E-2</v>
      </c>
      <c r="U66" s="227"/>
      <c r="V66" s="228" t="str">
        <f t="shared" si="5"/>
        <v>0</v>
      </c>
      <c r="W66" s="509"/>
      <c r="X66" s="229">
        <f t="shared" si="6"/>
        <v>0</v>
      </c>
    </row>
    <row r="67" spans="1:24" ht="18.75" customHeight="1">
      <c r="A67" s="503"/>
      <c r="B67" s="506"/>
      <c r="C67" s="216"/>
      <c r="D67" s="216" t="s">
        <v>231</v>
      </c>
      <c r="E67" s="217">
        <v>205</v>
      </c>
      <c r="F67" s="218">
        <f t="shared" si="3"/>
        <v>41</v>
      </c>
      <c r="G67" s="219">
        <f t="shared" si="0"/>
        <v>113.88888888888889</v>
      </c>
      <c r="H67" s="219">
        <f t="shared" si="1"/>
        <v>3.7962962962962962E-2</v>
      </c>
      <c r="I67" s="217"/>
      <c r="J67" s="220"/>
      <c r="K67" s="220"/>
      <c r="L67" s="221"/>
      <c r="M67" s="222">
        <f t="shared" si="4"/>
        <v>0</v>
      </c>
      <c r="N67" s="223"/>
      <c r="O67" s="224"/>
      <c r="P67" s="224"/>
      <c r="Q67" s="224"/>
      <c r="R67" s="224"/>
      <c r="S67" s="225"/>
      <c r="T67" s="226">
        <f t="shared" si="2"/>
        <v>7.5925925925925924E-2</v>
      </c>
      <c r="U67" s="227"/>
      <c r="V67" s="228" t="str">
        <f t="shared" si="5"/>
        <v>0</v>
      </c>
      <c r="W67" s="509"/>
      <c r="X67" s="229">
        <f t="shared" si="6"/>
        <v>0</v>
      </c>
    </row>
    <row r="68" spans="1:24" ht="18.75" customHeight="1">
      <c r="A68" s="503"/>
      <c r="B68" s="506"/>
      <c r="C68" s="216"/>
      <c r="D68" s="216" t="s">
        <v>232</v>
      </c>
      <c r="E68" s="217">
        <v>95</v>
      </c>
      <c r="F68" s="218">
        <f t="shared" si="3"/>
        <v>19</v>
      </c>
      <c r="G68" s="219">
        <f t="shared" si="0"/>
        <v>52.777777777777779</v>
      </c>
      <c r="H68" s="219">
        <f t="shared" si="1"/>
        <v>1.7592592592592594E-2</v>
      </c>
      <c r="I68" s="217"/>
      <c r="J68" s="220"/>
      <c r="K68" s="220"/>
      <c r="L68" s="221"/>
      <c r="M68" s="222">
        <f t="shared" si="4"/>
        <v>0</v>
      </c>
      <c r="N68" s="223"/>
      <c r="O68" s="224"/>
      <c r="P68" s="224"/>
      <c r="Q68" s="224"/>
      <c r="R68" s="224"/>
      <c r="S68" s="225"/>
      <c r="T68" s="226">
        <f t="shared" si="2"/>
        <v>3.5185185185185187E-2</v>
      </c>
      <c r="U68" s="227"/>
      <c r="V68" s="228" t="str">
        <f t="shared" si="5"/>
        <v>0</v>
      </c>
      <c r="W68" s="509"/>
      <c r="X68" s="229">
        <f t="shared" si="6"/>
        <v>0</v>
      </c>
    </row>
    <row r="69" spans="1:24" ht="18.75" customHeight="1">
      <c r="A69" s="503"/>
      <c r="B69" s="506"/>
      <c r="C69" s="216"/>
      <c r="D69" s="216" t="s">
        <v>233</v>
      </c>
      <c r="E69" s="217">
        <v>250</v>
      </c>
      <c r="F69" s="218">
        <f t="shared" si="3"/>
        <v>50</v>
      </c>
      <c r="G69" s="219">
        <f t="shared" si="0"/>
        <v>138.88888888888889</v>
      </c>
      <c r="H69" s="219">
        <f t="shared" si="1"/>
        <v>4.6296296296296294E-2</v>
      </c>
      <c r="I69" s="217"/>
      <c r="J69" s="220"/>
      <c r="K69" s="220"/>
      <c r="L69" s="221"/>
      <c r="M69" s="222">
        <f t="shared" si="4"/>
        <v>0</v>
      </c>
      <c r="N69" s="223"/>
      <c r="O69" s="224"/>
      <c r="P69" s="224"/>
      <c r="Q69" s="224"/>
      <c r="R69" s="224"/>
      <c r="S69" s="225"/>
      <c r="T69" s="226">
        <f t="shared" si="2"/>
        <v>9.2592592592592587E-2</v>
      </c>
      <c r="U69" s="227"/>
      <c r="V69" s="228" t="str">
        <f t="shared" si="5"/>
        <v>0</v>
      </c>
      <c r="W69" s="509"/>
      <c r="X69" s="229">
        <f t="shared" si="6"/>
        <v>0</v>
      </c>
    </row>
    <row r="70" spans="1:24" ht="18.75" customHeight="1">
      <c r="A70" s="503"/>
      <c r="B70" s="506"/>
      <c r="C70" s="216"/>
      <c r="D70" s="216" t="s">
        <v>234</v>
      </c>
      <c r="E70" s="217">
        <v>150</v>
      </c>
      <c r="F70" s="218">
        <f t="shared" si="3"/>
        <v>30</v>
      </c>
      <c r="G70" s="219">
        <f t="shared" si="0"/>
        <v>83.333333333333329</v>
      </c>
      <c r="H70" s="219">
        <f t="shared" si="1"/>
        <v>2.7777777777777776E-2</v>
      </c>
      <c r="I70" s="217"/>
      <c r="J70" s="220"/>
      <c r="K70" s="220"/>
      <c r="L70" s="221"/>
      <c r="M70" s="222">
        <f t="shared" si="4"/>
        <v>0</v>
      </c>
      <c r="N70" s="223"/>
      <c r="O70" s="224"/>
      <c r="P70" s="224"/>
      <c r="Q70" s="224"/>
      <c r="R70" s="224"/>
      <c r="S70" s="225"/>
      <c r="T70" s="226">
        <f t="shared" si="2"/>
        <v>5.5555555555555552E-2</v>
      </c>
      <c r="U70" s="227"/>
      <c r="V70" s="228" t="str">
        <f t="shared" si="5"/>
        <v>0</v>
      </c>
      <c r="W70" s="509"/>
      <c r="X70" s="229">
        <f t="shared" si="6"/>
        <v>0</v>
      </c>
    </row>
    <row r="71" spans="1:24" ht="18.75" customHeight="1">
      <c r="A71" s="503"/>
      <c r="B71" s="506"/>
      <c r="C71" s="216"/>
      <c r="D71" s="216" t="s">
        <v>235</v>
      </c>
      <c r="E71" s="217">
        <v>500</v>
      </c>
      <c r="F71" s="218">
        <f t="shared" si="3"/>
        <v>100</v>
      </c>
      <c r="G71" s="219">
        <f t="shared" si="0"/>
        <v>277.77777777777777</v>
      </c>
      <c r="H71" s="219">
        <f t="shared" si="1"/>
        <v>9.2592592592592587E-2</v>
      </c>
      <c r="I71" s="217"/>
      <c r="J71" s="220"/>
      <c r="K71" s="220"/>
      <c r="L71" s="221"/>
      <c r="M71" s="222">
        <f t="shared" si="4"/>
        <v>0</v>
      </c>
      <c r="N71" s="223"/>
      <c r="O71" s="224"/>
      <c r="P71" s="224"/>
      <c r="Q71" s="224"/>
      <c r="R71" s="224"/>
      <c r="S71" s="225"/>
      <c r="T71" s="226">
        <f t="shared" si="2"/>
        <v>0.18518518518518517</v>
      </c>
      <c r="U71" s="227"/>
      <c r="V71" s="228" t="str">
        <f t="shared" si="5"/>
        <v>0</v>
      </c>
      <c r="W71" s="509"/>
      <c r="X71" s="229">
        <f t="shared" si="6"/>
        <v>0</v>
      </c>
    </row>
    <row r="72" spans="1:24" ht="18.75" customHeight="1">
      <c r="A72" s="503"/>
      <c r="B72" s="506"/>
      <c r="C72" s="216"/>
      <c r="D72" s="216" t="s">
        <v>236</v>
      </c>
      <c r="E72" s="217">
        <v>151</v>
      </c>
      <c r="F72" s="218">
        <f t="shared" si="3"/>
        <v>30.2</v>
      </c>
      <c r="G72" s="219">
        <f t="shared" si="0"/>
        <v>83.888888888888886</v>
      </c>
      <c r="H72" s="219">
        <f t="shared" si="1"/>
        <v>2.796296296296296E-2</v>
      </c>
      <c r="I72" s="217"/>
      <c r="J72" s="220"/>
      <c r="K72" s="220"/>
      <c r="L72" s="221"/>
      <c r="M72" s="222">
        <f t="shared" si="4"/>
        <v>0</v>
      </c>
      <c r="N72" s="223"/>
      <c r="O72" s="224"/>
      <c r="P72" s="224"/>
      <c r="Q72" s="224"/>
      <c r="R72" s="224"/>
      <c r="S72" s="225"/>
      <c r="T72" s="226">
        <f t="shared" si="2"/>
        <v>5.5925925925925921E-2</v>
      </c>
      <c r="U72" s="227"/>
      <c r="V72" s="228" t="str">
        <f t="shared" si="5"/>
        <v>0</v>
      </c>
      <c r="W72" s="509"/>
      <c r="X72" s="229">
        <f t="shared" si="6"/>
        <v>0</v>
      </c>
    </row>
    <row r="73" spans="1:24" ht="18.75" customHeight="1">
      <c r="A73" s="503"/>
      <c r="B73" s="506"/>
      <c r="C73" s="216"/>
      <c r="D73" s="216" t="s">
        <v>237</v>
      </c>
      <c r="E73" s="217">
        <v>150</v>
      </c>
      <c r="F73" s="218">
        <f t="shared" si="3"/>
        <v>30</v>
      </c>
      <c r="G73" s="219">
        <f t="shared" si="0"/>
        <v>83.333333333333329</v>
      </c>
      <c r="H73" s="219">
        <f t="shared" si="1"/>
        <v>2.7777777777777776E-2</v>
      </c>
      <c r="I73" s="217"/>
      <c r="J73" s="220"/>
      <c r="K73" s="220"/>
      <c r="L73" s="221"/>
      <c r="M73" s="222">
        <f t="shared" si="4"/>
        <v>0</v>
      </c>
      <c r="N73" s="223"/>
      <c r="O73" s="224"/>
      <c r="P73" s="224"/>
      <c r="Q73" s="224"/>
      <c r="R73" s="224"/>
      <c r="S73" s="225"/>
      <c r="T73" s="226">
        <f t="shared" si="2"/>
        <v>5.5555555555555552E-2</v>
      </c>
      <c r="U73" s="227"/>
      <c r="V73" s="228" t="str">
        <f t="shared" si="5"/>
        <v>0</v>
      </c>
      <c r="W73" s="509"/>
      <c r="X73" s="229">
        <f t="shared" si="6"/>
        <v>0</v>
      </c>
    </row>
    <row r="74" spans="1:24" ht="18.75" customHeight="1">
      <c r="A74" s="503"/>
      <c r="B74" s="506"/>
      <c r="C74" s="216"/>
      <c r="D74" s="216" t="s">
        <v>238</v>
      </c>
      <c r="E74" s="217">
        <v>50</v>
      </c>
      <c r="F74" s="218">
        <f t="shared" si="3"/>
        <v>10</v>
      </c>
      <c r="G74" s="219">
        <f t="shared" si="0"/>
        <v>27.777777777777779</v>
      </c>
      <c r="H74" s="219">
        <f t="shared" si="1"/>
        <v>9.2592592592592587E-3</v>
      </c>
      <c r="I74" s="217"/>
      <c r="J74" s="220"/>
      <c r="K74" s="220"/>
      <c r="L74" s="221"/>
      <c r="M74" s="222">
        <f t="shared" si="4"/>
        <v>0</v>
      </c>
      <c r="N74" s="223"/>
      <c r="O74" s="224"/>
      <c r="P74" s="224"/>
      <c r="Q74" s="224"/>
      <c r="R74" s="224"/>
      <c r="S74" s="225"/>
      <c r="T74" s="226">
        <f t="shared" si="2"/>
        <v>1.8518518518518517E-2</v>
      </c>
      <c r="U74" s="227"/>
      <c r="V74" s="228" t="str">
        <f t="shared" si="5"/>
        <v>0</v>
      </c>
      <c r="W74" s="509"/>
      <c r="X74" s="229">
        <f t="shared" si="6"/>
        <v>0</v>
      </c>
    </row>
    <row r="75" spans="1:24" ht="18.75" customHeight="1">
      <c r="A75" s="503"/>
      <c r="B75" s="506"/>
      <c r="C75" s="216"/>
      <c r="D75" s="216" t="s">
        <v>239</v>
      </c>
      <c r="E75" s="217">
        <v>170</v>
      </c>
      <c r="F75" s="218">
        <f t="shared" si="3"/>
        <v>34</v>
      </c>
      <c r="G75" s="219">
        <f t="shared" si="0"/>
        <v>94.444444444444443</v>
      </c>
      <c r="H75" s="219">
        <f t="shared" si="1"/>
        <v>3.1481481481481478E-2</v>
      </c>
      <c r="I75" s="217"/>
      <c r="J75" s="220"/>
      <c r="K75" s="220"/>
      <c r="L75" s="221"/>
      <c r="M75" s="222">
        <f t="shared" si="4"/>
        <v>0</v>
      </c>
      <c r="N75" s="223"/>
      <c r="O75" s="224"/>
      <c r="P75" s="224"/>
      <c r="Q75" s="224"/>
      <c r="R75" s="224"/>
      <c r="S75" s="225"/>
      <c r="T75" s="226">
        <f t="shared" si="2"/>
        <v>6.2962962962962957E-2</v>
      </c>
      <c r="U75" s="227"/>
      <c r="V75" s="228" t="str">
        <f t="shared" si="5"/>
        <v>0</v>
      </c>
      <c r="W75" s="509"/>
      <c r="X75" s="229">
        <f t="shared" si="6"/>
        <v>0</v>
      </c>
    </row>
    <row r="76" spans="1:24" ht="18.75" customHeight="1">
      <c r="A76" s="503"/>
      <c r="B76" s="506"/>
      <c r="C76" s="216"/>
      <c r="D76" s="216" t="s">
        <v>240</v>
      </c>
      <c r="E76" s="217">
        <v>90</v>
      </c>
      <c r="F76" s="218">
        <f t="shared" si="3"/>
        <v>18</v>
      </c>
      <c r="G76" s="219">
        <f t="shared" si="0"/>
        <v>50</v>
      </c>
      <c r="H76" s="219">
        <f t="shared" si="1"/>
        <v>1.6666666666666666E-2</v>
      </c>
      <c r="I76" s="217"/>
      <c r="J76" s="220"/>
      <c r="K76" s="220"/>
      <c r="L76" s="221"/>
      <c r="M76" s="222">
        <f t="shared" si="4"/>
        <v>0</v>
      </c>
      <c r="N76" s="223"/>
      <c r="O76" s="224"/>
      <c r="P76" s="224"/>
      <c r="Q76" s="224"/>
      <c r="R76" s="224"/>
      <c r="S76" s="225"/>
      <c r="T76" s="226">
        <f t="shared" si="2"/>
        <v>3.3333333333333333E-2</v>
      </c>
      <c r="U76" s="227"/>
      <c r="V76" s="228" t="str">
        <f t="shared" si="5"/>
        <v>0</v>
      </c>
      <c r="W76" s="509"/>
      <c r="X76" s="229">
        <f t="shared" si="6"/>
        <v>0</v>
      </c>
    </row>
    <row r="77" spans="1:24" ht="18.75" customHeight="1">
      <c r="A77" s="503"/>
      <c r="B77" s="506"/>
      <c r="C77" s="216"/>
      <c r="D77" s="216"/>
      <c r="E77" s="217"/>
      <c r="F77" s="218">
        <f t="shared" si="3"/>
        <v>0</v>
      </c>
      <c r="G77" s="219">
        <f t="shared" si="0"/>
        <v>0</v>
      </c>
      <c r="H77" s="219">
        <f t="shared" si="1"/>
        <v>0</v>
      </c>
      <c r="I77" s="217"/>
      <c r="J77" s="220"/>
      <c r="K77" s="220"/>
      <c r="L77" s="221"/>
      <c r="M77" s="222">
        <f t="shared" si="4"/>
        <v>0</v>
      </c>
      <c r="N77" s="223"/>
      <c r="O77" s="224"/>
      <c r="P77" s="224"/>
      <c r="Q77" s="224"/>
      <c r="R77" s="224"/>
      <c r="S77" s="225"/>
      <c r="T77" s="226">
        <f t="shared" si="2"/>
        <v>0</v>
      </c>
      <c r="U77" s="227"/>
      <c r="V77" s="228" t="str">
        <f t="shared" si="5"/>
        <v>0</v>
      </c>
      <c r="W77" s="509"/>
      <c r="X77" s="229">
        <f t="shared" si="6"/>
        <v>0</v>
      </c>
    </row>
    <row r="78" spans="1:24" ht="18.75" customHeight="1">
      <c r="A78" s="504"/>
      <c r="B78" s="507"/>
      <c r="C78" s="216"/>
      <c r="D78" s="216"/>
      <c r="E78" s="217"/>
      <c r="F78" s="218">
        <f t="shared" si="3"/>
        <v>0</v>
      </c>
      <c r="G78" s="219">
        <f>E78/$G$15</f>
        <v>0</v>
      </c>
      <c r="H78" s="219">
        <f>G78/$H$15</f>
        <v>0</v>
      </c>
      <c r="I78" s="217"/>
      <c r="J78" s="220"/>
      <c r="K78" s="220"/>
      <c r="L78" s="232"/>
      <c r="M78" s="222">
        <f>L78/$M$15</f>
        <v>0</v>
      </c>
      <c r="N78" s="231"/>
      <c r="O78" s="231"/>
      <c r="P78" s="231"/>
      <c r="Q78" s="231"/>
      <c r="R78" s="231"/>
      <c r="S78" s="225"/>
      <c r="T78" s="226">
        <f>G78/$T$15</f>
        <v>0</v>
      </c>
      <c r="U78" s="227"/>
      <c r="V78" s="228" t="str">
        <f>IF(U78&lt;1,"0",IF(U78&lt;5,"2",IF(U78&gt;=5,"6")))</f>
        <v>0</v>
      </c>
      <c r="W78" s="510"/>
      <c r="X78" s="229">
        <f t="shared" si="6"/>
        <v>0</v>
      </c>
    </row>
    <row r="79" spans="1:24">
      <c r="A79" s="233"/>
      <c r="B79" s="234" t="s">
        <v>111</v>
      </c>
      <c r="C79" s="235"/>
      <c r="D79" s="236">
        <f>COUNTA(D17:D78)</f>
        <v>59</v>
      </c>
      <c r="E79" s="236">
        <f>SUM(E17:E78)</f>
        <v>12117</v>
      </c>
      <c r="F79" s="236">
        <f>SUM(F17:F78)</f>
        <v>2423.3999999999996</v>
      </c>
      <c r="G79" s="236">
        <f>SUM(G17:G78)</f>
        <v>6731.6666666666642</v>
      </c>
      <c r="H79" s="236">
        <f>MROUND(SUM(H17:H78),1)</f>
        <v>2</v>
      </c>
      <c r="I79" s="236">
        <f>COUNTA(I17:I78)</f>
        <v>3</v>
      </c>
      <c r="J79" s="236">
        <f>COUNTA(J17:J78)</f>
        <v>2</v>
      </c>
      <c r="K79" s="236">
        <f>COUNTA(K17:K78)</f>
        <v>0</v>
      </c>
      <c r="L79" s="236">
        <f>SUM(L17:L78)</f>
        <v>6731.6666666666661</v>
      </c>
      <c r="M79" s="236">
        <f>SUM(M17:M78)</f>
        <v>134.63333333333333</v>
      </c>
      <c r="N79" s="237"/>
      <c r="O79" s="238">
        <f>COUNTIF(O17:O78, "YES")</f>
        <v>0</v>
      </c>
      <c r="P79" s="237"/>
      <c r="Q79" s="237"/>
      <c r="R79" s="237"/>
      <c r="S79" s="237"/>
      <c r="T79" s="236">
        <f>SUM(T17:T78)</f>
        <v>4.4877777777777768</v>
      </c>
      <c r="U79" s="236">
        <f>SUM(U17:U78)</f>
        <v>4.4877777777777776</v>
      </c>
      <c r="V79" s="236">
        <f t="array" ref="V79">SUM(ABS(V17:V78))</f>
        <v>4</v>
      </c>
      <c r="W79" s="238" t="str">
        <f>IF(W17&lt;0.3, "0", IF(W17&lt;=2, "2", IF(W17&gt;2, ROUND(W17,0))))</f>
        <v>2</v>
      </c>
      <c r="X79" s="236">
        <f>SUM(X17:X78)</f>
        <v>2</v>
      </c>
    </row>
    <row r="80" spans="1:24" ht="18.75" customHeight="1">
      <c r="A80" s="502">
        <v>2</v>
      </c>
      <c r="B80" s="505" t="s">
        <v>241</v>
      </c>
      <c r="C80" s="216"/>
      <c r="D80" s="216" t="s">
        <v>242</v>
      </c>
      <c r="E80" s="217">
        <v>605</v>
      </c>
      <c r="F80" s="218">
        <f t="shared" ref="F80:F134" si="7">E80/$F$15</f>
        <v>121</v>
      </c>
      <c r="G80" s="219">
        <f t="shared" ref="G80:G133" si="8">E80/$G$15</f>
        <v>336.11111111111109</v>
      </c>
      <c r="H80" s="219">
        <f t="shared" ref="H80:H133" si="9">G80/$H$15</f>
        <v>0.11203703703703703</v>
      </c>
      <c r="I80" s="217" t="s">
        <v>243</v>
      </c>
      <c r="J80" s="217" t="s">
        <v>243</v>
      </c>
      <c r="K80" s="220"/>
      <c r="L80" s="221">
        <f>SUM(G80:G97)</f>
        <v>2797.2222222222222</v>
      </c>
      <c r="M80" s="222">
        <f>L80/$M$15</f>
        <v>55.944444444444443</v>
      </c>
      <c r="N80" s="223" t="s">
        <v>244</v>
      </c>
      <c r="O80" s="224" t="s">
        <v>12</v>
      </c>
      <c r="P80" s="224"/>
      <c r="Q80" s="224" t="s">
        <v>245</v>
      </c>
      <c r="R80" s="224"/>
      <c r="S80" s="225"/>
      <c r="T80" s="226">
        <f t="shared" ref="T80:T133" si="10">G80/$T$15</f>
        <v>0.22407407407407406</v>
      </c>
      <c r="U80" s="227">
        <f>SUM(T80:T97)</f>
        <v>1.8648148148148147</v>
      </c>
      <c r="V80" s="228" t="str">
        <f t="shared" ref="V80:V133" si="11">IF(U80&lt;1,"0",IF(U80&lt;5,"2",IF(U80&gt;=5,"6")))</f>
        <v>2</v>
      </c>
      <c r="W80" s="508">
        <f>J135/$W$15</f>
        <v>1</v>
      </c>
      <c r="X80" s="229">
        <f t="shared" ref="X80:X134" si="12">V80/2</f>
        <v>1</v>
      </c>
    </row>
    <row r="81" spans="1:24" ht="18.75" customHeight="1">
      <c r="A81" s="503"/>
      <c r="B81" s="506"/>
      <c r="C81" s="216"/>
      <c r="D81" s="216" t="s">
        <v>246</v>
      </c>
      <c r="E81" s="217">
        <v>25</v>
      </c>
      <c r="F81" s="218">
        <f t="shared" si="7"/>
        <v>5</v>
      </c>
      <c r="G81" s="219">
        <f t="shared" si="8"/>
        <v>13.888888888888889</v>
      </c>
      <c r="H81" s="219">
        <f t="shared" si="9"/>
        <v>4.6296296296296294E-3</v>
      </c>
      <c r="I81" s="217" t="s">
        <v>247</v>
      </c>
      <c r="J81" s="220"/>
      <c r="K81" s="220"/>
      <c r="L81" s="221"/>
      <c r="M81" s="222">
        <f t="shared" ref="M81:M133" si="13">L81/$M$15</f>
        <v>0</v>
      </c>
      <c r="N81" s="223"/>
      <c r="O81" s="224"/>
      <c r="P81" s="224"/>
      <c r="Q81" s="224"/>
      <c r="R81" s="224"/>
      <c r="S81" s="225"/>
      <c r="T81" s="226">
        <f t="shared" si="10"/>
        <v>9.2592592592592587E-3</v>
      </c>
      <c r="U81" s="227"/>
      <c r="V81" s="228" t="str">
        <f t="shared" si="11"/>
        <v>0</v>
      </c>
      <c r="W81" s="509"/>
      <c r="X81" s="229">
        <f t="shared" si="12"/>
        <v>0</v>
      </c>
    </row>
    <row r="82" spans="1:24" ht="18.75" customHeight="1">
      <c r="A82" s="503"/>
      <c r="B82" s="506"/>
      <c r="C82" s="216"/>
      <c r="D82" s="216" t="s">
        <v>248</v>
      </c>
      <c r="E82" s="217">
        <v>190</v>
      </c>
      <c r="F82" s="218">
        <f t="shared" si="7"/>
        <v>38</v>
      </c>
      <c r="G82" s="219">
        <f t="shared" si="8"/>
        <v>105.55555555555556</v>
      </c>
      <c r="H82" s="219">
        <f t="shared" si="9"/>
        <v>3.5185185185185187E-2</v>
      </c>
      <c r="I82" s="217"/>
      <c r="J82" s="220"/>
      <c r="K82" s="220"/>
      <c r="L82" s="221"/>
      <c r="M82" s="222">
        <f t="shared" si="13"/>
        <v>0</v>
      </c>
      <c r="N82" s="223"/>
      <c r="O82" s="224"/>
      <c r="P82" s="224"/>
      <c r="Q82" s="224"/>
      <c r="R82" s="224"/>
      <c r="S82" s="225"/>
      <c r="T82" s="226">
        <f t="shared" si="10"/>
        <v>7.0370370370370375E-2</v>
      </c>
      <c r="U82" s="227"/>
      <c r="V82" s="228" t="str">
        <f t="shared" si="11"/>
        <v>0</v>
      </c>
      <c r="W82" s="509"/>
      <c r="X82" s="229">
        <f t="shared" si="12"/>
        <v>0</v>
      </c>
    </row>
    <row r="83" spans="1:24" ht="18.75" customHeight="1">
      <c r="A83" s="503"/>
      <c r="B83" s="506"/>
      <c r="C83" s="216"/>
      <c r="D83" s="216" t="s">
        <v>249</v>
      </c>
      <c r="E83" s="217">
        <v>80</v>
      </c>
      <c r="F83" s="218">
        <f t="shared" si="7"/>
        <v>16</v>
      </c>
      <c r="G83" s="219">
        <f t="shared" si="8"/>
        <v>44.444444444444443</v>
      </c>
      <c r="H83" s="219">
        <f t="shared" si="9"/>
        <v>1.4814814814814814E-2</v>
      </c>
      <c r="I83" s="217"/>
      <c r="J83" s="220"/>
      <c r="K83" s="220"/>
      <c r="L83" s="221"/>
      <c r="M83" s="222">
        <f t="shared" si="13"/>
        <v>0</v>
      </c>
      <c r="N83" s="223"/>
      <c r="O83" s="224"/>
      <c r="P83" s="224"/>
      <c r="Q83" s="224"/>
      <c r="R83" s="224"/>
      <c r="S83" s="225"/>
      <c r="T83" s="226">
        <f t="shared" si="10"/>
        <v>2.9629629629629627E-2</v>
      </c>
      <c r="U83" s="227"/>
      <c r="V83" s="228" t="str">
        <f t="shared" si="11"/>
        <v>0</v>
      </c>
      <c r="W83" s="509"/>
      <c r="X83" s="229">
        <f t="shared" si="12"/>
        <v>0</v>
      </c>
    </row>
    <row r="84" spans="1:24" ht="18.75" customHeight="1">
      <c r="A84" s="503"/>
      <c r="B84" s="506"/>
      <c r="C84" s="216"/>
      <c r="D84" s="216" t="s">
        <v>250</v>
      </c>
      <c r="E84" s="217">
        <v>255</v>
      </c>
      <c r="F84" s="218">
        <f t="shared" si="7"/>
        <v>51</v>
      </c>
      <c r="G84" s="219">
        <f t="shared" si="8"/>
        <v>141.66666666666666</v>
      </c>
      <c r="H84" s="219">
        <f t="shared" si="9"/>
        <v>4.7222222222222221E-2</v>
      </c>
      <c r="I84" s="217"/>
      <c r="J84" s="220"/>
      <c r="K84" s="220"/>
      <c r="L84" s="221"/>
      <c r="M84" s="222">
        <f t="shared" si="13"/>
        <v>0</v>
      </c>
      <c r="N84" s="223"/>
      <c r="O84" s="224"/>
      <c r="P84" s="224"/>
      <c r="Q84" s="224"/>
      <c r="R84" s="224"/>
      <c r="S84" s="225"/>
      <c r="T84" s="226">
        <f t="shared" si="10"/>
        <v>9.4444444444444442E-2</v>
      </c>
      <c r="U84" s="227"/>
      <c r="V84" s="228" t="str">
        <f t="shared" si="11"/>
        <v>0</v>
      </c>
      <c r="W84" s="509"/>
      <c r="X84" s="229">
        <f t="shared" si="12"/>
        <v>0</v>
      </c>
    </row>
    <row r="85" spans="1:24" ht="18.75" customHeight="1">
      <c r="A85" s="503"/>
      <c r="B85" s="506"/>
      <c r="C85" s="216"/>
      <c r="D85" s="216" t="s">
        <v>251</v>
      </c>
      <c r="E85" s="217">
        <v>15</v>
      </c>
      <c r="F85" s="218">
        <f t="shared" si="7"/>
        <v>3</v>
      </c>
      <c r="G85" s="219">
        <f t="shared" si="8"/>
        <v>8.3333333333333339</v>
      </c>
      <c r="H85" s="219">
        <f t="shared" si="9"/>
        <v>2.7777777777777779E-3</v>
      </c>
      <c r="I85" s="217"/>
      <c r="J85" s="220"/>
      <c r="K85" s="220"/>
      <c r="L85" s="221"/>
      <c r="M85" s="222">
        <f t="shared" si="13"/>
        <v>0</v>
      </c>
      <c r="N85" s="223"/>
      <c r="O85" s="224"/>
      <c r="P85" s="224"/>
      <c r="Q85" s="224"/>
      <c r="R85" s="224"/>
      <c r="S85" s="225"/>
      <c r="T85" s="226">
        <f t="shared" si="10"/>
        <v>5.5555555555555558E-3</v>
      </c>
      <c r="U85" s="227"/>
      <c r="V85" s="228" t="str">
        <f t="shared" si="11"/>
        <v>0</v>
      </c>
      <c r="W85" s="509"/>
      <c r="X85" s="229">
        <f t="shared" si="12"/>
        <v>0</v>
      </c>
    </row>
    <row r="86" spans="1:24" ht="18.75" customHeight="1">
      <c r="A86" s="503"/>
      <c r="B86" s="506"/>
      <c r="C86" s="216"/>
      <c r="D86" s="216" t="s">
        <v>252</v>
      </c>
      <c r="E86" s="217">
        <v>800</v>
      </c>
      <c r="F86" s="218">
        <f t="shared" si="7"/>
        <v>160</v>
      </c>
      <c r="G86" s="219">
        <f t="shared" si="8"/>
        <v>444.44444444444446</v>
      </c>
      <c r="H86" s="219">
        <f t="shared" si="9"/>
        <v>0.14814814814814814</v>
      </c>
      <c r="I86" s="217"/>
      <c r="J86" s="220"/>
      <c r="K86" s="220"/>
      <c r="L86" s="221"/>
      <c r="M86" s="222">
        <f t="shared" si="13"/>
        <v>0</v>
      </c>
      <c r="N86" s="223"/>
      <c r="O86" s="224"/>
      <c r="P86" s="224"/>
      <c r="Q86" s="224"/>
      <c r="R86" s="224"/>
      <c r="S86" s="225"/>
      <c r="T86" s="226">
        <f t="shared" si="10"/>
        <v>0.29629629629629628</v>
      </c>
      <c r="U86" s="227"/>
      <c r="V86" s="228" t="str">
        <f t="shared" si="11"/>
        <v>0</v>
      </c>
      <c r="W86" s="509"/>
      <c r="X86" s="229">
        <f t="shared" si="12"/>
        <v>0</v>
      </c>
    </row>
    <row r="87" spans="1:24" ht="18.75" customHeight="1">
      <c r="A87" s="503"/>
      <c r="B87" s="506"/>
      <c r="C87" s="216"/>
      <c r="D87" s="216" t="s">
        <v>253</v>
      </c>
      <c r="E87" s="217">
        <v>95</v>
      </c>
      <c r="F87" s="218">
        <f t="shared" si="7"/>
        <v>19</v>
      </c>
      <c r="G87" s="219">
        <f t="shared" si="8"/>
        <v>52.777777777777779</v>
      </c>
      <c r="H87" s="219">
        <f t="shared" si="9"/>
        <v>1.7592592592592594E-2</v>
      </c>
      <c r="I87" s="217"/>
      <c r="J87" s="220"/>
      <c r="K87" s="220"/>
      <c r="L87" s="221"/>
      <c r="M87" s="222">
        <f t="shared" si="13"/>
        <v>0</v>
      </c>
      <c r="N87" s="223"/>
      <c r="O87" s="224"/>
      <c r="P87" s="224"/>
      <c r="Q87" s="224"/>
      <c r="R87" s="224"/>
      <c r="S87" s="225"/>
      <c r="T87" s="226">
        <f t="shared" si="10"/>
        <v>3.5185185185185187E-2</v>
      </c>
      <c r="U87" s="227"/>
      <c r="V87" s="228" t="str">
        <f t="shared" si="11"/>
        <v>0</v>
      </c>
      <c r="W87" s="509"/>
      <c r="X87" s="229">
        <f t="shared" si="12"/>
        <v>0</v>
      </c>
    </row>
    <row r="88" spans="1:24" ht="18.75" customHeight="1">
      <c r="A88" s="503"/>
      <c r="B88" s="506"/>
      <c r="C88" s="216"/>
      <c r="D88" s="216" t="s">
        <v>254</v>
      </c>
      <c r="E88" s="217">
        <v>100</v>
      </c>
      <c r="F88" s="218">
        <f t="shared" si="7"/>
        <v>20</v>
      </c>
      <c r="G88" s="219">
        <f t="shared" si="8"/>
        <v>55.555555555555557</v>
      </c>
      <c r="H88" s="219">
        <f t="shared" si="9"/>
        <v>1.8518518518518517E-2</v>
      </c>
      <c r="I88" s="217"/>
      <c r="J88" s="220"/>
      <c r="K88" s="220"/>
      <c r="L88" s="221"/>
      <c r="M88" s="222">
        <f t="shared" si="13"/>
        <v>0</v>
      </c>
      <c r="N88" s="223"/>
      <c r="O88" s="224"/>
      <c r="P88" s="224"/>
      <c r="Q88" s="224"/>
      <c r="R88" s="224"/>
      <c r="S88" s="225"/>
      <c r="T88" s="226">
        <f t="shared" si="10"/>
        <v>3.7037037037037035E-2</v>
      </c>
      <c r="U88" s="227"/>
      <c r="V88" s="228" t="str">
        <f t="shared" si="11"/>
        <v>0</v>
      </c>
      <c r="W88" s="509"/>
      <c r="X88" s="229">
        <f t="shared" si="12"/>
        <v>0</v>
      </c>
    </row>
    <row r="89" spans="1:24" ht="18.75" customHeight="1">
      <c r="A89" s="503"/>
      <c r="B89" s="506"/>
      <c r="C89" s="216"/>
      <c r="D89" s="216" t="s">
        <v>255</v>
      </c>
      <c r="E89" s="217">
        <v>270</v>
      </c>
      <c r="F89" s="218">
        <f t="shared" si="7"/>
        <v>54</v>
      </c>
      <c r="G89" s="219">
        <f t="shared" si="8"/>
        <v>150</v>
      </c>
      <c r="H89" s="219">
        <f t="shared" si="9"/>
        <v>0.05</v>
      </c>
      <c r="I89" s="217"/>
      <c r="J89" s="220"/>
      <c r="K89" s="220"/>
      <c r="L89" s="221"/>
      <c r="M89" s="222">
        <f t="shared" si="13"/>
        <v>0</v>
      </c>
      <c r="N89" s="223"/>
      <c r="O89" s="224"/>
      <c r="P89" s="224"/>
      <c r="Q89" s="224"/>
      <c r="R89" s="224"/>
      <c r="S89" s="225"/>
      <c r="T89" s="226">
        <f t="shared" si="10"/>
        <v>0.1</v>
      </c>
      <c r="U89" s="227"/>
      <c r="V89" s="228" t="str">
        <f t="shared" si="11"/>
        <v>0</v>
      </c>
      <c r="W89" s="509"/>
      <c r="X89" s="229">
        <f t="shared" si="12"/>
        <v>0</v>
      </c>
    </row>
    <row r="90" spans="1:24" ht="18.75" customHeight="1">
      <c r="A90" s="503"/>
      <c r="B90" s="506"/>
      <c r="C90" s="216"/>
      <c r="D90" s="216" t="s">
        <v>256</v>
      </c>
      <c r="E90" s="217">
        <v>315</v>
      </c>
      <c r="F90" s="218">
        <f t="shared" si="7"/>
        <v>63</v>
      </c>
      <c r="G90" s="219">
        <f t="shared" si="8"/>
        <v>175</v>
      </c>
      <c r="H90" s="219">
        <f t="shared" si="9"/>
        <v>5.8333333333333334E-2</v>
      </c>
      <c r="I90" s="217"/>
      <c r="J90" s="220"/>
      <c r="K90" s="220"/>
      <c r="L90" s="221"/>
      <c r="M90" s="222">
        <f t="shared" si="13"/>
        <v>0</v>
      </c>
      <c r="N90" s="223"/>
      <c r="O90" s="224"/>
      <c r="P90" s="224"/>
      <c r="Q90" s="224"/>
      <c r="R90" s="224"/>
      <c r="S90" s="225"/>
      <c r="T90" s="226">
        <f t="shared" si="10"/>
        <v>0.11666666666666667</v>
      </c>
      <c r="U90" s="227"/>
      <c r="V90" s="228" t="str">
        <f t="shared" si="11"/>
        <v>0</v>
      </c>
      <c r="W90" s="509"/>
      <c r="X90" s="229">
        <f t="shared" si="12"/>
        <v>0</v>
      </c>
    </row>
    <row r="91" spans="1:24" ht="18.75" customHeight="1">
      <c r="A91" s="503"/>
      <c r="B91" s="506"/>
      <c r="C91" s="216"/>
      <c r="D91" s="216" t="s">
        <v>257</v>
      </c>
      <c r="E91" s="217">
        <v>210</v>
      </c>
      <c r="F91" s="218">
        <f t="shared" si="7"/>
        <v>42</v>
      </c>
      <c r="G91" s="219">
        <f t="shared" si="8"/>
        <v>116.66666666666666</v>
      </c>
      <c r="H91" s="219">
        <f t="shared" si="9"/>
        <v>3.8888888888888883E-2</v>
      </c>
      <c r="I91" s="217"/>
      <c r="J91" s="220"/>
      <c r="K91" s="220"/>
      <c r="L91" s="221"/>
      <c r="M91" s="222">
        <f t="shared" si="13"/>
        <v>0</v>
      </c>
      <c r="N91" s="223"/>
      <c r="O91" s="224"/>
      <c r="P91" s="224"/>
      <c r="Q91" s="224"/>
      <c r="R91" s="224"/>
      <c r="S91" s="225"/>
      <c r="T91" s="226">
        <f t="shared" si="10"/>
        <v>7.7777777777777765E-2</v>
      </c>
      <c r="U91" s="227"/>
      <c r="V91" s="228" t="str">
        <f t="shared" si="11"/>
        <v>0</v>
      </c>
      <c r="W91" s="509"/>
      <c r="X91" s="229">
        <f t="shared" si="12"/>
        <v>0</v>
      </c>
    </row>
    <row r="92" spans="1:24" ht="18.75" customHeight="1">
      <c r="A92" s="503"/>
      <c r="B92" s="506"/>
      <c r="C92" s="216"/>
      <c r="D92" s="216" t="s">
        <v>258</v>
      </c>
      <c r="E92" s="217">
        <v>545</v>
      </c>
      <c r="F92" s="218">
        <f t="shared" si="7"/>
        <v>109</v>
      </c>
      <c r="G92" s="219">
        <f t="shared" si="8"/>
        <v>302.77777777777777</v>
      </c>
      <c r="H92" s="219">
        <f t="shared" si="9"/>
        <v>0.10092592592592592</v>
      </c>
      <c r="I92" s="217"/>
      <c r="J92" s="220"/>
      <c r="K92" s="220"/>
      <c r="L92" s="221"/>
      <c r="M92" s="222">
        <f t="shared" si="13"/>
        <v>0</v>
      </c>
      <c r="N92" s="223"/>
      <c r="O92" s="224"/>
      <c r="P92" s="224"/>
      <c r="Q92" s="224"/>
      <c r="R92" s="224"/>
      <c r="S92" s="225"/>
      <c r="T92" s="226">
        <f t="shared" si="10"/>
        <v>0.20185185185185184</v>
      </c>
      <c r="U92" s="227"/>
      <c r="V92" s="228" t="str">
        <f t="shared" si="11"/>
        <v>0</v>
      </c>
      <c r="W92" s="509"/>
      <c r="X92" s="229">
        <f t="shared" si="12"/>
        <v>0</v>
      </c>
    </row>
    <row r="93" spans="1:24" ht="18.75" customHeight="1">
      <c r="A93" s="503"/>
      <c r="B93" s="506"/>
      <c r="C93" s="216"/>
      <c r="D93" s="216" t="s">
        <v>259</v>
      </c>
      <c r="E93" s="217">
        <v>145</v>
      </c>
      <c r="F93" s="218">
        <f t="shared" si="7"/>
        <v>29</v>
      </c>
      <c r="G93" s="219">
        <f t="shared" si="8"/>
        <v>80.555555555555557</v>
      </c>
      <c r="H93" s="219">
        <f t="shared" si="9"/>
        <v>2.6851851851851852E-2</v>
      </c>
      <c r="I93" s="217"/>
      <c r="J93" s="220"/>
      <c r="K93" s="220"/>
      <c r="L93" s="221"/>
      <c r="M93" s="222">
        <f t="shared" si="13"/>
        <v>0</v>
      </c>
      <c r="N93" s="223"/>
      <c r="O93" s="224"/>
      <c r="P93" s="224"/>
      <c r="Q93" s="224"/>
      <c r="R93" s="224"/>
      <c r="S93" s="225"/>
      <c r="T93" s="226">
        <f t="shared" si="10"/>
        <v>5.3703703703703705E-2</v>
      </c>
      <c r="U93" s="227"/>
      <c r="V93" s="228" t="str">
        <f t="shared" si="11"/>
        <v>0</v>
      </c>
      <c r="W93" s="509"/>
      <c r="X93" s="229">
        <f t="shared" si="12"/>
        <v>0</v>
      </c>
    </row>
    <row r="94" spans="1:24" ht="18.75" customHeight="1">
      <c r="A94" s="503"/>
      <c r="B94" s="506"/>
      <c r="C94" s="216"/>
      <c r="D94" s="216" t="s">
        <v>260</v>
      </c>
      <c r="E94" s="217">
        <v>365</v>
      </c>
      <c r="F94" s="218">
        <f t="shared" si="7"/>
        <v>73</v>
      </c>
      <c r="G94" s="219">
        <f t="shared" si="8"/>
        <v>202.77777777777777</v>
      </c>
      <c r="H94" s="219">
        <f t="shared" si="9"/>
        <v>6.7592592592592593E-2</v>
      </c>
      <c r="I94" s="217"/>
      <c r="J94" s="220"/>
      <c r="K94" s="220"/>
      <c r="L94" s="221"/>
      <c r="M94" s="222">
        <f t="shared" si="13"/>
        <v>0</v>
      </c>
      <c r="N94" s="223"/>
      <c r="O94" s="224"/>
      <c r="P94" s="224"/>
      <c r="Q94" s="224"/>
      <c r="R94" s="224"/>
      <c r="S94" s="225"/>
      <c r="T94" s="226">
        <f t="shared" si="10"/>
        <v>0.13518518518518519</v>
      </c>
      <c r="U94" s="227"/>
      <c r="V94" s="228" t="str">
        <f t="shared" si="11"/>
        <v>0</v>
      </c>
      <c r="W94" s="509"/>
      <c r="X94" s="229">
        <f t="shared" si="12"/>
        <v>0</v>
      </c>
    </row>
    <row r="95" spans="1:24" ht="18.75" customHeight="1">
      <c r="A95" s="503"/>
      <c r="B95" s="506"/>
      <c r="C95" s="216"/>
      <c r="D95" s="216" t="s">
        <v>261</v>
      </c>
      <c r="E95" s="217">
        <v>520</v>
      </c>
      <c r="F95" s="218">
        <f t="shared" si="7"/>
        <v>104</v>
      </c>
      <c r="G95" s="219">
        <f t="shared" si="8"/>
        <v>288.88888888888886</v>
      </c>
      <c r="H95" s="219">
        <f t="shared" si="9"/>
        <v>9.6296296296296283E-2</v>
      </c>
      <c r="I95" s="217"/>
      <c r="J95" s="220"/>
      <c r="K95" s="220"/>
      <c r="L95" s="221"/>
      <c r="M95" s="222">
        <f t="shared" si="13"/>
        <v>0</v>
      </c>
      <c r="N95" s="223"/>
      <c r="O95" s="224"/>
      <c r="P95" s="224"/>
      <c r="Q95" s="224"/>
      <c r="R95" s="224"/>
      <c r="S95" s="225"/>
      <c r="T95" s="226">
        <f t="shared" si="10"/>
        <v>0.19259259259259257</v>
      </c>
      <c r="U95" s="227"/>
      <c r="V95" s="228" t="str">
        <f t="shared" si="11"/>
        <v>0</v>
      </c>
      <c r="W95" s="509"/>
      <c r="X95" s="229">
        <f t="shared" si="12"/>
        <v>0</v>
      </c>
    </row>
    <row r="96" spans="1:24" ht="18.75" customHeight="1">
      <c r="A96" s="503"/>
      <c r="B96" s="506"/>
      <c r="C96" s="216"/>
      <c r="D96" s="216" t="s">
        <v>262</v>
      </c>
      <c r="E96" s="217">
        <v>245</v>
      </c>
      <c r="F96" s="218">
        <f t="shared" si="7"/>
        <v>49</v>
      </c>
      <c r="G96" s="219">
        <f t="shared" si="8"/>
        <v>136.11111111111111</v>
      </c>
      <c r="H96" s="219">
        <f t="shared" si="9"/>
        <v>4.5370370370370373E-2</v>
      </c>
      <c r="I96" s="217"/>
      <c r="J96" s="220"/>
      <c r="K96" s="220"/>
      <c r="L96" s="221"/>
      <c r="M96" s="222">
        <f t="shared" si="13"/>
        <v>0</v>
      </c>
      <c r="N96" s="223"/>
      <c r="O96" s="224"/>
      <c r="P96" s="224"/>
      <c r="Q96" s="224"/>
      <c r="R96" s="224"/>
      <c r="S96" s="225"/>
      <c r="T96" s="226">
        <f t="shared" si="10"/>
        <v>9.0740740740740747E-2</v>
      </c>
      <c r="U96" s="227"/>
      <c r="V96" s="228" t="str">
        <f t="shared" si="11"/>
        <v>0</v>
      </c>
      <c r="W96" s="509"/>
      <c r="X96" s="229">
        <f t="shared" si="12"/>
        <v>0</v>
      </c>
    </row>
    <row r="97" spans="1:24" ht="18.75" customHeight="1">
      <c r="A97" s="503"/>
      <c r="B97" s="506"/>
      <c r="C97" s="216"/>
      <c r="D97" s="216" t="s">
        <v>263</v>
      </c>
      <c r="E97" s="217">
        <v>255</v>
      </c>
      <c r="F97" s="218">
        <f t="shared" si="7"/>
        <v>51</v>
      </c>
      <c r="G97" s="219">
        <f t="shared" si="8"/>
        <v>141.66666666666666</v>
      </c>
      <c r="H97" s="219">
        <f t="shared" si="9"/>
        <v>4.7222222222222221E-2</v>
      </c>
      <c r="I97" s="217"/>
      <c r="J97" s="220"/>
      <c r="K97" s="220"/>
      <c r="L97" s="221"/>
      <c r="M97" s="222">
        <f t="shared" si="13"/>
        <v>0</v>
      </c>
      <c r="N97" s="223"/>
      <c r="O97" s="224"/>
      <c r="P97" s="224"/>
      <c r="Q97" s="224"/>
      <c r="R97" s="224"/>
      <c r="S97" s="225"/>
      <c r="T97" s="226">
        <f t="shared" si="10"/>
        <v>9.4444444444444442E-2</v>
      </c>
      <c r="U97" s="227"/>
      <c r="V97" s="228" t="str">
        <f t="shared" si="11"/>
        <v>0</v>
      </c>
      <c r="W97" s="509"/>
      <c r="X97" s="229">
        <f t="shared" si="12"/>
        <v>0</v>
      </c>
    </row>
    <row r="98" spans="1:24" ht="18.75" customHeight="1">
      <c r="A98" s="503"/>
      <c r="B98" s="506"/>
      <c r="C98" s="216"/>
      <c r="D98" s="216"/>
      <c r="E98" s="217"/>
      <c r="F98" s="218">
        <f t="shared" si="7"/>
        <v>0</v>
      </c>
      <c r="G98" s="219">
        <f t="shared" si="8"/>
        <v>0</v>
      </c>
      <c r="H98" s="219">
        <f t="shared" si="9"/>
        <v>0</v>
      </c>
      <c r="I98" s="217"/>
      <c r="J98" s="220"/>
      <c r="K98" s="220"/>
      <c r="L98" s="221"/>
      <c r="M98" s="222">
        <f t="shared" si="13"/>
        <v>0</v>
      </c>
      <c r="N98" s="223"/>
      <c r="O98" s="224"/>
      <c r="P98" s="224"/>
      <c r="Q98" s="224"/>
      <c r="R98" s="224"/>
      <c r="S98" s="225"/>
      <c r="T98" s="226">
        <f t="shared" si="10"/>
        <v>0</v>
      </c>
      <c r="U98" s="227"/>
      <c r="V98" s="228" t="str">
        <f t="shared" si="11"/>
        <v>0</v>
      </c>
      <c r="W98" s="509"/>
      <c r="X98" s="229">
        <f t="shared" si="12"/>
        <v>0</v>
      </c>
    </row>
    <row r="99" spans="1:24" ht="18.75" customHeight="1">
      <c r="A99" s="503"/>
      <c r="B99" s="506"/>
      <c r="C99" s="216"/>
      <c r="D99" s="216" t="s">
        <v>264</v>
      </c>
      <c r="E99" s="217">
        <v>665</v>
      </c>
      <c r="F99" s="218">
        <f t="shared" si="7"/>
        <v>133</v>
      </c>
      <c r="G99" s="219">
        <f t="shared" si="8"/>
        <v>369.44444444444446</v>
      </c>
      <c r="H99" s="219">
        <f t="shared" si="9"/>
        <v>0.12314814814814815</v>
      </c>
      <c r="I99" s="217"/>
      <c r="J99" s="220"/>
      <c r="K99" s="220"/>
      <c r="L99" s="221"/>
      <c r="M99" s="222">
        <f t="shared" si="13"/>
        <v>0</v>
      </c>
      <c r="N99" s="223"/>
      <c r="O99" s="224"/>
      <c r="P99" s="224"/>
      <c r="Q99" s="224"/>
      <c r="R99" s="224"/>
      <c r="S99" s="225"/>
      <c r="T99" s="226">
        <f t="shared" si="10"/>
        <v>0.24629629629629629</v>
      </c>
      <c r="U99" s="227"/>
      <c r="V99" s="228" t="str">
        <f t="shared" si="11"/>
        <v>0</v>
      </c>
      <c r="W99" s="509"/>
      <c r="X99" s="229">
        <f t="shared" si="12"/>
        <v>0</v>
      </c>
    </row>
    <row r="100" spans="1:24" ht="18.75" customHeight="1">
      <c r="A100" s="503"/>
      <c r="B100" s="506"/>
      <c r="C100" s="216"/>
      <c r="D100" s="216" t="s">
        <v>265</v>
      </c>
      <c r="E100" s="217">
        <v>320</v>
      </c>
      <c r="F100" s="218">
        <f t="shared" si="7"/>
        <v>64</v>
      </c>
      <c r="G100" s="219">
        <f t="shared" si="8"/>
        <v>177.77777777777777</v>
      </c>
      <c r="H100" s="219">
        <f t="shared" si="9"/>
        <v>5.9259259259259255E-2</v>
      </c>
      <c r="I100" s="217"/>
      <c r="J100" s="220"/>
      <c r="K100" s="220"/>
      <c r="L100" s="221"/>
      <c r="M100" s="222">
        <f t="shared" si="13"/>
        <v>0</v>
      </c>
      <c r="N100" s="223"/>
      <c r="O100" s="224"/>
      <c r="P100" s="224"/>
      <c r="Q100" s="224"/>
      <c r="R100" s="224"/>
      <c r="S100" s="225"/>
      <c r="T100" s="226">
        <f t="shared" si="10"/>
        <v>0.11851851851851851</v>
      </c>
      <c r="U100" s="227"/>
      <c r="V100" s="228" t="str">
        <f t="shared" si="11"/>
        <v>0</v>
      </c>
      <c r="W100" s="509"/>
      <c r="X100" s="229">
        <f t="shared" si="12"/>
        <v>0</v>
      </c>
    </row>
    <row r="101" spans="1:24" ht="18.75" customHeight="1">
      <c r="A101" s="503"/>
      <c r="B101" s="506"/>
      <c r="C101" s="216"/>
      <c r="D101" s="216" t="s">
        <v>266</v>
      </c>
      <c r="E101" s="217">
        <v>800</v>
      </c>
      <c r="F101" s="218">
        <f t="shared" si="7"/>
        <v>160</v>
      </c>
      <c r="G101" s="219">
        <f t="shared" si="8"/>
        <v>444.44444444444446</v>
      </c>
      <c r="H101" s="219">
        <f t="shared" si="9"/>
        <v>0.14814814814814814</v>
      </c>
      <c r="I101" s="217"/>
      <c r="J101" s="220"/>
      <c r="K101" s="220"/>
      <c r="L101" s="221"/>
      <c r="M101" s="222">
        <f t="shared" si="13"/>
        <v>0</v>
      </c>
      <c r="N101" s="223"/>
      <c r="O101" s="224"/>
      <c r="P101" s="224"/>
      <c r="Q101" s="224"/>
      <c r="R101" s="224"/>
      <c r="S101" s="225"/>
      <c r="T101" s="226">
        <f t="shared" si="10"/>
        <v>0.29629629629629628</v>
      </c>
      <c r="U101" s="227"/>
      <c r="V101" s="228" t="str">
        <f t="shared" si="11"/>
        <v>0</v>
      </c>
      <c r="W101" s="509"/>
      <c r="X101" s="229">
        <f t="shared" si="12"/>
        <v>0</v>
      </c>
    </row>
    <row r="102" spans="1:24" ht="18.75" customHeight="1">
      <c r="A102" s="503"/>
      <c r="B102" s="506"/>
      <c r="C102" s="216"/>
      <c r="D102" s="216" t="s">
        <v>267</v>
      </c>
      <c r="E102" s="217">
        <v>625</v>
      </c>
      <c r="F102" s="218">
        <f t="shared" si="7"/>
        <v>125</v>
      </c>
      <c r="G102" s="219">
        <f t="shared" si="8"/>
        <v>347.22222222222223</v>
      </c>
      <c r="H102" s="219">
        <f t="shared" si="9"/>
        <v>0.11574074074074074</v>
      </c>
      <c r="I102" s="217"/>
      <c r="J102" s="220" t="s">
        <v>268</v>
      </c>
      <c r="K102" s="220"/>
      <c r="L102" s="221">
        <f>SUM(G99:G114)</f>
        <v>2722.2222222222217</v>
      </c>
      <c r="M102" s="222">
        <f t="shared" si="13"/>
        <v>54.444444444444436</v>
      </c>
      <c r="N102" s="223" t="s">
        <v>269</v>
      </c>
      <c r="O102" s="224" t="s">
        <v>12</v>
      </c>
      <c r="P102" s="224"/>
      <c r="Q102" s="224" t="s">
        <v>245</v>
      </c>
      <c r="R102" s="224"/>
      <c r="S102" s="225"/>
      <c r="T102" s="226">
        <f t="shared" si="10"/>
        <v>0.23148148148148148</v>
      </c>
      <c r="U102" s="227">
        <f>SUM(T99:T114)</f>
        <v>1.8148148148148151</v>
      </c>
      <c r="V102" s="228" t="str">
        <f t="shared" si="11"/>
        <v>2</v>
      </c>
      <c r="W102" s="509"/>
      <c r="X102" s="229">
        <f t="shared" si="12"/>
        <v>1</v>
      </c>
    </row>
    <row r="103" spans="1:24" ht="18.75" customHeight="1">
      <c r="A103" s="503"/>
      <c r="B103" s="506"/>
      <c r="C103" s="216"/>
      <c r="D103" s="216" t="s">
        <v>270</v>
      </c>
      <c r="E103" s="217">
        <v>300</v>
      </c>
      <c r="F103" s="218">
        <f t="shared" si="7"/>
        <v>60</v>
      </c>
      <c r="G103" s="219">
        <f t="shared" si="8"/>
        <v>166.66666666666666</v>
      </c>
      <c r="H103" s="219">
        <f t="shared" si="9"/>
        <v>5.5555555555555552E-2</v>
      </c>
      <c r="I103" s="217"/>
      <c r="J103" s="220"/>
      <c r="K103" s="220"/>
      <c r="L103" s="221"/>
      <c r="M103" s="222">
        <f t="shared" si="13"/>
        <v>0</v>
      </c>
      <c r="N103" s="223"/>
      <c r="O103" s="224"/>
      <c r="P103" s="224"/>
      <c r="Q103" s="224"/>
      <c r="R103" s="224"/>
      <c r="S103" s="225"/>
      <c r="T103" s="226">
        <f t="shared" si="10"/>
        <v>0.1111111111111111</v>
      </c>
      <c r="U103" s="227"/>
      <c r="V103" s="228" t="str">
        <f t="shared" si="11"/>
        <v>0</v>
      </c>
      <c r="W103" s="509"/>
      <c r="X103" s="229">
        <f t="shared" si="12"/>
        <v>0</v>
      </c>
    </row>
    <row r="104" spans="1:24" ht="18.75" customHeight="1">
      <c r="A104" s="503"/>
      <c r="B104" s="506"/>
      <c r="C104" s="216"/>
      <c r="D104" s="216" t="s">
        <v>271</v>
      </c>
      <c r="E104" s="217">
        <v>35</v>
      </c>
      <c r="F104" s="218">
        <f t="shared" si="7"/>
        <v>7</v>
      </c>
      <c r="G104" s="219">
        <f t="shared" si="8"/>
        <v>19.444444444444443</v>
      </c>
      <c r="H104" s="219">
        <f t="shared" si="9"/>
        <v>6.4814814814814813E-3</v>
      </c>
      <c r="I104" s="217"/>
      <c r="J104" s="220"/>
      <c r="K104" s="220"/>
      <c r="L104" s="221"/>
      <c r="M104" s="222">
        <f t="shared" si="13"/>
        <v>0</v>
      </c>
      <c r="N104" s="223"/>
      <c r="O104" s="224"/>
      <c r="P104" s="224"/>
      <c r="Q104" s="224"/>
      <c r="R104" s="224"/>
      <c r="S104" s="225"/>
      <c r="T104" s="226">
        <f t="shared" si="10"/>
        <v>1.2962962962962963E-2</v>
      </c>
      <c r="U104" s="227"/>
      <c r="V104" s="228" t="str">
        <f t="shared" si="11"/>
        <v>0</v>
      </c>
      <c r="W104" s="509"/>
      <c r="X104" s="229">
        <f t="shared" si="12"/>
        <v>0</v>
      </c>
    </row>
    <row r="105" spans="1:24" ht="18.75" customHeight="1">
      <c r="A105" s="503"/>
      <c r="B105" s="506"/>
      <c r="C105" s="216"/>
      <c r="D105" s="216" t="s">
        <v>272</v>
      </c>
      <c r="E105" s="217">
        <v>35</v>
      </c>
      <c r="F105" s="218">
        <f t="shared" si="7"/>
        <v>7</v>
      </c>
      <c r="G105" s="219">
        <f t="shared" si="8"/>
        <v>19.444444444444443</v>
      </c>
      <c r="H105" s="219">
        <f t="shared" si="9"/>
        <v>6.4814814814814813E-3</v>
      </c>
      <c r="I105" s="217"/>
      <c r="J105" s="220"/>
      <c r="K105" s="220"/>
      <c r="L105" s="221"/>
      <c r="M105" s="222">
        <f t="shared" si="13"/>
        <v>0</v>
      </c>
      <c r="N105" s="223"/>
      <c r="O105" s="224"/>
      <c r="P105" s="224"/>
      <c r="Q105" s="224"/>
      <c r="R105" s="224"/>
      <c r="S105" s="225"/>
      <c r="T105" s="226">
        <f t="shared" si="10"/>
        <v>1.2962962962962963E-2</v>
      </c>
      <c r="U105" s="227"/>
      <c r="V105" s="228" t="str">
        <f t="shared" si="11"/>
        <v>0</v>
      </c>
      <c r="W105" s="509"/>
      <c r="X105" s="229">
        <f t="shared" si="12"/>
        <v>0</v>
      </c>
    </row>
    <row r="106" spans="1:24" ht="18.75" customHeight="1">
      <c r="A106" s="503"/>
      <c r="B106" s="506"/>
      <c r="C106" s="216"/>
      <c r="D106" s="216" t="s">
        <v>273</v>
      </c>
      <c r="E106" s="217">
        <v>175</v>
      </c>
      <c r="F106" s="218">
        <f t="shared" si="7"/>
        <v>35</v>
      </c>
      <c r="G106" s="219">
        <f t="shared" si="8"/>
        <v>97.222222222222214</v>
      </c>
      <c r="H106" s="219">
        <f t="shared" si="9"/>
        <v>3.2407407407407406E-2</v>
      </c>
      <c r="I106" s="217"/>
      <c r="J106" s="220"/>
      <c r="K106" s="220"/>
      <c r="L106" s="221"/>
      <c r="M106" s="222">
        <f t="shared" si="13"/>
        <v>0</v>
      </c>
      <c r="N106" s="223"/>
      <c r="O106" s="224"/>
      <c r="P106" s="224"/>
      <c r="Q106" s="224"/>
      <c r="R106" s="224"/>
      <c r="S106" s="225"/>
      <c r="T106" s="226">
        <f t="shared" si="10"/>
        <v>6.4814814814814811E-2</v>
      </c>
      <c r="U106" s="227"/>
      <c r="V106" s="228" t="str">
        <f t="shared" si="11"/>
        <v>0</v>
      </c>
      <c r="W106" s="509"/>
      <c r="X106" s="229">
        <f t="shared" si="12"/>
        <v>0</v>
      </c>
    </row>
    <row r="107" spans="1:24" ht="18.75" customHeight="1">
      <c r="A107" s="503"/>
      <c r="B107" s="506"/>
      <c r="C107" s="216"/>
      <c r="D107" s="216" t="s">
        <v>274</v>
      </c>
      <c r="E107" s="217">
        <v>495</v>
      </c>
      <c r="F107" s="218">
        <f t="shared" si="7"/>
        <v>99</v>
      </c>
      <c r="G107" s="219">
        <f t="shared" si="8"/>
        <v>275</v>
      </c>
      <c r="H107" s="219">
        <f t="shared" si="9"/>
        <v>9.166666666666666E-2</v>
      </c>
      <c r="I107" s="217"/>
      <c r="J107" s="220"/>
      <c r="K107" s="220"/>
      <c r="L107" s="221"/>
      <c r="M107" s="222">
        <f t="shared" si="13"/>
        <v>0</v>
      </c>
      <c r="N107" s="223"/>
      <c r="O107" s="224"/>
      <c r="P107" s="224"/>
      <c r="Q107" s="224"/>
      <c r="R107" s="224"/>
      <c r="S107" s="225"/>
      <c r="T107" s="226">
        <f t="shared" si="10"/>
        <v>0.18333333333333332</v>
      </c>
      <c r="U107" s="227"/>
      <c r="V107" s="228" t="str">
        <f t="shared" si="11"/>
        <v>0</v>
      </c>
      <c r="W107" s="509"/>
      <c r="X107" s="229">
        <f t="shared" si="12"/>
        <v>0</v>
      </c>
    </row>
    <row r="108" spans="1:24" ht="18.75" customHeight="1">
      <c r="A108" s="503"/>
      <c r="B108" s="506"/>
      <c r="C108" s="216"/>
      <c r="D108" s="216" t="s">
        <v>275</v>
      </c>
      <c r="E108" s="217">
        <v>115</v>
      </c>
      <c r="F108" s="218">
        <f t="shared" si="7"/>
        <v>23</v>
      </c>
      <c r="G108" s="219">
        <f t="shared" si="8"/>
        <v>63.888888888888886</v>
      </c>
      <c r="H108" s="219">
        <f t="shared" si="9"/>
        <v>2.1296296296296296E-2</v>
      </c>
      <c r="I108" s="217"/>
      <c r="J108" s="220"/>
      <c r="K108" s="220"/>
      <c r="L108" s="221"/>
      <c r="M108" s="222">
        <f t="shared" si="13"/>
        <v>0</v>
      </c>
      <c r="N108" s="223"/>
      <c r="O108" s="224"/>
      <c r="P108" s="224"/>
      <c r="Q108" s="224"/>
      <c r="R108" s="224"/>
      <c r="S108" s="225"/>
      <c r="T108" s="226">
        <f t="shared" si="10"/>
        <v>4.2592592592592592E-2</v>
      </c>
      <c r="U108" s="227"/>
      <c r="V108" s="228" t="str">
        <f t="shared" si="11"/>
        <v>0</v>
      </c>
      <c r="W108" s="509"/>
      <c r="X108" s="229">
        <f t="shared" si="12"/>
        <v>0</v>
      </c>
    </row>
    <row r="109" spans="1:24" ht="18.75" customHeight="1">
      <c r="A109" s="503"/>
      <c r="B109" s="506"/>
      <c r="C109" s="216"/>
      <c r="D109" s="216" t="s">
        <v>276</v>
      </c>
      <c r="E109" s="217">
        <v>145</v>
      </c>
      <c r="F109" s="218">
        <f t="shared" si="7"/>
        <v>29</v>
      </c>
      <c r="G109" s="219">
        <f t="shared" si="8"/>
        <v>80.555555555555557</v>
      </c>
      <c r="H109" s="219">
        <f t="shared" si="9"/>
        <v>2.6851851851851852E-2</v>
      </c>
      <c r="I109" s="217"/>
      <c r="J109" s="220"/>
      <c r="K109" s="220"/>
      <c r="L109" s="221"/>
      <c r="M109" s="222">
        <f t="shared" si="13"/>
        <v>0</v>
      </c>
      <c r="N109" s="223"/>
      <c r="O109" s="224"/>
      <c r="P109" s="224"/>
      <c r="Q109" s="224"/>
      <c r="R109" s="224"/>
      <c r="S109" s="225"/>
      <c r="T109" s="226">
        <f t="shared" si="10"/>
        <v>5.3703703703703705E-2</v>
      </c>
      <c r="U109" s="227"/>
      <c r="V109" s="228" t="str">
        <f t="shared" si="11"/>
        <v>0</v>
      </c>
      <c r="W109" s="509"/>
      <c r="X109" s="229">
        <f t="shared" si="12"/>
        <v>0</v>
      </c>
    </row>
    <row r="110" spans="1:24" ht="18.75" customHeight="1">
      <c r="A110" s="503"/>
      <c r="B110" s="506"/>
      <c r="C110" s="216"/>
      <c r="D110" s="216" t="s">
        <v>277</v>
      </c>
      <c r="E110" s="217">
        <v>155</v>
      </c>
      <c r="F110" s="218">
        <f t="shared" si="7"/>
        <v>31</v>
      </c>
      <c r="G110" s="219">
        <f t="shared" si="8"/>
        <v>86.111111111111114</v>
      </c>
      <c r="H110" s="219">
        <f t="shared" si="9"/>
        <v>2.8703703703703703E-2</v>
      </c>
      <c r="I110" s="217"/>
      <c r="J110" s="220"/>
      <c r="K110" s="220"/>
      <c r="L110" s="221"/>
      <c r="M110" s="222">
        <f t="shared" si="13"/>
        <v>0</v>
      </c>
      <c r="N110" s="223"/>
      <c r="O110" s="224"/>
      <c r="P110" s="224"/>
      <c r="Q110" s="224"/>
      <c r="R110" s="224"/>
      <c r="S110" s="225"/>
      <c r="T110" s="226">
        <f t="shared" si="10"/>
        <v>5.7407407407407407E-2</v>
      </c>
      <c r="U110" s="227"/>
      <c r="V110" s="228" t="str">
        <f t="shared" si="11"/>
        <v>0</v>
      </c>
      <c r="W110" s="509"/>
      <c r="X110" s="229">
        <f t="shared" si="12"/>
        <v>0</v>
      </c>
    </row>
    <row r="111" spans="1:24" ht="18.75" customHeight="1">
      <c r="A111" s="503"/>
      <c r="B111" s="506"/>
      <c r="C111" s="216"/>
      <c r="D111" s="216" t="s">
        <v>278</v>
      </c>
      <c r="E111" s="217">
        <v>70</v>
      </c>
      <c r="F111" s="218">
        <f t="shared" si="7"/>
        <v>14</v>
      </c>
      <c r="G111" s="219">
        <f t="shared" si="8"/>
        <v>38.888888888888886</v>
      </c>
      <c r="H111" s="219">
        <f t="shared" si="9"/>
        <v>1.2962962962962963E-2</v>
      </c>
      <c r="I111" s="217"/>
      <c r="J111" s="220"/>
      <c r="K111" s="220"/>
      <c r="L111" s="221"/>
      <c r="M111" s="222">
        <f t="shared" si="13"/>
        <v>0</v>
      </c>
      <c r="N111" s="223"/>
      <c r="O111" s="224"/>
      <c r="P111" s="224"/>
      <c r="Q111" s="224"/>
      <c r="R111" s="224"/>
      <c r="S111" s="225"/>
      <c r="T111" s="226">
        <f t="shared" si="10"/>
        <v>2.5925925925925925E-2</v>
      </c>
      <c r="U111" s="227"/>
      <c r="V111" s="228" t="str">
        <f t="shared" si="11"/>
        <v>0</v>
      </c>
      <c r="W111" s="509"/>
      <c r="X111" s="229">
        <f t="shared" si="12"/>
        <v>0</v>
      </c>
    </row>
    <row r="112" spans="1:24" ht="18.75" customHeight="1">
      <c r="A112" s="503"/>
      <c r="B112" s="506"/>
      <c r="C112" s="216"/>
      <c r="D112" s="216" t="s">
        <v>279</v>
      </c>
      <c r="E112" s="217">
        <v>575</v>
      </c>
      <c r="F112" s="218">
        <f t="shared" si="7"/>
        <v>115</v>
      </c>
      <c r="G112" s="219">
        <f t="shared" si="8"/>
        <v>319.44444444444446</v>
      </c>
      <c r="H112" s="219">
        <f t="shared" si="9"/>
        <v>0.10648148148148148</v>
      </c>
      <c r="I112" s="217"/>
      <c r="J112" s="220"/>
      <c r="K112" s="220"/>
      <c r="L112" s="221"/>
      <c r="M112" s="222">
        <f t="shared" si="13"/>
        <v>0</v>
      </c>
      <c r="N112" s="223"/>
      <c r="O112" s="224"/>
      <c r="P112" s="224"/>
      <c r="Q112" s="224"/>
      <c r="R112" s="224"/>
      <c r="S112" s="225"/>
      <c r="T112" s="226">
        <f t="shared" si="10"/>
        <v>0.21296296296296297</v>
      </c>
      <c r="U112" s="227"/>
      <c r="V112" s="228" t="str">
        <f t="shared" si="11"/>
        <v>0</v>
      </c>
      <c r="W112" s="509"/>
      <c r="X112" s="229">
        <f t="shared" si="12"/>
        <v>0</v>
      </c>
    </row>
    <row r="113" spans="1:24" ht="18.75" customHeight="1">
      <c r="A113" s="503"/>
      <c r="B113" s="506"/>
      <c r="C113" s="216"/>
      <c r="D113" s="216" t="s">
        <v>280</v>
      </c>
      <c r="E113" s="217">
        <v>180</v>
      </c>
      <c r="F113" s="218">
        <f t="shared" si="7"/>
        <v>36</v>
      </c>
      <c r="G113" s="219">
        <f t="shared" si="8"/>
        <v>100</v>
      </c>
      <c r="H113" s="219">
        <f t="shared" si="9"/>
        <v>3.3333333333333333E-2</v>
      </c>
      <c r="I113" s="217"/>
      <c r="J113" s="220"/>
      <c r="K113" s="220"/>
      <c r="L113" s="221"/>
      <c r="M113" s="222">
        <f t="shared" si="13"/>
        <v>0</v>
      </c>
      <c r="N113" s="223"/>
      <c r="O113" s="224"/>
      <c r="P113" s="224"/>
      <c r="Q113" s="224"/>
      <c r="R113" s="224"/>
      <c r="S113" s="225"/>
      <c r="T113" s="226">
        <f t="shared" si="10"/>
        <v>6.6666666666666666E-2</v>
      </c>
      <c r="U113" s="227"/>
      <c r="V113" s="228" t="str">
        <f t="shared" si="11"/>
        <v>0</v>
      </c>
      <c r="W113" s="509"/>
      <c r="X113" s="229">
        <f t="shared" si="12"/>
        <v>0</v>
      </c>
    </row>
    <row r="114" spans="1:24" ht="18.75" customHeight="1">
      <c r="A114" s="503"/>
      <c r="B114" s="506"/>
      <c r="C114" s="216"/>
      <c r="D114" s="216" t="s">
        <v>281</v>
      </c>
      <c r="E114" s="217">
        <v>210</v>
      </c>
      <c r="F114" s="218">
        <f t="shared" si="7"/>
        <v>42</v>
      </c>
      <c r="G114" s="219">
        <f t="shared" si="8"/>
        <v>116.66666666666666</v>
      </c>
      <c r="H114" s="219">
        <f t="shared" si="9"/>
        <v>3.8888888888888883E-2</v>
      </c>
      <c r="I114" s="217"/>
      <c r="J114" s="220"/>
      <c r="K114" s="220"/>
      <c r="L114" s="221"/>
      <c r="M114" s="222">
        <f t="shared" si="13"/>
        <v>0</v>
      </c>
      <c r="N114" s="223"/>
      <c r="O114" s="224"/>
      <c r="P114" s="224"/>
      <c r="Q114" s="224"/>
      <c r="R114" s="224"/>
      <c r="S114" s="225"/>
      <c r="T114" s="226">
        <f t="shared" si="10"/>
        <v>7.7777777777777765E-2</v>
      </c>
      <c r="U114" s="227"/>
      <c r="V114" s="228" t="str">
        <f t="shared" si="11"/>
        <v>0</v>
      </c>
      <c r="W114" s="509"/>
      <c r="X114" s="229">
        <f t="shared" si="12"/>
        <v>0</v>
      </c>
    </row>
    <row r="115" spans="1:24" ht="18.75" customHeight="1">
      <c r="A115" s="503"/>
      <c r="B115" s="506"/>
      <c r="C115" s="216"/>
      <c r="D115" s="216"/>
      <c r="E115" s="217"/>
      <c r="F115" s="218">
        <f t="shared" si="7"/>
        <v>0</v>
      </c>
      <c r="G115" s="219">
        <f t="shared" si="8"/>
        <v>0</v>
      </c>
      <c r="H115" s="219">
        <f t="shared" si="9"/>
        <v>0</v>
      </c>
      <c r="I115" s="217"/>
      <c r="J115" s="220"/>
      <c r="K115" s="220"/>
      <c r="L115" s="221"/>
      <c r="M115" s="222">
        <f t="shared" si="13"/>
        <v>0</v>
      </c>
      <c r="N115" s="223"/>
      <c r="O115" s="224"/>
      <c r="P115" s="224"/>
      <c r="Q115" s="224"/>
      <c r="R115" s="224"/>
      <c r="S115" s="225"/>
      <c r="T115" s="226">
        <f t="shared" si="10"/>
        <v>0</v>
      </c>
      <c r="U115" s="227"/>
      <c r="V115" s="228" t="str">
        <f t="shared" si="11"/>
        <v>0</v>
      </c>
      <c r="W115" s="509"/>
      <c r="X115" s="229">
        <f t="shared" si="12"/>
        <v>0</v>
      </c>
    </row>
    <row r="116" spans="1:24" ht="18.75" customHeight="1">
      <c r="A116" s="503"/>
      <c r="B116" s="506"/>
      <c r="C116" s="216"/>
      <c r="D116" s="216" t="s">
        <v>282</v>
      </c>
      <c r="E116" s="217">
        <v>940</v>
      </c>
      <c r="F116" s="218">
        <f t="shared" si="7"/>
        <v>188</v>
      </c>
      <c r="G116" s="219">
        <f t="shared" si="8"/>
        <v>522.22222222222217</v>
      </c>
      <c r="H116" s="219">
        <f t="shared" si="9"/>
        <v>0.17407407407407405</v>
      </c>
      <c r="I116" s="217"/>
      <c r="J116" s="220"/>
      <c r="K116" s="220"/>
      <c r="L116" s="221"/>
      <c r="M116" s="222">
        <f t="shared" si="13"/>
        <v>0</v>
      </c>
      <c r="N116" s="223"/>
      <c r="O116" s="224"/>
      <c r="P116" s="224"/>
      <c r="Q116" s="224"/>
      <c r="R116" s="224"/>
      <c r="S116" s="225"/>
      <c r="T116" s="226">
        <f t="shared" si="10"/>
        <v>0.3481481481481481</v>
      </c>
      <c r="U116" s="227"/>
      <c r="V116" s="228" t="str">
        <f t="shared" si="11"/>
        <v>0</v>
      </c>
      <c r="W116" s="509"/>
      <c r="X116" s="229">
        <f t="shared" si="12"/>
        <v>0</v>
      </c>
    </row>
    <row r="117" spans="1:24" ht="18.75" customHeight="1">
      <c r="A117" s="503"/>
      <c r="B117" s="506"/>
      <c r="C117" s="216"/>
      <c r="D117" s="216" t="s">
        <v>283</v>
      </c>
      <c r="E117" s="217">
        <v>215</v>
      </c>
      <c r="F117" s="218">
        <f t="shared" si="7"/>
        <v>43</v>
      </c>
      <c r="G117" s="219">
        <f t="shared" si="8"/>
        <v>119.44444444444444</v>
      </c>
      <c r="H117" s="219">
        <f t="shared" si="9"/>
        <v>3.9814814814814817E-2</v>
      </c>
      <c r="I117" s="217"/>
      <c r="J117" s="220"/>
      <c r="K117" s="220"/>
      <c r="L117" s="221"/>
      <c r="M117" s="222">
        <f t="shared" si="13"/>
        <v>0</v>
      </c>
      <c r="N117" s="223"/>
      <c r="O117" s="224"/>
      <c r="P117" s="224"/>
      <c r="Q117" s="224"/>
      <c r="R117" s="224"/>
      <c r="S117" s="225"/>
      <c r="T117" s="226">
        <f t="shared" si="10"/>
        <v>7.9629629629629634E-2</v>
      </c>
      <c r="U117" s="227"/>
      <c r="V117" s="228" t="str">
        <f t="shared" si="11"/>
        <v>0</v>
      </c>
      <c r="W117" s="509"/>
      <c r="X117" s="229">
        <f t="shared" si="12"/>
        <v>0</v>
      </c>
    </row>
    <row r="118" spans="1:24" ht="18.75" customHeight="1">
      <c r="A118" s="503"/>
      <c r="B118" s="506"/>
      <c r="C118" s="216"/>
      <c r="D118" s="216" t="s">
        <v>284</v>
      </c>
      <c r="E118" s="217">
        <v>45</v>
      </c>
      <c r="F118" s="218">
        <f t="shared" si="7"/>
        <v>9</v>
      </c>
      <c r="G118" s="219">
        <f t="shared" si="8"/>
        <v>25</v>
      </c>
      <c r="H118" s="219">
        <f t="shared" si="9"/>
        <v>8.3333333333333332E-3</v>
      </c>
      <c r="I118" s="217"/>
      <c r="J118" s="220"/>
      <c r="K118" s="220"/>
      <c r="L118" s="221"/>
      <c r="M118" s="222">
        <f t="shared" si="13"/>
        <v>0</v>
      </c>
      <c r="N118" s="223"/>
      <c r="O118" s="224"/>
      <c r="P118" s="224"/>
      <c r="Q118" s="224"/>
      <c r="R118" s="224"/>
      <c r="S118" s="225"/>
      <c r="T118" s="226">
        <f t="shared" si="10"/>
        <v>1.6666666666666666E-2</v>
      </c>
      <c r="U118" s="227"/>
      <c r="V118" s="228" t="str">
        <f t="shared" si="11"/>
        <v>0</v>
      </c>
      <c r="W118" s="509"/>
      <c r="X118" s="229">
        <f t="shared" si="12"/>
        <v>0</v>
      </c>
    </row>
    <row r="119" spans="1:24" ht="18.75" customHeight="1">
      <c r="A119" s="503"/>
      <c r="B119" s="506"/>
      <c r="C119" s="216"/>
      <c r="D119" s="216" t="s">
        <v>285</v>
      </c>
      <c r="E119" s="217">
        <v>120</v>
      </c>
      <c r="F119" s="218">
        <f t="shared" si="7"/>
        <v>24</v>
      </c>
      <c r="G119" s="219">
        <f t="shared" si="8"/>
        <v>66.666666666666671</v>
      </c>
      <c r="H119" s="219">
        <f t="shared" si="9"/>
        <v>2.2222222222222223E-2</v>
      </c>
      <c r="I119" s="217"/>
      <c r="J119" s="220"/>
      <c r="K119" s="220"/>
      <c r="L119" s="221"/>
      <c r="M119" s="222">
        <f t="shared" si="13"/>
        <v>0</v>
      </c>
      <c r="N119" s="223"/>
      <c r="O119" s="224"/>
      <c r="P119" s="224"/>
      <c r="Q119" s="224"/>
      <c r="R119" s="224"/>
      <c r="S119" s="225"/>
      <c r="T119" s="226">
        <f t="shared" si="10"/>
        <v>4.4444444444444446E-2</v>
      </c>
      <c r="U119" s="227"/>
      <c r="V119" s="228" t="str">
        <f t="shared" si="11"/>
        <v>0</v>
      </c>
      <c r="W119" s="509"/>
      <c r="X119" s="229">
        <f t="shared" si="12"/>
        <v>0</v>
      </c>
    </row>
    <row r="120" spans="1:24" ht="18.75" customHeight="1">
      <c r="A120" s="503"/>
      <c r="B120" s="506"/>
      <c r="C120" s="216"/>
      <c r="D120" s="216" t="s">
        <v>286</v>
      </c>
      <c r="E120" s="217">
        <v>170</v>
      </c>
      <c r="F120" s="218">
        <f t="shared" si="7"/>
        <v>34</v>
      </c>
      <c r="G120" s="219">
        <f t="shared" si="8"/>
        <v>94.444444444444443</v>
      </c>
      <c r="H120" s="219">
        <f t="shared" si="9"/>
        <v>3.1481481481481478E-2</v>
      </c>
      <c r="I120" s="217"/>
      <c r="J120" s="220"/>
      <c r="K120" s="220"/>
      <c r="L120" s="221"/>
      <c r="M120" s="222">
        <f t="shared" si="13"/>
        <v>0</v>
      </c>
      <c r="N120" s="223"/>
      <c r="O120" s="224"/>
      <c r="P120" s="224"/>
      <c r="Q120" s="224"/>
      <c r="R120" s="224"/>
      <c r="S120" s="225"/>
      <c r="T120" s="226">
        <f t="shared" si="10"/>
        <v>6.2962962962962957E-2</v>
      </c>
      <c r="U120" s="227"/>
      <c r="V120" s="228" t="str">
        <f t="shared" si="11"/>
        <v>0</v>
      </c>
      <c r="W120" s="509"/>
      <c r="X120" s="229">
        <f t="shared" si="12"/>
        <v>0</v>
      </c>
    </row>
    <row r="121" spans="1:24" ht="18.75" customHeight="1">
      <c r="A121" s="503"/>
      <c r="B121" s="506"/>
      <c r="C121" s="216"/>
      <c r="D121" s="216" t="s">
        <v>287</v>
      </c>
      <c r="E121" s="217">
        <v>735</v>
      </c>
      <c r="F121" s="218">
        <f t="shared" si="7"/>
        <v>147</v>
      </c>
      <c r="G121" s="219">
        <f t="shared" si="8"/>
        <v>408.33333333333331</v>
      </c>
      <c r="H121" s="219">
        <f t="shared" si="9"/>
        <v>0.1361111111111111</v>
      </c>
      <c r="I121" s="217"/>
      <c r="J121" s="220"/>
      <c r="K121" s="220"/>
      <c r="L121" s="221"/>
      <c r="M121" s="222">
        <f t="shared" si="13"/>
        <v>0</v>
      </c>
      <c r="N121" s="223"/>
      <c r="O121" s="224"/>
      <c r="P121" s="224"/>
      <c r="Q121" s="224"/>
      <c r="R121" s="224"/>
      <c r="S121" s="225"/>
      <c r="T121" s="226">
        <f t="shared" si="10"/>
        <v>0.2722222222222222</v>
      </c>
      <c r="U121" s="227"/>
      <c r="V121" s="228" t="str">
        <f t="shared" si="11"/>
        <v>0</v>
      </c>
      <c r="W121" s="509"/>
      <c r="X121" s="229">
        <f t="shared" si="12"/>
        <v>0</v>
      </c>
    </row>
    <row r="122" spans="1:24" ht="18.75" customHeight="1">
      <c r="A122" s="503"/>
      <c r="B122" s="506"/>
      <c r="C122" s="216"/>
      <c r="D122" s="216" t="s">
        <v>288</v>
      </c>
      <c r="E122" s="217">
        <v>100</v>
      </c>
      <c r="F122" s="218">
        <f t="shared" si="7"/>
        <v>20</v>
      </c>
      <c r="G122" s="219">
        <f t="shared" si="8"/>
        <v>55.555555555555557</v>
      </c>
      <c r="H122" s="219">
        <f t="shared" si="9"/>
        <v>1.8518518518518517E-2</v>
      </c>
      <c r="I122" s="217"/>
      <c r="J122" s="220"/>
      <c r="K122" s="220"/>
      <c r="L122" s="221"/>
      <c r="M122" s="222">
        <f t="shared" si="13"/>
        <v>0</v>
      </c>
      <c r="N122" s="223"/>
      <c r="O122" s="224"/>
      <c r="P122" s="224"/>
      <c r="Q122" s="224"/>
      <c r="R122" s="224"/>
      <c r="S122" s="225"/>
      <c r="T122" s="226">
        <f t="shared" si="10"/>
        <v>3.7037037037037035E-2</v>
      </c>
      <c r="U122" s="227"/>
      <c r="V122" s="228" t="str">
        <f t="shared" si="11"/>
        <v>0</v>
      </c>
      <c r="W122" s="509"/>
      <c r="X122" s="229">
        <f t="shared" si="12"/>
        <v>0</v>
      </c>
    </row>
    <row r="123" spans="1:24" ht="18.75" customHeight="1">
      <c r="A123" s="503"/>
      <c r="B123" s="506"/>
      <c r="C123" s="216"/>
      <c r="D123" s="216" t="s">
        <v>289</v>
      </c>
      <c r="E123" s="217">
        <v>205</v>
      </c>
      <c r="F123" s="218">
        <f t="shared" si="7"/>
        <v>41</v>
      </c>
      <c r="G123" s="219">
        <f t="shared" si="8"/>
        <v>113.88888888888889</v>
      </c>
      <c r="H123" s="219">
        <f t="shared" si="9"/>
        <v>3.7962962962962962E-2</v>
      </c>
      <c r="I123" s="217"/>
      <c r="J123" s="220"/>
      <c r="K123" s="220"/>
      <c r="L123" s="221"/>
      <c r="M123" s="222">
        <f t="shared" si="13"/>
        <v>0</v>
      </c>
      <c r="N123" s="223"/>
      <c r="O123" s="224"/>
      <c r="P123" s="224"/>
      <c r="Q123" s="224"/>
      <c r="R123" s="224"/>
      <c r="S123" s="225"/>
      <c r="T123" s="226">
        <f t="shared" si="10"/>
        <v>7.5925925925925924E-2</v>
      </c>
      <c r="U123" s="227"/>
      <c r="V123" s="228" t="str">
        <f t="shared" si="11"/>
        <v>0</v>
      </c>
      <c r="W123" s="509"/>
      <c r="X123" s="229">
        <f t="shared" si="12"/>
        <v>0</v>
      </c>
    </row>
    <row r="124" spans="1:24" ht="18.75" customHeight="1">
      <c r="A124" s="503"/>
      <c r="B124" s="506"/>
      <c r="C124" s="216"/>
      <c r="D124" s="216" t="s">
        <v>290</v>
      </c>
      <c r="E124" s="217">
        <v>690</v>
      </c>
      <c r="F124" s="218">
        <f t="shared" si="7"/>
        <v>138</v>
      </c>
      <c r="G124" s="219">
        <f t="shared" si="8"/>
        <v>383.33333333333331</v>
      </c>
      <c r="H124" s="219">
        <f t="shared" si="9"/>
        <v>0.12777777777777777</v>
      </c>
      <c r="I124" s="217" t="s">
        <v>291</v>
      </c>
      <c r="J124" s="220" t="s">
        <v>292</v>
      </c>
      <c r="K124" s="220"/>
      <c r="L124" s="221">
        <f>SUM(G116:G132)</f>
        <v>2874.9999999999995</v>
      </c>
      <c r="M124" s="222">
        <f t="shared" si="13"/>
        <v>57.499999999999993</v>
      </c>
      <c r="N124" s="223" t="s">
        <v>293</v>
      </c>
      <c r="O124" s="224" t="s">
        <v>12</v>
      </c>
      <c r="P124" s="224"/>
      <c r="Q124" s="224" t="s">
        <v>294</v>
      </c>
      <c r="R124" s="224"/>
      <c r="S124" s="225"/>
      <c r="T124" s="226">
        <f t="shared" si="10"/>
        <v>0.25555555555555554</v>
      </c>
      <c r="U124" s="227">
        <f>SUM(T116:T132)</f>
        <v>1.9166666666666665</v>
      </c>
      <c r="V124" s="228" t="str">
        <f t="shared" si="11"/>
        <v>2</v>
      </c>
      <c r="W124" s="509"/>
      <c r="X124" s="229">
        <f t="shared" si="12"/>
        <v>1</v>
      </c>
    </row>
    <row r="125" spans="1:24" ht="18.75" customHeight="1">
      <c r="A125" s="503"/>
      <c r="B125" s="506"/>
      <c r="C125" s="216"/>
      <c r="D125" s="216" t="s">
        <v>295</v>
      </c>
      <c r="E125" s="217">
        <v>275</v>
      </c>
      <c r="F125" s="218">
        <f t="shared" si="7"/>
        <v>55</v>
      </c>
      <c r="G125" s="219">
        <f t="shared" si="8"/>
        <v>152.77777777777777</v>
      </c>
      <c r="H125" s="219">
        <f t="shared" si="9"/>
        <v>5.0925925925925923E-2</v>
      </c>
      <c r="I125" s="217"/>
      <c r="J125" s="220"/>
      <c r="K125" s="220"/>
      <c r="L125" s="221"/>
      <c r="M125" s="222">
        <f t="shared" si="13"/>
        <v>0</v>
      </c>
      <c r="N125" s="223"/>
      <c r="O125" s="224"/>
      <c r="P125" s="224"/>
      <c r="Q125" s="224"/>
      <c r="R125" s="224"/>
      <c r="S125" s="225"/>
      <c r="T125" s="226">
        <f t="shared" si="10"/>
        <v>0.10185185185185185</v>
      </c>
      <c r="U125" s="227"/>
      <c r="V125" s="228" t="str">
        <f t="shared" si="11"/>
        <v>0</v>
      </c>
      <c r="W125" s="509"/>
      <c r="X125" s="229">
        <f t="shared" si="12"/>
        <v>0</v>
      </c>
    </row>
    <row r="126" spans="1:24" ht="18.75" customHeight="1">
      <c r="A126" s="503"/>
      <c r="B126" s="506"/>
      <c r="C126" s="216"/>
      <c r="D126" s="216" t="s">
        <v>296</v>
      </c>
      <c r="E126" s="217">
        <v>190</v>
      </c>
      <c r="F126" s="218">
        <f t="shared" si="7"/>
        <v>38</v>
      </c>
      <c r="G126" s="219">
        <f t="shared" si="8"/>
        <v>105.55555555555556</v>
      </c>
      <c r="H126" s="219">
        <f t="shared" si="9"/>
        <v>3.5185185185185187E-2</v>
      </c>
      <c r="I126" s="217"/>
      <c r="J126" s="220"/>
      <c r="K126" s="220"/>
      <c r="L126" s="221"/>
      <c r="M126" s="222">
        <f t="shared" si="13"/>
        <v>0</v>
      </c>
      <c r="N126" s="223"/>
      <c r="O126" s="224"/>
      <c r="P126" s="224"/>
      <c r="Q126" s="224"/>
      <c r="R126" s="224"/>
      <c r="S126" s="225"/>
      <c r="T126" s="226">
        <f t="shared" si="10"/>
        <v>7.0370370370370375E-2</v>
      </c>
      <c r="U126" s="227"/>
      <c r="V126" s="228" t="str">
        <f t="shared" si="11"/>
        <v>0</v>
      </c>
      <c r="W126" s="509"/>
      <c r="X126" s="229">
        <f t="shared" si="12"/>
        <v>0</v>
      </c>
    </row>
    <row r="127" spans="1:24" ht="18.75" customHeight="1">
      <c r="A127" s="503"/>
      <c r="B127" s="506"/>
      <c r="C127" s="216"/>
      <c r="D127" s="216" t="s">
        <v>297</v>
      </c>
      <c r="E127" s="217">
        <v>200</v>
      </c>
      <c r="F127" s="218">
        <f t="shared" si="7"/>
        <v>40</v>
      </c>
      <c r="G127" s="219">
        <f t="shared" si="8"/>
        <v>111.11111111111111</v>
      </c>
      <c r="H127" s="219">
        <f t="shared" si="9"/>
        <v>3.7037037037037035E-2</v>
      </c>
      <c r="I127" s="217"/>
      <c r="J127" s="220"/>
      <c r="K127" s="220"/>
      <c r="L127" s="221"/>
      <c r="M127" s="222">
        <f t="shared" si="13"/>
        <v>0</v>
      </c>
      <c r="N127" s="223"/>
      <c r="O127" s="224"/>
      <c r="P127" s="224"/>
      <c r="Q127" s="224"/>
      <c r="R127" s="224"/>
      <c r="S127" s="225"/>
      <c r="T127" s="226">
        <f t="shared" si="10"/>
        <v>7.407407407407407E-2</v>
      </c>
      <c r="U127" s="227"/>
      <c r="V127" s="228" t="str">
        <f t="shared" si="11"/>
        <v>0</v>
      </c>
      <c r="W127" s="509"/>
      <c r="X127" s="229">
        <f t="shared" si="12"/>
        <v>0</v>
      </c>
    </row>
    <row r="128" spans="1:24" ht="18.75" customHeight="1">
      <c r="A128" s="503"/>
      <c r="B128" s="506"/>
      <c r="C128" s="216"/>
      <c r="D128" s="216" t="s">
        <v>298</v>
      </c>
      <c r="E128" s="217">
        <v>210</v>
      </c>
      <c r="F128" s="218">
        <f t="shared" si="7"/>
        <v>42</v>
      </c>
      <c r="G128" s="219">
        <f t="shared" si="8"/>
        <v>116.66666666666666</v>
      </c>
      <c r="H128" s="219">
        <f t="shared" si="9"/>
        <v>3.8888888888888883E-2</v>
      </c>
      <c r="I128" s="217"/>
      <c r="J128" s="220"/>
      <c r="K128" s="220"/>
      <c r="L128" s="221"/>
      <c r="M128" s="222">
        <f t="shared" si="13"/>
        <v>0</v>
      </c>
      <c r="N128" s="223"/>
      <c r="O128" s="224"/>
      <c r="P128" s="224"/>
      <c r="Q128" s="224"/>
      <c r="R128" s="224"/>
      <c r="S128" s="225"/>
      <c r="T128" s="226">
        <f t="shared" si="10"/>
        <v>7.7777777777777765E-2</v>
      </c>
      <c r="U128" s="227"/>
      <c r="V128" s="228" t="str">
        <f t="shared" si="11"/>
        <v>0</v>
      </c>
      <c r="W128" s="509"/>
      <c r="X128" s="229">
        <f t="shared" si="12"/>
        <v>0</v>
      </c>
    </row>
    <row r="129" spans="1:24" ht="18.75" customHeight="1">
      <c r="A129" s="503"/>
      <c r="B129" s="506"/>
      <c r="C129" s="216"/>
      <c r="D129" s="216" t="s">
        <v>299</v>
      </c>
      <c r="E129" s="217">
        <v>160</v>
      </c>
      <c r="F129" s="218">
        <f t="shared" si="7"/>
        <v>32</v>
      </c>
      <c r="G129" s="219">
        <f t="shared" si="8"/>
        <v>88.888888888888886</v>
      </c>
      <c r="H129" s="219">
        <f t="shared" si="9"/>
        <v>2.9629629629629627E-2</v>
      </c>
      <c r="I129" s="217"/>
      <c r="J129" s="220"/>
      <c r="K129" s="220"/>
      <c r="L129" s="221"/>
      <c r="M129" s="222">
        <f t="shared" si="13"/>
        <v>0</v>
      </c>
      <c r="N129" s="223"/>
      <c r="O129" s="224"/>
      <c r="P129" s="224"/>
      <c r="Q129" s="224"/>
      <c r="R129" s="224"/>
      <c r="S129" s="225"/>
      <c r="T129" s="226">
        <f t="shared" si="10"/>
        <v>5.9259259259259255E-2</v>
      </c>
      <c r="U129" s="227"/>
      <c r="V129" s="228" t="str">
        <f t="shared" si="11"/>
        <v>0</v>
      </c>
      <c r="W129" s="509"/>
      <c r="X129" s="229">
        <f t="shared" si="12"/>
        <v>0</v>
      </c>
    </row>
    <row r="130" spans="1:24" ht="18.75" customHeight="1">
      <c r="A130" s="503"/>
      <c r="B130" s="506"/>
      <c r="C130" s="216"/>
      <c r="D130" s="216" t="s">
        <v>300</v>
      </c>
      <c r="E130" s="217">
        <v>220</v>
      </c>
      <c r="F130" s="218">
        <f t="shared" si="7"/>
        <v>44</v>
      </c>
      <c r="G130" s="219">
        <f t="shared" si="8"/>
        <v>122.22222222222221</v>
      </c>
      <c r="H130" s="219">
        <f t="shared" si="9"/>
        <v>4.0740740740740737E-2</v>
      </c>
      <c r="I130" s="217"/>
      <c r="J130" s="220"/>
      <c r="K130" s="220"/>
      <c r="L130" s="221"/>
      <c r="M130" s="222">
        <f t="shared" si="13"/>
        <v>0</v>
      </c>
      <c r="N130" s="223"/>
      <c r="O130" s="224"/>
      <c r="P130" s="224"/>
      <c r="Q130" s="224"/>
      <c r="R130" s="224"/>
      <c r="S130" s="225"/>
      <c r="T130" s="226">
        <f t="shared" si="10"/>
        <v>8.1481481481481474E-2</v>
      </c>
      <c r="U130" s="227"/>
      <c r="V130" s="228" t="str">
        <f t="shared" si="11"/>
        <v>0</v>
      </c>
      <c r="W130" s="509"/>
      <c r="X130" s="229">
        <f t="shared" si="12"/>
        <v>0</v>
      </c>
    </row>
    <row r="131" spans="1:24" ht="18.75" customHeight="1">
      <c r="A131" s="503"/>
      <c r="B131" s="506"/>
      <c r="C131" s="216"/>
      <c r="D131" s="216" t="s">
        <v>301</v>
      </c>
      <c r="E131" s="217">
        <v>180</v>
      </c>
      <c r="F131" s="218">
        <f t="shared" si="7"/>
        <v>36</v>
      </c>
      <c r="G131" s="219">
        <f t="shared" si="8"/>
        <v>100</v>
      </c>
      <c r="H131" s="219">
        <f t="shared" si="9"/>
        <v>3.3333333333333333E-2</v>
      </c>
      <c r="I131" s="217"/>
      <c r="J131" s="220"/>
      <c r="K131" s="220"/>
      <c r="L131" s="221"/>
      <c r="M131" s="222">
        <f t="shared" si="13"/>
        <v>0</v>
      </c>
      <c r="N131" s="223"/>
      <c r="O131" s="224"/>
      <c r="P131" s="224"/>
      <c r="Q131" s="224"/>
      <c r="R131" s="224"/>
      <c r="S131" s="225"/>
      <c r="T131" s="226">
        <f t="shared" si="10"/>
        <v>6.6666666666666666E-2</v>
      </c>
      <c r="U131" s="227"/>
      <c r="V131" s="228" t="str">
        <f t="shared" si="11"/>
        <v>0</v>
      </c>
      <c r="W131" s="509"/>
      <c r="X131" s="229">
        <f t="shared" si="12"/>
        <v>0</v>
      </c>
    </row>
    <row r="132" spans="1:24" ht="18.75" customHeight="1">
      <c r="A132" s="503"/>
      <c r="B132" s="506"/>
      <c r="C132" s="216"/>
      <c r="D132" s="216" t="s">
        <v>302</v>
      </c>
      <c r="E132" s="217">
        <v>520</v>
      </c>
      <c r="F132" s="218">
        <f t="shared" si="7"/>
        <v>104</v>
      </c>
      <c r="G132" s="219">
        <f t="shared" si="8"/>
        <v>288.88888888888886</v>
      </c>
      <c r="H132" s="219">
        <f t="shared" si="9"/>
        <v>9.6296296296296283E-2</v>
      </c>
      <c r="I132" s="217"/>
      <c r="J132" s="220"/>
      <c r="K132" s="220"/>
      <c r="L132" s="221"/>
      <c r="M132" s="222">
        <f t="shared" si="13"/>
        <v>0</v>
      </c>
      <c r="N132" s="223"/>
      <c r="O132" s="224"/>
      <c r="P132" s="224"/>
      <c r="Q132" s="224"/>
      <c r="R132" s="224"/>
      <c r="S132" s="225"/>
      <c r="T132" s="226">
        <f t="shared" si="10"/>
        <v>0.19259259259259257</v>
      </c>
      <c r="U132" s="227"/>
      <c r="V132" s="228" t="str">
        <f t="shared" si="11"/>
        <v>0</v>
      </c>
      <c r="W132" s="509"/>
      <c r="X132" s="229">
        <f t="shared" si="12"/>
        <v>0</v>
      </c>
    </row>
    <row r="133" spans="1:24" ht="18.75" customHeight="1">
      <c r="A133" s="503"/>
      <c r="B133" s="506"/>
      <c r="C133" s="216"/>
      <c r="D133" s="216"/>
      <c r="E133" s="217"/>
      <c r="F133" s="218">
        <f t="shared" si="7"/>
        <v>0</v>
      </c>
      <c r="G133" s="219">
        <f t="shared" si="8"/>
        <v>0</v>
      </c>
      <c r="H133" s="219">
        <f t="shared" si="9"/>
        <v>0</v>
      </c>
      <c r="I133" s="217"/>
      <c r="J133" s="220"/>
      <c r="K133" s="220"/>
      <c r="L133" s="221"/>
      <c r="M133" s="222">
        <f t="shared" si="13"/>
        <v>0</v>
      </c>
      <c r="N133" s="223"/>
      <c r="O133" s="224"/>
      <c r="P133" s="224"/>
      <c r="Q133" s="224"/>
      <c r="R133" s="224"/>
      <c r="S133" s="225"/>
      <c r="T133" s="226">
        <f t="shared" si="10"/>
        <v>0</v>
      </c>
      <c r="U133" s="227"/>
      <c r="V133" s="228" t="str">
        <f t="shared" si="11"/>
        <v>0</v>
      </c>
      <c r="W133" s="509"/>
      <c r="X133" s="229">
        <f t="shared" si="12"/>
        <v>0</v>
      </c>
    </row>
    <row r="134" spans="1:24" ht="18.75" customHeight="1">
      <c r="A134" s="504"/>
      <c r="B134" s="507"/>
      <c r="C134" s="216"/>
      <c r="D134" s="216"/>
      <c r="E134" s="217"/>
      <c r="F134" s="218">
        <f t="shared" si="7"/>
        <v>0</v>
      </c>
      <c r="G134" s="219">
        <f>E134/$G$15</f>
        <v>0</v>
      </c>
      <c r="H134" s="219">
        <f>G134/$H$15</f>
        <v>0</v>
      </c>
      <c r="I134" s="217"/>
      <c r="J134" s="220"/>
      <c r="K134" s="220"/>
      <c r="L134" s="232"/>
      <c r="M134" s="222">
        <f>L134/$M$15</f>
        <v>0</v>
      </c>
      <c r="N134" s="231"/>
      <c r="O134" s="231"/>
      <c r="P134" s="231"/>
      <c r="Q134" s="231"/>
      <c r="R134" s="231"/>
      <c r="S134" s="225"/>
      <c r="T134" s="226">
        <f>G134/$T$15</f>
        <v>0</v>
      </c>
      <c r="U134" s="227"/>
      <c r="V134" s="228" t="str">
        <f>IF(U134&lt;1,"0",IF(U134&lt;5,"2",IF(U134&gt;=5,"6")))</f>
        <v>0</v>
      </c>
      <c r="W134" s="510"/>
      <c r="X134" s="229">
        <f t="shared" si="12"/>
        <v>0</v>
      </c>
    </row>
    <row r="135" spans="1:24">
      <c r="A135" s="233"/>
      <c r="B135" s="234" t="s">
        <v>111</v>
      </c>
      <c r="C135" s="235"/>
      <c r="D135" s="236">
        <f>COUNTA(D80:D134)</f>
        <v>51</v>
      </c>
      <c r="E135" s="236">
        <f>SUM(E80:E134)</f>
        <v>15110</v>
      </c>
      <c r="F135" s="236">
        <f>SUM(F80:F134)</f>
        <v>3022</v>
      </c>
      <c r="G135" s="236">
        <f>SUM(G80:G134)</f>
        <v>8394.4444444444453</v>
      </c>
      <c r="H135" s="236">
        <f>MROUND(SUM(H80:H134),1)</f>
        <v>3</v>
      </c>
      <c r="I135" s="236">
        <f>COUNTA(I80:I134)</f>
        <v>3</v>
      </c>
      <c r="J135" s="236">
        <f>COUNTA(J80:J134)</f>
        <v>3</v>
      </c>
      <c r="K135" s="236">
        <f>COUNTA(K80:K134)</f>
        <v>0</v>
      </c>
      <c r="L135" s="236">
        <f>SUM(L80:L134)</f>
        <v>8394.4444444444434</v>
      </c>
      <c r="M135" s="236">
        <f>SUM(M80:M134)</f>
        <v>167.88888888888889</v>
      </c>
      <c r="N135" s="237"/>
      <c r="O135" s="238">
        <f>COUNTIF(O80:O134, "YES")</f>
        <v>0</v>
      </c>
      <c r="P135" s="237"/>
      <c r="Q135" s="237"/>
      <c r="R135" s="237"/>
      <c r="S135" s="237"/>
      <c r="T135" s="236">
        <f>SUM(T80:T134)</f>
        <v>5.5962962962962974</v>
      </c>
      <c r="U135" s="236">
        <f>SUM(U80:U134)</f>
        <v>5.5962962962962965</v>
      </c>
      <c r="V135" s="236">
        <f t="array" ref="V135">SUM(ABS(V80:V134))</f>
        <v>6</v>
      </c>
      <c r="W135" s="238" t="str">
        <f>IF(W80&lt;0.2, "0", IF(W80&lt;=2, "2", IF(W80&gt;2, ROUND(W80,0))))</f>
        <v>2</v>
      </c>
      <c r="X135" s="236">
        <f>SUM(X80:X134)</f>
        <v>3</v>
      </c>
    </row>
    <row r="136" spans="1:24" ht="18.75" customHeight="1">
      <c r="A136" s="514">
        <v>3</v>
      </c>
      <c r="B136" s="505" t="s">
        <v>303</v>
      </c>
      <c r="C136" s="216"/>
      <c r="D136" s="216" t="s">
        <v>304</v>
      </c>
      <c r="E136" s="217">
        <v>500</v>
      </c>
      <c r="F136" s="218">
        <f t="shared" ref="F136:F199" si="14">E136/$F$15</f>
        <v>100</v>
      </c>
      <c r="G136" s="219">
        <f t="shared" ref="G136:G199" si="15">E136/$G$15</f>
        <v>277.77777777777777</v>
      </c>
      <c r="H136" s="219">
        <f t="shared" ref="H136:H199" si="16">G136/$H$15</f>
        <v>9.2592592592592587E-2</v>
      </c>
      <c r="I136" s="217" t="s">
        <v>305</v>
      </c>
      <c r="J136" s="217" t="s">
        <v>305</v>
      </c>
      <c r="K136" s="220"/>
      <c r="L136" s="221">
        <f>SUM(G136:G166)</f>
        <v>3372.2222222222231</v>
      </c>
      <c r="M136" s="222">
        <f t="shared" ref="M136:M201" si="17">L136/$M$15</f>
        <v>67.444444444444457</v>
      </c>
      <c r="N136" s="223" t="s">
        <v>306</v>
      </c>
      <c r="O136" s="224" t="s">
        <v>12</v>
      </c>
      <c r="P136" s="224"/>
      <c r="Q136" s="224" t="s">
        <v>307</v>
      </c>
      <c r="R136" s="224"/>
      <c r="S136" s="225"/>
      <c r="T136" s="226">
        <f t="shared" ref="T136:T199" si="18">G136/$T$15</f>
        <v>0.18518518518518517</v>
      </c>
      <c r="U136" s="227">
        <f>SUM(T136:T166)</f>
        <v>2.2481481481481476</v>
      </c>
      <c r="V136" s="228" t="str">
        <f t="shared" ref="V136:V199" si="19">IF(U136&lt;1,"0",IF(U136&lt;5,"2",IF(U136&gt;=5,"6")))</f>
        <v>2</v>
      </c>
      <c r="W136" s="508">
        <f>J203/$W$15</f>
        <v>0.66666666666666663</v>
      </c>
      <c r="X136" s="229">
        <f t="shared" ref="X136:X199" si="20">V136/2</f>
        <v>1</v>
      </c>
    </row>
    <row r="137" spans="1:24" ht="18.75" customHeight="1">
      <c r="A137" s="515"/>
      <c r="B137" s="506"/>
      <c r="C137" s="216"/>
      <c r="D137" s="216" t="s">
        <v>308</v>
      </c>
      <c r="E137" s="217">
        <v>450</v>
      </c>
      <c r="F137" s="218">
        <f t="shared" si="14"/>
        <v>90</v>
      </c>
      <c r="G137" s="219">
        <f t="shared" si="15"/>
        <v>250</v>
      </c>
      <c r="H137" s="219">
        <f t="shared" si="16"/>
        <v>8.3333333333333329E-2</v>
      </c>
      <c r="I137" s="217"/>
      <c r="J137" s="220"/>
      <c r="K137" s="220"/>
      <c r="L137" s="221"/>
      <c r="M137" s="222">
        <f t="shared" si="17"/>
        <v>0</v>
      </c>
      <c r="N137" s="223"/>
      <c r="O137" s="224"/>
      <c r="P137" s="224"/>
      <c r="Q137" s="224"/>
      <c r="R137" s="224"/>
      <c r="S137" s="225"/>
      <c r="T137" s="226">
        <f t="shared" si="18"/>
        <v>0.16666666666666666</v>
      </c>
      <c r="U137" s="227"/>
      <c r="V137" s="228" t="str">
        <f t="shared" si="19"/>
        <v>0</v>
      </c>
      <c r="W137" s="509"/>
      <c r="X137" s="229">
        <f t="shared" si="20"/>
        <v>0</v>
      </c>
    </row>
    <row r="138" spans="1:24" ht="18.75" customHeight="1">
      <c r="A138" s="515"/>
      <c r="B138" s="506"/>
      <c r="C138" s="216"/>
      <c r="D138" s="216" t="s">
        <v>309</v>
      </c>
      <c r="E138" s="217">
        <v>100</v>
      </c>
      <c r="F138" s="218">
        <f t="shared" si="14"/>
        <v>20</v>
      </c>
      <c r="G138" s="219">
        <f t="shared" si="15"/>
        <v>55.555555555555557</v>
      </c>
      <c r="H138" s="219">
        <f t="shared" si="16"/>
        <v>1.8518518518518517E-2</v>
      </c>
      <c r="I138" s="217"/>
      <c r="J138" s="220"/>
      <c r="K138" s="220"/>
      <c r="L138" s="221"/>
      <c r="M138" s="222">
        <f t="shared" si="17"/>
        <v>0</v>
      </c>
      <c r="N138" s="223"/>
      <c r="O138" s="224"/>
      <c r="P138" s="224"/>
      <c r="Q138" s="224"/>
      <c r="R138" s="224"/>
      <c r="S138" s="225"/>
      <c r="T138" s="226">
        <f t="shared" si="18"/>
        <v>3.7037037037037035E-2</v>
      </c>
      <c r="U138" s="227"/>
      <c r="V138" s="228" t="str">
        <f t="shared" si="19"/>
        <v>0</v>
      </c>
      <c r="W138" s="509"/>
      <c r="X138" s="229">
        <f t="shared" si="20"/>
        <v>0</v>
      </c>
    </row>
    <row r="139" spans="1:24" ht="18.75" customHeight="1">
      <c r="A139" s="515"/>
      <c r="B139" s="506"/>
      <c r="C139" s="216"/>
      <c r="D139" s="216" t="s">
        <v>310</v>
      </c>
      <c r="E139" s="217">
        <v>250</v>
      </c>
      <c r="F139" s="218">
        <f t="shared" si="14"/>
        <v>50</v>
      </c>
      <c r="G139" s="219">
        <f t="shared" si="15"/>
        <v>138.88888888888889</v>
      </c>
      <c r="H139" s="219">
        <f t="shared" si="16"/>
        <v>4.6296296296296294E-2</v>
      </c>
      <c r="I139" s="217"/>
      <c r="J139" s="220"/>
      <c r="K139" s="220"/>
      <c r="L139" s="221"/>
      <c r="M139" s="222">
        <f t="shared" si="17"/>
        <v>0</v>
      </c>
      <c r="N139" s="223"/>
      <c r="O139" s="224"/>
      <c r="P139" s="224"/>
      <c r="Q139" s="224"/>
      <c r="R139" s="224"/>
      <c r="S139" s="225"/>
      <c r="T139" s="226">
        <f t="shared" si="18"/>
        <v>9.2592592592592587E-2</v>
      </c>
      <c r="U139" s="227"/>
      <c r="V139" s="228" t="str">
        <f t="shared" si="19"/>
        <v>0</v>
      </c>
      <c r="W139" s="509"/>
      <c r="X139" s="229">
        <f t="shared" si="20"/>
        <v>0</v>
      </c>
    </row>
    <row r="140" spans="1:24" ht="18.75" customHeight="1">
      <c r="A140" s="515"/>
      <c r="B140" s="506"/>
      <c r="C140" s="216"/>
      <c r="D140" s="216" t="s">
        <v>311</v>
      </c>
      <c r="E140" s="217">
        <v>100</v>
      </c>
      <c r="F140" s="218">
        <f t="shared" si="14"/>
        <v>20</v>
      </c>
      <c r="G140" s="219">
        <f t="shared" si="15"/>
        <v>55.555555555555557</v>
      </c>
      <c r="H140" s="219">
        <f t="shared" si="16"/>
        <v>1.8518518518518517E-2</v>
      </c>
      <c r="I140" s="217"/>
      <c r="J140" s="220"/>
      <c r="K140" s="220"/>
      <c r="L140" s="221"/>
      <c r="M140" s="222">
        <f t="shared" si="17"/>
        <v>0</v>
      </c>
      <c r="N140" s="223"/>
      <c r="O140" s="224"/>
      <c r="P140" s="224"/>
      <c r="Q140" s="224"/>
      <c r="R140" s="224"/>
      <c r="S140" s="225"/>
      <c r="T140" s="226">
        <f t="shared" si="18"/>
        <v>3.7037037037037035E-2</v>
      </c>
      <c r="U140" s="227"/>
      <c r="V140" s="228" t="str">
        <f t="shared" si="19"/>
        <v>0</v>
      </c>
      <c r="W140" s="509"/>
      <c r="X140" s="229">
        <f t="shared" si="20"/>
        <v>0</v>
      </c>
    </row>
    <row r="141" spans="1:24" ht="18.75" customHeight="1">
      <c r="A141" s="515"/>
      <c r="B141" s="506"/>
      <c r="C141" s="216"/>
      <c r="D141" s="216" t="s">
        <v>312</v>
      </c>
      <c r="E141" s="217">
        <v>150</v>
      </c>
      <c r="F141" s="218">
        <f t="shared" si="14"/>
        <v>30</v>
      </c>
      <c r="G141" s="219">
        <f t="shared" si="15"/>
        <v>83.333333333333329</v>
      </c>
      <c r="H141" s="219">
        <f t="shared" si="16"/>
        <v>2.7777777777777776E-2</v>
      </c>
      <c r="I141" s="217"/>
      <c r="J141" s="220"/>
      <c r="K141" s="220"/>
      <c r="L141" s="221"/>
      <c r="M141" s="222">
        <f t="shared" si="17"/>
        <v>0</v>
      </c>
      <c r="N141" s="223"/>
      <c r="O141" s="224"/>
      <c r="P141" s="224"/>
      <c r="Q141" s="224"/>
      <c r="R141" s="224"/>
      <c r="S141" s="225"/>
      <c r="T141" s="226">
        <f t="shared" si="18"/>
        <v>5.5555555555555552E-2</v>
      </c>
      <c r="U141" s="227"/>
      <c r="V141" s="228" t="str">
        <f t="shared" si="19"/>
        <v>0</v>
      </c>
      <c r="W141" s="509"/>
      <c r="X141" s="229">
        <f t="shared" si="20"/>
        <v>0</v>
      </c>
    </row>
    <row r="142" spans="1:24" ht="18.75" customHeight="1">
      <c r="A142" s="515"/>
      <c r="B142" s="506"/>
      <c r="C142" s="216"/>
      <c r="D142" s="216" t="s">
        <v>313</v>
      </c>
      <c r="E142" s="217">
        <v>350</v>
      </c>
      <c r="F142" s="218">
        <f t="shared" si="14"/>
        <v>70</v>
      </c>
      <c r="G142" s="219">
        <f t="shared" si="15"/>
        <v>194.44444444444443</v>
      </c>
      <c r="H142" s="219">
        <f t="shared" si="16"/>
        <v>6.4814814814814811E-2</v>
      </c>
      <c r="I142" s="217"/>
      <c r="J142" s="220"/>
      <c r="K142" s="220"/>
      <c r="L142" s="221"/>
      <c r="M142" s="222">
        <f t="shared" si="17"/>
        <v>0</v>
      </c>
      <c r="N142" s="223"/>
      <c r="O142" s="224"/>
      <c r="P142" s="224"/>
      <c r="Q142" s="224"/>
      <c r="R142" s="224"/>
      <c r="S142" s="225"/>
      <c r="T142" s="226">
        <f t="shared" si="18"/>
        <v>0.12962962962962962</v>
      </c>
      <c r="U142" s="227"/>
      <c r="V142" s="228" t="str">
        <f t="shared" si="19"/>
        <v>0</v>
      </c>
      <c r="W142" s="509"/>
      <c r="X142" s="229">
        <f t="shared" si="20"/>
        <v>0</v>
      </c>
    </row>
    <row r="143" spans="1:24" ht="18.75" customHeight="1">
      <c r="A143" s="515"/>
      <c r="B143" s="506"/>
      <c r="C143" s="216"/>
      <c r="D143" s="216" t="s">
        <v>314</v>
      </c>
      <c r="E143" s="217">
        <v>350</v>
      </c>
      <c r="F143" s="218">
        <f t="shared" si="14"/>
        <v>70</v>
      </c>
      <c r="G143" s="219">
        <f t="shared" si="15"/>
        <v>194.44444444444443</v>
      </c>
      <c r="H143" s="219">
        <f t="shared" si="16"/>
        <v>6.4814814814814811E-2</v>
      </c>
      <c r="I143" s="217"/>
      <c r="J143" s="220"/>
      <c r="K143" s="220"/>
      <c r="L143" s="221"/>
      <c r="M143" s="222">
        <f t="shared" si="17"/>
        <v>0</v>
      </c>
      <c r="N143" s="223"/>
      <c r="O143" s="224"/>
      <c r="P143" s="224"/>
      <c r="Q143" s="224"/>
      <c r="R143" s="224"/>
      <c r="S143" s="225"/>
      <c r="T143" s="226">
        <f t="shared" si="18"/>
        <v>0.12962962962962962</v>
      </c>
      <c r="U143" s="227"/>
      <c r="V143" s="228" t="str">
        <f t="shared" si="19"/>
        <v>0</v>
      </c>
      <c r="W143" s="509"/>
      <c r="X143" s="229">
        <f t="shared" si="20"/>
        <v>0</v>
      </c>
    </row>
    <row r="144" spans="1:24" ht="18.75" customHeight="1">
      <c r="A144" s="515"/>
      <c r="B144" s="506"/>
      <c r="C144" s="216"/>
      <c r="D144" s="216" t="s">
        <v>315</v>
      </c>
      <c r="E144" s="217">
        <v>80</v>
      </c>
      <c r="F144" s="218">
        <f t="shared" si="14"/>
        <v>16</v>
      </c>
      <c r="G144" s="219">
        <f t="shared" si="15"/>
        <v>44.444444444444443</v>
      </c>
      <c r="H144" s="219">
        <f t="shared" si="16"/>
        <v>1.4814814814814814E-2</v>
      </c>
      <c r="I144" s="217"/>
      <c r="J144" s="220"/>
      <c r="K144" s="220"/>
      <c r="L144" s="221"/>
      <c r="M144" s="222">
        <f t="shared" si="17"/>
        <v>0</v>
      </c>
      <c r="N144" s="223"/>
      <c r="O144" s="224"/>
      <c r="P144" s="224"/>
      <c r="Q144" s="224"/>
      <c r="R144" s="224"/>
      <c r="S144" s="225"/>
      <c r="T144" s="226">
        <f t="shared" si="18"/>
        <v>2.9629629629629627E-2</v>
      </c>
      <c r="U144" s="227"/>
      <c r="V144" s="228" t="str">
        <f t="shared" si="19"/>
        <v>0</v>
      </c>
      <c r="W144" s="509"/>
      <c r="X144" s="229">
        <f t="shared" si="20"/>
        <v>0</v>
      </c>
    </row>
    <row r="145" spans="1:24" ht="18.75" customHeight="1">
      <c r="A145" s="515"/>
      <c r="B145" s="506"/>
      <c r="C145" s="216"/>
      <c r="D145" s="216" t="s">
        <v>316</v>
      </c>
      <c r="E145" s="217">
        <v>70</v>
      </c>
      <c r="F145" s="218">
        <f t="shared" si="14"/>
        <v>14</v>
      </c>
      <c r="G145" s="219">
        <f t="shared" si="15"/>
        <v>38.888888888888886</v>
      </c>
      <c r="H145" s="219">
        <f t="shared" si="16"/>
        <v>1.2962962962962963E-2</v>
      </c>
      <c r="I145" s="217"/>
      <c r="J145" s="220"/>
      <c r="K145" s="220"/>
      <c r="L145" s="221"/>
      <c r="M145" s="222">
        <f t="shared" si="17"/>
        <v>0</v>
      </c>
      <c r="N145" s="223"/>
      <c r="O145" s="224"/>
      <c r="P145" s="224"/>
      <c r="Q145" s="224"/>
      <c r="R145" s="224"/>
      <c r="S145" s="225"/>
      <c r="T145" s="226">
        <f t="shared" si="18"/>
        <v>2.5925925925925925E-2</v>
      </c>
      <c r="U145" s="227"/>
      <c r="V145" s="228" t="str">
        <f t="shared" si="19"/>
        <v>0</v>
      </c>
      <c r="W145" s="509"/>
      <c r="X145" s="229">
        <f t="shared" si="20"/>
        <v>0</v>
      </c>
    </row>
    <row r="146" spans="1:24" ht="18.75" customHeight="1">
      <c r="A146" s="515"/>
      <c r="B146" s="506"/>
      <c r="C146" s="216"/>
      <c r="D146" s="216" t="s">
        <v>317</v>
      </c>
      <c r="E146" s="217">
        <v>50</v>
      </c>
      <c r="F146" s="218">
        <f t="shared" si="14"/>
        <v>10</v>
      </c>
      <c r="G146" s="219">
        <f t="shared" si="15"/>
        <v>27.777777777777779</v>
      </c>
      <c r="H146" s="219">
        <f t="shared" si="16"/>
        <v>9.2592592592592587E-3</v>
      </c>
      <c r="I146" s="217"/>
      <c r="J146" s="220"/>
      <c r="K146" s="220"/>
      <c r="L146" s="221"/>
      <c r="M146" s="222">
        <f t="shared" si="17"/>
        <v>0</v>
      </c>
      <c r="N146" s="223"/>
      <c r="O146" s="224"/>
      <c r="P146" s="224"/>
      <c r="Q146" s="224"/>
      <c r="R146" s="224"/>
      <c r="S146" s="225"/>
      <c r="T146" s="226">
        <f t="shared" si="18"/>
        <v>1.8518518518518517E-2</v>
      </c>
      <c r="U146" s="227"/>
      <c r="V146" s="228" t="str">
        <f t="shared" si="19"/>
        <v>0</v>
      </c>
      <c r="W146" s="509"/>
      <c r="X146" s="229">
        <f t="shared" si="20"/>
        <v>0</v>
      </c>
    </row>
    <row r="147" spans="1:24" ht="18.75" customHeight="1">
      <c r="A147" s="515"/>
      <c r="B147" s="506"/>
      <c r="C147" s="216"/>
      <c r="D147" s="216" t="s">
        <v>318</v>
      </c>
      <c r="E147" s="217">
        <v>50</v>
      </c>
      <c r="F147" s="218">
        <f t="shared" si="14"/>
        <v>10</v>
      </c>
      <c r="G147" s="219">
        <f t="shared" si="15"/>
        <v>27.777777777777779</v>
      </c>
      <c r="H147" s="219">
        <f t="shared" si="16"/>
        <v>9.2592592592592587E-3</v>
      </c>
      <c r="I147" s="217"/>
      <c r="J147" s="220"/>
      <c r="K147" s="220"/>
      <c r="L147" s="221"/>
      <c r="M147" s="222">
        <f t="shared" si="17"/>
        <v>0</v>
      </c>
      <c r="N147" s="223"/>
      <c r="O147" s="224"/>
      <c r="P147" s="224"/>
      <c r="Q147" s="224"/>
      <c r="R147" s="224"/>
      <c r="S147" s="225"/>
      <c r="T147" s="226">
        <f t="shared" si="18"/>
        <v>1.8518518518518517E-2</v>
      </c>
      <c r="U147" s="227"/>
      <c r="V147" s="228" t="str">
        <f t="shared" si="19"/>
        <v>0</v>
      </c>
      <c r="W147" s="509"/>
      <c r="X147" s="229">
        <f t="shared" si="20"/>
        <v>0</v>
      </c>
    </row>
    <row r="148" spans="1:24" ht="18.75" customHeight="1">
      <c r="A148" s="515"/>
      <c r="B148" s="506"/>
      <c r="C148" s="216"/>
      <c r="D148" s="216" t="s">
        <v>319</v>
      </c>
      <c r="E148" s="217">
        <v>280</v>
      </c>
      <c r="F148" s="218">
        <f t="shared" si="14"/>
        <v>56</v>
      </c>
      <c r="G148" s="219">
        <f t="shared" si="15"/>
        <v>155.55555555555554</v>
      </c>
      <c r="H148" s="219">
        <f t="shared" si="16"/>
        <v>5.185185185185185E-2</v>
      </c>
      <c r="I148" s="217"/>
      <c r="J148" s="220"/>
      <c r="K148" s="220"/>
      <c r="L148" s="221"/>
      <c r="M148" s="222">
        <f t="shared" si="17"/>
        <v>0</v>
      </c>
      <c r="N148" s="223"/>
      <c r="O148" s="224"/>
      <c r="P148" s="224"/>
      <c r="Q148" s="224"/>
      <c r="R148" s="224"/>
      <c r="S148" s="225"/>
      <c r="T148" s="226">
        <f t="shared" si="18"/>
        <v>0.1037037037037037</v>
      </c>
      <c r="U148" s="227"/>
      <c r="V148" s="228" t="str">
        <f t="shared" si="19"/>
        <v>0</v>
      </c>
      <c r="W148" s="509"/>
      <c r="X148" s="229">
        <f t="shared" si="20"/>
        <v>0</v>
      </c>
    </row>
    <row r="149" spans="1:24" ht="18.75" customHeight="1">
      <c r="A149" s="515"/>
      <c r="B149" s="506"/>
      <c r="C149" s="216"/>
      <c r="D149" s="216" t="s">
        <v>320</v>
      </c>
      <c r="E149" s="217">
        <v>200</v>
      </c>
      <c r="F149" s="218">
        <f t="shared" si="14"/>
        <v>40</v>
      </c>
      <c r="G149" s="219">
        <f t="shared" si="15"/>
        <v>111.11111111111111</v>
      </c>
      <c r="H149" s="219">
        <f t="shared" si="16"/>
        <v>3.7037037037037035E-2</v>
      </c>
      <c r="I149" s="217"/>
      <c r="J149" s="220"/>
      <c r="K149" s="220"/>
      <c r="L149" s="221"/>
      <c r="M149" s="222">
        <f t="shared" si="17"/>
        <v>0</v>
      </c>
      <c r="N149" s="223"/>
      <c r="O149" s="224"/>
      <c r="P149" s="224"/>
      <c r="Q149" s="224"/>
      <c r="R149" s="224"/>
      <c r="S149" s="225"/>
      <c r="T149" s="226">
        <f t="shared" si="18"/>
        <v>7.407407407407407E-2</v>
      </c>
      <c r="U149" s="227"/>
      <c r="V149" s="228" t="str">
        <f t="shared" si="19"/>
        <v>0</v>
      </c>
      <c r="W149" s="509"/>
      <c r="X149" s="229">
        <f t="shared" si="20"/>
        <v>0</v>
      </c>
    </row>
    <row r="150" spans="1:24" ht="18.75" customHeight="1">
      <c r="A150" s="515"/>
      <c r="B150" s="506"/>
      <c r="C150" s="216"/>
      <c r="D150" s="216" t="s">
        <v>321</v>
      </c>
      <c r="E150" s="217">
        <v>250</v>
      </c>
      <c r="F150" s="218">
        <f t="shared" si="14"/>
        <v>50</v>
      </c>
      <c r="G150" s="219">
        <f t="shared" si="15"/>
        <v>138.88888888888889</v>
      </c>
      <c r="H150" s="219">
        <f t="shared" si="16"/>
        <v>4.6296296296296294E-2</v>
      </c>
      <c r="I150" s="217"/>
      <c r="J150" s="220"/>
      <c r="K150" s="220"/>
      <c r="L150" s="221"/>
      <c r="M150" s="222">
        <f t="shared" si="17"/>
        <v>0</v>
      </c>
      <c r="N150" s="223"/>
      <c r="O150" s="224"/>
      <c r="P150" s="224"/>
      <c r="Q150" s="224"/>
      <c r="R150" s="224"/>
      <c r="S150" s="225"/>
      <c r="T150" s="226">
        <f t="shared" si="18"/>
        <v>9.2592592592592587E-2</v>
      </c>
      <c r="U150" s="227"/>
      <c r="V150" s="228" t="str">
        <f t="shared" si="19"/>
        <v>0</v>
      </c>
      <c r="W150" s="509"/>
      <c r="X150" s="229">
        <f t="shared" si="20"/>
        <v>0</v>
      </c>
    </row>
    <row r="151" spans="1:24" ht="18.75" customHeight="1">
      <c r="A151" s="515"/>
      <c r="B151" s="506"/>
      <c r="C151" s="216"/>
      <c r="D151" s="216" t="s">
        <v>322</v>
      </c>
      <c r="E151" s="217">
        <v>100</v>
      </c>
      <c r="F151" s="218">
        <f t="shared" si="14"/>
        <v>20</v>
      </c>
      <c r="G151" s="219">
        <f t="shared" si="15"/>
        <v>55.555555555555557</v>
      </c>
      <c r="H151" s="219">
        <f t="shared" si="16"/>
        <v>1.8518518518518517E-2</v>
      </c>
      <c r="I151" s="217"/>
      <c r="J151" s="220"/>
      <c r="K151" s="220"/>
      <c r="L151" s="221"/>
      <c r="M151" s="222">
        <f t="shared" si="17"/>
        <v>0</v>
      </c>
      <c r="N151" s="223"/>
      <c r="O151" s="224"/>
      <c r="P151" s="224"/>
      <c r="Q151" s="224"/>
      <c r="R151" s="224"/>
      <c r="S151" s="225"/>
      <c r="T151" s="226">
        <f t="shared" si="18"/>
        <v>3.7037037037037035E-2</v>
      </c>
      <c r="U151" s="227"/>
      <c r="V151" s="228" t="str">
        <f t="shared" si="19"/>
        <v>0</v>
      </c>
      <c r="W151" s="509"/>
      <c r="X151" s="229">
        <f t="shared" si="20"/>
        <v>0</v>
      </c>
    </row>
    <row r="152" spans="1:24" ht="18.75" customHeight="1">
      <c r="A152" s="515"/>
      <c r="B152" s="506"/>
      <c r="C152" s="216"/>
      <c r="D152" s="216" t="s">
        <v>323</v>
      </c>
      <c r="E152" s="217">
        <v>80</v>
      </c>
      <c r="F152" s="218">
        <f t="shared" si="14"/>
        <v>16</v>
      </c>
      <c r="G152" s="219">
        <f t="shared" si="15"/>
        <v>44.444444444444443</v>
      </c>
      <c r="H152" s="219">
        <f t="shared" si="16"/>
        <v>1.4814814814814814E-2</v>
      </c>
      <c r="I152" s="217"/>
      <c r="J152" s="220"/>
      <c r="K152" s="220"/>
      <c r="L152" s="221"/>
      <c r="M152" s="222">
        <f t="shared" si="17"/>
        <v>0</v>
      </c>
      <c r="N152" s="223"/>
      <c r="O152" s="224"/>
      <c r="P152" s="224"/>
      <c r="Q152" s="224"/>
      <c r="R152" s="224"/>
      <c r="S152" s="225"/>
      <c r="T152" s="226">
        <f t="shared" si="18"/>
        <v>2.9629629629629627E-2</v>
      </c>
      <c r="U152" s="227"/>
      <c r="V152" s="228" t="str">
        <f t="shared" si="19"/>
        <v>0</v>
      </c>
      <c r="W152" s="509"/>
      <c r="X152" s="229">
        <f t="shared" si="20"/>
        <v>0</v>
      </c>
    </row>
    <row r="153" spans="1:24" ht="18.75" customHeight="1">
      <c r="A153" s="515"/>
      <c r="B153" s="506"/>
      <c r="C153" s="216"/>
      <c r="D153" s="216" t="s">
        <v>324</v>
      </c>
      <c r="E153" s="217">
        <v>165</v>
      </c>
      <c r="F153" s="218">
        <f t="shared" si="14"/>
        <v>33</v>
      </c>
      <c r="G153" s="219">
        <f t="shared" si="15"/>
        <v>91.666666666666671</v>
      </c>
      <c r="H153" s="219">
        <f t="shared" si="16"/>
        <v>3.0555555555555558E-2</v>
      </c>
      <c r="I153" s="217"/>
      <c r="J153" s="220"/>
      <c r="K153" s="220"/>
      <c r="L153" s="221"/>
      <c r="M153" s="222">
        <f t="shared" si="17"/>
        <v>0</v>
      </c>
      <c r="N153" s="223"/>
      <c r="O153" s="224"/>
      <c r="P153" s="224"/>
      <c r="Q153" s="224"/>
      <c r="R153" s="224"/>
      <c r="S153" s="225"/>
      <c r="T153" s="226">
        <f t="shared" si="18"/>
        <v>6.1111111111111116E-2</v>
      </c>
      <c r="U153" s="227"/>
      <c r="V153" s="228" t="str">
        <f t="shared" si="19"/>
        <v>0</v>
      </c>
      <c r="W153" s="509"/>
      <c r="X153" s="229">
        <f t="shared" si="20"/>
        <v>0</v>
      </c>
    </row>
    <row r="154" spans="1:24" ht="18.75" customHeight="1">
      <c r="A154" s="515"/>
      <c r="B154" s="506"/>
      <c r="C154" s="216"/>
      <c r="D154" s="216" t="s">
        <v>325</v>
      </c>
      <c r="E154" s="217">
        <v>70</v>
      </c>
      <c r="F154" s="218">
        <f t="shared" si="14"/>
        <v>14</v>
      </c>
      <c r="G154" s="219">
        <f t="shared" si="15"/>
        <v>38.888888888888886</v>
      </c>
      <c r="H154" s="219">
        <f t="shared" si="16"/>
        <v>1.2962962962962963E-2</v>
      </c>
      <c r="I154" s="217"/>
      <c r="J154" s="220"/>
      <c r="K154" s="220"/>
      <c r="L154" s="221"/>
      <c r="M154" s="222">
        <f t="shared" si="17"/>
        <v>0</v>
      </c>
      <c r="N154" s="223"/>
      <c r="O154" s="224"/>
      <c r="P154" s="224"/>
      <c r="Q154" s="224"/>
      <c r="R154" s="224"/>
      <c r="S154" s="225"/>
      <c r="T154" s="226">
        <f t="shared" si="18"/>
        <v>2.5925925925925925E-2</v>
      </c>
      <c r="U154" s="227"/>
      <c r="V154" s="228" t="str">
        <f t="shared" si="19"/>
        <v>0</v>
      </c>
      <c r="W154" s="509"/>
      <c r="X154" s="229">
        <f t="shared" si="20"/>
        <v>0</v>
      </c>
    </row>
    <row r="155" spans="1:24" ht="18.75" customHeight="1">
      <c r="A155" s="515"/>
      <c r="B155" s="506"/>
      <c r="C155" s="216"/>
      <c r="D155" s="216" t="s">
        <v>326</v>
      </c>
      <c r="E155" s="217">
        <v>60</v>
      </c>
      <c r="F155" s="218">
        <f t="shared" si="14"/>
        <v>12</v>
      </c>
      <c r="G155" s="219">
        <f t="shared" si="15"/>
        <v>33.333333333333336</v>
      </c>
      <c r="H155" s="219">
        <f t="shared" si="16"/>
        <v>1.1111111111111112E-2</v>
      </c>
      <c r="I155" s="217"/>
      <c r="J155" s="220"/>
      <c r="K155" s="220"/>
      <c r="L155" s="221"/>
      <c r="M155" s="222">
        <f t="shared" si="17"/>
        <v>0</v>
      </c>
      <c r="N155" s="223"/>
      <c r="O155" s="224"/>
      <c r="P155" s="224"/>
      <c r="Q155" s="224"/>
      <c r="R155" s="224"/>
      <c r="S155" s="225"/>
      <c r="T155" s="226">
        <f t="shared" si="18"/>
        <v>2.2222222222222223E-2</v>
      </c>
      <c r="U155" s="227"/>
      <c r="V155" s="228" t="str">
        <f t="shared" si="19"/>
        <v>0</v>
      </c>
      <c r="W155" s="509"/>
      <c r="X155" s="229">
        <f t="shared" si="20"/>
        <v>0</v>
      </c>
    </row>
    <row r="156" spans="1:24" ht="18.75" customHeight="1">
      <c r="A156" s="515"/>
      <c r="B156" s="506"/>
      <c r="C156" s="216"/>
      <c r="D156" s="216" t="s">
        <v>327</v>
      </c>
      <c r="E156" s="217">
        <v>300</v>
      </c>
      <c r="F156" s="218">
        <f t="shared" si="14"/>
        <v>60</v>
      </c>
      <c r="G156" s="219">
        <f t="shared" si="15"/>
        <v>166.66666666666666</v>
      </c>
      <c r="H156" s="219">
        <f t="shared" si="16"/>
        <v>5.5555555555555552E-2</v>
      </c>
      <c r="I156" s="217"/>
      <c r="J156" s="220"/>
      <c r="K156" s="220"/>
      <c r="L156" s="221"/>
      <c r="M156" s="222">
        <f t="shared" si="17"/>
        <v>0</v>
      </c>
      <c r="N156" s="223"/>
      <c r="O156" s="224"/>
      <c r="P156" s="224"/>
      <c r="Q156" s="224"/>
      <c r="R156" s="224"/>
      <c r="S156" s="225"/>
      <c r="T156" s="226">
        <f t="shared" si="18"/>
        <v>0.1111111111111111</v>
      </c>
      <c r="U156" s="227"/>
      <c r="V156" s="228" t="str">
        <f t="shared" si="19"/>
        <v>0</v>
      </c>
      <c r="W156" s="509"/>
      <c r="X156" s="229">
        <f t="shared" si="20"/>
        <v>0</v>
      </c>
    </row>
    <row r="157" spans="1:24" ht="18.75" customHeight="1">
      <c r="A157" s="515"/>
      <c r="B157" s="506"/>
      <c r="C157" s="216"/>
      <c r="D157" s="216" t="s">
        <v>328</v>
      </c>
      <c r="E157" s="217">
        <v>485</v>
      </c>
      <c r="F157" s="218">
        <f t="shared" si="14"/>
        <v>97</v>
      </c>
      <c r="G157" s="219">
        <f t="shared" si="15"/>
        <v>269.44444444444446</v>
      </c>
      <c r="H157" s="219">
        <f t="shared" si="16"/>
        <v>8.981481481481482E-2</v>
      </c>
      <c r="I157" s="217"/>
      <c r="J157" s="220"/>
      <c r="K157" s="220"/>
      <c r="L157" s="221"/>
      <c r="M157" s="222">
        <f t="shared" si="17"/>
        <v>0</v>
      </c>
      <c r="N157" s="223"/>
      <c r="O157" s="224"/>
      <c r="P157" s="224"/>
      <c r="Q157" s="224"/>
      <c r="R157" s="224"/>
      <c r="S157" s="225"/>
      <c r="T157" s="226">
        <f t="shared" si="18"/>
        <v>0.17962962962962964</v>
      </c>
      <c r="U157" s="227"/>
      <c r="V157" s="228" t="str">
        <f t="shared" si="19"/>
        <v>0</v>
      </c>
      <c r="W157" s="509"/>
      <c r="X157" s="229">
        <f t="shared" si="20"/>
        <v>0</v>
      </c>
    </row>
    <row r="158" spans="1:24" ht="18.75" customHeight="1">
      <c r="A158" s="515"/>
      <c r="B158" s="506"/>
      <c r="C158" s="216"/>
      <c r="D158" s="216" t="s">
        <v>329</v>
      </c>
      <c r="E158" s="217">
        <v>200</v>
      </c>
      <c r="F158" s="218">
        <f t="shared" si="14"/>
        <v>40</v>
      </c>
      <c r="G158" s="219">
        <f t="shared" si="15"/>
        <v>111.11111111111111</v>
      </c>
      <c r="H158" s="219">
        <f t="shared" si="16"/>
        <v>3.7037037037037035E-2</v>
      </c>
      <c r="I158" s="217"/>
      <c r="J158" s="220"/>
      <c r="K158" s="220"/>
      <c r="L158" s="221"/>
      <c r="M158" s="222">
        <f t="shared" si="17"/>
        <v>0</v>
      </c>
      <c r="N158" s="223"/>
      <c r="O158" s="224"/>
      <c r="P158" s="224"/>
      <c r="Q158" s="224"/>
      <c r="R158" s="224"/>
      <c r="S158" s="225"/>
      <c r="T158" s="226">
        <f t="shared" si="18"/>
        <v>7.407407407407407E-2</v>
      </c>
      <c r="U158" s="227"/>
      <c r="V158" s="228" t="str">
        <f t="shared" si="19"/>
        <v>0</v>
      </c>
      <c r="W158" s="509"/>
      <c r="X158" s="229">
        <f t="shared" si="20"/>
        <v>0</v>
      </c>
    </row>
    <row r="159" spans="1:24" ht="18.75" customHeight="1">
      <c r="A159" s="515"/>
      <c r="B159" s="506"/>
      <c r="C159" s="216"/>
      <c r="D159" s="216" t="s">
        <v>330</v>
      </c>
      <c r="E159" s="217">
        <v>180</v>
      </c>
      <c r="F159" s="218">
        <f t="shared" si="14"/>
        <v>36</v>
      </c>
      <c r="G159" s="219">
        <f t="shared" si="15"/>
        <v>100</v>
      </c>
      <c r="H159" s="219">
        <f t="shared" si="16"/>
        <v>3.3333333333333333E-2</v>
      </c>
      <c r="I159" s="217"/>
      <c r="J159" s="220"/>
      <c r="K159" s="220"/>
      <c r="L159" s="221"/>
      <c r="M159" s="222">
        <f t="shared" si="17"/>
        <v>0</v>
      </c>
      <c r="N159" s="223"/>
      <c r="O159" s="224"/>
      <c r="P159" s="224"/>
      <c r="Q159" s="224"/>
      <c r="R159" s="224"/>
      <c r="S159" s="225"/>
      <c r="T159" s="226">
        <f t="shared" si="18"/>
        <v>6.6666666666666666E-2</v>
      </c>
      <c r="U159" s="227"/>
      <c r="V159" s="228" t="str">
        <f t="shared" si="19"/>
        <v>0</v>
      </c>
      <c r="W159" s="509"/>
      <c r="X159" s="229">
        <f t="shared" si="20"/>
        <v>0</v>
      </c>
    </row>
    <row r="160" spans="1:24" ht="18.75" customHeight="1">
      <c r="A160" s="515"/>
      <c r="B160" s="506"/>
      <c r="C160" s="216"/>
      <c r="D160" s="216" t="s">
        <v>331</v>
      </c>
      <c r="E160" s="217">
        <v>150</v>
      </c>
      <c r="F160" s="218">
        <f t="shared" si="14"/>
        <v>30</v>
      </c>
      <c r="G160" s="219">
        <f t="shared" si="15"/>
        <v>83.333333333333329</v>
      </c>
      <c r="H160" s="219">
        <f t="shared" si="16"/>
        <v>2.7777777777777776E-2</v>
      </c>
      <c r="I160" s="217"/>
      <c r="J160" s="220"/>
      <c r="K160" s="220"/>
      <c r="L160" s="221"/>
      <c r="M160" s="222">
        <f t="shared" si="17"/>
        <v>0</v>
      </c>
      <c r="N160" s="223"/>
      <c r="O160" s="224"/>
      <c r="P160" s="224"/>
      <c r="Q160" s="224"/>
      <c r="R160" s="224"/>
      <c r="S160" s="225"/>
      <c r="T160" s="226">
        <f t="shared" si="18"/>
        <v>5.5555555555555552E-2</v>
      </c>
      <c r="U160" s="227"/>
      <c r="V160" s="228" t="str">
        <f t="shared" si="19"/>
        <v>0</v>
      </c>
      <c r="W160" s="509"/>
      <c r="X160" s="229">
        <f t="shared" si="20"/>
        <v>0</v>
      </c>
    </row>
    <row r="161" spans="1:24" ht="18.75" customHeight="1">
      <c r="A161" s="515"/>
      <c r="B161" s="506"/>
      <c r="C161" s="216"/>
      <c r="D161" s="216" t="s">
        <v>332</v>
      </c>
      <c r="E161" s="217">
        <v>100</v>
      </c>
      <c r="F161" s="218">
        <f t="shared" si="14"/>
        <v>20</v>
      </c>
      <c r="G161" s="219">
        <f t="shared" si="15"/>
        <v>55.555555555555557</v>
      </c>
      <c r="H161" s="219">
        <f t="shared" si="16"/>
        <v>1.8518518518518517E-2</v>
      </c>
      <c r="I161" s="217"/>
      <c r="J161" s="220"/>
      <c r="K161" s="220"/>
      <c r="L161" s="221"/>
      <c r="M161" s="222">
        <f t="shared" si="17"/>
        <v>0</v>
      </c>
      <c r="N161" s="223"/>
      <c r="O161" s="224"/>
      <c r="P161" s="224"/>
      <c r="Q161" s="224"/>
      <c r="R161" s="224"/>
      <c r="S161" s="225"/>
      <c r="T161" s="226">
        <f t="shared" si="18"/>
        <v>3.7037037037037035E-2</v>
      </c>
      <c r="U161" s="227"/>
      <c r="V161" s="228" t="str">
        <f t="shared" si="19"/>
        <v>0</v>
      </c>
      <c r="W161" s="509"/>
      <c r="X161" s="229">
        <f t="shared" si="20"/>
        <v>0</v>
      </c>
    </row>
    <row r="162" spans="1:24" ht="18.75" customHeight="1">
      <c r="A162" s="515"/>
      <c r="B162" s="506"/>
      <c r="C162" s="216"/>
      <c r="D162" s="216" t="s">
        <v>333</v>
      </c>
      <c r="E162" s="217">
        <v>200</v>
      </c>
      <c r="F162" s="218">
        <f t="shared" si="14"/>
        <v>40</v>
      </c>
      <c r="G162" s="219">
        <f t="shared" si="15"/>
        <v>111.11111111111111</v>
      </c>
      <c r="H162" s="219">
        <f t="shared" si="16"/>
        <v>3.7037037037037035E-2</v>
      </c>
      <c r="I162" s="217"/>
      <c r="J162" s="220"/>
      <c r="K162" s="220"/>
      <c r="L162" s="221"/>
      <c r="M162" s="222">
        <f t="shared" si="17"/>
        <v>0</v>
      </c>
      <c r="N162" s="223"/>
      <c r="O162" s="224"/>
      <c r="P162" s="224"/>
      <c r="Q162" s="224"/>
      <c r="R162" s="224"/>
      <c r="S162" s="225"/>
      <c r="T162" s="226">
        <f t="shared" si="18"/>
        <v>7.407407407407407E-2</v>
      </c>
      <c r="U162" s="227"/>
      <c r="V162" s="228" t="str">
        <f t="shared" si="19"/>
        <v>0</v>
      </c>
      <c r="W162" s="509"/>
      <c r="X162" s="229">
        <f t="shared" si="20"/>
        <v>0</v>
      </c>
    </row>
    <row r="163" spans="1:24" ht="18.75" customHeight="1">
      <c r="A163" s="515"/>
      <c r="B163" s="506"/>
      <c r="C163" s="216"/>
      <c r="D163" s="216" t="s">
        <v>334</v>
      </c>
      <c r="E163" s="217">
        <v>150</v>
      </c>
      <c r="F163" s="218">
        <f t="shared" si="14"/>
        <v>30</v>
      </c>
      <c r="G163" s="219">
        <f t="shared" si="15"/>
        <v>83.333333333333329</v>
      </c>
      <c r="H163" s="219">
        <f t="shared" si="16"/>
        <v>2.7777777777777776E-2</v>
      </c>
      <c r="I163" s="217"/>
      <c r="J163" s="220"/>
      <c r="K163" s="220"/>
      <c r="L163" s="221"/>
      <c r="M163" s="222">
        <f t="shared" si="17"/>
        <v>0</v>
      </c>
      <c r="N163" s="223"/>
      <c r="O163" s="224"/>
      <c r="P163" s="224"/>
      <c r="Q163" s="224"/>
      <c r="R163" s="224"/>
      <c r="S163" s="225"/>
      <c r="T163" s="226">
        <f t="shared" si="18"/>
        <v>5.5555555555555552E-2</v>
      </c>
      <c r="U163" s="227"/>
      <c r="V163" s="228" t="str">
        <f t="shared" si="19"/>
        <v>0</v>
      </c>
      <c r="W163" s="509"/>
      <c r="X163" s="229">
        <f t="shared" si="20"/>
        <v>0</v>
      </c>
    </row>
    <row r="164" spans="1:24" ht="18.75" customHeight="1">
      <c r="A164" s="515"/>
      <c r="B164" s="506"/>
      <c r="C164" s="216"/>
      <c r="D164" s="216" t="s">
        <v>335</v>
      </c>
      <c r="E164" s="217">
        <v>200</v>
      </c>
      <c r="F164" s="218">
        <f t="shared" si="14"/>
        <v>40</v>
      </c>
      <c r="G164" s="219">
        <f t="shared" si="15"/>
        <v>111.11111111111111</v>
      </c>
      <c r="H164" s="219">
        <f t="shared" si="16"/>
        <v>3.7037037037037035E-2</v>
      </c>
      <c r="I164" s="217"/>
      <c r="J164" s="220"/>
      <c r="K164" s="220"/>
      <c r="L164" s="221"/>
      <c r="M164" s="222">
        <f t="shared" si="17"/>
        <v>0</v>
      </c>
      <c r="N164" s="223"/>
      <c r="O164" s="224"/>
      <c r="P164" s="224"/>
      <c r="Q164" s="224"/>
      <c r="R164" s="224"/>
      <c r="S164" s="225"/>
      <c r="T164" s="226">
        <f t="shared" si="18"/>
        <v>7.407407407407407E-2</v>
      </c>
      <c r="U164" s="227"/>
      <c r="V164" s="228" t="str">
        <f t="shared" si="19"/>
        <v>0</v>
      </c>
      <c r="W164" s="509"/>
      <c r="X164" s="229">
        <f t="shared" si="20"/>
        <v>0</v>
      </c>
    </row>
    <row r="165" spans="1:24" ht="18.75" customHeight="1">
      <c r="A165" s="515"/>
      <c r="B165" s="506"/>
      <c r="C165" s="216"/>
      <c r="D165" s="216" t="s">
        <v>336</v>
      </c>
      <c r="E165" s="217">
        <v>250</v>
      </c>
      <c r="F165" s="218">
        <f t="shared" si="14"/>
        <v>50</v>
      </c>
      <c r="G165" s="219">
        <f t="shared" si="15"/>
        <v>138.88888888888889</v>
      </c>
      <c r="H165" s="219">
        <f t="shared" si="16"/>
        <v>4.6296296296296294E-2</v>
      </c>
      <c r="I165" s="217"/>
      <c r="J165" s="220"/>
      <c r="K165" s="220"/>
      <c r="L165" s="221"/>
      <c r="M165" s="222">
        <f t="shared" si="17"/>
        <v>0</v>
      </c>
      <c r="N165" s="223"/>
      <c r="O165" s="224"/>
      <c r="P165" s="224"/>
      <c r="Q165" s="224"/>
      <c r="R165" s="224"/>
      <c r="S165" s="225"/>
      <c r="T165" s="226">
        <f t="shared" si="18"/>
        <v>9.2592592592592587E-2</v>
      </c>
      <c r="U165" s="227"/>
      <c r="V165" s="228" t="str">
        <f t="shared" si="19"/>
        <v>0</v>
      </c>
      <c r="W165" s="509"/>
      <c r="X165" s="229">
        <f t="shared" si="20"/>
        <v>0</v>
      </c>
    </row>
    <row r="166" spans="1:24" ht="18.75" customHeight="1">
      <c r="A166" s="515"/>
      <c r="B166" s="506"/>
      <c r="C166" s="216"/>
      <c r="D166" s="216" t="s">
        <v>337</v>
      </c>
      <c r="E166" s="217">
        <v>150</v>
      </c>
      <c r="F166" s="218">
        <f t="shared" si="14"/>
        <v>30</v>
      </c>
      <c r="G166" s="219">
        <f t="shared" si="15"/>
        <v>83.333333333333329</v>
      </c>
      <c r="H166" s="219">
        <f t="shared" si="16"/>
        <v>2.7777777777777776E-2</v>
      </c>
      <c r="I166" s="217"/>
      <c r="J166" s="220"/>
      <c r="K166" s="220"/>
      <c r="L166" s="221"/>
      <c r="M166" s="222">
        <f t="shared" si="17"/>
        <v>0</v>
      </c>
      <c r="N166" s="223"/>
      <c r="O166" s="224"/>
      <c r="P166" s="224"/>
      <c r="Q166" s="224"/>
      <c r="R166" s="224"/>
      <c r="S166" s="225"/>
      <c r="T166" s="226">
        <f t="shared" si="18"/>
        <v>5.5555555555555552E-2</v>
      </c>
      <c r="U166" s="227"/>
      <c r="V166" s="228" t="str">
        <f t="shared" si="19"/>
        <v>0</v>
      </c>
      <c r="W166" s="509"/>
      <c r="X166" s="229">
        <f t="shared" si="20"/>
        <v>0</v>
      </c>
    </row>
    <row r="167" spans="1:24" ht="18.75" customHeight="1">
      <c r="A167" s="515"/>
      <c r="B167" s="506"/>
      <c r="C167" s="216"/>
      <c r="D167" s="216"/>
      <c r="E167" s="217"/>
      <c r="F167" s="218">
        <f t="shared" si="14"/>
        <v>0</v>
      </c>
      <c r="G167" s="219">
        <f t="shared" si="15"/>
        <v>0</v>
      </c>
      <c r="H167" s="219">
        <f t="shared" si="16"/>
        <v>0</v>
      </c>
      <c r="I167" s="217"/>
      <c r="J167" s="220"/>
      <c r="K167" s="220"/>
      <c r="L167" s="221"/>
      <c r="M167" s="222">
        <f t="shared" si="17"/>
        <v>0</v>
      </c>
      <c r="N167" s="223"/>
      <c r="O167" s="224"/>
      <c r="P167" s="224"/>
      <c r="Q167" s="224"/>
      <c r="R167" s="224"/>
      <c r="S167" s="225"/>
      <c r="T167" s="226">
        <f t="shared" si="18"/>
        <v>0</v>
      </c>
      <c r="U167" s="227"/>
      <c r="V167" s="228" t="str">
        <f t="shared" si="19"/>
        <v>0</v>
      </c>
      <c r="W167" s="509"/>
      <c r="X167" s="229">
        <f t="shared" si="20"/>
        <v>0</v>
      </c>
    </row>
    <row r="168" spans="1:24" ht="18.75" customHeight="1">
      <c r="A168" s="515"/>
      <c r="B168" s="506"/>
      <c r="C168" s="216"/>
      <c r="D168" s="216"/>
      <c r="E168" s="217"/>
      <c r="F168" s="218">
        <f t="shared" si="14"/>
        <v>0</v>
      </c>
      <c r="G168" s="219">
        <f t="shared" si="15"/>
        <v>0</v>
      </c>
      <c r="H168" s="219">
        <f t="shared" si="16"/>
        <v>0</v>
      </c>
      <c r="I168" s="217"/>
      <c r="J168" s="220"/>
      <c r="K168" s="220"/>
      <c r="L168" s="221"/>
      <c r="M168" s="222">
        <f t="shared" si="17"/>
        <v>0</v>
      </c>
      <c r="N168" s="223"/>
      <c r="O168" s="224"/>
      <c r="P168" s="224"/>
      <c r="Q168" s="224"/>
      <c r="R168" s="224"/>
      <c r="S168" s="225"/>
      <c r="T168" s="226">
        <f t="shared" si="18"/>
        <v>0</v>
      </c>
      <c r="U168" s="227"/>
      <c r="V168" s="228" t="str">
        <f t="shared" si="19"/>
        <v>0</v>
      </c>
      <c r="W168" s="509"/>
      <c r="X168" s="229">
        <f t="shared" si="20"/>
        <v>0</v>
      </c>
    </row>
    <row r="169" spans="1:24" ht="18.75" customHeight="1">
      <c r="A169" s="515"/>
      <c r="B169" s="506"/>
      <c r="C169" s="216"/>
      <c r="D169" s="216" t="s">
        <v>338</v>
      </c>
      <c r="E169" s="217">
        <v>100</v>
      </c>
      <c r="F169" s="218">
        <f t="shared" si="14"/>
        <v>20</v>
      </c>
      <c r="G169" s="219">
        <f t="shared" si="15"/>
        <v>55.555555555555557</v>
      </c>
      <c r="H169" s="219">
        <f t="shared" si="16"/>
        <v>1.8518518518518517E-2</v>
      </c>
      <c r="I169" s="217" t="s">
        <v>339</v>
      </c>
      <c r="J169" s="217" t="s">
        <v>339</v>
      </c>
      <c r="K169" s="220"/>
      <c r="L169" s="221">
        <f>SUM(G169:G200)</f>
        <v>3566.6666666666665</v>
      </c>
      <c r="M169" s="222">
        <f t="shared" si="17"/>
        <v>71.333333333333329</v>
      </c>
      <c r="N169" s="223" t="s">
        <v>340</v>
      </c>
      <c r="O169" s="224" t="s">
        <v>12</v>
      </c>
      <c r="P169" s="224"/>
      <c r="Q169" s="224" t="s">
        <v>341</v>
      </c>
      <c r="R169" s="224"/>
      <c r="S169" s="225"/>
      <c r="T169" s="226">
        <f t="shared" si="18"/>
        <v>3.7037037037037035E-2</v>
      </c>
      <c r="U169" s="227">
        <f>SUM(T169:T200)</f>
        <v>2.3777777777777778</v>
      </c>
      <c r="V169" s="228" t="str">
        <f t="shared" si="19"/>
        <v>2</v>
      </c>
      <c r="W169" s="509"/>
      <c r="X169" s="229">
        <f t="shared" si="20"/>
        <v>1</v>
      </c>
    </row>
    <row r="170" spans="1:24" ht="18.75" customHeight="1">
      <c r="A170" s="515"/>
      <c r="B170" s="506"/>
      <c r="C170" s="216"/>
      <c r="D170" s="216" t="s">
        <v>342</v>
      </c>
      <c r="E170" s="217">
        <v>50</v>
      </c>
      <c r="F170" s="218">
        <f t="shared" si="14"/>
        <v>10</v>
      </c>
      <c r="G170" s="219">
        <f t="shared" si="15"/>
        <v>27.777777777777779</v>
      </c>
      <c r="H170" s="219">
        <f t="shared" si="16"/>
        <v>9.2592592592592587E-3</v>
      </c>
      <c r="I170" s="217"/>
      <c r="J170" s="220"/>
      <c r="K170" s="220"/>
      <c r="L170" s="221"/>
      <c r="M170" s="222">
        <f t="shared" si="17"/>
        <v>0</v>
      </c>
      <c r="N170" s="223"/>
      <c r="O170" s="224"/>
      <c r="P170" s="224"/>
      <c r="Q170" s="224"/>
      <c r="R170" s="224"/>
      <c r="S170" s="225"/>
      <c r="T170" s="226">
        <f t="shared" si="18"/>
        <v>1.8518518518518517E-2</v>
      </c>
      <c r="U170" s="227"/>
      <c r="V170" s="228" t="str">
        <f t="shared" si="19"/>
        <v>0</v>
      </c>
      <c r="W170" s="509"/>
      <c r="X170" s="229">
        <f t="shared" si="20"/>
        <v>0</v>
      </c>
    </row>
    <row r="171" spans="1:24" ht="18.75" customHeight="1">
      <c r="A171" s="515"/>
      <c r="B171" s="506"/>
      <c r="C171" s="216"/>
      <c r="D171" s="216" t="s">
        <v>343</v>
      </c>
      <c r="E171" s="217">
        <v>150</v>
      </c>
      <c r="F171" s="218">
        <f t="shared" si="14"/>
        <v>30</v>
      </c>
      <c r="G171" s="219">
        <f t="shared" si="15"/>
        <v>83.333333333333329</v>
      </c>
      <c r="H171" s="219">
        <f t="shared" si="16"/>
        <v>2.7777777777777776E-2</v>
      </c>
      <c r="I171" s="217"/>
      <c r="J171" s="220"/>
      <c r="K171" s="220"/>
      <c r="L171" s="221"/>
      <c r="M171" s="222">
        <f t="shared" si="17"/>
        <v>0</v>
      </c>
      <c r="N171" s="223"/>
      <c r="O171" s="224"/>
      <c r="P171" s="224"/>
      <c r="Q171" s="224"/>
      <c r="R171" s="224"/>
      <c r="S171" s="225"/>
      <c r="T171" s="226">
        <f t="shared" si="18"/>
        <v>5.5555555555555552E-2</v>
      </c>
      <c r="U171" s="227"/>
      <c r="V171" s="228" t="str">
        <f t="shared" si="19"/>
        <v>0</v>
      </c>
      <c r="W171" s="509"/>
      <c r="X171" s="229">
        <f t="shared" si="20"/>
        <v>0</v>
      </c>
    </row>
    <row r="172" spans="1:24" ht="18.75" customHeight="1">
      <c r="A172" s="515"/>
      <c r="B172" s="506"/>
      <c r="C172" s="216"/>
      <c r="D172" s="216" t="s">
        <v>344</v>
      </c>
      <c r="E172" s="217">
        <v>120</v>
      </c>
      <c r="F172" s="218">
        <f t="shared" si="14"/>
        <v>24</v>
      </c>
      <c r="G172" s="219">
        <f t="shared" si="15"/>
        <v>66.666666666666671</v>
      </c>
      <c r="H172" s="219">
        <f t="shared" si="16"/>
        <v>2.2222222222222223E-2</v>
      </c>
      <c r="I172" s="217"/>
      <c r="J172" s="220"/>
      <c r="K172" s="220"/>
      <c r="L172" s="221"/>
      <c r="M172" s="222">
        <f t="shared" si="17"/>
        <v>0</v>
      </c>
      <c r="N172" s="223"/>
      <c r="O172" s="224"/>
      <c r="P172" s="224"/>
      <c r="Q172" s="224"/>
      <c r="R172" s="224"/>
      <c r="S172" s="225"/>
      <c r="T172" s="226">
        <f t="shared" si="18"/>
        <v>4.4444444444444446E-2</v>
      </c>
      <c r="U172" s="227"/>
      <c r="V172" s="228" t="str">
        <f t="shared" si="19"/>
        <v>0</v>
      </c>
      <c r="W172" s="509"/>
      <c r="X172" s="229">
        <f t="shared" si="20"/>
        <v>0</v>
      </c>
    </row>
    <row r="173" spans="1:24" ht="18.75" customHeight="1">
      <c r="A173" s="515"/>
      <c r="B173" s="506"/>
      <c r="C173" s="216"/>
      <c r="D173" s="216" t="s">
        <v>345</v>
      </c>
      <c r="E173" s="217">
        <v>350</v>
      </c>
      <c r="F173" s="218">
        <f t="shared" si="14"/>
        <v>70</v>
      </c>
      <c r="G173" s="219">
        <f t="shared" si="15"/>
        <v>194.44444444444443</v>
      </c>
      <c r="H173" s="219">
        <f t="shared" si="16"/>
        <v>6.4814814814814811E-2</v>
      </c>
      <c r="I173" s="217"/>
      <c r="J173" s="220"/>
      <c r="K173" s="220"/>
      <c r="L173" s="221"/>
      <c r="M173" s="222">
        <f t="shared" si="17"/>
        <v>0</v>
      </c>
      <c r="N173" s="223"/>
      <c r="O173" s="224"/>
      <c r="P173" s="224"/>
      <c r="Q173" s="224"/>
      <c r="R173" s="224"/>
      <c r="S173" s="225"/>
      <c r="T173" s="226">
        <f t="shared" si="18"/>
        <v>0.12962962962962962</v>
      </c>
      <c r="U173" s="227"/>
      <c r="V173" s="228" t="str">
        <f t="shared" si="19"/>
        <v>0</v>
      </c>
      <c r="W173" s="509"/>
      <c r="X173" s="229">
        <f t="shared" si="20"/>
        <v>0</v>
      </c>
    </row>
    <row r="174" spans="1:24" ht="18.75" customHeight="1">
      <c r="A174" s="515"/>
      <c r="B174" s="506"/>
      <c r="C174" s="216"/>
      <c r="D174" s="216" t="s">
        <v>346</v>
      </c>
      <c r="E174" s="217">
        <v>250</v>
      </c>
      <c r="F174" s="218">
        <f t="shared" si="14"/>
        <v>50</v>
      </c>
      <c r="G174" s="219">
        <f t="shared" si="15"/>
        <v>138.88888888888889</v>
      </c>
      <c r="H174" s="219">
        <f t="shared" si="16"/>
        <v>4.6296296296296294E-2</v>
      </c>
      <c r="I174" s="217"/>
      <c r="J174" s="220"/>
      <c r="K174" s="220"/>
      <c r="L174" s="221"/>
      <c r="M174" s="222">
        <f t="shared" si="17"/>
        <v>0</v>
      </c>
      <c r="N174" s="223"/>
      <c r="O174" s="224"/>
      <c r="P174" s="224"/>
      <c r="Q174" s="224"/>
      <c r="R174" s="224"/>
      <c r="S174" s="225"/>
      <c r="T174" s="226">
        <f t="shared" si="18"/>
        <v>9.2592592592592587E-2</v>
      </c>
      <c r="U174" s="227"/>
      <c r="V174" s="228" t="str">
        <f t="shared" si="19"/>
        <v>0</v>
      </c>
      <c r="W174" s="509"/>
      <c r="X174" s="229">
        <f t="shared" si="20"/>
        <v>0</v>
      </c>
    </row>
    <row r="175" spans="1:24" ht="18.75" customHeight="1">
      <c r="A175" s="515"/>
      <c r="B175" s="506"/>
      <c r="C175" s="216"/>
      <c r="D175" s="216" t="s">
        <v>347</v>
      </c>
      <c r="E175" s="217">
        <v>370</v>
      </c>
      <c r="F175" s="218">
        <f t="shared" si="14"/>
        <v>74</v>
      </c>
      <c r="G175" s="219">
        <f t="shared" si="15"/>
        <v>205.55555555555554</v>
      </c>
      <c r="H175" s="219">
        <f t="shared" si="16"/>
        <v>6.851851851851852E-2</v>
      </c>
      <c r="I175" s="217"/>
      <c r="J175" s="220"/>
      <c r="K175" s="220"/>
      <c r="L175" s="221"/>
      <c r="M175" s="222">
        <f t="shared" si="17"/>
        <v>0</v>
      </c>
      <c r="N175" s="223"/>
      <c r="O175" s="224"/>
      <c r="P175" s="224"/>
      <c r="Q175" s="224"/>
      <c r="R175" s="224"/>
      <c r="S175" s="225"/>
      <c r="T175" s="226">
        <f t="shared" si="18"/>
        <v>0.13703703703703704</v>
      </c>
      <c r="U175" s="227"/>
      <c r="V175" s="228" t="str">
        <f t="shared" si="19"/>
        <v>0</v>
      </c>
      <c r="W175" s="509"/>
      <c r="X175" s="229">
        <f t="shared" si="20"/>
        <v>0</v>
      </c>
    </row>
    <row r="176" spans="1:24" ht="18.75" customHeight="1">
      <c r="A176" s="515"/>
      <c r="B176" s="506"/>
      <c r="C176" s="216"/>
      <c r="D176" s="216" t="s">
        <v>348</v>
      </c>
      <c r="E176" s="217">
        <v>250</v>
      </c>
      <c r="F176" s="218">
        <f t="shared" si="14"/>
        <v>50</v>
      </c>
      <c r="G176" s="219">
        <f t="shared" si="15"/>
        <v>138.88888888888889</v>
      </c>
      <c r="H176" s="219">
        <f t="shared" si="16"/>
        <v>4.6296296296296294E-2</v>
      </c>
      <c r="I176" s="217"/>
      <c r="J176" s="220"/>
      <c r="K176" s="220"/>
      <c r="L176" s="221"/>
      <c r="M176" s="222">
        <f t="shared" si="17"/>
        <v>0</v>
      </c>
      <c r="N176" s="223"/>
      <c r="O176" s="224"/>
      <c r="P176" s="224"/>
      <c r="Q176" s="224"/>
      <c r="R176" s="224"/>
      <c r="S176" s="225"/>
      <c r="T176" s="226">
        <f t="shared" si="18"/>
        <v>9.2592592592592587E-2</v>
      </c>
      <c r="U176" s="227"/>
      <c r="V176" s="228" t="str">
        <f t="shared" si="19"/>
        <v>0</v>
      </c>
      <c r="W176" s="509"/>
      <c r="X176" s="229">
        <f t="shared" si="20"/>
        <v>0</v>
      </c>
    </row>
    <row r="177" spans="1:24" ht="18.75" customHeight="1">
      <c r="A177" s="515"/>
      <c r="B177" s="506"/>
      <c r="C177" s="216"/>
      <c r="D177" s="216" t="s">
        <v>349</v>
      </c>
      <c r="E177" s="217">
        <v>200</v>
      </c>
      <c r="F177" s="218">
        <f t="shared" si="14"/>
        <v>40</v>
      </c>
      <c r="G177" s="219">
        <f t="shared" si="15"/>
        <v>111.11111111111111</v>
      </c>
      <c r="H177" s="219">
        <f t="shared" si="16"/>
        <v>3.7037037037037035E-2</v>
      </c>
      <c r="I177" s="217"/>
      <c r="J177" s="220"/>
      <c r="K177" s="220"/>
      <c r="L177" s="221"/>
      <c r="M177" s="222">
        <f t="shared" si="17"/>
        <v>0</v>
      </c>
      <c r="N177" s="223"/>
      <c r="O177" s="224"/>
      <c r="P177" s="224"/>
      <c r="Q177" s="224"/>
      <c r="R177" s="224"/>
      <c r="S177" s="225"/>
      <c r="T177" s="226">
        <f t="shared" si="18"/>
        <v>7.407407407407407E-2</v>
      </c>
      <c r="U177" s="227"/>
      <c r="V177" s="228" t="str">
        <f t="shared" si="19"/>
        <v>0</v>
      </c>
      <c r="W177" s="509"/>
      <c r="X177" s="229">
        <f t="shared" si="20"/>
        <v>0</v>
      </c>
    </row>
    <row r="178" spans="1:24" ht="18.75" customHeight="1">
      <c r="A178" s="515"/>
      <c r="B178" s="506"/>
      <c r="C178" s="216"/>
      <c r="D178" s="251" t="s">
        <v>350</v>
      </c>
      <c r="E178" s="217">
        <v>250</v>
      </c>
      <c r="F178" s="218">
        <f t="shared" si="14"/>
        <v>50</v>
      </c>
      <c r="G178" s="219">
        <f t="shared" si="15"/>
        <v>138.88888888888889</v>
      </c>
      <c r="H178" s="219">
        <f t="shared" si="16"/>
        <v>4.6296296296296294E-2</v>
      </c>
      <c r="I178" s="217"/>
      <c r="J178" s="220"/>
      <c r="K178" s="220"/>
      <c r="L178" s="221"/>
      <c r="M178" s="222">
        <f t="shared" si="17"/>
        <v>0</v>
      </c>
      <c r="N178" s="223"/>
      <c r="O178" s="363" t="s">
        <v>351</v>
      </c>
      <c r="P178" s="363" t="s">
        <v>352</v>
      </c>
      <c r="Q178" s="224"/>
      <c r="R178" s="224"/>
      <c r="S178" s="225"/>
      <c r="T178" s="226">
        <f t="shared" si="18"/>
        <v>9.2592592592592587E-2</v>
      </c>
      <c r="U178" s="227"/>
      <c r="V178" s="228" t="str">
        <f t="shared" si="19"/>
        <v>0</v>
      </c>
      <c r="W178" s="509"/>
      <c r="X178" s="229">
        <f t="shared" si="20"/>
        <v>0</v>
      </c>
    </row>
    <row r="179" spans="1:24" ht="18.75" customHeight="1">
      <c r="A179" s="515"/>
      <c r="B179" s="506"/>
      <c r="C179" s="216"/>
      <c r="D179" s="216" t="s">
        <v>353</v>
      </c>
      <c r="E179" s="217">
        <v>180</v>
      </c>
      <c r="F179" s="218">
        <f t="shared" si="14"/>
        <v>36</v>
      </c>
      <c r="G179" s="219">
        <f t="shared" si="15"/>
        <v>100</v>
      </c>
      <c r="H179" s="219">
        <f t="shared" si="16"/>
        <v>3.3333333333333333E-2</v>
      </c>
      <c r="I179" s="217"/>
      <c r="J179" s="220"/>
      <c r="K179" s="220"/>
      <c r="L179" s="221"/>
      <c r="M179" s="222">
        <f t="shared" si="17"/>
        <v>0</v>
      </c>
      <c r="N179" s="223"/>
      <c r="O179" s="224"/>
      <c r="P179" s="224"/>
      <c r="Q179" s="224"/>
      <c r="R179" s="224"/>
      <c r="S179" s="225"/>
      <c r="T179" s="226">
        <f t="shared" si="18"/>
        <v>6.6666666666666666E-2</v>
      </c>
      <c r="U179" s="227"/>
      <c r="V179" s="228" t="str">
        <f t="shared" si="19"/>
        <v>0</v>
      </c>
      <c r="W179" s="509"/>
      <c r="X179" s="229">
        <f t="shared" si="20"/>
        <v>0</v>
      </c>
    </row>
    <row r="180" spans="1:24" ht="18.75" customHeight="1">
      <c r="A180" s="515"/>
      <c r="B180" s="506"/>
      <c r="C180" s="216"/>
      <c r="D180" s="216" t="s">
        <v>354</v>
      </c>
      <c r="E180" s="217">
        <v>150</v>
      </c>
      <c r="F180" s="218">
        <f t="shared" si="14"/>
        <v>30</v>
      </c>
      <c r="G180" s="219">
        <f t="shared" si="15"/>
        <v>83.333333333333329</v>
      </c>
      <c r="H180" s="219">
        <f t="shared" si="16"/>
        <v>2.7777777777777776E-2</v>
      </c>
      <c r="I180" s="217"/>
      <c r="J180" s="220"/>
      <c r="K180" s="220"/>
      <c r="L180" s="221"/>
      <c r="M180" s="222">
        <f t="shared" si="17"/>
        <v>0</v>
      </c>
      <c r="N180" s="223"/>
      <c r="O180" s="224"/>
      <c r="P180" s="224"/>
      <c r="Q180" s="224"/>
      <c r="R180" s="224"/>
      <c r="S180" s="225"/>
      <c r="T180" s="226">
        <f t="shared" si="18"/>
        <v>5.5555555555555552E-2</v>
      </c>
      <c r="U180" s="227"/>
      <c r="V180" s="228" t="str">
        <f t="shared" si="19"/>
        <v>0</v>
      </c>
      <c r="W180" s="509"/>
      <c r="X180" s="229">
        <f t="shared" si="20"/>
        <v>0</v>
      </c>
    </row>
    <row r="181" spans="1:24" ht="18.75" customHeight="1">
      <c r="A181" s="515"/>
      <c r="B181" s="506"/>
      <c r="C181" s="216"/>
      <c r="D181" s="216" t="s">
        <v>355</v>
      </c>
      <c r="E181" s="217">
        <v>300</v>
      </c>
      <c r="F181" s="218">
        <f t="shared" si="14"/>
        <v>60</v>
      </c>
      <c r="G181" s="219">
        <f t="shared" si="15"/>
        <v>166.66666666666666</v>
      </c>
      <c r="H181" s="219">
        <f t="shared" si="16"/>
        <v>5.5555555555555552E-2</v>
      </c>
      <c r="I181" s="217"/>
      <c r="J181" s="220"/>
      <c r="K181" s="220"/>
      <c r="L181" s="221"/>
      <c r="M181" s="222">
        <f t="shared" si="17"/>
        <v>0</v>
      </c>
      <c r="N181" s="223"/>
      <c r="O181" s="224"/>
      <c r="P181" s="224"/>
      <c r="Q181" s="224"/>
      <c r="R181" s="224"/>
      <c r="S181" s="225"/>
      <c r="T181" s="226">
        <f t="shared" si="18"/>
        <v>0.1111111111111111</v>
      </c>
      <c r="U181" s="227"/>
      <c r="V181" s="228" t="str">
        <f t="shared" si="19"/>
        <v>0</v>
      </c>
      <c r="W181" s="509"/>
      <c r="X181" s="229">
        <f t="shared" si="20"/>
        <v>0</v>
      </c>
    </row>
    <row r="182" spans="1:24" ht="18.75" customHeight="1">
      <c r="A182" s="515"/>
      <c r="B182" s="506"/>
      <c r="C182" s="216"/>
      <c r="D182" s="216" t="s">
        <v>356</v>
      </c>
      <c r="E182" s="217">
        <v>100</v>
      </c>
      <c r="F182" s="218">
        <f t="shared" si="14"/>
        <v>20</v>
      </c>
      <c r="G182" s="219">
        <f t="shared" si="15"/>
        <v>55.555555555555557</v>
      </c>
      <c r="H182" s="219">
        <f t="shared" si="16"/>
        <v>1.8518518518518517E-2</v>
      </c>
      <c r="I182" s="217"/>
      <c r="J182" s="220"/>
      <c r="K182" s="220"/>
      <c r="L182" s="221"/>
      <c r="M182" s="222">
        <f t="shared" si="17"/>
        <v>0</v>
      </c>
      <c r="N182" s="223"/>
      <c r="O182" s="224"/>
      <c r="P182" s="224"/>
      <c r="Q182" s="224"/>
      <c r="R182" s="224"/>
      <c r="S182" s="225"/>
      <c r="T182" s="226">
        <f t="shared" si="18"/>
        <v>3.7037037037037035E-2</v>
      </c>
      <c r="U182" s="227"/>
      <c r="V182" s="228" t="str">
        <f t="shared" si="19"/>
        <v>0</v>
      </c>
      <c r="W182" s="509"/>
      <c r="X182" s="229">
        <f t="shared" si="20"/>
        <v>0</v>
      </c>
    </row>
    <row r="183" spans="1:24" ht="18.75" customHeight="1">
      <c r="A183" s="515"/>
      <c r="B183" s="506"/>
      <c r="C183" s="216"/>
      <c r="D183" s="216" t="s">
        <v>357</v>
      </c>
      <c r="E183" s="217">
        <v>200</v>
      </c>
      <c r="F183" s="218">
        <f t="shared" si="14"/>
        <v>40</v>
      </c>
      <c r="G183" s="219">
        <f t="shared" si="15"/>
        <v>111.11111111111111</v>
      </c>
      <c r="H183" s="219">
        <f t="shared" si="16"/>
        <v>3.7037037037037035E-2</v>
      </c>
      <c r="I183" s="217"/>
      <c r="J183" s="220"/>
      <c r="K183" s="220"/>
      <c r="L183" s="221"/>
      <c r="M183" s="222">
        <f t="shared" si="17"/>
        <v>0</v>
      </c>
      <c r="N183" s="223"/>
      <c r="O183" s="224"/>
      <c r="P183" s="224"/>
      <c r="Q183" s="224"/>
      <c r="R183" s="224"/>
      <c r="S183" s="225"/>
      <c r="T183" s="226">
        <f t="shared" si="18"/>
        <v>7.407407407407407E-2</v>
      </c>
      <c r="U183" s="227"/>
      <c r="V183" s="228" t="str">
        <f t="shared" si="19"/>
        <v>0</v>
      </c>
      <c r="W183" s="509"/>
      <c r="X183" s="229">
        <f t="shared" si="20"/>
        <v>0</v>
      </c>
    </row>
    <row r="184" spans="1:24" ht="18.75" customHeight="1">
      <c r="A184" s="515"/>
      <c r="B184" s="506"/>
      <c r="C184" s="216"/>
      <c r="D184" s="216" t="s">
        <v>358</v>
      </c>
      <c r="E184" s="217">
        <v>150</v>
      </c>
      <c r="F184" s="218">
        <f t="shared" si="14"/>
        <v>30</v>
      </c>
      <c r="G184" s="219">
        <f t="shared" si="15"/>
        <v>83.333333333333329</v>
      </c>
      <c r="H184" s="219">
        <f t="shared" si="16"/>
        <v>2.7777777777777776E-2</v>
      </c>
      <c r="I184" s="217"/>
      <c r="J184" s="220"/>
      <c r="K184" s="220"/>
      <c r="L184" s="221"/>
      <c r="M184" s="222">
        <f t="shared" si="17"/>
        <v>0</v>
      </c>
      <c r="N184" s="223"/>
      <c r="O184" s="224"/>
      <c r="P184" s="224"/>
      <c r="Q184" s="224"/>
      <c r="R184" s="224"/>
      <c r="S184" s="225"/>
      <c r="T184" s="226">
        <f t="shared" si="18"/>
        <v>5.5555555555555552E-2</v>
      </c>
      <c r="U184" s="227"/>
      <c r="V184" s="228" t="str">
        <f t="shared" si="19"/>
        <v>0</v>
      </c>
      <c r="W184" s="509"/>
      <c r="X184" s="229">
        <f t="shared" si="20"/>
        <v>0</v>
      </c>
    </row>
    <row r="185" spans="1:24" ht="18.75" customHeight="1">
      <c r="A185" s="515"/>
      <c r="B185" s="506"/>
      <c r="C185" s="216"/>
      <c r="D185" s="216" t="s">
        <v>359</v>
      </c>
      <c r="E185" s="217">
        <v>100</v>
      </c>
      <c r="F185" s="218">
        <f t="shared" si="14"/>
        <v>20</v>
      </c>
      <c r="G185" s="219">
        <f t="shared" si="15"/>
        <v>55.555555555555557</v>
      </c>
      <c r="H185" s="219">
        <f t="shared" si="16"/>
        <v>1.8518518518518517E-2</v>
      </c>
      <c r="I185" s="217"/>
      <c r="J185" s="220"/>
      <c r="K185" s="220"/>
      <c r="L185" s="221"/>
      <c r="M185" s="222">
        <f t="shared" si="17"/>
        <v>0</v>
      </c>
      <c r="N185" s="223"/>
      <c r="O185" s="224"/>
      <c r="P185" s="224"/>
      <c r="Q185" s="224"/>
      <c r="R185" s="224"/>
      <c r="S185" s="225"/>
      <c r="T185" s="226">
        <f t="shared" si="18"/>
        <v>3.7037037037037035E-2</v>
      </c>
      <c r="U185" s="227"/>
      <c r="V185" s="228" t="str">
        <f t="shared" si="19"/>
        <v>0</v>
      </c>
      <c r="W185" s="509"/>
      <c r="X185" s="229">
        <f t="shared" si="20"/>
        <v>0</v>
      </c>
    </row>
    <row r="186" spans="1:24" ht="18.75" customHeight="1">
      <c r="A186" s="515"/>
      <c r="B186" s="506"/>
      <c r="C186" s="216"/>
      <c r="D186" s="216" t="s">
        <v>360</v>
      </c>
      <c r="E186" s="217">
        <v>100</v>
      </c>
      <c r="F186" s="218">
        <f t="shared" si="14"/>
        <v>20</v>
      </c>
      <c r="G186" s="219">
        <f t="shared" si="15"/>
        <v>55.555555555555557</v>
      </c>
      <c r="H186" s="219">
        <f t="shared" si="16"/>
        <v>1.8518518518518517E-2</v>
      </c>
      <c r="I186" s="217"/>
      <c r="J186" s="220"/>
      <c r="K186" s="220"/>
      <c r="L186" s="221"/>
      <c r="M186" s="222">
        <f t="shared" si="17"/>
        <v>0</v>
      </c>
      <c r="N186" s="223"/>
      <c r="O186" s="224"/>
      <c r="P186" s="224"/>
      <c r="Q186" s="224"/>
      <c r="R186" s="224"/>
      <c r="S186" s="225"/>
      <c r="T186" s="226">
        <f t="shared" si="18"/>
        <v>3.7037037037037035E-2</v>
      </c>
      <c r="U186" s="227"/>
      <c r="V186" s="228" t="str">
        <f t="shared" si="19"/>
        <v>0</v>
      </c>
      <c r="W186" s="509"/>
      <c r="X186" s="229">
        <f t="shared" si="20"/>
        <v>0</v>
      </c>
    </row>
    <row r="187" spans="1:24" ht="18.75" customHeight="1">
      <c r="A187" s="515"/>
      <c r="B187" s="506"/>
      <c r="C187" s="216"/>
      <c r="D187" s="216" t="s">
        <v>361</v>
      </c>
      <c r="E187" s="217">
        <v>150</v>
      </c>
      <c r="F187" s="218">
        <f t="shared" si="14"/>
        <v>30</v>
      </c>
      <c r="G187" s="219">
        <f t="shared" si="15"/>
        <v>83.333333333333329</v>
      </c>
      <c r="H187" s="219">
        <f t="shared" si="16"/>
        <v>2.7777777777777776E-2</v>
      </c>
      <c r="I187" s="217"/>
      <c r="J187" s="220"/>
      <c r="K187" s="220"/>
      <c r="L187" s="221"/>
      <c r="M187" s="222">
        <f t="shared" si="17"/>
        <v>0</v>
      </c>
      <c r="N187" s="223"/>
      <c r="O187" s="224"/>
      <c r="P187" s="224"/>
      <c r="Q187" s="224"/>
      <c r="R187" s="224"/>
      <c r="S187" s="225"/>
      <c r="T187" s="226">
        <f t="shared" si="18"/>
        <v>5.5555555555555552E-2</v>
      </c>
      <c r="U187" s="227"/>
      <c r="V187" s="228" t="str">
        <f t="shared" si="19"/>
        <v>0</v>
      </c>
      <c r="W187" s="509"/>
      <c r="X187" s="229">
        <f t="shared" si="20"/>
        <v>0</v>
      </c>
    </row>
    <row r="188" spans="1:24" ht="18.75" customHeight="1">
      <c r="A188" s="515"/>
      <c r="B188" s="506"/>
      <c r="C188" s="216"/>
      <c r="D188" s="216" t="s">
        <v>362</v>
      </c>
      <c r="E188" s="217">
        <v>400</v>
      </c>
      <c r="F188" s="218">
        <f t="shared" si="14"/>
        <v>80</v>
      </c>
      <c r="G188" s="219">
        <f t="shared" si="15"/>
        <v>222.22222222222223</v>
      </c>
      <c r="H188" s="219">
        <f t="shared" si="16"/>
        <v>7.407407407407407E-2</v>
      </c>
      <c r="I188" s="217"/>
      <c r="J188" s="220"/>
      <c r="K188" s="220"/>
      <c r="L188" s="221"/>
      <c r="M188" s="222">
        <f t="shared" si="17"/>
        <v>0</v>
      </c>
      <c r="N188" s="223"/>
      <c r="O188" s="224"/>
      <c r="P188" s="224"/>
      <c r="Q188" s="224"/>
      <c r="R188" s="224"/>
      <c r="S188" s="225"/>
      <c r="T188" s="226">
        <f t="shared" si="18"/>
        <v>0.14814814814814814</v>
      </c>
      <c r="U188" s="227"/>
      <c r="V188" s="228" t="str">
        <f t="shared" si="19"/>
        <v>0</v>
      </c>
      <c r="W188" s="509"/>
      <c r="X188" s="229">
        <f t="shared" si="20"/>
        <v>0</v>
      </c>
    </row>
    <row r="189" spans="1:24" ht="18.75" customHeight="1">
      <c r="A189" s="515"/>
      <c r="B189" s="506"/>
      <c r="C189" s="216"/>
      <c r="D189" s="216" t="s">
        <v>363</v>
      </c>
      <c r="E189" s="217">
        <v>100</v>
      </c>
      <c r="F189" s="218">
        <f t="shared" si="14"/>
        <v>20</v>
      </c>
      <c r="G189" s="219">
        <f t="shared" si="15"/>
        <v>55.555555555555557</v>
      </c>
      <c r="H189" s="219">
        <f t="shared" si="16"/>
        <v>1.8518518518518517E-2</v>
      </c>
      <c r="I189" s="217"/>
      <c r="J189" s="220"/>
      <c r="K189" s="220"/>
      <c r="L189" s="221"/>
      <c r="M189" s="222">
        <f t="shared" si="17"/>
        <v>0</v>
      </c>
      <c r="N189" s="223"/>
      <c r="O189" s="224"/>
      <c r="P189" s="224"/>
      <c r="Q189" s="224"/>
      <c r="R189" s="224"/>
      <c r="S189" s="225"/>
      <c r="T189" s="226">
        <f t="shared" si="18"/>
        <v>3.7037037037037035E-2</v>
      </c>
      <c r="U189" s="227"/>
      <c r="V189" s="228" t="str">
        <f t="shared" si="19"/>
        <v>0</v>
      </c>
      <c r="W189" s="509"/>
      <c r="X189" s="229">
        <f t="shared" si="20"/>
        <v>0</v>
      </c>
    </row>
    <row r="190" spans="1:24" ht="18.75" customHeight="1">
      <c r="A190" s="515"/>
      <c r="B190" s="506"/>
      <c r="C190" s="216"/>
      <c r="D190" s="216" t="s">
        <v>364</v>
      </c>
      <c r="E190" s="217">
        <v>300</v>
      </c>
      <c r="F190" s="218">
        <f t="shared" si="14"/>
        <v>60</v>
      </c>
      <c r="G190" s="219">
        <f t="shared" si="15"/>
        <v>166.66666666666666</v>
      </c>
      <c r="H190" s="219">
        <f t="shared" si="16"/>
        <v>5.5555555555555552E-2</v>
      </c>
      <c r="I190" s="217"/>
      <c r="J190" s="220"/>
      <c r="K190" s="220"/>
      <c r="L190" s="221"/>
      <c r="M190" s="222">
        <f t="shared" si="17"/>
        <v>0</v>
      </c>
      <c r="N190" s="223"/>
      <c r="O190" s="224"/>
      <c r="P190" s="224"/>
      <c r="Q190" s="224"/>
      <c r="R190" s="224"/>
      <c r="S190" s="225"/>
      <c r="T190" s="226">
        <f t="shared" si="18"/>
        <v>0.1111111111111111</v>
      </c>
      <c r="U190" s="227"/>
      <c r="V190" s="228" t="str">
        <f t="shared" si="19"/>
        <v>0</v>
      </c>
      <c r="W190" s="509"/>
      <c r="X190" s="229">
        <f t="shared" si="20"/>
        <v>0</v>
      </c>
    </row>
    <row r="191" spans="1:24" ht="18.75" customHeight="1">
      <c r="A191" s="515"/>
      <c r="B191" s="506"/>
      <c r="C191" s="216"/>
      <c r="D191" s="216" t="s">
        <v>365</v>
      </c>
      <c r="E191" s="217">
        <v>200</v>
      </c>
      <c r="F191" s="218">
        <f t="shared" si="14"/>
        <v>40</v>
      </c>
      <c r="G191" s="219">
        <f t="shared" si="15"/>
        <v>111.11111111111111</v>
      </c>
      <c r="H191" s="219">
        <f t="shared" si="16"/>
        <v>3.7037037037037035E-2</v>
      </c>
      <c r="I191" s="217"/>
      <c r="J191" s="220"/>
      <c r="K191" s="220"/>
      <c r="L191" s="221"/>
      <c r="M191" s="222">
        <f t="shared" si="17"/>
        <v>0</v>
      </c>
      <c r="N191" s="223"/>
      <c r="O191" s="224"/>
      <c r="P191" s="224"/>
      <c r="Q191" s="224"/>
      <c r="R191" s="224"/>
      <c r="S191" s="225"/>
      <c r="T191" s="226">
        <f t="shared" si="18"/>
        <v>7.407407407407407E-2</v>
      </c>
      <c r="U191" s="227"/>
      <c r="V191" s="228" t="str">
        <f t="shared" si="19"/>
        <v>0</v>
      </c>
      <c r="W191" s="509"/>
      <c r="X191" s="229">
        <f t="shared" si="20"/>
        <v>0</v>
      </c>
    </row>
    <row r="192" spans="1:24" ht="18.75" customHeight="1">
      <c r="A192" s="515"/>
      <c r="B192" s="506"/>
      <c r="C192" s="216"/>
      <c r="D192" s="216" t="s">
        <v>366</v>
      </c>
      <c r="E192" s="217">
        <v>290</v>
      </c>
      <c r="F192" s="218">
        <f t="shared" si="14"/>
        <v>58</v>
      </c>
      <c r="G192" s="219">
        <f t="shared" si="15"/>
        <v>161.11111111111111</v>
      </c>
      <c r="H192" s="219">
        <f t="shared" si="16"/>
        <v>5.3703703703703705E-2</v>
      </c>
      <c r="I192" s="217"/>
      <c r="J192" s="220"/>
      <c r="K192" s="220"/>
      <c r="L192" s="221"/>
      <c r="M192" s="222">
        <f t="shared" si="17"/>
        <v>0</v>
      </c>
      <c r="N192" s="223"/>
      <c r="O192" s="224"/>
      <c r="P192" s="224"/>
      <c r="Q192" s="224"/>
      <c r="R192" s="224"/>
      <c r="S192" s="225"/>
      <c r="T192" s="226">
        <f t="shared" si="18"/>
        <v>0.10740740740740741</v>
      </c>
      <c r="U192" s="227"/>
      <c r="V192" s="228" t="str">
        <f t="shared" si="19"/>
        <v>0</v>
      </c>
      <c r="W192" s="509"/>
      <c r="X192" s="229">
        <f t="shared" si="20"/>
        <v>0</v>
      </c>
    </row>
    <row r="193" spans="1:24" ht="18.75" customHeight="1">
      <c r="A193" s="515"/>
      <c r="B193" s="506"/>
      <c r="C193" s="216"/>
      <c r="D193" s="251" t="s">
        <v>367</v>
      </c>
      <c r="E193" s="217">
        <v>250</v>
      </c>
      <c r="F193" s="218">
        <f t="shared" si="14"/>
        <v>50</v>
      </c>
      <c r="G193" s="219">
        <f t="shared" si="15"/>
        <v>138.88888888888889</v>
      </c>
      <c r="H193" s="219">
        <f t="shared" si="16"/>
        <v>4.6296296296296294E-2</v>
      </c>
      <c r="I193" s="217"/>
      <c r="J193" s="220"/>
      <c r="K193" s="220"/>
      <c r="L193" s="221"/>
      <c r="M193" s="222">
        <f t="shared" si="17"/>
        <v>0</v>
      </c>
      <c r="N193" s="223"/>
      <c r="O193" s="363" t="s">
        <v>351</v>
      </c>
      <c r="P193" s="363" t="s">
        <v>352</v>
      </c>
      <c r="Q193" s="224"/>
      <c r="R193" s="224"/>
      <c r="S193" s="225"/>
      <c r="T193" s="226">
        <f t="shared" si="18"/>
        <v>9.2592592592592587E-2</v>
      </c>
      <c r="U193" s="227"/>
      <c r="V193" s="228" t="str">
        <f t="shared" si="19"/>
        <v>0</v>
      </c>
      <c r="W193" s="509"/>
      <c r="X193" s="229">
        <f t="shared" si="20"/>
        <v>0</v>
      </c>
    </row>
    <row r="194" spans="1:24" ht="18.75" customHeight="1">
      <c r="A194" s="515"/>
      <c r="B194" s="506"/>
      <c r="C194" s="216"/>
      <c r="D194" s="216" t="s">
        <v>368</v>
      </c>
      <c r="E194" s="217">
        <v>70</v>
      </c>
      <c r="F194" s="218">
        <f t="shared" si="14"/>
        <v>14</v>
      </c>
      <c r="G194" s="219">
        <f t="shared" si="15"/>
        <v>38.888888888888886</v>
      </c>
      <c r="H194" s="219">
        <f t="shared" si="16"/>
        <v>1.2962962962962963E-2</v>
      </c>
      <c r="I194" s="217"/>
      <c r="J194" s="220"/>
      <c r="K194" s="220"/>
      <c r="L194" s="221"/>
      <c r="M194" s="222">
        <f t="shared" si="17"/>
        <v>0</v>
      </c>
      <c r="N194" s="223"/>
      <c r="O194" s="224"/>
      <c r="P194" s="224"/>
      <c r="Q194" s="224"/>
      <c r="R194" s="224"/>
      <c r="S194" s="225"/>
      <c r="T194" s="226">
        <f t="shared" si="18"/>
        <v>2.5925925925925925E-2</v>
      </c>
      <c r="U194" s="227"/>
      <c r="V194" s="228" t="str">
        <f t="shared" si="19"/>
        <v>0</v>
      </c>
      <c r="W194" s="509"/>
      <c r="X194" s="229">
        <f t="shared" si="20"/>
        <v>0</v>
      </c>
    </row>
    <row r="195" spans="1:24" ht="18.75" customHeight="1">
      <c r="A195" s="515"/>
      <c r="B195" s="506"/>
      <c r="C195" s="216"/>
      <c r="D195" s="216" t="s">
        <v>369</v>
      </c>
      <c r="E195" s="217">
        <v>180</v>
      </c>
      <c r="F195" s="218">
        <f t="shared" si="14"/>
        <v>36</v>
      </c>
      <c r="G195" s="219">
        <f t="shared" si="15"/>
        <v>100</v>
      </c>
      <c r="H195" s="219">
        <f t="shared" si="16"/>
        <v>3.3333333333333333E-2</v>
      </c>
      <c r="I195" s="217"/>
      <c r="J195" s="220"/>
      <c r="K195" s="220"/>
      <c r="L195" s="221"/>
      <c r="M195" s="222">
        <f t="shared" si="17"/>
        <v>0</v>
      </c>
      <c r="N195" s="223"/>
      <c r="O195" s="224"/>
      <c r="P195" s="224"/>
      <c r="Q195" s="224"/>
      <c r="R195" s="224"/>
      <c r="S195" s="225"/>
      <c r="T195" s="226">
        <f t="shared" si="18"/>
        <v>6.6666666666666666E-2</v>
      </c>
      <c r="U195" s="227"/>
      <c r="V195" s="228" t="str">
        <f t="shared" si="19"/>
        <v>0</v>
      </c>
      <c r="W195" s="509"/>
      <c r="X195" s="229">
        <f t="shared" si="20"/>
        <v>0</v>
      </c>
    </row>
    <row r="196" spans="1:24" ht="18.75" customHeight="1">
      <c r="A196" s="515"/>
      <c r="B196" s="506"/>
      <c r="C196" s="216"/>
      <c r="D196" s="216" t="s">
        <v>370</v>
      </c>
      <c r="E196" s="217">
        <v>250</v>
      </c>
      <c r="F196" s="218">
        <f t="shared" si="14"/>
        <v>50</v>
      </c>
      <c r="G196" s="219">
        <f t="shared" si="15"/>
        <v>138.88888888888889</v>
      </c>
      <c r="H196" s="219">
        <f t="shared" si="16"/>
        <v>4.6296296296296294E-2</v>
      </c>
      <c r="I196" s="217"/>
      <c r="J196" s="220"/>
      <c r="K196" s="220"/>
      <c r="L196" s="221"/>
      <c r="M196" s="222">
        <f t="shared" si="17"/>
        <v>0</v>
      </c>
      <c r="N196" s="223"/>
      <c r="O196" s="224"/>
      <c r="P196" s="224"/>
      <c r="Q196" s="224"/>
      <c r="R196" s="224"/>
      <c r="S196" s="225"/>
      <c r="T196" s="226">
        <f t="shared" si="18"/>
        <v>9.2592592592592587E-2</v>
      </c>
      <c r="U196" s="227"/>
      <c r="V196" s="228" t="str">
        <f t="shared" si="19"/>
        <v>0</v>
      </c>
      <c r="W196" s="509"/>
      <c r="X196" s="229">
        <f t="shared" si="20"/>
        <v>0</v>
      </c>
    </row>
    <row r="197" spans="1:24" ht="18.75" customHeight="1">
      <c r="A197" s="515"/>
      <c r="B197" s="506"/>
      <c r="C197" s="216"/>
      <c r="D197" s="216" t="s">
        <v>371</v>
      </c>
      <c r="E197" s="217">
        <v>60</v>
      </c>
      <c r="F197" s="218">
        <f t="shared" si="14"/>
        <v>12</v>
      </c>
      <c r="G197" s="219">
        <f t="shared" si="15"/>
        <v>33.333333333333336</v>
      </c>
      <c r="H197" s="219">
        <f t="shared" si="16"/>
        <v>1.1111111111111112E-2</v>
      </c>
      <c r="I197" s="217"/>
      <c r="J197" s="220"/>
      <c r="K197" s="220"/>
      <c r="L197" s="221"/>
      <c r="M197" s="222">
        <f t="shared" si="17"/>
        <v>0</v>
      </c>
      <c r="N197" s="223"/>
      <c r="O197" s="224"/>
      <c r="P197" s="224"/>
      <c r="Q197" s="224"/>
      <c r="R197" s="224"/>
      <c r="S197" s="225"/>
      <c r="T197" s="226">
        <f t="shared" si="18"/>
        <v>2.2222222222222223E-2</v>
      </c>
      <c r="U197" s="227"/>
      <c r="V197" s="228" t="str">
        <f t="shared" si="19"/>
        <v>0</v>
      </c>
      <c r="W197" s="509"/>
      <c r="X197" s="229">
        <f t="shared" si="20"/>
        <v>0</v>
      </c>
    </row>
    <row r="198" spans="1:24" ht="18.75" customHeight="1">
      <c r="A198" s="515"/>
      <c r="B198" s="506"/>
      <c r="C198" s="216"/>
      <c r="D198" s="216" t="s">
        <v>372</v>
      </c>
      <c r="E198" s="217">
        <v>100</v>
      </c>
      <c r="F198" s="218">
        <f t="shared" si="14"/>
        <v>20</v>
      </c>
      <c r="G198" s="219">
        <f t="shared" si="15"/>
        <v>55.555555555555557</v>
      </c>
      <c r="H198" s="219">
        <f t="shared" si="16"/>
        <v>1.8518518518518517E-2</v>
      </c>
      <c r="I198" s="217"/>
      <c r="J198" s="220"/>
      <c r="K198" s="220"/>
      <c r="L198" s="232"/>
      <c r="M198" s="222">
        <f t="shared" si="17"/>
        <v>0</v>
      </c>
      <c r="N198" s="223"/>
      <c r="O198" s="224"/>
      <c r="P198" s="224"/>
      <c r="Q198" s="224"/>
      <c r="R198" s="224"/>
      <c r="S198" s="225"/>
      <c r="T198" s="226">
        <f t="shared" si="18"/>
        <v>3.7037037037037035E-2</v>
      </c>
      <c r="U198" s="227"/>
      <c r="V198" s="228" t="str">
        <f t="shared" si="19"/>
        <v>0</v>
      </c>
      <c r="W198" s="509"/>
      <c r="X198" s="229">
        <f t="shared" si="20"/>
        <v>0</v>
      </c>
    </row>
    <row r="199" spans="1:24" ht="18.75" customHeight="1">
      <c r="A199" s="515"/>
      <c r="B199" s="506"/>
      <c r="C199" s="216"/>
      <c r="D199" s="216" t="s">
        <v>373</v>
      </c>
      <c r="E199" s="217">
        <v>350</v>
      </c>
      <c r="F199" s="218">
        <f t="shared" si="14"/>
        <v>70</v>
      </c>
      <c r="G199" s="219">
        <f t="shared" si="15"/>
        <v>194.44444444444443</v>
      </c>
      <c r="H199" s="219">
        <f t="shared" si="16"/>
        <v>6.4814814814814811E-2</v>
      </c>
      <c r="I199" s="217"/>
      <c r="J199" s="220"/>
      <c r="K199" s="220"/>
      <c r="L199" s="232"/>
      <c r="M199" s="222">
        <f t="shared" si="17"/>
        <v>0</v>
      </c>
      <c r="N199" s="223"/>
      <c r="O199" s="224"/>
      <c r="P199" s="224"/>
      <c r="Q199" s="224"/>
      <c r="R199" s="224"/>
      <c r="S199" s="225"/>
      <c r="T199" s="226">
        <f t="shared" si="18"/>
        <v>0.12962962962962962</v>
      </c>
      <c r="U199" s="227"/>
      <c r="V199" s="228" t="str">
        <f t="shared" si="19"/>
        <v>0</v>
      </c>
      <c r="W199" s="509"/>
      <c r="X199" s="229">
        <f t="shared" si="20"/>
        <v>0</v>
      </c>
    </row>
    <row r="200" spans="1:24" ht="18.75" customHeight="1">
      <c r="A200" s="515"/>
      <c r="B200" s="506"/>
      <c r="C200" s="216"/>
      <c r="D200" s="216" t="s">
        <v>374</v>
      </c>
      <c r="E200" s="217">
        <v>350</v>
      </c>
      <c r="F200" s="218">
        <f t="shared" ref="F200:F202" si="21">E200/$F$15</f>
        <v>70</v>
      </c>
      <c r="G200" s="219">
        <f>E200/$G$15</f>
        <v>194.44444444444443</v>
      </c>
      <c r="H200" s="219">
        <f>G200/$H$15</f>
        <v>6.4814814814814811E-2</v>
      </c>
      <c r="I200" s="217"/>
      <c r="J200" s="220"/>
      <c r="K200" s="220"/>
      <c r="L200" s="232"/>
      <c r="M200" s="222">
        <f t="shared" si="17"/>
        <v>0</v>
      </c>
      <c r="N200" s="223"/>
      <c r="O200" s="224"/>
      <c r="P200" s="224"/>
      <c r="Q200" s="224"/>
      <c r="R200" s="224"/>
      <c r="S200" s="225"/>
      <c r="T200" s="226">
        <f>G200/$T$15</f>
        <v>0.12962962962962962</v>
      </c>
      <c r="U200" s="227"/>
      <c r="V200" s="228" t="str">
        <f>IF(U200&lt;1,"0",IF(U200&lt;5,"2",IF(U200&gt;=5,"6")))</f>
        <v>0</v>
      </c>
      <c r="W200" s="509"/>
      <c r="X200" s="229">
        <f t="shared" ref="X200:X202" si="22">V200/2</f>
        <v>0</v>
      </c>
    </row>
    <row r="201" spans="1:24" ht="18.75" customHeight="1">
      <c r="A201" s="515"/>
      <c r="B201" s="506"/>
      <c r="C201" s="216"/>
      <c r="D201" s="216"/>
      <c r="E201" s="217"/>
      <c r="F201" s="218">
        <f t="shared" si="21"/>
        <v>0</v>
      </c>
      <c r="G201" s="219">
        <f>E201/$G$15</f>
        <v>0</v>
      </c>
      <c r="H201" s="219">
        <f>G201/$H$15</f>
        <v>0</v>
      </c>
      <c r="I201" s="217"/>
      <c r="J201" s="220"/>
      <c r="K201" s="220"/>
      <c r="L201" s="232"/>
      <c r="M201" s="222">
        <f t="shared" si="17"/>
        <v>0</v>
      </c>
      <c r="N201" s="223"/>
      <c r="O201" s="224"/>
      <c r="P201" s="224"/>
      <c r="Q201" s="224"/>
      <c r="R201" s="224"/>
      <c r="S201" s="225"/>
      <c r="T201" s="226">
        <f>G201/$T$15</f>
        <v>0</v>
      </c>
      <c r="U201" s="227"/>
      <c r="V201" s="228" t="str">
        <f>IF(U201&lt;1,"0",IF(U201&lt;5,"2",IF(U201&gt;=5,"6")))</f>
        <v>0</v>
      </c>
      <c r="W201" s="509"/>
      <c r="X201" s="229">
        <f t="shared" si="22"/>
        <v>0</v>
      </c>
    </row>
    <row r="202" spans="1:24" ht="18.75" customHeight="1">
      <c r="A202" s="516"/>
      <c r="B202" s="507"/>
      <c r="C202" s="216"/>
      <c r="D202" s="216"/>
      <c r="E202" s="217"/>
      <c r="F202" s="218">
        <f t="shared" si="21"/>
        <v>0</v>
      </c>
      <c r="G202" s="219">
        <f>E202/$G$15</f>
        <v>0</v>
      </c>
      <c r="H202" s="219">
        <f>G202/$H$15</f>
        <v>0</v>
      </c>
      <c r="I202" s="217"/>
      <c r="J202" s="220"/>
      <c r="K202" s="220"/>
      <c r="L202" s="232"/>
      <c r="M202" s="222">
        <f>L202/$M$15</f>
        <v>0</v>
      </c>
      <c r="N202" s="231"/>
      <c r="O202" s="231"/>
      <c r="P202" s="231"/>
      <c r="Q202" s="231"/>
      <c r="R202" s="231"/>
      <c r="S202" s="225"/>
      <c r="T202" s="226">
        <f>G202/$T$15</f>
        <v>0</v>
      </c>
      <c r="U202" s="227"/>
      <c r="V202" s="228" t="str">
        <f>IF(U202&lt;1,"0",IF(U202&lt;5,"2",IF(U202&gt;=5,"6")))</f>
        <v>0</v>
      </c>
      <c r="W202" s="510"/>
      <c r="X202" s="229">
        <f t="shared" si="22"/>
        <v>0</v>
      </c>
    </row>
    <row r="203" spans="1:24">
      <c r="A203" s="233"/>
      <c r="B203" s="234" t="s">
        <v>111</v>
      </c>
      <c r="C203" s="235"/>
      <c r="D203" s="236">
        <f>COUNTA(D136:D202)</f>
        <v>63</v>
      </c>
      <c r="E203" s="236">
        <f>SUM(E136:E202)</f>
        <v>12490</v>
      </c>
      <c r="F203" s="236">
        <f>SUM(F136:F202)</f>
        <v>2498</v>
      </c>
      <c r="G203" s="236">
        <f>SUM(G136:G202)</f>
        <v>6938.8888888888896</v>
      </c>
      <c r="H203" s="236">
        <f>MROUND(SUM(H136:H202),1)</f>
        <v>2</v>
      </c>
      <c r="I203" s="236">
        <f>COUNTA(I136:I202)</f>
        <v>2</v>
      </c>
      <c r="J203" s="236">
        <f>COUNTA(J136:J202)</f>
        <v>2</v>
      </c>
      <c r="K203" s="236">
        <f>COUNTA(K136:K202)</f>
        <v>0</v>
      </c>
      <c r="L203" s="236">
        <f>SUM(L136:L202)</f>
        <v>6938.8888888888896</v>
      </c>
      <c r="M203" s="236">
        <f>SUM(M136:M202)</f>
        <v>138.77777777777777</v>
      </c>
      <c r="N203" s="237"/>
      <c r="O203" s="238">
        <f>COUNTIF(O136:O202, "YES")</f>
        <v>2</v>
      </c>
      <c r="P203" s="237"/>
      <c r="Q203" s="237"/>
      <c r="R203" s="237"/>
      <c r="S203" s="237"/>
      <c r="T203" s="236">
        <f>SUM(T136:T202)</f>
        <v>4.6259259259259258</v>
      </c>
      <c r="U203" s="236">
        <f>SUM(U136:U202)</f>
        <v>4.6259259259259249</v>
      </c>
      <c r="V203" s="236">
        <f t="array" ref="V203">SUM(ABS(V136:V202))</f>
        <v>4</v>
      </c>
      <c r="W203" s="238" t="str">
        <f>IF(W136&lt;0.2, "0", IF(W136&lt;=2, "2", IF(W136&gt;2, ROUND(W136,0))))</f>
        <v>2</v>
      </c>
      <c r="X203" s="236">
        <f>SUM(X136:X202)</f>
        <v>2</v>
      </c>
    </row>
    <row r="204" spans="1:24" ht="18.75" customHeight="1">
      <c r="A204" s="514">
        <v>4</v>
      </c>
      <c r="B204" s="517" t="s">
        <v>375</v>
      </c>
      <c r="C204" s="216"/>
      <c r="D204" s="366" t="s">
        <v>375</v>
      </c>
      <c r="E204" s="366">
        <v>5546</v>
      </c>
      <c r="F204" s="218">
        <f t="shared" ref="F204:F243" si="23">E204/$F$15</f>
        <v>1109.2</v>
      </c>
      <c r="G204" s="219">
        <f t="shared" ref="G204:G242" si="24">E204/$G$15</f>
        <v>3081.1111111111109</v>
      </c>
      <c r="H204" s="219">
        <f t="shared" ref="H204:H242" si="25">G204/$H$15</f>
        <v>1.027037037037037</v>
      </c>
      <c r="I204" s="217" t="s">
        <v>376</v>
      </c>
      <c r="J204" s="217" t="s">
        <v>376</v>
      </c>
      <c r="K204" s="220"/>
      <c r="L204" s="221">
        <f>SUM(G204:G204)</f>
        <v>3081.1111111111109</v>
      </c>
      <c r="M204" s="222">
        <f t="shared" ref="M204:M242" si="26">L204/$M$15</f>
        <v>61.62222222222222</v>
      </c>
      <c r="N204" s="223" t="s">
        <v>377</v>
      </c>
      <c r="O204" s="224" t="s">
        <v>12</v>
      </c>
      <c r="P204" s="224"/>
      <c r="Q204" s="224" t="s">
        <v>378</v>
      </c>
      <c r="R204" s="224"/>
      <c r="S204" s="225"/>
      <c r="T204" s="226">
        <f t="shared" ref="T204:T242" si="27">G204/$T$15</f>
        <v>2.0540740740740739</v>
      </c>
      <c r="U204" s="227">
        <f>SUM(T204:T204)</f>
        <v>2.0540740740740739</v>
      </c>
      <c r="V204" s="228" t="str">
        <f t="shared" ref="V204:V242" si="28">IF(U204&lt;1,"0",IF(U204&lt;5,"2",IF(U204&gt;=5,"6")))</f>
        <v>2</v>
      </c>
      <c r="W204" s="508">
        <f>J244/$W$15</f>
        <v>1</v>
      </c>
      <c r="X204" s="229">
        <f t="shared" ref="X204:X243" si="29">V204/2</f>
        <v>1</v>
      </c>
    </row>
    <row r="205" spans="1:24" ht="18.75" customHeight="1">
      <c r="A205" s="515"/>
      <c r="B205" s="518"/>
      <c r="C205" s="216"/>
      <c r="D205" s="216"/>
      <c r="E205" s="217"/>
      <c r="F205" s="218">
        <f t="shared" si="23"/>
        <v>0</v>
      </c>
      <c r="G205" s="219">
        <f t="shared" si="24"/>
        <v>0</v>
      </c>
      <c r="H205" s="219">
        <f t="shared" si="25"/>
        <v>0</v>
      </c>
      <c r="I205" s="217"/>
      <c r="J205" s="220"/>
      <c r="K205" s="220"/>
      <c r="L205" s="221"/>
      <c r="M205" s="222">
        <f t="shared" si="26"/>
        <v>0</v>
      </c>
      <c r="N205" s="223"/>
      <c r="O205" s="224"/>
      <c r="P205" s="224"/>
      <c r="Q205" s="224"/>
      <c r="R205" s="224"/>
      <c r="S205" s="225"/>
      <c r="T205" s="226">
        <f t="shared" si="27"/>
        <v>0</v>
      </c>
      <c r="U205" s="227"/>
      <c r="V205" s="228" t="str">
        <f t="shared" si="28"/>
        <v>0</v>
      </c>
      <c r="W205" s="509"/>
      <c r="X205" s="229">
        <f t="shared" si="29"/>
        <v>0</v>
      </c>
    </row>
    <row r="206" spans="1:24" ht="18.75" customHeight="1">
      <c r="A206" s="515"/>
      <c r="B206" s="518"/>
      <c r="C206" s="216"/>
      <c r="D206" s="216" t="s">
        <v>379</v>
      </c>
      <c r="E206" s="217">
        <v>534</v>
      </c>
      <c r="F206" s="218">
        <f t="shared" si="23"/>
        <v>106.8</v>
      </c>
      <c r="G206" s="219">
        <f t="shared" si="24"/>
        <v>296.66666666666669</v>
      </c>
      <c r="H206" s="219">
        <f t="shared" si="25"/>
        <v>9.8888888888888901E-2</v>
      </c>
      <c r="I206" s="217"/>
      <c r="J206" s="220"/>
      <c r="K206" s="220"/>
      <c r="L206" s="221"/>
      <c r="M206" s="222">
        <f t="shared" si="26"/>
        <v>0</v>
      </c>
      <c r="N206" s="223"/>
      <c r="O206" s="224"/>
      <c r="P206" s="224"/>
      <c r="Q206" s="224"/>
      <c r="R206" s="224"/>
      <c r="S206" s="225"/>
      <c r="T206" s="226">
        <f t="shared" si="27"/>
        <v>0.1977777777777778</v>
      </c>
      <c r="U206" s="227"/>
      <c r="V206" s="228" t="str">
        <f t="shared" si="28"/>
        <v>0</v>
      </c>
      <c r="W206" s="509"/>
      <c r="X206" s="229">
        <f t="shared" si="29"/>
        <v>0</v>
      </c>
    </row>
    <row r="207" spans="1:24" ht="18.75" customHeight="1">
      <c r="A207" s="515"/>
      <c r="B207" s="518"/>
      <c r="C207" s="216"/>
      <c r="D207" s="216" t="s">
        <v>380</v>
      </c>
      <c r="E207" s="217">
        <v>530</v>
      </c>
      <c r="F207" s="218">
        <f t="shared" si="23"/>
        <v>106</v>
      </c>
      <c r="G207" s="219">
        <f t="shared" si="24"/>
        <v>294.44444444444446</v>
      </c>
      <c r="H207" s="219">
        <f t="shared" si="25"/>
        <v>9.8148148148148151E-2</v>
      </c>
      <c r="I207" s="217"/>
      <c r="J207" s="220"/>
      <c r="K207" s="220"/>
      <c r="L207" s="221"/>
      <c r="M207" s="222">
        <f t="shared" si="26"/>
        <v>0</v>
      </c>
      <c r="N207" s="223"/>
      <c r="O207" s="224"/>
      <c r="P207" s="224"/>
      <c r="Q207" s="224"/>
      <c r="R207" s="224"/>
      <c r="S207" s="225"/>
      <c r="T207" s="226">
        <f t="shared" si="27"/>
        <v>0.1962962962962963</v>
      </c>
      <c r="U207" s="227"/>
      <c r="V207" s="228" t="str">
        <f t="shared" si="28"/>
        <v>0</v>
      </c>
      <c r="W207" s="509"/>
      <c r="X207" s="229">
        <f t="shared" si="29"/>
        <v>0</v>
      </c>
    </row>
    <row r="208" spans="1:24" ht="18.75" customHeight="1">
      <c r="A208" s="515"/>
      <c r="B208" s="518"/>
      <c r="C208" s="216"/>
      <c r="D208" s="216" t="s">
        <v>381</v>
      </c>
      <c r="E208" s="217">
        <v>470</v>
      </c>
      <c r="F208" s="218">
        <f t="shared" si="23"/>
        <v>94</v>
      </c>
      <c r="G208" s="219">
        <f t="shared" si="24"/>
        <v>261.11111111111109</v>
      </c>
      <c r="H208" s="219">
        <f t="shared" si="25"/>
        <v>8.7037037037037024E-2</v>
      </c>
      <c r="I208" s="217"/>
      <c r="J208" s="220"/>
      <c r="K208" s="220"/>
      <c r="L208" s="221"/>
      <c r="M208" s="222">
        <f t="shared" si="26"/>
        <v>0</v>
      </c>
      <c r="N208" s="223"/>
      <c r="O208" s="224"/>
      <c r="P208" s="224"/>
      <c r="Q208" s="224"/>
      <c r="R208" s="224"/>
      <c r="S208" s="225"/>
      <c r="T208" s="226">
        <f t="shared" si="27"/>
        <v>0.17407407407407405</v>
      </c>
      <c r="U208" s="227"/>
      <c r="V208" s="228" t="str">
        <f t="shared" si="28"/>
        <v>0</v>
      </c>
      <c r="W208" s="509"/>
      <c r="X208" s="229">
        <f t="shared" si="29"/>
        <v>0</v>
      </c>
    </row>
    <row r="209" spans="1:24" ht="18.75" customHeight="1">
      <c r="A209" s="515"/>
      <c r="B209" s="518"/>
      <c r="C209" s="216"/>
      <c r="D209" s="216" t="s">
        <v>382</v>
      </c>
      <c r="E209" s="217">
        <v>380</v>
      </c>
      <c r="F209" s="218">
        <f t="shared" si="23"/>
        <v>76</v>
      </c>
      <c r="G209" s="219">
        <f t="shared" si="24"/>
        <v>211.11111111111111</v>
      </c>
      <c r="H209" s="219">
        <f t="shared" si="25"/>
        <v>7.0370370370370375E-2</v>
      </c>
      <c r="I209" s="217"/>
      <c r="J209" s="220"/>
      <c r="K209" s="220"/>
      <c r="L209" s="221"/>
      <c r="M209" s="222">
        <f t="shared" si="26"/>
        <v>0</v>
      </c>
      <c r="N209" s="223"/>
      <c r="O209" s="224"/>
      <c r="P209" s="224"/>
      <c r="Q209" s="224"/>
      <c r="R209" s="224"/>
      <c r="S209" s="225"/>
      <c r="T209" s="226">
        <f t="shared" si="27"/>
        <v>0.14074074074074075</v>
      </c>
      <c r="U209" s="227"/>
      <c r="V209" s="228" t="str">
        <f t="shared" si="28"/>
        <v>0</v>
      </c>
      <c r="W209" s="509"/>
      <c r="X209" s="229">
        <f t="shared" si="29"/>
        <v>0</v>
      </c>
    </row>
    <row r="210" spans="1:24" ht="18.75" customHeight="1">
      <c r="A210" s="515"/>
      <c r="B210" s="518"/>
      <c r="C210" s="216"/>
      <c r="D210" s="216" t="s">
        <v>383</v>
      </c>
      <c r="E210" s="217">
        <v>45</v>
      </c>
      <c r="F210" s="218">
        <f t="shared" si="23"/>
        <v>9</v>
      </c>
      <c r="G210" s="219">
        <f t="shared" si="24"/>
        <v>25</v>
      </c>
      <c r="H210" s="219">
        <f t="shared" si="25"/>
        <v>8.3333333333333332E-3</v>
      </c>
      <c r="I210" s="217"/>
      <c r="J210" s="220"/>
      <c r="K210" s="220"/>
      <c r="L210" s="221"/>
      <c r="M210" s="222">
        <f t="shared" si="26"/>
        <v>0</v>
      </c>
      <c r="N210" s="223"/>
      <c r="O210" s="224"/>
      <c r="P210" s="224"/>
      <c r="Q210" s="224"/>
      <c r="R210" s="224"/>
      <c r="S210" s="225"/>
      <c r="T210" s="226">
        <f t="shared" si="27"/>
        <v>1.6666666666666666E-2</v>
      </c>
      <c r="U210" s="227"/>
      <c r="V210" s="228" t="str">
        <f t="shared" si="28"/>
        <v>0</v>
      </c>
      <c r="W210" s="509"/>
      <c r="X210" s="229">
        <f t="shared" si="29"/>
        <v>0</v>
      </c>
    </row>
    <row r="211" spans="1:24" ht="18.75" customHeight="1">
      <c r="A211" s="515"/>
      <c r="B211" s="518"/>
      <c r="C211" s="216"/>
      <c r="D211" s="216" t="s">
        <v>384</v>
      </c>
      <c r="E211" s="217">
        <v>514</v>
      </c>
      <c r="F211" s="218">
        <f t="shared" si="23"/>
        <v>102.8</v>
      </c>
      <c r="G211" s="219">
        <f t="shared" si="24"/>
        <v>285.55555555555554</v>
      </c>
      <c r="H211" s="219">
        <f t="shared" si="25"/>
        <v>9.5185185185185178E-2</v>
      </c>
      <c r="I211" s="217"/>
      <c r="J211" s="220"/>
      <c r="K211" s="220"/>
      <c r="L211" s="221"/>
      <c r="M211" s="222">
        <f t="shared" si="26"/>
        <v>0</v>
      </c>
      <c r="N211" s="223"/>
      <c r="O211" s="224"/>
      <c r="P211" s="224"/>
      <c r="Q211" s="224"/>
      <c r="R211" s="224"/>
      <c r="S211" s="225"/>
      <c r="T211" s="226">
        <f t="shared" si="27"/>
        <v>0.19037037037037036</v>
      </c>
      <c r="U211" s="227"/>
      <c r="V211" s="228" t="str">
        <f t="shared" si="28"/>
        <v>0</v>
      </c>
      <c r="W211" s="509"/>
      <c r="X211" s="229">
        <f t="shared" si="29"/>
        <v>0</v>
      </c>
    </row>
    <row r="212" spans="1:24" ht="18.75" customHeight="1">
      <c r="A212" s="515"/>
      <c r="B212" s="518"/>
      <c r="C212" s="216"/>
      <c r="D212" s="216" t="s">
        <v>385</v>
      </c>
      <c r="E212" s="217">
        <v>565</v>
      </c>
      <c r="F212" s="218">
        <f t="shared" si="23"/>
        <v>113</v>
      </c>
      <c r="G212" s="219">
        <f t="shared" si="24"/>
        <v>313.88888888888886</v>
      </c>
      <c r="H212" s="219">
        <f t="shared" si="25"/>
        <v>0.10462962962962961</v>
      </c>
      <c r="I212" s="217"/>
      <c r="J212" s="220"/>
      <c r="K212" s="220"/>
      <c r="L212" s="221"/>
      <c r="M212" s="222">
        <f t="shared" si="26"/>
        <v>0</v>
      </c>
      <c r="N212" s="223"/>
      <c r="O212" s="224"/>
      <c r="P212" s="224"/>
      <c r="Q212" s="224"/>
      <c r="R212" s="224"/>
      <c r="S212" s="225"/>
      <c r="T212" s="226">
        <f t="shared" si="27"/>
        <v>0.20925925925925923</v>
      </c>
      <c r="U212" s="227"/>
      <c r="V212" s="228" t="str">
        <f t="shared" si="28"/>
        <v>0</v>
      </c>
      <c r="W212" s="509"/>
      <c r="X212" s="229">
        <f t="shared" si="29"/>
        <v>0</v>
      </c>
    </row>
    <row r="213" spans="1:24" ht="18.75" customHeight="1">
      <c r="A213" s="515"/>
      <c r="B213" s="518"/>
      <c r="C213" s="216"/>
      <c r="D213" s="216" t="s">
        <v>386</v>
      </c>
      <c r="E213" s="217">
        <v>30</v>
      </c>
      <c r="F213" s="218">
        <f t="shared" si="23"/>
        <v>6</v>
      </c>
      <c r="G213" s="219">
        <f t="shared" si="24"/>
        <v>16.666666666666668</v>
      </c>
      <c r="H213" s="219">
        <f t="shared" si="25"/>
        <v>5.5555555555555558E-3</v>
      </c>
      <c r="I213" s="217"/>
      <c r="J213" s="220"/>
      <c r="K213" s="220"/>
      <c r="L213" s="221"/>
      <c r="M213" s="222">
        <f t="shared" si="26"/>
        <v>0</v>
      </c>
      <c r="N213" s="223"/>
      <c r="O213" s="224"/>
      <c r="P213" s="224"/>
      <c r="Q213" s="224"/>
      <c r="R213" s="224"/>
      <c r="S213" s="225"/>
      <c r="T213" s="226">
        <f t="shared" si="27"/>
        <v>1.1111111111111112E-2</v>
      </c>
      <c r="U213" s="227"/>
      <c r="V213" s="228" t="str">
        <f t="shared" si="28"/>
        <v>0</v>
      </c>
      <c r="W213" s="509"/>
      <c r="X213" s="229">
        <f t="shared" si="29"/>
        <v>0</v>
      </c>
    </row>
    <row r="214" spans="1:24" ht="18.75" customHeight="1">
      <c r="A214" s="515"/>
      <c r="B214" s="518"/>
      <c r="C214" s="216"/>
      <c r="D214" s="216" t="s">
        <v>387</v>
      </c>
      <c r="E214" s="217">
        <v>200</v>
      </c>
      <c r="F214" s="218">
        <f t="shared" si="23"/>
        <v>40</v>
      </c>
      <c r="G214" s="219">
        <f t="shared" si="24"/>
        <v>111.11111111111111</v>
      </c>
      <c r="H214" s="219">
        <f t="shared" si="25"/>
        <v>3.7037037037037035E-2</v>
      </c>
      <c r="I214" s="217"/>
      <c r="J214" s="220"/>
      <c r="K214" s="220"/>
      <c r="L214" s="221"/>
      <c r="M214" s="222">
        <f t="shared" si="26"/>
        <v>0</v>
      </c>
      <c r="N214" s="223"/>
      <c r="O214" s="224"/>
      <c r="P214" s="224"/>
      <c r="Q214" s="224"/>
      <c r="R214" s="224"/>
      <c r="S214" s="225"/>
      <c r="T214" s="226">
        <f t="shared" si="27"/>
        <v>7.407407407407407E-2</v>
      </c>
      <c r="U214" s="227"/>
      <c r="V214" s="228" t="str">
        <f t="shared" si="28"/>
        <v>0</v>
      </c>
      <c r="W214" s="509"/>
      <c r="X214" s="229">
        <f t="shared" si="29"/>
        <v>0</v>
      </c>
    </row>
    <row r="215" spans="1:24" ht="18.75" customHeight="1">
      <c r="A215" s="515"/>
      <c r="B215" s="518"/>
      <c r="C215" s="216"/>
      <c r="D215" s="216" t="s">
        <v>388</v>
      </c>
      <c r="E215" s="217">
        <v>95</v>
      </c>
      <c r="F215" s="218">
        <f t="shared" si="23"/>
        <v>19</v>
      </c>
      <c r="G215" s="219">
        <f t="shared" si="24"/>
        <v>52.777777777777779</v>
      </c>
      <c r="H215" s="219">
        <f t="shared" si="25"/>
        <v>1.7592592592592594E-2</v>
      </c>
      <c r="I215" s="217"/>
      <c r="J215" s="220"/>
      <c r="K215" s="220"/>
      <c r="L215" s="221"/>
      <c r="M215" s="222">
        <f t="shared" si="26"/>
        <v>0</v>
      </c>
      <c r="N215" s="223"/>
      <c r="O215" s="224"/>
      <c r="P215" s="224"/>
      <c r="Q215" s="224"/>
      <c r="R215" s="224"/>
      <c r="S215" s="225"/>
      <c r="T215" s="226">
        <f t="shared" si="27"/>
        <v>3.5185185185185187E-2</v>
      </c>
      <c r="U215" s="227"/>
      <c r="V215" s="228" t="str">
        <f t="shared" si="28"/>
        <v>0</v>
      </c>
      <c r="W215" s="509"/>
      <c r="X215" s="229">
        <f t="shared" si="29"/>
        <v>0</v>
      </c>
    </row>
    <row r="216" spans="1:24" ht="18.75" customHeight="1">
      <c r="A216" s="515"/>
      <c r="B216" s="518"/>
      <c r="C216" s="216"/>
      <c r="D216" s="216" t="s">
        <v>389</v>
      </c>
      <c r="E216" s="217">
        <v>388</v>
      </c>
      <c r="F216" s="218">
        <f t="shared" si="23"/>
        <v>77.599999999999994</v>
      </c>
      <c r="G216" s="219">
        <f t="shared" si="24"/>
        <v>215.55555555555554</v>
      </c>
      <c r="H216" s="219">
        <f t="shared" si="25"/>
        <v>7.1851851851851847E-2</v>
      </c>
      <c r="I216" s="217"/>
      <c r="J216" s="220"/>
      <c r="K216" s="220"/>
      <c r="L216" s="221"/>
      <c r="M216" s="222">
        <f t="shared" si="26"/>
        <v>0</v>
      </c>
      <c r="N216" s="223"/>
      <c r="O216" s="224"/>
      <c r="P216" s="224"/>
      <c r="Q216" s="224"/>
      <c r="R216" s="224"/>
      <c r="S216" s="225"/>
      <c r="T216" s="226">
        <f t="shared" si="27"/>
        <v>0.14370370370370369</v>
      </c>
      <c r="U216" s="227"/>
      <c r="V216" s="228" t="str">
        <f t="shared" si="28"/>
        <v>0</v>
      </c>
      <c r="W216" s="509"/>
      <c r="X216" s="229">
        <f t="shared" si="29"/>
        <v>0</v>
      </c>
    </row>
    <row r="217" spans="1:24" ht="18.75" customHeight="1">
      <c r="A217" s="515"/>
      <c r="B217" s="518"/>
      <c r="C217" s="216"/>
      <c r="D217" s="216" t="s">
        <v>390</v>
      </c>
      <c r="E217" s="217">
        <v>125</v>
      </c>
      <c r="F217" s="218">
        <f t="shared" si="23"/>
        <v>25</v>
      </c>
      <c r="G217" s="219">
        <f t="shared" si="24"/>
        <v>69.444444444444443</v>
      </c>
      <c r="H217" s="219">
        <f t="shared" si="25"/>
        <v>2.3148148148148147E-2</v>
      </c>
      <c r="I217" s="217"/>
      <c r="J217" s="220"/>
      <c r="K217" s="220"/>
      <c r="L217" s="221"/>
      <c r="M217" s="222">
        <f t="shared" si="26"/>
        <v>0</v>
      </c>
      <c r="N217" s="223"/>
      <c r="O217" s="224"/>
      <c r="P217" s="224"/>
      <c r="Q217" s="224"/>
      <c r="R217" s="224"/>
      <c r="S217" s="225"/>
      <c r="T217" s="226">
        <f t="shared" si="27"/>
        <v>4.6296296296296294E-2</v>
      </c>
      <c r="U217" s="227"/>
      <c r="V217" s="228" t="str">
        <f t="shared" si="28"/>
        <v>0</v>
      </c>
      <c r="W217" s="509"/>
      <c r="X217" s="229">
        <f t="shared" si="29"/>
        <v>0</v>
      </c>
    </row>
    <row r="218" spans="1:24" ht="18.75" customHeight="1">
      <c r="A218" s="515"/>
      <c r="B218" s="518"/>
      <c r="C218" s="216"/>
      <c r="D218" s="216" t="s">
        <v>391</v>
      </c>
      <c r="E218" s="217">
        <v>255</v>
      </c>
      <c r="F218" s="218">
        <f t="shared" si="23"/>
        <v>51</v>
      </c>
      <c r="G218" s="219">
        <f t="shared" si="24"/>
        <v>141.66666666666666</v>
      </c>
      <c r="H218" s="219">
        <f t="shared" si="25"/>
        <v>4.7222222222222221E-2</v>
      </c>
      <c r="I218" s="217"/>
      <c r="J218" s="220"/>
      <c r="K218" s="220"/>
      <c r="L218" s="221"/>
      <c r="M218" s="222">
        <f t="shared" si="26"/>
        <v>0</v>
      </c>
      <c r="N218" s="223"/>
      <c r="O218" s="224"/>
      <c r="P218" s="224"/>
      <c r="Q218" s="224"/>
      <c r="R218" s="224"/>
      <c r="S218" s="225"/>
      <c r="T218" s="226">
        <f t="shared" si="27"/>
        <v>9.4444444444444442E-2</v>
      </c>
      <c r="U218" s="227"/>
      <c r="V218" s="228" t="str">
        <f t="shared" si="28"/>
        <v>0</v>
      </c>
      <c r="W218" s="509"/>
      <c r="X218" s="229">
        <f t="shared" si="29"/>
        <v>0</v>
      </c>
    </row>
    <row r="219" spans="1:24" ht="18.75" customHeight="1">
      <c r="A219" s="515"/>
      <c r="B219" s="518"/>
      <c r="C219" s="216"/>
      <c r="D219" s="216" t="s">
        <v>392</v>
      </c>
      <c r="E219" s="217">
        <v>245</v>
      </c>
      <c r="F219" s="218">
        <f t="shared" si="23"/>
        <v>49</v>
      </c>
      <c r="G219" s="219">
        <f t="shared" si="24"/>
        <v>136.11111111111111</v>
      </c>
      <c r="H219" s="219">
        <f t="shared" si="25"/>
        <v>4.5370370370370373E-2</v>
      </c>
      <c r="I219" s="217"/>
      <c r="J219" s="220"/>
      <c r="K219" s="220"/>
      <c r="L219" s="221"/>
      <c r="M219" s="222">
        <f t="shared" si="26"/>
        <v>0</v>
      </c>
      <c r="N219" s="223"/>
      <c r="O219" s="224"/>
      <c r="P219" s="224"/>
      <c r="Q219" s="224"/>
      <c r="R219" s="224"/>
      <c r="S219" s="225"/>
      <c r="T219" s="226">
        <f t="shared" si="27"/>
        <v>9.0740740740740747E-2</v>
      </c>
      <c r="U219" s="227"/>
      <c r="V219" s="228" t="str">
        <f t="shared" si="28"/>
        <v>0</v>
      </c>
      <c r="W219" s="509"/>
      <c r="X219" s="229">
        <f t="shared" si="29"/>
        <v>0</v>
      </c>
    </row>
    <row r="220" spans="1:24" ht="18.75" customHeight="1">
      <c r="A220" s="515"/>
      <c r="B220" s="518"/>
      <c r="C220" s="216"/>
      <c r="D220" s="216" t="s">
        <v>393</v>
      </c>
      <c r="E220" s="217">
        <v>575</v>
      </c>
      <c r="F220" s="218">
        <f t="shared" si="23"/>
        <v>115</v>
      </c>
      <c r="G220" s="219">
        <f t="shared" si="24"/>
        <v>319.44444444444446</v>
      </c>
      <c r="H220" s="219">
        <f t="shared" si="25"/>
        <v>0.10648148148148148</v>
      </c>
      <c r="I220" s="217"/>
      <c r="J220" s="220"/>
      <c r="K220" s="220"/>
      <c r="L220" s="221"/>
      <c r="M220" s="222">
        <f t="shared" si="26"/>
        <v>0</v>
      </c>
      <c r="N220" s="223"/>
      <c r="O220" s="224"/>
      <c r="P220" s="224"/>
      <c r="Q220" s="224"/>
      <c r="R220" s="224"/>
      <c r="S220" s="225"/>
      <c r="T220" s="226">
        <f t="shared" si="27"/>
        <v>0.21296296296296297</v>
      </c>
      <c r="U220" s="227"/>
      <c r="V220" s="228" t="str">
        <f t="shared" si="28"/>
        <v>0</v>
      </c>
      <c r="W220" s="509"/>
      <c r="X220" s="229">
        <f t="shared" si="29"/>
        <v>0</v>
      </c>
    </row>
    <row r="221" spans="1:24" ht="18.75" customHeight="1">
      <c r="A221" s="515"/>
      <c r="B221" s="518"/>
      <c r="C221" s="216"/>
      <c r="D221" s="216" t="s">
        <v>394</v>
      </c>
      <c r="E221" s="217">
        <v>613</v>
      </c>
      <c r="F221" s="218">
        <f t="shared" si="23"/>
        <v>122.6</v>
      </c>
      <c r="G221" s="219">
        <f t="shared" si="24"/>
        <v>340.55555555555554</v>
      </c>
      <c r="H221" s="219">
        <f t="shared" si="25"/>
        <v>0.11351851851851852</v>
      </c>
      <c r="I221" s="217"/>
      <c r="J221" s="220" t="s">
        <v>395</v>
      </c>
      <c r="K221" s="220"/>
      <c r="L221" s="221">
        <f>SUM(G206:G221)</f>
        <v>3091.1111111111109</v>
      </c>
      <c r="M221" s="222">
        <f t="shared" si="26"/>
        <v>61.822222222222216</v>
      </c>
      <c r="N221" s="223" t="s">
        <v>396</v>
      </c>
      <c r="O221" s="224" t="s">
        <v>12</v>
      </c>
      <c r="P221" s="224"/>
      <c r="Q221" s="224" t="s">
        <v>378</v>
      </c>
      <c r="R221" s="224"/>
      <c r="S221" s="225"/>
      <c r="T221" s="226">
        <f t="shared" si="27"/>
        <v>0.22703703703703704</v>
      </c>
      <c r="U221" s="227">
        <f>SUM(T206:T221)</f>
        <v>2.0607407407407412</v>
      </c>
      <c r="V221" s="228" t="str">
        <f t="shared" si="28"/>
        <v>2</v>
      </c>
      <c r="W221" s="509"/>
      <c r="X221" s="229">
        <f t="shared" si="29"/>
        <v>1</v>
      </c>
    </row>
    <row r="222" spans="1:24" ht="18.75" customHeight="1">
      <c r="A222" s="515"/>
      <c r="B222" s="518"/>
      <c r="C222" s="216"/>
      <c r="D222" s="216"/>
      <c r="E222" s="217"/>
      <c r="F222" s="218">
        <f t="shared" si="23"/>
        <v>0</v>
      </c>
      <c r="G222" s="219">
        <f t="shared" si="24"/>
        <v>0</v>
      </c>
      <c r="H222" s="219">
        <f t="shared" si="25"/>
        <v>0</v>
      </c>
      <c r="I222" s="217"/>
      <c r="J222" s="220"/>
      <c r="K222" s="220"/>
      <c r="L222" s="221"/>
      <c r="M222" s="222">
        <f t="shared" si="26"/>
        <v>0</v>
      </c>
      <c r="N222" s="223"/>
      <c r="O222" s="224"/>
      <c r="P222" s="224"/>
      <c r="Q222" s="224"/>
      <c r="R222" s="224"/>
      <c r="S222" s="225"/>
      <c r="T222" s="226">
        <f t="shared" si="27"/>
        <v>0</v>
      </c>
      <c r="U222" s="227"/>
      <c r="V222" s="228" t="str">
        <f t="shared" si="28"/>
        <v>0</v>
      </c>
      <c r="W222" s="509"/>
      <c r="X222" s="229">
        <f t="shared" si="29"/>
        <v>0</v>
      </c>
    </row>
    <row r="223" spans="1:24" ht="18.75" customHeight="1">
      <c r="A223" s="515"/>
      <c r="B223" s="518"/>
      <c r="C223" s="216"/>
      <c r="D223" s="216" t="s">
        <v>397</v>
      </c>
      <c r="E223" s="217">
        <v>490</v>
      </c>
      <c r="F223" s="218">
        <f t="shared" si="23"/>
        <v>98</v>
      </c>
      <c r="G223" s="219">
        <f t="shared" si="24"/>
        <v>272.22222222222223</v>
      </c>
      <c r="H223" s="219">
        <f t="shared" si="25"/>
        <v>9.0740740740740747E-2</v>
      </c>
      <c r="I223" s="217"/>
      <c r="J223" s="220"/>
      <c r="K223" s="220"/>
      <c r="L223" s="221"/>
      <c r="M223" s="222">
        <f t="shared" si="26"/>
        <v>0</v>
      </c>
      <c r="N223" s="223"/>
      <c r="O223" s="224"/>
      <c r="P223" s="224"/>
      <c r="Q223" s="224"/>
      <c r="R223" s="224"/>
      <c r="S223" s="225"/>
      <c r="T223" s="226">
        <f t="shared" si="27"/>
        <v>0.18148148148148149</v>
      </c>
      <c r="U223" s="227"/>
      <c r="V223" s="228" t="str">
        <f t="shared" si="28"/>
        <v>0</v>
      </c>
      <c r="W223" s="509"/>
      <c r="X223" s="229">
        <f t="shared" si="29"/>
        <v>0</v>
      </c>
    </row>
    <row r="224" spans="1:24" ht="18.75" customHeight="1">
      <c r="A224" s="515"/>
      <c r="B224" s="518"/>
      <c r="C224" s="216"/>
      <c r="D224" s="216" t="s">
        <v>398</v>
      </c>
      <c r="E224" s="217">
        <v>126</v>
      </c>
      <c r="F224" s="218">
        <f t="shared" si="23"/>
        <v>25.2</v>
      </c>
      <c r="G224" s="219">
        <f t="shared" si="24"/>
        <v>70</v>
      </c>
      <c r="H224" s="219">
        <f t="shared" si="25"/>
        <v>2.3333333333333334E-2</v>
      </c>
      <c r="I224" s="217"/>
      <c r="J224" s="220"/>
      <c r="K224" s="220"/>
      <c r="L224" s="221"/>
      <c r="M224" s="222">
        <f t="shared" si="26"/>
        <v>0</v>
      </c>
      <c r="N224" s="223"/>
      <c r="O224" s="224"/>
      <c r="P224" s="224"/>
      <c r="Q224" s="224"/>
      <c r="R224" s="224"/>
      <c r="S224" s="225"/>
      <c r="T224" s="226">
        <f t="shared" si="27"/>
        <v>4.6666666666666669E-2</v>
      </c>
      <c r="U224" s="227"/>
      <c r="V224" s="228" t="str">
        <f t="shared" si="28"/>
        <v>0</v>
      </c>
      <c r="W224" s="509"/>
      <c r="X224" s="229">
        <f t="shared" si="29"/>
        <v>0</v>
      </c>
    </row>
    <row r="225" spans="1:24" ht="18.75" customHeight="1">
      <c r="A225" s="515"/>
      <c r="B225" s="518"/>
      <c r="C225" s="216"/>
      <c r="D225" s="216" t="s">
        <v>264</v>
      </c>
      <c r="E225" s="217">
        <v>248</v>
      </c>
      <c r="F225" s="218">
        <f t="shared" si="23"/>
        <v>49.6</v>
      </c>
      <c r="G225" s="219">
        <f t="shared" si="24"/>
        <v>137.77777777777777</v>
      </c>
      <c r="H225" s="219">
        <f t="shared" si="25"/>
        <v>4.5925925925925926E-2</v>
      </c>
      <c r="I225" s="217"/>
      <c r="J225" s="220"/>
      <c r="K225" s="220"/>
      <c r="L225" s="221"/>
      <c r="M225" s="222">
        <f t="shared" si="26"/>
        <v>0</v>
      </c>
      <c r="N225" s="223"/>
      <c r="O225" s="224"/>
      <c r="P225" s="224"/>
      <c r="Q225" s="224"/>
      <c r="R225" s="224"/>
      <c r="S225" s="225"/>
      <c r="T225" s="226">
        <f t="shared" si="27"/>
        <v>9.1851851851851851E-2</v>
      </c>
      <c r="U225" s="227"/>
      <c r="V225" s="228" t="str">
        <f t="shared" si="28"/>
        <v>0</v>
      </c>
      <c r="W225" s="509"/>
      <c r="X225" s="229">
        <f t="shared" si="29"/>
        <v>0</v>
      </c>
    </row>
    <row r="226" spans="1:24" ht="18.75" customHeight="1">
      <c r="A226" s="515"/>
      <c r="B226" s="518"/>
      <c r="C226" s="216"/>
      <c r="D226" s="216" t="s">
        <v>399</v>
      </c>
      <c r="E226" s="217">
        <v>98</v>
      </c>
      <c r="F226" s="218">
        <f t="shared" si="23"/>
        <v>19.600000000000001</v>
      </c>
      <c r="G226" s="219">
        <f t="shared" si="24"/>
        <v>54.444444444444443</v>
      </c>
      <c r="H226" s="219">
        <f t="shared" si="25"/>
        <v>1.8148148148148146E-2</v>
      </c>
      <c r="I226" s="217"/>
      <c r="J226" s="220"/>
      <c r="K226" s="220"/>
      <c r="L226" s="221"/>
      <c r="M226" s="222">
        <f t="shared" si="26"/>
        <v>0</v>
      </c>
      <c r="N226" s="223"/>
      <c r="O226" s="224"/>
      <c r="P226" s="224"/>
      <c r="Q226" s="224"/>
      <c r="R226" s="224"/>
      <c r="S226" s="225"/>
      <c r="T226" s="226">
        <f t="shared" si="27"/>
        <v>3.6296296296296292E-2</v>
      </c>
      <c r="U226" s="227"/>
      <c r="V226" s="228" t="str">
        <f t="shared" si="28"/>
        <v>0</v>
      </c>
      <c r="W226" s="509"/>
      <c r="X226" s="229">
        <f t="shared" si="29"/>
        <v>0</v>
      </c>
    </row>
    <row r="227" spans="1:24" ht="18.75" customHeight="1">
      <c r="A227" s="515"/>
      <c r="B227" s="518"/>
      <c r="C227" s="216"/>
      <c r="D227" s="216" t="s">
        <v>400</v>
      </c>
      <c r="E227" s="217">
        <v>25</v>
      </c>
      <c r="F227" s="218">
        <f t="shared" si="23"/>
        <v>5</v>
      </c>
      <c r="G227" s="219">
        <f t="shared" si="24"/>
        <v>13.888888888888889</v>
      </c>
      <c r="H227" s="219">
        <f t="shared" si="25"/>
        <v>4.6296296296296294E-3</v>
      </c>
      <c r="I227" s="217"/>
      <c r="J227" s="220"/>
      <c r="K227" s="220"/>
      <c r="L227" s="221"/>
      <c r="M227" s="222">
        <f t="shared" si="26"/>
        <v>0</v>
      </c>
      <c r="N227" s="223"/>
      <c r="O227" s="224"/>
      <c r="P227" s="224"/>
      <c r="Q227" s="224"/>
      <c r="R227" s="224"/>
      <c r="S227" s="225"/>
      <c r="T227" s="226">
        <f t="shared" si="27"/>
        <v>9.2592592592592587E-3</v>
      </c>
      <c r="U227" s="227"/>
      <c r="V227" s="228" t="str">
        <f t="shared" si="28"/>
        <v>0</v>
      </c>
      <c r="W227" s="509"/>
      <c r="X227" s="229">
        <f t="shared" si="29"/>
        <v>0</v>
      </c>
    </row>
    <row r="228" spans="1:24" ht="18.75" customHeight="1">
      <c r="A228" s="515"/>
      <c r="B228" s="518"/>
      <c r="C228" s="216"/>
      <c r="D228" s="216" t="s">
        <v>401</v>
      </c>
      <c r="E228" s="217">
        <v>583</v>
      </c>
      <c r="F228" s="218">
        <f t="shared" si="23"/>
        <v>116.6</v>
      </c>
      <c r="G228" s="219">
        <f t="shared" si="24"/>
        <v>323.88888888888886</v>
      </c>
      <c r="H228" s="219">
        <f t="shared" si="25"/>
        <v>0.10796296296296296</v>
      </c>
      <c r="I228" s="217"/>
      <c r="J228" s="220"/>
      <c r="K228" s="220"/>
      <c r="L228" s="221"/>
      <c r="M228" s="222">
        <f t="shared" si="26"/>
        <v>0</v>
      </c>
      <c r="N228" s="223"/>
      <c r="O228" s="224"/>
      <c r="P228" s="224"/>
      <c r="Q228" s="224"/>
      <c r="R228" s="224"/>
      <c r="S228" s="225"/>
      <c r="T228" s="226">
        <f t="shared" si="27"/>
        <v>0.21592592592592591</v>
      </c>
      <c r="U228" s="227"/>
      <c r="V228" s="228" t="str">
        <f t="shared" si="28"/>
        <v>0</v>
      </c>
      <c r="W228" s="509"/>
      <c r="X228" s="229">
        <f t="shared" si="29"/>
        <v>0</v>
      </c>
    </row>
    <row r="229" spans="1:24" ht="18.75" customHeight="1">
      <c r="A229" s="515"/>
      <c r="B229" s="518"/>
      <c r="C229" s="216"/>
      <c r="D229" s="216" t="s">
        <v>371</v>
      </c>
      <c r="E229" s="217">
        <v>25</v>
      </c>
      <c r="F229" s="218">
        <f t="shared" si="23"/>
        <v>5</v>
      </c>
      <c r="G229" s="219">
        <f t="shared" si="24"/>
        <v>13.888888888888889</v>
      </c>
      <c r="H229" s="219">
        <f t="shared" si="25"/>
        <v>4.6296296296296294E-3</v>
      </c>
      <c r="I229" s="217"/>
      <c r="J229" s="220"/>
      <c r="K229" s="220"/>
      <c r="L229" s="221"/>
      <c r="M229" s="222">
        <f t="shared" si="26"/>
        <v>0</v>
      </c>
      <c r="N229" s="223"/>
      <c r="O229" s="224"/>
      <c r="P229" s="224"/>
      <c r="Q229" s="224"/>
      <c r="R229" s="224"/>
      <c r="S229" s="225"/>
      <c r="T229" s="226">
        <f t="shared" si="27"/>
        <v>9.2592592592592587E-3</v>
      </c>
      <c r="U229" s="227"/>
      <c r="V229" s="228" t="str">
        <f t="shared" si="28"/>
        <v>0</v>
      </c>
      <c r="W229" s="509"/>
      <c r="X229" s="229">
        <f t="shared" si="29"/>
        <v>0</v>
      </c>
    </row>
    <row r="230" spans="1:24" ht="18.75" customHeight="1">
      <c r="A230" s="515"/>
      <c r="B230" s="518"/>
      <c r="C230" s="216"/>
      <c r="D230" s="216" t="s">
        <v>402</v>
      </c>
      <c r="E230" s="217">
        <v>190</v>
      </c>
      <c r="F230" s="218">
        <f t="shared" si="23"/>
        <v>38</v>
      </c>
      <c r="G230" s="219">
        <f t="shared" si="24"/>
        <v>105.55555555555556</v>
      </c>
      <c r="H230" s="219">
        <f t="shared" si="25"/>
        <v>3.5185185185185187E-2</v>
      </c>
      <c r="I230" s="217"/>
      <c r="J230" s="220"/>
      <c r="K230" s="220"/>
      <c r="L230" s="221"/>
      <c r="M230" s="222">
        <f t="shared" si="26"/>
        <v>0</v>
      </c>
      <c r="N230" s="223"/>
      <c r="O230" s="224"/>
      <c r="P230" s="224"/>
      <c r="Q230" s="224"/>
      <c r="R230" s="224"/>
      <c r="S230" s="225"/>
      <c r="T230" s="226">
        <f t="shared" si="27"/>
        <v>7.0370370370370375E-2</v>
      </c>
      <c r="U230" s="227"/>
      <c r="V230" s="228" t="str">
        <f t="shared" si="28"/>
        <v>0</v>
      </c>
      <c r="W230" s="509"/>
      <c r="X230" s="229">
        <f t="shared" si="29"/>
        <v>0</v>
      </c>
    </row>
    <row r="231" spans="1:24" ht="18.75" customHeight="1">
      <c r="A231" s="515"/>
      <c r="B231" s="518"/>
      <c r="C231" s="216"/>
      <c r="D231" s="216" t="s">
        <v>403</v>
      </c>
      <c r="E231" s="217">
        <v>320</v>
      </c>
      <c r="F231" s="218">
        <f t="shared" si="23"/>
        <v>64</v>
      </c>
      <c r="G231" s="219">
        <f t="shared" si="24"/>
        <v>177.77777777777777</v>
      </c>
      <c r="H231" s="219">
        <f t="shared" si="25"/>
        <v>5.9259259259259255E-2</v>
      </c>
      <c r="I231" s="217"/>
      <c r="J231" s="220"/>
      <c r="K231" s="220"/>
      <c r="L231" s="221"/>
      <c r="M231" s="222">
        <f t="shared" si="26"/>
        <v>0</v>
      </c>
      <c r="N231" s="223"/>
      <c r="O231" s="224"/>
      <c r="P231" s="224"/>
      <c r="Q231" s="224"/>
      <c r="R231" s="224"/>
      <c r="S231" s="225"/>
      <c r="T231" s="226">
        <f t="shared" si="27"/>
        <v>0.11851851851851851</v>
      </c>
      <c r="U231" s="227"/>
      <c r="V231" s="228" t="str">
        <f t="shared" si="28"/>
        <v>0</v>
      </c>
      <c r="W231" s="509"/>
      <c r="X231" s="229">
        <f t="shared" si="29"/>
        <v>0</v>
      </c>
    </row>
    <row r="232" spans="1:24" ht="18.75" customHeight="1">
      <c r="A232" s="515"/>
      <c r="B232" s="518"/>
      <c r="C232" s="216"/>
      <c r="D232" s="216" t="s">
        <v>404</v>
      </c>
      <c r="E232" s="217">
        <v>120</v>
      </c>
      <c r="F232" s="218">
        <f t="shared" si="23"/>
        <v>24</v>
      </c>
      <c r="G232" s="219">
        <f t="shared" si="24"/>
        <v>66.666666666666671</v>
      </c>
      <c r="H232" s="219">
        <f t="shared" si="25"/>
        <v>2.2222222222222223E-2</v>
      </c>
      <c r="I232" s="217"/>
      <c r="J232" s="220"/>
      <c r="K232" s="220"/>
      <c r="L232" s="221"/>
      <c r="M232" s="222">
        <f t="shared" si="26"/>
        <v>0</v>
      </c>
      <c r="N232" s="223"/>
      <c r="O232" s="224"/>
      <c r="P232" s="224"/>
      <c r="Q232" s="224"/>
      <c r="R232" s="224"/>
      <c r="S232" s="225"/>
      <c r="T232" s="226">
        <f t="shared" si="27"/>
        <v>4.4444444444444446E-2</v>
      </c>
      <c r="U232" s="227"/>
      <c r="V232" s="228" t="str">
        <f t="shared" si="28"/>
        <v>0</v>
      </c>
      <c r="W232" s="509"/>
      <c r="X232" s="229">
        <f t="shared" si="29"/>
        <v>0</v>
      </c>
    </row>
    <row r="233" spans="1:24" ht="18.75" customHeight="1">
      <c r="A233" s="515"/>
      <c r="B233" s="518"/>
      <c r="C233" s="216"/>
      <c r="D233" s="216" t="s">
        <v>405</v>
      </c>
      <c r="E233" s="217">
        <v>390</v>
      </c>
      <c r="F233" s="218">
        <f t="shared" si="23"/>
        <v>78</v>
      </c>
      <c r="G233" s="219">
        <f t="shared" si="24"/>
        <v>216.66666666666666</v>
      </c>
      <c r="H233" s="219">
        <f t="shared" si="25"/>
        <v>7.2222222222222215E-2</v>
      </c>
      <c r="I233" s="217"/>
      <c r="J233" s="220" t="s">
        <v>406</v>
      </c>
      <c r="K233" s="220"/>
      <c r="L233" s="221">
        <f>SUM(G223:G241)</f>
        <v>2375.0000000000005</v>
      </c>
      <c r="M233" s="222">
        <f t="shared" si="26"/>
        <v>47.500000000000007</v>
      </c>
      <c r="N233" s="223" t="s">
        <v>340</v>
      </c>
      <c r="O233" s="224" t="s">
        <v>12</v>
      </c>
      <c r="P233" s="224"/>
      <c r="Q233" s="224" t="s">
        <v>378</v>
      </c>
      <c r="R233" s="224"/>
      <c r="S233" s="225"/>
      <c r="T233" s="226">
        <f t="shared" si="27"/>
        <v>0.14444444444444443</v>
      </c>
      <c r="U233" s="227">
        <f>SUM(T223:T241)</f>
        <v>1.5833333333333337</v>
      </c>
      <c r="V233" s="228" t="str">
        <f t="shared" si="28"/>
        <v>2</v>
      </c>
      <c r="W233" s="509"/>
      <c r="X233" s="229">
        <f t="shared" si="29"/>
        <v>1</v>
      </c>
    </row>
    <row r="234" spans="1:24" ht="18.75" customHeight="1">
      <c r="A234" s="515"/>
      <c r="B234" s="518"/>
      <c r="C234" s="216"/>
      <c r="D234" s="216" t="s">
        <v>407</v>
      </c>
      <c r="E234" s="217">
        <v>300</v>
      </c>
      <c r="F234" s="218">
        <f t="shared" si="23"/>
        <v>60</v>
      </c>
      <c r="G234" s="219">
        <f t="shared" si="24"/>
        <v>166.66666666666666</v>
      </c>
      <c r="H234" s="219">
        <f t="shared" si="25"/>
        <v>5.5555555555555552E-2</v>
      </c>
      <c r="I234" s="217"/>
      <c r="J234" s="220"/>
      <c r="K234" s="220"/>
      <c r="L234" s="221"/>
      <c r="M234" s="222">
        <f t="shared" si="26"/>
        <v>0</v>
      </c>
      <c r="N234" s="223"/>
      <c r="O234" s="224"/>
      <c r="P234" s="224"/>
      <c r="Q234" s="224"/>
      <c r="R234" s="224"/>
      <c r="S234" s="225"/>
      <c r="T234" s="226">
        <f t="shared" si="27"/>
        <v>0.1111111111111111</v>
      </c>
      <c r="U234" s="227"/>
      <c r="V234" s="228" t="str">
        <f t="shared" si="28"/>
        <v>0</v>
      </c>
      <c r="W234" s="509"/>
      <c r="X234" s="229">
        <f t="shared" si="29"/>
        <v>0</v>
      </c>
    </row>
    <row r="235" spans="1:24" ht="18.75" customHeight="1">
      <c r="A235" s="515"/>
      <c r="B235" s="518"/>
      <c r="C235" s="216"/>
      <c r="D235" s="216" t="s">
        <v>408</v>
      </c>
      <c r="E235" s="217">
        <v>450</v>
      </c>
      <c r="F235" s="218">
        <f t="shared" si="23"/>
        <v>90</v>
      </c>
      <c r="G235" s="219">
        <f t="shared" si="24"/>
        <v>250</v>
      </c>
      <c r="H235" s="219">
        <f t="shared" si="25"/>
        <v>8.3333333333333329E-2</v>
      </c>
      <c r="I235" s="217"/>
      <c r="J235" s="220"/>
      <c r="K235" s="220"/>
      <c r="L235" s="221"/>
      <c r="M235" s="222">
        <f t="shared" si="26"/>
        <v>0</v>
      </c>
      <c r="N235" s="223"/>
      <c r="O235" s="224"/>
      <c r="P235" s="224"/>
      <c r="Q235" s="224"/>
      <c r="R235" s="224"/>
      <c r="S235" s="225"/>
      <c r="T235" s="226">
        <f t="shared" si="27"/>
        <v>0.16666666666666666</v>
      </c>
      <c r="U235" s="227"/>
      <c r="V235" s="228" t="str">
        <f t="shared" si="28"/>
        <v>0</v>
      </c>
      <c r="W235" s="509"/>
      <c r="X235" s="229">
        <f t="shared" si="29"/>
        <v>0</v>
      </c>
    </row>
    <row r="236" spans="1:24" ht="18.75" customHeight="1">
      <c r="A236" s="515"/>
      <c r="B236" s="518"/>
      <c r="C236" s="216"/>
      <c r="D236" s="216" t="s">
        <v>409</v>
      </c>
      <c r="E236" s="217">
        <v>215</v>
      </c>
      <c r="F236" s="218">
        <f t="shared" si="23"/>
        <v>43</v>
      </c>
      <c r="G236" s="219">
        <f t="shared" si="24"/>
        <v>119.44444444444444</v>
      </c>
      <c r="H236" s="219">
        <f t="shared" si="25"/>
        <v>3.9814814814814817E-2</v>
      </c>
      <c r="I236" s="217"/>
      <c r="J236" s="220"/>
      <c r="K236" s="220"/>
      <c r="L236" s="221"/>
      <c r="M236" s="222">
        <f t="shared" si="26"/>
        <v>0</v>
      </c>
      <c r="N236" s="223"/>
      <c r="O236" s="224"/>
      <c r="P236" s="224"/>
      <c r="Q236" s="224"/>
      <c r="R236" s="224"/>
      <c r="S236" s="225"/>
      <c r="T236" s="226">
        <f t="shared" si="27"/>
        <v>7.9629629629629634E-2</v>
      </c>
      <c r="U236" s="227"/>
      <c r="V236" s="228" t="str">
        <f t="shared" si="28"/>
        <v>0</v>
      </c>
      <c r="W236" s="509"/>
      <c r="X236" s="229">
        <f t="shared" si="29"/>
        <v>0</v>
      </c>
    </row>
    <row r="237" spans="1:24" ht="18.75" customHeight="1">
      <c r="A237" s="515"/>
      <c r="B237" s="518"/>
      <c r="C237" s="216"/>
      <c r="D237" s="216" t="s">
        <v>410</v>
      </c>
      <c r="E237" s="217">
        <v>45</v>
      </c>
      <c r="F237" s="218">
        <f t="shared" si="23"/>
        <v>9</v>
      </c>
      <c r="G237" s="219">
        <f t="shared" si="24"/>
        <v>25</v>
      </c>
      <c r="H237" s="219">
        <f t="shared" si="25"/>
        <v>8.3333333333333332E-3</v>
      </c>
      <c r="I237" s="217"/>
      <c r="J237" s="220"/>
      <c r="K237" s="220"/>
      <c r="L237" s="221"/>
      <c r="M237" s="222">
        <f t="shared" si="26"/>
        <v>0</v>
      </c>
      <c r="N237" s="223"/>
      <c r="O237" s="224"/>
      <c r="P237" s="224"/>
      <c r="Q237" s="224"/>
      <c r="R237" s="224"/>
      <c r="S237" s="225"/>
      <c r="T237" s="226">
        <f t="shared" si="27"/>
        <v>1.6666666666666666E-2</v>
      </c>
      <c r="U237" s="227"/>
      <c r="V237" s="228" t="str">
        <f t="shared" si="28"/>
        <v>0</v>
      </c>
      <c r="W237" s="509"/>
      <c r="X237" s="229">
        <f t="shared" si="29"/>
        <v>0</v>
      </c>
    </row>
    <row r="238" spans="1:24" ht="18.75" customHeight="1">
      <c r="A238" s="515"/>
      <c r="B238" s="518"/>
      <c r="C238" s="216"/>
      <c r="D238" s="216" t="s">
        <v>411</v>
      </c>
      <c r="E238" s="217">
        <v>120</v>
      </c>
      <c r="F238" s="218">
        <f t="shared" si="23"/>
        <v>24</v>
      </c>
      <c r="G238" s="219">
        <f t="shared" si="24"/>
        <v>66.666666666666671</v>
      </c>
      <c r="H238" s="219">
        <f t="shared" si="25"/>
        <v>2.2222222222222223E-2</v>
      </c>
      <c r="I238" s="217"/>
      <c r="J238" s="220"/>
      <c r="K238" s="220"/>
      <c r="L238" s="221"/>
      <c r="M238" s="222">
        <f t="shared" si="26"/>
        <v>0</v>
      </c>
      <c r="N238" s="223"/>
      <c r="O238" s="224"/>
      <c r="P238" s="224"/>
      <c r="Q238" s="224"/>
      <c r="R238" s="224"/>
      <c r="S238" s="225"/>
      <c r="T238" s="226">
        <f t="shared" si="27"/>
        <v>4.4444444444444446E-2</v>
      </c>
      <c r="U238" s="227"/>
      <c r="V238" s="228" t="str">
        <f t="shared" si="28"/>
        <v>0</v>
      </c>
      <c r="W238" s="509"/>
      <c r="X238" s="229">
        <f t="shared" si="29"/>
        <v>0</v>
      </c>
    </row>
    <row r="239" spans="1:24" ht="18.75" customHeight="1">
      <c r="A239" s="515"/>
      <c r="B239" s="518"/>
      <c r="C239" s="216"/>
      <c r="D239" s="216" t="s">
        <v>412</v>
      </c>
      <c r="E239" s="217">
        <v>230</v>
      </c>
      <c r="F239" s="218">
        <f t="shared" si="23"/>
        <v>46</v>
      </c>
      <c r="G239" s="219">
        <f t="shared" si="24"/>
        <v>127.77777777777777</v>
      </c>
      <c r="H239" s="219">
        <f t="shared" si="25"/>
        <v>4.2592592592592592E-2</v>
      </c>
      <c r="I239" s="217"/>
      <c r="J239" s="220"/>
      <c r="K239" s="220"/>
      <c r="L239" s="221"/>
      <c r="M239" s="222">
        <f t="shared" si="26"/>
        <v>0</v>
      </c>
      <c r="N239" s="223"/>
      <c r="O239" s="224"/>
      <c r="P239" s="224"/>
      <c r="Q239" s="224"/>
      <c r="R239" s="224"/>
      <c r="S239" s="225"/>
      <c r="T239" s="226">
        <f t="shared" si="27"/>
        <v>8.5185185185185183E-2</v>
      </c>
      <c r="U239" s="227"/>
      <c r="V239" s="228" t="str">
        <f t="shared" si="28"/>
        <v>0</v>
      </c>
      <c r="W239" s="509"/>
      <c r="X239" s="229">
        <f t="shared" si="29"/>
        <v>0</v>
      </c>
    </row>
    <row r="240" spans="1:24" ht="18.75" customHeight="1">
      <c r="A240" s="515"/>
      <c r="B240" s="518"/>
      <c r="C240" s="216"/>
      <c r="D240" s="216" t="s">
        <v>413</v>
      </c>
      <c r="E240" s="217">
        <v>200</v>
      </c>
      <c r="F240" s="218">
        <f t="shared" si="23"/>
        <v>40</v>
      </c>
      <c r="G240" s="219">
        <f t="shared" si="24"/>
        <v>111.11111111111111</v>
      </c>
      <c r="H240" s="219">
        <f t="shared" si="25"/>
        <v>3.7037037037037035E-2</v>
      </c>
      <c r="I240" s="217"/>
      <c r="J240" s="220"/>
      <c r="K240" s="220"/>
      <c r="L240" s="221"/>
      <c r="M240" s="222">
        <f t="shared" si="26"/>
        <v>0</v>
      </c>
      <c r="N240" s="223"/>
      <c r="O240" s="224"/>
      <c r="P240" s="224"/>
      <c r="Q240" s="224"/>
      <c r="R240" s="224"/>
      <c r="S240" s="225"/>
      <c r="T240" s="226">
        <f t="shared" si="27"/>
        <v>7.407407407407407E-2</v>
      </c>
      <c r="U240" s="227"/>
      <c r="V240" s="228" t="str">
        <f t="shared" si="28"/>
        <v>0</v>
      </c>
      <c r="W240" s="509"/>
      <c r="X240" s="229">
        <f t="shared" si="29"/>
        <v>0</v>
      </c>
    </row>
    <row r="241" spans="1:24" ht="18.75" customHeight="1">
      <c r="A241" s="515"/>
      <c r="B241" s="518"/>
      <c r="C241" s="216"/>
      <c r="D241" s="216" t="s">
        <v>414</v>
      </c>
      <c r="E241" s="217">
        <v>100</v>
      </c>
      <c r="F241" s="218">
        <f t="shared" si="23"/>
        <v>20</v>
      </c>
      <c r="G241" s="219">
        <f t="shared" si="24"/>
        <v>55.555555555555557</v>
      </c>
      <c r="H241" s="219">
        <f t="shared" si="25"/>
        <v>1.8518518518518517E-2</v>
      </c>
      <c r="I241" s="217"/>
      <c r="J241" s="220"/>
      <c r="K241" s="220"/>
      <c r="L241" s="221"/>
      <c r="M241" s="222">
        <f t="shared" si="26"/>
        <v>0</v>
      </c>
      <c r="N241" s="223"/>
      <c r="O241" s="224"/>
      <c r="P241" s="224"/>
      <c r="Q241" s="224"/>
      <c r="R241" s="224"/>
      <c r="S241" s="225"/>
      <c r="T241" s="226">
        <f t="shared" si="27"/>
        <v>3.7037037037037035E-2</v>
      </c>
      <c r="U241" s="227"/>
      <c r="V241" s="228" t="str">
        <f t="shared" si="28"/>
        <v>0</v>
      </c>
      <c r="W241" s="509"/>
      <c r="X241" s="229">
        <f t="shared" si="29"/>
        <v>0</v>
      </c>
    </row>
    <row r="242" spans="1:24" ht="18.75" customHeight="1">
      <c r="A242" s="515"/>
      <c r="B242" s="518"/>
      <c r="C242" s="216"/>
      <c r="D242" s="216"/>
      <c r="E242" s="217"/>
      <c r="F242" s="218">
        <f t="shared" si="23"/>
        <v>0</v>
      </c>
      <c r="G242" s="219">
        <f t="shared" si="24"/>
        <v>0</v>
      </c>
      <c r="H242" s="219">
        <f t="shared" si="25"/>
        <v>0</v>
      </c>
      <c r="I242" s="217"/>
      <c r="J242" s="220"/>
      <c r="K242" s="220"/>
      <c r="L242" s="221"/>
      <c r="M242" s="222">
        <f t="shared" si="26"/>
        <v>0</v>
      </c>
      <c r="N242" s="223"/>
      <c r="O242" s="224"/>
      <c r="P242" s="224"/>
      <c r="Q242" s="224"/>
      <c r="R242" s="224"/>
      <c r="S242" s="225"/>
      <c r="T242" s="226">
        <f t="shared" si="27"/>
        <v>0</v>
      </c>
      <c r="U242" s="227"/>
      <c r="V242" s="228" t="str">
        <f t="shared" si="28"/>
        <v>0</v>
      </c>
      <c r="W242" s="509"/>
      <c r="X242" s="229">
        <f t="shared" si="29"/>
        <v>0</v>
      </c>
    </row>
    <row r="243" spans="1:24" ht="18.75" customHeight="1">
      <c r="A243" s="516"/>
      <c r="B243" s="519"/>
      <c r="C243" s="216"/>
      <c r="D243" s="216"/>
      <c r="E243" s="217"/>
      <c r="F243" s="218">
        <f t="shared" si="23"/>
        <v>0</v>
      </c>
      <c r="G243" s="219">
        <f>E243/$G$15</f>
        <v>0</v>
      </c>
      <c r="H243" s="219">
        <f>G243/$H$15</f>
        <v>0</v>
      </c>
      <c r="I243" s="217"/>
      <c r="J243" s="220"/>
      <c r="K243" s="220"/>
      <c r="L243" s="232"/>
      <c r="M243" s="222">
        <f>L243/$M$15</f>
        <v>0</v>
      </c>
      <c r="N243" s="231"/>
      <c r="O243" s="231"/>
      <c r="P243" s="231"/>
      <c r="Q243" s="231"/>
      <c r="R243" s="231"/>
      <c r="S243" s="225"/>
      <c r="T243" s="226">
        <f>G243/$T$15</f>
        <v>0</v>
      </c>
      <c r="U243" s="227"/>
      <c r="V243" s="228" t="str">
        <f>IF(U243&lt;1,"0",IF(U243&lt;5,"2",IF(U243&gt;=5,"6")))</f>
        <v>0</v>
      </c>
      <c r="W243" s="510"/>
      <c r="X243" s="229">
        <f t="shared" si="29"/>
        <v>0</v>
      </c>
    </row>
    <row r="244" spans="1:24">
      <c r="A244" s="233"/>
      <c r="B244" s="234" t="s">
        <v>111</v>
      </c>
      <c r="C244" s="235"/>
      <c r="D244" s="236">
        <f>COUNTA(D204:D243)</f>
        <v>36</v>
      </c>
      <c r="E244" s="236">
        <f>SUM(E204:E243)</f>
        <v>15385</v>
      </c>
      <c r="F244" s="236">
        <f>SUM(F204:F243)</f>
        <v>3076.9999999999991</v>
      </c>
      <c r="G244" s="236">
        <f>SUM(G204:G243)</f>
        <v>8547.2222222222208</v>
      </c>
      <c r="H244" s="236">
        <f>MROUND(SUM(H204:H243),1)</f>
        <v>3</v>
      </c>
      <c r="I244" s="236">
        <f>COUNTA(I204:I243)</f>
        <v>1</v>
      </c>
      <c r="J244" s="236">
        <f>COUNTA(J204:J243)</f>
        <v>3</v>
      </c>
      <c r="K244" s="236">
        <f>COUNTA(K204:K243)</f>
        <v>0</v>
      </c>
      <c r="L244" s="236">
        <f>SUM(L204:L243)</f>
        <v>8547.2222222222226</v>
      </c>
      <c r="M244" s="236">
        <f>SUM(M204:M243)</f>
        <v>170.94444444444443</v>
      </c>
      <c r="N244" s="237"/>
      <c r="O244" s="238">
        <f>COUNTIF(O204:O243, "YES")</f>
        <v>0</v>
      </c>
      <c r="P244" s="237"/>
      <c r="Q244" s="237"/>
      <c r="R244" s="237"/>
      <c r="S244" s="237"/>
      <c r="T244" s="236">
        <f>SUM(T204:T243)</f>
        <v>5.6981481481481486</v>
      </c>
      <c r="U244" s="236">
        <f>SUM(U204:U243)</f>
        <v>5.6981481481481495</v>
      </c>
      <c r="V244" s="236">
        <f t="array" ref="V244">SUM(ABS(V204:V243))</f>
        <v>6</v>
      </c>
      <c r="W244" s="238" t="str">
        <f>IF(W204&lt;0.2, "0", IF(W204&lt;=2, "2", IF(W204&gt;2, ROUND(W204,0))))</f>
        <v>2</v>
      </c>
      <c r="X244" s="236">
        <f>SUM(X204:X243)</f>
        <v>3</v>
      </c>
    </row>
    <row r="245" spans="1:24" ht="18.75" customHeight="1">
      <c r="A245" s="514">
        <v>5</v>
      </c>
      <c r="B245" s="505" t="s">
        <v>415</v>
      </c>
      <c r="C245" s="216"/>
      <c r="D245" s="216" t="s">
        <v>416</v>
      </c>
      <c r="E245" s="217">
        <v>500</v>
      </c>
      <c r="F245" s="218">
        <f t="shared" ref="F245:F300" si="30">E245/$F$15</f>
        <v>100</v>
      </c>
      <c r="G245" s="219">
        <f t="shared" ref="G245:G299" si="31">E245/$G$15</f>
        <v>277.77777777777777</v>
      </c>
      <c r="H245" s="219">
        <f t="shared" ref="H245:H299" si="32">G245/$H$15</f>
        <v>9.2592592592592587E-2</v>
      </c>
      <c r="I245" s="217" t="s">
        <v>417</v>
      </c>
      <c r="J245" s="217" t="s">
        <v>417</v>
      </c>
      <c r="K245" s="220"/>
      <c r="L245" s="221">
        <f>SUM(G245:G265)</f>
        <v>3540.5555555555557</v>
      </c>
      <c r="M245" s="222">
        <f t="shared" ref="M245:M299" si="33">L245/$M$15</f>
        <v>70.811111111111117</v>
      </c>
      <c r="N245" s="223" t="s">
        <v>418</v>
      </c>
      <c r="O245" s="224" t="s">
        <v>12</v>
      </c>
      <c r="P245" s="224"/>
      <c r="Q245" s="224" t="s">
        <v>378</v>
      </c>
      <c r="R245" s="224"/>
      <c r="S245" s="225"/>
      <c r="T245" s="226">
        <f t="shared" ref="T245:T299" si="34">G245/$T$15</f>
        <v>0.18518518518518517</v>
      </c>
      <c r="U245" s="227">
        <f>SUM(T245:T265)</f>
        <v>2.3603703703703705</v>
      </c>
      <c r="V245" s="228" t="str">
        <f t="shared" ref="V245:V299" si="35">IF(U245&lt;1,"0",IF(U245&lt;5,"2",IF(U245&gt;=5,"6")))</f>
        <v>2</v>
      </c>
      <c r="W245" s="508">
        <f>J301/$W$15</f>
        <v>0.66666666666666663</v>
      </c>
      <c r="X245" s="229">
        <f t="shared" ref="X245:X300" si="36">V245/2</f>
        <v>1</v>
      </c>
    </row>
    <row r="246" spans="1:24" ht="18.75" customHeight="1">
      <c r="A246" s="515"/>
      <c r="B246" s="506"/>
      <c r="C246" s="216"/>
      <c r="D246" s="216" t="s">
        <v>419</v>
      </c>
      <c r="E246" s="217">
        <v>230</v>
      </c>
      <c r="F246" s="218">
        <f t="shared" si="30"/>
        <v>46</v>
      </c>
      <c r="G246" s="219">
        <f t="shared" si="31"/>
        <v>127.77777777777777</v>
      </c>
      <c r="H246" s="219">
        <f t="shared" si="32"/>
        <v>4.2592592592592592E-2</v>
      </c>
      <c r="I246" s="217"/>
      <c r="J246" s="220"/>
      <c r="K246" s="220"/>
      <c r="L246" s="221"/>
      <c r="M246" s="222">
        <f t="shared" si="33"/>
        <v>0</v>
      </c>
      <c r="N246" s="223"/>
      <c r="O246" s="224"/>
      <c r="P246" s="224"/>
      <c r="Q246" s="224"/>
      <c r="R246" s="224"/>
      <c r="S246" s="225"/>
      <c r="T246" s="226">
        <f t="shared" si="34"/>
        <v>8.5185185185185183E-2</v>
      </c>
      <c r="U246" s="227"/>
      <c r="V246" s="228" t="str">
        <f t="shared" si="35"/>
        <v>0</v>
      </c>
      <c r="W246" s="509"/>
      <c r="X246" s="229">
        <f t="shared" si="36"/>
        <v>0</v>
      </c>
    </row>
    <row r="247" spans="1:24" ht="18.75" customHeight="1">
      <c r="A247" s="515"/>
      <c r="B247" s="506"/>
      <c r="C247" s="216"/>
      <c r="D247" s="216" t="s">
        <v>420</v>
      </c>
      <c r="E247" s="217">
        <v>300</v>
      </c>
      <c r="F247" s="218">
        <f t="shared" si="30"/>
        <v>60</v>
      </c>
      <c r="G247" s="219">
        <f t="shared" si="31"/>
        <v>166.66666666666666</v>
      </c>
      <c r="H247" s="219">
        <f t="shared" si="32"/>
        <v>5.5555555555555552E-2</v>
      </c>
      <c r="I247" s="217"/>
      <c r="J247" s="220"/>
      <c r="K247" s="220"/>
      <c r="L247" s="221"/>
      <c r="M247" s="222">
        <f t="shared" si="33"/>
        <v>0</v>
      </c>
      <c r="N247" s="223"/>
      <c r="O247" s="224"/>
      <c r="P247" s="224"/>
      <c r="Q247" s="224"/>
      <c r="R247" s="224"/>
      <c r="S247" s="225"/>
      <c r="T247" s="226">
        <f t="shared" si="34"/>
        <v>0.1111111111111111</v>
      </c>
      <c r="U247" s="227"/>
      <c r="V247" s="228" t="str">
        <f t="shared" si="35"/>
        <v>0</v>
      </c>
      <c r="W247" s="509"/>
      <c r="X247" s="229">
        <f t="shared" si="36"/>
        <v>0</v>
      </c>
    </row>
    <row r="248" spans="1:24" ht="18.75" customHeight="1">
      <c r="A248" s="515"/>
      <c r="B248" s="506"/>
      <c r="C248" s="216"/>
      <c r="D248" s="216" t="s">
        <v>421</v>
      </c>
      <c r="E248" s="217">
        <v>190</v>
      </c>
      <c r="F248" s="218">
        <f t="shared" si="30"/>
        <v>38</v>
      </c>
      <c r="G248" s="219">
        <f t="shared" si="31"/>
        <v>105.55555555555556</v>
      </c>
      <c r="H248" s="219">
        <f t="shared" si="32"/>
        <v>3.5185185185185187E-2</v>
      </c>
      <c r="I248" s="217"/>
      <c r="J248" s="220"/>
      <c r="K248" s="220"/>
      <c r="L248" s="221"/>
      <c r="M248" s="222">
        <f t="shared" si="33"/>
        <v>0</v>
      </c>
      <c r="N248" s="223"/>
      <c r="O248" s="224"/>
      <c r="P248" s="224"/>
      <c r="Q248" s="224"/>
      <c r="R248" s="224"/>
      <c r="S248" s="225"/>
      <c r="T248" s="226">
        <f t="shared" si="34"/>
        <v>7.0370370370370375E-2</v>
      </c>
      <c r="U248" s="227"/>
      <c r="V248" s="228" t="str">
        <f t="shared" si="35"/>
        <v>0</v>
      </c>
      <c r="W248" s="509"/>
      <c r="X248" s="229">
        <f t="shared" si="36"/>
        <v>0</v>
      </c>
    </row>
    <row r="249" spans="1:24" ht="18.75" customHeight="1">
      <c r="A249" s="515"/>
      <c r="B249" s="506"/>
      <c r="C249" s="216"/>
      <c r="D249" s="216" t="s">
        <v>422</v>
      </c>
      <c r="E249" s="217">
        <v>110</v>
      </c>
      <c r="F249" s="218">
        <f t="shared" si="30"/>
        <v>22</v>
      </c>
      <c r="G249" s="219">
        <f t="shared" si="31"/>
        <v>61.111111111111107</v>
      </c>
      <c r="H249" s="219">
        <f t="shared" si="32"/>
        <v>2.0370370370370369E-2</v>
      </c>
      <c r="I249" s="217"/>
      <c r="J249" s="220"/>
      <c r="K249" s="220"/>
      <c r="L249" s="221"/>
      <c r="M249" s="222">
        <f t="shared" si="33"/>
        <v>0</v>
      </c>
      <c r="N249" s="223"/>
      <c r="O249" s="224"/>
      <c r="P249" s="224"/>
      <c r="Q249" s="224"/>
      <c r="R249" s="224"/>
      <c r="S249" s="225"/>
      <c r="T249" s="226">
        <f t="shared" si="34"/>
        <v>4.0740740740740737E-2</v>
      </c>
      <c r="U249" s="227"/>
      <c r="V249" s="228" t="str">
        <f t="shared" si="35"/>
        <v>0</v>
      </c>
      <c r="W249" s="509"/>
      <c r="X249" s="229">
        <f t="shared" si="36"/>
        <v>0</v>
      </c>
    </row>
    <row r="250" spans="1:24" ht="18.75" customHeight="1">
      <c r="A250" s="515"/>
      <c r="B250" s="506"/>
      <c r="C250" s="216"/>
      <c r="D250" s="216" t="s">
        <v>423</v>
      </c>
      <c r="E250" s="217">
        <v>450</v>
      </c>
      <c r="F250" s="218">
        <f t="shared" si="30"/>
        <v>90</v>
      </c>
      <c r="G250" s="219">
        <f t="shared" si="31"/>
        <v>250</v>
      </c>
      <c r="H250" s="219">
        <f t="shared" si="32"/>
        <v>8.3333333333333329E-2</v>
      </c>
      <c r="I250" s="217"/>
      <c r="J250" s="220"/>
      <c r="K250" s="220"/>
      <c r="L250" s="221"/>
      <c r="M250" s="222">
        <f t="shared" si="33"/>
        <v>0</v>
      </c>
      <c r="N250" s="223"/>
      <c r="O250" s="224"/>
      <c r="P250" s="224"/>
      <c r="Q250" s="224"/>
      <c r="R250" s="224"/>
      <c r="S250" s="225"/>
      <c r="T250" s="226">
        <f t="shared" si="34"/>
        <v>0.16666666666666666</v>
      </c>
      <c r="U250" s="227"/>
      <c r="V250" s="228" t="str">
        <f t="shared" si="35"/>
        <v>0</v>
      </c>
      <c r="W250" s="509"/>
      <c r="X250" s="229">
        <f t="shared" si="36"/>
        <v>0</v>
      </c>
    </row>
    <row r="251" spans="1:24" ht="18.75" customHeight="1">
      <c r="A251" s="515"/>
      <c r="B251" s="506"/>
      <c r="C251" s="216"/>
      <c r="D251" s="216" t="s">
        <v>337</v>
      </c>
      <c r="E251" s="217">
        <v>140</v>
      </c>
      <c r="F251" s="218">
        <f t="shared" si="30"/>
        <v>28</v>
      </c>
      <c r="G251" s="219">
        <f t="shared" si="31"/>
        <v>77.777777777777771</v>
      </c>
      <c r="H251" s="219">
        <f t="shared" si="32"/>
        <v>2.5925925925925925E-2</v>
      </c>
      <c r="I251" s="217"/>
      <c r="J251" s="220"/>
      <c r="K251" s="220"/>
      <c r="L251" s="221"/>
      <c r="M251" s="222">
        <f t="shared" si="33"/>
        <v>0</v>
      </c>
      <c r="N251" s="223"/>
      <c r="O251" s="224"/>
      <c r="P251" s="224"/>
      <c r="Q251" s="224"/>
      <c r="R251" s="224"/>
      <c r="S251" s="225"/>
      <c r="T251" s="226">
        <f t="shared" si="34"/>
        <v>5.185185185185185E-2</v>
      </c>
      <c r="U251" s="227"/>
      <c r="V251" s="228" t="str">
        <f t="shared" si="35"/>
        <v>0</v>
      </c>
      <c r="W251" s="509"/>
      <c r="X251" s="229">
        <f t="shared" si="36"/>
        <v>0</v>
      </c>
    </row>
    <row r="252" spans="1:24" ht="18.75" customHeight="1">
      <c r="A252" s="515"/>
      <c r="B252" s="506"/>
      <c r="C252" s="216"/>
      <c r="D252" s="216" t="s">
        <v>424</v>
      </c>
      <c r="E252" s="217">
        <v>250</v>
      </c>
      <c r="F252" s="218">
        <f t="shared" si="30"/>
        <v>50</v>
      </c>
      <c r="G252" s="219">
        <f t="shared" si="31"/>
        <v>138.88888888888889</v>
      </c>
      <c r="H252" s="219">
        <f t="shared" si="32"/>
        <v>4.6296296296296294E-2</v>
      </c>
      <c r="I252" s="217"/>
      <c r="J252" s="220"/>
      <c r="K252" s="220"/>
      <c r="L252" s="221"/>
      <c r="M252" s="222">
        <f t="shared" si="33"/>
        <v>0</v>
      </c>
      <c r="N252" s="223"/>
      <c r="O252" s="224"/>
      <c r="P252" s="224"/>
      <c r="Q252" s="224"/>
      <c r="R252" s="224"/>
      <c r="S252" s="225"/>
      <c r="T252" s="226">
        <f t="shared" si="34"/>
        <v>9.2592592592592587E-2</v>
      </c>
      <c r="U252" s="227"/>
      <c r="V252" s="228" t="str">
        <f t="shared" si="35"/>
        <v>0</v>
      </c>
      <c r="W252" s="509"/>
      <c r="X252" s="229">
        <f t="shared" si="36"/>
        <v>0</v>
      </c>
    </row>
    <row r="253" spans="1:24" ht="18.75" customHeight="1">
      <c r="A253" s="515"/>
      <c r="B253" s="506"/>
      <c r="C253" s="216"/>
      <c r="D253" s="216" t="s">
        <v>425</v>
      </c>
      <c r="E253" s="217">
        <v>200</v>
      </c>
      <c r="F253" s="218">
        <f t="shared" si="30"/>
        <v>40</v>
      </c>
      <c r="G253" s="219">
        <f t="shared" si="31"/>
        <v>111.11111111111111</v>
      </c>
      <c r="H253" s="219">
        <f t="shared" si="32"/>
        <v>3.7037037037037035E-2</v>
      </c>
      <c r="I253" s="217"/>
      <c r="J253" s="220"/>
      <c r="K253" s="220"/>
      <c r="L253" s="221"/>
      <c r="M253" s="222">
        <f t="shared" si="33"/>
        <v>0</v>
      </c>
      <c r="N253" s="223"/>
      <c r="O253" s="224"/>
      <c r="P253" s="224"/>
      <c r="Q253" s="224"/>
      <c r="R253" s="224"/>
      <c r="S253" s="225"/>
      <c r="T253" s="226">
        <f t="shared" si="34"/>
        <v>7.407407407407407E-2</v>
      </c>
      <c r="U253" s="227"/>
      <c r="V253" s="228" t="str">
        <f t="shared" si="35"/>
        <v>0</v>
      </c>
      <c r="W253" s="509"/>
      <c r="X253" s="229">
        <f t="shared" si="36"/>
        <v>0</v>
      </c>
    </row>
    <row r="254" spans="1:24" ht="18.75" customHeight="1">
      <c r="A254" s="515"/>
      <c r="B254" s="506"/>
      <c r="C254" s="216"/>
      <c r="D254" s="216" t="s">
        <v>426</v>
      </c>
      <c r="E254" s="217">
        <v>303</v>
      </c>
      <c r="F254" s="218">
        <f t="shared" si="30"/>
        <v>60.6</v>
      </c>
      <c r="G254" s="219">
        <f t="shared" si="31"/>
        <v>168.33333333333334</v>
      </c>
      <c r="H254" s="219">
        <f t="shared" si="32"/>
        <v>5.6111111111111112E-2</v>
      </c>
      <c r="I254" s="217"/>
      <c r="J254" s="220"/>
      <c r="K254" s="220"/>
      <c r="L254" s="221"/>
      <c r="M254" s="222">
        <f t="shared" si="33"/>
        <v>0</v>
      </c>
      <c r="N254" s="223"/>
      <c r="O254" s="224"/>
      <c r="P254" s="224"/>
      <c r="Q254" s="224"/>
      <c r="R254" s="224"/>
      <c r="S254" s="225"/>
      <c r="T254" s="226">
        <f t="shared" si="34"/>
        <v>0.11222222222222222</v>
      </c>
      <c r="U254" s="227"/>
      <c r="V254" s="228" t="str">
        <f t="shared" si="35"/>
        <v>0</v>
      </c>
      <c r="W254" s="509"/>
      <c r="X254" s="229">
        <f t="shared" si="36"/>
        <v>0</v>
      </c>
    </row>
    <row r="255" spans="1:24" ht="18.75" customHeight="1">
      <c r="A255" s="515"/>
      <c r="B255" s="506"/>
      <c r="C255" s="216"/>
      <c r="D255" s="216" t="s">
        <v>427</v>
      </c>
      <c r="E255" s="217">
        <v>250</v>
      </c>
      <c r="F255" s="218">
        <f t="shared" si="30"/>
        <v>50</v>
      </c>
      <c r="G255" s="219">
        <f t="shared" si="31"/>
        <v>138.88888888888889</v>
      </c>
      <c r="H255" s="219">
        <f t="shared" si="32"/>
        <v>4.6296296296296294E-2</v>
      </c>
      <c r="I255" s="217"/>
      <c r="J255" s="220"/>
      <c r="K255" s="220"/>
      <c r="L255" s="221"/>
      <c r="M255" s="222">
        <f t="shared" si="33"/>
        <v>0</v>
      </c>
      <c r="N255" s="223"/>
      <c r="O255" s="224"/>
      <c r="P255" s="224"/>
      <c r="Q255" s="224"/>
      <c r="R255" s="224"/>
      <c r="S255" s="225"/>
      <c r="T255" s="226">
        <f t="shared" si="34"/>
        <v>9.2592592592592587E-2</v>
      </c>
      <c r="U255" s="227"/>
      <c r="V255" s="228" t="str">
        <f t="shared" si="35"/>
        <v>0</v>
      </c>
      <c r="W255" s="509"/>
      <c r="X255" s="229">
        <f t="shared" si="36"/>
        <v>0</v>
      </c>
    </row>
    <row r="256" spans="1:24" ht="18.75" customHeight="1">
      <c r="A256" s="515"/>
      <c r="B256" s="506"/>
      <c r="C256" s="216"/>
      <c r="D256" s="216" t="s">
        <v>428</v>
      </c>
      <c r="E256" s="217">
        <v>280</v>
      </c>
      <c r="F256" s="218">
        <f t="shared" si="30"/>
        <v>56</v>
      </c>
      <c r="G256" s="219">
        <f t="shared" si="31"/>
        <v>155.55555555555554</v>
      </c>
      <c r="H256" s="219">
        <f t="shared" si="32"/>
        <v>5.185185185185185E-2</v>
      </c>
      <c r="I256" s="217"/>
      <c r="J256" s="220"/>
      <c r="K256" s="220"/>
      <c r="L256" s="221"/>
      <c r="M256" s="222">
        <f t="shared" si="33"/>
        <v>0</v>
      </c>
      <c r="N256" s="223"/>
      <c r="O256" s="224"/>
      <c r="P256" s="224"/>
      <c r="Q256" s="224"/>
      <c r="R256" s="224"/>
      <c r="S256" s="225"/>
      <c r="T256" s="226">
        <f t="shared" si="34"/>
        <v>0.1037037037037037</v>
      </c>
      <c r="U256" s="227"/>
      <c r="V256" s="228" t="str">
        <f t="shared" si="35"/>
        <v>0</v>
      </c>
      <c r="W256" s="509"/>
      <c r="X256" s="229">
        <f t="shared" si="36"/>
        <v>0</v>
      </c>
    </row>
    <row r="257" spans="1:24" ht="18.75" customHeight="1">
      <c r="A257" s="515"/>
      <c r="B257" s="506"/>
      <c r="C257" s="216"/>
      <c r="D257" s="216" t="s">
        <v>429</v>
      </c>
      <c r="E257" s="217">
        <v>300</v>
      </c>
      <c r="F257" s="218">
        <f t="shared" si="30"/>
        <v>60</v>
      </c>
      <c r="G257" s="219">
        <f t="shared" si="31"/>
        <v>166.66666666666666</v>
      </c>
      <c r="H257" s="219">
        <f t="shared" si="32"/>
        <v>5.5555555555555552E-2</v>
      </c>
      <c r="I257" s="217"/>
      <c r="J257" s="220"/>
      <c r="K257" s="220"/>
      <c r="L257" s="221"/>
      <c r="M257" s="222">
        <f t="shared" si="33"/>
        <v>0</v>
      </c>
      <c r="N257" s="223"/>
      <c r="O257" s="224"/>
      <c r="P257" s="224"/>
      <c r="Q257" s="224"/>
      <c r="R257" s="224"/>
      <c r="S257" s="225"/>
      <c r="T257" s="226">
        <f t="shared" si="34"/>
        <v>0.1111111111111111</v>
      </c>
      <c r="U257" s="227"/>
      <c r="V257" s="228" t="str">
        <f t="shared" si="35"/>
        <v>0</v>
      </c>
      <c r="W257" s="509"/>
      <c r="X257" s="229">
        <f t="shared" si="36"/>
        <v>0</v>
      </c>
    </row>
    <row r="258" spans="1:24" ht="18.75" customHeight="1">
      <c r="A258" s="515"/>
      <c r="B258" s="506"/>
      <c r="C258" s="216"/>
      <c r="D258" s="216" t="s">
        <v>430</v>
      </c>
      <c r="E258" s="217">
        <v>150</v>
      </c>
      <c r="F258" s="218">
        <f t="shared" si="30"/>
        <v>30</v>
      </c>
      <c r="G258" s="219">
        <f t="shared" si="31"/>
        <v>83.333333333333329</v>
      </c>
      <c r="H258" s="219">
        <f t="shared" si="32"/>
        <v>2.7777777777777776E-2</v>
      </c>
      <c r="I258" s="217"/>
      <c r="J258" s="220"/>
      <c r="K258" s="220"/>
      <c r="L258" s="221"/>
      <c r="M258" s="222">
        <f t="shared" si="33"/>
        <v>0</v>
      </c>
      <c r="N258" s="223"/>
      <c r="O258" s="224"/>
      <c r="P258" s="224"/>
      <c r="Q258" s="224"/>
      <c r="R258" s="224"/>
      <c r="S258" s="225"/>
      <c r="T258" s="226">
        <f t="shared" si="34"/>
        <v>5.5555555555555552E-2</v>
      </c>
      <c r="U258" s="227"/>
      <c r="V258" s="228" t="str">
        <f t="shared" si="35"/>
        <v>0</v>
      </c>
      <c r="W258" s="509"/>
      <c r="X258" s="229">
        <f t="shared" si="36"/>
        <v>0</v>
      </c>
    </row>
    <row r="259" spans="1:24" ht="18.75" customHeight="1">
      <c r="A259" s="515"/>
      <c r="B259" s="506"/>
      <c r="C259" s="216"/>
      <c r="D259" s="216" t="s">
        <v>431</v>
      </c>
      <c r="E259" s="217">
        <v>380</v>
      </c>
      <c r="F259" s="218">
        <f t="shared" si="30"/>
        <v>76</v>
      </c>
      <c r="G259" s="219">
        <f t="shared" si="31"/>
        <v>211.11111111111111</v>
      </c>
      <c r="H259" s="219">
        <f t="shared" si="32"/>
        <v>7.0370370370370375E-2</v>
      </c>
      <c r="I259" s="217"/>
      <c r="J259" s="220"/>
      <c r="K259" s="220"/>
      <c r="L259" s="221"/>
      <c r="M259" s="222">
        <f t="shared" si="33"/>
        <v>0</v>
      </c>
      <c r="N259" s="223"/>
      <c r="O259" s="224"/>
      <c r="P259" s="224"/>
      <c r="Q259" s="224"/>
      <c r="R259" s="224"/>
      <c r="S259" s="225"/>
      <c r="T259" s="226">
        <f t="shared" si="34"/>
        <v>0.14074074074074075</v>
      </c>
      <c r="U259" s="227"/>
      <c r="V259" s="228" t="str">
        <f t="shared" si="35"/>
        <v>0</v>
      </c>
      <c r="W259" s="509"/>
      <c r="X259" s="229">
        <f t="shared" si="36"/>
        <v>0</v>
      </c>
    </row>
    <row r="260" spans="1:24" ht="18.75" customHeight="1">
      <c r="A260" s="515"/>
      <c r="B260" s="506"/>
      <c r="C260" s="216"/>
      <c r="D260" s="216" t="s">
        <v>432</v>
      </c>
      <c r="E260" s="217">
        <v>180</v>
      </c>
      <c r="F260" s="218">
        <f t="shared" si="30"/>
        <v>36</v>
      </c>
      <c r="G260" s="219">
        <f t="shared" si="31"/>
        <v>100</v>
      </c>
      <c r="H260" s="219">
        <f t="shared" si="32"/>
        <v>3.3333333333333333E-2</v>
      </c>
      <c r="I260" s="217"/>
      <c r="J260" s="220"/>
      <c r="K260" s="220"/>
      <c r="L260" s="221"/>
      <c r="M260" s="222">
        <f t="shared" si="33"/>
        <v>0</v>
      </c>
      <c r="N260" s="223"/>
      <c r="O260" s="224"/>
      <c r="P260" s="224"/>
      <c r="Q260" s="224"/>
      <c r="R260" s="224"/>
      <c r="S260" s="225"/>
      <c r="T260" s="226">
        <f t="shared" si="34"/>
        <v>6.6666666666666666E-2</v>
      </c>
      <c r="U260" s="227"/>
      <c r="V260" s="228" t="str">
        <f t="shared" si="35"/>
        <v>0</v>
      </c>
      <c r="W260" s="509"/>
      <c r="X260" s="229">
        <f t="shared" si="36"/>
        <v>0</v>
      </c>
    </row>
    <row r="261" spans="1:24" ht="18.75" customHeight="1">
      <c r="A261" s="515"/>
      <c r="B261" s="506"/>
      <c r="C261" s="216"/>
      <c r="D261" s="216" t="s">
        <v>433</v>
      </c>
      <c r="E261" s="217">
        <v>140</v>
      </c>
      <c r="F261" s="218">
        <f t="shared" si="30"/>
        <v>28</v>
      </c>
      <c r="G261" s="219">
        <f t="shared" si="31"/>
        <v>77.777777777777771</v>
      </c>
      <c r="H261" s="219">
        <f t="shared" si="32"/>
        <v>2.5925925925925925E-2</v>
      </c>
      <c r="I261" s="217"/>
      <c r="J261" s="220"/>
      <c r="K261" s="220"/>
      <c r="L261" s="221"/>
      <c r="M261" s="222">
        <f t="shared" si="33"/>
        <v>0</v>
      </c>
      <c r="N261" s="223"/>
      <c r="O261" s="224"/>
      <c r="P261" s="224"/>
      <c r="Q261" s="224"/>
      <c r="R261" s="224"/>
      <c r="S261" s="225"/>
      <c r="T261" s="226">
        <f t="shared" si="34"/>
        <v>5.185185185185185E-2</v>
      </c>
      <c r="U261" s="227"/>
      <c r="V261" s="228" t="str">
        <f t="shared" si="35"/>
        <v>0</v>
      </c>
      <c r="W261" s="509"/>
      <c r="X261" s="229">
        <f t="shared" si="36"/>
        <v>0</v>
      </c>
    </row>
    <row r="262" spans="1:24" ht="18.75" customHeight="1">
      <c r="A262" s="515"/>
      <c r="B262" s="506"/>
      <c r="C262" s="216"/>
      <c r="D262" s="216" t="s">
        <v>434</v>
      </c>
      <c r="E262" s="217">
        <v>640</v>
      </c>
      <c r="F262" s="218">
        <f t="shared" si="30"/>
        <v>128</v>
      </c>
      <c r="G262" s="219">
        <f t="shared" si="31"/>
        <v>355.55555555555554</v>
      </c>
      <c r="H262" s="219">
        <f t="shared" si="32"/>
        <v>0.11851851851851851</v>
      </c>
      <c r="I262" s="217"/>
      <c r="J262" s="220"/>
      <c r="K262" s="220"/>
      <c r="L262" s="221"/>
      <c r="M262" s="222">
        <f t="shared" si="33"/>
        <v>0</v>
      </c>
      <c r="N262" s="223"/>
      <c r="O262" s="224"/>
      <c r="P262" s="224"/>
      <c r="Q262" s="224"/>
      <c r="R262" s="224"/>
      <c r="S262" s="225"/>
      <c r="T262" s="226">
        <f t="shared" si="34"/>
        <v>0.23703703703703702</v>
      </c>
      <c r="U262" s="227"/>
      <c r="V262" s="228" t="str">
        <f t="shared" si="35"/>
        <v>0</v>
      </c>
      <c r="W262" s="509"/>
      <c r="X262" s="229">
        <f t="shared" si="36"/>
        <v>0</v>
      </c>
    </row>
    <row r="263" spans="1:24" ht="18.75" customHeight="1">
      <c r="A263" s="515"/>
      <c r="B263" s="506"/>
      <c r="C263" s="216"/>
      <c r="D263" s="216" t="s">
        <v>435</v>
      </c>
      <c r="E263" s="217">
        <v>750</v>
      </c>
      <c r="F263" s="218">
        <f t="shared" si="30"/>
        <v>150</v>
      </c>
      <c r="G263" s="219">
        <f t="shared" si="31"/>
        <v>416.66666666666663</v>
      </c>
      <c r="H263" s="219">
        <f t="shared" si="32"/>
        <v>0.13888888888888887</v>
      </c>
      <c r="I263" s="217"/>
      <c r="J263" s="220"/>
      <c r="K263" s="220"/>
      <c r="L263" s="221"/>
      <c r="M263" s="222">
        <f t="shared" si="33"/>
        <v>0</v>
      </c>
      <c r="N263" s="223"/>
      <c r="O263" s="224"/>
      <c r="P263" s="224"/>
      <c r="Q263" s="224"/>
      <c r="R263" s="224"/>
      <c r="S263" s="225"/>
      <c r="T263" s="226">
        <f t="shared" si="34"/>
        <v>0.27777777777777773</v>
      </c>
      <c r="U263" s="227"/>
      <c r="V263" s="228" t="str">
        <f t="shared" si="35"/>
        <v>0</v>
      </c>
      <c r="W263" s="509"/>
      <c r="X263" s="229">
        <f t="shared" si="36"/>
        <v>0</v>
      </c>
    </row>
    <row r="264" spans="1:24" ht="18.75" customHeight="1">
      <c r="A264" s="515"/>
      <c r="B264" s="506"/>
      <c r="C264" s="216"/>
      <c r="D264" s="216" t="s">
        <v>436</v>
      </c>
      <c r="E264" s="217">
        <v>180</v>
      </c>
      <c r="F264" s="218">
        <f t="shared" si="30"/>
        <v>36</v>
      </c>
      <c r="G264" s="219">
        <f t="shared" si="31"/>
        <v>100</v>
      </c>
      <c r="H264" s="219">
        <f t="shared" si="32"/>
        <v>3.3333333333333333E-2</v>
      </c>
      <c r="I264" s="217"/>
      <c r="J264" s="220"/>
      <c r="K264" s="220"/>
      <c r="L264" s="221"/>
      <c r="M264" s="222">
        <f t="shared" si="33"/>
        <v>0</v>
      </c>
      <c r="N264" s="223"/>
      <c r="O264" s="224"/>
      <c r="P264" s="224"/>
      <c r="Q264" s="224"/>
      <c r="R264" s="224"/>
      <c r="S264" s="225"/>
      <c r="T264" s="226">
        <f t="shared" si="34"/>
        <v>6.6666666666666666E-2</v>
      </c>
      <c r="U264" s="227"/>
      <c r="V264" s="228" t="str">
        <f t="shared" si="35"/>
        <v>0</v>
      </c>
      <c r="W264" s="509"/>
      <c r="X264" s="229">
        <f t="shared" si="36"/>
        <v>0</v>
      </c>
    </row>
    <row r="265" spans="1:24" ht="18.75" customHeight="1">
      <c r="A265" s="515"/>
      <c r="B265" s="506"/>
      <c r="C265" s="216"/>
      <c r="D265" s="216" t="s">
        <v>437</v>
      </c>
      <c r="E265" s="217">
        <v>450</v>
      </c>
      <c r="F265" s="218">
        <f t="shared" si="30"/>
        <v>90</v>
      </c>
      <c r="G265" s="219">
        <f t="shared" si="31"/>
        <v>250</v>
      </c>
      <c r="H265" s="219">
        <f t="shared" si="32"/>
        <v>8.3333333333333329E-2</v>
      </c>
      <c r="I265" s="217"/>
      <c r="J265" s="220"/>
      <c r="K265" s="220"/>
      <c r="L265" s="221"/>
      <c r="M265" s="222">
        <f t="shared" si="33"/>
        <v>0</v>
      </c>
      <c r="N265" s="223"/>
      <c r="O265" s="224"/>
      <c r="P265" s="224"/>
      <c r="Q265" s="224"/>
      <c r="R265" s="224"/>
      <c r="S265" s="225"/>
      <c r="T265" s="226">
        <f t="shared" si="34"/>
        <v>0.16666666666666666</v>
      </c>
      <c r="U265" s="227"/>
      <c r="V265" s="228" t="str">
        <f t="shared" si="35"/>
        <v>0</v>
      </c>
      <c r="W265" s="509"/>
      <c r="X265" s="229">
        <f t="shared" si="36"/>
        <v>0</v>
      </c>
    </row>
    <row r="266" spans="1:24" ht="18.75" customHeight="1">
      <c r="A266" s="515"/>
      <c r="B266" s="506"/>
      <c r="C266" s="216"/>
      <c r="D266" s="216"/>
      <c r="E266" s="217"/>
      <c r="F266" s="218">
        <f t="shared" si="30"/>
        <v>0</v>
      </c>
      <c r="G266" s="219">
        <f>E266/$G$15</f>
        <v>0</v>
      </c>
      <c r="H266" s="219">
        <f>G266/$H$15</f>
        <v>0</v>
      </c>
      <c r="I266" s="217"/>
      <c r="J266" s="220"/>
      <c r="K266" s="220"/>
      <c r="L266" s="221"/>
      <c r="M266" s="222">
        <f>L266/$M$15</f>
        <v>0</v>
      </c>
      <c r="N266" s="223"/>
      <c r="O266" s="224"/>
      <c r="P266" s="224"/>
      <c r="Q266" s="224"/>
      <c r="R266" s="224"/>
      <c r="S266" s="225"/>
      <c r="T266" s="226">
        <f>G266/$T$15</f>
        <v>0</v>
      </c>
      <c r="U266" s="227"/>
      <c r="V266" s="228" t="str">
        <f>IF(U266&lt;1,"0",IF(U266&lt;5,"2",IF(U266&gt;=5,"6")))</f>
        <v>0</v>
      </c>
      <c r="W266" s="509"/>
      <c r="X266" s="229">
        <f t="shared" si="36"/>
        <v>0</v>
      </c>
    </row>
    <row r="267" spans="1:24" ht="18.75" customHeight="1">
      <c r="A267" s="515"/>
      <c r="B267" s="506"/>
      <c r="C267" s="216"/>
      <c r="D267" s="216" t="s">
        <v>384</v>
      </c>
      <c r="E267" s="217">
        <v>370</v>
      </c>
      <c r="F267" s="218">
        <f t="shared" si="30"/>
        <v>74</v>
      </c>
      <c r="G267" s="219">
        <f t="shared" si="31"/>
        <v>205.55555555555554</v>
      </c>
      <c r="H267" s="219">
        <f t="shared" si="32"/>
        <v>6.851851851851852E-2</v>
      </c>
      <c r="I267" s="217"/>
      <c r="J267" s="220"/>
      <c r="K267" s="220"/>
      <c r="L267" s="221"/>
      <c r="M267" s="222">
        <f t="shared" si="33"/>
        <v>0</v>
      </c>
      <c r="N267" s="223"/>
      <c r="O267" s="224"/>
      <c r="P267" s="224"/>
      <c r="Q267" s="224"/>
      <c r="R267" s="224"/>
      <c r="S267" s="225"/>
      <c r="T267" s="226">
        <f t="shared" si="34"/>
        <v>0.13703703703703704</v>
      </c>
      <c r="U267" s="227"/>
      <c r="V267" s="228" t="str">
        <f t="shared" si="35"/>
        <v>0</v>
      </c>
      <c r="W267" s="509"/>
      <c r="X267" s="229">
        <f t="shared" si="36"/>
        <v>0</v>
      </c>
    </row>
    <row r="268" spans="1:24" ht="18.75" customHeight="1">
      <c r="A268" s="515"/>
      <c r="B268" s="506"/>
      <c r="C268" s="216"/>
      <c r="D268" s="216" t="s">
        <v>438</v>
      </c>
      <c r="E268" s="217">
        <v>180</v>
      </c>
      <c r="F268" s="218">
        <f t="shared" si="30"/>
        <v>36</v>
      </c>
      <c r="G268" s="219">
        <f t="shared" si="31"/>
        <v>100</v>
      </c>
      <c r="H268" s="219">
        <f t="shared" si="32"/>
        <v>3.3333333333333333E-2</v>
      </c>
      <c r="I268" s="217"/>
      <c r="J268" s="220"/>
      <c r="K268" s="220"/>
      <c r="L268" s="221"/>
      <c r="M268" s="222">
        <f t="shared" si="33"/>
        <v>0</v>
      </c>
      <c r="N268" s="223"/>
      <c r="O268" s="224"/>
      <c r="P268" s="224"/>
      <c r="Q268" s="224"/>
      <c r="R268" s="224"/>
      <c r="S268" s="225"/>
      <c r="T268" s="226">
        <f t="shared" si="34"/>
        <v>6.6666666666666666E-2</v>
      </c>
      <c r="U268" s="227"/>
      <c r="V268" s="228" t="str">
        <f t="shared" si="35"/>
        <v>0</v>
      </c>
      <c r="W268" s="509"/>
      <c r="X268" s="229">
        <f t="shared" si="36"/>
        <v>0</v>
      </c>
    </row>
    <row r="269" spans="1:24" ht="18.75" customHeight="1">
      <c r="A269" s="515"/>
      <c r="B269" s="506"/>
      <c r="C269" s="216"/>
      <c r="D269" s="216" t="s">
        <v>439</v>
      </c>
      <c r="E269" s="217">
        <v>150</v>
      </c>
      <c r="F269" s="218">
        <f t="shared" si="30"/>
        <v>30</v>
      </c>
      <c r="G269" s="219">
        <f t="shared" si="31"/>
        <v>83.333333333333329</v>
      </c>
      <c r="H269" s="219">
        <f t="shared" si="32"/>
        <v>2.7777777777777776E-2</v>
      </c>
      <c r="I269" s="217"/>
      <c r="J269" s="220"/>
      <c r="K269" s="220"/>
      <c r="L269" s="221"/>
      <c r="M269" s="222">
        <f t="shared" si="33"/>
        <v>0</v>
      </c>
      <c r="N269" s="223"/>
      <c r="O269" s="224"/>
      <c r="P269" s="224"/>
      <c r="Q269" s="224"/>
      <c r="R269" s="224"/>
      <c r="S269" s="225"/>
      <c r="T269" s="226">
        <f t="shared" si="34"/>
        <v>5.5555555555555552E-2</v>
      </c>
      <c r="U269" s="227"/>
      <c r="V269" s="228" t="str">
        <f t="shared" si="35"/>
        <v>0</v>
      </c>
      <c r="W269" s="509"/>
      <c r="X269" s="229">
        <f t="shared" si="36"/>
        <v>0</v>
      </c>
    </row>
    <row r="270" spans="1:24" ht="18.75" customHeight="1">
      <c r="A270" s="515"/>
      <c r="B270" s="506"/>
      <c r="C270" s="216"/>
      <c r="D270" s="216" t="s">
        <v>440</v>
      </c>
      <c r="E270" s="217">
        <v>180</v>
      </c>
      <c r="F270" s="218">
        <f t="shared" si="30"/>
        <v>36</v>
      </c>
      <c r="G270" s="219">
        <f t="shared" si="31"/>
        <v>100</v>
      </c>
      <c r="H270" s="219">
        <f t="shared" si="32"/>
        <v>3.3333333333333333E-2</v>
      </c>
      <c r="I270" s="217"/>
      <c r="J270" s="220"/>
      <c r="K270" s="220"/>
      <c r="L270" s="221"/>
      <c r="M270" s="222">
        <f t="shared" si="33"/>
        <v>0</v>
      </c>
      <c r="N270" s="223"/>
      <c r="O270" s="224"/>
      <c r="P270" s="224"/>
      <c r="Q270" s="224"/>
      <c r="R270" s="224"/>
      <c r="S270" s="225"/>
      <c r="T270" s="226">
        <f t="shared" si="34"/>
        <v>6.6666666666666666E-2</v>
      </c>
      <c r="U270" s="227"/>
      <c r="V270" s="228" t="str">
        <f t="shared" si="35"/>
        <v>0</v>
      </c>
      <c r="W270" s="509"/>
      <c r="X270" s="229">
        <f t="shared" si="36"/>
        <v>0</v>
      </c>
    </row>
    <row r="271" spans="1:24" ht="18.75" customHeight="1">
      <c r="A271" s="515"/>
      <c r="B271" s="506"/>
      <c r="C271" s="216"/>
      <c r="D271" s="216" t="s">
        <v>441</v>
      </c>
      <c r="E271" s="217">
        <v>190</v>
      </c>
      <c r="F271" s="218">
        <f t="shared" si="30"/>
        <v>38</v>
      </c>
      <c r="G271" s="219">
        <f t="shared" si="31"/>
        <v>105.55555555555556</v>
      </c>
      <c r="H271" s="219">
        <f t="shared" si="32"/>
        <v>3.5185185185185187E-2</v>
      </c>
      <c r="I271" s="217"/>
      <c r="J271" s="220"/>
      <c r="K271" s="220"/>
      <c r="L271" s="221"/>
      <c r="M271" s="222">
        <f t="shared" si="33"/>
        <v>0</v>
      </c>
      <c r="N271" s="223"/>
      <c r="O271" s="224"/>
      <c r="P271" s="224"/>
      <c r="Q271" s="224"/>
      <c r="R271" s="224"/>
      <c r="S271" s="225"/>
      <c r="T271" s="226">
        <f t="shared" si="34"/>
        <v>7.0370370370370375E-2</v>
      </c>
      <c r="U271" s="227"/>
      <c r="V271" s="228" t="str">
        <f t="shared" si="35"/>
        <v>0</v>
      </c>
      <c r="W271" s="509"/>
      <c r="X271" s="229">
        <f t="shared" si="36"/>
        <v>0</v>
      </c>
    </row>
    <row r="272" spans="1:24" ht="18.75" customHeight="1">
      <c r="A272" s="515"/>
      <c r="B272" s="506"/>
      <c r="C272" s="216"/>
      <c r="D272" s="216" t="s">
        <v>442</v>
      </c>
      <c r="E272" s="217">
        <v>230</v>
      </c>
      <c r="F272" s="218">
        <f t="shared" si="30"/>
        <v>46</v>
      </c>
      <c r="G272" s="219">
        <f t="shared" si="31"/>
        <v>127.77777777777777</v>
      </c>
      <c r="H272" s="219">
        <f t="shared" si="32"/>
        <v>4.2592592592592592E-2</v>
      </c>
      <c r="I272" s="217"/>
      <c r="J272" s="220"/>
      <c r="K272" s="220"/>
      <c r="L272" s="221"/>
      <c r="M272" s="222">
        <f t="shared" si="33"/>
        <v>0</v>
      </c>
      <c r="N272" s="223"/>
      <c r="O272" s="224"/>
      <c r="P272" s="224"/>
      <c r="Q272" s="224"/>
      <c r="R272" s="224"/>
      <c r="S272" s="225"/>
      <c r="T272" s="226">
        <f t="shared" si="34"/>
        <v>8.5185185185185183E-2</v>
      </c>
      <c r="U272" s="227"/>
      <c r="V272" s="228" t="str">
        <f t="shared" si="35"/>
        <v>0</v>
      </c>
      <c r="W272" s="509"/>
      <c r="X272" s="229">
        <f t="shared" si="36"/>
        <v>0</v>
      </c>
    </row>
    <row r="273" spans="1:24" ht="18.75" customHeight="1">
      <c r="A273" s="515"/>
      <c r="B273" s="506"/>
      <c r="C273" s="216"/>
      <c r="D273" s="216" t="s">
        <v>443</v>
      </c>
      <c r="E273" s="217">
        <v>110</v>
      </c>
      <c r="F273" s="218">
        <f t="shared" si="30"/>
        <v>22</v>
      </c>
      <c r="G273" s="219">
        <f t="shared" si="31"/>
        <v>61.111111111111107</v>
      </c>
      <c r="H273" s="219">
        <f t="shared" si="32"/>
        <v>2.0370370370370369E-2</v>
      </c>
      <c r="I273" s="217"/>
      <c r="J273" s="220"/>
      <c r="K273" s="220"/>
      <c r="L273" s="221"/>
      <c r="M273" s="222">
        <f t="shared" si="33"/>
        <v>0</v>
      </c>
      <c r="N273" s="223"/>
      <c r="O273" s="224"/>
      <c r="P273" s="224"/>
      <c r="Q273" s="224"/>
      <c r="R273" s="224"/>
      <c r="S273" s="225"/>
      <c r="T273" s="226">
        <f t="shared" si="34"/>
        <v>4.0740740740740737E-2</v>
      </c>
      <c r="U273" s="227"/>
      <c r="V273" s="228" t="str">
        <f t="shared" si="35"/>
        <v>0</v>
      </c>
      <c r="W273" s="509"/>
      <c r="X273" s="229">
        <f t="shared" si="36"/>
        <v>0</v>
      </c>
    </row>
    <row r="274" spans="1:24" ht="18.75" customHeight="1">
      <c r="A274" s="515"/>
      <c r="B274" s="506"/>
      <c r="C274" s="216"/>
      <c r="D274" s="216" t="s">
        <v>444</v>
      </c>
      <c r="E274" s="217">
        <v>100</v>
      </c>
      <c r="F274" s="218">
        <f t="shared" si="30"/>
        <v>20</v>
      </c>
      <c r="G274" s="219">
        <f t="shared" si="31"/>
        <v>55.555555555555557</v>
      </c>
      <c r="H274" s="219">
        <f t="shared" si="32"/>
        <v>1.8518518518518517E-2</v>
      </c>
      <c r="I274" s="217"/>
      <c r="J274" s="220"/>
      <c r="K274" s="220"/>
      <c r="L274" s="221"/>
      <c r="M274" s="222">
        <f t="shared" si="33"/>
        <v>0</v>
      </c>
      <c r="N274" s="223"/>
      <c r="O274" s="224"/>
      <c r="P274" s="224"/>
      <c r="Q274" s="224"/>
      <c r="R274" s="224"/>
      <c r="S274" s="225"/>
      <c r="T274" s="226">
        <f t="shared" si="34"/>
        <v>3.7037037037037035E-2</v>
      </c>
      <c r="U274" s="227"/>
      <c r="V274" s="228" t="str">
        <f t="shared" si="35"/>
        <v>0</v>
      </c>
      <c r="W274" s="509"/>
      <c r="X274" s="229">
        <f t="shared" si="36"/>
        <v>0</v>
      </c>
    </row>
    <row r="275" spans="1:24" ht="18.75" customHeight="1">
      <c r="A275" s="515"/>
      <c r="B275" s="506"/>
      <c r="C275" s="216"/>
      <c r="D275" s="216" t="s">
        <v>445</v>
      </c>
      <c r="E275" s="217">
        <v>200</v>
      </c>
      <c r="F275" s="218">
        <f t="shared" si="30"/>
        <v>40</v>
      </c>
      <c r="G275" s="219">
        <f t="shared" si="31"/>
        <v>111.11111111111111</v>
      </c>
      <c r="H275" s="219">
        <f t="shared" si="32"/>
        <v>3.7037037037037035E-2</v>
      </c>
      <c r="I275" s="217"/>
      <c r="J275" s="220"/>
      <c r="K275" s="220"/>
      <c r="L275" s="221"/>
      <c r="M275" s="222">
        <f t="shared" si="33"/>
        <v>0</v>
      </c>
      <c r="N275" s="223"/>
      <c r="O275" s="224"/>
      <c r="P275" s="224"/>
      <c r="Q275" s="224"/>
      <c r="R275" s="224"/>
      <c r="S275" s="225"/>
      <c r="T275" s="226">
        <f t="shared" si="34"/>
        <v>7.407407407407407E-2</v>
      </c>
      <c r="U275" s="227"/>
      <c r="V275" s="228" t="str">
        <f t="shared" si="35"/>
        <v>0</v>
      </c>
      <c r="W275" s="509"/>
      <c r="X275" s="229">
        <f t="shared" si="36"/>
        <v>0</v>
      </c>
    </row>
    <row r="276" spans="1:24" ht="18.75" customHeight="1">
      <c r="A276" s="515"/>
      <c r="B276" s="506"/>
      <c r="C276" s="216"/>
      <c r="D276" s="216" t="s">
        <v>446</v>
      </c>
      <c r="E276" s="217">
        <v>350</v>
      </c>
      <c r="F276" s="218">
        <f t="shared" si="30"/>
        <v>70</v>
      </c>
      <c r="G276" s="219">
        <f t="shared" si="31"/>
        <v>194.44444444444443</v>
      </c>
      <c r="H276" s="219">
        <f t="shared" si="32"/>
        <v>6.4814814814814811E-2</v>
      </c>
      <c r="I276" s="217" t="s">
        <v>447</v>
      </c>
      <c r="J276" s="217" t="s">
        <v>447</v>
      </c>
      <c r="K276" s="220"/>
      <c r="L276" s="221">
        <f>SUM(G267:G298)</f>
        <v>3812.7777777777774</v>
      </c>
      <c r="M276" s="222">
        <f t="shared" si="33"/>
        <v>76.255555555555546</v>
      </c>
      <c r="N276" s="223" t="s">
        <v>396</v>
      </c>
      <c r="O276" s="224" t="s">
        <v>12</v>
      </c>
      <c r="P276" s="224"/>
      <c r="Q276" s="224" t="s">
        <v>378</v>
      </c>
      <c r="R276" s="224"/>
      <c r="S276" s="225"/>
      <c r="T276" s="226">
        <f t="shared" si="34"/>
        <v>0.12962962962962962</v>
      </c>
      <c r="U276" s="227">
        <f>SUM(T267:T298)</f>
        <v>2.541851851851852</v>
      </c>
      <c r="V276" s="228" t="str">
        <f t="shared" si="35"/>
        <v>2</v>
      </c>
      <c r="W276" s="509"/>
      <c r="X276" s="229">
        <f t="shared" si="36"/>
        <v>1</v>
      </c>
    </row>
    <row r="277" spans="1:24" ht="18.75" customHeight="1">
      <c r="A277" s="515"/>
      <c r="B277" s="506"/>
      <c r="C277" s="216"/>
      <c r="D277" s="216" t="s">
        <v>448</v>
      </c>
      <c r="E277" s="217">
        <v>280</v>
      </c>
      <c r="F277" s="218">
        <f t="shared" si="30"/>
        <v>56</v>
      </c>
      <c r="G277" s="219">
        <f t="shared" si="31"/>
        <v>155.55555555555554</v>
      </c>
      <c r="H277" s="219">
        <f t="shared" si="32"/>
        <v>5.185185185185185E-2</v>
      </c>
      <c r="I277" s="217"/>
      <c r="J277" s="217"/>
      <c r="K277" s="220"/>
      <c r="L277" s="221"/>
      <c r="M277" s="222">
        <f t="shared" si="33"/>
        <v>0</v>
      </c>
      <c r="N277" s="223"/>
      <c r="O277" s="224"/>
      <c r="P277" s="224"/>
      <c r="Q277" s="224"/>
      <c r="R277" s="224"/>
      <c r="S277" s="225"/>
      <c r="T277" s="226">
        <f t="shared" si="34"/>
        <v>0.1037037037037037</v>
      </c>
      <c r="U277" s="227"/>
      <c r="V277" s="228" t="str">
        <f t="shared" si="35"/>
        <v>0</v>
      </c>
      <c r="W277" s="509"/>
      <c r="X277" s="229">
        <f t="shared" si="36"/>
        <v>0</v>
      </c>
    </row>
    <row r="278" spans="1:24" ht="18.75" customHeight="1">
      <c r="A278" s="515"/>
      <c r="B278" s="506"/>
      <c r="C278" s="216"/>
      <c r="D278" s="216" t="s">
        <v>449</v>
      </c>
      <c r="E278" s="217">
        <v>380</v>
      </c>
      <c r="F278" s="218">
        <f t="shared" si="30"/>
        <v>76</v>
      </c>
      <c r="G278" s="219">
        <f t="shared" si="31"/>
        <v>211.11111111111111</v>
      </c>
      <c r="H278" s="219">
        <f t="shared" si="32"/>
        <v>7.0370370370370375E-2</v>
      </c>
      <c r="I278" s="217"/>
      <c r="J278" s="220"/>
      <c r="K278" s="220"/>
      <c r="L278" s="221"/>
      <c r="M278" s="222">
        <f t="shared" si="33"/>
        <v>0</v>
      </c>
      <c r="N278" s="223"/>
      <c r="O278" s="224"/>
      <c r="P278" s="224"/>
      <c r="Q278" s="224"/>
      <c r="R278" s="224"/>
      <c r="S278" s="225"/>
      <c r="T278" s="226">
        <f t="shared" si="34"/>
        <v>0.14074074074074075</v>
      </c>
      <c r="U278" s="227"/>
      <c r="V278" s="228" t="str">
        <f t="shared" si="35"/>
        <v>0</v>
      </c>
      <c r="W278" s="509"/>
      <c r="X278" s="229">
        <f t="shared" si="36"/>
        <v>0</v>
      </c>
    </row>
    <row r="279" spans="1:24" ht="18.75" customHeight="1">
      <c r="A279" s="515"/>
      <c r="B279" s="506"/>
      <c r="C279" s="216"/>
      <c r="D279" s="216" t="s">
        <v>450</v>
      </c>
      <c r="E279" s="217">
        <v>290</v>
      </c>
      <c r="F279" s="218">
        <f t="shared" si="30"/>
        <v>58</v>
      </c>
      <c r="G279" s="219">
        <f t="shared" si="31"/>
        <v>161.11111111111111</v>
      </c>
      <c r="H279" s="219">
        <f t="shared" si="32"/>
        <v>5.3703703703703705E-2</v>
      </c>
      <c r="I279" s="217"/>
      <c r="J279" s="220"/>
      <c r="K279" s="220"/>
      <c r="L279" s="221"/>
      <c r="M279" s="222">
        <f t="shared" si="33"/>
        <v>0</v>
      </c>
      <c r="N279" s="223"/>
      <c r="O279" s="224"/>
      <c r="P279" s="224"/>
      <c r="Q279" s="224"/>
      <c r="R279" s="224"/>
      <c r="S279" s="225"/>
      <c r="T279" s="226">
        <f t="shared" si="34"/>
        <v>0.10740740740740741</v>
      </c>
      <c r="U279" s="227"/>
      <c r="V279" s="228" t="str">
        <f t="shared" si="35"/>
        <v>0</v>
      </c>
      <c r="W279" s="509"/>
      <c r="X279" s="229">
        <f t="shared" si="36"/>
        <v>0</v>
      </c>
    </row>
    <row r="280" spans="1:24" ht="18.75" customHeight="1">
      <c r="A280" s="515"/>
      <c r="B280" s="506"/>
      <c r="C280" s="216"/>
      <c r="D280" s="216" t="s">
        <v>451</v>
      </c>
      <c r="E280" s="217">
        <v>135</v>
      </c>
      <c r="F280" s="218">
        <f t="shared" si="30"/>
        <v>27</v>
      </c>
      <c r="G280" s="219">
        <f t="shared" si="31"/>
        <v>75</v>
      </c>
      <c r="H280" s="219">
        <f t="shared" si="32"/>
        <v>2.5000000000000001E-2</v>
      </c>
      <c r="I280" s="217"/>
      <c r="J280" s="220"/>
      <c r="K280" s="220"/>
      <c r="L280" s="221"/>
      <c r="M280" s="222">
        <f t="shared" si="33"/>
        <v>0</v>
      </c>
      <c r="N280" s="223"/>
      <c r="O280" s="224"/>
      <c r="P280" s="224"/>
      <c r="Q280" s="224"/>
      <c r="R280" s="224"/>
      <c r="S280" s="225"/>
      <c r="T280" s="226">
        <f t="shared" si="34"/>
        <v>0.05</v>
      </c>
      <c r="U280" s="227"/>
      <c r="V280" s="228" t="str">
        <f t="shared" si="35"/>
        <v>0</v>
      </c>
      <c r="W280" s="509"/>
      <c r="X280" s="229">
        <f t="shared" si="36"/>
        <v>0</v>
      </c>
    </row>
    <row r="281" spans="1:24" ht="18.75" customHeight="1">
      <c r="A281" s="515"/>
      <c r="B281" s="506"/>
      <c r="C281" s="216"/>
      <c r="D281" s="216" t="s">
        <v>452</v>
      </c>
      <c r="E281" s="217">
        <v>280</v>
      </c>
      <c r="F281" s="218">
        <f t="shared" si="30"/>
        <v>56</v>
      </c>
      <c r="G281" s="219">
        <f t="shared" si="31"/>
        <v>155.55555555555554</v>
      </c>
      <c r="H281" s="219">
        <f t="shared" si="32"/>
        <v>5.185185185185185E-2</v>
      </c>
      <c r="I281" s="217"/>
      <c r="J281" s="220"/>
      <c r="K281" s="220"/>
      <c r="L281" s="221"/>
      <c r="M281" s="222">
        <f t="shared" si="33"/>
        <v>0</v>
      </c>
      <c r="N281" s="223"/>
      <c r="O281" s="224"/>
      <c r="P281" s="224"/>
      <c r="Q281" s="224"/>
      <c r="R281" s="224"/>
      <c r="S281" s="225"/>
      <c r="T281" s="226">
        <f t="shared" si="34"/>
        <v>0.1037037037037037</v>
      </c>
      <c r="U281" s="227"/>
      <c r="V281" s="228" t="str">
        <f t="shared" si="35"/>
        <v>0</v>
      </c>
      <c r="W281" s="509"/>
      <c r="X281" s="229">
        <f t="shared" si="36"/>
        <v>0</v>
      </c>
    </row>
    <row r="282" spans="1:24" ht="18.75" customHeight="1">
      <c r="A282" s="515"/>
      <c r="B282" s="506"/>
      <c r="C282" s="216"/>
      <c r="D282" s="216" t="s">
        <v>453</v>
      </c>
      <c r="E282" s="217">
        <v>175</v>
      </c>
      <c r="F282" s="218">
        <f t="shared" si="30"/>
        <v>35</v>
      </c>
      <c r="G282" s="219">
        <f t="shared" si="31"/>
        <v>97.222222222222214</v>
      </c>
      <c r="H282" s="219">
        <f t="shared" si="32"/>
        <v>3.2407407407407406E-2</v>
      </c>
      <c r="I282" s="217"/>
      <c r="J282" s="220"/>
      <c r="K282" s="220"/>
      <c r="L282" s="221"/>
      <c r="M282" s="222">
        <f t="shared" si="33"/>
        <v>0</v>
      </c>
      <c r="N282" s="223"/>
      <c r="O282" s="224"/>
      <c r="P282" s="224"/>
      <c r="Q282" s="224"/>
      <c r="R282" s="224"/>
      <c r="S282" s="225"/>
      <c r="T282" s="226">
        <f t="shared" si="34"/>
        <v>6.4814814814814811E-2</v>
      </c>
      <c r="U282" s="227"/>
      <c r="V282" s="228" t="str">
        <f t="shared" si="35"/>
        <v>0</v>
      </c>
      <c r="W282" s="509"/>
      <c r="X282" s="229">
        <f t="shared" si="36"/>
        <v>0</v>
      </c>
    </row>
    <row r="283" spans="1:24" ht="18.75" customHeight="1">
      <c r="A283" s="515"/>
      <c r="B283" s="506"/>
      <c r="C283" s="216"/>
      <c r="D283" s="216" t="s">
        <v>454</v>
      </c>
      <c r="E283" s="217">
        <v>143</v>
      </c>
      <c r="F283" s="218">
        <f t="shared" si="30"/>
        <v>28.6</v>
      </c>
      <c r="G283" s="219">
        <f t="shared" si="31"/>
        <v>79.444444444444443</v>
      </c>
      <c r="H283" s="219">
        <f t="shared" si="32"/>
        <v>2.6481481481481481E-2</v>
      </c>
      <c r="I283" s="217"/>
      <c r="J283" s="220"/>
      <c r="K283" s="220"/>
      <c r="L283" s="221"/>
      <c r="M283" s="222">
        <f t="shared" si="33"/>
        <v>0</v>
      </c>
      <c r="N283" s="223"/>
      <c r="O283" s="224"/>
      <c r="P283" s="224"/>
      <c r="Q283" s="224"/>
      <c r="R283" s="224"/>
      <c r="S283" s="225"/>
      <c r="T283" s="226">
        <f t="shared" si="34"/>
        <v>5.2962962962962962E-2</v>
      </c>
      <c r="U283" s="227"/>
      <c r="V283" s="228" t="str">
        <f t="shared" si="35"/>
        <v>0</v>
      </c>
      <c r="W283" s="509"/>
      <c r="X283" s="229">
        <f t="shared" si="36"/>
        <v>0</v>
      </c>
    </row>
    <row r="284" spans="1:24" ht="18.75" customHeight="1">
      <c r="A284" s="515"/>
      <c r="B284" s="506"/>
      <c r="C284" s="216"/>
      <c r="D284" s="216" t="s">
        <v>455</v>
      </c>
      <c r="E284" s="217">
        <v>185</v>
      </c>
      <c r="F284" s="218">
        <f t="shared" si="30"/>
        <v>37</v>
      </c>
      <c r="G284" s="219">
        <f t="shared" si="31"/>
        <v>102.77777777777777</v>
      </c>
      <c r="H284" s="219">
        <f t="shared" si="32"/>
        <v>3.425925925925926E-2</v>
      </c>
      <c r="I284" s="217"/>
      <c r="J284" s="220"/>
      <c r="K284" s="220"/>
      <c r="L284" s="221"/>
      <c r="M284" s="222">
        <f t="shared" si="33"/>
        <v>0</v>
      </c>
      <c r="N284" s="223"/>
      <c r="O284" s="224"/>
      <c r="P284" s="224"/>
      <c r="Q284" s="224"/>
      <c r="R284" s="224"/>
      <c r="S284" s="225"/>
      <c r="T284" s="226">
        <f t="shared" si="34"/>
        <v>6.851851851851852E-2</v>
      </c>
      <c r="U284" s="227"/>
      <c r="V284" s="228" t="str">
        <f t="shared" si="35"/>
        <v>0</v>
      </c>
      <c r="W284" s="509"/>
      <c r="X284" s="229">
        <f t="shared" si="36"/>
        <v>0</v>
      </c>
    </row>
    <row r="285" spans="1:24" ht="18.75" customHeight="1">
      <c r="A285" s="515"/>
      <c r="B285" s="506"/>
      <c r="C285" s="216"/>
      <c r="D285" s="216" t="s">
        <v>456</v>
      </c>
      <c r="E285" s="217">
        <v>550</v>
      </c>
      <c r="F285" s="218">
        <f t="shared" si="30"/>
        <v>110</v>
      </c>
      <c r="G285" s="219">
        <f t="shared" si="31"/>
        <v>305.55555555555554</v>
      </c>
      <c r="H285" s="219">
        <f t="shared" si="32"/>
        <v>0.10185185185185185</v>
      </c>
      <c r="I285" s="217"/>
      <c r="J285" s="220"/>
      <c r="K285" s="220"/>
      <c r="L285" s="221"/>
      <c r="M285" s="222">
        <f t="shared" si="33"/>
        <v>0</v>
      </c>
      <c r="N285" s="223"/>
      <c r="O285" s="224"/>
      <c r="P285" s="224"/>
      <c r="Q285" s="224"/>
      <c r="R285" s="224"/>
      <c r="S285" s="225"/>
      <c r="T285" s="226">
        <f t="shared" si="34"/>
        <v>0.20370370370370369</v>
      </c>
      <c r="U285" s="227"/>
      <c r="V285" s="228" t="str">
        <f t="shared" si="35"/>
        <v>0</v>
      </c>
      <c r="W285" s="509"/>
      <c r="X285" s="229">
        <f t="shared" si="36"/>
        <v>0</v>
      </c>
    </row>
    <row r="286" spans="1:24" ht="18.75" customHeight="1">
      <c r="A286" s="515"/>
      <c r="B286" s="506"/>
      <c r="C286" s="216"/>
      <c r="D286" s="216" t="s">
        <v>457</v>
      </c>
      <c r="E286" s="217">
        <v>480</v>
      </c>
      <c r="F286" s="218">
        <f t="shared" si="30"/>
        <v>96</v>
      </c>
      <c r="G286" s="219">
        <f t="shared" si="31"/>
        <v>266.66666666666669</v>
      </c>
      <c r="H286" s="219">
        <f t="shared" si="32"/>
        <v>8.8888888888888892E-2</v>
      </c>
      <c r="I286" s="217"/>
      <c r="J286" s="220"/>
      <c r="K286" s="220"/>
      <c r="L286" s="221"/>
      <c r="M286" s="222">
        <f t="shared" si="33"/>
        <v>0</v>
      </c>
      <c r="N286" s="223"/>
      <c r="O286" s="224"/>
      <c r="P286" s="224"/>
      <c r="Q286" s="224"/>
      <c r="R286" s="224"/>
      <c r="S286" s="225"/>
      <c r="T286" s="226">
        <f t="shared" si="34"/>
        <v>0.17777777777777778</v>
      </c>
      <c r="U286" s="227"/>
      <c r="V286" s="228" t="str">
        <f t="shared" si="35"/>
        <v>0</v>
      </c>
      <c r="W286" s="509"/>
      <c r="X286" s="229">
        <f t="shared" si="36"/>
        <v>0</v>
      </c>
    </row>
    <row r="287" spans="1:24" ht="18.75" customHeight="1">
      <c r="A287" s="515"/>
      <c r="B287" s="506"/>
      <c r="C287" s="216"/>
      <c r="D287" s="216" t="s">
        <v>382</v>
      </c>
      <c r="E287" s="217">
        <v>135</v>
      </c>
      <c r="F287" s="218">
        <f t="shared" si="30"/>
        <v>27</v>
      </c>
      <c r="G287" s="219">
        <f t="shared" si="31"/>
        <v>75</v>
      </c>
      <c r="H287" s="219">
        <f t="shared" si="32"/>
        <v>2.5000000000000001E-2</v>
      </c>
      <c r="I287" s="217"/>
      <c r="J287" s="220"/>
      <c r="K287" s="220"/>
      <c r="L287" s="221"/>
      <c r="M287" s="222">
        <f t="shared" si="33"/>
        <v>0</v>
      </c>
      <c r="N287" s="223"/>
      <c r="O287" s="224"/>
      <c r="P287" s="224"/>
      <c r="Q287" s="224"/>
      <c r="R287" s="224"/>
      <c r="S287" s="225"/>
      <c r="T287" s="226">
        <f t="shared" si="34"/>
        <v>0.05</v>
      </c>
      <c r="U287" s="227"/>
      <c r="V287" s="228" t="str">
        <f t="shared" si="35"/>
        <v>0</v>
      </c>
      <c r="W287" s="509"/>
      <c r="X287" s="229">
        <f t="shared" si="36"/>
        <v>0</v>
      </c>
    </row>
    <row r="288" spans="1:24" ht="18.75" customHeight="1">
      <c r="A288" s="515"/>
      <c r="B288" s="506"/>
      <c r="C288" s="216"/>
      <c r="D288" s="216" t="s">
        <v>458</v>
      </c>
      <c r="E288" s="217">
        <v>190</v>
      </c>
      <c r="F288" s="218">
        <f t="shared" si="30"/>
        <v>38</v>
      </c>
      <c r="G288" s="219">
        <f t="shared" si="31"/>
        <v>105.55555555555556</v>
      </c>
      <c r="H288" s="219">
        <f t="shared" si="32"/>
        <v>3.5185185185185187E-2</v>
      </c>
      <c r="I288" s="217"/>
      <c r="J288" s="220"/>
      <c r="K288" s="220"/>
      <c r="L288" s="221"/>
      <c r="M288" s="222">
        <f t="shared" si="33"/>
        <v>0</v>
      </c>
      <c r="N288" s="223"/>
      <c r="O288" s="224"/>
      <c r="P288" s="224"/>
      <c r="Q288" s="224"/>
      <c r="R288" s="224"/>
      <c r="S288" s="225"/>
      <c r="T288" s="226">
        <f t="shared" si="34"/>
        <v>7.0370370370370375E-2</v>
      </c>
      <c r="U288" s="227"/>
      <c r="V288" s="228" t="str">
        <f t="shared" si="35"/>
        <v>0</v>
      </c>
      <c r="W288" s="509"/>
      <c r="X288" s="229">
        <f t="shared" si="36"/>
        <v>0</v>
      </c>
    </row>
    <row r="289" spans="1:24" ht="18.75" customHeight="1">
      <c r="A289" s="515"/>
      <c r="B289" s="506"/>
      <c r="C289" s="216"/>
      <c r="D289" s="216" t="s">
        <v>459</v>
      </c>
      <c r="E289" s="217">
        <v>101</v>
      </c>
      <c r="F289" s="218">
        <f t="shared" si="30"/>
        <v>20.2</v>
      </c>
      <c r="G289" s="219">
        <f t="shared" si="31"/>
        <v>56.111111111111107</v>
      </c>
      <c r="H289" s="219">
        <f t="shared" si="32"/>
        <v>1.8703703703703702E-2</v>
      </c>
      <c r="I289" s="217"/>
      <c r="J289" s="220"/>
      <c r="K289" s="220"/>
      <c r="L289" s="221"/>
      <c r="M289" s="222">
        <f t="shared" si="33"/>
        <v>0</v>
      </c>
      <c r="N289" s="223"/>
      <c r="O289" s="224"/>
      <c r="P289" s="224"/>
      <c r="Q289" s="224"/>
      <c r="R289" s="224"/>
      <c r="S289" s="225"/>
      <c r="T289" s="226">
        <f t="shared" si="34"/>
        <v>3.7407407407407403E-2</v>
      </c>
      <c r="U289" s="227"/>
      <c r="V289" s="228" t="str">
        <f t="shared" si="35"/>
        <v>0</v>
      </c>
      <c r="W289" s="509"/>
      <c r="X289" s="229">
        <f t="shared" si="36"/>
        <v>0</v>
      </c>
    </row>
    <row r="290" spans="1:24" ht="18.75" customHeight="1">
      <c r="A290" s="515"/>
      <c r="B290" s="506"/>
      <c r="C290" s="216"/>
      <c r="D290" s="216" t="s">
        <v>460</v>
      </c>
      <c r="E290" s="217">
        <v>200</v>
      </c>
      <c r="F290" s="218">
        <f t="shared" si="30"/>
        <v>40</v>
      </c>
      <c r="G290" s="219">
        <f t="shared" si="31"/>
        <v>111.11111111111111</v>
      </c>
      <c r="H290" s="219">
        <f t="shared" si="32"/>
        <v>3.7037037037037035E-2</v>
      </c>
      <c r="I290" s="217"/>
      <c r="J290" s="220"/>
      <c r="K290" s="220"/>
      <c r="L290" s="221"/>
      <c r="M290" s="222">
        <f t="shared" si="33"/>
        <v>0</v>
      </c>
      <c r="N290" s="223"/>
      <c r="O290" s="224"/>
      <c r="P290" s="224"/>
      <c r="Q290" s="224"/>
      <c r="R290" s="224"/>
      <c r="S290" s="225"/>
      <c r="T290" s="226">
        <f t="shared" si="34"/>
        <v>7.407407407407407E-2</v>
      </c>
      <c r="U290" s="227"/>
      <c r="V290" s="228" t="str">
        <f t="shared" si="35"/>
        <v>0</v>
      </c>
      <c r="W290" s="509"/>
      <c r="X290" s="229">
        <f t="shared" si="36"/>
        <v>0</v>
      </c>
    </row>
    <row r="291" spans="1:24" ht="18.75" customHeight="1">
      <c r="A291" s="515"/>
      <c r="B291" s="506"/>
      <c r="C291" s="216"/>
      <c r="D291" s="216" t="s">
        <v>461</v>
      </c>
      <c r="E291" s="217">
        <v>165</v>
      </c>
      <c r="F291" s="218">
        <f t="shared" si="30"/>
        <v>33</v>
      </c>
      <c r="G291" s="219">
        <f t="shared" si="31"/>
        <v>91.666666666666671</v>
      </c>
      <c r="H291" s="219">
        <f t="shared" si="32"/>
        <v>3.0555555555555558E-2</v>
      </c>
      <c r="I291" s="217"/>
      <c r="J291" s="220"/>
      <c r="K291" s="220"/>
      <c r="L291" s="221"/>
      <c r="M291" s="222">
        <f t="shared" si="33"/>
        <v>0</v>
      </c>
      <c r="N291" s="223"/>
      <c r="O291" s="224"/>
      <c r="P291" s="224"/>
      <c r="Q291" s="224"/>
      <c r="R291" s="224"/>
      <c r="S291" s="225"/>
      <c r="T291" s="226">
        <f t="shared" si="34"/>
        <v>6.1111111111111116E-2</v>
      </c>
      <c r="U291" s="227"/>
      <c r="V291" s="228" t="str">
        <f t="shared" si="35"/>
        <v>0</v>
      </c>
      <c r="W291" s="509"/>
      <c r="X291" s="229">
        <f t="shared" si="36"/>
        <v>0</v>
      </c>
    </row>
    <row r="292" spans="1:24" ht="18.75" customHeight="1">
      <c r="A292" s="515"/>
      <c r="B292" s="506"/>
      <c r="C292" s="216"/>
      <c r="D292" s="216" t="s">
        <v>462</v>
      </c>
      <c r="E292" s="217">
        <v>134</v>
      </c>
      <c r="F292" s="218">
        <f t="shared" si="30"/>
        <v>26.8</v>
      </c>
      <c r="G292" s="219">
        <f t="shared" si="31"/>
        <v>74.444444444444443</v>
      </c>
      <c r="H292" s="219">
        <f t="shared" si="32"/>
        <v>2.4814814814814814E-2</v>
      </c>
      <c r="I292" s="217"/>
      <c r="J292" s="220"/>
      <c r="K292" s="220"/>
      <c r="L292" s="221"/>
      <c r="M292" s="222">
        <f t="shared" si="33"/>
        <v>0</v>
      </c>
      <c r="N292" s="223"/>
      <c r="O292" s="224"/>
      <c r="P292" s="224"/>
      <c r="Q292" s="224"/>
      <c r="R292" s="224"/>
      <c r="S292" s="225"/>
      <c r="T292" s="226">
        <f t="shared" si="34"/>
        <v>4.9629629629629628E-2</v>
      </c>
      <c r="U292" s="227"/>
      <c r="V292" s="228" t="str">
        <f t="shared" si="35"/>
        <v>0</v>
      </c>
      <c r="W292" s="509"/>
      <c r="X292" s="229">
        <f t="shared" si="36"/>
        <v>0</v>
      </c>
    </row>
    <row r="293" spans="1:24" ht="18.75" customHeight="1">
      <c r="A293" s="515"/>
      <c r="B293" s="506"/>
      <c r="C293" s="216"/>
      <c r="D293" s="216" t="s">
        <v>463</v>
      </c>
      <c r="E293" s="217">
        <v>215</v>
      </c>
      <c r="F293" s="218">
        <f t="shared" si="30"/>
        <v>43</v>
      </c>
      <c r="G293" s="219">
        <f t="shared" si="31"/>
        <v>119.44444444444444</v>
      </c>
      <c r="H293" s="219">
        <f t="shared" si="32"/>
        <v>3.9814814814814817E-2</v>
      </c>
      <c r="I293" s="217"/>
      <c r="J293" s="220"/>
      <c r="K293" s="220"/>
      <c r="L293" s="221"/>
      <c r="M293" s="222">
        <f t="shared" si="33"/>
        <v>0</v>
      </c>
      <c r="N293" s="223"/>
      <c r="O293" s="224"/>
      <c r="P293" s="224"/>
      <c r="Q293" s="224"/>
      <c r="R293" s="224"/>
      <c r="S293" s="225"/>
      <c r="T293" s="226">
        <f t="shared" si="34"/>
        <v>7.9629629629629634E-2</v>
      </c>
      <c r="U293" s="227"/>
      <c r="V293" s="228" t="str">
        <f t="shared" si="35"/>
        <v>0</v>
      </c>
      <c r="W293" s="509"/>
      <c r="X293" s="229">
        <f t="shared" si="36"/>
        <v>0</v>
      </c>
    </row>
    <row r="294" spans="1:24" ht="18.75" customHeight="1">
      <c r="A294" s="515"/>
      <c r="B294" s="506"/>
      <c r="C294" s="216"/>
      <c r="D294" s="216" t="s">
        <v>464</v>
      </c>
      <c r="E294" s="217">
        <v>295</v>
      </c>
      <c r="F294" s="218">
        <f t="shared" si="30"/>
        <v>59</v>
      </c>
      <c r="G294" s="219">
        <f t="shared" si="31"/>
        <v>163.88888888888889</v>
      </c>
      <c r="H294" s="219">
        <f t="shared" si="32"/>
        <v>5.4629629629629625E-2</v>
      </c>
      <c r="I294" s="217"/>
      <c r="J294" s="220"/>
      <c r="K294" s="220"/>
      <c r="L294" s="221"/>
      <c r="M294" s="222">
        <f t="shared" si="33"/>
        <v>0</v>
      </c>
      <c r="N294" s="223"/>
      <c r="O294" s="224"/>
      <c r="P294" s="224"/>
      <c r="Q294" s="224"/>
      <c r="R294" s="224"/>
      <c r="S294" s="225"/>
      <c r="T294" s="226">
        <f t="shared" si="34"/>
        <v>0.10925925925925925</v>
      </c>
      <c r="U294" s="227"/>
      <c r="V294" s="228" t="str">
        <f t="shared" si="35"/>
        <v>0</v>
      </c>
      <c r="W294" s="509"/>
      <c r="X294" s="229">
        <f t="shared" si="36"/>
        <v>0</v>
      </c>
    </row>
    <row r="295" spans="1:24" ht="18.75" customHeight="1">
      <c r="A295" s="515"/>
      <c r="B295" s="506"/>
      <c r="C295" s="216"/>
      <c r="D295" s="216" t="s">
        <v>465</v>
      </c>
      <c r="E295" s="217">
        <v>135</v>
      </c>
      <c r="F295" s="218">
        <f t="shared" si="30"/>
        <v>27</v>
      </c>
      <c r="G295" s="219">
        <f t="shared" si="31"/>
        <v>75</v>
      </c>
      <c r="H295" s="219">
        <f t="shared" si="32"/>
        <v>2.5000000000000001E-2</v>
      </c>
      <c r="I295" s="217"/>
      <c r="J295" s="220"/>
      <c r="K295" s="220"/>
      <c r="L295" s="221"/>
      <c r="M295" s="222">
        <f t="shared" si="33"/>
        <v>0</v>
      </c>
      <c r="N295" s="223"/>
      <c r="O295" s="224"/>
      <c r="P295" s="224"/>
      <c r="Q295" s="224"/>
      <c r="R295" s="224"/>
      <c r="S295" s="225"/>
      <c r="T295" s="226">
        <f t="shared" si="34"/>
        <v>0.05</v>
      </c>
      <c r="U295" s="227"/>
      <c r="V295" s="228" t="str">
        <f t="shared" si="35"/>
        <v>0</v>
      </c>
      <c r="W295" s="509"/>
      <c r="X295" s="229">
        <f t="shared" si="36"/>
        <v>0</v>
      </c>
    </row>
    <row r="296" spans="1:24" ht="18.75" customHeight="1">
      <c r="A296" s="515"/>
      <c r="B296" s="506"/>
      <c r="C296" s="216"/>
      <c r="D296" s="216" t="s">
        <v>466</v>
      </c>
      <c r="E296" s="217">
        <v>170</v>
      </c>
      <c r="F296" s="218">
        <f t="shared" si="30"/>
        <v>34</v>
      </c>
      <c r="G296" s="219">
        <f t="shared" si="31"/>
        <v>94.444444444444443</v>
      </c>
      <c r="H296" s="219">
        <f t="shared" si="32"/>
        <v>3.1481481481481478E-2</v>
      </c>
      <c r="I296" s="217"/>
      <c r="J296" s="220"/>
      <c r="K296" s="220"/>
      <c r="L296" s="221"/>
      <c r="M296" s="222">
        <f t="shared" si="33"/>
        <v>0</v>
      </c>
      <c r="N296" s="223"/>
      <c r="O296" s="224"/>
      <c r="P296" s="224"/>
      <c r="Q296" s="224"/>
      <c r="R296" s="224"/>
      <c r="S296" s="225"/>
      <c r="T296" s="226">
        <f t="shared" si="34"/>
        <v>6.2962962962962957E-2</v>
      </c>
      <c r="U296" s="227"/>
      <c r="V296" s="228" t="str">
        <f t="shared" si="35"/>
        <v>0</v>
      </c>
      <c r="W296" s="509"/>
      <c r="X296" s="229">
        <f t="shared" si="36"/>
        <v>0</v>
      </c>
    </row>
    <row r="297" spans="1:24" ht="18.75" customHeight="1">
      <c r="A297" s="515"/>
      <c r="B297" s="506"/>
      <c r="C297" s="216"/>
      <c r="D297" s="216" t="s">
        <v>467</v>
      </c>
      <c r="E297" s="217">
        <v>85</v>
      </c>
      <c r="F297" s="218">
        <f t="shared" si="30"/>
        <v>17</v>
      </c>
      <c r="G297" s="219">
        <f t="shared" si="31"/>
        <v>47.222222222222221</v>
      </c>
      <c r="H297" s="219">
        <f t="shared" si="32"/>
        <v>1.5740740740740739E-2</v>
      </c>
      <c r="I297" s="217"/>
      <c r="J297" s="220"/>
      <c r="K297" s="220"/>
      <c r="L297" s="221"/>
      <c r="M297" s="222">
        <f t="shared" si="33"/>
        <v>0</v>
      </c>
      <c r="N297" s="223"/>
      <c r="O297" s="224"/>
      <c r="P297" s="224"/>
      <c r="Q297" s="224"/>
      <c r="R297" s="224"/>
      <c r="S297" s="225"/>
      <c r="T297" s="226">
        <f t="shared" si="34"/>
        <v>3.1481481481481478E-2</v>
      </c>
      <c r="U297" s="227"/>
      <c r="V297" s="228" t="str">
        <f t="shared" si="35"/>
        <v>0</v>
      </c>
      <c r="W297" s="509"/>
      <c r="X297" s="229">
        <f t="shared" si="36"/>
        <v>0</v>
      </c>
    </row>
    <row r="298" spans="1:24" ht="18.75" customHeight="1">
      <c r="A298" s="515"/>
      <c r="B298" s="506"/>
      <c r="C298" s="216"/>
      <c r="D298" s="216" t="s">
        <v>468</v>
      </c>
      <c r="E298" s="217">
        <v>80</v>
      </c>
      <c r="F298" s="218">
        <f t="shared" si="30"/>
        <v>16</v>
      </c>
      <c r="G298" s="219">
        <f t="shared" si="31"/>
        <v>44.444444444444443</v>
      </c>
      <c r="H298" s="219">
        <f t="shared" si="32"/>
        <v>1.4814814814814814E-2</v>
      </c>
      <c r="I298" s="217"/>
      <c r="J298" s="220"/>
      <c r="K298" s="220"/>
      <c r="L298" s="221"/>
      <c r="M298" s="222">
        <f t="shared" si="33"/>
        <v>0</v>
      </c>
      <c r="N298" s="223"/>
      <c r="O298" s="224"/>
      <c r="P298" s="224"/>
      <c r="Q298" s="224"/>
      <c r="R298" s="224"/>
      <c r="S298" s="225"/>
      <c r="T298" s="226">
        <f t="shared" si="34"/>
        <v>2.9629629629629627E-2</v>
      </c>
      <c r="U298" s="227"/>
      <c r="V298" s="228" t="str">
        <f t="shared" si="35"/>
        <v>0</v>
      </c>
      <c r="W298" s="509"/>
      <c r="X298" s="229">
        <f t="shared" si="36"/>
        <v>0</v>
      </c>
    </row>
    <row r="299" spans="1:24" ht="18.75" customHeight="1">
      <c r="A299" s="515"/>
      <c r="B299" s="506"/>
      <c r="C299" s="216"/>
      <c r="D299" s="216"/>
      <c r="E299" s="217"/>
      <c r="F299" s="218">
        <f t="shared" si="30"/>
        <v>0</v>
      </c>
      <c r="G299" s="219">
        <f t="shared" si="31"/>
        <v>0</v>
      </c>
      <c r="H299" s="219">
        <f t="shared" si="32"/>
        <v>0</v>
      </c>
      <c r="I299" s="217"/>
      <c r="J299" s="220"/>
      <c r="K299" s="220"/>
      <c r="L299" s="221"/>
      <c r="M299" s="222">
        <f t="shared" si="33"/>
        <v>0</v>
      </c>
      <c r="N299" s="223"/>
      <c r="O299" s="224"/>
      <c r="P299" s="224"/>
      <c r="Q299" s="224"/>
      <c r="R299" s="224"/>
      <c r="S299" s="225"/>
      <c r="T299" s="226">
        <f t="shared" si="34"/>
        <v>0</v>
      </c>
      <c r="U299" s="227"/>
      <c r="V299" s="228" t="str">
        <f t="shared" si="35"/>
        <v>0</v>
      </c>
      <c r="W299" s="509"/>
      <c r="X299" s="229">
        <f t="shared" si="36"/>
        <v>0</v>
      </c>
    </row>
    <row r="300" spans="1:24" ht="18.75" customHeight="1">
      <c r="A300" s="516"/>
      <c r="B300" s="507"/>
      <c r="C300" s="216"/>
      <c r="D300" s="216"/>
      <c r="E300" s="217"/>
      <c r="F300" s="218">
        <f t="shared" si="30"/>
        <v>0</v>
      </c>
      <c r="G300" s="219">
        <f>E300/$G$15</f>
        <v>0</v>
      </c>
      <c r="H300" s="219">
        <f>G300/$H$15</f>
        <v>0</v>
      </c>
      <c r="I300" s="217"/>
      <c r="J300" s="220"/>
      <c r="K300" s="220"/>
      <c r="L300" s="232"/>
      <c r="M300" s="222">
        <f>L300/$M$15</f>
        <v>0</v>
      </c>
      <c r="N300" s="231"/>
      <c r="O300" s="231"/>
      <c r="P300" s="231"/>
      <c r="Q300" s="231"/>
      <c r="R300" s="231"/>
      <c r="S300" s="225"/>
      <c r="T300" s="226">
        <f>G300/$T$15</f>
        <v>0</v>
      </c>
      <c r="U300" s="227"/>
      <c r="V300" s="228" t="str">
        <f>IF(U300&lt;1,"0",IF(U300&lt;5,"2",IF(U300&gt;=5,"6")))</f>
        <v>0</v>
      </c>
      <c r="W300" s="510"/>
      <c r="X300" s="229">
        <f t="shared" si="36"/>
        <v>0</v>
      </c>
    </row>
    <row r="301" spans="1:24">
      <c r="A301" s="233"/>
      <c r="B301" s="234" t="s">
        <v>111</v>
      </c>
      <c r="C301" s="235"/>
      <c r="D301" s="236">
        <f>COUNTA(D245:D300)</f>
        <v>53</v>
      </c>
      <c r="E301" s="236">
        <f>SUM(E245:E300)</f>
        <v>13236</v>
      </c>
      <c r="F301" s="236">
        <f>SUM(F245:F300)</f>
        <v>2647.2</v>
      </c>
      <c r="G301" s="236">
        <f>SUM(G245:G300)</f>
        <v>7353.3333333333348</v>
      </c>
      <c r="H301" s="236">
        <f>MROUND(SUM(H245:H300),1)</f>
        <v>2</v>
      </c>
      <c r="I301" s="236">
        <f>COUNTA(I245:I300)</f>
        <v>2</v>
      </c>
      <c r="J301" s="236">
        <f>COUNTA(J245:J300)</f>
        <v>2</v>
      </c>
      <c r="K301" s="236">
        <f>COUNTA(K245:K300)</f>
        <v>0</v>
      </c>
      <c r="L301" s="236">
        <f>SUM(L245:L300)</f>
        <v>7353.333333333333</v>
      </c>
      <c r="M301" s="236">
        <f>SUM(M245:M300)</f>
        <v>147.06666666666666</v>
      </c>
      <c r="N301" s="237"/>
      <c r="O301" s="238">
        <f>COUNTIF(O245:O300, "YES")</f>
        <v>0</v>
      </c>
      <c r="P301" s="237"/>
      <c r="Q301" s="237"/>
      <c r="R301" s="237"/>
      <c r="S301" s="237"/>
      <c r="T301" s="236">
        <f>SUM(T245:T300)</f>
        <v>4.9022222222222229</v>
      </c>
      <c r="U301" s="236">
        <f>SUM(U245:U300)</f>
        <v>4.9022222222222229</v>
      </c>
      <c r="V301" s="236">
        <f t="array" ref="V301">SUM(ABS(V245:V300))</f>
        <v>4</v>
      </c>
      <c r="W301" s="238" t="str">
        <f>IF(W245&lt;0.2, "0", IF(W245&lt;=2, "2", IF(W245&gt;2, ROUND(W245,0))))</f>
        <v>2</v>
      </c>
      <c r="X301" s="236">
        <f>SUM(X245:X300)</f>
        <v>2</v>
      </c>
    </row>
    <row r="302" spans="1:24" ht="18.75" customHeight="1">
      <c r="A302" s="514">
        <v>6</v>
      </c>
      <c r="B302" s="505" t="s">
        <v>469</v>
      </c>
      <c r="C302" s="216"/>
      <c r="D302" s="216" t="s">
        <v>470</v>
      </c>
      <c r="E302" s="217">
        <v>1820</v>
      </c>
      <c r="F302" s="218">
        <f t="shared" ref="F302:F360" si="37">E302/$F$15</f>
        <v>364</v>
      </c>
      <c r="G302" s="219">
        <f t="shared" ref="G302:G359" si="38">E302/$G$15</f>
        <v>1011.1111111111111</v>
      </c>
      <c r="H302" s="219">
        <f t="shared" ref="H302:H359" si="39">G302/$H$15</f>
        <v>0.33703703703703702</v>
      </c>
      <c r="I302" s="217"/>
      <c r="J302" s="220"/>
      <c r="K302" s="220"/>
      <c r="L302" s="221"/>
      <c r="M302" s="222">
        <f t="shared" ref="M302:M359" si="40">L302/$M$15</f>
        <v>0</v>
      </c>
      <c r="N302" s="223"/>
      <c r="O302" s="224"/>
      <c r="P302" s="224"/>
      <c r="Q302" s="224"/>
      <c r="R302" s="224"/>
      <c r="S302" s="225"/>
      <c r="T302" s="226">
        <f t="shared" ref="T302:T359" si="41">G302/$T$15</f>
        <v>0.67407407407407405</v>
      </c>
      <c r="U302" s="227"/>
      <c r="V302" s="228" t="str">
        <f t="shared" ref="V302:V359" si="42">IF(U302&lt;1,"0",IF(U302&lt;5,"2",IF(U302&gt;=5,"6")))</f>
        <v>0</v>
      </c>
      <c r="W302" s="508">
        <f>J361/$W$15</f>
        <v>0.66666666666666663</v>
      </c>
      <c r="X302" s="229">
        <f t="shared" ref="X302:X360" si="43">V302/2</f>
        <v>0</v>
      </c>
    </row>
    <row r="303" spans="1:24" ht="18.75" customHeight="1">
      <c r="A303" s="515"/>
      <c r="B303" s="506"/>
      <c r="C303" s="216"/>
      <c r="D303" s="216" t="s">
        <v>471</v>
      </c>
      <c r="E303" s="217">
        <v>180</v>
      </c>
      <c r="F303" s="218">
        <f t="shared" si="37"/>
        <v>36</v>
      </c>
      <c r="G303" s="219">
        <f t="shared" si="38"/>
        <v>100</v>
      </c>
      <c r="H303" s="219">
        <f t="shared" si="39"/>
        <v>3.3333333333333333E-2</v>
      </c>
      <c r="I303" s="217"/>
      <c r="J303" s="220"/>
      <c r="K303" s="220"/>
      <c r="L303" s="221"/>
      <c r="M303" s="222">
        <f t="shared" si="40"/>
        <v>0</v>
      </c>
      <c r="N303" s="223"/>
      <c r="O303" s="224"/>
      <c r="P303" s="224"/>
      <c r="Q303" s="224"/>
      <c r="R303" s="224"/>
      <c r="S303" s="225"/>
      <c r="T303" s="226">
        <f t="shared" si="41"/>
        <v>6.6666666666666666E-2</v>
      </c>
      <c r="U303" s="227"/>
      <c r="V303" s="228" t="str">
        <f t="shared" si="42"/>
        <v>0</v>
      </c>
      <c r="W303" s="509"/>
      <c r="X303" s="229">
        <f t="shared" si="43"/>
        <v>0</v>
      </c>
    </row>
    <row r="304" spans="1:24" ht="18.75" customHeight="1">
      <c r="A304" s="515"/>
      <c r="B304" s="506"/>
      <c r="C304" s="216"/>
      <c r="D304" s="216" t="s">
        <v>472</v>
      </c>
      <c r="E304" s="217">
        <v>120</v>
      </c>
      <c r="F304" s="218">
        <f t="shared" si="37"/>
        <v>24</v>
      </c>
      <c r="G304" s="219">
        <f t="shared" si="38"/>
        <v>66.666666666666671</v>
      </c>
      <c r="H304" s="219">
        <f t="shared" si="39"/>
        <v>2.2222222222222223E-2</v>
      </c>
      <c r="I304" s="217"/>
      <c r="J304" s="220"/>
      <c r="K304" s="220"/>
      <c r="L304" s="221"/>
      <c r="M304" s="222">
        <f t="shared" si="40"/>
        <v>0</v>
      </c>
      <c r="N304" s="223"/>
      <c r="O304" s="224"/>
      <c r="P304" s="224"/>
      <c r="Q304" s="224"/>
      <c r="R304" s="224"/>
      <c r="S304" s="225"/>
      <c r="T304" s="226">
        <f t="shared" si="41"/>
        <v>4.4444444444444446E-2</v>
      </c>
      <c r="U304" s="227"/>
      <c r="V304" s="228" t="str">
        <f t="shared" si="42"/>
        <v>0</v>
      </c>
      <c r="W304" s="509"/>
      <c r="X304" s="229">
        <f t="shared" si="43"/>
        <v>0</v>
      </c>
    </row>
    <row r="305" spans="1:24" ht="18.75" customHeight="1">
      <c r="A305" s="515"/>
      <c r="B305" s="506"/>
      <c r="C305" s="216"/>
      <c r="D305" s="216" t="s">
        <v>473</v>
      </c>
      <c r="E305" s="217">
        <v>450</v>
      </c>
      <c r="F305" s="218">
        <f t="shared" si="37"/>
        <v>90</v>
      </c>
      <c r="G305" s="219">
        <f t="shared" si="38"/>
        <v>250</v>
      </c>
      <c r="H305" s="219">
        <f t="shared" si="39"/>
        <v>8.3333333333333329E-2</v>
      </c>
      <c r="I305" s="217"/>
      <c r="J305" s="220"/>
      <c r="K305" s="220"/>
      <c r="L305" s="221"/>
      <c r="M305" s="222">
        <f t="shared" si="40"/>
        <v>0</v>
      </c>
      <c r="N305" s="223"/>
      <c r="O305" s="224"/>
      <c r="P305" s="224"/>
      <c r="Q305" s="224"/>
      <c r="R305" s="224"/>
      <c r="S305" s="225"/>
      <c r="T305" s="226">
        <f t="shared" si="41"/>
        <v>0.16666666666666666</v>
      </c>
      <c r="U305" s="227"/>
      <c r="V305" s="228" t="str">
        <f t="shared" si="42"/>
        <v>0</v>
      </c>
      <c r="W305" s="509"/>
      <c r="X305" s="229">
        <f t="shared" si="43"/>
        <v>0</v>
      </c>
    </row>
    <row r="306" spans="1:24" ht="18.75" customHeight="1">
      <c r="A306" s="515"/>
      <c r="B306" s="506"/>
      <c r="C306" s="216"/>
      <c r="D306" s="216" t="s">
        <v>474</v>
      </c>
      <c r="E306" s="217">
        <v>75</v>
      </c>
      <c r="F306" s="218">
        <f t="shared" si="37"/>
        <v>15</v>
      </c>
      <c r="G306" s="219">
        <f t="shared" si="38"/>
        <v>41.666666666666664</v>
      </c>
      <c r="H306" s="219">
        <f t="shared" si="39"/>
        <v>1.3888888888888888E-2</v>
      </c>
      <c r="I306" s="217"/>
      <c r="J306" s="220"/>
      <c r="K306" s="220"/>
      <c r="L306" s="221"/>
      <c r="M306" s="222">
        <f t="shared" si="40"/>
        <v>0</v>
      </c>
      <c r="N306" s="223"/>
      <c r="O306" s="224"/>
      <c r="P306" s="224"/>
      <c r="Q306" s="224"/>
      <c r="R306" s="224"/>
      <c r="S306" s="225"/>
      <c r="T306" s="226">
        <f t="shared" si="41"/>
        <v>2.7777777777777776E-2</v>
      </c>
      <c r="U306" s="227"/>
      <c r="V306" s="228" t="str">
        <f t="shared" si="42"/>
        <v>0</v>
      </c>
      <c r="W306" s="509"/>
      <c r="X306" s="229">
        <f t="shared" si="43"/>
        <v>0</v>
      </c>
    </row>
    <row r="307" spans="1:24" ht="18.75" customHeight="1">
      <c r="A307" s="515"/>
      <c r="B307" s="506"/>
      <c r="C307" s="216"/>
      <c r="D307" s="216" t="s">
        <v>475</v>
      </c>
      <c r="E307" s="217">
        <v>190</v>
      </c>
      <c r="F307" s="218">
        <f t="shared" si="37"/>
        <v>38</v>
      </c>
      <c r="G307" s="219">
        <f t="shared" si="38"/>
        <v>105.55555555555556</v>
      </c>
      <c r="H307" s="219">
        <f t="shared" si="39"/>
        <v>3.5185185185185187E-2</v>
      </c>
      <c r="I307" s="217"/>
      <c r="J307" s="220"/>
      <c r="K307" s="220"/>
      <c r="L307" s="221"/>
      <c r="M307" s="222">
        <f t="shared" si="40"/>
        <v>0</v>
      </c>
      <c r="N307" s="223"/>
      <c r="O307" s="224"/>
      <c r="P307" s="224"/>
      <c r="Q307" s="224"/>
      <c r="R307" s="224"/>
      <c r="S307" s="225"/>
      <c r="T307" s="226">
        <f t="shared" si="41"/>
        <v>7.0370370370370375E-2</v>
      </c>
      <c r="U307" s="227"/>
      <c r="V307" s="228" t="str">
        <f t="shared" si="42"/>
        <v>0</v>
      </c>
      <c r="W307" s="509"/>
      <c r="X307" s="229">
        <f t="shared" si="43"/>
        <v>0</v>
      </c>
    </row>
    <row r="308" spans="1:24" ht="18.75" customHeight="1">
      <c r="A308" s="515"/>
      <c r="B308" s="506"/>
      <c r="C308" s="216"/>
      <c r="D308" s="216" t="s">
        <v>476</v>
      </c>
      <c r="E308" s="217">
        <v>10</v>
      </c>
      <c r="F308" s="218">
        <f t="shared" si="37"/>
        <v>2</v>
      </c>
      <c r="G308" s="219">
        <f t="shared" si="38"/>
        <v>5.5555555555555554</v>
      </c>
      <c r="H308" s="219">
        <f t="shared" si="39"/>
        <v>1.8518518518518517E-3</v>
      </c>
      <c r="I308" s="217"/>
      <c r="J308" s="220"/>
      <c r="K308" s="220"/>
      <c r="L308" s="221"/>
      <c r="M308" s="222">
        <f t="shared" si="40"/>
        <v>0</v>
      </c>
      <c r="N308" s="223"/>
      <c r="O308" s="224"/>
      <c r="P308" s="224"/>
      <c r="Q308" s="224"/>
      <c r="R308" s="224"/>
      <c r="S308" s="225"/>
      <c r="T308" s="226">
        <f t="shared" si="41"/>
        <v>3.7037037037037034E-3</v>
      </c>
      <c r="U308" s="227"/>
      <c r="V308" s="228" t="str">
        <f t="shared" si="42"/>
        <v>0</v>
      </c>
      <c r="W308" s="509"/>
      <c r="X308" s="229">
        <f t="shared" si="43"/>
        <v>0</v>
      </c>
    </row>
    <row r="309" spans="1:24" ht="18.75" customHeight="1">
      <c r="A309" s="515"/>
      <c r="B309" s="506"/>
      <c r="C309" s="216"/>
      <c r="D309" s="216" t="s">
        <v>477</v>
      </c>
      <c r="E309" s="217">
        <v>300</v>
      </c>
      <c r="F309" s="218">
        <f t="shared" si="37"/>
        <v>60</v>
      </c>
      <c r="G309" s="219">
        <f t="shared" si="38"/>
        <v>166.66666666666666</v>
      </c>
      <c r="H309" s="219">
        <f t="shared" si="39"/>
        <v>5.5555555555555552E-2</v>
      </c>
      <c r="I309" s="217"/>
      <c r="J309" s="220"/>
      <c r="K309" s="220"/>
      <c r="L309" s="221"/>
      <c r="M309" s="222">
        <f t="shared" si="40"/>
        <v>0</v>
      </c>
      <c r="N309" s="223"/>
      <c r="O309" s="224"/>
      <c r="P309" s="224"/>
      <c r="Q309" s="224"/>
      <c r="R309" s="224"/>
      <c r="S309" s="225"/>
      <c r="T309" s="226">
        <f t="shared" si="41"/>
        <v>0.1111111111111111</v>
      </c>
      <c r="U309" s="227"/>
      <c r="V309" s="228" t="str">
        <f t="shared" si="42"/>
        <v>0</v>
      </c>
      <c r="W309" s="509"/>
      <c r="X309" s="229">
        <f t="shared" si="43"/>
        <v>0</v>
      </c>
    </row>
    <row r="310" spans="1:24" ht="18.75" customHeight="1">
      <c r="A310" s="515"/>
      <c r="B310" s="506"/>
      <c r="C310" s="216"/>
      <c r="D310" s="216" t="s">
        <v>478</v>
      </c>
      <c r="E310" s="217">
        <v>220</v>
      </c>
      <c r="F310" s="218">
        <f t="shared" si="37"/>
        <v>44</v>
      </c>
      <c r="G310" s="219">
        <f t="shared" si="38"/>
        <v>122.22222222222221</v>
      </c>
      <c r="H310" s="219">
        <f t="shared" si="39"/>
        <v>4.0740740740740737E-2</v>
      </c>
      <c r="I310" s="217" t="s">
        <v>479</v>
      </c>
      <c r="J310" s="217" t="s">
        <v>479</v>
      </c>
      <c r="K310" s="220"/>
      <c r="L310" s="221">
        <f>SUM(G302:G326)</f>
        <v>3497.7777777777778</v>
      </c>
      <c r="M310" s="222">
        <f t="shared" si="40"/>
        <v>69.955555555555563</v>
      </c>
      <c r="N310" s="223" t="s">
        <v>480</v>
      </c>
      <c r="O310" s="224" t="s">
        <v>12</v>
      </c>
      <c r="P310" s="224"/>
      <c r="Q310" s="224" t="s">
        <v>378</v>
      </c>
      <c r="R310" s="224"/>
      <c r="S310" s="225"/>
      <c r="T310" s="226">
        <f t="shared" si="41"/>
        <v>8.1481481481481474E-2</v>
      </c>
      <c r="U310" s="227">
        <f>SUM(T302:T326)</f>
        <v>2.3318518518518516</v>
      </c>
      <c r="V310" s="228" t="str">
        <f t="shared" si="42"/>
        <v>2</v>
      </c>
      <c r="W310" s="509"/>
      <c r="X310" s="229">
        <f t="shared" si="43"/>
        <v>1</v>
      </c>
    </row>
    <row r="311" spans="1:24" ht="18.75" customHeight="1">
      <c r="A311" s="515"/>
      <c r="B311" s="506"/>
      <c r="C311" s="216"/>
      <c r="D311" s="216" t="s">
        <v>481</v>
      </c>
      <c r="E311" s="217">
        <v>700</v>
      </c>
      <c r="F311" s="218">
        <f t="shared" si="37"/>
        <v>140</v>
      </c>
      <c r="G311" s="219">
        <f t="shared" si="38"/>
        <v>388.88888888888886</v>
      </c>
      <c r="H311" s="219">
        <f t="shared" si="39"/>
        <v>0.12962962962962962</v>
      </c>
      <c r="I311" s="217"/>
      <c r="J311" s="220"/>
      <c r="K311" s="220"/>
      <c r="L311" s="221"/>
      <c r="M311" s="222">
        <f t="shared" si="40"/>
        <v>0</v>
      </c>
      <c r="N311" s="223"/>
      <c r="O311" s="224"/>
      <c r="P311" s="224"/>
      <c r="Q311" s="224"/>
      <c r="R311" s="224"/>
      <c r="S311" s="225"/>
      <c r="T311" s="226">
        <f t="shared" si="41"/>
        <v>0.25925925925925924</v>
      </c>
      <c r="U311" s="227"/>
      <c r="V311" s="228" t="str">
        <f t="shared" si="42"/>
        <v>0</v>
      </c>
      <c r="W311" s="509"/>
      <c r="X311" s="229">
        <f t="shared" si="43"/>
        <v>0</v>
      </c>
    </row>
    <row r="312" spans="1:24" ht="18.75" customHeight="1">
      <c r="A312" s="515"/>
      <c r="B312" s="506"/>
      <c r="C312" s="216"/>
      <c r="D312" s="216" t="s">
        <v>482</v>
      </c>
      <c r="E312" s="217">
        <v>100</v>
      </c>
      <c r="F312" s="218">
        <f t="shared" si="37"/>
        <v>20</v>
      </c>
      <c r="G312" s="219">
        <f t="shared" si="38"/>
        <v>55.555555555555557</v>
      </c>
      <c r="H312" s="219">
        <f t="shared" si="39"/>
        <v>1.8518518518518517E-2</v>
      </c>
      <c r="I312" s="217"/>
      <c r="J312" s="220"/>
      <c r="K312" s="220"/>
      <c r="L312" s="221"/>
      <c r="M312" s="222">
        <f t="shared" si="40"/>
        <v>0</v>
      </c>
      <c r="N312" s="223"/>
      <c r="O312" s="224"/>
      <c r="P312" s="224"/>
      <c r="Q312" s="224"/>
      <c r="R312" s="224"/>
      <c r="S312" s="225"/>
      <c r="T312" s="226">
        <f t="shared" si="41"/>
        <v>3.7037037037037035E-2</v>
      </c>
      <c r="U312" s="227"/>
      <c r="V312" s="228" t="str">
        <f t="shared" si="42"/>
        <v>0</v>
      </c>
      <c r="W312" s="509"/>
      <c r="X312" s="229">
        <f t="shared" si="43"/>
        <v>0</v>
      </c>
    </row>
    <row r="313" spans="1:24" ht="18.75" customHeight="1">
      <c r="A313" s="515"/>
      <c r="B313" s="506"/>
      <c r="C313" s="216"/>
      <c r="D313" s="216" t="s">
        <v>483</v>
      </c>
      <c r="E313" s="217">
        <v>70</v>
      </c>
      <c r="F313" s="218">
        <f t="shared" si="37"/>
        <v>14</v>
      </c>
      <c r="G313" s="219">
        <f t="shared" si="38"/>
        <v>38.888888888888886</v>
      </c>
      <c r="H313" s="219">
        <f t="shared" si="39"/>
        <v>1.2962962962962963E-2</v>
      </c>
      <c r="I313" s="217"/>
      <c r="J313" s="220"/>
      <c r="K313" s="220"/>
      <c r="L313" s="221"/>
      <c r="M313" s="222">
        <f t="shared" si="40"/>
        <v>0</v>
      </c>
      <c r="N313" s="223"/>
      <c r="O313" s="224"/>
      <c r="P313" s="224"/>
      <c r="Q313" s="224"/>
      <c r="R313" s="224"/>
      <c r="S313" s="225"/>
      <c r="T313" s="226">
        <f t="shared" si="41"/>
        <v>2.5925925925925925E-2</v>
      </c>
      <c r="U313" s="227"/>
      <c r="V313" s="228" t="str">
        <f t="shared" si="42"/>
        <v>0</v>
      </c>
      <c r="W313" s="509"/>
      <c r="X313" s="229">
        <f t="shared" si="43"/>
        <v>0</v>
      </c>
    </row>
    <row r="314" spans="1:24" ht="18.75" customHeight="1">
      <c r="A314" s="515"/>
      <c r="B314" s="506"/>
      <c r="C314" s="216"/>
      <c r="D314" s="216" t="s">
        <v>484</v>
      </c>
      <c r="E314" s="217">
        <v>80</v>
      </c>
      <c r="F314" s="218">
        <f t="shared" si="37"/>
        <v>16</v>
      </c>
      <c r="G314" s="219">
        <f>E314/$G$15</f>
        <v>44.444444444444443</v>
      </c>
      <c r="H314" s="219">
        <f>G314/$H$15</f>
        <v>1.4814814814814814E-2</v>
      </c>
      <c r="I314" s="217"/>
      <c r="J314" s="220"/>
      <c r="K314" s="220"/>
      <c r="L314" s="221"/>
      <c r="M314" s="222">
        <f>L314/$M$15</f>
        <v>0</v>
      </c>
      <c r="N314" s="223"/>
      <c r="O314" s="224"/>
      <c r="P314" s="224"/>
      <c r="Q314" s="224"/>
      <c r="R314" s="224"/>
      <c r="S314" s="225"/>
      <c r="T314" s="226">
        <f>G314/$T$15</f>
        <v>2.9629629629629627E-2</v>
      </c>
      <c r="U314" s="227"/>
      <c r="V314" s="228" t="str">
        <f>IF(U314&lt;1,"0",IF(U314&lt;5,"2",IF(U314&gt;=5,"6")))</f>
        <v>0</v>
      </c>
      <c r="W314" s="509"/>
      <c r="X314" s="229">
        <f t="shared" si="43"/>
        <v>0</v>
      </c>
    </row>
    <row r="315" spans="1:24" ht="18.75" customHeight="1">
      <c r="A315" s="515"/>
      <c r="B315" s="506"/>
      <c r="C315" s="216"/>
      <c r="D315" s="216" t="s">
        <v>485</v>
      </c>
      <c r="E315" s="217">
        <v>100</v>
      </c>
      <c r="F315" s="218">
        <f t="shared" si="37"/>
        <v>20</v>
      </c>
      <c r="G315" s="219">
        <f t="shared" si="38"/>
        <v>55.555555555555557</v>
      </c>
      <c r="H315" s="219">
        <f t="shared" si="39"/>
        <v>1.8518518518518517E-2</v>
      </c>
      <c r="I315" s="217"/>
      <c r="J315" s="220"/>
      <c r="K315" s="220"/>
      <c r="L315" s="221"/>
      <c r="M315" s="222">
        <f t="shared" si="40"/>
        <v>0</v>
      </c>
      <c r="N315" s="223"/>
      <c r="O315" s="224"/>
      <c r="P315" s="224"/>
      <c r="Q315" s="224"/>
      <c r="R315" s="224"/>
      <c r="S315" s="225"/>
      <c r="T315" s="226">
        <f t="shared" si="41"/>
        <v>3.7037037037037035E-2</v>
      </c>
      <c r="U315" s="227"/>
      <c r="V315" s="228" t="str">
        <f t="shared" si="42"/>
        <v>0</v>
      </c>
      <c r="W315" s="509"/>
      <c r="X315" s="229">
        <f t="shared" si="43"/>
        <v>0</v>
      </c>
    </row>
    <row r="316" spans="1:24" ht="18.75" customHeight="1">
      <c r="A316" s="515"/>
      <c r="B316" s="506"/>
      <c r="C316" s="216"/>
      <c r="D316" s="216" t="s">
        <v>486</v>
      </c>
      <c r="E316" s="217">
        <v>70</v>
      </c>
      <c r="F316" s="218">
        <f t="shared" si="37"/>
        <v>14</v>
      </c>
      <c r="G316" s="219">
        <f t="shared" si="38"/>
        <v>38.888888888888886</v>
      </c>
      <c r="H316" s="219">
        <f t="shared" si="39"/>
        <v>1.2962962962962963E-2</v>
      </c>
      <c r="I316" s="217"/>
      <c r="J316" s="220"/>
      <c r="K316" s="220"/>
      <c r="L316" s="221"/>
      <c r="M316" s="222">
        <f t="shared" si="40"/>
        <v>0</v>
      </c>
      <c r="N316" s="223"/>
      <c r="O316" s="224"/>
      <c r="P316" s="224"/>
      <c r="Q316" s="224"/>
      <c r="R316" s="224"/>
      <c r="S316" s="225"/>
      <c r="T316" s="226">
        <f t="shared" si="41"/>
        <v>2.5925925925925925E-2</v>
      </c>
      <c r="U316" s="227"/>
      <c r="V316" s="228" t="str">
        <f t="shared" si="42"/>
        <v>0</v>
      </c>
      <c r="W316" s="509"/>
      <c r="X316" s="229">
        <f t="shared" si="43"/>
        <v>0</v>
      </c>
    </row>
    <row r="317" spans="1:24" ht="18.75" customHeight="1">
      <c r="A317" s="515"/>
      <c r="B317" s="506"/>
      <c r="C317" s="216"/>
      <c r="D317" s="216" t="s">
        <v>487</v>
      </c>
      <c r="E317" s="217">
        <v>11</v>
      </c>
      <c r="F317" s="218">
        <f t="shared" si="37"/>
        <v>2.2000000000000002</v>
      </c>
      <c r="G317" s="219">
        <f t="shared" si="38"/>
        <v>6.1111111111111107</v>
      </c>
      <c r="H317" s="219">
        <f t="shared" si="39"/>
        <v>2.0370370370370369E-3</v>
      </c>
      <c r="I317" s="217"/>
      <c r="J317" s="220"/>
      <c r="K317" s="220"/>
      <c r="L317" s="221"/>
      <c r="M317" s="222">
        <f t="shared" si="40"/>
        <v>0</v>
      </c>
      <c r="N317" s="223"/>
      <c r="O317" s="224"/>
      <c r="P317" s="224"/>
      <c r="Q317" s="224"/>
      <c r="R317" s="224"/>
      <c r="S317" s="225"/>
      <c r="T317" s="226">
        <f t="shared" si="41"/>
        <v>4.0740740740740737E-3</v>
      </c>
      <c r="U317" s="227"/>
      <c r="V317" s="228" t="str">
        <f t="shared" si="42"/>
        <v>0</v>
      </c>
      <c r="W317" s="509"/>
      <c r="X317" s="229">
        <f t="shared" si="43"/>
        <v>0</v>
      </c>
    </row>
    <row r="318" spans="1:24" ht="18.75" customHeight="1">
      <c r="A318" s="515"/>
      <c r="B318" s="506"/>
      <c r="C318" s="216"/>
      <c r="D318" s="216" t="s">
        <v>488</v>
      </c>
      <c r="E318" s="217">
        <v>210</v>
      </c>
      <c r="F318" s="218">
        <f t="shared" si="37"/>
        <v>42</v>
      </c>
      <c r="G318" s="219">
        <f t="shared" si="38"/>
        <v>116.66666666666666</v>
      </c>
      <c r="H318" s="219">
        <f t="shared" si="39"/>
        <v>3.8888888888888883E-2</v>
      </c>
      <c r="I318" s="217"/>
      <c r="J318" s="220"/>
      <c r="K318" s="220"/>
      <c r="L318" s="221"/>
      <c r="M318" s="222">
        <f t="shared" si="40"/>
        <v>0</v>
      </c>
      <c r="N318" s="223"/>
      <c r="O318" s="224"/>
      <c r="P318" s="224"/>
      <c r="Q318" s="224"/>
      <c r="R318" s="224"/>
      <c r="S318" s="225"/>
      <c r="T318" s="226">
        <f t="shared" si="41"/>
        <v>7.7777777777777765E-2</v>
      </c>
      <c r="U318" s="227"/>
      <c r="V318" s="228" t="str">
        <f t="shared" si="42"/>
        <v>0</v>
      </c>
      <c r="W318" s="509"/>
      <c r="X318" s="229">
        <f t="shared" si="43"/>
        <v>0</v>
      </c>
    </row>
    <row r="319" spans="1:24" ht="18.75" customHeight="1">
      <c r="A319" s="515"/>
      <c r="B319" s="506"/>
      <c r="C319" s="216"/>
      <c r="D319" s="216" t="s">
        <v>489</v>
      </c>
      <c r="E319" s="217">
        <v>70</v>
      </c>
      <c r="F319" s="218">
        <f t="shared" si="37"/>
        <v>14</v>
      </c>
      <c r="G319" s="219">
        <f t="shared" si="38"/>
        <v>38.888888888888886</v>
      </c>
      <c r="H319" s="219">
        <f t="shared" si="39"/>
        <v>1.2962962962962963E-2</v>
      </c>
      <c r="I319" s="217"/>
      <c r="J319" s="220"/>
      <c r="K319" s="220"/>
      <c r="L319" s="221"/>
      <c r="M319" s="222">
        <f t="shared" si="40"/>
        <v>0</v>
      </c>
      <c r="N319" s="223"/>
      <c r="O319" s="224"/>
      <c r="P319" s="224"/>
      <c r="Q319" s="224"/>
      <c r="R319" s="224"/>
      <c r="S319" s="225"/>
      <c r="T319" s="226">
        <f t="shared" si="41"/>
        <v>2.5925925925925925E-2</v>
      </c>
      <c r="U319" s="227"/>
      <c r="V319" s="228" t="str">
        <f t="shared" si="42"/>
        <v>0</v>
      </c>
      <c r="W319" s="509"/>
      <c r="X319" s="229">
        <f t="shared" si="43"/>
        <v>0</v>
      </c>
    </row>
    <row r="320" spans="1:24" ht="18.75" customHeight="1">
      <c r="A320" s="515"/>
      <c r="B320" s="506"/>
      <c r="C320" s="216"/>
      <c r="D320" s="216" t="s">
        <v>490</v>
      </c>
      <c r="E320" s="217">
        <v>600</v>
      </c>
      <c r="F320" s="218">
        <f t="shared" si="37"/>
        <v>120</v>
      </c>
      <c r="G320" s="219">
        <f t="shared" si="38"/>
        <v>333.33333333333331</v>
      </c>
      <c r="H320" s="219">
        <f t="shared" si="39"/>
        <v>0.1111111111111111</v>
      </c>
      <c r="I320" s="217"/>
      <c r="J320" s="220"/>
      <c r="K320" s="220"/>
      <c r="L320" s="221"/>
      <c r="M320" s="222">
        <f t="shared" si="40"/>
        <v>0</v>
      </c>
      <c r="N320" s="223"/>
      <c r="O320" s="224"/>
      <c r="P320" s="224"/>
      <c r="Q320" s="224"/>
      <c r="R320" s="224"/>
      <c r="S320" s="225"/>
      <c r="T320" s="226">
        <f t="shared" si="41"/>
        <v>0.22222222222222221</v>
      </c>
      <c r="U320" s="227"/>
      <c r="V320" s="228" t="str">
        <f t="shared" si="42"/>
        <v>0</v>
      </c>
      <c r="W320" s="509"/>
      <c r="X320" s="229">
        <f t="shared" si="43"/>
        <v>0</v>
      </c>
    </row>
    <row r="321" spans="1:24" ht="18.75" customHeight="1">
      <c r="A321" s="515"/>
      <c r="B321" s="506"/>
      <c r="C321" s="216"/>
      <c r="D321" s="216" t="s">
        <v>491</v>
      </c>
      <c r="E321" s="217">
        <v>500</v>
      </c>
      <c r="F321" s="218">
        <f t="shared" si="37"/>
        <v>100</v>
      </c>
      <c r="G321" s="219">
        <f t="shared" si="38"/>
        <v>277.77777777777777</v>
      </c>
      <c r="H321" s="219">
        <f t="shared" si="39"/>
        <v>9.2592592592592587E-2</v>
      </c>
      <c r="I321" s="217"/>
      <c r="J321" s="220"/>
      <c r="K321" s="220"/>
      <c r="L321" s="221"/>
      <c r="M321" s="222">
        <f t="shared" si="40"/>
        <v>0</v>
      </c>
      <c r="N321" s="223"/>
      <c r="O321" s="224"/>
      <c r="P321" s="224"/>
      <c r="Q321" s="224"/>
      <c r="R321" s="224"/>
      <c r="S321" s="225"/>
      <c r="T321" s="226">
        <f t="shared" si="41"/>
        <v>0.18518518518518517</v>
      </c>
      <c r="U321" s="227"/>
      <c r="V321" s="228" t="str">
        <f t="shared" si="42"/>
        <v>0</v>
      </c>
      <c r="W321" s="509"/>
      <c r="X321" s="229">
        <f t="shared" si="43"/>
        <v>0</v>
      </c>
    </row>
    <row r="322" spans="1:24" ht="18.75" customHeight="1">
      <c r="A322" s="515"/>
      <c r="B322" s="506"/>
      <c r="C322" s="216"/>
      <c r="D322" s="216" t="s">
        <v>492</v>
      </c>
      <c r="E322" s="217">
        <v>190</v>
      </c>
      <c r="F322" s="218">
        <f t="shared" si="37"/>
        <v>38</v>
      </c>
      <c r="G322" s="219">
        <f t="shared" si="38"/>
        <v>105.55555555555556</v>
      </c>
      <c r="H322" s="219">
        <f t="shared" si="39"/>
        <v>3.5185185185185187E-2</v>
      </c>
      <c r="I322" s="217"/>
      <c r="J322" s="220"/>
      <c r="K322" s="220"/>
      <c r="L322" s="221"/>
      <c r="M322" s="222">
        <f t="shared" si="40"/>
        <v>0</v>
      </c>
      <c r="N322" s="223"/>
      <c r="O322" s="224"/>
      <c r="P322" s="224"/>
      <c r="Q322" s="224"/>
      <c r="R322" s="224"/>
      <c r="S322" s="225"/>
      <c r="T322" s="226">
        <f t="shared" si="41"/>
        <v>7.0370370370370375E-2</v>
      </c>
      <c r="U322" s="227"/>
      <c r="V322" s="228" t="str">
        <f t="shared" si="42"/>
        <v>0</v>
      </c>
      <c r="W322" s="509"/>
      <c r="X322" s="229">
        <f t="shared" si="43"/>
        <v>0</v>
      </c>
    </row>
    <row r="323" spans="1:24" ht="18.75" customHeight="1">
      <c r="A323" s="515"/>
      <c r="B323" s="506"/>
      <c r="C323" s="216"/>
      <c r="D323" s="216" t="s">
        <v>493</v>
      </c>
      <c r="E323" s="217">
        <v>50</v>
      </c>
      <c r="F323" s="218">
        <f t="shared" si="37"/>
        <v>10</v>
      </c>
      <c r="G323" s="219">
        <f t="shared" si="38"/>
        <v>27.777777777777779</v>
      </c>
      <c r="H323" s="219">
        <f t="shared" si="39"/>
        <v>9.2592592592592587E-3</v>
      </c>
      <c r="I323" s="217"/>
      <c r="J323" s="220"/>
      <c r="K323" s="220"/>
      <c r="L323" s="221"/>
      <c r="M323" s="222">
        <f t="shared" si="40"/>
        <v>0</v>
      </c>
      <c r="N323" s="223"/>
      <c r="O323" s="224"/>
      <c r="P323" s="224"/>
      <c r="Q323" s="224"/>
      <c r="R323" s="224"/>
      <c r="S323" s="225"/>
      <c r="T323" s="226">
        <f t="shared" si="41"/>
        <v>1.8518518518518517E-2</v>
      </c>
      <c r="U323" s="227"/>
      <c r="V323" s="228" t="str">
        <f t="shared" si="42"/>
        <v>0</v>
      </c>
      <c r="W323" s="509"/>
      <c r="X323" s="229">
        <f t="shared" si="43"/>
        <v>0</v>
      </c>
    </row>
    <row r="324" spans="1:24" ht="18.75" customHeight="1">
      <c r="A324" s="515"/>
      <c r="B324" s="506"/>
      <c r="C324" s="216"/>
      <c r="D324" s="216" t="s">
        <v>494</v>
      </c>
      <c r="E324" s="217">
        <v>120</v>
      </c>
      <c r="F324" s="218">
        <f t="shared" si="37"/>
        <v>24</v>
      </c>
      <c r="G324" s="219">
        <f t="shared" si="38"/>
        <v>66.666666666666671</v>
      </c>
      <c r="H324" s="219">
        <f t="shared" si="39"/>
        <v>2.2222222222222223E-2</v>
      </c>
      <c r="I324" s="217"/>
      <c r="J324" s="220"/>
      <c r="K324" s="220"/>
      <c r="L324" s="221"/>
      <c r="M324" s="222">
        <f t="shared" si="40"/>
        <v>0</v>
      </c>
      <c r="N324" s="223"/>
      <c r="O324" s="224"/>
      <c r="P324" s="224"/>
      <c r="Q324" s="224"/>
      <c r="R324" s="224"/>
      <c r="S324" s="225"/>
      <c r="T324" s="226">
        <f t="shared" si="41"/>
        <v>4.4444444444444446E-2</v>
      </c>
      <c r="U324" s="227"/>
      <c r="V324" s="228" t="str">
        <f t="shared" si="42"/>
        <v>0</v>
      </c>
      <c r="W324" s="509"/>
      <c r="X324" s="229">
        <f t="shared" si="43"/>
        <v>0</v>
      </c>
    </row>
    <row r="325" spans="1:24" ht="18.75" customHeight="1">
      <c r="A325" s="515"/>
      <c r="B325" s="506"/>
      <c r="C325" s="216"/>
      <c r="D325" s="216" t="s">
        <v>495</v>
      </c>
      <c r="E325" s="217">
        <v>10</v>
      </c>
      <c r="F325" s="218">
        <f t="shared" si="37"/>
        <v>2</v>
      </c>
      <c r="G325" s="219">
        <f t="shared" si="38"/>
        <v>5.5555555555555554</v>
      </c>
      <c r="H325" s="219">
        <f t="shared" si="39"/>
        <v>1.8518518518518517E-3</v>
      </c>
      <c r="I325" s="217"/>
      <c r="J325" s="220"/>
      <c r="K325" s="220"/>
      <c r="L325" s="221"/>
      <c r="M325" s="222">
        <f t="shared" si="40"/>
        <v>0</v>
      </c>
      <c r="N325" s="223"/>
      <c r="O325" s="224"/>
      <c r="P325" s="224"/>
      <c r="Q325" s="224"/>
      <c r="R325" s="224"/>
      <c r="S325" s="225"/>
      <c r="T325" s="226">
        <f t="shared" si="41"/>
        <v>3.7037037037037034E-3</v>
      </c>
      <c r="U325" s="227"/>
      <c r="V325" s="228" t="str">
        <f t="shared" si="42"/>
        <v>0</v>
      </c>
      <c r="W325" s="509"/>
      <c r="X325" s="229">
        <f t="shared" si="43"/>
        <v>0</v>
      </c>
    </row>
    <row r="326" spans="1:24" ht="18.75" customHeight="1">
      <c r="A326" s="515"/>
      <c r="B326" s="506"/>
      <c r="C326" s="216"/>
      <c r="D326" s="216" t="s">
        <v>496</v>
      </c>
      <c r="E326" s="217">
        <v>50</v>
      </c>
      <c r="F326" s="218">
        <f t="shared" si="37"/>
        <v>10</v>
      </c>
      <c r="G326" s="219">
        <f t="shared" si="38"/>
        <v>27.777777777777779</v>
      </c>
      <c r="H326" s="219">
        <f t="shared" si="39"/>
        <v>9.2592592592592587E-3</v>
      </c>
      <c r="I326" s="217"/>
      <c r="J326" s="220"/>
      <c r="K326" s="220"/>
      <c r="L326" s="221"/>
      <c r="M326" s="222">
        <f t="shared" si="40"/>
        <v>0</v>
      </c>
      <c r="N326" s="223"/>
      <c r="O326" s="224"/>
      <c r="P326" s="224"/>
      <c r="Q326" s="224"/>
      <c r="R326" s="224"/>
      <c r="S326" s="225"/>
      <c r="T326" s="226">
        <f t="shared" si="41"/>
        <v>1.8518518518518517E-2</v>
      </c>
      <c r="U326" s="227"/>
      <c r="V326" s="228" t="str">
        <f t="shared" si="42"/>
        <v>0</v>
      </c>
      <c r="W326" s="509"/>
      <c r="X326" s="229">
        <f t="shared" si="43"/>
        <v>0</v>
      </c>
    </row>
    <row r="327" spans="1:24" ht="18.75" customHeight="1">
      <c r="A327" s="515"/>
      <c r="B327" s="506"/>
      <c r="C327" s="216"/>
      <c r="D327" s="216"/>
      <c r="E327" s="217"/>
      <c r="F327" s="218">
        <f t="shared" si="37"/>
        <v>0</v>
      </c>
      <c r="G327" s="219">
        <f>E327/$G$15</f>
        <v>0</v>
      </c>
      <c r="H327" s="219">
        <f>G327/$H$15</f>
        <v>0</v>
      </c>
      <c r="I327" s="217"/>
      <c r="J327" s="220"/>
      <c r="K327" s="220"/>
      <c r="L327" s="221"/>
      <c r="M327" s="222">
        <f>L327/$M$15</f>
        <v>0</v>
      </c>
      <c r="N327" s="223"/>
      <c r="O327" s="224"/>
      <c r="P327" s="224"/>
      <c r="Q327" s="224"/>
      <c r="R327" s="224"/>
      <c r="S327" s="225"/>
      <c r="T327" s="226">
        <f>G327/$T$15</f>
        <v>0</v>
      </c>
      <c r="U327" s="227"/>
      <c r="V327" s="228" t="str">
        <f>IF(U327&lt;1,"0",IF(U327&lt;5,"2",IF(U327&gt;=5,"6")))</f>
        <v>0</v>
      </c>
      <c r="W327" s="509"/>
      <c r="X327" s="229">
        <f t="shared" si="43"/>
        <v>0</v>
      </c>
    </row>
    <row r="328" spans="1:24" ht="18.75" customHeight="1">
      <c r="A328" s="515"/>
      <c r="B328" s="506"/>
      <c r="C328" s="216"/>
      <c r="D328" s="216" t="s">
        <v>497</v>
      </c>
      <c r="E328" s="217">
        <v>1080</v>
      </c>
      <c r="F328" s="218">
        <f t="shared" si="37"/>
        <v>216</v>
      </c>
      <c r="G328" s="219">
        <f t="shared" si="38"/>
        <v>600</v>
      </c>
      <c r="H328" s="219">
        <f t="shared" si="39"/>
        <v>0.2</v>
      </c>
      <c r="I328" s="217"/>
      <c r="J328" s="220"/>
      <c r="K328" s="220"/>
      <c r="L328" s="221"/>
      <c r="M328" s="222">
        <f t="shared" si="40"/>
        <v>0</v>
      </c>
      <c r="N328" s="223"/>
      <c r="O328" s="224"/>
      <c r="P328" s="224"/>
      <c r="Q328" s="224"/>
      <c r="R328" s="224"/>
      <c r="S328" s="225"/>
      <c r="T328" s="226">
        <f t="shared" si="41"/>
        <v>0.4</v>
      </c>
      <c r="U328" s="227"/>
      <c r="V328" s="228" t="str">
        <f t="shared" si="42"/>
        <v>0</v>
      </c>
      <c r="W328" s="509"/>
      <c r="X328" s="229">
        <f t="shared" si="43"/>
        <v>0</v>
      </c>
    </row>
    <row r="329" spans="1:24" ht="18.75" customHeight="1">
      <c r="A329" s="515"/>
      <c r="B329" s="506"/>
      <c r="C329" s="216"/>
      <c r="D329" s="216" t="s">
        <v>498</v>
      </c>
      <c r="E329" s="217">
        <v>50</v>
      </c>
      <c r="F329" s="218">
        <f t="shared" si="37"/>
        <v>10</v>
      </c>
      <c r="G329" s="219">
        <f t="shared" si="38"/>
        <v>27.777777777777779</v>
      </c>
      <c r="H329" s="219">
        <f t="shared" si="39"/>
        <v>9.2592592592592587E-3</v>
      </c>
      <c r="I329" s="217"/>
      <c r="J329" s="220"/>
      <c r="K329" s="220"/>
      <c r="L329" s="221"/>
      <c r="M329" s="222">
        <f t="shared" si="40"/>
        <v>0</v>
      </c>
      <c r="N329" s="223"/>
      <c r="O329" s="224"/>
      <c r="P329" s="224"/>
      <c r="Q329" s="224"/>
      <c r="R329" s="224"/>
      <c r="S329" s="225"/>
      <c r="T329" s="226">
        <f t="shared" si="41"/>
        <v>1.8518518518518517E-2</v>
      </c>
      <c r="U329" s="227"/>
      <c r="V329" s="228" t="str">
        <f t="shared" si="42"/>
        <v>0</v>
      </c>
      <c r="W329" s="509"/>
      <c r="X329" s="229">
        <f t="shared" si="43"/>
        <v>0</v>
      </c>
    </row>
    <row r="330" spans="1:24" ht="18.75" customHeight="1">
      <c r="A330" s="515"/>
      <c r="B330" s="506"/>
      <c r="C330" s="216"/>
      <c r="D330" s="216" t="s">
        <v>499</v>
      </c>
      <c r="E330" s="217">
        <v>100</v>
      </c>
      <c r="F330" s="218">
        <f t="shared" si="37"/>
        <v>20</v>
      </c>
      <c r="G330" s="219">
        <f t="shared" si="38"/>
        <v>55.555555555555557</v>
      </c>
      <c r="H330" s="219">
        <f t="shared" si="39"/>
        <v>1.8518518518518517E-2</v>
      </c>
      <c r="I330" s="217"/>
      <c r="J330" s="220"/>
      <c r="K330" s="220"/>
      <c r="L330" s="221"/>
      <c r="M330" s="222">
        <f t="shared" si="40"/>
        <v>0</v>
      </c>
      <c r="N330" s="223"/>
      <c r="O330" s="224"/>
      <c r="P330" s="224"/>
      <c r="Q330" s="224"/>
      <c r="R330" s="224"/>
      <c r="S330" s="225"/>
      <c r="T330" s="226">
        <f t="shared" si="41"/>
        <v>3.7037037037037035E-2</v>
      </c>
      <c r="U330" s="227"/>
      <c r="V330" s="228" t="str">
        <f t="shared" si="42"/>
        <v>0</v>
      </c>
      <c r="W330" s="509"/>
      <c r="X330" s="229">
        <f t="shared" si="43"/>
        <v>0</v>
      </c>
    </row>
    <row r="331" spans="1:24" ht="18.75" customHeight="1">
      <c r="A331" s="515"/>
      <c r="B331" s="506"/>
      <c r="C331" s="216"/>
      <c r="D331" s="216" t="s">
        <v>500</v>
      </c>
      <c r="E331" s="217">
        <v>80</v>
      </c>
      <c r="F331" s="218">
        <f t="shared" si="37"/>
        <v>16</v>
      </c>
      <c r="G331" s="219">
        <f t="shared" si="38"/>
        <v>44.444444444444443</v>
      </c>
      <c r="H331" s="219">
        <f t="shared" si="39"/>
        <v>1.4814814814814814E-2</v>
      </c>
      <c r="I331" s="217"/>
      <c r="J331" s="220"/>
      <c r="K331" s="220"/>
      <c r="L331" s="221"/>
      <c r="M331" s="222">
        <f t="shared" si="40"/>
        <v>0</v>
      </c>
      <c r="N331" s="223"/>
      <c r="O331" s="224"/>
      <c r="P331" s="224"/>
      <c r="Q331" s="224"/>
      <c r="R331" s="224"/>
      <c r="S331" s="225"/>
      <c r="T331" s="226">
        <f t="shared" si="41"/>
        <v>2.9629629629629627E-2</v>
      </c>
      <c r="U331" s="227"/>
      <c r="V331" s="228" t="str">
        <f t="shared" si="42"/>
        <v>0</v>
      </c>
      <c r="W331" s="509"/>
      <c r="X331" s="229">
        <f t="shared" si="43"/>
        <v>0</v>
      </c>
    </row>
    <row r="332" spans="1:24" ht="18.75" customHeight="1">
      <c r="A332" s="515"/>
      <c r="B332" s="506"/>
      <c r="C332" s="216"/>
      <c r="D332" s="216" t="s">
        <v>501</v>
      </c>
      <c r="E332" s="217">
        <v>170</v>
      </c>
      <c r="F332" s="218">
        <f t="shared" si="37"/>
        <v>34</v>
      </c>
      <c r="G332" s="219">
        <f t="shared" si="38"/>
        <v>94.444444444444443</v>
      </c>
      <c r="H332" s="219">
        <f t="shared" si="39"/>
        <v>3.1481481481481478E-2</v>
      </c>
      <c r="I332" s="217"/>
      <c r="J332" s="220"/>
      <c r="K332" s="220"/>
      <c r="L332" s="221"/>
      <c r="M332" s="222">
        <f t="shared" si="40"/>
        <v>0</v>
      </c>
      <c r="N332" s="223"/>
      <c r="O332" s="224"/>
      <c r="P332" s="224"/>
      <c r="Q332" s="224"/>
      <c r="R332" s="224"/>
      <c r="S332" s="225"/>
      <c r="T332" s="226">
        <f t="shared" si="41"/>
        <v>6.2962962962962957E-2</v>
      </c>
      <c r="U332" s="227"/>
      <c r="V332" s="228" t="str">
        <f t="shared" si="42"/>
        <v>0</v>
      </c>
      <c r="W332" s="509"/>
      <c r="X332" s="229">
        <f t="shared" si="43"/>
        <v>0</v>
      </c>
    </row>
    <row r="333" spans="1:24" ht="18.75" customHeight="1">
      <c r="A333" s="515"/>
      <c r="B333" s="506"/>
      <c r="C333" s="216"/>
      <c r="D333" s="216" t="s">
        <v>502</v>
      </c>
      <c r="E333" s="217">
        <v>400</v>
      </c>
      <c r="F333" s="218">
        <f t="shared" si="37"/>
        <v>80</v>
      </c>
      <c r="G333" s="219">
        <f t="shared" si="38"/>
        <v>222.22222222222223</v>
      </c>
      <c r="H333" s="219">
        <f t="shared" si="39"/>
        <v>7.407407407407407E-2</v>
      </c>
      <c r="I333" s="217"/>
      <c r="J333" s="220"/>
      <c r="K333" s="220"/>
      <c r="L333" s="221"/>
      <c r="M333" s="222">
        <f t="shared" si="40"/>
        <v>0</v>
      </c>
      <c r="N333" s="223"/>
      <c r="O333" s="224"/>
      <c r="P333" s="224"/>
      <c r="Q333" s="224"/>
      <c r="R333" s="224"/>
      <c r="S333" s="225"/>
      <c r="T333" s="226">
        <f t="shared" si="41"/>
        <v>0.14814814814814814</v>
      </c>
      <c r="U333" s="227"/>
      <c r="V333" s="228" t="str">
        <f t="shared" si="42"/>
        <v>0</v>
      </c>
      <c r="W333" s="509"/>
      <c r="X333" s="229">
        <f t="shared" si="43"/>
        <v>0</v>
      </c>
    </row>
    <row r="334" spans="1:24" ht="18.75" customHeight="1">
      <c r="A334" s="515"/>
      <c r="B334" s="506"/>
      <c r="C334" s="216"/>
      <c r="D334" s="216" t="s">
        <v>503</v>
      </c>
      <c r="E334" s="217">
        <v>100</v>
      </c>
      <c r="F334" s="218">
        <f t="shared" si="37"/>
        <v>20</v>
      </c>
      <c r="G334" s="219">
        <f t="shared" si="38"/>
        <v>55.555555555555557</v>
      </c>
      <c r="H334" s="219">
        <f t="shared" si="39"/>
        <v>1.8518518518518517E-2</v>
      </c>
      <c r="I334" s="217"/>
      <c r="J334" s="220"/>
      <c r="K334" s="220"/>
      <c r="L334" s="221"/>
      <c r="M334" s="222">
        <f t="shared" si="40"/>
        <v>0</v>
      </c>
      <c r="N334" s="223"/>
      <c r="O334" s="224"/>
      <c r="P334" s="224"/>
      <c r="Q334" s="224"/>
      <c r="R334" s="224"/>
      <c r="S334" s="225"/>
      <c r="T334" s="226">
        <f t="shared" si="41"/>
        <v>3.7037037037037035E-2</v>
      </c>
      <c r="U334" s="227"/>
      <c r="V334" s="228" t="str">
        <f t="shared" si="42"/>
        <v>0</v>
      </c>
      <c r="W334" s="509"/>
      <c r="X334" s="229">
        <f t="shared" si="43"/>
        <v>0</v>
      </c>
    </row>
    <row r="335" spans="1:24" ht="18.75" customHeight="1">
      <c r="A335" s="515"/>
      <c r="B335" s="506"/>
      <c r="C335" s="216"/>
      <c r="D335" s="216" t="s">
        <v>504</v>
      </c>
      <c r="E335" s="217">
        <v>100</v>
      </c>
      <c r="F335" s="218">
        <f t="shared" si="37"/>
        <v>20</v>
      </c>
      <c r="G335" s="219">
        <f t="shared" si="38"/>
        <v>55.555555555555557</v>
      </c>
      <c r="H335" s="219">
        <f t="shared" si="39"/>
        <v>1.8518518518518517E-2</v>
      </c>
      <c r="I335" s="217"/>
      <c r="J335" s="220"/>
      <c r="K335" s="220"/>
      <c r="L335" s="221"/>
      <c r="M335" s="222">
        <f t="shared" si="40"/>
        <v>0</v>
      </c>
      <c r="N335" s="223"/>
      <c r="O335" s="224"/>
      <c r="P335" s="224"/>
      <c r="Q335" s="224"/>
      <c r="R335" s="224"/>
      <c r="S335" s="225"/>
      <c r="T335" s="226">
        <f t="shared" si="41"/>
        <v>3.7037037037037035E-2</v>
      </c>
      <c r="U335" s="227"/>
      <c r="V335" s="228" t="str">
        <f t="shared" si="42"/>
        <v>0</v>
      </c>
      <c r="W335" s="509"/>
      <c r="X335" s="229">
        <f t="shared" si="43"/>
        <v>0</v>
      </c>
    </row>
    <row r="336" spans="1:24" ht="18.75" customHeight="1">
      <c r="A336" s="515"/>
      <c r="B336" s="506"/>
      <c r="C336" s="216"/>
      <c r="D336" s="216" t="s">
        <v>505</v>
      </c>
      <c r="E336" s="217">
        <v>70</v>
      </c>
      <c r="F336" s="218">
        <f t="shared" si="37"/>
        <v>14</v>
      </c>
      <c r="G336" s="219">
        <f t="shared" si="38"/>
        <v>38.888888888888886</v>
      </c>
      <c r="H336" s="219">
        <f t="shared" si="39"/>
        <v>1.2962962962962963E-2</v>
      </c>
      <c r="I336" s="217"/>
      <c r="J336" s="220"/>
      <c r="K336" s="220"/>
      <c r="L336" s="221"/>
      <c r="M336" s="222">
        <f t="shared" si="40"/>
        <v>0</v>
      </c>
      <c r="N336" s="223"/>
      <c r="O336" s="224"/>
      <c r="P336" s="224"/>
      <c r="Q336" s="224"/>
      <c r="R336" s="224"/>
      <c r="S336" s="225"/>
      <c r="T336" s="226">
        <f t="shared" si="41"/>
        <v>2.5925925925925925E-2</v>
      </c>
      <c r="U336" s="227"/>
      <c r="V336" s="228" t="str">
        <f t="shared" si="42"/>
        <v>0</v>
      </c>
      <c r="W336" s="509"/>
      <c r="X336" s="229">
        <f t="shared" si="43"/>
        <v>0</v>
      </c>
    </row>
    <row r="337" spans="1:24" ht="18.75" customHeight="1">
      <c r="A337" s="515"/>
      <c r="B337" s="506"/>
      <c r="C337" s="216"/>
      <c r="D337" s="216" t="s">
        <v>506</v>
      </c>
      <c r="E337" s="217">
        <v>30</v>
      </c>
      <c r="F337" s="218">
        <f t="shared" si="37"/>
        <v>6</v>
      </c>
      <c r="G337" s="219">
        <f t="shared" si="38"/>
        <v>16.666666666666668</v>
      </c>
      <c r="H337" s="219">
        <f t="shared" si="39"/>
        <v>5.5555555555555558E-3</v>
      </c>
      <c r="I337" s="217"/>
      <c r="J337" s="220"/>
      <c r="K337" s="220"/>
      <c r="L337" s="221"/>
      <c r="M337" s="222">
        <f t="shared" si="40"/>
        <v>0</v>
      </c>
      <c r="N337" s="223"/>
      <c r="O337" s="224"/>
      <c r="P337" s="224"/>
      <c r="Q337" s="224"/>
      <c r="R337" s="224"/>
      <c r="S337" s="225"/>
      <c r="T337" s="226">
        <f t="shared" si="41"/>
        <v>1.1111111111111112E-2</v>
      </c>
      <c r="U337" s="227"/>
      <c r="V337" s="228" t="str">
        <f t="shared" si="42"/>
        <v>0</v>
      </c>
      <c r="W337" s="509"/>
      <c r="X337" s="229">
        <f t="shared" si="43"/>
        <v>0</v>
      </c>
    </row>
    <row r="338" spans="1:24" ht="18.75" customHeight="1">
      <c r="A338" s="515"/>
      <c r="B338" s="506"/>
      <c r="C338" s="216"/>
      <c r="D338" s="216" t="s">
        <v>507</v>
      </c>
      <c r="E338" s="217">
        <v>170</v>
      </c>
      <c r="F338" s="218">
        <f t="shared" si="37"/>
        <v>34</v>
      </c>
      <c r="G338" s="219">
        <f t="shared" si="38"/>
        <v>94.444444444444443</v>
      </c>
      <c r="H338" s="219">
        <f t="shared" si="39"/>
        <v>3.1481481481481478E-2</v>
      </c>
      <c r="I338" s="217"/>
      <c r="J338" s="220"/>
      <c r="K338" s="220"/>
      <c r="L338" s="221"/>
      <c r="M338" s="222">
        <f t="shared" si="40"/>
        <v>0</v>
      </c>
      <c r="N338" s="223"/>
      <c r="O338" s="224"/>
      <c r="P338" s="224"/>
      <c r="Q338" s="224"/>
      <c r="R338" s="224"/>
      <c r="S338" s="225"/>
      <c r="T338" s="226">
        <f t="shared" si="41"/>
        <v>6.2962962962962957E-2</v>
      </c>
      <c r="U338" s="227"/>
      <c r="V338" s="228" t="str">
        <f t="shared" si="42"/>
        <v>0</v>
      </c>
      <c r="W338" s="509"/>
      <c r="X338" s="229">
        <f t="shared" si="43"/>
        <v>0</v>
      </c>
    </row>
    <row r="339" spans="1:24" ht="18.75" customHeight="1">
      <c r="A339" s="515"/>
      <c r="B339" s="506"/>
      <c r="C339" s="216"/>
      <c r="D339" s="216" t="s">
        <v>508</v>
      </c>
      <c r="E339" s="217">
        <v>190</v>
      </c>
      <c r="F339" s="218">
        <f t="shared" si="37"/>
        <v>38</v>
      </c>
      <c r="G339" s="219">
        <f t="shared" si="38"/>
        <v>105.55555555555556</v>
      </c>
      <c r="H339" s="219">
        <f t="shared" si="39"/>
        <v>3.5185185185185187E-2</v>
      </c>
      <c r="I339" s="217"/>
      <c r="J339" s="220"/>
      <c r="K339" s="220"/>
      <c r="L339" s="221"/>
      <c r="M339" s="222">
        <f t="shared" si="40"/>
        <v>0</v>
      </c>
      <c r="N339" s="223"/>
      <c r="O339" s="224"/>
      <c r="P339" s="224"/>
      <c r="Q339" s="224"/>
      <c r="R339" s="224"/>
      <c r="S339" s="225"/>
      <c r="T339" s="226">
        <f t="shared" si="41"/>
        <v>7.0370370370370375E-2</v>
      </c>
      <c r="U339" s="227"/>
      <c r="V339" s="228" t="str">
        <f t="shared" si="42"/>
        <v>0</v>
      </c>
      <c r="W339" s="509"/>
      <c r="X339" s="229">
        <f t="shared" si="43"/>
        <v>0</v>
      </c>
    </row>
    <row r="340" spans="1:24" ht="18.75" customHeight="1">
      <c r="A340" s="515"/>
      <c r="B340" s="506"/>
      <c r="C340" s="216"/>
      <c r="D340" s="216" t="s">
        <v>509</v>
      </c>
      <c r="E340" s="217">
        <v>70</v>
      </c>
      <c r="F340" s="218">
        <f t="shared" si="37"/>
        <v>14</v>
      </c>
      <c r="G340" s="219">
        <f t="shared" si="38"/>
        <v>38.888888888888886</v>
      </c>
      <c r="H340" s="219">
        <f t="shared" si="39"/>
        <v>1.2962962962962963E-2</v>
      </c>
      <c r="I340" s="217"/>
      <c r="J340" s="220"/>
      <c r="K340" s="220"/>
      <c r="L340" s="221"/>
      <c r="M340" s="222">
        <f t="shared" si="40"/>
        <v>0</v>
      </c>
      <c r="N340" s="223"/>
      <c r="O340" s="224"/>
      <c r="P340" s="224"/>
      <c r="Q340" s="224"/>
      <c r="R340" s="224"/>
      <c r="S340" s="225"/>
      <c r="T340" s="226">
        <f t="shared" si="41"/>
        <v>2.5925925925925925E-2</v>
      </c>
      <c r="U340" s="227"/>
      <c r="V340" s="228" t="str">
        <f t="shared" si="42"/>
        <v>0</v>
      </c>
      <c r="W340" s="509"/>
      <c r="X340" s="229">
        <f t="shared" si="43"/>
        <v>0</v>
      </c>
    </row>
    <row r="341" spans="1:24" ht="18.75" customHeight="1">
      <c r="A341" s="515"/>
      <c r="B341" s="506"/>
      <c r="C341" s="216"/>
      <c r="D341" s="216" t="s">
        <v>510</v>
      </c>
      <c r="E341" s="217">
        <v>80</v>
      </c>
      <c r="F341" s="218">
        <f t="shared" si="37"/>
        <v>16</v>
      </c>
      <c r="G341" s="219">
        <f t="shared" si="38"/>
        <v>44.444444444444443</v>
      </c>
      <c r="H341" s="219">
        <f t="shared" si="39"/>
        <v>1.4814814814814814E-2</v>
      </c>
      <c r="I341" s="217"/>
      <c r="J341" s="220"/>
      <c r="K341" s="220"/>
      <c r="L341" s="221"/>
      <c r="M341" s="222">
        <f t="shared" si="40"/>
        <v>0</v>
      </c>
      <c r="N341" s="223"/>
      <c r="O341" s="224"/>
      <c r="P341" s="224"/>
      <c r="Q341" s="224"/>
      <c r="R341" s="224"/>
      <c r="S341" s="225"/>
      <c r="T341" s="226">
        <f t="shared" si="41"/>
        <v>2.9629629629629627E-2</v>
      </c>
      <c r="U341" s="227"/>
      <c r="V341" s="228" t="str">
        <f t="shared" si="42"/>
        <v>0</v>
      </c>
      <c r="W341" s="509"/>
      <c r="X341" s="229">
        <f t="shared" si="43"/>
        <v>0</v>
      </c>
    </row>
    <row r="342" spans="1:24" ht="18.75" customHeight="1">
      <c r="A342" s="515"/>
      <c r="B342" s="506"/>
      <c r="C342" s="216"/>
      <c r="D342" s="216" t="s">
        <v>511</v>
      </c>
      <c r="E342" s="217">
        <v>800</v>
      </c>
      <c r="F342" s="218">
        <f t="shared" si="37"/>
        <v>160</v>
      </c>
      <c r="G342" s="219">
        <f t="shared" si="38"/>
        <v>444.44444444444446</v>
      </c>
      <c r="H342" s="219">
        <f t="shared" si="39"/>
        <v>0.14814814814814814</v>
      </c>
      <c r="I342" s="217" t="s">
        <v>512</v>
      </c>
      <c r="J342" s="217" t="s">
        <v>512</v>
      </c>
      <c r="K342" s="220"/>
      <c r="L342" s="221">
        <f>SUM(G328:G358)</f>
        <v>2830.5555555555552</v>
      </c>
      <c r="M342" s="222">
        <f t="shared" si="40"/>
        <v>56.611111111111107</v>
      </c>
      <c r="N342" s="223" t="s">
        <v>513</v>
      </c>
      <c r="O342" s="224" t="s">
        <v>12</v>
      </c>
      <c r="P342" s="224"/>
      <c r="Q342" s="224" t="s">
        <v>514</v>
      </c>
      <c r="R342" s="224"/>
      <c r="S342" s="225"/>
      <c r="T342" s="226">
        <f t="shared" si="41"/>
        <v>0.29629629629629628</v>
      </c>
      <c r="U342" s="227">
        <f>SUM(T328:T358)</f>
        <v>1.8870370370370375</v>
      </c>
      <c r="V342" s="228" t="str">
        <f t="shared" si="42"/>
        <v>2</v>
      </c>
      <c r="W342" s="509"/>
      <c r="X342" s="229">
        <f t="shared" si="43"/>
        <v>1</v>
      </c>
    </row>
    <row r="343" spans="1:24" ht="18.75" customHeight="1">
      <c r="A343" s="515"/>
      <c r="B343" s="506"/>
      <c r="C343" s="216"/>
      <c r="D343" s="216" t="s">
        <v>515</v>
      </c>
      <c r="E343" s="217">
        <v>15</v>
      </c>
      <c r="F343" s="218">
        <f t="shared" si="37"/>
        <v>3</v>
      </c>
      <c r="G343" s="219">
        <f t="shared" si="38"/>
        <v>8.3333333333333339</v>
      </c>
      <c r="H343" s="219">
        <f t="shared" si="39"/>
        <v>2.7777777777777779E-3</v>
      </c>
      <c r="I343" s="217"/>
      <c r="J343" s="217"/>
      <c r="K343" s="220"/>
      <c r="L343" s="221"/>
      <c r="M343" s="222">
        <f t="shared" si="40"/>
        <v>0</v>
      </c>
      <c r="N343" s="223"/>
      <c r="O343" s="224"/>
      <c r="P343" s="224"/>
      <c r="Q343" s="224"/>
      <c r="R343" s="224"/>
      <c r="S343" s="225"/>
      <c r="T343" s="226">
        <f t="shared" si="41"/>
        <v>5.5555555555555558E-3</v>
      </c>
      <c r="U343" s="227"/>
      <c r="V343" s="228" t="str">
        <f t="shared" si="42"/>
        <v>0</v>
      </c>
      <c r="W343" s="509"/>
      <c r="X343" s="229">
        <f t="shared" si="43"/>
        <v>0</v>
      </c>
    </row>
    <row r="344" spans="1:24" ht="18.75" customHeight="1">
      <c r="A344" s="515"/>
      <c r="B344" s="506"/>
      <c r="C344" s="216"/>
      <c r="D344" s="216" t="s">
        <v>516</v>
      </c>
      <c r="E344" s="217">
        <v>260</v>
      </c>
      <c r="F344" s="218">
        <f t="shared" si="37"/>
        <v>52</v>
      </c>
      <c r="G344" s="219">
        <f t="shared" si="38"/>
        <v>144.44444444444443</v>
      </c>
      <c r="H344" s="219">
        <f t="shared" si="39"/>
        <v>4.8148148148148141E-2</v>
      </c>
      <c r="I344" s="217"/>
      <c r="J344" s="220"/>
      <c r="K344" s="220"/>
      <c r="L344" s="221"/>
      <c r="M344" s="222">
        <f t="shared" si="40"/>
        <v>0</v>
      </c>
      <c r="N344" s="223"/>
      <c r="O344" s="224"/>
      <c r="P344" s="224"/>
      <c r="Q344" s="224"/>
      <c r="R344" s="224"/>
      <c r="S344" s="225"/>
      <c r="T344" s="226">
        <f t="shared" si="41"/>
        <v>9.6296296296296283E-2</v>
      </c>
      <c r="U344" s="227"/>
      <c r="V344" s="228" t="str">
        <f t="shared" si="42"/>
        <v>0</v>
      </c>
      <c r="W344" s="509"/>
      <c r="X344" s="229">
        <f t="shared" si="43"/>
        <v>0</v>
      </c>
    </row>
    <row r="345" spans="1:24" ht="18.75" customHeight="1">
      <c r="A345" s="515"/>
      <c r="B345" s="506"/>
      <c r="C345" s="216"/>
      <c r="D345" s="216" t="s">
        <v>517</v>
      </c>
      <c r="E345" s="217">
        <v>210</v>
      </c>
      <c r="F345" s="218">
        <f t="shared" si="37"/>
        <v>42</v>
      </c>
      <c r="G345" s="219">
        <f t="shared" si="38"/>
        <v>116.66666666666666</v>
      </c>
      <c r="H345" s="219">
        <f t="shared" si="39"/>
        <v>3.8888888888888883E-2</v>
      </c>
      <c r="I345" s="217"/>
      <c r="J345" s="220"/>
      <c r="K345" s="220"/>
      <c r="L345" s="221"/>
      <c r="M345" s="222">
        <f t="shared" si="40"/>
        <v>0</v>
      </c>
      <c r="N345" s="223"/>
      <c r="O345" s="224"/>
      <c r="P345" s="224"/>
      <c r="Q345" s="224"/>
      <c r="R345" s="224"/>
      <c r="S345" s="225"/>
      <c r="T345" s="226">
        <f t="shared" si="41"/>
        <v>7.7777777777777765E-2</v>
      </c>
      <c r="U345" s="227"/>
      <c r="V345" s="228" t="str">
        <f t="shared" si="42"/>
        <v>0</v>
      </c>
      <c r="W345" s="509"/>
      <c r="X345" s="229">
        <f t="shared" si="43"/>
        <v>0</v>
      </c>
    </row>
    <row r="346" spans="1:24" ht="18.75" customHeight="1">
      <c r="A346" s="515"/>
      <c r="B346" s="506"/>
      <c r="C346" s="216"/>
      <c r="D346" s="216" t="s">
        <v>518</v>
      </c>
      <c r="E346" s="217">
        <v>30</v>
      </c>
      <c r="F346" s="218">
        <f t="shared" si="37"/>
        <v>6</v>
      </c>
      <c r="G346" s="219">
        <f t="shared" si="38"/>
        <v>16.666666666666668</v>
      </c>
      <c r="H346" s="219">
        <f t="shared" si="39"/>
        <v>5.5555555555555558E-3</v>
      </c>
      <c r="I346" s="217"/>
      <c r="J346" s="220"/>
      <c r="K346" s="220"/>
      <c r="L346" s="221"/>
      <c r="M346" s="222">
        <f t="shared" si="40"/>
        <v>0</v>
      </c>
      <c r="N346" s="223"/>
      <c r="O346" s="224"/>
      <c r="P346" s="224"/>
      <c r="Q346" s="224"/>
      <c r="R346" s="224"/>
      <c r="S346" s="225"/>
      <c r="T346" s="226">
        <f t="shared" si="41"/>
        <v>1.1111111111111112E-2</v>
      </c>
      <c r="U346" s="227"/>
      <c r="V346" s="228" t="str">
        <f t="shared" si="42"/>
        <v>0</v>
      </c>
      <c r="W346" s="509"/>
      <c r="X346" s="229">
        <f t="shared" si="43"/>
        <v>0</v>
      </c>
    </row>
    <row r="347" spans="1:24" ht="18.75" customHeight="1">
      <c r="A347" s="515"/>
      <c r="B347" s="506"/>
      <c r="C347" s="216"/>
      <c r="D347" s="216" t="s">
        <v>519</v>
      </c>
      <c r="E347" s="217">
        <v>50</v>
      </c>
      <c r="F347" s="218">
        <f t="shared" si="37"/>
        <v>10</v>
      </c>
      <c r="G347" s="219">
        <f t="shared" si="38"/>
        <v>27.777777777777779</v>
      </c>
      <c r="H347" s="219">
        <f t="shared" si="39"/>
        <v>9.2592592592592587E-3</v>
      </c>
      <c r="I347" s="217"/>
      <c r="J347" s="220"/>
      <c r="K347" s="220"/>
      <c r="L347" s="221"/>
      <c r="M347" s="222">
        <f t="shared" si="40"/>
        <v>0</v>
      </c>
      <c r="N347" s="223"/>
      <c r="O347" s="224"/>
      <c r="P347" s="224"/>
      <c r="Q347" s="224"/>
      <c r="R347" s="224"/>
      <c r="S347" s="225"/>
      <c r="T347" s="226">
        <f t="shared" si="41"/>
        <v>1.8518518518518517E-2</v>
      </c>
      <c r="U347" s="227"/>
      <c r="V347" s="228" t="str">
        <f t="shared" si="42"/>
        <v>0</v>
      </c>
      <c r="W347" s="509"/>
      <c r="X347" s="229">
        <f t="shared" si="43"/>
        <v>0</v>
      </c>
    </row>
    <row r="348" spans="1:24" ht="18.75" customHeight="1">
      <c r="A348" s="515"/>
      <c r="B348" s="506"/>
      <c r="C348" s="216"/>
      <c r="D348" s="216" t="s">
        <v>520</v>
      </c>
      <c r="E348" s="217">
        <v>50</v>
      </c>
      <c r="F348" s="218">
        <f t="shared" si="37"/>
        <v>10</v>
      </c>
      <c r="G348" s="219">
        <f t="shared" si="38"/>
        <v>27.777777777777779</v>
      </c>
      <c r="H348" s="219">
        <f t="shared" si="39"/>
        <v>9.2592592592592587E-3</v>
      </c>
      <c r="I348" s="217"/>
      <c r="J348" s="220"/>
      <c r="K348" s="220"/>
      <c r="L348" s="221"/>
      <c r="M348" s="222">
        <f t="shared" si="40"/>
        <v>0</v>
      </c>
      <c r="N348" s="223"/>
      <c r="O348" s="224"/>
      <c r="P348" s="224"/>
      <c r="Q348" s="224"/>
      <c r="R348" s="224"/>
      <c r="S348" s="225"/>
      <c r="T348" s="226">
        <f t="shared" si="41"/>
        <v>1.8518518518518517E-2</v>
      </c>
      <c r="U348" s="227"/>
      <c r="V348" s="228" t="str">
        <f t="shared" si="42"/>
        <v>0</v>
      </c>
      <c r="W348" s="509"/>
      <c r="X348" s="229">
        <f t="shared" si="43"/>
        <v>0</v>
      </c>
    </row>
    <row r="349" spans="1:24" ht="18.75" customHeight="1">
      <c r="A349" s="515"/>
      <c r="B349" s="506"/>
      <c r="C349" s="216"/>
      <c r="D349" s="216" t="s">
        <v>521</v>
      </c>
      <c r="E349" s="217">
        <v>40</v>
      </c>
      <c r="F349" s="218">
        <f t="shared" si="37"/>
        <v>8</v>
      </c>
      <c r="G349" s="219">
        <f t="shared" si="38"/>
        <v>22.222222222222221</v>
      </c>
      <c r="H349" s="219">
        <f t="shared" si="39"/>
        <v>7.4074074074074068E-3</v>
      </c>
      <c r="I349" s="217"/>
      <c r="J349" s="220"/>
      <c r="K349" s="220"/>
      <c r="L349" s="221"/>
      <c r="M349" s="222">
        <f t="shared" si="40"/>
        <v>0</v>
      </c>
      <c r="N349" s="223"/>
      <c r="O349" s="224"/>
      <c r="P349" s="224"/>
      <c r="Q349" s="224"/>
      <c r="R349" s="224"/>
      <c r="S349" s="225"/>
      <c r="T349" s="226">
        <f t="shared" si="41"/>
        <v>1.4814814814814814E-2</v>
      </c>
      <c r="U349" s="227"/>
      <c r="V349" s="228" t="str">
        <f t="shared" si="42"/>
        <v>0</v>
      </c>
      <c r="W349" s="509"/>
      <c r="X349" s="229">
        <f t="shared" si="43"/>
        <v>0</v>
      </c>
    </row>
    <row r="350" spans="1:24" ht="18.75" customHeight="1">
      <c r="A350" s="515"/>
      <c r="B350" s="506"/>
      <c r="C350" s="216"/>
      <c r="D350" s="216" t="s">
        <v>522</v>
      </c>
      <c r="E350" s="217">
        <v>80</v>
      </c>
      <c r="F350" s="218">
        <f t="shared" si="37"/>
        <v>16</v>
      </c>
      <c r="G350" s="219">
        <f t="shared" si="38"/>
        <v>44.444444444444443</v>
      </c>
      <c r="H350" s="219">
        <f t="shared" si="39"/>
        <v>1.4814814814814814E-2</v>
      </c>
      <c r="I350" s="217"/>
      <c r="J350" s="220"/>
      <c r="K350" s="220"/>
      <c r="L350" s="221"/>
      <c r="M350" s="222">
        <f t="shared" si="40"/>
        <v>0</v>
      </c>
      <c r="N350" s="223"/>
      <c r="O350" s="224"/>
      <c r="P350" s="224"/>
      <c r="Q350" s="224"/>
      <c r="R350" s="224"/>
      <c r="S350" s="225"/>
      <c r="T350" s="226">
        <f t="shared" si="41"/>
        <v>2.9629629629629627E-2</v>
      </c>
      <c r="U350" s="227"/>
      <c r="V350" s="228" t="str">
        <f t="shared" si="42"/>
        <v>0</v>
      </c>
      <c r="W350" s="509"/>
      <c r="X350" s="229">
        <f t="shared" si="43"/>
        <v>0</v>
      </c>
    </row>
    <row r="351" spans="1:24" ht="18.75" customHeight="1">
      <c r="A351" s="515"/>
      <c r="B351" s="506"/>
      <c r="C351" s="216"/>
      <c r="D351" s="216" t="s">
        <v>523</v>
      </c>
      <c r="E351" s="217">
        <v>70</v>
      </c>
      <c r="F351" s="218">
        <f t="shared" si="37"/>
        <v>14</v>
      </c>
      <c r="G351" s="219">
        <f t="shared" si="38"/>
        <v>38.888888888888886</v>
      </c>
      <c r="H351" s="219">
        <f t="shared" si="39"/>
        <v>1.2962962962962963E-2</v>
      </c>
      <c r="I351" s="217"/>
      <c r="J351" s="220"/>
      <c r="K351" s="220"/>
      <c r="L351" s="221"/>
      <c r="M351" s="222">
        <f t="shared" si="40"/>
        <v>0</v>
      </c>
      <c r="N351" s="223"/>
      <c r="O351" s="224"/>
      <c r="P351" s="224"/>
      <c r="Q351" s="224"/>
      <c r="R351" s="224"/>
      <c r="S351" s="225"/>
      <c r="T351" s="226">
        <f t="shared" si="41"/>
        <v>2.5925925925925925E-2</v>
      </c>
      <c r="U351" s="227"/>
      <c r="V351" s="228" t="str">
        <f t="shared" si="42"/>
        <v>0</v>
      </c>
      <c r="W351" s="509"/>
      <c r="X351" s="229">
        <f t="shared" si="43"/>
        <v>0</v>
      </c>
    </row>
    <row r="352" spans="1:24" ht="18.75" customHeight="1">
      <c r="A352" s="515"/>
      <c r="B352" s="506"/>
      <c r="C352" s="216"/>
      <c r="D352" s="216" t="s">
        <v>524</v>
      </c>
      <c r="E352" s="217">
        <v>50</v>
      </c>
      <c r="F352" s="218">
        <f t="shared" si="37"/>
        <v>10</v>
      </c>
      <c r="G352" s="219">
        <f t="shared" si="38"/>
        <v>27.777777777777779</v>
      </c>
      <c r="H352" s="219">
        <f t="shared" si="39"/>
        <v>9.2592592592592587E-3</v>
      </c>
      <c r="I352" s="217"/>
      <c r="J352" s="220"/>
      <c r="K352" s="220"/>
      <c r="L352" s="221"/>
      <c r="M352" s="222">
        <f t="shared" si="40"/>
        <v>0</v>
      </c>
      <c r="N352" s="223"/>
      <c r="O352" s="224"/>
      <c r="P352" s="224"/>
      <c r="Q352" s="224"/>
      <c r="R352" s="224"/>
      <c r="S352" s="225"/>
      <c r="T352" s="226">
        <f t="shared" si="41"/>
        <v>1.8518518518518517E-2</v>
      </c>
      <c r="U352" s="227"/>
      <c r="V352" s="228" t="str">
        <f t="shared" si="42"/>
        <v>0</v>
      </c>
      <c r="W352" s="509"/>
      <c r="X352" s="229">
        <f t="shared" si="43"/>
        <v>0</v>
      </c>
    </row>
    <row r="353" spans="1:24" ht="18.75" customHeight="1">
      <c r="A353" s="515"/>
      <c r="B353" s="506"/>
      <c r="C353" s="216"/>
      <c r="D353" s="216" t="s">
        <v>525</v>
      </c>
      <c r="E353" s="217">
        <v>50</v>
      </c>
      <c r="F353" s="218">
        <f t="shared" si="37"/>
        <v>10</v>
      </c>
      <c r="G353" s="219">
        <f t="shared" si="38"/>
        <v>27.777777777777779</v>
      </c>
      <c r="H353" s="219">
        <f t="shared" si="39"/>
        <v>9.2592592592592587E-3</v>
      </c>
      <c r="I353" s="217"/>
      <c r="J353" s="220"/>
      <c r="K353" s="220"/>
      <c r="L353" s="221"/>
      <c r="M353" s="222">
        <f t="shared" si="40"/>
        <v>0</v>
      </c>
      <c r="N353" s="223"/>
      <c r="O353" s="224"/>
      <c r="P353" s="224"/>
      <c r="Q353" s="224"/>
      <c r="R353" s="224"/>
      <c r="S353" s="225"/>
      <c r="T353" s="226">
        <f t="shared" si="41"/>
        <v>1.8518518518518517E-2</v>
      </c>
      <c r="U353" s="227"/>
      <c r="V353" s="228" t="str">
        <f t="shared" si="42"/>
        <v>0</v>
      </c>
      <c r="W353" s="509"/>
      <c r="X353" s="229">
        <f t="shared" si="43"/>
        <v>0</v>
      </c>
    </row>
    <row r="354" spans="1:24" ht="18.75" customHeight="1">
      <c r="A354" s="515"/>
      <c r="B354" s="506"/>
      <c r="C354" s="216"/>
      <c r="D354" s="216" t="s">
        <v>526</v>
      </c>
      <c r="E354" s="217">
        <v>150</v>
      </c>
      <c r="F354" s="218">
        <f t="shared" si="37"/>
        <v>30</v>
      </c>
      <c r="G354" s="219">
        <f t="shared" si="38"/>
        <v>83.333333333333329</v>
      </c>
      <c r="H354" s="219">
        <f t="shared" si="39"/>
        <v>2.7777777777777776E-2</v>
      </c>
      <c r="I354" s="217"/>
      <c r="J354" s="220"/>
      <c r="K354" s="220"/>
      <c r="L354" s="221"/>
      <c r="M354" s="222">
        <f t="shared" si="40"/>
        <v>0</v>
      </c>
      <c r="N354" s="223"/>
      <c r="O354" s="224"/>
      <c r="P354" s="224"/>
      <c r="Q354" s="224"/>
      <c r="R354" s="224"/>
      <c r="S354" s="225"/>
      <c r="T354" s="226">
        <f t="shared" si="41"/>
        <v>5.5555555555555552E-2</v>
      </c>
      <c r="U354" s="227"/>
      <c r="V354" s="228" t="str">
        <f t="shared" si="42"/>
        <v>0</v>
      </c>
      <c r="W354" s="509"/>
      <c r="X354" s="229">
        <f t="shared" si="43"/>
        <v>0</v>
      </c>
    </row>
    <row r="355" spans="1:24" ht="18.75" customHeight="1">
      <c r="A355" s="515"/>
      <c r="B355" s="506"/>
      <c r="C355" s="216"/>
      <c r="D355" s="216" t="s">
        <v>527</v>
      </c>
      <c r="E355" s="217">
        <v>400</v>
      </c>
      <c r="F355" s="218">
        <f t="shared" si="37"/>
        <v>80</v>
      </c>
      <c r="G355" s="219">
        <f t="shared" si="38"/>
        <v>222.22222222222223</v>
      </c>
      <c r="H355" s="219">
        <f t="shared" si="39"/>
        <v>7.407407407407407E-2</v>
      </c>
      <c r="I355" s="217"/>
      <c r="J355" s="220"/>
      <c r="K355" s="220"/>
      <c r="L355" s="221"/>
      <c r="M355" s="222">
        <f t="shared" si="40"/>
        <v>0</v>
      </c>
      <c r="N355" s="223"/>
      <c r="O355" s="224"/>
      <c r="P355" s="224"/>
      <c r="Q355" s="224"/>
      <c r="R355" s="224"/>
      <c r="S355" s="225"/>
      <c r="T355" s="226">
        <f t="shared" si="41"/>
        <v>0.14814814814814814</v>
      </c>
      <c r="U355" s="227"/>
      <c r="V355" s="228" t="str">
        <f t="shared" si="42"/>
        <v>0</v>
      </c>
      <c r="W355" s="509"/>
      <c r="X355" s="229">
        <f t="shared" si="43"/>
        <v>0</v>
      </c>
    </row>
    <row r="356" spans="1:24" ht="18.75" customHeight="1">
      <c r="A356" s="515"/>
      <c r="B356" s="506"/>
      <c r="C356" s="216"/>
      <c r="D356" s="216" t="s">
        <v>528</v>
      </c>
      <c r="E356" s="217">
        <v>50</v>
      </c>
      <c r="F356" s="218">
        <f t="shared" si="37"/>
        <v>10</v>
      </c>
      <c r="G356" s="219">
        <f t="shared" si="38"/>
        <v>27.777777777777779</v>
      </c>
      <c r="H356" s="219">
        <f t="shared" si="39"/>
        <v>9.2592592592592587E-3</v>
      </c>
      <c r="I356" s="217"/>
      <c r="J356" s="220"/>
      <c r="K356" s="220"/>
      <c r="L356" s="221"/>
      <c r="M356" s="222">
        <f t="shared" si="40"/>
        <v>0</v>
      </c>
      <c r="N356" s="223"/>
      <c r="O356" s="224"/>
      <c r="P356" s="224"/>
      <c r="Q356" s="224"/>
      <c r="R356" s="224"/>
      <c r="S356" s="225"/>
      <c r="T356" s="226">
        <f t="shared" si="41"/>
        <v>1.8518518518518517E-2</v>
      </c>
      <c r="U356" s="227"/>
      <c r="V356" s="228" t="str">
        <f t="shared" si="42"/>
        <v>0</v>
      </c>
      <c r="W356" s="509"/>
      <c r="X356" s="229">
        <f t="shared" si="43"/>
        <v>0</v>
      </c>
    </row>
    <row r="357" spans="1:24" ht="18.75" customHeight="1">
      <c r="A357" s="515"/>
      <c r="B357" s="506"/>
      <c r="C357" s="216"/>
      <c r="D357" s="216" t="s">
        <v>310</v>
      </c>
      <c r="E357" s="217">
        <v>70</v>
      </c>
      <c r="F357" s="218">
        <f t="shared" si="37"/>
        <v>14</v>
      </c>
      <c r="G357" s="219">
        <f t="shared" si="38"/>
        <v>38.888888888888886</v>
      </c>
      <c r="H357" s="219">
        <f t="shared" si="39"/>
        <v>1.2962962962962963E-2</v>
      </c>
      <c r="I357" s="217"/>
      <c r="J357" s="220"/>
      <c r="K357" s="220"/>
      <c r="L357" s="221"/>
      <c r="M357" s="222">
        <f t="shared" si="40"/>
        <v>0</v>
      </c>
      <c r="N357" s="223"/>
      <c r="O357" s="224"/>
      <c r="P357" s="224"/>
      <c r="Q357" s="224"/>
      <c r="R357" s="224"/>
      <c r="S357" s="225"/>
      <c r="T357" s="226">
        <f t="shared" si="41"/>
        <v>2.5925925925925925E-2</v>
      </c>
      <c r="U357" s="227"/>
      <c r="V357" s="228" t="str">
        <f t="shared" si="42"/>
        <v>0</v>
      </c>
      <c r="W357" s="509"/>
      <c r="X357" s="229">
        <f t="shared" si="43"/>
        <v>0</v>
      </c>
    </row>
    <row r="358" spans="1:24" ht="18.75" customHeight="1">
      <c r="A358" s="515"/>
      <c r="B358" s="506"/>
      <c r="C358" s="216"/>
      <c r="D358" s="216" t="s">
        <v>529</v>
      </c>
      <c r="E358" s="217">
        <v>30</v>
      </c>
      <c r="F358" s="218">
        <f t="shared" si="37"/>
        <v>6</v>
      </c>
      <c r="G358" s="219">
        <f t="shared" si="38"/>
        <v>16.666666666666668</v>
      </c>
      <c r="H358" s="219">
        <f t="shared" si="39"/>
        <v>5.5555555555555558E-3</v>
      </c>
      <c r="I358" s="217"/>
      <c r="J358" s="220"/>
      <c r="K358" s="220"/>
      <c r="L358" s="221"/>
      <c r="M358" s="222">
        <f t="shared" si="40"/>
        <v>0</v>
      </c>
      <c r="N358" s="223"/>
      <c r="O358" s="224"/>
      <c r="P358" s="224"/>
      <c r="Q358" s="224"/>
      <c r="R358" s="224"/>
      <c r="S358" s="225"/>
      <c r="T358" s="226">
        <f t="shared" si="41"/>
        <v>1.1111111111111112E-2</v>
      </c>
      <c r="U358" s="227"/>
      <c r="V358" s="228" t="str">
        <f t="shared" si="42"/>
        <v>0</v>
      </c>
      <c r="W358" s="509"/>
      <c r="X358" s="229">
        <f t="shared" si="43"/>
        <v>0</v>
      </c>
    </row>
    <row r="359" spans="1:24" ht="18.75" customHeight="1">
      <c r="A359" s="515"/>
      <c r="B359" s="506"/>
      <c r="C359" s="216"/>
      <c r="D359" s="216"/>
      <c r="E359" s="217"/>
      <c r="F359" s="218">
        <f t="shared" si="37"/>
        <v>0</v>
      </c>
      <c r="G359" s="219">
        <f t="shared" si="38"/>
        <v>0</v>
      </c>
      <c r="H359" s="219">
        <f t="shared" si="39"/>
        <v>0</v>
      </c>
      <c r="I359" s="217"/>
      <c r="J359" s="220"/>
      <c r="K359" s="220"/>
      <c r="L359" s="221"/>
      <c r="M359" s="222">
        <f t="shared" si="40"/>
        <v>0</v>
      </c>
      <c r="N359" s="223"/>
      <c r="O359" s="224"/>
      <c r="P359" s="224"/>
      <c r="Q359" s="224"/>
      <c r="R359" s="224"/>
      <c r="S359" s="225"/>
      <c r="T359" s="226">
        <f t="shared" si="41"/>
        <v>0</v>
      </c>
      <c r="U359" s="227"/>
      <c r="V359" s="228" t="str">
        <f t="shared" si="42"/>
        <v>0</v>
      </c>
      <c r="W359" s="509"/>
      <c r="X359" s="229">
        <f t="shared" si="43"/>
        <v>0</v>
      </c>
    </row>
    <row r="360" spans="1:24" ht="18.75" customHeight="1">
      <c r="A360" s="516"/>
      <c r="B360" s="507"/>
      <c r="C360" s="216"/>
      <c r="D360" s="216"/>
      <c r="E360" s="217"/>
      <c r="F360" s="218">
        <f t="shared" si="37"/>
        <v>0</v>
      </c>
      <c r="G360" s="219">
        <f>E360/$G$15</f>
        <v>0</v>
      </c>
      <c r="H360" s="219">
        <f>G360/$H$15</f>
        <v>0</v>
      </c>
      <c r="I360" s="217"/>
      <c r="J360" s="220"/>
      <c r="K360" s="220"/>
      <c r="L360" s="232"/>
      <c r="M360" s="222">
        <f>L360/$M$15</f>
        <v>0</v>
      </c>
      <c r="N360" s="231"/>
      <c r="O360" s="231"/>
      <c r="P360" s="231"/>
      <c r="Q360" s="231"/>
      <c r="R360" s="231"/>
      <c r="S360" s="225"/>
      <c r="T360" s="226">
        <f>G360/$T$15</f>
        <v>0</v>
      </c>
      <c r="U360" s="227"/>
      <c r="V360" s="228" t="str">
        <f>IF(U360&lt;1,"0",IF(U360&lt;5,"2",IF(U360&gt;=5,"6")))</f>
        <v>0</v>
      </c>
      <c r="W360" s="510"/>
      <c r="X360" s="229">
        <f t="shared" si="43"/>
        <v>0</v>
      </c>
    </row>
    <row r="361" spans="1:24">
      <c r="A361" s="233"/>
      <c r="B361" s="234" t="s">
        <v>111</v>
      </c>
      <c r="C361" s="235"/>
      <c r="D361" s="236">
        <f>COUNTA(D302:D360)</f>
        <v>56</v>
      </c>
      <c r="E361" s="236">
        <f>SUM(E302:E360)</f>
        <v>11391</v>
      </c>
      <c r="F361" s="236">
        <f>SUM(F302:F360)</f>
        <v>2278.1999999999998</v>
      </c>
      <c r="G361" s="236">
        <f>SUM(G302:G360)</f>
        <v>6328.3333333333312</v>
      </c>
      <c r="H361" s="236">
        <f>MROUND(SUM(H302:H360),1)</f>
        <v>2</v>
      </c>
      <c r="I361" s="236">
        <f>COUNTA(I302:I360)</f>
        <v>2</v>
      </c>
      <c r="J361" s="236">
        <f>COUNTA(J302:J360)</f>
        <v>2</v>
      </c>
      <c r="K361" s="236">
        <f>COUNTA(K302:K360)</f>
        <v>0</v>
      </c>
      <c r="L361" s="236">
        <f>SUM(L302:L360)</f>
        <v>6328.333333333333</v>
      </c>
      <c r="M361" s="236">
        <f>SUM(M302:M360)</f>
        <v>126.56666666666666</v>
      </c>
      <c r="N361" s="237"/>
      <c r="O361" s="238">
        <f>COUNTIF(O302:O360, "YES")</f>
        <v>0</v>
      </c>
      <c r="P361" s="237"/>
      <c r="Q361" s="237"/>
      <c r="R361" s="237"/>
      <c r="S361" s="237"/>
      <c r="T361" s="236">
        <f>SUM(T302:T360)</f>
        <v>4.2188888888888894</v>
      </c>
      <c r="U361" s="236">
        <f>SUM(U302:U360)</f>
        <v>4.2188888888888894</v>
      </c>
      <c r="V361" s="236">
        <f t="array" ref="V361">SUM(ABS(V302:V360))</f>
        <v>4</v>
      </c>
      <c r="W361" s="238" t="str">
        <f>IF(W302&lt;0.2, "0", IF(W302&lt;=2, "2", IF(W302&gt;2, ROUND(W302,0))))</f>
        <v>2</v>
      </c>
      <c r="X361" s="236">
        <f>SUM(X302:X360)</f>
        <v>2</v>
      </c>
    </row>
    <row r="362" spans="1:24" ht="18.75" customHeight="1">
      <c r="A362" s="514">
        <v>7</v>
      </c>
      <c r="B362" s="505" t="s">
        <v>530</v>
      </c>
      <c r="C362" s="216"/>
      <c r="D362" s="358" t="s">
        <v>531</v>
      </c>
      <c r="E362" s="217">
        <v>27</v>
      </c>
      <c r="F362" s="218">
        <f t="shared" ref="F362:F404" si="44">E362/$F$15</f>
        <v>5.4</v>
      </c>
      <c r="G362" s="219">
        <f t="shared" ref="G362:G403" si="45">E362/$G$15</f>
        <v>15</v>
      </c>
      <c r="H362" s="219">
        <f t="shared" ref="H362:H403" si="46">G362/$H$15</f>
        <v>5.0000000000000001E-3</v>
      </c>
      <c r="I362" s="217" t="s">
        <v>532</v>
      </c>
      <c r="J362" s="217" t="s">
        <v>532</v>
      </c>
      <c r="K362" s="220"/>
      <c r="L362" s="221">
        <f>SUM(G362:G374)</f>
        <v>3698.333333333333</v>
      </c>
      <c r="M362" s="222">
        <f t="shared" ref="M362:M403" si="47">L362/$M$15</f>
        <v>73.966666666666654</v>
      </c>
      <c r="N362" s="223" t="s">
        <v>533</v>
      </c>
      <c r="O362" s="224" t="s">
        <v>12</v>
      </c>
      <c r="P362" s="224"/>
      <c r="Q362" s="224" t="s">
        <v>514</v>
      </c>
      <c r="R362" s="224"/>
      <c r="S362" s="225"/>
      <c r="T362" s="226">
        <f t="shared" ref="T362:T403" si="48">G362/$T$15</f>
        <v>0.01</v>
      </c>
      <c r="U362" s="227">
        <f>SUM(T362:T374)</f>
        <v>2.4655555555555555</v>
      </c>
      <c r="V362" s="228" t="str">
        <f t="shared" ref="V362:V403" si="49">IF(U362&lt;1,"0",IF(U362&lt;5,"2",IF(U362&gt;=5,"6")))</f>
        <v>2</v>
      </c>
      <c r="W362" s="508">
        <f>J405/$W$15</f>
        <v>0.66666666666666663</v>
      </c>
      <c r="X362" s="229">
        <f t="shared" ref="X362:X404" si="50">V362/2</f>
        <v>1</v>
      </c>
    </row>
    <row r="363" spans="1:24" ht="18.75" customHeight="1">
      <c r="A363" s="515"/>
      <c r="B363" s="506"/>
      <c r="C363" s="216"/>
      <c r="D363" s="358" t="s">
        <v>534</v>
      </c>
      <c r="E363" s="217">
        <v>140</v>
      </c>
      <c r="F363" s="218">
        <f t="shared" si="44"/>
        <v>28</v>
      </c>
      <c r="G363" s="219">
        <f t="shared" si="45"/>
        <v>77.777777777777771</v>
      </c>
      <c r="H363" s="219">
        <f t="shared" si="46"/>
        <v>2.5925925925925925E-2</v>
      </c>
      <c r="I363" s="217"/>
      <c r="J363" s="220"/>
      <c r="K363" s="220"/>
      <c r="L363" s="221"/>
      <c r="M363" s="222">
        <f t="shared" si="47"/>
        <v>0</v>
      </c>
      <c r="N363" s="223"/>
      <c r="O363" s="224"/>
      <c r="P363" s="224"/>
      <c r="Q363" s="224"/>
      <c r="R363" s="224"/>
      <c r="S363" s="225"/>
      <c r="T363" s="226">
        <f t="shared" si="48"/>
        <v>5.185185185185185E-2</v>
      </c>
      <c r="U363" s="227"/>
      <c r="V363" s="228" t="str">
        <f t="shared" si="49"/>
        <v>0</v>
      </c>
      <c r="W363" s="509"/>
      <c r="X363" s="229">
        <f t="shared" si="50"/>
        <v>0</v>
      </c>
    </row>
    <row r="364" spans="1:24" ht="18.75" customHeight="1">
      <c r="A364" s="515"/>
      <c r="B364" s="506"/>
      <c r="C364" s="216"/>
      <c r="D364" s="358" t="s">
        <v>535</v>
      </c>
      <c r="E364" s="217">
        <v>140</v>
      </c>
      <c r="F364" s="218">
        <f t="shared" si="44"/>
        <v>28</v>
      </c>
      <c r="G364" s="219">
        <f t="shared" si="45"/>
        <v>77.777777777777771</v>
      </c>
      <c r="H364" s="219">
        <f t="shared" si="46"/>
        <v>2.5925925925925925E-2</v>
      </c>
      <c r="I364" s="217"/>
      <c r="J364" s="220"/>
      <c r="K364" s="220"/>
      <c r="L364" s="221"/>
      <c r="M364" s="222">
        <f t="shared" si="47"/>
        <v>0</v>
      </c>
      <c r="N364" s="223"/>
      <c r="O364" s="224"/>
      <c r="P364" s="224"/>
      <c r="Q364" s="224"/>
      <c r="R364" s="224"/>
      <c r="S364" s="225"/>
      <c r="T364" s="226">
        <f t="shared" si="48"/>
        <v>5.185185185185185E-2</v>
      </c>
      <c r="U364" s="227"/>
      <c r="V364" s="228" t="str">
        <f t="shared" si="49"/>
        <v>0</v>
      </c>
      <c r="W364" s="509"/>
      <c r="X364" s="229">
        <f t="shared" si="50"/>
        <v>0</v>
      </c>
    </row>
    <row r="365" spans="1:24" ht="18.75" customHeight="1">
      <c r="A365" s="515"/>
      <c r="B365" s="506"/>
      <c r="C365" s="216"/>
      <c r="D365" s="358" t="s">
        <v>536</v>
      </c>
      <c r="E365" s="217">
        <v>150</v>
      </c>
      <c r="F365" s="218">
        <f t="shared" si="44"/>
        <v>30</v>
      </c>
      <c r="G365" s="219">
        <f t="shared" si="45"/>
        <v>83.333333333333329</v>
      </c>
      <c r="H365" s="219">
        <f t="shared" si="46"/>
        <v>2.7777777777777776E-2</v>
      </c>
      <c r="I365" s="217"/>
      <c r="J365" s="220"/>
      <c r="K365" s="220"/>
      <c r="L365" s="221"/>
      <c r="M365" s="222">
        <f t="shared" si="47"/>
        <v>0</v>
      </c>
      <c r="N365" s="223"/>
      <c r="O365" s="224"/>
      <c r="P365" s="224"/>
      <c r="Q365" s="224"/>
      <c r="R365" s="224"/>
      <c r="S365" s="225"/>
      <c r="T365" s="226">
        <f t="shared" si="48"/>
        <v>5.5555555555555552E-2</v>
      </c>
      <c r="U365" s="227"/>
      <c r="V365" s="228" t="str">
        <f t="shared" si="49"/>
        <v>0</v>
      </c>
      <c r="W365" s="509"/>
      <c r="X365" s="229">
        <f t="shared" si="50"/>
        <v>0</v>
      </c>
    </row>
    <row r="366" spans="1:24" ht="18.75" customHeight="1">
      <c r="A366" s="515"/>
      <c r="B366" s="506"/>
      <c r="C366" s="216"/>
      <c r="D366" s="358" t="s">
        <v>537</v>
      </c>
      <c r="E366" s="217">
        <v>1000</v>
      </c>
      <c r="F366" s="218">
        <f t="shared" si="44"/>
        <v>200</v>
      </c>
      <c r="G366" s="219">
        <f t="shared" si="45"/>
        <v>555.55555555555554</v>
      </c>
      <c r="H366" s="219">
        <f t="shared" si="46"/>
        <v>0.18518518518518517</v>
      </c>
      <c r="I366" s="217"/>
      <c r="J366" s="220"/>
      <c r="K366" s="220"/>
      <c r="L366" s="221"/>
      <c r="M366" s="222">
        <f t="shared" si="47"/>
        <v>0</v>
      </c>
      <c r="N366" s="223"/>
      <c r="O366" s="224"/>
      <c r="P366" s="224"/>
      <c r="Q366" s="224"/>
      <c r="R366" s="224"/>
      <c r="S366" s="225"/>
      <c r="T366" s="226">
        <f t="shared" si="48"/>
        <v>0.37037037037037035</v>
      </c>
      <c r="U366" s="227"/>
      <c r="V366" s="228" t="str">
        <f t="shared" si="49"/>
        <v>0</v>
      </c>
      <c r="W366" s="509"/>
      <c r="X366" s="229">
        <f t="shared" si="50"/>
        <v>0</v>
      </c>
    </row>
    <row r="367" spans="1:24" ht="18.75" customHeight="1">
      <c r="A367" s="515"/>
      <c r="B367" s="506"/>
      <c r="C367" s="216"/>
      <c r="D367" s="358" t="s">
        <v>538</v>
      </c>
      <c r="E367" s="217">
        <v>300</v>
      </c>
      <c r="F367" s="218">
        <f t="shared" si="44"/>
        <v>60</v>
      </c>
      <c r="G367" s="219">
        <f t="shared" si="45"/>
        <v>166.66666666666666</v>
      </c>
      <c r="H367" s="219">
        <f t="shared" si="46"/>
        <v>5.5555555555555552E-2</v>
      </c>
      <c r="I367" s="217"/>
      <c r="J367" s="220"/>
      <c r="K367" s="220"/>
      <c r="L367" s="221"/>
      <c r="M367" s="222">
        <f t="shared" si="47"/>
        <v>0</v>
      </c>
      <c r="N367" s="223"/>
      <c r="O367" s="224"/>
      <c r="P367" s="224"/>
      <c r="Q367" s="224"/>
      <c r="R367" s="224"/>
      <c r="S367" s="225"/>
      <c r="T367" s="226">
        <f t="shared" si="48"/>
        <v>0.1111111111111111</v>
      </c>
      <c r="U367" s="227"/>
      <c r="V367" s="228" t="str">
        <f t="shared" si="49"/>
        <v>0</v>
      </c>
      <c r="W367" s="509"/>
      <c r="X367" s="229">
        <f t="shared" si="50"/>
        <v>0</v>
      </c>
    </row>
    <row r="368" spans="1:24" ht="18.75" customHeight="1">
      <c r="A368" s="515"/>
      <c r="B368" s="506"/>
      <c r="C368" s="216"/>
      <c r="D368" s="358" t="s">
        <v>539</v>
      </c>
      <c r="E368" s="217">
        <v>1000</v>
      </c>
      <c r="F368" s="218">
        <f t="shared" si="44"/>
        <v>200</v>
      </c>
      <c r="G368" s="219">
        <f t="shared" si="45"/>
        <v>555.55555555555554</v>
      </c>
      <c r="H368" s="219">
        <f t="shared" si="46"/>
        <v>0.18518518518518517</v>
      </c>
      <c r="I368" s="217"/>
      <c r="J368" s="220"/>
      <c r="K368" s="220"/>
      <c r="L368" s="221"/>
      <c r="M368" s="222">
        <f t="shared" si="47"/>
        <v>0</v>
      </c>
      <c r="N368" s="223"/>
      <c r="O368" s="224"/>
      <c r="P368" s="224"/>
      <c r="Q368" s="224"/>
      <c r="R368" s="224"/>
      <c r="S368" s="225"/>
      <c r="T368" s="226">
        <f t="shared" si="48"/>
        <v>0.37037037037037035</v>
      </c>
      <c r="U368" s="227"/>
      <c r="V368" s="228" t="str">
        <f t="shared" si="49"/>
        <v>0</v>
      </c>
      <c r="W368" s="509"/>
      <c r="X368" s="229">
        <f t="shared" si="50"/>
        <v>0</v>
      </c>
    </row>
    <row r="369" spans="1:24" ht="18.75" customHeight="1">
      <c r="A369" s="515"/>
      <c r="B369" s="506"/>
      <c r="C369" s="216"/>
      <c r="D369" s="358" t="s">
        <v>540</v>
      </c>
      <c r="E369" s="217">
        <v>2000</v>
      </c>
      <c r="F369" s="218">
        <f t="shared" si="44"/>
        <v>400</v>
      </c>
      <c r="G369" s="219">
        <f t="shared" si="45"/>
        <v>1111.1111111111111</v>
      </c>
      <c r="H369" s="219">
        <f t="shared" si="46"/>
        <v>0.37037037037037035</v>
      </c>
      <c r="I369" s="217"/>
      <c r="J369" s="220"/>
      <c r="K369" s="220"/>
      <c r="L369" s="221"/>
      <c r="M369" s="222">
        <f t="shared" si="47"/>
        <v>0</v>
      </c>
      <c r="N369" s="223"/>
      <c r="O369" s="224"/>
      <c r="P369" s="224"/>
      <c r="Q369" s="224"/>
      <c r="R369" s="224"/>
      <c r="S369" s="225"/>
      <c r="T369" s="226">
        <f t="shared" si="48"/>
        <v>0.7407407407407407</v>
      </c>
      <c r="U369" s="227"/>
      <c r="V369" s="228" t="str">
        <f t="shared" si="49"/>
        <v>0</v>
      </c>
      <c r="W369" s="509"/>
      <c r="X369" s="229">
        <f t="shared" si="50"/>
        <v>0</v>
      </c>
    </row>
    <row r="370" spans="1:24" ht="18.75" customHeight="1">
      <c r="A370" s="515"/>
      <c r="B370" s="506"/>
      <c r="C370" s="216"/>
      <c r="D370" s="358" t="s">
        <v>541</v>
      </c>
      <c r="E370" s="217">
        <v>200</v>
      </c>
      <c r="F370" s="218">
        <f t="shared" si="44"/>
        <v>40</v>
      </c>
      <c r="G370" s="219">
        <f t="shared" si="45"/>
        <v>111.11111111111111</v>
      </c>
      <c r="H370" s="219">
        <f t="shared" si="46"/>
        <v>3.7037037037037035E-2</v>
      </c>
      <c r="I370" s="217"/>
      <c r="J370" s="220"/>
      <c r="K370" s="220"/>
      <c r="L370" s="221"/>
      <c r="M370" s="222">
        <f t="shared" si="47"/>
        <v>0</v>
      </c>
      <c r="N370" s="223"/>
      <c r="O370" s="224"/>
      <c r="P370" s="224"/>
      <c r="Q370" s="224"/>
      <c r="R370" s="224"/>
      <c r="S370" s="225"/>
      <c r="T370" s="226">
        <f t="shared" si="48"/>
        <v>7.407407407407407E-2</v>
      </c>
      <c r="U370" s="227"/>
      <c r="V370" s="228" t="str">
        <f t="shared" si="49"/>
        <v>0</v>
      </c>
      <c r="W370" s="509"/>
      <c r="X370" s="229">
        <f t="shared" si="50"/>
        <v>0</v>
      </c>
    </row>
    <row r="371" spans="1:24" ht="18.75" customHeight="1">
      <c r="A371" s="515"/>
      <c r="B371" s="506"/>
      <c r="C371" s="216"/>
      <c r="D371" s="358" t="s">
        <v>542</v>
      </c>
      <c r="E371" s="217">
        <v>700</v>
      </c>
      <c r="F371" s="218">
        <f t="shared" si="44"/>
        <v>140</v>
      </c>
      <c r="G371" s="219">
        <f t="shared" si="45"/>
        <v>388.88888888888886</v>
      </c>
      <c r="H371" s="219">
        <f t="shared" si="46"/>
        <v>0.12962962962962962</v>
      </c>
      <c r="I371" s="217"/>
      <c r="J371" s="220"/>
      <c r="K371" s="220"/>
      <c r="L371" s="221"/>
      <c r="M371" s="222">
        <f t="shared" si="47"/>
        <v>0</v>
      </c>
      <c r="N371" s="223"/>
      <c r="O371" s="224"/>
      <c r="P371" s="224"/>
      <c r="Q371" s="224"/>
      <c r="R371" s="224"/>
      <c r="S371" s="225"/>
      <c r="T371" s="226">
        <f t="shared" si="48"/>
        <v>0.25925925925925924</v>
      </c>
      <c r="U371" s="227"/>
      <c r="V371" s="228" t="str">
        <f t="shared" si="49"/>
        <v>0</v>
      </c>
      <c r="W371" s="509"/>
      <c r="X371" s="229">
        <f t="shared" si="50"/>
        <v>0</v>
      </c>
    </row>
    <row r="372" spans="1:24" ht="18.75" customHeight="1">
      <c r="A372" s="515"/>
      <c r="B372" s="506"/>
      <c r="C372" s="216"/>
      <c r="D372" s="358" t="s">
        <v>543</v>
      </c>
      <c r="E372" s="217">
        <v>100</v>
      </c>
      <c r="F372" s="218">
        <f t="shared" si="44"/>
        <v>20</v>
      </c>
      <c r="G372" s="219">
        <f t="shared" si="45"/>
        <v>55.555555555555557</v>
      </c>
      <c r="H372" s="219">
        <f t="shared" si="46"/>
        <v>1.8518518518518517E-2</v>
      </c>
      <c r="I372" s="217"/>
      <c r="J372" s="220"/>
      <c r="K372" s="220"/>
      <c r="L372" s="221"/>
      <c r="M372" s="222">
        <f t="shared" si="47"/>
        <v>0</v>
      </c>
      <c r="N372" s="223"/>
      <c r="O372" s="224"/>
      <c r="P372" s="224"/>
      <c r="Q372" s="224"/>
      <c r="R372" s="224"/>
      <c r="S372" s="225"/>
      <c r="T372" s="226">
        <f t="shared" si="48"/>
        <v>3.7037037037037035E-2</v>
      </c>
      <c r="U372" s="227"/>
      <c r="V372" s="228" t="str">
        <f t="shared" si="49"/>
        <v>0</v>
      </c>
      <c r="W372" s="509"/>
      <c r="X372" s="229">
        <f t="shared" si="50"/>
        <v>0</v>
      </c>
    </row>
    <row r="373" spans="1:24" ht="18.75" customHeight="1">
      <c r="A373" s="515"/>
      <c r="B373" s="506"/>
      <c r="C373" s="216"/>
      <c r="D373" s="358" t="s">
        <v>544</v>
      </c>
      <c r="E373" s="217">
        <v>400</v>
      </c>
      <c r="F373" s="218">
        <f t="shared" si="44"/>
        <v>80</v>
      </c>
      <c r="G373" s="219">
        <f t="shared" si="45"/>
        <v>222.22222222222223</v>
      </c>
      <c r="H373" s="219">
        <f t="shared" si="46"/>
        <v>7.407407407407407E-2</v>
      </c>
      <c r="I373" s="217"/>
      <c r="J373" s="220"/>
      <c r="K373" s="220"/>
      <c r="L373" s="221"/>
      <c r="M373" s="222">
        <f t="shared" si="47"/>
        <v>0</v>
      </c>
      <c r="N373" s="223"/>
      <c r="O373" s="224"/>
      <c r="P373" s="224"/>
      <c r="Q373" s="224"/>
      <c r="R373" s="224"/>
      <c r="S373" s="225"/>
      <c r="T373" s="226">
        <f t="shared" si="48"/>
        <v>0.14814814814814814</v>
      </c>
      <c r="U373" s="227"/>
      <c r="V373" s="228" t="str">
        <f t="shared" si="49"/>
        <v>0</v>
      </c>
      <c r="W373" s="509"/>
      <c r="X373" s="229">
        <f t="shared" si="50"/>
        <v>0</v>
      </c>
    </row>
    <row r="374" spans="1:24" ht="18.75" customHeight="1">
      <c r="A374" s="515"/>
      <c r="B374" s="506"/>
      <c r="C374" s="216"/>
      <c r="D374" s="358" t="s">
        <v>545</v>
      </c>
      <c r="E374" s="217">
        <v>500</v>
      </c>
      <c r="F374" s="218">
        <f t="shared" si="44"/>
        <v>100</v>
      </c>
      <c r="G374" s="219">
        <f t="shared" si="45"/>
        <v>277.77777777777777</v>
      </c>
      <c r="H374" s="219">
        <f t="shared" si="46"/>
        <v>9.2592592592592587E-2</v>
      </c>
      <c r="I374" s="217"/>
      <c r="J374" s="220"/>
      <c r="K374" s="220"/>
      <c r="L374" s="221"/>
      <c r="M374" s="222">
        <f t="shared" si="47"/>
        <v>0</v>
      </c>
      <c r="N374" s="223"/>
      <c r="O374" s="224"/>
      <c r="P374" s="224"/>
      <c r="Q374" s="224"/>
      <c r="R374" s="224"/>
      <c r="S374" s="225"/>
      <c r="T374" s="226">
        <f t="shared" si="48"/>
        <v>0.18518518518518517</v>
      </c>
      <c r="U374" s="227"/>
      <c r="V374" s="228" t="str">
        <f t="shared" si="49"/>
        <v>0</v>
      </c>
      <c r="W374" s="509"/>
      <c r="X374" s="229">
        <f t="shared" si="50"/>
        <v>0</v>
      </c>
    </row>
    <row r="375" spans="1:24" ht="18.75" customHeight="1">
      <c r="A375" s="515"/>
      <c r="B375" s="506"/>
      <c r="C375" s="216"/>
      <c r="D375" s="216"/>
      <c r="E375" s="217"/>
      <c r="F375" s="218">
        <f t="shared" si="44"/>
        <v>0</v>
      </c>
      <c r="G375" s="219">
        <f>E375/$G$15</f>
        <v>0</v>
      </c>
      <c r="H375" s="219">
        <f>G375/$H$15</f>
        <v>0</v>
      </c>
      <c r="I375" s="217"/>
      <c r="J375" s="220"/>
      <c r="K375" s="220"/>
      <c r="L375" s="221"/>
      <c r="M375" s="222">
        <f>L375/$M$15</f>
        <v>0</v>
      </c>
      <c r="N375" s="223"/>
      <c r="O375" s="224"/>
      <c r="P375" s="224"/>
      <c r="Q375" s="224"/>
      <c r="R375" s="224"/>
      <c r="S375" s="225"/>
      <c r="T375" s="226">
        <f>G375/$T$15</f>
        <v>0</v>
      </c>
      <c r="U375" s="227"/>
      <c r="V375" s="228" t="str">
        <f>IF(U375&lt;1,"0",IF(U375&lt;5,"2",IF(U375&gt;=5,"6")))</f>
        <v>0</v>
      </c>
      <c r="W375" s="509"/>
      <c r="X375" s="229">
        <f t="shared" si="50"/>
        <v>0</v>
      </c>
    </row>
    <row r="376" spans="1:24" ht="18.75" customHeight="1">
      <c r="A376" s="515"/>
      <c r="B376" s="506"/>
      <c r="C376" s="216"/>
      <c r="D376" s="358" t="s">
        <v>546</v>
      </c>
      <c r="E376" s="217">
        <v>250</v>
      </c>
      <c r="F376" s="218">
        <f t="shared" si="44"/>
        <v>50</v>
      </c>
      <c r="G376" s="219">
        <f t="shared" si="45"/>
        <v>138.88888888888889</v>
      </c>
      <c r="H376" s="219">
        <f t="shared" si="46"/>
        <v>4.6296296296296294E-2</v>
      </c>
      <c r="I376" s="217"/>
      <c r="J376" s="220"/>
      <c r="K376" s="220"/>
      <c r="L376" s="221"/>
      <c r="M376" s="222">
        <f t="shared" si="47"/>
        <v>0</v>
      </c>
      <c r="N376" s="223"/>
      <c r="O376" s="224"/>
      <c r="P376" s="224"/>
      <c r="Q376" s="224"/>
      <c r="R376" s="224"/>
      <c r="S376" s="225"/>
      <c r="T376" s="226">
        <f t="shared" si="48"/>
        <v>9.2592592592592587E-2</v>
      </c>
      <c r="U376" s="227"/>
      <c r="V376" s="228" t="str">
        <f t="shared" si="49"/>
        <v>0</v>
      </c>
      <c r="W376" s="509"/>
      <c r="X376" s="229">
        <f t="shared" si="50"/>
        <v>0</v>
      </c>
    </row>
    <row r="377" spans="1:24" ht="18.75" customHeight="1">
      <c r="A377" s="515"/>
      <c r="B377" s="506"/>
      <c r="C377" s="216"/>
      <c r="D377" s="358" t="s">
        <v>547</v>
      </c>
      <c r="E377" s="217">
        <v>20</v>
      </c>
      <c r="F377" s="218">
        <f t="shared" si="44"/>
        <v>4</v>
      </c>
      <c r="G377" s="219">
        <f t="shared" si="45"/>
        <v>11.111111111111111</v>
      </c>
      <c r="H377" s="219">
        <f t="shared" si="46"/>
        <v>3.7037037037037034E-3</v>
      </c>
      <c r="I377" s="217"/>
      <c r="J377" s="220"/>
      <c r="K377" s="220"/>
      <c r="L377" s="221"/>
      <c r="M377" s="222">
        <f t="shared" si="47"/>
        <v>0</v>
      </c>
      <c r="N377" s="223"/>
      <c r="O377" s="224"/>
      <c r="P377" s="224"/>
      <c r="Q377" s="224"/>
      <c r="R377" s="224"/>
      <c r="S377" s="225"/>
      <c r="T377" s="226">
        <f t="shared" si="48"/>
        <v>7.4074074074074068E-3</v>
      </c>
      <c r="U377" s="227"/>
      <c r="V377" s="228" t="str">
        <f t="shared" si="49"/>
        <v>0</v>
      </c>
      <c r="W377" s="509"/>
      <c r="X377" s="229">
        <f t="shared" si="50"/>
        <v>0</v>
      </c>
    </row>
    <row r="378" spans="1:24" ht="18.75" customHeight="1">
      <c r="A378" s="515"/>
      <c r="B378" s="506"/>
      <c r="C378" s="216"/>
      <c r="D378" s="358" t="s">
        <v>548</v>
      </c>
      <c r="E378" s="217">
        <v>30</v>
      </c>
      <c r="F378" s="218">
        <f t="shared" si="44"/>
        <v>6</v>
      </c>
      <c r="G378" s="219">
        <f t="shared" si="45"/>
        <v>16.666666666666668</v>
      </c>
      <c r="H378" s="219">
        <f t="shared" si="46"/>
        <v>5.5555555555555558E-3</v>
      </c>
      <c r="I378" s="217"/>
      <c r="J378" s="220"/>
      <c r="K378" s="220"/>
      <c r="L378" s="221"/>
      <c r="M378" s="222">
        <f t="shared" si="47"/>
        <v>0</v>
      </c>
      <c r="N378" s="223"/>
      <c r="O378" s="224"/>
      <c r="P378" s="224"/>
      <c r="Q378" s="224"/>
      <c r="R378" s="224"/>
      <c r="S378" s="225"/>
      <c r="T378" s="226">
        <f t="shared" si="48"/>
        <v>1.1111111111111112E-2</v>
      </c>
      <c r="U378" s="227"/>
      <c r="V378" s="228" t="str">
        <f t="shared" si="49"/>
        <v>0</v>
      </c>
      <c r="W378" s="509"/>
      <c r="X378" s="229">
        <f t="shared" si="50"/>
        <v>0</v>
      </c>
    </row>
    <row r="379" spans="1:24" ht="18.75" customHeight="1">
      <c r="A379" s="515"/>
      <c r="B379" s="506"/>
      <c r="C379" s="216"/>
      <c r="D379" s="358" t="s">
        <v>549</v>
      </c>
      <c r="E379" s="217">
        <v>30</v>
      </c>
      <c r="F379" s="218">
        <f t="shared" si="44"/>
        <v>6</v>
      </c>
      <c r="G379" s="219">
        <f t="shared" si="45"/>
        <v>16.666666666666668</v>
      </c>
      <c r="H379" s="219">
        <f t="shared" si="46"/>
        <v>5.5555555555555558E-3</v>
      </c>
      <c r="I379" s="217"/>
      <c r="J379" s="220"/>
      <c r="K379" s="220"/>
      <c r="L379" s="221"/>
      <c r="M379" s="222">
        <f t="shared" si="47"/>
        <v>0</v>
      </c>
      <c r="N379" s="223"/>
      <c r="O379" s="224"/>
      <c r="P379" s="224"/>
      <c r="Q379" s="224"/>
      <c r="R379" s="224"/>
      <c r="S379" s="225"/>
      <c r="T379" s="226">
        <f t="shared" si="48"/>
        <v>1.1111111111111112E-2</v>
      </c>
      <c r="U379" s="227"/>
      <c r="V379" s="228" t="str">
        <f t="shared" si="49"/>
        <v>0</v>
      </c>
      <c r="W379" s="509"/>
      <c r="X379" s="229">
        <f t="shared" si="50"/>
        <v>0</v>
      </c>
    </row>
    <row r="380" spans="1:24" ht="18.75" customHeight="1">
      <c r="A380" s="515"/>
      <c r="B380" s="506"/>
      <c r="C380" s="216"/>
      <c r="D380" s="358" t="s">
        <v>550</v>
      </c>
      <c r="E380" s="217">
        <v>150</v>
      </c>
      <c r="F380" s="218">
        <f t="shared" si="44"/>
        <v>30</v>
      </c>
      <c r="G380" s="219">
        <f t="shared" si="45"/>
        <v>83.333333333333329</v>
      </c>
      <c r="H380" s="219">
        <f t="shared" si="46"/>
        <v>2.7777777777777776E-2</v>
      </c>
      <c r="I380" s="217"/>
      <c r="J380" s="220"/>
      <c r="K380" s="220"/>
      <c r="L380" s="221"/>
      <c r="M380" s="222">
        <f t="shared" si="47"/>
        <v>0</v>
      </c>
      <c r="N380" s="223"/>
      <c r="O380" s="224"/>
      <c r="P380" s="224"/>
      <c r="Q380" s="224"/>
      <c r="R380" s="224"/>
      <c r="S380" s="225"/>
      <c r="T380" s="226">
        <f t="shared" si="48"/>
        <v>5.5555555555555552E-2</v>
      </c>
      <c r="U380" s="227"/>
      <c r="V380" s="228" t="str">
        <f t="shared" si="49"/>
        <v>0</v>
      </c>
      <c r="W380" s="509"/>
      <c r="X380" s="229">
        <f t="shared" si="50"/>
        <v>0</v>
      </c>
    </row>
    <row r="381" spans="1:24" ht="18.75" customHeight="1">
      <c r="A381" s="515"/>
      <c r="B381" s="506"/>
      <c r="C381" s="216"/>
      <c r="D381" s="358" t="s">
        <v>551</v>
      </c>
      <c r="E381" s="217">
        <v>50</v>
      </c>
      <c r="F381" s="218">
        <f t="shared" si="44"/>
        <v>10</v>
      </c>
      <c r="G381" s="219">
        <f t="shared" si="45"/>
        <v>27.777777777777779</v>
      </c>
      <c r="H381" s="219">
        <f t="shared" si="46"/>
        <v>9.2592592592592587E-3</v>
      </c>
      <c r="I381" s="217"/>
      <c r="J381" s="220"/>
      <c r="K381" s="220"/>
      <c r="L381" s="221"/>
      <c r="M381" s="222">
        <f t="shared" si="47"/>
        <v>0</v>
      </c>
      <c r="N381" s="223"/>
      <c r="O381" s="224"/>
      <c r="P381" s="224"/>
      <c r="Q381" s="224"/>
      <c r="R381" s="224"/>
      <c r="S381" s="225"/>
      <c r="T381" s="226">
        <f t="shared" si="48"/>
        <v>1.8518518518518517E-2</v>
      </c>
      <c r="U381" s="227"/>
      <c r="V381" s="228" t="str">
        <f t="shared" si="49"/>
        <v>0</v>
      </c>
      <c r="W381" s="509"/>
      <c r="X381" s="229">
        <f t="shared" si="50"/>
        <v>0</v>
      </c>
    </row>
    <row r="382" spans="1:24" ht="18.75" customHeight="1">
      <c r="A382" s="515"/>
      <c r="B382" s="506"/>
      <c r="C382" s="216"/>
      <c r="D382" s="358" t="s">
        <v>552</v>
      </c>
      <c r="E382" s="217">
        <v>100</v>
      </c>
      <c r="F382" s="218">
        <f t="shared" si="44"/>
        <v>20</v>
      </c>
      <c r="G382" s="219">
        <f t="shared" si="45"/>
        <v>55.555555555555557</v>
      </c>
      <c r="H382" s="219">
        <f t="shared" si="46"/>
        <v>1.8518518518518517E-2</v>
      </c>
      <c r="I382" s="217"/>
      <c r="J382" s="220"/>
      <c r="K382" s="220"/>
      <c r="L382" s="221"/>
      <c r="M382" s="222">
        <f t="shared" si="47"/>
        <v>0</v>
      </c>
      <c r="N382" s="223"/>
      <c r="O382" s="224"/>
      <c r="P382" s="224"/>
      <c r="Q382" s="224"/>
      <c r="R382" s="224"/>
      <c r="S382" s="225"/>
      <c r="T382" s="226">
        <f t="shared" si="48"/>
        <v>3.7037037037037035E-2</v>
      </c>
      <c r="U382" s="227"/>
      <c r="V382" s="228" t="str">
        <f t="shared" si="49"/>
        <v>0</v>
      </c>
      <c r="W382" s="509"/>
      <c r="X382" s="229">
        <f t="shared" si="50"/>
        <v>0</v>
      </c>
    </row>
    <row r="383" spans="1:24" ht="18.75" customHeight="1">
      <c r="A383" s="515"/>
      <c r="B383" s="506"/>
      <c r="C383" s="216"/>
      <c r="D383" s="358" t="s">
        <v>553</v>
      </c>
      <c r="E383" s="217">
        <v>200</v>
      </c>
      <c r="F383" s="218">
        <f t="shared" si="44"/>
        <v>40</v>
      </c>
      <c r="G383" s="219">
        <f t="shared" si="45"/>
        <v>111.11111111111111</v>
      </c>
      <c r="H383" s="219">
        <f t="shared" si="46"/>
        <v>3.7037037037037035E-2</v>
      </c>
      <c r="I383" s="217"/>
      <c r="J383" s="220"/>
      <c r="K383" s="220"/>
      <c r="L383" s="221"/>
      <c r="M383" s="222">
        <f t="shared" si="47"/>
        <v>0</v>
      </c>
      <c r="N383" s="223"/>
      <c r="O383" s="224"/>
      <c r="P383" s="224"/>
      <c r="Q383" s="224"/>
      <c r="R383" s="224"/>
      <c r="S383" s="225"/>
      <c r="T383" s="226">
        <f t="shared" si="48"/>
        <v>7.407407407407407E-2</v>
      </c>
      <c r="U383" s="227"/>
      <c r="V383" s="228" t="str">
        <f t="shared" si="49"/>
        <v>0</v>
      </c>
      <c r="W383" s="509"/>
      <c r="X383" s="229">
        <f t="shared" si="50"/>
        <v>0</v>
      </c>
    </row>
    <row r="384" spans="1:24" ht="18.75" customHeight="1">
      <c r="A384" s="515"/>
      <c r="B384" s="506"/>
      <c r="C384" s="216"/>
      <c r="D384" s="358" t="s">
        <v>554</v>
      </c>
      <c r="E384" s="217">
        <v>20</v>
      </c>
      <c r="F384" s="218">
        <f t="shared" si="44"/>
        <v>4</v>
      </c>
      <c r="G384" s="219">
        <f t="shared" si="45"/>
        <v>11.111111111111111</v>
      </c>
      <c r="H384" s="219">
        <f t="shared" si="46"/>
        <v>3.7037037037037034E-3</v>
      </c>
      <c r="I384" s="217"/>
      <c r="J384" s="220"/>
      <c r="K384" s="220"/>
      <c r="L384" s="221"/>
      <c r="M384" s="222">
        <f t="shared" si="47"/>
        <v>0</v>
      </c>
      <c r="N384" s="223"/>
      <c r="O384" s="224"/>
      <c r="P384" s="224"/>
      <c r="Q384" s="224"/>
      <c r="R384" s="224"/>
      <c r="S384" s="225"/>
      <c r="T384" s="226">
        <f t="shared" si="48"/>
        <v>7.4074074074074068E-3</v>
      </c>
      <c r="U384" s="227"/>
      <c r="V384" s="228" t="str">
        <f t="shared" si="49"/>
        <v>0</v>
      </c>
      <c r="W384" s="509"/>
      <c r="X384" s="229">
        <f t="shared" si="50"/>
        <v>0</v>
      </c>
    </row>
    <row r="385" spans="1:24" ht="18.75" customHeight="1">
      <c r="A385" s="515"/>
      <c r="B385" s="506"/>
      <c r="C385" s="216"/>
      <c r="D385" s="358" t="s">
        <v>555</v>
      </c>
      <c r="E385" s="217">
        <v>20</v>
      </c>
      <c r="F385" s="218">
        <f t="shared" si="44"/>
        <v>4</v>
      </c>
      <c r="G385" s="219">
        <f t="shared" si="45"/>
        <v>11.111111111111111</v>
      </c>
      <c r="H385" s="219">
        <f t="shared" si="46"/>
        <v>3.7037037037037034E-3</v>
      </c>
      <c r="I385" s="217"/>
      <c r="J385" s="220"/>
      <c r="K385" s="220"/>
      <c r="L385" s="221"/>
      <c r="M385" s="222">
        <f t="shared" si="47"/>
        <v>0</v>
      </c>
      <c r="N385" s="223"/>
      <c r="O385" s="224"/>
      <c r="P385" s="224"/>
      <c r="Q385" s="224"/>
      <c r="R385" s="224"/>
      <c r="S385" s="225"/>
      <c r="T385" s="226">
        <f t="shared" si="48"/>
        <v>7.4074074074074068E-3</v>
      </c>
      <c r="U385" s="227"/>
      <c r="V385" s="228" t="str">
        <f t="shared" si="49"/>
        <v>0</v>
      </c>
      <c r="W385" s="509"/>
      <c r="X385" s="229">
        <f t="shared" si="50"/>
        <v>0</v>
      </c>
    </row>
    <row r="386" spans="1:24" ht="18.75" customHeight="1">
      <c r="A386" s="515"/>
      <c r="B386" s="506"/>
      <c r="C386" s="216"/>
      <c r="D386" s="358" t="s">
        <v>556</v>
      </c>
      <c r="E386" s="217">
        <v>100</v>
      </c>
      <c r="F386" s="218">
        <f t="shared" si="44"/>
        <v>20</v>
      </c>
      <c r="G386" s="219">
        <f t="shared" si="45"/>
        <v>55.555555555555557</v>
      </c>
      <c r="H386" s="219">
        <f t="shared" si="46"/>
        <v>1.8518518518518517E-2</v>
      </c>
      <c r="I386" s="217"/>
      <c r="J386" s="220"/>
      <c r="K386" s="220"/>
      <c r="L386" s="221"/>
      <c r="M386" s="222">
        <f t="shared" si="47"/>
        <v>0</v>
      </c>
      <c r="N386" s="223"/>
      <c r="O386" s="224"/>
      <c r="P386" s="224"/>
      <c r="Q386" s="224"/>
      <c r="R386" s="224"/>
      <c r="S386" s="225"/>
      <c r="T386" s="226">
        <f t="shared" si="48"/>
        <v>3.7037037037037035E-2</v>
      </c>
      <c r="U386" s="227"/>
      <c r="V386" s="228" t="str">
        <f t="shared" si="49"/>
        <v>0</v>
      </c>
      <c r="W386" s="509"/>
      <c r="X386" s="229">
        <f t="shared" si="50"/>
        <v>0</v>
      </c>
    </row>
    <row r="387" spans="1:24" ht="18.75" customHeight="1">
      <c r="A387" s="515"/>
      <c r="B387" s="506"/>
      <c r="C387" s="216"/>
      <c r="D387" s="358" t="s">
        <v>557</v>
      </c>
      <c r="E387" s="217">
        <v>500</v>
      </c>
      <c r="F387" s="218">
        <f t="shared" si="44"/>
        <v>100</v>
      </c>
      <c r="G387" s="219">
        <f t="shared" si="45"/>
        <v>277.77777777777777</v>
      </c>
      <c r="H387" s="219">
        <f t="shared" si="46"/>
        <v>9.2592592592592587E-2</v>
      </c>
      <c r="I387" s="217"/>
      <c r="J387" s="220"/>
      <c r="K387" s="220"/>
      <c r="L387" s="221"/>
      <c r="M387" s="222">
        <f t="shared" si="47"/>
        <v>0</v>
      </c>
      <c r="N387" s="223"/>
      <c r="O387" s="224"/>
      <c r="P387" s="224"/>
      <c r="Q387" s="224"/>
      <c r="R387" s="224"/>
      <c r="S387" s="225"/>
      <c r="T387" s="226">
        <f t="shared" si="48"/>
        <v>0.18518518518518517</v>
      </c>
      <c r="U387" s="227"/>
      <c r="V387" s="228" t="str">
        <f t="shared" si="49"/>
        <v>0</v>
      </c>
      <c r="W387" s="509"/>
      <c r="X387" s="229">
        <f t="shared" si="50"/>
        <v>0</v>
      </c>
    </row>
    <row r="388" spans="1:24" ht="18.75" customHeight="1">
      <c r="A388" s="515"/>
      <c r="B388" s="506"/>
      <c r="C388" s="216"/>
      <c r="D388" s="358" t="s">
        <v>558</v>
      </c>
      <c r="E388" s="217">
        <v>25</v>
      </c>
      <c r="F388" s="218">
        <f t="shared" si="44"/>
        <v>5</v>
      </c>
      <c r="G388" s="219">
        <f t="shared" si="45"/>
        <v>13.888888888888889</v>
      </c>
      <c r="H388" s="219">
        <f t="shared" si="46"/>
        <v>4.6296296296296294E-3</v>
      </c>
      <c r="I388" s="217"/>
      <c r="J388" s="220"/>
      <c r="K388" s="220"/>
      <c r="L388" s="221"/>
      <c r="M388" s="222">
        <f t="shared" si="47"/>
        <v>0</v>
      </c>
      <c r="N388" s="223"/>
      <c r="O388" s="224"/>
      <c r="P388" s="224"/>
      <c r="Q388" s="224"/>
      <c r="R388" s="224"/>
      <c r="S388" s="225"/>
      <c r="T388" s="226">
        <f t="shared" si="48"/>
        <v>9.2592592592592587E-3</v>
      </c>
      <c r="U388" s="227"/>
      <c r="V388" s="228" t="str">
        <f t="shared" si="49"/>
        <v>0</v>
      </c>
      <c r="W388" s="509"/>
      <c r="X388" s="229">
        <f t="shared" si="50"/>
        <v>0</v>
      </c>
    </row>
    <row r="389" spans="1:24" ht="18.75" customHeight="1">
      <c r="A389" s="515"/>
      <c r="B389" s="506"/>
      <c r="C389" s="216"/>
      <c r="D389" s="358" t="s">
        <v>559</v>
      </c>
      <c r="E389" s="217">
        <v>2000</v>
      </c>
      <c r="F389" s="218">
        <f t="shared" si="44"/>
        <v>400</v>
      </c>
      <c r="G389" s="219">
        <f t="shared" si="45"/>
        <v>1111.1111111111111</v>
      </c>
      <c r="H389" s="219">
        <f t="shared" si="46"/>
        <v>0.37037037037037035</v>
      </c>
      <c r="I389" s="217"/>
      <c r="J389" s="220" t="s">
        <v>560</v>
      </c>
      <c r="K389" s="220"/>
      <c r="L389" s="221">
        <f>SUM(G376:G402)</f>
        <v>3787.2222222222222</v>
      </c>
      <c r="M389" s="222">
        <f t="shared" si="47"/>
        <v>75.74444444444444</v>
      </c>
      <c r="N389" s="223" t="s">
        <v>561</v>
      </c>
      <c r="O389" s="224" t="s">
        <v>12</v>
      </c>
      <c r="P389" s="224"/>
      <c r="Q389" s="224" t="s">
        <v>514</v>
      </c>
      <c r="R389" s="224"/>
      <c r="S389" s="225"/>
      <c r="T389" s="226">
        <f t="shared" si="48"/>
        <v>0.7407407407407407</v>
      </c>
      <c r="U389" s="227">
        <f>SUM(T376:T402)</f>
        <v>2.5248148148148144</v>
      </c>
      <c r="V389" s="228" t="str">
        <f t="shared" si="49"/>
        <v>2</v>
      </c>
      <c r="W389" s="509"/>
      <c r="X389" s="229">
        <f t="shared" si="50"/>
        <v>1</v>
      </c>
    </row>
    <row r="390" spans="1:24" ht="18.75" customHeight="1">
      <c r="A390" s="515"/>
      <c r="B390" s="506"/>
      <c r="C390" s="216"/>
      <c r="D390" s="358" t="s">
        <v>562</v>
      </c>
      <c r="E390" s="217">
        <v>100</v>
      </c>
      <c r="F390" s="218">
        <f t="shared" si="44"/>
        <v>20</v>
      </c>
      <c r="G390" s="219">
        <f t="shared" si="45"/>
        <v>55.555555555555557</v>
      </c>
      <c r="H390" s="219">
        <f t="shared" si="46"/>
        <v>1.8518518518518517E-2</v>
      </c>
      <c r="I390" s="217"/>
      <c r="J390" s="220"/>
      <c r="K390" s="220"/>
      <c r="L390" s="221"/>
      <c r="M390" s="222">
        <f t="shared" si="47"/>
        <v>0</v>
      </c>
      <c r="N390" s="223"/>
      <c r="O390" s="224"/>
      <c r="P390" s="224"/>
      <c r="Q390" s="224"/>
      <c r="R390" s="224"/>
      <c r="S390" s="225"/>
      <c r="T390" s="226">
        <f t="shared" si="48"/>
        <v>3.7037037037037035E-2</v>
      </c>
      <c r="U390" s="227"/>
      <c r="V390" s="228" t="str">
        <f t="shared" si="49"/>
        <v>0</v>
      </c>
      <c r="W390" s="509"/>
      <c r="X390" s="229">
        <f t="shared" si="50"/>
        <v>0</v>
      </c>
    </row>
    <row r="391" spans="1:24" ht="18.75" customHeight="1">
      <c r="A391" s="515"/>
      <c r="B391" s="506"/>
      <c r="C391" s="216"/>
      <c r="D391" s="358" t="s">
        <v>563</v>
      </c>
      <c r="E391" s="217">
        <v>15</v>
      </c>
      <c r="F391" s="218">
        <f t="shared" si="44"/>
        <v>3</v>
      </c>
      <c r="G391" s="219">
        <f t="shared" si="45"/>
        <v>8.3333333333333339</v>
      </c>
      <c r="H391" s="219">
        <f t="shared" si="46"/>
        <v>2.7777777777777779E-3</v>
      </c>
      <c r="I391" s="217"/>
      <c r="J391" s="220"/>
      <c r="K391" s="220"/>
      <c r="L391" s="221"/>
      <c r="M391" s="222">
        <f t="shared" si="47"/>
        <v>0</v>
      </c>
      <c r="N391" s="223"/>
      <c r="O391" s="224"/>
      <c r="P391" s="224"/>
      <c r="Q391" s="224"/>
      <c r="R391" s="224"/>
      <c r="S391" s="225"/>
      <c r="T391" s="226">
        <f t="shared" si="48"/>
        <v>5.5555555555555558E-3</v>
      </c>
      <c r="U391" s="227"/>
      <c r="V391" s="228" t="str">
        <f t="shared" si="49"/>
        <v>0</v>
      </c>
      <c r="W391" s="509"/>
      <c r="X391" s="229">
        <f t="shared" si="50"/>
        <v>0</v>
      </c>
    </row>
    <row r="392" spans="1:24" ht="18.75" customHeight="1">
      <c r="A392" s="515"/>
      <c r="B392" s="506"/>
      <c r="C392" s="216"/>
      <c r="D392" s="358" t="s">
        <v>564</v>
      </c>
      <c r="E392" s="217">
        <v>60</v>
      </c>
      <c r="F392" s="218">
        <f t="shared" si="44"/>
        <v>12</v>
      </c>
      <c r="G392" s="219">
        <f t="shared" si="45"/>
        <v>33.333333333333336</v>
      </c>
      <c r="H392" s="219">
        <f t="shared" si="46"/>
        <v>1.1111111111111112E-2</v>
      </c>
      <c r="I392" s="217"/>
      <c r="J392" s="220"/>
      <c r="K392" s="220"/>
      <c r="L392" s="221"/>
      <c r="M392" s="222">
        <f t="shared" si="47"/>
        <v>0</v>
      </c>
      <c r="N392" s="223"/>
      <c r="O392" s="224"/>
      <c r="P392" s="224"/>
      <c r="Q392" s="224"/>
      <c r="R392" s="224"/>
      <c r="S392" s="225"/>
      <c r="T392" s="226">
        <f t="shared" si="48"/>
        <v>2.2222222222222223E-2</v>
      </c>
      <c r="U392" s="227"/>
      <c r="V392" s="228" t="str">
        <f t="shared" si="49"/>
        <v>0</v>
      </c>
      <c r="W392" s="509"/>
      <c r="X392" s="229">
        <f t="shared" si="50"/>
        <v>0</v>
      </c>
    </row>
    <row r="393" spans="1:24" ht="18.75" customHeight="1">
      <c r="A393" s="515"/>
      <c r="B393" s="506"/>
      <c r="C393" s="216"/>
      <c r="D393" s="358" t="s">
        <v>565</v>
      </c>
      <c r="E393" s="217">
        <v>27</v>
      </c>
      <c r="F393" s="218">
        <f t="shared" si="44"/>
        <v>5.4</v>
      </c>
      <c r="G393" s="219">
        <f t="shared" si="45"/>
        <v>15</v>
      </c>
      <c r="H393" s="219">
        <f t="shared" si="46"/>
        <v>5.0000000000000001E-3</v>
      </c>
      <c r="I393" s="217"/>
      <c r="J393" s="220"/>
      <c r="K393" s="220"/>
      <c r="L393" s="221"/>
      <c r="M393" s="222">
        <f t="shared" si="47"/>
        <v>0</v>
      </c>
      <c r="N393" s="223"/>
      <c r="O393" s="224"/>
      <c r="P393" s="224"/>
      <c r="Q393" s="224"/>
      <c r="R393" s="224"/>
      <c r="S393" s="225"/>
      <c r="T393" s="226">
        <f t="shared" si="48"/>
        <v>0.01</v>
      </c>
      <c r="U393" s="227"/>
      <c r="V393" s="228" t="str">
        <f t="shared" si="49"/>
        <v>0</v>
      </c>
      <c r="W393" s="509"/>
      <c r="X393" s="229">
        <f t="shared" si="50"/>
        <v>0</v>
      </c>
    </row>
    <row r="394" spans="1:24" ht="18.75" customHeight="1">
      <c r="A394" s="515"/>
      <c r="B394" s="506"/>
      <c r="C394" s="216"/>
      <c r="D394" s="358" t="s">
        <v>566</v>
      </c>
      <c r="E394" s="217">
        <v>200</v>
      </c>
      <c r="F394" s="218">
        <f t="shared" si="44"/>
        <v>40</v>
      </c>
      <c r="G394" s="219">
        <f t="shared" si="45"/>
        <v>111.11111111111111</v>
      </c>
      <c r="H394" s="219">
        <f t="shared" si="46"/>
        <v>3.7037037037037035E-2</v>
      </c>
      <c r="I394" s="217"/>
      <c r="J394" s="220"/>
      <c r="K394" s="220"/>
      <c r="L394" s="221"/>
      <c r="M394" s="222">
        <f t="shared" si="47"/>
        <v>0</v>
      </c>
      <c r="N394" s="223"/>
      <c r="O394" s="224"/>
      <c r="P394" s="224"/>
      <c r="Q394" s="224"/>
      <c r="R394" s="224"/>
      <c r="S394" s="225"/>
      <c r="T394" s="226">
        <f t="shared" si="48"/>
        <v>7.407407407407407E-2</v>
      </c>
      <c r="U394" s="227"/>
      <c r="V394" s="228" t="str">
        <f t="shared" si="49"/>
        <v>0</v>
      </c>
      <c r="W394" s="509"/>
      <c r="X394" s="229">
        <f t="shared" si="50"/>
        <v>0</v>
      </c>
    </row>
    <row r="395" spans="1:24" ht="18.75" customHeight="1">
      <c r="A395" s="515"/>
      <c r="B395" s="506"/>
      <c r="C395" s="216"/>
      <c r="D395" s="358" t="s">
        <v>567</v>
      </c>
      <c r="E395" s="217">
        <v>700</v>
      </c>
      <c r="F395" s="218">
        <f t="shared" si="44"/>
        <v>140</v>
      </c>
      <c r="G395" s="219">
        <f t="shared" si="45"/>
        <v>388.88888888888886</v>
      </c>
      <c r="H395" s="219">
        <f t="shared" si="46"/>
        <v>0.12962962962962962</v>
      </c>
      <c r="I395" s="217"/>
      <c r="J395" s="220"/>
      <c r="K395" s="220"/>
      <c r="L395" s="221"/>
      <c r="M395" s="222">
        <f t="shared" si="47"/>
        <v>0</v>
      </c>
      <c r="N395" s="223"/>
      <c r="O395" s="224"/>
      <c r="P395" s="224"/>
      <c r="Q395" s="224"/>
      <c r="R395" s="224"/>
      <c r="S395" s="225"/>
      <c r="T395" s="226">
        <f t="shared" si="48"/>
        <v>0.25925925925925924</v>
      </c>
      <c r="U395" s="227"/>
      <c r="V395" s="228" t="str">
        <f t="shared" si="49"/>
        <v>0</v>
      </c>
      <c r="W395" s="509"/>
      <c r="X395" s="229">
        <f t="shared" si="50"/>
        <v>0</v>
      </c>
    </row>
    <row r="396" spans="1:24" ht="18.75" customHeight="1">
      <c r="A396" s="515"/>
      <c r="B396" s="506"/>
      <c r="C396" s="216"/>
      <c r="D396" s="358" t="s">
        <v>568</v>
      </c>
      <c r="E396" s="217">
        <v>10</v>
      </c>
      <c r="F396" s="218">
        <f t="shared" si="44"/>
        <v>2</v>
      </c>
      <c r="G396" s="219">
        <f t="shared" si="45"/>
        <v>5.5555555555555554</v>
      </c>
      <c r="H396" s="219">
        <f t="shared" si="46"/>
        <v>1.8518518518518517E-3</v>
      </c>
      <c r="I396" s="217"/>
      <c r="J396" s="220"/>
      <c r="K396" s="220"/>
      <c r="L396" s="221"/>
      <c r="M396" s="222">
        <f t="shared" si="47"/>
        <v>0</v>
      </c>
      <c r="N396" s="223"/>
      <c r="O396" s="224"/>
      <c r="P396" s="224"/>
      <c r="Q396" s="224"/>
      <c r="R396" s="224"/>
      <c r="S396" s="225"/>
      <c r="T396" s="226">
        <f t="shared" si="48"/>
        <v>3.7037037037037034E-3</v>
      </c>
      <c r="U396" s="227"/>
      <c r="V396" s="228" t="str">
        <f t="shared" si="49"/>
        <v>0</v>
      </c>
      <c r="W396" s="509"/>
      <c r="X396" s="229">
        <f t="shared" si="50"/>
        <v>0</v>
      </c>
    </row>
    <row r="397" spans="1:24" ht="18.75" customHeight="1">
      <c r="A397" s="515"/>
      <c r="B397" s="506"/>
      <c r="C397" s="216"/>
      <c r="D397" s="358" t="s">
        <v>569</v>
      </c>
      <c r="E397" s="217">
        <v>1000</v>
      </c>
      <c r="F397" s="218">
        <f t="shared" si="44"/>
        <v>200</v>
      </c>
      <c r="G397" s="219">
        <f t="shared" si="45"/>
        <v>555.55555555555554</v>
      </c>
      <c r="H397" s="219">
        <f t="shared" si="46"/>
        <v>0.18518518518518517</v>
      </c>
      <c r="I397" s="217"/>
      <c r="J397" s="220"/>
      <c r="K397" s="220"/>
      <c r="L397" s="221"/>
      <c r="M397" s="222">
        <f t="shared" si="47"/>
        <v>0</v>
      </c>
      <c r="N397" s="223"/>
      <c r="O397" s="224"/>
      <c r="P397" s="224"/>
      <c r="Q397" s="224"/>
      <c r="R397" s="224"/>
      <c r="S397" s="225"/>
      <c r="T397" s="226">
        <f t="shared" si="48"/>
        <v>0.37037037037037035</v>
      </c>
      <c r="U397" s="227"/>
      <c r="V397" s="228" t="str">
        <f t="shared" si="49"/>
        <v>0</v>
      </c>
      <c r="W397" s="509"/>
      <c r="X397" s="229">
        <f t="shared" si="50"/>
        <v>0</v>
      </c>
    </row>
    <row r="398" spans="1:24" ht="18.75" customHeight="1">
      <c r="A398" s="515"/>
      <c r="B398" s="506"/>
      <c r="C398" s="216"/>
      <c r="D398" s="358" t="s">
        <v>570</v>
      </c>
      <c r="E398" s="217">
        <v>100</v>
      </c>
      <c r="F398" s="218">
        <f t="shared" si="44"/>
        <v>20</v>
      </c>
      <c r="G398" s="219">
        <f t="shared" si="45"/>
        <v>55.555555555555557</v>
      </c>
      <c r="H398" s="219">
        <f t="shared" si="46"/>
        <v>1.8518518518518517E-2</v>
      </c>
      <c r="I398" s="217"/>
      <c r="J398" s="220"/>
      <c r="K398" s="220"/>
      <c r="L398" s="221"/>
      <c r="M398" s="222">
        <f t="shared" si="47"/>
        <v>0</v>
      </c>
      <c r="N398" s="223"/>
      <c r="O398" s="224"/>
      <c r="P398" s="224"/>
      <c r="Q398" s="224"/>
      <c r="R398" s="224"/>
      <c r="S398" s="225"/>
      <c r="T398" s="226">
        <f t="shared" si="48"/>
        <v>3.7037037037037035E-2</v>
      </c>
      <c r="U398" s="227"/>
      <c r="V398" s="228" t="str">
        <f t="shared" si="49"/>
        <v>0</v>
      </c>
      <c r="W398" s="509"/>
      <c r="X398" s="229">
        <f t="shared" si="50"/>
        <v>0</v>
      </c>
    </row>
    <row r="399" spans="1:24" ht="18.75" customHeight="1">
      <c r="A399" s="515"/>
      <c r="B399" s="506"/>
      <c r="C399" s="216"/>
      <c r="D399" s="358" t="s">
        <v>571</v>
      </c>
      <c r="E399" s="217">
        <v>800</v>
      </c>
      <c r="F399" s="218">
        <f t="shared" si="44"/>
        <v>160</v>
      </c>
      <c r="G399" s="219">
        <f t="shared" si="45"/>
        <v>444.44444444444446</v>
      </c>
      <c r="H399" s="219">
        <f t="shared" si="46"/>
        <v>0.14814814814814814</v>
      </c>
      <c r="I399" s="217"/>
      <c r="J399" s="220"/>
      <c r="K399" s="220"/>
      <c r="L399" s="221"/>
      <c r="M399" s="222">
        <f t="shared" si="47"/>
        <v>0</v>
      </c>
      <c r="N399" s="223"/>
      <c r="O399" s="224"/>
      <c r="P399" s="224"/>
      <c r="Q399" s="224"/>
      <c r="R399" s="224"/>
      <c r="S399" s="225"/>
      <c r="T399" s="226">
        <f t="shared" si="48"/>
        <v>0.29629629629629628</v>
      </c>
      <c r="U399" s="227"/>
      <c r="V399" s="228" t="str">
        <f t="shared" si="49"/>
        <v>0</v>
      </c>
      <c r="W399" s="509"/>
      <c r="X399" s="229">
        <f t="shared" si="50"/>
        <v>0</v>
      </c>
    </row>
    <row r="400" spans="1:24" ht="18.75" customHeight="1">
      <c r="A400" s="515"/>
      <c r="B400" s="506"/>
      <c r="C400" s="216"/>
      <c r="D400" s="358" t="s">
        <v>572</v>
      </c>
      <c r="E400" s="217">
        <v>10</v>
      </c>
      <c r="F400" s="218">
        <f t="shared" si="44"/>
        <v>2</v>
      </c>
      <c r="G400" s="219">
        <f t="shared" si="45"/>
        <v>5.5555555555555554</v>
      </c>
      <c r="H400" s="219">
        <f t="shared" si="46"/>
        <v>1.8518518518518517E-3</v>
      </c>
      <c r="I400" s="217"/>
      <c r="J400" s="220"/>
      <c r="K400" s="220"/>
      <c r="L400" s="221"/>
      <c r="M400" s="222">
        <f t="shared" si="47"/>
        <v>0</v>
      </c>
      <c r="N400" s="223"/>
      <c r="O400" s="224"/>
      <c r="P400" s="224"/>
      <c r="Q400" s="224"/>
      <c r="R400" s="224"/>
      <c r="S400" s="225"/>
      <c r="T400" s="226">
        <f t="shared" si="48"/>
        <v>3.7037037037037034E-3</v>
      </c>
      <c r="U400" s="227"/>
      <c r="V400" s="228" t="str">
        <f t="shared" si="49"/>
        <v>0</v>
      </c>
      <c r="W400" s="509"/>
      <c r="X400" s="229">
        <f t="shared" si="50"/>
        <v>0</v>
      </c>
    </row>
    <row r="401" spans="1:24" ht="18.75" customHeight="1">
      <c r="A401" s="515"/>
      <c r="B401" s="506"/>
      <c r="C401" s="216"/>
      <c r="D401" s="358" t="s">
        <v>573</v>
      </c>
      <c r="E401" s="217">
        <v>250</v>
      </c>
      <c r="F401" s="218">
        <f t="shared" si="44"/>
        <v>50</v>
      </c>
      <c r="G401" s="219">
        <f t="shared" si="45"/>
        <v>138.88888888888889</v>
      </c>
      <c r="H401" s="219">
        <f t="shared" si="46"/>
        <v>4.6296296296296294E-2</v>
      </c>
      <c r="I401" s="217"/>
      <c r="J401" s="220"/>
      <c r="K401" s="220"/>
      <c r="L401" s="221"/>
      <c r="M401" s="222">
        <f t="shared" si="47"/>
        <v>0</v>
      </c>
      <c r="N401" s="223"/>
      <c r="O401" s="224"/>
      <c r="P401" s="224"/>
      <c r="Q401" s="224"/>
      <c r="R401" s="224"/>
      <c r="S401" s="225"/>
      <c r="T401" s="226">
        <f t="shared" si="48"/>
        <v>9.2592592592592587E-2</v>
      </c>
      <c r="U401" s="227"/>
      <c r="V401" s="228" t="str">
        <f t="shared" si="49"/>
        <v>0</v>
      </c>
      <c r="W401" s="509"/>
      <c r="X401" s="229">
        <f t="shared" si="50"/>
        <v>0</v>
      </c>
    </row>
    <row r="402" spans="1:24" ht="18.75" customHeight="1">
      <c r="A402" s="515"/>
      <c r="B402" s="506"/>
      <c r="C402" s="216"/>
      <c r="D402" s="358" t="s">
        <v>574</v>
      </c>
      <c r="E402" s="217">
        <v>50</v>
      </c>
      <c r="F402" s="218">
        <f t="shared" si="44"/>
        <v>10</v>
      </c>
      <c r="G402" s="219">
        <f t="shared" si="45"/>
        <v>27.777777777777779</v>
      </c>
      <c r="H402" s="219">
        <f t="shared" si="46"/>
        <v>9.2592592592592587E-3</v>
      </c>
      <c r="I402" s="217"/>
      <c r="J402" s="220"/>
      <c r="K402" s="220"/>
      <c r="L402" s="221"/>
      <c r="M402" s="222">
        <f t="shared" si="47"/>
        <v>0</v>
      </c>
      <c r="N402" s="223"/>
      <c r="O402" s="224"/>
      <c r="P402" s="224"/>
      <c r="Q402" s="224"/>
      <c r="R402" s="224"/>
      <c r="S402" s="225"/>
      <c r="T402" s="226">
        <f t="shared" si="48"/>
        <v>1.8518518518518517E-2</v>
      </c>
      <c r="U402" s="227"/>
      <c r="V402" s="228" t="str">
        <f t="shared" si="49"/>
        <v>0</v>
      </c>
      <c r="W402" s="509"/>
      <c r="X402" s="229">
        <f t="shared" si="50"/>
        <v>0</v>
      </c>
    </row>
    <row r="403" spans="1:24" ht="18.75" customHeight="1">
      <c r="A403" s="515"/>
      <c r="B403" s="506"/>
      <c r="C403" s="216"/>
      <c r="D403" s="216"/>
      <c r="E403" s="217"/>
      <c r="F403" s="218">
        <f t="shared" si="44"/>
        <v>0</v>
      </c>
      <c r="G403" s="219">
        <f t="shared" si="45"/>
        <v>0</v>
      </c>
      <c r="H403" s="219">
        <f t="shared" si="46"/>
        <v>0</v>
      </c>
      <c r="I403" s="217"/>
      <c r="J403" s="220"/>
      <c r="K403" s="220"/>
      <c r="L403" s="221"/>
      <c r="M403" s="222">
        <f t="shared" si="47"/>
        <v>0</v>
      </c>
      <c r="N403" s="223"/>
      <c r="O403" s="224"/>
      <c r="P403" s="224"/>
      <c r="Q403" s="224"/>
      <c r="R403" s="224"/>
      <c r="S403" s="225"/>
      <c r="T403" s="226">
        <f t="shared" si="48"/>
        <v>0</v>
      </c>
      <c r="U403" s="227"/>
      <c r="V403" s="228" t="str">
        <f t="shared" si="49"/>
        <v>0</v>
      </c>
      <c r="W403" s="509"/>
      <c r="X403" s="229">
        <f t="shared" si="50"/>
        <v>0</v>
      </c>
    </row>
    <row r="404" spans="1:24" ht="18.75" customHeight="1">
      <c r="A404" s="516"/>
      <c r="B404" s="507"/>
      <c r="C404" s="216"/>
      <c r="D404" s="216"/>
      <c r="E404" s="217"/>
      <c r="F404" s="218">
        <f t="shared" si="44"/>
        <v>0</v>
      </c>
      <c r="G404" s="219">
        <f>E404/$G$15</f>
        <v>0</v>
      </c>
      <c r="H404" s="219">
        <f>G404/$H$15</f>
        <v>0</v>
      </c>
      <c r="I404" s="217"/>
      <c r="J404" s="220"/>
      <c r="K404" s="220"/>
      <c r="L404" s="232"/>
      <c r="M404" s="222">
        <f>L404/$M$15</f>
        <v>0</v>
      </c>
      <c r="N404" s="231"/>
      <c r="O404" s="231"/>
      <c r="P404" s="231"/>
      <c r="Q404" s="231"/>
      <c r="R404" s="231"/>
      <c r="S404" s="225"/>
      <c r="T404" s="226">
        <f>G404/$T$15</f>
        <v>0</v>
      </c>
      <c r="U404" s="227"/>
      <c r="V404" s="228" t="str">
        <f>IF(U404&lt;1,"0",IF(U404&lt;5,"2",IF(U404&gt;=5,"6")))</f>
        <v>0</v>
      </c>
      <c r="W404" s="510"/>
      <c r="X404" s="229">
        <f t="shared" si="50"/>
        <v>0</v>
      </c>
    </row>
    <row r="405" spans="1:24">
      <c r="A405" s="233"/>
      <c r="B405" s="234" t="s">
        <v>111</v>
      </c>
      <c r="C405" s="235"/>
      <c r="D405" s="236">
        <f>COUNTA(D362:D404)</f>
        <v>40</v>
      </c>
      <c r="E405" s="236">
        <f>SUM(E362:E404)</f>
        <v>13474</v>
      </c>
      <c r="F405" s="236">
        <f>SUM(F362:F404)</f>
        <v>2694.8</v>
      </c>
      <c r="G405" s="236">
        <f>SUM(G362:G404)</f>
        <v>7485.5555555555547</v>
      </c>
      <c r="H405" s="236">
        <f>MROUND(SUM(H362:H404),1)</f>
        <v>2</v>
      </c>
      <c r="I405" s="236">
        <f>COUNTA(I362:I404)</f>
        <v>1</v>
      </c>
      <c r="J405" s="236">
        <f>COUNTA(J362:J404)</f>
        <v>2</v>
      </c>
      <c r="K405" s="236">
        <f>COUNTA(K362:K404)</f>
        <v>0</v>
      </c>
      <c r="L405" s="236">
        <f>SUM(L362:L404)</f>
        <v>7485.5555555555547</v>
      </c>
      <c r="M405" s="236">
        <f>SUM(M362:M404)</f>
        <v>149.71111111111111</v>
      </c>
      <c r="N405" s="237"/>
      <c r="O405" s="238">
        <f>COUNTIF(O362:O404, "YES")</f>
        <v>0</v>
      </c>
      <c r="P405" s="237"/>
      <c r="Q405" s="237"/>
      <c r="R405" s="237"/>
      <c r="S405" s="237"/>
      <c r="T405" s="236">
        <f>SUM(T362:T404)</f>
        <v>4.9903703703703703</v>
      </c>
      <c r="U405" s="236">
        <f>SUM(U362:U404)</f>
        <v>4.9903703703703695</v>
      </c>
      <c r="V405" s="236">
        <f t="array" ref="V405">SUM(ABS(V362:V404))</f>
        <v>4</v>
      </c>
      <c r="W405" s="238" t="str">
        <f>IF(W362&lt;0.2, "0", IF(W362&lt;=2, "2", IF(W362&gt;2, ROUND(W362,0))))</f>
        <v>2</v>
      </c>
      <c r="X405" s="236">
        <f>SUM(X362:X404)</f>
        <v>2</v>
      </c>
    </row>
    <row r="406" spans="1:24" ht="18.75" customHeight="1">
      <c r="A406" s="514">
        <v>8</v>
      </c>
      <c r="B406" s="505" t="s">
        <v>575</v>
      </c>
      <c r="C406" s="216"/>
      <c r="D406" s="216" t="s">
        <v>576</v>
      </c>
      <c r="E406" s="217">
        <v>1000</v>
      </c>
      <c r="F406" s="218">
        <f t="shared" ref="F406:F456" si="51">E406/$F$15</f>
        <v>200</v>
      </c>
      <c r="G406" s="219">
        <f t="shared" ref="G406:G455" si="52">E406/$G$15</f>
        <v>555.55555555555554</v>
      </c>
      <c r="H406" s="219">
        <f t="shared" ref="H406:H455" si="53">G406/$H$15</f>
        <v>0.18518518518518517</v>
      </c>
      <c r="I406" s="217" t="s">
        <v>577</v>
      </c>
      <c r="J406" s="217" t="s">
        <v>577</v>
      </c>
      <c r="K406" s="220"/>
      <c r="L406" s="221">
        <f>SUM(G406:G418)</f>
        <v>3194.4444444444448</v>
      </c>
      <c r="M406" s="222">
        <f t="shared" ref="M406:M455" si="54">L406/$M$15</f>
        <v>63.888888888888893</v>
      </c>
      <c r="N406" s="223" t="s">
        <v>561</v>
      </c>
      <c r="O406" s="224" t="s">
        <v>12</v>
      </c>
      <c r="P406" s="224"/>
      <c r="Q406" s="224" t="s">
        <v>514</v>
      </c>
      <c r="R406" s="224"/>
      <c r="S406" s="225"/>
      <c r="T406" s="226">
        <f t="shared" ref="T406:T455" si="55">G406/$T$15</f>
        <v>0.37037037037037035</v>
      </c>
      <c r="U406" s="227">
        <f>SUM(T406:T418)</f>
        <v>2.1296296296296293</v>
      </c>
      <c r="V406" s="228" t="str">
        <f t="shared" ref="V406:V455" si="56">IF(U406&lt;1,"0",IF(U406&lt;5,"2",IF(U406&gt;=5,"6")))</f>
        <v>2</v>
      </c>
      <c r="W406" s="508">
        <f>J457/$W$15</f>
        <v>1</v>
      </c>
      <c r="X406" s="229">
        <f t="shared" ref="X406:X456" si="57">V406/2</f>
        <v>1</v>
      </c>
    </row>
    <row r="407" spans="1:24" ht="18.75" customHeight="1">
      <c r="A407" s="515"/>
      <c r="B407" s="506"/>
      <c r="C407" s="216"/>
      <c r="D407" s="216" t="s">
        <v>578</v>
      </c>
      <c r="E407" s="217">
        <v>800</v>
      </c>
      <c r="F407" s="218">
        <f t="shared" si="51"/>
        <v>160</v>
      </c>
      <c r="G407" s="219">
        <f t="shared" si="52"/>
        <v>444.44444444444446</v>
      </c>
      <c r="H407" s="219">
        <f t="shared" si="53"/>
        <v>0.14814814814814814</v>
      </c>
      <c r="I407" s="217"/>
      <c r="J407" s="220"/>
      <c r="K407" s="220"/>
      <c r="L407" s="221"/>
      <c r="M407" s="222">
        <f t="shared" si="54"/>
        <v>0</v>
      </c>
      <c r="N407" s="223"/>
      <c r="O407" s="224"/>
      <c r="P407" s="224"/>
      <c r="Q407" s="224"/>
      <c r="R407" s="224"/>
      <c r="S407" s="225"/>
      <c r="T407" s="226">
        <f t="shared" si="55"/>
        <v>0.29629629629629628</v>
      </c>
      <c r="U407" s="227"/>
      <c r="V407" s="228" t="str">
        <f t="shared" si="56"/>
        <v>0</v>
      </c>
      <c r="W407" s="509"/>
      <c r="X407" s="229">
        <f t="shared" si="57"/>
        <v>0</v>
      </c>
    </row>
    <row r="408" spans="1:24" ht="18.75" customHeight="1">
      <c r="A408" s="515"/>
      <c r="B408" s="506"/>
      <c r="C408" s="216"/>
      <c r="D408" s="216" t="s">
        <v>579</v>
      </c>
      <c r="E408" s="217">
        <v>800</v>
      </c>
      <c r="F408" s="218">
        <f t="shared" si="51"/>
        <v>160</v>
      </c>
      <c r="G408" s="219">
        <f t="shared" si="52"/>
        <v>444.44444444444446</v>
      </c>
      <c r="H408" s="219">
        <f t="shared" si="53"/>
        <v>0.14814814814814814</v>
      </c>
      <c r="I408" s="217"/>
      <c r="J408" s="220"/>
      <c r="K408" s="220"/>
      <c r="L408" s="221"/>
      <c r="M408" s="222">
        <f t="shared" si="54"/>
        <v>0</v>
      </c>
      <c r="N408" s="223"/>
      <c r="O408" s="224"/>
      <c r="P408" s="224"/>
      <c r="Q408" s="224"/>
      <c r="R408" s="224"/>
      <c r="S408" s="225"/>
      <c r="T408" s="226">
        <f t="shared" si="55"/>
        <v>0.29629629629629628</v>
      </c>
      <c r="U408" s="227"/>
      <c r="V408" s="228" t="str">
        <f t="shared" si="56"/>
        <v>0</v>
      </c>
      <c r="W408" s="509"/>
      <c r="X408" s="229">
        <f t="shared" si="57"/>
        <v>0</v>
      </c>
    </row>
    <row r="409" spans="1:24" ht="18.75" customHeight="1">
      <c r="A409" s="515"/>
      <c r="B409" s="506"/>
      <c r="C409" s="216"/>
      <c r="D409" s="216" t="s">
        <v>580</v>
      </c>
      <c r="E409" s="217">
        <v>200</v>
      </c>
      <c r="F409" s="218">
        <f t="shared" si="51"/>
        <v>40</v>
      </c>
      <c r="G409" s="219">
        <f t="shared" si="52"/>
        <v>111.11111111111111</v>
      </c>
      <c r="H409" s="219">
        <f t="shared" si="53"/>
        <v>3.7037037037037035E-2</v>
      </c>
      <c r="I409" s="217"/>
      <c r="J409" s="220"/>
      <c r="K409" s="220"/>
      <c r="L409" s="221"/>
      <c r="M409" s="222">
        <f t="shared" si="54"/>
        <v>0</v>
      </c>
      <c r="N409" s="223"/>
      <c r="O409" s="224"/>
      <c r="P409" s="224"/>
      <c r="Q409" s="224"/>
      <c r="R409" s="224"/>
      <c r="S409" s="225"/>
      <c r="T409" s="226">
        <f t="shared" si="55"/>
        <v>7.407407407407407E-2</v>
      </c>
      <c r="U409" s="227"/>
      <c r="V409" s="228" t="str">
        <f t="shared" si="56"/>
        <v>0</v>
      </c>
      <c r="W409" s="509"/>
      <c r="X409" s="229">
        <f t="shared" si="57"/>
        <v>0</v>
      </c>
    </row>
    <row r="410" spans="1:24" ht="18.75" customHeight="1">
      <c r="A410" s="515"/>
      <c r="B410" s="506"/>
      <c r="C410" s="216"/>
      <c r="D410" s="216" t="s">
        <v>581</v>
      </c>
      <c r="E410" s="217">
        <v>100</v>
      </c>
      <c r="F410" s="218">
        <f t="shared" si="51"/>
        <v>20</v>
      </c>
      <c r="G410" s="219">
        <f t="shared" si="52"/>
        <v>55.555555555555557</v>
      </c>
      <c r="H410" s="219">
        <f t="shared" si="53"/>
        <v>1.8518518518518517E-2</v>
      </c>
      <c r="I410" s="217"/>
      <c r="J410" s="220"/>
      <c r="K410" s="220"/>
      <c r="L410" s="221"/>
      <c r="M410" s="222">
        <f t="shared" si="54"/>
        <v>0</v>
      </c>
      <c r="N410" s="223"/>
      <c r="O410" s="224"/>
      <c r="P410" s="224"/>
      <c r="Q410" s="224"/>
      <c r="R410" s="224"/>
      <c r="S410" s="225"/>
      <c r="T410" s="226">
        <f t="shared" si="55"/>
        <v>3.7037037037037035E-2</v>
      </c>
      <c r="U410" s="227"/>
      <c r="V410" s="228" t="str">
        <f t="shared" si="56"/>
        <v>0</v>
      </c>
      <c r="W410" s="509"/>
      <c r="X410" s="229">
        <f t="shared" si="57"/>
        <v>0</v>
      </c>
    </row>
    <row r="411" spans="1:24" ht="18.75" customHeight="1">
      <c r="A411" s="515"/>
      <c r="B411" s="506"/>
      <c r="C411" s="216"/>
      <c r="D411" s="216" t="s">
        <v>582</v>
      </c>
      <c r="E411" s="217">
        <v>900</v>
      </c>
      <c r="F411" s="218">
        <f t="shared" si="51"/>
        <v>180</v>
      </c>
      <c r="G411" s="219">
        <f t="shared" si="52"/>
        <v>500</v>
      </c>
      <c r="H411" s="219">
        <f t="shared" si="53"/>
        <v>0.16666666666666666</v>
      </c>
      <c r="I411" s="217"/>
      <c r="J411" s="220"/>
      <c r="K411" s="220"/>
      <c r="L411" s="221"/>
      <c r="M411" s="222">
        <f t="shared" si="54"/>
        <v>0</v>
      </c>
      <c r="N411" s="223"/>
      <c r="O411" s="224"/>
      <c r="P411" s="224"/>
      <c r="Q411" s="224"/>
      <c r="R411" s="224"/>
      <c r="S411" s="225"/>
      <c r="T411" s="226">
        <f t="shared" si="55"/>
        <v>0.33333333333333331</v>
      </c>
      <c r="U411" s="227"/>
      <c r="V411" s="228" t="str">
        <f t="shared" si="56"/>
        <v>0</v>
      </c>
      <c r="W411" s="509"/>
      <c r="X411" s="229">
        <f t="shared" si="57"/>
        <v>0</v>
      </c>
    </row>
    <row r="412" spans="1:24" ht="18.75" customHeight="1">
      <c r="A412" s="515"/>
      <c r="B412" s="506"/>
      <c r="C412" s="216"/>
      <c r="D412" s="216" t="s">
        <v>583</v>
      </c>
      <c r="E412" s="217">
        <v>500</v>
      </c>
      <c r="F412" s="218">
        <f t="shared" si="51"/>
        <v>100</v>
      </c>
      <c r="G412" s="219">
        <f t="shared" si="52"/>
        <v>277.77777777777777</v>
      </c>
      <c r="H412" s="219">
        <f t="shared" si="53"/>
        <v>9.2592592592592587E-2</v>
      </c>
      <c r="I412" s="217"/>
      <c r="J412" s="220"/>
      <c r="K412" s="220"/>
      <c r="L412" s="221"/>
      <c r="M412" s="222">
        <f t="shared" si="54"/>
        <v>0</v>
      </c>
      <c r="N412" s="223"/>
      <c r="O412" s="224"/>
      <c r="P412" s="224"/>
      <c r="Q412" s="224"/>
      <c r="R412" s="224"/>
      <c r="S412" s="225"/>
      <c r="T412" s="226">
        <f t="shared" si="55"/>
        <v>0.18518518518518517</v>
      </c>
      <c r="U412" s="227"/>
      <c r="V412" s="228" t="str">
        <f t="shared" si="56"/>
        <v>0</v>
      </c>
      <c r="W412" s="509"/>
      <c r="X412" s="229">
        <f t="shared" si="57"/>
        <v>0</v>
      </c>
    </row>
    <row r="413" spans="1:24" ht="18.75" customHeight="1">
      <c r="A413" s="515"/>
      <c r="B413" s="506"/>
      <c r="C413" s="216"/>
      <c r="D413" s="216" t="s">
        <v>584</v>
      </c>
      <c r="E413" s="217">
        <v>300</v>
      </c>
      <c r="F413" s="218">
        <f t="shared" si="51"/>
        <v>60</v>
      </c>
      <c r="G413" s="219">
        <f t="shared" si="52"/>
        <v>166.66666666666666</v>
      </c>
      <c r="H413" s="219">
        <f t="shared" si="53"/>
        <v>5.5555555555555552E-2</v>
      </c>
      <c r="I413" s="217"/>
      <c r="J413" s="220"/>
      <c r="K413" s="220"/>
      <c r="L413" s="221"/>
      <c r="M413" s="222">
        <f t="shared" si="54"/>
        <v>0</v>
      </c>
      <c r="N413" s="223"/>
      <c r="O413" s="224"/>
      <c r="P413" s="224"/>
      <c r="Q413" s="224"/>
      <c r="R413" s="224"/>
      <c r="S413" s="225"/>
      <c r="T413" s="226">
        <f t="shared" si="55"/>
        <v>0.1111111111111111</v>
      </c>
      <c r="U413" s="227"/>
      <c r="V413" s="228" t="str">
        <f t="shared" si="56"/>
        <v>0</v>
      </c>
      <c r="W413" s="509"/>
      <c r="X413" s="229">
        <f t="shared" si="57"/>
        <v>0</v>
      </c>
    </row>
    <row r="414" spans="1:24" ht="18.75" customHeight="1">
      <c r="A414" s="515"/>
      <c r="B414" s="506"/>
      <c r="C414" s="216"/>
      <c r="D414" s="216" t="s">
        <v>585</v>
      </c>
      <c r="E414" s="217">
        <v>100</v>
      </c>
      <c r="F414" s="218">
        <f t="shared" si="51"/>
        <v>20</v>
      </c>
      <c r="G414" s="219">
        <f t="shared" si="52"/>
        <v>55.555555555555557</v>
      </c>
      <c r="H414" s="219">
        <f t="shared" si="53"/>
        <v>1.8518518518518517E-2</v>
      </c>
      <c r="I414" s="217"/>
      <c r="J414" s="220"/>
      <c r="K414" s="220"/>
      <c r="L414" s="221"/>
      <c r="M414" s="222">
        <f t="shared" si="54"/>
        <v>0</v>
      </c>
      <c r="N414" s="223"/>
      <c r="O414" s="224"/>
      <c r="P414" s="224"/>
      <c r="Q414" s="224"/>
      <c r="R414" s="224"/>
      <c r="S414" s="225"/>
      <c r="T414" s="226">
        <f t="shared" si="55"/>
        <v>3.7037037037037035E-2</v>
      </c>
      <c r="U414" s="227"/>
      <c r="V414" s="228" t="str">
        <f t="shared" si="56"/>
        <v>0</v>
      </c>
      <c r="W414" s="509"/>
      <c r="X414" s="229">
        <f t="shared" si="57"/>
        <v>0</v>
      </c>
    </row>
    <row r="415" spans="1:24" ht="18.75" customHeight="1">
      <c r="A415" s="515"/>
      <c r="B415" s="506"/>
      <c r="C415" s="216"/>
      <c r="D415" s="216" t="s">
        <v>586</v>
      </c>
      <c r="E415" s="217">
        <v>300</v>
      </c>
      <c r="F415" s="218">
        <f t="shared" si="51"/>
        <v>60</v>
      </c>
      <c r="G415" s="219">
        <f t="shared" si="52"/>
        <v>166.66666666666666</v>
      </c>
      <c r="H415" s="219">
        <f t="shared" si="53"/>
        <v>5.5555555555555552E-2</v>
      </c>
      <c r="I415" s="217"/>
      <c r="J415" s="220"/>
      <c r="K415" s="220"/>
      <c r="L415" s="221"/>
      <c r="M415" s="222">
        <f t="shared" si="54"/>
        <v>0</v>
      </c>
      <c r="N415" s="223"/>
      <c r="O415" s="224"/>
      <c r="P415" s="224"/>
      <c r="Q415" s="224"/>
      <c r="R415" s="224"/>
      <c r="S415" s="225"/>
      <c r="T415" s="226">
        <f t="shared" si="55"/>
        <v>0.1111111111111111</v>
      </c>
      <c r="U415" s="227"/>
      <c r="V415" s="228" t="str">
        <f t="shared" si="56"/>
        <v>0</v>
      </c>
      <c r="W415" s="509"/>
      <c r="X415" s="229">
        <f t="shared" si="57"/>
        <v>0</v>
      </c>
    </row>
    <row r="416" spans="1:24" ht="18.75" customHeight="1">
      <c r="A416" s="515"/>
      <c r="B416" s="506"/>
      <c r="C416" s="216"/>
      <c r="D416" s="216" t="s">
        <v>587</v>
      </c>
      <c r="E416" s="217">
        <v>200</v>
      </c>
      <c r="F416" s="218">
        <f t="shared" si="51"/>
        <v>40</v>
      </c>
      <c r="G416" s="219">
        <f t="shared" si="52"/>
        <v>111.11111111111111</v>
      </c>
      <c r="H416" s="219">
        <f t="shared" si="53"/>
        <v>3.7037037037037035E-2</v>
      </c>
      <c r="I416" s="217"/>
      <c r="J416" s="220"/>
      <c r="K416" s="220"/>
      <c r="L416" s="221"/>
      <c r="M416" s="222">
        <f t="shared" si="54"/>
        <v>0</v>
      </c>
      <c r="N416" s="223"/>
      <c r="O416" s="224"/>
      <c r="P416" s="224"/>
      <c r="Q416" s="224"/>
      <c r="R416" s="224"/>
      <c r="S416" s="225"/>
      <c r="T416" s="226">
        <f t="shared" si="55"/>
        <v>7.407407407407407E-2</v>
      </c>
      <c r="U416" s="227"/>
      <c r="V416" s="228" t="str">
        <f t="shared" si="56"/>
        <v>0</v>
      </c>
      <c r="W416" s="509"/>
      <c r="X416" s="229">
        <f t="shared" si="57"/>
        <v>0</v>
      </c>
    </row>
    <row r="417" spans="1:24" ht="18.75" customHeight="1">
      <c r="A417" s="515"/>
      <c r="B417" s="506"/>
      <c r="C417" s="216"/>
      <c r="D417" s="216" t="s">
        <v>588</v>
      </c>
      <c r="E417" s="217">
        <v>150</v>
      </c>
      <c r="F417" s="218">
        <f t="shared" si="51"/>
        <v>30</v>
      </c>
      <c r="G417" s="219">
        <f t="shared" si="52"/>
        <v>83.333333333333329</v>
      </c>
      <c r="H417" s="219">
        <f t="shared" si="53"/>
        <v>2.7777777777777776E-2</v>
      </c>
      <c r="I417" s="217"/>
      <c r="J417" s="220"/>
      <c r="K417" s="220"/>
      <c r="L417" s="221"/>
      <c r="M417" s="222">
        <f t="shared" si="54"/>
        <v>0</v>
      </c>
      <c r="N417" s="223"/>
      <c r="O417" s="224"/>
      <c r="P417" s="224"/>
      <c r="Q417" s="224"/>
      <c r="R417" s="224"/>
      <c r="S417" s="225"/>
      <c r="T417" s="226">
        <f t="shared" si="55"/>
        <v>5.5555555555555552E-2</v>
      </c>
      <c r="U417" s="227"/>
      <c r="V417" s="228" t="str">
        <f t="shared" si="56"/>
        <v>0</v>
      </c>
      <c r="W417" s="509"/>
      <c r="X417" s="229">
        <f t="shared" si="57"/>
        <v>0</v>
      </c>
    </row>
    <row r="418" spans="1:24" ht="18.75" customHeight="1">
      <c r="A418" s="515"/>
      <c r="B418" s="506"/>
      <c r="C418" s="216"/>
      <c r="D418" s="216" t="s">
        <v>589</v>
      </c>
      <c r="E418" s="217">
        <v>400</v>
      </c>
      <c r="F418" s="218">
        <f t="shared" si="51"/>
        <v>80</v>
      </c>
      <c r="G418" s="219">
        <f t="shared" si="52"/>
        <v>222.22222222222223</v>
      </c>
      <c r="H418" s="219">
        <f t="shared" si="53"/>
        <v>7.407407407407407E-2</v>
      </c>
      <c r="I418" s="217"/>
      <c r="J418" s="220"/>
      <c r="K418" s="220"/>
      <c r="L418" s="221"/>
      <c r="M418" s="222">
        <f t="shared" si="54"/>
        <v>0</v>
      </c>
      <c r="N418" s="223"/>
      <c r="O418" s="224"/>
      <c r="P418" s="224"/>
      <c r="Q418" s="224"/>
      <c r="R418" s="224"/>
      <c r="S418" s="225"/>
      <c r="T418" s="226">
        <f t="shared" si="55"/>
        <v>0.14814814814814814</v>
      </c>
      <c r="U418" s="227"/>
      <c r="V418" s="228" t="str">
        <f t="shared" si="56"/>
        <v>0</v>
      </c>
      <c r="W418" s="509"/>
      <c r="X418" s="229">
        <f t="shared" si="57"/>
        <v>0</v>
      </c>
    </row>
    <row r="419" spans="1:24" ht="18.75" customHeight="1">
      <c r="A419" s="515"/>
      <c r="B419" s="506"/>
      <c r="C419" s="216"/>
      <c r="D419" s="216"/>
      <c r="E419" s="217"/>
      <c r="F419" s="218">
        <f t="shared" si="51"/>
        <v>0</v>
      </c>
      <c r="G419" s="219">
        <f t="shared" si="52"/>
        <v>0</v>
      </c>
      <c r="H419" s="219">
        <f t="shared" si="53"/>
        <v>0</v>
      </c>
      <c r="I419" s="217"/>
      <c r="J419" s="220"/>
      <c r="K419" s="220"/>
      <c r="L419" s="221"/>
      <c r="M419" s="222">
        <f t="shared" si="54"/>
        <v>0</v>
      </c>
      <c r="N419" s="223"/>
      <c r="O419" s="224"/>
      <c r="P419" s="224"/>
      <c r="Q419" s="224"/>
      <c r="R419" s="224"/>
      <c r="S419" s="225"/>
      <c r="T419" s="226">
        <f t="shared" si="55"/>
        <v>0</v>
      </c>
      <c r="U419" s="227"/>
      <c r="V419" s="228" t="str">
        <f t="shared" si="56"/>
        <v>0</v>
      </c>
      <c r="W419" s="509"/>
      <c r="X419" s="229">
        <f t="shared" si="57"/>
        <v>0</v>
      </c>
    </row>
    <row r="420" spans="1:24" ht="18.75" customHeight="1">
      <c r="A420" s="515"/>
      <c r="B420" s="506"/>
      <c r="C420" s="216"/>
      <c r="D420" s="216" t="s">
        <v>590</v>
      </c>
      <c r="E420" s="217">
        <v>600</v>
      </c>
      <c r="F420" s="218">
        <f t="shared" si="51"/>
        <v>120</v>
      </c>
      <c r="G420" s="219">
        <f t="shared" si="52"/>
        <v>333.33333333333331</v>
      </c>
      <c r="H420" s="219">
        <f t="shared" si="53"/>
        <v>0.1111111111111111</v>
      </c>
      <c r="I420" s="217" t="s">
        <v>591</v>
      </c>
      <c r="J420" s="217" t="s">
        <v>591</v>
      </c>
      <c r="K420" s="220"/>
      <c r="L420" s="221">
        <f>SUM(G420:G436)</f>
        <v>3328.3333333333339</v>
      </c>
      <c r="M420" s="222">
        <f t="shared" si="54"/>
        <v>66.566666666666677</v>
      </c>
      <c r="N420" s="223" t="s">
        <v>340</v>
      </c>
      <c r="O420" s="224" t="s">
        <v>12</v>
      </c>
      <c r="P420" s="224"/>
      <c r="Q420" s="224" t="s">
        <v>514</v>
      </c>
      <c r="R420" s="224"/>
      <c r="S420" s="225"/>
      <c r="T420" s="226">
        <f t="shared" si="55"/>
        <v>0.22222222222222221</v>
      </c>
      <c r="U420" s="227">
        <f>SUM(T420:T436)</f>
        <v>2.2188888888888885</v>
      </c>
      <c r="V420" s="228" t="str">
        <f t="shared" si="56"/>
        <v>2</v>
      </c>
      <c r="W420" s="509"/>
      <c r="X420" s="229">
        <f t="shared" si="57"/>
        <v>1</v>
      </c>
    </row>
    <row r="421" spans="1:24" ht="18.75" customHeight="1">
      <c r="A421" s="515"/>
      <c r="B421" s="506"/>
      <c r="C421" s="216"/>
      <c r="D421" s="216" t="s">
        <v>592</v>
      </c>
      <c r="E421" s="217">
        <v>100</v>
      </c>
      <c r="F421" s="218">
        <f t="shared" si="51"/>
        <v>20</v>
      </c>
      <c r="G421" s="219">
        <f t="shared" si="52"/>
        <v>55.555555555555557</v>
      </c>
      <c r="H421" s="219">
        <f t="shared" si="53"/>
        <v>1.8518518518518517E-2</v>
      </c>
      <c r="I421" s="217"/>
      <c r="J421" s="220"/>
      <c r="K421" s="220"/>
      <c r="L421" s="221"/>
      <c r="M421" s="222">
        <f t="shared" si="54"/>
        <v>0</v>
      </c>
      <c r="N421" s="223"/>
      <c r="O421" s="224"/>
      <c r="P421" s="224"/>
      <c r="Q421" s="224"/>
      <c r="R421" s="224"/>
      <c r="S421" s="225"/>
      <c r="T421" s="226">
        <f t="shared" si="55"/>
        <v>3.7037037037037035E-2</v>
      </c>
      <c r="U421" s="227"/>
      <c r="V421" s="228" t="str">
        <f t="shared" si="56"/>
        <v>0</v>
      </c>
      <c r="W421" s="509"/>
      <c r="X421" s="229">
        <f t="shared" si="57"/>
        <v>0</v>
      </c>
    </row>
    <row r="422" spans="1:24" ht="18.75" customHeight="1">
      <c r="A422" s="515"/>
      <c r="B422" s="506"/>
      <c r="C422" s="216"/>
      <c r="D422" s="216" t="s">
        <v>593</v>
      </c>
      <c r="E422" s="217">
        <v>500</v>
      </c>
      <c r="F422" s="218">
        <f t="shared" si="51"/>
        <v>100</v>
      </c>
      <c r="G422" s="219">
        <f t="shared" si="52"/>
        <v>277.77777777777777</v>
      </c>
      <c r="H422" s="219">
        <f t="shared" si="53"/>
        <v>9.2592592592592587E-2</v>
      </c>
      <c r="I422" s="217"/>
      <c r="J422" s="220"/>
      <c r="K422" s="220"/>
      <c r="L422" s="221"/>
      <c r="M422" s="222">
        <f t="shared" si="54"/>
        <v>0</v>
      </c>
      <c r="N422" s="223"/>
      <c r="O422" s="224"/>
      <c r="P422" s="224"/>
      <c r="Q422" s="224"/>
      <c r="R422" s="224"/>
      <c r="S422" s="225"/>
      <c r="T422" s="226">
        <f t="shared" si="55"/>
        <v>0.18518518518518517</v>
      </c>
      <c r="U422" s="227"/>
      <c r="V422" s="228" t="str">
        <f t="shared" si="56"/>
        <v>0</v>
      </c>
      <c r="W422" s="509"/>
      <c r="X422" s="229">
        <f t="shared" si="57"/>
        <v>0</v>
      </c>
    </row>
    <row r="423" spans="1:24" ht="18.75" customHeight="1">
      <c r="A423" s="515"/>
      <c r="B423" s="506"/>
      <c r="C423" s="216"/>
      <c r="D423" s="216" t="s">
        <v>594</v>
      </c>
      <c r="E423" s="217">
        <v>600</v>
      </c>
      <c r="F423" s="218">
        <f t="shared" si="51"/>
        <v>120</v>
      </c>
      <c r="G423" s="219">
        <f t="shared" si="52"/>
        <v>333.33333333333331</v>
      </c>
      <c r="H423" s="219">
        <f t="shared" si="53"/>
        <v>0.1111111111111111</v>
      </c>
      <c r="I423" s="217"/>
      <c r="J423" s="220"/>
      <c r="K423" s="220"/>
      <c r="L423" s="221"/>
      <c r="M423" s="222">
        <f t="shared" si="54"/>
        <v>0</v>
      </c>
      <c r="N423" s="223"/>
      <c r="O423" s="224"/>
      <c r="P423" s="224"/>
      <c r="Q423" s="224"/>
      <c r="R423" s="224"/>
      <c r="S423" s="225"/>
      <c r="T423" s="226">
        <f t="shared" si="55"/>
        <v>0.22222222222222221</v>
      </c>
      <c r="U423" s="227"/>
      <c r="V423" s="228" t="str">
        <f t="shared" si="56"/>
        <v>0</v>
      </c>
      <c r="W423" s="509"/>
      <c r="X423" s="229">
        <f t="shared" si="57"/>
        <v>0</v>
      </c>
    </row>
    <row r="424" spans="1:24" ht="18.75" customHeight="1">
      <c r="A424" s="515"/>
      <c r="B424" s="506"/>
      <c r="C424" s="216"/>
      <c r="D424" s="216" t="s">
        <v>595</v>
      </c>
      <c r="E424" s="217">
        <v>100</v>
      </c>
      <c r="F424" s="218">
        <f t="shared" si="51"/>
        <v>20</v>
      </c>
      <c r="G424" s="219">
        <f t="shared" si="52"/>
        <v>55.555555555555557</v>
      </c>
      <c r="H424" s="219">
        <f t="shared" si="53"/>
        <v>1.8518518518518517E-2</v>
      </c>
      <c r="I424" s="217"/>
      <c r="J424" s="220"/>
      <c r="K424" s="220"/>
      <c r="L424" s="221"/>
      <c r="M424" s="222">
        <f t="shared" si="54"/>
        <v>0</v>
      </c>
      <c r="N424" s="223"/>
      <c r="O424" s="224"/>
      <c r="P424" s="224"/>
      <c r="Q424" s="224"/>
      <c r="R424" s="224"/>
      <c r="S424" s="225"/>
      <c r="T424" s="226">
        <f t="shared" si="55"/>
        <v>3.7037037037037035E-2</v>
      </c>
      <c r="U424" s="227"/>
      <c r="V424" s="228" t="str">
        <f t="shared" si="56"/>
        <v>0</v>
      </c>
      <c r="W424" s="509"/>
      <c r="X424" s="229">
        <f t="shared" si="57"/>
        <v>0</v>
      </c>
    </row>
    <row r="425" spans="1:24" ht="18.75" customHeight="1">
      <c r="A425" s="515"/>
      <c r="B425" s="506"/>
      <c r="C425" s="216"/>
      <c r="D425" s="216" t="s">
        <v>596</v>
      </c>
      <c r="E425" s="217">
        <v>300</v>
      </c>
      <c r="F425" s="218">
        <f t="shared" si="51"/>
        <v>60</v>
      </c>
      <c r="G425" s="219">
        <f t="shared" si="52"/>
        <v>166.66666666666666</v>
      </c>
      <c r="H425" s="219">
        <f t="shared" si="53"/>
        <v>5.5555555555555552E-2</v>
      </c>
      <c r="I425" s="217"/>
      <c r="J425" s="220"/>
      <c r="K425" s="220"/>
      <c r="L425" s="221"/>
      <c r="M425" s="222">
        <f t="shared" si="54"/>
        <v>0</v>
      </c>
      <c r="N425" s="223"/>
      <c r="O425" s="224"/>
      <c r="P425" s="224"/>
      <c r="Q425" s="224"/>
      <c r="R425" s="224"/>
      <c r="S425" s="225"/>
      <c r="T425" s="226">
        <f t="shared" si="55"/>
        <v>0.1111111111111111</v>
      </c>
      <c r="U425" s="227"/>
      <c r="V425" s="228" t="str">
        <f t="shared" si="56"/>
        <v>0</v>
      </c>
      <c r="W425" s="509"/>
      <c r="X425" s="229">
        <f t="shared" si="57"/>
        <v>0</v>
      </c>
    </row>
    <row r="426" spans="1:24" ht="18.75" customHeight="1">
      <c r="A426" s="515"/>
      <c r="B426" s="506"/>
      <c r="C426" s="216"/>
      <c r="D426" s="216" t="s">
        <v>597</v>
      </c>
      <c r="E426" s="217">
        <v>50</v>
      </c>
      <c r="F426" s="218">
        <f t="shared" si="51"/>
        <v>10</v>
      </c>
      <c r="G426" s="219">
        <f t="shared" si="52"/>
        <v>27.777777777777779</v>
      </c>
      <c r="H426" s="219">
        <f t="shared" si="53"/>
        <v>9.2592592592592587E-3</v>
      </c>
      <c r="I426" s="217"/>
      <c r="J426" s="220"/>
      <c r="K426" s="220"/>
      <c r="L426" s="221"/>
      <c r="M426" s="222">
        <f t="shared" si="54"/>
        <v>0</v>
      </c>
      <c r="N426" s="223"/>
      <c r="O426" s="224"/>
      <c r="P426" s="224"/>
      <c r="Q426" s="224"/>
      <c r="R426" s="224"/>
      <c r="S426" s="225"/>
      <c r="T426" s="226">
        <f t="shared" si="55"/>
        <v>1.8518518518518517E-2</v>
      </c>
      <c r="U426" s="227"/>
      <c r="V426" s="228" t="str">
        <f t="shared" si="56"/>
        <v>0</v>
      </c>
      <c r="W426" s="509"/>
      <c r="X426" s="229">
        <f t="shared" si="57"/>
        <v>0</v>
      </c>
    </row>
    <row r="427" spans="1:24" ht="18.75" customHeight="1">
      <c r="A427" s="515"/>
      <c r="B427" s="506"/>
      <c r="C427" s="216"/>
      <c r="D427" s="216" t="s">
        <v>598</v>
      </c>
      <c r="E427" s="217">
        <v>200</v>
      </c>
      <c r="F427" s="218">
        <f t="shared" si="51"/>
        <v>40</v>
      </c>
      <c r="G427" s="219">
        <f t="shared" si="52"/>
        <v>111.11111111111111</v>
      </c>
      <c r="H427" s="219">
        <f t="shared" si="53"/>
        <v>3.7037037037037035E-2</v>
      </c>
      <c r="I427" s="217"/>
      <c r="J427" s="220"/>
      <c r="K427" s="220"/>
      <c r="L427" s="221"/>
      <c r="M427" s="222">
        <f t="shared" si="54"/>
        <v>0</v>
      </c>
      <c r="N427" s="223"/>
      <c r="O427" s="224"/>
      <c r="P427" s="224"/>
      <c r="Q427" s="224"/>
      <c r="R427" s="224"/>
      <c r="S427" s="225"/>
      <c r="T427" s="226">
        <f t="shared" si="55"/>
        <v>7.407407407407407E-2</v>
      </c>
      <c r="U427" s="227"/>
      <c r="V427" s="228" t="str">
        <f t="shared" si="56"/>
        <v>0</v>
      </c>
      <c r="W427" s="509"/>
      <c r="X427" s="229">
        <f t="shared" si="57"/>
        <v>0</v>
      </c>
    </row>
    <row r="428" spans="1:24" ht="18.75" customHeight="1">
      <c r="A428" s="515"/>
      <c r="B428" s="506"/>
      <c r="C428" s="216"/>
      <c r="D428" s="216" t="s">
        <v>599</v>
      </c>
      <c r="E428" s="217">
        <v>1000</v>
      </c>
      <c r="F428" s="218">
        <f t="shared" si="51"/>
        <v>200</v>
      </c>
      <c r="G428" s="219">
        <f t="shared" si="52"/>
        <v>555.55555555555554</v>
      </c>
      <c r="H428" s="219">
        <f t="shared" si="53"/>
        <v>0.18518518518518517</v>
      </c>
      <c r="I428" s="217"/>
      <c r="J428" s="220"/>
      <c r="K428" s="220"/>
      <c r="L428" s="221"/>
      <c r="M428" s="222">
        <f t="shared" si="54"/>
        <v>0</v>
      </c>
      <c r="N428" s="223"/>
      <c r="O428" s="224"/>
      <c r="P428" s="224"/>
      <c r="Q428" s="224"/>
      <c r="R428" s="224"/>
      <c r="S428" s="225"/>
      <c r="T428" s="226">
        <f t="shared" si="55"/>
        <v>0.37037037037037035</v>
      </c>
      <c r="U428" s="227"/>
      <c r="V428" s="228" t="str">
        <f t="shared" si="56"/>
        <v>0</v>
      </c>
      <c r="W428" s="509"/>
      <c r="X428" s="229">
        <f t="shared" si="57"/>
        <v>0</v>
      </c>
    </row>
    <row r="429" spans="1:24" ht="18.75" customHeight="1">
      <c r="A429" s="515"/>
      <c r="B429" s="506"/>
      <c r="C429" s="216"/>
      <c r="D429" s="216" t="s">
        <v>600</v>
      </c>
      <c r="E429" s="217">
        <v>50</v>
      </c>
      <c r="F429" s="218">
        <f t="shared" si="51"/>
        <v>10</v>
      </c>
      <c r="G429" s="219">
        <f t="shared" si="52"/>
        <v>27.777777777777779</v>
      </c>
      <c r="H429" s="219">
        <f t="shared" si="53"/>
        <v>9.2592592592592587E-3</v>
      </c>
      <c r="I429" s="217"/>
      <c r="J429" s="220"/>
      <c r="K429" s="220"/>
      <c r="L429" s="221"/>
      <c r="M429" s="222">
        <f t="shared" si="54"/>
        <v>0</v>
      </c>
      <c r="N429" s="223"/>
      <c r="O429" s="224"/>
      <c r="P429" s="224"/>
      <c r="Q429" s="224"/>
      <c r="R429" s="224"/>
      <c r="S429" s="225"/>
      <c r="T429" s="226">
        <f t="shared" si="55"/>
        <v>1.8518518518518517E-2</v>
      </c>
      <c r="U429" s="227"/>
      <c r="V429" s="228" t="str">
        <f t="shared" si="56"/>
        <v>0</v>
      </c>
      <c r="W429" s="509"/>
      <c r="X429" s="229">
        <f t="shared" si="57"/>
        <v>0</v>
      </c>
    </row>
    <row r="430" spans="1:24" ht="18.75" customHeight="1">
      <c r="A430" s="515"/>
      <c r="B430" s="506"/>
      <c r="C430" s="216"/>
      <c r="D430" s="216" t="s">
        <v>601</v>
      </c>
      <c r="E430" s="217">
        <v>250</v>
      </c>
      <c r="F430" s="218">
        <f t="shared" si="51"/>
        <v>50</v>
      </c>
      <c r="G430" s="219">
        <f t="shared" si="52"/>
        <v>138.88888888888889</v>
      </c>
      <c r="H430" s="219">
        <f t="shared" si="53"/>
        <v>4.6296296296296294E-2</v>
      </c>
      <c r="I430" s="217"/>
      <c r="J430" s="220"/>
      <c r="K430" s="220"/>
      <c r="L430" s="221"/>
      <c r="M430" s="222">
        <f t="shared" si="54"/>
        <v>0</v>
      </c>
      <c r="N430" s="223"/>
      <c r="O430" s="224"/>
      <c r="P430" s="224"/>
      <c r="Q430" s="224"/>
      <c r="R430" s="224"/>
      <c r="S430" s="225"/>
      <c r="T430" s="226">
        <f t="shared" si="55"/>
        <v>9.2592592592592587E-2</v>
      </c>
      <c r="U430" s="227"/>
      <c r="V430" s="228" t="str">
        <f t="shared" si="56"/>
        <v>0</v>
      </c>
      <c r="W430" s="509"/>
      <c r="X430" s="229">
        <f t="shared" si="57"/>
        <v>0</v>
      </c>
    </row>
    <row r="431" spans="1:24" ht="18.75" customHeight="1">
      <c r="A431" s="515"/>
      <c r="B431" s="506"/>
      <c r="C431" s="216"/>
      <c r="D431" s="216" t="s">
        <v>602</v>
      </c>
      <c r="E431" s="217">
        <v>200</v>
      </c>
      <c r="F431" s="218">
        <f t="shared" si="51"/>
        <v>40</v>
      </c>
      <c r="G431" s="219">
        <f t="shared" si="52"/>
        <v>111.11111111111111</v>
      </c>
      <c r="H431" s="219">
        <f t="shared" si="53"/>
        <v>3.7037037037037035E-2</v>
      </c>
      <c r="I431" s="217"/>
      <c r="J431" s="220"/>
      <c r="K431" s="220"/>
      <c r="L431" s="221"/>
      <c r="M431" s="222">
        <f t="shared" si="54"/>
        <v>0</v>
      </c>
      <c r="N431" s="223"/>
      <c r="O431" s="224"/>
      <c r="P431" s="224"/>
      <c r="Q431" s="224"/>
      <c r="R431" s="224"/>
      <c r="S431" s="225"/>
      <c r="T431" s="226">
        <f t="shared" si="55"/>
        <v>7.407407407407407E-2</v>
      </c>
      <c r="U431" s="227"/>
      <c r="V431" s="228" t="str">
        <f t="shared" si="56"/>
        <v>0</v>
      </c>
      <c r="W431" s="509"/>
      <c r="X431" s="229">
        <f t="shared" si="57"/>
        <v>0</v>
      </c>
    </row>
    <row r="432" spans="1:24" ht="18.75" customHeight="1">
      <c r="A432" s="515"/>
      <c r="B432" s="506"/>
      <c r="C432" s="216"/>
      <c r="D432" s="216" t="s">
        <v>603</v>
      </c>
      <c r="E432" s="217">
        <v>300</v>
      </c>
      <c r="F432" s="218">
        <f t="shared" si="51"/>
        <v>60</v>
      </c>
      <c r="G432" s="219">
        <f t="shared" si="52"/>
        <v>166.66666666666666</v>
      </c>
      <c r="H432" s="219">
        <f t="shared" si="53"/>
        <v>5.5555555555555552E-2</v>
      </c>
      <c r="I432" s="217"/>
      <c r="J432" s="220"/>
      <c r="K432" s="220"/>
      <c r="L432" s="221"/>
      <c r="M432" s="222">
        <f t="shared" si="54"/>
        <v>0</v>
      </c>
      <c r="N432" s="223"/>
      <c r="O432" s="224"/>
      <c r="P432" s="224"/>
      <c r="Q432" s="224"/>
      <c r="R432" s="224"/>
      <c r="S432" s="225"/>
      <c r="T432" s="226">
        <f t="shared" si="55"/>
        <v>0.1111111111111111</v>
      </c>
      <c r="U432" s="227"/>
      <c r="V432" s="228" t="str">
        <f t="shared" si="56"/>
        <v>0</v>
      </c>
      <c r="W432" s="509"/>
      <c r="X432" s="229">
        <f t="shared" si="57"/>
        <v>0</v>
      </c>
    </row>
    <row r="433" spans="1:24" ht="18.75" customHeight="1">
      <c r="A433" s="515"/>
      <c r="B433" s="506"/>
      <c r="C433" s="216"/>
      <c r="D433" s="216" t="s">
        <v>604</v>
      </c>
      <c r="E433" s="217">
        <v>41</v>
      </c>
      <c r="F433" s="218">
        <f t="shared" si="51"/>
        <v>8.1999999999999993</v>
      </c>
      <c r="G433" s="219">
        <f t="shared" si="52"/>
        <v>22.777777777777779</v>
      </c>
      <c r="H433" s="219">
        <f t="shared" si="53"/>
        <v>7.5925925925925926E-3</v>
      </c>
      <c r="I433" s="217"/>
      <c r="J433" s="220"/>
      <c r="K433" s="220"/>
      <c r="L433" s="221"/>
      <c r="M433" s="222">
        <f t="shared" si="54"/>
        <v>0</v>
      </c>
      <c r="N433" s="223"/>
      <c r="O433" s="224"/>
      <c r="P433" s="224"/>
      <c r="Q433" s="224"/>
      <c r="R433" s="224"/>
      <c r="S433" s="225"/>
      <c r="T433" s="226">
        <f t="shared" si="55"/>
        <v>1.5185185185185185E-2</v>
      </c>
      <c r="U433" s="227"/>
      <c r="V433" s="228" t="str">
        <f t="shared" si="56"/>
        <v>0</v>
      </c>
      <c r="W433" s="509"/>
      <c r="X433" s="229">
        <f t="shared" si="57"/>
        <v>0</v>
      </c>
    </row>
    <row r="434" spans="1:24" ht="18.75" customHeight="1">
      <c r="A434" s="515"/>
      <c r="B434" s="506"/>
      <c r="C434" s="216"/>
      <c r="D434" s="216" t="s">
        <v>605</v>
      </c>
      <c r="E434" s="217">
        <v>500</v>
      </c>
      <c r="F434" s="218">
        <f t="shared" si="51"/>
        <v>100</v>
      </c>
      <c r="G434" s="219">
        <f t="shared" si="52"/>
        <v>277.77777777777777</v>
      </c>
      <c r="H434" s="219">
        <f t="shared" si="53"/>
        <v>9.2592592592592587E-2</v>
      </c>
      <c r="I434" s="217"/>
      <c r="J434" s="220"/>
      <c r="K434" s="220"/>
      <c r="L434" s="221"/>
      <c r="M434" s="222">
        <f t="shared" si="54"/>
        <v>0</v>
      </c>
      <c r="N434" s="223"/>
      <c r="O434" s="224"/>
      <c r="P434" s="224"/>
      <c r="Q434" s="224"/>
      <c r="R434" s="224"/>
      <c r="S434" s="225"/>
      <c r="T434" s="226">
        <f t="shared" si="55"/>
        <v>0.18518518518518517</v>
      </c>
      <c r="U434" s="227"/>
      <c r="V434" s="228" t="str">
        <f t="shared" si="56"/>
        <v>0</v>
      </c>
      <c r="W434" s="509"/>
      <c r="X434" s="229">
        <f t="shared" si="57"/>
        <v>0</v>
      </c>
    </row>
    <row r="435" spans="1:24" ht="18.75" customHeight="1">
      <c r="A435" s="515"/>
      <c r="B435" s="506"/>
      <c r="C435" s="216"/>
      <c r="D435" s="216" t="s">
        <v>606</v>
      </c>
      <c r="E435" s="217">
        <v>1000</v>
      </c>
      <c r="F435" s="218">
        <f t="shared" si="51"/>
        <v>200</v>
      </c>
      <c r="G435" s="219">
        <f t="shared" si="52"/>
        <v>555.55555555555554</v>
      </c>
      <c r="H435" s="219">
        <f t="shared" si="53"/>
        <v>0.18518518518518517</v>
      </c>
      <c r="I435" s="217"/>
      <c r="J435" s="220"/>
      <c r="K435" s="220"/>
      <c r="L435" s="221"/>
      <c r="M435" s="222">
        <f t="shared" si="54"/>
        <v>0</v>
      </c>
      <c r="N435" s="223"/>
      <c r="O435" s="224"/>
      <c r="P435" s="224"/>
      <c r="Q435" s="224"/>
      <c r="R435" s="224"/>
      <c r="S435" s="225"/>
      <c r="T435" s="226">
        <f t="shared" si="55"/>
        <v>0.37037037037037035</v>
      </c>
      <c r="U435" s="227"/>
      <c r="V435" s="228" t="str">
        <f t="shared" si="56"/>
        <v>0</v>
      </c>
      <c r="W435" s="509"/>
      <c r="X435" s="229">
        <f t="shared" si="57"/>
        <v>0</v>
      </c>
    </row>
    <row r="436" spans="1:24" ht="18.75" customHeight="1">
      <c r="A436" s="515"/>
      <c r="B436" s="506"/>
      <c r="C436" s="216"/>
      <c r="D436" s="216" t="s">
        <v>607</v>
      </c>
      <c r="E436" s="217">
        <v>200</v>
      </c>
      <c r="F436" s="218">
        <f t="shared" si="51"/>
        <v>40</v>
      </c>
      <c r="G436" s="219">
        <f t="shared" si="52"/>
        <v>111.11111111111111</v>
      </c>
      <c r="H436" s="219">
        <f t="shared" si="53"/>
        <v>3.7037037037037035E-2</v>
      </c>
      <c r="I436" s="217"/>
      <c r="J436" s="220"/>
      <c r="K436" s="220"/>
      <c r="L436" s="221"/>
      <c r="M436" s="222">
        <f t="shared" si="54"/>
        <v>0</v>
      </c>
      <c r="N436" s="223"/>
      <c r="O436" s="224"/>
      <c r="P436" s="224"/>
      <c r="Q436" s="224"/>
      <c r="R436" s="224"/>
      <c r="S436" s="225"/>
      <c r="T436" s="226">
        <f t="shared" si="55"/>
        <v>7.407407407407407E-2</v>
      </c>
      <c r="U436" s="227"/>
      <c r="V436" s="228" t="str">
        <f t="shared" si="56"/>
        <v>0</v>
      </c>
      <c r="W436" s="509"/>
      <c r="X436" s="229">
        <f t="shared" si="57"/>
        <v>0</v>
      </c>
    </row>
    <row r="437" spans="1:24" ht="18.75" customHeight="1">
      <c r="A437" s="515"/>
      <c r="B437" s="506"/>
      <c r="C437" s="216"/>
      <c r="D437" s="216"/>
      <c r="E437" s="217"/>
      <c r="F437" s="218">
        <f t="shared" si="51"/>
        <v>0</v>
      </c>
      <c r="G437" s="219">
        <f t="shared" si="52"/>
        <v>0</v>
      </c>
      <c r="H437" s="219">
        <f t="shared" si="53"/>
        <v>0</v>
      </c>
      <c r="I437" s="217"/>
      <c r="J437" s="220"/>
      <c r="K437" s="220"/>
      <c r="L437" s="221"/>
      <c r="M437" s="222">
        <f t="shared" si="54"/>
        <v>0</v>
      </c>
      <c r="N437" s="223"/>
      <c r="O437" s="224"/>
      <c r="P437" s="224"/>
      <c r="Q437" s="224"/>
      <c r="R437" s="224"/>
      <c r="S437" s="225"/>
      <c r="T437" s="226">
        <f t="shared" si="55"/>
        <v>0</v>
      </c>
      <c r="U437" s="227"/>
      <c r="V437" s="228" t="str">
        <f t="shared" si="56"/>
        <v>0</v>
      </c>
      <c r="W437" s="509"/>
      <c r="X437" s="229">
        <f t="shared" si="57"/>
        <v>0</v>
      </c>
    </row>
    <row r="438" spans="1:24" ht="18.75" customHeight="1">
      <c r="A438" s="515"/>
      <c r="B438" s="506"/>
      <c r="C438" s="216"/>
      <c r="D438" s="216" t="s">
        <v>608</v>
      </c>
      <c r="E438" s="217">
        <v>600</v>
      </c>
      <c r="F438" s="218">
        <f t="shared" si="51"/>
        <v>120</v>
      </c>
      <c r="G438" s="219">
        <f t="shared" si="52"/>
        <v>333.33333333333331</v>
      </c>
      <c r="H438" s="219">
        <f t="shared" si="53"/>
        <v>0.1111111111111111</v>
      </c>
      <c r="I438" s="217" t="s">
        <v>609</v>
      </c>
      <c r="J438" s="217" t="s">
        <v>609</v>
      </c>
      <c r="K438" s="220"/>
      <c r="L438" s="221">
        <f>SUM(G438:G454)</f>
        <v>2905.5555555555561</v>
      </c>
      <c r="M438" s="222">
        <f t="shared" si="54"/>
        <v>58.111111111111121</v>
      </c>
      <c r="N438" s="223" t="s">
        <v>306</v>
      </c>
      <c r="O438" s="224" t="s">
        <v>12</v>
      </c>
      <c r="P438" s="224"/>
      <c r="Q438" s="224" t="s">
        <v>514</v>
      </c>
      <c r="R438" s="224"/>
      <c r="S438" s="225"/>
      <c r="T438" s="226">
        <f t="shared" si="55"/>
        <v>0.22222222222222221</v>
      </c>
      <c r="U438" s="227">
        <f>SUM(T438:T454)</f>
        <v>1.9370370370370367</v>
      </c>
      <c r="V438" s="228" t="str">
        <f t="shared" si="56"/>
        <v>2</v>
      </c>
      <c r="W438" s="509"/>
      <c r="X438" s="229">
        <f t="shared" si="57"/>
        <v>1</v>
      </c>
    </row>
    <row r="439" spans="1:24" ht="18.75" customHeight="1">
      <c r="A439" s="515"/>
      <c r="B439" s="506"/>
      <c r="C439" s="216"/>
      <c r="D439" s="216" t="s">
        <v>610</v>
      </c>
      <c r="E439" s="217">
        <v>300</v>
      </c>
      <c r="F439" s="218">
        <f t="shared" si="51"/>
        <v>60</v>
      </c>
      <c r="G439" s="219">
        <f t="shared" si="52"/>
        <v>166.66666666666666</v>
      </c>
      <c r="H439" s="219">
        <f t="shared" si="53"/>
        <v>5.5555555555555552E-2</v>
      </c>
      <c r="I439" s="217"/>
      <c r="J439" s="220"/>
      <c r="K439" s="220"/>
      <c r="L439" s="221"/>
      <c r="M439" s="222">
        <f t="shared" si="54"/>
        <v>0</v>
      </c>
      <c r="N439" s="223"/>
      <c r="O439" s="224"/>
      <c r="P439" s="224"/>
      <c r="Q439" s="224"/>
      <c r="R439" s="224"/>
      <c r="S439" s="225"/>
      <c r="T439" s="226">
        <f t="shared" si="55"/>
        <v>0.1111111111111111</v>
      </c>
      <c r="U439" s="227"/>
      <c r="V439" s="228" t="str">
        <f t="shared" si="56"/>
        <v>0</v>
      </c>
      <c r="W439" s="509"/>
      <c r="X439" s="229">
        <f t="shared" si="57"/>
        <v>0</v>
      </c>
    </row>
    <row r="440" spans="1:24" ht="18.75" customHeight="1">
      <c r="A440" s="515"/>
      <c r="B440" s="506"/>
      <c r="C440" s="216"/>
      <c r="D440" s="216" t="s">
        <v>575</v>
      </c>
      <c r="E440" s="217">
        <v>180</v>
      </c>
      <c r="F440" s="218">
        <f t="shared" si="51"/>
        <v>36</v>
      </c>
      <c r="G440" s="219">
        <f t="shared" si="52"/>
        <v>100</v>
      </c>
      <c r="H440" s="219">
        <f t="shared" si="53"/>
        <v>3.3333333333333333E-2</v>
      </c>
      <c r="I440" s="217"/>
      <c r="J440" s="220"/>
      <c r="K440" s="220"/>
      <c r="L440" s="221"/>
      <c r="M440" s="222">
        <f t="shared" si="54"/>
        <v>0</v>
      </c>
      <c r="N440" s="223"/>
      <c r="O440" s="224"/>
      <c r="P440" s="224"/>
      <c r="Q440" s="224"/>
      <c r="R440" s="224"/>
      <c r="S440" s="225"/>
      <c r="T440" s="226">
        <f t="shared" si="55"/>
        <v>6.6666666666666666E-2</v>
      </c>
      <c r="U440" s="227"/>
      <c r="V440" s="228" t="str">
        <f t="shared" si="56"/>
        <v>0</v>
      </c>
      <c r="W440" s="509"/>
      <c r="X440" s="229">
        <f t="shared" si="57"/>
        <v>0</v>
      </c>
    </row>
    <row r="441" spans="1:24" ht="18.75" customHeight="1">
      <c r="A441" s="515"/>
      <c r="B441" s="506"/>
      <c r="C441" s="216"/>
      <c r="D441" s="216" t="s">
        <v>611</v>
      </c>
      <c r="E441" s="217">
        <v>300</v>
      </c>
      <c r="F441" s="218">
        <f t="shared" si="51"/>
        <v>60</v>
      </c>
      <c r="G441" s="219">
        <f t="shared" si="52"/>
        <v>166.66666666666666</v>
      </c>
      <c r="H441" s="219">
        <f t="shared" si="53"/>
        <v>5.5555555555555552E-2</v>
      </c>
      <c r="I441" s="217"/>
      <c r="J441" s="220"/>
      <c r="K441" s="220"/>
      <c r="L441" s="221"/>
      <c r="M441" s="222">
        <f t="shared" si="54"/>
        <v>0</v>
      </c>
      <c r="N441" s="223"/>
      <c r="O441" s="224"/>
      <c r="P441" s="224"/>
      <c r="Q441" s="224"/>
      <c r="R441" s="224"/>
      <c r="S441" s="225"/>
      <c r="T441" s="226">
        <f t="shared" si="55"/>
        <v>0.1111111111111111</v>
      </c>
      <c r="U441" s="227"/>
      <c r="V441" s="228" t="str">
        <f t="shared" si="56"/>
        <v>0</v>
      </c>
      <c r="W441" s="509"/>
      <c r="X441" s="229">
        <f t="shared" si="57"/>
        <v>0</v>
      </c>
    </row>
    <row r="442" spans="1:24" ht="18.75" customHeight="1">
      <c r="A442" s="515"/>
      <c r="B442" s="506"/>
      <c r="C442" s="216"/>
      <c r="D442" s="216" t="s">
        <v>612</v>
      </c>
      <c r="E442" s="217">
        <v>100</v>
      </c>
      <c r="F442" s="218">
        <f t="shared" si="51"/>
        <v>20</v>
      </c>
      <c r="G442" s="219">
        <f t="shared" si="52"/>
        <v>55.555555555555557</v>
      </c>
      <c r="H442" s="219">
        <f t="shared" si="53"/>
        <v>1.8518518518518517E-2</v>
      </c>
      <c r="I442" s="217"/>
      <c r="J442" s="220"/>
      <c r="K442" s="220"/>
      <c r="L442" s="221"/>
      <c r="M442" s="222">
        <f t="shared" si="54"/>
        <v>0</v>
      </c>
      <c r="N442" s="223"/>
      <c r="O442" s="224"/>
      <c r="P442" s="224"/>
      <c r="Q442" s="224"/>
      <c r="R442" s="224"/>
      <c r="S442" s="225"/>
      <c r="T442" s="226">
        <f t="shared" si="55"/>
        <v>3.7037037037037035E-2</v>
      </c>
      <c r="U442" s="227"/>
      <c r="V442" s="228" t="str">
        <f t="shared" si="56"/>
        <v>0</v>
      </c>
      <c r="W442" s="509"/>
      <c r="X442" s="229">
        <f t="shared" si="57"/>
        <v>0</v>
      </c>
    </row>
    <row r="443" spans="1:24" ht="18.75" customHeight="1">
      <c r="A443" s="515"/>
      <c r="B443" s="506"/>
      <c r="C443" s="216"/>
      <c r="D443" s="216" t="s">
        <v>613</v>
      </c>
      <c r="E443" s="217">
        <v>800</v>
      </c>
      <c r="F443" s="218">
        <f t="shared" si="51"/>
        <v>160</v>
      </c>
      <c r="G443" s="219">
        <f t="shared" si="52"/>
        <v>444.44444444444446</v>
      </c>
      <c r="H443" s="219">
        <f t="shared" si="53"/>
        <v>0.14814814814814814</v>
      </c>
      <c r="I443" s="217" t="s">
        <v>614</v>
      </c>
      <c r="J443" s="220"/>
      <c r="K443" s="220"/>
      <c r="L443" s="221"/>
      <c r="M443" s="222">
        <f t="shared" si="54"/>
        <v>0</v>
      </c>
      <c r="N443" s="223"/>
      <c r="O443" s="224"/>
      <c r="P443" s="224"/>
      <c r="Q443" s="224"/>
      <c r="R443" s="224"/>
      <c r="S443" s="225"/>
      <c r="T443" s="226">
        <f t="shared" si="55"/>
        <v>0.29629629629629628</v>
      </c>
      <c r="U443" s="227"/>
      <c r="V443" s="228" t="str">
        <f t="shared" si="56"/>
        <v>0</v>
      </c>
      <c r="W443" s="509"/>
      <c r="X443" s="229">
        <f t="shared" si="57"/>
        <v>0</v>
      </c>
    </row>
    <row r="444" spans="1:24" ht="18.75" customHeight="1">
      <c r="A444" s="515"/>
      <c r="B444" s="506"/>
      <c r="C444" s="216"/>
      <c r="D444" s="216" t="s">
        <v>615</v>
      </c>
      <c r="E444" s="217">
        <v>100</v>
      </c>
      <c r="F444" s="218">
        <f t="shared" si="51"/>
        <v>20</v>
      </c>
      <c r="G444" s="219">
        <f t="shared" si="52"/>
        <v>55.555555555555557</v>
      </c>
      <c r="H444" s="219">
        <f t="shared" si="53"/>
        <v>1.8518518518518517E-2</v>
      </c>
      <c r="I444" s="217"/>
      <c r="J444" s="220"/>
      <c r="K444" s="220"/>
      <c r="L444" s="221"/>
      <c r="M444" s="222">
        <f t="shared" si="54"/>
        <v>0</v>
      </c>
      <c r="N444" s="223"/>
      <c r="O444" s="224"/>
      <c r="P444" s="224"/>
      <c r="Q444" s="224"/>
      <c r="R444" s="224"/>
      <c r="S444" s="225"/>
      <c r="T444" s="226">
        <f t="shared" si="55"/>
        <v>3.7037037037037035E-2</v>
      </c>
      <c r="U444" s="227"/>
      <c r="V444" s="228" t="str">
        <f t="shared" si="56"/>
        <v>0</v>
      </c>
      <c r="W444" s="509"/>
      <c r="X444" s="229">
        <f t="shared" si="57"/>
        <v>0</v>
      </c>
    </row>
    <row r="445" spans="1:24" ht="18.75" customHeight="1">
      <c r="A445" s="515"/>
      <c r="B445" s="506"/>
      <c r="C445" s="216"/>
      <c r="D445" s="216" t="s">
        <v>616</v>
      </c>
      <c r="E445" s="217">
        <v>400</v>
      </c>
      <c r="F445" s="218">
        <f t="shared" si="51"/>
        <v>80</v>
      </c>
      <c r="G445" s="219">
        <f t="shared" si="52"/>
        <v>222.22222222222223</v>
      </c>
      <c r="H445" s="219">
        <f t="shared" si="53"/>
        <v>7.407407407407407E-2</v>
      </c>
      <c r="I445" s="217"/>
      <c r="J445" s="220"/>
      <c r="K445" s="220"/>
      <c r="L445" s="221"/>
      <c r="M445" s="222">
        <f t="shared" si="54"/>
        <v>0</v>
      </c>
      <c r="N445" s="223"/>
      <c r="O445" s="224"/>
      <c r="P445" s="224"/>
      <c r="Q445" s="224"/>
      <c r="R445" s="224"/>
      <c r="S445" s="225"/>
      <c r="T445" s="226">
        <f t="shared" si="55"/>
        <v>0.14814814814814814</v>
      </c>
      <c r="U445" s="227"/>
      <c r="V445" s="228" t="str">
        <f t="shared" si="56"/>
        <v>0</v>
      </c>
      <c r="W445" s="509"/>
      <c r="X445" s="229">
        <f t="shared" si="57"/>
        <v>0</v>
      </c>
    </row>
    <row r="446" spans="1:24" ht="18.75" customHeight="1">
      <c r="A446" s="515"/>
      <c r="B446" s="506"/>
      <c r="C446" s="216"/>
      <c r="D446" s="216" t="s">
        <v>617</v>
      </c>
      <c r="E446" s="217">
        <v>200</v>
      </c>
      <c r="F446" s="218">
        <f t="shared" si="51"/>
        <v>40</v>
      </c>
      <c r="G446" s="219">
        <f t="shared" si="52"/>
        <v>111.11111111111111</v>
      </c>
      <c r="H446" s="219">
        <f t="shared" si="53"/>
        <v>3.7037037037037035E-2</v>
      </c>
      <c r="I446" s="217"/>
      <c r="J446" s="220"/>
      <c r="K446" s="220"/>
      <c r="L446" s="221"/>
      <c r="M446" s="222">
        <f t="shared" si="54"/>
        <v>0</v>
      </c>
      <c r="N446" s="223"/>
      <c r="O446" s="224"/>
      <c r="P446" s="224"/>
      <c r="Q446" s="224"/>
      <c r="R446" s="224"/>
      <c r="S446" s="225"/>
      <c r="T446" s="226">
        <f t="shared" si="55"/>
        <v>7.407407407407407E-2</v>
      </c>
      <c r="U446" s="227"/>
      <c r="V446" s="228" t="str">
        <f t="shared" si="56"/>
        <v>0</v>
      </c>
      <c r="W446" s="509"/>
      <c r="X446" s="229">
        <f t="shared" si="57"/>
        <v>0</v>
      </c>
    </row>
    <row r="447" spans="1:24" ht="18.75" customHeight="1">
      <c r="A447" s="515"/>
      <c r="B447" s="506"/>
      <c r="C447" s="216"/>
      <c r="D447" s="216" t="s">
        <v>618</v>
      </c>
      <c r="E447" s="217">
        <v>500</v>
      </c>
      <c r="F447" s="218">
        <f t="shared" si="51"/>
        <v>100</v>
      </c>
      <c r="G447" s="219">
        <f t="shared" si="52"/>
        <v>277.77777777777777</v>
      </c>
      <c r="H447" s="219">
        <f t="shared" si="53"/>
        <v>9.2592592592592587E-2</v>
      </c>
      <c r="I447" s="217"/>
      <c r="J447" s="220"/>
      <c r="K447" s="220"/>
      <c r="L447" s="221"/>
      <c r="M447" s="222">
        <f t="shared" si="54"/>
        <v>0</v>
      </c>
      <c r="N447" s="223"/>
      <c r="O447" s="224"/>
      <c r="P447" s="224"/>
      <c r="Q447" s="224"/>
      <c r="R447" s="224"/>
      <c r="S447" s="225"/>
      <c r="T447" s="226">
        <f t="shared" si="55"/>
        <v>0.18518518518518517</v>
      </c>
      <c r="U447" s="227"/>
      <c r="V447" s="228" t="str">
        <f t="shared" si="56"/>
        <v>0</v>
      </c>
      <c r="W447" s="509"/>
      <c r="X447" s="229">
        <f t="shared" si="57"/>
        <v>0</v>
      </c>
    </row>
    <row r="448" spans="1:24" ht="18.75" customHeight="1">
      <c r="A448" s="515"/>
      <c r="B448" s="506"/>
      <c r="C448" s="216"/>
      <c r="D448" s="216" t="s">
        <v>619</v>
      </c>
      <c r="E448" s="217">
        <v>300</v>
      </c>
      <c r="F448" s="218">
        <f t="shared" si="51"/>
        <v>60</v>
      </c>
      <c r="G448" s="219">
        <f t="shared" si="52"/>
        <v>166.66666666666666</v>
      </c>
      <c r="H448" s="219">
        <f t="shared" si="53"/>
        <v>5.5555555555555552E-2</v>
      </c>
      <c r="I448" s="217" t="s">
        <v>620</v>
      </c>
      <c r="J448" s="220"/>
      <c r="K448" s="220"/>
      <c r="L448" s="221"/>
      <c r="M448" s="222">
        <f t="shared" si="54"/>
        <v>0</v>
      </c>
      <c r="N448" s="223"/>
      <c r="O448" s="224"/>
      <c r="P448" s="224"/>
      <c r="Q448" s="224"/>
      <c r="R448" s="224"/>
      <c r="S448" s="225"/>
      <c r="T448" s="226">
        <f t="shared" si="55"/>
        <v>0.1111111111111111</v>
      </c>
      <c r="U448" s="227"/>
      <c r="V448" s="228" t="str">
        <f t="shared" si="56"/>
        <v>0</v>
      </c>
      <c r="W448" s="509"/>
      <c r="X448" s="229">
        <f t="shared" si="57"/>
        <v>0</v>
      </c>
    </row>
    <row r="449" spans="1:24" ht="18.75" customHeight="1">
      <c r="A449" s="515"/>
      <c r="B449" s="506"/>
      <c r="C449" s="216"/>
      <c r="D449" s="216" t="s">
        <v>621</v>
      </c>
      <c r="E449" s="217">
        <v>400</v>
      </c>
      <c r="F449" s="218">
        <f t="shared" si="51"/>
        <v>80</v>
      </c>
      <c r="G449" s="219">
        <f t="shared" si="52"/>
        <v>222.22222222222223</v>
      </c>
      <c r="H449" s="219">
        <f t="shared" si="53"/>
        <v>7.407407407407407E-2</v>
      </c>
      <c r="I449" s="217"/>
      <c r="J449" s="220"/>
      <c r="K449" s="220"/>
      <c r="L449" s="221"/>
      <c r="M449" s="222">
        <f t="shared" si="54"/>
        <v>0</v>
      </c>
      <c r="N449" s="223"/>
      <c r="O449" s="224"/>
      <c r="P449" s="224"/>
      <c r="Q449" s="224"/>
      <c r="R449" s="224"/>
      <c r="S449" s="225"/>
      <c r="T449" s="226">
        <f t="shared" si="55"/>
        <v>0.14814814814814814</v>
      </c>
      <c r="U449" s="227"/>
      <c r="V449" s="228" t="str">
        <f t="shared" si="56"/>
        <v>0</v>
      </c>
      <c r="W449" s="509"/>
      <c r="X449" s="229">
        <f t="shared" si="57"/>
        <v>0</v>
      </c>
    </row>
    <row r="450" spans="1:24" ht="18.75" customHeight="1">
      <c r="A450" s="515"/>
      <c r="B450" s="506"/>
      <c r="C450" s="216"/>
      <c r="D450" s="216" t="s">
        <v>622</v>
      </c>
      <c r="E450" s="217">
        <v>600</v>
      </c>
      <c r="F450" s="218">
        <f t="shared" si="51"/>
        <v>120</v>
      </c>
      <c r="G450" s="219">
        <f t="shared" si="52"/>
        <v>333.33333333333331</v>
      </c>
      <c r="H450" s="219">
        <f t="shared" si="53"/>
        <v>0.1111111111111111</v>
      </c>
      <c r="I450" s="217"/>
      <c r="J450" s="220"/>
      <c r="K450" s="220"/>
      <c r="L450" s="221"/>
      <c r="M450" s="222">
        <f t="shared" si="54"/>
        <v>0</v>
      </c>
      <c r="N450" s="223"/>
      <c r="O450" s="224"/>
      <c r="P450" s="224"/>
      <c r="Q450" s="224"/>
      <c r="R450" s="224"/>
      <c r="S450" s="225"/>
      <c r="T450" s="226">
        <f t="shared" si="55"/>
        <v>0.22222222222222221</v>
      </c>
      <c r="U450" s="227"/>
      <c r="V450" s="228" t="str">
        <f t="shared" si="56"/>
        <v>0</v>
      </c>
      <c r="W450" s="509"/>
      <c r="X450" s="229">
        <f t="shared" si="57"/>
        <v>0</v>
      </c>
    </row>
    <row r="451" spans="1:24" ht="18.75" customHeight="1">
      <c r="A451" s="515"/>
      <c r="B451" s="506"/>
      <c r="C451" s="216"/>
      <c r="D451" s="216" t="s">
        <v>623</v>
      </c>
      <c r="E451" s="217">
        <v>50</v>
      </c>
      <c r="F451" s="218">
        <f t="shared" si="51"/>
        <v>10</v>
      </c>
      <c r="G451" s="219">
        <f t="shared" si="52"/>
        <v>27.777777777777779</v>
      </c>
      <c r="H451" s="219">
        <f t="shared" si="53"/>
        <v>9.2592592592592587E-3</v>
      </c>
      <c r="I451" s="217"/>
      <c r="J451" s="220"/>
      <c r="K451" s="220"/>
      <c r="L451" s="221"/>
      <c r="M451" s="222">
        <f t="shared" si="54"/>
        <v>0</v>
      </c>
      <c r="N451" s="223"/>
      <c r="O451" s="224"/>
      <c r="P451" s="224"/>
      <c r="Q451" s="224"/>
      <c r="R451" s="224"/>
      <c r="S451" s="225"/>
      <c r="T451" s="226">
        <f t="shared" si="55"/>
        <v>1.8518518518518517E-2</v>
      </c>
      <c r="U451" s="227"/>
      <c r="V451" s="228" t="str">
        <f t="shared" si="56"/>
        <v>0</v>
      </c>
      <c r="W451" s="509"/>
      <c r="X451" s="229">
        <f t="shared" si="57"/>
        <v>0</v>
      </c>
    </row>
    <row r="452" spans="1:24" ht="18.75" customHeight="1">
      <c r="A452" s="515"/>
      <c r="B452" s="506"/>
      <c r="C452" s="216"/>
      <c r="D452" s="216" t="s">
        <v>624</v>
      </c>
      <c r="E452" s="217">
        <v>200</v>
      </c>
      <c r="F452" s="218">
        <f t="shared" si="51"/>
        <v>40</v>
      </c>
      <c r="G452" s="219">
        <f t="shared" si="52"/>
        <v>111.11111111111111</v>
      </c>
      <c r="H452" s="219">
        <f t="shared" si="53"/>
        <v>3.7037037037037035E-2</v>
      </c>
      <c r="I452" s="217"/>
      <c r="J452" s="220"/>
      <c r="K452" s="220"/>
      <c r="L452" s="221"/>
      <c r="M452" s="222">
        <f t="shared" si="54"/>
        <v>0</v>
      </c>
      <c r="N452" s="223"/>
      <c r="O452" s="224"/>
      <c r="P452" s="224"/>
      <c r="Q452" s="224"/>
      <c r="R452" s="224"/>
      <c r="S452" s="225"/>
      <c r="T452" s="226">
        <f t="shared" si="55"/>
        <v>7.407407407407407E-2</v>
      </c>
      <c r="U452" s="227"/>
      <c r="V452" s="228" t="str">
        <f t="shared" si="56"/>
        <v>0</v>
      </c>
      <c r="W452" s="509"/>
      <c r="X452" s="229">
        <f t="shared" si="57"/>
        <v>0</v>
      </c>
    </row>
    <row r="453" spans="1:24" ht="18.75" customHeight="1">
      <c r="A453" s="515"/>
      <c r="B453" s="506"/>
      <c r="C453" s="216"/>
      <c r="D453" s="216" t="s">
        <v>625</v>
      </c>
      <c r="E453" s="217">
        <v>100</v>
      </c>
      <c r="F453" s="218">
        <f t="shared" si="51"/>
        <v>20</v>
      </c>
      <c r="G453" s="219">
        <f t="shared" si="52"/>
        <v>55.555555555555557</v>
      </c>
      <c r="H453" s="219">
        <f t="shared" si="53"/>
        <v>1.8518518518518517E-2</v>
      </c>
      <c r="I453" s="217"/>
      <c r="J453" s="220"/>
      <c r="K453" s="220"/>
      <c r="L453" s="221"/>
      <c r="M453" s="222">
        <f t="shared" si="54"/>
        <v>0</v>
      </c>
      <c r="N453" s="223"/>
      <c r="O453" s="224"/>
      <c r="P453" s="224"/>
      <c r="Q453" s="224"/>
      <c r="R453" s="224"/>
      <c r="S453" s="225"/>
      <c r="T453" s="226">
        <f t="shared" si="55"/>
        <v>3.7037037037037035E-2</v>
      </c>
      <c r="U453" s="227"/>
      <c r="V453" s="228" t="str">
        <f t="shared" si="56"/>
        <v>0</v>
      </c>
      <c r="W453" s="509"/>
      <c r="X453" s="229">
        <f t="shared" si="57"/>
        <v>0</v>
      </c>
    </row>
    <row r="454" spans="1:24" ht="18.75" customHeight="1">
      <c r="A454" s="515"/>
      <c r="B454" s="506"/>
      <c r="C454" s="216"/>
      <c r="D454" s="216" t="s">
        <v>626</v>
      </c>
      <c r="E454" s="217">
        <v>100</v>
      </c>
      <c r="F454" s="218">
        <f t="shared" si="51"/>
        <v>20</v>
      </c>
      <c r="G454" s="219">
        <f t="shared" si="52"/>
        <v>55.555555555555557</v>
      </c>
      <c r="H454" s="219">
        <f t="shared" si="53"/>
        <v>1.8518518518518517E-2</v>
      </c>
      <c r="I454" s="217"/>
      <c r="J454" s="220"/>
      <c r="K454" s="220"/>
      <c r="L454" s="221"/>
      <c r="M454" s="222">
        <f t="shared" si="54"/>
        <v>0</v>
      </c>
      <c r="N454" s="223"/>
      <c r="O454" s="224"/>
      <c r="P454" s="224"/>
      <c r="Q454" s="224"/>
      <c r="R454" s="224"/>
      <c r="S454" s="225"/>
      <c r="T454" s="226">
        <f t="shared" si="55"/>
        <v>3.7037037037037035E-2</v>
      </c>
      <c r="U454" s="227"/>
      <c r="V454" s="228" t="str">
        <f t="shared" si="56"/>
        <v>0</v>
      </c>
      <c r="W454" s="509"/>
      <c r="X454" s="229">
        <f t="shared" si="57"/>
        <v>0</v>
      </c>
    </row>
    <row r="455" spans="1:24" ht="18.75" customHeight="1">
      <c r="A455" s="515"/>
      <c r="B455" s="506"/>
      <c r="C455" s="216"/>
      <c r="D455" s="216"/>
      <c r="E455" s="217"/>
      <c r="F455" s="218">
        <f t="shared" si="51"/>
        <v>0</v>
      </c>
      <c r="G455" s="219">
        <f t="shared" si="52"/>
        <v>0</v>
      </c>
      <c r="H455" s="219">
        <f t="shared" si="53"/>
        <v>0</v>
      </c>
      <c r="I455" s="217"/>
      <c r="J455" s="220"/>
      <c r="K455" s="220"/>
      <c r="L455" s="221"/>
      <c r="M455" s="222">
        <f t="shared" si="54"/>
        <v>0</v>
      </c>
      <c r="N455" s="223"/>
      <c r="O455" s="224"/>
      <c r="P455" s="224"/>
      <c r="Q455" s="224"/>
      <c r="R455" s="224"/>
      <c r="S455" s="225"/>
      <c r="T455" s="226">
        <f t="shared" si="55"/>
        <v>0</v>
      </c>
      <c r="U455" s="227"/>
      <c r="V455" s="228" t="str">
        <f t="shared" si="56"/>
        <v>0</v>
      </c>
      <c r="W455" s="509"/>
      <c r="X455" s="229">
        <f t="shared" si="57"/>
        <v>0</v>
      </c>
    </row>
    <row r="456" spans="1:24" ht="18.75" customHeight="1">
      <c r="A456" s="516"/>
      <c r="B456" s="507"/>
      <c r="C456" s="216"/>
      <c r="D456" s="216"/>
      <c r="E456" s="217"/>
      <c r="F456" s="218">
        <f t="shared" si="51"/>
        <v>0</v>
      </c>
      <c r="G456" s="219">
        <f>E456/$G$15</f>
        <v>0</v>
      </c>
      <c r="H456" s="219">
        <f>G456/$H$15</f>
        <v>0</v>
      </c>
      <c r="I456" s="217"/>
      <c r="J456" s="220"/>
      <c r="K456" s="220"/>
      <c r="L456" s="232"/>
      <c r="M456" s="222">
        <f>L456/$M$15</f>
        <v>0</v>
      </c>
      <c r="N456" s="231"/>
      <c r="O456" s="231"/>
      <c r="P456" s="231"/>
      <c r="Q456" s="231"/>
      <c r="R456" s="231"/>
      <c r="S456" s="225"/>
      <c r="T456" s="226">
        <f>G456/$T$15</f>
        <v>0</v>
      </c>
      <c r="U456" s="227"/>
      <c r="V456" s="228" t="str">
        <f>IF(U456&lt;1,"0",IF(U456&lt;5,"2",IF(U456&gt;=5,"6")))</f>
        <v>0</v>
      </c>
      <c r="W456" s="510"/>
      <c r="X456" s="229">
        <f t="shared" si="57"/>
        <v>0</v>
      </c>
    </row>
    <row r="457" spans="1:24">
      <c r="A457" s="233"/>
      <c r="B457" s="234" t="s">
        <v>111</v>
      </c>
      <c r="C457" s="235"/>
      <c r="D457" s="236">
        <f>COUNTA(D406:D456)</f>
        <v>47</v>
      </c>
      <c r="E457" s="236">
        <f>SUM(E406:E456)</f>
        <v>16971</v>
      </c>
      <c r="F457" s="236">
        <f>SUM(F406:F456)</f>
        <v>3394.2</v>
      </c>
      <c r="G457" s="236">
        <f>SUM(G406:G456)</f>
        <v>9428.3333333333339</v>
      </c>
      <c r="H457" s="236">
        <f>MROUND(SUM(H406:H456),1)</f>
        <v>3</v>
      </c>
      <c r="I457" s="236">
        <f>COUNTA(I406:I456)</f>
        <v>5</v>
      </c>
      <c r="J457" s="236">
        <f>COUNTA(J406:J456)</f>
        <v>3</v>
      </c>
      <c r="K457" s="236">
        <f>COUNTA(K406:K456)</f>
        <v>0</v>
      </c>
      <c r="L457" s="236">
        <f>SUM(L406:L456)</f>
        <v>9428.3333333333358</v>
      </c>
      <c r="M457" s="236">
        <f>SUM(M406:M456)</f>
        <v>188.56666666666669</v>
      </c>
      <c r="N457" s="237"/>
      <c r="O457" s="238">
        <f>COUNTIF(O406:O456, "YES")</f>
        <v>0</v>
      </c>
      <c r="P457" s="237"/>
      <c r="Q457" s="237"/>
      <c r="R457" s="237"/>
      <c r="S457" s="237"/>
      <c r="T457" s="236">
        <f>SUM(T406:T456)</f>
        <v>6.2855555555555549</v>
      </c>
      <c r="U457" s="236">
        <f>SUM(U406:U456)</f>
        <v>6.285555555555554</v>
      </c>
      <c r="V457" s="236">
        <f t="array" ref="V457">SUM(ABS(V406:V456))</f>
        <v>6</v>
      </c>
      <c r="W457" s="238" t="str">
        <f>IF(W406&lt;0.2, "0", IF(W406&lt;=2, "2", IF(W406&gt;2, ROUND(W406,0))))</f>
        <v>2</v>
      </c>
      <c r="X457" s="236">
        <f>SUM(X406:X456)</f>
        <v>3</v>
      </c>
    </row>
    <row r="458" spans="1:24" ht="18.75" customHeight="1">
      <c r="A458" s="514">
        <v>9</v>
      </c>
      <c r="B458" s="505" t="s">
        <v>627</v>
      </c>
      <c r="C458" s="216"/>
      <c r="D458" s="216" t="s">
        <v>628</v>
      </c>
      <c r="E458" s="217">
        <v>3078</v>
      </c>
      <c r="F458" s="218">
        <f t="shared" ref="F458:F479" si="58">E458/$F$15</f>
        <v>615.6</v>
      </c>
      <c r="G458" s="219">
        <f t="shared" ref="G458:G478" si="59">E458/$G$15</f>
        <v>1710</v>
      </c>
      <c r="H458" s="219">
        <f t="shared" ref="H458:H478" si="60">G458/$H$15</f>
        <v>0.56999999999999995</v>
      </c>
      <c r="I458" s="217" t="s">
        <v>629</v>
      </c>
      <c r="J458" s="220" t="s">
        <v>11217</v>
      </c>
      <c r="K458" s="220"/>
      <c r="L458" s="221">
        <f>SUM(G458:G462)</f>
        <v>2751.6666666666665</v>
      </c>
      <c r="M458" s="222">
        <f t="shared" ref="M458:M478" si="61">L458/$M$15</f>
        <v>55.033333333333331</v>
      </c>
      <c r="N458" s="223" t="s">
        <v>630</v>
      </c>
      <c r="O458" s="224" t="s">
        <v>178</v>
      </c>
      <c r="P458" s="224"/>
      <c r="Q458" s="224" t="s">
        <v>631</v>
      </c>
      <c r="R458" s="224"/>
      <c r="S458" s="225"/>
      <c r="T458" s="226">
        <f t="shared" ref="T458:T478" si="62">G458/$T$15</f>
        <v>1.1399999999999999</v>
      </c>
      <c r="U458" s="227">
        <f>SUM(T458:T462)</f>
        <v>1.8344444444444445</v>
      </c>
      <c r="V458" s="228" t="str">
        <f t="shared" ref="V458:V478" si="63">IF(U458&lt;1,"0",IF(U458&lt;5,"2",IF(U458&gt;=5,"6")))</f>
        <v>2</v>
      </c>
      <c r="W458" s="508">
        <f>J480/$W$15</f>
        <v>1.3333333333333333</v>
      </c>
      <c r="X458" s="229">
        <f t="shared" ref="X458:X479" si="64">V458/2</f>
        <v>1</v>
      </c>
    </row>
    <row r="459" spans="1:24" ht="18.75" customHeight="1">
      <c r="A459" s="515"/>
      <c r="B459" s="506"/>
      <c r="C459" s="216"/>
      <c r="D459" s="216" t="s">
        <v>632</v>
      </c>
      <c r="E459" s="217">
        <v>200</v>
      </c>
      <c r="F459" s="218">
        <f t="shared" si="58"/>
        <v>40</v>
      </c>
      <c r="G459" s="219">
        <f t="shared" si="59"/>
        <v>111.11111111111111</v>
      </c>
      <c r="H459" s="219">
        <f t="shared" si="60"/>
        <v>3.7037037037037035E-2</v>
      </c>
      <c r="I459" s="217" t="s">
        <v>633</v>
      </c>
      <c r="J459" s="220"/>
      <c r="K459" s="220"/>
      <c r="L459" s="221"/>
      <c r="M459" s="222">
        <f t="shared" si="61"/>
        <v>0</v>
      </c>
      <c r="N459" s="223"/>
      <c r="O459" s="224"/>
      <c r="P459" s="224"/>
      <c r="Q459" s="224"/>
      <c r="R459" s="224"/>
      <c r="S459" s="225"/>
      <c r="T459" s="226">
        <f t="shared" si="62"/>
        <v>7.407407407407407E-2</v>
      </c>
      <c r="U459" s="227"/>
      <c r="V459" s="228" t="str">
        <f t="shared" si="63"/>
        <v>0</v>
      </c>
      <c r="W459" s="509"/>
      <c r="X459" s="229">
        <f t="shared" si="64"/>
        <v>0</v>
      </c>
    </row>
    <row r="460" spans="1:24" ht="18.75" customHeight="1">
      <c r="A460" s="515"/>
      <c r="B460" s="506"/>
      <c r="C460" s="216"/>
      <c r="D460" s="216" t="s">
        <v>634</v>
      </c>
      <c r="E460" s="217">
        <v>600</v>
      </c>
      <c r="F460" s="218">
        <f t="shared" si="58"/>
        <v>120</v>
      </c>
      <c r="G460" s="219">
        <f t="shared" si="59"/>
        <v>333.33333333333331</v>
      </c>
      <c r="H460" s="219">
        <f t="shared" si="60"/>
        <v>0.1111111111111111</v>
      </c>
      <c r="I460" s="217"/>
      <c r="J460" s="220"/>
      <c r="K460" s="220"/>
      <c r="L460" s="221"/>
      <c r="M460" s="222">
        <f t="shared" si="61"/>
        <v>0</v>
      </c>
      <c r="N460" s="223"/>
      <c r="O460" s="224"/>
      <c r="P460" s="224"/>
      <c r="Q460" s="224"/>
      <c r="R460" s="224"/>
      <c r="S460" s="225"/>
      <c r="T460" s="226">
        <f t="shared" si="62"/>
        <v>0.22222222222222221</v>
      </c>
      <c r="U460" s="227"/>
      <c r="V460" s="228" t="str">
        <f t="shared" si="63"/>
        <v>0</v>
      </c>
      <c r="W460" s="509"/>
      <c r="X460" s="229">
        <f t="shared" si="64"/>
        <v>0</v>
      </c>
    </row>
    <row r="461" spans="1:24" ht="18.75" customHeight="1">
      <c r="A461" s="515"/>
      <c r="B461" s="506"/>
      <c r="C461" s="216"/>
      <c r="D461" s="216" t="s">
        <v>635</v>
      </c>
      <c r="E461" s="217">
        <v>850</v>
      </c>
      <c r="F461" s="218">
        <f t="shared" si="58"/>
        <v>170</v>
      </c>
      <c r="G461" s="219">
        <f t="shared" si="59"/>
        <v>472.22222222222223</v>
      </c>
      <c r="H461" s="219">
        <f t="shared" si="60"/>
        <v>0.15740740740740741</v>
      </c>
      <c r="I461" s="217"/>
      <c r="J461" s="220"/>
      <c r="K461" s="220"/>
      <c r="L461" s="221"/>
      <c r="M461" s="222">
        <f t="shared" si="61"/>
        <v>0</v>
      </c>
      <c r="N461" s="223"/>
      <c r="O461" s="224"/>
      <c r="P461" s="224"/>
      <c r="Q461" s="224"/>
      <c r="R461" s="224"/>
      <c r="S461" s="225"/>
      <c r="T461" s="226">
        <f t="shared" si="62"/>
        <v>0.31481481481481483</v>
      </c>
      <c r="U461" s="227"/>
      <c r="V461" s="228" t="str">
        <f t="shared" si="63"/>
        <v>0</v>
      </c>
      <c r="W461" s="509"/>
      <c r="X461" s="229">
        <f t="shared" si="64"/>
        <v>0</v>
      </c>
    </row>
    <row r="462" spans="1:24" ht="18.75" customHeight="1">
      <c r="A462" s="515"/>
      <c r="B462" s="506"/>
      <c r="C462" s="216"/>
      <c r="D462" s="216" t="s">
        <v>636</v>
      </c>
      <c r="E462" s="217">
        <v>225</v>
      </c>
      <c r="F462" s="218">
        <f t="shared" si="58"/>
        <v>45</v>
      </c>
      <c r="G462" s="219">
        <f t="shared" si="59"/>
        <v>125</v>
      </c>
      <c r="H462" s="219">
        <f t="shared" si="60"/>
        <v>4.1666666666666664E-2</v>
      </c>
      <c r="I462" s="217"/>
      <c r="J462" s="220"/>
      <c r="K462" s="220"/>
      <c r="L462" s="221"/>
      <c r="M462" s="222">
        <f t="shared" si="61"/>
        <v>0</v>
      </c>
      <c r="N462" s="223"/>
      <c r="O462" s="224"/>
      <c r="P462" s="224"/>
      <c r="Q462" s="224"/>
      <c r="R462" s="224"/>
      <c r="S462" s="225"/>
      <c r="T462" s="226">
        <f t="shared" si="62"/>
        <v>8.3333333333333329E-2</v>
      </c>
      <c r="U462" s="227"/>
      <c r="V462" s="228" t="str">
        <f t="shared" si="63"/>
        <v>0</v>
      </c>
      <c r="W462" s="509"/>
      <c r="X462" s="229">
        <f t="shared" si="64"/>
        <v>0</v>
      </c>
    </row>
    <row r="463" spans="1:24" ht="18.75" customHeight="1">
      <c r="A463" s="515"/>
      <c r="B463" s="506"/>
      <c r="C463" s="216"/>
      <c r="D463" s="216"/>
      <c r="E463" s="217"/>
      <c r="F463" s="218">
        <f t="shared" si="58"/>
        <v>0</v>
      </c>
      <c r="G463" s="219">
        <f t="shared" si="59"/>
        <v>0</v>
      </c>
      <c r="H463" s="219">
        <f t="shared" si="60"/>
        <v>0</v>
      </c>
      <c r="I463" s="217"/>
      <c r="J463" s="220"/>
      <c r="K463" s="220"/>
      <c r="L463" s="221"/>
      <c r="M463" s="222">
        <f t="shared" si="61"/>
        <v>0</v>
      </c>
      <c r="N463" s="223"/>
      <c r="O463" s="224"/>
      <c r="P463" s="224"/>
      <c r="Q463" s="224"/>
      <c r="R463" s="224"/>
      <c r="S463" s="225"/>
      <c r="T463" s="226">
        <f t="shared" si="62"/>
        <v>0</v>
      </c>
      <c r="U463" s="227"/>
      <c r="V463" s="228" t="str">
        <f t="shared" si="63"/>
        <v>0</v>
      </c>
      <c r="W463" s="509"/>
      <c r="X463" s="229">
        <f t="shared" si="64"/>
        <v>0</v>
      </c>
    </row>
    <row r="464" spans="1:24" ht="18.75" customHeight="1">
      <c r="A464" s="515"/>
      <c r="B464" s="506"/>
      <c r="C464" s="216"/>
      <c r="D464" s="216" t="s">
        <v>637</v>
      </c>
      <c r="E464" s="217">
        <v>300</v>
      </c>
      <c r="F464" s="218">
        <f t="shared" si="58"/>
        <v>60</v>
      </c>
      <c r="G464" s="219">
        <f t="shared" si="59"/>
        <v>166.66666666666666</v>
      </c>
      <c r="H464" s="219">
        <f t="shared" si="60"/>
        <v>5.5555555555555552E-2</v>
      </c>
      <c r="I464" s="217"/>
      <c r="J464" s="220"/>
      <c r="K464" s="220"/>
      <c r="L464" s="221"/>
      <c r="M464" s="222">
        <f t="shared" si="61"/>
        <v>0</v>
      </c>
      <c r="N464" s="223"/>
      <c r="O464" s="224"/>
      <c r="P464" s="224"/>
      <c r="Q464" s="224"/>
      <c r="R464" s="224"/>
      <c r="S464" s="225"/>
      <c r="T464" s="226">
        <f t="shared" si="62"/>
        <v>0.1111111111111111</v>
      </c>
      <c r="U464" s="227"/>
      <c r="V464" s="228" t="str">
        <f t="shared" si="63"/>
        <v>0</v>
      </c>
      <c r="W464" s="509"/>
      <c r="X464" s="229">
        <f t="shared" si="64"/>
        <v>0</v>
      </c>
    </row>
    <row r="465" spans="1:24" ht="18.75" customHeight="1">
      <c r="A465" s="515"/>
      <c r="B465" s="506"/>
      <c r="C465" s="216"/>
      <c r="D465" s="216" t="s">
        <v>638</v>
      </c>
      <c r="E465" s="217">
        <v>2220</v>
      </c>
      <c r="F465" s="218">
        <f t="shared" si="58"/>
        <v>444</v>
      </c>
      <c r="G465" s="219">
        <f t="shared" si="59"/>
        <v>1233.3333333333333</v>
      </c>
      <c r="H465" s="219">
        <f t="shared" si="60"/>
        <v>0.41111111111111109</v>
      </c>
      <c r="I465" s="217" t="s">
        <v>639</v>
      </c>
      <c r="J465" s="220" t="s">
        <v>11218</v>
      </c>
      <c r="K465" s="220"/>
      <c r="L465" s="221">
        <f>SUM(G464:G469)</f>
        <v>2678.3333333333335</v>
      </c>
      <c r="M465" s="222">
        <f t="shared" si="61"/>
        <v>53.56666666666667</v>
      </c>
      <c r="N465" s="223" t="s">
        <v>640</v>
      </c>
      <c r="O465" s="224" t="s">
        <v>12</v>
      </c>
      <c r="P465" s="224"/>
      <c r="Q465" s="224" t="s">
        <v>631</v>
      </c>
      <c r="R465" s="224"/>
      <c r="S465" s="225"/>
      <c r="T465" s="226">
        <f t="shared" si="62"/>
        <v>0.82222222222222219</v>
      </c>
      <c r="U465" s="227">
        <f>SUM(T464:T469)</f>
        <v>1.7855555555555558</v>
      </c>
      <c r="V465" s="228" t="str">
        <f t="shared" si="63"/>
        <v>2</v>
      </c>
      <c r="W465" s="509"/>
      <c r="X465" s="229">
        <f t="shared" si="64"/>
        <v>1</v>
      </c>
    </row>
    <row r="466" spans="1:24" ht="18.75" customHeight="1">
      <c r="A466" s="515"/>
      <c r="B466" s="506"/>
      <c r="C466" s="216"/>
      <c r="D466" s="216" t="s">
        <v>641</v>
      </c>
      <c r="E466" s="217">
        <v>685</v>
      </c>
      <c r="F466" s="218">
        <f t="shared" si="58"/>
        <v>137</v>
      </c>
      <c r="G466" s="219">
        <f t="shared" si="59"/>
        <v>380.55555555555554</v>
      </c>
      <c r="H466" s="219">
        <f t="shared" si="60"/>
        <v>0.12685185185185185</v>
      </c>
      <c r="I466" s="217"/>
      <c r="J466" s="220"/>
      <c r="K466" s="220"/>
      <c r="L466" s="221"/>
      <c r="M466" s="222">
        <f t="shared" si="61"/>
        <v>0</v>
      </c>
      <c r="N466" s="223"/>
      <c r="O466" s="224"/>
      <c r="P466" s="224"/>
      <c r="Q466" s="224"/>
      <c r="R466" s="224"/>
      <c r="S466" s="225"/>
      <c r="T466" s="226">
        <f t="shared" si="62"/>
        <v>0.25370370370370371</v>
      </c>
      <c r="U466" s="227"/>
      <c r="V466" s="228" t="str">
        <f t="shared" si="63"/>
        <v>0</v>
      </c>
      <c r="W466" s="509"/>
      <c r="X466" s="229">
        <f t="shared" si="64"/>
        <v>0</v>
      </c>
    </row>
    <row r="467" spans="1:24" ht="18.75" customHeight="1">
      <c r="A467" s="515"/>
      <c r="B467" s="506"/>
      <c r="C467" s="216"/>
      <c r="D467" s="216" t="s">
        <v>642</v>
      </c>
      <c r="E467" s="217">
        <v>1236</v>
      </c>
      <c r="F467" s="218">
        <f t="shared" si="58"/>
        <v>247.2</v>
      </c>
      <c r="G467" s="219">
        <f t="shared" si="59"/>
        <v>686.66666666666663</v>
      </c>
      <c r="H467" s="219">
        <f t="shared" si="60"/>
        <v>0.22888888888888886</v>
      </c>
      <c r="I467" s="217"/>
      <c r="J467" s="220"/>
      <c r="K467" s="220"/>
      <c r="L467" s="221"/>
      <c r="M467" s="222">
        <f t="shared" si="61"/>
        <v>0</v>
      </c>
      <c r="N467" s="223"/>
      <c r="O467" s="224"/>
      <c r="P467" s="224"/>
      <c r="Q467" s="224"/>
      <c r="R467" s="224"/>
      <c r="S467" s="225"/>
      <c r="T467" s="226">
        <f t="shared" si="62"/>
        <v>0.45777777777777773</v>
      </c>
      <c r="U467" s="227"/>
      <c r="V467" s="228" t="str">
        <f t="shared" si="63"/>
        <v>0</v>
      </c>
      <c r="W467" s="509"/>
      <c r="X467" s="229">
        <f t="shared" si="64"/>
        <v>0</v>
      </c>
    </row>
    <row r="468" spans="1:24" ht="18.75" customHeight="1">
      <c r="A468" s="515"/>
      <c r="B468" s="506"/>
      <c r="C468" s="216"/>
      <c r="D468" s="216" t="s">
        <v>643</v>
      </c>
      <c r="E468" s="217">
        <v>180</v>
      </c>
      <c r="F468" s="218">
        <f t="shared" si="58"/>
        <v>36</v>
      </c>
      <c r="G468" s="219">
        <f t="shared" si="59"/>
        <v>100</v>
      </c>
      <c r="H468" s="219">
        <f t="shared" si="60"/>
        <v>3.3333333333333333E-2</v>
      </c>
      <c r="I468" s="217"/>
      <c r="J468" s="220"/>
      <c r="K468" s="220"/>
      <c r="L468" s="221"/>
      <c r="M468" s="222">
        <f t="shared" si="61"/>
        <v>0</v>
      </c>
      <c r="N468" s="223"/>
      <c r="O468" s="224"/>
      <c r="P468" s="224"/>
      <c r="Q468" s="224"/>
      <c r="R468" s="224"/>
      <c r="S468" s="225"/>
      <c r="T468" s="226">
        <f t="shared" si="62"/>
        <v>6.6666666666666666E-2</v>
      </c>
      <c r="U468" s="227"/>
      <c r="V468" s="228" t="str">
        <f t="shared" si="63"/>
        <v>0</v>
      </c>
      <c r="W468" s="509"/>
      <c r="X468" s="229">
        <f t="shared" si="64"/>
        <v>0</v>
      </c>
    </row>
    <row r="469" spans="1:24" ht="18.75" customHeight="1">
      <c r="A469" s="515"/>
      <c r="B469" s="506"/>
      <c r="C469" s="216"/>
      <c r="D469" s="216" t="s">
        <v>644</v>
      </c>
      <c r="E469" s="217">
        <v>200</v>
      </c>
      <c r="F469" s="218">
        <f t="shared" si="58"/>
        <v>40</v>
      </c>
      <c r="G469" s="219">
        <f t="shared" si="59"/>
        <v>111.11111111111111</v>
      </c>
      <c r="H469" s="219">
        <f t="shared" si="60"/>
        <v>3.7037037037037035E-2</v>
      </c>
      <c r="I469" s="217"/>
      <c r="J469" s="220"/>
      <c r="K469" s="220"/>
      <c r="L469" s="221"/>
      <c r="M469" s="222">
        <f t="shared" si="61"/>
        <v>0</v>
      </c>
      <c r="N469" s="223"/>
      <c r="O469" s="224"/>
      <c r="P469" s="224"/>
      <c r="Q469" s="224"/>
      <c r="R469" s="224"/>
      <c r="S469" s="225"/>
      <c r="T469" s="226">
        <f t="shared" si="62"/>
        <v>7.407407407407407E-2</v>
      </c>
      <c r="U469" s="227"/>
      <c r="V469" s="228" t="str">
        <f t="shared" si="63"/>
        <v>0</v>
      </c>
      <c r="W469" s="509"/>
      <c r="X469" s="229">
        <f t="shared" si="64"/>
        <v>0</v>
      </c>
    </row>
    <row r="470" spans="1:24" ht="18.75" customHeight="1">
      <c r="A470" s="515"/>
      <c r="B470" s="506"/>
      <c r="C470" s="216"/>
      <c r="D470" s="216"/>
      <c r="E470" s="217"/>
      <c r="F470" s="218">
        <f t="shared" si="58"/>
        <v>0</v>
      </c>
      <c r="G470" s="219">
        <f t="shared" si="59"/>
        <v>0</v>
      </c>
      <c r="H470" s="219">
        <f t="shared" si="60"/>
        <v>0</v>
      </c>
      <c r="I470" s="217"/>
      <c r="J470" s="220"/>
      <c r="K470" s="220"/>
      <c r="L470" s="221"/>
      <c r="M470" s="222">
        <f t="shared" si="61"/>
        <v>0</v>
      </c>
      <c r="N470" s="223"/>
      <c r="O470" s="224"/>
      <c r="P470" s="224"/>
      <c r="Q470" s="224"/>
      <c r="R470" s="224"/>
      <c r="S470" s="225"/>
      <c r="T470" s="226">
        <f t="shared" si="62"/>
        <v>0</v>
      </c>
      <c r="U470" s="227"/>
      <c r="V470" s="228" t="str">
        <f t="shared" si="63"/>
        <v>0</v>
      </c>
      <c r="W470" s="509"/>
      <c r="X470" s="229">
        <f t="shared" si="64"/>
        <v>0</v>
      </c>
    </row>
    <row r="471" spans="1:24" ht="18.75" customHeight="1">
      <c r="A471" s="515"/>
      <c r="B471" s="506"/>
      <c r="C471" s="216"/>
      <c r="D471" s="216" t="s">
        <v>627</v>
      </c>
      <c r="E471" s="217">
        <v>4919</v>
      </c>
      <c r="F471" s="218">
        <f t="shared" si="58"/>
        <v>983.8</v>
      </c>
      <c r="G471" s="219">
        <f t="shared" si="59"/>
        <v>2732.7777777777778</v>
      </c>
      <c r="H471" s="219">
        <f t="shared" si="60"/>
        <v>0.91092592592592592</v>
      </c>
      <c r="I471" s="217" t="s">
        <v>645</v>
      </c>
      <c r="J471" s="217" t="s">
        <v>11219</v>
      </c>
      <c r="K471" s="220"/>
      <c r="L471" s="221">
        <f>SUM(G471:G471)</f>
        <v>2732.7777777777778</v>
      </c>
      <c r="M471" s="222">
        <f t="shared" si="61"/>
        <v>54.655555555555559</v>
      </c>
      <c r="N471" s="223" t="s">
        <v>646</v>
      </c>
      <c r="O471" s="224" t="s">
        <v>12</v>
      </c>
      <c r="P471" s="224"/>
      <c r="Q471" s="224" t="s">
        <v>631</v>
      </c>
      <c r="R471" s="224"/>
      <c r="S471" s="225"/>
      <c r="T471" s="226">
        <f t="shared" si="62"/>
        <v>1.8218518518518518</v>
      </c>
      <c r="U471" s="227">
        <f>SUM(T471:T471)</f>
        <v>1.8218518518518518</v>
      </c>
      <c r="V471" s="228" t="str">
        <f t="shared" si="63"/>
        <v>2</v>
      </c>
      <c r="W471" s="509"/>
      <c r="X471" s="229">
        <f t="shared" si="64"/>
        <v>1</v>
      </c>
    </row>
    <row r="472" spans="1:24" ht="18.75" customHeight="1">
      <c r="A472" s="515"/>
      <c r="B472" s="506"/>
      <c r="C472" s="216"/>
      <c r="D472" s="216"/>
      <c r="E472" s="217"/>
      <c r="F472" s="218">
        <f t="shared" si="58"/>
        <v>0</v>
      </c>
      <c r="G472" s="219">
        <f t="shared" si="59"/>
        <v>0</v>
      </c>
      <c r="H472" s="219">
        <f t="shared" si="60"/>
        <v>0</v>
      </c>
      <c r="I472" s="217"/>
      <c r="J472" s="220"/>
      <c r="K472" s="220"/>
      <c r="L472" s="221"/>
      <c r="M472" s="222">
        <f t="shared" si="61"/>
        <v>0</v>
      </c>
      <c r="N472" s="223"/>
      <c r="O472" s="224"/>
      <c r="P472" s="224"/>
      <c r="Q472" s="224"/>
      <c r="R472" s="224"/>
      <c r="S472" s="225"/>
      <c r="T472" s="226">
        <f t="shared" si="62"/>
        <v>0</v>
      </c>
      <c r="U472" s="227"/>
      <c r="V472" s="228" t="str">
        <f t="shared" si="63"/>
        <v>0</v>
      </c>
      <c r="W472" s="509"/>
      <c r="X472" s="229">
        <f t="shared" si="64"/>
        <v>0</v>
      </c>
    </row>
    <row r="473" spans="1:24" ht="18.75" customHeight="1">
      <c r="A473" s="515"/>
      <c r="B473" s="506"/>
      <c r="C473" s="216"/>
      <c r="D473" s="216" t="s">
        <v>647</v>
      </c>
      <c r="E473" s="217">
        <v>2182</v>
      </c>
      <c r="F473" s="218">
        <f t="shared" si="58"/>
        <v>436.4</v>
      </c>
      <c r="G473" s="219">
        <f t="shared" si="59"/>
        <v>1212.2222222222222</v>
      </c>
      <c r="H473" s="219">
        <f t="shared" si="60"/>
        <v>0.40407407407407403</v>
      </c>
      <c r="I473" s="217"/>
      <c r="J473" s="217" t="s">
        <v>11220</v>
      </c>
      <c r="K473" s="220"/>
      <c r="L473" s="221">
        <f>SUM(G473:G477)</f>
        <v>2679.4444444444448</v>
      </c>
      <c r="M473" s="222">
        <f t="shared" si="61"/>
        <v>53.588888888888896</v>
      </c>
      <c r="N473" s="223" t="s">
        <v>648</v>
      </c>
      <c r="O473" s="224" t="s">
        <v>178</v>
      </c>
      <c r="P473" s="224"/>
      <c r="Q473" s="224" t="s">
        <v>631</v>
      </c>
      <c r="R473" s="224"/>
      <c r="S473" s="225"/>
      <c r="T473" s="226">
        <f t="shared" si="62"/>
        <v>0.80814814814814806</v>
      </c>
      <c r="U473" s="227">
        <f>SUM(T473:T477)</f>
        <v>1.786296296296296</v>
      </c>
      <c r="V473" s="228" t="str">
        <f t="shared" si="63"/>
        <v>2</v>
      </c>
      <c r="W473" s="509"/>
      <c r="X473" s="229">
        <f t="shared" si="64"/>
        <v>1</v>
      </c>
    </row>
    <row r="474" spans="1:24" ht="18.75" customHeight="1">
      <c r="A474" s="515"/>
      <c r="B474" s="506"/>
      <c r="C474" s="216"/>
      <c r="D474" s="216" t="s">
        <v>649</v>
      </c>
      <c r="E474" s="217">
        <v>525</v>
      </c>
      <c r="F474" s="218">
        <f t="shared" si="58"/>
        <v>105</v>
      </c>
      <c r="G474" s="219">
        <f t="shared" si="59"/>
        <v>291.66666666666669</v>
      </c>
      <c r="H474" s="219">
        <f t="shared" si="60"/>
        <v>9.7222222222222224E-2</v>
      </c>
      <c r="I474" s="217"/>
      <c r="J474" s="220"/>
      <c r="K474" s="220"/>
      <c r="L474" s="221"/>
      <c r="M474" s="222">
        <f t="shared" si="61"/>
        <v>0</v>
      </c>
      <c r="N474" s="223"/>
      <c r="O474" s="224"/>
      <c r="P474" s="224"/>
      <c r="Q474" s="224"/>
      <c r="R474" s="224"/>
      <c r="S474" s="225"/>
      <c r="T474" s="226">
        <f t="shared" si="62"/>
        <v>0.19444444444444445</v>
      </c>
      <c r="U474" s="227"/>
      <c r="V474" s="228" t="str">
        <f t="shared" si="63"/>
        <v>0</v>
      </c>
      <c r="W474" s="509"/>
      <c r="X474" s="229">
        <f t="shared" si="64"/>
        <v>0</v>
      </c>
    </row>
    <row r="475" spans="1:24" ht="18.75" customHeight="1">
      <c r="A475" s="515"/>
      <c r="B475" s="506"/>
      <c r="C475" s="216"/>
      <c r="D475" s="216" t="s">
        <v>650</v>
      </c>
      <c r="E475" s="217">
        <v>1976</v>
      </c>
      <c r="F475" s="218">
        <f t="shared" si="58"/>
        <v>395.2</v>
      </c>
      <c r="G475" s="219">
        <f t="shared" si="59"/>
        <v>1097.7777777777778</v>
      </c>
      <c r="H475" s="219">
        <f t="shared" si="60"/>
        <v>0.36592592592592593</v>
      </c>
      <c r="I475" s="217"/>
      <c r="J475" s="220"/>
      <c r="K475" s="220"/>
      <c r="L475" s="221"/>
      <c r="M475" s="222">
        <f t="shared" si="61"/>
        <v>0</v>
      </c>
      <c r="N475" s="223"/>
      <c r="O475" s="224"/>
      <c r="P475" s="224"/>
      <c r="Q475" s="224"/>
      <c r="R475" s="224"/>
      <c r="S475" s="225"/>
      <c r="T475" s="226">
        <f t="shared" si="62"/>
        <v>0.73185185185185186</v>
      </c>
      <c r="U475" s="227"/>
      <c r="V475" s="228" t="str">
        <f t="shared" si="63"/>
        <v>0</v>
      </c>
      <c r="W475" s="509"/>
      <c r="X475" s="229">
        <f t="shared" si="64"/>
        <v>0</v>
      </c>
    </row>
    <row r="476" spans="1:24" ht="18.75" customHeight="1">
      <c r="A476" s="515"/>
      <c r="B476" s="506"/>
      <c r="C476" s="216"/>
      <c r="D476" s="216" t="s">
        <v>651</v>
      </c>
      <c r="E476" s="217">
        <v>100</v>
      </c>
      <c r="F476" s="218">
        <f t="shared" si="58"/>
        <v>20</v>
      </c>
      <c r="G476" s="219">
        <f t="shared" si="59"/>
        <v>55.555555555555557</v>
      </c>
      <c r="H476" s="219">
        <f t="shared" si="60"/>
        <v>1.8518518518518517E-2</v>
      </c>
      <c r="I476" s="217"/>
      <c r="J476" s="220"/>
      <c r="K476" s="220"/>
      <c r="L476" s="221"/>
      <c r="M476" s="222">
        <f t="shared" si="61"/>
        <v>0</v>
      </c>
      <c r="N476" s="223"/>
      <c r="O476" s="224"/>
      <c r="P476" s="224"/>
      <c r="Q476" s="224"/>
      <c r="R476" s="224"/>
      <c r="S476" s="225"/>
      <c r="T476" s="226">
        <f t="shared" si="62"/>
        <v>3.7037037037037035E-2</v>
      </c>
      <c r="U476" s="227"/>
      <c r="V476" s="228" t="str">
        <f t="shared" si="63"/>
        <v>0</v>
      </c>
      <c r="W476" s="509"/>
      <c r="X476" s="229">
        <f t="shared" si="64"/>
        <v>0</v>
      </c>
    </row>
    <row r="477" spans="1:24" ht="18.75" customHeight="1">
      <c r="A477" s="515"/>
      <c r="B477" s="506"/>
      <c r="C477" s="216"/>
      <c r="D477" s="216" t="s">
        <v>652</v>
      </c>
      <c r="E477" s="217">
        <v>40</v>
      </c>
      <c r="F477" s="218">
        <f t="shared" si="58"/>
        <v>8</v>
      </c>
      <c r="G477" s="219">
        <f t="shared" si="59"/>
        <v>22.222222222222221</v>
      </c>
      <c r="H477" s="219">
        <f t="shared" si="60"/>
        <v>7.4074074074074068E-3</v>
      </c>
      <c r="I477" s="217"/>
      <c r="J477" s="220"/>
      <c r="K477" s="220"/>
      <c r="L477" s="221"/>
      <c r="M477" s="222">
        <f t="shared" si="61"/>
        <v>0</v>
      </c>
      <c r="N477" s="223"/>
      <c r="O477" s="224"/>
      <c r="P477" s="224"/>
      <c r="Q477" s="224"/>
      <c r="R477" s="224"/>
      <c r="S477" s="225"/>
      <c r="T477" s="226">
        <f t="shared" si="62"/>
        <v>1.4814814814814814E-2</v>
      </c>
      <c r="U477" s="227"/>
      <c r="V477" s="228" t="str">
        <f t="shared" si="63"/>
        <v>0</v>
      </c>
      <c r="W477" s="509"/>
      <c r="X477" s="229">
        <f t="shared" si="64"/>
        <v>0</v>
      </c>
    </row>
    <row r="478" spans="1:24" ht="18.75" customHeight="1">
      <c r="A478" s="515"/>
      <c r="B478" s="506"/>
      <c r="C478" s="216"/>
      <c r="D478" s="216"/>
      <c r="E478" s="217"/>
      <c r="F478" s="218">
        <f t="shared" si="58"/>
        <v>0</v>
      </c>
      <c r="G478" s="219">
        <f t="shared" si="59"/>
        <v>0</v>
      </c>
      <c r="H478" s="219">
        <f t="shared" si="60"/>
        <v>0</v>
      </c>
      <c r="I478" s="217"/>
      <c r="J478" s="220"/>
      <c r="K478" s="220"/>
      <c r="L478" s="221"/>
      <c r="M478" s="222">
        <f t="shared" si="61"/>
        <v>0</v>
      </c>
      <c r="N478" s="223"/>
      <c r="O478" s="224"/>
      <c r="P478" s="224"/>
      <c r="Q478" s="224"/>
      <c r="R478" s="224"/>
      <c r="S478" s="225"/>
      <c r="T478" s="226">
        <f t="shared" si="62"/>
        <v>0</v>
      </c>
      <c r="U478" s="227"/>
      <c r="V478" s="228" t="str">
        <f t="shared" si="63"/>
        <v>0</v>
      </c>
      <c r="W478" s="509"/>
      <c r="X478" s="229">
        <f t="shared" si="64"/>
        <v>0</v>
      </c>
    </row>
    <row r="479" spans="1:24" ht="18.75" customHeight="1">
      <c r="A479" s="516"/>
      <c r="B479" s="507"/>
      <c r="C479" s="216"/>
      <c r="D479" s="216"/>
      <c r="E479" s="217"/>
      <c r="F479" s="218">
        <f t="shared" si="58"/>
        <v>0</v>
      </c>
      <c r="G479" s="219">
        <f>E479/$G$15</f>
        <v>0</v>
      </c>
      <c r="H479" s="219">
        <f>G479/$H$15</f>
        <v>0</v>
      </c>
      <c r="I479" s="217"/>
      <c r="J479" s="220"/>
      <c r="K479" s="220"/>
      <c r="L479" s="232"/>
      <c r="M479" s="222">
        <f>L479/$M$15</f>
        <v>0</v>
      </c>
      <c r="N479" s="231"/>
      <c r="O479" s="231"/>
      <c r="P479" s="231"/>
      <c r="Q479" s="231"/>
      <c r="R479" s="231"/>
      <c r="S479" s="225"/>
      <c r="T479" s="226">
        <f>G479/$T$15</f>
        <v>0</v>
      </c>
      <c r="U479" s="227"/>
      <c r="V479" s="228" t="str">
        <f>IF(U479&lt;1,"0",IF(U479&lt;5,"2",IF(U479&gt;=5,"6")))</f>
        <v>0</v>
      </c>
      <c r="W479" s="510"/>
      <c r="X479" s="229">
        <f t="shared" si="64"/>
        <v>0</v>
      </c>
    </row>
    <row r="480" spans="1:24">
      <c r="A480" s="233"/>
      <c r="B480" s="234" t="s">
        <v>111</v>
      </c>
      <c r="C480" s="235"/>
      <c r="D480" s="236">
        <f>COUNTA(D458:D479)</f>
        <v>17</v>
      </c>
      <c r="E480" s="236">
        <f>SUM(E458:E479)</f>
        <v>19516</v>
      </c>
      <c r="F480" s="236">
        <f>SUM(F458:F479)</f>
        <v>3903.2</v>
      </c>
      <c r="G480" s="236">
        <f>SUM(G458:G479)</f>
        <v>10842.222222222221</v>
      </c>
      <c r="H480" s="236">
        <f>MROUND(SUM(H458:H479),1)</f>
        <v>4</v>
      </c>
      <c r="I480" s="236">
        <f>COUNTA(I458:I479)</f>
        <v>4</v>
      </c>
      <c r="J480" s="236">
        <f>COUNTA(J458:J479)</f>
        <v>4</v>
      </c>
      <c r="K480" s="236">
        <f>COUNTA(K458:K479)</f>
        <v>0</v>
      </c>
      <c r="L480" s="236">
        <f>SUM(L458:L479)</f>
        <v>10842.222222222223</v>
      </c>
      <c r="M480" s="236">
        <f>SUM(M458:M479)</f>
        <v>216.84444444444446</v>
      </c>
      <c r="N480" s="237"/>
      <c r="O480" s="238">
        <f>COUNTIF(O458:O479, "YES")</f>
        <v>0</v>
      </c>
      <c r="P480" s="237"/>
      <c r="Q480" s="237"/>
      <c r="R480" s="237"/>
      <c r="S480" s="237"/>
      <c r="T480" s="236">
        <f>SUM(T458:T479)</f>
        <v>7.2281481481481489</v>
      </c>
      <c r="U480" s="236">
        <f>SUM(U458:U479)</f>
        <v>7.228148148148148</v>
      </c>
      <c r="V480" s="236">
        <f t="array" ref="V480">SUM(ABS(V458:V479))</f>
        <v>8</v>
      </c>
      <c r="W480" s="238" t="str">
        <f>IF(W458&lt;0.2, "0", IF(W458&lt;=2, "2", IF(W458&gt;2, ROUND(W458,0))))</f>
        <v>2</v>
      </c>
      <c r="X480" s="236">
        <f>SUM(X458:X479)</f>
        <v>4</v>
      </c>
    </row>
    <row r="481" spans="1:24" ht="18.75" customHeight="1">
      <c r="A481" s="514">
        <v>10</v>
      </c>
      <c r="B481" s="517" t="s">
        <v>653</v>
      </c>
      <c r="C481" s="216"/>
      <c r="D481" s="216" t="s">
        <v>654</v>
      </c>
      <c r="E481" s="217">
        <v>432</v>
      </c>
      <c r="F481" s="218">
        <f t="shared" ref="F481:F522" si="65">E481/$F$15</f>
        <v>86.4</v>
      </c>
      <c r="G481" s="219">
        <f t="shared" ref="G481:G521" si="66">E481/$G$15</f>
        <v>240</v>
      </c>
      <c r="H481" s="219">
        <f t="shared" ref="H481:H521" si="67">G481/$H$15</f>
        <v>0.08</v>
      </c>
      <c r="I481" s="217" t="s">
        <v>655</v>
      </c>
      <c r="J481" s="217" t="s">
        <v>656</v>
      </c>
      <c r="K481" s="220"/>
      <c r="L481" s="221">
        <f>SUM(G481:G498)</f>
        <v>2827.7777777777778</v>
      </c>
      <c r="M481" s="222">
        <f>L481/$M$15</f>
        <v>56.555555555555557</v>
      </c>
      <c r="N481" s="223" t="s">
        <v>657</v>
      </c>
      <c r="O481" s="224" t="s">
        <v>12</v>
      </c>
      <c r="P481" s="224"/>
      <c r="Q481" s="224" t="s">
        <v>514</v>
      </c>
      <c r="R481" s="224"/>
      <c r="S481" s="225"/>
      <c r="T481" s="226">
        <f t="shared" ref="T481:T521" si="68">G481/$T$15</f>
        <v>0.16</v>
      </c>
      <c r="U481" s="227">
        <f>SUM(T481:T498)</f>
        <v>1.8851851851851846</v>
      </c>
      <c r="V481" s="228" t="str">
        <f t="shared" ref="V481:V521" si="69">IF(U481&lt;1,"0",IF(U481&lt;5,"2",IF(U481&gt;=5,"6")))</f>
        <v>2</v>
      </c>
      <c r="W481" s="508">
        <f>J523/$W$15</f>
        <v>0.66666666666666663</v>
      </c>
      <c r="X481" s="229">
        <f t="shared" ref="X481:X522" si="70">V481/2</f>
        <v>1</v>
      </c>
    </row>
    <row r="482" spans="1:24" ht="18.75" customHeight="1">
      <c r="A482" s="515"/>
      <c r="B482" s="518"/>
      <c r="C482" s="216"/>
      <c r="D482" s="216" t="s">
        <v>658</v>
      </c>
      <c r="E482" s="217">
        <v>326</v>
      </c>
      <c r="F482" s="218">
        <f t="shared" si="65"/>
        <v>65.2</v>
      </c>
      <c r="G482" s="219">
        <f t="shared" si="66"/>
        <v>181.11111111111111</v>
      </c>
      <c r="H482" s="219">
        <f t="shared" si="67"/>
        <v>6.0370370370370373E-2</v>
      </c>
      <c r="I482" s="217"/>
      <c r="J482" s="220"/>
      <c r="K482" s="220"/>
      <c r="L482" s="221"/>
      <c r="M482" s="222">
        <f t="shared" ref="M482:M521" si="71">L482/$M$15</f>
        <v>0</v>
      </c>
      <c r="N482" s="223"/>
      <c r="O482" s="224"/>
      <c r="P482" s="224"/>
      <c r="Q482" s="224"/>
      <c r="R482" s="224"/>
      <c r="S482" s="225"/>
      <c r="T482" s="226">
        <f t="shared" si="68"/>
        <v>0.12074074074074075</v>
      </c>
      <c r="U482" s="227"/>
      <c r="V482" s="228" t="str">
        <f t="shared" si="69"/>
        <v>0</v>
      </c>
      <c r="W482" s="509"/>
      <c r="X482" s="229">
        <f t="shared" si="70"/>
        <v>0</v>
      </c>
    </row>
    <row r="483" spans="1:24" ht="18.75" customHeight="1">
      <c r="A483" s="515"/>
      <c r="B483" s="518"/>
      <c r="C483" s="216"/>
      <c r="D483" s="216" t="s">
        <v>659</v>
      </c>
      <c r="E483" s="217">
        <v>213</v>
      </c>
      <c r="F483" s="218">
        <f t="shared" si="65"/>
        <v>42.6</v>
      </c>
      <c r="G483" s="219">
        <f t="shared" si="66"/>
        <v>118.33333333333333</v>
      </c>
      <c r="H483" s="219">
        <f t="shared" si="67"/>
        <v>3.9444444444444442E-2</v>
      </c>
      <c r="I483" s="217"/>
      <c r="J483" s="220"/>
      <c r="K483" s="220"/>
      <c r="L483" s="221"/>
      <c r="M483" s="222">
        <f t="shared" si="71"/>
        <v>0</v>
      </c>
      <c r="N483" s="223"/>
      <c r="O483" s="224"/>
      <c r="P483" s="224"/>
      <c r="Q483" s="224"/>
      <c r="R483" s="224"/>
      <c r="S483" s="225"/>
      <c r="T483" s="226">
        <f t="shared" si="68"/>
        <v>7.8888888888888883E-2</v>
      </c>
      <c r="U483" s="227"/>
      <c r="V483" s="228" t="str">
        <f t="shared" si="69"/>
        <v>0</v>
      </c>
      <c r="W483" s="509"/>
      <c r="X483" s="229">
        <f t="shared" si="70"/>
        <v>0</v>
      </c>
    </row>
    <row r="484" spans="1:24" ht="18.75" customHeight="1">
      <c r="A484" s="515"/>
      <c r="B484" s="518"/>
      <c r="C484" s="216"/>
      <c r="D484" s="216" t="s">
        <v>660</v>
      </c>
      <c r="E484" s="217">
        <v>218</v>
      </c>
      <c r="F484" s="218">
        <f t="shared" si="65"/>
        <v>43.6</v>
      </c>
      <c r="G484" s="219">
        <f t="shared" si="66"/>
        <v>121.11111111111111</v>
      </c>
      <c r="H484" s="219">
        <f t="shared" si="67"/>
        <v>4.0370370370370369E-2</v>
      </c>
      <c r="I484" s="217"/>
      <c r="J484" s="220"/>
      <c r="K484" s="220"/>
      <c r="L484" s="221"/>
      <c r="M484" s="222">
        <f t="shared" si="71"/>
        <v>0</v>
      </c>
      <c r="N484" s="223"/>
      <c r="O484" s="224"/>
      <c r="P484" s="224"/>
      <c r="Q484" s="224"/>
      <c r="R484" s="224"/>
      <c r="S484" s="225"/>
      <c r="T484" s="226">
        <f t="shared" si="68"/>
        <v>8.0740740740740738E-2</v>
      </c>
      <c r="U484" s="227"/>
      <c r="V484" s="228" t="str">
        <f t="shared" si="69"/>
        <v>0</v>
      </c>
      <c r="W484" s="509"/>
      <c r="X484" s="229">
        <f t="shared" si="70"/>
        <v>0</v>
      </c>
    </row>
    <row r="485" spans="1:24" ht="18.75" customHeight="1">
      <c r="A485" s="515"/>
      <c r="B485" s="518"/>
      <c r="C485" s="216"/>
      <c r="D485" s="216" t="s">
        <v>661</v>
      </c>
      <c r="E485" s="217">
        <v>424</v>
      </c>
      <c r="F485" s="218">
        <f t="shared" si="65"/>
        <v>84.8</v>
      </c>
      <c r="G485" s="219">
        <f t="shared" si="66"/>
        <v>235.55555555555554</v>
      </c>
      <c r="H485" s="219">
        <f t="shared" si="67"/>
        <v>7.8518518518518515E-2</v>
      </c>
      <c r="I485" s="217"/>
      <c r="J485" s="220"/>
      <c r="K485" s="220"/>
      <c r="L485" s="221"/>
      <c r="M485" s="222">
        <f t="shared" si="71"/>
        <v>0</v>
      </c>
      <c r="N485" s="223"/>
      <c r="O485" s="224"/>
      <c r="P485" s="224"/>
      <c r="Q485" s="224"/>
      <c r="R485" s="224"/>
      <c r="S485" s="225"/>
      <c r="T485" s="226">
        <f t="shared" si="68"/>
        <v>0.15703703703703703</v>
      </c>
      <c r="U485" s="227"/>
      <c r="V485" s="228" t="str">
        <f t="shared" si="69"/>
        <v>0</v>
      </c>
      <c r="W485" s="509"/>
      <c r="X485" s="229">
        <f t="shared" si="70"/>
        <v>0</v>
      </c>
    </row>
    <row r="486" spans="1:24" ht="18.75" customHeight="1">
      <c r="A486" s="515"/>
      <c r="B486" s="518"/>
      <c r="C486" s="216"/>
      <c r="D486" s="216" t="s">
        <v>662</v>
      </c>
      <c r="E486" s="217">
        <v>388</v>
      </c>
      <c r="F486" s="218">
        <f t="shared" si="65"/>
        <v>77.599999999999994</v>
      </c>
      <c r="G486" s="219">
        <f t="shared" si="66"/>
        <v>215.55555555555554</v>
      </c>
      <c r="H486" s="219">
        <f t="shared" si="67"/>
        <v>7.1851851851851847E-2</v>
      </c>
      <c r="I486" s="217"/>
      <c r="J486" s="220"/>
      <c r="K486" s="220"/>
      <c r="L486" s="221"/>
      <c r="M486" s="222">
        <f t="shared" si="71"/>
        <v>0</v>
      </c>
      <c r="N486" s="223"/>
      <c r="O486" s="224"/>
      <c r="P486" s="224"/>
      <c r="Q486" s="224"/>
      <c r="R486" s="224"/>
      <c r="S486" s="225"/>
      <c r="T486" s="226">
        <f t="shared" si="68"/>
        <v>0.14370370370370369</v>
      </c>
      <c r="U486" s="227"/>
      <c r="V486" s="228" t="str">
        <f t="shared" si="69"/>
        <v>0</v>
      </c>
      <c r="W486" s="509"/>
      <c r="X486" s="229">
        <f t="shared" si="70"/>
        <v>0</v>
      </c>
    </row>
    <row r="487" spans="1:24" ht="18.75" customHeight="1">
      <c r="A487" s="515"/>
      <c r="B487" s="518"/>
      <c r="C487" s="216"/>
      <c r="D487" s="216" t="s">
        <v>663</v>
      </c>
      <c r="E487" s="217">
        <v>285</v>
      </c>
      <c r="F487" s="218">
        <f t="shared" si="65"/>
        <v>57</v>
      </c>
      <c r="G487" s="219">
        <f t="shared" si="66"/>
        <v>158.33333333333334</v>
      </c>
      <c r="H487" s="219">
        <f t="shared" si="67"/>
        <v>5.2777777777777778E-2</v>
      </c>
      <c r="I487" s="217"/>
      <c r="J487" s="220"/>
      <c r="K487" s="220"/>
      <c r="L487" s="221"/>
      <c r="M487" s="222">
        <f t="shared" si="71"/>
        <v>0</v>
      </c>
      <c r="N487" s="223"/>
      <c r="O487" s="224"/>
      <c r="P487" s="224"/>
      <c r="Q487" s="224"/>
      <c r="R487" s="224"/>
      <c r="S487" s="225"/>
      <c r="T487" s="226">
        <f t="shared" si="68"/>
        <v>0.10555555555555556</v>
      </c>
      <c r="U487" s="227"/>
      <c r="V487" s="228" t="str">
        <f t="shared" si="69"/>
        <v>0</v>
      </c>
      <c r="W487" s="509"/>
      <c r="X487" s="229">
        <f t="shared" si="70"/>
        <v>0</v>
      </c>
    </row>
    <row r="488" spans="1:24" ht="18.75" customHeight="1">
      <c r="A488" s="515"/>
      <c r="B488" s="518"/>
      <c r="C488" s="216"/>
      <c r="D488" s="216" t="s">
        <v>664</v>
      </c>
      <c r="E488" s="217">
        <v>223</v>
      </c>
      <c r="F488" s="218">
        <f t="shared" si="65"/>
        <v>44.6</v>
      </c>
      <c r="G488" s="219">
        <f t="shared" si="66"/>
        <v>123.88888888888889</v>
      </c>
      <c r="H488" s="219">
        <f t="shared" si="67"/>
        <v>4.1296296296296296E-2</v>
      </c>
      <c r="I488" s="217"/>
      <c r="J488" s="220"/>
      <c r="K488" s="220"/>
      <c r="L488" s="221"/>
      <c r="M488" s="222">
        <f t="shared" si="71"/>
        <v>0</v>
      </c>
      <c r="N488" s="223"/>
      <c r="O488" s="224"/>
      <c r="P488" s="224"/>
      <c r="Q488" s="224"/>
      <c r="R488" s="224"/>
      <c r="S488" s="225"/>
      <c r="T488" s="226">
        <f t="shared" si="68"/>
        <v>8.2592592592592592E-2</v>
      </c>
      <c r="U488" s="227"/>
      <c r="V488" s="228" t="str">
        <f t="shared" si="69"/>
        <v>0</v>
      </c>
      <c r="W488" s="509"/>
      <c r="X488" s="229">
        <f t="shared" si="70"/>
        <v>0</v>
      </c>
    </row>
    <row r="489" spans="1:24" ht="18.75" customHeight="1">
      <c r="A489" s="515"/>
      <c r="B489" s="518"/>
      <c r="C489" s="216"/>
      <c r="D489" s="216" t="s">
        <v>665</v>
      </c>
      <c r="E489" s="217">
        <v>321</v>
      </c>
      <c r="F489" s="218">
        <f t="shared" si="65"/>
        <v>64.2</v>
      </c>
      <c r="G489" s="219">
        <f t="shared" si="66"/>
        <v>178.33333333333334</v>
      </c>
      <c r="H489" s="219">
        <f t="shared" si="67"/>
        <v>5.9444444444444446E-2</v>
      </c>
      <c r="I489" s="217"/>
      <c r="J489" s="220"/>
      <c r="K489" s="220"/>
      <c r="L489" s="221"/>
      <c r="M489" s="222">
        <f t="shared" si="71"/>
        <v>0</v>
      </c>
      <c r="N489" s="223"/>
      <c r="O489" s="224"/>
      <c r="P489" s="224"/>
      <c r="Q489" s="224"/>
      <c r="R489" s="224"/>
      <c r="S489" s="225"/>
      <c r="T489" s="226">
        <f t="shared" si="68"/>
        <v>0.11888888888888889</v>
      </c>
      <c r="U489" s="227"/>
      <c r="V489" s="228" t="str">
        <f t="shared" si="69"/>
        <v>0</v>
      </c>
      <c r="W489" s="509"/>
      <c r="X489" s="229">
        <f t="shared" si="70"/>
        <v>0</v>
      </c>
    </row>
    <row r="490" spans="1:24" ht="18.75" customHeight="1">
      <c r="A490" s="515"/>
      <c r="B490" s="518"/>
      <c r="C490" s="216"/>
      <c r="D490" s="216" t="s">
        <v>666</v>
      </c>
      <c r="E490" s="217">
        <v>227</v>
      </c>
      <c r="F490" s="218">
        <f t="shared" si="65"/>
        <v>45.4</v>
      </c>
      <c r="G490" s="219">
        <f t="shared" si="66"/>
        <v>126.11111111111111</v>
      </c>
      <c r="H490" s="219">
        <f t="shared" si="67"/>
        <v>4.2037037037037039E-2</v>
      </c>
      <c r="I490" s="217"/>
      <c r="J490" s="220"/>
      <c r="K490" s="220"/>
      <c r="L490" s="221"/>
      <c r="M490" s="222">
        <f t="shared" si="71"/>
        <v>0</v>
      </c>
      <c r="N490" s="223"/>
      <c r="O490" s="224"/>
      <c r="P490" s="224"/>
      <c r="Q490" s="224"/>
      <c r="R490" s="224"/>
      <c r="S490" s="225"/>
      <c r="T490" s="226">
        <f t="shared" si="68"/>
        <v>8.4074074074074079E-2</v>
      </c>
      <c r="U490" s="227"/>
      <c r="V490" s="228" t="str">
        <f t="shared" si="69"/>
        <v>0</v>
      </c>
      <c r="W490" s="509"/>
      <c r="X490" s="229">
        <f t="shared" si="70"/>
        <v>0</v>
      </c>
    </row>
    <row r="491" spans="1:24" ht="18.75" customHeight="1">
      <c r="A491" s="515"/>
      <c r="B491" s="518"/>
      <c r="C491" s="216"/>
      <c r="D491" s="216" t="s">
        <v>667</v>
      </c>
      <c r="E491" s="217">
        <v>207</v>
      </c>
      <c r="F491" s="218">
        <f t="shared" si="65"/>
        <v>41.4</v>
      </c>
      <c r="G491" s="219">
        <f t="shared" si="66"/>
        <v>115</v>
      </c>
      <c r="H491" s="219">
        <f t="shared" si="67"/>
        <v>3.833333333333333E-2</v>
      </c>
      <c r="I491" s="217"/>
      <c r="J491" s="220"/>
      <c r="K491" s="220"/>
      <c r="L491" s="221"/>
      <c r="M491" s="222">
        <f t="shared" si="71"/>
        <v>0</v>
      </c>
      <c r="N491" s="223"/>
      <c r="O491" s="224"/>
      <c r="P491" s="224"/>
      <c r="Q491" s="224"/>
      <c r="R491" s="224"/>
      <c r="S491" s="225"/>
      <c r="T491" s="226">
        <f t="shared" si="68"/>
        <v>7.6666666666666661E-2</v>
      </c>
      <c r="U491" s="227"/>
      <c r="V491" s="228" t="str">
        <f t="shared" si="69"/>
        <v>0</v>
      </c>
      <c r="W491" s="509"/>
      <c r="X491" s="229">
        <f t="shared" si="70"/>
        <v>0</v>
      </c>
    </row>
    <row r="492" spans="1:24" ht="18.75" customHeight="1">
      <c r="A492" s="515"/>
      <c r="B492" s="518"/>
      <c r="C492" s="216"/>
      <c r="D492" s="216" t="s">
        <v>668</v>
      </c>
      <c r="E492" s="217">
        <v>347</v>
      </c>
      <c r="F492" s="218">
        <f t="shared" si="65"/>
        <v>69.400000000000006</v>
      </c>
      <c r="G492" s="219">
        <f t="shared" si="66"/>
        <v>192.77777777777777</v>
      </c>
      <c r="H492" s="219">
        <f t="shared" si="67"/>
        <v>6.4259259259259252E-2</v>
      </c>
      <c r="I492" s="217"/>
      <c r="J492" s="220"/>
      <c r="K492" s="220"/>
      <c r="L492" s="221"/>
      <c r="M492" s="222">
        <f t="shared" si="71"/>
        <v>0</v>
      </c>
      <c r="N492" s="223"/>
      <c r="O492" s="224"/>
      <c r="P492" s="224"/>
      <c r="Q492" s="224"/>
      <c r="R492" s="224"/>
      <c r="S492" s="225"/>
      <c r="T492" s="226">
        <f t="shared" si="68"/>
        <v>0.1285185185185185</v>
      </c>
      <c r="U492" s="227"/>
      <c r="V492" s="228" t="str">
        <f t="shared" si="69"/>
        <v>0</v>
      </c>
      <c r="W492" s="509"/>
      <c r="X492" s="229">
        <f t="shared" si="70"/>
        <v>0</v>
      </c>
    </row>
    <row r="493" spans="1:24" ht="18.75" customHeight="1">
      <c r="A493" s="515"/>
      <c r="B493" s="518"/>
      <c r="C493" s="216"/>
      <c r="D493" s="216" t="s">
        <v>669</v>
      </c>
      <c r="E493" s="217">
        <v>115</v>
      </c>
      <c r="F493" s="218">
        <f t="shared" si="65"/>
        <v>23</v>
      </c>
      <c r="G493" s="219">
        <f t="shared" si="66"/>
        <v>63.888888888888886</v>
      </c>
      <c r="H493" s="219">
        <f t="shared" si="67"/>
        <v>2.1296296296296296E-2</v>
      </c>
      <c r="I493" s="217"/>
      <c r="J493" s="220"/>
      <c r="K493" s="220"/>
      <c r="L493" s="221"/>
      <c r="M493" s="222">
        <f t="shared" si="71"/>
        <v>0</v>
      </c>
      <c r="N493" s="223"/>
      <c r="O493" s="224"/>
      <c r="P493" s="224"/>
      <c r="Q493" s="224"/>
      <c r="R493" s="224"/>
      <c r="S493" s="225"/>
      <c r="T493" s="226">
        <f t="shared" si="68"/>
        <v>4.2592592592592592E-2</v>
      </c>
      <c r="U493" s="227"/>
      <c r="V493" s="228" t="str">
        <f t="shared" si="69"/>
        <v>0</v>
      </c>
      <c r="W493" s="509"/>
      <c r="X493" s="229">
        <f t="shared" si="70"/>
        <v>0</v>
      </c>
    </row>
    <row r="494" spans="1:24" ht="18.75" customHeight="1">
      <c r="A494" s="515"/>
      <c r="B494" s="518"/>
      <c r="C494" s="216"/>
      <c r="D494" s="216" t="s">
        <v>670</v>
      </c>
      <c r="E494" s="217">
        <v>285</v>
      </c>
      <c r="F494" s="218">
        <f t="shared" si="65"/>
        <v>57</v>
      </c>
      <c r="G494" s="219">
        <f t="shared" si="66"/>
        <v>158.33333333333334</v>
      </c>
      <c r="H494" s="219">
        <f t="shared" si="67"/>
        <v>5.2777777777777778E-2</v>
      </c>
      <c r="I494" s="217"/>
      <c r="J494" s="220"/>
      <c r="K494" s="220"/>
      <c r="L494" s="221"/>
      <c r="M494" s="222">
        <f t="shared" si="71"/>
        <v>0</v>
      </c>
      <c r="N494" s="223"/>
      <c r="O494" s="224"/>
      <c r="P494" s="224"/>
      <c r="Q494" s="224"/>
      <c r="R494" s="224"/>
      <c r="S494" s="225"/>
      <c r="T494" s="226">
        <f t="shared" si="68"/>
        <v>0.10555555555555556</v>
      </c>
      <c r="U494" s="227"/>
      <c r="V494" s="228" t="str">
        <f t="shared" si="69"/>
        <v>0</v>
      </c>
      <c r="W494" s="509"/>
      <c r="X494" s="229">
        <f t="shared" si="70"/>
        <v>0</v>
      </c>
    </row>
    <row r="495" spans="1:24" ht="18.75" customHeight="1">
      <c r="A495" s="515"/>
      <c r="B495" s="518"/>
      <c r="C495" s="216"/>
      <c r="D495" s="216" t="s">
        <v>671</v>
      </c>
      <c r="E495" s="217">
        <v>213</v>
      </c>
      <c r="F495" s="218">
        <f t="shared" si="65"/>
        <v>42.6</v>
      </c>
      <c r="G495" s="219">
        <f t="shared" si="66"/>
        <v>118.33333333333333</v>
      </c>
      <c r="H495" s="219">
        <f t="shared" si="67"/>
        <v>3.9444444444444442E-2</v>
      </c>
      <c r="I495" s="217"/>
      <c r="J495" s="220"/>
      <c r="K495" s="220"/>
      <c r="L495" s="221"/>
      <c r="M495" s="222">
        <f t="shared" si="71"/>
        <v>0</v>
      </c>
      <c r="N495" s="223"/>
      <c r="O495" s="224"/>
      <c r="P495" s="224"/>
      <c r="Q495" s="224"/>
      <c r="R495" s="224"/>
      <c r="S495" s="225"/>
      <c r="T495" s="226">
        <f t="shared" si="68"/>
        <v>7.8888888888888883E-2</v>
      </c>
      <c r="U495" s="227"/>
      <c r="V495" s="228" t="str">
        <f t="shared" si="69"/>
        <v>0</v>
      </c>
      <c r="W495" s="509"/>
      <c r="X495" s="229">
        <f t="shared" si="70"/>
        <v>0</v>
      </c>
    </row>
    <row r="496" spans="1:24" ht="18.75" customHeight="1">
      <c r="A496" s="515"/>
      <c r="B496" s="518"/>
      <c r="C496" s="216"/>
      <c r="D496" s="216" t="s">
        <v>672</v>
      </c>
      <c r="E496" s="217">
        <v>265</v>
      </c>
      <c r="F496" s="218">
        <f t="shared" si="65"/>
        <v>53</v>
      </c>
      <c r="G496" s="219">
        <f t="shared" si="66"/>
        <v>147.22222222222223</v>
      </c>
      <c r="H496" s="219">
        <f t="shared" si="67"/>
        <v>4.9074074074074076E-2</v>
      </c>
      <c r="I496" s="217"/>
      <c r="J496" s="220"/>
      <c r="K496" s="220"/>
      <c r="L496" s="221"/>
      <c r="M496" s="222">
        <f t="shared" si="71"/>
        <v>0</v>
      </c>
      <c r="N496" s="223"/>
      <c r="O496" s="224"/>
      <c r="P496" s="224"/>
      <c r="Q496" s="224"/>
      <c r="R496" s="224"/>
      <c r="S496" s="225"/>
      <c r="T496" s="226">
        <f t="shared" si="68"/>
        <v>9.8148148148148151E-2</v>
      </c>
      <c r="U496" s="227"/>
      <c r="V496" s="228" t="str">
        <f t="shared" si="69"/>
        <v>0</v>
      </c>
      <c r="W496" s="509"/>
      <c r="X496" s="229">
        <f t="shared" si="70"/>
        <v>0</v>
      </c>
    </row>
    <row r="497" spans="1:24" ht="18.75" customHeight="1">
      <c r="A497" s="515"/>
      <c r="B497" s="518"/>
      <c r="C497" s="216"/>
      <c r="D497" s="216" t="s">
        <v>673</v>
      </c>
      <c r="E497" s="217">
        <v>213</v>
      </c>
      <c r="F497" s="218">
        <f t="shared" si="65"/>
        <v>42.6</v>
      </c>
      <c r="G497" s="219">
        <f t="shared" si="66"/>
        <v>118.33333333333333</v>
      </c>
      <c r="H497" s="219">
        <f t="shared" si="67"/>
        <v>3.9444444444444442E-2</v>
      </c>
      <c r="I497" s="217"/>
      <c r="J497" s="220"/>
      <c r="K497" s="220"/>
      <c r="L497" s="221"/>
      <c r="M497" s="222">
        <f t="shared" si="71"/>
        <v>0</v>
      </c>
      <c r="N497" s="223"/>
      <c r="O497" s="224"/>
      <c r="P497" s="224"/>
      <c r="Q497" s="224"/>
      <c r="R497" s="224"/>
      <c r="S497" s="225"/>
      <c r="T497" s="226">
        <f t="shared" si="68"/>
        <v>7.8888888888888883E-2</v>
      </c>
      <c r="U497" s="227"/>
      <c r="V497" s="228" t="str">
        <f t="shared" si="69"/>
        <v>0</v>
      </c>
      <c r="W497" s="509"/>
      <c r="X497" s="229">
        <f t="shared" si="70"/>
        <v>0</v>
      </c>
    </row>
    <row r="498" spans="1:24" ht="18.75" customHeight="1">
      <c r="A498" s="515"/>
      <c r="B498" s="518"/>
      <c r="C498" s="216"/>
      <c r="D498" s="216" t="s">
        <v>674</v>
      </c>
      <c r="E498" s="217">
        <v>388</v>
      </c>
      <c r="F498" s="218">
        <f t="shared" si="65"/>
        <v>77.599999999999994</v>
      </c>
      <c r="G498" s="219">
        <f t="shared" si="66"/>
        <v>215.55555555555554</v>
      </c>
      <c r="H498" s="219">
        <f t="shared" si="67"/>
        <v>7.1851851851851847E-2</v>
      </c>
      <c r="I498" s="217"/>
      <c r="J498" s="220"/>
      <c r="K498" s="220"/>
      <c r="L498" s="221"/>
      <c r="M498" s="222">
        <f t="shared" si="71"/>
        <v>0</v>
      </c>
      <c r="N498" s="223"/>
      <c r="O498" s="224"/>
      <c r="P498" s="224"/>
      <c r="Q498" s="224"/>
      <c r="R498" s="224"/>
      <c r="S498" s="225"/>
      <c r="T498" s="226">
        <f t="shared" si="68"/>
        <v>0.14370370370370369</v>
      </c>
      <c r="U498" s="227"/>
      <c r="V498" s="228" t="str">
        <f t="shared" si="69"/>
        <v>0</v>
      </c>
      <c r="W498" s="509"/>
      <c r="X498" s="229">
        <f t="shared" si="70"/>
        <v>0</v>
      </c>
    </row>
    <row r="499" spans="1:24" ht="18.75" customHeight="1">
      <c r="A499" s="515"/>
      <c r="B499" s="518"/>
      <c r="C499" s="216"/>
      <c r="D499" s="216"/>
      <c r="E499" s="217"/>
      <c r="F499" s="218">
        <f t="shared" si="65"/>
        <v>0</v>
      </c>
      <c r="G499" s="219">
        <f t="shared" si="66"/>
        <v>0</v>
      </c>
      <c r="H499" s="219">
        <f t="shared" si="67"/>
        <v>0</v>
      </c>
      <c r="I499" s="217"/>
      <c r="J499" s="220"/>
      <c r="K499" s="220"/>
      <c r="L499" s="221"/>
      <c r="M499" s="222">
        <f t="shared" si="71"/>
        <v>0</v>
      </c>
      <c r="N499" s="223"/>
      <c r="O499" s="224"/>
      <c r="P499" s="224"/>
      <c r="Q499" s="224"/>
      <c r="R499" s="224"/>
      <c r="S499" s="225"/>
      <c r="T499" s="226">
        <f t="shared" si="68"/>
        <v>0</v>
      </c>
      <c r="U499" s="227"/>
      <c r="V499" s="228" t="str">
        <f t="shared" si="69"/>
        <v>0</v>
      </c>
      <c r="W499" s="509"/>
      <c r="X499" s="229">
        <f t="shared" si="70"/>
        <v>0</v>
      </c>
    </row>
    <row r="500" spans="1:24" ht="18.75" customHeight="1">
      <c r="A500" s="515"/>
      <c r="B500" s="518"/>
      <c r="C500" s="216"/>
      <c r="D500" s="216" t="s">
        <v>675</v>
      </c>
      <c r="E500" s="217">
        <v>336</v>
      </c>
      <c r="F500" s="218">
        <f t="shared" si="65"/>
        <v>67.2</v>
      </c>
      <c r="G500" s="219">
        <f t="shared" si="66"/>
        <v>186.66666666666666</v>
      </c>
      <c r="H500" s="219">
        <f t="shared" si="67"/>
        <v>6.222222222222222E-2</v>
      </c>
      <c r="I500" s="217"/>
      <c r="J500" s="220"/>
      <c r="K500" s="220"/>
      <c r="L500" s="221"/>
      <c r="M500" s="222">
        <f t="shared" si="71"/>
        <v>0</v>
      </c>
      <c r="N500" s="223"/>
      <c r="O500" s="224"/>
      <c r="P500" s="224"/>
      <c r="Q500" s="224"/>
      <c r="R500" s="224"/>
      <c r="S500" s="225"/>
      <c r="T500" s="226">
        <f t="shared" si="68"/>
        <v>0.12444444444444444</v>
      </c>
      <c r="U500" s="227"/>
      <c r="V500" s="228" t="str">
        <f t="shared" si="69"/>
        <v>0</v>
      </c>
      <c r="W500" s="509"/>
      <c r="X500" s="229">
        <f t="shared" si="70"/>
        <v>0</v>
      </c>
    </row>
    <row r="501" spans="1:24" ht="18.75" customHeight="1">
      <c r="A501" s="515"/>
      <c r="B501" s="518"/>
      <c r="C501" s="216"/>
      <c r="D501" s="216" t="s">
        <v>676</v>
      </c>
      <c r="E501" s="217">
        <v>342</v>
      </c>
      <c r="F501" s="218">
        <f t="shared" si="65"/>
        <v>68.400000000000006</v>
      </c>
      <c r="G501" s="219">
        <f t="shared" si="66"/>
        <v>190</v>
      </c>
      <c r="H501" s="219">
        <f t="shared" si="67"/>
        <v>6.3333333333333339E-2</v>
      </c>
      <c r="I501" s="217"/>
      <c r="J501" s="220"/>
      <c r="K501" s="220"/>
      <c r="L501" s="221"/>
      <c r="M501" s="222">
        <f t="shared" si="71"/>
        <v>0</v>
      </c>
      <c r="N501" s="223"/>
      <c r="O501" s="224"/>
      <c r="P501" s="224"/>
      <c r="Q501" s="224"/>
      <c r="R501" s="224"/>
      <c r="S501" s="225"/>
      <c r="T501" s="226">
        <f t="shared" si="68"/>
        <v>0.12666666666666668</v>
      </c>
      <c r="U501" s="227"/>
      <c r="V501" s="228" t="str">
        <f t="shared" si="69"/>
        <v>0</v>
      </c>
      <c r="W501" s="509"/>
      <c r="X501" s="229">
        <f t="shared" si="70"/>
        <v>0</v>
      </c>
    </row>
    <row r="502" spans="1:24" ht="18.75" customHeight="1">
      <c r="A502" s="515"/>
      <c r="B502" s="518"/>
      <c r="C502" s="216"/>
      <c r="D502" s="216" t="s">
        <v>677</v>
      </c>
      <c r="E502" s="217">
        <v>231</v>
      </c>
      <c r="F502" s="218">
        <f t="shared" si="65"/>
        <v>46.2</v>
      </c>
      <c r="G502" s="219">
        <f t="shared" si="66"/>
        <v>128.33333333333334</v>
      </c>
      <c r="H502" s="219">
        <f t="shared" si="67"/>
        <v>4.2777777777777783E-2</v>
      </c>
      <c r="I502" s="217"/>
      <c r="J502" s="220"/>
      <c r="K502" s="220"/>
      <c r="L502" s="221"/>
      <c r="M502" s="222">
        <f t="shared" si="71"/>
        <v>0</v>
      </c>
      <c r="N502" s="223"/>
      <c r="O502" s="224"/>
      <c r="P502" s="224"/>
      <c r="Q502" s="224"/>
      <c r="R502" s="224"/>
      <c r="S502" s="225"/>
      <c r="T502" s="226">
        <f t="shared" si="68"/>
        <v>8.5555555555555565E-2</v>
      </c>
      <c r="U502" s="227"/>
      <c r="V502" s="228" t="str">
        <f t="shared" si="69"/>
        <v>0</v>
      </c>
      <c r="W502" s="509"/>
      <c r="X502" s="229">
        <f t="shared" si="70"/>
        <v>0</v>
      </c>
    </row>
    <row r="503" spans="1:24" ht="18.75" customHeight="1">
      <c r="A503" s="515"/>
      <c r="B503" s="518"/>
      <c r="C503" s="216"/>
      <c r="D503" s="216" t="s">
        <v>678</v>
      </c>
      <c r="E503" s="217">
        <v>347</v>
      </c>
      <c r="F503" s="218">
        <f t="shared" si="65"/>
        <v>69.400000000000006</v>
      </c>
      <c r="G503" s="219">
        <f t="shared" si="66"/>
        <v>192.77777777777777</v>
      </c>
      <c r="H503" s="219">
        <f t="shared" si="67"/>
        <v>6.4259259259259252E-2</v>
      </c>
      <c r="I503" s="217"/>
      <c r="J503" s="220" t="s">
        <v>679</v>
      </c>
      <c r="K503" s="220"/>
      <c r="L503" s="221">
        <f>SUM(G500:G520)</f>
        <v>2760.0000000000005</v>
      </c>
      <c r="M503" s="222">
        <f t="shared" si="71"/>
        <v>55.20000000000001</v>
      </c>
      <c r="N503" s="223" t="s">
        <v>680</v>
      </c>
      <c r="O503" s="224" t="s">
        <v>12</v>
      </c>
      <c r="P503" s="224"/>
      <c r="Q503" s="224" t="s">
        <v>514</v>
      </c>
      <c r="R503" s="224"/>
      <c r="S503" s="225"/>
      <c r="T503" s="226">
        <f t="shared" si="68"/>
        <v>0.1285185185185185</v>
      </c>
      <c r="U503" s="227">
        <f>SUM(T500:T520)</f>
        <v>1.8400000000000003</v>
      </c>
      <c r="V503" s="228" t="str">
        <f t="shared" si="69"/>
        <v>2</v>
      </c>
      <c r="W503" s="509"/>
      <c r="X503" s="229">
        <f t="shared" si="70"/>
        <v>1</v>
      </c>
    </row>
    <row r="504" spans="1:24" ht="18.75" customHeight="1">
      <c r="A504" s="515"/>
      <c r="B504" s="518"/>
      <c r="C504" s="216"/>
      <c r="D504" s="216" t="s">
        <v>681</v>
      </c>
      <c r="E504" s="217">
        <v>162</v>
      </c>
      <c r="F504" s="218">
        <f t="shared" si="65"/>
        <v>32.4</v>
      </c>
      <c r="G504" s="219">
        <f t="shared" si="66"/>
        <v>90</v>
      </c>
      <c r="H504" s="219">
        <f t="shared" si="67"/>
        <v>0.03</v>
      </c>
      <c r="I504" s="217"/>
      <c r="J504" s="220"/>
      <c r="K504" s="220"/>
      <c r="L504" s="221"/>
      <c r="M504" s="222">
        <f t="shared" si="71"/>
        <v>0</v>
      </c>
      <c r="N504" s="223"/>
      <c r="O504" s="224"/>
      <c r="P504" s="224"/>
      <c r="Q504" s="224"/>
      <c r="R504" s="224"/>
      <c r="S504" s="225"/>
      <c r="T504" s="226">
        <f t="shared" si="68"/>
        <v>0.06</v>
      </c>
      <c r="U504" s="227"/>
      <c r="V504" s="228" t="str">
        <f t="shared" si="69"/>
        <v>0</v>
      </c>
      <c r="W504" s="509"/>
      <c r="X504" s="229">
        <f t="shared" si="70"/>
        <v>0</v>
      </c>
    </row>
    <row r="505" spans="1:24" ht="18.75" customHeight="1">
      <c r="A505" s="515"/>
      <c r="B505" s="518"/>
      <c r="C505" s="216"/>
      <c r="D505" s="216" t="s">
        <v>682</v>
      </c>
      <c r="E505" s="217">
        <v>162</v>
      </c>
      <c r="F505" s="218">
        <f t="shared" si="65"/>
        <v>32.4</v>
      </c>
      <c r="G505" s="219">
        <f t="shared" si="66"/>
        <v>90</v>
      </c>
      <c r="H505" s="219">
        <f t="shared" si="67"/>
        <v>0.03</v>
      </c>
      <c r="I505" s="217"/>
      <c r="J505" s="220"/>
      <c r="K505" s="220"/>
      <c r="L505" s="221"/>
      <c r="M505" s="222">
        <f t="shared" si="71"/>
        <v>0</v>
      </c>
      <c r="N505" s="223"/>
      <c r="O505" s="224"/>
      <c r="P505" s="224"/>
      <c r="Q505" s="224"/>
      <c r="R505" s="224"/>
      <c r="S505" s="225"/>
      <c r="T505" s="226">
        <f t="shared" si="68"/>
        <v>0.06</v>
      </c>
      <c r="U505" s="227"/>
      <c r="V505" s="228" t="str">
        <f t="shared" si="69"/>
        <v>0</v>
      </c>
      <c r="W505" s="509"/>
      <c r="X505" s="229">
        <f t="shared" si="70"/>
        <v>0</v>
      </c>
    </row>
    <row r="506" spans="1:24" ht="18.75" customHeight="1">
      <c r="A506" s="515"/>
      <c r="B506" s="518"/>
      <c r="C506" s="216"/>
      <c r="D506" s="216" t="s">
        <v>683</v>
      </c>
      <c r="E506" s="217">
        <v>162</v>
      </c>
      <c r="F506" s="218">
        <f t="shared" si="65"/>
        <v>32.4</v>
      </c>
      <c r="G506" s="219">
        <f t="shared" si="66"/>
        <v>90</v>
      </c>
      <c r="H506" s="219">
        <f t="shared" si="67"/>
        <v>0.03</v>
      </c>
      <c r="I506" s="217"/>
      <c r="J506" s="220"/>
      <c r="K506" s="220"/>
      <c r="L506" s="221"/>
      <c r="M506" s="222">
        <f t="shared" si="71"/>
        <v>0</v>
      </c>
      <c r="N506" s="223"/>
      <c r="O506" s="224"/>
      <c r="P506" s="224"/>
      <c r="Q506" s="224"/>
      <c r="R506" s="224"/>
      <c r="S506" s="225"/>
      <c r="T506" s="226">
        <f t="shared" si="68"/>
        <v>0.06</v>
      </c>
      <c r="U506" s="227"/>
      <c r="V506" s="228" t="str">
        <f t="shared" si="69"/>
        <v>0</v>
      </c>
      <c r="W506" s="509"/>
      <c r="X506" s="229">
        <f t="shared" si="70"/>
        <v>0</v>
      </c>
    </row>
    <row r="507" spans="1:24" ht="18.75" customHeight="1">
      <c r="A507" s="515"/>
      <c r="B507" s="518"/>
      <c r="C507" s="216"/>
      <c r="D507" s="216" t="s">
        <v>684</v>
      </c>
      <c r="E507" s="217">
        <v>265</v>
      </c>
      <c r="F507" s="218">
        <f t="shared" si="65"/>
        <v>53</v>
      </c>
      <c r="G507" s="219">
        <f t="shared" si="66"/>
        <v>147.22222222222223</v>
      </c>
      <c r="H507" s="219">
        <f t="shared" si="67"/>
        <v>4.9074074074074076E-2</v>
      </c>
      <c r="I507" s="217"/>
      <c r="J507" s="220"/>
      <c r="K507" s="220"/>
      <c r="L507" s="221"/>
      <c r="M507" s="222">
        <f t="shared" si="71"/>
        <v>0</v>
      </c>
      <c r="N507" s="223"/>
      <c r="O507" s="224"/>
      <c r="P507" s="224"/>
      <c r="Q507" s="224"/>
      <c r="R507" s="224"/>
      <c r="S507" s="225"/>
      <c r="T507" s="226">
        <f t="shared" si="68"/>
        <v>9.8148148148148151E-2</v>
      </c>
      <c r="U507" s="227"/>
      <c r="V507" s="228" t="str">
        <f t="shared" si="69"/>
        <v>0</v>
      </c>
      <c r="W507" s="509"/>
      <c r="X507" s="229">
        <f t="shared" si="70"/>
        <v>0</v>
      </c>
    </row>
    <row r="508" spans="1:24" ht="18.75" customHeight="1">
      <c r="A508" s="515"/>
      <c r="B508" s="518"/>
      <c r="C508" s="216"/>
      <c r="D508" s="216" t="s">
        <v>635</v>
      </c>
      <c r="E508" s="217">
        <v>336</v>
      </c>
      <c r="F508" s="218">
        <f t="shared" si="65"/>
        <v>67.2</v>
      </c>
      <c r="G508" s="219">
        <f t="shared" si="66"/>
        <v>186.66666666666666</v>
      </c>
      <c r="H508" s="219">
        <f t="shared" si="67"/>
        <v>6.222222222222222E-2</v>
      </c>
      <c r="I508" s="217"/>
      <c r="J508" s="220"/>
      <c r="K508" s="220"/>
      <c r="L508" s="221"/>
      <c r="M508" s="222">
        <f t="shared" si="71"/>
        <v>0</v>
      </c>
      <c r="N508" s="223"/>
      <c r="O508" s="224"/>
      <c r="P508" s="224"/>
      <c r="Q508" s="224"/>
      <c r="R508" s="224"/>
      <c r="S508" s="225"/>
      <c r="T508" s="226">
        <f t="shared" si="68"/>
        <v>0.12444444444444444</v>
      </c>
      <c r="U508" s="227"/>
      <c r="V508" s="228" t="str">
        <f t="shared" si="69"/>
        <v>0</v>
      </c>
      <c r="W508" s="509"/>
      <c r="X508" s="229">
        <f t="shared" si="70"/>
        <v>0</v>
      </c>
    </row>
    <row r="509" spans="1:24" ht="18.75" customHeight="1">
      <c r="A509" s="515"/>
      <c r="B509" s="518"/>
      <c r="C509" s="216"/>
      <c r="D509" s="216" t="s">
        <v>685</v>
      </c>
      <c r="E509" s="217">
        <v>265</v>
      </c>
      <c r="F509" s="218">
        <f t="shared" si="65"/>
        <v>53</v>
      </c>
      <c r="G509" s="219">
        <f t="shared" si="66"/>
        <v>147.22222222222223</v>
      </c>
      <c r="H509" s="219">
        <f t="shared" si="67"/>
        <v>4.9074074074074076E-2</v>
      </c>
      <c r="I509" s="217"/>
      <c r="J509" s="220"/>
      <c r="K509" s="220"/>
      <c r="L509" s="221"/>
      <c r="M509" s="222">
        <f t="shared" si="71"/>
        <v>0</v>
      </c>
      <c r="N509" s="223"/>
      <c r="O509" s="224"/>
      <c r="P509" s="224"/>
      <c r="Q509" s="224"/>
      <c r="R509" s="224"/>
      <c r="S509" s="225"/>
      <c r="T509" s="226">
        <f t="shared" si="68"/>
        <v>9.8148148148148151E-2</v>
      </c>
      <c r="U509" s="227"/>
      <c r="V509" s="228" t="str">
        <f t="shared" si="69"/>
        <v>0</v>
      </c>
      <c r="W509" s="509"/>
      <c r="X509" s="229">
        <f t="shared" si="70"/>
        <v>0</v>
      </c>
    </row>
    <row r="510" spans="1:24" ht="18.75" customHeight="1">
      <c r="A510" s="515"/>
      <c r="B510" s="518"/>
      <c r="C510" s="216"/>
      <c r="D510" s="216" t="s">
        <v>686</v>
      </c>
      <c r="E510" s="217">
        <v>192</v>
      </c>
      <c r="F510" s="218">
        <f t="shared" si="65"/>
        <v>38.4</v>
      </c>
      <c r="G510" s="219">
        <f t="shared" si="66"/>
        <v>106.66666666666666</v>
      </c>
      <c r="H510" s="219">
        <f t="shared" si="67"/>
        <v>3.5555555555555556E-2</v>
      </c>
      <c r="I510" s="217"/>
      <c r="J510" s="220"/>
      <c r="K510" s="220"/>
      <c r="L510" s="221"/>
      <c r="M510" s="222">
        <f t="shared" si="71"/>
        <v>0</v>
      </c>
      <c r="N510" s="223"/>
      <c r="O510" s="224"/>
      <c r="P510" s="224"/>
      <c r="Q510" s="224"/>
      <c r="R510" s="224"/>
      <c r="S510" s="225"/>
      <c r="T510" s="226">
        <f t="shared" si="68"/>
        <v>7.1111111111111111E-2</v>
      </c>
      <c r="U510" s="227"/>
      <c r="V510" s="228" t="str">
        <f t="shared" si="69"/>
        <v>0</v>
      </c>
      <c r="W510" s="509"/>
      <c r="X510" s="229">
        <f t="shared" si="70"/>
        <v>0</v>
      </c>
    </row>
    <row r="511" spans="1:24" ht="18.75" customHeight="1">
      <c r="A511" s="515"/>
      <c r="B511" s="518"/>
      <c r="C511" s="216"/>
      <c r="D511" s="216" t="s">
        <v>687</v>
      </c>
      <c r="E511" s="217">
        <v>316</v>
      </c>
      <c r="F511" s="218">
        <f t="shared" si="65"/>
        <v>63.2</v>
      </c>
      <c r="G511" s="219">
        <f t="shared" si="66"/>
        <v>175.55555555555554</v>
      </c>
      <c r="H511" s="219">
        <f t="shared" si="67"/>
        <v>5.8518518518518511E-2</v>
      </c>
      <c r="I511" s="217"/>
      <c r="J511" s="220"/>
      <c r="K511" s="220"/>
      <c r="L511" s="221"/>
      <c r="M511" s="222">
        <f t="shared" si="71"/>
        <v>0</v>
      </c>
      <c r="N511" s="223"/>
      <c r="O511" s="224"/>
      <c r="P511" s="224"/>
      <c r="Q511" s="224"/>
      <c r="R511" s="224"/>
      <c r="S511" s="225"/>
      <c r="T511" s="226">
        <f t="shared" si="68"/>
        <v>0.11703703703703702</v>
      </c>
      <c r="U511" s="227"/>
      <c r="V511" s="228" t="str">
        <f t="shared" si="69"/>
        <v>0</v>
      </c>
      <c r="W511" s="509"/>
      <c r="X511" s="229">
        <f t="shared" si="70"/>
        <v>0</v>
      </c>
    </row>
    <row r="512" spans="1:24" ht="18.75" customHeight="1">
      <c r="A512" s="515"/>
      <c r="B512" s="518"/>
      <c r="C512" s="216"/>
      <c r="D512" s="216" t="s">
        <v>688</v>
      </c>
      <c r="E512" s="217">
        <v>234</v>
      </c>
      <c r="F512" s="218">
        <f t="shared" si="65"/>
        <v>46.8</v>
      </c>
      <c r="G512" s="219">
        <f t="shared" si="66"/>
        <v>130</v>
      </c>
      <c r="H512" s="219">
        <f t="shared" si="67"/>
        <v>4.3333333333333335E-2</v>
      </c>
      <c r="I512" s="217"/>
      <c r="J512" s="220"/>
      <c r="K512" s="220"/>
      <c r="L512" s="221"/>
      <c r="M512" s="222">
        <f t="shared" si="71"/>
        <v>0</v>
      </c>
      <c r="N512" s="223"/>
      <c r="O512" s="224"/>
      <c r="P512" s="224"/>
      <c r="Q512" s="224"/>
      <c r="R512" s="224"/>
      <c r="S512" s="225"/>
      <c r="T512" s="226">
        <f t="shared" si="68"/>
        <v>8.666666666666667E-2</v>
      </c>
      <c r="U512" s="227"/>
      <c r="V512" s="228" t="str">
        <f t="shared" si="69"/>
        <v>0</v>
      </c>
      <c r="W512" s="509"/>
      <c r="X512" s="229">
        <f t="shared" si="70"/>
        <v>0</v>
      </c>
    </row>
    <row r="513" spans="1:24" ht="18.75" customHeight="1">
      <c r="A513" s="515"/>
      <c r="B513" s="518"/>
      <c r="C513" s="216"/>
      <c r="D513" s="216" t="s">
        <v>689</v>
      </c>
      <c r="E513" s="217">
        <v>136</v>
      </c>
      <c r="F513" s="218">
        <f t="shared" si="65"/>
        <v>27.2</v>
      </c>
      <c r="G513" s="219">
        <f t="shared" si="66"/>
        <v>75.555555555555557</v>
      </c>
      <c r="H513" s="219">
        <f t="shared" si="67"/>
        <v>2.5185185185185185E-2</v>
      </c>
      <c r="I513" s="217"/>
      <c r="J513" s="220"/>
      <c r="K513" s="220"/>
      <c r="L513" s="221"/>
      <c r="M513" s="222">
        <f t="shared" si="71"/>
        <v>0</v>
      </c>
      <c r="N513" s="223"/>
      <c r="O513" s="224"/>
      <c r="P513" s="224"/>
      <c r="Q513" s="224"/>
      <c r="R513" s="224"/>
      <c r="S513" s="225"/>
      <c r="T513" s="226">
        <f t="shared" si="68"/>
        <v>5.0370370370370371E-2</v>
      </c>
      <c r="U513" s="227"/>
      <c r="V513" s="228" t="str">
        <f t="shared" si="69"/>
        <v>0</v>
      </c>
      <c r="W513" s="509"/>
      <c r="X513" s="229">
        <f t="shared" si="70"/>
        <v>0</v>
      </c>
    </row>
    <row r="514" spans="1:24" ht="18.75" customHeight="1">
      <c r="A514" s="515"/>
      <c r="B514" s="518"/>
      <c r="C514" s="216"/>
      <c r="D514" s="216" t="s">
        <v>690</v>
      </c>
      <c r="E514" s="217">
        <v>523</v>
      </c>
      <c r="F514" s="218">
        <f t="shared" si="65"/>
        <v>104.6</v>
      </c>
      <c r="G514" s="219">
        <f t="shared" si="66"/>
        <v>290.55555555555554</v>
      </c>
      <c r="H514" s="219">
        <f t="shared" si="67"/>
        <v>9.6851851851851842E-2</v>
      </c>
      <c r="I514" s="217"/>
      <c r="J514" s="220"/>
      <c r="K514" s="220"/>
      <c r="L514" s="221"/>
      <c r="M514" s="222">
        <f t="shared" si="71"/>
        <v>0</v>
      </c>
      <c r="N514" s="223"/>
      <c r="O514" s="224"/>
      <c r="P514" s="224"/>
      <c r="Q514" s="224"/>
      <c r="R514" s="224"/>
      <c r="S514" s="225"/>
      <c r="T514" s="226">
        <f t="shared" si="68"/>
        <v>0.19370370370370368</v>
      </c>
      <c r="U514" s="227"/>
      <c r="V514" s="228" t="str">
        <f t="shared" si="69"/>
        <v>0</v>
      </c>
      <c r="W514" s="509"/>
      <c r="X514" s="229">
        <f t="shared" si="70"/>
        <v>0</v>
      </c>
    </row>
    <row r="515" spans="1:24" ht="18.75" customHeight="1">
      <c r="A515" s="515"/>
      <c r="B515" s="518"/>
      <c r="C515" s="216"/>
      <c r="D515" s="216" t="s">
        <v>691</v>
      </c>
      <c r="E515" s="217">
        <v>35</v>
      </c>
      <c r="F515" s="218">
        <f t="shared" si="65"/>
        <v>7</v>
      </c>
      <c r="G515" s="219">
        <f t="shared" si="66"/>
        <v>19.444444444444443</v>
      </c>
      <c r="H515" s="219">
        <f t="shared" si="67"/>
        <v>6.4814814814814813E-3</v>
      </c>
      <c r="I515" s="217"/>
      <c r="J515" s="220"/>
      <c r="K515" s="220"/>
      <c r="L515" s="221"/>
      <c r="M515" s="222">
        <f t="shared" si="71"/>
        <v>0</v>
      </c>
      <c r="N515" s="223"/>
      <c r="O515" s="224"/>
      <c r="P515" s="224"/>
      <c r="Q515" s="224"/>
      <c r="R515" s="224"/>
      <c r="S515" s="225"/>
      <c r="T515" s="226">
        <f t="shared" si="68"/>
        <v>1.2962962962962963E-2</v>
      </c>
      <c r="U515" s="227"/>
      <c r="V515" s="228" t="str">
        <f t="shared" si="69"/>
        <v>0</v>
      </c>
      <c r="W515" s="509"/>
      <c r="X515" s="229">
        <f t="shared" si="70"/>
        <v>0</v>
      </c>
    </row>
    <row r="516" spans="1:24" ht="18.75" customHeight="1">
      <c r="A516" s="515"/>
      <c r="B516" s="518"/>
      <c r="C516" s="216"/>
      <c r="D516" s="216" t="s">
        <v>692</v>
      </c>
      <c r="E516" s="217">
        <v>265</v>
      </c>
      <c r="F516" s="218">
        <f t="shared" si="65"/>
        <v>53</v>
      </c>
      <c r="G516" s="219">
        <f t="shared" si="66"/>
        <v>147.22222222222223</v>
      </c>
      <c r="H516" s="219">
        <f t="shared" si="67"/>
        <v>4.9074074074074076E-2</v>
      </c>
      <c r="I516" s="217"/>
      <c r="J516" s="220"/>
      <c r="K516" s="220"/>
      <c r="L516" s="221"/>
      <c r="M516" s="222">
        <f t="shared" si="71"/>
        <v>0</v>
      </c>
      <c r="N516" s="223"/>
      <c r="O516" s="224"/>
      <c r="P516" s="224"/>
      <c r="Q516" s="224"/>
      <c r="R516" s="224"/>
      <c r="S516" s="225"/>
      <c r="T516" s="226">
        <f t="shared" si="68"/>
        <v>9.8148148148148151E-2</v>
      </c>
      <c r="U516" s="227"/>
      <c r="V516" s="228" t="str">
        <f t="shared" si="69"/>
        <v>0</v>
      </c>
      <c r="W516" s="509"/>
      <c r="X516" s="229">
        <f t="shared" si="70"/>
        <v>0</v>
      </c>
    </row>
    <row r="517" spans="1:24" ht="18.75" customHeight="1">
      <c r="A517" s="515"/>
      <c r="B517" s="518"/>
      <c r="C517" s="216"/>
      <c r="D517" s="216" t="s">
        <v>693</v>
      </c>
      <c r="E517" s="217">
        <v>69</v>
      </c>
      <c r="F517" s="218">
        <f t="shared" si="65"/>
        <v>13.8</v>
      </c>
      <c r="G517" s="219">
        <f t="shared" si="66"/>
        <v>38.333333333333336</v>
      </c>
      <c r="H517" s="219">
        <f t="shared" si="67"/>
        <v>1.2777777777777779E-2</v>
      </c>
      <c r="I517" s="217"/>
      <c r="J517" s="220"/>
      <c r="K517" s="220"/>
      <c r="L517" s="221"/>
      <c r="M517" s="222">
        <f t="shared" si="71"/>
        <v>0</v>
      </c>
      <c r="N517" s="223"/>
      <c r="O517" s="224"/>
      <c r="P517" s="224"/>
      <c r="Q517" s="224"/>
      <c r="R517" s="224"/>
      <c r="S517" s="225"/>
      <c r="T517" s="226">
        <f t="shared" si="68"/>
        <v>2.5555555555555557E-2</v>
      </c>
      <c r="U517" s="227"/>
      <c r="V517" s="228" t="str">
        <f t="shared" si="69"/>
        <v>0</v>
      </c>
      <c r="W517" s="509"/>
      <c r="X517" s="229">
        <f t="shared" si="70"/>
        <v>0</v>
      </c>
    </row>
    <row r="518" spans="1:24" ht="18.75" customHeight="1">
      <c r="A518" s="515"/>
      <c r="B518" s="518"/>
      <c r="C518" s="216"/>
      <c r="D518" s="216" t="s">
        <v>694</v>
      </c>
      <c r="E518" s="217">
        <v>162</v>
      </c>
      <c r="F518" s="218">
        <f t="shared" si="65"/>
        <v>32.4</v>
      </c>
      <c r="G518" s="219">
        <f t="shared" si="66"/>
        <v>90</v>
      </c>
      <c r="H518" s="219">
        <f t="shared" si="67"/>
        <v>0.03</v>
      </c>
      <c r="I518" s="217"/>
      <c r="J518" s="220"/>
      <c r="K518" s="220"/>
      <c r="L518" s="221"/>
      <c r="M518" s="222">
        <f t="shared" si="71"/>
        <v>0</v>
      </c>
      <c r="N518" s="223"/>
      <c r="O518" s="224"/>
      <c r="P518" s="224"/>
      <c r="Q518" s="224"/>
      <c r="R518" s="224"/>
      <c r="S518" s="225"/>
      <c r="T518" s="226">
        <f t="shared" si="68"/>
        <v>0.06</v>
      </c>
      <c r="U518" s="227"/>
      <c r="V518" s="228" t="str">
        <f t="shared" si="69"/>
        <v>0</v>
      </c>
      <c r="W518" s="509"/>
      <c r="X518" s="229">
        <f t="shared" si="70"/>
        <v>0</v>
      </c>
    </row>
    <row r="519" spans="1:24" ht="18.75" customHeight="1">
      <c r="A519" s="515"/>
      <c r="B519" s="518"/>
      <c r="C519" s="216"/>
      <c r="D519" s="216" t="s">
        <v>695</v>
      </c>
      <c r="E519" s="217">
        <v>206</v>
      </c>
      <c r="F519" s="218">
        <f t="shared" si="65"/>
        <v>41.2</v>
      </c>
      <c r="G519" s="219">
        <f t="shared" si="66"/>
        <v>114.44444444444444</v>
      </c>
      <c r="H519" s="219">
        <f t="shared" si="67"/>
        <v>3.8148148148148146E-2</v>
      </c>
      <c r="I519" s="217"/>
      <c r="J519" s="220"/>
      <c r="K519" s="220"/>
      <c r="L519" s="221"/>
      <c r="M519" s="222">
        <f t="shared" si="71"/>
        <v>0</v>
      </c>
      <c r="N519" s="223"/>
      <c r="O519" s="224"/>
      <c r="P519" s="224"/>
      <c r="Q519" s="224"/>
      <c r="R519" s="224"/>
      <c r="S519" s="225"/>
      <c r="T519" s="226">
        <f t="shared" si="68"/>
        <v>7.6296296296296293E-2</v>
      </c>
      <c r="U519" s="227"/>
      <c r="V519" s="228" t="str">
        <f t="shared" si="69"/>
        <v>0</v>
      </c>
      <c r="W519" s="509"/>
      <c r="X519" s="229">
        <f t="shared" si="70"/>
        <v>0</v>
      </c>
    </row>
    <row r="520" spans="1:24" ht="18.75" customHeight="1">
      <c r="A520" s="515"/>
      <c r="B520" s="518"/>
      <c r="C520" s="216"/>
      <c r="D520" s="216" t="s">
        <v>696</v>
      </c>
      <c r="E520" s="217">
        <v>222</v>
      </c>
      <c r="F520" s="218">
        <f t="shared" si="65"/>
        <v>44.4</v>
      </c>
      <c r="G520" s="219">
        <f t="shared" si="66"/>
        <v>123.33333333333333</v>
      </c>
      <c r="H520" s="219">
        <f t="shared" si="67"/>
        <v>4.1111111111111112E-2</v>
      </c>
      <c r="I520" s="217"/>
      <c r="J520" s="220"/>
      <c r="K520" s="220"/>
      <c r="L520" s="221"/>
      <c r="M520" s="222">
        <f t="shared" si="71"/>
        <v>0</v>
      </c>
      <c r="N520" s="223"/>
      <c r="O520" s="224"/>
      <c r="P520" s="224"/>
      <c r="Q520" s="224"/>
      <c r="R520" s="224"/>
      <c r="S520" s="225"/>
      <c r="T520" s="226">
        <f t="shared" si="68"/>
        <v>8.2222222222222224E-2</v>
      </c>
      <c r="U520" s="227"/>
      <c r="V520" s="228" t="str">
        <f t="shared" si="69"/>
        <v>0</v>
      </c>
      <c r="W520" s="509"/>
      <c r="X520" s="229">
        <f t="shared" si="70"/>
        <v>0</v>
      </c>
    </row>
    <row r="521" spans="1:24" ht="18.75" customHeight="1">
      <c r="A521" s="515"/>
      <c r="B521" s="518"/>
      <c r="C521" s="216"/>
      <c r="D521" s="216"/>
      <c r="E521" s="217"/>
      <c r="F521" s="218">
        <f t="shared" si="65"/>
        <v>0</v>
      </c>
      <c r="G521" s="219">
        <f t="shared" si="66"/>
        <v>0</v>
      </c>
      <c r="H521" s="219">
        <f t="shared" si="67"/>
        <v>0</v>
      </c>
      <c r="I521" s="217"/>
      <c r="J521" s="220"/>
      <c r="K521" s="220"/>
      <c r="L521" s="221"/>
      <c r="M521" s="222">
        <f t="shared" si="71"/>
        <v>0</v>
      </c>
      <c r="N521" s="223"/>
      <c r="O521" s="224"/>
      <c r="P521" s="224"/>
      <c r="Q521" s="224"/>
      <c r="R521" s="224"/>
      <c r="S521" s="225"/>
      <c r="T521" s="226">
        <f t="shared" si="68"/>
        <v>0</v>
      </c>
      <c r="U521" s="227"/>
      <c r="V521" s="228" t="str">
        <f t="shared" si="69"/>
        <v>0</v>
      </c>
      <c r="W521" s="509"/>
      <c r="X521" s="229">
        <f t="shared" si="70"/>
        <v>0</v>
      </c>
    </row>
    <row r="522" spans="1:24" ht="18.75" customHeight="1">
      <c r="A522" s="516"/>
      <c r="B522" s="519"/>
      <c r="C522" s="216"/>
      <c r="D522" s="216"/>
      <c r="E522" s="217"/>
      <c r="F522" s="218">
        <f t="shared" si="65"/>
        <v>0</v>
      </c>
      <c r="G522" s="219">
        <f>E522/$G$15</f>
        <v>0</v>
      </c>
      <c r="H522" s="219">
        <f>G522/$H$15</f>
        <v>0</v>
      </c>
      <c r="I522" s="217"/>
      <c r="J522" s="220"/>
      <c r="K522" s="220"/>
      <c r="L522" s="232"/>
      <c r="M522" s="222">
        <f>L522/$M$15</f>
        <v>0</v>
      </c>
      <c r="N522" s="231"/>
      <c r="O522" s="231"/>
      <c r="P522" s="231"/>
      <c r="Q522" s="231"/>
      <c r="R522" s="231"/>
      <c r="S522" s="225"/>
      <c r="T522" s="226">
        <f>G522/$T$15</f>
        <v>0</v>
      </c>
      <c r="U522" s="227"/>
      <c r="V522" s="228" t="str">
        <f>IF(U522&lt;1,"0",IF(U522&lt;5,"2",IF(U522&gt;=5,"6")))</f>
        <v>0</v>
      </c>
      <c r="W522" s="510"/>
      <c r="X522" s="229">
        <f t="shared" si="70"/>
        <v>0</v>
      </c>
    </row>
    <row r="523" spans="1:24">
      <c r="A523" s="233"/>
      <c r="B523" s="234" t="s">
        <v>111</v>
      </c>
      <c r="C523" s="235"/>
      <c r="D523" s="236">
        <f>COUNTA(D481:D522)</f>
        <v>39</v>
      </c>
      <c r="E523" s="236">
        <f>SUM(E481:E522)</f>
        <v>10058</v>
      </c>
      <c r="F523" s="236">
        <f>SUM(F481:F522)</f>
        <v>2011.6000000000008</v>
      </c>
      <c r="G523" s="236">
        <f>SUM(G481:G522)</f>
        <v>5587.7777777777783</v>
      </c>
      <c r="H523" s="236">
        <f>MROUND(SUM(H481:H522),1)</f>
        <v>2</v>
      </c>
      <c r="I523" s="236">
        <f>COUNTA(I481:I522)</f>
        <v>1</v>
      </c>
      <c r="J523" s="236">
        <f>COUNTA(J481:J522)</f>
        <v>2</v>
      </c>
      <c r="K523" s="236">
        <f>COUNTA(K481:K522)</f>
        <v>0</v>
      </c>
      <c r="L523" s="236">
        <f>SUM(L481:L522)</f>
        <v>5587.7777777777783</v>
      </c>
      <c r="M523" s="236">
        <f>SUM(M481:M522)</f>
        <v>111.75555555555556</v>
      </c>
      <c r="N523" s="237"/>
      <c r="O523" s="238">
        <f>COUNTIF(O481:O522, "YES")</f>
        <v>0</v>
      </c>
      <c r="P523" s="237"/>
      <c r="Q523" s="237"/>
      <c r="R523" s="237"/>
      <c r="S523" s="237"/>
      <c r="T523" s="236">
        <f>SUM(T481:T522)</f>
        <v>3.7251851851851838</v>
      </c>
      <c r="U523" s="236">
        <f>SUM(U481:U522)</f>
        <v>3.7251851851851852</v>
      </c>
      <c r="V523" s="236">
        <f t="array" ref="V523">SUM(ABS(V481:V522))</f>
        <v>4</v>
      </c>
      <c r="W523" s="238" t="str">
        <f>IF(W481&lt;0.2, "0", IF(W481&lt;=2, "2", IF(W481&gt;2, ROUND(W481,0))))</f>
        <v>2</v>
      </c>
      <c r="X523" s="236">
        <f>SUM(X481:X522)</f>
        <v>2</v>
      </c>
    </row>
    <row r="524" spans="1:24" ht="18.75" customHeight="1">
      <c r="A524" s="514">
        <v>11</v>
      </c>
      <c r="B524" s="505" t="s">
        <v>697</v>
      </c>
      <c r="C524" s="216"/>
      <c r="D524" s="216" t="s">
        <v>698</v>
      </c>
      <c r="E524" s="217">
        <v>763</v>
      </c>
      <c r="F524" s="218">
        <f t="shared" ref="F524:F580" si="72">E524/$F$15</f>
        <v>152.6</v>
      </c>
      <c r="G524" s="219">
        <f t="shared" ref="G524:G579" si="73">E524/$G$15</f>
        <v>423.88888888888886</v>
      </c>
      <c r="H524" s="219">
        <f t="shared" ref="H524:H579" si="74">G524/$H$15</f>
        <v>0.14129629629629628</v>
      </c>
      <c r="I524" s="217" t="s">
        <v>699</v>
      </c>
      <c r="J524" s="217" t="s">
        <v>699</v>
      </c>
      <c r="K524" s="220"/>
      <c r="L524" s="221">
        <f>SUM(G524:G534)</f>
        <v>3056.6666666666665</v>
      </c>
      <c r="M524" s="222">
        <f t="shared" ref="M524:M579" si="75">L524/$M$15</f>
        <v>61.133333333333333</v>
      </c>
      <c r="N524" s="223" t="s">
        <v>700</v>
      </c>
      <c r="O524" s="224" t="s">
        <v>12</v>
      </c>
      <c r="P524" s="224"/>
      <c r="Q524" s="224" t="s">
        <v>514</v>
      </c>
      <c r="R524" s="224"/>
      <c r="S524" s="225"/>
      <c r="T524" s="226">
        <f t="shared" ref="T524:T579" si="76">G524/$T$15</f>
        <v>0.28259259259259256</v>
      </c>
      <c r="U524" s="227">
        <f>SUM(T524:T534)</f>
        <v>2.0377777777777779</v>
      </c>
      <c r="V524" s="228" t="str">
        <f t="shared" ref="V524:V579" si="77">IF(U524&lt;1,"0",IF(U524&lt;5,"2",IF(U524&gt;=5,"6")))</f>
        <v>2</v>
      </c>
      <c r="W524" s="508">
        <f>J581/$W$15</f>
        <v>1</v>
      </c>
      <c r="X524" s="229">
        <f t="shared" ref="X524:X580" si="78">V524/2</f>
        <v>1</v>
      </c>
    </row>
    <row r="525" spans="1:24" ht="18.75" customHeight="1">
      <c r="A525" s="515"/>
      <c r="B525" s="506"/>
      <c r="C525" s="216"/>
      <c r="D525" s="216" t="s">
        <v>701</v>
      </c>
      <c r="E525" s="217">
        <v>630</v>
      </c>
      <c r="F525" s="218">
        <f t="shared" si="72"/>
        <v>126</v>
      </c>
      <c r="G525" s="219">
        <f t="shared" si="73"/>
        <v>350</v>
      </c>
      <c r="H525" s="219">
        <f t="shared" si="74"/>
        <v>0.11666666666666667</v>
      </c>
      <c r="I525" s="217"/>
      <c r="J525" s="220"/>
      <c r="K525" s="220"/>
      <c r="L525" s="221"/>
      <c r="M525" s="222">
        <f t="shared" si="75"/>
        <v>0</v>
      </c>
      <c r="N525" s="223"/>
      <c r="O525" s="224"/>
      <c r="P525" s="224"/>
      <c r="Q525" s="224"/>
      <c r="R525" s="224"/>
      <c r="S525" s="225"/>
      <c r="T525" s="226">
        <f t="shared" si="76"/>
        <v>0.23333333333333334</v>
      </c>
      <c r="U525" s="227"/>
      <c r="V525" s="228" t="str">
        <f t="shared" si="77"/>
        <v>0</v>
      </c>
      <c r="W525" s="509"/>
      <c r="X525" s="229">
        <f t="shared" si="78"/>
        <v>0</v>
      </c>
    </row>
    <row r="526" spans="1:24" ht="18.75" customHeight="1">
      <c r="A526" s="515"/>
      <c r="B526" s="506"/>
      <c r="C526" s="216"/>
      <c r="D526" s="216" t="s">
        <v>702</v>
      </c>
      <c r="E526" s="217">
        <v>850</v>
      </c>
      <c r="F526" s="218">
        <f t="shared" si="72"/>
        <v>170</v>
      </c>
      <c r="G526" s="219">
        <f t="shared" si="73"/>
        <v>472.22222222222223</v>
      </c>
      <c r="H526" s="219">
        <f t="shared" si="74"/>
        <v>0.15740740740740741</v>
      </c>
      <c r="I526" s="217"/>
      <c r="J526" s="220"/>
      <c r="K526" s="220"/>
      <c r="L526" s="221"/>
      <c r="M526" s="222">
        <f t="shared" si="75"/>
        <v>0</v>
      </c>
      <c r="N526" s="223"/>
      <c r="O526" s="224"/>
      <c r="P526" s="224"/>
      <c r="Q526" s="224"/>
      <c r="R526" s="224"/>
      <c r="S526" s="225"/>
      <c r="T526" s="226">
        <f t="shared" si="76"/>
        <v>0.31481481481481483</v>
      </c>
      <c r="U526" s="227"/>
      <c r="V526" s="228" t="str">
        <f t="shared" si="77"/>
        <v>0</v>
      </c>
      <c r="W526" s="509"/>
      <c r="X526" s="229">
        <f t="shared" si="78"/>
        <v>0</v>
      </c>
    </row>
    <row r="527" spans="1:24" ht="18.75" customHeight="1">
      <c r="A527" s="515"/>
      <c r="B527" s="506"/>
      <c r="C527" s="216"/>
      <c r="D527" s="216" t="s">
        <v>703</v>
      </c>
      <c r="E527" s="217">
        <v>212</v>
      </c>
      <c r="F527" s="218">
        <f t="shared" si="72"/>
        <v>42.4</v>
      </c>
      <c r="G527" s="219">
        <f t="shared" si="73"/>
        <v>117.77777777777777</v>
      </c>
      <c r="H527" s="219">
        <f t="shared" si="74"/>
        <v>3.9259259259259258E-2</v>
      </c>
      <c r="I527" s="217"/>
      <c r="J527" s="220"/>
      <c r="K527" s="220"/>
      <c r="L527" s="221"/>
      <c r="M527" s="222">
        <f t="shared" si="75"/>
        <v>0</v>
      </c>
      <c r="N527" s="223"/>
      <c r="O527" s="224"/>
      <c r="P527" s="224"/>
      <c r="Q527" s="224"/>
      <c r="R527" s="224"/>
      <c r="S527" s="225"/>
      <c r="T527" s="226">
        <f t="shared" si="76"/>
        <v>7.8518518518518515E-2</v>
      </c>
      <c r="U527" s="227"/>
      <c r="V527" s="228" t="str">
        <f t="shared" si="77"/>
        <v>0</v>
      </c>
      <c r="W527" s="509"/>
      <c r="X527" s="229">
        <f t="shared" si="78"/>
        <v>0</v>
      </c>
    </row>
    <row r="528" spans="1:24" ht="18.75" customHeight="1">
      <c r="A528" s="515"/>
      <c r="B528" s="506"/>
      <c r="C528" s="216"/>
      <c r="D528" s="216" t="s">
        <v>704</v>
      </c>
      <c r="E528" s="217">
        <v>152</v>
      </c>
      <c r="F528" s="218">
        <f t="shared" si="72"/>
        <v>30.4</v>
      </c>
      <c r="G528" s="219">
        <f t="shared" si="73"/>
        <v>84.444444444444443</v>
      </c>
      <c r="H528" s="219">
        <f t="shared" si="74"/>
        <v>2.8148148148148148E-2</v>
      </c>
      <c r="I528" s="217"/>
      <c r="J528" s="220"/>
      <c r="K528" s="220"/>
      <c r="L528" s="221"/>
      <c r="M528" s="222">
        <f t="shared" si="75"/>
        <v>0</v>
      </c>
      <c r="N528" s="223"/>
      <c r="O528" s="224"/>
      <c r="P528" s="224"/>
      <c r="Q528" s="224"/>
      <c r="R528" s="224"/>
      <c r="S528" s="225"/>
      <c r="T528" s="226">
        <f t="shared" si="76"/>
        <v>5.6296296296296296E-2</v>
      </c>
      <c r="U528" s="227"/>
      <c r="V528" s="228" t="str">
        <f t="shared" si="77"/>
        <v>0</v>
      </c>
      <c r="W528" s="509"/>
      <c r="X528" s="229">
        <f t="shared" si="78"/>
        <v>0</v>
      </c>
    </row>
    <row r="529" spans="1:24" ht="18.75" customHeight="1">
      <c r="A529" s="515"/>
      <c r="B529" s="506"/>
      <c r="C529" s="216"/>
      <c r="D529" s="216" t="s">
        <v>705</v>
      </c>
      <c r="E529" s="217">
        <v>350</v>
      </c>
      <c r="F529" s="218">
        <f t="shared" si="72"/>
        <v>70</v>
      </c>
      <c r="G529" s="219">
        <f t="shared" si="73"/>
        <v>194.44444444444443</v>
      </c>
      <c r="H529" s="219">
        <f t="shared" si="74"/>
        <v>6.4814814814814811E-2</v>
      </c>
      <c r="I529" s="217"/>
      <c r="J529" s="220"/>
      <c r="K529" s="220"/>
      <c r="L529" s="221"/>
      <c r="M529" s="222">
        <f t="shared" si="75"/>
        <v>0</v>
      </c>
      <c r="N529" s="223"/>
      <c r="O529" s="224"/>
      <c r="P529" s="224"/>
      <c r="Q529" s="224"/>
      <c r="R529" s="224"/>
      <c r="S529" s="225"/>
      <c r="T529" s="226">
        <f t="shared" si="76"/>
        <v>0.12962962962962962</v>
      </c>
      <c r="U529" s="227"/>
      <c r="V529" s="228" t="str">
        <f t="shared" si="77"/>
        <v>0</v>
      </c>
      <c r="W529" s="509"/>
      <c r="X529" s="229">
        <f t="shared" si="78"/>
        <v>0</v>
      </c>
    </row>
    <row r="530" spans="1:24" ht="18.75" customHeight="1">
      <c r="A530" s="515"/>
      <c r="B530" s="506"/>
      <c r="C530" s="216"/>
      <c r="D530" s="216" t="s">
        <v>706</v>
      </c>
      <c r="E530" s="217">
        <v>288</v>
      </c>
      <c r="F530" s="218">
        <f t="shared" si="72"/>
        <v>57.6</v>
      </c>
      <c r="G530" s="219">
        <f t="shared" si="73"/>
        <v>160</v>
      </c>
      <c r="H530" s="219">
        <f t="shared" si="74"/>
        <v>5.3333333333333337E-2</v>
      </c>
      <c r="I530" s="217"/>
      <c r="J530" s="220"/>
      <c r="K530" s="220"/>
      <c r="L530" s="221"/>
      <c r="M530" s="222">
        <f t="shared" si="75"/>
        <v>0</v>
      </c>
      <c r="N530" s="223"/>
      <c r="O530" s="224"/>
      <c r="P530" s="224"/>
      <c r="Q530" s="224"/>
      <c r="R530" s="224"/>
      <c r="S530" s="225"/>
      <c r="T530" s="226">
        <f t="shared" si="76"/>
        <v>0.10666666666666667</v>
      </c>
      <c r="U530" s="227"/>
      <c r="V530" s="228" t="str">
        <f t="shared" si="77"/>
        <v>0</v>
      </c>
      <c r="W530" s="509"/>
      <c r="X530" s="229">
        <f t="shared" si="78"/>
        <v>0</v>
      </c>
    </row>
    <row r="531" spans="1:24" ht="18.75" customHeight="1">
      <c r="A531" s="515"/>
      <c r="B531" s="506"/>
      <c r="C531" s="216"/>
      <c r="D531" s="216" t="s">
        <v>707</v>
      </c>
      <c r="E531" s="217">
        <v>284</v>
      </c>
      <c r="F531" s="218">
        <f t="shared" si="72"/>
        <v>56.8</v>
      </c>
      <c r="G531" s="219">
        <f t="shared" si="73"/>
        <v>157.77777777777777</v>
      </c>
      <c r="H531" s="219">
        <f t="shared" si="74"/>
        <v>5.2592592592592594E-2</v>
      </c>
      <c r="I531" s="217"/>
      <c r="J531" s="220"/>
      <c r="K531" s="220"/>
      <c r="L531" s="221"/>
      <c r="M531" s="222">
        <f t="shared" si="75"/>
        <v>0</v>
      </c>
      <c r="N531" s="223"/>
      <c r="O531" s="224"/>
      <c r="P531" s="224"/>
      <c r="Q531" s="224"/>
      <c r="R531" s="224"/>
      <c r="S531" s="225"/>
      <c r="T531" s="226">
        <f t="shared" si="76"/>
        <v>0.10518518518518519</v>
      </c>
      <c r="U531" s="227"/>
      <c r="V531" s="228" t="str">
        <f t="shared" si="77"/>
        <v>0</v>
      </c>
      <c r="W531" s="509"/>
      <c r="X531" s="229">
        <f t="shared" si="78"/>
        <v>0</v>
      </c>
    </row>
    <row r="532" spans="1:24" ht="18.75" customHeight="1">
      <c r="A532" s="515"/>
      <c r="B532" s="506"/>
      <c r="C532" s="216"/>
      <c r="D532" s="216" t="s">
        <v>708</v>
      </c>
      <c r="E532" s="217">
        <v>860</v>
      </c>
      <c r="F532" s="218">
        <f t="shared" si="72"/>
        <v>172</v>
      </c>
      <c r="G532" s="219">
        <f t="shared" si="73"/>
        <v>477.77777777777777</v>
      </c>
      <c r="H532" s="219">
        <f t="shared" si="74"/>
        <v>0.15925925925925927</v>
      </c>
      <c r="I532" s="217"/>
      <c r="J532" s="220"/>
      <c r="K532" s="220"/>
      <c r="L532" s="221"/>
      <c r="M532" s="222">
        <f t="shared" si="75"/>
        <v>0</v>
      </c>
      <c r="N532" s="223"/>
      <c r="O532" s="224"/>
      <c r="P532" s="224"/>
      <c r="Q532" s="224"/>
      <c r="R532" s="224"/>
      <c r="S532" s="225"/>
      <c r="T532" s="226">
        <f t="shared" si="76"/>
        <v>0.31851851851851853</v>
      </c>
      <c r="U532" s="227"/>
      <c r="V532" s="228" t="str">
        <f t="shared" si="77"/>
        <v>0</v>
      </c>
      <c r="W532" s="509"/>
      <c r="X532" s="229">
        <f t="shared" si="78"/>
        <v>0</v>
      </c>
    </row>
    <row r="533" spans="1:24" ht="18.75" customHeight="1">
      <c r="A533" s="515"/>
      <c r="B533" s="506"/>
      <c r="C533" s="216"/>
      <c r="D533" s="216" t="s">
        <v>709</v>
      </c>
      <c r="E533" s="217">
        <v>500</v>
      </c>
      <c r="F533" s="218">
        <f t="shared" si="72"/>
        <v>100</v>
      </c>
      <c r="G533" s="219">
        <f t="shared" si="73"/>
        <v>277.77777777777777</v>
      </c>
      <c r="H533" s="219">
        <f t="shared" si="74"/>
        <v>9.2592592592592587E-2</v>
      </c>
      <c r="I533" s="217"/>
      <c r="J533" s="220"/>
      <c r="K533" s="220"/>
      <c r="L533" s="221"/>
      <c r="M533" s="222">
        <f t="shared" si="75"/>
        <v>0</v>
      </c>
      <c r="N533" s="223"/>
      <c r="O533" s="224"/>
      <c r="P533" s="224"/>
      <c r="Q533" s="224"/>
      <c r="R533" s="224"/>
      <c r="S533" s="225"/>
      <c r="T533" s="226">
        <f t="shared" si="76"/>
        <v>0.18518518518518517</v>
      </c>
      <c r="U533" s="227"/>
      <c r="V533" s="228" t="str">
        <f t="shared" si="77"/>
        <v>0</v>
      </c>
      <c r="W533" s="509"/>
      <c r="X533" s="229">
        <f t="shared" si="78"/>
        <v>0</v>
      </c>
    </row>
    <row r="534" spans="1:24" ht="18.75" customHeight="1">
      <c r="A534" s="515"/>
      <c r="B534" s="506"/>
      <c r="C534" s="216"/>
      <c r="D534" s="216" t="s">
        <v>710</v>
      </c>
      <c r="E534" s="217">
        <v>613</v>
      </c>
      <c r="F534" s="218">
        <f t="shared" si="72"/>
        <v>122.6</v>
      </c>
      <c r="G534" s="219">
        <f t="shared" si="73"/>
        <v>340.55555555555554</v>
      </c>
      <c r="H534" s="219">
        <f t="shared" si="74"/>
        <v>0.11351851851851852</v>
      </c>
      <c r="I534" s="217"/>
      <c r="J534" s="220"/>
      <c r="K534" s="220"/>
      <c r="L534" s="221"/>
      <c r="M534" s="222">
        <f t="shared" si="75"/>
        <v>0</v>
      </c>
      <c r="N534" s="223"/>
      <c r="O534" s="224"/>
      <c r="P534" s="224"/>
      <c r="Q534" s="224"/>
      <c r="R534" s="224"/>
      <c r="S534" s="225"/>
      <c r="T534" s="226">
        <f t="shared" si="76"/>
        <v>0.22703703703703704</v>
      </c>
      <c r="U534" s="227"/>
      <c r="V534" s="228" t="str">
        <f t="shared" si="77"/>
        <v>0</v>
      </c>
      <c r="W534" s="509"/>
      <c r="X534" s="229">
        <f t="shared" si="78"/>
        <v>0</v>
      </c>
    </row>
    <row r="535" spans="1:24" ht="18.75" customHeight="1">
      <c r="A535" s="515"/>
      <c r="B535" s="506"/>
      <c r="C535" s="216"/>
      <c r="D535" s="216"/>
      <c r="E535" s="217"/>
      <c r="F535" s="218">
        <f t="shared" si="72"/>
        <v>0</v>
      </c>
      <c r="G535" s="219">
        <f t="shared" si="73"/>
        <v>0</v>
      </c>
      <c r="H535" s="219">
        <f t="shared" si="74"/>
        <v>0</v>
      </c>
      <c r="I535" s="217"/>
      <c r="J535" s="220"/>
      <c r="K535" s="220"/>
      <c r="L535" s="221"/>
      <c r="M535" s="222">
        <f t="shared" si="75"/>
        <v>0</v>
      </c>
      <c r="N535" s="223"/>
      <c r="O535" s="224"/>
      <c r="P535" s="224"/>
      <c r="Q535" s="224"/>
      <c r="R535" s="224"/>
      <c r="S535" s="225"/>
      <c r="T535" s="226">
        <f t="shared" si="76"/>
        <v>0</v>
      </c>
      <c r="U535" s="227"/>
      <c r="V535" s="228" t="str">
        <f t="shared" si="77"/>
        <v>0</v>
      </c>
      <c r="W535" s="509"/>
      <c r="X535" s="229">
        <f t="shared" si="78"/>
        <v>0</v>
      </c>
    </row>
    <row r="536" spans="1:24" ht="18.75" customHeight="1">
      <c r="A536" s="515"/>
      <c r="B536" s="506"/>
      <c r="C536" s="216"/>
      <c r="D536" s="216" t="s">
        <v>711</v>
      </c>
      <c r="E536" s="217">
        <v>760</v>
      </c>
      <c r="F536" s="218">
        <f t="shared" si="72"/>
        <v>152</v>
      </c>
      <c r="G536" s="219">
        <f t="shared" si="73"/>
        <v>422.22222222222223</v>
      </c>
      <c r="H536" s="219">
        <f t="shared" si="74"/>
        <v>0.14074074074074075</v>
      </c>
      <c r="I536" s="217"/>
      <c r="J536" s="220"/>
      <c r="K536" s="220"/>
      <c r="L536" s="221"/>
      <c r="M536" s="222">
        <f t="shared" si="75"/>
        <v>0</v>
      </c>
      <c r="N536" s="223"/>
      <c r="O536" s="224"/>
      <c r="P536" s="224"/>
      <c r="Q536" s="224"/>
      <c r="R536" s="224"/>
      <c r="S536" s="225"/>
      <c r="T536" s="226">
        <f t="shared" si="76"/>
        <v>0.2814814814814815</v>
      </c>
      <c r="U536" s="227"/>
      <c r="V536" s="228" t="str">
        <f t="shared" si="77"/>
        <v>0</v>
      </c>
      <c r="W536" s="509"/>
      <c r="X536" s="229">
        <f t="shared" si="78"/>
        <v>0</v>
      </c>
    </row>
    <row r="537" spans="1:24" ht="18.75" customHeight="1">
      <c r="A537" s="515"/>
      <c r="B537" s="506"/>
      <c r="C537" s="216"/>
      <c r="D537" s="216" t="s">
        <v>712</v>
      </c>
      <c r="E537" s="217">
        <v>280</v>
      </c>
      <c r="F537" s="218">
        <f t="shared" si="72"/>
        <v>56</v>
      </c>
      <c r="G537" s="219">
        <f t="shared" si="73"/>
        <v>155.55555555555554</v>
      </c>
      <c r="H537" s="219">
        <f t="shared" si="74"/>
        <v>5.185185185185185E-2</v>
      </c>
      <c r="I537" s="217"/>
      <c r="J537" s="220"/>
      <c r="K537" s="220"/>
      <c r="L537" s="221"/>
      <c r="M537" s="222">
        <f t="shared" si="75"/>
        <v>0</v>
      </c>
      <c r="N537" s="223"/>
      <c r="O537" s="224"/>
      <c r="P537" s="224"/>
      <c r="Q537" s="224"/>
      <c r="R537" s="224"/>
      <c r="S537" s="225"/>
      <c r="T537" s="226">
        <f t="shared" si="76"/>
        <v>0.1037037037037037</v>
      </c>
      <c r="U537" s="227"/>
      <c r="V537" s="228" t="str">
        <f t="shared" si="77"/>
        <v>0</v>
      </c>
      <c r="W537" s="509"/>
      <c r="X537" s="229">
        <f t="shared" si="78"/>
        <v>0</v>
      </c>
    </row>
    <row r="538" spans="1:24" ht="18.75" customHeight="1">
      <c r="A538" s="515"/>
      <c r="B538" s="506"/>
      <c r="C538" s="216"/>
      <c r="D538" s="216" t="s">
        <v>713</v>
      </c>
      <c r="E538" s="217">
        <v>50</v>
      </c>
      <c r="F538" s="218">
        <f t="shared" si="72"/>
        <v>10</v>
      </c>
      <c r="G538" s="219">
        <f>E538/$G$15</f>
        <v>27.777777777777779</v>
      </c>
      <c r="H538" s="219">
        <f>G538/$H$15</f>
        <v>9.2592592592592587E-3</v>
      </c>
      <c r="I538" s="217"/>
      <c r="J538" s="220"/>
      <c r="K538" s="220"/>
      <c r="L538" s="221"/>
      <c r="M538" s="222">
        <f>L538/$M$15</f>
        <v>0</v>
      </c>
      <c r="N538" s="223"/>
      <c r="O538" s="224"/>
      <c r="P538" s="224"/>
      <c r="Q538" s="224"/>
      <c r="R538" s="224"/>
      <c r="S538" s="225"/>
      <c r="T538" s="226">
        <f>G538/$T$15</f>
        <v>1.8518518518518517E-2</v>
      </c>
      <c r="U538" s="227"/>
      <c r="V538" s="228" t="str">
        <f>IF(U538&lt;1,"0",IF(U538&lt;5,"2",IF(U538&gt;=5,"6")))</f>
        <v>0</v>
      </c>
      <c r="W538" s="509"/>
      <c r="X538" s="229">
        <f t="shared" si="78"/>
        <v>0</v>
      </c>
    </row>
    <row r="539" spans="1:24" ht="18.75" customHeight="1">
      <c r="A539" s="515"/>
      <c r="B539" s="506"/>
      <c r="C539" s="216"/>
      <c r="D539" s="216" t="s">
        <v>714</v>
      </c>
      <c r="E539" s="217">
        <v>100</v>
      </c>
      <c r="F539" s="218">
        <f t="shared" si="72"/>
        <v>20</v>
      </c>
      <c r="G539" s="219">
        <f t="shared" si="73"/>
        <v>55.555555555555557</v>
      </c>
      <c r="H539" s="219">
        <f t="shared" si="74"/>
        <v>1.8518518518518517E-2</v>
      </c>
      <c r="I539" s="217"/>
      <c r="J539" s="220"/>
      <c r="K539" s="220"/>
      <c r="L539" s="221"/>
      <c r="M539" s="222">
        <f t="shared" si="75"/>
        <v>0</v>
      </c>
      <c r="N539" s="223"/>
      <c r="O539" s="224"/>
      <c r="P539" s="224"/>
      <c r="Q539" s="224"/>
      <c r="R539" s="224"/>
      <c r="S539" s="225"/>
      <c r="T539" s="226">
        <f t="shared" si="76"/>
        <v>3.7037037037037035E-2</v>
      </c>
      <c r="U539" s="227"/>
      <c r="V539" s="228" t="str">
        <f t="shared" si="77"/>
        <v>0</v>
      </c>
      <c r="W539" s="509"/>
      <c r="X539" s="229">
        <f t="shared" si="78"/>
        <v>0</v>
      </c>
    </row>
    <row r="540" spans="1:24" ht="18.75" customHeight="1">
      <c r="A540" s="515"/>
      <c r="B540" s="506"/>
      <c r="C540" s="216"/>
      <c r="D540" s="216" t="s">
        <v>715</v>
      </c>
      <c r="E540" s="217">
        <v>100</v>
      </c>
      <c r="F540" s="218">
        <f t="shared" si="72"/>
        <v>20</v>
      </c>
      <c r="G540" s="219">
        <f t="shared" si="73"/>
        <v>55.555555555555557</v>
      </c>
      <c r="H540" s="219">
        <f t="shared" si="74"/>
        <v>1.8518518518518517E-2</v>
      </c>
      <c r="I540" s="217"/>
      <c r="J540" s="220"/>
      <c r="K540" s="220"/>
      <c r="L540" s="221"/>
      <c r="M540" s="222">
        <f t="shared" si="75"/>
        <v>0</v>
      </c>
      <c r="N540" s="223"/>
      <c r="O540" s="224"/>
      <c r="P540" s="224"/>
      <c r="Q540" s="224"/>
      <c r="R540" s="224"/>
      <c r="S540" s="225"/>
      <c r="T540" s="226">
        <f t="shared" si="76"/>
        <v>3.7037037037037035E-2</v>
      </c>
      <c r="U540" s="227"/>
      <c r="V540" s="228" t="str">
        <f t="shared" si="77"/>
        <v>0</v>
      </c>
      <c r="W540" s="509"/>
      <c r="X540" s="229">
        <f t="shared" si="78"/>
        <v>0</v>
      </c>
    </row>
    <row r="541" spans="1:24" ht="18.75" customHeight="1">
      <c r="A541" s="515"/>
      <c r="B541" s="506"/>
      <c r="C541" s="216"/>
      <c r="D541" s="216" t="s">
        <v>716</v>
      </c>
      <c r="E541" s="217">
        <v>750</v>
      </c>
      <c r="F541" s="218">
        <f t="shared" si="72"/>
        <v>150</v>
      </c>
      <c r="G541" s="219">
        <f t="shared" si="73"/>
        <v>416.66666666666663</v>
      </c>
      <c r="H541" s="219">
        <f t="shared" si="74"/>
        <v>0.13888888888888887</v>
      </c>
      <c r="I541" s="217"/>
      <c r="J541" s="220"/>
      <c r="K541" s="220"/>
      <c r="L541" s="221"/>
      <c r="M541" s="222">
        <f t="shared" si="75"/>
        <v>0</v>
      </c>
      <c r="N541" s="223"/>
      <c r="O541" s="224"/>
      <c r="P541" s="224"/>
      <c r="Q541" s="224"/>
      <c r="R541" s="224"/>
      <c r="S541" s="225"/>
      <c r="T541" s="226">
        <f t="shared" si="76"/>
        <v>0.27777777777777773</v>
      </c>
      <c r="U541" s="227"/>
      <c r="V541" s="228" t="str">
        <f t="shared" si="77"/>
        <v>0</v>
      </c>
      <c r="W541" s="509"/>
      <c r="X541" s="229">
        <f t="shared" si="78"/>
        <v>0</v>
      </c>
    </row>
    <row r="542" spans="1:24" ht="18.75" customHeight="1">
      <c r="A542" s="515"/>
      <c r="B542" s="506"/>
      <c r="C542" s="216"/>
      <c r="D542" s="216" t="s">
        <v>717</v>
      </c>
      <c r="E542" s="217">
        <v>610</v>
      </c>
      <c r="F542" s="218">
        <f t="shared" si="72"/>
        <v>122</v>
      </c>
      <c r="G542" s="219">
        <f t="shared" si="73"/>
        <v>338.88888888888886</v>
      </c>
      <c r="H542" s="219">
        <f t="shared" si="74"/>
        <v>0.11296296296296295</v>
      </c>
      <c r="I542" s="217"/>
      <c r="J542" s="220" t="s">
        <v>718</v>
      </c>
      <c r="K542" s="220"/>
      <c r="L542" s="221">
        <f>SUM(G536:G546)</f>
        <v>3013.3333333333335</v>
      </c>
      <c r="M542" s="222">
        <f t="shared" si="75"/>
        <v>60.266666666666673</v>
      </c>
      <c r="N542" s="223" t="s">
        <v>719</v>
      </c>
      <c r="O542" s="224" t="s">
        <v>12</v>
      </c>
      <c r="P542" s="224"/>
      <c r="Q542" s="224" t="s">
        <v>514</v>
      </c>
      <c r="R542" s="224"/>
      <c r="S542" s="225"/>
      <c r="T542" s="226">
        <f t="shared" si="76"/>
        <v>0.22592592592592589</v>
      </c>
      <c r="U542" s="227">
        <f>SUM(T536:T546)</f>
        <v>2.0088888888888885</v>
      </c>
      <c r="V542" s="228" t="str">
        <f t="shared" si="77"/>
        <v>2</v>
      </c>
      <c r="W542" s="509"/>
      <c r="X542" s="229">
        <f t="shared" si="78"/>
        <v>1</v>
      </c>
    </row>
    <row r="543" spans="1:24" ht="18.75" customHeight="1">
      <c r="A543" s="515"/>
      <c r="B543" s="506"/>
      <c r="C543" s="216"/>
      <c r="D543" s="216" t="s">
        <v>720</v>
      </c>
      <c r="E543" s="217">
        <v>626</v>
      </c>
      <c r="F543" s="218">
        <f t="shared" si="72"/>
        <v>125.2</v>
      </c>
      <c r="G543" s="219">
        <f t="shared" si="73"/>
        <v>347.77777777777777</v>
      </c>
      <c r="H543" s="219">
        <f t="shared" si="74"/>
        <v>0.11592592592592592</v>
      </c>
      <c r="I543" s="217"/>
      <c r="J543" s="220"/>
      <c r="K543" s="220"/>
      <c r="L543" s="221"/>
      <c r="M543" s="222">
        <f t="shared" si="75"/>
        <v>0</v>
      </c>
      <c r="N543" s="223"/>
      <c r="O543" s="224"/>
      <c r="P543" s="224"/>
      <c r="Q543" s="224"/>
      <c r="R543" s="224"/>
      <c r="S543" s="225"/>
      <c r="T543" s="226">
        <f t="shared" si="76"/>
        <v>0.23185185185185184</v>
      </c>
      <c r="U543" s="227"/>
      <c r="V543" s="228" t="str">
        <f t="shared" si="77"/>
        <v>0</v>
      </c>
      <c r="W543" s="509"/>
      <c r="X543" s="229">
        <f t="shared" si="78"/>
        <v>0</v>
      </c>
    </row>
    <row r="544" spans="1:24" ht="18.75" customHeight="1">
      <c r="A544" s="515"/>
      <c r="B544" s="506"/>
      <c r="C544" s="216"/>
      <c r="D544" s="216" t="s">
        <v>721</v>
      </c>
      <c r="E544" s="217">
        <v>705</v>
      </c>
      <c r="F544" s="218">
        <f t="shared" si="72"/>
        <v>141</v>
      </c>
      <c r="G544" s="219">
        <f t="shared" si="73"/>
        <v>391.66666666666663</v>
      </c>
      <c r="H544" s="219">
        <f t="shared" si="74"/>
        <v>0.13055555555555554</v>
      </c>
      <c r="I544" s="217"/>
      <c r="J544" s="220"/>
      <c r="K544" s="220"/>
      <c r="L544" s="221"/>
      <c r="M544" s="222">
        <f t="shared" si="75"/>
        <v>0</v>
      </c>
      <c r="N544" s="223"/>
      <c r="O544" s="224"/>
      <c r="P544" s="224"/>
      <c r="Q544" s="224"/>
      <c r="R544" s="224"/>
      <c r="S544" s="225"/>
      <c r="T544" s="226">
        <f t="shared" si="76"/>
        <v>0.26111111111111107</v>
      </c>
      <c r="U544" s="227"/>
      <c r="V544" s="228" t="str">
        <f t="shared" si="77"/>
        <v>0</v>
      </c>
      <c r="W544" s="509"/>
      <c r="X544" s="229">
        <f t="shared" si="78"/>
        <v>0</v>
      </c>
    </row>
    <row r="545" spans="1:24" ht="18.75" customHeight="1">
      <c r="A545" s="515"/>
      <c r="B545" s="506"/>
      <c r="C545" s="216"/>
      <c r="D545" s="216" t="s">
        <v>722</v>
      </c>
      <c r="E545" s="217">
        <v>700</v>
      </c>
      <c r="F545" s="218">
        <f t="shared" si="72"/>
        <v>140</v>
      </c>
      <c r="G545" s="219">
        <f t="shared" si="73"/>
        <v>388.88888888888886</v>
      </c>
      <c r="H545" s="219">
        <f t="shared" si="74"/>
        <v>0.12962962962962962</v>
      </c>
      <c r="I545" s="217"/>
      <c r="J545" s="220"/>
      <c r="K545" s="220"/>
      <c r="L545" s="221"/>
      <c r="M545" s="222">
        <f t="shared" si="75"/>
        <v>0</v>
      </c>
      <c r="N545" s="223"/>
      <c r="O545" s="224"/>
      <c r="P545" s="224"/>
      <c r="Q545" s="224"/>
      <c r="R545" s="224"/>
      <c r="S545" s="225"/>
      <c r="T545" s="226">
        <f t="shared" si="76"/>
        <v>0.25925925925925924</v>
      </c>
      <c r="U545" s="227"/>
      <c r="V545" s="228" t="str">
        <f t="shared" si="77"/>
        <v>0</v>
      </c>
      <c r="W545" s="509"/>
      <c r="X545" s="229">
        <f t="shared" si="78"/>
        <v>0</v>
      </c>
    </row>
    <row r="546" spans="1:24" ht="18.75" customHeight="1">
      <c r="A546" s="515"/>
      <c r="B546" s="506"/>
      <c r="C546" s="216"/>
      <c r="D546" s="216" t="s">
        <v>723</v>
      </c>
      <c r="E546" s="217">
        <v>743</v>
      </c>
      <c r="F546" s="218">
        <f t="shared" si="72"/>
        <v>148.6</v>
      </c>
      <c r="G546" s="219">
        <f t="shared" si="73"/>
        <v>412.77777777777777</v>
      </c>
      <c r="H546" s="219">
        <f t="shared" si="74"/>
        <v>0.1375925925925926</v>
      </c>
      <c r="I546" s="217"/>
      <c r="J546" s="220"/>
      <c r="K546" s="220"/>
      <c r="L546" s="221"/>
      <c r="M546" s="222">
        <f t="shared" si="75"/>
        <v>0</v>
      </c>
      <c r="N546" s="223"/>
      <c r="O546" s="224"/>
      <c r="P546" s="224"/>
      <c r="Q546" s="224"/>
      <c r="R546" s="224"/>
      <c r="S546" s="225"/>
      <c r="T546" s="226">
        <f t="shared" si="76"/>
        <v>0.2751851851851852</v>
      </c>
      <c r="U546" s="227"/>
      <c r="V546" s="228" t="str">
        <f t="shared" si="77"/>
        <v>0</v>
      </c>
      <c r="W546" s="509"/>
      <c r="X546" s="229">
        <f t="shared" si="78"/>
        <v>0</v>
      </c>
    </row>
    <row r="547" spans="1:24" ht="18.75" customHeight="1">
      <c r="A547" s="515"/>
      <c r="B547" s="506"/>
      <c r="C547" s="216"/>
      <c r="D547" s="216"/>
      <c r="E547" s="217"/>
      <c r="F547" s="218">
        <f t="shared" si="72"/>
        <v>0</v>
      </c>
      <c r="G547" s="219">
        <f t="shared" si="73"/>
        <v>0</v>
      </c>
      <c r="H547" s="219">
        <f t="shared" si="74"/>
        <v>0</v>
      </c>
      <c r="I547" s="217"/>
      <c r="J547" s="220"/>
      <c r="K547" s="220"/>
      <c r="L547" s="221"/>
      <c r="M547" s="222">
        <f t="shared" si="75"/>
        <v>0</v>
      </c>
      <c r="N547" s="223"/>
      <c r="O547" s="224"/>
      <c r="P547" s="224"/>
      <c r="Q547" s="224"/>
      <c r="R547" s="224"/>
      <c r="S547" s="225"/>
      <c r="T547" s="226">
        <f t="shared" si="76"/>
        <v>0</v>
      </c>
      <c r="U547" s="227"/>
      <c r="V547" s="228" t="str">
        <f t="shared" si="77"/>
        <v>0</v>
      </c>
      <c r="W547" s="509"/>
      <c r="X547" s="229">
        <f t="shared" si="78"/>
        <v>0</v>
      </c>
    </row>
    <row r="548" spans="1:24" ht="18.75" customHeight="1">
      <c r="A548" s="515"/>
      <c r="B548" s="506"/>
      <c r="C548" s="216"/>
      <c r="D548" s="216" t="s">
        <v>569</v>
      </c>
      <c r="E548" s="217">
        <v>600</v>
      </c>
      <c r="F548" s="218">
        <f t="shared" si="72"/>
        <v>120</v>
      </c>
      <c r="G548" s="219">
        <f t="shared" si="73"/>
        <v>333.33333333333331</v>
      </c>
      <c r="H548" s="219">
        <f t="shared" si="74"/>
        <v>0.1111111111111111</v>
      </c>
      <c r="I548" s="217" t="s">
        <v>724</v>
      </c>
      <c r="J548" s="220"/>
      <c r="K548" s="220"/>
      <c r="L548" s="221"/>
      <c r="M548" s="222">
        <f t="shared" si="75"/>
        <v>0</v>
      </c>
      <c r="N548" s="223"/>
      <c r="O548" s="224"/>
      <c r="P548" s="224"/>
      <c r="Q548" s="224"/>
      <c r="R548" s="224"/>
      <c r="S548" s="225"/>
      <c r="T548" s="226">
        <f t="shared" si="76"/>
        <v>0.22222222222222221</v>
      </c>
      <c r="U548" s="227"/>
      <c r="V548" s="228" t="str">
        <f t="shared" si="77"/>
        <v>0</v>
      </c>
      <c r="W548" s="509"/>
      <c r="X548" s="229">
        <f t="shared" si="78"/>
        <v>0</v>
      </c>
    </row>
    <row r="549" spans="1:24" ht="18.75" customHeight="1">
      <c r="A549" s="515"/>
      <c r="B549" s="506"/>
      <c r="C549" s="216"/>
      <c r="D549" s="216" t="s">
        <v>399</v>
      </c>
      <c r="E549" s="217">
        <v>47</v>
      </c>
      <c r="F549" s="218">
        <f t="shared" si="72"/>
        <v>9.4</v>
      </c>
      <c r="G549" s="219">
        <f t="shared" si="73"/>
        <v>26.111111111111111</v>
      </c>
      <c r="H549" s="219">
        <f t="shared" si="74"/>
        <v>8.7037037037037031E-3</v>
      </c>
      <c r="I549" s="217"/>
      <c r="J549" s="220"/>
      <c r="K549" s="220"/>
      <c r="L549" s="221"/>
      <c r="M549" s="222">
        <f t="shared" si="75"/>
        <v>0</v>
      </c>
      <c r="N549" s="223"/>
      <c r="O549" s="224"/>
      <c r="P549" s="224"/>
      <c r="Q549" s="224"/>
      <c r="R549" s="224"/>
      <c r="S549" s="225"/>
      <c r="T549" s="226">
        <f t="shared" si="76"/>
        <v>1.7407407407407406E-2</v>
      </c>
      <c r="U549" s="227"/>
      <c r="V549" s="228" t="str">
        <f t="shared" si="77"/>
        <v>0</v>
      </c>
      <c r="W549" s="509"/>
      <c r="X549" s="229">
        <f t="shared" si="78"/>
        <v>0</v>
      </c>
    </row>
    <row r="550" spans="1:24" ht="18.75" customHeight="1">
      <c r="A550" s="515"/>
      <c r="B550" s="506"/>
      <c r="C550" s="216"/>
      <c r="D550" s="216" t="s">
        <v>403</v>
      </c>
      <c r="E550" s="217">
        <v>30</v>
      </c>
      <c r="F550" s="218">
        <f t="shared" si="72"/>
        <v>6</v>
      </c>
      <c r="G550" s="219">
        <f t="shared" si="73"/>
        <v>16.666666666666668</v>
      </c>
      <c r="H550" s="219">
        <f t="shared" si="74"/>
        <v>5.5555555555555558E-3</v>
      </c>
      <c r="I550" s="217"/>
      <c r="J550" s="220"/>
      <c r="K550" s="220"/>
      <c r="L550" s="221"/>
      <c r="M550" s="222">
        <f t="shared" si="75"/>
        <v>0</v>
      </c>
      <c r="N550" s="223"/>
      <c r="O550" s="224"/>
      <c r="P550" s="224"/>
      <c r="Q550" s="224"/>
      <c r="R550" s="224"/>
      <c r="S550" s="225"/>
      <c r="T550" s="226">
        <f t="shared" si="76"/>
        <v>1.1111111111111112E-2</v>
      </c>
      <c r="U550" s="227"/>
      <c r="V550" s="228" t="str">
        <f t="shared" si="77"/>
        <v>0</v>
      </c>
      <c r="W550" s="509"/>
      <c r="X550" s="229">
        <f t="shared" si="78"/>
        <v>0</v>
      </c>
    </row>
    <row r="551" spans="1:24" ht="18.75" customHeight="1">
      <c r="A551" s="515"/>
      <c r="B551" s="506"/>
      <c r="C551" s="216"/>
      <c r="D551" s="216" t="s">
        <v>725</v>
      </c>
      <c r="E551" s="217">
        <v>50</v>
      </c>
      <c r="F551" s="218">
        <f t="shared" si="72"/>
        <v>10</v>
      </c>
      <c r="G551" s="219">
        <f t="shared" si="73"/>
        <v>27.777777777777779</v>
      </c>
      <c r="H551" s="219">
        <f t="shared" si="74"/>
        <v>9.2592592592592587E-3</v>
      </c>
      <c r="I551" s="217"/>
      <c r="J551" s="220"/>
      <c r="K551" s="220"/>
      <c r="L551" s="221"/>
      <c r="M551" s="222">
        <f t="shared" si="75"/>
        <v>0</v>
      </c>
      <c r="N551" s="223"/>
      <c r="O551" s="224"/>
      <c r="P551" s="224"/>
      <c r="Q551" s="224"/>
      <c r="R551" s="224"/>
      <c r="S551" s="225"/>
      <c r="T551" s="226">
        <f t="shared" si="76"/>
        <v>1.8518518518518517E-2</v>
      </c>
      <c r="U551" s="227"/>
      <c r="V551" s="228" t="str">
        <f t="shared" si="77"/>
        <v>0</v>
      </c>
      <c r="W551" s="509"/>
      <c r="X551" s="229">
        <f t="shared" si="78"/>
        <v>0</v>
      </c>
    </row>
    <row r="552" spans="1:24" ht="18.75" customHeight="1">
      <c r="A552" s="515"/>
      <c r="B552" s="506"/>
      <c r="C552" s="216"/>
      <c r="D552" s="216" t="s">
        <v>726</v>
      </c>
      <c r="E552" s="217">
        <v>200</v>
      </c>
      <c r="F552" s="218">
        <f t="shared" si="72"/>
        <v>40</v>
      </c>
      <c r="G552" s="219">
        <f t="shared" si="73"/>
        <v>111.11111111111111</v>
      </c>
      <c r="H552" s="219">
        <f t="shared" si="74"/>
        <v>3.7037037037037035E-2</v>
      </c>
      <c r="I552" s="217"/>
      <c r="J552" s="220"/>
      <c r="K552" s="220"/>
      <c r="L552" s="221"/>
      <c r="M552" s="222">
        <f t="shared" si="75"/>
        <v>0</v>
      </c>
      <c r="N552" s="223"/>
      <c r="O552" s="224"/>
      <c r="P552" s="224"/>
      <c r="Q552" s="224"/>
      <c r="R552" s="224"/>
      <c r="S552" s="225"/>
      <c r="T552" s="226">
        <f t="shared" si="76"/>
        <v>7.407407407407407E-2</v>
      </c>
      <c r="U552" s="227"/>
      <c r="V552" s="228" t="str">
        <f t="shared" si="77"/>
        <v>0</v>
      </c>
      <c r="W552" s="509"/>
      <c r="X552" s="229">
        <f t="shared" si="78"/>
        <v>0</v>
      </c>
    </row>
    <row r="553" spans="1:24" ht="18.75" customHeight="1">
      <c r="A553" s="515"/>
      <c r="B553" s="506"/>
      <c r="C553" s="216"/>
      <c r="D553" s="216" t="s">
        <v>727</v>
      </c>
      <c r="E553" s="217">
        <v>400</v>
      </c>
      <c r="F553" s="218">
        <f t="shared" si="72"/>
        <v>80</v>
      </c>
      <c r="G553" s="219">
        <f t="shared" si="73"/>
        <v>222.22222222222223</v>
      </c>
      <c r="H553" s="219">
        <f t="shared" si="74"/>
        <v>7.407407407407407E-2</v>
      </c>
      <c r="I553" s="217"/>
      <c r="J553" s="220"/>
      <c r="K553" s="220"/>
      <c r="L553" s="221"/>
      <c r="M553" s="222">
        <f t="shared" si="75"/>
        <v>0</v>
      </c>
      <c r="N553" s="223"/>
      <c r="O553" s="224"/>
      <c r="P553" s="224"/>
      <c r="Q553" s="224"/>
      <c r="R553" s="224"/>
      <c r="S553" s="225"/>
      <c r="T553" s="226">
        <f t="shared" si="76"/>
        <v>0.14814814814814814</v>
      </c>
      <c r="U553" s="227"/>
      <c r="V553" s="228" t="str">
        <f t="shared" si="77"/>
        <v>0</v>
      </c>
      <c r="W553" s="509"/>
      <c r="X553" s="229">
        <f t="shared" si="78"/>
        <v>0</v>
      </c>
    </row>
    <row r="554" spans="1:24" ht="18.75" customHeight="1">
      <c r="A554" s="515"/>
      <c r="B554" s="506"/>
      <c r="C554" s="216"/>
      <c r="D554" s="216" t="s">
        <v>728</v>
      </c>
      <c r="E554" s="217">
        <v>200</v>
      </c>
      <c r="F554" s="218">
        <f t="shared" si="72"/>
        <v>40</v>
      </c>
      <c r="G554" s="219">
        <f t="shared" si="73"/>
        <v>111.11111111111111</v>
      </c>
      <c r="H554" s="219">
        <f t="shared" si="74"/>
        <v>3.7037037037037035E-2</v>
      </c>
      <c r="I554" s="217"/>
      <c r="J554" s="220"/>
      <c r="K554" s="220"/>
      <c r="L554" s="221"/>
      <c r="M554" s="222">
        <f t="shared" si="75"/>
        <v>0</v>
      </c>
      <c r="N554" s="223"/>
      <c r="O554" s="224"/>
      <c r="P554" s="224"/>
      <c r="Q554" s="224"/>
      <c r="R554" s="224"/>
      <c r="S554" s="225"/>
      <c r="T554" s="226">
        <f t="shared" si="76"/>
        <v>7.407407407407407E-2</v>
      </c>
      <c r="U554" s="227"/>
      <c r="V554" s="228" t="str">
        <f t="shared" si="77"/>
        <v>0</v>
      </c>
      <c r="W554" s="509"/>
      <c r="X554" s="229">
        <f t="shared" si="78"/>
        <v>0</v>
      </c>
    </row>
    <row r="555" spans="1:24" ht="18.75" customHeight="1">
      <c r="A555" s="515"/>
      <c r="B555" s="506"/>
      <c r="C555" s="216"/>
      <c r="D555" s="216" t="s">
        <v>729</v>
      </c>
      <c r="E555" s="217">
        <v>303</v>
      </c>
      <c r="F555" s="218">
        <f t="shared" si="72"/>
        <v>60.6</v>
      </c>
      <c r="G555" s="219">
        <f t="shared" si="73"/>
        <v>168.33333333333334</v>
      </c>
      <c r="H555" s="219">
        <f t="shared" si="74"/>
        <v>5.6111111111111112E-2</v>
      </c>
      <c r="I555" s="217"/>
      <c r="J555" s="220"/>
      <c r="K555" s="220"/>
      <c r="L555" s="221"/>
      <c r="M555" s="222">
        <f t="shared" si="75"/>
        <v>0</v>
      </c>
      <c r="N555" s="223"/>
      <c r="O555" s="224"/>
      <c r="P555" s="224"/>
      <c r="Q555" s="224"/>
      <c r="R555" s="224"/>
      <c r="S555" s="225"/>
      <c r="T555" s="226">
        <f t="shared" si="76"/>
        <v>0.11222222222222222</v>
      </c>
      <c r="U555" s="227"/>
      <c r="V555" s="228" t="str">
        <f t="shared" si="77"/>
        <v>0</v>
      </c>
      <c r="W555" s="509"/>
      <c r="X555" s="229">
        <f t="shared" si="78"/>
        <v>0</v>
      </c>
    </row>
    <row r="556" spans="1:24" ht="18.75" customHeight="1">
      <c r="A556" s="515"/>
      <c r="B556" s="506"/>
      <c r="C556" s="216"/>
      <c r="D556" s="216" t="s">
        <v>730</v>
      </c>
      <c r="E556" s="217">
        <v>50</v>
      </c>
      <c r="F556" s="218">
        <f t="shared" si="72"/>
        <v>10</v>
      </c>
      <c r="G556" s="219">
        <f t="shared" si="73"/>
        <v>27.777777777777779</v>
      </c>
      <c r="H556" s="219">
        <f t="shared" si="74"/>
        <v>9.2592592592592587E-3</v>
      </c>
      <c r="I556" s="217"/>
      <c r="J556" s="220"/>
      <c r="K556" s="220"/>
      <c r="L556" s="221"/>
      <c r="M556" s="222">
        <f t="shared" si="75"/>
        <v>0</v>
      </c>
      <c r="N556" s="223"/>
      <c r="O556" s="224"/>
      <c r="P556" s="224"/>
      <c r="Q556" s="224"/>
      <c r="R556" s="224"/>
      <c r="S556" s="225"/>
      <c r="T556" s="226">
        <f t="shared" si="76"/>
        <v>1.8518518518518517E-2</v>
      </c>
      <c r="U556" s="227"/>
      <c r="V556" s="228" t="str">
        <f t="shared" si="77"/>
        <v>0</v>
      </c>
      <c r="W556" s="509"/>
      <c r="X556" s="229">
        <f t="shared" si="78"/>
        <v>0</v>
      </c>
    </row>
    <row r="557" spans="1:24" ht="18.75" customHeight="1">
      <c r="A557" s="515"/>
      <c r="B557" s="506"/>
      <c r="C557" s="216"/>
      <c r="D557" s="216" t="s">
        <v>731</v>
      </c>
      <c r="E557" s="217">
        <v>180</v>
      </c>
      <c r="F557" s="218">
        <f t="shared" si="72"/>
        <v>36</v>
      </c>
      <c r="G557" s="219">
        <f t="shared" si="73"/>
        <v>100</v>
      </c>
      <c r="H557" s="219">
        <f t="shared" si="74"/>
        <v>3.3333333333333333E-2</v>
      </c>
      <c r="I557" s="217"/>
      <c r="J557" s="220"/>
      <c r="K557" s="220"/>
      <c r="L557" s="221"/>
      <c r="M557" s="222">
        <f t="shared" si="75"/>
        <v>0</v>
      </c>
      <c r="N557" s="223"/>
      <c r="O557" s="224"/>
      <c r="P557" s="224"/>
      <c r="Q557" s="224"/>
      <c r="R557" s="224"/>
      <c r="S557" s="225"/>
      <c r="T557" s="226">
        <f t="shared" si="76"/>
        <v>6.6666666666666666E-2</v>
      </c>
      <c r="U557" s="227"/>
      <c r="V557" s="228" t="str">
        <f t="shared" si="77"/>
        <v>0</v>
      </c>
      <c r="W557" s="509"/>
      <c r="X557" s="229">
        <f t="shared" si="78"/>
        <v>0</v>
      </c>
    </row>
    <row r="558" spans="1:24" ht="18.75" customHeight="1">
      <c r="A558" s="515"/>
      <c r="B558" s="506"/>
      <c r="C558" s="216"/>
      <c r="D558" s="216" t="s">
        <v>732</v>
      </c>
      <c r="E558" s="217">
        <v>620</v>
      </c>
      <c r="F558" s="218">
        <f t="shared" si="72"/>
        <v>124</v>
      </c>
      <c r="G558" s="219">
        <f t="shared" si="73"/>
        <v>344.44444444444446</v>
      </c>
      <c r="H558" s="219">
        <f t="shared" si="74"/>
        <v>0.11481481481481481</v>
      </c>
      <c r="I558" s="217"/>
      <c r="J558" s="220"/>
      <c r="K558" s="220"/>
      <c r="L558" s="221"/>
      <c r="M558" s="222">
        <f t="shared" si="75"/>
        <v>0</v>
      </c>
      <c r="N558" s="223"/>
      <c r="O558" s="224"/>
      <c r="P558" s="224"/>
      <c r="Q558" s="224"/>
      <c r="R558" s="224"/>
      <c r="S558" s="225"/>
      <c r="T558" s="226">
        <f t="shared" si="76"/>
        <v>0.22962962962962963</v>
      </c>
      <c r="U558" s="227"/>
      <c r="V558" s="228" t="str">
        <f t="shared" si="77"/>
        <v>0</v>
      </c>
      <c r="W558" s="509"/>
      <c r="X558" s="229">
        <f t="shared" si="78"/>
        <v>0</v>
      </c>
    </row>
    <row r="559" spans="1:24" ht="18.75" customHeight="1">
      <c r="A559" s="515"/>
      <c r="B559" s="506"/>
      <c r="C559" s="216"/>
      <c r="D559" s="216" t="s">
        <v>733</v>
      </c>
      <c r="E559" s="217">
        <v>67</v>
      </c>
      <c r="F559" s="218">
        <f t="shared" si="72"/>
        <v>13.4</v>
      </c>
      <c r="G559" s="219">
        <f t="shared" si="73"/>
        <v>37.222222222222221</v>
      </c>
      <c r="H559" s="219">
        <f t="shared" si="74"/>
        <v>1.2407407407407407E-2</v>
      </c>
      <c r="I559" s="217"/>
      <c r="J559" s="220"/>
      <c r="K559" s="220"/>
      <c r="L559" s="221"/>
      <c r="M559" s="222">
        <f t="shared" si="75"/>
        <v>0</v>
      </c>
      <c r="N559" s="223"/>
      <c r="O559" s="224"/>
      <c r="P559" s="224"/>
      <c r="Q559" s="224"/>
      <c r="R559" s="224"/>
      <c r="S559" s="225"/>
      <c r="T559" s="226">
        <f t="shared" si="76"/>
        <v>2.4814814814814814E-2</v>
      </c>
      <c r="U559" s="227"/>
      <c r="V559" s="228" t="str">
        <f t="shared" si="77"/>
        <v>0</v>
      </c>
      <c r="W559" s="509"/>
      <c r="X559" s="229">
        <f t="shared" si="78"/>
        <v>0</v>
      </c>
    </row>
    <row r="560" spans="1:24" ht="18.75" customHeight="1">
      <c r="A560" s="515"/>
      <c r="B560" s="506"/>
      <c r="C560" s="216"/>
      <c r="D560" s="216" t="s">
        <v>734</v>
      </c>
      <c r="E560" s="217">
        <v>47</v>
      </c>
      <c r="F560" s="218">
        <f t="shared" si="72"/>
        <v>9.4</v>
      </c>
      <c r="G560" s="219">
        <f t="shared" si="73"/>
        <v>26.111111111111111</v>
      </c>
      <c r="H560" s="219">
        <f t="shared" si="74"/>
        <v>8.7037037037037031E-3</v>
      </c>
      <c r="I560" s="217"/>
      <c r="J560" s="220"/>
      <c r="K560" s="220"/>
      <c r="L560" s="221"/>
      <c r="M560" s="222">
        <f t="shared" si="75"/>
        <v>0</v>
      </c>
      <c r="N560" s="223"/>
      <c r="O560" s="224"/>
      <c r="P560" s="224"/>
      <c r="Q560" s="224"/>
      <c r="R560" s="224"/>
      <c r="S560" s="225"/>
      <c r="T560" s="226">
        <f t="shared" si="76"/>
        <v>1.7407407407407406E-2</v>
      </c>
      <c r="U560" s="227"/>
      <c r="V560" s="228" t="str">
        <f t="shared" si="77"/>
        <v>0</v>
      </c>
      <c r="W560" s="509"/>
      <c r="X560" s="229">
        <f t="shared" si="78"/>
        <v>0</v>
      </c>
    </row>
    <row r="561" spans="1:24" ht="18.75" customHeight="1">
      <c r="A561" s="515"/>
      <c r="B561" s="506"/>
      <c r="C561" s="216"/>
      <c r="D561" s="216" t="s">
        <v>735</v>
      </c>
      <c r="E561" s="217">
        <v>320</v>
      </c>
      <c r="F561" s="218">
        <f t="shared" si="72"/>
        <v>64</v>
      </c>
      <c r="G561" s="219">
        <f t="shared" si="73"/>
        <v>177.77777777777777</v>
      </c>
      <c r="H561" s="219">
        <f t="shared" si="74"/>
        <v>5.9259259259259255E-2</v>
      </c>
      <c r="I561" s="217"/>
      <c r="J561" s="220"/>
      <c r="K561" s="220"/>
      <c r="L561" s="221"/>
      <c r="M561" s="222">
        <f t="shared" si="75"/>
        <v>0</v>
      </c>
      <c r="N561" s="223"/>
      <c r="O561" s="224"/>
      <c r="P561" s="224"/>
      <c r="Q561" s="224"/>
      <c r="R561" s="224"/>
      <c r="S561" s="225"/>
      <c r="T561" s="226">
        <f t="shared" si="76"/>
        <v>0.11851851851851851</v>
      </c>
      <c r="U561" s="227"/>
      <c r="V561" s="228" t="str">
        <f t="shared" si="77"/>
        <v>0</v>
      </c>
      <c r="W561" s="509"/>
      <c r="X561" s="229">
        <f t="shared" si="78"/>
        <v>0</v>
      </c>
    </row>
    <row r="562" spans="1:24" ht="18.75" customHeight="1">
      <c r="A562" s="515"/>
      <c r="B562" s="506"/>
      <c r="C562" s="216"/>
      <c r="D562" s="216" t="s">
        <v>736</v>
      </c>
      <c r="E562" s="217">
        <v>390</v>
      </c>
      <c r="F562" s="218">
        <f t="shared" si="72"/>
        <v>78</v>
      </c>
      <c r="G562" s="219">
        <f t="shared" si="73"/>
        <v>216.66666666666666</v>
      </c>
      <c r="H562" s="219">
        <f t="shared" si="74"/>
        <v>7.2222222222222215E-2</v>
      </c>
      <c r="I562" s="217" t="s">
        <v>737</v>
      </c>
      <c r="J562" s="217" t="s">
        <v>737</v>
      </c>
      <c r="K562" s="220"/>
      <c r="L562" s="221">
        <f>SUM(G548:G578)</f>
        <v>2949.4444444444439</v>
      </c>
      <c r="M562" s="222">
        <f t="shared" si="75"/>
        <v>58.98888888888888</v>
      </c>
      <c r="N562" s="223" t="s">
        <v>738</v>
      </c>
      <c r="O562" s="224" t="s">
        <v>12</v>
      </c>
      <c r="P562" s="224"/>
      <c r="Q562" s="224" t="s">
        <v>514</v>
      </c>
      <c r="R562" s="224"/>
      <c r="S562" s="225"/>
      <c r="T562" s="226">
        <f t="shared" si="76"/>
        <v>0.14444444444444443</v>
      </c>
      <c r="U562" s="227">
        <f>SUM(T548:T578)</f>
        <v>1.966296296296296</v>
      </c>
      <c r="V562" s="228" t="str">
        <f t="shared" si="77"/>
        <v>2</v>
      </c>
      <c r="W562" s="509"/>
      <c r="X562" s="229">
        <f t="shared" si="78"/>
        <v>1</v>
      </c>
    </row>
    <row r="563" spans="1:24" ht="18.75" customHeight="1">
      <c r="A563" s="515"/>
      <c r="B563" s="506"/>
      <c r="C563" s="216"/>
      <c r="D563" s="216" t="s">
        <v>739</v>
      </c>
      <c r="E563" s="217">
        <v>40</v>
      </c>
      <c r="F563" s="218">
        <f t="shared" si="72"/>
        <v>8</v>
      </c>
      <c r="G563" s="219">
        <f t="shared" si="73"/>
        <v>22.222222222222221</v>
      </c>
      <c r="H563" s="219">
        <f t="shared" si="74"/>
        <v>7.4074074074074068E-3</v>
      </c>
      <c r="I563" s="217"/>
      <c r="J563" s="220"/>
      <c r="K563" s="220"/>
      <c r="L563" s="221"/>
      <c r="M563" s="222">
        <f t="shared" si="75"/>
        <v>0</v>
      </c>
      <c r="N563" s="223"/>
      <c r="O563" s="224"/>
      <c r="P563" s="224"/>
      <c r="Q563" s="224"/>
      <c r="R563" s="224"/>
      <c r="S563" s="225"/>
      <c r="T563" s="226">
        <f t="shared" si="76"/>
        <v>1.4814814814814814E-2</v>
      </c>
      <c r="U563" s="227"/>
      <c r="V563" s="228" t="str">
        <f t="shared" si="77"/>
        <v>0</v>
      </c>
      <c r="W563" s="509"/>
      <c r="X563" s="229">
        <f t="shared" si="78"/>
        <v>0</v>
      </c>
    </row>
    <row r="564" spans="1:24" ht="18.75" customHeight="1">
      <c r="A564" s="515"/>
      <c r="B564" s="506"/>
      <c r="C564" s="216"/>
      <c r="D564" s="216" t="s">
        <v>740</v>
      </c>
      <c r="E564" s="217">
        <v>600</v>
      </c>
      <c r="F564" s="218">
        <f t="shared" si="72"/>
        <v>120</v>
      </c>
      <c r="G564" s="219">
        <f t="shared" si="73"/>
        <v>333.33333333333331</v>
      </c>
      <c r="H564" s="219">
        <f t="shared" si="74"/>
        <v>0.1111111111111111</v>
      </c>
      <c r="I564" s="217"/>
      <c r="J564" s="220"/>
      <c r="K564" s="220"/>
      <c r="L564" s="221"/>
      <c r="M564" s="222">
        <f t="shared" si="75"/>
        <v>0</v>
      </c>
      <c r="N564" s="223"/>
      <c r="O564" s="224"/>
      <c r="P564" s="224"/>
      <c r="Q564" s="224"/>
      <c r="R564" s="224"/>
      <c r="S564" s="225"/>
      <c r="T564" s="226">
        <f t="shared" si="76"/>
        <v>0.22222222222222221</v>
      </c>
      <c r="U564" s="227"/>
      <c r="V564" s="228" t="str">
        <f t="shared" si="77"/>
        <v>0</v>
      </c>
      <c r="W564" s="509"/>
      <c r="X564" s="229">
        <f t="shared" si="78"/>
        <v>0</v>
      </c>
    </row>
    <row r="565" spans="1:24" ht="18.75" customHeight="1">
      <c r="A565" s="515"/>
      <c r="B565" s="506"/>
      <c r="C565" s="216"/>
      <c r="D565" s="216" t="s">
        <v>741</v>
      </c>
      <c r="E565" s="217">
        <v>70</v>
      </c>
      <c r="F565" s="218">
        <f t="shared" si="72"/>
        <v>14</v>
      </c>
      <c r="G565" s="219">
        <f t="shared" si="73"/>
        <v>38.888888888888886</v>
      </c>
      <c r="H565" s="219">
        <f t="shared" si="74"/>
        <v>1.2962962962962963E-2</v>
      </c>
      <c r="I565" s="217"/>
      <c r="J565" s="220"/>
      <c r="K565" s="220"/>
      <c r="L565" s="221"/>
      <c r="M565" s="222">
        <f t="shared" si="75"/>
        <v>0</v>
      </c>
      <c r="N565" s="223"/>
      <c r="O565" s="224"/>
      <c r="P565" s="224"/>
      <c r="Q565" s="224"/>
      <c r="R565" s="224"/>
      <c r="S565" s="225"/>
      <c r="T565" s="226">
        <f t="shared" si="76"/>
        <v>2.5925925925925925E-2</v>
      </c>
      <c r="U565" s="227"/>
      <c r="V565" s="228" t="str">
        <f t="shared" si="77"/>
        <v>0</v>
      </c>
      <c r="W565" s="509"/>
      <c r="X565" s="229">
        <f t="shared" si="78"/>
        <v>0</v>
      </c>
    </row>
    <row r="566" spans="1:24" ht="18.75" customHeight="1">
      <c r="A566" s="515"/>
      <c r="B566" s="506"/>
      <c r="C566" s="216"/>
      <c r="D566" s="216" t="s">
        <v>474</v>
      </c>
      <c r="E566" s="217">
        <v>70</v>
      </c>
      <c r="F566" s="218">
        <f t="shared" si="72"/>
        <v>14</v>
      </c>
      <c r="G566" s="219">
        <f t="shared" si="73"/>
        <v>38.888888888888886</v>
      </c>
      <c r="H566" s="219">
        <f t="shared" si="74"/>
        <v>1.2962962962962963E-2</v>
      </c>
      <c r="I566" s="217"/>
      <c r="J566" s="220"/>
      <c r="K566" s="220"/>
      <c r="L566" s="221"/>
      <c r="M566" s="222">
        <f t="shared" si="75"/>
        <v>0</v>
      </c>
      <c r="N566" s="223"/>
      <c r="O566" s="224"/>
      <c r="P566" s="224"/>
      <c r="Q566" s="224"/>
      <c r="R566" s="224"/>
      <c r="S566" s="225"/>
      <c r="T566" s="226">
        <f t="shared" si="76"/>
        <v>2.5925925925925925E-2</v>
      </c>
      <c r="U566" s="227"/>
      <c r="V566" s="228" t="str">
        <f t="shared" si="77"/>
        <v>0</v>
      </c>
      <c r="W566" s="509"/>
      <c r="X566" s="229">
        <f t="shared" si="78"/>
        <v>0</v>
      </c>
    </row>
    <row r="567" spans="1:24" ht="18.75" customHeight="1">
      <c r="A567" s="515"/>
      <c r="B567" s="506"/>
      <c r="C567" s="216"/>
      <c r="D567" s="216" t="s">
        <v>742</v>
      </c>
      <c r="E567" s="217">
        <v>350</v>
      </c>
      <c r="F567" s="218">
        <f t="shared" si="72"/>
        <v>70</v>
      </c>
      <c r="G567" s="219">
        <f t="shared" si="73"/>
        <v>194.44444444444443</v>
      </c>
      <c r="H567" s="219">
        <f t="shared" si="74"/>
        <v>6.4814814814814811E-2</v>
      </c>
      <c r="I567" s="217"/>
      <c r="J567" s="220"/>
      <c r="K567" s="220"/>
      <c r="L567" s="221"/>
      <c r="M567" s="222">
        <f t="shared" si="75"/>
        <v>0</v>
      </c>
      <c r="N567" s="223"/>
      <c r="O567" s="224"/>
      <c r="P567" s="224"/>
      <c r="Q567" s="224"/>
      <c r="R567" s="224"/>
      <c r="S567" s="225"/>
      <c r="T567" s="226">
        <f t="shared" si="76"/>
        <v>0.12962962962962962</v>
      </c>
      <c r="U567" s="227"/>
      <c r="V567" s="228" t="str">
        <f t="shared" si="77"/>
        <v>0</v>
      </c>
      <c r="W567" s="509"/>
      <c r="X567" s="229">
        <f t="shared" si="78"/>
        <v>0</v>
      </c>
    </row>
    <row r="568" spans="1:24" ht="18.75" customHeight="1">
      <c r="A568" s="515"/>
      <c r="B568" s="506"/>
      <c r="C568" s="216"/>
      <c r="D568" s="216" t="s">
        <v>743</v>
      </c>
      <c r="E568" s="217">
        <v>120</v>
      </c>
      <c r="F568" s="218">
        <f t="shared" si="72"/>
        <v>24</v>
      </c>
      <c r="G568" s="219">
        <f t="shared" si="73"/>
        <v>66.666666666666671</v>
      </c>
      <c r="H568" s="219">
        <f t="shared" si="74"/>
        <v>2.2222222222222223E-2</v>
      </c>
      <c r="I568" s="217"/>
      <c r="J568" s="220"/>
      <c r="K568" s="220"/>
      <c r="L568" s="221"/>
      <c r="M568" s="222">
        <f t="shared" si="75"/>
        <v>0</v>
      </c>
      <c r="N568" s="223"/>
      <c r="O568" s="224"/>
      <c r="P568" s="224"/>
      <c r="Q568" s="224"/>
      <c r="R568" s="224"/>
      <c r="S568" s="225"/>
      <c r="T568" s="226">
        <f t="shared" si="76"/>
        <v>4.4444444444444446E-2</v>
      </c>
      <c r="U568" s="227"/>
      <c r="V568" s="228" t="str">
        <f t="shared" si="77"/>
        <v>0</v>
      </c>
      <c r="W568" s="509"/>
      <c r="X568" s="229">
        <f t="shared" si="78"/>
        <v>0</v>
      </c>
    </row>
    <row r="569" spans="1:24" ht="18.75" customHeight="1">
      <c r="A569" s="515"/>
      <c r="B569" s="506"/>
      <c r="C569" s="216"/>
      <c r="D569" s="216" t="s">
        <v>744</v>
      </c>
      <c r="E569" s="217">
        <v>100</v>
      </c>
      <c r="F569" s="218">
        <f t="shared" si="72"/>
        <v>20</v>
      </c>
      <c r="G569" s="219">
        <f t="shared" si="73"/>
        <v>55.555555555555557</v>
      </c>
      <c r="H569" s="219">
        <f t="shared" si="74"/>
        <v>1.8518518518518517E-2</v>
      </c>
      <c r="I569" s="217"/>
      <c r="J569" s="220"/>
      <c r="K569" s="220"/>
      <c r="L569" s="221"/>
      <c r="M569" s="222">
        <f t="shared" si="75"/>
        <v>0</v>
      </c>
      <c r="N569" s="223"/>
      <c r="O569" s="224"/>
      <c r="P569" s="224"/>
      <c r="Q569" s="224"/>
      <c r="R569" s="224"/>
      <c r="S569" s="225"/>
      <c r="T569" s="226">
        <f t="shared" si="76"/>
        <v>3.7037037037037035E-2</v>
      </c>
      <c r="U569" s="227"/>
      <c r="V569" s="228" t="str">
        <f t="shared" si="77"/>
        <v>0</v>
      </c>
      <c r="W569" s="509"/>
      <c r="X569" s="229">
        <f t="shared" si="78"/>
        <v>0</v>
      </c>
    </row>
    <row r="570" spans="1:24" ht="18.75" customHeight="1">
      <c r="A570" s="515"/>
      <c r="B570" s="506"/>
      <c r="C570" s="216"/>
      <c r="D570" s="216" t="s">
        <v>745</v>
      </c>
      <c r="E570" s="217">
        <v>40</v>
      </c>
      <c r="F570" s="218">
        <f t="shared" si="72"/>
        <v>8</v>
      </c>
      <c r="G570" s="219">
        <f t="shared" si="73"/>
        <v>22.222222222222221</v>
      </c>
      <c r="H570" s="219">
        <f t="shared" si="74"/>
        <v>7.4074074074074068E-3</v>
      </c>
      <c r="I570" s="217"/>
      <c r="J570" s="220"/>
      <c r="K570" s="220"/>
      <c r="L570" s="221"/>
      <c r="M570" s="222">
        <f t="shared" si="75"/>
        <v>0</v>
      </c>
      <c r="N570" s="223"/>
      <c r="O570" s="224"/>
      <c r="P570" s="224"/>
      <c r="Q570" s="224"/>
      <c r="R570" s="224"/>
      <c r="S570" s="225"/>
      <c r="T570" s="226">
        <f t="shared" si="76"/>
        <v>1.4814814814814814E-2</v>
      </c>
      <c r="U570" s="227"/>
      <c r="V570" s="228" t="str">
        <f t="shared" si="77"/>
        <v>0</v>
      </c>
      <c r="W570" s="509"/>
      <c r="X570" s="229">
        <f t="shared" si="78"/>
        <v>0</v>
      </c>
    </row>
    <row r="571" spans="1:24" ht="18.75" customHeight="1">
      <c r="A571" s="515"/>
      <c r="B571" s="506"/>
      <c r="C571" s="216"/>
      <c r="D571" s="216" t="s">
        <v>746</v>
      </c>
      <c r="E571" s="217">
        <v>70</v>
      </c>
      <c r="F571" s="218">
        <f t="shared" si="72"/>
        <v>14</v>
      </c>
      <c r="G571" s="219">
        <f t="shared" si="73"/>
        <v>38.888888888888886</v>
      </c>
      <c r="H571" s="219">
        <f t="shared" si="74"/>
        <v>1.2962962962962963E-2</v>
      </c>
      <c r="I571" s="217"/>
      <c r="J571" s="220"/>
      <c r="K571" s="220"/>
      <c r="L571" s="221"/>
      <c r="M571" s="222">
        <f t="shared" si="75"/>
        <v>0</v>
      </c>
      <c r="N571" s="223"/>
      <c r="O571" s="224"/>
      <c r="P571" s="224"/>
      <c r="Q571" s="224"/>
      <c r="R571" s="224"/>
      <c r="S571" s="225"/>
      <c r="T571" s="226">
        <f t="shared" si="76"/>
        <v>2.5925925925925925E-2</v>
      </c>
      <c r="U571" s="227"/>
      <c r="V571" s="228" t="str">
        <f t="shared" si="77"/>
        <v>0</v>
      </c>
      <c r="W571" s="509"/>
      <c r="X571" s="229">
        <f t="shared" si="78"/>
        <v>0</v>
      </c>
    </row>
    <row r="572" spans="1:24" ht="18.75" customHeight="1">
      <c r="A572" s="515"/>
      <c r="B572" s="506"/>
      <c r="C572" s="216"/>
      <c r="D572" s="216" t="s">
        <v>747</v>
      </c>
      <c r="E572" s="217">
        <v>15</v>
      </c>
      <c r="F572" s="218">
        <f t="shared" si="72"/>
        <v>3</v>
      </c>
      <c r="G572" s="219">
        <f t="shared" si="73"/>
        <v>8.3333333333333339</v>
      </c>
      <c r="H572" s="219">
        <f t="shared" si="74"/>
        <v>2.7777777777777779E-3</v>
      </c>
      <c r="I572" s="217"/>
      <c r="J572" s="220"/>
      <c r="K572" s="220"/>
      <c r="L572" s="221"/>
      <c r="M572" s="222">
        <f t="shared" si="75"/>
        <v>0</v>
      </c>
      <c r="N572" s="223"/>
      <c r="O572" s="224"/>
      <c r="P572" s="224"/>
      <c r="Q572" s="224"/>
      <c r="R572" s="224"/>
      <c r="S572" s="225"/>
      <c r="T572" s="226">
        <f t="shared" si="76"/>
        <v>5.5555555555555558E-3</v>
      </c>
      <c r="U572" s="227"/>
      <c r="V572" s="228" t="str">
        <f t="shared" si="77"/>
        <v>0</v>
      </c>
      <c r="W572" s="509"/>
      <c r="X572" s="229">
        <f t="shared" si="78"/>
        <v>0</v>
      </c>
    </row>
    <row r="573" spans="1:24" ht="18.75" customHeight="1">
      <c r="A573" s="515"/>
      <c r="B573" s="506"/>
      <c r="C573" s="216"/>
      <c r="D573" s="216" t="s">
        <v>748</v>
      </c>
      <c r="E573" s="217">
        <v>17</v>
      </c>
      <c r="F573" s="218">
        <f t="shared" si="72"/>
        <v>3.4</v>
      </c>
      <c r="G573" s="219">
        <f t="shared" si="73"/>
        <v>9.4444444444444446</v>
      </c>
      <c r="H573" s="219">
        <f t="shared" si="74"/>
        <v>3.1481481481481482E-3</v>
      </c>
      <c r="I573" s="217"/>
      <c r="J573" s="220"/>
      <c r="K573" s="220"/>
      <c r="L573" s="221"/>
      <c r="M573" s="222">
        <f t="shared" si="75"/>
        <v>0</v>
      </c>
      <c r="N573" s="223"/>
      <c r="O573" s="224"/>
      <c r="P573" s="224"/>
      <c r="Q573" s="224"/>
      <c r="R573" s="224"/>
      <c r="S573" s="225"/>
      <c r="T573" s="226">
        <f t="shared" si="76"/>
        <v>6.2962962962962964E-3</v>
      </c>
      <c r="U573" s="227"/>
      <c r="V573" s="228" t="str">
        <f t="shared" si="77"/>
        <v>0</v>
      </c>
      <c r="W573" s="509"/>
      <c r="X573" s="229">
        <f t="shared" si="78"/>
        <v>0</v>
      </c>
    </row>
    <row r="574" spans="1:24" ht="18.75" customHeight="1">
      <c r="A574" s="515"/>
      <c r="B574" s="506"/>
      <c r="C574" s="216"/>
      <c r="D574" s="216" t="s">
        <v>749</v>
      </c>
      <c r="E574" s="217">
        <v>37</v>
      </c>
      <c r="F574" s="218">
        <f t="shared" si="72"/>
        <v>7.4</v>
      </c>
      <c r="G574" s="219">
        <f t="shared" si="73"/>
        <v>20.555555555555554</v>
      </c>
      <c r="H574" s="219">
        <f t="shared" si="74"/>
        <v>6.8518518518518512E-3</v>
      </c>
      <c r="I574" s="217"/>
      <c r="J574" s="220"/>
      <c r="K574" s="220"/>
      <c r="L574" s="221"/>
      <c r="M574" s="222">
        <f t="shared" si="75"/>
        <v>0</v>
      </c>
      <c r="N574" s="223"/>
      <c r="O574" s="224"/>
      <c r="P574" s="224"/>
      <c r="Q574" s="224"/>
      <c r="R574" s="224"/>
      <c r="S574" s="225"/>
      <c r="T574" s="226">
        <f t="shared" si="76"/>
        <v>1.3703703703703702E-2</v>
      </c>
      <c r="U574" s="227"/>
      <c r="V574" s="228" t="str">
        <f t="shared" si="77"/>
        <v>0</v>
      </c>
      <c r="W574" s="509"/>
      <c r="X574" s="229">
        <f t="shared" si="78"/>
        <v>0</v>
      </c>
    </row>
    <row r="575" spans="1:24" ht="18.75" customHeight="1">
      <c r="A575" s="515"/>
      <c r="B575" s="506"/>
      <c r="C575" s="216"/>
      <c r="D575" s="216" t="s">
        <v>750</v>
      </c>
      <c r="E575" s="217">
        <v>200</v>
      </c>
      <c r="F575" s="218">
        <f t="shared" si="72"/>
        <v>40</v>
      </c>
      <c r="G575" s="219">
        <f t="shared" si="73"/>
        <v>111.11111111111111</v>
      </c>
      <c r="H575" s="219">
        <f t="shared" si="74"/>
        <v>3.7037037037037035E-2</v>
      </c>
      <c r="I575" s="217"/>
      <c r="J575" s="220"/>
      <c r="K575" s="220"/>
      <c r="L575" s="221"/>
      <c r="M575" s="222">
        <f t="shared" si="75"/>
        <v>0</v>
      </c>
      <c r="N575" s="223"/>
      <c r="O575" s="224"/>
      <c r="P575" s="224"/>
      <c r="Q575" s="224"/>
      <c r="R575" s="224"/>
      <c r="S575" s="225"/>
      <c r="T575" s="226">
        <f t="shared" si="76"/>
        <v>7.407407407407407E-2</v>
      </c>
      <c r="U575" s="227"/>
      <c r="V575" s="228" t="str">
        <f t="shared" si="77"/>
        <v>0</v>
      </c>
      <c r="W575" s="509"/>
      <c r="X575" s="229">
        <f t="shared" si="78"/>
        <v>0</v>
      </c>
    </row>
    <row r="576" spans="1:24" ht="18.75" customHeight="1">
      <c r="A576" s="515"/>
      <c r="B576" s="506"/>
      <c r="C576" s="216"/>
      <c r="D576" s="216" t="s">
        <v>751</v>
      </c>
      <c r="E576" s="217">
        <v>26</v>
      </c>
      <c r="F576" s="218">
        <f t="shared" si="72"/>
        <v>5.2</v>
      </c>
      <c r="G576" s="219">
        <f t="shared" si="73"/>
        <v>14.444444444444445</v>
      </c>
      <c r="H576" s="219">
        <f t="shared" si="74"/>
        <v>4.8148148148148152E-3</v>
      </c>
      <c r="I576" s="217"/>
      <c r="J576" s="220"/>
      <c r="K576" s="220"/>
      <c r="L576" s="221"/>
      <c r="M576" s="222">
        <f t="shared" si="75"/>
        <v>0</v>
      </c>
      <c r="N576" s="223"/>
      <c r="O576" s="224"/>
      <c r="P576" s="224"/>
      <c r="Q576" s="224"/>
      <c r="R576" s="224"/>
      <c r="S576" s="225"/>
      <c r="T576" s="226">
        <f t="shared" si="76"/>
        <v>9.6296296296296303E-3</v>
      </c>
      <c r="U576" s="227"/>
      <c r="V576" s="228" t="str">
        <f t="shared" si="77"/>
        <v>0</v>
      </c>
      <c r="W576" s="509"/>
      <c r="X576" s="229">
        <f t="shared" si="78"/>
        <v>0</v>
      </c>
    </row>
    <row r="577" spans="1:24" ht="18.75" customHeight="1">
      <c r="A577" s="515"/>
      <c r="B577" s="506"/>
      <c r="C577" s="216"/>
      <c r="D577" s="216" t="s">
        <v>752</v>
      </c>
      <c r="E577" s="217">
        <v>30</v>
      </c>
      <c r="F577" s="218">
        <f t="shared" si="72"/>
        <v>6</v>
      </c>
      <c r="G577" s="219">
        <f t="shared" si="73"/>
        <v>16.666666666666668</v>
      </c>
      <c r="H577" s="219">
        <f t="shared" si="74"/>
        <v>5.5555555555555558E-3</v>
      </c>
      <c r="I577" s="217"/>
      <c r="J577" s="220"/>
      <c r="K577" s="220"/>
      <c r="L577" s="221"/>
      <c r="M577" s="222">
        <f t="shared" si="75"/>
        <v>0</v>
      </c>
      <c r="N577" s="223"/>
      <c r="O577" s="224"/>
      <c r="P577" s="224"/>
      <c r="Q577" s="224"/>
      <c r="R577" s="224"/>
      <c r="S577" s="225"/>
      <c r="T577" s="226">
        <f t="shared" si="76"/>
        <v>1.1111111111111112E-2</v>
      </c>
      <c r="U577" s="227"/>
      <c r="V577" s="228" t="str">
        <f t="shared" si="77"/>
        <v>0</v>
      </c>
      <c r="W577" s="509"/>
      <c r="X577" s="229">
        <f t="shared" si="78"/>
        <v>0</v>
      </c>
    </row>
    <row r="578" spans="1:24" ht="18.75" customHeight="1">
      <c r="A578" s="515"/>
      <c r="B578" s="506"/>
      <c r="C578" s="216"/>
      <c r="D578" s="216" t="s">
        <v>753</v>
      </c>
      <c r="E578" s="217">
        <v>20</v>
      </c>
      <c r="F578" s="218">
        <f t="shared" si="72"/>
        <v>4</v>
      </c>
      <c r="G578" s="219">
        <f t="shared" si="73"/>
        <v>11.111111111111111</v>
      </c>
      <c r="H578" s="219">
        <f t="shared" si="74"/>
        <v>3.7037037037037034E-3</v>
      </c>
      <c r="I578" s="217"/>
      <c r="J578" s="220"/>
      <c r="K578" s="220"/>
      <c r="L578" s="221"/>
      <c r="M578" s="222">
        <f t="shared" si="75"/>
        <v>0</v>
      </c>
      <c r="N578" s="223"/>
      <c r="O578" s="224"/>
      <c r="P578" s="224"/>
      <c r="Q578" s="224"/>
      <c r="R578" s="224"/>
      <c r="S578" s="225"/>
      <c r="T578" s="226">
        <f t="shared" si="76"/>
        <v>7.4074074074074068E-3</v>
      </c>
      <c r="U578" s="227"/>
      <c r="V578" s="228" t="str">
        <f t="shared" si="77"/>
        <v>0</v>
      </c>
      <c r="W578" s="509"/>
      <c r="X578" s="229">
        <f t="shared" si="78"/>
        <v>0</v>
      </c>
    </row>
    <row r="579" spans="1:24" ht="18.75" customHeight="1">
      <c r="A579" s="515"/>
      <c r="B579" s="506"/>
      <c r="C579" s="216"/>
      <c r="D579" s="216"/>
      <c r="E579" s="217"/>
      <c r="F579" s="218">
        <f t="shared" si="72"/>
        <v>0</v>
      </c>
      <c r="G579" s="219">
        <f t="shared" si="73"/>
        <v>0</v>
      </c>
      <c r="H579" s="219">
        <f t="shared" si="74"/>
        <v>0</v>
      </c>
      <c r="I579" s="217"/>
      <c r="J579" s="220"/>
      <c r="K579" s="220"/>
      <c r="L579" s="221"/>
      <c r="M579" s="222">
        <f t="shared" si="75"/>
        <v>0</v>
      </c>
      <c r="N579" s="223"/>
      <c r="O579" s="224"/>
      <c r="P579" s="224"/>
      <c r="Q579" s="224"/>
      <c r="R579" s="224"/>
      <c r="S579" s="225"/>
      <c r="T579" s="226">
        <f t="shared" si="76"/>
        <v>0</v>
      </c>
      <c r="U579" s="227"/>
      <c r="V579" s="228" t="str">
        <f t="shared" si="77"/>
        <v>0</v>
      </c>
      <c r="W579" s="509"/>
      <c r="X579" s="229">
        <f t="shared" si="78"/>
        <v>0</v>
      </c>
    </row>
    <row r="580" spans="1:24" ht="18.75" customHeight="1">
      <c r="A580" s="516"/>
      <c r="B580" s="507"/>
      <c r="C580" s="216"/>
      <c r="D580" s="216"/>
      <c r="E580" s="217"/>
      <c r="F580" s="218">
        <f t="shared" si="72"/>
        <v>0</v>
      </c>
      <c r="G580" s="219">
        <f>E580/$G$15</f>
        <v>0</v>
      </c>
      <c r="H580" s="219">
        <f>G580/$H$15</f>
        <v>0</v>
      </c>
      <c r="I580" s="217"/>
      <c r="J580" s="220"/>
      <c r="K580" s="220"/>
      <c r="L580" s="232"/>
      <c r="M580" s="222">
        <f>L580/$M$15</f>
        <v>0</v>
      </c>
      <c r="N580" s="231"/>
      <c r="O580" s="231"/>
      <c r="P580" s="231"/>
      <c r="Q580" s="231"/>
      <c r="R580" s="231"/>
      <c r="S580" s="225"/>
      <c r="T580" s="226">
        <f>G580/$T$15</f>
        <v>0</v>
      </c>
      <c r="U580" s="227"/>
      <c r="V580" s="228" t="str">
        <f>IF(U580&lt;1,"0",IF(U580&lt;5,"2",IF(U580&gt;=5,"6")))</f>
        <v>0</v>
      </c>
      <c r="W580" s="510"/>
      <c r="X580" s="229">
        <f t="shared" si="78"/>
        <v>0</v>
      </c>
    </row>
    <row r="581" spans="1:24">
      <c r="A581" s="233"/>
      <c r="B581" s="234" t="s">
        <v>111</v>
      </c>
      <c r="C581" s="235"/>
      <c r="D581" s="236">
        <f>COUNTA(D524:D580)</f>
        <v>53</v>
      </c>
      <c r="E581" s="236">
        <f>SUM(E524:E580)</f>
        <v>16235</v>
      </c>
      <c r="F581" s="236">
        <f>SUM(F524:F580)</f>
        <v>3247</v>
      </c>
      <c r="G581" s="236">
        <f>SUM(G524:G580)</f>
        <v>9019.4444444444453</v>
      </c>
      <c r="H581" s="236">
        <f>MROUND(SUM(H524:H580),1)</f>
        <v>3</v>
      </c>
      <c r="I581" s="236">
        <f>COUNTA(I524:I580)</f>
        <v>3</v>
      </c>
      <c r="J581" s="236">
        <f>COUNTA(J524:J580)</f>
        <v>3</v>
      </c>
      <c r="K581" s="236">
        <f>COUNTA(K524:K580)</f>
        <v>0</v>
      </c>
      <c r="L581" s="236">
        <f>SUM(L524:L580)</f>
        <v>9019.4444444444434</v>
      </c>
      <c r="M581" s="236">
        <f>SUM(M524:M580)</f>
        <v>180.38888888888889</v>
      </c>
      <c r="N581" s="237"/>
      <c r="O581" s="238">
        <f>COUNTIF(O524:O580, "YES")</f>
        <v>0</v>
      </c>
      <c r="P581" s="237"/>
      <c r="Q581" s="237"/>
      <c r="R581" s="237"/>
      <c r="S581" s="237"/>
      <c r="T581" s="236">
        <f>SUM(T524:T580)</f>
        <v>6.0129629629629653</v>
      </c>
      <c r="U581" s="236">
        <f>SUM(U524:U580)</f>
        <v>6.0129629629629626</v>
      </c>
      <c r="V581" s="236">
        <f t="array" ref="V581">SUM(ABS(V524:V580))</f>
        <v>6</v>
      </c>
      <c r="W581" s="238" t="str">
        <f>IF(W524&lt;0.2, "0", IF(W524&lt;=2, "2", IF(W524&gt;2, ROUND(W524,0))))</f>
        <v>2</v>
      </c>
      <c r="X581" s="236">
        <f>SUM(X524:X580)</f>
        <v>3</v>
      </c>
    </row>
    <row r="582" spans="1:24" ht="18.75" customHeight="1">
      <c r="A582" s="514">
        <v>12</v>
      </c>
      <c r="B582" s="505" t="s">
        <v>754</v>
      </c>
      <c r="C582" s="216"/>
      <c r="D582" s="216" t="s">
        <v>755</v>
      </c>
      <c r="E582" s="217">
        <v>61</v>
      </c>
      <c r="F582" s="218">
        <f t="shared" ref="F582:F613" si="79">E582/$F$15</f>
        <v>12.2</v>
      </c>
      <c r="G582" s="219">
        <f t="shared" ref="G582:G612" si="80">E582/$G$15</f>
        <v>33.888888888888886</v>
      </c>
      <c r="H582" s="219">
        <f t="shared" ref="H582:H612" si="81">G582/$H$15</f>
        <v>1.1296296296296296E-2</v>
      </c>
      <c r="I582" s="217"/>
      <c r="J582" s="220"/>
      <c r="K582" s="220"/>
      <c r="L582" s="221"/>
      <c r="M582" s="222">
        <f t="shared" ref="M582:M612" si="82">L582/$M$15</f>
        <v>0</v>
      </c>
      <c r="N582" s="223"/>
      <c r="O582" s="224"/>
      <c r="P582" s="224"/>
      <c r="Q582" s="224"/>
      <c r="R582" s="224"/>
      <c r="S582" s="225"/>
      <c r="T582" s="226">
        <f t="shared" ref="T582:T612" si="83">G582/$T$15</f>
        <v>2.2592592592592591E-2</v>
      </c>
      <c r="U582" s="227"/>
      <c r="V582" s="228" t="str">
        <f t="shared" ref="V582:V612" si="84">IF(U582&lt;1,"0",IF(U582&lt;5,"2",IF(U582&gt;=5,"6")))</f>
        <v>0</v>
      </c>
      <c r="W582" s="508">
        <f>J614/$W$15</f>
        <v>0.33333333333333331</v>
      </c>
      <c r="X582" s="229">
        <f t="shared" ref="X582:X613" si="85">V582/2</f>
        <v>0</v>
      </c>
    </row>
    <row r="583" spans="1:24" ht="18.75" customHeight="1">
      <c r="A583" s="515"/>
      <c r="B583" s="506"/>
      <c r="C583" s="216"/>
      <c r="D583" s="216" t="s">
        <v>754</v>
      </c>
      <c r="E583" s="217">
        <v>600</v>
      </c>
      <c r="F583" s="218">
        <f t="shared" si="79"/>
        <v>120</v>
      </c>
      <c r="G583" s="219">
        <f t="shared" si="80"/>
        <v>333.33333333333331</v>
      </c>
      <c r="H583" s="219">
        <f t="shared" si="81"/>
        <v>0.1111111111111111</v>
      </c>
      <c r="I583" s="217" t="s">
        <v>756</v>
      </c>
      <c r="J583" s="217" t="s">
        <v>756</v>
      </c>
      <c r="K583" s="220"/>
      <c r="L583" s="377">
        <f>SUM(G582:G611)</f>
        <v>1589.4444444444448</v>
      </c>
      <c r="M583" s="222">
        <f t="shared" si="82"/>
        <v>31.788888888888895</v>
      </c>
      <c r="N583" s="223" t="s">
        <v>757</v>
      </c>
      <c r="O583" s="224" t="s">
        <v>178</v>
      </c>
      <c r="P583" s="224"/>
      <c r="Q583" s="224" t="s">
        <v>514</v>
      </c>
      <c r="R583" s="224"/>
      <c r="S583" s="225"/>
      <c r="T583" s="226">
        <f t="shared" si="83"/>
        <v>0.22222222222222221</v>
      </c>
      <c r="U583" s="227">
        <f>SUM(T582:T611)</f>
        <v>1.0596296296296295</v>
      </c>
      <c r="V583" s="228" t="str">
        <f t="shared" si="84"/>
        <v>2</v>
      </c>
      <c r="W583" s="509"/>
      <c r="X583" s="229">
        <f t="shared" si="85"/>
        <v>1</v>
      </c>
    </row>
    <row r="584" spans="1:24" ht="18.75" customHeight="1">
      <c r="A584" s="515"/>
      <c r="B584" s="506"/>
      <c r="C584" s="216"/>
      <c r="D584" s="216" t="s">
        <v>758</v>
      </c>
      <c r="E584" s="217">
        <v>400</v>
      </c>
      <c r="F584" s="218">
        <f t="shared" si="79"/>
        <v>80</v>
      </c>
      <c r="G584" s="219">
        <f t="shared" si="80"/>
        <v>222.22222222222223</v>
      </c>
      <c r="H584" s="219">
        <f t="shared" si="81"/>
        <v>7.407407407407407E-2</v>
      </c>
      <c r="I584" s="217"/>
      <c r="J584" s="220"/>
      <c r="K584" s="220"/>
      <c r="L584" s="221"/>
      <c r="M584" s="222">
        <f t="shared" si="82"/>
        <v>0</v>
      </c>
      <c r="N584" s="223"/>
      <c r="O584" s="224"/>
      <c r="P584" s="224"/>
      <c r="Q584" s="224"/>
      <c r="R584" s="224"/>
      <c r="S584" s="225"/>
      <c r="T584" s="226">
        <f t="shared" si="83"/>
        <v>0.14814814814814814</v>
      </c>
      <c r="U584" s="227"/>
      <c r="V584" s="228" t="str">
        <f t="shared" si="84"/>
        <v>0</v>
      </c>
      <c r="W584" s="509"/>
      <c r="X584" s="229">
        <f t="shared" si="85"/>
        <v>0</v>
      </c>
    </row>
    <row r="585" spans="1:24" ht="18.75" customHeight="1">
      <c r="A585" s="515"/>
      <c r="B585" s="506"/>
      <c r="C585" s="216"/>
      <c r="D585" s="216" t="s">
        <v>759</v>
      </c>
      <c r="E585" s="217">
        <v>80</v>
      </c>
      <c r="F585" s="218">
        <f t="shared" si="79"/>
        <v>16</v>
      </c>
      <c r="G585" s="219">
        <f t="shared" si="80"/>
        <v>44.444444444444443</v>
      </c>
      <c r="H585" s="219">
        <f t="shared" si="81"/>
        <v>1.4814814814814814E-2</v>
      </c>
      <c r="I585" s="217"/>
      <c r="J585" s="220"/>
      <c r="K585" s="220"/>
      <c r="L585" s="221"/>
      <c r="M585" s="222">
        <f t="shared" si="82"/>
        <v>0</v>
      </c>
      <c r="N585" s="223"/>
      <c r="O585" s="224"/>
      <c r="P585" s="224"/>
      <c r="Q585" s="224"/>
      <c r="R585" s="224"/>
      <c r="S585" s="225"/>
      <c r="T585" s="226">
        <f t="shared" si="83"/>
        <v>2.9629629629629627E-2</v>
      </c>
      <c r="U585" s="227"/>
      <c r="V585" s="228" t="str">
        <f t="shared" si="84"/>
        <v>0</v>
      </c>
      <c r="W585" s="509"/>
      <c r="X585" s="229">
        <f t="shared" si="85"/>
        <v>0</v>
      </c>
    </row>
    <row r="586" spans="1:24" ht="18.75" customHeight="1">
      <c r="A586" s="515"/>
      <c r="B586" s="506"/>
      <c r="C586" s="216"/>
      <c r="D586" s="216" t="s">
        <v>760</v>
      </c>
      <c r="E586" s="217">
        <v>130</v>
      </c>
      <c r="F586" s="218">
        <f t="shared" si="79"/>
        <v>26</v>
      </c>
      <c r="G586" s="219">
        <f t="shared" si="80"/>
        <v>72.222222222222214</v>
      </c>
      <c r="H586" s="219">
        <f t="shared" si="81"/>
        <v>2.4074074074074071E-2</v>
      </c>
      <c r="I586" s="217"/>
      <c r="J586" s="220"/>
      <c r="K586" s="220"/>
      <c r="L586" s="221"/>
      <c r="M586" s="222">
        <f t="shared" si="82"/>
        <v>0</v>
      </c>
      <c r="N586" s="223"/>
      <c r="O586" s="224"/>
      <c r="P586" s="224"/>
      <c r="Q586" s="224"/>
      <c r="R586" s="224"/>
      <c r="S586" s="225"/>
      <c r="T586" s="226">
        <f t="shared" si="83"/>
        <v>4.8148148148148141E-2</v>
      </c>
      <c r="U586" s="227"/>
      <c r="V586" s="228" t="str">
        <f t="shared" si="84"/>
        <v>0</v>
      </c>
      <c r="W586" s="509"/>
      <c r="X586" s="229">
        <f t="shared" si="85"/>
        <v>0</v>
      </c>
    </row>
    <row r="587" spans="1:24" ht="18.75" customHeight="1">
      <c r="A587" s="515"/>
      <c r="B587" s="506"/>
      <c r="C587" s="216"/>
      <c r="D587" s="216" t="s">
        <v>761</v>
      </c>
      <c r="E587" s="217">
        <v>10</v>
      </c>
      <c r="F587" s="218">
        <f t="shared" si="79"/>
        <v>2</v>
      </c>
      <c r="G587" s="219">
        <f t="shared" si="80"/>
        <v>5.5555555555555554</v>
      </c>
      <c r="H587" s="219">
        <f t="shared" si="81"/>
        <v>1.8518518518518517E-3</v>
      </c>
      <c r="I587" s="217"/>
      <c r="J587" s="220"/>
      <c r="K587" s="220"/>
      <c r="L587" s="221"/>
      <c r="M587" s="222">
        <f t="shared" si="82"/>
        <v>0</v>
      </c>
      <c r="N587" s="223"/>
      <c r="O587" s="224"/>
      <c r="P587" s="224"/>
      <c r="Q587" s="224"/>
      <c r="R587" s="224"/>
      <c r="S587" s="225"/>
      <c r="T587" s="226">
        <f t="shared" si="83"/>
        <v>3.7037037037037034E-3</v>
      </c>
      <c r="U587" s="227"/>
      <c r="V587" s="228" t="str">
        <f t="shared" si="84"/>
        <v>0</v>
      </c>
      <c r="W587" s="509"/>
      <c r="X587" s="229">
        <f t="shared" si="85"/>
        <v>0</v>
      </c>
    </row>
    <row r="588" spans="1:24" ht="18.75" customHeight="1">
      <c r="A588" s="515"/>
      <c r="B588" s="506"/>
      <c r="C588" s="216"/>
      <c r="D588" s="216" t="s">
        <v>762</v>
      </c>
      <c r="E588" s="217">
        <v>600</v>
      </c>
      <c r="F588" s="218">
        <f t="shared" si="79"/>
        <v>120</v>
      </c>
      <c r="G588" s="219">
        <f t="shared" si="80"/>
        <v>333.33333333333331</v>
      </c>
      <c r="H588" s="219">
        <f t="shared" si="81"/>
        <v>0.1111111111111111</v>
      </c>
      <c r="I588" s="217"/>
      <c r="J588" s="220"/>
      <c r="K588" s="220"/>
      <c r="L588" s="221"/>
      <c r="M588" s="222">
        <f t="shared" si="82"/>
        <v>0</v>
      </c>
      <c r="N588" s="223"/>
      <c r="O588" s="224"/>
      <c r="P588" s="224"/>
      <c r="Q588" s="224"/>
      <c r="R588" s="224"/>
      <c r="S588" s="225"/>
      <c r="T588" s="226">
        <f t="shared" si="83"/>
        <v>0.22222222222222221</v>
      </c>
      <c r="U588" s="227"/>
      <c r="V588" s="228" t="str">
        <f t="shared" si="84"/>
        <v>0</v>
      </c>
      <c r="W588" s="509"/>
      <c r="X588" s="229">
        <f t="shared" si="85"/>
        <v>0</v>
      </c>
    </row>
    <row r="589" spans="1:24" ht="18.75" customHeight="1">
      <c r="A589" s="515"/>
      <c r="B589" s="506"/>
      <c r="C589" s="216"/>
      <c r="D589" s="216" t="s">
        <v>763</v>
      </c>
      <c r="E589" s="217">
        <v>30</v>
      </c>
      <c r="F589" s="218">
        <f t="shared" si="79"/>
        <v>6</v>
      </c>
      <c r="G589" s="219">
        <f t="shared" si="80"/>
        <v>16.666666666666668</v>
      </c>
      <c r="H589" s="219">
        <f t="shared" si="81"/>
        <v>5.5555555555555558E-3</v>
      </c>
      <c r="I589" s="217"/>
      <c r="J589" s="220"/>
      <c r="K589" s="220"/>
      <c r="L589" s="221"/>
      <c r="M589" s="222">
        <f t="shared" si="82"/>
        <v>0</v>
      </c>
      <c r="N589" s="223"/>
      <c r="O589" s="224"/>
      <c r="P589" s="224"/>
      <c r="Q589" s="224"/>
      <c r="R589" s="224"/>
      <c r="S589" s="225"/>
      <c r="T589" s="226">
        <f t="shared" si="83"/>
        <v>1.1111111111111112E-2</v>
      </c>
      <c r="U589" s="227"/>
      <c r="V589" s="228" t="str">
        <f t="shared" si="84"/>
        <v>0</v>
      </c>
      <c r="W589" s="509"/>
      <c r="X589" s="229">
        <f t="shared" si="85"/>
        <v>0</v>
      </c>
    </row>
    <row r="590" spans="1:24" ht="18.75" customHeight="1">
      <c r="A590" s="515"/>
      <c r="B590" s="506"/>
      <c r="C590" s="216"/>
      <c r="D590" s="216" t="s">
        <v>764</v>
      </c>
      <c r="E590" s="217">
        <v>50</v>
      </c>
      <c r="F590" s="218">
        <f t="shared" si="79"/>
        <v>10</v>
      </c>
      <c r="G590" s="219">
        <f t="shared" si="80"/>
        <v>27.777777777777779</v>
      </c>
      <c r="H590" s="219">
        <f t="shared" si="81"/>
        <v>9.2592592592592587E-3</v>
      </c>
      <c r="I590" s="217"/>
      <c r="J590" s="220"/>
      <c r="K590" s="220"/>
      <c r="L590" s="221"/>
      <c r="M590" s="222">
        <f t="shared" si="82"/>
        <v>0</v>
      </c>
      <c r="N590" s="223"/>
      <c r="O590" s="224"/>
      <c r="P590" s="224"/>
      <c r="Q590" s="224"/>
      <c r="R590" s="224"/>
      <c r="S590" s="225"/>
      <c r="T590" s="226">
        <f t="shared" si="83"/>
        <v>1.8518518518518517E-2</v>
      </c>
      <c r="U590" s="227"/>
      <c r="V590" s="228" t="str">
        <f t="shared" si="84"/>
        <v>0</v>
      </c>
      <c r="W590" s="509"/>
      <c r="X590" s="229">
        <f t="shared" si="85"/>
        <v>0</v>
      </c>
    </row>
    <row r="591" spans="1:24" ht="18.75" customHeight="1">
      <c r="A591" s="515"/>
      <c r="B591" s="506"/>
      <c r="C591" s="216"/>
      <c r="D591" s="216" t="s">
        <v>765</v>
      </c>
      <c r="E591" s="217">
        <v>50</v>
      </c>
      <c r="F591" s="218">
        <f t="shared" si="79"/>
        <v>10</v>
      </c>
      <c r="G591" s="219">
        <f t="shared" si="80"/>
        <v>27.777777777777779</v>
      </c>
      <c r="H591" s="219">
        <f t="shared" si="81"/>
        <v>9.2592592592592587E-3</v>
      </c>
      <c r="I591" s="217"/>
      <c r="J591" s="220"/>
      <c r="K591" s="220"/>
      <c r="L591" s="221"/>
      <c r="M591" s="222">
        <f t="shared" si="82"/>
        <v>0</v>
      </c>
      <c r="N591" s="223"/>
      <c r="O591" s="224"/>
      <c r="P591" s="224"/>
      <c r="Q591" s="224"/>
      <c r="R591" s="224"/>
      <c r="S591" s="225"/>
      <c r="T591" s="226">
        <f t="shared" si="83"/>
        <v>1.8518518518518517E-2</v>
      </c>
      <c r="U591" s="227"/>
      <c r="V591" s="228" t="str">
        <f t="shared" si="84"/>
        <v>0</v>
      </c>
      <c r="W591" s="509"/>
      <c r="X591" s="229">
        <f t="shared" si="85"/>
        <v>0</v>
      </c>
    </row>
    <row r="592" spans="1:24" ht="18.75" customHeight="1">
      <c r="A592" s="515"/>
      <c r="B592" s="506"/>
      <c r="C592" s="216"/>
      <c r="D592" s="216" t="s">
        <v>766</v>
      </c>
      <c r="E592" s="217">
        <v>100</v>
      </c>
      <c r="F592" s="218">
        <f t="shared" si="79"/>
        <v>20</v>
      </c>
      <c r="G592" s="219">
        <f t="shared" si="80"/>
        <v>55.555555555555557</v>
      </c>
      <c r="H592" s="219">
        <f t="shared" si="81"/>
        <v>1.8518518518518517E-2</v>
      </c>
      <c r="I592" s="217"/>
      <c r="J592" s="220"/>
      <c r="K592" s="220"/>
      <c r="L592" s="221"/>
      <c r="M592" s="222">
        <f t="shared" si="82"/>
        <v>0</v>
      </c>
      <c r="N592" s="223"/>
      <c r="O592" s="224"/>
      <c r="P592" s="224"/>
      <c r="Q592" s="224"/>
      <c r="R592" s="224"/>
      <c r="S592" s="225"/>
      <c r="T592" s="226">
        <f t="shared" si="83"/>
        <v>3.7037037037037035E-2</v>
      </c>
      <c r="U592" s="227"/>
      <c r="V592" s="228" t="str">
        <f t="shared" si="84"/>
        <v>0</v>
      </c>
      <c r="W592" s="509"/>
      <c r="X592" s="229">
        <f t="shared" si="85"/>
        <v>0</v>
      </c>
    </row>
    <row r="593" spans="1:24" ht="18.75" customHeight="1">
      <c r="A593" s="515"/>
      <c r="B593" s="506"/>
      <c r="C593" s="216"/>
      <c r="D593" s="216" t="s">
        <v>767</v>
      </c>
      <c r="E593" s="217">
        <v>20</v>
      </c>
      <c r="F593" s="218">
        <f t="shared" si="79"/>
        <v>4</v>
      </c>
      <c r="G593" s="219">
        <f t="shared" si="80"/>
        <v>11.111111111111111</v>
      </c>
      <c r="H593" s="219">
        <f t="shared" si="81"/>
        <v>3.7037037037037034E-3</v>
      </c>
      <c r="I593" s="217"/>
      <c r="J593" s="220"/>
      <c r="K593" s="220"/>
      <c r="L593" s="221"/>
      <c r="M593" s="222">
        <f t="shared" si="82"/>
        <v>0</v>
      </c>
      <c r="N593" s="223"/>
      <c r="O593" s="224"/>
      <c r="P593" s="224"/>
      <c r="Q593" s="224"/>
      <c r="R593" s="224"/>
      <c r="S593" s="225"/>
      <c r="T593" s="226">
        <f t="shared" si="83"/>
        <v>7.4074074074074068E-3</v>
      </c>
      <c r="U593" s="227"/>
      <c r="V593" s="228" t="str">
        <f t="shared" si="84"/>
        <v>0</v>
      </c>
      <c r="W593" s="509"/>
      <c r="X593" s="229">
        <f t="shared" si="85"/>
        <v>0</v>
      </c>
    </row>
    <row r="594" spans="1:24" ht="18.75" customHeight="1">
      <c r="A594" s="515"/>
      <c r="B594" s="506"/>
      <c r="C594" s="216"/>
      <c r="D594" s="216" t="s">
        <v>768</v>
      </c>
      <c r="E594" s="217">
        <v>70</v>
      </c>
      <c r="F594" s="218">
        <f t="shared" si="79"/>
        <v>14</v>
      </c>
      <c r="G594" s="219">
        <f t="shared" si="80"/>
        <v>38.888888888888886</v>
      </c>
      <c r="H594" s="219">
        <f t="shared" si="81"/>
        <v>1.2962962962962963E-2</v>
      </c>
      <c r="I594" s="217"/>
      <c r="J594" s="220"/>
      <c r="K594" s="220"/>
      <c r="L594" s="221"/>
      <c r="M594" s="222">
        <f t="shared" si="82"/>
        <v>0</v>
      </c>
      <c r="N594" s="223"/>
      <c r="O594" s="224"/>
      <c r="P594" s="224"/>
      <c r="Q594" s="224"/>
      <c r="R594" s="224"/>
      <c r="S594" s="225"/>
      <c r="T594" s="226">
        <f t="shared" si="83"/>
        <v>2.5925925925925925E-2</v>
      </c>
      <c r="U594" s="227"/>
      <c r="V594" s="228" t="str">
        <f t="shared" si="84"/>
        <v>0</v>
      </c>
      <c r="W594" s="509"/>
      <c r="X594" s="229">
        <f t="shared" si="85"/>
        <v>0</v>
      </c>
    </row>
    <row r="595" spans="1:24" ht="18.75" customHeight="1">
      <c r="A595" s="515"/>
      <c r="B595" s="506"/>
      <c r="C595" s="216"/>
      <c r="D595" s="216" t="s">
        <v>769</v>
      </c>
      <c r="E595" s="217">
        <v>20</v>
      </c>
      <c r="F595" s="218">
        <f t="shared" si="79"/>
        <v>4</v>
      </c>
      <c r="G595" s="219">
        <f t="shared" si="80"/>
        <v>11.111111111111111</v>
      </c>
      <c r="H595" s="219">
        <f t="shared" si="81"/>
        <v>3.7037037037037034E-3</v>
      </c>
      <c r="I595" s="217"/>
      <c r="J595" s="220"/>
      <c r="K595" s="220"/>
      <c r="L595" s="221"/>
      <c r="M595" s="222">
        <f t="shared" si="82"/>
        <v>0</v>
      </c>
      <c r="N595" s="223"/>
      <c r="O595" s="224"/>
      <c r="P595" s="224"/>
      <c r="Q595" s="224"/>
      <c r="R595" s="224"/>
      <c r="S595" s="225"/>
      <c r="T595" s="226">
        <f t="shared" si="83"/>
        <v>7.4074074074074068E-3</v>
      </c>
      <c r="U595" s="227"/>
      <c r="V595" s="228" t="str">
        <f t="shared" si="84"/>
        <v>0</v>
      </c>
      <c r="W595" s="509"/>
      <c r="X595" s="229">
        <f t="shared" si="85"/>
        <v>0</v>
      </c>
    </row>
    <row r="596" spans="1:24" ht="18.75" customHeight="1">
      <c r="A596" s="515"/>
      <c r="B596" s="506"/>
      <c r="C596" s="216"/>
      <c r="D596" s="216" t="s">
        <v>770</v>
      </c>
      <c r="E596" s="217">
        <v>10</v>
      </c>
      <c r="F596" s="218">
        <f t="shared" si="79"/>
        <v>2</v>
      </c>
      <c r="G596" s="219">
        <f t="shared" si="80"/>
        <v>5.5555555555555554</v>
      </c>
      <c r="H596" s="219">
        <f t="shared" si="81"/>
        <v>1.8518518518518517E-3</v>
      </c>
      <c r="I596" s="217"/>
      <c r="J596" s="220"/>
      <c r="K596" s="220"/>
      <c r="L596" s="221"/>
      <c r="M596" s="222">
        <f t="shared" si="82"/>
        <v>0</v>
      </c>
      <c r="N596" s="223"/>
      <c r="O596" s="224"/>
      <c r="P596" s="224"/>
      <c r="Q596" s="224"/>
      <c r="R596" s="224"/>
      <c r="S596" s="225"/>
      <c r="T596" s="226">
        <f t="shared" si="83"/>
        <v>3.7037037037037034E-3</v>
      </c>
      <c r="U596" s="227"/>
      <c r="V596" s="228" t="str">
        <f t="shared" si="84"/>
        <v>0</v>
      </c>
      <c r="W596" s="509"/>
      <c r="X596" s="229">
        <f t="shared" si="85"/>
        <v>0</v>
      </c>
    </row>
    <row r="597" spans="1:24" ht="18.75" customHeight="1">
      <c r="A597" s="515"/>
      <c r="B597" s="506"/>
      <c r="C597" s="216"/>
      <c r="D597" s="216" t="s">
        <v>771</v>
      </c>
      <c r="E597" s="217">
        <v>20</v>
      </c>
      <c r="F597" s="218">
        <f t="shared" si="79"/>
        <v>4</v>
      </c>
      <c r="G597" s="219">
        <f t="shared" si="80"/>
        <v>11.111111111111111</v>
      </c>
      <c r="H597" s="219">
        <f t="shared" si="81"/>
        <v>3.7037037037037034E-3</v>
      </c>
      <c r="I597" s="217"/>
      <c r="J597" s="220"/>
      <c r="K597" s="220"/>
      <c r="L597" s="221"/>
      <c r="M597" s="222">
        <f t="shared" si="82"/>
        <v>0</v>
      </c>
      <c r="N597" s="223"/>
      <c r="O597" s="224"/>
      <c r="P597" s="224"/>
      <c r="Q597" s="224"/>
      <c r="R597" s="224"/>
      <c r="S597" s="225"/>
      <c r="T597" s="226">
        <f t="shared" si="83"/>
        <v>7.4074074074074068E-3</v>
      </c>
      <c r="U597" s="227"/>
      <c r="V597" s="228" t="str">
        <f t="shared" si="84"/>
        <v>0</v>
      </c>
      <c r="W597" s="509"/>
      <c r="X597" s="229">
        <f t="shared" si="85"/>
        <v>0</v>
      </c>
    </row>
    <row r="598" spans="1:24" ht="18.75" customHeight="1">
      <c r="A598" s="515"/>
      <c r="B598" s="506"/>
      <c r="C598" s="216"/>
      <c r="D598" s="216" t="s">
        <v>357</v>
      </c>
      <c r="E598" s="217">
        <v>10</v>
      </c>
      <c r="F598" s="218">
        <f t="shared" si="79"/>
        <v>2</v>
      </c>
      <c r="G598" s="219">
        <f t="shared" si="80"/>
        <v>5.5555555555555554</v>
      </c>
      <c r="H598" s="219">
        <f t="shared" si="81"/>
        <v>1.8518518518518517E-3</v>
      </c>
      <c r="I598" s="217"/>
      <c r="J598" s="220"/>
      <c r="K598" s="220"/>
      <c r="L598" s="221"/>
      <c r="M598" s="222">
        <f t="shared" si="82"/>
        <v>0</v>
      </c>
      <c r="N598" s="223"/>
      <c r="O598" s="224"/>
      <c r="P598" s="224"/>
      <c r="Q598" s="224"/>
      <c r="R598" s="224"/>
      <c r="S598" s="225"/>
      <c r="T598" s="226">
        <f t="shared" si="83"/>
        <v>3.7037037037037034E-3</v>
      </c>
      <c r="U598" s="227"/>
      <c r="V598" s="228" t="str">
        <f t="shared" si="84"/>
        <v>0</v>
      </c>
      <c r="W598" s="509"/>
      <c r="X598" s="229">
        <f t="shared" si="85"/>
        <v>0</v>
      </c>
    </row>
    <row r="599" spans="1:24" ht="18.75" customHeight="1">
      <c r="A599" s="515"/>
      <c r="B599" s="506"/>
      <c r="C599" s="216"/>
      <c r="D599" s="216" t="s">
        <v>772</v>
      </c>
      <c r="E599" s="217">
        <v>70</v>
      </c>
      <c r="F599" s="218">
        <f t="shared" si="79"/>
        <v>14</v>
      </c>
      <c r="G599" s="219">
        <f t="shared" si="80"/>
        <v>38.888888888888886</v>
      </c>
      <c r="H599" s="219">
        <f t="shared" si="81"/>
        <v>1.2962962962962963E-2</v>
      </c>
      <c r="I599" s="217"/>
      <c r="J599" s="220"/>
      <c r="K599" s="220"/>
      <c r="L599" s="221"/>
      <c r="M599" s="222">
        <f t="shared" si="82"/>
        <v>0</v>
      </c>
      <c r="N599" s="223"/>
      <c r="O599" s="224"/>
      <c r="P599" s="224"/>
      <c r="Q599" s="224"/>
      <c r="R599" s="224"/>
      <c r="S599" s="225"/>
      <c r="T599" s="226">
        <f t="shared" si="83"/>
        <v>2.5925925925925925E-2</v>
      </c>
      <c r="U599" s="227"/>
      <c r="V599" s="228" t="str">
        <f t="shared" si="84"/>
        <v>0</v>
      </c>
      <c r="W599" s="509"/>
      <c r="X599" s="229">
        <f t="shared" si="85"/>
        <v>0</v>
      </c>
    </row>
    <row r="600" spans="1:24" ht="18.75" customHeight="1">
      <c r="A600" s="515"/>
      <c r="B600" s="506"/>
      <c r="C600" s="216"/>
      <c r="D600" s="216" t="s">
        <v>773</v>
      </c>
      <c r="E600" s="217">
        <v>20</v>
      </c>
      <c r="F600" s="218">
        <f t="shared" si="79"/>
        <v>4</v>
      </c>
      <c r="G600" s="219">
        <f t="shared" si="80"/>
        <v>11.111111111111111</v>
      </c>
      <c r="H600" s="219">
        <f t="shared" si="81"/>
        <v>3.7037037037037034E-3</v>
      </c>
      <c r="I600" s="217"/>
      <c r="J600" s="220"/>
      <c r="K600" s="220"/>
      <c r="L600" s="221"/>
      <c r="M600" s="222">
        <f t="shared" si="82"/>
        <v>0</v>
      </c>
      <c r="N600" s="223"/>
      <c r="O600" s="224"/>
      <c r="P600" s="224"/>
      <c r="Q600" s="224"/>
      <c r="R600" s="224"/>
      <c r="S600" s="225"/>
      <c r="T600" s="226">
        <f t="shared" si="83"/>
        <v>7.4074074074074068E-3</v>
      </c>
      <c r="U600" s="227"/>
      <c r="V600" s="228" t="str">
        <f t="shared" si="84"/>
        <v>0</v>
      </c>
      <c r="W600" s="509"/>
      <c r="X600" s="229">
        <f t="shared" si="85"/>
        <v>0</v>
      </c>
    </row>
    <row r="601" spans="1:24" ht="18.75" customHeight="1">
      <c r="A601" s="515"/>
      <c r="B601" s="506"/>
      <c r="C601" s="216"/>
      <c r="D601" s="216" t="s">
        <v>774</v>
      </c>
      <c r="E601" s="217">
        <v>110</v>
      </c>
      <c r="F601" s="218">
        <f t="shared" si="79"/>
        <v>22</v>
      </c>
      <c r="G601" s="219">
        <f t="shared" si="80"/>
        <v>61.111111111111107</v>
      </c>
      <c r="H601" s="219">
        <f t="shared" si="81"/>
        <v>2.0370370370370369E-2</v>
      </c>
      <c r="I601" s="217"/>
      <c r="J601" s="220"/>
      <c r="K601" s="220"/>
      <c r="L601" s="221"/>
      <c r="M601" s="222">
        <f t="shared" si="82"/>
        <v>0</v>
      </c>
      <c r="N601" s="223"/>
      <c r="O601" s="224"/>
      <c r="P601" s="224"/>
      <c r="Q601" s="224"/>
      <c r="R601" s="224"/>
      <c r="S601" s="225"/>
      <c r="T601" s="226">
        <f t="shared" si="83"/>
        <v>4.0740740740740737E-2</v>
      </c>
      <c r="U601" s="227"/>
      <c r="V601" s="228" t="str">
        <f t="shared" si="84"/>
        <v>0</v>
      </c>
      <c r="W601" s="509"/>
      <c r="X601" s="229">
        <f t="shared" si="85"/>
        <v>0</v>
      </c>
    </row>
    <row r="602" spans="1:24" ht="18.75" customHeight="1">
      <c r="A602" s="515"/>
      <c r="B602" s="506"/>
      <c r="C602" s="216"/>
      <c r="D602" s="216" t="s">
        <v>289</v>
      </c>
      <c r="E602" s="217">
        <v>20</v>
      </c>
      <c r="F602" s="218">
        <f t="shared" si="79"/>
        <v>4</v>
      </c>
      <c r="G602" s="219">
        <f t="shared" si="80"/>
        <v>11.111111111111111</v>
      </c>
      <c r="H602" s="219">
        <f t="shared" si="81"/>
        <v>3.7037037037037034E-3</v>
      </c>
      <c r="I602" s="217"/>
      <c r="J602" s="220"/>
      <c r="K602" s="220"/>
      <c r="L602" s="221"/>
      <c r="M602" s="222">
        <f t="shared" si="82"/>
        <v>0</v>
      </c>
      <c r="N602" s="223"/>
      <c r="O602" s="224"/>
      <c r="P602" s="224"/>
      <c r="Q602" s="224"/>
      <c r="R602" s="224"/>
      <c r="S602" s="225"/>
      <c r="T602" s="226">
        <f t="shared" si="83"/>
        <v>7.4074074074074068E-3</v>
      </c>
      <c r="U602" s="227"/>
      <c r="V602" s="228" t="str">
        <f t="shared" si="84"/>
        <v>0</v>
      </c>
      <c r="W602" s="509"/>
      <c r="X602" s="229">
        <f t="shared" si="85"/>
        <v>0</v>
      </c>
    </row>
    <row r="603" spans="1:24" ht="18.75" customHeight="1">
      <c r="A603" s="515"/>
      <c r="B603" s="506"/>
      <c r="C603" s="216"/>
      <c r="D603" s="216" t="s">
        <v>744</v>
      </c>
      <c r="E603" s="217">
        <v>10</v>
      </c>
      <c r="F603" s="218">
        <f t="shared" si="79"/>
        <v>2</v>
      </c>
      <c r="G603" s="219">
        <f t="shared" si="80"/>
        <v>5.5555555555555554</v>
      </c>
      <c r="H603" s="219">
        <f t="shared" si="81"/>
        <v>1.8518518518518517E-3</v>
      </c>
      <c r="I603" s="217"/>
      <c r="J603" s="220"/>
      <c r="K603" s="220"/>
      <c r="L603" s="221"/>
      <c r="M603" s="222">
        <f t="shared" si="82"/>
        <v>0</v>
      </c>
      <c r="N603" s="223"/>
      <c r="O603" s="224"/>
      <c r="P603" s="224"/>
      <c r="Q603" s="224"/>
      <c r="R603" s="224"/>
      <c r="S603" s="225"/>
      <c r="T603" s="226">
        <f t="shared" si="83"/>
        <v>3.7037037037037034E-3</v>
      </c>
      <c r="U603" s="227"/>
      <c r="V603" s="228" t="str">
        <f t="shared" si="84"/>
        <v>0</v>
      </c>
      <c r="W603" s="509"/>
      <c r="X603" s="229">
        <f t="shared" si="85"/>
        <v>0</v>
      </c>
    </row>
    <row r="604" spans="1:24" ht="18.75" customHeight="1">
      <c r="A604" s="515"/>
      <c r="B604" s="506"/>
      <c r="C604" s="216"/>
      <c r="D604" s="216" t="s">
        <v>775</v>
      </c>
      <c r="E604" s="217">
        <v>30</v>
      </c>
      <c r="F604" s="218">
        <f t="shared" si="79"/>
        <v>6</v>
      </c>
      <c r="G604" s="219">
        <f t="shared" si="80"/>
        <v>16.666666666666668</v>
      </c>
      <c r="H604" s="219">
        <f t="shared" si="81"/>
        <v>5.5555555555555558E-3</v>
      </c>
      <c r="I604" s="217"/>
      <c r="J604" s="220"/>
      <c r="K604" s="220"/>
      <c r="L604" s="221"/>
      <c r="M604" s="222">
        <f t="shared" si="82"/>
        <v>0</v>
      </c>
      <c r="N604" s="223"/>
      <c r="O604" s="224"/>
      <c r="P604" s="224"/>
      <c r="Q604" s="224"/>
      <c r="R604" s="224"/>
      <c r="S604" s="225"/>
      <c r="T604" s="226">
        <f t="shared" si="83"/>
        <v>1.1111111111111112E-2</v>
      </c>
      <c r="U604" s="227"/>
      <c r="V604" s="228" t="str">
        <f t="shared" si="84"/>
        <v>0</v>
      </c>
      <c r="W604" s="509"/>
      <c r="X604" s="229">
        <f t="shared" si="85"/>
        <v>0</v>
      </c>
    </row>
    <row r="605" spans="1:24" ht="18.75" customHeight="1">
      <c r="A605" s="515"/>
      <c r="B605" s="506"/>
      <c r="C605" s="216"/>
      <c r="D605" s="216" t="s">
        <v>651</v>
      </c>
      <c r="E605" s="217">
        <v>20</v>
      </c>
      <c r="F605" s="218">
        <f t="shared" si="79"/>
        <v>4</v>
      </c>
      <c r="G605" s="219">
        <f t="shared" si="80"/>
        <v>11.111111111111111</v>
      </c>
      <c r="H605" s="219">
        <f t="shared" si="81"/>
        <v>3.7037037037037034E-3</v>
      </c>
      <c r="I605" s="217"/>
      <c r="J605" s="220"/>
      <c r="K605" s="220"/>
      <c r="L605" s="221"/>
      <c r="M605" s="222">
        <f t="shared" si="82"/>
        <v>0</v>
      </c>
      <c r="N605" s="223"/>
      <c r="O605" s="224"/>
      <c r="P605" s="224"/>
      <c r="Q605" s="224"/>
      <c r="R605" s="224"/>
      <c r="S605" s="225"/>
      <c r="T605" s="226">
        <f t="shared" si="83"/>
        <v>7.4074074074074068E-3</v>
      </c>
      <c r="U605" s="227"/>
      <c r="V605" s="228" t="str">
        <f t="shared" si="84"/>
        <v>0</v>
      </c>
      <c r="W605" s="509"/>
      <c r="X605" s="229">
        <f t="shared" si="85"/>
        <v>0</v>
      </c>
    </row>
    <row r="606" spans="1:24" ht="18.75" customHeight="1">
      <c r="A606" s="515"/>
      <c r="B606" s="506"/>
      <c r="C606" s="216"/>
      <c r="D606" s="216" t="s">
        <v>776</v>
      </c>
      <c r="E606" s="217">
        <v>30</v>
      </c>
      <c r="F606" s="218">
        <f t="shared" si="79"/>
        <v>6</v>
      </c>
      <c r="G606" s="219">
        <f t="shared" si="80"/>
        <v>16.666666666666668</v>
      </c>
      <c r="H606" s="219">
        <f t="shared" si="81"/>
        <v>5.5555555555555558E-3</v>
      </c>
      <c r="I606" s="217"/>
      <c r="J606" s="220"/>
      <c r="K606" s="220"/>
      <c r="L606" s="221"/>
      <c r="M606" s="222">
        <f t="shared" si="82"/>
        <v>0</v>
      </c>
      <c r="N606" s="223"/>
      <c r="O606" s="224"/>
      <c r="P606" s="224"/>
      <c r="Q606" s="224"/>
      <c r="R606" s="224"/>
      <c r="S606" s="225"/>
      <c r="T606" s="226">
        <f t="shared" si="83"/>
        <v>1.1111111111111112E-2</v>
      </c>
      <c r="U606" s="227"/>
      <c r="V606" s="228" t="str">
        <f t="shared" si="84"/>
        <v>0</v>
      </c>
      <c r="W606" s="509"/>
      <c r="X606" s="229">
        <f t="shared" si="85"/>
        <v>0</v>
      </c>
    </row>
    <row r="607" spans="1:24" ht="18.75" customHeight="1">
      <c r="A607" s="515"/>
      <c r="B607" s="506"/>
      <c r="C607" s="216"/>
      <c r="D607" s="216" t="s">
        <v>777</v>
      </c>
      <c r="E607" s="217">
        <v>60</v>
      </c>
      <c r="F607" s="218">
        <f t="shared" si="79"/>
        <v>12</v>
      </c>
      <c r="G607" s="219">
        <f t="shared" si="80"/>
        <v>33.333333333333336</v>
      </c>
      <c r="H607" s="219">
        <f t="shared" si="81"/>
        <v>1.1111111111111112E-2</v>
      </c>
      <c r="I607" s="217"/>
      <c r="J607" s="220"/>
      <c r="K607" s="220"/>
      <c r="L607" s="221"/>
      <c r="M607" s="222">
        <f t="shared" si="82"/>
        <v>0</v>
      </c>
      <c r="N607" s="223"/>
      <c r="O607" s="224"/>
      <c r="P607" s="224"/>
      <c r="Q607" s="224"/>
      <c r="R607" s="224"/>
      <c r="S607" s="225"/>
      <c r="T607" s="226">
        <f t="shared" si="83"/>
        <v>2.2222222222222223E-2</v>
      </c>
      <c r="U607" s="227"/>
      <c r="V607" s="228" t="str">
        <f t="shared" si="84"/>
        <v>0</v>
      </c>
      <c r="W607" s="509"/>
      <c r="X607" s="229">
        <f t="shared" si="85"/>
        <v>0</v>
      </c>
    </row>
    <row r="608" spans="1:24" ht="18.75" customHeight="1">
      <c r="A608" s="515"/>
      <c r="B608" s="506"/>
      <c r="C608" s="216"/>
      <c r="D608" s="216" t="s">
        <v>778</v>
      </c>
      <c r="E608" s="217">
        <v>10</v>
      </c>
      <c r="F608" s="218">
        <f t="shared" si="79"/>
        <v>2</v>
      </c>
      <c r="G608" s="219">
        <f t="shared" si="80"/>
        <v>5.5555555555555554</v>
      </c>
      <c r="H608" s="219">
        <f t="shared" si="81"/>
        <v>1.8518518518518517E-3</v>
      </c>
      <c r="I608" s="217"/>
      <c r="J608" s="220"/>
      <c r="K608" s="220"/>
      <c r="L608" s="221"/>
      <c r="M608" s="222">
        <f t="shared" si="82"/>
        <v>0</v>
      </c>
      <c r="N608" s="223"/>
      <c r="O608" s="224"/>
      <c r="P608" s="224"/>
      <c r="Q608" s="224"/>
      <c r="R608" s="224"/>
      <c r="S608" s="225"/>
      <c r="T608" s="226">
        <f t="shared" si="83"/>
        <v>3.7037037037037034E-3</v>
      </c>
      <c r="U608" s="227"/>
      <c r="V608" s="228" t="str">
        <f t="shared" si="84"/>
        <v>0</v>
      </c>
      <c r="W608" s="509"/>
      <c r="X608" s="229">
        <f t="shared" si="85"/>
        <v>0</v>
      </c>
    </row>
    <row r="609" spans="1:24" ht="18.75" customHeight="1">
      <c r="A609" s="515"/>
      <c r="B609" s="506"/>
      <c r="C609" s="216"/>
      <c r="D609" s="216" t="s">
        <v>779</v>
      </c>
      <c r="E609" s="217">
        <v>20</v>
      </c>
      <c r="F609" s="218">
        <f t="shared" si="79"/>
        <v>4</v>
      </c>
      <c r="G609" s="219">
        <f t="shared" si="80"/>
        <v>11.111111111111111</v>
      </c>
      <c r="H609" s="219">
        <f t="shared" si="81"/>
        <v>3.7037037037037034E-3</v>
      </c>
      <c r="I609" s="217"/>
      <c r="J609" s="220"/>
      <c r="K609" s="220"/>
      <c r="L609" s="221"/>
      <c r="M609" s="222">
        <f t="shared" si="82"/>
        <v>0</v>
      </c>
      <c r="N609" s="223"/>
      <c r="O609" s="224"/>
      <c r="P609" s="224"/>
      <c r="Q609" s="224"/>
      <c r="R609" s="224"/>
      <c r="S609" s="225"/>
      <c r="T609" s="226">
        <f t="shared" si="83"/>
        <v>7.4074074074074068E-3</v>
      </c>
      <c r="U609" s="227"/>
      <c r="V609" s="228" t="str">
        <f t="shared" si="84"/>
        <v>0</v>
      </c>
      <c r="W609" s="509"/>
      <c r="X609" s="229">
        <f t="shared" si="85"/>
        <v>0</v>
      </c>
    </row>
    <row r="610" spans="1:24" ht="18.75" customHeight="1">
      <c r="A610" s="515"/>
      <c r="B610" s="506"/>
      <c r="C610" s="216"/>
      <c r="D610" s="216" t="s">
        <v>780</v>
      </c>
      <c r="E610" s="217">
        <v>50</v>
      </c>
      <c r="F610" s="218">
        <f t="shared" si="79"/>
        <v>10</v>
      </c>
      <c r="G610" s="219">
        <f t="shared" si="80"/>
        <v>27.777777777777779</v>
      </c>
      <c r="H610" s="219">
        <f t="shared" si="81"/>
        <v>9.2592592592592587E-3</v>
      </c>
      <c r="I610" s="217"/>
      <c r="J610" s="220"/>
      <c r="K610" s="220"/>
      <c r="L610" s="221"/>
      <c r="M610" s="222">
        <f t="shared" si="82"/>
        <v>0</v>
      </c>
      <c r="N610" s="223"/>
      <c r="O610" s="224"/>
      <c r="P610" s="224"/>
      <c r="Q610" s="224"/>
      <c r="R610" s="224"/>
      <c r="S610" s="225"/>
      <c r="T610" s="226">
        <f t="shared" si="83"/>
        <v>1.8518518518518517E-2</v>
      </c>
      <c r="U610" s="227"/>
      <c r="V610" s="228" t="str">
        <f t="shared" si="84"/>
        <v>0</v>
      </c>
      <c r="W610" s="509"/>
      <c r="X610" s="229">
        <f t="shared" si="85"/>
        <v>0</v>
      </c>
    </row>
    <row r="611" spans="1:24" ht="18.75" customHeight="1">
      <c r="A611" s="515"/>
      <c r="B611" s="506"/>
      <c r="C611" s="216"/>
      <c r="D611" s="216" t="s">
        <v>781</v>
      </c>
      <c r="E611" s="217">
        <v>150</v>
      </c>
      <c r="F611" s="218">
        <f t="shared" si="79"/>
        <v>30</v>
      </c>
      <c r="G611" s="219">
        <f t="shared" si="80"/>
        <v>83.333333333333329</v>
      </c>
      <c r="H611" s="219">
        <f t="shared" si="81"/>
        <v>2.7777777777777776E-2</v>
      </c>
      <c r="I611" s="217"/>
      <c r="J611" s="220"/>
      <c r="K611" s="220"/>
      <c r="L611" s="221"/>
      <c r="M611" s="222">
        <f t="shared" si="82"/>
        <v>0</v>
      </c>
      <c r="N611" s="223"/>
      <c r="O611" s="224"/>
      <c r="P611" s="224"/>
      <c r="Q611" s="224"/>
      <c r="R611" s="224"/>
      <c r="S611" s="225"/>
      <c r="T611" s="226">
        <f t="shared" si="83"/>
        <v>5.5555555555555552E-2</v>
      </c>
      <c r="U611" s="227"/>
      <c r="V611" s="228" t="str">
        <f t="shared" si="84"/>
        <v>0</v>
      </c>
      <c r="W611" s="509"/>
      <c r="X611" s="229">
        <f t="shared" si="85"/>
        <v>0</v>
      </c>
    </row>
    <row r="612" spans="1:24" ht="18.75" customHeight="1">
      <c r="A612" s="515"/>
      <c r="B612" s="506"/>
      <c r="C612" s="216"/>
      <c r="D612" s="216"/>
      <c r="E612" s="217"/>
      <c r="F612" s="218">
        <f t="shared" si="79"/>
        <v>0</v>
      </c>
      <c r="G612" s="219">
        <f t="shared" si="80"/>
        <v>0</v>
      </c>
      <c r="H612" s="219">
        <f t="shared" si="81"/>
        <v>0</v>
      </c>
      <c r="I612" s="217"/>
      <c r="J612" s="220"/>
      <c r="K612" s="220"/>
      <c r="L612" s="221"/>
      <c r="M612" s="222">
        <f t="shared" si="82"/>
        <v>0</v>
      </c>
      <c r="N612" s="223"/>
      <c r="O612" s="224"/>
      <c r="P612" s="224"/>
      <c r="Q612" s="224"/>
      <c r="R612" s="224"/>
      <c r="S612" s="225"/>
      <c r="T612" s="226">
        <f t="shared" si="83"/>
        <v>0</v>
      </c>
      <c r="U612" s="227"/>
      <c r="V612" s="228" t="str">
        <f t="shared" si="84"/>
        <v>0</v>
      </c>
      <c r="W612" s="509"/>
      <c r="X612" s="229">
        <f t="shared" si="85"/>
        <v>0</v>
      </c>
    </row>
    <row r="613" spans="1:24" ht="18.75" customHeight="1">
      <c r="A613" s="516"/>
      <c r="B613" s="507"/>
      <c r="C613" s="216"/>
      <c r="D613" s="216"/>
      <c r="E613" s="217"/>
      <c r="F613" s="218">
        <f t="shared" si="79"/>
        <v>0</v>
      </c>
      <c r="G613" s="219">
        <f>E613/$G$15</f>
        <v>0</v>
      </c>
      <c r="H613" s="219">
        <f>G613/$H$15</f>
        <v>0</v>
      </c>
      <c r="I613" s="217"/>
      <c r="J613" s="220"/>
      <c r="K613" s="220"/>
      <c r="L613" s="232"/>
      <c r="M613" s="222">
        <f>L613/$M$15</f>
        <v>0</v>
      </c>
      <c r="N613" s="231"/>
      <c r="O613" s="231"/>
      <c r="P613" s="231"/>
      <c r="Q613" s="231"/>
      <c r="R613" s="231"/>
      <c r="S613" s="225"/>
      <c r="T613" s="226">
        <f>G613/$T$15</f>
        <v>0</v>
      </c>
      <c r="U613" s="227"/>
      <c r="V613" s="228" t="str">
        <f>IF(U613&lt;1,"0",IF(U613&lt;5,"2",IF(U613&gt;=5,"6")))</f>
        <v>0</v>
      </c>
      <c r="W613" s="510"/>
      <c r="X613" s="229">
        <f t="shared" si="85"/>
        <v>0</v>
      </c>
    </row>
    <row r="614" spans="1:24">
      <c r="A614" s="233"/>
      <c r="B614" s="234" t="s">
        <v>111</v>
      </c>
      <c r="C614" s="235"/>
      <c r="D614" s="236">
        <f>COUNTA(D582:D613)</f>
        <v>30</v>
      </c>
      <c r="E614" s="236">
        <f>SUM(E582:E613)</f>
        <v>2861</v>
      </c>
      <c r="F614" s="236">
        <f>SUM(F582:F613)</f>
        <v>572.20000000000005</v>
      </c>
      <c r="G614" s="236">
        <f>SUM(G582:G613)</f>
        <v>1589.4444444444448</v>
      </c>
      <c r="H614" s="236">
        <f>MROUND(SUM(H582:H613),1)</f>
        <v>1</v>
      </c>
      <c r="I614" s="236">
        <f>COUNTA(I582:I613)</f>
        <v>1</v>
      </c>
      <c r="J614" s="236">
        <f>COUNTA(J582:J613)</f>
        <v>1</v>
      </c>
      <c r="K614" s="236">
        <f>COUNTA(K582:K613)</f>
        <v>0</v>
      </c>
      <c r="L614" s="236">
        <f>SUM(L582:L613)</f>
        <v>1589.4444444444448</v>
      </c>
      <c r="M614" s="236">
        <f>SUM(M582:M613)</f>
        <v>31.788888888888895</v>
      </c>
      <c r="N614" s="237"/>
      <c r="O614" s="238">
        <f>COUNTIF(O582:O613, "YES")</f>
        <v>0</v>
      </c>
      <c r="P614" s="237"/>
      <c r="Q614" s="237"/>
      <c r="R614" s="237"/>
      <c r="S614" s="237"/>
      <c r="T614" s="236">
        <f>SUM(T582:T613)</f>
        <v>1.0596296296296295</v>
      </c>
      <c r="U614" s="236">
        <f>SUM(U582:U613)</f>
        <v>1.0596296296296295</v>
      </c>
      <c r="V614" s="236">
        <f t="array" ref="V614">SUM(ABS(V582:V613))</f>
        <v>2</v>
      </c>
      <c r="W614" s="238" t="str">
        <f>IF(W582&lt;0.2, "0", IF(W582&lt;=2, "2", IF(W582&gt;2, ROUND(W582,0))))</f>
        <v>2</v>
      </c>
      <c r="X614" s="236">
        <f>SUM(X582:X613)</f>
        <v>1</v>
      </c>
    </row>
    <row r="615" spans="1:24" ht="18.75" customHeight="1">
      <c r="A615" s="502">
        <v>13</v>
      </c>
      <c r="B615" s="505" t="s">
        <v>782</v>
      </c>
      <c r="C615" s="216"/>
      <c r="D615" s="216" t="s">
        <v>783</v>
      </c>
      <c r="E615" s="217">
        <v>1000</v>
      </c>
      <c r="F615" s="218">
        <f t="shared" ref="F615:F678" si="86">E615/$F$15</f>
        <v>200</v>
      </c>
      <c r="G615" s="219">
        <f t="shared" ref="G615:G678" si="87">E615/$G$15</f>
        <v>555.55555555555554</v>
      </c>
      <c r="H615" s="219">
        <f t="shared" ref="H615:H678" si="88">G615/$H$15</f>
        <v>0.18518518518518517</v>
      </c>
      <c r="I615" s="217" t="s">
        <v>784</v>
      </c>
      <c r="J615" s="217" t="s">
        <v>784</v>
      </c>
      <c r="K615" s="220"/>
      <c r="L615" s="221">
        <f>SUM(G615:G644)</f>
        <v>3004.4444444444453</v>
      </c>
      <c r="M615" s="222">
        <f t="shared" ref="M615:M682" si="89">L615/$M$15</f>
        <v>60.088888888888903</v>
      </c>
      <c r="N615" s="223" t="s">
        <v>785</v>
      </c>
      <c r="O615" s="224" t="s">
        <v>12</v>
      </c>
      <c r="P615" s="224"/>
      <c r="Q615" s="224" t="s">
        <v>514</v>
      </c>
      <c r="R615" s="224"/>
      <c r="S615" s="225"/>
      <c r="T615" s="226">
        <f t="shared" ref="T615:T678" si="90">G615/$T$15</f>
        <v>0.37037037037037035</v>
      </c>
      <c r="U615" s="227">
        <f>SUM(T615:T644)</f>
        <v>2.0029629629629633</v>
      </c>
      <c r="V615" s="228" t="str">
        <f t="shared" ref="V615:V678" si="91">IF(U615&lt;1,"0",IF(U615&lt;5,"2",IF(U615&gt;=5,"6")))</f>
        <v>2</v>
      </c>
      <c r="W615" s="508">
        <f>J684/$W$15</f>
        <v>0.66666666666666663</v>
      </c>
      <c r="X615" s="229">
        <f t="shared" ref="X615:X678" si="92">V615/2</f>
        <v>1</v>
      </c>
    </row>
    <row r="616" spans="1:24" ht="18.75" customHeight="1">
      <c r="A616" s="503"/>
      <c r="B616" s="506"/>
      <c r="C616" s="216"/>
      <c r="D616" s="216" t="s">
        <v>786</v>
      </c>
      <c r="E616" s="217">
        <v>100</v>
      </c>
      <c r="F616" s="218">
        <f t="shared" si="86"/>
        <v>20</v>
      </c>
      <c r="G616" s="219">
        <f t="shared" si="87"/>
        <v>55.555555555555557</v>
      </c>
      <c r="H616" s="219">
        <f t="shared" si="88"/>
        <v>1.8518518518518517E-2</v>
      </c>
      <c r="I616" s="217"/>
      <c r="J616" s="220"/>
      <c r="K616" s="220"/>
      <c r="L616" s="221"/>
      <c r="M616" s="222">
        <f t="shared" si="89"/>
        <v>0</v>
      </c>
      <c r="N616" s="223"/>
      <c r="O616" s="224"/>
      <c r="P616" s="224"/>
      <c r="Q616" s="224"/>
      <c r="R616" s="224"/>
      <c r="S616" s="225"/>
      <c r="T616" s="226">
        <f t="shared" si="90"/>
        <v>3.7037037037037035E-2</v>
      </c>
      <c r="U616" s="227"/>
      <c r="V616" s="228" t="str">
        <f t="shared" si="91"/>
        <v>0</v>
      </c>
      <c r="W616" s="509"/>
      <c r="X616" s="229">
        <f t="shared" si="92"/>
        <v>0</v>
      </c>
    </row>
    <row r="617" spans="1:24" ht="18.75" customHeight="1">
      <c r="A617" s="503"/>
      <c r="B617" s="506"/>
      <c r="C617" s="216"/>
      <c r="D617" s="216" t="s">
        <v>787</v>
      </c>
      <c r="E617" s="217">
        <v>100</v>
      </c>
      <c r="F617" s="218">
        <f t="shared" si="86"/>
        <v>20</v>
      </c>
      <c r="G617" s="219">
        <f t="shared" si="87"/>
        <v>55.555555555555557</v>
      </c>
      <c r="H617" s="219">
        <f t="shared" si="88"/>
        <v>1.8518518518518517E-2</v>
      </c>
      <c r="I617" s="217"/>
      <c r="J617" s="220"/>
      <c r="K617" s="220"/>
      <c r="L617" s="221"/>
      <c r="M617" s="222">
        <f t="shared" si="89"/>
        <v>0</v>
      </c>
      <c r="N617" s="223"/>
      <c r="O617" s="224"/>
      <c r="P617" s="224"/>
      <c r="Q617" s="224"/>
      <c r="R617" s="224"/>
      <c r="S617" s="225"/>
      <c r="T617" s="226">
        <f t="shared" si="90"/>
        <v>3.7037037037037035E-2</v>
      </c>
      <c r="U617" s="227"/>
      <c r="V617" s="228" t="str">
        <f t="shared" si="91"/>
        <v>0</v>
      </c>
      <c r="W617" s="509"/>
      <c r="X617" s="229">
        <f t="shared" si="92"/>
        <v>0</v>
      </c>
    </row>
    <row r="618" spans="1:24" ht="18.75" customHeight="1">
      <c r="A618" s="503"/>
      <c r="B618" s="506"/>
      <c r="C618" s="216"/>
      <c r="D618" s="216" t="s">
        <v>788</v>
      </c>
      <c r="E618" s="217">
        <v>250</v>
      </c>
      <c r="F618" s="218">
        <f t="shared" si="86"/>
        <v>50</v>
      </c>
      <c r="G618" s="219">
        <f t="shared" si="87"/>
        <v>138.88888888888889</v>
      </c>
      <c r="H618" s="219">
        <f t="shared" si="88"/>
        <v>4.6296296296296294E-2</v>
      </c>
      <c r="I618" s="217"/>
      <c r="J618" s="220"/>
      <c r="K618" s="220"/>
      <c r="L618" s="221"/>
      <c r="M618" s="222">
        <f t="shared" si="89"/>
        <v>0</v>
      </c>
      <c r="N618" s="223"/>
      <c r="O618" s="224"/>
      <c r="P618" s="224"/>
      <c r="Q618" s="224"/>
      <c r="R618" s="224"/>
      <c r="S618" s="225"/>
      <c r="T618" s="226">
        <f t="shared" si="90"/>
        <v>9.2592592592592587E-2</v>
      </c>
      <c r="U618" s="227"/>
      <c r="V618" s="228" t="str">
        <f t="shared" si="91"/>
        <v>0</v>
      </c>
      <c r="W618" s="509"/>
      <c r="X618" s="229">
        <f t="shared" si="92"/>
        <v>0</v>
      </c>
    </row>
    <row r="619" spans="1:24" ht="18.75" customHeight="1">
      <c r="A619" s="503"/>
      <c r="B619" s="506"/>
      <c r="C619" s="216"/>
      <c r="D619" s="216" t="s">
        <v>789</v>
      </c>
      <c r="E619" s="217">
        <v>400</v>
      </c>
      <c r="F619" s="218">
        <f t="shared" si="86"/>
        <v>80</v>
      </c>
      <c r="G619" s="219">
        <f t="shared" si="87"/>
        <v>222.22222222222223</v>
      </c>
      <c r="H619" s="219">
        <f t="shared" si="88"/>
        <v>7.407407407407407E-2</v>
      </c>
      <c r="I619" s="217"/>
      <c r="J619" s="220"/>
      <c r="K619" s="220"/>
      <c r="L619" s="221"/>
      <c r="M619" s="222">
        <f t="shared" si="89"/>
        <v>0</v>
      </c>
      <c r="N619" s="223"/>
      <c r="O619" s="224"/>
      <c r="P619" s="224"/>
      <c r="Q619" s="224"/>
      <c r="R619" s="224"/>
      <c r="S619" s="225"/>
      <c r="T619" s="226">
        <f t="shared" si="90"/>
        <v>0.14814814814814814</v>
      </c>
      <c r="U619" s="227"/>
      <c r="V619" s="228" t="str">
        <f t="shared" si="91"/>
        <v>0</v>
      </c>
      <c r="W619" s="509"/>
      <c r="X619" s="229">
        <f t="shared" si="92"/>
        <v>0</v>
      </c>
    </row>
    <row r="620" spans="1:24" ht="18.75" customHeight="1">
      <c r="A620" s="503"/>
      <c r="B620" s="506"/>
      <c r="C620" s="216"/>
      <c r="D620" s="216" t="s">
        <v>790</v>
      </c>
      <c r="E620" s="217">
        <v>350</v>
      </c>
      <c r="F620" s="218">
        <f t="shared" si="86"/>
        <v>70</v>
      </c>
      <c r="G620" s="219">
        <f t="shared" si="87"/>
        <v>194.44444444444443</v>
      </c>
      <c r="H620" s="219">
        <f t="shared" si="88"/>
        <v>6.4814814814814811E-2</v>
      </c>
      <c r="I620" s="217"/>
      <c r="J620" s="220"/>
      <c r="K620" s="220"/>
      <c r="L620" s="221"/>
      <c r="M620" s="222">
        <f t="shared" si="89"/>
        <v>0</v>
      </c>
      <c r="N620" s="223"/>
      <c r="O620" s="224"/>
      <c r="P620" s="224"/>
      <c r="Q620" s="224"/>
      <c r="R620" s="224"/>
      <c r="S620" s="225"/>
      <c r="T620" s="226">
        <f t="shared" si="90"/>
        <v>0.12962962962962962</v>
      </c>
      <c r="U620" s="227"/>
      <c r="V620" s="228" t="str">
        <f t="shared" si="91"/>
        <v>0</v>
      </c>
      <c r="W620" s="509"/>
      <c r="X620" s="229">
        <f t="shared" si="92"/>
        <v>0</v>
      </c>
    </row>
    <row r="621" spans="1:24" ht="18.75" customHeight="1">
      <c r="A621" s="503"/>
      <c r="B621" s="506"/>
      <c r="C621" s="216"/>
      <c r="D621" s="216" t="s">
        <v>791</v>
      </c>
      <c r="E621" s="217">
        <v>100</v>
      </c>
      <c r="F621" s="218">
        <f t="shared" si="86"/>
        <v>20</v>
      </c>
      <c r="G621" s="219">
        <f t="shared" si="87"/>
        <v>55.555555555555557</v>
      </c>
      <c r="H621" s="219">
        <f t="shared" si="88"/>
        <v>1.8518518518518517E-2</v>
      </c>
      <c r="I621" s="217"/>
      <c r="J621" s="220"/>
      <c r="K621" s="220"/>
      <c r="L621" s="221"/>
      <c r="M621" s="222">
        <f t="shared" si="89"/>
        <v>0</v>
      </c>
      <c r="N621" s="223"/>
      <c r="O621" s="224"/>
      <c r="P621" s="224"/>
      <c r="Q621" s="224"/>
      <c r="R621" s="224"/>
      <c r="S621" s="225"/>
      <c r="T621" s="226">
        <f t="shared" si="90"/>
        <v>3.7037037037037035E-2</v>
      </c>
      <c r="U621" s="227"/>
      <c r="V621" s="228" t="str">
        <f t="shared" si="91"/>
        <v>0</v>
      </c>
      <c r="W621" s="509"/>
      <c r="X621" s="229">
        <f t="shared" si="92"/>
        <v>0</v>
      </c>
    </row>
    <row r="622" spans="1:24" ht="18.75" customHeight="1">
      <c r="A622" s="503"/>
      <c r="B622" s="506"/>
      <c r="C622" s="216"/>
      <c r="D622" s="216" t="s">
        <v>792</v>
      </c>
      <c r="E622" s="217">
        <v>200</v>
      </c>
      <c r="F622" s="218">
        <f t="shared" si="86"/>
        <v>40</v>
      </c>
      <c r="G622" s="219">
        <f t="shared" si="87"/>
        <v>111.11111111111111</v>
      </c>
      <c r="H622" s="219">
        <f t="shared" si="88"/>
        <v>3.7037037037037035E-2</v>
      </c>
      <c r="I622" s="217"/>
      <c r="J622" s="220"/>
      <c r="K622" s="220"/>
      <c r="L622" s="221"/>
      <c r="M622" s="222">
        <f t="shared" si="89"/>
        <v>0</v>
      </c>
      <c r="N622" s="223"/>
      <c r="O622" s="224"/>
      <c r="P622" s="224"/>
      <c r="Q622" s="224"/>
      <c r="R622" s="224"/>
      <c r="S622" s="225"/>
      <c r="T622" s="226">
        <f t="shared" si="90"/>
        <v>7.407407407407407E-2</v>
      </c>
      <c r="U622" s="227"/>
      <c r="V622" s="228" t="str">
        <f t="shared" si="91"/>
        <v>0</v>
      </c>
      <c r="W622" s="509"/>
      <c r="X622" s="229">
        <f t="shared" si="92"/>
        <v>0</v>
      </c>
    </row>
    <row r="623" spans="1:24" ht="18.75" customHeight="1">
      <c r="A623" s="503"/>
      <c r="B623" s="506"/>
      <c r="C623" s="216"/>
      <c r="D623" s="216" t="s">
        <v>793</v>
      </c>
      <c r="E623" s="217">
        <v>250</v>
      </c>
      <c r="F623" s="218">
        <f t="shared" si="86"/>
        <v>50</v>
      </c>
      <c r="G623" s="219">
        <f t="shared" si="87"/>
        <v>138.88888888888889</v>
      </c>
      <c r="H623" s="219">
        <f t="shared" si="88"/>
        <v>4.6296296296296294E-2</v>
      </c>
      <c r="I623" s="217"/>
      <c r="J623" s="220"/>
      <c r="K623" s="220"/>
      <c r="L623" s="221"/>
      <c r="M623" s="222">
        <f t="shared" si="89"/>
        <v>0</v>
      </c>
      <c r="N623" s="223"/>
      <c r="O623" s="224"/>
      <c r="P623" s="224"/>
      <c r="Q623" s="224"/>
      <c r="R623" s="224"/>
      <c r="S623" s="225"/>
      <c r="T623" s="226">
        <f t="shared" si="90"/>
        <v>9.2592592592592587E-2</v>
      </c>
      <c r="U623" s="227"/>
      <c r="V623" s="228" t="str">
        <f t="shared" si="91"/>
        <v>0</v>
      </c>
      <c r="W623" s="509"/>
      <c r="X623" s="229">
        <f t="shared" si="92"/>
        <v>0</v>
      </c>
    </row>
    <row r="624" spans="1:24" ht="18.75" customHeight="1">
      <c r="A624" s="503"/>
      <c r="B624" s="506"/>
      <c r="C624" s="216"/>
      <c r="D624" s="216" t="s">
        <v>794</v>
      </c>
      <c r="E624" s="217">
        <v>150</v>
      </c>
      <c r="F624" s="218">
        <f t="shared" si="86"/>
        <v>30</v>
      </c>
      <c r="G624" s="219">
        <f t="shared" si="87"/>
        <v>83.333333333333329</v>
      </c>
      <c r="H624" s="219">
        <f t="shared" si="88"/>
        <v>2.7777777777777776E-2</v>
      </c>
      <c r="I624" s="217"/>
      <c r="J624" s="220"/>
      <c r="K624" s="220"/>
      <c r="L624" s="221"/>
      <c r="M624" s="222">
        <f t="shared" si="89"/>
        <v>0</v>
      </c>
      <c r="N624" s="223"/>
      <c r="O624" s="224"/>
      <c r="P624" s="224"/>
      <c r="Q624" s="224"/>
      <c r="R624" s="224"/>
      <c r="S624" s="225"/>
      <c r="T624" s="226">
        <f t="shared" si="90"/>
        <v>5.5555555555555552E-2</v>
      </c>
      <c r="U624" s="227"/>
      <c r="V624" s="228" t="str">
        <f t="shared" si="91"/>
        <v>0</v>
      </c>
      <c r="W624" s="509"/>
      <c r="X624" s="229">
        <f t="shared" si="92"/>
        <v>0</v>
      </c>
    </row>
    <row r="625" spans="1:24" ht="18.75" customHeight="1">
      <c r="A625" s="503"/>
      <c r="B625" s="506"/>
      <c r="C625" s="216"/>
      <c r="D625" s="216" t="s">
        <v>795</v>
      </c>
      <c r="E625" s="217">
        <v>450</v>
      </c>
      <c r="F625" s="218">
        <f t="shared" si="86"/>
        <v>90</v>
      </c>
      <c r="G625" s="219">
        <f t="shared" si="87"/>
        <v>250</v>
      </c>
      <c r="H625" s="219">
        <f t="shared" si="88"/>
        <v>8.3333333333333329E-2</v>
      </c>
      <c r="I625" s="217"/>
      <c r="J625" s="220"/>
      <c r="K625" s="220"/>
      <c r="L625" s="221"/>
      <c r="M625" s="222">
        <f t="shared" si="89"/>
        <v>0</v>
      </c>
      <c r="N625" s="223"/>
      <c r="O625" s="224"/>
      <c r="P625" s="224"/>
      <c r="Q625" s="224"/>
      <c r="R625" s="224"/>
      <c r="S625" s="225"/>
      <c r="T625" s="226">
        <f t="shared" si="90"/>
        <v>0.16666666666666666</v>
      </c>
      <c r="U625" s="227"/>
      <c r="V625" s="228" t="str">
        <f t="shared" si="91"/>
        <v>0</v>
      </c>
      <c r="W625" s="509"/>
      <c r="X625" s="229">
        <f t="shared" si="92"/>
        <v>0</v>
      </c>
    </row>
    <row r="626" spans="1:24" ht="18.75" customHeight="1">
      <c r="A626" s="503"/>
      <c r="B626" s="506"/>
      <c r="C626" s="216"/>
      <c r="D626" s="216" t="s">
        <v>796</v>
      </c>
      <c r="E626" s="217">
        <v>100</v>
      </c>
      <c r="F626" s="218">
        <f t="shared" si="86"/>
        <v>20</v>
      </c>
      <c r="G626" s="219">
        <f t="shared" si="87"/>
        <v>55.555555555555557</v>
      </c>
      <c r="H626" s="219">
        <f t="shared" si="88"/>
        <v>1.8518518518518517E-2</v>
      </c>
      <c r="I626" s="217"/>
      <c r="J626" s="220"/>
      <c r="K626" s="220"/>
      <c r="L626" s="221"/>
      <c r="M626" s="222">
        <f t="shared" si="89"/>
        <v>0</v>
      </c>
      <c r="N626" s="223"/>
      <c r="O626" s="224"/>
      <c r="P626" s="224"/>
      <c r="Q626" s="224"/>
      <c r="R626" s="224"/>
      <c r="S626" s="225"/>
      <c r="T626" s="226">
        <f t="shared" si="90"/>
        <v>3.7037037037037035E-2</v>
      </c>
      <c r="U626" s="227"/>
      <c r="V626" s="228" t="str">
        <f t="shared" si="91"/>
        <v>0</v>
      </c>
      <c r="W626" s="509"/>
      <c r="X626" s="229">
        <f t="shared" si="92"/>
        <v>0</v>
      </c>
    </row>
    <row r="627" spans="1:24" ht="18.75" customHeight="1">
      <c r="A627" s="503"/>
      <c r="B627" s="506"/>
      <c r="C627" s="216"/>
      <c r="D627" s="216" t="s">
        <v>797</v>
      </c>
      <c r="E627" s="217">
        <v>88</v>
      </c>
      <c r="F627" s="218">
        <f t="shared" si="86"/>
        <v>17.600000000000001</v>
      </c>
      <c r="G627" s="219">
        <f t="shared" si="87"/>
        <v>48.888888888888886</v>
      </c>
      <c r="H627" s="219">
        <f t="shared" si="88"/>
        <v>1.6296296296296295E-2</v>
      </c>
      <c r="I627" s="217"/>
      <c r="J627" s="220"/>
      <c r="K627" s="220"/>
      <c r="L627" s="221"/>
      <c r="M627" s="222">
        <f t="shared" si="89"/>
        <v>0</v>
      </c>
      <c r="N627" s="223"/>
      <c r="O627" s="224"/>
      <c r="P627" s="224"/>
      <c r="Q627" s="224"/>
      <c r="R627" s="224"/>
      <c r="S627" s="225"/>
      <c r="T627" s="226">
        <f t="shared" si="90"/>
        <v>3.259259259259259E-2</v>
      </c>
      <c r="U627" s="227"/>
      <c r="V627" s="228" t="str">
        <f t="shared" si="91"/>
        <v>0</v>
      </c>
      <c r="W627" s="509"/>
      <c r="X627" s="229">
        <f t="shared" si="92"/>
        <v>0</v>
      </c>
    </row>
    <row r="628" spans="1:24" ht="18.75" customHeight="1">
      <c r="A628" s="503"/>
      <c r="B628" s="506"/>
      <c r="C628" s="216"/>
      <c r="D628" s="216" t="s">
        <v>798</v>
      </c>
      <c r="E628" s="217">
        <v>100</v>
      </c>
      <c r="F628" s="218">
        <f t="shared" si="86"/>
        <v>20</v>
      </c>
      <c r="G628" s="219">
        <f t="shared" si="87"/>
        <v>55.555555555555557</v>
      </c>
      <c r="H628" s="219">
        <f t="shared" si="88"/>
        <v>1.8518518518518517E-2</v>
      </c>
      <c r="I628" s="217"/>
      <c r="J628" s="220"/>
      <c r="K628" s="220"/>
      <c r="L628" s="221"/>
      <c r="M628" s="222">
        <f t="shared" si="89"/>
        <v>0</v>
      </c>
      <c r="N628" s="223"/>
      <c r="O628" s="224"/>
      <c r="P628" s="224"/>
      <c r="Q628" s="224"/>
      <c r="R628" s="224"/>
      <c r="S628" s="225"/>
      <c r="T628" s="226">
        <f t="shared" si="90"/>
        <v>3.7037037037037035E-2</v>
      </c>
      <c r="U628" s="227"/>
      <c r="V628" s="228" t="str">
        <f t="shared" si="91"/>
        <v>0</v>
      </c>
      <c r="W628" s="509"/>
      <c r="X628" s="229">
        <f t="shared" si="92"/>
        <v>0</v>
      </c>
    </row>
    <row r="629" spans="1:24" ht="18.75" customHeight="1">
      <c r="A629" s="503"/>
      <c r="B629" s="506"/>
      <c r="C629" s="216"/>
      <c r="D629" s="216" t="s">
        <v>799</v>
      </c>
      <c r="E629" s="217">
        <v>230</v>
      </c>
      <c r="F629" s="218">
        <f t="shared" si="86"/>
        <v>46</v>
      </c>
      <c r="G629" s="219">
        <f t="shared" si="87"/>
        <v>127.77777777777777</v>
      </c>
      <c r="H629" s="219">
        <f t="shared" si="88"/>
        <v>4.2592592592592592E-2</v>
      </c>
      <c r="I629" s="217"/>
      <c r="J629" s="220"/>
      <c r="K629" s="220"/>
      <c r="L629" s="221"/>
      <c r="M629" s="222">
        <f t="shared" si="89"/>
        <v>0</v>
      </c>
      <c r="N629" s="223"/>
      <c r="O629" s="224"/>
      <c r="P629" s="224"/>
      <c r="Q629" s="224"/>
      <c r="R629" s="224"/>
      <c r="S629" s="225"/>
      <c r="T629" s="226">
        <f t="shared" si="90"/>
        <v>8.5185185185185183E-2</v>
      </c>
      <c r="U629" s="227"/>
      <c r="V629" s="228" t="str">
        <f t="shared" si="91"/>
        <v>0</v>
      </c>
      <c r="W629" s="509"/>
      <c r="X629" s="229">
        <f t="shared" si="92"/>
        <v>0</v>
      </c>
    </row>
    <row r="630" spans="1:24" ht="18.75" customHeight="1">
      <c r="A630" s="503"/>
      <c r="B630" s="506"/>
      <c r="C630" s="216"/>
      <c r="D630" s="216" t="s">
        <v>800</v>
      </c>
      <c r="E630" s="217">
        <v>50</v>
      </c>
      <c r="F630" s="218">
        <f t="shared" si="86"/>
        <v>10</v>
      </c>
      <c r="G630" s="219">
        <f t="shared" si="87"/>
        <v>27.777777777777779</v>
      </c>
      <c r="H630" s="219">
        <f t="shared" si="88"/>
        <v>9.2592592592592587E-3</v>
      </c>
      <c r="I630" s="217"/>
      <c r="J630" s="220"/>
      <c r="K630" s="220"/>
      <c r="L630" s="221"/>
      <c r="M630" s="222">
        <f t="shared" si="89"/>
        <v>0</v>
      </c>
      <c r="N630" s="223"/>
      <c r="O630" s="224"/>
      <c r="P630" s="224"/>
      <c r="Q630" s="224"/>
      <c r="R630" s="224"/>
      <c r="S630" s="225"/>
      <c r="T630" s="226">
        <f t="shared" si="90"/>
        <v>1.8518518518518517E-2</v>
      </c>
      <c r="U630" s="227"/>
      <c r="V630" s="228" t="str">
        <f t="shared" si="91"/>
        <v>0</v>
      </c>
      <c r="W630" s="509"/>
      <c r="X630" s="229">
        <f t="shared" si="92"/>
        <v>0</v>
      </c>
    </row>
    <row r="631" spans="1:24" ht="18.75" customHeight="1">
      <c r="A631" s="503"/>
      <c r="B631" s="506"/>
      <c r="C631" s="216"/>
      <c r="D631" s="216" t="s">
        <v>801</v>
      </c>
      <c r="E631" s="217">
        <v>60</v>
      </c>
      <c r="F631" s="218">
        <f t="shared" si="86"/>
        <v>12</v>
      </c>
      <c r="G631" s="219">
        <f t="shared" si="87"/>
        <v>33.333333333333336</v>
      </c>
      <c r="H631" s="219">
        <f t="shared" si="88"/>
        <v>1.1111111111111112E-2</v>
      </c>
      <c r="I631" s="217"/>
      <c r="J631" s="220"/>
      <c r="K631" s="220"/>
      <c r="L631" s="221"/>
      <c r="M631" s="222">
        <f t="shared" si="89"/>
        <v>0</v>
      </c>
      <c r="N631" s="223"/>
      <c r="O631" s="224"/>
      <c r="P631" s="224"/>
      <c r="Q631" s="224"/>
      <c r="R631" s="224"/>
      <c r="S631" s="225"/>
      <c r="T631" s="226">
        <f t="shared" si="90"/>
        <v>2.2222222222222223E-2</v>
      </c>
      <c r="U631" s="227"/>
      <c r="V631" s="228" t="str">
        <f t="shared" si="91"/>
        <v>0</v>
      </c>
      <c r="W631" s="509"/>
      <c r="X631" s="229">
        <f t="shared" si="92"/>
        <v>0</v>
      </c>
    </row>
    <row r="632" spans="1:24" ht="18.75" customHeight="1">
      <c r="A632" s="503"/>
      <c r="B632" s="506"/>
      <c r="C632" s="216"/>
      <c r="D632" s="216" t="s">
        <v>802</v>
      </c>
      <c r="E632" s="217">
        <v>250</v>
      </c>
      <c r="F632" s="218">
        <f t="shared" si="86"/>
        <v>50</v>
      </c>
      <c r="G632" s="219">
        <f t="shared" si="87"/>
        <v>138.88888888888889</v>
      </c>
      <c r="H632" s="219">
        <f t="shared" si="88"/>
        <v>4.6296296296296294E-2</v>
      </c>
      <c r="I632" s="217"/>
      <c r="J632" s="220"/>
      <c r="K632" s="220"/>
      <c r="L632" s="221"/>
      <c r="M632" s="222">
        <f t="shared" si="89"/>
        <v>0</v>
      </c>
      <c r="N632" s="223"/>
      <c r="O632" s="224"/>
      <c r="P632" s="224"/>
      <c r="Q632" s="224"/>
      <c r="R632" s="224"/>
      <c r="S632" s="225"/>
      <c r="T632" s="226">
        <f t="shared" si="90"/>
        <v>9.2592592592592587E-2</v>
      </c>
      <c r="U632" s="227"/>
      <c r="V632" s="228" t="str">
        <f t="shared" si="91"/>
        <v>0</v>
      </c>
      <c r="W632" s="509"/>
      <c r="X632" s="229">
        <f t="shared" si="92"/>
        <v>0</v>
      </c>
    </row>
    <row r="633" spans="1:24" ht="18.75" customHeight="1">
      <c r="A633" s="503"/>
      <c r="B633" s="506"/>
      <c r="C633" s="216"/>
      <c r="D633" s="216" t="s">
        <v>803</v>
      </c>
      <c r="E633" s="217">
        <v>100</v>
      </c>
      <c r="F633" s="218">
        <f t="shared" si="86"/>
        <v>20</v>
      </c>
      <c r="G633" s="219">
        <f t="shared" si="87"/>
        <v>55.555555555555557</v>
      </c>
      <c r="H633" s="219">
        <f t="shared" si="88"/>
        <v>1.8518518518518517E-2</v>
      </c>
      <c r="I633" s="217"/>
      <c r="J633" s="220"/>
      <c r="K633" s="220"/>
      <c r="L633" s="221"/>
      <c r="M633" s="222">
        <f t="shared" si="89"/>
        <v>0</v>
      </c>
      <c r="N633" s="223"/>
      <c r="O633" s="224"/>
      <c r="P633" s="224"/>
      <c r="Q633" s="224"/>
      <c r="R633" s="224"/>
      <c r="S633" s="225"/>
      <c r="T633" s="226">
        <f t="shared" si="90"/>
        <v>3.7037037037037035E-2</v>
      </c>
      <c r="U633" s="227"/>
      <c r="V633" s="228" t="str">
        <f t="shared" si="91"/>
        <v>0</v>
      </c>
      <c r="W633" s="509"/>
      <c r="X633" s="229">
        <f t="shared" si="92"/>
        <v>0</v>
      </c>
    </row>
    <row r="634" spans="1:24" ht="18.75" customHeight="1">
      <c r="A634" s="503"/>
      <c r="B634" s="506"/>
      <c r="C634" s="216"/>
      <c r="D634" s="216" t="s">
        <v>804</v>
      </c>
      <c r="E634" s="217">
        <v>90</v>
      </c>
      <c r="F634" s="218">
        <f t="shared" si="86"/>
        <v>18</v>
      </c>
      <c r="G634" s="219">
        <f t="shared" si="87"/>
        <v>50</v>
      </c>
      <c r="H634" s="219">
        <f t="shared" si="88"/>
        <v>1.6666666666666666E-2</v>
      </c>
      <c r="I634" s="217"/>
      <c r="J634" s="220"/>
      <c r="K634" s="220"/>
      <c r="L634" s="221"/>
      <c r="M634" s="222">
        <f t="shared" si="89"/>
        <v>0</v>
      </c>
      <c r="N634" s="223"/>
      <c r="O634" s="224"/>
      <c r="P634" s="224"/>
      <c r="Q634" s="224"/>
      <c r="R634" s="224"/>
      <c r="S634" s="225"/>
      <c r="T634" s="226">
        <f t="shared" si="90"/>
        <v>3.3333333333333333E-2</v>
      </c>
      <c r="U634" s="227"/>
      <c r="V634" s="228" t="str">
        <f t="shared" si="91"/>
        <v>0</v>
      </c>
      <c r="W634" s="509"/>
      <c r="X634" s="229">
        <f t="shared" si="92"/>
        <v>0</v>
      </c>
    </row>
    <row r="635" spans="1:24" ht="18.75" customHeight="1">
      <c r="A635" s="503"/>
      <c r="B635" s="506"/>
      <c r="C635" s="216"/>
      <c r="D635" s="216" t="s">
        <v>805</v>
      </c>
      <c r="E635" s="217">
        <v>100</v>
      </c>
      <c r="F635" s="218">
        <f t="shared" si="86"/>
        <v>20</v>
      </c>
      <c r="G635" s="219">
        <f t="shared" si="87"/>
        <v>55.555555555555557</v>
      </c>
      <c r="H635" s="219">
        <f t="shared" si="88"/>
        <v>1.8518518518518517E-2</v>
      </c>
      <c r="I635" s="217"/>
      <c r="J635" s="220"/>
      <c r="K635" s="220"/>
      <c r="L635" s="221"/>
      <c r="M635" s="222">
        <f t="shared" si="89"/>
        <v>0</v>
      </c>
      <c r="N635" s="223"/>
      <c r="O635" s="224"/>
      <c r="P635" s="224"/>
      <c r="Q635" s="224"/>
      <c r="R635" s="224"/>
      <c r="S635" s="225"/>
      <c r="T635" s="226">
        <f t="shared" si="90"/>
        <v>3.7037037037037035E-2</v>
      </c>
      <c r="U635" s="227"/>
      <c r="V635" s="228" t="str">
        <f t="shared" si="91"/>
        <v>0</v>
      </c>
      <c r="W635" s="509"/>
      <c r="X635" s="229">
        <f t="shared" si="92"/>
        <v>0</v>
      </c>
    </row>
    <row r="636" spans="1:24" ht="18.75" customHeight="1">
      <c r="A636" s="503"/>
      <c r="B636" s="506"/>
      <c r="C636" s="216"/>
      <c r="D636" s="216" t="s">
        <v>806</v>
      </c>
      <c r="E636" s="217">
        <v>60</v>
      </c>
      <c r="F636" s="218">
        <f t="shared" si="86"/>
        <v>12</v>
      </c>
      <c r="G636" s="219">
        <f t="shared" si="87"/>
        <v>33.333333333333336</v>
      </c>
      <c r="H636" s="219">
        <f t="shared" si="88"/>
        <v>1.1111111111111112E-2</v>
      </c>
      <c r="I636" s="217"/>
      <c r="J636" s="220"/>
      <c r="K636" s="220"/>
      <c r="L636" s="221"/>
      <c r="M636" s="222">
        <f t="shared" si="89"/>
        <v>0</v>
      </c>
      <c r="N636" s="223"/>
      <c r="O636" s="224"/>
      <c r="P636" s="224"/>
      <c r="Q636" s="224"/>
      <c r="R636" s="224"/>
      <c r="S636" s="225"/>
      <c r="T636" s="226">
        <f t="shared" si="90"/>
        <v>2.2222222222222223E-2</v>
      </c>
      <c r="U636" s="227"/>
      <c r="V636" s="228" t="str">
        <f t="shared" si="91"/>
        <v>0</v>
      </c>
      <c r="W636" s="509"/>
      <c r="X636" s="229">
        <f t="shared" si="92"/>
        <v>0</v>
      </c>
    </row>
    <row r="637" spans="1:24" ht="18.75" customHeight="1">
      <c r="A637" s="503"/>
      <c r="B637" s="506"/>
      <c r="C637" s="216"/>
      <c r="D637" s="216" t="s">
        <v>807</v>
      </c>
      <c r="E637" s="217">
        <v>100</v>
      </c>
      <c r="F637" s="218">
        <f t="shared" si="86"/>
        <v>20</v>
      </c>
      <c r="G637" s="219">
        <f t="shared" si="87"/>
        <v>55.555555555555557</v>
      </c>
      <c r="H637" s="219">
        <f t="shared" si="88"/>
        <v>1.8518518518518517E-2</v>
      </c>
      <c r="I637" s="217"/>
      <c r="J637" s="220"/>
      <c r="K637" s="220"/>
      <c r="L637" s="221"/>
      <c r="M637" s="222">
        <f t="shared" si="89"/>
        <v>0</v>
      </c>
      <c r="N637" s="223"/>
      <c r="O637" s="224"/>
      <c r="P637" s="224"/>
      <c r="Q637" s="224"/>
      <c r="R637" s="224"/>
      <c r="S637" s="225"/>
      <c r="T637" s="226">
        <f t="shared" si="90"/>
        <v>3.7037037037037035E-2</v>
      </c>
      <c r="U637" s="227"/>
      <c r="V637" s="228" t="str">
        <f t="shared" si="91"/>
        <v>0</v>
      </c>
      <c r="W637" s="509"/>
      <c r="X637" s="229">
        <f t="shared" si="92"/>
        <v>0</v>
      </c>
    </row>
    <row r="638" spans="1:24" ht="18.75" customHeight="1">
      <c r="A638" s="503"/>
      <c r="B638" s="506"/>
      <c r="C638" s="216"/>
      <c r="D638" s="216" t="s">
        <v>808</v>
      </c>
      <c r="E638" s="217">
        <v>100</v>
      </c>
      <c r="F638" s="218">
        <f t="shared" si="86"/>
        <v>20</v>
      </c>
      <c r="G638" s="219">
        <f t="shared" si="87"/>
        <v>55.555555555555557</v>
      </c>
      <c r="H638" s="219">
        <f t="shared" si="88"/>
        <v>1.8518518518518517E-2</v>
      </c>
      <c r="I638" s="217"/>
      <c r="J638" s="220"/>
      <c r="K638" s="220"/>
      <c r="L638" s="221"/>
      <c r="M638" s="222">
        <f t="shared" si="89"/>
        <v>0</v>
      </c>
      <c r="N638" s="223"/>
      <c r="O638" s="224"/>
      <c r="P638" s="224"/>
      <c r="Q638" s="224"/>
      <c r="R638" s="224"/>
      <c r="S638" s="225"/>
      <c r="T638" s="226">
        <f t="shared" si="90"/>
        <v>3.7037037037037035E-2</v>
      </c>
      <c r="U638" s="227"/>
      <c r="V638" s="228" t="str">
        <f t="shared" si="91"/>
        <v>0</v>
      </c>
      <c r="W638" s="509"/>
      <c r="X638" s="229">
        <f t="shared" si="92"/>
        <v>0</v>
      </c>
    </row>
    <row r="639" spans="1:24" ht="18.75" customHeight="1">
      <c r="A639" s="503"/>
      <c r="B639" s="506"/>
      <c r="C639" s="216"/>
      <c r="D639" s="216" t="s">
        <v>809</v>
      </c>
      <c r="E639" s="217">
        <v>50</v>
      </c>
      <c r="F639" s="218">
        <f t="shared" si="86"/>
        <v>10</v>
      </c>
      <c r="G639" s="219">
        <f t="shared" si="87"/>
        <v>27.777777777777779</v>
      </c>
      <c r="H639" s="219">
        <f t="shared" si="88"/>
        <v>9.2592592592592587E-3</v>
      </c>
      <c r="I639" s="217"/>
      <c r="J639" s="220"/>
      <c r="K639" s="220"/>
      <c r="L639" s="221"/>
      <c r="M639" s="222">
        <f t="shared" si="89"/>
        <v>0</v>
      </c>
      <c r="N639" s="223"/>
      <c r="O639" s="224"/>
      <c r="P639" s="224"/>
      <c r="Q639" s="224"/>
      <c r="R639" s="224"/>
      <c r="S639" s="225"/>
      <c r="T639" s="226">
        <f t="shared" si="90"/>
        <v>1.8518518518518517E-2</v>
      </c>
      <c r="U639" s="227"/>
      <c r="V639" s="228" t="str">
        <f t="shared" si="91"/>
        <v>0</v>
      </c>
      <c r="W639" s="509"/>
      <c r="X639" s="229">
        <f t="shared" si="92"/>
        <v>0</v>
      </c>
    </row>
    <row r="640" spans="1:24" ht="18.75" customHeight="1">
      <c r="A640" s="503"/>
      <c r="B640" s="506"/>
      <c r="C640" s="216"/>
      <c r="D640" s="216" t="s">
        <v>810</v>
      </c>
      <c r="E640" s="217">
        <v>300</v>
      </c>
      <c r="F640" s="218">
        <f t="shared" si="86"/>
        <v>60</v>
      </c>
      <c r="G640" s="219">
        <f t="shared" si="87"/>
        <v>166.66666666666666</v>
      </c>
      <c r="H640" s="219">
        <f t="shared" si="88"/>
        <v>5.5555555555555552E-2</v>
      </c>
      <c r="I640" s="217"/>
      <c r="J640" s="220"/>
      <c r="K640" s="220"/>
      <c r="L640" s="221"/>
      <c r="M640" s="222">
        <f t="shared" si="89"/>
        <v>0</v>
      </c>
      <c r="N640" s="223"/>
      <c r="O640" s="224"/>
      <c r="P640" s="224"/>
      <c r="Q640" s="224"/>
      <c r="R640" s="224"/>
      <c r="S640" s="225"/>
      <c r="T640" s="226">
        <f t="shared" si="90"/>
        <v>0.1111111111111111</v>
      </c>
      <c r="U640" s="227"/>
      <c r="V640" s="228" t="str">
        <f t="shared" si="91"/>
        <v>0</v>
      </c>
      <c r="W640" s="509"/>
      <c r="X640" s="229">
        <f t="shared" si="92"/>
        <v>0</v>
      </c>
    </row>
    <row r="641" spans="1:24" ht="18.75" customHeight="1">
      <c r="A641" s="503"/>
      <c r="B641" s="506"/>
      <c r="C641" s="216"/>
      <c r="D641" s="216" t="s">
        <v>547</v>
      </c>
      <c r="E641" s="217">
        <v>90</v>
      </c>
      <c r="F641" s="218">
        <f t="shared" si="86"/>
        <v>18</v>
      </c>
      <c r="G641" s="219">
        <f t="shared" si="87"/>
        <v>50</v>
      </c>
      <c r="H641" s="219">
        <f t="shared" si="88"/>
        <v>1.6666666666666666E-2</v>
      </c>
      <c r="I641" s="217"/>
      <c r="J641" s="220"/>
      <c r="K641" s="220"/>
      <c r="L641" s="221"/>
      <c r="M641" s="222">
        <f t="shared" si="89"/>
        <v>0</v>
      </c>
      <c r="N641" s="223"/>
      <c r="O641" s="224"/>
      <c r="P641" s="224"/>
      <c r="Q641" s="224"/>
      <c r="R641" s="224"/>
      <c r="S641" s="225"/>
      <c r="T641" s="226">
        <f t="shared" si="90"/>
        <v>3.3333333333333333E-2</v>
      </c>
      <c r="U641" s="227"/>
      <c r="V641" s="228" t="str">
        <f t="shared" si="91"/>
        <v>0</v>
      </c>
      <c r="W641" s="509"/>
      <c r="X641" s="229">
        <f t="shared" si="92"/>
        <v>0</v>
      </c>
    </row>
    <row r="642" spans="1:24" ht="18.75" customHeight="1">
      <c r="A642" s="503"/>
      <c r="B642" s="506"/>
      <c r="C642" s="216"/>
      <c r="D642" s="216" t="s">
        <v>811</v>
      </c>
      <c r="E642" s="217">
        <v>90</v>
      </c>
      <c r="F642" s="218">
        <f t="shared" si="86"/>
        <v>18</v>
      </c>
      <c r="G642" s="219">
        <f t="shared" si="87"/>
        <v>50</v>
      </c>
      <c r="H642" s="219">
        <f t="shared" si="88"/>
        <v>1.6666666666666666E-2</v>
      </c>
      <c r="I642" s="217"/>
      <c r="J642" s="220"/>
      <c r="K642" s="220"/>
      <c r="L642" s="221"/>
      <c r="M642" s="222">
        <f t="shared" si="89"/>
        <v>0</v>
      </c>
      <c r="N642" s="223"/>
      <c r="O642" s="224"/>
      <c r="P642" s="224"/>
      <c r="Q642" s="224"/>
      <c r="R642" s="224"/>
      <c r="S642" s="225"/>
      <c r="T642" s="226">
        <f t="shared" si="90"/>
        <v>3.3333333333333333E-2</v>
      </c>
      <c r="U642" s="227"/>
      <c r="V642" s="228" t="str">
        <f t="shared" si="91"/>
        <v>0</v>
      </c>
      <c r="W642" s="509"/>
      <c r="X642" s="229">
        <f t="shared" si="92"/>
        <v>0</v>
      </c>
    </row>
    <row r="643" spans="1:24" ht="18.75" customHeight="1">
      <c r="A643" s="503"/>
      <c r="B643" s="506"/>
      <c r="C643" s="216"/>
      <c r="D643" s="216" t="s">
        <v>812</v>
      </c>
      <c r="E643" s="217">
        <v>50</v>
      </c>
      <c r="F643" s="218">
        <f t="shared" si="86"/>
        <v>10</v>
      </c>
      <c r="G643" s="219">
        <f t="shared" si="87"/>
        <v>27.777777777777779</v>
      </c>
      <c r="H643" s="219">
        <f t="shared" si="88"/>
        <v>9.2592592592592587E-3</v>
      </c>
      <c r="I643" s="217"/>
      <c r="J643" s="220"/>
      <c r="K643" s="220"/>
      <c r="L643" s="221"/>
      <c r="M643" s="222">
        <f t="shared" si="89"/>
        <v>0</v>
      </c>
      <c r="N643" s="223"/>
      <c r="O643" s="224"/>
      <c r="P643" s="224"/>
      <c r="Q643" s="224"/>
      <c r="R643" s="224"/>
      <c r="S643" s="225"/>
      <c r="T643" s="226">
        <f t="shared" si="90"/>
        <v>1.8518518518518517E-2</v>
      </c>
      <c r="U643" s="227"/>
      <c r="V643" s="228" t="str">
        <f t="shared" si="91"/>
        <v>0</v>
      </c>
      <c r="W643" s="509"/>
      <c r="X643" s="229">
        <f t="shared" si="92"/>
        <v>0</v>
      </c>
    </row>
    <row r="644" spans="1:24" ht="18.75" customHeight="1">
      <c r="A644" s="503"/>
      <c r="B644" s="506"/>
      <c r="C644" s="216"/>
      <c r="D644" s="216" t="s">
        <v>813</v>
      </c>
      <c r="E644" s="217">
        <v>50</v>
      </c>
      <c r="F644" s="218">
        <f t="shared" si="86"/>
        <v>10</v>
      </c>
      <c r="G644" s="219">
        <f t="shared" si="87"/>
        <v>27.777777777777779</v>
      </c>
      <c r="H644" s="219">
        <f t="shared" si="88"/>
        <v>9.2592592592592587E-3</v>
      </c>
      <c r="I644" s="217"/>
      <c r="J644" s="220"/>
      <c r="K644" s="220"/>
      <c r="L644" s="221"/>
      <c r="M644" s="222">
        <f t="shared" si="89"/>
        <v>0</v>
      </c>
      <c r="N644" s="223"/>
      <c r="O644" s="224"/>
      <c r="P644" s="224"/>
      <c r="Q644" s="224"/>
      <c r="R644" s="224"/>
      <c r="S644" s="225"/>
      <c r="T644" s="226">
        <f t="shared" si="90"/>
        <v>1.8518518518518517E-2</v>
      </c>
      <c r="U644" s="227"/>
      <c r="V644" s="228" t="str">
        <f t="shared" si="91"/>
        <v>0</v>
      </c>
      <c r="W644" s="509"/>
      <c r="X644" s="229">
        <f t="shared" si="92"/>
        <v>0</v>
      </c>
    </row>
    <row r="645" spans="1:24" ht="18.75" customHeight="1">
      <c r="A645" s="503"/>
      <c r="B645" s="506"/>
      <c r="C645" s="216"/>
      <c r="D645" s="216"/>
      <c r="E645" s="217"/>
      <c r="F645" s="218">
        <f t="shared" si="86"/>
        <v>0</v>
      </c>
      <c r="G645" s="219">
        <f t="shared" si="87"/>
        <v>0</v>
      </c>
      <c r="H645" s="219">
        <f t="shared" si="88"/>
        <v>0</v>
      </c>
      <c r="I645" s="217"/>
      <c r="J645" s="220"/>
      <c r="K645" s="220"/>
      <c r="L645" s="221"/>
      <c r="M645" s="222">
        <f t="shared" si="89"/>
        <v>0</v>
      </c>
      <c r="N645" s="223"/>
      <c r="O645" s="224"/>
      <c r="P645" s="224"/>
      <c r="Q645" s="224"/>
      <c r="R645" s="224"/>
      <c r="S645" s="225"/>
      <c r="T645" s="226">
        <f t="shared" si="90"/>
        <v>0</v>
      </c>
      <c r="U645" s="227"/>
      <c r="V645" s="228" t="str">
        <f t="shared" si="91"/>
        <v>0</v>
      </c>
      <c r="W645" s="509"/>
      <c r="X645" s="229">
        <f t="shared" si="92"/>
        <v>0</v>
      </c>
    </row>
    <row r="646" spans="1:24" ht="18.75" customHeight="1">
      <c r="A646" s="503"/>
      <c r="B646" s="506"/>
      <c r="C646" s="216"/>
      <c r="D646" s="216" t="s">
        <v>432</v>
      </c>
      <c r="E646" s="217">
        <v>100</v>
      </c>
      <c r="F646" s="218">
        <f t="shared" si="86"/>
        <v>20</v>
      </c>
      <c r="G646" s="219">
        <f t="shared" si="87"/>
        <v>55.555555555555557</v>
      </c>
      <c r="H646" s="219">
        <f t="shared" si="88"/>
        <v>1.8518518518518517E-2</v>
      </c>
      <c r="I646" s="217"/>
      <c r="J646" s="220"/>
      <c r="K646" s="220"/>
      <c r="L646" s="221"/>
      <c r="M646" s="222">
        <f t="shared" si="89"/>
        <v>0</v>
      </c>
      <c r="N646" s="223"/>
      <c r="O646" s="224"/>
      <c r="P646" s="224"/>
      <c r="Q646" s="224"/>
      <c r="R646" s="224"/>
      <c r="S646" s="225"/>
      <c r="T646" s="226">
        <f t="shared" si="90"/>
        <v>3.7037037037037035E-2</v>
      </c>
      <c r="U646" s="227"/>
      <c r="V646" s="228" t="str">
        <f t="shared" si="91"/>
        <v>0</v>
      </c>
      <c r="W646" s="509"/>
      <c r="X646" s="229">
        <f t="shared" si="92"/>
        <v>0</v>
      </c>
    </row>
    <row r="647" spans="1:24" ht="18.75" customHeight="1">
      <c r="A647" s="503"/>
      <c r="B647" s="506"/>
      <c r="C647" s="216"/>
      <c r="D647" s="216" t="s">
        <v>814</v>
      </c>
      <c r="E647" s="217">
        <v>100</v>
      </c>
      <c r="F647" s="218">
        <f t="shared" si="86"/>
        <v>20</v>
      </c>
      <c r="G647" s="219">
        <f t="shared" si="87"/>
        <v>55.555555555555557</v>
      </c>
      <c r="H647" s="219">
        <f t="shared" si="88"/>
        <v>1.8518518518518517E-2</v>
      </c>
      <c r="I647" s="217"/>
      <c r="J647" s="220"/>
      <c r="K647" s="220"/>
      <c r="L647" s="221"/>
      <c r="M647" s="222">
        <f t="shared" si="89"/>
        <v>0</v>
      </c>
      <c r="N647" s="223"/>
      <c r="O647" s="224"/>
      <c r="P647" s="224"/>
      <c r="Q647" s="224"/>
      <c r="R647" s="224"/>
      <c r="S647" s="225"/>
      <c r="T647" s="226">
        <f t="shared" si="90"/>
        <v>3.7037037037037035E-2</v>
      </c>
      <c r="U647" s="227"/>
      <c r="V647" s="228" t="str">
        <f t="shared" si="91"/>
        <v>0</v>
      </c>
      <c r="W647" s="509"/>
      <c r="X647" s="229">
        <f t="shared" si="92"/>
        <v>0</v>
      </c>
    </row>
    <row r="648" spans="1:24" ht="18.75" customHeight="1">
      <c r="A648" s="503"/>
      <c r="B648" s="506"/>
      <c r="C648" s="216"/>
      <c r="D648" s="216" t="s">
        <v>815</v>
      </c>
      <c r="E648" s="217">
        <v>100</v>
      </c>
      <c r="F648" s="218">
        <f t="shared" si="86"/>
        <v>20</v>
      </c>
      <c r="G648" s="219">
        <f t="shared" si="87"/>
        <v>55.555555555555557</v>
      </c>
      <c r="H648" s="219">
        <f t="shared" si="88"/>
        <v>1.8518518518518517E-2</v>
      </c>
      <c r="I648" s="217"/>
      <c r="J648" s="220"/>
      <c r="K648" s="220"/>
      <c r="L648" s="221"/>
      <c r="M648" s="222">
        <f t="shared" si="89"/>
        <v>0</v>
      </c>
      <c r="N648" s="223"/>
      <c r="O648" s="224"/>
      <c r="P648" s="224"/>
      <c r="Q648" s="224"/>
      <c r="R648" s="224"/>
      <c r="S648" s="225"/>
      <c r="T648" s="226">
        <f t="shared" si="90"/>
        <v>3.7037037037037035E-2</v>
      </c>
      <c r="U648" s="227"/>
      <c r="V648" s="228" t="str">
        <f t="shared" si="91"/>
        <v>0</v>
      </c>
      <c r="W648" s="509"/>
      <c r="X648" s="229">
        <f t="shared" si="92"/>
        <v>0</v>
      </c>
    </row>
    <row r="649" spans="1:24" ht="18.75" customHeight="1">
      <c r="A649" s="503"/>
      <c r="B649" s="506"/>
      <c r="C649" s="216"/>
      <c r="D649" s="216" t="s">
        <v>816</v>
      </c>
      <c r="E649" s="217">
        <v>100</v>
      </c>
      <c r="F649" s="218">
        <f t="shared" si="86"/>
        <v>20</v>
      </c>
      <c r="G649" s="219">
        <f t="shared" si="87"/>
        <v>55.555555555555557</v>
      </c>
      <c r="H649" s="219">
        <f t="shared" si="88"/>
        <v>1.8518518518518517E-2</v>
      </c>
      <c r="I649" s="217"/>
      <c r="J649" s="220"/>
      <c r="K649" s="220"/>
      <c r="L649" s="221"/>
      <c r="M649" s="222">
        <f t="shared" si="89"/>
        <v>0</v>
      </c>
      <c r="N649" s="223"/>
      <c r="O649" s="224"/>
      <c r="P649" s="224"/>
      <c r="Q649" s="224"/>
      <c r="R649" s="224"/>
      <c r="S649" s="225"/>
      <c r="T649" s="226">
        <f t="shared" si="90"/>
        <v>3.7037037037037035E-2</v>
      </c>
      <c r="U649" s="227"/>
      <c r="V649" s="228" t="str">
        <f t="shared" si="91"/>
        <v>0</v>
      </c>
      <c r="W649" s="509"/>
      <c r="X649" s="229">
        <f t="shared" si="92"/>
        <v>0</v>
      </c>
    </row>
    <row r="650" spans="1:24" ht="18.75" customHeight="1">
      <c r="A650" s="503"/>
      <c r="B650" s="506"/>
      <c r="C650" s="216"/>
      <c r="D650" s="216" t="s">
        <v>817</v>
      </c>
      <c r="E650" s="217">
        <v>60</v>
      </c>
      <c r="F650" s="218">
        <f t="shared" si="86"/>
        <v>12</v>
      </c>
      <c r="G650" s="219">
        <f t="shared" si="87"/>
        <v>33.333333333333336</v>
      </c>
      <c r="H650" s="219">
        <f t="shared" si="88"/>
        <v>1.1111111111111112E-2</v>
      </c>
      <c r="I650" s="217"/>
      <c r="J650" s="220"/>
      <c r="K650" s="220"/>
      <c r="L650" s="221"/>
      <c r="M650" s="222">
        <f t="shared" si="89"/>
        <v>0</v>
      </c>
      <c r="N650" s="223"/>
      <c r="O650" s="224"/>
      <c r="P650" s="224"/>
      <c r="Q650" s="224"/>
      <c r="R650" s="224"/>
      <c r="S650" s="225"/>
      <c r="T650" s="226">
        <f t="shared" si="90"/>
        <v>2.2222222222222223E-2</v>
      </c>
      <c r="U650" s="227"/>
      <c r="V650" s="228" t="str">
        <f t="shared" si="91"/>
        <v>0</v>
      </c>
      <c r="W650" s="509"/>
      <c r="X650" s="229">
        <f t="shared" si="92"/>
        <v>0</v>
      </c>
    </row>
    <row r="651" spans="1:24" ht="18.75" customHeight="1">
      <c r="A651" s="503"/>
      <c r="B651" s="506"/>
      <c r="C651" s="216"/>
      <c r="D651" s="216" t="s">
        <v>818</v>
      </c>
      <c r="E651" s="217">
        <v>50</v>
      </c>
      <c r="F651" s="218">
        <f t="shared" si="86"/>
        <v>10</v>
      </c>
      <c r="G651" s="219">
        <f t="shared" si="87"/>
        <v>27.777777777777779</v>
      </c>
      <c r="H651" s="219">
        <f t="shared" si="88"/>
        <v>9.2592592592592587E-3</v>
      </c>
      <c r="I651" s="217"/>
      <c r="J651" s="220"/>
      <c r="K651" s="220"/>
      <c r="L651" s="221"/>
      <c r="M651" s="222">
        <f t="shared" si="89"/>
        <v>0</v>
      </c>
      <c r="N651" s="223"/>
      <c r="O651" s="224"/>
      <c r="P651" s="224"/>
      <c r="Q651" s="224"/>
      <c r="R651" s="224"/>
      <c r="S651" s="225"/>
      <c r="T651" s="226">
        <f t="shared" si="90"/>
        <v>1.8518518518518517E-2</v>
      </c>
      <c r="U651" s="227"/>
      <c r="V651" s="228" t="str">
        <f t="shared" si="91"/>
        <v>0</v>
      </c>
      <c r="W651" s="509"/>
      <c r="X651" s="229">
        <f t="shared" si="92"/>
        <v>0</v>
      </c>
    </row>
    <row r="652" spans="1:24" ht="18.75" customHeight="1">
      <c r="A652" s="503"/>
      <c r="B652" s="506"/>
      <c r="C652" s="216"/>
      <c r="D652" s="216" t="s">
        <v>819</v>
      </c>
      <c r="E652" s="217">
        <v>50</v>
      </c>
      <c r="F652" s="218">
        <f t="shared" si="86"/>
        <v>10</v>
      </c>
      <c r="G652" s="219">
        <f t="shared" si="87"/>
        <v>27.777777777777779</v>
      </c>
      <c r="H652" s="219">
        <f t="shared" si="88"/>
        <v>9.2592592592592587E-3</v>
      </c>
      <c r="I652" s="217"/>
      <c r="J652" s="220"/>
      <c r="K652" s="220"/>
      <c r="L652" s="221"/>
      <c r="M652" s="222">
        <f t="shared" si="89"/>
        <v>0</v>
      </c>
      <c r="N652" s="223"/>
      <c r="O652" s="224"/>
      <c r="P652" s="224"/>
      <c r="Q652" s="224"/>
      <c r="R652" s="224"/>
      <c r="S652" s="225"/>
      <c r="T652" s="226">
        <f t="shared" si="90"/>
        <v>1.8518518518518517E-2</v>
      </c>
      <c r="U652" s="227"/>
      <c r="V652" s="228" t="str">
        <f t="shared" si="91"/>
        <v>0</v>
      </c>
      <c r="W652" s="509"/>
      <c r="X652" s="229">
        <f t="shared" si="92"/>
        <v>0</v>
      </c>
    </row>
    <row r="653" spans="1:24" ht="18.75" customHeight="1">
      <c r="A653" s="503"/>
      <c r="B653" s="506"/>
      <c r="C653" s="216"/>
      <c r="D653" s="216" t="s">
        <v>820</v>
      </c>
      <c r="E653" s="217">
        <v>560</v>
      </c>
      <c r="F653" s="218">
        <f t="shared" si="86"/>
        <v>112</v>
      </c>
      <c r="G653" s="219">
        <f t="shared" si="87"/>
        <v>311.11111111111109</v>
      </c>
      <c r="H653" s="219">
        <f t="shared" si="88"/>
        <v>0.1037037037037037</v>
      </c>
      <c r="I653" s="217"/>
      <c r="J653" s="220"/>
      <c r="K653" s="220"/>
      <c r="L653" s="221"/>
      <c r="M653" s="222">
        <f t="shared" si="89"/>
        <v>0</v>
      </c>
      <c r="N653" s="223"/>
      <c r="O653" s="224"/>
      <c r="P653" s="224"/>
      <c r="Q653" s="224"/>
      <c r="R653" s="224"/>
      <c r="S653" s="225"/>
      <c r="T653" s="226">
        <f t="shared" si="90"/>
        <v>0.2074074074074074</v>
      </c>
      <c r="U653" s="227"/>
      <c r="V653" s="228" t="str">
        <f t="shared" si="91"/>
        <v>0</v>
      </c>
      <c r="W653" s="509"/>
      <c r="X653" s="229">
        <f t="shared" si="92"/>
        <v>0</v>
      </c>
    </row>
    <row r="654" spans="1:24" ht="18.75" customHeight="1">
      <c r="A654" s="503"/>
      <c r="B654" s="506"/>
      <c r="C654" s="216"/>
      <c r="D654" s="216" t="s">
        <v>821</v>
      </c>
      <c r="E654" s="217">
        <v>100</v>
      </c>
      <c r="F654" s="218">
        <f t="shared" si="86"/>
        <v>20</v>
      </c>
      <c r="G654" s="219">
        <f t="shared" si="87"/>
        <v>55.555555555555557</v>
      </c>
      <c r="H654" s="219">
        <f t="shared" si="88"/>
        <v>1.8518518518518517E-2</v>
      </c>
      <c r="I654" s="217"/>
      <c r="J654" s="220"/>
      <c r="K654" s="220"/>
      <c r="L654" s="221"/>
      <c r="M654" s="222">
        <f t="shared" si="89"/>
        <v>0</v>
      </c>
      <c r="N654" s="223"/>
      <c r="O654" s="224"/>
      <c r="P654" s="224"/>
      <c r="Q654" s="224"/>
      <c r="R654" s="224"/>
      <c r="S654" s="225"/>
      <c r="T654" s="226">
        <f t="shared" si="90"/>
        <v>3.7037037037037035E-2</v>
      </c>
      <c r="U654" s="227"/>
      <c r="V654" s="228" t="str">
        <f t="shared" si="91"/>
        <v>0</v>
      </c>
      <c r="W654" s="509"/>
      <c r="X654" s="229">
        <f t="shared" si="92"/>
        <v>0</v>
      </c>
    </row>
    <row r="655" spans="1:24" ht="18.75" customHeight="1">
      <c r="A655" s="503"/>
      <c r="B655" s="506"/>
      <c r="C655" s="216"/>
      <c r="D655" s="216" t="s">
        <v>822</v>
      </c>
      <c r="E655" s="217">
        <v>100</v>
      </c>
      <c r="F655" s="218">
        <f t="shared" si="86"/>
        <v>20</v>
      </c>
      <c r="G655" s="219">
        <f t="shared" si="87"/>
        <v>55.555555555555557</v>
      </c>
      <c r="H655" s="219">
        <f t="shared" si="88"/>
        <v>1.8518518518518517E-2</v>
      </c>
      <c r="I655" s="217"/>
      <c r="J655" s="220"/>
      <c r="K655" s="220"/>
      <c r="L655" s="221"/>
      <c r="M655" s="222">
        <f t="shared" si="89"/>
        <v>0</v>
      </c>
      <c r="N655" s="223"/>
      <c r="O655" s="224"/>
      <c r="P655" s="224"/>
      <c r="Q655" s="224"/>
      <c r="R655" s="224"/>
      <c r="S655" s="225"/>
      <c r="T655" s="226">
        <f t="shared" si="90"/>
        <v>3.7037037037037035E-2</v>
      </c>
      <c r="U655" s="227"/>
      <c r="V655" s="228" t="str">
        <f t="shared" si="91"/>
        <v>0</v>
      </c>
      <c r="W655" s="509"/>
      <c r="X655" s="229">
        <f t="shared" si="92"/>
        <v>0</v>
      </c>
    </row>
    <row r="656" spans="1:24" ht="18.75" customHeight="1">
      <c r="A656" s="503"/>
      <c r="B656" s="506"/>
      <c r="C656" s="216"/>
      <c r="D656" s="216" t="s">
        <v>823</v>
      </c>
      <c r="E656" s="217">
        <v>150</v>
      </c>
      <c r="F656" s="218">
        <f t="shared" si="86"/>
        <v>30</v>
      </c>
      <c r="G656" s="219">
        <f t="shared" si="87"/>
        <v>83.333333333333329</v>
      </c>
      <c r="H656" s="219">
        <f t="shared" si="88"/>
        <v>2.7777777777777776E-2</v>
      </c>
      <c r="I656" s="217"/>
      <c r="J656" s="220"/>
      <c r="K656" s="220"/>
      <c r="L656" s="221"/>
      <c r="M656" s="222">
        <f t="shared" si="89"/>
        <v>0</v>
      </c>
      <c r="N656" s="223"/>
      <c r="O656" s="224"/>
      <c r="P656" s="224"/>
      <c r="Q656" s="224"/>
      <c r="R656" s="224"/>
      <c r="S656" s="225"/>
      <c r="T656" s="226">
        <f t="shared" si="90"/>
        <v>5.5555555555555552E-2</v>
      </c>
      <c r="U656" s="227"/>
      <c r="V656" s="228" t="str">
        <f t="shared" si="91"/>
        <v>0</v>
      </c>
      <c r="W656" s="509"/>
      <c r="X656" s="229">
        <f t="shared" si="92"/>
        <v>0</v>
      </c>
    </row>
    <row r="657" spans="1:24" ht="18.75" customHeight="1">
      <c r="A657" s="503"/>
      <c r="B657" s="506"/>
      <c r="C657" s="216"/>
      <c r="D657" s="216" t="s">
        <v>824</v>
      </c>
      <c r="E657" s="217">
        <v>200</v>
      </c>
      <c r="F657" s="218">
        <f t="shared" si="86"/>
        <v>40</v>
      </c>
      <c r="G657" s="219">
        <f t="shared" si="87"/>
        <v>111.11111111111111</v>
      </c>
      <c r="H657" s="219">
        <f t="shared" si="88"/>
        <v>3.7037037037037035E-2</v>
      </c>
      <c r="I657" s="217"/>
      <c r="J657" s="220"/>
      <c r="K657" s="220"/>
      <c r="L657" s="221"/>
      <c r="M657" s="222">
        <f t="shared" si="89"/>
        <v>0</v>
      </c>
      <c r="N657" s="223"/>
      <c r="O657" s="224"/>
      <c r="P657" s="224"/>
      <c r="Q657" s="224"/>
      <c r="R657" s="224"/>
      <c r="S657" s="225"/>
      <c r="T657" s="226">
        <f t="shared" si="90"/>
        <v>7.407407407407407E-2</v>
      </c>
      <c r="U657" s="227"/>
      <c r="V657" s="228" t="str">
        <f t="shared" si="91"/>
        <v>0</v>
      </c>
      <c r="W657" s="509"/>
      <c r="X657" s="229">
        <f t="shared" si="92"/>
        <v>0</v>
      </c>
    </row>
    <row r="658" spans="1:24" ht="18.75" customHeight="1">
      <c r="A658" s="503"/>
      <c r="B658" s="506"/>
      <c r="C658" s="216"/>
      <c r="D658" s="216" t="s">
        <v>825</v>
      </c>
      <c r="E658" s="217">
        <v>150</v>
      </c>
      <c r="F658" s="218">
        <f t="shared" si="86"/>
        <v>30</v>
      </c>
      <c r="G658" s="219">
        <f t="shared" si="87"/>
        <v>83.333333333333329</v>
      </c>
      <c r="H658" s="219">
        <f t="shared" si="88"/>
        <v>2.7777777777777776E-2</v>
      </c>
      <c r="I658" s="217"/>
      <c r="J658" s="220"/>
      <c r="K658" s="220"/>
      <c r="L658" s="221"/>
      <c r="M658" s="222">
        <f t="shared" si="89"/>
        <v>0</v>
      </c>
      <c r="N658" s="223"/>
      <c r="O658" s="224"/>
      <c r="P658" s="224"/>
      <c r="Q658" s="224"/>
      <c r="R658" s="224"/>
      <c r="S658" s="225"/>
      <c r="T658" s="226">
        <f t="shared" si="90"/>
        <v>5.5555555555555552E-2</v>
      </c>
      <c r="U658" s="227"/>
      <c r="V658" s="228" t="str">
        <f t="shared" si="91"/>
        <v>0</v>
      </c>
      <c r="W658" s="509"/>
      <c r="X658" s="229">
        <f t="shared" si="92"/>
        <v>0</v>
      </c>
    </row>
    <row r="659" spans="1:24" ht="18.75" customHeight="1">
      <c r="A659" s="503"/>
      <c r="B659" s="506"/>
      <c r="C659" s="216"/>
      <c r="D659" s="216" t="s">
        <v>826</v>
      </c>
      <c r="E659" s="217">
        <v>30</v>
      </c>
      <c r="F659" s="218">
        <f t="shared" si="86"/>
        <v>6</v>
      </c>
      <c r="G659" s="219">
        <f t="shared" si="87"/>
        <v>16.666666666666668</v>
      </c>
      <c r="H659" s="219">
        <f t="shared" si="88"/>
        <v>5.5555555555555558E-3</v>
      </c>
      <c r="I659" s="217"/>
      <c r="J659" s="220"/>
      <c r="K659" s="220"/>
      <c r="L659" s="221"/>
      <c r="M659" s="222">
        <f t="shared" si="89"/>
        <v>0</v>
      </c>
      <c r="N659" s="223"/>
      <c r="O659" s="224"/>
      <c r="P659" s="224"/>
      <c r="Q659" s="224"/>
      <c r="R659" s="224"/>
      <c r="S659" s="225"/>
      <c r="T659" s="226">
        <f t="shared" si="90"/>
        <v>1.1111111111111112E-2</v>
      </c>
      <c r="U659" s="227"/>
      <c r="V659" s="228" t="str">
        <f t="shared" si="91"/>
        <v>0</v>
      </c>
      <c r="W659" s="509"/>
      <c r="X659" s="229">
        <f t="shared" si="92"/>
        <v>0</v>
      </c>
    </row>
    <row r="660" spans="1:24" ht="18.75" customHeight="1">
      <c r="A660" s="503"/>
      <c r="B660" s="506"/>
      <c r="C660" s="216"/>
      <c r="D660" s="216" t="s">
        <v>201</v>
      </c>
      <c r="E660" s="217">
        <v>50</v>
      </c>
      <c r="F660" s="218">
        <f t="shared" si="86"/>
        <v>10</v>
      </c>
      <c r="G660" s="219">
        <f t="shared" si="87"/>
        <v>27.777777777777779</v>
      </c>
      <c r="H660" s="219">
        <f t="shared" si="88"/>
        <v>9.2592592592592587E-3</v>
      </c>
      <c r="I660" s="217"/>
      <c r="J660" s="220"/>
      <c r="K660" s="220"/>
      <c r="L660" s="221"/>
      <c r="M660" s="222">
        <f t="shared" si="89"/>
        <v>0</v>
      </c>
      <c r="N660" s="223"/>
      <c r="O660" s="224"/>
      <c r="P660" s="224"/>
      <c r="Q660" s="224"/>
      <c r="R660" s="224"/>
      <c r="S660" s="225"/>
      <c r="T660" s="226">
        <f t="shared" si="90"/>
        <v>1.8518518518518517E-2</v>
      </c>
      <c r="U660" s="227"/>
      <c r="V660" s="228" t="str">
        <f t="shared" si="91"/>
        <v>0</v>
      </c>
      <c r="W660" s="509"/>
      <c r="X660" s="229">
        <f t="shared" si="92"/>
        <v>0</v>
      </c>
    </row>
    <row r="661" spans="1:24" ht="18.75" customHeight="1">
      <c r="A661" s="503"/>
      <c r="B661" s="506"/>
      <c r="C661" s="216"/>
      <c r="D661" s="216" t="s">
        <v>202</v>
      </c>
      <c r="E661" s="217">
        <v>250</v>
      </c>
      <c r="F661" s="218">
        <f t="shared" si="86"/>
        <v>50</v>
      </c>
      <c r="G661" s="219">
        <f t="shared" si="87"/>
        <v>138.88888888888889</v>
      </c>
      <c r="H661" s="219">
        <f t="shared" si="88"/>
        <v>4.6296296296296294E-2</v>
      </c>
      <c r="I661" s="217"/>
      <c r="J661" s="220"/>
      <c r="K661" s="220"/>
      <c r="L661" s="221"/>
      <c r="M661" s="222">
        <f t="shared" si="89"/>
        <v>0</v>
      </c>
      <c r="N661" s="223"/>
      <c r="O661" s="224"/>
      <c r="P661" s="224"/>
      <c r="Q661" s="224"/>
      <c r="R661" s="224"/>
      <c r="S661" s="225"/>
      <c r="T661" s="226">
        <f t="shared" si="90"/>
        <v>9.2592592592592587E-2</v>
      </c>
      <c r="U661" s="227"/>
      <c r="V661" s="228" t="str">
        <f t="shared" si="91"/>
        <v>0</v>
      </c>
      <c r="W661" s="509"/>
      <c r="X661" s="229">
        <f t="shared" si="92"/>
        <v>0</v>
      </c>
    </row>
    <row r="662" spans="1:24" ht="18.75" customHeight="1">
      <c r="A662" s="503"/>
      <c r="B662" s="506"/>
      <c r="C662" s="216"/>
      <c r="D662" s="216" t="s">
        <v>605</v>
      </c>
      <c r="E662" s="217">
        <v>50</v>
      </c>
      <c r="F662" s="218">
        <f t="shared" si="86"/>
        <v>10</v>
      </c>
      <c r="G662" s="219">
        <f t="shared" si="87"/>
        <v>27.777777777777779</v>
      </c>
      <c r="H662" s="219">
        <f t="shared" si="88"/>
        <v>9.2592592592592587E-3</v>
      </c>
      <c r="I662" s="217"/>
      <c r="J662" s="220"/>
      <c r="K662" s="220"/>
      <c r="L662" s="221"/>
      <c r="M662" s="222">
        <f t="shared" si="89"/>
        <v>0</v>
      </c>
      <c r="N662" s="223"/>
      <c r="O662" s="224"/>
      <c r="P662" s="224"/>
      <c r="Q662" s="224"/>
      <c r="R662" s="224"/>
      <c r="S662" s="225"/>
      <c r="T662" s="226">
        <f t="shared" si="90"/>
        <v>1.8518518518518517E-2</v>
      </c>
      <c r="U662" s="227"/>
      <c r="V662" s="228" t="str">
        <f t="shared" si="91"/>
        <v>0</v>
      </c>
      <c r="W662" s="509"/>
      <c r="X662" s="229">
        <f t="shared" si="92"/>
        <v>0</v>
      </c>
    </row>
    <row r="663" spans="1:24" ht="18.75" customHeight="1">
      <c r="A663" s="503"/>
      <c r="B663" s="506"/>
      <c r="C663" s="216"/>
      <c r="D663" s="216" t="s">
        <v>827</v>
      </c>
      <c r="E663" s="217">
        <v>50</v>
      </c>
      <c r="F663" s="218">
        <f t="shared" si="86"/>
        <v>10</v>
      </c>
      <c r="G663" s="219">
        <f t="shared" si="87"/>
        <v>27.777777777777779</v>
      </c>
      <c r="H663" s="219">
        <f t="shared" si="88"/>
        <v>9.2592592592592587E-3</v>
      </c>
      <c r="I663" s="217"/>
      <c r="J663" s="220"/>
      <c r="K663" s="220"/>
      <c r="L663" s="221"/>
      <c r="M663" s="222">
        <f t="shared" si="89"/>
        <v>0</v>
      </c>
      <c r="N663" s="223"/>
      <c r="O663" s="224"/>
      <c r="P663" s="224"/>
      <c r="Q663" s="224"/>
      <c r="R663" s="224"/>
      <c r="S663" s="225"/>
      <c r="T663" s="226">
        <f t="shared" si="90"/>
        <v>1.8518518518518517E-2</v>
      </c>
      <c r="U663" s="227"/>
      <c r="V663" s="228" t="str">
        <f t="shared" si="91"/>
        <v>0</v>
      </c>
      <c r="W663" s="509"/>
      <c r="X663" s="229">
        <f t="shared" si="92"/>
        <v>0</v>
      </c>
    </row>
    <row r="664" spans="1:24" ht="18.75" customHeight="1">
      <c r="A664" s="503"/>
      <c r="B664" s="506"/>
      <c r="C664" s="216"/>
      <c r="D664" s="216" t="s">
        <v>828</v>
      </c>
      <c r="E664" s="217">
        <v>50</v>
      </c>
      <c r="F664" s="218">
        <f t="shared" si="86"/>
        <v>10</v>
      </c>
      <c r="G664" s="219">
        <f t="shared" si="87"/>
        <v>27.777777777777779</v>
      </c>
      <c r="H664" s="219">
        <f t="shared" si="88"/>
        <v>9.2592592592592587E-3</v>
      </c>
      <c r="I664" s="217"/>
      <c r="J664" s="220"/>
      <c r="K664" s="220"/>
      <c r="L664" s="221"/>
      <c r="M664" s="222">
        <f t="shared" si="89"/>
        <v>0</v>
      </c>
      <c r="N664" s="223"/>
      <c r="O664" s="224"/>
      <c r="P664" s="224"/>
      <c r="Q664" s="224"/>
      <c r="R664" s="224"/>
      <c r="S664" s="225"/>
      <c r="T664" s="226">
        <f t="shared" si="90"/>
        <v>1.8518518518518517E-2</v>
      </c>
      <c r="U664" s="227"/>
      <c r="V664" s="228" t="str">
        <f t="shared" si="91"/>
        <v>0</v>
      </c>
      <c r="W664" s="509"/>
      <c r="X664" s="229">
        <f t="shared" si="92"/>
        <v>0</v>
      </c>
    </row>
    <row r="665" spans="1:24" ht="18.75" customHeight="1">
      <c r="A665" s="503"/>
      <c r="B665" s="506"/>
      <c r="C665" s="216"/>
      <c r="D665" s="216" t="s">
        <v>567</v>
      </c>
      <c r="E665" s="217">
        <v>200</v>
      </c>
      <c r="F665" s="218">
        <f t="shared" si="86"/>
        <v>40</v>
      </c>
      <c r="G665" s="219">
        <f t="shared" si="87"/>
        <v>111.11111111111111</v>
      </c>
      <c r="H665" s="219">
        <f t="shared" si="88"/>
        <v>3.7037037037037035E-2</v>
      </c>
      <c r="I665" s="217"/>
      <c r="J665" s="220"/>
      <c r="K665" s="220"/>
      <c r="L665" s="221"/>
      <c r="M665" s="222">
        <f t="shared" si="89"/>
        <v>0</v>
      </c>
      <c r="N665" s="223"/>
      <c r="O665" s="224"/>
      <c r="P665" s="224"/>
      <c r="Q665" s="224"/>
      <c r="R665" s="224"/>
      <c r="S665" s="225"/>
      <c r="T665" s="226">
        <f t="shared" si="90"/>
        <v>7.407407407407407E-2</v>
      </c>
      <c r="U665" s="227"/>
      <c r="V665" s="228" t="str">
        <f t="shared" si="91"/>
        <v>0</v>
      </c>
      <c r="W665" s="509"/>
      <c r="X665" s="229">
        <f t="shared" si="92"/>
        <v>0</v>
      </c>
    </row>
    <row r="666" spans="1:24" ht="18.75" customHeight="1">
      <c r="A666" s="503"/>
      <c r="B666" s="506"/>
      <c r="C666" s="216"/>
      <c r="D666" s="216" t="s">
        <v>264</v>
      </c>
      <c r="E666" s="217">
        <v>50</v>
      </c>
      <c r="F666" s="218">
        <f t="shared" si="86"/>
        <v>10</v>
      </c>
      <c r="G666" s="219">
        <f t="shared" si="87"/>
        <v>27.777777777777779</v>
      </c>
      <c r="H666" s="219">
        <f t="shared" si="88"/>
        <v>9.2592592592592587E-3</v>
      </c>
      <c r="I666" s="217"/>
      <c r="J666" s="220"/>
      <c r="K666" s="220"/>
      <c r="L666" s="221"/>
      <c r="M666" s="222">
        <f t="shared" si="89"/>
        <v>0</v>
      </c>
      <c r="N666" s="223"/>
      <c r="O666" s="224"/>
      <c r="P666" s="224"/>
      <c r="Q666" s="224"/>
      <c r="R666" s="224"/>
      <c r="S666" s="225"/>
      <c r="T666" s="226">
        <f t="shared" si="90"/>
        <v>1.8518518518518517E-2</v>
      </c>
      <c r="U666" s="227"/>
      <c r="V666" s="228" t="str">
        <f t="shared" si="91"/>
        <v>0</v>
      </c>
      <c r="W666" s="509"/>
      <c r="X666" s="229">
        <f t="shared" si="92"/>
        <v>0</v>
      </c>
    </row>
    <row r="667" spans="1:24" ht="18.75" customHeight="1">
      <c r="A667" s="503"/>
      <c r="B667" s="506"/>
      <c r="C667" s="216"/>
      <c r="D667" s="216" t="s">
        <v>829</v>
      </c>
      <c r="E667" s="217">
        <v>250</v>
      </c>
      <c r="F667" s="218">
        <f t="shared" si="86"/>
        <v>50</v>
      </c>
      <c r="G667" s="219">
        <f t="shared" si="87"/>
        <v>138.88888888888889</v>
      </c>
      <c r="H667" s="219">
        <f t="shared" si="88"/>
        <v>4.6296296296296294E-2</v>
      </c>
      <c r="I667" s="217"/>
      <c r="J667" s="220"/>
      <c r="K667" s="220"/>
      <c r="L667" s="221"/>
      <c r="M667" s="222">
        <f t="shared" si="89"/>
        <v>0</v>
      </c>
      <c r="N667" s="223"/>
      <c r="O667" s="224"/>
      <c r="P667" s="224"/>
      <c r="Q667" s="224"/>
      <c r="R667" s="224"/>
      <c r="S667" s="225"/>
      <c r="T667" s="226">
        <f t="shared" si="90"/>
        <v>9.2592592592592587E-2</v>
      </c>
      <c r="U667" s="227"/>
      <c r="V667" s="228" t="str">
        <f t="shared" si="91"/>
        <v>0</v>
      </c>
      <c r="W667" s="509"/>
      <c r="X667" s="229">
        <f t="shared" si="92"/>
        <v>0</v>
      </c>
    </row>
    <row r="668" spans="1:24" ht="18.75" customHeight="1">
      <c r="A668" s="503"/>
      <c r="B668" s="506"/>
      <c r="C668" s="216"/>
      <c r="D668" s="216" t="s">
        <v>830</v>
      </c>
      <c r="E668" s="217">
        <v>60</v>
      </c>
      <c r="F668" s="218">
        <f t="shared" si="86"/>
        <v>12</v>
      </c>
      <c r="G668" s="219">
        <f t="shared" si="87"/>
        <v>33.333333333333336</v>
      </c>
      <c r="H668" s="219">
        <f t="shared" si="88"/>
        <v>1.1111111111111112E-2</v>
      </c>
      <c r="I668" s="217"/>
      <c r="J668" s="220"/>
      <c r="K668" s="220"/>
      <c r="L668" s="221"/>
      <c r="M668" s="222">
        <f t="shared" si="89"/>
        <v>0</v>
      </c>
      <c r="N668" s="223"/>
      <c r="O668" s="224"/>
      <c r="P668" s="224"/>
      <c r="Q668" s="224"/>
      <c r="R668" s="224"/>
      <c r="S668" s="225"/>
      <c r="T668" s="226">
        <f t="shared" si="90"/>
        <v>2.2222222222222223E-2</v>
      </c>
      <c r="U668" s="227"/>
      <c r="V668" s="228" t="str">
        <f t="shared" si="91"/>
        <v>0</v>
      </c>
      <c r="W668" s="509"/>
      <c r="X668" s="229">
        <f t="shared" si="92"/>
        <v>0</v>
      </c>
    </row>
    <row r="669" spans="1:24" ht="18.75" customHeight="1">
      <c r="A669" s="503"/>
      <c r="B669" s="506"/>
      <c r="C669" s="216"/>
      <c r="D669" s="216" t="s">
        <v>831</v>
      </c>
      <c r="E669" s="217">
        <v>50</v>
      </c>
      <c r="F669" s="218">
        <f t="shared" si="86"/>
        <v>10</v>
      </c>
      <c r="G669" s="219">
        <f t="shared" si="87"/>
        <v>27.777777777777779</v>
      </c>
      <c r="H669" s="219">
        <f t="shared" si="88"/>
        <v>9.2592592592592587E-3</v>
      </c>
      <c r="I669" s="217"/>
      <c r="J669" s="220"/>
      <c r="K669" s="220"/>
      <c r="L669" s="221"/>
      <c r="M669" s="222">
        <f t="shared" si="89"/>
        <v>0</v>
      </c>
      <c r="N669" s="223"/>
      <c r="O669" s="224"/>
      <c r="P669" s="224"/>
      <c r="Q669" s="224"/>
      <c r="R669" s="224"/>
      <c r="S669" s="225"/>
      <c r="T669" s="226">
        <f t="shared" si="90"/>
        <v>1.8518518518518517E-2</v>
      </c>
      <c r="U669" s="227"/>
      <c r="V669" s="228" t="str">
        <f t="shared" si="91"/>
        <v>0</v>
      </c>
      <c r="W669" s="509"/>
      <c r="X669" s="229">
        <f t="shared" si="92"/>
        <v>0</v>
      </c>
    </row>
    <row r="670" spans="1:24" ht="18.75" customHeight="1">
      <c r="A670" s="503"/>
      <c r="B670" s="506"/>
      <c r="C670" s="216"/>
      <c r="D670" s="216" t="s">
        <v>343</v>
      </c>
      <c r="E670" s="217">
        <v>60</v>
      </c>
      <c r="F670" s="218">
        <f t="shared" si="86"/>
        <v>12</v>
      </c>
      <c r="G670" s="219">
        <f t="shared" si="87"/>
        <v>33.333333333333336</v>
      </c>
      <c r="H670" s="219">
        <f t="shared" si="88"/>
        <v>1.1111111111111112E-2</v>
      </c>
      <c r="I670" s="217"/>
      <c r="J670" s="220"/>
      <c r="K670" s="220"/>
      <c r="L670" s="221"/>
      <c r="M670" s="222">
        <f t="shared" si="89"/>
        <v>0</v>
      </c>
      <c r="N670" s="223"/>
      <c r="O670" s="224"/>
      <c r="P670" s="224"/>
      <c r="Q670" s="224"/>
      <c r="R670" s="224"/>
      <c r="S670" s="225"/>
      <c r="T670" s="226">
        <f t="shared" si="90"/>
        <v>2.2222222222222223E-2</v>
      </c>
      <c r="U670" s="227"/>
      <c r="V670" s="228" t="str">
        <f t="shared" si="91"/>
        <v>0</v>
      </c>
      <c r="W670" s="509"/>
      <c r="X670" s="229">
        <f t="shared" si="92"/>
        <v>0</v>
      </c>
    </row>
    <row r="671" spans="1:24" ht="18.75" customHeight="1">
      <c r="A671" s="503"/>
      <c r="B671" s="506"/>
      <c r="C671" s="216"/>
      <c r="D671" s="216" t="s">
        <v>524</v>
      </c>
      <c r="E671" s="217">
        <v>50</v>
      </c>
      <c r="F671" s="218">
        <f t="shared" si="86"/>
        <v>10</v>
      </c>
      <c r="G671" s="219">
        <f t="shared" si="87"/>
        <v>27.777777777777779</v>
      </c>
      <c r="H671" s="219">
        <f t="shared" si="88"/>
        <v>9.2592592592592587E-3</v>
      </c>
      <c r="I671" s="217"/>
      <c r="J671" s="220"/>
      <c r="K671" s="220"/>
      <c r="L671" s="221"/>
      <c r="M671" s="222">
        <f t="shared" si="89"/>
        <v>0</v>
      </c>
      <c r="N671" s="223"/>
      <c r="O671" s="224"/>
      <c r="P671" s="224"/>
      <c r="Q671" s="224"/>
      <c r="R671" s="224"/>
      <c r="S671" s="225"/>
      <c r="T671" s="226">
        <f t="shared" si="90"/>
        <v>1.8518518518518517E-2</v>
      </c>
      <c r="U671" s="227"/>
      <c r="V671" s="228" t="str">
        <f t="shared" si="91"/>
        <v>0</v>
      </c>
      <c r="W671" s="509"/>
      <c r="X671" s="229">
        <f t="shared" si="92"/>
        <v>0</v>
      </c>
    </row>
    <row r="672" spans="1:24" ht="18.75" customHeight="1">
      <c r="A672" s="503"/>
      <c r="B672" s="506"/>
      <c r="C672" s="216"/>
      <c r="D672" s="251" t="s">
        <v>832</v>
      </c>
      <c r="E672" s="217">
        <v>80</v>
      </c>
      <c r="F672" s="218">
        <f t="shared" si="86"/>
        <v>16</v>
      </c>
      <c r="G672" s="219">
        <f t="shared" si="87"/>
        <v>44.444444444444443</v>
      </c>
      <c r="H672" s="219">
        <f t="shared" si="88"/>
        <v>1.4814814814814814E-2</v>
      </c>
      <c r="I672" s="217" t="s">
        <v>833</v>
      </c>
      <c r="J672" s="217" t="s">
        <v>833</v>
      </c>
      <c r="K672" s="220"/>
      <c r="L672" s="221">
        <f>SUM(G646:G681)</f>
        <v>2440.5555555555557</v>
      </c>
      <c r="M672" s="222">
        <f t="shared" si="89"/>
        <v>48.81111111111111</v>
      </c>
      <c r="N672" s="223" t="s">
        <v>834</v>
      </c>
      <c r="O672" s="363" t="s">
        <v>351</v>
      </c>
      <c r="P672" s="363" t="s">
        <v>835</v>
      </c>
      <c r="Q672" s="363" t="s">
        <v>514</v>
      </c>
      <c r="R672" s="224"/>
      <c r="S672" s="225"/>
      <c r="T672" s="226">
        <f t="shared" si="90"/>
        <v>2.9629629629629627E-2</v>
      </c>
      <c r="U672" s="227">
        <f>SUM(T646:T681)</f>
        <v>1.6270370370370368</v>
      </c>
      <c r="V672" s="228" t="str">
        <f t="shared" si="91"/>
        <v>2</v>
      </c>
      <c r="W672" s="509"/>
      <c r="X672" s="229">
        <f t="shared" si="92"/>
        <v>1</v>
      </c>
    </row>
    <row r="673" spans="1:24" ht="18.75" customHeight="1">
      <c r="A673" s="503"/>
      <c r="B673" s="506"/>
      <c r="C673" s="216"/>
      <c r="D673" s="216" t="s">
        <v>836</v>
      </c>
      <c r="E673" s="217">
        <v>53</v>
      </c>
      <c r="F673" s="218">
        <f t="shared" si="86"/>
        <v>10.6</v>
      </c>
      <c r="G673" s="219">
        <f t="shared" si="87"/>
        <v>29.444444444444443</v>
      </c>
      <c r="H673" s="219">
        <f t="shared" si="88"/>
        <v>9.8148148148148144E-3</v>
      </c>
      <c r="I673" s="217"/>
      <c r="J673" s="220"/>
      <c r="K673" s="220"/>
      <c r="L673" s="221"/>
      <c r="M673" s="222">
        <f t="shared" si="89"/>
        <v>0</v>
      </c>
      <c r="N673" s="223"/>
      <c r="O673" s="224"/>
      <c r="P673" s="224"/>
      <c r="Q673" s="224"/>
      <c r="R673" s="224"/>
      <c r="S673" s="225"/>
      <c r="T673" s="226">
        <f t="shared" si="90"/>
        <v>1.9629629629629629E-2</v>
      </c>
      <c r="U673" s="227"/>
      <c r="V673" s="228" t="str">
        <f t="shared" si="91"/>
        <v>0</v>
      </c>
      <c r="W673" s="509"/>
      <c r="X673" s="229">
        <f t="shared" si="92"/>
        <v>0</v>
      </c>
    </row>
    <row r="674" spans="1:24" ht="18.75" customHeight="1">
      <c r="A674" s="503"/>
      <c r="B674" s="506"/>
      <c r="C674" s="216"/>
      <c r="D674" s="216" t="s">
        <v>837</v>
      </c>
      <c r="E674" s="217">
        <v>50</v>
      </c>
      <c r="F674" s="218">
        <f t="shared" si="86"/>
        <v>10</v>
      </c>
      <c r="G674" s="219">
        <f t="shared" si="87"/>
        <v>27.777777777777779</v>
      </c>
      <c r="H674" s="219">
        <f t="shared" si="88"/>
        <v>9.2592592592592587E-3</v>
      </c>
      <c r="I674" s="217"/>
      <c r="J674" s="220"/>
      <c r="K674" s="220"/>
      <c r="L674" s="221"/>
      <c r="M674" s="222">
        <f t="shared" si="89"/>
        <v>0</v>
      </c>
      <c r="N674" s="223"/>
      <c r="O674" s="224"/>
      <c r="P674" s="224"/>
      <c r="Q674" s="224"/>
      <c r="R674" s="224"/>
      <c r="S674" s="225"/>
      <c r="T674" s="226">
        <f t="shared" si="90"/>
        <v>1.8518518518518517E-2</v>
      </c>
      <c r="U674" s="227"/>
      <c r="V674" s="228" t="str">
        <f t="shared" si="91"/>
        <v>0</v>
      </c>
      <c r="W674" s="509"/>
      <c r="X674" s="229">
        <f t="shared" si="92"/>
        <v>0</v>
      </c>
    </row>
    <row r="675" spans="1:24" ht="18.75" customHeight="1">
      <c r="A675" s="503"/>
      <c r="B675" s="506"/>
      <c r="C675" s="216"/>
      <c r="D675" s="216" t="s">
        <v>838</v>
      </c>
      <c r="E675" s="217">
        <v>150</v>
      </c>
      <c r="F675" s="218">
        <f t="shared" si="86"/>
        <v>30</v>
      </c>
      <c r="G675" s="219">
        <f t="shared" si="87"/>
        <v>83.333333333333329</v>
      </c>
      <c r="H675" s="219">
        <f t="shared" si="88"/>
        <v>2.7777777777777776E-2</v>
      </c>
      <c r="I675" s="217"/>
      <c r="J675" s="220"/>
      <c r="K675" s="220"/>
      <c r="L675" s="221"/>
      <c r="M675" s="222">
        <f t="shared" si="89"/>
        <v>0</v>
      </c>
      <c r="N675" s="223"/>
      <c r="O675" s="224"/>
      <c r="P675" s="224"/>
      <c r="Q675" s="224"/>
      <c r="R675" s="224"/>
      <c r="S675" s="225"/>
      <c r="T675" s="226">
        <f t="shared" si="90"/>
        <v>5.5555555555555552E-2</v>
      </c>
      <c r="U675" s="227"/>
      <c r="V675" s="228" t="str">
        <f t="shared" si="91"/>
        <v>0</v>
      </c>
      <c r="W675" s="509"/>
      <c r="X675" s="229">
        <f t="shared" si="92"/>
        <v>0</v>
      </c>
    </row>
    <row r="676" spans="1:24" ht="18.75" customHeight="1">
      <c r="A676" s="503"/>
      <c r="B676" s="506"/>
      <c r="C676" s="216"/>
      <c r="D676" s="216" t="s">
        <v>839</v>
      </c>
      <c r="E676" s="217">
        <v>200</v>
      </c>
      <c r="F676" s="218">
        <f t="shared" si="86"/>
        <v>40</v>
      </c>
      <c r="G676" s="219">
        <f t="shared" si="87"/>
        <v>111.11111111111111</v>
      </c>
      <c r="H676" s="219">
        <f t="shared" si="88"/>
        <v>3.7037037037037035E-2</v>
      </c>
      <c r="I676" s="217"/>
      <c r="J676" s="220"/>
      <c r="K676" s="220"/>
      <c r="L676" s="221"/>
      <c r="M676" s="222">
        <f t="shared" si="89"/>
        <v>0</v>
      </c>
      <c r="N676" s="223"/>
      <c r="O676" s="224"/>
      <c r="P676" s="224"/>
      <c r="Q676" s="224"/>
      <c r="R676" s="224"/>
      <c r="S676" s="225"/>
      <c r="T676" s="226">
        <f t="shared" si="90"/>
        <v>7.407407407407407E-2</v>
      </c>
      <c r="U676" s="227"/>
      <c r="V676" s="228" t="str">
        <f t="shared" si="91"/>
        <v>0</v>
      </c>
      <c r="W676" s="509"/>
      <c r="X676" s="229">
        <f t="shared" si="92"/>
        <v>0</v>
      </c>
    </row>
    <row r="677" spans="1:24" ht="18.75" customHeight="1">
      <c r="A677" s="503"/>
      <c r="B677" s="506"/>
      <c r="C677" s="216"/>
      <c r="D677" s="216" t="s">
        <v>840</v>
      </c>
      <c r="E677" s="217">
        <v>110</v>
      </c>
      <c r="F677" s="218">
        <f t="shared" si="86"/>
        <v>22</v>
      </c>
      <c r="G677" s="219">
        <f t="shared" si="87"/>
        <v>61.111111111111107</v>
      </c>
      <c r="H677" s="219">
        <f t="shared" si="88"/>
        <v>2.0370370370370369E-2</v>
      </c>
      <c r="I677" s="217"/>
      <c r="J677" s="220"/>
      <c r="K677" s="220"/>
      <c r="L677" s="232"/>
      <c r="M677" s="222">
        <f t="shared" si="89"/>
        <v>0</v>
      </c>
      <c r="N677" s="223"/>
      <c r="O677" s="224"/>
      <c r="P677" s="224"/>
      <c r="Q677" s="224"/>
      <c r="R677" s="224"/>
      <c r="S677" s="225"/>
      <c r="T677" s="226">
        <f t="shared" si="90"/>
        <v>4.0740740740740737E-2</v>
      </c>
      <c r="U677" s="227"/>
      <c r="V677" s="228" t="str">
        <f t="shared" si="91"/>
        <v>0</v>
      </c>
      <c r="W677" s="509"/>
      <c r="X677" s="229">
        <f t="shared" si="92"/>
        <v>0</v>
      </c>
    </row>
    <row r="678" spans="1:24" ht="18.75" customHeight="1">
      <c r="A678" s="503"/>
      <c r="B678" s="506"/>
      <c r="C678" s="216"/>
      <c r="D678" s="216" t="s">
        <v>841</v>
      </c>
      <c r="E678" s="217">
        <v>500</v>
      </c>
      <c r="F678" s="218">
        <f t="shared" si="86"/>
        <v>100</v>
      </c>
      <c r="G678" s="219">
        <f t="shared" si="87"/>
        <v>277.77777777777777</v>
      </c>
      <c r="H678" s="219">
        <f t="shared" si="88"/>
        <v>9.2592592592592587E-2</v>
      </c>
      <c r="I678" s="217"/>
      <c r="J678" s="220"/>
      <c r="K678" s="220"/>
      <c r="L678" s="232"/>
      <c r="M678" s="222">
        <f t="shared" si="89"/>
        <v>0</v>
      </c>
      <c r="N678" s="223"/>
      <c r="O678" s="224"/>
      <c r="P678" s="224"/>
      <c r="Q678" s="224"/>
      <c r="R678" s="224"/>
      <c r="S678" s="225"/>
      <c r="T678" s="226">
        <f t="shared" si="90"/>
        <v>0.18518518518518517</v>
      </c>
      <c r="U678" s="227"/>
      <c r="V678" s="228" t="str">
        <f t="shared" si="91"/>
        <v>0</v>
      </c>
      <c r="W678" s="509"/>
      <c r="X678" s="229">
        <f t="shared" si="92"/>
        <v>0</v>
      </c>
    </row>
    <row r="679" spans="1:24" ht="18.75" customHeight="1">
      <c r="A679" s="503"/>
      <c r="B679" s="506"/>
      <c r="C679" s="216"/>
      <c r="D679" s="216" t="s">
        <v>842</v>
      </c>
      <c r="E679" s="217">
        <v>100</v>
      </c>
      <c r="F679" s="218">
        <f t="shared" ref="F679:F683" si="93">E679/$F$15</f>
        <v>20</v>
      </c>
      <c r="G679" s="219">
        <f>E679/$G$15</f>
        <v>55.555555555555557</v>
      </c>
      <c r="H679" s="219">
        <f>G679/$H$15</f>
        <v>1.8518518518518517E-2</v>
      </c>
      <c r="I679" s="217"/>
      <c r="J679" s="220"/>
      <c r="K679" s="220"/>
      <c r="L679" s="232"/>
      <c r="M679" s="222">
        <f t="shared" si="89"/>
        <v>0</v>
      </c>
      <c r="N679" s="223"/>
      <c r="O679" s="224"/>
      <c r="P679" s="224"/>
      <c r="Q679" s="224"/>
      <c r="R679" s="224"/>
      <c r="S679" s="225"/>
      <c r="T679" s="226">
        <f>G679/$T$15</f>
        <v>3.7037037037037035E-2</v>
      </c>
      <c r="U679" s="227"/>
      <c r="V679" s="228" t="str">
        <f>IF(U679&lt;1,"0",IF(U679&lt;5,"2",IF(U679&gt;=5,"6")))</f>
        <v>0</v>
      </c>
      <c r="W679" s="509"/>
      <c r="X679" s="229">
        <f t="shared" ref="X679:X683" si="94">V679/2</f>
        <v>0</v>
      </c>
    </row>
    <row r="680" spans="1:24" ht="18.75" customHeight="1">
      <c r="A680" s="503"/>
      <c r="B680" s="506"/>
      <c r="C680" s="216"/>
      <c r="D680" s="216" t="s">
        <v>843</v>
      </c>
      <c r="E680" s="217">
        <v>50</v>
      </c>
      <c r="F680" s="218">
        <f t="shared" si="93"/>
        <v>10</v>
      </c>
      <c r="G680" s="219">
        <f>E680/$G$15</f>
        <v>27.777777777777779</v>
      </c>
      <c r="H680" s="219">
        <f>G680/$H$15</f>
        <v>9.2592592592592587E-3</v>
      </c>
      <c r="I680" s="217"/>
      <c r="J680" s="220"/>
      <c r="K680" s="220"/>
      <c r="L680" s="232"/>
      <c r="M680" s="222">
        <f t="shared" si="89"/>
        <v>0</v>
      </c>
      <c r="N680" s="223"/>
      <c r="O680" s="224"/>
      <c r="P680" s="224"/>
      <c r="Q680" s="224"/>
      <c r="R680" s="224"/>
      <c r="S680" s="225"/>
      <c r="T680" s="226">
        <f>G680/$T$15</f>
        <v>1.8518518518518517E-2</v>
      </c>
      <c r="U680" s="227"/>
      <c r="V680" s="228" t="str">
        <f>IF(U680&lt;1,"0",IF(U680&lt;5,"2",IF(U680&gt;=5,"6")))</f>
        <v>0</v>
      </c>
      <c r="W680" s="509"/>
      <c r="X680" s="229">
        <f t="shared" si="94"/>
        <v>0</v>
      </c>
    </row>
    <row r="681" spans="1:24" ht="18.75" customHeight="1">
      <c r="A681" s="503"/>
      <c r="B681" s="506"/>
      <c r="C681" s="216"/>
      <c r="D681" s="216" t="s">
        <v>844</v>
      </c>
      <c r="E681" s="217">
        <v>80</v>
      </c>
      <c r="F681" s="218">
        <f t="shared" si="93"/>
        <v>16</v>
      </c>
      <c r="G681" s="219">
        <f>E681/$G$15</f>
        <v>44.444444444444443</v>
      </c>
      <c r="H681" s="219">
        <f>G681/$H$15</f>
        <v>1.4814814814814814E-2</v>
      </c>
      <c r="I681" s="217"/>
      <c r="J681" s="220"/>
      <c r="K681" s="220"/>
      <c r="L681" s="232"/>
      <c r="M681" s="222">
        <f t="shared" si="89"/>
        <v>0</v>
      </c>
      <c r="N681" s="223"/>
      <c r="O681" s="224"/>
      <c r="P681" s="224"/>
      <c r="Q681" s="224"/>
      <c r="R681" s="224"/>
      <c r="S681" s="225"/>
      <c r="T681" s="226">
        <f>G681/$T$15</f>
        <v>2.9629629629629627E-2</v>
      </c>
      <c r="U681" s="227"/>
      <c r="V681" s="228" t="str">
        <f>IF(U681&lt;1,"0",IF(U681&lt;5,"2",IF(U681&gt;=5,"6")))</f>
        <v>0</v>
      </c>
      <c r="W681" s="509"/>
      <c r="X681" s="229">
        <f t="shared" si="94"/>
        <v>0</v>
      </c>
    </row>
    <row r="682" spans="1:24" ht="18.75" customHeight="1">
      <c r="A682" s="503"/>
      <c r="B682" s="506"/>
      <c r="C682" s="216"/>
      <c r="D682" s="216"/>
      <c r="E682" s="217"/>
      <c r="F682" s="218">
        <f t="shared" si="93"/>
        <v>0</v>
      </c>
      <c r="G682" s="219">
        <f>E682/$G$15</f>
        <v>0</v>
      </c>
      <c r="H682" s="219">
        <f>G682/$H$15</f>
        <v>0</v>
      </c>
      <c r="I682" s="217"/>
      <c r="J682" s="220"/>
      <c r="K682" s="220"/>
      <c r="L682" s="232"/>
      <c r="M682" s="222">
        <f t="shared" si="89"/>
        <v>0</v>
      </c>
      <c r="N682" s="223"/>
      <c r="O682" s="224"/>
      <c r="P682" s="224"/>
      <c r="Q682" s="224"/>
      <c r="R682" s="224"/>
      <c r="S682" s="225"/>
      <c r="T682" s="226">
        <f>G682/$T$15</f>
        <v>0</v>
      </c>
      <c r="U682" s="227"/>
      <c r="V682" s="228" t="str">
        <f>IF(U682&lt;1,"0",IF(U682&lt;5,"2",IF(U682&gt;=5,"6")))</f>
        <v>0</v>
      </c>
      <c r="W682" s="509"/>
      <c r="X682" s="229">
        <f t="shared" si="94"/>
        <v>0</v>
      </c>
    </row>
    <row r="683" spans="1:24" ht="18.75" customHeight="1">
      <c r="A683" s="504"/>
      <c r="B683" s="507"/>
      <c r="C683" s="216"/>
      <c r="D683" s="216"/>
      <c r="E683" s="217"/>
      <c r="F683" s="218">
        <f t="shared" si="93"/>
        <v>0</v>
      </c>
      <c r="G683" s="219">
        <f>E683/$G$15</f>
        <v>0</v>
      </c>
      <c r="H683" s="219">
        <f>G683/$H$15</f>
        <v>0</v>
      </c>
      <c r="I683" s="217"/>
      <c r="J683" s="220"/>
      <c r="K683" s="220"/>
      <c r="L683" s="232"/>
      <c r="M683" s="222">
        <f>L683/$M$15</f>
        <v>0</v>
      </c>
      <c r="N683" s="231"/>
      <c r="O683" s="231"/>
      <c r="P683" s="231"/>
      <c r="Q683" s="231"/>
      <c r="R683" s="231"/>
      <c r="S683" s="225"/>
      <c r="T683" s="226">
        <f>G683/$T$15</f>
        <v>0</v>
      </c>
      <c r="U683" s="227"/>
      <c r="V683" s="228" t="str">
        <f>IF(U683&lt;1,"0",IF(U683&lt;5,"2",IF(U683&gt;=5,"6")))</f>
        <v>0</v>
      </c>
      <c r="W683" s="510"/>
      <c r="X683" s="229">
        <f t="shared" si="94"/>
        <v>0</v>
      </c>
    </row>
    <row r="684" spans="1:24">
      <c r="A684" s="233"/>
      <c r="B684" s="365" t="s">
        <v>111</v>
      </c>
      <c r="C684" s="235"/>
      <c r="D684" s="236">
        <f>COUNTA(D615:D683)</f>
        <v>66</v>
      </c>
      <c r="E684" s="236">
        <f>SUM(E615:E683)</f>
        <v>9801</v>
      </c>
      <c r="F684" s="236">
        <f>SUM(F615:F683)</f>
        <v>1960.1999999999998</v>
      </c>
      <c r="G684" s="236">
        <f>SUM(G615:G683)</f>
        <v>5444.9999999999973</v>
      </c>
      <c r="H684" s="236">
        <f>MROUND(SUM(H615:H683),1)</f>
        <v>2</v>
      </c>
      <c r="I684" s="236">
        <f>COUNTA(I615:I683)</f>
        <v>2</v>
      </c>
      <c r="J684" s="236">
        <f>COUNTA(J615:J683)</f>
        <v>2</v>
      </c>
      <c r="K684" s="236">
        <f>COUNTA(K615:K683)</f>
        <v>0</v>
      </c>
      <c r="L684" s="236">
        <f>SUM(L615:L683)</f>
        <v>5445.0000000000009</v>
      </c>
      <c r="M684" s="236">
        <f>SUM(M615:M683)</f>
        <v>108.9</v>
      </c>
      <c r="N684" s="237"/>
      <c r="O684" s="238">
        <f>COUNTIF(O615:O683, "YES")</f>
        <v>1</v>
      </c>
      <c r="P684" s="237"/>
      <c r="Q684" s="237"/>
      <c r="R684" s="237"/>
      <c r="S684" s="237"/>
      <c r="T684" s="236">
        <f>SUM(T615:T683)</f>
        <v>3.6300000000000008</v>
      </c>
      <c r="U684" s="236">
        <f>SUM(U615:U683)</f>
        <v>3.63</v>
      </c>
      <c r="V684" s="236">
        <f t="array" ref="V684">SUM(ABS(V615:V683))</f>
        <v>4</v>
      </c>
      <c r="W684" s="238" t="str">
        <f>IF(W615&lt;0.2, "0", IF(W615&lt;=2, "2", IF(W615&gt;2, ROUND(W615,0))))</f>
        <v>2</v>
      </c>
      <c r="X684" s="236">
        <f>SUM(X615:X683)</f>
        <v>2</v>
      </c>
    </row>
    <row r="685" spans="1:24" ht="18.75" customHeight="1">
      <c r="A685" s="502">
        <v>14</v>
      </c>
      <c r="B685" s="505" t="s">
        <v>845</v>
      </c>
      <c r="C685" s="216"/>
      <c r="D685" s="358" t="s">
        <v>846</v>
      </c>
      <c r="E685" s="217">
        <v>1000</v>
      </c>
      <c r="F685" s="218">
        <f t="shared" ref="F685:F748" si="95">E685/$F$15</f>
        <v>200</v>
      </c>
      <c r="G685" s="219">
        <f t="shared" ref="G685:G748" si="96">E685/$G$15</f>
        <v>555.55555555555554</v>
      </c>
      <c r="H685" s="219">
        <f t="shared" ref="H685:H748" si="97">G685/$H$15</f>
        <v>0.18518518518518517</v>
      </c>
      <c r="I685" s="217" t="s">
        <v>847</v>
      </c>
      <c r="J685" s="220" t="s">
        <v>848</v>
      </c>
      <c r="K685" s="220"/>
      <c r="L685" s="221">
        <f>SUM(G685:G686)</f>
        <v>2767.2222222222222</v>
      </c>
      <c r="M685" s="222">
        <f t="shared" ref="M685:M759" si="98">L685/$M$15</f>
        <v>55.344444444444441</v>
      </c>
      <c r="N685" s="223" t="s">
        <v>561</v>
      </c>
      <c r="O685" s="224" t="s">
        <v>12</v>
      </c>
      <c r="P685" s="224"/>
      <c r="Q685" s="224" t="s">
        <v>514</v>
      </c>
      <c r="R685" s="224"/>
      <c r="S685" s="225"/>
      <c r="T685" s="226">
        <f t="shared" ref="T685:T748" si="99">G685/$T$15</f>
        <v>0.37037037037037035</v>
      </c>
      <c r="U685" s="227">
        <f>SUM(T685:T686)</f>
        <v>1.8448148148148147</v>
      </c>
      <c r="V685" s="228" t="str">
        <f t="shared" ref="V685:V748" si="100">IF(U685&lt;1,"0",IF(U685&lt;5,"2",IF(U685&gt;=5,"6")))</f>
        <v>2</v>
      </c>
      <c r="W685" s="508">
        <f>J761/$W$15</f>
        <v>1</v>
      </c>
      <c r="X685" s="229">
        <f t="shared" ref="X685:X748" si="101">V685/2</f>
        <v>1</v>
      </c>
    </row>
    <row r="686" spans="1:24" ht="18.75" customHeight="1">
      <c r="A686" s="503"/>
      <c r="B686" s="506"/>
      <c r="C686" s="216"/>
      <c r="D686" s="216" t="s">
        <v>849</v>
      </c>
      <c r="E686" s="217">
        <v>3981</v>
      </c>
      <c r="F686" s="218">
        <f t="shared" si="95"/>
        <v>796.2</v>
      </c>
      <c r="G686" s="219">
        <f t="shared" si="96"/>
        <v>2211.6666666666665</v>
      </c>
      <c r="H686" s="219">
        <f t="shared" si="97"/>
        <v>0.73722222222222222</v>
      </c>
      <c r="I686" s="217"/>
      <c r="J686" s="220"/>
      <c r="K686" s="220"/>
      <c r="L686" s="221"/>
      <c r="M686" s="222">
        <f t="shared" si="98"/>
        <v>0</v>
      </c>
      <c r="N686" s="223"/>
      <c r="O686" s="224"/>
      <c r="P686" s="224"/>
      <c r="Q686" s="224"/>
      <c r="R686" s="224"/>
      <c r="S686" s="225"/>
      <c r="T686" s="226">
        <f t="shared" si="99"/>
        <v>1.4744444444444444</v>
      </c>
      <c r="U686" s="227"/>
      <c r="V686" s="228" t="str">
        <f t="shared" si="100"/>
        <v>0</v>
      </c>
      <c r="W686" s="509"/>
      <c r="X686" s="229">
        <f t="shared" si="101"/>
        <v>0</v>
      </c>
    </row>
    <row r="687" spans="1:24" ht="18.75" customHeight="1">
      <c r="A687" s="503"/>
      <c r="B687" s="506"/>
      <c r="C687" s="216"/>
      <c r="D687" s="216"/>
      <c r="E687" s="217"/>
      <c r="F687" s="218">
        <f t="shared" si="95"/>
        <v>0</v>
      </c>
      <c r="G687" s="219">
        <f t="shared" si="96"/>
        <v>0</v>
      </c>
      <c r="H687" s="219">
        <f t="shared" si="97"/>
        <v>0</v>
      </c>
      <c r="I687" s="217"/>
      <c r="J687" s="220"/>
      <c r="K687" s="220"/>
      <c r="L687" s="221"/>
      <c r="M687" s="222">
        <f t="shared" si="98"/>
        <v>0</v>
      </c>
      <c r="N687" s="223"/>
      <c r="O687" s="224"/>
      <c r="P687" s="224"/>
      <c r="Q687" s="224"/>
      <c r="R687" s="224"/>
      <c r="S687" s="225"/>
      <c r="T687" s="226">
        <f t="shared" si="99"/>
        <v>0</v>
      </c>
      <c r="U687" s="227"/>
      <c r="V687" s="228" t="str">
        <f t="shared" si="100"/>
        <v>0</v>
      </c>
      <c r="W687" s="509"/>
      <c r="X687" s="229">
        <f t="shared" si="101"/>
        <v>0</v>
      </c>
    </row>
    <row r="688" spans="1:24" ht="18.75" customHeight="1">
      <c r="A688" s="503"/>
      <c r="B688" s="506"/>
      <c r="C688" s="216"/>
      <c r="D688" s="216" t="s">
        <v>850</v>
      </c>
      <c r="E688" s="217">
        <v>88</v>
      </c>
      <c r="F688" s="218">
        <f t="shared" si="95"/>
        <v>17.600000000000001</v>
      </c>
      <c r="G688" s="219">
        <f t="shared" si="96"/>
        <v>48.888888888888886</v>
      </c>
      <c r="H688" s="219">
        <f t="shared" si="97"/>
        <v>1.6296296296296295E-2</v>
      </c>
      <c r="I688" s="217"/>
      <c r="J688" s="220"/>
      <c r="K688" s="220"/>
      <c r="L688" s="221"/>
      <c r="M688" s="222">
        <f t="shared" si="98"/>
        <v>0</v>
      </c>
      <c r="N688" s="223"/>
      <c r="O688" s="224"/>
      <c r="P688" s="224"/>
      <c r="Q688" s="224"/>
      <c r="R688" s="224"/>
      <c r="S688" s="225"/>
      <c r="T688" s="226">
        <f t="shared" si="99"/>
        <v>3.259259259259259E-2</v>
      </c>
      <c r="U688" s="227"/>
      <c r="V688" s="228" t="str">
        <f t="shared" si="100"/>
        <v>0</v>
      </c>
      <c r="W688" s="509"/>
      <c r="X688" s="229">
        <f t="shared" si="101"/>
        <v>0</v>
      </c>
    </row>
    <row r="689" spans="1:24" ht="18.75" customHeight="1">
      <c r="A689" s="503"/>
      <c r="B689" s="506"/>
      <c r="C689" s="216"/>
      <c r="D689" s="216" t="s">
        <v>851</v>
      </c>
      <c r="E689" s="217">
        <v>50</v>
      </c>
      <c r="F689" s="218">
        <f t="shared" si="95"/>
        <v>10</v>
      </c>
      <c r="G689" s="219">
        <f t="shared" si="96"/>
        <v>27.777777777777779</v>
      </c>
      <c r="H689" s="219">
        <f t="shared" si="97"/>
        <v>9.2592592592592587E-3</v>
      </c>
      <c r="I689" s="217"/>
      <c r="J689" s="220"/>
      <c r="K689" s="220"/>
      <c r="L689" s="221"/>
      <c r="M689" s="222">
        <f t="shared" si="98"/>
        <v>0</v>
      </c>
      <c r="N689" s="223"/>
      <c r="O689" s="224"/>
      <c r="P689" s="224"/>
      <c r="Q689" s="224"/>
      <c r="R689" s="224"/>
      <c r="S689" s="225"/>
      <c r="T689" s="226">
        <f t="shared" si="99"/>
        <v>1.8518518518518517E-2</v>
      </c>
      <c r="U689" s="227"/>
      <c r="V689" s="228" t="str">
        <f t="shared" si="100"/>
        <v>0</v>
      </c>
      <c r="W689" s="509"/>
      <c r="X689" s="229">
        <f t="shared" si="101"/>
        <v>0</v>
      </c>
    </row>
    <row r="690" spans="1:24" ht="18.75" customHeight="1">
      <c r="A690" s="503"/>
      <c r="B690" s="506"/>
      <c r="C690" s="216"/>
      <c r="D690" s="216" t="s">
        <v>852</v>
      </c>
      <c r="E690" s="217">
        <v>45</v>
      </c>
      <c r="F690" s="218">
        <f t="shared" si="95"/>
        <v>9</v>
      </c>
      <c r="G690" s="219">
        <f t="shared" si="96"/>
        <v>25</v>
      </c>
      <c r="H690" s="219">
        <f t="shared" si="97"/>
        <v>8.3333333333333332E-3</v>
      </c>
      <c r="I690" s="217"/>
      <c r="J690" s="220"/>
      <c r="K690" s="220"/>
      <c r="L690" s="221"/>
      <c r="M690" s="222">
        <f t="shared" si="98"/>
        <v>0</v>
      </c>
      <c r="N690" s="223"/>
      <c r="O690" s="224"/>
      <c r="P690" s="224"/>
      <c r="Q690" s="224"/>
      <c r="R690" s="224"/>
      <c r="S690" s="225"/>
      <c r="T690" s="226">
        <f t="shared" si="99"/>
        <v>1.6666666666666666E-2</v>
      </c>
      <c r="U690" s="227"/>
      <c r="V690" s="228" t="str">
        <f t="shared" si="100"/>
        <v>0</v>
      </c>
      <c r="W690" s="509"/>
      <c r="X690" s="229">
        <f t="shared" si="101"/>
        <v>0</v>
      </c>
    </row>
    <row r="691" spans="1:24" ht="18.75" customHeight="1">
      <c r="A691" s="503"/>
      <c r="B691" s="506"/>
      <c r="C691" s="216"/>
      <c r="D691" s="216" t="s">
        <v>853</v>
      </c>
      <c r="E691" s="217">
        <v>206</v>
      </c>
      <c r="F691" s="218">
        <f t="shared" si="95"/>
        <v>41.2</v>
      </c>
      <c r="G691" s="219">
        <f t="shared" si="96"/>
        <v>114.44444444444444</v>
      </c>
      <c r="H691" s="219">
        <f t="shared" si="97"/>
        <v>3.8148148148148146E-2</v>
      </c>
      <c r="I691" s="217"/>
      <c r="J691" s="220"/>
      <c r="K691" s="220"/>
      <c r="L691" s="221"/>
      <c r="M691" s="222">
        <f t="shared" si="98"/>
        <v>0</v>
      </c>
      <c r="N691" s="223"/>
      <c r="O691" s="224"/>
      <c r="P691" s="224"/>
      <c r="Q691" s="224"/>
      <c r="R691" s="224"/>
      <c r="S691" s="225"/>
      <c r="T691" s="226">
        <f t="shared" si="99"/>
        <v>7.6296296296296293E-2</v>
      </c>
      <c r="U691" s="227"/>
      <c r="V691" s="228" t="str">
        <f t="shared" si="100"/>
        <v>0</v>
      </c>
      <c r="W691" s="509"/>
      <c r="X691" s="229">
        <f t="shared" si="101"/>
        <v>0</v>
      </c>
    </row>
    <row r="692" spans="1:24" ht="18.75" customHeight="1">
      <c r="A692" s="503"/>
      <c r="B692" s="506"/>
      <c r="C692" s="216"/>
      <c r="D692" s="216" t="s">
        <v>854</v>
      </c>
      <c r="E692" s="217">
        <v>62</v>
      </c>
      <c r="F692" s="218">
        <f t="shared" si="95"/>
        <v>12.4</v>
      </c>
      <c r="G692" s="219">
        <f t="shared" si="96"/>
        <v>34.444444444444443</v>
      </c>
      <c r="H692" s="219">
        <f t="shared" si="97"/>
        <v>1.1481481481481481E-2</v>
      </c>
      <c r="I692" s="217"/>
      <c r="J692" s="220"/>
      <c r="K692" s="220"/>
      <c r="L692" s="221"/>
      <c r="M692" s="222">
        <f t="shared" si="98"/>
        <v>0</v>
      </c>
      <c r="N692" s="223"/>
      <c r="O692" s="224"/>
      <c r="P692" s="224"/>
      <c r="Q692" s="224"/>
      <c r="R692" s="224"/>
      <c r="S692" s="225"/>
      <c r="T692" s="226">
        <f t="shared" si="99"/>
        <v>2.2962962962962963E-2</v>
      </c>
      <c r="U692" s="227"/>
      <c r="V692" s="228" t="str">
        <f t="shared" si="100"/>
        <v>0</v>
      </c>
      <c r="W692" s="509"/>
      <c r="X692" s="229">
        <f t="shared" si="101"/>
        <v>0</v>
      </c>
    </row>
    <row r="693" spans="1:24" ht="18.75" customHeight="1">
      <c r="A693" s="503"/>
      <c r="B693" s="506"/>
      <c r="C693" s="216"/>
      <c r="D693" s="216" t="s">
        <v>855</v>
      </c>
      <c r="E693" s="217">
        <v>241</v>
      </c>
      <c r="F693" s="218">
        <f t="shared" si="95"/>
        <v>48.2</v>
      </c>
      <c r="G693" s="219">
        <f t="shared" si="96"/>
        <v>133.88888888888889</v>
      </c>
      <c r="H693" s="219">
        <f t="shared" si="97"/>
        <v>4.462962962962963E-2</v>
      </c>
      <c r="I693" s="217"/>
      <c r="J693" s="220"/>
      <c r="K693" s="220"/>
      <c r="L693" s="221"/>
      <c r="M693" s="222">
        <f t="shared" si="98"/>
        <v>0</v>
      </c>
      <c r="N693" s="223"/>
      <c r="O693" s="224"/>
      <c r="P693" s="224"/>
      <c r="Q693" s="224"/>
      <c r="R693" s="224"/>
      <c r="S693" s="225"/>
      <c r="T693" s="226">
        <f t="shared" si="99"/>
        <v>8.925925925925926E-2</v>
      </c>
      <c r="U693" s="227"/>
      <c r="V693" s="228" t="str">
        <f t="shared" si="100"/>
        <v>0</v>
      </c>
      <c r="W693" s="509"/>
      <c r="X693" s="229">
        <f t="shared" si="101"/>
        <v>0</v>
      </c>
    </row>
    <row r="694" spans="1:24" ht="18.75" customHeight="1">
      <c r="A694" s="503"/>
      <c r="B694" s="506"/>
      <c r="C694" s="216"/>
      <c r="D694" s="216" t="s">
        <v>856</v>
      </c>
      <c r="E694" s="217">
        <v>144</v>
      </c>
      <c r="F694" s="218">
        <f t="shared" si="95"/>
        <v>28.8</v>
      </c>
      <c r="G694" s="219">
        <f t="shared" si="96"/>
        <v>80</v>
      </c>
      <c r="H694" s="219">
        <f t="shared" si="97"/>
        <v>2.6666666666666668E-2</v>
      </c>
      <c r="I694" s="217"/>
      <c r="J694" s="220"/>
      <c r="K694" s="220"/>
      <c r="L694" s="221"/>
      <c r="M694" s="222">
        <f t="shared" si="98"/>
        <v>0</v>
      </c>
      <c r="N694" s="223"/>
      <c r="O694" s="224"/>
      <c r="P694" s="224"/>
      <c r="Q694" s="224"/>
      <c r="R694" s="224"/>
      <c r="S694" s="225"/>
      <c r="T694" s="226">
        <f t="shared" si="99"/>
        <v>5.3333333333333337E-2</v>
      </c>
      <c r="U694" s="227"/>
      <c r="V694" s="228" t="str">
        <f t="shared" si="100"/>
        <v>0</v>
      </c>
      <c r="W694" s="509"/>
      <c r="X694" s="229">
        <f t="shared" si="101"/>
        <v>0</v>
      </c>
    </row>
    <row r="695" spans="1:24" ht="18.75" customHeight="1">
      <c r="A695" s="503"/>
      <c r="B695" s="506"/>
      <c r="C695" s="216"/>
      <c r="D695" s="216" t="s">
        <v>857</v>
      </c>
      <c r="E695" s="217">
        <v>160</v>
      </c>
      <c r="F695" s="218">
        <f t="shared" si="95"/>
        <v>32</v>
      </c>
      <c r="G695" s="219">
        <f t="shared" si="96"/>
        <v>88.888888888888886</v>
      </c>
      <c r="H695" s="219">
        <f t="shared" si="97"/>
        <v>2.9629629629629627E-2</v>
      </c>
      <c r="I695" s="217"/>
      <c r="J695" s="220"/>
      <c r="K695" s="220"/>
      <c r="L695" s="221"/>
      <c r="M695" s="222">
        <f t="shared" si="98"/>
        <v>0</v>
      </c>
      <c r="N695" s="223"/>
      <c r="O695" s="224"/>
      <c r="P695" s="224"/>
      <c r="Q695" s="224"/>
      <c r="R695" s="224"/>
      <c r="S695" s="225"/>
      <c r="T695" s="226">
        <f t="shared" si="99"/>
        <v>5.9259259259259255E-2</v>
      </c>
      <c r="U695" s="227"/>
      <c r="V695" s="228" t="str">
        <f t="shared" si="100"/>
        <v>0</v>
      </c>
      <c r="W695" s="509"/>
      <c r="X695" s="229">
        <f t="shared" si="101"/>
        <v>0</v>
      </c>
    </row>
    <row r="696" spans="1:24" ht="18.75" customHeight="1">
      <c r="A696" s="503"/>
      <c r="B696" s="506"/>
      <c r="C696" s="216"/>
      <c r="D696" s="216" t="s">
        <v>858</v>
      </c>
      <c r="E696" s="217">
        <v>150</v>
      </c>
      <c r="F696" s="218">
        <f t="shared" si="95"/>
        <v>30</v>
      </c>
      <c r="G696" s="219">
        <f t="shared" si="96"/>
        <v>83.333333333333329</v>
      </c>
      <c r="H696" s="219">
        <f t="shared" si="97"/>
        <v>2.7777777777777776E-2</v>
      </c>
      <c r="I696" s="217"/>
      <c r="J696" s="220"/>
      <c r="K696" s="220"/>
      <c r="L696" s="221"/>
      <c r="M696" s="222">
        <f t="shared" si="98"/>
        <v>0</v>
      </c>
      <c r="N696" s="223"/>
      <c r="O696" s="224"/>
      <c r="P696" s="224"/>
      <c r="Q696" s="224"/>
      <c r="R696" s="224"/>
      <c r="S696" s="225"/>
      <c r="T696" s="226">
        <f t="shared" si="99"/>
        <v>5.5555555555555552E-2</v>
      </c>
      <c r="U696" s="227"/>
      <c r="V696" s="228" t="str">
        <f t="shared" si="100"/>
        <v>0</v>
      </c>
      <c r="W696" s="509"/>
      <c r="X696" s="229">
        <f t="shared" si="101"/>
        <v>0</v>
      </c>
    </row>
    <row r="697" spans="1:24" ht="18.75" customHeight="1">
      <c r="A697" s="503"/>
      <c r="B697" s="506"/>
      <c r="C697" s="216"/>
      <c r="D697" s="216" t="s">
        <v>859</v>
      </c>
      <c r="E697" s="217">
        <v>143</v>
      </c>
      <c r="F697" s="218">
        <f t="shared" si="95"/>
        <v>28.6</v>
      </c>
      <c r="G697" s="219">
        <f t="shared" si="96"/>
        <v>79.444444444444443</v>
      </c>
      <c r="H697" s="219">
        <f t="shared" si="97"/>
        <v>2.6481481481481481E-2</v>
      </c>
      <c r="I697" s="217"/>
      <c r="J697" s="220"/>
      <c r="K697" s="220"/>
      <c r="L697" s="221"/>
      <c r="M697" s="222">
        <f t="shared" si="98"/>
        <v>0</v>
      </c>
      <c r="N697" s="223"/>
      <c r="O697" s="224"/>
      <c r="P697" s="224"/>
      <c r="Q697" s="224"/>
      <c r="R697" s="224"/>
      <c r="S697" s="225"/>
      <c r="T697" s="226">
        <f t="shared" si="99"/>
        <v>5.2962962962962962E-2</v>
      </c>
      <c r="U697" s="227"/>
      <c r="V697" s="228" t="str">
        <f t="shared" si="100"/>
        <v>0</v>
      </c>
      <c r="W697" s="509"/>
      <c r="X697" s="229">
        <f t="shared" si="101"/>
        <v>0</v>
      </c>
    </row>
    <row r="698" spans="1:24" ht="18.75" customHeight="1">
      <c r="A698" s="503"/>
      <c r="B698" s="506"/>
      <c r="C698" s="216"/>
      <c r="D698" s="216" t="s">
        <v>860</v>
      </c>
      <c r="E698" s="217">
        <v>40</v>
      </c>
      <c r="F698" s="218">
        <f t="shared" si="95"/>
        <v>8</v>
      </c>
      <c r="G698" s="219">
        <f t="shared" si="96"/>
        <v>22.222222222222221</v>
      </c>
      <c r="H698" s="219">
        <f t="shared" si="97"/>
        <v>7.4074074074074068E-3</v>
      </c>
      <c r="I698" s="217"/>
      <c r="J698" s="220"/>
      <c r="K698" s="220"/>
      <c r="L698" s="221"/>
      <c r="M698" s="222">
        <f t="shared" si="98"/>
        <v>0</v>
      </c>
      <c r="N698" s="223"/>
      <c r="O698" s="224"/>
      <c r="P698" s="224"/>
      <c r="Q698" s="224"/>
      <c r="R698" s="224"/>
      <c r="S698" s="225"/>
      <c r="T698" s="226">
        <f t="shared" si="99"/>
        <v>1.4814814814814814E-2</v>
      </c>
      <c r="U698" s="227"/>
      <c r="V698" s="228" t="str">
        <f t="shared" si="100"/>
        <v>0</v>
      </c>
      <c r="W698" s="509"/>
      <c r="X698" s="229">
        <f t="shared" si="101"/>
        <v>0</v>
      </c>
    </row>
    <row r="699" spans="1:24" ht="18.75" customHeight="1">
      <c r="A699" s="503"/>
      <c r="B699" s="506"/>
      <c r="C699" s="216"/>
      <c r="D699" s="216" t="s">
        <v>861</v>
      </c>
      <c r="E699" s="217">
        <v>310</v>
      </c>
      <c r="F699" s="218">
        <f t="shared" si="95"/>
        <v>62</v>
      </c>
      <c r="G699" s="219">
        <f t="shared" si="96"/>
        <v>172.22222222222223</v>
      </c>
      <c r="H699" s="219">
        <f t="shared" si="97"/>
        <v>5.7407407407407407E-2</v>
      </c>
      <c r="I699" s="217"/>
      <c r="J699" s="220"/>
      <c r="K699" s="220"/>
      <c r="L699" s="221"/>
      <c r="M699" s="222">
        <f t="shared" si="98"/>
        <v>0</v>
      </c>
      <c r="N699" s="223"/>
      <c r="O699" s="224"/>
      <c r="P699" s="224"/>
      <c r="Q699" s="224"/>
      <c r="R699" s="224"/>
      <c r="S699" s="225"/>
      <c r="T699" s="226">
        <f t="shared" si="99"/>
        <v>0.11481481481481481</v>
      </c>
      <c r="U699" s="227"/>
      <c r="V699" s="228" t="str">
        <f t="shared" si="100"/>
        <v>0</v>
      </c>
      <c r="W699" s="509"/>
      <c r="X699" s="229">
        <f t="shared" si="101"/>
        <v>0</v>
      </c>
    </row>
    <row r="700" spans="1:24" ht="18.75" customHeight="1">
      <c r="A700" s="503"/>
      <c r="B700" s="506"/>
      <c r="C700" s="216"/>
      <c r="D700" s="216" t="s">
        <v>862</v>
      </c>
      <c r="E700" s="217">
        <v>55</v>
      </c>
      <c r="F700" s="218">
        <f t="shared" si="95"/>
        <v>11</v>
      </c>
      <c r="G700" s="219">
        <f t="shared" si="96"/>
        <v>30.555555555555554</v>
      </c>
      <c r="H700" s="219">
        <f t="shared" si="97"/>
        <v>1.0185185185185184E-2</v>
      </c>
      <c r="I700" s="217"/>
      <c r="J700" s="220"/>
      <c r="K700" s="220"/>
      <c r="L700" s="221"/>
      <c r="M700" s="222">
        <f t="shared" si="98"/>
        <v>0</v>
      </c>
      <c r="N700" s="223"/>
      <c r="O700" s="224"/>
      <c r="P700" s="224"/>
      <c r="Q700" s="224"/>
      <c r="R700" s="224"/>
      <c r="S700" s="225"/>
      <c r="T700" s="226">
        <f t="shared" si="99"/>
        <v>2.0370370370370369E-2</v>
      </c>
      <c r="U700" s="227"/>
      <c r="V700" s="228" t="str">
        <f t="shared" si="100"/>
        <v>0</v>
      </c>
      <c r="W700" s="509"/>
      <c r="X700" s="229">
        <f t="shared" si="101"/>
        <v>0</v>
      </c>
    </row>
    <row r="701" spans="1:24" ht="18.75" customHeight="1">
      <c r="A701" s="503"/>
      <c r="B701" s="506"/>
      <c r="C701" s="216"/>
      <c r="D701" s="216" t="s">
        <v>863</v>
      </c>
      <c r="E701" s="217">
        <v>47</v>
      </c>
      <c r="F701" s="218">
        <f t="shared" si="95"/>
        <v>9.4</v>
      </c>
      <c r="G701" s="219">
        <f t="shared" si="96"/>
        <v>26.111111111111111</v>
      </c>
      <c r="H701" s="219">
        <f t="shared" si="97"/>
        <v>8.7037037037037031E-3</v>
      </c>
      <c r="I701" s="217"/>
      <c r="J701" s="220"/>
      <c r="K701" s="220"/>
      <c r="L701" s="221"/>
      <c r="M701" s="222">
        <f t="shared" si="98"/>
        <v>0</v>
      </c>
      <c r="N701" s="223"/>
      <c r="O701" s="224"/>
      <c r="P701" s="224"/>
      <c r="Q701" s="224"/>
      <c r="R701" s="224"/>
      <c r="S701" s="225"/>
      <c r="T701" s="226">
        <f t="shared" si="99"/>
        <v>1.7407407407407406E-2</v>
      </c>
      <c r="U701" s="227"/>
      <c r="V701" s="228" t="str">
        <f t="shared" si="100"/>
        <v>0</v>
      </c>
      <c r="W701" s="509"/>
      <c r="X701" s="229">
        <f t="shared" si="101"/>
        <v>0</v>
      </c>
    </row>
    <row r="702" spans="1:24" ht="18.75" customHeight="1">
      <c r="A702" s="503"/>
      <c r="B702" s="506"/>
      <c r="C702" s="216"/>
      <c r="D702" s="216" t="s">
        <v>864</v>
      </c>
      <c r="E702" s="217">
        <v>150</v>
      </c>
      <c r="F702" s="218">
        <f t="shared" si="95"/>
        <v>30</v>
      </c>
      <c r="G702" s="219">
        <f t="shared" si="96"/>
        <v>83.333333333333329</v>
      </c>
      <c r="H702" s="219">
        <f t="shared" si="97"/>
        <v>2.7777777777777776E-2</v>
      </c>
      <c r="I702" s="217"/>
      <c r="J702" s="220"/>
      <c r="K702" s="220"/>
      <c r="L702" s="221"/>
      <c r="M702" s="222">
        <f t="shared" si="98"/>
        <v>0</v>
      </c>
      <c r="N702" s="223"/>
      <c r="O702" s="224"/>
      <c r="P702" s="224"/>
      <c r="Q702" s="224"/>
      <c r="R702" s="224"/>
      <c r="S702" s="225"/>
      <c r="T702" s="226">
        <f t="shared" si="99"/>
        <v>5.5555555555555552E-2</v>
      </c>
      <c r="U702" s="227"/>
      <c r="V702" s="228" t="str">
        <f t="shared" si="100"/>
        <v>0</v>
      </c>
      <c r="W702" s="509"/>
      <c r="X702" s="229">
        <f t="shared" si="101"/>
        <v>0</v>
      </c>
    </row>
    <row r="703" spans="1:24" ht="18.75" customHeight="1">
      <c r="A703" s="503"/>
      <c r="B703" s="506"/>
      <c r="C703" s="216"/>
      <c r="D703" s="216" t="s">
        <v>865</v>
      </c>
      <c r="E703" s="217">
        <v>48</v>
      </c>
      <c r="F703" s="218">
        <f t="shared" si="95"/>
        <v>9.6</v>
      </c>
      <c r="G703" s="219">
        <f t="shared" si="96"/>
        <v>26.666666666666664</v>
      </c>
      <c r="H703" s="219">
        <f t="shared" si="97"/>
        <v>8.8888888888888889E-3</v>
      </c>
      <c r="I703" s="217"/>
      <c r="J703" s="220"/>
      <c r="K703" s="220"/>
      <c r="L703" s="221"/>
      <c r="M703" s="222">
        <f t="shared" si="98"/>
        <v>0</v>
      </c>
      <c r="N703" s="223"/>
      <c r="O703" s="224"/>
      <c r="P703" s="224"/>
      <c r="Q703" s="224"/>
      <c r="R703" s="224"/>
      <c r="S703" s="225"/>
      <c r="T703" s="226">
        <f t="shared" si="99"/>
        <v>1.7777777777777778E-2</v>
      </c>
      <c r="U703" s="227"/>
      <c r="V703" s="228" t="str">
        <f t="shared" si="100"/>
        <v>0</v>
      </c>
      <c r="W703" s="509"/>
      <c r="X703" s="229">
        <f t="shared" si="101"/>
        <v>0</v>
      </c>
    </row>
    <row r="704" spans="1:24" ht="18.75" customHeight="1">
      <c r="A704" s="503"/>
      <c r="B704" s="506"/>
      <c r="C704" s="216"/>
      <c r="D704" s="216" t="s">
        <v>866</v>
      </c>
      <c r="E704" s="217">
        <v>68</v>
      </c>
      <c r="F704" s="218">
        <f t="shared" si="95"/>
        <v>13.6</v>
      </c>
      <c r="G704" s="219">
        <f t="shared" si="96"/>
        <v>37.777777777777779</v>
      </c>
      <c r="H704" s="219">
        <f t="shared" si="97"/>
        <v>1.2592592592592593E-2</v>
      </c>
      <c r="I704" s="217"/>
      <c r="J704" s="220"/>
      <c r="K704" s="220"/>
      <c r="L704" s="221"/>
      <c r="M704" s="222">
        <f t="shared" si="98"/>
        <v>0</v>
      </c>
      <c r="N704" s="223"/>
      <c r="O704" s="224"/>
      <c r="P704" s="224"/>
      <c r="Q704" s="224"/>
      <c r="R704" s="224"/>
      <c r="S704" s="225"/>
      <c r="T704" s="226">
        <f t="shared" si="99"/>
        <v>2.5185185185185185E-2</v>
      </c>
      <c r="U704" s="227"/>
      <c r="V704" s="228" t="str">
        <f t="shared" si="100"/>
        <v>0</v>
      </c>
      <c r="W704" s="509"/>
      <c r="X704" s="229">
        <f t="shared" si="101"/>
        <v>0</v>
      </c>
    </row>
    <row r="705" spans="1:24" ht="18.75" customHeight="1">
      <c r="A705" s="503"/>
      <c r="B705" s="506"/>
      <c r="C705" s="216"/>
      <c r="D705" s="216" t="s">
        <v>867</v>
      </c>
      <c r="E705" s="217">
        <v>49</v>
      </c>
      <c r="F705" s="218">
        <f t="shared" si="95"/>
        <v>9.8000000000000007</v>
      </c>
      <c r="G705" s="219">
        <f t="shared" si="96"/>
        <v>27.222222222222221</v>
      </c>
      <c r="H705" s="219">
        <f t="shared" si="97"/>
        <v>9.0740740740740729E-3</v>
      </c>
      <c r="I705" s="217"/>
      <c r="J705" s="220"/>
      <c r="K705" s="220"/>
      <c r="L705" s="221"/>
      <c r="M705" s="222">
        <f t="shared" si="98"/>
        <v>0</v>
      </c>
      <c r="N705" s="223"/>
      <c r="O705" s="224"/>
      <c r="P705" s="224"/>
      <c r="Q705" s="224"/>
      <c r="R705" s="224"/>
      <c r="S705" s="225"/>
      <c r="T705" s="226">
        <f t="shared" si="99"/>
        <v>1.8148148148148146E-2</v>
      </c>
      <c r="U705" s="227"/>
      <c r="V705" s="228" t="str">
        <f t="shared" si="100"/>
        <v>0</v>
      </c>
      <c r="W705" s="509"/>
      <c r="X705" s="229">
        <f t="shared" si="101"/>
        <v>0</v>
      </c>
    </row>
    <row r="706" spans="1:24" ht="18.75" customHeight="1">
      <c r="A706" s="503"/>
      <c r="B706" s="506"/>
      <c r="C706" s="216"/>
      <c r="D706" s="216" t="s">
        <v>868</v>
      </c>
      <c r="E706" s="217">
        <v>53</v>
      </c>
      <c r="F706" s="218">
        <f t="shared" si="95"/>
        <v>10.6</v>
      </c>
      <c r="G706" s="219">
        <f t="shared" si="96"/>
        <v>29.444444444444443</v>
      </c>
      <c r="H706" s="219">
        <f t="shared" si="97"/>
        <v>9.8148148148148144E-3</v>
      </c>
      <c r="I706" s="217"/>
      <c r="J706" s="220"/>
      <c r="K706" s="220"/>
      <c r="L706" s="221"/>
      <c r="M706" s="222">
        <f t="shared" si="98"/>
        <v>0</v>
      </c>
      <c r="N706" s="223"/>
      <c r="O706" s="224"/>
      <c r="P706" s="224"/>
      <c r="Q706" s="224"/>
      <c r="R706" s="224"/>
      <c r="S706" s="225"/>
      <c r="T706" s="226">
        <f t="shared" si="99"/>
        <v>1.9629629629629629E-2</v>
      </c>
      <c r="U706" s="227"/>
      <c r="V706" s="228" t="str">
        <f t="shared" si="100"/>
        <v>0</v>
      </c>
      <c r="W706" s="509"/>
      <c r="X706" s="229">
        <f t="shared" si="101"/>
        <v>0</v>
      </c>
    </row>
    <row r="707" spans="1:24" ht="18.75" customHeight="1">
      <c r="A707" s="503"/>
      <c r="B707" s="506"/>
      <c r="C707" s="216"/>
      <c r="D707" s="216" t="s">
        <v>260</v>
      </c>
      <c r="E707" s="217">
        <v>44</v>
      </c>
      <c r="F707" s="218">
        <f t="shared" si="95"/>
        <v>8.8000000000000007</v>
      </c>
      <c r="G707" s="219">
        <f t="shared" si="96"/>
        <v>24.444444444444443</v>
      </c>
      <c r="H707" s="219">
        <f t="shared" si="97"/>
        <v>8.1481481481481474E-3</v>
      </c>
      <c r="I707" s="217"/>
      <c r="J707" s="220"/>
      <c r="K707" s="220"/>
      <c r="L707" s="221"/>
      <c r="M707" s="222">
        <f t="shared" si="98"/>
        <v>0</v>
      </c>
      <c r="N707" s="223"/>
      <c r="O707" s="224"/>
      <c r="P707" s="224"/>
      <c r="Q707" s="224"/>
      <c r="R707" s="224"/>
      <c r="S707" s="225"/>
      <c r="T707" s="226">
        <f t="shared" si="99"/>
        <v>1.6296296296296295E-2</v>
      </c>
      <c r="U707" s="227"/>
      <c r="V707" s="228" t="str">
        <f t="shared" si="100"/>
        <v>0</v>
      </c>
      <c r="W707" s="509"/>
      <c r="X707" s="229">
        <f t="shared" si="101"/>
        <v>0</v>
      </c>
    </row>
    <row r="708" spans="1:24" ht="18.75" customHeight="1">
      <c r="A708" s="503"/>
      <c r="B708" s="506"/>
      <c r="C708" s="216"/>
      <c r="D708" s="216" t="s">
        <v>869</v>
      </c>
      <c r="E708" s="217">
        <v>157</v>
      </c>
      <c r="F708" s="218">
        <f t="shared" si="95"/>
        <v>31.4</v>
      </c>
      <c r="G708" s="219">
        <f t="shared" si="96"/>
        <v>87.222222222222214</v>
      </c>
      <c r="H708" s="219">
        <f t="shared" si="97"/>
        <v>2.9074074074074072E-2</v>
      </c>
      <c r="I708" s="217"/>
      <c r="J708" s="220"/>
      <c r="K708" s="220"/>
      <c r="L708" s="221"/>
      <c r="M708" s="222">
        <f t="shared" si="98"/>
        <v>0</v>
      </c>
      <c r="N708" s="223"/>
      <c r="O708" s="224"/>
      <c r="P708" s="224"/>
      <c r="Q708" s="224"/>
      <c r="R708" s="224"/>
      <c r="S708" s="225"/>
      <c r="T708" s="226">
        <f t="shared" si="99"/>
        <v>5.8148148148148143E-2</v>
      </c>
      <c r="U708" s="227"/>
      <c r="V708" s="228" t="str">
        <f t="shared" si="100"/>
        <v>0</v>
      </c>
      <c r="W708" s="509"/>
      <c r="X708" s="229">
        <f t="shared" si="101"/>
        <v>0</v>
      </c>
    </row>
    <row r="709" spans="1:24" ht="18.75" customHeight="1">
      <c r="A709" s="503"/>
      <c r="B709" s="506"/>
      <c r="C709" s="216"/>
      <c r="D709" s="216" t="s">
        <v>870</v>
      </c>
      <c r="E709" s="217">
        <v>52</v>
      </c>
      <c r="F709" s="218">
        <f t="shared" si="95"/>
        <v>10.4</v>
      </c>
      <c r="G709" s="219">
        <f t="shared" si="96"/>
        <v>28.888888888888889</v>
      </c>
      <c r="H709" s="219">
        <f t="shared" si="97"/>
        <v>9.6296296296296303E-3</v>
      </c>
      <c r="I709" s="217"/>
      <c r="J709" s="220"/>
      <c r="K709" s="220"/>
      <c r="L709" s="221"/>
      <c r="M709" s="222">
        <f t="shared" si="98"/>
        <v>0</v>
      </c>
      <c r="N709" s="223"/>
      <c r="O709" s="224"/>
      <c r="P709" s="224"/>
      <c r="Q709" s="224"/>
      <c r="R709" s="224"/>
      <c r="S709" s="225"/>
      <c r="T709" s="226">
        <f t="shared" si="99"/>
        <v>1.9259259259259261E-2</v>
      </c>
      <c r="U709" s="227"/>
      <c r="V709" s="228" t="str">
        <f t="shared" si="100"/>
        <v>0</v>
      </c>
      <c r="W709" s="509"/>
      <c r="X709" s="229">
        <f t="shared" si="101"/>
        <v>0</v>
      </c>
    </row>
    <row r="710" spans="1:24" ht="18.75" customHeight="1">
      <c r="A710" s="503"/>
      <c r="B710" s="506"/>
      <c r="C710" s="216"/>
      <c r="D710" s="216" t="s">
        <v>542</v>
      </c>
      <c r="E710" s="217">
        <v>75</v>
      </c>
      <c r="F710" s="218">
        <f t="shared" si="95"/>
        <v>15</v>
      </c>
      <c r="G710" s="219">
        <f t="shared" si="96"/>
        <v>41.666666666666664</v>
      </c>
      <c r="H710" s="219">
        <f t="shared" si="97"/>
        <v>1.3888888888888888E-2</v>
      </c>
      <c r="I710" s="217"/>
      <c r="J710" s="220"/>
      <c r="K710" s="220"/>
      <c r="L710" s="221"/>
      <c r="M710" s="222">
        <f t="shared" si="98"/>
        <v>0</v>
      </c>
      <c r="N710" s="223"/>
      <c r="O710" s="224"/>
      <c r="P710" s="224"/>
      <c r="Q710" s="224"/>
      <c r="R710" s="224"/>
      <c r="S710" s="225"/>
      <c r="T710" s="226">
        <f t="shared" si="99"/>
        <v>2.7777777777777776E-2</v>
      </c>
      <c r="U710" s="227"/>
      <c r="V710" s="228" t="str">
        <f t="shared" si="100"/>
        <v>0</v>
      </c>
      <c r="W710" s="509"/>
      <c r="X710" s="229">
        <f t="shared" si="101"/>
        <v>0</v>
      </c>
    </row>
    <row r="711" spans="1:24" ht="18.75" customHeight="1">
      <c r="A711" s="503"/>
      <c r="B711" s="506"/>
      <c r="C711" s="216"/>
      <c r="D711" s="216" t="s">
        <v>346</v>
      </c>
      <c r="E711" s="217">
        <v>56</v>
      </c>
      <c r="F711" s="218">
        <f t="shared" si="95"/>
        <v>11.2</v>
      </c>
      <c r="G711" s="219">
        <f t="shared" si="96"/>
        <v>31.111111111111111</v>
      </c>
      <c r="H711" s="219">
        <f t="shared" si="97"/>
        <v>1.037037037037037E-2</v>
      </c>
      <c r="I711" s="217" t="s">
        <v>871</v>
      </c>
      <c r="J711" s="220"/>
      <c r="K711" s="220"/>
      <c r="L711" s="221"/>
      <c r="M711" s="222">
        <f t="shared" si="98"/>
        <v>0</v>
      </c>
      <c r="N711" s="223"/>
      <c r="O711" s="224"/>
      <c r="P711" s="224"/>
      <c r="Q711" s="224"/>
      <c r="R711" s="224"/>
      <c r="S711" s="225"/>
      <c r="T711" s="226">
        <f t="shared" si="99"/>
        <v>2.074074074074074E-2</v>
      </c>
      <c r="U711" s="227"/>
      <c r="V711" s="228" t="str">
        <f t="shared" si="100"/>
        <v>0</v>
      </c>
      <c r="W711" s="509"/>
      <c r="X711" s="229">
        <f t="shared" si="101"/>
        <v>0</v>
      </c>
    </row>
    <row r="712" spans="1:24" ht="18.75" customHeight="1">
      <c r="A712" s="503"/>
      <c r="B712" s="506"/>
      <c r="C712" s="216"/>
      <c r="D712" s="216" t="s">
        <v>872</v>
      </c>
      <c r="E712" s="217">
        <v>50</v>
      </c>
      <c r="F712" s="218">
        <f t="shared" si="95"/>
        <v>10</v>
      </c>
      <c r="G712" s="219">
        <f t="shared" si="96"/>
        <v>27.777777777777779</v>
      </c>
      <c r="H712" s="219">
        <f t="shared" si="97"/>
        <v>9.2592592592592587E-3</v>
      </c>
      <c r="I712" s="217"/>
      <c r="J712" s="220"/>
      <c r="K712" s="220"/>
      <c r="L712" s="221"/>
      <c r="M712" s="222">
        <f t="shared" si="98"/>
        <v>0</v>
      </c>
      <c r="N712" s="223"/>
      <c r="O712" s="224"/>
      <c r="P712" s="224"/>
      <c r="Q712" s="224"/>
      <c r="R712" s="224"/>
      <c r="S712" s="225"/>
      <c r="T712" s="226">
        <f t="shared" si="99"/>
        <v>1.8518518518518517E-2</v>
      </c>
      <c r="U712" s="227"/>
      <c r="V712" s="228" t="str">
        <f t="shared" si="100"/>
        <v>0</v>
      </c>
      <c r="W712" s="509"/>
      <c r="X712" s="229">
        <f t="shared" si="101"/>
        <v>0</v>
      </c>
    </row>
    <row r="713" spans="1:24" ht="18.75" customHeight="1">
      <c r="A713" s="503"/>
      <c r="B713" s="506"/>
      <c r="C713" s="216"/>
      <c r="D713" s="216" t="s">
        <v>873</v>
      </c>
      <c r="E713" s="217">
        <v>140</v>
      </c>
      <c r="F713" s="218">
        <f t="shared" si="95"/>
        <v>28</v>
      </c>
      <c r="G713" s="219">
        <f t="shared" si="96"/>
        <v>77.777777777777771</v>
      </c>
      <c r="H713" s="219">
        <f t="shared" si="97"/>
        <v>2.5925925925925925E-2</v>
      </c>
      <c r="I713" s="217"/>
      <c r="J713" s="220"/>
      <c r="K713" s="220"/>
      <c r="L713" s="221"/>
      <c r="M713" s="222">
        <f t="shared" si="98"/>
        <v>0</v>
      </c>
      <c r="N713" s="223"/>
      <c r="O713" s="224"/>
      <c r="P713" s="224"/>
      <c r="Q713" s="224"/>
      <c r="R713" s="224"/>
      <c r="S713" s="225"/>
      <c r="T713" s="226">
        <f t="shared" si="99"/>
        <v>5.185185185185185E-2</v>
      </c>
      <c r="U713" s="227"/>
      <c r="V713" s="228" t="str">
        <f t="shared" si="100"/>
        <v>0</v>
      </c>
      <c r="W713" s="509"/>
      <c r="X713" s="229">
        <f t="shared" si="101"/>
        <v>0</v>
      </c>
    </row>
    <row r="714" spans="1:24" ht="18.75" customHeight="1">
      <c r="A714" s="503"/>
      <c r="B714" s="506"/>
      <c r="C714" s="216"/>
      <c r="D714" s="216" t="s">
        <v>874</v>
      </c>
      <c r="E714" s="217">
        <v>139</v>
      </c>
      <c r="F714" s="218">
        <f t="shared" si="95"/>
        <v>27.8</v>
      </c>
      <c r="G714" s="219">
        <f t="shared" si="96"/>
        <v>77.222222222222214</v>
      </c>
      <c r="H714" s="219">
        <f t="shared" si="97"/>
        <v>2.5740740740740738E-2</v>
      </c>
      <c r="I714" s="217"/>
      <c r="J714" s="220"/>
      <c r="K714" s="220"/>
      <c r="L714" s="221"/>
      <c r="M714" s="222">
        <f t="shared" si="98"/>
        <v>0</v>
      </c>
      <c r="N714" s="223"/>
      <c r="O714" s="224"/>
      <c r="P714" s="224"/>
      <c r="Q714" s="224"/>
      <c r="R714" s="224"/>
      <c r="S714" s="225"/>
      <c r="T714" s="226">
        <f t="shared" si="99"/>
        <v>5.1481481481481475E-2</v>
      </c>
      <c r="U714" s="227"/>
      <c r="V714" s="228" t="str">
        <f t="shared" si="100"/>
        <v>0</v>
      </c>
      <c r="W714" s="509"/>
      <c r="X714" s="229">
        <f t="shared" si="101"/>
        <v>0</v>
      </c>
    </row>
    <row r="715" spans="1:24" ht="18.75" customHeight="1">
      <c r="A715" s="503"/>
      <c r="B715" s="506"/>
      <c r="C715" s="216"/>
      <c r="D715" s="216" t="s">
        <v>875</v>
      </c>
      <c r="E715" s="217">
        <v>73</v>
      </c>
      <c r="F715" s="218">
        <f t="shared" si="95"/>
        <v>14.6</v>
      </c>
      <c r="G715" s="219">
        <f t="shared" si="96"/>
        <v>40.555555555555557</v>
      </c>
      <c r="H715" s="219">
        <f t="shared" si="97"/>
        <v>1.3518518518518518E-2</v>
      </c>
      <c r="I715" s="217"/>
      <c r="J715" s="220"/>
      <c r="K715" s="220"/>
      <c r="L715" s="221"/>
      <c r="M715" s="222">
        <f t="shared" si="98"/>
        <v>0</v>
      </c>
      <c r="N715" s="223"/>
      <c r="O715" s="224"/>
      <c r="P715" s="224"/>
      <c r="Q715" s="224"/>
      <c r="R715" s="224"/>
      <c r="S715" s="225"/>
      <c r="T715" s="226">
        <f t="shared" si="99"/>
        <v>2.7037037037037037E-2</v>
      </c>
      <c r="U715" s="227"/>
      <c r="V715" s="228" t="str">
        <f t="shared" si="100"/>
        <v>0</v>
      </c>
      <c r="W715" s="509"/>
      <c r="X715" s="229">
        <f t="shared" si="101"/>
        <v>0</v>
      </c>
    </row>
    <row r="716" spans="1:24" ht="18.75" customHeight="1">
      <c r="A716" s="503"/>
      <c r="B716" s="506"/>
      <c r="C716" s="216"/>
      <c r="D716" s="216" t="s">
        <v>876</v>
      </c>
      <c r="E716" s="217">
        <v>250</v>
      </c>
      <c r="F716" s="218">
        <f t="shared" si="95"/>
        <v>50</v>
      </c>
      <c r="G716" s="219">
        <f t="shared" si="96"/>
        <v>138.88888888888889</v>
      </c>
      <c r="H716" s="219">
        <f t="shared" si="97"/>
        <v>4.6296296296296294E-2</v>
      </c>
      <c r="I716" s="217" t="s">
        <v>877</v>
      </c>
      <c r="J716" s="217" t="s">
        <v>11221</v>
      </c>
      <c r="K716" s="220"/>
      <c r="L716" s="221">
        <f>SUM(G688:G730)</f>
        <v>2852.2222222222226</v>
      </c>
      <c r="M716" s="222">
        <f t="shared" si="98"/>
        <v>57.044444444444451</v>
      </c>
      <c r="N716" s="223" t="s">
        <v>418</v>
      </c>
      <c r="O716" s="224" t="s">
        <v>12</v>
      </c>
      <c r="P716" s="224"/>
      <c r="Q716" s="224" t="s">
        <v>514</v>
      </c>
      <c r="R716" s="224"/>
      <c r="S716" s="225"/>
      <c r="T716" s="226">
        <f t="shared" si="99"/>
        <v>9.2592592592592587E-2</v>
      </c>
      <c r="U716" s="227">
        <f>SUM(T688:T730)</f>
        <v>1.9014814814814813</v>
      </c>
      <c r="V716" s="228" t="str">
        <f t="shared" si="100"/>
        <v>2</v>
      </c>
      <c r="W716" s="509"/>
      <c r="X716" s="229">
        <f t="shared" si="101"/>
        <v>1</v>
      </c>
    </row>
    <row r="717" spans="1:24" ht="18.75" customHeight="1">
      <c r="A717" s="503"/>
      <c r="B717" s="506"/>
      <c r="C717" s="216"/>
      <c r="D717" s="216" t="s">
        <v>827</v>
      </c>
      <c r="E717" s="217">
        <v>54</v>
      </c>
      <c r="F717" s="218">
        <f t="shared" si="95"/>
        <v>10.8</v>
      </c>
      <c r="G717" s="219">
        <f t="shared" si="96"/>
        <v>30</v>
      </c>
      <c r="H717" s="219">
        <f t="shared" si="97"/>
        <v>0.01</v>
      </c>
      <c r="I717" s="217"/>
      <c r="J717" s="220"/>
      <c r="K717" s="220"/>
      <c r="L717" s="221"/>
      <c r="M717" s="222">
        <f t="shared" si="98"/>
        <v>0</v>
      </c>
      <c r="N717" s="223"/>
      <c r="O717" s="224"/>
      <c r="P717" s="224"/>
      <c r="Q717" s="224"/>
      <c r="R717" s="224"/>
      <c r="S717" s="225"/>
      <c r="T717" s="226">
        <f t="shared" si="99"/>
        <v>0.02</v>
      </c>
      <c r="U717" s="227"/>
      <c r="V717" s="228" t="str">
        <f t="shared" si="100"/>
        <v>0</v>
      </c>
      <c r="W717" s="509"/>
      <c r="X717" s="229">
        <f t="shared" si="101"/>
        <v>0</v>
      </c>
    </row>
    <row r="718" spans="1:24" ht="18.75" customHeight="1">
      <c r="A718" s="503"/>
      <c r="B718" s="506"/>
      <c r="C718" s="216"/>
      <c r="D718" s="216" t="s">
        <v>878</v>
      </c>
      <c r="E718" s="217">
        <v>40</v>
      </c>
      <c r="F718" s="218">
        <f t="shared" si="95"/>
        <v>8</v>
      </c>
      <c r="G718" s="219">
        <f t="shared" si="96"/>
        <v>22.222222222222221</v>
      </c>
      <c r="H718" s="219">
        <f t="shared" si="97"/>
        <v>7.4074074074074068E-3</v>
      </c>
      <c r="I718" s="217"/>
      <c r="J718" s="220"/>
      <c r="K718" s="220"/>
      <c r="L718" s="221"/>
      <c r="M718" s="222">
        <f t="shared" si="98"/>
        <v>0</v>
      </c>
      <c r="N718" s="223"/>
      <c r="O718" s="224"/>
      <c r="P718" s="224"/>
      <c r="Q718" s="224"/>
      <c r="R718" s="224"/>
      <c r="S718" s="225"/>
      <c r="T718" s="226">
        <f t="shared" si="99"/>
        <v>1.4814814814814814E-2</v>
      </c>
      <c r="U718" s="227"/>
      <c r="V718" s="228" t="str">
        <f t="shared" si="100"/>
        <v>0</v>
      </c>
      <c r="W718" s="509"/>
      <c r="X718" s="229">
        <f t="shared" si="101"/>
        <v>0</v>
      </c>
    </row>
    <row r="719" spans="1:24" ht="18.75" customHeight="1">
      <c r="A719" s="503"/>
      <c r="B719" s="506"/>
      <c r="C719" s="216"/>
      <c r="D719" s="216" t="s">
        <v>879</v>
      </c>
      <c r="E719" s="217">
        <v>200</v>
      </c>
      <c r="F719" s="218">
        <f t="shared" si="95"/>
        <v>40</v>
      </c>
      <c r="G719" s="219">
        <f t="shared" si="96"/>
        <v>111.11111111111111</v>
      </c>
      <c r="H719" s="219">
        <f t="shared" si="97"/>
        <v>3.7037037037037035E-2</v>
      </c>
      <c r="I719" s="217"/>
      <c r="J719" s="220"/>
      <c r="K719" s="220"/>
      <c r="L719" s="221"/>
      <c r="M719" s="222">
        <f t="shared" si="98"/>
        <v>0</v>
      </c>
      <c r="N719" s="223"/>
      <c r="O719" s="224"/>
      <c r="P719" s="224"/>
      <c r="Q719" s="224"/>
      <c r="R719" s="224"/>
      <c r="S719" s="225"/>
      <c r="T719" s="226">
        <f t="shared" si="99"/>
        <v>7.407407407407407E-2</v>
      </c>
      <c r="U719" s="227"/>
      <c r="V719" s="228" t="str">
        <f t="shared" si="100"/>
        <v>0</v>
      </c>
      <c r="W719" s="509"/>
      <c r="X719" s="229">
        <f t="shared" si="101"/>
        <v>0</v>
      </c>
    </row>
    <row r="720" spans="1:24" ht="18.75" customHeight="1">
      <c r="A720" s="503"/>
      <c r="B720" s="506"/>
      <c r="C720" s="216"/>
      <c r="D720" s="216" t="s">
        <v>880</v>
      </c>
      <c r="E720" s="217">
        <v>150</v>
      </c>
      <c r="F720" s="218">
        <f t="shared" si="95"/>
        <v>30</v>
      </c>
      <c r="G720" s="219">
        <f t="shared" si="96"/>
        <v>83.333333333333329</v>
      </c>
      <c r="H720" s="219">
        <f t="shared" si="97"/>
        <v>2.7777777777777776E-2</v>
      </c>
      <c r="I720" s="217"/>
      <c r="J720" s="220"/>
      <c r="K720" s="220"/>
      <c r="L720" s="221"/>
      <c r="M720" s="222">
        <f t="shared" si="98"/>
        <v>0</v>
      </c>
      <c r="N720" s="223"/>
      <c r="O720" s="224"/>
      <c r="P720" s="224"/>
      <c r="Q720" s="224"/>
      <c r="R720" s="224"/>
      <c r="S720" s="225"/>
      <c r="T720" s="226">
        <f t="shared" si="99"/>
        <v>5.5555555555555552E-2</v>
      </c>
      <c r="U720" s="227"/>
      <c r="V720" s="228" t="str">
        <f t="shared" si="100"/>
        <v>0</v>
      </c>
      <c r="W720" s="509"/>
      <c r="X720" s="229">
        <f t="shared" si="101"/>
        <v>0</v>
      </c>
    </row>
    <row r="721" spans="1:24" ht="18.75" customHeight="1">
      <c r="A721" s="503"/>
      <c r="B721" s="506"/>
      <c r="C721" s="216"/>
      <c r="D721" s="216" t="s">
        <v>881</v>
      </c>
      <c r="E721" s="217">
        <v>220</v>
      </c>
      <c r="F721" s="218">
        <f t="shared" si="95"/>
        <v>44</v>
      </c>
      <c r="G721" s="219">
        <f t="shared" si="96"/>
        <v>122.22222222222221</v>
      </c>
      <c r="H721" s="219">
        <f t="shared" si="97"/>
        <v>4.0740740740740737E-2</v>
      </c>
      <c r="I721" s="217"/>
      <c r="J721" s="220"/>
      <c r="K721" s="220"/>
      <c r="L721" s="221"/>
      <c r="M721" s="222">
        <f t="shared" si="98"/>
        <v>0</v>
      </c>
      <c r="N721" s="223"/>
      <c r="O721" s="224"/>
      <c r="P721" s="224"/>
      <c r="Q721" s="224"/>
      <c r="R721" s="224"/>
      <c r="S721" s="225"/>
      <c r="T721" s="226">
        <f t="shared" si="99"/>
        <v>8.1481481481481474E-2</v>
      </c>
      <c r="U721" s="227"/>
      <c r="V721" s="228" t="str">
        <f t="shared" si="100"/>
        <v>0</v>
      </c>
      <c r="W721" s="509"/>
      <c r="X721" s="229">
        <f t="shared" si="101"/>
        <v>0</v>
      </c>
    </row>
    <row r="722" spans="1:24" ht="18.75" customHeight="1">
      <c r="A722" s="503"/>
      <c r="B722" s="506"/>
      <c r="C722" s="216"/>
      <c r="D722" s="216" t="s">
        <v>882</v>
      </c>
      <c r="E722" s="217">
        <v>130</v>
      </c>
      <c r="F722" s="218">
        <f t="shared" si="95"/>
        <v>26</v>
      </c>
      <c r="G722" s="219">
        <f t="shared" si="96"/>
        <v>72.222222222222214</v>
      </c>
      <c r="H722" s="219">
        <f t="shared" si="97"/>
        <v>2.4074074074074071E-2</v>
      </c>
      <c r="I722" s="217"/>
      <c r="J722" s="220"/>
      <c r="K722" s="220"/>
      <c r="L722" s="221"/>
      <c r="M722" s="222">
        <f t="shared" si="98"/>
        <v>0</v>
      </c>
      <c r="N722" s="223"/>
      <c r="O722" s="224"/>
      <c r="P722" s="224"/>
      <c r="Q722" s="224"/>
      <c r="R722" s="224"/>
      <c r="S722" s="225"/>
      <c r="T722" s="226">
        <f t="shared" si="99"/>
        <v>4.8148148148148141E-2</v>
      </c>
      <c r="U722" s="227"/>
      <c r="V722" s="228" t="str">
        <f t="shared" si="100"/>
        <v>0</v>
      </c>
      <c r="W722" s="509"/>
      <c r="X722" s="229">
        <f t="shared" si="101"/>
        <v>0</v>
      </c>
    </row>
    <row r="723" spans="1:24" ht="18.75" customHeight="1">
      <c r="A723" s="503"/>
      <c r="B723" s="506"/>
      <c r="C723" s="216"/>
      <c r="D723" s="216" t="s">
        <v>883</v>
      </c>
      <c r="E723" s="217">
        <v>140</v>
      </c>
      <c r="F723" s="218">
        <f t="shared" si="95"/>
        <v>28</v>
      </c>
      <c r="G723" s="219">
        <f t="shared" si="96"/>
        <v>77.777777777777771</v>
      </c>
      <c r="H723" s="219">
        <f t="shared" si="97"/>
        <v>2.5925925925925925E-2</v>
      </c>
      <c r="I723" s="217"/>
      <c r="J723" s="220"/>
      <c r="K723" s="220"/>
      <c r="L723" s="221"/>
      <c r="M723" s="222">
        <f t="shared" si="98"/>
        <v>0</v>
      </c>
      <c r="N723" s="223"/>
      <c r="O723" s="224"/>
      <c r="P723" s="224"/>
      <c r="Q723" s="224"/>
      <c r="R723" s="224"/>
      <c r="S723" s="225"/>
      <c r="T723" s="226">
        <f t="shared" si="99"/>
        <v>5.185185185185185E-2</v>
      </c>
      <c r="U723" s="227"/>
      <c r="V723" s="228" t="str">
        <f t="shared" si="100"/>
        <v>0</v>
      </c>
      <c r="W723" s="509"/>
      <c r="X723" s="229">
        <f t="shared" si="101"/>
        <v>0</v>
      </c>
    </row>
    <row r="724" spans="1:24" ht="18.75" customHeight="1">
      <c r="A724" s="503"/>
      <c r="B724" s="506"/>
      <c r="C724" s="216"/>
      <c r="D724" s="216" t="s">
        <v>884</v>
      </c>
      <c r="E724" s="217">
        <v>45</v>
      </c>
      <c r="F724" s="218">
        <f t="shared" si="95"/>
        <v>9</v>
      </c>
      <c r="G724" s="219">
        <f t="shared" si="96"/>
        <v>25</v>
      </c>
      <c r="H724" s="219">
        <f t="shared" si="97"/>
        <v>8.3333333333333332E-3</v>
      </c>
      <c r="I724" s="217"/>
      <c r="J724" s="220"/>
      <c r="K724" s="220"/>
      <c r="L724" s="221"/>
      <c r="M724" s="222">
        <f t="shared" si="98"/>
        <v>0</v>
      </c>
      <c r="N724" s="223"/>
      <c r="O724" s="224"/>
      <c r="P724" s="224"/>
      <c r="Q724" s="224"/>
      <c r="R724" s="224"/>
      <c r="S724" s="225"/>
      <c r="T724" s="226">
        <f t="shared" si="99"/>
        <v>1.6666666666666666E-2</v>
      </c>
      <c r="U724" s="227"/>
      <c r="V724" s="228" t="str">
        <f t="shared" si="100"/>
        <v>0</v>
      </c>
      <c r="W724" s="509"/>
      <c r="X724" s="229">
        <f t="shared" si="101"/>
        <v>0</v>
      </c>
    </row>
    <row r="725" spans="1:24" ht="18.75" customHeight="1">
      <c r="A725" s="503"/>
      <c r="B725" s="506"/>
      <c r="C725" s="216"/>
      <c r="D725" s="216" t="s">
        <v>885</v>
      </c>
      <c r="E725" s="217">
        <v>155</v>
      </c>
      <c r="F725" s="218">
        <f t="shared" si="95"/>
        <v>31</v>
      </c>
      <c r="G725" s="219">
        <f t="shared" si="96"/>
        <v>86.111111111111114</v>
      </c>
      <c r="H725" s="219">
        <f t="shared" si="97"/>
        <v>2.8703703703703703E-2</v>
      </c>
      <c r="I725" s="217"/>
      <c r="J725" s="220"/>
      <c r="K725" s="220"/>
      <c r="L725" s="221"/>
      <c r="M725" s="222">
        <f t="shared" si="98"/>
        <v>0</v>
      </c>
      <c r="N725" s="223"/>
      <c r="O725" s="224"/>
      <c r="P725" s="224"/>
      <c r="Q725" s="224"/>
      <c r="R725" s="224"/>
      <c r="S725" s="225"/>
      <c r="T725" s="226">
        <f t="shared" si="99"/>
        <v>5.7407407407407407E-2</v>
      </c>
      <c r="U725" s="227"/>
      <c r="V725" s="228" t="str">
        <f t="shared" si="100"/>
        <v>0</v>
      </c>
      <c r="W725" s="509"/>
      <c r="X725" s="229">
        <f t="shared" si="101"/>
        <v>0</v>
      </c>
    </row>
    <row r="726" spans="1:24" ht="18.75" customHeight="1">
      <c r="A726" s="503"/>
      <c r="B726" s="506"/>
      <c r="C726" s="216"/>
      <c r="D726" s="216" t="s">
        <v>886</v>
      </c>
      <c r="E726" s="217">
        <v>125</v>
      </c>
      <c r="F726" s="218">
        <f t="shared" si="95"/>
        <v>25</v>
      </c>
      <c r="G726" s="219">
        <f t="shared" si="96"/>
        <v>69.444444444444443</v>
      </c>
      <c r="H726" s="219">
        <f t="shared" si="97"/>
        <v>2.3148148148148147E-2</v>
      </c>
      <c r="I726" s="217"/>
      <c r="J726" s="220"/>
      <c r="K726" s="220"/>
      <c r="L726" s="221"/>
      <c r="M726" s="222">
        <f t="shared" si="98"/>
        <v>0</v>
      </c>
      <c r="N726" s="223"/>
      <c r="O726" s="224"/>
      <c r="P726" s="224"/>
      <c r="Q726" s="224"/>
      <c r="R726" s="224"/>
      <c r="S726" s="225"/>
      <c r="T726" s="226">
        <f t="shared" si="99"/>
        <v>4.6296296296296294E-2</v>
      </c>
      <c r="U726" s="227"/>
      <c r="V726" s="228" t="str">
        <f t="shared" si="100"/>
        <v>0</v>
      </c>
      <c r="W726" s="509"/>
      <c r="X726" s="229">
        <f t="shared" si="101"/>
        <v>0</v>
      </c>
    </row>
    <row r="727" spans="1:24" ht="18.75" customHeight="1">
      <c r="A727" s="503"/>
      <c r="B727" s="506"/>
      <c r="C727" s="216"/>
      <c r="D727" s="216" t="s">
        <v>887</v>
      </c>
      <c r="E727" s="217">
        <v>110</v>
      </c>
      <c r="F727" s="218">
        <f t="shared" si="95"/>
        <v>22</v>
      </c>
      <c r="G727" s="219">
        <f t="shared" si="96"/>
        <v>61.111111111111107</v>
      </c>
      <c r="H727" s="219">
        <f t="shared" si="97"/>
        <v>2.0370370370370369E-2</v>
      </c>
      <c r="I727" s="217"/>
      <c r="J727" s="220"/>
      <c r="K727" s="220"/>
      <c r="L727" s="221"/>
      <c r="M727" s="222">
        <f t="shared" si="98"/>
        <v>0</v>
      </c>
      <c r="N727" s="223"/>
      <c r="O727" s="224"/>
      <c r="P727" s="224"/>
      <c r="Q727" s="224"/>
      <c r="R727" s="224"/>
      <c r="S727" s="225"/>
      <c r="T727" s="226">
        <f t="shared" si="99"/>
        <v>4.0740740740740737E-2</v>
      </c>
      <c r="U727" s="227"/>
      <c r="V727" s="228" t="str">
        <f t="shared" si="100"/>
        <v>0</v>
      </c>
      <c r="W727" s="509"/>
      <c r="X727" s="229">
        <f t="shared" si="101"/>
        <v>0</v>
      </c>
    </row>
    <row r="728" spans="1:24" ht="18.75" customHeight="1">
      <c r="A728" s="503"/>
      <c r="B728" s="506"/>
      <c r="C728" s="216"/>
      <c r="D728" s="216" t="s">
        <v>888</v>
      </c>
      <c r="E728" s="217">
        <v>355</v>
      </c>
      <c r="F728" s="218">
        <f t="shared" si="95"/>
        <v>71</v>
      </c>
      <c r="G728" s="219">
        <f t="shared" si="96"/>
        <v>197.22222222222223</v>
      </c>
      <c r="H728" s="219">
        <f t="shared" si="97"/>
        <v>6.5740740740740738E-2</v>
      </c>
      <c r="I728" s="217"/>
      <c r="J728" s="220"/>
      <c r="K728" s="220"/>
      <c r="L728" s="221"/>
      <c r="M728" s="222">
        <f t="shared" si="98"/>
        <v>0</v>
      </c>
      <c r="N728" s="223"/>
      <c r="O728" s="224"/>
      <c r="P728" s="224"/>
      <c r="Q728" s="224"/>
      <c r="R728" s="224"/>
      <c r="S728" s="225"/>
      <c r="T728" s="226">
        <f t="shared" si="99"/>
        <v>0.13148148148148148</v>
      </c>
      <c r="U728" s="227"/>
      <c r="V728" s="228" t="str">
        <f t="shared" si="100"/>
        <v>0</v>
      </c>
      <c r="W728" s="509"/>
      <c r="X728" s="229">
        <f t="shared" si="101"/>
        <v>0</v>
      </c>
    </row>
    <row r="729" spans="1:24" ht="18.75" customHeight="1">
      <c r="A729" s="503"/>
      <c r="B729" s="506"/>
      <c r="C729" s="216"/>
      <c r="D729" s="216" t="s">
        <v>889</v>
      </c>
      <c r="E729" s="217">
        <v>215</v>
      </c>
      <c r="F729" s="218">
        <f t="shared" si="95"/>
        <v>43</v>
      </c>
      <c r="G729" s="219">
        <f t="shared" si="96"/>
        <v>119.44444444444444</v>
      </c>
      <c r="H729" s="219">
        <f t="shared" si="97"/>
        <v>3.9814814814814817E-2</v>
      </c>
      <c r="I729" s="217"/>
      <c r="J729" s="220"/>
      <c r="K729" s="220"/>
      <c r="L729" s="221"/>
      <c r="M729" s="222">
        <f t="shared" si="98"/>
        <v>0</v>
      </c>
      <c r="N729" s="223"/>
      <c r="O729" s="224"/>
      <c r="P729" s="224"/>
      <c r="Q729" s="224"/>
      <c r="R729" s="224"/>
      <c r="S729" s="225"/>
      <c r="T729" s="226">
        <f t="shared" si="99"/>
        <v>7.9629629629629634E-2</v>
      </c>
      <c r="U729" s="227"/>
      <c r="V729" s="228" t="str">
        <f t="shared" si="100"/>
        <v>0</v>
      </c>
      <c r="W729" s="509"/>
      <c r="X729" s="229">
        <f t="shared" si="101"/>
        <v>0</v>
      </c>
    </row>
    <row r="730" spans="1:24" ht="18.75" customHeight="1">
      <c r="A730" s="503"/>
      <c r="B730" s="506"/>
      <c r="C730" s="216"/>
      <c r="D730" s="216" t="s">
        <v>890</v>
      </c>
      <c r="E730" s="217">
        <v>50</v>
      </c>
      <c r="F730" s="218">
        <f t="shared" si="95"/>
        <v>10</v>
      </c>
      <c r="G730" s="219">
        <f t="shared" si="96"/>
        <v>27.777777777777779</v>
      </c>
      <c r="H730" s="219">
        <f t="shared" si="97"/>
        <v>9.2592592592592587E-3</v>
      </c>
      <c r="I730" s="217"/>
      <c r="J730" s="220"/>
      <c r="K730" s="220"/>
      <c r="L730" s="221"/>
      <c r="M730" s="222">
        <f t="shared" si="98"/>
        <v>0</v>
      </c>
      <c r="N730" s="223"/>
      <c r="O730" s="224"/>
      <c r="P730" s="224"/>
      <c r="Q730" s="224"/>
      <c r="R730" s="224"/>
      <c r="S730" s="225"/>
      <c r="T730" s="226">
        <f t="shared" si="99"/>
        <v>1.8518518518518517E-2</v>
      </c>
      <c r="U730" s="227"/>
      <c r="V730" s="228" t="str">
        <f t="shared" si="100"/>
        <v>0</v>
      </c>
      <c r="W730" s="509"/>
      <c r="X730" s="229">
        <f t="shared" si="101"/>
        <v>0</v>
      </c>
    </row>
    <row r="731" spans="1:24" ht="18.75" customHeight="1">
      <c r="A731" s="503"/>
      <c r="B731" s="506"/>
      <c r="C731" s="216"/>
      <c r="D731" s="216"/>
      <c r="E731" s="217"/>
      <c r="F731" s="218">
        <f t="shared" si="95"/>
        <v>0</v>
      </c>
      <c r="G731" s="219">
        <f t="shared" si="96"/>
        <v>0</v>
      </c>
      <c r="H731" s="219">
        <f t="shared" si="97"/>
        <v>0</v>
      </c>
      <c r="I731" s="217"/>
      <c r="J731" s="220"/>
      <c r="K731" s="220"/>
      <c r="L731" s="221"/>
      <c r="M731" s="222">
        <f t="shared" si="98"/>
        <v>0</v>
      </c>
      <c r="N731" s="223"/>
      <c r="O731" s="224"/>
      <c r="P731" s="224"/>
      <c r="Q731" s="224"/>
      <c r="R731" s="224"/>
      <c r="S731" s="225"/>
      <c r="T731" s="226">
        <f t="shared" si="99"/>
        <v>0</v>
      </c>
      <c r="U731" s="227"/>
      <c r="V731" s="228" t="str">
        <f t="shared" si="100"/>
        <v>0</v>
      </c>
      <c r="W731" s="509"/>
      <c r="X731" s="229">
        <f t="shared" si="101"/>
        <v>0</v>
      </c>
    </row>
    <row r="732" spans="1:24" ht="18.75" customHeight="1">
      <c r="A732" s="503"/>
      <c r="B732" s="506"/>
      <c r="C732" s="216"/>
      <c r="D732" s="216" t="s">
        <v>891</v>
      </c>
      <c r="E732" s="217">
        <v>110</v>
      </c>
      <c r="F732" s="218">
        <f t="shared" si="95"/>
        <v>22</v>
      </c>
      <c r="G732" s="219">
        <f t="shared" si="96"/>
        <v>61.111111111111107</v>
      </c>
      <c r="H732" s="219">
        <f t="shared" si="97"/>
        <v>2.0370370370370369E-2</v>
      </c>
      <c r="I732" s="217"/>
      <c r="J732" s="220"/>
      <c r="K732" s="220"/>
      <c r="L732" s="221"/>
      <c r="M732" s="222">
        <f t="shared" si="98"/>
        <v>0</v>
      </c>
      <c r="N732" s="223"/>
      <c r="O732" s="224"/>
      <c r="P732" s="224"/>
      <c r="Q732" s="224"/>
      <c r="R732" s="224"/>
      <c r="S732" s="225"/>
      <c r="T732" s="226">
        <f t="shared" si="99"/>
        <v>4.0740740740740737E-2</v>
      </c>
      <c r="U732" s="227"/>
      <c r="V732" s="228" t="str">
        <f t="shared" si="100"/>
        <v>0</v>
      </c>
      <c r="W732" s="509"/>
      <c r="X732" s="229">
        <f t="shared" si="101"/>
        <v>0</v>
      </c>
    </row>
    <row r="733" spans="1:24" ht="18.75" customHeight="1">
      <c r="A733" s="503"/>
      <c r="B733" s="506"/>
      <c r="C733" s="216"/>
      <c r="D733" s="216" t="s">
        <v>892</v>
      </c>
      <c r="E733" s="217">
        <v>205</v>
      </c>
      <c r="F733" s="218">
        <f t="shared" si="95"/>
        <v>41</v>
      </c>
      <c r="G733" s="219">
        <f t="shared" si="96"/>
        <v>113.88888888888889</v>
      </c>
      <c r="H733" s="219">
        <f t="shared" si="97"/>
        <v>3.7962962962962962E-2</v>
      </c>
      <c r="I733" s="217"/>
      <c r="J733" s="220"/>
      <c r="K733" s="220"/>
      <c r="L733" s="221"/>
      <c r="M733" s="222">
        <f t="shared" si="98"/>
        <v>0</v>
      </c>
      <c r="N733" s="223"/>
      <c r="O733" s="224"/>
      <c r="P733" s="224"/>
      <c r="Q733" s="224"/>
      <c r="R733" s="224"/>
      <c r="S733" s="225"/>
      <c r="T733" s="226">
        <f t="shared" si="99"/>
        <v>7.5925925925925924E-2</v>
      </c>
      <c r="U733" s="227"/>
      <c r="V733" s="228" t="str">
        <f t="shared" si="100"/>
        <v>0</v>
      </c>
      <c r="W733" s="509"/>
      <c r="X733" s="229">
        <f t="shared" si="101"/>
        <v>0</v>
      </c>
    </row>
    <row r="734" spans="1:24" ht="18.75" customHeight="1">
      <c r="A734" s="503"/>
      <c r="B734" s="506"/>
      <c r="C734" s="216"/>
      <c r="D734" s="216" t="s">
        <v>893</v>
      </c>
      <c r="E734" s="217">
        <v>55</v>
      </c>
      <c r="F734" s="218">
        <f t="shared" si="95"/>
        <v>11</v>
      </c>
      <c r="G734" s="219">
        <f t="shared" si="96"/>
        <v>30.555555555555554</v>
      </c>
      <c r="H734" s="219">
        <f t="shared" si="97"/>
        <v>1.0185185185185184E-2</v>
      </c>
      <c r="I734" s="217"/>
      <c r="J734" s="220"/>
      <c r="K734" s="220"/>
      <c r="L734" s="221"/>
      <c r="M734" s="222">
        <f t="shared" si="98"/>
        <v>0</v>
      </c>
      <c r="N734" s="223"/>
      <c r="O734" s="224"/>
      <c r="P734" s="224"/>
      <c r="Q734" s="224"/>
      <c r="R734" s="224"/>
      <c r="S734" s="225"/>
      <c r="T734" s="226">
        <f t="shared" si="99"/>
        <v>2.0370370370370369E-2</v>
      </c>
      <c r="U734" s="227"/>
      <c r="V734" s="228" t="str">
        <f t="shared" si="100"/>
        <v>0</v>
      </c>
      <c r="W734" s="509"/>
      <c r="X734" s="229">
        <f t="shared" si="101"/>
        <v>0</v>
      </c>
    </row>
    <row r="735" spans="1:24" ht="18.75" customHeight="1">
      <c r="A735" s="503"/>
      <c r="B735" s="506"/>
      <c r="C735" s="216"/>
      <c r="D735" s="216" t="s">
        <v>894</v>
      </c>
      <c r="E735" s="217">
        <v>66</v>
      </c>
      <c r="F735" s="218">
        <f t="shared" si="95"/>
        <v>13.2</v>
      </c>
      <c r="G735" s="219">
        <f t="shared" si="96"/>
        <v>36.666666666666664</v>
      </c>
      <c r="H735" s="219">
        <f t="shared" si="97"/>
        <v>1.2222222222222221E-2</v>
      </c>
      <c r="I735" s="217"/>
      <c r="J735" s="220"/>
      <c r="K735" s="220"/>
      <c r="L735" s="221"/>
      <c r="M735" s="222">
        <f t="shared" si="98"/>
        <v>0</v>
      </c>
      <c r="N735" s="223"/>
      <c r="O735" s="224"/>
      <c r="P735" s="224"/>
      <c r="Q735" s="224"/>
      <c r="R735" s="224"/>
      <c r="S735" s="225"/>
      <c r="T735" s="226">
        <f t="shared" si="99"/>
        <v>2.4444444444444442E-2</v>
      </c>
      <c r="U735" s="227"/>
      <c r="V735" s="228" t="str">
        <f t="shared" si="100"/>
        <v>0</v>
      </c>
      <c r="W735" s="509"/>
      <c r="X735" s="229">
        <f t="shared" si="101"/>
        <v>0</v>
      </c>
    </row>
    <row r="736" spans="1:24" ht="18.75" customHeight="1">
      <c r="A736" s="503"/>
      <c r="B736" s="506"/>
      <c r="C736" s="216"/>
      <c r="D736" s="216" t="s">
        <v>895</v>
      </c>
      <c r="E736" s="217">
        <v>47</v>
      </c>
      <c r="F736" s="218">
        <f t="shared" si="95"/>
        <v>9.4</v>
      </c>
      <c r="G736" s="219">
        <f t="shared" si="96"/>
        <v>26.111111111111111</v>
      </c>
      <c r="H736" s="219">
        <f t="shared" si="97"/>
        <v>8.7037037037037031E-3</v>
      </c>
      <c r="I736" s="217"/>
      <c r="J736" s="220"/>
      <c r="K736" s="220"/>
      <c r="L736" s="221"/>
      <c r="M736" s="222">
        <f t="shared" si="98"/>
        <v>0</v>
      </c>
      <c r="N736" s="223"/>
      <c r="O736" s="224"/>
      <c r="P736" s="224"/>
      <c r="Q736" s="224"/>
      <c r="R736" s="224"/>
      <c r="S736" s="225"/>
      <c r="T736" s="226">
        <f t="shared" si="99"/>
        <v>1.7407407407407406E-2</v>
      </c>
      <c r="U736" s="227"/>
      <c r="V736" s="228" t="str">
        <f t="shared" si="100"/>
        <v>0</v>
      </c>
      <c r="W736" s="509"/>
      <c r="X736" s="229">
        <f t="shared" si="101"/>
        <v>0</v>
      </c>
    </row>
    <row r="737" spans="1:24" ht="18.75" customHeight="1">
      <c r="A737" s="503"/>
      <c r="B737" s="506"/>
      <c r="C737" s="216"/>
      <c r="D737" s="216" t="s">
        <v>896</v>
      </c>
      <c r="E737" s="217">
        <v>310</v>
      </c>
      <c r="F737" s="218">
        <f t="shared" si="95"/>
        <v>62</v>
      </c>
      <c r="G737" s="219">
        <f t="shared" si="96"/>
        <v>172.22222222222223</v>
      </c>
      <c r="H737" s="219">
        <f t="shared" si="97"/>
        <v>5.7407407407407407E-2</v>
      </c>
      <c r="I737" s="217"/>
      <c r="J737" s="220"/>
      <c r="K737" s="220"/>
      <c r="L737" s="221"/>
      <c r="M737" s="222">
        <f t="shared" si="98"/>
        <v>0</v>
      </c>
      <c r="N737" s="223"/>
      <c r="O737" s="224"/>
      <c r="P737" s="224"/>
      <c r="Q737" s="224"/>
      <c r="R737" s="224"/>
      <c r="S737" s="225"/>
      <c r="T737" s="226">
        <f t="shared" si="99"/>
        <v>0.11481481481481481</v>
      </c>
      <c r="U737" s="227"/>
      <c r="V737" s="228" t="str">
        <f t="shared" si="100"/>
        <v>0</v>
      </c>
      <c r="W737" s="509"/>
      <c r="X737" s="229">
        <f t="shared" si="101"/>
        <v>0</v>
      </c>
    </row>
    <row r="738" spans="1:24" ht="18.75" customHeight="1">
      <c r="A738" s="503"/>
      <c r="B738" s="506"/>
      <c r="C738" s="216"/>
      <c r="D738" s="216" t="s">
        <v>897</v>
      </c>
      <c r="E738" s="217">
        <v>550</v>
      </c>
      <c r="F738" s="218">
        <f t="shared" si="95"/>
        <v>110</v>
      </c>
      <c r="G738" s="219">
        <f t="shared" si="96"/>
        <v>305.55555555555554</v>
      </c>
      <c r="H738" s="219">
        <f t="shared" si="97"/>
        <v>0.10185185185185185</v>
      </c>
      <c r="I738" s="217" t="s">
        <v>898</v>
      </c>
      <c r="J738" s="217" t="s">
        <v>11222</v>
      </c>
      <c r="K738" s="220"/>
      <c r="L738" s="221">
        <f>SUM(G732:G758)</f>
        <v>2682.2222222222222</v>
      </c>
      <c r="M738" s="222">
        <f t="shared" si="98"/>
        <v>53.644444444444446</v>
      </c>
      <c r="N738" s="223" t="s">
        <v>396</v>
      </c>
      <c r="O738" s="224" t="s">
        <v>12</v>
      </c>
      <c r="P738" s="224"/>
      <c r="Q738" s="224" t="s">
        <v>514</v>
      </c>
      <c r="R738" s="224"/>
      <c r="S738" s="225"/>
      <c r="T738" s="226">
        <f t="shared" si="99"/>
        <v>0.20370370370370369</v>
      </c>
      <c r="U738" s="227">
        <f>SUM(T732:T758)</f>
        <v>1.788148148148148</v>
      </c>
      <c r="V738" s="228" t="str">
        <f t="shared" si="100"/>
        <v>2</v>
      </c>
      <c r="W738" s="509"/>
      <c r="X738" s="229">
        <f t="shared" si="101"/>
        <v>1</v>
      </c>
    </row>
    <row r="739" spans="1:24" ht="18.75" customHeight="1">
      <c r="A739" s="503"/>
      <c r="B739" s="506"/>
      <c r="C739" s="216"/>
      <c r="D739" s="216" t="s">
        <v>899</v>
      </c>
      <c r="E739" s="217">
        <v>200</v>
      </c>
      <c r="F739" s="218">
        <f t="shared" si="95"/>
        <v>40</v>
      </c>
      <c r="G739" s="219">
        <f t="shared" si="96"/>
        <v>111.11111111111111</v>
      </c>
      <c r="H739" s="219">
        <f t="shared" si="97"/>
        <v>3.7037037037037035E-2</v>
      </c>
      <c r="I739" s="217"/>
      <c r="J739" s="220"/>
      <c r="K739" s="220"/>
      <c r="L739" s="221"/>
      <c r="M739" s="222">
        <f t="shared" si="98"/>
        <v>0</v>
      </c>
      <c r="N739" s="223"/>
      <c r="O739" s="224"/>
      <c r="P739" s="224"/>
      <c r="Q739" s="224"/>
      <c r="R739" s="224"/>
      <c r="S739" s="225"/>
      <c r="T739" s="226">
        <f t="shared" si="99"/>
        <v>7.407407407407407E-2</v>
      </c>
      <c r="U739" s="227"/>
      <c r="V739" s="228" t="str">
        <f t="shared" si="100"/>
        <v>0</v>
      </c>
      <c r="W739" s="509"/>
      <c r="X739" s="229">
        <f t="shared" si="101"/>
        <v>0</v>
      </c>
    </row>
    <row r="740" spans="1:24" ht="18.75" customHeight="1">
      <c r="A740" s="503"/>
      <c r="B740" s="506"/>
      <c r="C740" s="216"/>
      <c r="D740" s="216" t="s">
        <v>900</v>
      </c>
      <c r="E740" s="217">
        <v>350</v>
      </c>
      <c r="F740" s="218">
        <f t="shared" si="95"/>
        <v>70</v>
      </c>
      <c r="G740" s="219">
        <f t="shared" si="96"/>
        <v>194.44444444444443</v>
      </c>
      <c r="H740" s="219">
        <f t="shared" si="97"/>
        <v>6.4814814814814811E-2</v>
      </c>
      <c r="I740" s="217"/>
      <c r="J740" s="220"/>
      <c r="K740" s="220"/>
      <c r="L740" s="221"/>
      <c r="M740" s="222">
        <f t="shared" si="98"/>
        <v>0</v>
      </c>
      <c r="N740" s="223"/>
      <c r="O740" s="224"/>
      <c r="P740" s="224"/>
      <c r="Q740" s="224"/>
      <c r="R740" s="224"/>
      <c r="S740" s="225"/>
      <c r="T740" s="226">
        <f t="shared" si="99"/>
        <v>0.12962962962962962</v>
      </c>
      <c r="U740" s="227"/>
      <c r="V740" s="228" t="str">
        <f t="shared" si="100"/>
        <v>0</v>
      </c>
      <c r="W740" s="509"/>
      <c r="X740" s="229">
        <f t="shared" si="101"/>
        <v>0</v>
      </c>
    </row>
    <row r="741" spans="1:24" ht="18.75" customHeight="1">
      <c r="A741" s="503"/>
      <c r="B741" s="506"/>
      <c r="C741" s="216"/>
      <c r="D741" s="216" t="s">
        <v>901</v>
      </c>
      <c r="E741" s="217">
        <v>368</v>
      </c>
      <c r="F741" s="218">
        <f t="shared" si="95"/>
        <v>73.599999999999994</v>
      </c>
      <c r="G741" s="219">
        <f t="shared" si="96"/>
        <v>204.44444444444443</v>
      </c>
      <c r="H741" s="219">
        <f t="shared" si="97"/>
        <v>6.8148148148148138E-2</v>
      </c>
      <c r="I741" s="217"/>
      <c r="J741" s="220"/>
      <c r="K741" s="220"/>
      <c r="L741" s="221"/>
      <c r="M741" s="222">
        <f t="shared" si="98"/>
        <v>0</v>
      </c>
      <c r="N741" s="223"/>
      <c r="O741" s="224"/>
      <c r="P741" s="224"/>
      <c r="Q741" s="224"/>
      <c r="R741" s="224"/>
      <c r="S741" s="225"/>
      <c r="T741" s="226">
        <f t="shared" si="99"/>
        <v>0.13629629629629628</v>
      </c>
      <c r="U741" s="227"/>
      <c r="V741" s="228" t="str">
        <f t="shared" si="100"/>
        <v>0</v>
      </c>
      <c r="W741" s="509"/>
      <c r="X741" s="229">
        <f t="shared" si="101"/>
        <v>0</v>
      </c>
    </row>
    <row r="742" spans="1:24" ht="18.75" customHeight="1">
      <c r="A742" s="503"/>
      <c r="B742" s="506"/>
      <c r="C742" s="216"/>
      <c r="D742" s="251" t="s">
        <v>902</v>
      </c>
      <c r="E742" s="217">
        <v>230</v>
      </c>
      <c r="F742" s="218">
        <f t="shared" si="95"/>
        <v>46</v>
      </c>
      <c r="G742" s="219">
        <f t="shared" si="96"/>
        <v>127.77777777777777</v>
      </c>
      <c r="H742" s="219">
        <f t="shared" si="97"/>
        <v>4.2592592592592592E-2</v>
      </c>
      <c r="I742" s="217"/>
      <c r="J742" s="220"/>
      <c r="K742" s="220"/>
      <c r="L742" s="221"/>
      <c r="M742" s="222">
        <f t="shared" si="98"/>
        <v>0</v>
      </c>
      <c r="N742" s="223"/>
      <c r="O742" s="224"/>
      <c r="P742" s="224"/>
      <c r="Q742" s="224"/>
      <c r="R742" s="224"/>
      <c r="S742" s="225"/>
      <c r="T742" s="226">
        <f t="shared" si="99"/>
        <v>8.5185185185185183E-2</v>
      </c>
      <c r="U742" s="227"/>
      <c r="V742" s="228" t="str">
        <f t="shared" si="100"/>
        <v>0</v>
      </c>
      <c r="W742" s="509"/>
      <c r="X742" s="229">
        <f t="shared" si="101"/>
        <v>0</v>
      </c>
    </row>
    <row r="743" spans="1:24" ht="18.75" customHeight="1">
      <c r="A743" s="503"/>
      <c r="B743" s="506"/>
      <c r="C743" s="216"/>
      <c r="D743" s="251" t="s">
        <v>903</v>
      </c>
      <c r="E743" s="217">
        <v>200</v>
      </c>
      <c r="F743" s="218">
        <f t="shared" si="95"/>
        <v>40</v>
      </c>
      <c r="G743" s="219">
        <f t="shared" si="96"/>
        <v>111.11111111111111</v>
      </c>
      <c r="H743" s="219">
        <f t="shared" si="97"/>
        <v>3.7037037037037035E-2</v>
      </c>
      <c r="I743" s="217"/>
      <c r="J743" s="220"/>
      <c r="K743" s="220"/>
      <c r="L743" s="221"/>
      <c r="M743" s="222">
        <f t="shared" si="98"/>
        <v>0</v>
      </c>
      <c r="N743" s="223"/>
      <c r="O743" s="224"/>
      <c r="P743" s="224"/>
      <c r="Q743" s="224"/>
      <c r="R743" s="224"/>
      <c r="S743" s="225"/>
      <c r="T743" s="226">
        <f t="shared" si="99"/>
        <v>7.407407407407407E-2</v>
      </c>
      <c r="U743" s="227"/>
      <c r="V743" s="228" t="str">
        <f t="shared" si="100"/>
        <v>0</v>
      </c>
      <c r="W743" s="509"/>
      <c r="X743" s="229">
        <f t="shared" si="101"/>
        <v>0</v>
      </c>
    </row>
    <row r="744" spans="1:24" ht="18.75" customHeight="1">
      <c r="A744" s="503"/>
      <c r="B744" s="506"/>
      <c r="C744" s="216"/>
      <c r="D744" s="358" t="s">
        <v>904</v>
      </c>
      <c r="E744" s="217">
        <v>205</v>
      </c>
      <c r="F744" s="218">
        <f t="shared" si="95"/>
        <v>41</v>
      </c>
      <c r="G744" s="219">
        <f t="shared" si="96"/>
        <v>113.88888888888889</v>
      </c>
      <c r="H744" s="219">
        <f t="shared" si="97"/>
        <v>3.7962962962962962E-2</v>
      </c>
      <c r="I744" s="217"/>
      <c r="J744" s="220"/>
      <c r="K744" s="220"/>
      <c r="L744" s="221"/>
      <c r="M744" s="222">
        <f t="shared" si="98"/>
        <v>0</v>
      </c>
      <c r="N744" s="223"/>
      <c r="O744" s="224"/>
      <c r="P744" s="224"/>
      <c r="Q744" s="224"/>
      <c r="R744" s="224"/>
      <c r="S744" s="225"/>
      <c r="T744" s="226">
        <f t="shared" si="99"/>
        <v>7.5925925925925924E-2</v>
      </c>
      <c r="U744" s="227"/>
      <c r="V744" s="228" t="str">
        <f t="shared" si="100"/>
        <v>0</v>
      </c>
      <c r="W744" s="509"/>
      <c r="X744" s="229">
        <f t="shared" si="101"/>
        <v>0</v>
      </c>
    </row>
    <row r="745" spans="1:24" ht="18.75" customHeight="1">
      <c r="A745" s="503"/>
      <c r="B745" s="506"/>
      <c r="C745" s="216"/>
      <c r="D745" s="358" t="s">
        <v>264</v>
      </c>
      <c r="E745" s="217">
        <v>200</v>
      </c>
      <c r="F745" s="218">
        <f t="shared" si="95"/>
        <v>40</v>
      </c>
      <c r="G745" s="219">
        <f t="shared" si="96"/>
        <v>111.11111111111111</v>
      </c>
      <c r="H745" s="219">
        <f t="shared" si="97"/>
        <v>3.7037037037037035E-2</v>
      </c>
      <c r="I745" s="217"/>
      <c r="J745" s="220"/>
      <c r="K745" s="220"/>
      <c r="L745" s="221"/>
      <c r="M745" s="222">
        <f t="shared" si="98"/>
        <v>0</v>
      </c>
      <c r="N745" s="223"/>
      <c r="O745" s="224"/>
      <c r="P745" s="224"/>
      <c r="Q745" s="224"/>
      <c r="R745" s="224"/>
      <c r="S745" s="225"/>
      <c r="T745" s="226">
        <f t="shared" si="99"/>
        <v>7.407407407407407E-2</v>
      </c>
      <c r="U745" s="227"/>
      <c r="V745" s="228" t="str">
        <f t="shared" si="100"/>
        <v>0</v>
      </c>
      <c r="W745" s="509"/>
      <c r="X745" s="229">
        <f t="shared" si="101"/>
        <v>0</v>
      </c>
    </row>
    <row r="746" spans="1:24" ht="18.75" customHeight="1">
      <c r="A746" s="503"/>
      <c r="B746" s="506"/>
      <c r="C746" s="216"/>
      <c r="D746" s="358" t="s">
        <v>905</v>
      </c>
      <c r="E746" s="217">
        <v>145</v>
      </c>
      <c r="F746" s="218">
        <f t="shared" si="95"/>
        <v>29</v>
      </c>
      <c r="G746" s="219">
        <f t="shared" si="96"/>
        <v>80.555555555555557</v>
      </c>
      <c r="H746" s="219">
        <f t="shared" si="97"/>
        <v>2.6851851851851852E-2</v>
      </c>
      <c r="I746" s="217"/>
      <c r="J746" s="220"/>
      <c r="K746" s="220"/>
      <c r="L746" s="221"/>
      <c r="M746" s="222">
        <f t="shared" si="98"/>
        <v>0</v>
      </c>
      <c r="N746" s="223"/>
      <c r="O746" s="224"/>
      <c r="P746" s="224"/>
      <c r="Q746" s="224"/>
      <c r="R746" s="224"/>
      <c r="S746" s="225"/>
      <c r="T746" s="226">
        <f t="shared" si="99"/>
        <v>5.3703703703703705E-2</v>
      </c>
      <c r="U746" s="227"/>
      <c r="V746" s="228" t="str">
        <f t="shared" si="100"/>
        <v>0</v>
      </c>
      <c r="W746" s="509"/>
      <c r="X746" s="229">
        <f t="shared" si="101"/>
        <v>0</v>
      </c>
    </row>
    <row r="747" spans="1:24" ht="18.75" customHeight="1">
      <c r="A747" s="503"/>
      <c r="B747" s="506"/>
      <c r="C747" s="216"/>
      <c r="D747" s="358" t="s">
        <v>906</v>
      </c>
      <c r="E747" s="217">
        <v>169</v>
      </c>
      <c r="F747" s="218">
        <f t="shared" si="95"/>
        <v>33.799999999999997</v>
      </c>
      <c r="G747" s="219">
        <f t="shared" si="96"/>
        <v>93.888888888888886</v>
      </c>
      <c r="H747" s="219">
        <f t="shared" si="97"/>
        <v>3.1296296296296294E-2</v>
      </c>
      <c r="I747" s="217"/>
      <c r="J747" s="220"/>
      <c r="K747" s="220"/>
      <c r="L747" s="232"/>
      <c r="M747" s="222">
        <f t="shared" si="98"/>
        <v>0</v>
      </c>
      <c r="N747" s="223"/>
      <c r="O747" s="224"/>
      <c r="P747" s="224"/>
      <c r="Q747" s="224"/>
      <c r="R747" s="224"/>
      <c r="S747" s="225"/>
      <c r="T747" s="226">
        <f t="shared" si="99"/>
        <v>6.2592592592592589E-2</v>
      </c>
      <c r="U747" s="227"/>
      <c r="V747" s="228" t="str">
        <f t="shared" si="100"/>
        <v>0</v>
      </c>
      <c r="W747" s="509"/>
      <c r="X747" s="229">
        <f t="shared" si="101"/>
        <v>0</v>
      </c>
    </row>
    <row r="748" spans="1:24" ht="18.75" customHeight="1">
      <c r="A748" s="503"/>
      <c r="B748" s="506"/>
      <c r="C748" s="216"/>
      <c r="D748" s="251" t="s">
        <v>907</v>
      </c>
      <c r="E748" s="217">
        <v>175</v>
      </c>
      <c r="F748" s="218">
        <f t="shared" si="95"/>
        <v>35</v>
      </c>
      <c r="G748" s="219">
        <f t="shared" si="96"/>
        <v>97.222222222222214</v>
      </c>
      <c r="H748" s="219">
        <f t="shared" si="97"/>
        <v>3.2407407407407406E-2</v>
      </c>
      <c r="I748" s="217"/>
      <c r="J748" s="220"/>
      <c r="K748" s="220"/>
      <c r="L748" s="232"/>
      <c r="M748" s="222">
        <f t="shared" si="98"/>
        <v>0</v>
      </c>
      <c r="N748" s="223"/>
      <c r="O748" s="224"/>
      <c r="P748" s="224"/>
      <c r="Q748" s="224"/>
      <c r="R748" s="224"/>
      <c r="S748" s="225"/>
      <c r="T748" s="226">
        <f t="shared" si="99"/>
        <v>6.4814814814814811E-2</v>
      </c>
      <c r="U748" s="227"/>
      <c r="V748" s="228" t="str">
        <f t="shared" si="100"/>
        <v>0</v>
      </c>
      <c r="W748" s="509"/>
      <c r="X748" s="229">
        <f t="shared" si="101"/>
        <v>0</v>
      </c>
    </row>
    <row r="749" spans="1:24" ht="18.75" customHeight="1">
      <c r="A749" s="503"/>
      <c r="B749" s="506"/>
      <c r="C749" s="216"/>
      <c r="D749" s="251" t="s">
        <v>201</v>
      </c>
      <c r="E749" s="217">
        <v>180</v>
      </c>
      <c r="F749" s="218">
        <f t="shared" ref="F749:F760" si="102">E749/$F$15</f>
        <v>36</v>
      </c>
      <c r="G749" s="219">
        <f t="shared" ref="G749:G759" si="103">E749/$G$15</f>
        <v>100</v>
      </c>
      <c r="H749" s="219">
        <f t="shared" ref="H749:H759" si="104">G749/$H$15</f>
        <v>3.3333333333333333E-2</v>
      </c>
      <c r="I749" s="217"/>
      <c r="J749" s="220"/>
      <c r="K749" s="220"/>
      <c r="L749" s="232"/>
      <c r="M749" s="222">
        <f t="shared" si="98"/>
        <v>0</v>
      </c>
      <c r="N749" s="223"/>
      <c r="O749" s="224"/>
      <c r="P749" s="224"/>
      <c r="Q749" s="224"/>
      <c r="R749" s="224"/>
      <c r="S749" s="225"/>
      <c r="T749" s="226">
        <f t="shared" ref="T749:T759" si="105">G749/$T$15</f>
        <v>6.6666666666666666E-2</v>
      </c>
      <c r="U749" s="227"/>
      <c r="V749" s="228" t="str">
        <f t="shared" ref="V749:V759" si="106">IF(U749&lt;1,"0",IF(U749&lt;5,"2",IF(U749&gt;=5,"6")))</f>
        <v>0</v>
      </c>
      <c r="W749" s="509"/>
      <c r="X749" s="229">
        <f t="shared" ref="X749:X760" si="107">V749/2</f>
        <v>0</v>
      </c>
    </row>
    <row r="750" spans="1:24" ht="18.75" customHeight="1">
      <c r="A750" s="503"/>
      <c r="B750" s="506"/>
      <c r="C750" s="216"/>
      <c r="D750" s="251" t="s">
        <v>908</v>
      </c>
      <c r="E750" s="217">
        <v>159</v>
      </c>
      <c r="F750" s="218">
        <f t="shared" si="102"/>
        <v>31.8</v>
      </c>
      <c r="G750" s="219">
        <f t="shared" si="103"/>
        <v>88.333333333333329</v>
      </c>
      <c r="H750" s="219">
        <f t="shared" si="104"/>
        <v>2.9444444444444443E-2</v>
      </c>
      <c r="I750" s="217"/>
      <c r="J750" s="220"/>
      <c r="K750" s="220"/>
      <c r="L750" s="232"/>
      <c r="M750" s="222">
        <f t="shared" si="98"/>
        <v>0</v>
      </c>
      <c r="N750" s="223"/>
      <c r="O750" s="224"/>
      <c r="P750" s="224"/>
      <c r="Q750" s="224"/>
      <c r="R750" s="224"/>
      <c r="S750" s="225"/>
      <c r="T750" s="226">
        <f t="shared" si="105"/>
        <v>5.8888888888888886E-2</v>
      </c>
      <c r="U750" s="227"/>
      <c r="V750" s="228" t="str">
        <f t="shared" si="106"/>
        <v>0</v>
      </c>
      <c r="W750" s="509"/>
      <c r="X750" s="229">
        <f t="shared" si="107"/>
        <v>0</v>
      </c>
    </row>
    <row r="751" spans="1:24" ht="18.75" customHeight="1">
      <c r="A751" s="503"/>
      <c r="B751" s="506"/>
      <c r="C751" s="216"/>
      <c r="D751" s="358" t="s">
        <v>909</v>
      </c>
      <c r="E751" s="217">
        <v>154</v>
      </c>
      <c r="F751" s="218">
        <f t="shared" si="102"/>
        <v>30.8</v>
      </c>
      <c r="G751" s="219">
        <f t="shared" si="103"/>
        <v>85.555555555555557</v>
      </c>
      <c r="H751" s="219">
        <f t="shared" si="104"/>
        <v>2.8518518518518519E-2</v>
      </c>
      <c r="I751" s="217"/>
      <c r="J751" s="220"/>
      <c r="K751" s="220"/>
      <c r="L751" s="232"/>
      <c r="M751" s="222">
        <f t="shared" si="98"/>
        <v>0</v>
      </c>
      <c r="N751" s="223"/>
      <c r="O751" s="224"/>
      <c r="P751" s="224"/>
      <c r="Q751" s="224"/>
      <c r="R751" s="224"/>
      <c r="S751" s="225"/>
      <c r="T751" s="226">
        <f t="shared" si="105"/>
        <v>5.7037037037037039E-2</v>
      </c>
      <c r="U751" s="227"/>
      <c r="V751" s="228" t="str">
        <f t="shared" si="106"/>
        <v>0</v>
      </c>
      <c r="W751" s="509"/>
      <c r="X751" s="229">
        <f t="shared" si="107"/>
        <v>0</v>
      </c>
    </row>
    <row r="752" spans="1:24" ht="18.75" customHeight="1">
      <c r="A752" s="503"/>
      <c r="B752" s="506"/>
      <c r="C752" s="216"/>
      <c r="D752" s="358" t="s">
        <v>910</v>
      </c>
      <c r="E752" s="217">
        <v>169</v>
      </c>
      <c r="F752" s="218">
        <f t="shared" si="102"/>
        <v>33.799999999999997</v>
      </c>
      <c r="G752" s="219">
        <f>E752/$G$15</f>
        <v>93.888888888888886</v>
      </c>
      <c r="H752" s="219">
        <f>G752/$H$15</f>
        <v>3.1296296296296294E-2</v>
      </c>
      <c r="I752" s="217"/>
      <c r="J752" s="220"/>
      <c r="K752" s="220"/>
      <c r="L752" s="232"/>
      <c r="M752" s="222">
        <f>L752/$M$15</f>
        <v>0</v>
      </c>
      <c r="N752" s="223"/>
      <c r="O752" s="224"/>
      <c r="P752" s="224"/>
      <c r="Q752" s="224"/>
      <c r="R752" s="224"/>
      <c r="S752" s="225"/>
      <c r="T752" s="226">
        <f>G752/$T$15</f>
        <v>6.2592592592592589E-2</v>
      </c>
      <c r="U752" s="227"/>
      <c r="V752" s="228" t="str">
        <f>IF(U752&lt;1,"0",IF(U752&lt;5,"2",IF(U752&gt;=5,"6")))</f>
        <v>0</v>
      </c>
      <c r="W752" s="509"/>
      <c r="X752" s="229">
        <f t="shared" si="107"/>
        <v>0</v>
      </c>
    </row>
    <row r="753" spans="1:24" ht="18.75" customHeight="1">
      <c r="A753" s="503"/>
      <c r="B753" s="506"/>
      <c r="C753" s="216"/>
      <c r="D753" s="251" t="s">
        <v>836</v>
      </c>
      <c r="E753" s="217">
        <v>156</v>
      </c>
      <c r="F753" s="218">
        <f t="shared" si="102"/>
        <v>31.2</v>
      </c>
      <c r="G753" s="219">
        <f t="shared" si="103"/>
        <v>86.666666666666671</v>
      </c>
      <c r="H753" s="219">
        <f t="shared" si="104"/>
        <v>2.8888888888888891E-2</v>
      </c>
      <c r="I753" s="217"/>
      <c r="J753" s="220"/>
      <c r="K753" s="220"/>
      <c r="L753" s="232"/>
      <c r="M753" s="222">
        <f t="shared" si="98"/>
        <v>0</v>
      </c>
      <c r="N753" s="223"/>
      <c r="O753" s="224"/>
      <c r="P753" s="224"/>
      <c r="Q753" s="224"/>
      <c r="R753" s="224"/>
      <c r="S753" s="225"/>
      <c r="T753" s="226">
        <f t="shared" si="105"/>
        <v>5.7777777777777782E-2</v>
      </c>
      <c r="U753" s="227"/>
      <c r="V753" s="228" t="str">
        <f t="shared" si="106"/>
        <v>0</v>
      </c>
      <c r="W753" s="509"/>
      <c r="X753" s="229">
        <f t="shared" si="107"/>
        <v>0</v>
      </c>
    </row>
    <row r="754" spans="1:24" ht="18.75" customHeight="1">
      <c r="A754" s="503"/>
      <c r="B754" s="506"/>
      <c r="C754" s="216"/>
      <c r="D754" s="251" t="s">
        <v>180</v>
      </c>
      <c r="E754" s="217">
        <v>130</v>
      </c>
      <c r="F754" s="218">
        <f t="shared" si="102"/>
        <v>26</v>
      </c>
      <c r="G754" s="219">
        <f t="shared" si="103"/>
        <v>72.222222222222214</v>
      </c>
      <c r="H754" s="219">
        <f t="shared" si="104"/>
        <v>2.4074074074074071E-2</v>
      </c>
      <c r="I754" s="217"/>
      <c r="J754" s="220"/>
      <c r="K754" s="220"/>
      <c r="L754" s="232"/>
      <c r="M754" s="222">
        <f t="shared" si="98"/>
        <v>0</v>
      </c>
      <c r="N754" s="223"/>
      <c r="O754" s="224"/>
      <c r="P754" s="224"/>
      <c r="Q754" s="224"/>
      <c r="R754" s="224"/>
      <c r="S754" s="225"/>
      <c r="T754" s="226">
        <f t="shared" si="105"/>
        <v>4.8148148148148141E-2</v>
      </c>
      <c r="U754" s="227"/>
      <c r="V754" s="228" t="str">
        <f t="shared" si="106"/>
        <v>0</v>
      </c>
      <c r="W754" s="509"/>
      <c r="X754" s="229">
        <f t="shared" si="107"/>
        <v>0</v>
      </c>
    </row>
    <row r="755" spans="1:24" ht="18.75" customHeight="1">
      <c r="A755" s="503"/>
      <c r="B755" s="506"/>
      <c r="C755" s="216"/>
      <c r="D755" s="358" t="s">
        <v>911</v>
      </c>
      <c r="E755" s="217">
        <v>140</v>
      </c>
      <c r="F755" s="218">
        <f t="shared" si="102"/>
        <v>28</v>
      </c>
      <c r="G755" s="219">
        <f t="shared" si="103"/>
        <v>77.777777777777771</v>
      </c>
      <c r="H755" s="219">
        <f t="shared" si="104"/>
        <v>2.5925925925925925E-2</v>
      </c>
      <c r="I755" s="217"/>
      <c r="J755" s="220"/>
      <c r="K755" s="220"/>
      <c r="L755" s="232"/>
      <c r="M755" s="222">
        <f t="shared" si="98"/>
        <v>0</v>
      </c>
      <c r="N755" s="223"/>
      <c r="O755" s="224"/>
      <c r="P755" s="224"/>
      <c r="Q755" s="224"/>
      <c r="R755" s="224"/>
      <c r="S755" s="225"/>
      <c r="T755" s="226">
        <f t="shared" si="105"/>
        <v>5.185185185185185E-2</v>
      </c>
      <c r="U755" s="227"/>
      <c r="V755" s="228" t="str">
        <f t="shared" si="106"/>
        <v>0</v>
      </c>
      <c r="W755" s="509"/>
      <c r="X755" s="229">
        <f t="shared" si="107"/>
        <v>0</v>
      </c>
    </row>
    <row r="756" spans="1:24" ht="18.75" customHeight="1">
      <c r="A756" s="503"/>
      <c r="B756" s="506"/>
      <c r="C756" s="216"/>
      <c r="D756" s="216" t="s">
        <v>912</v>
      </c>
      <c r="E756" s="217">
        <v>40</v>
      </c>
      <c r="F756" s="218">
        <f t="shared" si="102"/>
        <v>8</v>
      </c>
      <c r="G756" s="219">
        <f t="shared" si="103"/>
        <v>22.222222222222221</v>
      </c>
      <c r="H756" s="219">
        <f t="shared" si="104"/>
        <v>7.4074074074074068E-3</v>
      </c>
      <c r="I756" s="217"/>
      <c r="J756" s="220"/>
      <c r="K756" s="220"/>
      <c r="L756" s="232"/>
      <c r="M756" s="222">
        <f t="shared" si="98"/>
        <v>0</v>
      </c>
      <c r="N756" s="223"/>
      <c r="O756" s="224"/>
      <c r="P756" s="224"/>
      <c r="Q756" s="224"/>
      <c r="R756" s="224"/>
      <c r="S756" s="225"/>
      <c r="T756" s="226">
        <f t="shared" si="105"/>
        <v>1.4814814814814814E-2</v>
      </c>
      <c r="U756" s="227"/>
      <c r="V756" s="228" t="str">
        <f t="shared" si="106"/>
        <v>0</v>
      </c>
      <c r="W756" s="509"/>
      <c r="X756" s="229">
        <f t="shared" si="107"/>
        <v>0</v>
      </c>
    </row>
    <row r="757" spans="1:24" ht="18.75" customHeight="1">
      <c r="A757" s="503"/>
      <c r="B757" s="506"/>
      <c r="C757" s="216"/>
      <c r="D757" s="216" t="s">
        <v>913</v>
      </c>
      <c r="E757" s="217">
        <v>50</v>
      </c>
      <c r="F757" s="218">
        <f t="shared" si="102"/>
        <v>10</v>
      </c>
      <c r="G757" s="219">
        <f t="shared" si="103"/>
        <v>27.777777777777779</v>
      </c>
      <c r="H757" s="219">
        <f t="shared" si="104"/>
        <v>9.2592592592592587E-3</v>
      </c>
      <c r="I757" s="217"/>
      <c r="J757" s="220"/>
      <c r="K757" s="220"/>
      <c r="L757" s="232"/>
      <c r="M757" s="222">
        <f t="shared" si="98"/>
        <v>0</v>
      </c>
      <c r="N757" s="223"/>
      <c r="O757" s="224"/>
      <c r="P757" s="224"/>
      <c r="Q757" s="224"/>
      <c r="R757" s="224"/>
      <c r="S757" s="225"/>
      <c r="T757" s="226">
        <f t="shared" si="105"/>
        <v>1.8518518518518517E-2</v>
      </c>
      <c r="U757" s="227"/>
      <c r="V757" s="228" t="str">
        <f t="shared" si="106"/>
        <v>0</v>
      </c>
      <c r="W757" s="509"/>
      <c r="X757" s="229">
        <f t="shared" si="107"/>
        <v>0</v>
      </c>
    </row>
    <row r="758" spans="1:24" ht="18.75" customHeight="1">
      <c r="A758" s="503"/>
      <c r="B758" s="506"/>
      <c r="C758" s="216"/>
      <c r="D758" s="216" t="s">
        <v>867</v>
      </c>
      <c r="E758" s="217">
        <v>65</v>
      </c>
      <c r="F758" s="218">
        <f t="shared" si="102"/>
        <v>13</v>
      </c>
      <c r="G758" s="219">
        <f t="shared" si="103"/>
        <v>36.111111111111107</v>
      </c>
      <c r="H758" s="219">
        <f t="shared" si="104"/>
        <v>1.2037037037037035E-2</v>
      </c>
      <c r="I758" s="217"/>
      <c r="J758" s="220"/>
      <c r="K758" s="220"/>
      <c r="L758" s="232"/>
      <c r="M758" s="222">
        <f t="shared" si="98"/>
        <v>0</v>
      </c>
      <c r="N758" s="223"/>
      <c r="O758" s="224"/>
      <c r="P758" s="224"/>
      <c r="Q758" s="224"/>
      <c r="R758" s="224"/>
      <c r="S758" s="225"/>
      <c r="T758" s="226">
        <f t="shared" si="105"/>
        <v>2.4074074074074071E-2</v>
      </c>
      <c r="U758" s="227"/>
      <c r="V758" s="228" t="str">
        <f t="shared" si="106"/>
        <v>0</v>
      </c>
      <c r="W758" s="509"/>
      <c r="X758" s="229">
        <f t="shared" si="107"/>
        <v>0</v>
      </c>
    </row>
    <row r="759" spans="1:24" ht="18.75" customHeight="1">
      <c r="A759" s="503"/>
      <c r="B759" s="506"/>
      <c r="C759" s="216"/>
      <c r="D759" s="216"/>
      <c r="E759" s="217"/>
      <c r="F759" s="218">
        <f t="shared" si="102"/>
        <v>0</v>
      </c>
      <c r="G759" s="219">
        <f t="shared" si="103"/>
        <v>0</v>
      </c>
      <c r="H759" s="219">
        <f t="shared" si="104"/>
        <v>0</v>
      </c>
      <c r="I759" s="217"/>
      <c r="J759" s="220"/>
      <c r="K759" s="220"/>
      <c r="L759" s="232"/>
      <c r="M759" s="222">
        <f t="shared" si="98"/>
        <v>0</v>
      </c>
      <c r="N759" s="223"/>
      <c r="O759" s="224"/>
      <c r="P759" s="224"/>
      <c r="Q759" s="224"/>
      <c r="R759" s="224"/>
      <c r="S759" s="225"/>
      <c r="T759" s="226">
        <f t="shared" si="105"/>
        <v>0</v>
      </c>
      <c r="U759" s="227"/>
      <c r="V759" s="228" t="str">
        <f t="shared" si="106"/>
        <v>0</v>
      </c>
      <c r="W759" s="509"/>
      <c r="X759" s="229">
        <f t="shared" si="107"/>
        <v>0</v>
      </c>
    </row>
    <row r="760" spans="1:24" ht="18.75" customHeight="1">
      <c r="A760" s="504"/>
      <c r="B760" s="507"/>
      <c r="C760" s="216"/>
      <c r="D760" s="216"/>
      <c r="E760" s="217"/>
      <c r="F760" s="218">
        <f t="shared" si="102"/>
        <v>0</v>
      </c>
      <c r="G760" s="219">
        <f>E760/$G$15</f>
        <v>0</v>
      </c>
      <c r="H760" s="219">
        <f>G760/$H$15</f>
        <v>0</v>
      </c>
      <c r="I760" s="217"/>
      <c r="J760" s="220"/>
      <c r="K760" s="220"/>
      <c r="L760" s="232"/>
      <c r="M760" s="222">
        <f>L760/$M$15</f>
        <v>0</v>
      </c>
      <c r="N760" s="231"/>
      <c r="O760" s="231"/>
      <c r="P760" s="231"/>
      <c r="Q760" s="231"/>
      <c r="R760" s="231"/>
      <c r="S760" s="225"/>
      <c r="T760" s="226">
        <f>G760/$T$15</f>
        <v>0</v>
      </c>
      <c r="U760" s="227"/>
      <c r="V760" s="228" t="str">
        <f>IF(U760&lt;1,"0",IF(U760&lt;5,"2",IF(U760&gt;=5,"6")))</f>
        <v>0</v>
      </c>
      <c r="W760" s="510"/>
      <c r="X760" s="229">
        <f t="shared" si="107"/>
        <v>0</v>
      </c>
    </row>
    <row r="761" spans="1:24">
      <c r="A761" s="233"/>
      <c r="B761" s="365" t="s">
        <v>111</v>
      </c>
      <c r="C761" s="235"/>
      <c r="D761" s="236">
        <f>COUNTA(D685:D760)</f>
        <v>72</v>
      </c>
      <c r="E761" s="236">
        <f>SUM(E685:E760)</f>
        <v>14943</v>
      </c>
      <c r="F761" s="236">
        <f>SUM(F685:F760)</f>
        <v>2988.6000000000004</v>
      </c>
      <c r="G761" s="236">
        <f>SUM(G685:G760)</f>
        <v>8301.6666666666679</v>
      </c>
      <c r="H761" s="236">
        <f>MROUND(SUM(H685:H760),1)</f>
        <v>3</v>
      </c>
      <c r="I761" s="236">
        <f>COUNTA(I685:I760)</f>
        <v>4</v>
      </c>
      <c r="J761" s="236">
        <f>COUNTA(J685:J760)</f>
        <v>3</v>
      </c>
      <c r="K761" s="236">
        <f>COUNTA(K685:K760)</f>
        <v>0</v>
      </c>
      <c r="L761" s="236">
        <f>SUM(L685:L760)</f>
        <v>8301.6666666666679</v>
      </c>
      <c r="M761" s="236">
        <f>SUM(M685:M760)</f>
        <v>166.03333333333333</v>
      </c>
      <c r="N761" s="237"/>
      <c r="O761" s="238">
        <f>COUNTIF(O685:O760, "YES")</f>
        <v>0</v>
      </c>
      <c r="P761" s="237"/>
      <c r="Q761" s="237"/>
      <c r="R761" s="237"/>
      <c r="S761" s="237"/>
      <c r="T761" s="236">
        <f>SUM(T685:T760)</f>
        <v>5.5344444444444427</v>
      </c>
      <c r="U761" s="236">
        <f>SUM(U685:U760)</f>
        <v>5.5344444444444445</v>
      </c>
      <c r="V761" s="236">
        <f t="array" ref="V761">SUM(ABS(V685:V760))</f>
        <v>6</v>
      </c>
      <c r="W761" s="238" t="str">
        <f>IF(W685&lt;0.2, "0", IF(W685&lt;=2, "2", IF(W685&gt;2, ROUND(W685,0))))</f>
        <v>2</v>
      </c>
      <c r="X761" s="236">
        <f>SUM(X685:X760)</f>
        <v>3</v>
      </c>
    </row>
    <row r="762" spans="1:24" ht="18.75" customHeight="1">
      <c r="A762" s="502">
        <v>15</v>
      </c>
      <c r="B762" s="505" t="s">
        <v>914</v>
      </c>
      <c r="C762" s="216"/>
      <c r="D762" s="216" t="s">
        <v>915</v>
      </c>
      <c r="E762" s="217">
        <v>3732</v>
      </c>
      <c r="F762" s="218">
        <f t="shared" ref="F762:F809" si="108">E762/$F$15</f>
        <v>746.4</v>
      </c>
      <c r="G762" s="219">
        <f t="shared" ref="G762:G808" si="109">E762/$G$15</f>
        <v>2073.3333333333335</v>
      </c>
      <c r="H762" s="219">
        <f t="shared" ref="H762:H808" si="110">G762/$H$15</f>
        <v>0.69111111111111112</v>
      </c>
      <c r="I762" s="217"/>
      <c r="J762" s="217" t="s">
        <v>916</v>
      </c>
      <c r="K762" s="220"/>
      <c r="L762" s="221">
        <f>SUM(G762:G763)</f>
        <v>2823.3333333333335</v>
      </c>
      <c r="M762" s="222">
        <f t="shared" ref="M762:M808" si="111">L762/$M$15</f>
        <v>56.466666666666669</v>
      </c>
      <c r="N762" s="223" t="s">
        <v>533</v>
      </c>
      <c r="O762" s="224" t="s">
        <v>917</v>
      </c>
      <c r="P762" s="224"/>
      <c r="Q762" s="224" t="s">
        <v>514</v>
      </c>
      <c r="R762" s="224"/>
      <c r="S762" s="225"/>
      <c r="T762" s="226">
        <f t="shared" ref="T762:T808" si="112">G762/$T$15</f>
        <v>1.3822222222222222</v>
      </c>
      <c r="U762" s="227">
        <f>SUM(T762:T763)</f>
        <v>1.8822222222222222</v>
      </c>
      <c r="V762" s="228" t="str">
        <f t="shared" ref="V762:V808" si="113">IF(U762&lt;1,"0",IF(U762&lt;5,"2",IF(U762&gt;=5,"6")))</f>
        <v>2</v>
      </c>
      <c r="W762" s="508">
        <f>J810/$W$15</f>
        <v>2</v>
      </c>
      <c r="X762" s="229">
        <f t="shared" ref="X762:X809" si="114">V762/2</f>
        <v>1</v>
      </c>
    </row>
    <row r="763" spans="1:24" ht="18.75" customHeight="1">
      <c r="A763" s="503"/>
      <c r="B763" s="506"/>
      <c r="C763" s="216"/>
      <c r="D763" s="216" t="s">
        <v>918</v>
      </c>
      <c r="E763" s="217">
        <v>1350</v>
      </c>
      <c r="F763" s="218">
        <f t="shared" si="108"/>
        <v>270</v>
      </c>
      <c r="G763" s="219">
        <f t="shared" si="109"/>
        <v>750</v>
      </c>
      <c r="H763" s="219">
        <f t="shared" si="110"/>
        <v>0.25</v>
      </c>
      <c r="I763" s="217"/>
      <c r="J763" s="220"/>
      <c r="K763" s="220"/>
      <c r="L763" s="221"/>
      <c r="M763" s="222">
        <f t="shared" si="111"/>
        <v>0</v>
      </c>
      <c r="N763" s="223"/>
      <c r="O763" s="224"/>
      <c r="P763" s="224"/>
      <c r="Q763" s="224"/>
      <c r="R763" s="224"/>
      <c r="S763" s="225"/>
      <c r="T763" s="226">
        <f t="shared" si="112"/>
        <v>0.5</v>
      </c>
      <c r="U763" s="227"/>
      <c r="V763" s="228" t="str">
        <f t="shared" si="113"/>
        <v>0</v>
      </c>
      <c r="W763" s="509"/>
      <c r="X763" s="229">
        <f t="shared" si="114"/>
        <v>0</v>
      </c>
    </row>
    <row r="764" spans="1:24" ht="18.75" customHeight="1">
      <c r="A764" s="503"/>
      <c r="B764" s="506"/>
      <c r="C764" s="216"/>
      <c r="D764" s="216"/>
      <c r="E764" s="217"/>
      <c r="F764" s="218">
        <f t="shared" si="108"/>
        <v>0</v>
      </c>
      <c r="G764" s="219">
        <f t="shared" si="109"/>
        <v>0</v>
      </c>
      <c r="H764" s="219">
        <f t="shared" si="110"/>
        <v>0</v>
      </c>
      <c r="I764" s="217"/>
      <c r="J764" s="220"/>
      <c r="K764" s="220"/>
      <c r="L764" s="221"/>
      <c r="M764" s="222">
        <f t="shared" si="111"/>
        <v>0</v>
      </c>
      <c r="N764" s="223"/>
      <c r="O764" s="224"/>
      <c r="P764" s="224"/>
      <c r="Q764" s="224"/>
      <c r="R764" s="224"/>
      <c r="S764" s="225"/>
      <c r="T764" s="226">
        <f t="shared" si="112"/>
        <v>0</v>
      </c>
      <c r="U764" s="227"/>
      <c r="V764" s="228" t="str">
        <f t="shared" si="113"/>
        <v>0</v>
      </c>
      <c r="W764" s="509"/>
      <c r="X764" s="229">
        <f t="shared" si="114"/>
        <v>0</v>
      </c>
    </row>
    <row r="765" spans="1:24" ht="18.75" customHeight="1">
      <c r="A765" s="503"/>
      <c r="B765" s="506"/>
      <c r="C765" s="216"/>
      <c r="D765" s="216" t="s">
        <v>919</v>
      </c>
      <c r="E765" s="217">
        <v>1580</v>
      </c>
      <c r="F765" s="218">
        <f t="shared" si="108"/>
        <v>316</v>
      </c>
      <c r="G765" s="219">
        <f t="shared" si="109"/>
        <v>877.77777777777771</v>
      </c>
      <c r="H765" s="219">
        <f t="shared" si="110"/>
        <v>0.29259259259259257</v>
      </c>
      <c r="I765" s="217" t="s">
        <v>920</v>
      </c>
      <c r="J765" s="217" t="s">
        <v>920</v>
      </c>
      <c r="K765" s="220"/>
      <c r="L765" s="221">
        <f>SUM(G765:G775)</f>
        <v>3183.333333333333</v>
      </c>
      <c r="M765" s="222">
        <f t="shared" si="111"/>
        <v>63.666666666666657</v>
      </c>
      <c r="N765" s="223" t="s">
        <v>921</v>
      </c>
      <c r="O765" s="224" t="s">
        <v>12</v>
      </c>
      <c r="P765" s="224"/>
      <c r="Q765" s="224" t="s">
        <v>514</v>
      </c>
      <c r="R765" s="224"/>
      <c r="S765" s="225"/>
      <c r="T765" s="226">
        <f t="shared" si="112"/>
        <v>0.58518518518518514</v>
      </c>
      <c r="U765" s="227">
        <f>SUM(T765:T775)</f>
        <v>2.1222222222222222</v>
      </c>
      <c r="V765" s="228" t="str">
        <f t="shared" si="113"/>
        <v>2</v>
      </c>
      <c r="W765" s="509"/>
      <c r="X765" s="229">
        <f t="shared" si="114"/>
        <v>1</v>
      </c>
    </row>
    <row r="766" spans="1:24" ht="18.75" customHeight="1">
      <c r="A766" s="503"/>
      <c r="B766" s="506"/>
      <c r="C766" s="216"/>
      <c r="D766" s="216" t="s">
        <v>922</v>
      </c>
      <c r="E766" s="217">
        <v>30</v>
      </c>
      <c r="F766" s="218">
        <f t="shared" si="108"/>
        <v>6</v>
      </c>
      <c r="G766" s="219">
        <f t="shared" si="109"/>
        <v>16.666666666666668</v>
      </c>
      <c r="H766" s="219">
        <f t="shared" si="110"/>
        <v>5.5555555555555558E-3</v>
      </c>
      <c r="I766" s="217" t="s">
        <v>923</v>
      </c>
      <c r="J766" s="220"/>
      <c r="K766" s="220"/>
      <c r="L766" s="221"/>
      <c r="M766" s="222">
        <f t="shared" si="111"/>
        <v>0</v>
      </c>
      <c r="N766" s="223"/>
      <c r="O766" s="224"/>
      <c r="P766" s="224"/>
      <c r="Q766" s="224"/>
      <c r="R766" s="224"/>
      <c r="S766" s="225"/>
      <c r="T766" s="226">
        <f t="shared" si="112"/>
        <v>1.1111111111111112E-2</v>
      </c>
      <c r="U766" s="227"/>
      <c r="V766" s="228" t="str">
        <f t="shared" si="113"/>
        <v>0</v>
      </c>
      <c r="W766" s="509"/>
      <c r="X766" s="229">
        <f t="shared" si="114"/>
        <v>0</v>
      </c>
    </row>
    <row r="767" spans="1:24" ht="18.75" customHeight="1">
      <c r="A767" s="503"/>
      <c r="B767" s="506"/>
      <c r="C767" s="216"/>
      <c r="D767" s="216" t="s">
        <v>924</v>
      </c>
      <c r="E767" s="217">
        <v>270</v>
      </c>
      <c r="F767" s="218">
        <f t="shared" si="108"/>
        <v>54</v>
      </c>
      <c r="G767" s="219">
        <f t="shared" si="109"/>
        <v>150</v>
      </c>
      <c r="H767" s="219">
        <f t="shared" si="110"/>
        <v>0.05</v>
      </c>
      <c r="I767" s="217"/>
      <c r="J767" s="220"/>
      <c r="K767" s="220"/>
      <c r="L767" s="221"/>
      <c r="M767" s="222">
        <f t="shared" si="111"/>
        <v>0</v>
      </c>
      <c r="N767" s="223"/>
      <c r="O767" s="224"/>
      <c r="P767" s="224"/>
      <c r="Q767" s="224"/>
      <c r="R767" s="224"/>
      <c r="S767" s="225"/>
      <c r="T767" s="226">
        <f t="shared" si="112"/>
        <v>0.1</v>
      </c>
      <c r="U767" s="227"/>
      <c r="V767" s="228" t="str">
        <f t="shared" si="113"/>
        <v>0</v>
      </c>
      <c r="W767" s="509"/>
      <c r="X767" s="229">
        <f t="shared" si="114"/>
        <v>0</v>
      </c>
    </row>
    <row r="768" spans="1:24" ht="18.75" customHeight="1">
      <c r="A768" s="503"/>
      <c r="B768" s="506"/>
      <c r="C768" s="216"/>
      <c r="D768" s="216" t="s">
        <v>821</v>
      </c>
      <c r="E768" s="217">
        <v>78</v>
      </c>
      <c r="F768" s="218">
        <f t="shared" si="108"/>
        <v>15.6</v>
      </c>
      <c r="G768" s="219">
        <f t="shared" si="109"/>
        <v>43.333333333333336</v>
      </c>
      <c r="H768" s="219">
        <f t="shared" si="110"/>
        <v>1.4444444444444446E-2</v>
      </c>
      <c r="I768" s="217"/>
      <c r="J768" s="220"/>
      <c r="K768" s="220"/>
      <c r="L768" s="221"/>
      <c r="M768" s="222">
        <f t="shared" si="111"/>
        <v>0</v>
      </c>
      <c r="N768" s="223"/>
      <c r="O768" s="224"/>
      <c r="P768" s="224"/>
      <c r="Q768" s="224"/>
      <c r="R768" s="224"/>
      <c r="S768" s="225"/>
      <c r="T768" s="226">
        <f t="shared" si="112"/>
        <v>2.8888888888888891E-2</v>
      </c>
      <c r="U768" s="227"/>
      <c r="V768" s="228" t="str">
        <f t="shared" si="113"/>
        <v>0</v>
      </c>
      <c r="W768" s="509"/>
      <c r="X768" s="229">
        <f t="shared" si="114"/>
        <v>0</v>
      </c>
    </row>
    <row r="769" spans="1:24" ht="18.75" customHeight="1">
      <c r="A769" s="503"/>
      <c r="B769" s="506"/>
      <c r="C769" s="216"/>
      <c r="D769" s="216" t="s">
        <v>925</v>
      </c>
      <c r="E769" s="217">
        <v>8</v>
      </c>
      <c r="F769" s="218">
        <f t="shared" si="108"/>
        <v>1.6</v>
      </c>
      <c r="G769" s="219">
        <f t="shared" si="109"/>
        <v>4.4444444444444446</v>
      </c>
      <c r="H769" s="219">
        <f t="shared" si="110"/>
        <v>1.4814814814814816E-3</v>
      </c>
      <c r="I769" s="217"/>
      <c r="J769" s="220"/>
      <c r="K769" s="220"/>
      <c r="L769" s="221"/>
      <c r="M769" s="222">
        <f t="shared" si="111"/>
        <v>0</v>
      </c>
      <c r="N769" s="223"/>
      <c r="O769" s="224"/>
      <c r="P769" s="224"/>
      <c r="Q769" s="224"/>
      <c r="R769" s="224"/>
      <c r="S769" s="225"/>
      <c r="T769" s="226">
        <f t="shared" si="112"/>
        <v>2.9629629629629632E-3</v>
      </c>
      <c r="U769" s="227"/>
      <c r="V769" s="228" t="str">
        <f t="shared" si="113"/>
        <v>0</v>
      </c>
      <c r="W769" s="509"/>
      <c r="X769" s="229">
        <f t="shared" si="114"/>
        <v>0</v>
      </c>
    </row>
    <row r="770" spans="1:24" ht="18.75" customHeight="1">
      <c r="A770" s="503"/>
      <c r="B770" s="506"/>
      <c r="C770" s="216"/>
      <c r="D770" s="216" t="s">
        <v>926</v>
      </c>
      <c r="E770" s="217">
        <v>422</v>
      </c>
      <c r="F770" s="218">
        <f t="shared" si="108"/>
        <v>84.4</v>
      </c>
      <c r="G770" s="219">
        <f t="shared" si="109"/>
        <v>234.44444444444443</v>
      </c>
      <c r="H770" s="219">
        <f t="shared" si="110"/>
        <v>7.8148148148148147E-2</v>
      </c>
      <c r="I770" s="217"/>
      <c r="J770" s="220"/>
      <c r="K770" s="220"/>
      <c r="L770" s="221"/>
      <c r="M770" s="222">
        <f t="shared" si="111"/>
        <v>0</v>
      </c>
      <c r="N770" s="223"/>
      <c r="O770" s="224"/>
      <c r="P770" s="224"/>
      <c r="Q770" s="224"/>
      <c r="R770" s="224"/>
      <c r="S770" s="225"/>
      <c r="T770" s="226">
        <f t="shared" si="112"/>
        <v>0.15629629629629629</v>
      </c>
      <c r="U770" s="227"/>
      <c r="V770" s="228" t="str">
        <f t="shared" si="113"/>
        <v>0</v>
      </c>
      <c r="W770" s="509"/>
      <c r="X770" s="229">
        <f t="shared" si="114"/>
        <v>0</v>
      </c>
    </row>
    <row r="771" spans="1:24" ht="18.75" customHeight="1">
      <c r="A771" s="503"/>
      <c r="B771" s="506"/>
      <c r="C771" s="216"/>
      <c r="D771" s="216" t="s">
        <v>927</v>
      </c>
      <c r="E771" s="217">
        <v>1800</v>
      </c>
      <c r="F771" s="218">
        <f t="shared" si="108"/>
        <v>360</v>
      </c>
      <c r="G771" s="219">
        <f t="shared" si="109"/>
        <v>1000</v>
      </c>
      <c r="H771" s="219">
        <f t="shared" si="110"/>
        <v>0.33333333333333331</v>
      </c>
      <c r="I771" s="217"/>
      <c r="J771" s="220"/>
      <c r="K771" s="220"/>
      <c r="L771" s="221"/>
      <c r="M771" s="222">
        <f t="shared" si="111"/>
        <v>0</v>
      </c>
      <c r="N771" s="223"/>
      <c r="O771" s="224"/>
      <c r="P771" s="224"/>
      <c r="Q771" s="224"/>
      <c r="R771" s="224"/>
      <c r="S771" s="225"/>
      <c r="T771" s="226">
        <f t="shared" si="112"/>
        <v>0.66666666666666663</v>
      </c>
      <c r="U771" s="227"/>
      <c r="V771" s="228" t="str">
        <f t="shared" si="113"/>
        <v>0</v>
      </c>
      <c r="W771" s="509"/>
      <c r="X771" s="229">
        <f t="shared" si="114"/>
        <v>0</v>
      </c>
    </row>
    <row r="772" spans="1:24" ht="18.75" customHeight="1">
      <c r="A772" s="503"/>
      <c r="B772" s="506"/>
      <c r="C772" s="216"/>
      <c r="D772" s="216" t="s">
        <v>928</v>
      </c>
      <c r="E772" s="217">
        <v>418</v>
      </c>
      <c r="F772" s="218">
        <f t="shared" si="108"/>
        <v>83.6</v>
      </c>
      <c r="G772" s="219">
        <f t="shared" si="109"/>
        <v>232.22222222222223</v>
      </c>
      <c r="H772" s="219">
        <f t="shared" si="110"/>
        <v>7.7407407407407411E-2</v>
      </c>
      <c r="I772" s="217"/>
      <c r="J772" s="220"/>
      <c r="K772" s="220"/>
      <c r="L772" s="221"/>
      <c r="M772" s="222">
        <f t="shared" si="111"/>
        <v>0</v>
      </c>
      <c r="N772" s="223"/>
      <c r="O772" s="224"/>
      <c r="P772" s="224"/>
      <c r="Q772" s="224"/>
      <c r="R772" s="224"/>
      <c r="S772" s="225"/>
      <c r="T772" s="226">
        <f t="shared" si="112"/>
        <v>0.15481481481481482</v>
      </c>
      <c r="U772" s="227"/>
      <c r="V772" s="228" t="str">
        <f t="shared" si="113"/>
        <v>0</v>
      </c>
      <c r="W772" s="509"/>
      <c r="X772" s="229">
        <f t="shared" si="114"/>
        <v>0</v>
      </c>
    </row>
    <row r="773" spans="1:24" ht="18.75" customHeight="1">
      <c r="A773" s="503"/>
      <c r="B773" s="506"/>
      <c r="C773" s="216"/>
      <c r="D773" s="216" t="s">
        <v>929</v>
      </c>
      <c r="E773" s="217">
        <v>1060</v>
      </c>
      <c r="F773" s="218">
        <f t="shared" si="108"/>
        <v>212</v>
      </c>
      <c r="G773" s="219">
        <f t="shared" si="109"/>
        <v>588.88888888888891</v>
      </c>
      <c r="H773" s="219">
        <f t="shared" si="110"/>
        <v>0.1962962962962963</v>
      </c>
      <c r="I773" s="217"/>
      <c r="J773" s="220"/>
      <c r="K773" s="220"/>
      <c r="L773" s="221"/>
      <c r="M773" s="222">
        <f t="shared" si="111"/>
        <v>0</v>
      </c>
      <c r="N773" s="223"/>
      <c r="O773" s="224"/>
      <c r="P773" s="224"/>
      <c r="Q773" s="224"/>
      <c r="R773" s="224"/>
      <c r="S773" s="225"/>
      <c r="T773" s="226">
        <f t="shared" si="112"/>
        <v>0.3925925925925926</v>
      </c>
      <c r="U773" s="227"/>
      <c r="V773" s="228" t="str">
        <f t="shared" si="113"/>
        <v>0</v>
      </c>
      <c r="W773" s="509"/>
      <c r="X773" s="229">
        <f t="shared" si="114"/>
        <v>0</v>
      </c>
    </row>
    <row r="774" spans="1:24" ht="18.75" customHeight="1">
      <c r="A774" s="503"/>
      <c r="B774" s="506"/>
      <c r="C774" s="216"/>
      <c r="D774" s="216" t="s">
        <v>930</v>
      </c>
      <c r="E774" s="217">
        <v>42</v>
      </c>
      <c r="F774" s="218">
        <f t="shared" si="108"/>
        <v>8.4</v>
      </c>
      <c r="G774" s="219">
        <f>E774/$G$15</f>
        <v>23.333333333333332</v>
      </c>
      <c r="H774" s="219">
        <f>G774/$H$15</f>
        <v>7.7777777777777776E-3</v>
      </c>
      <c r="I774" s="217"/>
      <c r="J774" s="220"/>
      <c r="K774" s="220"/>
      <c r="L774" s="221"/>
      <c r="M774" s="222">
        <f>L774/$M$15</f>
        <v>0</v>
      </c>
      <c r="N774" s="223"/>
      <c r="O774" s="224"/>
      <c r="P774" s="224"/>
      <c r="Q774" s="224"/>
      <c r="R774" s="224"/>
      <c r="S774" s="225"/>
      <c r="T774" s="226">
        <f>G774/$T$15</f>
        <v>1.5555555555555555E-2</v>
      </c>
      <c r="U774" s="227"/>
      <c r="V774" s="228" t="str">
        <f>IF(U774&lt;1,"0",IF(U774&lt;5,"2",IF(U774&gt;=5,"6")))</f>
        <v>0</v>
      </c>
      <c r="W774" s="509"/>
      <c r="X774" s="229">
        <f t="shared" si="114"/>
        <v>0</v>
      </c>
    </row>
    <row r="775" spans="1:24" ht="18.75" customHeight="1">
      <c r="A775" s="503"/>
      <c r="B775" s="506"/>
      <c r="C775" s="216"/>
      <c r="D775" s="216" t="s">
        <v>931</v>
      </c>
      <c r="E775" s="217">
        <v>22</v>
      </c>
      <c r="F775" s="218">
        <f t="shared" si="108"/>
        <v>4.4000000000000004</v>
      </c>
      <c r="G775" s="219">
        <f>E775/$G$15</f>
        <v>12.222222222222221</v>
      </c>
      <c r="H775" s="219">
        <f>G775/$H$15</f>
        <v>4.0740740740740737E-3</v>
      </c>
      <c r="I775" s="217"/>
      <c r="J775" s="220"/>
      <c r="K775" s="220"/>
      <c r="L775" s="221"/>
      <c r="M775" s="222">
        <f>L775/$M$15</f>
        <v>0</v>
      </c>
      <c r="N775" s="223"/>
      <c r="O775" s="224"/>
      <c r="P775" s="224"/>
      <c r="Q775" s="224"/>
      <c r="R775" s="224"/>
      <c r="S775" s="225"/>
      <c r="T775" s="226">
        <f>G775/$T$15</f>
        <v>8.1481481481481474E-3</v>
      </c>
      <c r="U775" s="227"/>
      <c r="V775" s="228" t="str">
        <f>IF(U775&lt;1,"0",IF(U775&lt;5,"2",IF(U775&gt;=5,"6")))</f>
        <v>0</v>
      </c>
      <c r="W775" s="509"/>
      <c r="X775" s="229">
        <f t="shared" si="114"/>
        <v>0</v>
      </c>
    </row>
    <row r="776" spans="1:24" ht="18.75" customHeight="1">
      <c r="A776" s="503"/>
      <c r="B776" s="506"/>
      <c r="C776" s="216"/>
      <c r="D776" s="216"/>
      <c r="E776" s="217"/>
      <c r="F776" s="218">
        <f t="shared" si="108"/>
        <v>0</v>
      </c>
      <c r="G776" s="219">
        <f t="shared" si="109"/>
        <v>0</v>
      </c>
      <c r="H776" s="219">
        <f t="shared" si="110"/>
        <v>0</v>
      </c>
      <c r="I776" s="217"/>
      <c r="J776" s="220"/>
      <c r="K776" s="220"/>
      <c r="L776" s="221"/>
      <c r="M776" s="222">
        <f t="shared" si="111"/>
        <v>0</v>
      </c>
      <c r="N776" s="223"/>
      <c r="O776" s="224"/>
      <c r="P776" s="224"/>
      <c r="Q776" s="224"/>
      <c r="R776" s="224"/>
      <c r="S776" s="225"/>
      <c r="T776" s="226">
        <f t="shared" si="112"/>
        <v>0</v>
      </c>
      <c r="U776" s="227"/>
      <c r="V776" s="228" t="str">
        <f t="shared" si="113"/>
        <v>0</v>
      </c>
      <c r="W776" s="509"/>
      <c r="X776" s="229">
        <f t="shared" si="114"/>
        <v>0</v>
      </c>
    </row>
    <row r="777" spans="1:24" ht="18.75" customHeight="1">
      <c r="A777" s="503"/>
      <c r="B777" s="506"/>
      <c r="C777" s="216"/>
      <c r="D777" s="216" t="s">
        <v>932</v>
      </c>
      <c r="E777" s="217">
        <v>4127</v>
      </c>
      <c r="F777" s="218">
        <f t="shared" si="108"/>
        <v>825.4</v>
      </c>
      <c r="G777" s="219">
        <f t="shared" si="109"/>
        <v>2292.7777777777778</v>
      </c>
      <c r="H777" s="219">
        <f t="shared" si="110"/>
        <v>0.7642592592592593</v>
      </c>
      <c r="I777" s="217" t="s">
        <v>933</v>
      </c>
      <c r="J777" s="220" t="s">
        <v>934</v>
      </c>
      <c r="K777" s="220"/>
      <c r="L777" s="377">
        <f>SUM(G777:G778)</f>
        <v>4070.5555555555557</v>
      </c>
      <c r="M777" s="222">
        <f t="shared" si="111"/>
        <v>81.411111111111111</v>
      </c>
      <c r="N777" s="223" t="s">
        <v>935</v>
      </c>
      <c r="O777" s="224" t="s">
        <v>12</v>
      </c>
      <c r="P777" s="224"/>
      <c r="Q777" s="224" t="s">
        <v>514</v>
      </c>
      <c r="R777" s="224"/>
      <c r="S777" s="225"/>
      <c r="T777" s="226">
        <f t="shared" si="112"/>
        <v>1.5285185185185186</v>
      </c>
      <c r="U777" s="227">
        <f>SUM(T777:T778)</f>
        <v>2.713703703703704</v>
      </c>
      <c r="V777" s="228" t="str">
        <f t="shared" si="113"/>
        <v>2</v>
      </c>
      <c r="W777" s="509"/>
      <c r="X777" s="229">
        <f t="shared" si="114"/>
        <v>1</v>
      </c>
    </row>
    <row r="778" spans="1:24" ht="18.75" customHeight="1">
      <c r="A778" s="503"/>
      <c r="B778" s="506"/>
      <c r="C778" s="216"/>
      <c r="D778" s="216" t="s">
        <v>936</v>
      </c>
      <c r="E778" s="217">
        <v>3200</v>
      </c>
      <c r="F778" s="218">
        <f t="shared" si="108"/>
        <v>640</v>
      </c>
      <c r="G778" s="219">
        <f t="shared" si="109"/>
        <v>1777.7777777777778</v>
      </c>
      <c r="H778" s="219">
        <f t="shared" si="110"/>
        <v>0.59259259259259256</v>
      </c>
      <c r="I778" s="217"/>
      <c r="J778" s="220"/>
      <c r="K778" s="220"/>
      <c r="L778" s="221"/>
      <c r="M778" s="222">
        <f t="shared" si="111"/>
        <v>0</v>
      </c>
      <c r="N778" s="223"/>
      <c r="O778" s="224"/>
      <c r="P778" s="224"/>
      <c r="Q778" s="224"/>
      <c r="R778" s="224"/>
      <c r="S778" s="225"/>
      <c r="T778" s="226">
        <f t="shared" si="112"/>
        <v>1.1851851851851851</v>
      </c>
      <c r="U778" s="227"/>
      <c r="V778" s="228" t="str">
        <f t="shared" si="113"/>
        <v>0</v>
      </c>
      <c r="W778" s="509"/>
      <c r="X778" s="229">
        <f t="shared" si="114"/>
        <v>0</v>
      </c>
    </row>
    <row r="779" spans="1:24" ht="18.75" customHeight="1">
      <c r="A779" s="503"/>
      <c r="B779" s="506"/>
      <c r="C779" s="216"/>
      <c r="D779" s="216"/>
      <c r="E779" s="217"/>
      <c r="F779" s="218">
        <f t="shared" si="108"/>
        <v>0</v>
      </c>
      <c r="G779" s="219">
        <f t="shared" si="109"/>
        <v>0</v>
      </c>
      <c r="H779" s="219">
        <f t="shared" si="110"/>
        <v>0</v>
      </c>
      <c r="I779" s="217"/>
      <c r="J779" s="220"/>
      <c r="K779" s="220"/>
      <c r="L779" s="221"/>
      <c r="M779" s="222">
        <f t="shared" si="111"/>
        <v>0</v>
      </c>
      <c r="N779" s="223"/>
      <c r="O779" s="224"/>
      <c r="P779" s="224"/>
      <c r="Q779" s="224"/>
      <c r="R779" s="224"/>
      <c r="S779" s="225"/>
      <c r="T779" s="226">
        <f t="shared" si="112"/>
        <v>0</v>
      </c>
      <c r="U779" s="227"/>
      <c r="V779" s="228" t="str">
        <f t="shared" si="113"/>
        <v>0</v>
      </c>
      <c r="W779" s="509"/>
      <c r="X779" s="229">
        <f t="shared" si="114"/>
        <v>0</v>
      </c>
    </row>
    <row r="780" spans="1:24" ht="18.75" customHeight="1">
      <c r="A780" s="503"/>
      <c r="B780" s="506"/>
      <c r="C780" s="216"/>
      <c r="D780" s="216" t="s">
        <v>937</v>
      </c>
      <c r="E780" s="217">
        <v>3000</v>
      </c>
      <c r="F780" s="218">
        <f t="shared" si="108"/>
        <v>600</v>
      </c>
      <c r="G780" s="219">
        <f t="shared" si="109"/>
        <v>1666.6666666666665</v>
      </c>
      <c r="H780" s="219">
        <f t="shared" si="110"/>
        <v>0.55555555555555547</v>
      </c>
      <c r="I780" s="217"/>
      <c r="J780" s="220" t="s">
        <v>938</v>
      </c>
      <c r="K780" s="220"/>
      <c r="L780" s="221">
        <f>SUM(G780:G781)</f>
        <v>2813.8888888888887</v>
      </c>
      <c r="M780" s="222">
        <f t="shared" si="111"/>
        <v>56.277777777777771</v>
      </c>
      <c r="N780" s="223" t="s">
        <v>939</v>
      </c>
      <c r="O780" s="224" t="s">
        <v>12</v>
      </c>
      <c r="P780" s="224"/>
      <c r="Q780" s="224" t="s">
        <v>514</v>
      </c>
      <c r="R780" s="224"/>
      <c r="S780" s="225"/>
      <c r="T780" s="226">
        <f t="shared" si="112"/>
        <v>1.1111111111111109</v>
      </c>
      <c r="U780" s="227">
        <f>SUM(T780:T781)</f>
        <v>1.8759259259259258</v>
      </c>
      <c r="V780" s="228" t="str">
        <f t="shared" si="113"/>
        <v>2</v>
      </c>
      <c r="W780" s="509"/>
      <c r="X780" s="229">
        <f t="shared" si="114"/>
        <v>1</v>
      </c>
    </row>
    <row r="781" spans="1:24" ht="18.75" customHeight="1">
      <c r="A781" s="503"/>
      <c r="B781" s="506"/>
      <c r="C781" s="216"/>
      <c r="D781" s="216" t="s">
        <v>940</v>
      </c>
      <c r="E781" s="217">
        <v>2065</v>
      </c>
      <c r="F781" s="218">
        <f t="shared" si="108"/>
        <v>413</v>
      </c>
      <c r="G781" s="219">
        <f t="shared" si="109"/>
        <v>1147.2222222222222</v>
      </c>
      <c r="H781" s="219">
        <f t="shared" si="110"/>
        <v>0.38240740740740742</v>
      </c>
      <c r="I781" s="217"/>
      <c r="J781" s="220"/>
      <c r="K781" s="220"/>
      <c r="L781" s="221"/>
      <c r="M781" s="222">
        <f t="shared" si="111"/>
        <v>0</v>
      </c>
      <c r="N781" s="223"/>
      <c r="O781" s="224"/>
      <c r="P781" s="224"/>
      <c r="Q781" s="224"/>
      <c r="R781" s="224"/>
      <c r="S781" s="225"/>
      <c r="T781" s="226">
        <f t="shared" si="112"/>
        <v>0.76481481481481484</v>
      </c>
      <c r="U781" s="227"/>
      <c r="V781" s="228" t="str">
        <f t="shared" si="113"/>
        <v>0</v>
      </c>
      <c r="W781" s="509"/>
      <c r="X781" s="229">
        <f t="shared" si="114"/>
        <v>0</v>
      </c>
    </row>
    <row r="782" spans="1:24" ht="18.75" customHeight="1">
      <c r="A782" s="503"/>
      <c r="B782" s="506"/>
      <c r="C782" s="216"/>
      <c r="D782" s="216"/>
      <c r="E782" s="217"/>
      <c r="F782" s="218">
        <f t="shared" si="108"/>
        <v>0</v>
      </c>
      <c r="G782" s="219">
        <f>E782/$G$15</f>
        <v>0</v>
      </c>
      <c r="H782" s="219">
        <f>G782/$H$15</f>
        <v>0</v>
      </c>
      <c r="I782" s="217"/>
      <c r="J782" s="220"/>
      <c r="K782" s="220"/>
      <c r="L782" s="221"/>
      <c r="M782" s="222">
        <f>L782/$M$15</f>
        <v>0</v>
      </c>
      <c r="N782" s="223"/>
      <c r="O782" s="224"/>
      <c r="P782" s="224"/>
      <c r="Q782" s="224"/>
      <c r="R782" s="224"/>
      <c r="S782" s="225"/>
      <c r="T782" s="226">
        <f>G782/$T$15</f>
        <v>0</v>
      </c>
      <c r="U782" s="227"/>
      <c r="V782" s="228" t="str">
        <f>IF(U782&lt;1,"0",IF(U782&lt;5,"2",IF(U782&gt;=5,"6")))</f>
        <v>0</v>
      </c>
      <c r="W782" s="509"/>
      <c r="X782" s="229">
        <f t="shared" si="114"/>
        <v>0</v>
      </c>
    </row>
    <row r="783" spans="1:24" ht="18.75" customHeight="1">
      <c r="A783" s="503"/>
      <c r="B783" s="506"/>
      <c r="C783" s="216"/>
      <c r="D783" s="216" t="s">
        <v>941</v>
      </c>
      <c r="E783" s="217">
        <v>1920</v>
      </c>
      <c r="F783" s="218">
        <f t="shared" si="108"/>
        <v>384</v>
      </c>
      <c r="G783" s="219">
        <f t="shared" si="109"/>
        <v>1066.6666666666667</v>
      </c>
      <c r="H783" s="219">
        <f t="shared" si="110"/>
        <v>0.35555555555555557</v>
      </c>
      <c r="I783" s="217" t="s">
        <v>942</v>
      </c>
      <c r="J783" s="220" t="s">
        <v>943</v>
      </c>
      <c r="K783" s="220"/>
      <c r="L783" s="221">
        <f>SUM(G783:G797)</f>
        <v>2473.333333333333</v>
      </c>
      <c r="M783" s="222">
        <f t="shared" si="111"/>
        <v>49.466666666666661</v>
      </c>
      <c r="N783" s="223" t="s">
        <v>944</v>
      </c>
      <c r="O783" s="224" t="s">
        <v>12</v>
      </c>
      <c r="P783" s="224"/>
      <c r="Q783" s="224" t="s">
        <v>514</v>
      </c>
      <c r="R783" s="224"/>
      <c r="S783" s="225"/>
      <c r="T783" s="226">
        <f t="shared" si="112"/>
        <v>0.71111111111111114</v>
      </c>
      <c r="U783" s="227">
        <f>SUM(T783:T797)</f>
        <v>1.6488888888888888</v>
      </c>
      <c r="V783" s="228" t="str">
        <f t="shared" si="113"/>
        <v>2</v>
      </c>
      <c r="W783" s="509"/>
      <c r="X783" s="229">
        <f t="shared" si="114"/>
        <v>1</v>
      </c>
    </row>
    <row r="784" spans="1:24" ht="18.75" customHeight="1">
      <c r="A784" s="503"/>
      <c r="B784" s="506"/>
      <c r="C784" s="216"/>
      <c r="D784" s="216" t="s">
        <v>386</v>
      </c>
      <c r="E784" s="217">
        <v>8</v>
      </c>
      <c r="F784" s="218">
        <f t="shared" si="108"/>
        <v>1.6</v>
      </c>
      <c r="G784" s="219">
        <f t="shared" si="109"/>
        <v>4.4444444444444446</v>
      </c>
      <c r="H784" s="219">
        <f t="shared" si="110"/>
        <v>1.4814814814814816E-3</v>
      </c>
      <c r="I784" s="217"/>
      <c r="J784" s="220"/>
      <c r="K784" s="220"/>
      <c r="L784" s="221"/>
      <c r="M784" s="222">
        <f t="shared" si="111"/>
        <v>0</v>
      </c>
      <c r="N784" s="223"/>
      <c r="O784" s="224"/>
      <c r="P784" s="224"/>
      <c r="Q784" s="224"/>
      <c r="R784" s="224"/>
      <c r="S784" s="225"/>
      <c r="T784" s="226">
        <f t="shared" si="112"/>
        <v>2.9629629629629632E-3</v>
      </c>
      <c r="U784" s="227"/>
      <c r="V784" s="228" t="str">
        <f t="shared" si="113"/>
        <v>0</v>
      </c>
      <c r="W784" s="509"/>
      <c r="X784" s="229">
        <f t="shared" si="114"/>
        <v>0</v>
      </c>
    </row>
    <row r="785" spans="1:24" ht="18.75" customHeight="1">
      <c r="A785" s="503"/>
      <c r="B785" s="506"/>
      <c r="C785" s="216"/>
      <c r="D785" s="216" t="s">
        <v>945</v>
      </c>
      <c r="E785" s="217">
        <v>79</v>
      </c>
      <c r="F785" s="218">
        <f t="shared" si="108"/>
        <v>15.8</v>
      </c>
      <c r="G785" s="219">
        <f t="shared" si="109"/>
        <v>43.888888888888886</v>
      </c>
      <c r="H785" s="219">
        <f t="shared" si="110"/>
        <v>1.4629629629629628E-2</v>
      </c>
      <c r="I785" s="217"/>
      <c r="J785" s="220"/>
      <c r="K785" s="220"/>
      <c r="L785" s="221"/>
      <c r="M785" s="222">
        <f t="shared" si="111"/>
        <v>0</v>
      </c>
      <c r="N785" s="223"/>
      <c r="O785" s="224"/>
      <c r="P785" s="224"/>
      <c r="Q785" s="224"/>
      <c r="R785" s="224"/>
      <c r="S785" s="225"/>
      <c r="T785" s="226">
        <f t="shared" si="112"/>
        <v>2.9259259259259256E-2</v>
      </c>
      <c r="U785" s="227"/>
      <c r="V785" s="228" t="str">
        <f t="shared" si="113"/>
        <v>0</v>
      </c>
      <c r="W785" s="509"/>
      <c r="X785" s="229">
        <f t="shared" si="114"/>
        <v>0</v>
      </c>
    </row>
    <row r="786" spans="1:24" ht="18.75" customHeight="1">
      <c r="A786" s="503"/>
      <c r="B786" s="506"/>
      <c r="C786" s="216"/>
      <c r="D786" s="216" t="s">
        <v>946</v>
      </c>
      <c r="E786" s="217">
        <v>55</v>
      </c>
      <c r="F786" s="218">
        <f t="shared" si="108"/>
        <v>11</v>
      </c>
      <c r="G786" s="219">
        <f t="shared" si="109"/>
        <v>30.555555555555554</v>
      </c>
      <c r="H786" s="219">
        <f t="shared" si="110"/>
        <v>1.0185185185185184E-2</v>
      </c>
      <c r="I786" s="217"/>
      <c r="J786" s="220"/>
      <c r="K786" s="220"/>
      <c r="L786" s="221"/>
      <c r="M786" s="222">
        <f t="shared" si="111"/>
        <v>0</v>
      </c>
      <c r="N786" s="223"/>
      <c r="O786" s="224"/>
      <c r="P786" s="224"/>
      <c r="Q786" s="224"/>
      <c r="R786" s="224"/>
      <c r="S786" s="225"/>
      <c r="T786" s="226">
        <f t="shared" si="112"/>
        <v>2.0370370370370369E-2</v>
      </c>
      <c r="U786" s="227"/>
      <c r="V786" s="228" t="str">
        <f t="shared" si="113"/>
        <v>0</v>
      </c>
      <c r="W786" s="509"/>
      <c r="X786" s="229">
        <f t="shared" si="114"/>
        <v>0</v>
      </c>
    </row>
    <row r="787" spans="1:24" ht="18.75" customHeight="1">
      <c r="A787" s="503"/>
      <c r="B787" s="506"/>
      <c r="C787" s="216"/>
      <c r="D787" s="216" t="s">
        <v>947</v>
      </c>
      <c r="E787" s="217">
        <v>10</v>
      </c>
      <c r="F787" s="218">
        <f t="shared" si="108"/>
        <v>2</v>
      </c>
      <c r="G787" s="219">
        <f t="shared" si="109"/>
        <v>5.5555555555555554</v>
      </c>
      <c r="H787" s="219">
        <f t="shared" si="110"/>
        <v>1.8518518518518517E-3</v>
      </c>
      <c r="I787" s="217"/>
      <c r="J787" s="220"/>
      <c r="K787" s="220"/>
      <c r="L787" s="221"/>
      <c r="M787" s="222">
        <f t="shared" si="111"/>
        <v>0</v>
      </c>
      <c r="N787" s="223"/>
      <c r="O787" s="224"/>
      <c r="P787" s="224"/>
      <c r="Q787" s="224"/>
      <c r="R787" s="224"/>
      <c r="S787" s="225"/>
      <c r="T787" s="226">
        <f t="shared" si="112"/>
        <v>3.7037037037037034E-3</v>
      </c>
      <c r="U787" s="227"/>
      <c r="V787" s="228" t="str">
        <f t="shared" si="113"/>
        <v>0</v>
      </c>
      <c r="W787" s="509"/>
      <c r="X787" s="229">
        <f t="shared" si="114"/>
        <v>0</v>
      </c>
    </row>
    <row r="788" spans="1:24" ht="18.75" customHeight="1">
      <c r="A788" s="503"/>
      <c r="B788" s="506"/>
      <c r="C788" s="216"/>
      <c r="D788" s="216" t="s">
        <v>381</v>
      </c>
      <c r="E788" s="217">
        <v>138</v>
      </c>
      <c r="F788" s="218">
        <f t="shared" si="108"/>
        <v>27.6</v>
      </c>
      <c r="G788" s="219">
        <f t="shared" si="109"/>
        <v>76.666666666666671</v>
      </c>
      <c r="H788" s="219">
        <f t="shared" si="110"/>
        <v>2.5555555555555557E-2</v>
      </c>
      <c r="I788" s="217"/>
      <c r="J788" s="220"/>
      <c r="K788" s="220"/>
      <c r="L788" s="221"/>
      <c r="M788" s="222">
        <f t="shared" si="111"/>
        <v>0</v>
      </c>
      <c r="N788" s="223"/>
      <c r="O788" s="224"/>
      <c r="P788" s="224"/>
      <c r="Q788" s="224"/>
      <c r="R788" s="224"/>
      <c r="S788" s="225"/>
      <c r="T788" s="226">
        <f t="shared" si="112"/>
        <v>5.1111111111111114E-2</v>
      </c>
      <c r="U788" s="227"/>
      <c r="V788" s="228" t="str">
        <f t="shared" si="113"/>
        <v>0</v>
      </c>
      <c r="W788" s="509"/>
      <c r="X788" s="229">
        <f t="shared" si="114"/>
        <v>0</v>
      </c>
    </row>
    <row r="789" spans="1:24" ht="18.75" customHeight="1">
      <c r="A789" s="503"/>
      <c r="B789" s="506"/>
      <c r="C789" s="216"/>
      <c r="D789" s="216" t="s">
        <v>948</v>
      </c>
      <c r="E789" s="217">
        <v>126</v>
      </c>
      <c r="F789" s="218">
        <f t="shared" si="108"/>
        <v>25.2</v>
      </c>
      <c r="G789" s="219">
        <f t="shared" si="109"/>
        <v>70</v>
      </c>
      <c r="H789" s="219">
        <f t="shared" si="110"/>
        <v>2.3333333333333334E-2</v>
      </c>
      <c r="I789" s="217"/>
      <c r="J789" s="220"/>
      <c r="K789" s="220"/>
      <c r="L789" s="221"/>
      <c r="M789" s="222">
        <f t="shared" si="111"/>
        <v>0</v>
      </c>
      <c r="N789" s="223"/>
      <c r="O789" s="224"/>
      <c r="P789" s="224"/>
      <c r="Q789" s="224"/>
      <c r="R789" s="224"/>
      <c r="S789" s="225"/>
      <c r="T789" s="226">
        <f t="shared" si="112"/>
        <v>4.6666666666666669E-2</v>
      </c>
      <c r="U789" s="227"/>
      <c r="V789" s="228" t="str">
        <f t="shared" si="113"/>
        <v>0</v>
      </c>
      <c r="W789" s="509"/>
      <c r="X789" s="229">
        <f t="shared" si="114"/>
        <v>0</v>
      </c>
    </row>
    <row r="790" spans="1:24" ht="18.75" customHeight="1">
      <c r="A790" s="503"/>
      <c r="B790" s="506"/>
      <c r="C790" s="216"/>
      <c r="D790" s="216" t="s">
        <v>949</v>
      </c>
      <c r="E790" s="217">
        <v>80</v>
      </c>
      <c r="F790" s="218">
        <f t="shared" si="108"/>
        <v>16</v>
      </c>
      <c r="G790" s="219">
        <f t="shared" si="109"/>
        <v>44.444444444444443</v>
      </c>
      <c r="H790" s="219">
        <f t="shared" si="110"/>
        <v>1.4814814814814814E-2</v>
      </c>
      <c r="I790" s="217"/>
      <c r="J790" s="220"/>
      <c r="K790" s="220"/>
      <c r="L790" s="221"/>
      <c r="M790" s="222">
        <f t="shared" si="111"/>
        <v>0</v>
      </c>
      <c r="N790" s="223"/>
      <c r="O790" s="224"/>
      <c r="P790" s="224"/>
      <c r="Q790" s="224"/>
      <c r="R790" s="224"/>
      <c r="S790" s="225"/>
      <c r="T790" s="226">
        <f t="shared" si="112"/>
        <v>2.9629629629629627E-2</v>
      </c>
      <c r="U790" s="227"/>
      <c r="V790" s="228" t="str">
        <f t="shared" si="113"/>
        <v>0</v>
      </c>
      <c r="W790" s="509"/>
      <c r="X790" s="229">
        <f t="shared" si="114"/>
        <v>0</v>
      </c>
    </row>
    <row r="791" spans="1:24" ht="18.75" customHeight="1">
      <c r="A791" s="503"/>
      <c r="B791" s="506"/>
      <c r="C791" s="216"/>
      <c r="D791" s="216" t="s">
        <v>950</v>
      </c>
      <c r="E791" s="217">
        <v>150</v>
      </c>
      <c r="F791" s="218">
        <f t="shared" si="108"/>
        <v>30</v>
      </c>
      <c r="G791" s="219">
        <f t="shared" si="109"/>
        <v>83.333333333333329</v>
      </c>
      <c r="H791" s="219">
        <f t="shared" si="110"/>
        <v>2.7777777777777776E-2</v>
      </c>
      <c r="I791" s="217"/>
      <c r="J791" s="220"/>
      <c r="K791" s="220"/>
      <c r="L791" s="221"/>
      <c r="M791" s="222">
        <f t="shared" si="111"/>
        <v>0</v>
      </c>
      <c r="N791" s="223"/>
      <c r="O791" s="224"/>
      <c r="P791" s="224"/>
      <c r="Q791" s="224"/>
      <c r="R791" s="224"/>
      <c r="S791" s="225"/>
      <c r="T791" s="226">
        <f t="shared" si="112"/>
        <v>5.5555555555555552E-2</v>
      </c>
      <c r="U791" s="227"/>
      <c r="V791" s="228" t="str">
        <f t="shared" si="113"/>
        <v>0</v>
      </c>
      <c r="W791" s="509"/>
      <c r="X791" s="229">
        <f t="shared" si="114"/>
        <v>0</v>
      </c>
    </row>
    <row r="792" spans="1:24" ht="18.75" customHeight="1">
      <c r="A792" s="503"/>
      <c r="B792" s="506"/>
      <c r="C792" s="216"/>
      <c r="D792" s="216" t="s">
        <v>951</v>
      </c>
      <c r="E792" s="217">
        <v>68</v>
      </c>
      <c r="F792" s="218">
        <f t="shared" si="108"/>
        <v>13.6</v>
      </c>
      <c r="G792" s="219">
        <f t="shared" si="109"/>
        <v>37.777777777777779</v>
      </c>
      <c r="H792" s="219">
        <f t="shared" si="110"/>
        <v>1.2592592592592593E-2</v>
      </c>
      <c r="I792" s="217"/>
      <c r="J792" s="220"/>
      <c r="K792" s="220"/>
      <c r="L792" s="221"/>
      <c r="M792" s="222">
        <f t="shared" si="111"/>
        <v>0</v>
      </c>
      <c r="N792" s="223"/>
      <c r="O792" s="224"/>
      <c r="P792" s="224"/>
      <c r="Q792" s="224"/>
      <c r="R792" s="224"/>
      <c r="S792" s="225"/>
      <c r="T792" s="226">
        <f t="shared" si="112"/>
        <v>2.5185185185185185E-2</v>
      </c>
      <c r="U792" s="227"/>
      <c r="V792" s="228" t="str">
        <f t="shared" si="113"/>
        <v>0</v>
      </c>
      <c r="W792" s="509"/>
      <c r="X792" s="229">
        <f t="shared" si="114"/>
        <v>0</v>
      </c>
    </row>
    <row r="793" spans="1:24" ht="18.75" customHeight="1">
      <c r="A793" s="503"/>
      <c r="B793" s="506"/>
      <c r="C793" s="216"/>
      <c r="D793" s="216" t="s">
        <v>827</v>
      </c>
      <c r="E793" s="217">
        <v>48</v>
      </c>
      <c r="F793" s="218">
        <f t="shared" si="108"/>
        <v>9.6</v>
      </c>
      <c r="G793" s="219">
        <f t="shared" si="109"/>
        <v>26.666666666666664</v>
      </c>
      <c r="H793" s="219">
        <f t="shared" si="110"/>
        <v>8.8888888888888889E-3</v>
      </c>
      <c r="I793" s="217"/>
      <c r="J793" s="220"/>
      <c r="K793" s="220"/>
      <c r="L793" s="221"/>
      <c r="M793" s="222">
        <f t="shared" si="111"/>
        <v>0</v>
      </c>
      <c r="N793" s="223"/>
      <c r="O793" s="224"/>
      <c r="P793" s="224"/>
      <c r="Q793" s="224"/>
      <c r="R793" s="224"/>
      <c r="S793" s="225"/>
      <c r="T793" s="226">
        <f t="shared" si="112"/>
        <v>1.7777777777777778E-2</v>
      </c>
      <c r="U793" s="227"/>
      <c r="V793" s="228" t="str">
        <f t="shared" si="113"/>
        <v>0</v>
      </c>
      <c r="W793" s="509"/>
      <c r="X793" s="229">
        <f t="shared" si="114"/>
        <v>0</v>
      </c>
    </row>
    <row r="794" spans="1:24" ht="18.75" customHeight="1">
      <c r="A794" s="503"/>
      <c r="B794" s="506"/>
      <c r="C794" s="216"/>
      <c r="D794" s="216" t="s">
        <v>952</v>
      </c>
      <c r="E794" s="217">
        <v>35</v>
      </c>
      <c r="F794" s="218">
        <f t="shared" si="108"/>
        <v>7</v>
      </c>
      <c r="G794" s="219">
        <f t="shared" si="109"/>
        <v>19.444444444444443</v>
      </c>
      <c r="H794" s="219">
        <f t="shared" si="110"/>
        <v>6.4814814814814813E-3</v>
      </c>
      <c r="I794" s="217"/>
      <c r="J794" s="220"/>
      <c r="K794" s="220"/>
      <c r="L794" s="221"/>
      <c r="M794" s="222">
        <f t="shared" si="111"/>
        <v>0</v>
      </c>
      <c r="N794" s="223"/>
      <c r="O794" s="224"/>
      <c r="P794" s="224"/>
      <c r="Q794" s="224"/>
      <c r="R794" s="224"/>
      <c r="S794" s="225"/>
      <c r="T794" s="226">
        <f t="shared" si="112"/>
        <v>1.2962962962962963E-2</v>
      </c>
      <c r="U794" s="227"/>
      <c r="V794" s="228" t="str">
        <f t="shared" si="113"/>
        <v>0</v>
      </c>
      <c r="W794" s="509"/>
      <c r="X794" s="229">
        <f t="shared" si="114"/>
        <v>0</v>
      </c>
    </row>
    <row r="795" spans="1:24" ht="18.75" customHeight="1">
      <c r="A795" s="503"/>
      <c r="B795" s="506"/>
      <c r="C795" s="216"/>
      <c r="D795" s="216" t="s">
        <v>953</v>
      </c>
      <c r="E795" s="217">
        <v>85</v>
      </c>
      <c r="F795" s="218">
        <f t="shared" si="108"/>
        <v>17</v>
      </c>
      <c r="G795" s="219">
        <f t="shared" si="109"/>
        <v>47.222222222222221</v>
      </c>
      <c r="H795" s="219">
        <f t="shared" si="110"/>
        <v>1.5740740740740739E-2</v>
      </c>
      <c r="I795" s="217"/>
      <c r="J795" s="220"/>
      <c r="K795" s="220"/>
      <c r="L795" s="221"/>
      <c r="M795" s="222">
        <f t="shared" si="111"/>
        <v>0</v>
      </c>
      <c r="N795" s="223"/>
      <c r="O795" s="224"/>
      <c r="P795" s="224"/>
      <c r="Q795" s="224"/>
      <c r="R795" s="224"/>
      <c r="S795" s="225"/>
      <c r="T795" s="226">
        <f t="shared" si="112"/>
        <v>3.1481481481481478E-2</v>
      </c>
      <c r="U795" s="227"/>
      <c r="V795" s="228" t="str">
        <f t="shared" si="113"/>
        <v>0</v>
      </c>
      <c r="W795" s="509"/>
      <c r="X795" s="229">
        <f t="shared" si="114"/>
        <v>0</v>
      </c>
    </row>
    <row r="796" spans="1:24" ht="18.75" customHeight="1">
      <c r="A796" s="503"/>
      <c r="B796" s="506"/>
      <c r="C796" s="216"/>
      <c r="D796" s="216" t="s">
        <v>712</v>
      </c>
      <c r="E796" s="217">
        <v>1129</v>
      </c>
      <c r="F796" s="218">
        <f t="shared" si="108"/>
        <v>225.8</v>
      </c>
      <c r="G796" s="219">
        <f t="shared" si="109"/>
        <v>627.22222222222217</v>
      </c>
      <c r="H796" s="219">
        <f t="shared" si="110"/>
        <v>0.20907407407407405</v>
      </c>
      <c r="I796" s="217"/>
      <c r="J796" s="220"/>
      <c r="K796" s="220"/>
      <c r="L796" s="221"/>
      <c r="M796" s="222">
        <f t="shared" si="111"/>
        <v>0</v>
      </c>
      <c r="N796" s="223"/>
      <c r="O796" s="224"/>
      <c r="P796" s="224"/>
      <c r="Q796" s="224"/>
      <c r="R796" s="224"/>
      <c r="S796" s="225"/>
      <c r="T796" s="226">
        <f t="shared" si="112"/>
        <v>0.4181481481481481</v>
      </c>
      <c r="U796" s="227"/>
      <c r="V796" s="228" t="str">
        <f t="shared" si="113"/>
        <v>0</v>
      </c>
      <c r="W796" s="509"/>
      <c r="X796" s="229">
        <f t="shared" si="114"/>
        <v>0</v>
      </c>
    </row>
    <row r="797" spans="1:24" ht="18.75" customHeight="1">
      <c r="A797" s="503"/>
      <c r="B797" s="506"/>
      <c r="C797" s="216"/>
      <c r="D797" s="216" t="s">
        <v>954</v>
      </c>
      <c r="E797" s="217">
        <v>521</v>
      </c>
      <c r="F797" s="218">
        <f t="shared" si="108"/>
        <v>104.2</v>
      </c>
      <c r="G797" s="219">
        <f t="shared" si="109"/>
        <v>289.44444444444446</v>
      </c>
      <c r="H797" s="219">
        <f t="shared" si="110"/>
        <v>9.6481481481481488E-2</v>
      </c>
      <c r="I797" s="217" t="s">
        <v>955</v>
      </c>
      <c r="J797" s="220"/>
      <c r="K797" s="220"/>
      <c r="L797" s="221"/>
      <c r="M797" s="222">
        <f t="shared" si="111"/>
        <v>0</v>
      </c>
      <c r="N797" s="223"/>
      <c r="O797" s="224"/>
      <c r="P797" s="224"/>
      <c r="Q797" s="224"/>
      <c r="R797" s="224"/>
      <c r="S797" s="225"/>
      <c r="T797" s="226">
        <f t="shared" si="112"/>
        <v>0.19296296296296298</v>
      </c>
      <c r="U797" s="227"/>
      <c r="V797" s="228" t="str">
        <f t="shared" si="113"/>
        <v>0</v>
      </c>
      <c r="W797" s="509"/>
      <c r="X797" s="229">
        <f t="shared" si="114"/>
        <v>0</v>
      </c>
    </row>
    <row r="798" spans="1:24" ht="18.75" customHeight="1">
      <c r="A798" s="503"/>
      <c r="B798" s="506"/>
      <c r="C798" s="216"/>
      <c r="D798" s="216"/>
      <c r="E798" s="217"/>
      <c r="F798" s="218">
        <f t="shared" si="108"/>
        <v>0</v>
      </c>
      <c r="G798" s="219">
        <f t="shared" si="109"/>
        <v>0</v>
      </c>
      <c r="H798" s="219">
        <f t="shared" si="110"/>
        <v>0</v>
      </c>
      <c r="I798" s="217"/>
      <c r="J798" s="220"/>
      <c r="K798" s="220"/>
      <c r="L798" s="221"/>
      <c r="M798" s="222">
        <f t="shared" si="111"/>
        <v>0</v>
      </c>
      <c r="N798" s="223"/>
      <c r="O798" s="224"/>
      <c r="P798" s="224"/>
      <c r="Q798" s="224"/>
      <c r="R798" s="224"/>
      <c r="S798" s="225"/>
      <c r="T798" s="226">
        <f t="shared" si="112"/>
        <v>0</v>
      </c>
      <c r="U798" s="227"/>
      <c r="V798" s="228" t="str">
        <f t="shared" si="113"/>
        <v>0</v>
      </c>
      <c r="W798" s="509"/>
      <c r="X798" s="229">
        <f t="shared" si="114"/>
        <v>0</v>
      </c>
    </row>
    <row r="799" spans="1:24" ht="18.75" customHeight="1">
      <c r="A799" s="503"/>
      <c r="B799" s="506"/>
      <c r="C799" s="216"/>
      <c r="D799" s="216" t="s">
        <v>956</v>
      </c>
      <c r="E799" s="217">
        <v>3661</v>
      </c>
      <c r="F799" s="218">
        <f t="shared" si="108"/>
        <v>732.2</v>
      </c>
      <c r="G799" s="219">
        <f t="shared" si="109"/>
        <v>2033.8888888888889</v>
      </c>
      <c r="H799" s="219">
        <f t="shared" si="110"/>
        <v>0.67796296296296299</v>
      </c>
      <c r="I799" s="217" t="s">
        <v>957</v>
      </c>
      <c r="J799" s="217" t="s">
        <v>11223</v>
      </c>
      <c r="K799" s="220"/>
      <c r="L799" s="221">
        <f>SUM(G799:G807)</f>
        <v>2266.1111111111109</v>
      </c>
      <c r="M799" s="222">
        <f t="shared" si="111"/>
        <v>45.322222222222216</v>
      </c>
      <c r="N799" s="223" t="s">
        <v>935</v>
      </c>
      <c r="O799" s="224" t="s">
        <v>12</v>
      </c>
      <c r="P799" s="224"/>
      <c r="Q799" s="224" t="s">
        <v>514</v>
      </c>
      <c r="R799" s="224"/>
      <c r="S799" s="225"/>
      <c r="T799" s="226">
        <f t="shared" si="112"/>
        <v>1.355925925925926</v>
      </c>
      <c r="U799" s="227">
        <f>SUM(T799:T807)</f>
        <v>1.5107407407407412</v>
      </c>
      <c r="V799" s="228" t="str">
        <f t="shared" si="113"/>
        <v>2</v>
      </c>
      <c r="W799" s="509"/>
      <c r="X799" s="229">
        <f t="shared" si="114"/>
        <v>1</v>
      </c>
    </row>
    <row r="800" spans="1:24" ht="18.75" customHeight="1">
      <c r="A800" s="503"/>
      <c r="B800" s="506"/>
      <c r="C800" s="216"/>
      <c r="D800" s="216" t="s">
        <v>958</v>
      </c>
      <c r="E800" s="217">
        <v>50</v>
      </c>
      <c r="F800" s="218">
        <f t="shared" si="108"/>
        <v>10</v>
      </c>
      <c r="G800" s="219">
        <f t="shared" si="109"/>
        <v>27.777777777777779</v>
      </c>
      <c r="H800" s="219">
        <f t="shared" si="110"/>
        <v>9.2592592592592587E-3</v>
      </c>
      <c r="I800" s="217" t="s">
        <v>959</v>
      </c>
      <c r="J800" s="220"/>
      <c r="K800" s="220"/>
      <c r="L800" s="221"/>
      <c r="M800" s="222">
        <f t="shared" si="111"/>
        <v>0</v>
      </c>
      <c r="N800" s="223"/>
      <c r="O800" s="224"/>
      <c r="P800" s="224"/>
      <c r="Q800" s="224"/>
      <c r="R800" s="224"/>
      <c r="S800" s="225"/>
      <c r="T800" s="226">
        <f t="shared" si="112"/>
        <v>1.8518518518518517E-2</v>
      </c>
      <c r="U800" s="227"/>
      <c r="V800" s="228" t="str">
        <f t="shared" si="113"/>
        <v>0</v>
      </c>
      <c r="W800" s="509"/>
      <c r="X800" s="229">
        <f t="shared" si="114"/>
        <v>0</v>
      </c>
    </row>
    <row r="801" spans="1:24" ht="18.75" customHeight="1">
      <c r="A801" s="503"/>
      <c r="B801" s="506"/>
      <c r="C801" s="216"/>
      <c r="D801" s="216" t="s">
        <v>960</v>
      </c>
      <c r="E801" s="217">
        <v>65</v>
      </c>
      <c r="F801" s="218">
        <f t="shared" si="108"/>
        <v>13</v>
      </c>
      <c r="G801" s="219">
        <f t="shared" si="109"/>
        <v>36.111111111111107</v>
      </c>
      <c r="H801" s="219">
        <f t="shared" si="110"/>
        <v>1.2037037037037035E-2</v>
      </c>
      <c r="I801" s="217"/>
      <c r="J801" s="220"/>
      <c r="K801" s="220"/>
      <c r="L801" s="221"/>
      <c r="M801" s="222">
        <f t="shared" si="111"/>
        <v>0</v>
      </c>
      <c r="N801" s="223"/>
      <c r="O801" s="224"/>
      <c r="P801" s="224"/>
      <c r="Q801" s="224"/>
      <c r="R801" s="224"/>
      <c r="S801" s="225"/>
      <c r="T801" s="226">
        <f t="shared" si="112"/>
        <v>2.4074074074074071E-2</v>
      </c>
      <c r="U801" s="227"/>
      <c r="V801" s="228" t="str">
        <f t="shared" si="113"/>
        <v>0</v>
      </c>
      <c r="W801" s="509"/>
      <c r="X801" s="229">
        <f t="shared" si="114"/>
        <v>0</v>
      </c>
    </row>
    <row r="802" spans="1:24" ht="18.75" customHeight="1">
      <c r="A802" s="503"/>
      <c r="B802" s="506"/>
      <c r="C802" s="216"/>
      <c r="D802" s="216" t="s">
        <v>961</v>
      </c>
      <c r="E802" s="217">
        <v>30</v>
      </c>
      <c r="F802" s="218">
        <f t="shared" si="108"/>
        <v>6</v>
      </c>
      <c r="G802" s="219">
        <f t="shared" si="109"/>
        <v>16.666666666666668</v>
      </c>
      <c r="H802" s="219">
        <f t="shared" si="110"/>
        <v>5.5555555555555558E-3</v>
      </c>
      <c r="I802" s="217"/>
      <c r="J802" s="220"/>
      <c r="K802" s="220"/>
      <c r="L802" s="221"/>
      <c r="M802" s="222">
        <f t="shared" si="111"/>
        <v>0</v>
      </c>
      <c r="N802" s="223"/>
      <c r="O802" s="224"/>
      <c r="P802" s="224"/>
      <c r="Q802" s="224"/>
      <c r="R802" s="224"/>
      <c r="S802" s="225"/>
      <c r="T802" s="226">
        <f t="shared" si="112"/>
        <v>1.1111111111111112E-2</v>
      </c>
      <c r="U802" s="227"/>
      <c r="V802" s="228" t="str">
        <f t="shared" si="113"/>
        <v>0</v>
      </c>
      <c r="W802" s="509"/>
      <c r="X802" s="229">
        <f t="shared" si="114"/>
        <v>0</v>
      </c>
    </row>
    <row r="803" spans="1:24" ht="18.75" customHeight="1">
      <c r="A803" s="503"/>
      <c r="B803" s="506"/>
      <c r="C803" s="216"/>
      <c r="D803" s="216" t="s">
        <v>962</v>
      </c>
      <c r="E803" s="217">
        <v>7</v>
      </c>
      <c r="F803" s="218">
        <f t="shared" si="108"/>
        <v>1.4</v>
      </c>
      <c r="G803" s="219">
        <f t="shared" si="109"/>
        <v>3.8888888888888888</v>
      </c>
      <c r="H803" s="219">
        <f t="shared" si="110"/>
        <v>1.2962962962962963E-3</v>
      </c>
      <c r="I803" s="217"/>
      <c r="J803" s="220"/>
      <c r="K803" s="220"/>
      <c r="L803" s="221"/>
      <c r="M803" s="222">
        <f t="shared" si="111"/>
        <v>0</v>
      </c>
      <c r="N803" s="223"/>
      <c r="O803" s="224"/>
      <c r="P803" s="224"/>
      <c r="Q803" s="224"/>
      <c r="R803" s="224"/>
      <c r="S803" s="225"/>
      <c r="T803" s="226">
        <f t="shared" si="112"/>
        <v>2.5925925925925925E-3</v>
      </c>
      <c r="U803" s="227"/>
      <c r="V803" s="228" t="str">
        <f t="shared" si="113"/>
        <v>0</v>
      </c>
      <c r="W803" s="509"/>
      <c r="X803" s="229">
        <f t="shared" si="114"/>
        <v>0</v>
      </c>
    </row>
    <row r="804" spans="1:24" ht="18.75" customHeight="1">
      <c r="A804" s="503"/>
      <c r="B804" s="506"/>
      <c r="C804" s="216"/>
      <c r="D804" s="216" t="s">
        <v>963</v>
      </c>
      <c r="E804" s="217">
        <v>108</v>
      </c>
      <c r="F804" s="218">
        <f t="shared" si="108"/>
        <v>21.6</v>
      </c>
      <c r="G804" s="219">
        <f t="shared" si="109"/>
        <v>60</v>
      </c>
      <c r="H804" s="219">
        <f t="shared" si="110"/>
        <v>0.02</v>
      </c>
      <c r="I804" s="217"/>
      <c r="J804" s="220"/>
      <c r="K804" s="220"/>
      <c r="L804" s="221"/>
      <c r="M804" s="222">
        <f t="shared" si="111"/>
        <v>0</v>
      </c>
      <c r="N804" s="223"/>
      <c r="O804" s="224"/>
      <c r="P804" s="224"/>
      <c r="Q804" s="224"/>
      <c r="R804" s="224"/>
      <c r="S804" s="225"/>
      <c r="T804" s="226">
        <f t="shared" si="112"/>
        <v>0.04</v>
      </c>
      <c r="U804" s="227"/>
      <c r="V804" s="228" t="str">
        <f t="shared" si="113"/>
        <v>0</v>
      </c>
      <c r="W804" s="509"/>
      <c r="X804" s="229">
        <f t="shared" si="114"/>
        <v>0</v>
      </c>
    </row>
    <row r="805" spans="1:24" ht="18.75" customHeight="1">
      <c r="A805" s="503"/>
      <c r="B805" s="506"/>
      <c r="C805" s="216"/>
      <c r="D805" s="216" t="s">
        <v>964</v>
      </c>
      <c r="E805" s="217">
        <v>79</v>
      </c>
      <c r="F805" s="218">
        <f t="shared" si="108"/>
        <v>15.8</v>
      </c>
      <c r="G805" s="219">
        <f t="shared" si="109"/>
        <v>43.888888888888886</v>
      </c>
      <c r="H805" s="219">
        <f t="shared" si="110"/>
        <v>1.4629629629629628E-2</v>
      </c>
      <c r="I805" s="217"/>
      <c r="J805" s="220"/>
      <c r="K805" s="220"/>
      <c r="L805" s="221"/>
      <c r="M805" s="222">
        <f t="shared" si="111"/>
        <v>0</v>
      </c>
      <c r="N805" s="223"/>
      <c r="O805" s="224"/>
      <c r="P805" s="224"/>
      <c r="Q805" s="224"/>
      <c r="R805" s="224"/>
      <c r="S805" s="225"/>
      <c r="T805" s="226">
        <f t="shared" si="112"/>
        <v>2.9259259259259256E-2</v>
      </c>
      <c r="U805" s="227"/>
      <c r="V805" s="228" t="str">
        <f t="shared" si="113"/>
        <v>0</v>
      </c>
      <c r="W805" s="509"/>
      <c r="X805" s="229">
        <f t="shared" si="114"/>
        <v>0</v>
      </c>
    </row>
    <row r="806" spans="1:24" ht="18.75" customHeight="1">
      <c r="A806" s="503"/>
      <c r="B806" s="506"/>
      <c r="C806" s="216"/>
      <c r="D806" s="216" t="s">
        <v>217</v>
      </c>
      <c r="E806" s="217">
        <v>41</v>
      </c>
      <c r="F806" s="218">
        <f t="shared" si="108"/>
        <v>8.1999999999999993</v>
      </c>
      <c r="G806" s="219">
        <f t="shared" si="109"/>
        <v>22.777777777777779</v>
      </c>
      <c r="H806" s="219">
        <f t="shared" si="110"/>
        <v>7.5925925925925926E-3</v>
      </c>
      <c r="I806" s="217"/>
      <c r="J806" s="220"/>
      <c r="K806" s="220"/>
      <c r="L806" s="221"/>
      <c r="M806" s="222">
        <f t="shared" si="111"/>
        <v>0</v>
      </c>
      <c r="N806" s="223"/>
      <c r="O806" s="224"/>
      <c r="P806" s="224"/>
      <c r="Q806" s="224"/>
      <c r="R806" s="224"/>
      <c r="S806" s="225"/>
      <c r="T806" s="226">
        <f t="shared" si="112"/>
        <v>1.5185185185185185E-2</v>
      </c>
      <c r="U806" s="227"/>
      <c r="V806" s="228" t="str">
        <f t="shared" si="113"/>
        <v>0</v>
      </c>
      <c r="W806" s="509"/>
      <c r="X806" s="229">
        <f t="shared" si="114"/>
        <v>0</v>
      </c>
    </row>
    <row r="807" spans="1:24" ht="18.75" customHeight="1">
      <c r="A807" s="503"/>
      <c r="B807" s="506"/>
      <c r="C807" s="216"/>
      <c r="D807" s="216" t="s">
        <v>262</v>
      </c>
      <c r="E807" s="217">
        <v>38</v>
      </c>
      <c r="F807" s="218">
        <f t="shared" si="108"/>
        <v>7.6</v>
      </c>
      <c r="G807" s="219">
        <f t="shared" si="109"/>
        <v>21.111111111111111</v>
      </c>
      <c r="H807" s="219">
        <f t="shared" si="110"/>
        <v>7.037037037037037E-3</v>
      </c>
      <c r="I807" s="217"/>
      <c r="J807" s="220"/>
      <c r="K807" s="220"/>
      <c r="L807" s="221"/>
      <c r="M807" s="222">
        <f t="shared" si="111"/>
        <v>0</v>
      </c>
      <c r="N807" s="223"/>
      <c r="O807" s="224"/>
      <c r="P807" s="224"/>
      <c r="Q807" s="224"/>
      <c r="R807" s="224"/>
      <c r="S807" s="225"/>
      <c r="T807" s="226">
        <f t="shared" si="112"/>
        <v>1.4074074074074074E-2</v>
      </c>
      <c r="U807" s="227"/>
      <c r="V807" s="228" t="str">
        <f t="shared" si="113"/>
        <v>0</v>
      </c>
      <c r="W807" s="509"/>
      <c r="X807" s="229">
        <f t="shared" si="114"/>
        <v>0</v>
      </c>
    </row>
    <row r="808" spans="1:24" ht="18.75" customHeight="1">
      <c r="A808" s="503"/>
      <c r="B808" s="506"/>
      <c r="C808" s="216"/>
      <c r="D808" s="216"/>
      <c r="E808" s="217"/>
      <c r="F808" s="218">
        <f t="shared" si="108"/>
        <v>0</v>
      </c>
      <c r="G808" s="219">
        <f t="shared" si="109"/>
        <v>0</v>
      </c>
      <c r="H808" s="219">
        <f t="shared" si="110"/>
        <v>0</v>
      </c>
      <c r="I808" s="217"/>
      <c r="J808" s="220"/>
      <c r="K808" s="220"/>
      <c r="L808" s="221"/>
      <c r="M808" s="222">
        <f t="shared" si="111"/>
        <v>0</v>
      </c>
      <c r="N808" s="223"/>
      <c r="O808" s="224"/>
      <c r="P808" s="224"/>
      <c r="Q808" s="224"/>
      <c r="R808" s="224"/>
      <c r="S808" s="225"/>
      <c r="T808" s="226">
        <f t="shared" si="112"/>
        <v>0</v>
      </c>
      <c r="U808" s="227"/>
      <c r="V808" s="228" t="str">
        <f t="shared" si="113"/>
        <v>0</v>
      </c>
      <c r="W808" s="509"/>
      <c r="X808" s="229">
        <f t="shared" si="114"/>
        <v>0</v>
      </c>
    </row>
    <row r="809" spans="1:24" ht="18.75" customHeight="1">
      <c r="A809" s="504"/>
      <c r="B809" s="507"/>
      <c r="C809" s="216"/>
      <c r="D809" s="216"/>
      <c r="E809" s="217"/>
      <c r="F809" s="218">
        <f t="shared" si="108"/>
        <v>0</v>
      </c>
      <c r="G809" s="219">
        <f>E809/$G$15</f>
        <v>0</v>
      </c>
      <c r="H809" s="219">
        <f>G809/$H$15</f>
        <v>0</v>
      </c>
      <c r="I809" s="217"/>
      <c r="J809" s="220"/>
      <c r="K809" s="220"/>
      <c r="L809" s="232"/>
      <c r="M809" s="222">
        <f>L809/$M$15</f>
        <v>0</v>
      </c>
      <c r="N809" s="231"/>
      <c r="O809" s="231"/>
      <c r="P809" s="231"/>
      <c r="Q809" s="231"/>
      <c r="R809" s="231"/>
      <c r="S809" s="225"/>
      <c r="T809" s="226">
        <f>G809/$T$15</f>
        <v>0</v>
      </c>
      <c r="U809" s="227"/>
      <c r="V809" s="228" t="str">
        <f>IF(U809&lt;1,"0",IF(U809&lt;5,"2",IF(U809&gt;=5,"6")))</f>
        <v>0</v>
      </c>
      <c r="W809" s="510"/>
      <c r="X809" s="229">
        <f t="shared" si="114"/>
        <v>0</v>
      </c>
    </row>
    <row r="810" spans="1:24">
      <c r="A810" s="233"/>
      <c r="B810" s="365" t="s">
        <v>111</v>
      </c>
      <c r="C810" s="235"/>
      <c r="D810" s="236">
        <f>COUNTA(D762:D809)</f>
        <v>41</v>
      </c>
      <c r="E810" s="236">
        <f>SUM(E762:E809)</f>
        <v>31735</v>
      </c>
      <c r="F810" s="236">
        <f>SUM(F762:F809)</f>
        <v>6347.0000000000018</v>
      </c>
      <c r="G810" s="236">
        <f>SUM(G762:G809)</f>
        <v>17630.555555555558</v>
      </c>
      <c r="H810" s="236">
        <f>MROUND(SUM(H762:H809),1)</f>
        <v>6</v>
      </c>
      <c r="I810" s="236">
        <f>COUNTA(I762:I809)</f>
        <v>7</v>
      </c>
      <c r="J810" s="236">
        <f>COUNTA(J762:J809)</f>
        <v>6</v>
      </c>
      <c r="K810" s="236">
        <f>COUNTA(K762:K809)</f>
        <v>0</v>
      </c>
      <c r="L810" s="236">
        <f>SUM(L762:L809)</f>
        <v>17630.555555555555</v>
      </c>
      <c r="M810" s="236">
        <f>SUM(M762:M809)</f>
        <v>352.61111111111103</v>
      </c>
      <c r="N810" s="237"/>
      <c r="O810" s="238">
        <f>COUNTIF(O762:O809, "YES")</f>
        <v>0</v>
      </c>
      <c r="P810" s="237"/>
      <c r="Q810" s="237"/>
      <c r="R810" s="237"/>
      <c r="S810" s="237"/>
      <c r="T810" s="236">
        <f>SUM(T762:T809)</f>
        <v>11.7537037037037</v>
      </c>
      <c r="U810" s="236">
        <f>SUM(U762:U809)</f>
        <v>11.753703703703705</v>
      </c>
      <c r="V810" s="236">
        <f t="array" ref="V810">SUM(ABS(V762:V809))</f>
        <v>12</v>
      </c>
      <c r="W810" s="238" t="str">
        <f>IF(W762&lt;0.2, "0", IF(W762&lt;=2, "2", IF(W762&gt;2, ROUND(W762,0))))</f>
        <v>2</v>
      </c>
      <c r="X810" s="236">
        <f>SUM(X762:X809)</f>
        <v>6</v>
      </c>
    </row>
    <row r="811" spans="1:24" ht="18.75" customHeight="1">
      <c r="A811" s="502">
        <v>16</v>
      </c>
      <c r="B811" s="505" t="s">
        <v>965</v>
      </c>
      <c r="C811" s="216"/>
      <c r="D811" s="216" t="s">
        <v>966</v>
      </c>
      <c r="E811" s="217">
        <v>200</v>
      </c>
      <c r="F811" s="218">
        <f t="shared" ref="F811:F860" si="115">E811/$F$15</f>
        <v>40</v>
      </c>
      <c r="G811" s="219">
        <f t="shared" ref="G811:G859" si="116">E811/$G$15</f>
        <v>111.11111111111111</v>
      </c>
      <c r="H811" s="219">
        <f t="shared" ref="H811:H859" si="117">G811/$H$15</f>
        <v>3.7037037037037035E-2</v>
      </c>
      <c r="I811" s="217"/>
      <c r="J811" s="220"/>
      <c r="K811" s="220"/>
      <c r="L811" s="221"/>
      <c r="M811" s="222">
        <f t="shared" ref="M811:M859" si="118">L811/$M$15</f>
        <v>0</v>
      </c>
      <c r="N811" s="223"/>
      <c r="O811" s="224"/>
      <c r="P811" s="224"/>
      <c r="Q811" s="224"/>
      <c r="R811" s="224"/>
      <c r="S811" s="225"/>
      <c r="T811" s="226">
        <f t="shared" ref="T811:T859" si="119">G811/$T$15</f>
        <v>7.407407407407407E-2</v>
      </c>
      <c r="U811" s="227"/>
      <c r="V811" s="228" t="str">
        <f t="shared" ref="V811:V859" si="120">IF(U811&lt;1,"0",IF(U811&lt;5,"2",IF(U811&gt;=5,"6")))</f>
        <v>0</v>
      </c>
      <c r="W811" s="508">
        <f>J861/$W$15</f>
        <v>0.66666666666666663</v>
      </c>
      <c r="X811" s="229">
        <f t="shared" ref="X811:X860" si="121">V811/2</f>
        <v>0</v>
      </c>
    </row>
    <row r="812" spans="1:24" ht="18.75" customHeight="1">
      <c r="A812" s="503"/>
      <c r="B812" s="506"/>
      <c r="C812" s="216"/>
      <c r="D812" s="216" t="s">
        <v>967</v>
      </c>
      <c r="E812" s="217">
        <v>200</v>
      </c>
      <c r="F812" s="218">
        <f t="shared" si="115"/>
        <v>40</v>
      </c>
      <c r="G812" s="219">
        <f t="shared" si="116"/>
        <v>111.11111111111111</v>
      </c>
      <c r="H812" s="219">
        <f t="shared" si="117"/>
        <v>3.7037037037037035E-2</v>
      </c>
      <c r="I812" s="217"/>
      <c r="J812" s="220"/>
      <c r="K812" s="220"/>
      <c r="L812" s="221"/>
      <c r="M812" s="222">
        <f t="shared" si="118"/>
        <v>0</v>
      </c>
      <c r="N812" s="223"/>
      <c r="O812" s="224"/>
      <c r="P812" s="224"/>
      <c r="Q812" s="224"/>
      <c r="R812" s="224"/>
      <c r="S812" s="225"/>
      <c r="T812" s="226">
        <f t="shared" si="119"/>
        <v>7.407407407407407E-2</v>
      </c>
      <c r="U812" s="227"/>
      <c r="V812" s="228" t="str">
        <f t="shared" si="120"/>
        <v>0</v>
      </c>
      <c r="W812" s="509"/>
      <c r="X812" s="229">
        <f t="shared" si="121"/>
        <v>0</v>
      </c>
    </row>
    <row r="813" spans="1:24" ht="18.75" customHeight="1">
      <c r="A813" s="503"/>
      <c r="B813" s="506"/>
      <c r="C813" s="216"/>
      <c r="D813" s="216" t="s">
        <v>968</v>
      </c>
      <c r="E813" s="217">
        <v>100</v>
      </c>
      <c r="F813" s="218">
        <f t="shared" si="115"/>
        <v>20</v>
      </c>
      <c r="G813" s="219">
        <f t="shared" si="116"/>
        <v>55.555555555555557</v>
      </c>
      <c r="H813" s="219">
        <f t="shared" si="117"/>
        <v>1.8518518518518517E-2</v>
      </c>
      <c r="I813" s="217"/>
      <c r="J813" s="220"/>
      <c r="K813" s="220"/>
      <c r="L813" s="221"/>
      <c r="M813" s="222">
        <f t="shared" si="118"/>
        <v>0</v>
      </c>
      <c r="N813" s="223"/>
      <c r="O813" s="224"/>
      <c r="P813" s="224"/>
      <c r="Q813" s="224"/>
      <c r="R813" s="224"/>
      <c r="S813" s="225"/>
      <c r="T813" s="226">
        <f t="shared" si="119"/>
        <v>3.7037037037037035E-2</v>
      </c>
      <c r="U813" s="227"/>
      <c r="V813" s="228" t="str">
        <f t="shared" si="120"/>
        <v>0</v>
      </c>
      <c r="W813" s="509"/>
      <c r="X813" s="229">
        <f t="shared" si="121"/>
        <v>0</v>
      </c>
    </row>
    <row r="814" spans="1:24" ht="18.75" customHeight="1">
      <c r="A814" s="503"/>
      <c r="B814" s="506"/>
      <c r="C814" s="216"/>
      <c r="D814" s="216" t="s">
        <v>607</v>
      </c>
      <c r="E814" s="217">
        <v>150</v>
      </c>
      <c r="F814" s="218">
        <f t="shared" si="115"/>
        <v>30</v>
      </c>
      <c r="G814" s="219">
        <f t="shared" si="116"/>
        <v>83.333333333333329</v>
      </c>
      <c r="H814" s="219">
        <f t="shared" si="117"/>
        <v>2.7777777777777776E-2</v>
      </c>
      <c r="I814" s="217"/>
      <c r="J814" s="220"/>
      <c r="K814" s="220"/>
      <c r="L814" s="221"/>
      <c r="M814" s="222">
        <f t="shared" si="118"/>
        <v>0</v>
      </c>
      <c r="N814" s="223"/>
      <c r="O814" s="224"/>
      <c r="P814" s="224"/>
      <c r="Q814" s="224"/>
      <c r="R814" s="224"/>
      <c r="S814" s="225"/>
      <c r="T814" s="226">
        <f t="shared" si="119"/>
        <v>5.5555555555555552E-2</v>
      </c>
      <c r="U814" s="227"/>
      <c r="V814" s="228" t="str">
        <f t="shared" si="120"/>
        <v>0</v>
      </c>
      <c r="W814" s="509"/>
      <c r="X814" s="229">
        <f t="shared" si="121"/>
        <v>0</v>
      </c>
    </row>
    <row r="815" spans="1:24" ht="18.75" customHeight="1">
      <c r="A815" s="503"/>
      <c r="B815" s="506"/>
      <c r="C815" s="216"/>
      <c r="D815" s="216" t="s">
        <v>969</v>
      </c>
      <c r="E815" s="217">
        <v>1050</v>
      </c>
      <c r="F815" s="218">
        <f t="shared" si="115"/>
        <v>210</v>
      </c>
      <c r="G815" s="219">
        <f t="shared" si="116"/>
        <v>583.33333333333337</v>
      </c>
      <c r="H815" s="219">
        <f t="shared" si="117"/>
        <v>0.19444444444444445</v>
      </c>
      <c r="I815" s="217" t="s">
        <v>970</v>
      </c>
      <c r="J815" s="217" t="s">
        <v>970</v>
      </c>
      <c r="K815" s="220"/>
      <c r="L815" s="221">
        <f>SUM(G811:G831)</f>
        <v>3211.1111111111113</v>
      </c>
      <c r="M815" s="222">
        <f t="shared" si="118"/>
        <v>64.222222222222229</v>
      </c>
      <c r="N815" s="223" t="s">
        <v>533</v>
      </c>
      <c r="O815" s="224" t="s">
        <v>12</v>
      </c>
      <c r="P815" s="224"/>
      <c r="Q815" s="224" t="s">
        <v>514</v>
      </c>
      <c r="R815" s="224"/>
      <c r="S815" s="225"/>
      <c r="T815" s="226">
        <f t="shared" si="119"/>
        <v>0.3888888888888889</v>
      </c>
      <c r="U815" s="227">
        <f>SUM(T811:T831)</f>
        <v>2.1407407407407408</v>
      </c>
      <c r="V815" s="228" t="str">
        <f t="shared" si="120"/>
        <v>2</v>
      </c>
      <c r="W815" s="509"/>
      <c r="X815" s="229">
        <f t="shared" si="121"/>
        <v>1</v>
      </c>
    </row>
    <row r="816" spans="1:24" ht="18.75" customHeight="1">
      <c r="A816" s="503"/>
      <c r="B816" s="506"/>
      <c r="C816" s="216"/>
      <c r="D816" s="216" t="s">
        <v>971</v>
      </c>
      <c r="E816" s="217">
        <v>150</v>
      </c>
      <c r="F816" s="218">
        <f t="shared" si="115"/>
        <v>30</v>
      </c>
      <c r="G816" s="219">
        <f t="shared" si="116"/>
        <v>83.333333333333329</v>
      </c>
      <c r="H816" s="219">
        <f t="shared" si="117"/>
        <v>2.7777777777777776E-2</v>
      </c>
      <c r="I816" s="217"/>
      <c r="J816" s="220"/>
      <c r="K816" s="220"/>
      <c r="L816" s="221"/>
      <c r="M816" s="222">
        <f t="shared" si="118"/>
        <v>0</v>
      </c>
      <c r="N816" s="223"/>
      <c r="O816" s="224"/>
      <c r="P816" s="224"/>
      <c r="Q816" s="224"/>
      <c r="R816" s="224"/>
      <c r="S816" s="225"/>
      <c r="T816" s="226">
        <f t="shared" si="119"/>
        <v>5.5555555555555552E-2</v>
      </c>
      <c r="U816" s="227"/>
      <c r="V816" s="228" t="str">
        <f t="shared" si="120"/>
        <v>0</v>
      </c>
      <c r="W816" s="509"/>
      <c r="X816" s="229">
        <f t="shared" si="121"/>
        <v>0</v>
      </c>
    </row>
    <row r="817" spans="1:24" ht="18.75" customHeight="1">
      <c r="A817" s="503"/>
      <c r="B817" s="506"/>
      <c r="C817" s="216"/>
      <c r="D817" s="216" t="s">
        <v>972</v>
      </c>
      <c r="E817" s="217">
        <v>200</v>
      </c>
      <c r="F817" s="218">
        <f t="shared" si="115"/>
        <v>40</v>
      </c>
      <c r="G817" s="219">
        <f t="shared" si="116"/>
        <v>111.11111111111111</v>
      </c>
      <c r="H817" s="219">
        <f t="shared" si="117"/>
        <v>3.7037037037037035E-2</v>
      </c>
      <c r="I817" s="217"/>
      <c r="J817" s="220"/>
      <c r="K817" s="220"/>
      <c r="L817" s="221"/>
      <c r="M817" s="222">
        <f t="shared" si="118"/>
        <v>0</v>
      </c>
      <c r="N817" s="223"/>
      <c r="O817" s="224"/>
      <c r="P817" s="224"/>
      <c r="Q817" s="224"/>
      <c r="R817" s="224"/>
      <c r="S817" s="225"/>
      <c r="T817" s="226">
        <f t="shared" si="119"/>
        <v>7.407407407407407E-2</v>
      </c>
      <c r="U817" s="227"/>
      <c r="V817" s="228" t="str">
        <f t="shared" si="120"/>
        <v>0</v>
      </c>
      <c r="W817" s="509"/>
      <c r="X817" s="229">
        <f t="shared" si="121"/>
        <v>0</v>
      </c>
    </row>
    <row r="818" spans="1:24" ht="18.75" customHeight="1">
      <c r="A818" s="503"/>
      <c r="B818" s="506"/>
      <c r="C818" s="216"/>
      <c r="D818" s="216" t="s">
        <v>973</v>
      </c>
      <c r="E818" s="217">
        <v>200</v>
      </c>
      <c r="F818" s="218">
        <f t="shared" si="115"/>
        <v>40</v>
      </c>
      <c r="G818" s="219">
        <f t="shared" si="116"/>
        <v>111.11111111111111</v>
      </c>
      <c r="H818" s="219">
        <f t="shared" si="117"/>
        <v>3.7037037037037035E-2</v>
      </c>
      <c r="I818" s="217"/>
      <c r="J818" s="220"/>
      <c r="K818" s="220"/>
      <c r="L818" s="221"/>
      <c r="M818" s="222">
        <f t="shared" si="118"/>
        <v>0</v>
      </c>
      <c r="N818" s="223"/>
      <c r="O818" s="224"/>
      <c r="P818" s="224"/>
      <c r="Q818" s="224"/>
      <c r="R818" s="224"/>
      <c r="S818" s="225"/>
      <c r="T818" s="226">
        <f t="shared" si="119"/>
        <v>7.407407407407407E-2</v>
      </c>
      <c r="U818" s="227"/>
      <c r="V818" s="228" t="str">
        <f t="shared" si="120"/>
        <v>0</v>
      </c>
      <c r="W818" s="509"/>
      <c r="X818" s="229">
        <f t="shared" si="121"/>
        <v>0</v>
      </c>
    </row>
    <row r="819" spans="1:24" ht="18.75" customHeight="1">
      <c r="A819" s="503"/>
      <c r="B819" s="506"/>
      <c r="C819" s="216"/>
      <c r="D819" s="216" t="s">
        <v>974</v>
      </c>
      <c r="E819" s="217">
        <v>200</v>
      </c>
      <c r="F819" s="218">
        <f t="shared" si="115"/>
        <v>40</v>
      </c>
      <c r="G819" s="219">
        <f t="shared" si="116"/>
        <v>111.11111111111111</v>
      </c>
      <c r="H819" s="219">
        <f t="shared" si="117"/>
        <v>3.7037037037037035E-2</v>
      </c>
      <c r="I819" s="217"/>
      <c r="J819" s="220"/>
      <c r="K819" s="220"/>
      <c r="L819" s="221"/>
      <c r="M819" s="222">
        <f t="shared" si="118"/>
        <v>0</v>
      </c>
      <c r="N819" s="223"/>
      <c r="O819" s="224"/>
      <c r="P819" s="224"/>
      <c r="Q819" s="224"/>
      <c r="R819" s="224"/>
      <c r="S819" s="225"/>
      <c r="T819" s="226">
        <f t="shared" si="119"/>
        <v>7.407407407407407E-2</v>
      </c>
      <c r="U819" s="227"/>
      <c r="V819" s="228" t="str">
        <f t="shared" si="120"/>
        <v>0</v>
      </c>
      <c r="W819" s="509"/>
      <c r="X819" s="229">
        <f t="shared" si="121"/>
        <v>0</v>
      </c>
    </row>
    <row r="820" spans="1:24" ht="18.75" customHeight="1">
      <c r="A820" s="503"/>
      <c r="B820" s="506"/>
      <c r="C820" s="216"/>
      <c r="D820" s="216" t="s">
        <v>975</v>
      </c>
      <c r="E820" s="217">
        <v>650</v>
      </c>
      <c r="F820" s="218">
        <f t="shared" si="115"/>
        <v>130</v>
      </c>
      <c r="G820" s="219">
        <f t="shared" si="116"/>
        <v>361.11111111111109</v>
      </c>
      <c r="H820" s="219">
        <f t="shared" si="117"/>
        <v>0.12037037037037036</v>
      </c>
      <c r="I820" s="217"/>
      <c r="J820" s="220"/>
      <c r="K820" s="220"/>
      <c r="L820" s="221"/>
      <c r="M820" s="222">
        <f t="shared" si="118"/>
        <v>0</v>
      </c>
      <c r="N820" s="223"/>
      <c r="O820" s="224"/>
      <c r="P820" s="224"/>
      <c r="Q820" s="224"/>
      <c r="R820" s="224"/>
      <c r="S820" s="225"/>
      <c r="T820" s="226">
        <f t="shared" si="119"/>
        <v>0.24074074074074073</v>
      </c>
      <c r="U820" s="227"/>
      <c r="V820" s="228" t="str">
        <f t="shared" si="120"/>
        <v>0</v>
      </c>
      <c r="W820" s="509"/>
      <c r="X820" s="229">
        <f t="shared" si="121"/>
        <v>0</v>
      </c>
    </row>
    <row r="821" spans="1:24" ht="18.75" customHeight="1">
      <c r="A821" s="503"/>
      <c r="B821" s="506"/>
      <c r="C821" s="216"/>
      <c r="D821" s="216" t="s">
        <v>976</v>
      </c>
      <c r="E821" s="217">
        <v>200</v>
      </c>
      <c r="F821" s="218">
        <f t="shared" si="115"/>
        <v>40</v>
      </c>
      <c r="G821" s="219">
        <f t="shared" si="116"/>
        <v>111.11111111111111</v>
      </c>
      <c r="H821" s="219">
        <f t="shared" si="117"/>
        <v>3.7037037037037035E-2</v>
      </c>
      <c r="I821" s="217"/>
      <c r="J821" s="220"/>
      <c r="K821" s="220"/>
      <c r="L821" s="221"/>
      <c r="M821" s="222">
        <f t="shared" si="118"/>
        <v>0</v>
      </c>
      <c r="N821" s="223"/>
      <c r="O821" s="224"/>
      <c r="P821" s="224"/>
      <c r="Q821" s="224"/>
      <c r="R821" s="224"/>
      <c r="S821" s="225"/>
      <c r="T821" s="226">
        <f t="shared" si="119"/>
        <v>7.407407407407407E-2</v>
      </c>
      <c r="U821" s="227"/>
      <c r="V821" s="228" t="str">
        <f t="shared" si="120"/>
        <v>0</v>
      </c>
      <c r="W821" s="509"/>
      <c r="X821" s="229">
        <f t="shared" si="121"/>
        <v>0</v>
      </c>
    </row>
    <row r="822" spans="1:24" ht="18.75" customHeight="1">
      <c r="A822" s="503"/>
      <c r="B822" s="506"/>
      <c r="C822" s="216"/>
      <c r="D822" s="216" t="s">
        <v>201</v>
      </c>
      <c r="E822" s="217">
        <v>180</v>
      </c>
      <c r="F822" s="218">
        <f t="shared" si="115"/>
        <v>36</v>
      </c>
      <c r="G822" s="219">
        <f t="shared" si="116"/>
        <v>100</v>
      </c>
      <c r="H822" s="219">
        <f t="shared" si="117"/>
        <v>3.3333333333333333E-2</v>
      </c>
      <c r="I822" s="217"/>
      <c r="J822" s="220"/>
      <c r="K822" s="220"/>
      <c r="L822" s="221"/>
      <c r="M822" s="222">
        <f t="shared" si="118"/>
        <v>0</v>
      </c>
      <c r="N822" s="223"/>
      <c r="O822" s="224"/>
      <c r="P822" s="224"/>
      <c r="Q822" s="224"/>
      <c r="R822" s="224"/>
      <c r="S822" s="225"/>
      <c r="T822" s="226">
        <f t="shared" si="119"/>
        <v>6.6666666666666666E-2</v>
      </c>
      <c r="U822" s="227"/>
      <c r="V822" s="228" t="str">
        <f t="shared" si="120"/>
        <v>0</v>
      </c>
      <c r="W822" s="509"/>
      <c r="X822" s="229">
        <f t="shared" si="121"/>
        <v>0</v>
      </c>
    </row>
    <row r="823" spans="1:24" ht="18.75" customHeight="1">
      <c r="A823" s="503"/>
      <c r="B823" s="506"/>
      <c r="C823" s="216"/>
      <c r="D823" s="216" t="s">
        <v>977</v>
      </c>
      <c r="E823" s="217">
        <v>150</v>
      </c>
      <c r="F823" s="218">
        <f t="shared" si="115"/>
        <v>30</v>
      </c>
      <c r="G823" s="219">
        <f t="shared" si="116"/>
        <v>83.333333333333329</v>
      </c>
      <c r="H823" s="219">
        <f t="shared" si="117"/>
        <v>2.7777777777777776E-2</v>
      </c>
      <c r="I823" s="217"/>
      <c r="J823" s="220"/>
      <c r="K823" s="220"/>
      <c r="L823" s="221"/>
      <c r="M823" s="222">
        <f t="shared" si="118"/>
        <v>0</v>
      </c>
      <c r="N823" s="223"/>
      <c r="O823" s="224"/>
      <c r="P823" s="224"/>
      <c r="Q823" s="224"/>
      <c r="R823" s="224"/>
      <c r="S823" s="225"/>
      <c r="T823" s="226">
        <f t="shared" si="119"/>
        <v>5.5555555555555552E-2</v>
      </c>
      <c r="U823" s="227"/>
      <c r="V823" s="228" t="str">
        <f t="shared" si="120"/>
        <v>0</v>
      </c>
      <c r="W823" s="509"/>
      <c r="X823" s="229">
        <f t="shared" si="121"/>
        <v>0</v>
      </c>
    </row>
    <row r="824" spans="1:24" ht="18.75" customHeight="1">
      <c r="A824" s="503"/>
      <c r="B824" s="506"/>
      <c r="C824" s="216"/>
      <c r="D824" s="216" t="s">
        <v>978</v>
      </c>
      <c r="E824" s="217">
        <v>150</v>
      </c>
      <c r="F824" s="218">
        <f t="shared" si="115"/>
        <v>30</v>
      </c>
      <c r="G824" s="219">
        <f t="shared" si="116"/>
        <v>83.333333333333329</v>
      </c>
      <c r="H824" s="219">
        <f t="shared" si="117"/>
        <v>2.7777777777777776E-2</v>
      </c>
      <c r="I824" s="217"/>
      <c r="J824" s="220"/>
      <c r="K824" s="220"/>
      <c r="L824" s="221"/>
      <c r="M824" s="222">
        <f t="shared" si="118"/>
        <v>0</v>
      </c>
      <c r="N824" s="223"/>
      <c r="O824" s="224"/>
      <c r="P824" s="224"/>
      <c r="Q824" s="224"/>
      <c r="R824" s="224"/>
      <c r="S824" s="225"/>
      <c r="T824" s="226">
        <f t="shared" si="119"/>
        <v>5.5555555555555552E-2</v>
      </c>
      <c r="U824" s="227"/>
      <c r="V824" s="228" t="str">
        <f t="shared" si="120"/>
        <v>0</v>
      </c>
      <c r="W824" s="509"/>
      <c r="X824" s="229">
        <f t="shared" si="121"/>
        <v>0</v>
      </c>
    </row>
    <row r="825" spans="1:24" ht="18.75" customHeight="1">
      <c r="A825" s="503"/>
      <c r="B825" s="506"/>
      <c r="C825" s="216"/>
      <c r="D825" s="216" t="s">
        <v>979</v>
      </c>
      <c r="E825" s="217">
        <v>100</v>
      </c>
      <c r="F825" s="218">
        <f t="shared" si="115"/>
        <v>20</v>
      </c>
      <c r="G825" s="219">
        <f t="shared" si="116"/>
        <v>55.555555555555557</v>
      </c>
      <c r="H825" s="219">
        <f t="shared" si="117"/>
        <v>1.8518518518518517E-2</v>
      </c>
      <c r="I825" s="217"/>
      <c r="J825" s="220"/>
      <c r="K825" s="220"/>
      <c r="L825" s="221"/>
      <c r="M825" s="222">
        <f t="shared" si="118"/>
        <v>0</v>
      </c>
      <c r="N825" s="223"/>
      <c r="O825" s="224"/>
      <c r="P825" s="224"/>
      <c r="Q825" s="224"/>
      <c r="R825" s="224"/>
      <c r="S825" s="225"/>
      <c r="T825" s="226">
        <f t="shared" si="119"/>
        <v>3.7037037037037035E-2</v>
      </c>
      <c r="U825" s="227"/>
      <c r="V825" s="228" t="str">
        <f t="shared" si="120"/>
        <v>0</v>
      </c>
      <c r="W825" s="509"/>
      <c r="X825" s="229">
        <f t="shared" si="121"/>
        <v>0</v>
      </c>
    </row>
    <row r="826" spans="1:24" ht="18.75" customHeight="1">
      <c r="A826" s="503"/>
      <c r="B826" s="506"/>
      <c r="C826" s="216"/>
      <c r="D826" s="216" t="s">
        <v>980</v>
      </c>
      <c r="E826" s="217">
        <v>100</v>
      </c>
      <c r="F826" s="218">
        <f t="shared" si="115"/>
        <v>20</v>
      </c>
      <c r="G826" s="219">
        <f t="shared" si="116"/>
        <v>55.555555555555557</v>
      </c>
      <c r="H826" s="219">
        <f t="shared" si="117"/>
        <v>1.8518518518518517E-2</v>
      </c>
      <c r="I826" s="217"/>
      <c r="J826" s="220"/>
      <c r="K826" s="220"/>
      <c r="L826" s="221"/>
      <c r="M826" s="222">
        <f t="shared" si="118"/>
        <v>0</v>
      </c>
      <c r="N826" s="223"/>
      <c r="O826" s="224"/>
      <c r="P826" s="224"/>
      <c r="Q826" s="224"/>
      <c r="R826" s="224"/>
      <c r="S826" s="225"/>
      <c r="T826" s="226">
        <f t="shared" si="119"/>
        <v>3.7037037037037035E-2</v>
      </c>
      <c r="U826" s="227"/>
      <c r="V826" s="228" t="str">
        <f t="shared" si="120"/>
        <v>0</v>
      </c>
      <c r="W826" s="509"/>
      <c r="X826" s="229">
        <f t="shared" si="121"/>
        <v>0</v>
      </c>
    </row>
    <row r="827" spans="1:24" ht="18.75" customHeight="1">
      <c r="A827" s="503"/>
      <c r="B827" s="506"/>
      <c r="C827" s="216"/>
      <c r="D827" s="216" t="s">
        <v>981</v>
      </c>
      <c r="E827" s="217">
        <v>100</v>
      </c>
      <c r="F827" s="218">
        <f t="shared" si="115"/>
        <v>20</v>
      </c>
      <c r="G827" s="219">
        <f t="shared" si="116"/>
        <v>55.555555555555557</v>
      </c>
      <c r="H827" s="219">
        <f t="shared" si="117"/>
        <v>1.8518518518518517E-2</v>
      </c>
      <c r="I827" s="217"/>
      <c r="J827" s="220"/>
      <c r="K827" s="220"/>
      <c r="L827" s="221"/>
      <c r="M827" s="222">
        <f t="shared" si="118"/>
        <v>0</v>
      </c>
      <c r="N827" s="223"/>
      <c r="O827" s="224"/>
      <c r="P827" s="224"/>
      <c r="Q827" s="224"/>
      <c r="R827" s="224"/>
      <c r="S827" s="225"/>
      <c r="T827" s="226">
        <f t="shared" si="119"/>
        <v>3.7037037037037035E-2</v>
      </c>
      <c r="U827" s="227"/>
      <c r="V827" s="228" t="str">
        <f t="shared" si="120"/>
        <v>0</v>
      </c>
      <c r="W827" s="509"/>
      <c r="X827" s="229">
        <f t="shared" si="121"/>
        <v>0</v>
      </c>
    </row>
    <row r="828" spans="1:24" ht="18.75" customHeight="1">
      <c r="A828" s="503"/>
      <c r="B828" s="506"/>
      <c r="C828" s="216"/>
      <c r="D828" s="216" t="s">
        <v>982</v>
      </c>
      <c r="E828" s="217">
        <v>700</v>
      </c>
      <c r="F828" s="218">
        <f t="shared" si="115"/>
        <v>140</v>
      </c>
      <c r="G828" s="219">
        <f t="shared" si="116"/>
        <v>388.88888888888886</v>
      </c>
      <c r="H828" s="219">
        <f t="shared" si="117"/>
        <v>0.12962962962962962</v>
      </c>
      <c r="I828" s="217"/>
      <c r="J828" s="220"/>
      <c r="K828" s="220"/>
      <c r="L828" s="221"/>
      <c r="M828" s="222">
        <f t="shared" si="118"/>
        <v>0</v>
      </c>
      <c r="N828" s="223"/>
      <c r="O828" s="224"/>
      <c r="P828" s="224"/>
      <c r="Q828" s="224"/>
      <c r="R828" s="224"/>
      <c r="S828" s="225"/>
      <c r="T828" s="226">
        <f t="shared" si="119"/>
        <v>0.25925925925925924</v>
      </c>
      <c r="U828" s="227"/>
      <c r="V828" s="228" t="str">
        <f t="shared" si="120"/>
        <v>0</v>
      </c>
      <c r="W828" s="509"/>
      <c r="X828" s="229">
        <f t="shared" si="121"/>
        <v>0</v>
      </c>
    </row>
    <row r="829" spans="1:24" ht="18.75" customHeight="1">
      <c r="A829" s="503"/>
      <c r="B829" s="506"/>
      <c r="C829" s="216"/>
      <c r="D829" s="216" t="s">
        <v>983</v>
      </c>
      <c r="E829" s="217">
        <v>200</v>
      </c>
      <c r="F829" s="218">
        <f t="shared" si="115"/>
        <v>40</v>
      </c>
      <c r="G829" s="219">
        <f t="shared" si="116"/>
        <v>111.11111111111111</v>
      </c>
      <c r="H829" s="219">
        <f t="shared" si="117"/>
        <v>3.7037037037037035E-2</v>
      </c>
      <c r="I829" s="217"/>
      <c r="J829" s="220"/>
      <c r="K829" s="220"/>
      <c r="L829" s="221"/>
      <c r="M829" s="222">
        <f t="shared" si="118"/>
        <v>0</v>
      </c>
      <c r="N829" s="223"/>
      <c r="O829" s="224"/>
      <c r="P829" s="224"/>
      <c r="Q829" s="224"/>
      <c r="R829" s="224"/>
      <c r="S829" s="225"/>
      <c r="T829" s="226">
        <f t="shared" si="119"/>
        <v>7.407407407407407E-2</v>
      </c>
      <c r="U829" s="227"/>
      <c r="V829" s="228" t="str">
        <f t="shared" si="120"/>
        <v>0</v>
      </c>
      <c r="W829" s="509"/>
      <c r="X829" s="229">
        <f t="shared" si="121"/>
        <v>0</v>
      </c>
    </row>
    <row r="830" spans="1:24" ht="18.75" customHeight="1">
      <c r="A830" s="503"/>
      <c r="B830" s="506"/>
      <c r="C830" s="216"/>
      <c r="D830" s="216" t="s">
        <v>984</v>
      </c>
      <c r="E830" s="217">
        <v>100</v>
      </c>
      <c r="F830" s="218">
        <f t="shared" si="115"/>
        <v>20</v>
      </c>
      <c r="G830" s="219">
        <f t="shared" si="116"/>
        <v>55.555555555555557</v>
      </c>
      <c r="H830" s="219">
        <f t="shared" si="117"/>
        <v>1.8518518518518517E-2</v>
      </c>
      <c r="I830" s="217"/>
      <c r="J830" s="220"/>
      <c r="K830" s="220"/>
      <c r="L830" s="221"/>
      <c r="M830" s="222">
        <f t="shared" si="118"/>
        <v>0</v>
      </c>
      <c r="N830" s="223"/>
      <c r="O830" s="224"/>
      <c r="P830" s="224"/>
      <c r="Q830" s="224"/>
      <c r="R830" s="224"/>
      <c r="S830" s="225"/>
      <c r="T830" s="226">
        <f t="shared" si="119"/>
        <v>3.7037037037037035E-2</v>
      </c>
      <c r="U830" s="227"/>
      <c r="V830" s="228" t="str">
        <f t="shared" si="120"/>
        <v>0</v>
      </c>
      <c r="W830" s="509"/>
      <c r="X830" s="229">
        <f t="shared" si="121"/>
        <v>0</v>
      </c>
    </row>
    <row r="831" spans="1:24" ht="18.75" customHeight="1">
      <c r="A831" s="503"/>
      <c r="B831" s="506"/>
      <c r="C831" s="216"/>
      <c r="D831" s="216" t="s">
        <v>985</v>
      </c>
      <c r="E831" s="217">
        <v>700</v>
      </c>
      <c r="F831" s="218">
        <f t="shared" si="115"/>
        <v>140</v>
      </c>
      <c r="G831" s="219">
        <f t="shared" si="116"/>
        <v>388.88888888888886</v>
      </c>
      <c r="H831" s="219">
        <f t="shared" si="117"/>
        <v>0.12962962962962962</v>
      </c>
      <c r="I831" s="217" t="s">
        <v>986</v>
      </c>
      <c r="J831" s="217"/>
      <c r="K831" s="220"/>
      <c r="L831" s="221"/>
      <c r="M831" s="222">
        <f t="shared" si="118"/>
        <v>0</v>
      </c>
      <c r="N831" s="223"/>
      <c r="O831" s="224"/>
      <c r="P831" s="224"/>
      <c r="Q831" s="224"/>
      <c r="R831" s="224"/>
      <c r="S831" s="225"/>
      <c r="T831" s="226">
        <f t="shared" si="119"/>
        <v>0.25925925925925924</v>
      </c>
      <c r="U831" s="227"/>
      <c r="V831" s="228" t="str">
        <f t="shared" si="120"/>
        <v>0</v>
      </c>
      <c r="W831" s="509"/>
      <c r="X831" s="229">
        <f t="shared" si="121"/>
        <v>0</v>
      </c>
    </row>
    <row r="832" spans="1:24" ht="18.75" customHeight="1">
      <c r="A832" s="503"/>
      <c r="B832" s="506"/>
      <c r="C832" s="216"/>
      <c r="D832" s="216"/>
      <c r="E832" s="217"/>
      <c r="F832" s="218">
        <f t="shared" si="115"/>
        <v>0</v>
      </c>
      <c r="G832" s="219">
        <f t="shared" si="116"/>
        <v>0</v>
      </c>
      <c r="H832" s="219">
        <f t="shared" si="117"/>
        <v>0</v>
      </c>
      <c r="I832" s="217"/>
      <c r="J832" s="220"/>
      <c r="K832" s="220"/>
      <c r="L832" s="221"/>
      <c r="M832" s="222">
        <f t="shared" si="118"/>
        <v>0</v>
      </c>
      <c r="N832" s="223"/>
      <c r="O832" s="224"/>
      <c r="P832" s="224"/>
      <c r="Q832" s="224"/>
      <c r="R832" s="224"/>
      <c r="S832" s="225"/>
      <c r="T832" s="226">
        <f t="shared" si="119"/>
        <v>0</v>
      </c>
      <c r="U832" s="227"/>
      <c r="V832" s="228" t="str">
        <f t="shared" si="120"/>
        <v>0</v>
      </c>
      <c r="W832" s="509"/>
      <c r="X832" s="229">
        <f t="shared" si="121"/>
        <v>0</v>
      </c>
    </row>
    <row r="833" spans="1:24" ht="18.75" customHeight="1">
      <c r="A833" s="503"/>
      <c r="B833" s="506"/>
      <c r="C833" s="216"/>
      <c r="D833" s="378" t="s">
        <v>987</v>
      </c>
      <c r="E833" s="378">
        <v>200</v>
      </c>
      <c r="F833" s="218">
        <f t="shared" si="115"/>
        <v>40</v>
      </c>
      <c r="G833" s="219">
        <f t="shared" si="116"/>
        <v>111.11111111111111</v>
      </c>
      <c r="H833" s="219">
        <f t="shared" si="117"/>
        <v>3.7037037037037035E-2</v>
      </c>
      <c r="I833" s="217"/>
      <c r="J833" s="220"/>
      <c r="K833" s="220"/>
      <c r="L833" s="221"/>
      <c r="M833" s="222">
        <f t="shared" si="118"/>
        <v>0</v>
      </c>
      <c r="N833" s="223"/>
      <c r="O833" s="224"/>
      <c r="P833" s="224"/>
      <c r="Q833" s="224"/>
      <c r="R833" s="224"/>
      <c r="S833" s="225"/>
      <c r="T833" s="226">
        <f t="shared" si="119"/>
        <v>7.407407407407407E-2</v>
      </c>
      <c r="U833" s="227"/>
      <c r="V833" s="228" t="str">
        <f t="shared" si="120"/>
        <v>0</v>
      </c>
      <c r="W833" s="509"/>
      <c r="X833" s="229">
        <f t="shared" si="121"/>
        <v>0</v>
      </c>
    </row>
    <row r="834" spans="1:24" ht="18.75" customHeight="1">
      <c r="A834" s="503"/>
      <c r="B834" s="506"/>
      <c r="C834" s="216"/>
      <c r="D834" s="378" t="s">
        <v>988</v>
      </c>
      <c r="E834" s="378">
        <v>700</v>
      </c>
      <c r="F834" s="218">
        <f t="shared" si="115"/>
        <v>140</v>
      </c>
      <c r="G834" s="219">
        <f t="shared" si="116"/>
        <v>388.88888888888886</v>
      </c>
      <c r="H834" s="219">
        <f t="shared" si="117"/>
        <v>0.12962962962962962</v>
      </c>
      <c r="I834" s="217" t="s">
        <v>989</v>
      </c>
      <c r="J834" s="217" t="s">
        <v>989</v>
      </c>
      <c r="K834" s="220"/>
      <c r="L834" s="221">
        <f>SUM(G833:G858)</f>
        <v>3138.8888888888901</v>
      </c>
      <c r="M834" s="222">
        <f t="shared" si="118"/>
        <v>62.7777777777778</v>
      </c>
      <c r="N834" s="223" t="s">
        <v>480</v>
      </c>
      <c r="O834" s="224" t="s">
        <v>12</v>
      </c>
      <c r="P834" s="224"/>
      <c r="Q834" s="224" t="s">
        <v>514</v>
      </c>
      <c r="R834" s="224"/>
      <c r="S834" s="225"/>
      <c r="T834" s="226">
        <f t="shared" si="119"/>
        <v>0.25925925925925924</v>
      </c>
      <c r="U834" s="227">
        <f>SUM(T833:T858)</f>
        <v>2.0925925925925926</v>
      </c>
      <c r="V834" s="228" t="str">
        <f t="shared" si="120"/>
        <v>2</v>
      </c>
      <c r="W834" s="509"/>
      <c r="X834" s="229">
        <f t="shared" si="121"/>
        <v>1</v>
      </c>
    </row>
    <row r="835" spans="1:24" ht="18.75" customHeight="1">
      <c r="A835" s="503"/>
      <c r="B835" s="506"/>
      <c r="C835" s="216"/>
      <c r="D835" s="378" t="s">
        <v>990</v>
      </c>
      <c r="E835" s="378">
        <v>300</v>
      </c>
      <c r="F835" s="218">
        <f t="shared" si="115"/>
        <v>60</v>
      </c>
      <c r="G835" s="219">
        <f t="shared" si="116"/>
        <v>166.66666666666666</v>
      </c>
      <c r="H835" s="219">
        <f t="shared" si="117"/>
        <v>5.5555555555555552E-2</v>
      </c>
      <c r="I835" s="217"/>
      <c r="J835" s="220"/>
      <c r="K835" s="220"/>
      <c r="L835" s="221"/>
      <c r="M835" s="222">
        <f t="shared" si="118"/>
        <v>0</v>
      </c>
      <c r="N835" s="223"/>
      <c r="O835" s="224"/>
      <c r="P835" s="224"/>
      <c r="Q835" s="224"/>
      <c r="R835" s="224"/>
      <c r="S835" s="225"/>
      <c r="T835" s="226">
        <f t="shared" si="119"/>
        <v>0.1111111111111111</v>
      </c>
      <c r="U835" s="227"/>
      <c r="V835" s="228" t="str">
        <f t="shared" si="120"/>
        <v>0</v>
      </c>
      <c r="W835" s="509"/>
      <c r="X835" s="229">
        <f t="shared" si="121"/>
        <v>0</v>
      </c>
    </row>
    <row r="836" spans="1:24" ht="18.75" customHeight="1">
      <c r="A836" s="503"/>
      <c r="B836" s="506"/>
      <c r="C836" s="216"/>
      <c r="D836" s="378" t="s">
        <v>991</v>
      </c>
      <c r="E836" s="378">
        <v>300</v>
      </c>
      <c r="F836" s="218">
        <f t="shared" si="115"/>
        <v>60</v>
      </c>
      <c r="G836" s="219">
        <f t="shared" si="116"/>
        <v>166.66666666666666</v>
      </c>
      <c r="H836" s="219">
        <f t="shared" si="117"/>
        <v>5.5555555555555552E-2</v>
      </c>
      <c r="I836" s="217"/>
      <c r="J836" s="220"/>
      <c r="K836" s="220"/>
      <c r="L836" s="221"/>
      <c r="M836" s="222">
        <f t="shared" si="118"/>
        <v>0</v>
      </c>
      <c r="N836" s="223"/>
      <c r="O836" s="224"/>
      <c r="P836" s="224"/>
      <c r="Q836" s="224"/>
      <c r="R836" s="224"/>
      <c r="S836" s="225"/>
      <c r="T836" s="226">
        <f t="shared" si="119"/>
        <v>0.1111111111111111</v>
      </c>
      <c r="U836" s="227"/>
      <c r="V836" s="228" t="str">
        <f t="shared" si="120"/>
        <v>0</v>
      </c>
      <c r="W836" s="509"/>
      <c r="X836" s="229">
        <f t="shared" si="121"/>
        <v>0</v>
      </c>
    </row>
    <row r="837" spans="1:24" ht="18.75" customHeight="1">
      <c r="A837" s="503"/>
      <c r="B837" s="506"/>
      <c r="C837" s="216"/>
      <c r="D837" s="378" t="s">
        <v>992</v>
      </c>
      <c r="E837" s="378">
        <v>100</v>
      </c>
      <c r="F837" s="218">
        <f t="shared" si="115"/>
        <v>20</v>
      </c>
      <c r="G837" s="219">
        <f t="shared" si="116"/>
        <v>55.555555555555557</v>
      </c>
      <c r="H837" s="219">
        <f t="shared" si="117"/>
        <v>1.8518518518518517E-2</v>
      </c>
      <c r="I837" s="217"/>
      <c r="J837" s="220"/>
      <c r="K837" s="220"/>
      <c r="L837" s="221"/>
      <c r="M837" s="222">
        <f t="shared" si="118"/>
        <v>0</v>
      </c>
      <c r="N837" s="223"/>
      <c r="O837" s="224"/>
      <c r="P837" s="224"/>
      <c r="Q837" s="224"/>
      <c r="R837" s="224"/>
      <c r="S837" s="225"/>
      <c r="T837" s="226">
        <f t="shared" si="119"/>
        <v>3.7037037037037035E-2</v>
      </c>
      <c r="U837" s="227"/>
      <c r="V837" s="228" t="str">
        <f t="shared" si="120"/>
        <v>0</v>
      </c>
      <c r="W837" s="509"/>
      <c r="X837" s="229">
        <f t="shared" si="121"/>
        <v>0</v>
      </c>
    </row>
    <row r="838" spans="1:24" ht="18.75" customHeight="1">
      <c r="A838" s="503"/>
      <c r="B838" s="506"/>
      <c r="C838" s="216"/>
      <c r="D838" s="378" t="s">
        <v>332</v>
      </c>
      <c r="E838" s="378">
        <v>150</v>
      </c>
      <c r="F838" s="218">
        <f t="shared" si="115"/>
        <v>30</v>
      </c>
      <c r="G838" s="219">
        <f t="shared" si="116"/>
        <v>83.333333333333329</v>
      </c>
      <c r="H838" s="219">
        <f t="shared" si="117"/>
        <v>2.7777777777777776E-2</v>
      </c>
      <c r="I838" s="217"/>
      <c r="J838" s="220"/>
      <c r="K838" s="220"/>
      <c r="L838" s="221"/>
      <c r="M838" s="222">
        <f t="shared" si="118"/>
        <v>0</v>
      </c>
      <c r="N838" s="223"/>
      <c r="O838" s="224"/>
      <c r="P838" s="224"/>
      <c r="Q838" s="224"/>
      <c r="R838" s="224"/>
      <c r="S838" s="225"/>
      <c r="T838" s="226">
        <f t="shared" si="119"/>
        <v>5.5555555555555552E-2</v>
      </c>
      <c r="U838" s="227"/>
      <c r="V838" s="228" t="str">
        <f t="shared" si="120"/>
        <v>0</v>
      </c>
      <c r="W838" s="509"/>
      <c r="X838" s="229">
        <f t="shared" si="121"/>
        <v>0</v>
      </c>
    </row>
    <row r="839" spans="1:24" ht="18.75" customHeight="1">
      <c r="A839" s="503"/>
      <c r="B839" s="506"/>
      <c r="C839" s="216"/>
      <c r="D839" s="378" t="s">
        <v>993</v>
      </c>
      <c r="E839" s="378">
        <v>150</v>
      </c>
      <c r="F839" s="218">
        <f t="shared" si="115"/>
        <v>30</v>
      </c>
      <c r="G839" s="219">
        <f t="shared" si="116"/>
        <v>83.333333333333329</v>
      </c>
      <c r="H839" s="219">
        <f t="shared" si="117"/>
        <v>2.7777777777777776E-2</v>
      </c>
      <c r="I839" s="217"/>
      <c r="J839" s="220"/>
      <c r="K839" s="220"/>
      <c r="L839" s="221"/>
      <c r="M839" s="222">
        <f t="shared" si="118"/>
        <v>0</v>
      </c>
      <c r="N839" s="223"/>
      <c r="O839" s="224"/>
      <c r="P839" s="224"/>
      <c r="Q839" s="224"/>
      <c r="R839" s="224"/>
      <c r="S839" s="225"/>
      <c r="T839" s="226">
        <f t="shared" si="119"/>
        <v>5.5555555555555552E-2</v>
      </c>
      <c r="U839" s="227"/>
      <c r="V839" s="228" t="str">
        <f t="shared" si="120"/>
        <v>0</v>
      </c>
      <c r="W839" s="509"/>
      <c r="X839" s="229">
        <f t="shared" si="121"/>
        <v>0</v>
      </c>
    </row>
    <row r="840" spans="1:24" ht="18.75" customHeight="1">
      <c r="A840" s="503"/>
      <c r="B840" s="506"/>
      <c r="C840" s="216"/>
      <c r="D840" s="378" t="s">
        <v>994</v>
      </c>
      <c r="E840" s="378">
        <v>200</v>
      </c>
      <c r="F840" s="218">
        <f t="shared" si="115"/>
        <v>40</v>
      </c>
      <c r="G840" s="219">
        <f t="shared" si="116"/>
        <v>111.11111111111111</v>
      </c>
      <c r="H840" s="219">
        <f t="shared" si="117"/>
        <v>3.7037037037037035E-2</v>
      </c>
      <c r="I840" s="217"/>
      <c r="J840" s="220"/>
      <c r="K840" s="220"/>
      <c r="L840" s="221"/>
      <c r="M840" s="222">
        <f t="shared" si="118"/>
        <v>0</v>
      </c>
      <c r="N840" s="223"/>
      <c r="O840" s="224"/>
      <c r="P840" s="224"/>
      <c r="Q840" s="224"/>
      <c r="R840" s="224"/>
      <c r="S840" s="225"/>
      <c r="T840" s="226">
        <f t="shared" si="119"/>
        <v>7.407407407407407E-2</v>
      </c>
      <c r="U840" s="227"/>
      <c r="V840" s="228" t="str">
        <f t="shared" si="120"/>
        <v>0</v>
      </c>
      <c r="W840" s="509"/>
      <c r="X840" s="229">
        <f t="shared" si="121"/>
        <v>0</v>
      </c>
    </row>
    <row r="841" spans="1:24" ht="18.75" customHeight="1">
      <c r="A841" s="503"/>
      <c r="B841" s="506"/>
      <c r="C841" s="216"/>
      <c r="D841" s="378" t="s">
        <v>779</v>
      </c>
      <c r="E841" s="378">
        <v>100</v>
      </c>
      <c r="F841" s="218">
        <f t="shared" si="115"/>
        <v>20</v>
      </c>
      <c r="G841" s="219">
        <f t="shared" si="116"/>
        <v>55.555555555555557</v>
      </c>
      <c r="H841" s="219">
        <f t="shared" si="117"/>
        <v>1.8518518518518517E-2</v>
      </c>
      <c r="I841" s="217"/>
      <c r="J841" s="220"/>
      <c r="K841" s="220"/>
      <c r="L841" s="221"/>
      <c r="M841" s="222">
        <f t="shared" si="118"/>
        <v>0</v>
      </c>
      <c r="N841" s="223"/>
      <c r="O841" s="224"/>
      <c r="P841" s="224"/>
      <c r="Q841" s="224"/>
      <c r="R841" s="224"/>
      <c r="S841" s="225"/>
      <c r="T841" s="226">
        <f t="shared" si="119"/>
        <v>3.7037037037037035E-2</v>
      </c>
      <c r="U841" s="227"/>
      <c r="V841" s="228" t="str">
        <f t="shared" si="120"/>
        <v>0</v>
      </c>
      <c r="W841" s="509"/>
      <c r="X841" s="229">
        <f t="shared" si="121"/>
        <v>0</v>
      </c>
    </row>
    <row r="842" spans="1:24" ht="18.75" customHeight="1">
      <c r="A842" s="503"/>
      <c r="B842" s="506"/>
      <c r="C842" s="216"/>
      <c r="D842" s="378" t="s">
        <v>995</v>
      </c>
      <c r="E842" s="378">
        <v>200</v>
      </c>
      <c r="F842" s="218">
        <f t="shared" si="115"/>
        <v>40</v>
      </c>
      <c r="G842" s="219">
        <f t="shared" si="116"/>
        <v>111.11111111111111</v>
      </c>
      <c r="H842" s="219">
        <f t="shared" si="117"/>
        <v>3.7037037037037035E-2</v>
      </c>
      <c r="I842" s="217"/>
      <c r="J842" s="220"/>
      <c r="K842" s="220"/>
      <c r="L842" s="221"/>
      <c r="M842" s="222">
        <f t="shared" si="118"/>
        <v>0</v>
      </c>
      <c r="N842" s="223"/>
      <c r="O842" s="224"/>
      <c r="P842" s="224"/>
      <c r="Q842" s="224"/>
      <c r="R842" s="224"/>
      <c r="S842" s="225"/>
      <c r="T842" s="226">
        <f t="shared" si="119"/>
        <v>7.407407407407407E-2</v>
      </c>
      <c r="U842" s="227"/>
      <c r="V842" s="228" t="str">
        <f t="shared" si="120"/>
        <v>0</v>
      </c>
      <c r="W842" s="509"/>
      <c r="X842" s="229">
        <f t="shared" si="121"/>
        <v>0</v>
      </c>
    </row>
    <row r="843" spans="1:24" ht="18.75" customHeight="1">
      <c r="A843" s="503"/>
      <c r="B843" s="506"/>
      <c r="C843" s="216"/>
      <c r="D843" s="378" t="s">
        <v>996</v>
      </c>
      <c r="E843" s="378">
        <v>100</v>
      </c>
      <c r="F843" s="218">
        <f t="shared" si="115"/>
        <v>20</v>
      </c>
      <c r="G843" s="219">
        <f t="shared" si="116"/>
        <v>55.555555555555557</v>
      </c>
      <c r="H843" s="219">
        <f t="shared" si="117"/>
        <v>1.8518518518518517E-2</v>
      </c>
      <c r="I843" s="217"/>
      <c r="J843" s="220"/>
      <c r="K843" s="220"/>
      <c r="L843" s="221"/>
      <c r="M843" s="222">
        <f t="shared" si="118"/>
        <v>0</v>
      </c>
      <c r="N843" s="223"/>
      <c r="O843" s="224"/>
      <c r="P843" s="224"/>
      <c r="Q843" s="224"/>
      <c r="R843" s="224"/>
      <c r="S843" s="225"/>
      <c r="T843" s="226">
        <f t="shared" si="119"/>
        <v>3.7037037037037035E-2</v>
      </c>
      <c r="U843" s="227"/>
      <c r="V843" s="228" t="str">
        <f t="shared" si="120"/>
        <v>0</v>
      </c>
      <c r="W843" s="509"/>
      <c r="X843" s="229">
        <f t="shared" si="121"/>
        <v>0</v>
      </c>
    </row>
    <row r="844" spans="1:24" ht="18.75" customHeight="1">
      <c r="A844" s="503"/>
      <c r="B844" s="506"/>
      <c r="C844" s="216"/>
      <c r="D844" s="378" t="s">
        <v>997</v>
      </c>
      <c r="E844" s="378">
        <v>150</v>
      </c>
      <c r="F844" s="218">
        <f t="shared" si="115"/>
        <v>30</v>
      </c>
      <c r="G844" s="219">
        <f t="shared" si="116"/>
        <v>83.333333333333329</v>
      </c>
      <c r="H844" s="219">
        <f t="shared" si="117"/>
        <v>2.7777777777777776E-2</v>
      </c>
      <c r="I844" s="217"/>
      <c r="J844" s="220"/>
      <c r="K844" s="220"/>
      <c r="L844" s="221"/>
      <c r="M844" s="222">
        <f t="shared" si="118"/>
        <v>0</v>
      </c>
      <c r="N844" s="223"/>
      <c r="O844" s="224"/>
      <c r="P844" s="224"/>
      <c r="Q844" s="224"/>
      <c r="R844" s="224"/>
      <c r="S844" s="225"/>
      <c r="T844" s="226">
        <f t="shared" si="119"/>
        <v>5.5555555555555552E-2</v>
      </c>
      <c r="U844" s="227"/>
      <c r="V844" s="228" t="str">
        <f t="shared" si="120"/>
        <v>0</v>
      </c>
      <c r="W844" s="509"/>
      <c r="X844" s="229">
        <f t="shared" si="121"/>
        <v>0</v>
      </c>
    </row>
    <row r="845" spans="1:24" ht="18.75" customHeight="1">
      <c r="A845" s="503"/>
      <c r="B845" s="506"/>
      <c r="C845" s="216"/>
      <c r="D845" s="378" t="s">
        <v>998</v>
      </c>
      <c r="E845" s="378">
        <v>300</v>
      </c>
      <c r="F845" s="218">
        <f t="shared" si="115"/>
        <v>60</v>
      </c>
      <c r="G845" s="219">
        <f t="shared" si="116"/>
        <v>166.66666666666666</v>
      </c>
      <c r="H845" s="219">
        <f t="shared" si="117"/>
        <v>5.5555555555555552E-2</v>
      </c>
      <c r="I845" s="217"/>
      <c r="J845" s="220"/>
      <c r="K845" s="220"/>
      <c r="L845" s="221"/>
      <c r="M845" s="222">
        <f t="shared" si="118"/>
        <v>0</v>
      </c>
      <c r="N845" s="223"/>
      <c r="O845" s="224"/>
      <c r="P845" s="224"/>
      <c r="Q845" s="224"/>
      <c r="R845" s="224"/>
      <c r="S845" s="225"/>
      <c r="T845" s="226">
        <f t="shared" si="119"/>
        <v>0.1111111111111111</v>
      </c>
      <c r="U845" s="227"/>
      <c r="V845" s="228" t="str">
        <f t="shared" si="120"/>
        <v>0</v>
      </c>
      <c r="W845" s="509"/>
      <c r="X845" s="229">
        <f t="shared" si="121"/>
        <v>0</v>
      </c>
    </row>
    <row r="846" spans="1:24" ht="18.75" customHeight="1">
      <c r="A846" s="503"/>
      <c r="B846" s="506"/>
      <c r="C846" s="216"/>
      <c r="D846" s="378" t="s">
        <v>999</v>
      </c>
      <c r="E846" s="378">
        <v>1000</v>
      </c>
      <c r="F846" s="218">
        <f t="shared" si="115"/>
        <v>200</v>
      </c>
      <c r="G846" s="219">
        <f t="shared" si="116"/>
        <v>555.55555555555554</v>
      </c>
      <c r="H846" s="219">
        <f t="shared" si="117"/>
        <v>0.18518518518518517</v>
      </c>
      <c r="I846" s="217"/>
      <c r="J846" s="220"/>
      <c r="K846" s="220"/>
      <c r="L846" s="221"/>
      <c r="M846" s="222">
        <f t="shared" si="118"/>
        <v>0</v>
      </c>
      <c r="N846" s="223"/>
      <c r="O846" s="224"/>
      <c r="P846" s="224"/>
      <c r="Q846" s="224"/>
      <c r="R846" s="224"/>
      <c r="S846" s="225"/>
      <c r="T846" s="226">
        <f t="shared" si="119"/>
        <v>0.37037037037037035</v>
      </c>
      <c r="U846" s="227"/>
      <c r="V846" s="228" t="str">
        <f t="shared" si="120"/>
        <v>0</v>
      </c>
      <c r="W846" s="509"/>
      <c r="X846" s="229">
        <f t="shared" si="121"/>
        <v>0</v>
      </c>
    </row>
    <row r="847" spans="1:24" ht="18.75" customHeight="1">
      <c r="A847" s="503"/>
      <c r="B847" s="506"/>
      <c r="C847" s="216"/>
      <c r="D847" s="378" t="s">
        <v>1000</v>
      </c>
      <c r="E847" s="378">
        <v>200</v>
      </c>
      <c r="F847" s="218">
        <f t="shared" si="115"/>
        <v>40</v>
      </c>
      <c r="G847" s="219">
        <f t="shared" si="116"/>
        <v>111.11111111111111</v>
      </c>
      <c r="H847" s="219">
        <f t="shared" si="117"/>
        <v>3.7037037037037035E-2</v>
      </c>
      <c r="I847" s="217"/>
      <c r="J847" s="220"/>
      <c r="K847" s="220"/>
      <c r="L847" s="221"/>
      <c r="M847" s="222">
        <f t="shared" si="118"/>
        <v>0</v>
      </c>
      <c r="N847" s="223"/>
      <c r="O847" s="224"/>
      <c r="P847" s="224"/>
      <c r="Q847" s="224"/>
      <c r="R847" s="224"/>
      <c r="S847" s="225"/>
      <c r="T847" s="226">
        <f t="shared" si="119"/>
        <v>7.407407407407407E-2</v>
      </c>
      <c r="U847" s="227"/>
      <c r="V847" s="228" t="str">
        <f t="shared" si="120"/>
        <v>0</v>
      </c>
      <c r="W847" s="509"/>
      <c r="X847" s="229">
        <f t="shared" si="121"/>
        <v>0</v>
      </c>
    </row>
    <row r="848" spans="1:24" ht="18.75" customHeight="1">
      <c r="A848" s="503"/>
      <c r="B848" s="506"/>
      <c r="C848" s="216"/>
      <c r="D848" s="378" t="s">
        <v>1001</v>
      </c>
      <c r="E848" s="378">
        <v>100</v>
      </c>
      <c r="F848" s="218">
        <f t="shared" si="115"/>
        <v>20</v>
      </c>
      <c r="G848" s="219">
        <f t="shared" si="116"/>
        <v>55.555555555555557</v>
      </c>
      <c r="H848" s="219">
        <f t="shared" si="117"/>
        <v>1.8518518518518517E-2</v>
      </c>
      <c r="I848" s="217"/>
      <c r="J848" s="220"/>
      <c r="K848" s="220"/>
      <c r="L848" s="221"/>
      <c r="M848" s="222">
        <f t="shared" si="118"/>
        <v>0</v>
      </c>
      <c r="N848" s="223"/>
      <c r="O848" s="224"/>
      <c r="P848" s="224"/>
      <c r="Q848" s="224"/>
      <c r="R848" s="224"/>
      <c r="S848" s="225"/>
      <c r="T848" s="226">
        <f t="shared" si="119"/>
        <v>3.7037037037037035E-2</v>
      </c>
      <c r="U848" s="227"/>
      <c r="V848" s="228" t="str">
        <f t="shared" si="120"/>
        <v>0</v>
      </c>
      <c r="W848" s="509"/>
      <c r="X848" s="229">
        <f t="shared" si="121"/>
        <v>0</v>
      </c>
    </row>
    <row r="849" spans="1:24" ht="18.75" customHeight="1">
      <c r="A849" s="503"/>
      <c r="B849" s="506"/>
      <c r="C849" s="216"/>
      <c r="D849" s="378" t="s">
        <v>547</v>
      </c>
      <c r="E849" s="378">
        <v>150</v>
      </c>
      <c r="F849" s="218">
        <f t="shared" si="115"/>
        <v>30</v>
      </c>
      <c r="G849" s="219">
        <f t="shared" si="116"/>
        <v>83.333333333333329</v>
      </c>
      <c r="H849" s="219">
        <f t="shared" si="117"/>
        <v>2.7777777777777776E-2</v>
      </c>
      <c r="I849" s="217"/>
      <c r="J849" s="220"/>
      <c r="K849" s="220"/>
      <c r="L849" s="221"/>
      <c r="M849" s="222">
        <f t="shared" si="118"/>
        <v>0</v>
      </c>
      <c r="N849" s="223"/>
      <c r="O849" s="224"/>
      <c r="P849" s="224"/>
      <c r="Q849" s="224"/>
      <c r="R849" s="224"/>
      <c r="S849" s="225"/>
      <c r="T849" s="226">
        <f t="shared" si="119"/>
        <v>5.5555555555555552E-2</v>
      </c>
      <c r="U849" s="227"/>
      <c r="V849" s="228" t="str">
        <f t="shared" si="120"/>
        <v>0</v>
      </c>
      <c r="W849" s="509"/>
      <c r="X849" s="229">
        <f t="shared" si="121"/>
        <v>0</v>
      </c>
    </row>
    <row r="850" spans="1:24" ht="18.75" customHeight="1">
      <c r="A850" s="503"/>
      <c r="B850" s="506"/>
      <c r="C850" s="216"/>
      <c r="D850" s="378" t="s">
        <v>1002</v>
      </c>
      <c r="E850" s="378">
        <v>100</v>
      </c>
      <c r="F850" s="218">
        <f t="shared" si="115"/>
        <v>20</v>
      </c>
      <c r="G850" s="219">
        <f t="shared" si="116"/>
        <v>55.555555555555557</v>
      </c>
      <c r="H850" s="219">
        <f t="shared" si="117"/>
        <v>1.8518518518518517E-2</v>
      </c>
      <c r="I850" s="217"/>
      <c r="J850" s="220"/>
      <c r="K850" s="220"/>
      <c r="L850" s="221"/>
      <c r="M850" s="222">
        <f t="shared" si="118"/>
        <v>0</v>
      </c>
      <c r="N850" s="223"/>
      <c r="O850" s="224"/>
      <c r="P850" s="224"/>
      <c r="Q850" s="224"/>
      <c r="R850" s="224"/>
      <c r="S850" s="225"/>
      <c r="T850" s="226">
        <f t="shared" si="119"/>
        <v>3.7037037037037035E-2</v>
      </c>
      <c r="U850" s="227"/>
      <c r="V850" s="228" t="str">
        <f t="shared" si="120"/>
        <v>0</v>
      </c>
      <c r="W850" s="509"/>
      <c r="X850" s="229">
        <f t="shared" si="121"/>
        <v>0</v>
      </c>
    </row>
    <row r="851" spans="1:24" ht="18.75" customHeight="1">
      <c r="A851" s="503"/>
      <c r="B851" s="506"/>
      <c r="C851" s="216"/>
      <c r="D851" s="378" t="s">
        <v>1003</v>
      </c>
      <c r="E851" s="378">
        <v>250</v>
      </c>
      <c r="F851" s="218">
        <f t="shared" si="115"/>
        <v>50</v>
      </c>
      <c r="G851" s="219">
        <f t="shared" si="116"/>
        <v>138.88888888888889</v>
      </c>
      <c r="H851" s="219">
        <f t="shared" si="117"/>
        <v>4.6296296296296294E-2</v>
      </c>
      <c r="I851" s="217"/>
      <c r="J851" s="220"/>
      <c r="K851" s="220"/>
      <c r="L851" s="221"/>
      <c r="M851" s="222">
        <f t="shared" si="118"/>
        <v>0</v>
      </c>
      <c r="N851" s="223"/>
      <c r="O851" s="224"/>
      <c r="P851" s="224"/>
      <c r="Q851" s="224"/>
      <c r="R851" s="224"/>
      <c r="S851" s="225"/>
      <c r="T851" s="226">
        <f t="shared" si="119"/>
        <v>9.2592592592592587E-2</v>
      </c>
      <c r="U851" s="227"/>
      <c r="V851" s="228" t="str">
        <f t="shared" si="120"/>
        <v>0</v>
      </c>
      <c r="W851" s="509"/>
      <c r="X851" s="229">
        <f t="shared" si="121"/>
        <v>0</v>
      </c>
    </row>
    <row r="852" spans="1:24" ht="18.75" customHeight="1">
      <c r="A852" s="503"/>
      <c r="B852" s="506"/>
      <c r="C852" s="216"/>
      <c r="D852" s="378" t="s">
        <v>566</v>
      </c>
      <c r="E852" s="378">
        <v>200</v>
      </c>
      <c r="F852" s="218">
        <f t="shared" si="115"/>
        <v>40</v>
      </c>
      <c r="G852" s="219">
        <f t="shared" si="116"/>
        <v>111.11111111111111</v>
      </c>
      <c r="H852" s="219">
        <f t="shared" si="117"/>
        <v>3.7037037037037035E-2</v>
      </c>
      <c r="I852" s="217"/>
      <c r="J852" s="220"/>
      <c r="K852" s="220"/>
      <c r="L852" s="221"/>
      <c r="M852" s="222">
        <f t="shared" si="118"/>
        <v>0</v>
      </c>
      <c r="N852" s="223"/>
      <c r="O852" s="224"/>
      <c r="P852" s="224"/>
      <c r="Q852" s="224"/>
      <c r="R852" s="224"/>
      <c r="S852" s="225"/>
      <c r="T852" s="226">
        <f t="shared" si="119"/>
        <v>7.407407407407407E-2</v>
      </c>
      <c r="U852" s="227"/>
      <c r="V852" s="228" t="str">
        <f t="shared" si="120"/>
        <v>0</v>
      </c>
      <c r="W852" s="509"/>
      <c r="X852" s="229">
        <f t="shared" si="121"/>
        <v>0</v>
      </c>
    </row>
    <row r="853" spans="1:24" ht="18.75" customHeight="1">
      <c r="A853" s="503"/>
      <c r="B853" s="506"/>
      <c r="C853" s="216"/>
      <c r="D853" s="378" t="s">
        <v>1004</v>
      </c>
      <c r="E853" s="378">
        <v>100</v>
      </c>
      <c r="F853" s="218">
        <f t="shared" si="115"/>
        <v>20</v>
      </c>
      <c r="G853" s="219">
        <f t="shared" si="116"/>
        <v>55.555555555555557</v>
      </c>
      <c r="H853" s="219">
        <f t="shared" si="117"/>
        <v>1.8518518518518517E-2</v>
      </c>
      <c r="I853" s="217"/>
      <c r="J853" s="220"/>
      <c r="K853" s="220"/>
      <c r="L853" s="221"/>
      <c r="M853" s="222">
        <f t="shared" si="118"/>
        <v>0</v>
      </c>
      <c r="N853" s="223"/>
      <c r="O853" s="224"/>
      <c r="P853" s="224"/>
      <c r="Q853" s="224"/>
      <c r="R853" s="224"/>
      <c r="S853" s="225"/>
      <c r="T853" s="226">
        <f t="shared" si="119"/>
        <v>3.7037037037037035E-2</v>
      </c>
      <c r="U853" s="227"/>
      <c r="V853" s="228" t="str">
        <f t="shared" si="120"/>
        <v>0</v>
      </c>
      <c r="W853" s="509"/>
      <c r="X853" s="229">
        <f t="shared" si="121"/>
        <v>0</v>
      </c>
    </row>
    <row r="854" spans="1:24" ht="18.75" customHeight="1">
      <c r="A854" s="503"/>
      <c r="B854" s="506"/>
      <c r="C854" s="216"/>
      <c r="D854" s="378" t="s">
        <v>1005</v>
      </c>
      <c r="E854" s="378">
        <v>100</v>
      </c>
      <c r="F854" s="218">
        <f t="shared" si="115"/>
        <v>20</v>
      </c>
      <c r="G854" s="219">
        <f t="shared" si="116"/>
        <v>55.555555555555557</v>
      </c>
      <c r="H854" s="219">
        <f t="shared" si="117"/>
        <v>1.8518518518518517E-2</v>
      </c>
      <c r="I854" s="217"/>
      <c r="J854" s="220"/>
      <c r="K854" s="220"/>
      <c r="L854" s="221"/>
      <c r="M854" s="222">
        <f t="shared" si="118"/>
        <v>0</v>
      </c>
      <c r="N854" s="223"/>
      <c r="O854" s="224"/>
      <c r="P854" s="224"/>
      <c r="Q854" s="224"/>
      <c r="R854" s="224"/>
      <c r="S854" s="225"/>
      <c r="T854" s="226">
        <f t="shared" si="119"/>
        <v>3.7037037037037035E-2</v>
      </c>
      <c r="U854" s="227"/>
      <c r="V854" s="228" t="str">
        <f t="shared" si="120"/>
        <v>0</v>
      </c>
      <c r="W854" s="509"/>
      <c r="X854" s="229">
        <f t="shared" si="121"/>
        <v>0</v>
      </c>
    </row>
    <row r="855" spans="1:24" ht="18.75" customHeight="1">
      <c r="A855" s="503"/>
      <c r="B855" s="506"/>
      <c r="C855" s="216"/>
      <c r="D855" s="378" t="s">
        <v>474</v>
      </c>
      <c r="E855" s="378">
        <v>100</v>
      </c>
      <c r="F855" s="218">
        <f t="shared" si="115"/>
        <v>20</v>
      </c>
      <c r="G855" s="219">
        <f t="shared" si="116"/>
        <v>55.555555555555557</v>
      </c>
      <c r="H855" s="219">
        <f t="shared" si="117"/>
        <v>1.8518518518518517E-2</v>
      </c>
      <c r="I855" s="217"/>
      <c r="J855" s="220"/>
      <c r="K855" s="220"/>
      <c r="L855" s="221"/>
      <c r="M855" s="222">
        <f t="shared" si="118"/>
        <v>0</v>
      </c>
      <c r="N855" s="223"/>
      <c r="O855" s="224"/>
      <c r="P855" s="224"/>
      <c r="Q855" s="224"/>
      <c r="R855" s="224"/>
      <c r="S855" s="225"/>
      <c r="T855" s="226">
        <f t="shared" si="119"/>
        <v>3.7037037037037035E-2</v>
      </c>
      <c r="U855" s="227"/>
      <c r="V855" s="228" t="str">
        <f t="shared" si="120"/>
        <v>0</v>
      </c>
      <c r="W855" s="509"/>
      <c r="X855" s="229">
        <f t="shared" si="121"/>
        <v>0</v>
      </c>
    </row>
    <row r="856" spans="1:24" ht="18.75" customHeight="1">
      <c r="A856" s="503"/>
      <c r="B856" s="506"/>
      <c r="C856" s="216"/>
      <c r="D856" s="378" t="s">
        <v>475</v>
      </c>
      <c r="E856" s="378">
        <v>150</v>
      </c>
      <c r="F856" s="218">
        <f t="shared" si="115"/>
        <v>30</v>
      </c>
      <c r="G856" s="219">
        <f t="shared" si="116"/>
        <v>83.333333333333329</v>
      </c>
      <c r="H856" s="219">
        <f t="shared" si="117"/>
        <v>2.7777777777777776E-2</v>
      </c>
      <c r="I856" s="217"/>
      <c r="J856" s="220"/>
      <c r="K856" s="220"/>
      <c r="L856" s="221"/>
      <c r="M856" s="222">
        <f t="shared" si="118"/>
        <v>0</v>
      </c>
      <c r="N856" s="223"/>
      <c r="O856" s="224"/>
      <c r="P856" s="224"/>
      <c r="Q856" s="224"/>
      <c r="R856" s="224"/>
      <c r="S856" s="225"/>
      <c r="T856" s="226">
        <f t="shared" si="119"/>
        <v>5.5555555555555552E-2</v>
      </c>
      <c r="U856" s="227"/>
      <c r="V856" s="228" t="str">
        <f t="shared" si="120"/>
        <v>0</v>
      </c>
      <c r="W856" s="509"/>
      <c r="X856" s="229">
        <f t="shared" si="121"/>
        <v>0</v>
      </c>
    </row>
    <row r="857" spans="1:24" ht="18.75" customHeight="1">
      <c r="A857" s="503"/>
      <c r="B857" s="506"/>
      <c r="C857" s="216"/>
      <c r="D857" s="378" t="s">
        <v>1006</v>
      </c>
      <c r="E857" s="378">
        <v>100</v>
      </c>
      <c r="F857" s="218">
        <f t="shared" si="115"/>
        <v>20</v>
      </c>
      <c r="G857" s="219">
        <f t="shared" si="116"/>
        <v>55.555555555555557</v>
      </c>
      <c r="H857" s="219">
        <f t="shared" si="117"/>
        <v>1.8518518518518517E-2</v>
      </c>
      <c r="I857" s="217"/>
      <c r="J857" s="220"/>
      <c r="K857" s="220"/>
      <c r="L857" s="221"/>
      <c r="M857" s="222">
        <f t="shared" si="118"/>
        <v>0</v>
      </c>
      <c r="N857" s="223"/>
      <c r="O857" s="224"/>
      <c r="P857" s="224"/>
      <c r="Q857" s="224"/>
      <c r="R857" s="224"/>
      <c r="S857" s="225"/>
      <c r="T857" s="226">
        <f t="shared" si="119"/>
        <v>3.7037037037037035E-2</v>
      </c>
      <c r="U857" s="227"/>
      <c r="V857" s="228" t="str">
        <f t="shared" si="120"/>
        <v>0</v>
      </c>
      <c r="W857" s="509"/>
      <c r="X857" s="229">
        <f t="shared" si="121"/>
        <v>0</v>
      </c>
    </row>
    <row r="858" spans="1:24" ht="18.75" customHeight="1">
      <c r="A858" s="503"/>
      <c r="B858" s="506"/>
      <c r="C858" s="216"/>
      <c r="D858" s="378" t="s">
        <v>1007</v>
      </c>
      <c r="E858" s="378">
        <v>150</v>
      </c>
      <c r="F858" s="218">
        <f t="shared" si="115"/>
        <v>30</v>
      </c>
      <c r="G858" s="219">
        <f t="shared" si="116"/>
        <v>83.333333333333329</v>
      </c>
      <c r="H858" s="219">
        <f t="shared" si="117"/>
        <v>2.7777777777777776E-2</v>
      </c>
      <c r="I858" s="217"/>
      <c r="J858" s="220"/>
      <c r="K858" s="220"/>
      <c r="L858" s="221"/>
      <c r="M858" s="222">
        <f t="shared" si="118"/>
        <v>0</v>
      </c>
      <c r="N858" s="223"/>
      <c r="O858" s="224"/>
      <c r="P858" s="224"/>
      <c r="Q858" s="224"/>
      <c r="R858" s="224"/>
      <c r="S858" s="225"/>
      <c r="T858" s="226">
        <f t="shared" si="119"/>
        <v>5.5555555555555552E-2</v>
      </c>
      <c r="U858" s="227"/>
      <c r="V858" s="228" t="str">
        <f t="shared" si="120"/>
        <v>0</v>
      </c>
      <c r="W858" s="509"/>
      <c r="X858" s="229">
        <f t="shared" si="121"/>
        <v>0</v>
      </c>
    </row>
    <row r="859" spans="1:24" ht="18.75" customHeight="1">
      <c r="A859" s="503"/>
      <c r="B859" s="506"/>
      <c r="C859" s="216"/>
      <c r="D859" s="216"/>
      <c r="E859" s="217"/>
      <c r="F859" s="218">
        <f t="shared" si="115"/>
        <v>0</v>
      </c>
      <c r="G859" s="219">
        <f t="shared" si="116"/>
        <v>0</v>
      </c>
      <c r="H859" s="219">
        <f t="shared" si="117"/>
        <v>0</v>
      </c>
      <c r="I859" s="217"/>
      <c r="J859" s="220"/>
      <c r="K859" s="220"/>
      <c r="L859" s="221"/>
      <c r="M859" s="222">
        <f t="shared" si="118"/>
        <v>0</v>
      </c>
      <c r="N859" s="223"/>
      <c r="O859" s="224"/>
      <c r="P859" s="224"/>
      <c r="Q859" s="224"/>
      <c r="R859" s="224"/>
      <c r="S859" s="225"/>
      <c r="T859" s="226">
        <f t="shared" si="119"/>
        <v>0</v>
      </c>
      <c r="U859" s="227"/>
      <c r="V859" s="228" t="str">
        <f t="shared" si="120"/>
        <v>0</v>
      </c>
      <c r="W859" s="509"/>
      <c r="X859" s="229">
        <f t="shared" si="121"/>
        <v>0</v>
      </c>
    </row>
    <row r="860" spans="1:24" ht="18.75" customHeight="1">
      <c r="A860" s="504"/>
      <c r="B860" s="507"/>
      <c r="C860" s="216"/>
      <c r="D860" s="216"/>
      <c r="E860" s="217"/>
      <c r="F860" s="218">
        <f t="shared" si="115"/>
        <v>0</v>
      </c>
      <c r="G860" s="219">
        <f>E860/$G$15</f>
        <v>0</v>
      </c>
      <c r="H860" s="219">
        <f>G860/$H$15</f>
        <v>0</v>
      </c>
      <c r="I860" s="217"/>
      <c r="J860" s="220"/>
      <c r="K860" s="220"/>
      <c r="L860" s="232"/>
      <c r="M860" s="222">
        <f>L860/$M$15</f>
        <v>0</v>
      </c>
      <c r="N860" s="231"/>
      <c r="O860" s="231"/>
      <c r="P860" s="231"/>
      <c r="Q860" s="231"/>
      <c r="R860" s="231"/>
      <c r="S860" s="225"/>
      <c r="T860" s="226">
        <f>G860/$T$15</f>
        <v>0</v>
      </c>
      <c r="U860" s="227"/>
      <c r="V860" s="228" t="str">
        <f>IF(U860&lt;1,"0",IF(U860&lt;5,"2",IF(U860&gt;=5,"6")))</f>
        <v>0</v>
      </c>
      <c r="W860" s="510"/>
      <c r="X860" s="229">
        <f t="shared" si="121"/>
        <v>0</v>
      </c>
    </row>
    <row r="861" spans="1:24">
      <c r="A861" s="233"/>
      <c r="B861" s="365" t="s">
        <v>111</v>
      </c>
      <c r="C861" s="235"/>
      <c r="D861" s="236">
        <f>COUNTA(D811:D860)</f>
        <v>47</v>
      </c>
      <c r="E861" s="236">
        <f>SUM(E811:E860)</f>
        <v>11430</v>
      </c>
      <c r="F861" s="236">
        <f>SUM(F811:F860)</f>
        <v>2286</v>
      </c>
      <c r="G861" s="236">
        <f>SUM(G811:G860)</f>
        <v>6350</v>
      </c>
      <c r="H861" s="236">
        <f>MROUND(SUM(H811:H860),1)</f>
        <v>2</v>
      </c>
      <c r="I861" s="236">
        <f>COUNTA(I811:I860)</f>
        <v>3</v>
      </c>
      <c r="J861" s="236">
        <f>COUNTA(J811:J860)</f>
        <v>2</v>
      </c>
      <c r="K861" s="236">
        <f>COUNTA(K811:K860)</f>
        <v>0</v>
      </c>
      <c r="L861" s="236">
        <f>SUM(L811:L860)</f>
        <v>6350.0000000000018</v>
      </c>
      <c r="M861" s="236">
        <f>SUM(M811:M860)</f>
        <v>127.00000000000003</v>
      </c>
      <c r="N861" s="237"/>
      <c r="O861" s="238">
        <f>COUNTIF(O811:O860, "YES")</f>
        <v>0</v>
      </c>
      <c r="P861" s="237"/>
      <c r="Q861" s="237"/>
      <c r="R861" s="237"/>
      <c r="S861" s="237"/>
      <c r="T861" s="236">
        <f>SUM(T811:T860)</f>
        <v>4.2333333333333325</v>
      </c>
      <c r="U861" s="236">
        <f>SUM(U811:U860)</f>
        <v>4.2333333333333334</v>
      </c>
      <c r="V861" s="236">
        <f t="array" ref="V861">SUM(ABS(V811:V860))</f>
        <v>4</v>
      </c>
      <c r="W861" s="238" t="str">
        <f>IF(W811&lt;0.2, "0", IF(W811&lt;=2, "2", IF(W811&gt;2, ROUND(W811,0))))</f>
        <v>2</v>
      </c>
      <c r="X861" s="236">
        <f>SUM(X811:X860)</f>
        <v>2</v>
      </c>
    </row>
    <row r="862" spans="1:24" ht="18.75" customHeight="1">
      <c r="A862" s="502">
        <v>17</v>
      </c>
      <c r="B862" s="511" t="s">
        <v>1008</v>
      </c>
      <c r="C862" s="216"/>
      <c r="D862" s="216" t="s">
        <v>1009</v>
      </c>
      <c r="E862" s="217">
        <v>50</v>
      </c>
      <c r="F862" s="218">
        <f t="shared" ref="F862:F916" si="122">E862/$F$15</f>
        <v>10</v>
      </c>
      <c r="G862" s="219">
        <f t="shared" ref="G862:G915" si="123">E862/$G$15</f>
        <v>27.777777777777779</v>
      </c>
      <c r="H862" s="219">
        <f t="shared" ref="H862:H915" si="124">G862/$H$15</f>
        <v>9.2592592592592587E-3</v>
      </c>
      <c r="I862" s="217" t="s">
        <v>1010</v>
      </c>
      <c r="J862" s="217" t="s">
        <v>1010</v>
      </c>
      <c r="K862" s="220"/>
      <c r="L862" s="377">
        <f>SUM(G862:G891)</f>
        <v>1888.8888888888891</v>
      </c>
      <c r="M862" s="222">
        <f t="shared" ref="M862:M915" si="125">L862/$M$15</f>
        <v>37.777777777777786</v>
      </c>
      <c r="N862" s="223" t="s">
        <v>340</v>
      </c>
      <c r="O862" s="224" t="s">
        <v>12</v>
      </c>
      <c r="P862" s="224"/>
      <c r="Q862" s="224" t="s">
        <v>514</v>
      </c>
      <c r="R862" s="224"/>
      <c r="S862" s="225"/>
      <c r="T862" s="226">
        <f t="shared" ref="T862:T915" si="126">G862/$T$15</f>
        <v>1.8518518518518517E-2</v>
      </c>
      <c r="U862" s="227">
        <f>SUM(T862:T891)</f>
        <v>1.2592592592592593</v>
      </c>
      <c r="V862" s="228" t="str">
        <f t="shared" ref="V862:V915" si="127">IF(U862&lt;1,"0",IF(U862&lt;5,"2",IF(U862&gt;=5,"6")))</f>
        <v>2</v>
      </c>
      <c r="W862" s="508">
        <f>J917/$W$15</f>
        <v>0.66666666666666663</v>
      </c>
      <c r="X862" s="229">
        <f t="shared" ref="X862:X913" si="128">V862/2</f>
        <v>1</v>
      </c>
    </row>
    <row r="863" spans="1:24" ht="18.75" customHeight="1">
      <c r="A863" s="503"/>
      <c r="B863" s="512"/>
      <c r="C863" s="216"/>
      <c r="D863" s="216" t="s">
        <v>1011</v>
      </c>
      <c r="E863" s="217">
        <v>150</v>
      </c>
      <c r="F863" s="218">
        <f t="shared" si="122"/>
        <v>30</v>
      </c>
      <c r="G863" s="219">
        <f t="shared" si="123"/>
        <v>83.333333333333329</v>
      </c>
      <c r="H863" s="219">
        <f t="shared" si="124"/>
        <v>2.7777777777777776E-2</v>
      </c>
      <c r="I863" s="217"/>
      <c r="J863" s="220"/>
      <c r="K863" s="220"/>
      <c r="L863" s="221"/>
      <c r="M863" s="222">
        <f t="shared" si="125"/>
        <v>0</v>
      </c>
      <c r="N863" s="223"/>
      <c r="O863" s="224"/>
      <c r="P863" s="224"/>
      <c r="Q863" s="224"/>
      <c r="R863" s="224"/>
      <c r="S863" s="225"/>
      <c r="T863" s="226">
        <f t="shared" si="126"/>
        <v>5.5555555555555552E-2</v>
      </c>
      <c r="U863" s="227"/>
      <c r="V863" s="228" t="str">
        <f t="shared" si="127"/>
        <v>0</v>
      </c>
      <c r="W863" s="509"/>
      <c r="X863" s="229">
        <f t="shared" si="128"/>
        <v>0</v>
      </c>
    </row>
    <row r="864" spans="1:24" ht="18.75" customHeight="1">
      <c r="A864" s="503"/>
      <c r="B864" s="512"/>
      <c r="C864" s="216"/>
      <c r="D864" s="216" t="s">
        <v>1012</v>
      </c>
      <c r="E864" s="217">
        <v>200</v>
      </c>
      <c r="F864" s="218">
        <f t="shared" si="122"/>
        <v>40</v>
      </c>
      <c r="G864" s="219">
        <f t="shared" si="123"/>
        <v>111.11111111111111</v>
      </c>
      <c r="H864" s="219">
        <f t="shared" si="124"/>
        <v>3.7037037037037035E-2</v>
      </c>
      <c r="I864" s="217"/>
      <c r="J864" s="220"/>
      <c r="K864" s="220"/>
      <c r="L864" s="221"/>
      <c r="M864" s="222">
        <f t="shared" si="125"/>
        <v>0</v>
      </c>
      <c r="N864" s="223"/>
      <c r="O864" s="224"/>
      <c r="P864" s="224"/>
      <c r="Q864" s="224"/>
      <c r="R864" s="224"/>
      <c r="S864" s="225"/>
      <c r="T864" s="226">
        <f t="shared" si="126"/>
        <v>7.407407407407407E-2</v>
      </c>
      <c r="U864" s="227"/>
      <c r="V864" s="228" t="str">
        <f t="shared" si="127"/>
        <v>0</v>
      </c>
      <c r="W864" s="509"/>
      <c r="X864" s="229">
        <f t="shared" si="128"/>
        <v>0</v>
      </c>
    </row>
    <row r="865" spans="1:24" ht="18.75" customHeight="1">
      <c r="A865" s="503"/>
      <c r="B865" s="512"/>
      <c r="C865" s="216"/>
      <c r="D865" s="216" t="s">
        <v>1013</v>
      </c>
      <c r="E865" s="217">
        <v>70</v>
      </c>
      <c r="F865" s="218">
        <f t="shared" si="122"/>
        <v>14</v>
      </c>
      <c r="G865" s="219">
        <f t="shared" si="123"/>
        <v>38.888888888888886</v>
      </c>
      <c r="H865" s="219">
        <f t="shared" si="124"/>
        <v>1.2962962962962963E-2</v>
      </c>
      <c r="I865" s="217"/>
      <c r="J865" s="220"/>
      <c r="K865" s="220"/>
      <c r="L865" s="221"/>
      <c r="M865" s="222">
        <f t="shared" si="125"/>
        <v>0</v>
      </c>
      <c r="N865" s="223"/>
      <c r="O865" s="224"/>
      <c r="P865" s="224"/>
      <c r="Q865" s="224"/>
      <c r="R865" s="224"/>
      <c r="S865" s="225"/>
      <c r="T865" s="226">
        <f t="shared" si="126"/>
        <v>2.5925925925925925E-2</v>
      </c>
      <c r="U865" s="227"/>
      <c r="V865" s="228" t="str">
        <f t="shared" si="127"/>
        <v>0</v>
      </c>
      <c r="W865" s="509"/>
      <c r="X865" s="229">
        <f t="shared" si="128"/>
        <v>0</v>
      </c>
    </row>
    <row r="866" spans="1:24" ht="18.75" customHeight="1">
      <c r="A866" s="503"/>
      <c r="B866" s="512"/>
      <c r="C866" s="216"/>
      <c r="D866" s="216" t="s">
        <v>1014</v>
      </c>
      <c r="E866" s="217">
        <v>160</v>
      </c>
      <c r="F866" s="218">
        <f t="shared" si="122"/>
        <v>32</v>
      </c>
      <c r="G866" s="219">
        <f t="shared" si="123"/>
        <v>88.888888888888886</v>
      </c>
      <c r="H866" s="219">
        <f t="shared" si="124"/>
        <v>2.9629629629629627E-2</v>
      </c>
      <c r="I866" s="217"/>
      <c r="J866" s="220"/>
      <c r="K866" s="220"/>
      <c r="L866" s="221"/>
      <c r="M866" s="222">
        <f t="shared" si="125"/>
        <v>0</v>
      </c>
      <c r="N866" s="223"/>
      <c r="O866" s="224"/>
      <c r="P866" s="224"/>
      <c r="Q866" s="224"/>
      <c r="R866" s="224"/>
      <c r="S866" s="225"/>
      <c r="T866" s="226">
        <f t="shared" si="126"/>
        <v>5.9259259259259255E-2</v>
      </c>
      <c r="U866" s="227"/>
      <c r="V866" s="228" t="str">
        <f t="shared" si="127"/>
        <v>0</v>
      </c>
      <c r="W866" s="509"/>
      <c r="X866" s="229">
        <f t="shared" si="128"/>
        <v>0</v>
      </c>
    </row>
    <row r="867" spans="1:24" ht="18.75" customHeight="1">
      <c r="A867" s="503"/>
      <c r="B867" s="512"/>
      <c r="C867" s="216"/>
      <c r="D867" s="216" t="s">
        <v>1015</v>
      </c>
      <c r="E867" s="217">
        <v>100</v>
      </c>
      <c r="F867" s="218">
        <f t="shared" si="122"/>
        <v>20</v>
      </c>
      <c r="G867" s="219">
        <f t="shared" si="123"/>
        <v>55.555555555555557</v>
      </c>
      <c r="H867" s="219">
        <f t="shared" si="124"/>
        <v>1.8518518518518517E-2</v>
      </c>
      <c r="I867" s="217"/>
      <c r="J867" s="220"/>
      <c r="K867" s="220"/>
      <c r="L867" s="221"/>
      <c r="M867" s="222">
        <f t="shared" si="125"/>
        <v>0</v>
      </c>
      <c r="N867" s="223"/>
      <c r="O867" s="224"/>
      <c r="P867" s="224"/>
      <c r="Q867" s="224"/>
      <c r="R867" s="224"/>
      <c r="S867" s="225"/>
      <c r="T867" s="226">
        <f t="shared" si="126"/>
        <v>3.7037037037037035E-2</v>
      </c>
      <c r="U867" s="227"/>
      <c r="V867" s="228" t="str">
        <f t="shared" si="127"/>
        <v>0</v>
      </c>
      <c r="W867" s="509"/>
      <c r="X867" s="229">
        <f t="shared" si="128"/>
        <v>0</v>
      </c>
    </row>
    <row r="868" spans="1:24" ht="18.75" customHeight="1">
      <c r="A868" s="503"/>
      <c r="B868" s="512"/>
      <c r="C868" s="216"/>
      <c r="D868" s="216" t="s">
        <v>1016</v>
      </c>
      <c r="E868" s="217">
        <v>40</v>
      </c>
      <c r="F868" s="218">
        <f t="shared" si="122"/>
        <v>8</v>
      </c>
      <c r="G868" s="219">
        <f t="shared" si="123"/>
        <v>22.222222222222221</v>
      </c>
      <c r="H868" s="219">
        <f t="shared" si="124"/>
        <v>7.4074074074074068E-3</v>
      </c>
      <c r="I868" s="217"/>
      <c r="J868" s="220"/>
      <c r="K868" s="220"/>
      <c r="L868" s="221"/>
      <c r="M868" s="222">
        <f t="shared" si="125"/>
        <v>0</v>
      </c>
      <c r="N868" s="223"/>
      <c r="O868" s="224"/>
      <c r="P868" s="224"/>
      <c r="Q868" s="224"/>
      <c r="R868" s="224"/>
      <c r="S868" s="225"/>
      <c r="T868" s="226">
        <f t="shared" si="126"/>
        <v>1.4814814814814814E-2</v>
      </c>
      <c r="U868" s="227"/>
      <c r="V868" s="228" t="str">
        <f t="shared" si="127"/>
        <v>0</v>
      </c>
      <c r="W868" s="509"/>
      <c r="X868" s="229">
        <f t="shared" si="128"/>
        <v>0</v>
      </c>
    </row>
    <row r="869" spans="1:24" ht="18.75" customHeight="1">
      <c r="A869" s="503"/>
      <c r="B869" s="512"/>
      <c r="C869" s="216"/>
      <c r="D869" s="216" t="s">
        <v>1017</v>
      </c>
      <c r="E869" s="217">
        <v>100</v>
      </c>
      <c r="F869" s="218">
        <f t="shared" si="122"/>
        <v>20</v>
      </c>
      <c r="G869" s="219">
        <f t="shared" si="123"/>
        <v>55.555555555555557</v>
      </c>
      <c r="H869" s="219">
        <f t="shared" si="124"/>
        <v>1.8518518518518517E-2</v>
      </c>
      <c r="I869" s="217"/>
      <c r="J869" s="220"/>
      <c r="K869" s="220"/>
      <c r="L869" s="221"/>
      <c r="M869" s="222">
        <f t="shared" si="125"/>
        <v>0</v>
      </c>
      <c r="N869" s="223"/>
      <c r="O869" s="224"/>
      <c r="P869" s="224"/>
      <c r="Q869" s="224"/>
      <c r="R869" s="224"/>
      <c r="S869" s="225"/>
      <c r="T869" s="226">
        <f t="shared" si="126"/>
        <v>3.7037037037037035E-2</v>
      </c>
      <c r="U869" s="227"/>
      <c r="V869" s="228" t="str">
        <f t="shared" si="127"/>
        <v>0</v>
      </c>
      <c r="W869" s="509"/>
      <c r="X869" s="229">
        <f t="shared" si="128"/>
        <v>0</v>
      </c>
    </row>
    <row r="870" spans="1:24" ht="18.75" customHeight="1">
      <c r="A870" s="503"/>
      <c r="B870" s="512"/>
      <c r="C870" s="216"/>
      <c r="D870" s="216" t="s">
        <v>1018</v>
      </c>
      <c r="E870" s="217">
        <v>50</v>
      </c>
      <c r="F870" s="218">
        <f t="shared" si="122"/>
        <v>10</v>
      </c>
      <c r="G870" s="219">
        <f t="shared" si="123"/>
        <v>27.777777777777779</v>
      </c>
      <c r="H870" s="219">
        <f t="shared" si="124"/>
        <v>9.2592592592592587E-3</v>
      </c>
      <c r="I870" s="217"/>
      <c r="J870" s="220"/>
      <c r="K870" s="220"/>
      <c r="L870" s="221"/>
      <c r="M870" s="222">
        <f t="shared" si="125"/>
        <v>0</v>
      </c>
      <c r="N870" s="223"/>
      <c r="O870" s="224"/>
      <c r="P870" s="224"/>
      <c r="Q870" s="224"/>
      <c r="R870" s="224"/>
      <c r="S870" s="225"/>
      <c r="T870" s="226">
        <f t="shared" si="126"/>
        <v>1.8518518518518517E-2</v>
      </c>
      <c r="U870" s="227"/>
      <c r="V870" s="228" t="str">
        <f t="shared" si="127"/>
        <v>0</v>
      </c>
      <c r="W870" s="509"/>
      <c r="X870" s="229">
        <f t="shared" si="128"/>
        <v>0</v>
      </c>
    </row>
    <row r="871" spans="1:24" ht="18.75" customHeight="1">
      <c r="A871" s="503"/>
      <c r="B871" s="512"/>
      <c r="C871" s="216"/>
      <c r="D871" s="216" t="s">
        <v>1019</v>
      </c>
      <c r="E871" s="217">
        <v>100</v>
      </c>
      <c r="F871" s="218">
        <f t="shared" si="122"/>
        <v>20</v>
      </c>
      <c r="G871" s="219">
        <f t="shared" si="123"/>
        <v>55.555555555555557</v>
      </c>
      <c r="H871" s="219">
        <f t="shared" si="124"/>
        <v>1.8518518518518517E-2</v>
      </c>
      <c r="I871" s="217"/>
      <c r="J871" s="220"/>
      <c r="K871" s="220"/>
      <c r="L871" s="221"/>
      <c r="M871" s="222">
        <f t="shared" si="125"/>
        <v>0</v>
      </c>
      <c r="N871" s="223"/>
      <c r="O871" s="224"/>
      <c r="P871" s="224"/>
      <c r="Q871" s="224"/>
      <c r="R871" s="224"/>
      <c r="S871" s="225"/>
      <c r="T871" s="226">
        <f t="shared" si="126"/>
        <v>3.7037037037037035E-2</v>
      </c>
      <c r="U871" s="227"/>
      <c r="V871" s="228" t="str">
        <f t="shared" si="127"/>
        <v>0</v>
      </c>
      <c r="W871" s="509"/>
      <c r="X871" s="229">
        <f t="shared" si="128"/>
        <v>0</v>
      </c>
    </row>
    <row r="872" spans="1:24" ht="18.75" customHeight="1">
      <c r="A872" s="503"/>
      <c r="B872" s="512"/>
      <c r="C872" s="216"/>
      <c r="D872" s="216" t="s">
        <v>1020</v>
      </c>
      <c r="E872" s="217">
        <v>50</v>
      </c>
      <c r="F872" s="218">
        <f t="shared" si="122"/>
        <v>10</v>
      </c>
      <c r="G872" s="219">
        <f t="shared" si="123"/>
        <v>27.777777777777779</v>
      </c>
      <c r="H872" s="219">
        <f t="shared" si="124"/>
        <v>9.2592592592592587E-3</v>
      </c>
      <c r="I872" s="217"/>
      <c r="J872" s="220"/>
      <c r="K872" s="220"/>
      <c r="L872" s="221"/>
      <c r="M872" s="222">
        <f t="shared" si="125"/>
        <v>0</v>
      </c>
      <c r="N872" s="223"/>
      <c r="O872" s="224"/>
      <c r="P872" s="224"/>
      <c r="Q872" s="224"/>
      <c r="R872" s="224"/>
      <c r="S872" s="225"/>
      <c r="T872" s="226">
        <f t="shared" si="126"/>
        <v>1.8518518518518517E-2</v>
      </c>
      <c r="U872" s="227"/>
      <c r="V872" s="228" t="str">
        <f t="shared" si="127"/>
        <v>0</v>
      </c>
      <c r="W872" s="509"/>
      <c r="X872" s="229">
        <f t="shared" si="128"/>
        <v>0</v>
      </c>
    </row>
    <row r="873" spans="1:24" ht="18.75" customHeight="1">
      <c r="A873" s="503"/>
      <c r="B873" s="512"/>
      <c r="C873" s="216"/>
      <c r="D873" s="216" t="s">
        <v>1021</v>
      </c>
      <c r="E873" s="217">
        <v>160</v>
      </c>
      <c r="F873" s="218">
        <f t="shared" si="122"/>
        <v>32</v>
      </c>
      <c r="G873" s="219">
        <f t="shared" si="123"/>
        <v>88.888888888888886</v>
      </c>
      <c r="H873" s="219">
        <f t="shared" si="124"/>
        <v>2.9629629629629627E-2</v>
      </c>
      <c r="I873" s="217"/>
      <c r="J873" s="220"/>
      <c r="K873" s="220"/>
      <c r="L873" s="221"/>
      <c r="M873" s="222">
        <f t="shared" si="125"/>
        <v>0</v>
      </c>
      <c r="N873" s="223"/>
      <c r="O873" s="224"/>
      <c r="P873" s="224"/>
      <c r="Q873" s="224"/>
      <c r="R873" s="224"/>
      <c r="S873" s="225"/>
      <c r="T873" s="226">
        <f t="shared" si="126"/>
        <v>5.9259259259259255E-2</v>
      </c>
      <c r="U873" s="227"/>
      <c r="V873" s="228" t="str">
        <f t="shared" si="127"/>
        <v>0</v>
      </c>
      <c r="W873" s="509"/>
      <c r="X873" s="229">
        <f t="shared" si="128"/>
        <v>0</v>
      </c>
    </row>
    <row r="874" spans="1:24" ht="18.75" customHeight="1">
      <c r="A874" s="503"/>
      <c r="B874" s="512"/>
      <c r="C874" s="216"/>
      <c r="D874" s="216" t="s">
        <v>1022</v>
      </c>
      <c r="E874" s="217">
        <v>100</v>
      </c>
      <c r="F874" s="218">
        <f t="shared" si="122"/>
        <v>20</v>
      </c>
      <c r="G874" s="219">
        <f t="shared" si="123"/>
        <v>55.555555555555557</v>
      </c>
      <c r="H874" s="219">
        <f t="shared" si="124"/>
        <v>1.8518518518518517E-2</v>
      </c>
      <c r="I874" s="217"/>
      <c r="J874" s="220"/>
      <c r="K874" s="220"/>
      <c r="L874" s="221"/>
      <c r="M874" s="222">
        <f t="shared" si="125"/>
        <v>0</v>
      </c>
      <c r="N874" s="223"/>
      <c r="O874" s="224"/>
      <c r="P874" s="224"/>
      <c r="Q874" s="224"/>
      <c r="R874" s="224"/>
      <c r="S874" s="225"/>
      <c r="T874" s="226">
        <f t="shared" si="126"/>
        <v>3.7037037037037035E-2</v>
      </c>
      <c r="U874" s="227"/>
      <c r="V874" s="228" t="str">
        <f t="shared" si="127"/>
        <v>0</v>
      </c>
      <c r="W874" s="509"/>
      <c r="X874" s="229">
        <f t="shared" si="128"/>
        <v>0</v>
      </c>
    </row>
    <row r="875" spans="1:24" ht="18.75" customHeight="1">
      <c r="A875" s="503"/>
      <c r="B875" s="512"/>
      <c r="C875" s="216"/>
      <c r="D875" s="216" t="s">
        <v>1023</v>
      </c>
      <c r="E875" s="217">
        <v>200</v>
      </c>
      <c r="F875" s="218">
        <f t="shared" si="122"/>
        <v>40</v>
      </c>
      <c r="G875" s="219">
        <f t="shared" si="123"/>
        <v>111.11111111111111</v>
      </c>
      <c r="H875" s="219">
        <f t="shared" si="124"/>
        <v>3.7037037037037035E-2</v>
      </c>
      <c r="I875" s="217"/>
      <c r="J875" s="220"/>
      <c r="K875" s="220"/>
      <c r="L875" s="221"/>
      <c r="M875" s="222">
        <f t="shared" si="125"/>
        <v>0</v>
      </c>
      <c r="N875" s="223"/>
      <c r="O875" s="224"/>
      <c r="P875" s="224"/>
      <c r="Q875" s="224"/>
      <c r="R875" s="224"/>
      <c r="S875" s="225"/>
      <c r="T875" s="226">
        <f t="shared" si="126"/>
        <v>7.407407407407407E-2</v>
      </c>
      <c r="U875" s="227"/>
      <c r="V875" s="228" t="str">
        <f t="shared" si="127"/>
        <v>0</v>
      </c>
      <c r="W875" s="509"/>
      <c r="X875" s="229">
        <f t="shared" si="128"/>
        <v>0</v>
      </c>
    </row>
    <row r="876" spans="1:24" ht="18.75" customHeight="1">
      <c r="A876" s="503"/>
      <c r="B876" s="512"/>
      <c r="C876" s="216"/>
      <c r="D876" s="216" t="s">
        <v>1024</v>
      </c>
      <c r="E876" s="217">
        <v>150</v>
      </c>
      <c r="F876" s="218">
        <f t="shared" si="122"/>
        <v>30</v>
      </c>
      <c r="G876" s="219">
        <f t="shared" si="123"/>
        <v>83.333333333333329</v>
      </c>
      <c r="H876" s="219">
        <f t="shared" si="124"/>
        <v>2.7777777777777776E-2</v>
      </c>
      <c r="I876" s="217"/>
      <c r="J876" s="220"/>
      <c r="K876" s="220"/>
      <c r="L876" s="221"/>
      <c r="M876" s="222">
        <f t="shared" si="125"/>
        <v>0</v>
      </c>
      <c r="N876" s="223"/>
      <c r="O876" s="224"/>
      <c r="P876" s="224"/>
      <c r="Q876" s="224"/>
      <c r="R876" s="224"/>
      <c r="S876" s="225"/>
      <c r="T876" s="226">
        <f t="shared" si="126"/>
        <v>5.5555555555555552E-2</v>
      </c>
      <c r="U876" s="227"/>
      <c r="V876" s="228" t="str">
        <f t="shared" si="127"/>
        <v>0</v>
      </c>
      <c r="W876" s="509"/>
      <c r="X876" s="229">
        <f t="shared" si="128"/>
        <v>0</v>
      </c>
    </row>
    <row r="877" spans="1:24" ht="18.75" customHeight="1">
      <c r="A877" s="503"/>
      <c r="B877" s="512"/>
      <c r="C877" s="216"/>
      <c r="D877" s="216" t="s">
        <v>1025</v>
      </c>
      <c r="E877" s="217">
        <v>100</v>
      </c>
      <c r="F877" s="218">
        <f t="shared" si="122"/>
        <v>20</v>
      </c>
      <c r="G877" s="219">
        <f t="shared" si="123"/>
        <v>55.555555555555557</v>
      </c>
      <c r="H877" s="219">
        <f t="shared" si="124"/>
        <v>1.8518518518518517E-2</v>
      </c>
      <c r="I877" s="217"/>
      <c r="J877" s="220"/>
      <c r="K877" s="220"/>
      <c r="L877" s="221"/>
      <c r="M877" s="222">
        <f t="shared" si="125"/>
        <v>0</v>
      </c>
      <c r="N877" s="223"/>
      <c r="O877" s="224"/>
      <c r="P877" s="224"/>
      <c r="Q877" s="224"/>
      <c r="R877" s="224"/>
      <c r="S877" s="225"/>
      <c r="T877" s="226">
        <f t="shared" si="126"/>
        <v>3.7037037037037035E-2</v>
      </c>
      <c r="U877" s="227"/>
      <c r="V877" s="228" t="str">
        <f t="shared" si="127"/>
        <v>0</v>
      </c>
      <c r="W877" s="509"/>
      <c r="X877" s="229">
        <f t="shared" si="128"/>
        <v>0</v>
      </c>
    </row>
    <row r="878" spans="1:24" ht="18.75" customHeight="1">
      <c r="A878" s="503"/>
      <c r="B878" s="512"/>
      <c r="C878" s="216"/>
      <c r="D878" s="216" t="s">
        <v>1026</v>
      </c>
      <c r="E878" s="217">
        <v>70</v>
      </c>
      <c r="F878" s="218">
        <f t="shared" si="122"/>
        <v>14</v>
      </c>
      <c r="G878" s="219">
        <f t="shared" si="123"/>
        <v>38.888888888888886</v>
      </c>
      <c r="H878" s="219">
        <f t="shared" si="124"/>
        <v>1.2962962962962963E-2</v>
      </c>
      <c r="I878" s="217"/>
      <c r="J878" s="220"/>
      <c r="K878" s="220"/>
      <c r="L878" s="221"/>
      <c r="M878" s="222">
        <f t="shared" si="125"/>
        <v>0</v>
      </c>
      <c r="N878" s="223"/>
      <c r="O878" s="224"/>
      <c r="P878" s="224"/>
      <c r="Q878" s="224"/>
      <c r="R878" s="224"/>
      <c r="S878" s="225"/>
      <c r="T878" s="226">
        <f t="shared" si="126"/>
        <v>2.5925925925925925E-2</v>
      </c>
      <c r="U878" s="227"/>
      <c r="V878" s="228" t="str">
        <f t="shared" si="127"/>
        <v>0</v>
      </c>
      <c r="W878" s="509"/>
      <c r="X878" s="229">
        <f t="shared" si="128"/>
        <v>0</v>
      </c>
    </row>
    <row r="879" spans="1:24" ht="18.75" customHeight="1">
      <c r="A879" s="503"/>
      <c r="B879" s="512"/>
      <c r="C879" s="216"/>
      <c r="D879" s="216" t="s">
        <v>1027</v>
      </c>
      <c r="E879" s="217">
        <v>40</v>
      </c>
      <c r="F879" s="218">
        <f t="shared" si="122"/>
        <v>8</v>
      </c>
      <c r="G879" s="219">
        <f t="shared" si="123"/>
        <v>22.222222222222221</v>
      </c>
      <c r="H879" s="219">
        <f t="shared" si="124"/>
        <v>7.4074074074074068E-3</v>
      </c>
      <c r="I879" s="217"/>
      <c r="J879" s="220"/>
      <c r="K879" s="220"/>
      <c r="L879" s="221"/>
      <c r="M879" s="222">
        <f t="shared" si="125"/>
        <v>0</v>
      </c>
      <c r="N879" s="223"/>
      <c r="O879" s="224"/>
      <c r="P879" s="224"/>
      <c r="Q879" s="224"/>
      <c r="R879" s="224"/>
      <c r="S879" s="225"/>
      <c r="T879" s="226">
        <f t="shared" si="126"/>
        <v>1.4814814814814814E-2</v>
      </c>
      <c r="U879" s="227"/>
      <c r="V879" s="228" t="str">
        <f t="shared" si="127"/>
        <v>0</v>
      </c>
      <c r="W879" s="509"/>
      <c r="X879" s="229">
        <f t="shared" si="128"/>
        <v>0</v>
      </c>
    </row>
    <row r="880" spans="1:24" ht="18.75" customHeight="1">
      <c r="A880" s="503"/>
      <c r="B880" s="512"/>
      <c r="C880" s="216"/>
      <c r="D880" s="216" t="s">
        <v>1028</v>
      </c>
      <c r="E880" s="217">
        <v>70</v>
      </c>
      <c r="F880" s="218">
        <f t="shared" si="122"/>
        <v>14</v>
      </c>
      <c r="G880" s="219">
        <f t="shared" si="123"/>
        <v>38.888888888888886</v>
      </c>
      <c r="H880" s="219">
        <f t="shared" si="124"/>
        <v>1.2962962962962963E-2</v>
      </c>
      <c r="I880" s="217"/>
      <c r="J880" s="220"/>
      <c r="K880" s="220"/>
      <c r="L880" s="221"/>
      <c r="M880" s="222">
        <f t="shared" si="125"/>
        <v>0</v>
      </c>
      <c r="N880" s="223"/>
      <c r="O880" s="224"/>
      <c r="P880" s="224"/>
      <c r="Q880" s="224"/>
      <c r="R880" s="224"/>
      <c r="S880" s="225"/>
      <c r="T880" s="226">
        <f t="shared" si="126"/>
        <v>2.5925925925925925E-2</v>
      </c>
      <c r="U880" s="227"/>
      <c r="V880" s="228" t="str">
        <f t="shared" si="127"/>
        <v>0</v>
      </c>
      <c r="W880" s="509"/>
      <c r="X880" s="229">
        <f t="shared" si="128"/>
        <v>0</v>
      </c>
    </row>
    <row r="881" spans="1:24" ht="18.75" customHeight="1">
      <c r="A881" s="503"/>
      <c r="B881" s="512"/>
      <c r="C881" s="216"/>
      <c r="D881" s="216" t="s">
        <v>968</v>
      </c>
      <c r="E881" s="217">
        <v>69</v>
      </c>
      <c r="F881" s="218">
        <f t="shared" si="122"/>
        <v>13.8</v>
      </c>
      <c r="G881" s="219">
        <f t="shared" si="123"/>
        <v>38.333333333333336</v>
      </c>
      <c r="H881" s="219">
        <f t="shared" si="124"/>
        <v>1.2777777777777779E-2</v>
      </c>
      <c r="I881" s="217"/>
      <c r="J881" s="220"/>
      <c r="K881" s="220"/>
      <c r="L881" s="221"/>
      <c r="M881" s="222">
        <f t="shared" si="125"/>
        <v>0</v>
      </c>
      <c r="N881" s="223"/>
      <c r="O881" s="224"/>
      <c r="P881" s="224"/>
      <c r="Q881" s="224"/>
      <c r="R881" s="224"/>
      <c r="S881" s="225"/>
      <c r="T881" s="226">
        <f t="shared" si="126"/>
        <v>2.5555555555555557E-2</v>
      </c>
      <c r="U881" s="227"/>
      <c r="V881" s="228" t="str">
        <f t="shared" si="127"/>
        <v>0</v>
      </c>
      <c r="W881" s="509"/>
      <c r="X881" s="229">
        <f t="shared" si="128"/>
        <v>0</v>
      </c>
    </row>
    <row r="882" spans="1:24" ht="18.75" customHeight="1">
      <c r="A882" s="503"/>
      <c r="B882" s="512"/>
      <c r="C882" s="216"/>
      <c r="D882" s="216" t="s">
        <v>1029</v>
      </c>
      <c r="E882" s="217">
        <v>200</v>
      </c>
      <c r="F882" s="218">
        <f t="shared" si="122"/>
        <v>40</v>
      </c>
      <c r="G882" s="219">
        <f t="shared" si="123"/>
        <v>111.11111111111111</v>
      </c>
      <c r="H882" s="219">
        <f t="shared" si="124"/>
        <v>3.7037037037037035E-2</v>
      </c>
      <c r="I882" s="217"/>
      <c r="J882" s="220"/>
      <c r="K882" s="220"/>
      <c r="L882" s="221"/>
      <c r="M882" s="222">
        <f t="shared" si="125"/>
        <v>0</v>
      </c>
      <c r="N882" s="223"/>
      <c r="O882" s="224"/>
      <c r="P882" s="224"/>
      <c r="Q882" s="224"/>
      <c r="R882" s="224"/>
      <c r="S882" s="225"/>
      <c r="T882" s="226">
        <f t="shared" si="126"/>
        <v>7.407407407407407E-2</v>
      </c>
      <c r="U882" s="227"/>
      <c r="V882" s="228" t="str">
        <f t="shared" si="127"/>
        <v>0</v>
      </c>
      <c r="W882" s="509"/>
      <c r="X882" s="229">
        <f t="shared" si="128"/>
        <v>0</v>
      </c>
    </row>
    <row r="883" spans="1:24" ht="18.75" customHeight="1">
      <c r="A883" s="503"/>
      <c r="B883" s="512"/>
      <c r="C883" s="216"/>
      <c r="D883" s="216" t="s">
        <v>1030</v>
      </c>
      <c r="E883" s="217">
        <v>250</v>
      </c>
      <c r="F883" s="218">
        <f t="shared" si="122"/>
        <v>50</v>
      </c>
      <c r="G883" s="219">
        <f t="shared" si="123"/>
        <v>138.88888888888889</v>
      </c>
      <c r="H883" s="219">
        <f t="shared" si="124"/>
        <v>4.6296296296296294E-2</v>
      </c>
      <c r="I883" s="217"/>
      <c r="J883" s="220"/>
      <c r="K883" s="220"/>
      <c r="L883" s="221"/>
      <c r="M883" s="222">
        <f t="shared" si="125"/>
        <v>0</v>
      </c>
      <c r="N883" s="223"/>
      <c r="O883" s="224"/>
      <c r="P883" s="224"/>
      <c r="Q883" s="224"/>
      <c r="R883" s="224"/>
      <c r="S883" s="225"/>
      <c r="T883" s="226">
        <f t="shared" si="126"/>
        <v>9.2592592592592587E-2</v>
      </c>
      <c r="U883" s="227"/>
      <c r="V883" s="228" t="str">
        <f t="shared" si="127"/>
        <v>0</v>
      </c>
      <c r="W883" s="509"/>
      <c r="X883" s="229">
        <f t="shared" si="128"/>
        <v>0</v>
      </c>
    </row>
    <row r="884" spans="1:24" ht="18.75" customHeight="1">
      <c r="A884" s="503"/>
      <c r="B884" s="512"/>
      <c r="C884" s="216"/>
      <c r="D884" s="216" t="s">
        <v>1031</v>
      </c>
      <c r="E884" s="217">
        <v>100</v>
      </c>
      <c r="F884" s="218">
        <f t="shared" si="122"/>
        <v>20</v>
      </c>
      <c r="G884" s="219">
        <f t="shared" si="123"/>
        <v>55.555555555555557</v>
      </c>
      <c r="H884" s="219">
        <f t="shared" si="124"/>
        <v>1.8518518518518517E-2</v>
      </c>
      <c r="I884" s="217"/>
      <c r="J884" s="220"/>
      <c r="K884" s="220"/>
      <c r="L884" s="221"/>
      <c r="M884" s="222">
        <f t="shared" si="125"/>
        <v>0</v>
      </c>
      <c r="N884" s="223"/>
      <c r="O884" s="224"/>
      <c r="P884" s="224"/>
      <c r="Q884" s="224"/>
      <c r="R884" s="224"/>
      <c r="S884" s="225"/>
      <c r="T884" s="226">
        <f t="shared" si="126"/>
        <v>3.7037037037037035E-2</v>
      </c>
      <c r="U884" s="227"/>
      <c r="V884" s="228" t="str">
        <f t="shared" si="127"/>
        <v>0</v>
      </c>
      <c r="W884" s="509"/>
      <c r="X884" s="229">
        <f t="shared" si="128"/>
        <v>0</v>
      </c>
    </row>
    <row r="885" spans="1:24" ht="18.75" customHeight="1">
      <c r="A885" s="503"/>
      <c r="B885" s="512"/>
      <c r="C885" s="216"/>
      <c r="D885" s="216" t="s">
        <v>1032</v>
      </c>
      <c r="E885" s="217">
        <v>231</v>
      </c>
      <c r="F885" s="218">
        <f t="shared" si="122"/>
        <v>46.2</v>
      </c>
      <c r="G885" s="219">
        <f t="shared" si="123"/>
        <v>128.33333333333334</v>
      </c>
      <c r="H885" s="219">
        <f t="shared" si="124"/>
        <v>4.2777777777777783E-2</v>
      </c>
      <c r="I885" s="217"/>
      <c r="J885" s="220"/>
      <c r="K885" s="220"/>
      <c r="L885" s="221"/>
      <c r="M885" s="222">
        <f t="shared" si="125"/>
        <v>0</v>
      </c>
      <c r="N885" s="223"/>
      <c r="O885" s="224"/>
      <c r="P885" s="224"/>
      <c r="Q885" s="224"/>
      <c r="R885" s="224"/>
      <c r="S885" s="225"/>
      <c r="T885" s="226">
        <f t="shared" si="126"/>
        <v>8.5555555555555565E-2</v>
      </c>
      <c r="U885" s="227"/>
      <c r="V885" s="228" t="str">
        <f t="shared" si="127"/>
        <v>0</v>
      </c>
      <c r="W885" s="509"/>
      <c r="X885" s="229">
        <f t="shared" si="128"/>
        <v>0</v>
      </c>
    </row>
    <row r="886" spans="1:24" ht="18.75" customHeight="1">
      <c r="A886" s="503"/>
      <c r="B886" s="512"/>
      <c r="C886" s="216"/>
      <c r="D886" s="216" t="s">
        <v>456</v>
      </c>
      <c r="E886" s="217">
        <v>50</v>
      </c>
      <c r="F886" s="218">
        <f t="shared" si="122"/>
        <v>10</v>
      </c>
      <c r="G886" s="219">
        <f t="shared" si="123"/>
        <v>27.777777777777779</v>
      </c>
      <c r="H886" s="219">
        <f t="shared" si="124"/>
        <v>9.2592592592592587E-3</v>
      </c>
      <c r="I886" s="217"/>
      <c r="J886" s="220"/>
      <c r="K886" s="220"/>
      <c r="L886" s="221"/>
      <c r="M886" s="222">
        <f t="shared" si="125"/>
        <v>0</v>
      </c>
      <c r="N886" s="223"/>
      <c r="O886" s="224"/>
      <c r="P886" s="224"/>
      <c r="Q886" s="224"/>
      <c r="R886" s="224"/>
      <c r="S886" s="225"/>
      <c r="T886" s="226">
        <f t="shared" si="126"/>
        <v>1.8518518518518517E-2</v>
      </c>
      <c r="U886" s="227"/>
      <c r="V886" s="228" t="str">
        <f t="shared" si="127"/>
        <v>0</v>
      </c>
      <c r="W886" s="509"/>
      <c r="X886" s="229">
        <f t="shared" si="128"/>
        <v>0</v>
      </c>
    </row>
    <row r="887" spans="1:24" ht="18.75" customHeight="1">
      <c r="A887" s="503"/>
      <c r="B887" s="512"/>
      <c r="C887" s="216"/>
      <c r="D887" s="216" t="s">
        <v>1033</v>
      </c>
      <c r="E887" s="217">
        <v>150</v>
      </c>
      <c r="F887" s="218">
        <f t="shared" si="122"/>
        <v>30</v>
      </c>
      <c r="G887" s="219">
        <f t="shared" si="123"/>
        <v>83.333333333333329</v>
      </c>
      <c r="H887" s="219">
        <f t="shared" si="124"/>
        <v>2.7777777777777776E-2</v>
      </c>
      <c r="I887" s="217"/>
      <c r="J887" s="220"/>
      <c r="K887" s="220"/>
      <c r="L887" s="221"/>
      <c r="M887" s="222">
        <f t="shared" si="125"/>
        <v>0</v>
      </c>
      <c r="N887" s="223"/>
      <c r="O887" s="224"/>
      <c r="P887" s="224"/>
      <c r="Q887" s="224"/>
      <c r="R887" s="224"/>
      <c r="S887" s="225"/>
      <c r="T887" s="226">
        <f t="shared" si="126"/>
        <v>5.5555555555555552E-2</v>
      </c>
      <c r="U887" s="227"/>
      <c r="V887" s="228" t="str">
        <f t="shared" si="127"/>
        <v>0</v>
      </c>
      <c r="W887" s="509"/>
      <c r="X887" s="229">
        <f t="shared" si="128"/>
        <v>0</v>
      </c>
    </row>
    <row r="888" spans="1:24" ht="18.75" customHeight="1">
      <c r="A888" s="503"/>
      <c r="B888" s="512"/>
      <c r="C888" s="216"/>
      <c r="D888" s="216" t="s">
        <v>1034</v>
      </c>
      <c r="E888" s="217">
        <v>100</v>
      </c>
      <c r="F888" s="218">
        <f t="shared" si="122"/>
        <v>20</v>
      </c>
      <c r="G888" s="219">
        <f t="shared" si="123"/>
        <v>55.555555555555557</v>
      </c>
      <c r="H888" s="219">
        <f t="shared" si="124"/>
        <v>1.8518518518518517E-2</v>
      </c>
      <c r="I888" s="217"/>
      <c r="J888" s="220"/>
      <c r="K888" s="220"/>
      <c r="L888" s="221"/>
      <c r="M888" s="222">
        <f t="shared" si="125"/>
        <v>0</v>
      </c>
      <c r="N888" s="223"/>
      <c r="O888" s="224"/>
      <c r="P888" s="224"/>
      <c r="Q888" s="224"/>
      <c r="R888" s="224"/>
      <c r="S888" s="225"/>
      <c r="T888" s="226">
        <f t="shared" si="126"/>
        <v>3.7037037037037035E-2</v>
      </c>
      <c r="U888" s="227"/>
      <c r="V888" s="228" t="str">
        <f t="shared" si="127"/>
        <v>0</v>
      </c>
      <c r="W888" s="509"/>
      <c r="X888" s="229">
        <f t="shared" si="128"/>
        <v>0</v>
      </c>
    </row>
    <row r="889" spans="1:24" ht="18.75" customHeight="1">
      <c r="A889" s="503"/>
      <c r="B889" s="512"/>
      <c r="C889" s="216"/>
      <c r="D889" s="216" t="s">
        <v>1035</v>
      </c>
      <c r="E889" s="217">
        <v>100</v>
      </c>
      <c r="F889" s="218">
        <f t="shared" si="122"/>
        <v>20</v>
      </c>
      <c r="G889" s="219">
        <f t="shared" si="123"/>
        <v>55.555555555555557</v>
      </c>
      <c r="H889" s="219">
        <f t="shared" si="124"/>
        <v>1.8518518518518517E-2</v>
      </c>
      <c r="I889" s="217"/>
      <c r="J889" s="220"/>
      <c r="K889" s="220"/>
      <c r="L889" s="221"/>
      <c r="M889" s="222">
        <f t="shared" si="125"/>
        <v>0</v>
      </c>
      <c r="N889" s="223"/>
      <c r="O889" s="224"/>
      <c r="P889" s="224"/>
      <c r="Q889" s="224"/>
      <c r="R889" s="224"/>
      <c r="S889" s="225"/>
      <c r="T889" s="226">
        <f t="shared" si="126"/>
        <v>3.7037037037037035E-2</v>
      </c>
      <c r="U889" s="227"/>
      <c r="V889" s="228" t="str">
        <f t="shared" si="127"/>
        <v>0</v>
      </c>
      <c r="W889" s="509"/>
      <c r="X889" s="229">
        <f t="shared" si="128"/>
        <v>0</v>
      </c>
    </row>
    <row r="890" spans="1:24" ht="18.75" customHeight="1">
      <c r="A890" s="503"/>
      <c r="B890" s="512"/>
      <c r="C890" s="216"/>
      <c r="D890" s="216" t="s">
        <v>1036</v>
      </c>
      <c r="E890" s="217">
        <v>70</v>
      </c>
      <c r="F890" s="218">
        <f t="shared" si="122"/>
        <v>14</v>
      </c>
      <c r="G890" s="219">
        <f t="shared" si="123"/>
        <v>38.888888888888886</v>
      </c>
      <c r="H890" s="219">
        <f t="shared" si="124"/>
        <v>1.2962962962962963E-2</v>
      </c>
      <c r="I890" s="217"/>
      <c r="J890" s="220"/>
      <c r="K890" s="220"/>
      <c r="L890" s="221"/>
      <c r="M890" s="222">
        <f t="shared" si="125"/>
        <v>0</v>
      </c>
      <c r="N890" s="223"/>
      <c r="O890" s="224"/>
      <c r="P890" s="224"/>
      <c r="Q890" s="224"/>
      <c r="R890" s="224"/>
      <c r="S890" s="225"/>
      <c r="T890" s="226">
        <f t="shared" si="126"/>
        <v>2.5925925925925925E-2</v>
      </c>
      <c r="U890" s="227"/>
      <c r="V890" s="228" t="str">
        <f t="shared" si="127"/>
        <v>0</v>
      </c>
      <c r="W890" s="509"/>
      <c r="X890" s="229">
        <f t="shared" si="128"/>
        <v>0</v>
      </c>
    </row>
    <row r="891" spans="1:24" ht="18.75" customHeight="1">
      <c r="A891" s="503"/>
      <c r="B891" s="512"/>
      <c r="C891" s="216"/>
      <c r="D891" s="216" t="s">
        <v>1037</v>
      </c>
      <c r="E891" s="217">
        <v>120</v>
      </c>
      <c r="F891" s="218">
        <f t="shared" si="122"/>
        <v>24</v>
      </c>
      <c r="G891" s="219">
        <f t="shared" si="123"/>
        <v>66.666666666666671</v>
      </c>
      <c r="H891" s="219">
        <f t="shared" si="124"/>
        <v>2.2222222222222223E-2</v>
      </c>
      <c r="I891" s="217"/>
      <c r="J891" s="220"/>
      <c r="K891" s="220"/>
      <c r="L891" s="221"/>
      <c r="M891" s="222">
        <f t="shared" si="125"/>
        <v>0</v>
      </c>
      <c r="N891" s="223"/>
      <c r="O891" s="224"/>
      <c r="P891" s="224"/>
      <c r="Q891" s="224"/>
      <c r="R891" s="224"/>
      <c r="S891" s="225"/>
      <c r="T891" s="226">
        <f t="shared" si="126"/>
        <v>4.4444444444444446E-2</v>
      </c>
      <c r="U891" s="227"/>
      <c r="V891" s="228" t="str">
        <f t="shared" si="127"/>
        <v>0</v>
      </c>
      <c r="W891" s="509"/>
      <c r="X891" s="229">
        <f t="shared" si="128"/>
        <v>0</v>
      </c>
    </row>
    <row r="892" spans="1:24" ht="18.75" customHeight="1">
      <c r="A892" s="503"/>
      <c r="B892" s="512"/>
      <c r="C892" s="216"/>
      <c r="D892" s="216"/>
      <c r="E892" s="217"/>
      <c r="F892" s="218">
        <f t="shared" si="122"/>
        <v>0</v>
      </c>
      <c r="G892" s="219">
        <f>E892/$G$15</f>
        <v>0</v>
      </c>
      <c r="H892" s="219">
        <f>G892/$H$15</f>
        <v>0</v>
      </c>
      <c r="I892" s="217"/>
      <c r="J892" s="220"/>
      <c r="K892" s="220"/>
      <c r="L892" s="221"/>
      <c r="M892" s="222">
        <f>L892/$M$15</f>
        <v>0</v>
      </c>
      <c r="N892" s="223"/>
      <c r="O892" s="224"/>
      <c r="P892" s="224"/>
      <c r="Q892" s="224"/>
      <c r="R892" s="224"/>
      <c r="S892" s="225"/>
      <c r="T892" s="226">
        <f>G892/$T$15</f>
        <v>0</v>
      </c>
      <c r="U892" s="227"/>
      <c r="V892" s="228" t="str">
        <f>IF(U892&lt;1,"0",IF(U892&lt;5,"2",IF(U892&gt;=5,"6")))</f>
        <v>0</v>
      </c>
      <c r="W892" s="509"/>
      <c r="X892" s="229">
        <f t="shared" si="128"/>
        <v>0</v>
      </c>
    </row>
    <row r="893" spans="1:24" ht="18.75" customHeight="1">
      <c r="A893" s="503"/>
      <c r="B893" s="512"/>
      <c r="C893" s="216"/>
      <c r="D893" s="216" t="s">
        <v>1038</v>
      </c>
      <c r="E893" s="217">
        <v>500</v>
      </c>
      <c r="F893" s="218">
        <f t="shared" si="122"/>
        <v>100</v>
      </c>
      <c r="G893" s="219">
        <f t="shared" si="123"/>
        <v>277.77777777777777</v>
      </c>
      <c r="H893" s="219">
        <f t="shared" si="124"/>
        <v>9.2592592592592587E-2</v>
      </c>
      <c r="I893" s="217"/>
      <c r="J893" s="220"/>
      <c r="K893" s="220"/>
      <c r="L893" s="221"/>
      <c r="M893" s="222">
        <f t="shared" si="125"/>
        <v>0</v>
      </c>
      <c r="N893" s="223"/>
      <c r="O893" s="224"/>
      <c r="P893" s="224"/>
      <c r="Q893" s="224"/>
      <c r="R893" s="224"/>
      <c r="S893" s="225"/>
      <c r="T893" s="226">
        <f t="shared" si="126"/>
        <v>0.18518518518518517</v>
      </c>
      <c r="U893" s="227"/>
      <c r="V893" s="228" t="str">
        <f t="shared" si="127"/>
        <v>0</v>
      </c>
      <c r="W893" s="509"/>
      <c r="X893" s="229">
        <f t="shared" si="128"/>
        <v>0</v>
      </c>
    </row>
    <row r="894" spans="1:24" ht="18.75" customHeight="1">
      <c r="A894" s="503"/>
      <c r="B894" s="512"/>
      <c r="C894" s="216"/>
      <c r="D894" s="216" t="s">
        <v>1039</v>
      </c>
      <c r="E894" s="217">
        <v>120</v>
      </c>
      <c r="F894" s="218">
        <f t="shared" si="122"/>
        <v>24</v>
      </c>
      <c r="G894" s="219">
        <f t="shared" si="123"/>
        <v>66.666666666666671</v>
      </c>
      <c r="H894" s="219">
        <f t="shared" si="124"/>
        <v>2.2222222222222223E-2</v>
      </c>
      <c r="I894" s="217"/>
      <c r="J894" s="220"/>
      <c r="K894" s="220"/>
      <c r="L894" s="221"/>
      <c r="M894" s="222">
        <f t="shared" si="125"/>
        <v>0</v>
      </c>
      <c r="N894" s="223"/>
      <c r="O894" s="224"/>
      <c r="P894" s="224"/>
      <c r="Q894" s="224"/>
      <c r="R894" s="224"/>
      <c r="S894" s="225"/>
      <c r="T894" s="226">
        <f t="shared" si="126"/>
        <v>4.4444444444444446E-2</v>
      </c>
      <c r="U894" s="227"/>
      <c r="V894" s="228" t="str">
        <f t="shared" si="127"/>
        <v>0</v>
      </c>
      <c r="W894" s="509"/>
      <c r="X894" s="229">
        <f t="shared" si="128"/>
        <v>0</v>
      </c>
    </row>
    <row r="895" spans="1:24" ht="18.75" customHeight="1">
      <c r="A895" s="503"/>
      <c r="B895" s="512"/>
      <c r="C895" s="216"/>
      <c r="D895" s="216" t="s">
        <v>1040</v>
      </c>
      <c r="E895" s="217">
        <v>300</v>
      </c>
      <c r="F895" s="218">
        <f t="shared" si="122"/>
        <v>60</v>
      </c>
      <c r="G895" s="219">
        <f t="shared" si="123"/>
        <v>166.66666666666666</v>
      </c>
      <c r="H895" s="219">
        <f t="shared" si="124"/>
        <v>5.5555555555555552E-2</v>
      </c>
      <c r="I895" s="217"/>
      <c r="J895" s="220"/>
      <c r="K895" s="220"/>
      <c r="L895" s="221"/>
      <c r="M895" s="222">
        <f t="shared" si="125"/>
        <v>0</v>
      </c>
      <c r="N895" s="223"/>
      <c r="O895" s="224"/>
      <c r="P895" s="224"/>
      <c r="Q895" s="224"/>
      <c r="R895" s="224"/>
      <c r="S895" s="225"/>
      <c r="T895" s="226">
        <f t="shared" si="126"/>
        <v>0.1111111111111111</v>
      </c>
      <c r="U895" s="227"/>
      <c r="V895" s="228" t="str">
        <f t="shared" si="127"/>
        <v>0</v>
      </c>
      <c r="W895" s="509"/>
      <c r="X895" s="229">
        <f t="shared" si="128"/>
        <v>0</v>
      </c>
    </row>
    <row r="896" spans="1:24" ht="18.75" customHeight="1">
      <c r="A896" s="503"/>
      <c r="B896" s="512"/>
      <c r="C896" s="216"/>
      <c r="D896" s="358" t="s">
        <v>1041</v>
      </c>
      <c r="E896" s="217">
        <v>260</v>
      </c>
      <c r="F896" s="218">
        <f t="shared" si="122"/>
        <v>52</v>
      </c>
      <c r="G896" s="219">
        <f t="shared" si="123"/>
        <v>144.44444444444443</v>
      </c>
      <c r="H896" s="219">
        <f t="shared" si="124"/>
        <v>4.8148148148148141E-2</v>
      </c>
      <c r="I896" s="217"/>
      <c r="J896" s="220" t="s">
        <v>1042</v>
      </c>
      <c r="K896" s="220"/>
      <c r="L896" s="377">
        <f>SUM(G893:G914)</f>
        <v>1682.7777777777778</v>
      </c>
      <c r="M896" s="222">
        <f t="shared" si="125"/>
        <v>33.655555555555559</v>
      </c>
      <c r="N896" s="223" t="s">
        <v>418</v>
      </c>
      <c r="O896" s="224" t="s">
        <v>12</v>
      </c>
      <c r="P896" s="224"/>
      <c r="Q896" s="224" t="s">
        <v>514</v>
      </c>
      <c r="R896" s="224"/>
      <c r="S896" s="225"/>
      <c r="T896" s="226">
        <f t="shared" si="126"/>
        <v>9.6296296296296283E-2</v>
      </c>
      <c r="U896" s="227">
        <f>SUM(T893:T914)</f>
        <v>1.1218518518518514</v>
      </c>
      <c r="V896" s="228" t="str">
        <f t="shared" si="127"/>
        <v>2</v>
      </c>
      <c r="W896" s="509"/>
      <c r="X896" s="229">
        <f t="shared" si="128"/>
        <v>1</v>
      </c>
    </row>
    <row r="897" spans="1:24" ht="18.75" customHeight="1">
      <c r="A897" s="503"/>
      <c r="B897" s="512"/>
      <c r="C897" s="216"/>
      <c r="D897" s="216" t="s">
        <v>1043</v>
      </c>
      <c r="E897" s="217">
        <v>100</v>
      </c>
      <c r="F897" s="218">
        <f t="shared" si="122"/>
        <v>20</v>
      </c>
      <c r="G897" s="219">
        <f t="shared" si="123"/>
        <v>55.555555555555557</v>
      </c>
      <c r="H897" s="219">
        <f t="shared" si="124"/>
        <v>1.8518518518518517E-2</v>
      </c>
      <c r="I897" s="217"/>
      <c r="J897" s="220"/>
      <c r="K897" s="220"/>
      <c r="L897" s="221"/>
      <c r="M897" s="222">
        <f t="shared" si="125"/>
        <v>0</v>
      </c>
      <c r="N897" s="223"/>
      <c r="O897" s="224"/>
      <c r="P897" s="224"/>
      <c r="Q897" s="224"/>
      <c r="R897" s="224"/>
      <c r="S897" s="225"/>
      <c r="T897" s="226">
        <f t="shared" si="126"/>
        <v>3.7037037037037035E-2</v>
      </c>
      <c r="U897" s="227"/>
      <c r="V897" s="228" t="str">
        <f t="shared" si="127"/>
        <v>0</v>
      </c>
      <c r="W897" s="509"/>
      <c r="X897" s="229">
        <f t="shared" si="128"/>
        <v>0</v>
      </c>
    </row>
    <row r="898" spans="1:24" ht="18.75" customHeight="1">
      <c r="A898" s="503"/>
      <c r="B898" s="512"/>
      <c r="C898" s="216"/>
      <c r="D898" s="216" t="s">
        <v>1044</v>
      </c>
      <c r="E898" s="217">
        <v>100</v>
      </c>
      <c r="F898" s="218">
        <f t="shared" si="122"/>
        <v>20</v>
      </c>
      <c r="G898" s="219">
        <f t="shared" si="123"/>
        <v>55.555555555555557</v>
      </c>
      <c r="H898" s="219">
        <f t="shared" si="124"/>
        <v>1.8518518518518517E-2</v>
      </c>
      <c r="I898" s="217"/>
      <c r="J898" s="220"/>
      <c r="K898" s="220"/>
      <c r="L898" s="221"/>
      <c r="M898" s="222">
        <f t="shared" si="125"/>
        <v>0</v>
      </c>
      <c r="N898" s="223"/>
      <c r="O898" s="224"/>
      <c r="P898" s="224"/>
      <c r="Q898" s="224"/>
      <c r="R898" s="224"/>
      <c r="S898" s="225"/>
      <c r="T898" s="226">
        <f t="shared" si="126"/>
        <v>3.7037037037037035E-2</v>
      </c>
      <c r="U898" s="227"/>
      <c r="V898" s="228" t="str">
        <f t="shared" si="127"/>
        <v>0</v>
      </c>
      <c r="W898" s="509"/>
      <c r="X898" s="229">
        <f t="shared" si="128"/>
        <v>0</v>
      </c>
    </row>
    <row r="899" spans="1:24" ht="18.75" customHeight="1">
      <c r="A899" s="503"/>
      <c r="B899" s="512"/>
      <c r="C899" s="216"/>
      <c r="D899" s="216" t="s">
        <v>1045</v>
      </c>
      <c r="E899" s="217">
        <v>200</v>
      </c>
      <c r="F899" s="218">
        <f t="shared" si="122"/>
        <v>40</v>
      </c>
      <c r="G899" s="219">
        <f t="shared" si="123"/>
        <v>111.11111111111111</v>
      </c>
      <c r="H899" s="219">
        <f t="shared" si="124"/>
        <v>3.7037037037037035E-2</v>
      </c>
      <c r="I899" s="217"/>
      <c r="J899" s="220"/>
      <c r="K899" s="220"/>
      <c r="L899" s="221"/>
      <c r="M899" s="222">
        <f t="shared" si="125"/>
        <v>0</v>
      </c>
      <c r="N899" s="223"/>
      <c r="O899" s="224"/>
      <c r="P899" s="224"/>
      <c r="Q899" s="224"/>
      <c r="R899" s="224"/>
      <c r="S899" s="225"/>
      <c r="T899" s="226">
        <f t="shared" si="126"/>
        <v>7.407407407407407E-2</v>
      </c>
      <c r="U899" s="227"/>
      <c r="V899" s="228" t="str">
        <f t="shared" si="127"/>
        <v>0</v>
      </c>
      <c r="W899" s="509"/>
      <c r="X899" s="229">
        <f t="shared" si="128"/>
        <v>0</v>
      </c>
    </row>
    <row r="900" spans="1:24" ht="18.75" customHeight="1">
      <c r="A900" s="503"/>
      <c r="B900" s="512"/>
      <c r="C900" s="216"/>
      <c r="D900" s="216" t="s">
        <v>1046</v>
      </c>
      <c r="E900" s="217">
        <v>50</v>
      </c>
      <c r="F900" s="218">
        <f t="shared" si="122"/>
        <v>10</v>
      </c>
      <c r="G900" s="219">
        <f t="shared" si="123"/>
        <v>27.777777777777779</v>
      </c>
      <c r="H900" s="219">
        <f t="shared" si="124"/>
        <v>9.2592592592592587E-3</v>
      </c>
      <c r="I900" s="217"/>
      <c r="J900" s="220"/>
      <c r="K900" s="220"/>
      <c r="L900" s="221"/>
      <c r="M900" s="222">
        <f t="shared" si="125"/>
        <v>0</v>
      </c>
      <c r="N900" s="223"/>
      <c r="O900" s="224"/>
      <c r="P900" s="224"/>
      <c r="Q900" s="224"/>
      <c r="R900" s="224"/>
      <c r="S900" s="225"/>
      <c r="T900" s="226">
        <f t="shared" si="126"/>
        <v>1.8518518518518517E-2</v>
      </c>
      <c r="U900" s="227"/>
      <c r="V900" s="228" t="str">
        <f t="shared" si="127"/>
        <v>0</v>
      </c>
      <c r="W900" s="509"/>
      <c r="X900" s="229">
        <f t="shared" si="128"/>
        <v>0</v>
      </c>
    </row>
    <row r="901" spans="1:24" ht="18.75" customHeight="1">
      <c r="A901" s="503"/>
      <c r="B901" s="512"/>
      <c r="C901" s="216"/>
      <c r="D901" s="216" t="s">
        <v>1047</v>
      </c>
      <c r="E901" s="217">
        <v>100</v>
      </c>
      <c r="F901" s="218">
        <f t="shared" si="122"/>
        <v>20</v>
      </c>
      <c r="G901" s="219">
        <f t="shared" si="123"/>
        <v>55.555555555555557</v>
      </c>
      <c r="H901" s="219">
        <f t="shared" si="124"/>
        <v>1.8518518518518517E-2</v>
      </c>
      <c r="I901" s="217"/>
      <c r="J901" s="220"/>
      <c r="K901" s="220"/>
      <c r="L901" s="221"/>
      <c r="M901" s="222">
        <f t="shared" si="125"/>
        <v>0</v>
      </c>
      <c r="N901" s="223"/>
      <c r="O901" s="224"/>
      <c r="P901" s="224"/>
      <c r="Q901" s="224"/>
      <c r="R901" s="224"/>
      <c r="S901" s="225"/>
      <c r="T901" s="226">
        <f t="shared" si="126"/>
        <v>3.7037037037037035E-2</v>
      </c>
      <c r="U901" s="227"/>
      <c r="V901" s="228" t="str">
        <f t="shared" si="127"/>
        <v>0</v>
      </c>
      <c r="W901" s="509"/>
      <c r="X901" s="229">
        <f t="shared" si="128"/>
        <v>0</v>
      </c>
    </row>
    <row r="902" spans="1:24" ht="18.75" customHeight="1">
      <c r="A902" s="503"/>
      <c r="B902" s="512"/>
      <c r="C902" s="216"/>
      <c r="D902" s="216" t="s">
        <v>1048</v>
      </c>
      <c r="E902" s="217">
        <v>100</v>
      </c>
      <c r="F902" s="218">
        <f t="shared" si="122"/>
        <v>20</v>
      </c>
      <c r="G902" s="219">
        <f t="shared" si="123"/>
        <v>55.555555555555557</v>
      </c>
      <c r="H902" s="219">
        <f t="shared" si="124"/>
        <v>1.8518518518518517E-2</v>
      </c>
      <c r="I902" s="217"/>
      <c r="J902" s="220"/>
      <c r="K902" s="220"/>
      <c r="L902" s="221"/>
      <c r="M902" s="222">
        <f t="shared" si="125"/>
        <v>0</v>
      </c>
      <c r="N902" s="223"/>
      <c r="O902" s="224"/>
      <c r="P902" s="224"/>
      <c r="Q902" s="224"/>
      <c r="R902" s="224"/>
      <c r="S902" s="225"/>
      <c r="T902" s="226">
        <f t="shared" si="126"/>
        <v>3.7037037037037035E-2</v>
      </c>
      <c r="U902" s="227"/>
      <c r="V902" s="228" t="str">
        <f t="shared" si="127"/>
        <v>0</v>
      </c>
      <c r="W902" s="509"/>
      <c r="X902" s="229">
        <f t="shared" si="128"/>
        <v>0</v>
      </c>
    </row>
    <row r="903" spans="1:24" ht="18.75" customHeight="1">
      <c r="A903" s="503"/>
      <c r="B903" s="512"/>
      <c r="C903" s="216"/>
      <c r="D903" s="216" t="s">
        <v>908</v>
      </c>
      <c r="E903" s="217">
        <v>100</v>
      </c>
      <c r="F903" s="218">
        <f t="shared" si="122"/>
        <v>20</v>
      </c>
      <c r="G903" s="219">
        <f t="shared" si="123"/>
        <v>55.555555555555557</v>
      </c>
      <c r="H903" s="219">
        <f t="shared" si="124"/>
        <v>1.8518518518518517E-2</v>
      </c>
      <c r="I903" s="217"/>
      <c r="J903" s="220"/>
      <c r="K903" s="220"/>
      <c r="L903" s="221"/>
      <c r="M903" s="222">
        <f t="shared" si="125"/>
        <v>0</v>
      </c>
      <c r="N903" s="223"/>
      <c r="O903" s="224"/>
      <c r="P903" s="224"/>
      <c r="Q903" s="224"/>
      <c r="R903" s="224"/>
      <c r="S903" s="225"/>
      <c r="T903" s="226">
        <f t="shared" si="126"/>
        <v>3.7037037037037035E-2</v>
      </c>
      <c r="U903" s="227"/>
      <c r="V903" s="228" t="str">
        <f t="shared" si="127"/>
        <v>0</v>
      </c>
      <c r="W903" s="509"/>
      <c r="X903" s="229">
        <f t="shared" si="128"/>
        <v>0</v>
      </c>
    </row>
    <row r="904" spans="1:24" ht="18.75" customHeight="1">
      <c r="A904" s="503"/>
      <c r="B904" s="512"/>
      <c r="C904" s="216"/>
      <c r="D904" s="216" t="s">
        <v>1049</v>
      </c>
      <c r="E904" s="217">
        <v>20</v>
      </c>
      <c r="F904" s="218">
        <f t="shared" si="122"/>
        <v>4</v>
      </c>
      <c r="G904" s="219">
        <f t="shared" si="123"/>
        <v>11.111111111111111</v>
      </c>
      <c r="H904" s="219">
        <f t="shared" si="124"/>
        <v>3.7037037037037034E-3</v>
      </c>
      <c r="I904" s="217"/>
      <c r="J904" s="220"/>
      <c r="K904" s="220"/>
      <c r="L904" s="221"/>
      <c r="M904" s="222">
        <f t="shared" si="125"/>
        <v>0</v>
      </c>
      <c r="N904" s="223"/>
      <c r="O904" s="224"/>
      <c r="P904" s="224"/>
      <c r="Q904" s="224"/>
      <c r="R904" s="224"/>
      <c r="S904" s="225"/>
      <c r="T904" s="226">
        <f t="shared" si="126"/>
        <v>7.4074074074074068E-3</v>
      </c>
      <c r="U904" s="227"/>
      <c r="V904" s="228" t="str">
        <f t="shared" si="127"/>
        <v>0</v>
      </c>
      <c r="W904" s="509"/>
      <c r="X904" s="229">
        <f t="shared" si="128"/>
        <v>0</v>
      </c>
    </row>
    <row r="905" spans="1:24" ht="18.75" customHeight="1">
      <c r="A905" s="503"/>
      <c r="B905" s="512"/>
      <c r="C905" s="216"/>
      <c r="D905" s="216" t="s">
        <v>1050</v>
      </c>
      <c r="E905" s="217">
        <v>50</v>
      </c>
      <c r="F905" s="218">
        <f t="shared" si="122"/>
        <v>10</v>
      </c>
      <c r="G905" s="219">
        <f t="shared" si="123"/>
        <v>27.777777777777779</v>
      </c>
      <c r="H905" s="219">
        <f t="shared" si="124"/>
        <v>9.2592592592592587E-3</v>
      </c>
      <c r="I905" s="217"/>
      <c r="J905" s="220"/>
      <c r="K905" s="220"/>
      <c r="L905" s="221"/>
      <c r="M905" s="222">
        <f t="shared" si="125"/>
        <v>0</v>
      </c>
      <c r="N905" s="223"/>
      <c r="O905" s="224"/>
      <c r="P905" s="224"/>
      <c r="Q905" s="224"/>
      <c r="R905" s="224"/>
      <c r="S905" s="225"/>
      <c r="T905" s="226">
        <f t="shared" si="126"/>
        <v>1.8518518518518517E-2</v>
      </c>
      <c r="U905" s="227"/>
      <c r="V905" s="228" t="str">
        <f t="shared" si="127"/>
        <v>0</v>
      </c>
      <c r="W905" s="509"/>
      <c r="X905" s="229">
        <f t="shared" si="128"/>
        <v>0</v>
      </c>
    </row>
    <row r="906" spans="1:24" ht="18.75" customHeight="1">
      <c r="A906" s="503"/>
      <c r="B906" s="512"/>
      <c r="C906" s="216"/>
      <c r="D906" s="216" t="s">
        <v>1051</v>
      </c>
      <c r="E906" s="217">
        <v>100</v>
      </c>
      <c r="F906" s="218">
        <f t="shared" si="122"/>
        <v>20</v>
      </c>
      <c r="G906" s="219">
        <f t="shared" si="123"/>
        <v>55.555555555555557</v>
      </c>
      <c r="H906" s="219">
        <f t="shared" si="124"/>
        <v>1.8518518518518517E-2</v>
      </c>
      <c r="I906" s="217"/>
      <c r="J906" s="220"/>
      <c r="K906" s="220"/>
      <c r="L906" s="221"/>
      <c r="M906" s="222">
        <f t="shared" si="125"/>
        <v>0</v>
      </c>
      <c r="N906" s="223"/>
      <c r="O906" s="224"/>
      <c r="P906" s="224"/>
      <c r="Q906" s="224"/>
      <c r="R906" s="224"/>
      <c r="S906" s="225"/>
      <c r="T906" s="226">
        <f t="shared" si="126"/>
        <v>3.7037037037037035E-2</v>
      </c>
      <c r="U906" s="227"/>
      <c r="V906" s="228" t="str">
        <f t="shared" si="127"/>
        <v>0</v>
      </c>
      <c r="W906" s="509"/>
      <c r="X906" s="229">
        <f t="shared" si="128"/>
        <v>0</v>
      </c>
    </row>
    <row r="907" spans="1:24" ht="18.75" customHeight="1">
      <c r="A907" s="503"/>
      <c r="B907" s="512"/>
      <c r="C907" s="216"/>
      <c r="D907" s="216" t="s">
        <v>1052</v>
      </c>
      <c r="E907" s="217">
        <v>20</v>
      </c>
      <c r="F907" s="218">
        <f t="shared" si="122"/>
        <v>4</v>
      </c>
      <c r="G907" s="219">
        <f t="shared" si="123"/>
        <v>11.111111111111111</v>
      </c>
      <c r="H907" s="219">
        <f t="shared" si="124"/>
        <v>3.7037037037037034E-3</v>
      </c>
      <c r="I907" s="217"/>
      <c r="J907" s="220"/>
      <c r="K907" s="220"/>
      <c r="L907" s="221"/>
      <c r="M907" s="222">
        <f t="shared" si="125"/>
        <v>0</v>
      </c>
      <c r="N907" s="223"/>
      <c r="O907" s="224"/>
      <c r="P907" s="224"/>
      <c r="Q907" s="224"/>
      <c r="R907" s="224"/>
      <c r="S907" s="225"/>
      <c r="T907" s="226">
        <f t="shared" si="126"/>
        <v>7.4074074074074068E-3</v>
      </c>
      <c r="U907" s="227"/>
      <c r="V907" s="228" t="str">
        <f t="shared" si="127"/>
        <v>0</v>
      </c>
      <c r="W907" s="509"/>
      <c r="X907" s="229">
        <f t="shared" si="128"/>
        <v>0</v>
      </c>
    </row>
    <row r="908" spans="1:24" ht="18.75" customHeight="1">
      <c r="A908" s="503"/>
      <c r="B908" s="512"/>
      <c r="C908" s="216"/>
      <c r="D908" s="216" t="s">
        <v>1053</v>
      </c>
      <c r="E908" s="217">
        <v>160</v>
      </c>
      <c r="F908" s="218">
        <f t="shared" si="122"/>
        <v>32</v>
      </c>
      <c r="G908" s="219">
        <f t="shared" si="123"/>
        <v>88.888888888888886</v>
      </c>
      <c r="H908" s="219">
        <f t="shared" si="124"/>
        <v>2.9629629629629627E-2</v>
      </c>
      <c r="I908" s="217"/>
      <c r="J908" s="220"/>
      <c r="K908" s="220"/>
      <c r="L908" s="221"/>
      <c r="M908" s="222">
        <f t="shared" si="125"/>
        <v>0</v>
      </c>
      <c r="N908" s="223"/>
      <c r="O908" s="224"/>
      <c r="P908" s="224"/>
      <c r="Q908" s="224"/>
      <c r="R908" s="224"/>
      <c r="S908" s="225"/>
      <c r="T908" s="226">
        <f t="shared" si="126"/>
        <v>5.9259259259259255E-2</v>
      </c>
      <c r="U908" s="227"/>
      <c r="V908" s="228" t="str">
        <f t="shared" si="127"/>
        <v>0</v>
      </c>
      <c r="W908" s="509"/>
      <c r="X908" s="229">
        <f t="shared" si="128"/>
        <v>0</v>
      </c>
    </row>
    <row r="909" spans="1:24" ht="18.75" customHeight="1">
      <c r="A909" s="503"/>
      <c r="B909" s="512"/>
      <c r="C909" s="216"/>
      <c r="D909" s="216" t="s">
        <v>1054</v>
      </c>
      <c r="E909" s="217">
        <v>100</v>
      </c>
      <c r="F909" s="218">
        <f t="shared" si="122"/>
        <v>20</v>
      </c>
      <c r="G909" s="219">
        <f t="shared" si="123"/>
        <v>55.555555555555557</v>
      </c>
      <c r="H909" s="219">
        <f t="shared" si="124"/>
        <v>1.8518518518518517E-2</v>
      </c>
      <c r="I909" s="217"/>
      <c r="J909" s="220"/>
      <c r="K909" s="220"/>
      <c r="L909" s="221"/>
      <c r="M909" s="222">
        <f t="shared" si="125"/>
        <v>0</v>
      </c>
      <c r="N909" s="223"/>
      <c r="O909" s="224"/>
      <c r="P909" s="224"/>
      <c r="Q909" s="224"/>
      <c r="R909" s="224"/>
      <c r="S909" s="225"/>
      <c r="T909" s="226">
        <f t="shared" si="126"/>
        <v>3.7037037037037035E-2</v>
      </c>
      <c r="U909" s="227"/>
      <c r="V909" s="228" t="str">
        <f t="shared" si="127"/>
        <v>0</v>
      </c>
      <c r="W909" s="509"/>
      <c r="X909" s="229">
        <f t="shared" si="128"/>
        <v>0</v>
      </c>
    </row>
    <row r="910" spans="1:24" ht="18.75" customHeight="1">
      <c r="A910" s="503"/>
      <c r="B910" s="512"/>
      <c r="C910" s="216"/>
      <c r="D910" s="216" t="s">
        <v>1055</v>
      </c>
      <c r="E910" s="217">
        <v>159</v>
      </c>
      <c r="F910" s="218">
        <f t="shared" si="122"/>
        <v>31.8</v>
      </c>
      <c r="G910" s="219">
        <f t="shared" si="123"/>
        <v>88.333333333333329</v>
      </c>
      <c r="H910" s="219">
        <f t="shared" si="124"/>
        <v>2.9444444444444443E-2</v>
      </c>
      <c r="I910" s="217"/>
      <c r="J910" s="220"/>
      <c r="K910" s="220"/>
      <c r="L910" s="221"/>
      <c r="M910" s="222">
        <f t="shared" si="125"/>
        <v>0</v>
      </c>
      <c r="N910" s="223"/>
      <c r="O910" s="224"/>
      <c r="P910" s="224"/>
      <c r="Q910" s="224"/>
      <c r="R910" s="224"/>
      <c r="S910" s="225"/>
      <c r="T910" s="226">
        <f t="shared" si="126"/>
        <v>5.8888888888888886E-2</v>
      </c>
      <c r="U910" s="227"/>
      <c r="V910" s="228" t="str">
        <f t="shared" si="127"/>
        <v>0</v>
      </c>
      <c r="W910" s="509"/>
      <c r="X910" s="229">
        <f t="shared" si="128"/>
        <v>0</v>
      </c>
    </row>
    <row r="911" spans="1:24" ht="18.75" customHeight="1">
      <c r="A911" s="503"/>
      <c r="B911" s="512"/>
      <c r="C911" s="216"/>
      <c r="D911" s="216" t="s">
        <v>1056</v>
      </c>
      <c r="E911" s="217">
        <v>50</v>
      </c>
      <c r="F911" s="218">
        <f t="shared" si="122"/>
        <v>10</v>
      </c>
      <c r="G911" s="219">
        <f t="shared" si="123"/>
        <v>27.777777777777779</v>
      </c>
      <c r="H911" s="219">
        <f t="shared" si="124"/>
        <v>9.2592592592592587E-3</v>
      </c>
      <c r="I911" s="217"/>
      <c r="J911" s="220"/>
      <c r="K911" s="220"/>
      <c r="L911" s="221"/>
      <c r="M911" s="222">
        <f t="shared" si="125"/>
        <v>0</v>
      </c>
      <c r="N911" s="223"/>
      <c r="O911" s="224"/>
      <c r="P911" s="224"/>
      <c r="Q911" s="224"/>
      <c r="R911" s="224"/>
      <c r="S911" s="225"/>
      <c r="T911" s="226">
        <f t="shared" si="126"/>
        <v>1.8518518518518517E-2</v>
      </c>
      <c r="U911" s="227"/>
      <c r="V911" s="228" t="str">
        <f t="shared" si="127"/>
        <v>0</v>
      </c>
      <c r="W911" s="509"/>
      <c r="X911" s="229">
        <f t="shared" si="128"/>
        <v>0</v>
      </c>
    </row>
    <row r="912" spans="1:24" ht="18.75" customHeight="1">
      <c r="A912" s="503"/>
      <c r="B912" s="512"/>
      <c r="C912" s="216"/>
      <c r="D912" s="216" t="s">
        <v>1057</v>
      </c>
      <c r="E912" s="217">
        <v>150</v>
      </c>
      <c r="F912" s="218">
        <f t="shared" si="122"/>
        <v>30</v>
      </c>
      <c r="G912" s="219">
        <f t="shared" si="123"/>
        <v>83.333333333333329</v>
      </c>
      <c r="H912" s="219">
        <f t="shared" si="124"/>
        <v>2.7777777777777776E-2</v>
      </c>
      <c r="I912" s="217"/>
      <c r="J912" s="220"/>
      <c r="K912" s="220"/>
      <c r="L912" s="221"/>
      <c r="M912" s="222">
        <f t="shared" si="125"/>
        <v>0</v>
      </c>
      <c r="N912" s="223"/>
      <c r="O912" s="224"/>
      <c r="P912" s="224"/>
      <c r="Q912" s="224"/>
      <c r="R912" s="224"/>
      <c r="S912" s="225"/>
      <c r="T912" s="226">
        <f t="shared" si="126"/>
        <v>5.5555555555555552E-2</v>
      </c>
      <c r="U912" s="227"/>
      <c r="V912" s="228" t="str">
        <f t="shared" si="127"/>
        <v>0</v>
      </c>
      <c r="W912" s="509"/>
      <c r="X912" s="229">
        <f t="shared" si="128"/>
        <v>0</v>
      </c>
    </row>
    <row r="913" spans="1:24" ht="18.75" customHeight="1">
      <c r="A913" s="503"/>
      <c r="B913" s="512"/>
      <c r="C913" s="216"/>
      <c r="D913" s="216" t="s">
        <v>1058</v>
      </c>
      <c r="E913" s="217">
        <v>70</v>
      </c>
      <c r="F913" s="218">
        <f t="shared" si="122"/>
        <v>14</v>
      </c>
      <c r="G913" s="219">
        <f t="shared" si="123"/>
        <v>38.888888888888886</v>
      </c>
      <c r="H913" s="219">
        <f t="shared" si="124"/>
        <v>1.2962962962962963E-2</v>
      </c>
      <c r="I913" s="217"/>
      <c r="J913" s="220"/>
      <c r="K913" s="220"/>
      <c r="L913" s="221"/>
      <c r="M913" s="222">
        <f t="shared" si="125"/>
        <v>0</v>
      </c>
      <c r="N913" s="223"/>
      <c r="O913" s="224"/>
      <c r="P913" s="224"/>
      <c r="Q913" s="224"/>
      <c r="R913" s="224"/>
      <c r="S913" s="225"/>
      <c r="T913" s="226">
        <f t="shared" si="126"/>
        <v>2.5925925925925925E-2</v>
      </c>
      <c r="U913" s="227"/>
      <c r="V913" s="228" t="str">
        <f t="shared" si="127"/>
        <v>0</v>
      </c>
      <c r="W913" s="509"/>
      <c r="X913" s="229">
        <f t="shared" si="128"/>
        <v>0</v>
      </c>
    </row>
    <row r="914" spans="1:24" ht="18.75" customHeight="1">
      <c r="A914" s="503"/>
      <c r="B914" s="512"/>
      <c r="C914" s="216"/>
      <c r="D914" s="216" t="s">
        <v>457</v>
      </c>
      <c r="E914" s="217">
        <v>220</v>
      </c>
      <c r="F914" s="218">
        <f t="shared" si="122"/>
        <v>44</v>
      </c>
      <c r="G914" s="219">
        <f t="shared" si="123"/>
        <v>122.22222222222221</v>
      </c>
      <c r="H914" s="219">
        <f t="shared" si="124"/>
        <v>4.0740740740740737E-2</v>
      </c>
      <c r="I914" s="217"/>
      <c r="J914" s="220"/>
      <c r="K914" s="220"/>
      <c r="L914" s="221"/>
      <c r="M914" s="222">
        <f t="shared" si="125"/>
        <v>0</v>
      </c>
      <c r="N914" s="223"/>
      <c r="O914" s="224"/>
      <c r="P914" s="224"/>
      <c r="Q914" s="224"/>
      <c r="R914" s="224"/>
      <c r="S914" s="225"/>
      <c r="T914" s="226">
        <f t="shared" si="126"/>
        <v>8.1481481481481474E-2</v>
      </c>
      <c r="U914" s="227"/>
      <c r="V914" s="228" t="str">
        <f t="shared" si="127"/>
        <v>0</v>
      </c>
      <c r="W914" s="509"/>
      <c r="X914" s="229">
        <f>V914/2</f>
        <v>0</v>
      </c>
    </row>
    <row r="915" spans="1:24" ht="18.75" customHeight="1">
      <c r="A915" s="503"/>
      <c r="B915" s="512"/>
      <c r="C915" s="216"/>
      <c r="D915" s="216"/>
      <c r="E915" s="217"/>
      <c r="F915" s="218">
        <f t="shared" si="122"/>
        <v>0</v>
      </c>
      <c r="G915" s="219">
        <f t="shared" si="123"/>
        <v>0</v>
      </c>
      <c r="H915" s="219">
        <f t="shared" si="124"/>
        <v>0</v>
      </c>
      <c r="I915" s="217"/>
      <c r="J915" s="220"/>
      <c r="K915" s="220"/>
      <c r="L915" s="221"/>
      <c r="M915" s="222">
        <f t="shared" si="125"/>
        <v>0</v>
      </c>
      <c r="N915" s="223"/>
      <c r="O915" s="224"/>
      <c r="P915" s="224"/>
      <c r="Q915" s="224"/>
      <c r="R915" s="224"/>
      <c r="S915" s="225"/>
      <c r="T915" s="226">
        <f t="shared" si="126"/>
        <v>0</v>
      </c>
      <c r="U915" s="227"/>
      <c r="V915" s="228" t="str">
        <f t="shared" si="127"/>
        <v>0</v>
      </c>
      <c r="W915" s="509"/>
      <c r="X915" s="229">
        <f>V915/2</f>
        <v>0</v>
      </c>
    </row>
    <row r="916" spans="1:24" ht="18.75" customHeight="1">
      <c r="A916" s="504"/>
      <c r="B916" s="513"/>
      <c r="C916" s="216"/>
      <c r="D916" s="216"/>
      <c r="E916" s="217"/>
      <c r="F916" s="218">
        <f t="shared" si="122"/>
        <v>0</v>
      </c>
      <c r="G916" s="219">
        <f>E916/$G$15</f>
        <v>0</v>
      </c>
      <c r="H916" s="219">
        <f>G916/$H$15</f>
        <v>0</v>
      </c>
      <c r="I916" s="217"/>
      <c r="J916" s="220"/>
      <c r="K916" s="220"/>
      <c r="L916" s="232"/>
      <c r="M916" s="222">
        <f>L916/$M$15</f>
        <v>0</v>
      </c>
      <c r="N916" s="231"/>
      <c r="O916" s="231"/>
      <c r="P916" s="231"/>
      <c r="Q916" s="231"/>
      <c r="R916" s="231"/>
      <c r="S916" s="225"/>
      <c r="T916" s="226">
        <f>G916/$T$15</f>
        <v>0</v>
      </c>
      <c r="U916" s="227"/>
      <c r="V916" s="228" t="str">
        <f>IF(U916&lt;1,"0",IF(U916&lt;5,"2",IF(U916&gt;=5,"6")))</f>
        <v>0</v>
      </c>
      <c r="W916" s="510"/>
      <c r="X916" s="229">
        <f>V916/2</f>
        <v>0</v>
      </c>
    </row>
    <row r="917" spans="1:24">
      <c r="A917" s="233"/>
      <c r="B917" s="365" t="s">
        <v>111</v>
      </c>
      <c r="C917" s="235"/>
      <c r="D917" s="236">
        <f>COUNTA(D862:D916)</f>
        <v>52</v>
      </c>
      <c r="E917" s="236">
        <f>SUM(E862:E916)</f>
        <v>6429</v>
      </c>
      <c r="F917" s="236">
        <f>SUM(F862:F916)</f>
        <v>1285.8</v>
      </c>
      <c r="G917" s="236">
        <f>SUM(G862:G916)</f>
        <v>3571.6666666666679</v>
      </c>
      <c r="H917" s="236">
        <f>MROUND(SUM(H862:H916),1)</f>
        <v>1</v>
      </c>
      <c r="I917" s="236">
        <f>COUNTA(I862:I916)</f>
        <v>1</v>
      </c>
      <c r="J917" s="236">
        <f>COUNTA(J862:J916)</f>
        <v>2</v>
      </c>
      <c r="K917" s="236">
        <f>COUNTA(K862:K916)</f>
        <v>0</v>
      </c>
      <c r="L917" s="236">
        <f>SUM(L862:L916)</f>
        <v>3571.666666666667</v>
      </c>
      <c r="M917" s="236">
        <f>SUM(M862:M916)</f>
        <v>71.433333333333337</v>
      </c>
      <c r="N917" s="237"/>
      <c r="O917" s="238">
        <f>COUNTIF(O862:O916, "YES")</f>
        <v>0</v>
      </c>
      <c r="P917" s="237"/>
      <c r="Q917" s="237"/>
      <c r="R917" s="237"/>
      <c r="S917" s="237"/>
      <c r="T917" s="236">
        <f>SUM(T862:T916)</f>
        <v>2.3811111111111116</v>
      </c>
      <c r="U917" s="236">
        <f>SUM(U862:U916)</f>
        <v>2.3811111111111107</v>
      </c>
      <c r="V917" s="236">
        <f t="array" ref="V917">SUM(ABS(V862:V916))</f>
        <v>4</v>
      </c>
      <c r="W917" s="238" t="str">
        <f>IF(W862&lt;0.2, "0", IF(W862&lt;=2, "2", IF(W862&gt;2, ROUND(W862,0))))</f>
        <v>2</v>
      </c>
      <c r="X917" s="236">
        <f>SUM(X862:X916)</f>
        <v>2</v>
      </c>
    </row>
    <row r="918" spans="1:24">
      <c r="A918" s="520" t="s">
        <v>112</v>
      </c>
      <c r="B918" s="521"/>
      <c r="C918" s="252"/>
      <c r="D918" s="253">
        <f>D79+D135+D203+D244+D301+D361+D405+D457+D480+D523+D581+D614+D684+D761+D810+D861+D917</f>
        <v>822</v>
      </c>
      <c r="E918" s="253">
        <f t="shared" ref="E918:O918" si="129">E79+E135+E203+E244+E301+E361+E405+E457+E480+E523+E581+E614+E684+E761+E810+E861+E917</f>
        <v>233182</v>
      </c>
      <c r="F918" s="253">
        <f t="shared" si="129"/>
        <v>46636.4</v>
      </c>
      <c r="G918" s="253">
        <f t="shared" si="129"/>
        <v>129545.55555555556</v>
      </c>
      <c r="H918" s="253">
        <f t="shared" si="129"/>
        <v>43</v>
      </c>
      <c r="I918" s="253">
        <f t="shared" si="129"/>
        <v>45</v>
      </c>
      <c r="J918" s="253">
        <f t="shared" si="129"/>
        <v>44</v>
      </c>
      <c r="K918" s="253">
        <f t="shared" si="129"/>
        <v>0</v>
      </c>
      <c r="L918" s="253">
        <f t="shared" si="129"/>
        <v>129545.55555555555</v>
      </c>
      <c r="M918" s="253">
        <f t="shared" si="129"/>
        <v>2590.911111111111</v>
      </c>
      <c r="N918" s="217"/>
      <c r="O918" s="253">
        <f t="shared" si="129"/>
        <v>3</v>
      </c>
      <c r="P918" s="217"/>
      <c r="Q918" s="217"/>
      <c r="R918" s="254"/>
      <c r="S918" s="225"/>
      <c r="T918" s="253">
        <f>T79+T135+T203+T244+T301+T361+T405+T457+T480+T523+T581+T614+T684+T761+T810+T861+T917</f>
        <v>86.363703703703692</v>
      </c>
      <c r="U918" s="253">
        <f>U79+U135+U203+U244+U301+U361+U405+U457+U480+U523+U581+U614+U684+U761+U810+U861+U917</f>
        <v>86.363703703703706</v>
      </c>
      <c r="V918" s="253">
        <f>V79+V135+V203+V244+V301+V361+V405+V457+V480+V523+V581+V614+V684+V761+V810+V861+V917</f>
        <v>88</v>
      </c>
      <c r="W918" s="253">
        <f>W79+W135+W203+W244+W301+W361+W405+W457+W480+W523+W581+W614+W684+W761+W810+W861+W917</f>
        <v>34</v>
      </c>
      <c r="X918" s="253">
        <f>X79+X135+X203+X244+X301+X361+X405+X457+X480+X523+X581+X614+X684+X761+X810+X861+X917</f>
        <v>44</v>
      </c>
    </row>
    <row r="920" spans="1:24">
      <c r="T920" s="256"/>
      <c r="U920" s="256"/>
    </row>
  </sheetData>
  <autoFilter ref="A16:X918" xr:uid="{00000000-0001-0000-0400-000000000000}"/>
  <mergeCells count="65">
    <mergeCell ref="B11:C11"/>
    <mergeCell ref="A12:C12"/>
    <mergeCell ref="A8:C8"/>
    <mergeCell ref="F8:G8"/>
    <mergeCell ref="A9:C9"/>
    <mergeCell ref="F9:G9"/>
    <mergeCell ref="A10:C10"/>
    <mergeCell ref="A1:I1"/>
    <mergeCell ref="A2:I2"/>
    <mergeCell ref="A6:C6"/>
    <mergeCell ref="F6:G6"/>
    <mergeCell ref="A7:C7"/>
    <mergeCell ref="F7:G7"/>
    <mergeCell ref="A918:B918"/>
    <mergeCell ref="A17:A78"/>
    <mergeCell ref="B17:B78"/>
    <mergeCell ref="W17:W78"/>
    <mergeCell ref="A80:A134"/>
    <mergeCell ref="B80:B134"/>
    <mergeCell ref="W80:W134"/>
    <mergeCell ref="A136:A202"/>
    <mergeCell ref="B136:B202"/>
    <mergeCell ref="W136:W202"/>
    <mergeCell ref="A204:A243"/>
    <mergeCell ref="B204:B243"/>
    <mergeCell ref="W204:W243"/>
    <mergeCell ref="A245:A300"/>
    <mergeCell ref="B245:B300"/>
    <mergeCell ref="W245:W300"/>
    <mergeCell ref="A302:A360"/>
    <mergeCell ref="B302:B360"/>
    <mergeCell ref="W302:W360"/>
    <mergeCell ref="A362:A404"/>
    <mergeCell ref="B362:B404"/>
    <mergeCell ref="W362:W404"/>
    <mergeCell ref="A406:A456"/>
    <mergeCell ref="B406:B456"/>
    <mergeCell ref="W406:W456"/>
    <mergeCell ref="A458:A479"/>
    <mergeCell ref="B458:B479"/>
    <mergeCell ref="W458:W479"/>
    <mergeCell ref="A481:A522"/>
    <mergeCell ref="B481:B522"/>
    <mergeCell ref="W481:W522"/>
    <mergeCell ref="A524:A580"/>
    <mergeCell ref="B524:B580"/>
    <mergeCell ref="W524:W580"/>
    <mergeCell ref="A582:A613"/>
    <mergeCell ref="B582:B613"/>
    <mergeCell ref="W582:W613"/>
    <mergeCell ref="A615:A683"/>
    <mergeCell ref="B615:B683"/>
    <mergeCell ref="W615:W683"/>
    <mergeCell ref="A685:A760"/>
    <mergeCell ref="B685:B760"/>
    <mergeCell ref="W685:W760"/>
    <mergeCell ref="A762:A809"/>
    <mergeCell ref="B762:B809"/>
    <mergeCell ref="W762:W809"/>
    <mergeCell ref="A811:A860"/>
    <mergeCell ref="B811:B860"/>
    <mergeCell ref="W811:W860"/>
    <mergeCell ref="A862:A916"/>
    <mergeCell ref="B862:B916"/>
    <mergeCell ref="W862:W916"/>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Y1050"/>
  <sheetViews>
    <sheetView topLeftCell="A421" zoomScale="42" zoomScaleNormal="42" workbookViewId="0">
      <selection activeCell="K426" sqref="K426"/>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38.53125" style="187" customWidth="1"/>
    <col min="6" max="6" width="17.46484375" style="187" customWidth="1"/>
    <col min="7" max="7" width="23.796875" style="187" customWidth="1"/>
    <col min="8" max="8" width="27.796875" style="187" customWidth="1"/>
    <col min="9" max="9" width="24.19921875" style="187" customWidth="1"/>
    <col min="10" max="10" width="25.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1.46484375" style="187" customWidth="1"/>
    <col min="18" max="18" width="14.46484375" style="187" customWidth="1"/>
    <col min="19" max="19" width="14.46484375" style="187" hidden="1" customWidth="1"/>
    <col min="20" max="20" width="20.73046875" style="187" customWidth="1"/>
    <col min="21" max="21" width="15.73046875" style="187" customWidth="1"/>
    <col min="22" max="22" width="14.199218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47" style="187" customWidth="1"/>
    <col min="262" max="262" width="17.46484375" style="187" customWidth="1"/>
    <col min="263" max="263" width="23.796875" style="187" customWidth="1"/>
    <col min="264" max="264" width="27.796875" style="187" customWidth="1"/>
    <col min="265" max="265" width="24.19921875"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47" style="187" customWidth="1"/>
    <col min="518" max="518" width="17.46484375" style="187" customWidth="1"/>
    <col min="519" max="519" width="23.796875" style="187" customWidth="1"/>
    <col min="520" max="520" width="27.796875" style="187" customWidth="1"/>
    <col min="521" max="521" width="24.19921875"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47" style="187" customWidth="1"/>
    <col min="774" max="774" width="17.46484375" style="187" customWidth="1"/>
    <col min="775" max="775" width="23.796875" style="187" customWidth="1"/>
    <col min="776" max="776" width="27.796875" style="187" customWidth="1"/>
    <col min="777" max="777" width="24.19921875"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47" style="187" customWidth="1"/>
    <col min="1030" max="1030" width="17.46484375" style="187" customWidth="1"/>
    <col min="1031" max="1031" width="23.796875" style="187" customWidth="1"/>
    <col min="1032" max="1032" width="27.796875" style="187" customWidth="1"/>
    <col min="1033" max="1033" width="24.19921875"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47" style="187" customWidth="1"/>
    <col min="1286" max="1286" width="17.46484375" style="187" customWidth="1"/>
    <col min="1287" max="1287" width="23.796875" style="187" customWidth="1"/>
    <col min="1288" max="1288" width="27.796875" style="187" customWidth="1"/>
    <col min="1289" max="1289" width="24.19921875"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47" style="187" customWidth="1"/>
    <col min="1542" max="1542" width="17.46484375" style="187" customWidth="1"/>
    <col min="1543" max="1543" width="23.796875" style="187" customWidth="1"/>
    <col min="1544" max="1544" width="27.796875" style="187" customWidth="1"/>
    <col min="1545" max="1545" width="24.19921875"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47" style="187" customWidth="1"/>
    <col min="1798" max="1798" width="17.46484375" style="187" customWidth="1"/>
    <col min="1799" max="1799" width="23.796875" style="187" customWidth="1"/>
    <col min="1800" max="1800" width="27.796875" style="187" customWidth="1"/>
    <col min="1801" max="1801" width="24.19921875"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47" style="187" customWidth="1"/>
    <col min="2054" max="2054" width="17.46484375" style="187" customWidth="1"/>
    <col min="2055" max="2055" width="23.796875" style="187" customWidth="1"/>
    <col min="2056" max="2056" width="27.796875" style="187" customWidth="1"/>
    <col min="2057" max="2057" width="24.19921875"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47" style="187" customWidth="1"/>
    <col min="2310" max="2310" width="17.46484375" style="187" customWidth="1"/>
    <col min="2311" max="2311" width="23.796875" style="187" customWidth="1"/>
    <col min="2312" max="2312" width="27.796875" style="187" customWidth="1"/>
    <col min="2313" max="2313" width="24.19921875"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47" style="187" customWidth="1"/>
    <col min="2566" max="2566" width="17.46484375" style="187" customWidth="1"/>
    <col min="2567" max="2567" width="23.796875" style="187" customWidth="1"/>
    <col min="2568" max="2568" width="27.796875" style="187" customWidth="1"/>
    <col min="2569" max="2569" width="24.19921875"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47" style="187" customWidth="1"/>
    <col min="2822" max="2822" width="17.46484375" style="187" customWidth="1"/>
    <col min="2823" max="2823" width="23.796875" style="187" customWidth="1"/>
    <col min="2824" max="2824" width="27.796875" style="187" customWidth="1"/>
    <col min="2825" max="2825" width="24.19921875"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47" style="187" customWidth="1"/>
    <col min="3078" max="3078" width="17.46484375" style="187" customWidth="1"/>
    <col min="3079" max="3079" width="23.796875" style="187" customWidth="1"/>
    <col min="3080" max="3080" width="27.796875" style="187" customWidth="1"/>
    <col min="3081" max="3081" width="24.19921875"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47" style="187" customWidth="1"/>
    <col min="3334" max="3334" width="17.46484375" style="187" customWidth="1"/>
    <col min="3335" max="3335" width="23.796875" style="187" customWidth="1"/>
    <col min="3336" max="3336" width="27.796875" style="187" customWidth="1"/>
    <col min="3337" max="3337" width="24.19921875"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47" style="187" customWidth="1"/>
    <col min="3590" max="3590" width="17.46484375" style="187" customWidth="1"/>
    <col min="3591" max="3591" width="23.796875" style="187" customWidth="1"/>
    <col min="3592" max="3592" width="27.796875" style="187" customWidth="1"/>
    <col min="3593" max="3593" width="24.19921875"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47" style="187" customWidth="1"/>
    <col min="3846" max="3846" width="17.46484375" style="187" customWidth="1"/>
    <col min="3847" max="3847" width="23.796875" style="187" customWidth="1"/>
    <col min="3848" max="3848" width="27.796875" style="187" customWidth="1"/>
    <col min="3849" max="3849" width="24.19921875"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47" style="187" customWidth="1"/>
    <col min="4102" max="4102" width="17.46484375" style="187" customWidth="1"/>
    <col min="4103" max="4103" width="23.796875" style="187" customWidth="1"/>
    <col min="4104" max="4104" width="27.796875" style="187" customWidth="1"/>
    <col min="4105" max="4105" width="24.19921875"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47" style="187" customWidth="1"/>
    <col min="4358" max="4358" width="17.46484375" style="187" customWidth="1"/>
    <col min="4359" max="4359" width="23.796875" style="187" customWidth="1"/>
    <col min="4360" max="4360" width="27.796875" style="187" customWidth="1"/>
    <col min="4361" max="4361" width="24.19921875"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47" style="187" customWidth="1"/>
    <col min="4614" max="4614" width="17.46484375" style="187" customWidth="1"/>
    <col min="4615" max="4615" width="23.796875" style="187" customWidth="1"/>
    <col min="4616" max="4616" width="27.796875" style="187" customWidth="1"/>
    <col min="4617" max="4617" width="24.19921875"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47" style="187" customWidth="1"/>
    <col min="4870" max="4870" width="17.46484375" style="187" customWidth="1"/>
    <col min="4871" max="4871" width="23.796875" style="187" customWidth="1"/>
    <col min="4872" max="4872" width="27.796875" style="187" customWidth="1"/>
    <col min="4873" max="4873" width="24.19921875"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47" style="187" customWidth="1"/>
    <col min="5126" max="5126" width="17.46484375" style="187" customWidth="1"/>
    <col min="5127" max="5127" width="23.796875" style="187" customWidth="1"/>
    <col min="5128" max="5128" width="27.796875" style="187" customWidth="1"/>
    <col min="5129" max="5129" width="24.19921875"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47" style="187" customWidth="1"/>
    <col min="5382" max="5382" width="17.46484375" style="187" customWidth="1"/>
    <col min="5383" max="5383" width="23.796875" style="187" customWidth="1"/>
    <col min="5384" max="5384" width="27.796875" style="187" customWidth="1"/>
    <col min="5385" max="5385" width="24.19921875"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47" style="187" customWidth="1"/>
    <col min="5638" max="5638" width="17.46484375" style="187" customWidth="1"/>
    <col min="5639" max="5639" width="23.796875" style="187" customWidth="1"/>
    <col min="5640" max="5640" width="27.796875" style="187" customWidth="1"/>
    <col min="5641" max="5641" width="24.19921875"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47" style="187" customWidth="1"/>
    <col min="5894" max="5894" width="17.46484375" style="187" customWidth="1"/>
    <col min="5895" max="5895" width="23.796875" style="187" customWidth="1"/>
    <col min="5896" max="5896" width="27.796875" style="187" customWidth="1"/>
    <col min="5897" max="5897" width="24.19921875"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47" style="187" customWidth="1"/>
    <col min="6150" max="6150" width="17.46484375" style="187" customWidth="1"/>
    <col min="6151" max="6151" width="23.796875" style="187" customWidth="1"/>
    <col min="6152" max="6152" width="27.796875" style="187" customWidth="1"/>
    <col min="6153" max="6153" width="24.19921875"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47" style="187" customWidth="1"/>
    <col min="6406" max="6406" width="17.46484375" style="187" customWidth="1"/>
    <col min="6407" max="6407" width="23.796875" style="187" customWidth="1"/>
    <col min="6408" max="6408" width="27.796875" style="187" customWidth="1"/>
    <col min="6409" max="6409" width="24.19921875"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47" style="187" customWidth="1"/>
    <col min="6662" max="6662" width="17.46484375" style="187" customWidth="1"/>
    <col min="6663" max="6663" width="23.796875" style="187" customWidth="1"/>
    <col min="6664" max="6664" width="27.796875" style="187" customWidth="1"/>
    <col min="6665" max="6665" width="24.19921875"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47" style="187" customWidth="1"/>
    <col min="6918" max="6918" width="17.46484375" style="187" customWidth="1"/>
    <col min="6919" max="6919" width="23.796875" style="187" customWidth="1"/>
    <col min="6920" max="6920" width="27.796875" style="187" customWidth="1"/>
    <col min="6921" max="6921" width="24.19921875"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47" style="187" customWidth="1"/>
    <col min="7174" max="7174" width="17.46484375" style="187" customWidth="1"/>
    <col min="7175" max="7175" width="23.796875" style="187" customWidth="1"/>
    <col min="7176" max="7176" width="27.796875" style="187" customWidth="1"/>
    <col min="7177" max="7177" width="24.19921875"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47" style="187" customWidth="1"/>
    <col min="7430" max="7430" width="17.46484375" style="187" customWidth="1"/>
    <col min="7431" max="7431" width="23.796875" style="187" customWidth="1"/>
    <col min="7432" max="7432" width="27.796875" style="187" customWidth="1"/>
    <col min="7433" max="7433" width="24.19921875"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47" style="187" customWidth="1"/>
    <col min="7686" max="7686" width="17.46484375" style="187" customWidth="1"/>
    <col min="7687" max="7687" width="23.796875" style="187" customWidth="1"/>
    <col min="7688" max="7688" width="27.796875" style="187" customWidth="1"/>
    <col min="7689" max="7689" width="24.19921875"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47" style="187" customWidth="1"/>
    <col min="7942" max="7942" width="17.46484375" style="187" customWidth="1"/>
    <col min="7943" max="7943" width="23.796875" style="187" customWidth="1"/>
    <col min="7944" max="7944" width="27.796875" style="187" customWidth="1"/>
    <col min="7945" max="7945" width="24.19921875"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47" style="187" customWidth="1"/>
    <col min="8198" max="8198" width="17.46484375" style="187" customWidth="1"/>
    <col min="8199" max="8199" width="23.796875" style="187" customWidth="1"/>
    <col min="8200" max="8200" width="27.796875" style="187" customWidth="1"/>
    <col min="8201" max="8201" width="24.19921875"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47" style="187" customWidth="1"/>
    <col min="8454" max="8454" width="17.46484375" style="187" customWidth="1"/>
    <col min="8455" max="8455" width="23.796875" style="187" customWidth="1"/>
    <col min="8456" max="8456" width="27.796875" style="187" customWidth="1"/>
    <col min="8457" max="8457" width="24.19921875"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47" style="187" customWidth="1"/>
    <col min="8710" max="8710" width="17.46484375" style="187" customWidth="1"/>
    <col min="8711" max="8711" width="23.796875" style="187" customWidth="1"/>
    <col min="8712" max="8712" width="27.796875" style="187" customWidth="1"/>
    <col min="8713" max="8713" width="24.19921875"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47" style="187" customWidth="1"/>
    <col min="8966" max="8966" width="17.46484375" style="187" customWidth="1"/>
    <col min="8967" max="8967" width="23.796875" style="187" customWidth="1"/>
    <col min="8968" max="8968" width="27.796875" style="187" customWidth="1"/>
    <col min="8969" max="8969" width="24.19921875"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47" style="187" customWidth="1"/>
    <col min="9222" max="9222" width="17.46484375" style="187" customWidth="1"/>
    <col min="9223" max="9223" width="23.796875" style="187" customWidth="1"/>
    <col min="9224" max="9224" width="27.796875" style="187" customWidth="1"/>
    <col min="9225" max="9225" width="24.19921875"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47" style="187" customWidth="1"/>
    <col min="9478" max="9478" width="17.46484375" style="187" customWidth="1"/>
    <col min="9479" max="9479" width="23.796875" style="187" customWidth="1"/>
    <col min="9480" max="9480" width="27.796875" style="187" customWidth="1"/>
    <col min="9481" max="9481" width="24.19921875"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47" style="187" customWidth="1"/>
    <col min="9734" max="9734" width="17.46484375" style="187" customWidth="1"/>
    <col min="9735" max="9735" width="23.796875" style="187" customWidth="1"/>
    <col min="9736" max="9736" width="27.796875" style="187" customWidth="1"/>
    <col min="9737" max="9737" width="24.19921875"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47" style="187" customWidth="1"/>
    <col min="9990" max="9990" width="17.46484375" style="187" customWidth="1"/>
    <col min="9991" max="9991" width="23.796875" style="187" customWidth="1"/>
    <col min="9992" max="9992" width="27.796875" style="187" customWidth="1"/>
    <col min="9993" max="9993" width="24.19921875"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47" style="187" customWidth="1"/>
    <col min="10246" max="10246" width="17.4648437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47" style="187" customWidth="1"/>
    <col min="10502" max="10502" width="17.4648437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47" style="187" customWidth="1"/>
    <col min="10758" max="10758" width="17.4648437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47" style="187" customWidth="1"/>
    <col min="11014" max="11014" width="17.4648437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47" style="187" customWidth="1"/>
    <col min="11270" max="11270" width="17.4648437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47" style="187" customWidth="1"/>
    <col min="11526" max="11526" width="17.4648437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47" style="187" customWidth="1"/>
    <col min="11782" max="11782" width="17.4648437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47" style="187" customWidth="1"/>
    <col min="12038" max="12038" width="17.4648437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47" style="187" customWidth="1"/>
    <col min="12294" max="12294" width="17.4648437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47" style="187" customWidth="1"/>
    <col min="12550" max="12550" width="17.4648437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47" style="187" customWidth="1"/>
    <col min="12806" max="12806" width="17.4648437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47" style="187" customWidth="1"/>
    <col min="13062" max="13062" width="17.4648437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47" style="187" customWidth="1"/>
    <col min="13318" max="13318" width="17.4648437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47" style="187" customWidth="1"/>
    <col min="13574" max="13574" width="17.4648437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47" style="187" customWidth="1"/>
    <col min="13830" max="13830" width="17.4648437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47" style="187" customWidth="1"/>
    <col min="14086" max="14086" width="17.4648437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47" style="187" customWidth="1"/>
    <col min="14342" max="14342" width="17.4648437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47" style="187" customWidth="1"/>
    <col min="14598" max="14598" width="17.4648437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47" style="187" customWidth="1"/>
    <col min="14854" max="14854" width="17.4648437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47" style="187" customWidth="1"/>
    <col min="15110" max="15110" width="17.4648437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47" style="187" customWidth="1"/>
    <col min="15366" max="15366" width="17.4648437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47" style="187" customWidth="1"/>
    <col min="15622" max="15622" width="17.4648437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47" style="187" customWidth="1"/>
    <col min="15878" max="15878" width="17.4648437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47" style="187" customWidth="1"/>
    <col min="16134" max="16134" width="17.4648437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159</v>
      </c>
      <c r="J4" s="45"/>
      <c r="N4" s="188"/>
    </row>
    <row r="5" spans="1:25" ht="11.25" customHeight="1">
      <c r="B5" s="25"/>
      <c r="C5" s="144"/>
      <c r="D5" s="145"/>
      <c r="E5" s="146"/>
      <c r="F5" s="147"/>
      <c r="G5" s="145"/>
      <c r="H5" s="145"/>
      <c r="I5" s="148"/>
      <c r="J5" s="46"/>
      <c r="N5" s="188"/>
    </row>
    <row r="6" spans="1:25">
      <c r="B6" s="524" t="s">
        <v>77</v>
      </c>
      <c r="C6" s="525"/>
      <c r="D6" s="526"/>
      <c r="E6" s="158">
        <f>F1048</f>
        <v>348243</v>
      </c>
      <c r="F6" s="159"/>
      <c r="G6" s="525" t="s">
        <v>78</v>
      </c>
      <c r="H6" s="526"/>
      <c r="I6" s="160">
        <f>K1048</f>
        <v>67</v>
      </c>
      <c r="J6" s="47"/>
      <c r="N6" s="188"/>
    </row>
    <row r="7" spans="1:25">
      <c r="B7" s="524" t="s">
        <v>79</v>
      </c>
      <c r="C7" s="525"/>
      <c r="D7" s="526"/>
      <c r="E7" s="158">
        <f>G1048</f>
        <v>69648.599999999991</v>
      </c>
      <c r="F7" s="159"/>
      <c r="G7" s="525" t="s">
        <v>80</v>
      </c>
      <c r="H7" s="526"/>
      <c r="I7" s="160">
        <f>L1048</f>
        <v>0</v>
      </c>
      <c r="J7" s="47"/>
      <c r="N7" s="188"/>
    </row>
    <row r="8" spans="1:25">
      <c r="B8" s="524" t="s">
        <v>81</v>
      </c>
      <c r="C8" s="525"/>
      <c r="D8" s="526"/>
      <c r="E8" s="158">
        <f>H1048</f>
        <v>193468.33333333337</v>
      </c>
      <c r="F8" s="159"/>
      <c r="G8" s="525" t="s">
        <v>82</v>
      </c>
      <c r="H8" s="526"/>
      <c r="I8" s="161">
        <f>W1048</f>
        <v>134</v>
      </c>
      <c r="J8" s="47"/>
      <c r="N8" s="188"/>
    </row>
    <row r="9" spans="1:25">
      <c r="A9" s="197"/>
      <c r="B9" s="524" t="s">
        <v>83</v>
      </c>
      <c r="C9" s="525"/>
      <c r="D9" s="526"/>
      <c r="E9" s="158">
        <f>N1048</f>
        <v>3869.3666666666663</v>
      </c>
      <c r="F9" s="159"/>
      <c r="G9" s="525" t="s">
        <v>84</v>
      </c>
      <c r="H9" s="526"/>
      <c r="I9" s="162">
        <f>X1048</f>
        <v>25</v>
      </c>
      <c r="J9" s="47"/>
      <c r="N9" s="188"/>
    </row>
    <row r="10" spans="1:25">
      <c r="B10" s="529" t="s">
        <v>85</v>
      </c>
      <c r="C10" s="527"/>
      <c r="D10" s="528"/>
      <c r="E10" s="158">
        <f>COUNTA(C17,C63,C188,C301,C426,C482,C577,C720,C777,C900,C955)</f>
        <v>11</v>
      </c>
      <c r="F10" s="159"/>
      <c r="G10" s="149"/>
      <c r="H10" s="149"/>
      <c r="I10" s="150"/>
      <c r="J10" s="47"/>
      <c r="N10" s="188"/>
    </row>
    <row r="11" spans="1:25">
      <c r="B11" s="157"/>
      <c r="C11" s="527" t="s">
        <v>86</v>
      </c>
      <c r="D11" s="528"/>
      <c r="E11" s="158">
        <f>J1048</f>
        <v>62</v>
      </c>
      <c r="F11" s="159"/>
      <c r="G11" s="159"/>
      <c r="H11" s="159"/>
      <c r="I11" s="150"/>
      <c r="J11" s="47"/>
      <c r="M11" s="198"/>
      <c r="N11" s="188"/>
      <c r="U11" s="198"/>
    </row>
    <row r="12" spans="1:25">
      <c r="B12" s="524" t="s">
        <v>87</v>
      </c>
      <c r="C12" s="525"/>
      <c r="D12" s="526"/>
      <c r="E12" s="158">
        <f>E1048</f>
        <v>943</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1059</v>
      </c>
      <c r="D17" s="372" t="s">
        <v>1060</v>
      </c>
      <c r="E17" s="216" t="s">
        <v>1061</v>
      </c>
      <c r="F17" s="217">
        <v>510</v>
      </c>
      <c r="G17" s="218">
        <f>F17/$G$15</f>
        <v>102</v>
      </c>
      <c r="H17" s="219">
        <f t="shared" ref="H17:H60" si="0">F17/$H$15</f>
        <v>283.33333333333331</v>
      </c>
      <c r="I17" s="219">
        <f t="shared" ref="I17:I60" si="1">H17/$I$15</f>
        <v>9.4444444444444442E-2</v>
      </c>
      <c r="J17" s="220" t="s">
        <v>1062</v>
      </c>
      <c r="K17" s="220" t="s">
        <v>1062</v>
      </c>
      <c r="L17" s="220"/>
      <c r="M17" s="221">
        <f>SUM(H17:H27)</f>
        <v>3058.8888888888887</v>
      </c>
      <c r="N17" s="222">
        <f>M17/$N$15</f>
        <v>61.177777777777777</v>
      </c>
      <c r="O17" s="223" t="s">
        <v>1063</v>
      </c>
      <c r="P17" s="224" t="s">
        <v>12</v>
      </c>
      <c r="Q17" s="224"/>
      <c r="R17" s="224" t="s">
        <v>1064</v>
      </c>
      <c r="S17" s="224"/>
      <c r="T17" s="225"/>
      <c r="U17" s="226">
        <f t="shared" ref="U17:U60" si="2">H17/$U$15</f>
        <v>0.18888888888888888</v>
      </c>
      <c r="V17" s="227">
        <f>SUM(U17:U27)</f>
        <v>2.0392592592592589</v>
      </c>
      <c r="W17" s="228" t="str">
        <f>IF(V17&lt;1,"0",IF(V17&lt;5,"2",IF(V17&gt;=5,"6")))</f>
        <v>2</v>
      </c>
      <c r="X17" s="508">
        <f>K62/$X$15</f>
        <v>1.3333333333333333</v>
      </c>
      <c r="Y17" s="229">
        <f>W17/2</f>
        <v>1</v>
      </c>
    </row>
    <row r="18" spans="2:25" ht="18.75" customHeight="1">
      <c r="B18" s="503"/>
      <c r="C18" s="506"/>
      <c r="D18" s="372" t="s">
        <v>1065</v>
      </c>
      <c r="E18" s="216" t="s">
        <v>1066</v>
      </c>
      <c r="F18" s="217">
        <v>520</v>
      </c>
      <c r="G18" s="218">
        <f t="shared" ref="G18:G60" si="3">F18/$G$15</f>
        <v>104</v>
      </c>
      <c r="H18" s="219">
        <f t="shared" si="0"/>
        <v>288.88888888888886</v>
      </c>
      <c r="I18" s="219">
        <f t="shared" si="1"/>
        <v>9.6296296296296283E-2</v>
      </c>
      <c r="J18" s="216"/>
      <c r="K18" s="220"/>
      <c r="L18" s="220"/>
      <c r="M18" s="221"/>
      <c r="N18" s="222">
        <f t="shared" ref="N18:N60" si="4">M18/$N$15</f>
        <v>0</v>
      </c>
      <c r="O18" s="223"/>
      <c r="P18" s="224"/>
      <c r="Q18" s="224"/>
      <c r="R18" s="224"/>
      <c r="S18" s="224"/>
      <c r="T18" s="225"/>
      <c r="U18" s="226">
        <f t="shared" si="2"/>
        <v>0.19259259259259257</v>
      </c>
      <c r="V18" s="227"/>
      <c r="W18" s="228" t="str">
        <f t="shared" ref="W18:W60" si="5">IF(V18&lt;1,"0",IF(V18&lt;5,"2",IF(V18&gt;=5,"6")))</f>
        <v>0</v>
      </c>
      <c r="X18" s="509"/>
      <c r="Y18" s="229">
        <f t="shared" ref="Y18:Y61" si="6">W18/2</f>
        <v>0</v>
      </c>
    </row>
    <row r="19" spans="2:25" ht="18.75" customHeight="1">
      <c r="B19" s="503"/>
      <c r="C19" s="506"/>
      <c r="D19" s="372" t="s">
        <v>1067</v>
      </c>
      <c r="E19" s="216" t="s">
        <v>1068</v>
      </c>
      <c r="F19" s="217">
        <v>855</v>
      </c>
      <c r="G19" s="218">
        <f t="shared" si="3"/>
        <v>171</v>
      </c>
      <c r="H19" s="219">
        <f t="shared" si="0"/>
        <v>475</v>
      </c>
      <c r="I19" s="219">
        <f t="shared" si="1"/>
        <v>0.15833333333333333</v>
      </c>
      <c r="J19" s="216"/>
      <c r="K19" s="220"/>
      <c r="L19" s="220"/>
      <c r="M19" s="221"/>
      <c r="N19" s="222">
        <f t="shared" si="4"/>
        <v>0</v>
      </c>
      <c r="O19" s="230"/>
      <c r="P19" s="224"/>
      <c r="Q19" s="224"/>
      <c r="R19" s="224"/>
      <c r="S19" s="224"/>
      <c r="T19" s="225"/>
      <c r="U19" s="226">
        <f t="shared" si="2"/>
        <v>0.31666666666666665</v>
      </c>
      <c r="V19" s="227"/>
      <c r="W19" s="228" t="str">
        <f t="shared" si="5"/>
        <v>0</v>
      </c>
      <c r="X19" s="509"/>
      <c r="Y19" s="229">
        <f t="shared" si="6"/>
        <v>0</v>
      </c>
    </row>
    <row r="20" spans="2:25" ht="18.75" customHeight="1">
      <c r="B20" s="503"/>
      <c r="C20" s="506"/>
      <c r="D20" s="372" t="s">
        <v>1069</v>
      </c>
      <c r="E20" s="216" t="s">
        <v>1070</v>
      </c>
      <c r="F20" s="217">
        <v>490</v>
      </c>
      <c r="G20" s="218">
        <f t="shared" si="3"/>
        <v>98</v>
      </c>
      <c r="H20" s="219">
        <f t="shared" si="0"/>
        <v>272.22222222222223</v>
      </c>
      <c r="I20" s="219">
        <f t="shared" si="1"/>
        <v>9.0740740740740747E-2</v>
      </c>
      <c r="J20" s="216"/>
      <c r="K20" s="220"/>
      <c r="L20" s="220"/>
      <c r="M20" s="221"/>
      <c r="N20" s="222">
        <f t="shared" si="4"/>
        <v>0</v>
      </c>
      <c r="O20" s="223"/>
      <c r="P20" s="224"/>
      <c r="Q20" s="224"/>
      <c r="R20" s="224"/>
      <c r="S20" s="224"/>
      <c r="T20" s="225"/>
      <c r="U20" s="226">
        <f t="shared" si="2"/>
        <v>0.18148148148148149</v>
      </c>
      <c r="V20" s="227"/>
      <c r="W20" s="228" t="str">
        <f t="shared" si="5"/>
        <v>0</v>
      </c>
      <c r="X20" s="509"/>
      <c r="Y20" s="229">
        <f t="shared" si="6"/>
        <v>0</v>
      </c>
    </row>
    <row r="21" spans="2:25" ht="18.75" customHeight="1">
      <c r="B21" s="503"/>
      <c r="C21" s="506"/>
      <c r="D21" s="372" t="s">
        <v>1071</v>
      </c>
      <c r="E21" s="216" t="s">
        <v>1072</v>
      </c>
      <c r="F21" s="217">
        <v>350</v>
      </c>
      <c r="G21" s="218">
        <f t="shared" si="3"/>
        <v>70</v>
      </c>
      <c r="H21" s="219">
        <f t="shared" si="0"/>
        <v>194.44444444444443</v>
      </c>
      <c r="I21" s="219">
        <f t="shared" si="1"/>
        <v>6.4814814814814811E-2</v>
      </c>
      <c r="J21" s="216"/>
      <c r="K21" s="220"/>
      <c r="L21" s="220"/>
      <c r="M21" s="221"/>
      <c r="N21" s="222">
        <f t="shared" si="4"/>
        <v>0</v>
      </c>
      <c r="O21" s="223"/>
      <c r="P21" s="224"/>
      <c r="Q21" s="224"/>
      <c r="R21" s="224"/>
      <c r="S21" s="224"/>
      <c r="T21" s="225"/>
      <c r="U21" s="226">
        <f t="shared" si="2"/>
        <v>0.12962962962962962</v>
      </c>
      <c r="V21" s="227"/>
      <c r="W21" s="228" t="str">
        <f t="shared" si="5"/>
        <v>0</v>
      </c>
      <c r="X21" s="509"/>
      <c r="Y21" s="229">
        <f t="shared" si="6"/>
        <v>0</v>
      </c>
    </row>
    <row r="22" spans="2:25" ht="18.75" customHeight="1">
      <c r="B22" s="503"/>
      <c r="C22" s="506"/>
      <c r="D22" s="372" t="s">
        <v>1073</v>
      </c>
      <c r="E22" s="216" t="s">
        <v>1074</v>
      </c>
      <c r="F22" s="217">
        <v>400</v>
      </c>
      <c r="G22" s="218">
        <f t="shared" si="3"/>
        <v>80</v>
      </c>
      <c r="H22" s="219">
        <f t="shared" si="0"/>
        <v>222.22222222222223</v>
      </c>
      <c r="I22" s="219">
        <f t="shared" si="1"/>
        <v>7.407407407407407E-2</v>
      </c>
      <c r="J22" s="216"/>
      <c r="K22" s="220"/>
      <c r="L22" s="220"/>
      <c r="M22" s="221"/>
      <c r="N22" s="222">
        <f t="shared" si="4"/>
        <v>0</v>
      </c>
      <c r="O22" s="223"/>
      <c r="P22" s="224"/>
      <c r="Q22" s="224"/>
      <c r="R22" s="224"/>
      <c r="S22" s="224"/>
      <c r="T22" s="225"/>
      <c r="U22" s="226">
        <f t="shared" si="2"/>
        <v>0.14814814814814814</v>
      </c>
      <c r="V22" s="227"/>
      <c r="W22" s="228" t="str">
        <f t="shared" si="5"/>
        <v>0</v>
      </c>
      <c r="X22" s="509"/>
      <c r="Y22" s="229">
        <f t="shared" si="6"/>
        <v>0</v>
      </c>
    </row>
    <row r="23" spans="2:25" ht="18.75" customHeight="1">
      <c r="B23" s="503"/>
      <c r="C23" s="506"/>
      <c r="D23" s="372" t="s">
        <v>1075</v>
      </c>
      <c r="E23" s="216" t="s">
        <v>1076</v>
      </c>
      <c r="F23" s="217">
        <v>420</v>
      </c>
      <c r="G23" s="218">
        <f t="shared" si="3"/>
        <v>84</v>
      </c>
      <c r="H23" s="219">
        <f t="shared" si="0"/>
        <v>233.33333333333331</v>
      </c>
      <c r="I23" s="219">
        <f t="shared" si="1"/>
        <v>7.7777777777777765E-2</v>
      </c>
      <c r="J23" s="216"/>
      <c r="K23" s="220"/>
      <c r="L23" s="220"/>
      <c r="M23" s="221"/>
      <c r="N23" s="222">
        <f t="shared" si="4"/>
        <v>0</v>
      </c>
      <c r="O23" s="223"/>
      <c r="P23" s="224"/>
      <c r="Q23" s="224"/>
      <c r="R23" s="224"/>
      <c r="S23" s="224"/>
      <c r="T23" s="225"/>
      <c r="U23" s="226">
        <f t="shared" si="2"/>
        <v>0.15555555555555553</v>
      </c>
      <c r="V23" s="227"/>
      <c r="W23" s="228" t="str">
        <f t="shared" si="5"/>
        <v>0</v>
      </c>
      <c r="X23" s="509"/>
      <c r="Y23" s="229">
        <f t="shared" si="6"/>
        <v>0</v>
      </c>
    </row>
    <row r="24" spans="2:25" ht="18.75" customHeight="1">
      <c r="B24" s="503"/>
      <c r="C24" s="506"/>
      <c r="D24" s="372" t="s">
        <v>1077</v>
      </c>
      <c r="E24" s="216" t="s">
        <v>1078</v>
      </c>
      <c r="F24" s="217">
        <v>560</v>
      </c>
      <c r="G24" s="218">
        <f t="shared" si="3"/>
        <v>112</v>
      </c>
      <c r="H24" s="219">
        <f t="shared" si="0"/>
        <v>311.11111111111109</v>
      </c>
      <c r="I24" s="219">
        <f t="shared" si="1"/>
        <v>0.1037037037037037</v>
      </c>
      <c r="J24" s="216"/>
      <c r="K24" s="220"/>
      <c r="L24" s="220"/>
      <c r="M24" s="221"/>
      <c r="N24" s="222">
        <f t="shared" si="4"/>
        <v>0</v>
      </c>
      <c r="O24" s="223"/>
      <c r="P24" s="224"/>
      <c r="Q24" s="224"/>
      <c r="R24" s="224"/>
      <c r="S24" s="224"/>
      <c r="T24" s="225"/>
      <c r="U24" s="226">
        <f t="shared" si="2"/>
        <v>0.2074074074074074</v>
      </c>
      <c r="V24" s="227"/>
      <c r="W24" s="228" t="str">
        <f t="shared" si="5"/>
        <v>0</v>
      </c>
      <c r="X24" s="509"/>
      <c r="Y24" s="229">
        <f t="shared" si="6"/>
        <v>0</v>
      </c>
    </row>
    <row r="25" spans="2:25" ht="18.75" customHeight="1">
      <c r="B25" s="503"/>
      <c r="C25" s="506"/>
      <c r="D25" s="372" t="s">
        <v>1079</v>
      </c>
      <c r="E25" s="216" t="s">
        <v>1080</v>
      </c>
      <c r="F25" s="217">
        <v>416</v>
      </c>
      <c r="G25" s="218">
        <f t="shared" si="3"/>
        <v>83.2</v>
      </c>
      <c r="H25" s="219">
        <f t="shared" si="0"/>
        <v>231.11111111111111</v>
      </c>
      <c r="I25" s="219">
        <f t="shared" si="1"/>
        <v>7.7037037037037043E-2</v>
      </c>
      <c r="J25" s="216"/>
      <c r="K25" s="220"/>
      <c r="L25" s="220"/>
      <c r="M25" s="221"/>
      <c r="N25" s="222">
        <f t="shared" si="4"/>
        <v>0</v>
      </c>
      <c r="O25" s="223"/>
      <c r="P25" s="224"/>
      <c r="Q25" s="224"/>
      <c r="R25" s="224"/>
      <c r="S25" s="224"/>
      <c r="T25" s="225"/>
      <c r="U25" s="226">
        <f t="shared" si="2"/>
        <v>0.15407407407407409</v>
      </c>
      <c r="V25" s="227"/>
      <c r="W25" s="228" t="str">
        <f t="shared" si="5"/>
        <v>0</v>
      </c>
      <c r="X25" s="509"/>
      <c r="Y25" s="229">
        <f t="shared" si="6"/>
        <v>0</v>
      </c>
    </row>
    <row r="26" spans="2:25" ht="18.75" customHeight="1">
      <c r="B26" s="503"/>
      <c r="C26" s="506"/>
      <c r="D26" s="372" t="s">
        <v>1081</v>
      </c>
      <c r="E26" s="216" t="s">
        <v>1082</v>
      </c>
      <c r="F26" s="217">
        <v>545</v>
      </c>
      <c r="G26" s="218">
        <f t="shared" si="3"/>
        <v>109</v>
      </c>
      <c r="H26" s="219">
        <f t="shared" si="0"/>
        <v>302.77777777777777</v>
      </c>
      <c r="I26" s="219">
        <f t="shared" si="1"/>
        <v>0.10092592592592592</v>
      </c>
      <c r="J26" s="216"/>
      <c r="K26" s="220"/>
      <c r="L26" s="220"/>
      <c r="M26" s="221"/>
      <c r="N26" s="222">
        <f t="shared" si="4"/>
        <v>0</v>
      </c>
      <c r="O26" s="223"/>
      <c r="P26" s="224"/>
      <c r="Q26" s="224"/>
      <c r="R26" s="224"/>
      <c r="S26" s="224"/>
      <c r="T26" s="225"/>
      <c r="U26" s="226">
        <f t="shared" si="2"/>
        <v>0.20185185185185184</v>
      </c>
      <c r="V26" s="227"/>
      <c r="W26" s="228" t="str">
        <f t="shared" si="5"/>
        <v>0</v>
      </c>
      <c r="X26" s="509"/>
      <c r="Y26" s="229">
        <f t="shared" si="6"/>
        <v>0</v>
      </c>
    </row>
    <row r="27" spans="2:25" ht="18.75" customHeight="1">
      <c r="B27" s="503"/>
      <c r="C27" s="506"/>
      <c r="D27" s="372" t="s">
        <v>126</v>
      </c>
      <c r="E27" s="216" t="s">
        <v>1083</v>
      </c>
      <c r="F27" s="217">
        <v>440</v>
      </c>
      <c r="G27" s="218">
        <f t="shared" si="3"/>
        <v>88</v>
      </c>
      <c r="H27" s="219">
        <f t="shared" si="0"/>
        <v>244.44444444444443</v>
      </c>
      <c r="I27" s="219">
        <f t="shared" si="1"/>
        <v>8.1481481481481474E-2</v>
      </c>
      <c r="J27" s="216"/>
      <c r="K27" s="220"/>
      <c r="L27" s="220"/>
      <c r="M27" s="221"/>
      <c r="N27" s="222">
        <f t="shared" si="4"/>
        <v>0</v>
      </c>
      <c r="O27" s="223"/>
      <c r="P27" s="224"/>
      <c r="Q27" s="224"/>
      <c r="R27" s="224"/>
      <c r="S27" s="224"/>
      <c r="T27" s="225"/>
      <c r="U27" s="226">
        <f t="shared" si="2"/>
        <v>0.16296296296296295</v>
      </c>
      <c r="V27" s="227"/>
      <c r="W27" s="228" t="str">
        <f t="shared" si="5"/>
        <v>0</v>
      </c>
      <c r="X27" s="509"/>
      <c r="Y27" s="229">
        <f t="shared" si="6"/>
        <v>0</v>
      </c>
    </row>
    <row r="28" spans="2:25" ht="18.75" customHeight="1">
      <c r="B28" s="503"/>
      <c r="C28" s="506"/>
      <c r="D28" s="373"/>
      <c r="E28" s="216"/>
      <c r="F28" s="217"/>
      <c r="G28" s="218">
        <f t="shared" si="3"/>
        <v>0</v>
      </c>
      <c r="H28" s="219">
        <f t="shared" si="0"/>
        <v>0</v>
      </c>
      <c r="I28" s="219">
        <f t="shared" si="1"/>
        <v>0</v>
      </c>
      <c r="J28" s="216"/>
      <c r="K28" s="220"/>
      <c r="L28" s="220"/>
      <c r="M28" s="221"/>
      <c r="N28" s="222">
        <f t="shared" si="4"/>
        <v>0</v>
      </c>
      <c r="O28" s="223"/>
      <c r="P28" s="224"/>
      <c r="Q28" s="224"/>
      <c r="R28" s="224"/>
      <c r="S28" s="224"/>
      <c r="T28" s="225"/>
      <c r="U28" s="226">
        <f t="shared" si="2"/>
        <v>0</v>
      </c>
      <c r="V28" s="227"/>
      <c r="W28" s="228" t="str">
        <f t="shared" si="5"/>
        <v>0</v>
      </c>
      <c r="X28" s="509"/>
      <c r="Y28" s="229">
        <f t="shared" si="6"/>
        <v>0</v>
      </c>
    </row>
    <row r="29" spans="2:25" ht="18.75" customHeight="1">
      <c r="B29" s="503"/>
      <c r="C29" s="506"/>
      <c r="D29" s="372" t="s">
        <v>1060</v>
      </c>
      <c r="E29" s="216" t="s">
        <v>1084</v>
      </c>
      <c r="F29" s="217">
        <v>630</v>
      </c>
      <c r="G29" s="218">
        <f t="shared" si="3"/>
        <v>126</v>
      </c>
      <c r="H29" s="219">
        <f t="shared" si="0"/>
        <v>350</v>
      </c>
      <c r="I29" s="219">
        <f t="shared" si="1"/>
        <v>0.11666666666666667</v>
      </c>
      <c r="J29" s="216" t="s">
        <v>1085</v>
      </c>
      <c r="K29" s="216" t="s">
        <v>1085</v>
      </c>
      <c r="L29" s="220"/>
      <c r="M29" s="221">
        <f>SUM(H29:H38)</f>
        <v>2812.7777777777778</v>
      </c>
      <c r="N29" s="222">
        <f t="shared" si="4"/>
        <v>56.25555555555556</v>
      </c>
      <c r="O29" s="223" t="s">
        <v>1086</v>
      </c>
      <c r="P29" s="224" t="s">
        <v>12</v>
      </c>
      <c r="Q29" s="224"/>
      <c r="R29" s="224" t="s">
        <v>1064</v>
      </c>
      <c r="S29" s="224"/>
      <c r="T29" s="225"/>
      <c r="U29" s="226">
        <f t="shared" si="2"/>
        <v>0.23333333333333334</v>
      </c>
      <c r="V29" s="227">
        <f>SUM(U29:U38)</f>
        <v>1.8751851851851853</v>
      </c>
      <c r="W29" s="228" t="str">
        <f t="shared" si="5"/>
        <v>2</v>
      </c>
      <c r="X29" s="509"/>
      <c r="Y29" s="229">
        <f t="shared" si="6"/>
        <v>1</v>
      </c>
    </row>
    <row r="30" spans="2:25" ht="18.75" customHeight="1">
      <c r="B30" s="503"/>
      <c r="C30" s="506"/>
      <c r="D30" s="372" t="s">
        <v>1065</v>
      </c>
      <c r="E30" s="216" t="s">
        <v>1087</v>
      </c>
      <c r="F30" s="217">
        <v>525</v>
      </c>
      <c r="G30" s="218">
        <f t="shared" si="3"/>
        <v>105</v>
      </c>
      <c r="H30" s="219">
        <f t="shared" si="0"/>
        <v>291.66666666666669</v>
      </c>
      <c r="I30" s="219">
        <f t="shared" si="1"/>
        <v>9.7222222222222224E-2</v>
      </c>
      <c r="J30" s="216"/>
      <c r="K30" s="220"/>
      <c r="L30" s="220"/>
      <c r="M30" s="221"/>
      <c r="N30" s="222">
        <f t="shared" si="4"/>
        <v>0</v>
      </c>
      <c r="O30" s="223"/>
      <c r="P30" s="224"/>
      <c r="Q30" s="224"/>
      <c r="R30" s="224"/>
      <c r="S30" s="224"/>
      <c r="T30" s="225"/>
      <c r="U30" s="226">
        <f t="shared" si="2"/>
        <v>0.19444444444444445</v>
      </c>
      <c r="V30" s="227"/>
      <c r="W30" s="228" t="str">
        <f t="shared" si="5"/>
        <v>0</v>
      </c>
      <c r="X30" s="509"/>
      <c r="Y30" s="229">
        <f t="shared" si="6"/>
        <v>0</v>
      </c>
    </row>
    <row r="31" spans="2:25" ht="18.75" customHeight="1">
      <c r="B31" s="503"/>
      <c r="C31" s="506"/>
      <c r="D31" s="372" t="s">
        <v>1067</v>
      </c>
      <c r="E31" s="216" t="s">
        <v>1088</v>
      </c>
      <c r="F31" s="217">
        <v>370</v>
      </c>
      <c r="G31" s="218">
        <f t="shared" si="3"/>
        <v>74</v>
      </c>
      <c r="H31" s="219">
        <f t="shared" si="0"/>
        <v>205.55555555555554</v>
      </c>
      <c r="I31" s="219">
        <f t="shared" si="1"/>
        <v>6.851851851851852E-2</v>
      </c>
      <c r="J31" s="216"/>
      <c r="K31" s="220"/>
      <c r="L31" s="220"/>
      <c r="M31" s="221"/>
      <c r="N31" s="222">
        <f t="shared" si="4"/>
        <v>0</v>
      </c>
      <c r="O31" s="223"/>
      <c r="P31" s="224"/>
      <c r="Q31" s="224"/>
      <c r="R31" s="224"/>
      <c r="S31" s="224"/>
      <c r="T31" s="225"/>
      <c r="U31" s="226">
        <f t="shared" si="2"/>
        <v>0.13703703703703704</v>
      </c>
      <c r="V31" s="227"/>
      <c r="W31" s="228" t="str">
        <f t="shared" si="5"/>
        <v>0</v>
      </c>
      <c r="X31" s="509"/>
      <c r="Y31" s="229">
        <f t="shared" si="6"/>
        <v>0</v>
      </c>
    </row>
    <row r="32" spans="2:25" ht="18.75" customHeight="1">
      <c r="B32" s="503"/>
      <c r="C32" s="506"/>
      <c r="D32" s="372" t="s">
        <v>1069</v>
      </c>
      <c r="E32" s="216" t="s">
        <v>1089</v>
      </c>
      <c r="F32" s="217">
        <v>585</v>
      </c>
      <c r="G32" s="218">
        <f t="shared" si="3"/>
        <v>117</v>
      </c>
      <c r="H32" s="219">
        <f t="shared" si="0"/>
        <v>325</v>
      </c>
      <c r="I32" s="219">
        <f t="shared" si="1"/>
        <v>0.10833333333333334</v>
      </c>
      <c r="J32" s="216"/>
      <c r="K32" s="220"/>
      <c r="L32" s="220"/>
      <c r="M32" s="221"/>
      <c r="N32" s="222">
        <f t="shared" si="4"/>
        <v>0</v>
      </c>
      <c r="O32" s="223"/>
      <c r="P32" s="224"/>
      <c r="Q32" s="224"/>
      <c r="R32" s="224"/>
      <c r="S32" s="224"/>
      <c r="T32" s="225"/>
      <c r="U32" s="226">
        <f t="shared" si="2"/>
        <v>0.21666666666666667</v>
      </c>
      <c r="V32" s="227"/>
      <c r="W32" s="228" t="str">
        <f t="shared" si="5"/>
        <v>0</v>
      </c>
      <c r="X32" s="509"/>
      <c r="Y32" s="229">
        <f t="shared" si="6"/>
        <v>0</v>
      </c>
    </row>
    <row r="33" spans="2:25" ht="18.75" customHeight="1">
      <c r="B33" s="503"/>
      <c r="C33" s="506"/>
      <c r="D33" s="372" t="s">
        <v>1071</v>
      </c>
      <c r="E33" s="216" t="s">
        <v>1090</v>
      </c>
      <c r="F33" s="217">
        <v>430</v>
      </c>
      <c r="G33" s="218">
        <f t="shared" si="3"/>
        <v>86</v>
      </c>
      <c r="H33" s="219">
        <f t="shared" si="0"/>
        <v>238.88888888888889</v>
      </c>
      <c r="I33" s="219">
        <f t="shared" si="1"/>
        <v>7.9629629629629634E-2</v>
      </c>
      <c r="J33" s="216"/>
      <c r="K33" s="220"/>
      <c r="L33" s="220"/>
      <c r="M33" s="221"/>
      <c r="N33" s="222">
        <f t="shared" si="4"/>
        <v>0</v>
      </c>
      <c r="O33" s="223"/>
      <c r="P33" s="224"/>
      <c r="Q33" s="224"/>
      <c r="R33" s="224"/>
      <c r="S33" s="224"/>
      <c r="T33" s="225"/>
      <c r="U33" s="226">
        <f t="shared" si="2"/>
        <v>0.15925925925925927</v>
      </c>
      <c r="V33" s="227"/>
      <c r="W33" s="228" t="str">
        <f t="shared" si="5"/>
        <v>0</v>
      </c>
      <c r="X33" s="509"/>
      <c r="Y33" s="229">
        <f t="shared" si="6"/>
        <v>0</v>
      </c>
    </row>
    <row r="34" spans="2:25" ht="18.75" customHeight="1">
      <c r="B34" s="503"/>
      <c r="C34" s="506"/>
      <c r="D34" s="372" t="s">
        <v>1073</v>
      </c>
      <c r="E34" s="216" t="s">
        <v>1091</v>
      </c>
      <c r="F34" s="217">
        <v>460</v>
      </c>
      <c r="G34" s="218">
        <f t="shared" si="3"/>
        <v>92</v>
      </c>
      <c r="H34" s="219">
        <f t="shared" si="0"/>
        <v>255.55555555555554</v>
      </c>
      <c r="I34" s="219">
        <f t="shared" si="1"/>
        <v>8.5185185185185183E-2</v>
      </c>
      <c r="J34" s="216"/>
      <c r="K34" s="220"/>
      <c r="L34" s="220"/>
      <c r="M34" s="221"/>
      <c r="N34" s="222">
        <f t="shared" si="4"/>
        <v>0</v>
      </c>
      <c r="O34" s="223"/>
      <c r="P34" s="224"/>
      <c r="Q34" s="224"/>
      <c r="R34" s="224"/>
      <c r="S34" s="224"/>
      <c r="T34" s="225"/>
      <c r="U34" s="226">
        <f t="shared" si="2"/>
        <v>0.17037037037037037</v>
      </c>
      <c r="V34" s="227"/>
      <c r="W34" s="228" t="str">
        <f t="shared" si="5"/>
        <v>0</v>
      </c>
      <c r="X34" s="509"/>
      <c r="Y34" s="229">
        <f t="shared" si="6"/>
        <v>0</v>
      </c>
    </row>
    <row r="35" spans="2:25" ht="18.75" customHeight="1">
      <c r="B35" s="503"/>
      <c r="C35" s="506"/>
      <c r="D35" s="372" t="s">
        <v>1075</v>
      </c>
      <c r="E35" s="216" t="s">
        <v>1092</v>
      </c>
      <c r="F35" s="217">
        <v>610</v>
      </c>
      <c r="G35" s="218">
        <f t="shared" si="3"/>
        <v>122</v>
      </c>
      <c r="H35" s="219">
        <f t="shared" si="0"/>
        <v>338.88888888888886</v>
      </c>
      <c r="I35" s="219">
        <f t="shared" si="1"/>
        <v>0.11296296296296295</v>
      </c>
      <c r="J35" s="216"/>
      <c r="K35" s="220"/>
      <c r="L35" s="220"/>
      <c r="M35" s="221"/>
      <c r="N35" s="222">
        <f t="shared" si="4"/>
        <v>0</v>
      </c>
      <c r="O35" s="223"/>
      <c r="P35" s="224"/>
      <c r="Q35" s="224"/>
      <c r="R35" s="224"/>
      <c r="S35" s="224"/>
      <c r="T35" s="225"/>
      <c r="U35" s="226">
        <f t="shared" si="2"/>
        <v>0.22592592592592589</v>
      </c>
      <c r="V35" s="227"/>
      <c r="W35" s="228" t="str">
        <f t="shared" si="5"/>
        <v>0</v>
      </c>
      <c r="X35" s="509"/>
      <c r="Y35" s="229">
        <f t="shared" si="6"/>
        <v>0</v>
      </c>
    </row>
    <row r="36" spans="2:25" ht="18.75" customHeight="1">
      <c r="B36" s="503"/>
      <c r="C36" s="506"/>
      <c r="D36" s="372" t="s">
        <v>1077</v>
      </c>
      <c r="E36" s="216" t="s">
        <v>1093</v>
      </c>
      <c r="F36" s="217">
        <v>710</v>
      </c>
      <c r="G36" s="218">
        <f t="shared" si="3"/>
        <v>142</v>
      </c>
      <c r="H36" s="219">
        <f t="shared" si="0"/>
        <v>394.44444444444446</v>
      </c>
      <c r="I36" s="219">
        <f t="shared" si="1"/>
        <v>0.13148148148148148</v>
      </c>
      <c r="J36" s="216"/>
      <c r="K36" s="220"/>
      <c r="L36" s="220"/>
      <c r="M36" s="221"/>
      <c r="N36" s="222">
        <f t="shared" si="4"/>
        <v>0</v>
      </c>
      <c r="O36" s="223"/>
      <c r="P36" s="224"/>
      <c r="Q36" s="224"/>
      <c r="R36" s="224"/>
      <c r="S36" s="224"/>
      <c r="T36" s="225"/>
      <c r="U36" s="226">
        <f t="shared" si="2"/>
        <v>0.26296296296296295</v>
      </c>
      <c r="V36" s="227"/>
      <c r="W36" s="228" t="str">
        <f t="shared" si="5"/>
        <v>0</v>
      </c>
      <c r="X36" s="509"/>
      <c r="Y36" s="229">
        <f t="shared" si="6"/>
        <v>0</v>
      </c>
    </row>
    <row r="37" spans="2:25" ht="18.75" customHeight="1">
      <c r="B37" s="503"/>
      <c r="C37" s="506"/>
      <c r="D37" s="372" t="s">
        <v>1079</v>
      </c>
      <c r="E37" s="216" t="s">
        <v>1094</v>
      </c>
      <c r="F37" s="217">
        <v>333</v>
      </c>
      <c r="G37" s="218">
        <f t="shared" si="3"/>
        <v>66.599999999999994</v>
      </c>
      <c r="H37" s="219">
        <f t="shared" si="0"/>
        <v>185</v>
      </c>
      <c r="I37" s="219">
        <f t="shared" si="1"/>
        <v>6.1666666666666668E-2</v>
      </c>
      <c r="J37" s="216"/>
      <c r="K37" s="220"/>
      <c r="L37" s="220"/>
      <c r="M37" s="221"/>
      <c r="N37" s="222">
        <f t="shared" si="4"/>
        <v>0</v>
      </c>
      <c r="O37" s="223"/>
      <c r="P37" s="224"/>
      <c r="Q37" s="224"/>
      <c r="R37" s="224"/>
      <c r="S37" s="224"/>
      <c r="T37" s="225"/>
      <c r="U37" s="226">
        <f t="shared" si="2"/>
        <v>0.12333333333333334</v>
      </c>
      <c r="V37" s="227"/>
      <c r="W37" s="228" t="str">
        <f t="shared" si="5"/>
        <v>0</v>
      </c>
      <c r="X37" s="509"/>
      <c r="Y37" s="229">
        <f t="shared" si="6"/>
        <v>0</v>
      </c>
    </row>
    <row r="38" spans="2:25" ht="18.75" customHeight="1">
      <c r="B38" s="503"/>
      <c r="C38" s="506"/>
      <c r="D38" s="372" t="s">
        <v>1081</v>
      </c>
      <c r="E38" s="216" t="s">
        <v>1095</v>
      </c>
      <c r="F38" s="217">
        <v>410</v>
      </c>
      <c r="G38" s="218">
        <f t="shared" si="3"/>
        <v>82</v>
      </c>
      <c r="H38" s="219">
        <f t="shared" si="0"/>
        <v>227.77777777777777</v>
      </c>
      <c r="I38" s="219">
        <f t="shared" si="1"/>
        <v>7.5925925925925924E-2</v>
      </c>
      <c r="J38" s="216"/>
      <c r="K38" s="220"/>
      <c r="L38" s="220"/>
      <c r="M38" s="221"/>
      <c r="N38" s="222">
        <f t="shared" si="4"/>
        <v>0</v>
      </c>
      <c r="O38" s="223"/>
      <c r="P38" s="224"/>
      <c r="Q38" s="224"/>
      <c r="R38" s="224"/>
      <c r="S38" s="224"/>
      <c r="T38" s="225"/>
      <c r="U38" s="226">
        <f t="shared" si="2"/>
        <v>0.15185185185185185</v>
      </c>
      <c r="V38" s="227"/>
      <c r="W38" s="228" t="str">
        <f t="shared" si="5"/>
        <v>0</v>
      </c>
      <c r="X38" s="509"/>
      <c r="Y38" s="229">
        <f t="shared" si="6"/>
        <v>0</v>
      </c>
    </row>
    <row r="39" spans="2:25" ht="18.75" customHeight="1">
      <c r="B39" s="503"/>
      <c r="C39" s="506"/>
      <c r="D39" s="373"/>
      <c r="E39" s="216"/>
      <c r="F39" s="217"/>
      <c r="G39" s="218">
        <f t="shared" si="3"/>
        <v>0</v>
      </c>
      <c r="H39" s="219">
        <f t="shared" si="0"/>
        <v>0</v>
      </c>
      <c r="I39" s="219">
        <f t="shared" si="1"/>
        <v>0</v>
      </c>
      <c r="J39" s="216"/>
      <c r="K39" s="220"/>
      <c r="L39" s="220"/>
      <c r="M39" s="221"/>
      <c r="N39" s="222">
        <f t="shared" si="4"/>
        <v>0</v>
      </c>
      <c r="O39" s="223"/>
      <c r="P39" s="224"/>
      <c r="Q39" s="224"/>
      <c r="R39" s="224"/>
      <c r="S39" s="224"/>
      <c r="T39" s="225"/>
      <c r="U39" s="226">
        <f t="shared" si="2"/>
        <v>0</v>
      </c>
      <c r="V39" s="227"/>
      <c r="W39" s="228" t="str">
        <f t="shared" si="5"/>
        <v>0</v>
      </c>
      <c r="X39" s="509"/>
      <c r="Y39" s="229">
        <f t="shared" si="6"/>
        <v>0</v>
      </c>
    </row>
    <row r="40" spans="2:25" ht="18.75" customHeight="1">
      <c r="B40" s="503"/>
      <c r="C40" s="506"/>
      <c r="D40" s="372" t="s">
        <v>1060</v>
      </c>
      <c r="E40" s="216" t="s">
        <v>1096</v>
      </c>
      <c r="F40" s="217">
        <v>650</v>
      </c>
      <c r="G40" s="218">
        <f t="shared" si="3"/>
        <v>130</v>
      </c>
      <c r="H40" s="219">
        <f t="shared" si="0"/>
        <v>361.11111111111109</v>
      </c>
      <c r="I40" s="219">
        <f t="shared" si="1"/>
        <v>0.12037037037037036</v>
      </c>
      <c r="J40" s="216" t="s">
        <v>1097</v>
      </c>
      <c r="K40" s="216" t="s">
        <v>1097</v>
      </c>
      <c r="L40" s="220"/>
      <c r="M40" s="221">
        <f>SUM(H40:H49)</f>
        <v>2812.7777777777778</v>
      </c>
      <c r="N40" s="222">
        <f t="shared" si="4"/>
        <v>56.25555555555556</v>
      </c>
      <c r="O40" s="223" t="s">
        <v>1098</v>
      </c>
      <c r="P40" s="224" t="s">
        <v>12</v>
      </c>
      <c r="Q40" s="224"/>
      <c r="R40" s="224" t="s">
        <v>1064</v>
      </c>
      <c r="S40" s="224"/>
      <c r="T40" s="225"/>
      <c r="U40" s="226">
        <f t="shared" si="2"/>
        <v>0.24074074074074073</v>
      </c>
      <c r="V40" s="227">
        <f>SUM(U40:U49)</f>
        <v>1.8751851851851851</v>
      </c>
      <c r="W40" s="228" t="str">
        <f t="shared" si="5"/>
        <v>2</v>
      </c>
      <c r="X40" s="509"/>
      <c r="Y40" s="229">
        <f t="shared" si="6"/>
        <v>1</v>
      </c>
    </row>
    <row r="41" spans="2:25" ht="18.75" customHeight="1">
      <c r="B41" s="503"/>
      <c r="C41" s="506"/>
      <c r="D41" s="372" t="s">
        <v>1065</v>
      </c>
      <c r="E41" s="216" t="s">
        <v>1099</v>
      </c>
      <c r="F41" s="217">
        <v>670</v>
      </c>
      <c r="G41" s="218">
        <f t="shared" si="3"/>
        <v>134</v>
      </c>
      <c r="H41" s="219">
        <f t="shared" si="0"/>
        <v>372.22222222222223</v>
      </c>
      <c r="I41" s="219">
        <f t="shared" si="1"/>
        <v>0.12407407407407407</v>
      </c>
      <c r="J41" s="216"/>
      <c r="K41" s="220"/>
      <c r="L41" s="220"/>
      <c r="M41" s="221"/>
      <c r="N41" s="222">
        <f t="shared" si="4"/>
        <v>0</v>
      </c>
      <c r="O41" s="223"/>
      <c r="P41" s="224"/>
      <c r="Q41" s="224"/>
      <c r="R41" s="224"/>
      <c r="S41" s="224"/>
      <c r="T41" s="225"/>
      <c r="U41" s="226">
        <f t="shared" si="2"/>
        <v>0.24814814814814815</v>
      </c>
      <c r="V41" s="227"/>
      <c r="W41" s="228" t="str">
        <f t="shared" si="5"/>
        <v>0</v>
      </c>
      <c r="X41" s="509"/>
      <c r="Y41" s="229">
        <f t="shared" si="6"/>
        <v>0</v>
      </c>
    </row>
    <row r="42" spans="2:25" ht="18.75" customHeight="1">
      <c r="B42" s="503"/>
      <c r="C42" s="506"/>
      <c r="D42" s="372" t="s">
        <v>1067</v>
      </c>
      <c r="E42" s="216" t="s">
        <v>1100</v>
      </c>
      <c r="F42" s="217">
        <v>460</v>
      </c>
      <c r="G42" s="218">
        <f t="shared" si="3"/>
        <v>92</v>
      </c>
      <c r="H42" s="219">
        <f t="shared" si="0"/>
        <v>255.55555555555554</v>
      </c>
      <c r="I42" s="219">
        <f t="shared" si="1"/>
        <v>8.5185185185185183E-2</v>
      </c>
      <c r="J42" s="216"/>
      <c r="K42" s="220"/>
      <c r="L42" s="220"/>
      <c r="M42" s="221"/>
      <c r="N42" s="222">
        <f t="shared" si="4"/>
        <v>0</v>
      </c>
      <c r="O42" s="223"/>
      <c r="P42" s="224"/>
      <c r="Q42" s="224"/>
      <c r="R42" s="224"/>
      <c r="S42" s="224"/>
      <c r="T42" s="225"/>
      <c r="U42" s="226">
        <f t="shared" si="2"/>
        <v>0.17037037037037037</v>
      </c>
      <c r="V42" s="227"/>
      <c r="W42" s="228" t="str">
        <f t="shared" si="5"/>
        <v>0</v>
      </c>
      <c r="X42" s="509"/>
      <c r="Y42" s="229">
        <f t="shared" si="6"/>
        <v>0</v>
      </c>
    </row>
    <row r="43" spans="2:25" ht="18.75" customHeight="1">
      <c r="B43" s="503"/>
      <c r="C43" s="506"/>
      <c r="D43" s="372" t="s">
        <v>1069</v>
      </c>
      <c r="E43" s="216" t="s">
        <v>1101</v>
      </c>
      <c r="F43" s="217">
        <v>490</v>
      </c>
      <c r="G43" s="218">
        <f t="shared" si="3"/>
        <v>98</v>
      </c>
      <c r="H43" s="219">
        <f t="shared" si="0"/>
        <v>272.22222222222223</v>
      </c>
      <c r="I43" s="219">
        <f t="shared" si="1"/>
        <v>9.0740740740740747E-2</v>
      </c>
      <c r="J43" s="216"/>
      <c r="K43" s="220"/>
      <c r="L43" s="220"/>
      <c r="M43" s="221"/>
      <c r="N43" s="222">
        <f t="shared" si="4"/>
        <v>0</v>
      </c>
      <c r="O43" s="223"/>
      <c r="P43" s="224"/>
      <c r="Q43" s="224"/>
      <c r="R43" s="224"/>
      <c r="S43" s="224"/>
      <c r="T43" s="225"/>
      <c r="U43" s="226">
        <f t="shared" si="2"/>
        <v>0.18148148148148149</v>
      </c>
      <c r="V43" s="227"/>
      <c r="W43" s="228" t="str">
        <f t="shared" si="5"/>
        <v>0</v>
      </c>
      <c r="X43" s="509"/>
      <c r="Y43" s="229">
        <f t="shared" si="6"/>
        <v>0</v>
      </c>
    </row>
    <row r="44" spans="2:25" ht="18.75" customHeight="1">
      <c r="B44" s="503"/>
      <c r="C44" s="506"/>
      <c r="D44" s="372" t="s">
        <v>1071</v>
      </c>
      <c r="E44" s="216" t="s">
        <v>1102</v>
      </c>
      <c r="F44" s="217">
        <v>580</v>
      </c>
      <c r="G44" s="218">
        <f t="shared" si="3"/>
        <v>116</v>
      </c>
      <c r="H44" s="219">
        <f t="shared" si="0"/>
        <v>322.22222222222223</v>
      </c>
      <c r="I44" s="219">
        <f t="shared" si="1"/>
        <v>0.10740740740740741</v>
      </c>
      <c r="J44" s="216"/>
      <c r="K44" s="220"/>
      <c r="L44" s="220"/>
      <c r="M44" s="221"/>
      <c r="N44" s="222">
        <f t="shared" si="4"/>
        <v>0</v>
      </c>
      <c r="O44" s="223"/>
      <c r="P44" s="224"/>
      <c r="Q44" s="224"/>
      <c r="R44" s="224"/>
      <c r="S44" s="224"/>
      <c r="T44" s="225"/>
      <c r="U44" s="226">
        <f t="shared" si="2"/>
        <v>0.21481481481481482</v>
      </c>
      <c r="V44" s="227"/>
      <c r="W44" s="228" t="str">
        <f t="shared" si="5"/>
        <v>0</v>
      </c>
      <c r="X44" s="509"/>
      <c r="Y44" s="229">
        <f t="shared" si="6"/>
        <v>0</v>
      </c>
    </row>
    <row r="45" spans="2:25" ht="18.75" customHeight="1">
      <c r="B45" s="503"/>
      <c r="C45" s="506"/>
      <c r="D45" s="372" t="s">
        <v>1073</v>
      </c>
      <c r="E45" s="216" t="s">
        <v>1103</v>
      </c>
      <c r="F45" s="217">
        <v>405</v>
      </c>
      <c r="G45" s="218">
        <f t="shared" si="3"/>
        <v>81</v>
      </c>
      <c r="H45" s="219">
        <f t="shared" si="0"/>
        <v>225</v>
      </c>
      <c r="I45" s="219">
        <f t="shared" si="1"/>
        <v>7.4999999999999997E-2</v>
      </c>
      <c r="J45" s="216"/>
      <c r="K45" s="220"/>
      <c r="L45" s="220"/>
      <c r="M45" s="221"/>
      <c r="N45" s="222">
        <f t="shared" si="4"/>
        <v>0</v>
      </c>
      <c r="O45" s="223"/>
      <c r="P45" s="224"/>
      <c r="Q45" s="224"/>
      <c r="R45" s="224"/>
      <c r="S45" s="224"/>
      <c r="T45" s="225"/>
      <c r="U45" s="226">
        <f t="shared" si="2"/>
        <v>0.15</v>
      </c>
      <c r="V45" s="227"/>
      <c r="W45" s="228" t="str">
        <f t="shared" si="5"/>
        <v>0</v>
      </c>
      <c r="X45" s="509"/>
      <c r="Y45" s="229">
        <f t="shared" si="6"/>
        <v>0</v>
      </c>
    </row>
    <row r="46" spans="2:25" ht="18.75" customHeight="1">
      <c r="B46" s="503"/>
      <c r="C46" s="506"/>
      <c r="D46" s="372" t="s">
        <v>1075</v>
      </c>
      <c r="E46" s="216" t="s">
        <v>1104</v>
      </c>
      <c r="F46" s="217">
        <v>440</v>
      </c>
      <c r="G46" s="218">
        <f t="shared" si="3"/>
        <v>88</v>
      </c>
      <c r="H46" s="219">
        <f t="shared" si="0"/>
        <v>244.44444444444443</v>
      </c>
      <c r="I46" s="219">
        <f t="shared" si="1"/>
        <v>8.1481481481481474E-2</v>
      </c>
      <c r="J46" s="216"/>
      <c r="K46" s="220"/>
      <c r="L46" s="220"/>
      <c r="M46" s="221"/>
      <c r="N46" s="222">
        <f t="shared" si="4"/>
        <v>0</v>
      </c>
      <c r="O46" s="223"/>
      <c r="P46" s="224"/>
      <c r="Q46" s="224"/>
      <c r="R46" s="224"/>
      <c r="S46" s="224"/>
      <c r="T46" s="225"/>
      <c r="U46" s="226">
        <f t="shared" si="2"/>
        <v>0.16296296296296295</v>
      </c>
      <c r="V46" s="227"/>
      <c r="W46" s="228" t="str">
        <f t="shared" si="5"/>
        <v>0</v>
      </c>
      <c r="X46" s="509"/>
      <c r="Y46" s="229">
        <f t="shared" si="6"/>
        <v>0</v>
      </c>
    </row>
    <row r="47" spans="2:25" ht="18.75" customHeight="1">
      <c r="B47" s="503"/>
      <c r="C47" s="506"/>
      <c r="D47" s="372" t="s">
        <v>1077</v>
      </c>
      <c r="E47" s="231" t="s">
        <v>1105</v>
      </c>
      <c r="F47" s="217">
        <v>420</v>
      </c>
      <c r="G47" s="218">
        <f t="shared" si="3"/>
        <v>84</v>
      </c>
      <c r="H47" s="219">
        <f t="shared" si="0"/>
        <v>233.33333333333331</v>
      </c>
      <c r="I47" s="219">
        <f t="shared" si="1"/>
        <v>7.7777777777777765E-2</v>
      </c>
      <c r="J47" s="231"/>
      <c r="K47" s="220"/>
      <c r="L47" s="220"/>
      <c r="M47" s="221"/>
      <c r="N47" s="222">
        <f t="shared" si="4"/>
        <v>0</v>
      </c>
      <c r="O47" s="223"/>
      <c r="P47" s="224"/>
      <c r="Q47" s="224"/>
      <c r="R47" s="224"/>
      <c r="S47" s="224"/>
      <c r="T47" s="225"/>
      <c r="U47" s="226">
        <f t="shared" si="2"/>
        <v>0.15555555555555553</v>
      </c>
      <c r="V47" s="227"/>
      <c r="W47" s="228" t="str">
        <f t="shared" si="5"/>
        <v>0</v>
      </c>
      <c r="X47" s="509"/>
      <c r="Y47" s="229">
        <f t="shared" si="6"/>
        <v>0</v>
      </c>
    </row>
    <row r="48" spans="2:25" ht="18.75" customHeight="1">
      <c r="B48" s="503"/>
      <c r="C48" s="506"/>
      <c r="D48" s="372" t="s">
        <v>1079</v>
      </c>
      <c r="E48" s="216" t="s">
        <v>1106</v>
      </c>
      <c r="F48" s="217">
        <v>520</v>
      </c>
      <c r="G48" s="218">
        <f t="shared" si="3"/>
        <v>104</v>
      </c>
      <c r="H48" s="219">
        <f t="shared" si="0"/>
        <v>288.88888888888886</v>
      </c>
      <c r="I48" s="219">
        <f t="shared" si="1"/>
        <v>9.6296296296296283E-2</v>
      </c>
      <c r="J48" s="216"/>
      <c r="K48" s="220"/>
      <c r="L48" s="220"/>
      <c r="M48" s="221"/>
      <c r="N48" s="222">
        <f t="shared" si="4"/>
        <v>0</v>
      </c>
      <c r="O48" s="223"/>
      <c r="P48" s="224"/>
      <c r="Q48" s="224"/>
      <c r="R48" s="224"/>
      <c r="S48" s="224"/>
      <c r="T48" s="225"/>
      <c r="U48" s="226">
        <f t="shared" si="2"/>
        <v>0.19259259259259257</v>
      </c>
      <c r="V48" s="227"/>
      <c r="W48" s="228" t="str">
        <f t="shared" si="5"/>
        <v>0</v>
      </c>
      <c r="X48" s="509"/>
      <c r="Y48" s="229">
        <f t="shared" si="6"/>
        <v>0</v>
      </c>
    </row>
    <row r="49" spans="2:25" ht="18.75" customHeight="1">
      <c r="B49" s="503"/>
      <c r="C49" s="506"/>
      <c r="D49" s="372" t="s">
        <v>1081</v>
      </c>
      <c r="E49" s="216" t="s">
        <v>1107</v>
      </c>
      <c r="F49" s="217">
        <v>428</v>
      </c>
      <c r="G49" s="218">
        <f t="shared" si="3"/>
        <v>85.6</v>
      </c>
      <c r="H49" s="219">
        <f t="shared" si="0"/>
        <v>237.77777777777777</v>
      </c>
      <c r="I49" s="219">
        <f t="shared" si="1"/>
        <v>7.9259259259259252E-2</v>
      </c>
      <c r="J49" s="216"/>
      <c r="K49" s="220"/>
      <c r="L49" s="220"/>
      <c r="M49" s="221"/>
      <c r="N49" s="222">
        <f t="shared" si="4"/>
        <v>0</v>
      </c>
      <c r="O49" s="223"/>
      <c r="P49" s="224"/>
      <c r="Q49" s="224"/>
      <c r="R49" s="224"/>
      <c r="S49" s="224"/>
      <c r="T49" s="225"/>
      <c r="U49" s="226">
        <f t="shared" si="2"/>
        <v>0.1585185185185185</v>
      </c>
      <c r="V49" s="227"/>
      <c r="W49" s="228" t="str">
        <f t="shared" si="5"/>
        <v>0</v>
      </c>
      <c r="X49" s="509"/>
      <c r="Y49" s="229">
        <f t="shared" si="6"/>
        <v>0</v>
      </c>
    </row>
    <row r="50" spans="2:25" ht="18.75" customHeight="1">
      <c r="B50" s="503"/>
      <c r="C50" s="506"/>
      <c r="D50" s="373"/>
      <c r="E50" s="216"/>
      <c r="F50" s="217"/>
      <c r="G50" s="218">
        <f t="shared" si="3"/>
        <v>0</v>
      </c>
      <c r="H50" s="219">
        <f t="shared" si="0"/>
        <v>0</v>
      </c>
      <c r="I50" s="219">
        <f t="shared" si="1"/>
        <v>0</v>
      </c>
      <c r="J50" s="216"/>
      <c r="K50" s="220"/>
      <c r="L50" s="220"/>
      <c r="M50" s="221"/>
      <c r="N50" s="222">
        <f t="shared" si="4"/>
        <v>0</v>
      </c>
      <c r="O50" s="223"/>
      <c r="P50" s="224"/>
      <c r="Q50" s="224"/>
      <c r="R50" s="224"/>
      <c r="S50" s="224"/>
      <c r="T50" s="225"/>
      <c r="U50" s="226">
        <f t="shared" si="2"/>
        <v>0</v>
      </c>
      <c r="V50" s="227"/>
      <c r="W50" s="228" t="str">
        <f t="shared" si="5"/>
        <v>0</v>
      </c>
      <c r="X50" s="509"/>
      <c r="Y50" s="229">
        <f t="shared" si="6"/>
        <v>0</v>
      </c>
    </row>
    <row r="51" spans="2:25" ht="18.75" customHeight="1">
      <c r="B51" s="503"/>
      <c r="C51" s="506"/>
      <c r="D51" s="372" t="s">
        <v>1060</v>
      </c>
      <c r="E51" s="216" t="s">
        <v>1108</v>
      </c>
      <c r="F51" s="217">
        <v>750</v>
      </c>
      <c r="G51" s="218">
        <f t="shared" si="3"/>
        <v>150</v>
      </c>
      <c r="H51" s="219">
        <f t="shared" si="0"/>
        <v>416.66666666666663</v>
      </c>
      <c r="I51" s="219">
        <f t="shared" si="1"/>
        <v>0.13888888888888887</v>
      </c>
      <c r="J51" s="216"/>
      <c r="K51" s="354" t="s">
        <v>1109</v>
      </c>
      <c r="L51" s="220"/>
      <c r="M51" s="221">
        <f>SUM(H51:H59)</f>
        <v>2568.3333333333335</v>
      </c>
      <c r="N51" s="222">
        <f t="shared" si="4"/>
        <v>51.366666666666667</v>
      </c>
      <c r="O51" s="223" t="s">
        <v>1110</v>
      </c>
      <c r="P51" s="224" t="s">
        <v>12</v>
      </c>
      <c r="Q51" s="224"/>
      <c r="R51" s="224" t="s">
        <v>1064</v>
      </c>
      <c r="S51" s="224"/>
      <c r="T51" s="225"/>
      <c r="U51" s="226">
        <f t="shared" si="2"/>
        <v>0.27777777777777773</v>
      </c>
      <c r="V51" s="227">
        <f>SUM(U51:U59)</f>
        <v>1.7122222222222219</v>
      </c>
      <c r="W51" s="228" t="str">
        <f t="shared" si="5"/>
        <v>2</v>
      </c>
      <c r="X51" s="509"/>
      <c r="Y51" s="229">
        <f t="shared" si="6"/>
        <v>1</v>
      </c>
    </row>
    <row r="52" spans="2:25" ht="18.75" customHeight="1">
      <c r="B52" s="503"/>
      <c r="C52" s="506"/>
      <c r="D52" s="372" t="s">
        <v>1065</v>
      </c>
      <c r="E52" s="216" t="s">
        <v>1111</v>
      </c>
      <c r="F52" s="217">
        <v>600</v>
      </c>
      <c r="G52" s="218">
        <f t="shared" si="3"/>
        <v>120</v>
      </c>
      <c r="H52" s="219">
        <f t="shared" si="0"/>
        <v>333.33333333333331</v>
      </c>
      <c r="I52" s="219">
        <f t="shared" si="1"/>
        <v>0.1111111111111111</v>
      </c>
      <c r="J52" s="216"/>
      <c r="K52" s="216"/>
      <c r="L52" s="220"/>
      <c r="M52" s="221"/>
      <c r="N52" s="222">
        <f t="shared" si="4"/>
        <v>0</v>
      </c>
      <c r="O52" s="223"/>
      <c r="P52" s="224"/>
      <c r="Q52" s="224"/>
      <c r="R52" s="224"/>
      <c r="S52" s="224"/>
      <c r="T52" s="225"/>
      <c r="U52" s="226">
        <f t="shared" si="2"/>
        <v>0.22222222222222221</v>
      </c>
      <c r="V52" s="227"/>
      <c r="W52" s="228" t="str">
        <f t="shared" si="5"/>
        <v>0</v>
      </c>
      <c r="X52" s="509"/>
      <c r="Y52" s="229">
        <f t="shared" si="6"/>
        <v>0</v>
      </c>
    </row>
    <row r="53" spans="2:25" ht="18.75" customHeight="1">
      <c r="B53" s="503"/>
      <c r="C53" s="506"/>
      <c r="D53" s="372" t="s">
        <v>1067</v>
      </c>
      <c r="E53" s="216" t="s">
        <v>1112</v>
      </c>
      <c r="F53" s="217">
        <v>505</v>
      </c>
      <c r="G53" s="218">
        <f t="shared" si="3"/>
        <v>101</v>
      </c>
      <c r="H53" s="219">
        <f t="shared" si="0"/>
        <v>280.55555555555554</v>
      </c>
      <c r="I53" s="219">
        <f t="shared" si="1"/>
        <v>9.3518518518518515E-2</v>
      </c>
      <c r="J53" s="216"/>
      <c r="K53" s="220"/>
      <c r="L53" s="220"/>
      <c r="M53" s="221"/>
      <c r="N53" s="222">
        <f t="shared" si="4"/>
        <v>0</v>
      </c>
      <c r="O53" s="223"/>
      <c r="P53" s="224"/>
      <c r="Q53" s="224"/>
      <c r="R53" s="224"/>
      <c r="S53" s="224"/>
      <c r="T53" s="225"/>
      <c r="U53" s="226">
        <f t="shared" si="2"/>
        <v>0.18703703703703703</v>
      </c>
      <c r="V53" s="227"/>
      <c r="W53" s="228" t="str">
        <f t="shared" si="5"/>
        <v>0</v>
      </c>
      <c r="X53" s="509"/>
      <c r="Y53" s="229">
        <f t="shared" si="6"/>
        <v>0</v>
      </c>
    </row>
    <row r="54" spans="2:25" ht="18.75" customHeight="1">
      <c r="B54" s="503"/>
      <c r="C54" s="506"/>
      <c r="D54" s="372" t="s">
        <v>1069</v>
      </c>
      <c r="E54" s="216" t="s">
        <v>1113</v>
      </c>
      <c r="F54" s="217">
        <v>473</v>
      </c>
      <c r="G54" s="218">
        <f t="shared" si="3"/>
        <v>94.6</v>
      </c>
      <c r="H54" s="219">
        <f t="shared" si="0"/>
        <v>262.77777777777777</v>
      </c>
      <c r="I54" s="219">
        <f t="shared" si="1"/>
        <v>8.7592592592592597E-2</v>
      </c>
      <c r="J54" s="216"/>
      <c r="K54" s="220"/>
      <c r="L54" s="220"/>
      <c r="M54" s="221"/>
      <c r="N54" s="222">
        <f t="shared" si="4"/>
        <v>0</v>
      </c>
      <c r="O54" s="223"/>
      <c r="P54" s="224"/>
      <c r="Q54" s="224"/>
      <c r="R54" s="224"/>
      <c r="S54" s="224"/>
      <c r="T54" s="225"/>
      <c r="U54" s="226">
        <f t="shared" si="2"/>
        <v>0.17518518518518519</v>
      </c>
      <c r="V54" s="227"/>
      <c r="W54" s="228" t="str">
        <f t="shared" si="5"/>
        <v>0</v>
      </c>
      <c r="X54" s="509"/>
      <c r="Y54" s="229">
        <f t="shared" si="6"/>
        <v>0</v>
      </c>
    </row>
    <row r="55" spans="2:25" ht="18.75" customHeight="1">
      <c r="B55" s="503"/>
      <c r="C55" s="506"/>
      <c r="D55" s="372" t="s">
        <v>1071</v>
      </c>
      <c r="E55" s="216" t="s">
        <v>1114</v>
      </c>
      <c r="F55" s="217">
        <v>420</v>
      </c>
      <c r="G55" s="218">
        <f t="shared" si="3"/>
        <v>84</v>
      </c>
      <c r="H55" s="219">
        <f t="shared" si="0"/>
        <v>233.33333333333331</v>
      </c>
      <c r="I55" s="219">
        <f t="shared" si="1"/>
        <v>7.7777777777777765E-2</v>
      </c>
      <c r="J55" s="216"/>
      <c r="K55" s="220"/>
      <c r="L55" s="220"/>
      <c r="M55" s="221"/>
      <c r="N55" s="222">
        <f t="shared" si="4"/>
        <v>0</v>
      </c>
      <c r="O55" s="223"/>
      <c r="P55" s="224"/>
      <c r="Q55" s="224"/>
      <c r="R55" s="224"/>
      <c r="S55" s="224"/>
      <c r="T55" s="225"/>
      <c r="U55" s="226">
        <f t="shared" si="2"/>
        <v>0.15555555555555553</v>
      </c>
      <c r="V55" s="227"/>
      <c r="W55" s="228" t="str">
        <f t="shared" si="5"/>
        <v>0</v>
      </c>
      <c r="X55" s="509"/>
      <c r="Y55" s="229">
        <f t="shared" si="6"/>
        <v>0</v>
      </c>
    </row>
    <row r="56" spans="2:25" ht="18.75" customHeight="1">
      <c r="B56" s="503"/>
      <c r="C56" s="506"/>
      <c r="D56" s="372" t="s">
        <v>1073</v>
      </c>
      <c r="E56" s="216" t="s">
        <v>1115</v>
      </c>
      <c r="F56" s="217">
        <v>455</v>
      </c>
      <c r="G56" s="218">
        <f t="shared" si="3"/>
        <v>91</v>
      </c>
      <c r="H56" s="219">
        <f t="shared" si="0"/>
        <v>252.77777777777777</v>
      </c>
      <c r="I56" s="219">
        <f t="shared" si="1"/>
        <v>8.4259259259259256E-2</v>
      </c>
      <c r="J56" s="216"/>
      <c r="K56" s="220"/>
      <c r="L56" s="220"/>
      <c r="M56" s="221"/>
      <c r="N56" s="222">
        <f t="shared" si="4"/>
        <v>0</v>
      </c>
      <c r="O56" s="223"/>
      <c r="P56" s="224"/>
      <c r="Q56" s="224"/>
      <c r="R56" s="224"/>
      <c r="S56" s="224"/>
      <c r="T56" s="225"/>
      <c r="U56" s="226">
        <f t="shared" si="2"/>
        <v>0.16851851851851851</v>
      </c>
      <c r="V56" s="227"/>
      <c r="W56" s="228" t="str">
        <f t="shared" si="5"/>
        <v>0</v>
      </c>
      <c r="X56" s="509"/>
      <c r="Y56" s="229">
        <f t="shared" si="6"/>
        <v>0</v>
      </c>
    </row>
    <row r="57" spans="2:25" ht="18.75" customHeight="1">
      <c r="B57" s="503"/>
      <c r="C57" s="506"/>
      <c r="D57" s="372" t="s">
        <v>1075</v>
      </c>
      <c r="E57" s="216" t="s">
        <v>1116</v>
      </c>
      <c r="F57" s="217">
        <v>460</v>
      </c>
      <c r="G57" s="218">
        <f t="shared" si="3"/>
        <v>92</v>
      </c>
      <c r="H57" s="219">
        <f t="shared" si="0"/>
        <v>255.55555555555554</v>
      </c>
      <c r="I57" s="219">
        <f t="shared" si="1"/>
        <v>8.5185185185185183E-2</v>
      </c>
      <c r="J57" s="216"/>
      <c r="K57" s="220"/>
      <c r="L57" s="220"/>
      <c r="M57" s="221"/>
      <c r="N57" s="222">
        <f t="shared" si="4"/>
        <v>0</v>
      </c>
      <c r="O57" s="223"/>
      <c r="P57" s="224"/>
      <c r="Q57" s="224"/>
      <c r="R57" s="224"/>
      <c r="S57" s="224"/>
      <c r="T57" s="225"/>
      <c r="U57" s="226">
        <f t="shared" si="2"/>
        <v>0.17037037037037037</v>
      </c>
      <c r="V57" s="227"/>
      <c r="W57" s="228" t="str">
        <f t="shared" si="5"/>
        <v>0</v>
      </c>
      <c r="X57" s="509"/>
      <c r="Y57" s="229">
        <f t="shared" si="6"/>
        <v>0</v>
      </c>
    </row>
    <row r="58" spans="2:25" ht="18.75" customHeight="1">
      <c r="B58" s="503"/>
      <c r="C58" s="506"/>
      <c r="D58" s="372" t="s">
        <v>1077</v>
      </c>
      <c r="E58" s="216" t="s">
        <v>1117</v>
      </c>
      <c r="F58" s="217">
        <v>540</v>
      </c>
      <c r="G58" s="218">
        <f t="shared" si="3"/>
        <v>108</v>
      </c>
      <c r="H58" s="219">
        <f t="shared" si="0"/>
        <v>300</v>
      </c>
      <c r="I58" s="219">
        <f t="shared" si="1"/>
        <v>0.1</v>
      </c>
      <c r="J58" s="216"/>
      <c r="K58" s="220"/>
      <c r="L58" s="220"/>
      <c r="M58" s="221"/>
      <c r="N58" s="222">
        <f t="shared" si="4"/>
        <v>0</v>
      </c>
      <c r="O58" s="223"/>
      <c r="P58" s="224"/>
      <c r="Q58" s="224"/>
      <c r="R58" s="224"/>
      <c r="S58" s="224"/>
      <c r="T58" s="225"/>
      <c r="U58" s="226">
        <f t="shared" si="2"/>
        <v>0.2</v>
      </c>
      <c r="V58" s="227"/>
      <c r="W58" s="228" t="str">
        <f t="shared" si="5"/>
        <v>0</v>
      </c>
      <c r="X58" s="509"/>
      <c r="Y58" s="229">
        <f t="shared" si="6"/>
        <v>0</v>
      </c>
    </row>
    <row r="59" spans="2:25" ht="18.75" customHeight="1">
      <c r="B59" s="503"/>
      <c r="C59" s="506"/>
      <c r="D59" s="372" t="s">
        <v>1079</v>
      </c>
      <c r="E59" s="216" t="s">
        <v>1118</v>
      </c>
      <c r="F59" s="217">
        <v>420</v>
      </c>
      <c r="G59" s="218">
        <f t="shared" si="3"/>
        <v>84</v>
      </c>
      <c r="H59" s="219">
        <f t="shared" si="0"/>
        <v>233.33333333333331</v>
      </c>
      <c r="I59" s="219">
        <f t="shared" si="1"/>
        <v>7.7777777777777765E-2</v>
      </c>
      <c r="J59" s="217"/>
      <c r="K59" s="220"/>
      <c r="L59" s="220"/>
      <c r="M59" s="221"/>
      <c r="N59" s="222">
        <f t="shared" si="4"/>
        <v>0</v>
      </c>
      <c r="O59" s="223"/>
      <c r="P59" s="224"/>
      <c r="Q59" s="224"/>
      <c r="R59" s="224"/>
      <c r="S59" s="224"/>
      <c r="T59" s="225"/>
      <c r="U59" s="226">
        <f t="shared" si="2"/>
        <v>0.15555555555555553</v>
      </c>
      <c r="V59" s="227"/>
      <c r="W59" s="228" t="str">
        <f t="shared" si="5"/>
        <v>0</v>
      </c>
      <c r="X59" s="509"/>
      <c r="Y59" s="229">
        <f t="shared" si="6"/>
        <v>0</v>
      </c>
    </row>
    <row r="60" spans="2:25" ht="18.75" customHeight="1">
      <c r="B60" s="503"/>
      <c r="C60" s="506"/>
      <c r="D60" s="216"/>
      <c r="E60" s="216"/>
      <c r="F60" s="217"/>
      <c r="G60" s="218">
        <f t="shared" si="3"/>
        <v>0</v>
      </c>
      <c r="H60" s="219">
        <f t="shared" si="0"/>
        <v>0</v>
      </c>
      <c r="I60" s="219">
        <f t="shared" si="1"/>
        <v>0</v>
      </c>
      <c r="J60" s="217"/>
      <c r="K60" s="220"/>
      <c r="L60" s="220"/>
      <c r="M60" s="221"/>
      <c r="N60" s="222">
        <f t="shared" si="4"/>
        <v>0</v>
      </c>
      <c r="O60" s="223"/>
      <c r="P60" s="224"/>
      <c r="Q60" s="224"/>
      <c r="R60" s="224"/>
      <c r="S60" s="224"/>
      <c r="T60" s="225"/>
      <c r="U60" s="226">
        <f t="shared" si="2"/>
        <v>0</v>
      </c>
      <c r="V60" s="227"/>
      <c r="W60" s="228" t="str">
        <f t="shared" si="5"/>
        <v>0</v>
      </c>
      <c r="X60" s="509"/>
      <c r="Y60" s="229">
        <f t="shared" si="6"/>
        <v>0</v>
      </c>
    </row>
    <row r="61" spans="2:25" ht="18.75" customHeight="1">
      <c r="B61" s="504"/>
      <c r="C61" s="507"/>
      <c r="D61" s="216"/>
      <c r="E61" s="216"/>
      <c r="F61" s="217"/>
      <c r="G61" s="218">
        <f>F61/$G$15</f>
        <v>0</v>
      </c>
      <c r="H61" s="219">
        <f>F61/$H$15</f>
        <v>0</v>
      </c>
      <c r="I61" s="219">
        <f>H61/$I$15</f>
        <v>0</v>
      </c>
      <c r="J61" s="217"/>
      <c r="K61" s="220"/>
      <c r="L61" s="220"/>
      <c r="M61" s="232"/>
      <c r="N61" s="222">
        <f>M61/$N$15</f>
        <v>0</v>
      </c>
      <c r="O61" s="231"/>
      <c r="P61" s="231"/>
      <c r="Q61" s="231"/>
      <c r="R61" s="231"/>
      <c r="S61" s="231"/>
      <c r="T61" s="225"/>
      <c r="U61" s="226">
        <f>H61/$U$15</f>
        <v>0</v>
      </c>
      <c r="V61" s="227"/>
      <c r="W61" s="228" t="str">
        <f>IF(V61&lt;1,"0",IF(V61&lt;5,"2",IF(V61&gt;=5,"6")))</f>
        <v>0</v>
      </c>
      <c r="X61" s="510"/>
      <c r="Y61" s="229">
        <f t="shared" si="6"/>
        <v>0</v>
      </c>
    </row>
    <row r="62" spans="2:25">
      <c r="B62" s="233"/>
      <c r="C62" s="234" t="s">
        <v>111</v>
      </c>
      <c r="D62" s="235"/>
      <c r="E62" s="236">
        <f>COUNTA(E17:E61)</f>
        <v>40</v>
      </c>
      <c r="F62" s="236">
        <f>SUM(F17:F61)</f>
        <v>20255</v>
      </c>
      <c r="G62" s="236">
        <f>SUM(G17:G61)</f>
        <v>4051</v>
      </c>
      <c r="H62" s="236">
        <f>SUM(H17:H61)</f>
        <v>11252.777777777777</v>
      </c>
      <c r="I62" s="236">
        <f>MROUND(SUM(I17:I61),1)</f>
        <v>4</v>
      </c>
      <c r="J62" s="236">
        <f>COUNTA(J17:J61)</f>
        <v>3</v>
      </c>
      <c r="K62" s="236">
        <f>COUNTA(K17:K61)</f>
        <v>4</v>
      </c>
      <c r="L62" s="236">
        <f>COUNTA(L17:L61)</f>
        <v>0</v>
      </c>
      <c r="M62" s="236">
        <f>SUM(M17:M61)</f>
        <v>11252.777777777777</v>
      </c>
      <c r="N62" s="236">
        <f>SUM(N17:N61)</f>
        <v>225.05555555555557</v>
      </c>
      <c r="O62" s="237"/>
      <c r="P62" s="238">
        <f>COUNTIF(P17:P61, "YES")</f>
        <v>0</v>
      </c>
      <c r="Q62" s="237"/>
      <c r="R62" s="237"/>
      <c r="S62" s="237"/>
      <c r="T62" s="237"/>
      <c r="U62" s="236">
        <f>SUM(U17:U61)</f>
        <v>7.5018518518518533</v>
      </c>
      <c r="V62" s="236">
        <f>SUM(V17:V61)</f>
        <v>7.5018518518518515</v>
      </c>
      <c r="W62" s="236">
        <f t="array" ref="W62">SUM(ABS(W17:W61))</f>
        <v>8</v>
      </c>
      <c r="X62" s="238" t="str">
        <f>IF(X17&lt;0.3, "0", IF(X17&lt;=2, "2", IF(X17&gt;2, ROUND(X17,0))))</f>
        <v>2</v>
      </c>
      <c r="Y62" s="236">
        <f>SUM(Y17:Y61)</f>
        <v>4</v>
      </c>
    </row>
    <row r="63" spans="2:25" ht="18.75" customHeight="1">
      <c r="B63" s="502">
        <v>2</v>
      </c>
      <c r="C63" s="505" t="s">
        <v>1119</v>
      </c>
      <c r="D63" s="372" t="s">
        <v>1060</v>
      </c>
      <c r="E63" s="216" t="s">
        <v>1120</v>
      </c>
      <c r="F63" s="217">
        <v>570</v>
      </c>
      <c r="G63" s="218">
        <f t="shared" ref="G63:G126" si="7">F63/$G$15</f>
        <v>114</v>
      </c>
      <c r="H63" s="219">
        <f t="shared" ref="H63:H126" si="8">F63/$H$15</f>
        <v>316.66666666666669</v>
      </c>
      <c r="I63" s="219">
        <f t="shared" ref="I63:I126" si="9">H63/$I$15</f>
        <v>0.10555555555555556</v>
      </c>
      <c r="J63" s="217" t="s">
        <v>1121</v>
      </c>
      <c r="K63" s="220" t="s">
        <v>11224</v>
      </c>
      <c r="L63" s="220"/>
      <c r="M63" s="221">
        <f>SUM(H63:H86)</f>
        <v>3038.8888888888882</v>
      </c>
      <c r="N63" s="222">
        <f>M63/$N$15</f>
        <v>60.777777777777764</v>
      </c>
      <c r="O63" s="223" t="s">
        <v>1122</v>
      </c>
      <c r="P63" s="224" t="s">
        <v>12</v>
      </c>
      <c r="Q63" s="224"/>
      <c r="R63" s="224" t="s">
        <v>1064</v>
      </c>
      <c r="S63" s="224"/>
      <c r="T63" s="225"/>
      <c r="U63" s="226">
        <f t="shared" ref="U63:U126" si="10">H63/$U$15</f>
        <v>0.21111111111111111</v>
      </c>
      <c r="V63" s="227">
        <f>SUM(U63:U86)</f>
        <v>2.0259259259259261</v>
      </c>
      <c r="W63" s="228" t="str">
        <f t="shared" ref="W63:W126" si="11">IF(V63&lt;1,"0",IF(V63&lt;5,"2",IF(V63&gt;=5,"6")))</f>
        <v>2</v>
      </c>
      <c r="X63" s="508">
        <f>K187/$X$15</f>
        <v>2</v>
      </c>
      <c r="Y63" s="229">
        <f t="shared" ref="Y63:Y126" si="12">W63/2</f>
        <v>1</v>
      </c>
    </row>
    <row r="64" spans="2:25" ht="18.75" customHeight="1">
      <c r="B64" s="503"/>
      <c r="C64" s="506"/>
      <c r="D64" s="372" t="s">
        <v>1065</v>
      </c>
      <c r="E64" s="216" t="s">
        <v>1123</v>
      </c>
      <c r="F64" s="217">
        <v>40</v>
      </c>
      <c r="G64" s="218">
        <f t="shared" si="7"/>
        <v>8</v>
      </c>
      <c r="H64" s="219">
        <f t="shared" si="8"/>
        <v>22.222222222222221</v>
      </c>
      <c r="I64" s="219">
        <f t="shared" si="9"/>
        <v>7.4074074074074068E-3</v>
      </c>
      <c r="J64" s="217"/>
      <c r="K64" s="220"/>
      <c r="L64" s="220"/>
      <c r="M64" s="221"/>
      <c r="N64" s="222">
        <f t="shared" ref="N64:N138" si="13">M64/$N$15</f>
        <v>0</v>
      </c>
      <c r="O64" s="223"/>
      <c r="P64" s="224"/>
      <c r="Q64" s="224"/>
      <c r="R64" s="224"/>
      <c r="S64" s="224"/>
      <c r="T64" s="225"/>
      <c r="U64" s="226">
        <f t="shared" si="10"/>
        <v>1.4814814814814814E-2</v>
      </c>
      <c r="V64" s="227"/>
      <c r="W64" s="228" t="str">
        <f t="shared" si="11"/>
        <v>0</v>
      </c>
      <c r="X64" s="509"/>
      <c r="Y64" s="229">
        <f t="shared" si="12"/>
        <v>0</v>
      </c>
    </row>
    <row r="65" spans="2:25" ht="18.75" customHeight="1">
      <c r="B65" s="503"/>
      <c r="C65" s="506"/>
      <c r="D65" s="372" t="s">
        <v>1067</v>
      </c>
      <c r="E65" s="216" t="s">
        <v>1124</v>
      </c>
      <c r="F65" s="217">
        <v>350</v>
      </c>
      <c r="G65" s="218">
        <f t="shared" si="7"/>
        <v>70</v>
      </c>
      <c r="H65" s="219">
        <f t="shared" si="8"/>
        <v>194.44444444444443</v>
      </c>
      <c r="I65" s="219">
        <f t="shared" si="9"/>
        <v>6.4814814814814811E-2</v>
      </c>
      <c r="J65" s="217"/>
      <c r="K65" s="220"/>
      <c r="L65" s="220"/>
      <c r="M65" s="221"/>
      <c r="N65" s="222">
        <f t="shared" si="13"/>
        <v>0</v>
      </c>
      <c r="O65" s="223"/>
      <c r="P65" s="224"/>
      <c r="Q65" s="224"/>
      <c r="R65" s="224"/>
      <c r="S65" s="224"/>
      <c r="T65" s="225"/>
      <c r="U65" s="226">
        <f t="shared" si="10"/>
        <v>0.12962962962962962</v>
      </c>
      <c r="V65" s="227"/>
      <c r="W65" s="228" t="str">
        <f t="shared" si="11"/>
        <v>0</v>
      </c>
      <c r="X65" s="509"/>
      <c r="Y65" s="229">
        <f t="shared" si="12"/>
        <v>0</v>
      </c>
    </row>
    <row r="66" spans="2:25" ht="18.75" customHeight="1">
      <c r="B66" s="503"/>
      <c r="C66" s="506"/>
      <c r="D66" s="372" t="s">
        <v>1069</v>
      </c>
      <c r="E66" s="216" t="s">
        <v>1125</v>
      </c>
      <c r="F66" s="217">
        <v>315</v>
      </c>
      <c r="G66" s="218">
        <f t="shared" si="7"/>
        <v>63</v>
      </c>
      <c r="H66" s="219">
        <f t="shared" si="8"/>
        <v>175</v>
      </c>
      <c r="I66" s="219">
        <f t="shared" si="9"/>
        <v>5.8333333333333334E-2</v>
      </c>
      <c r="J66" s="217"/>
      <c r="K66" s="220"/>
      <c r="L66" s="220"/>
      <c r="M66" s="221"/>
      <c r="N66" s="222">
        <f t="shared" si="13"/>
        <v>0</v>
      </c>
      <c r="O66" s="223"/>
      <c r="P66" s="224"/>
      <c r="Q66" s="224"/>
      <c r="R66" s="224"/>
      <c r="S66" s="224"/>
      <c r="T66" s="225"/>
      <c r="U66" s="226">
        <f t="shared" si="10"/>
        <v>0.11666666666666667</v>
      </c>
      <c r="V66" s="227"/>
      <c r="W66" s="228" t="str">
        <f t="shared" si="11"/>
        <v>0</v>
      </c>
      <c r="X66" s="509"/>
      <c r="Y66" s="229">
        <f t="shared" si="12"/>
        <v>0</v>
      </c>
    </row>
    <row r="67" spans="2:25" ht="18.75" customHeight="1">
      <c r="B67" s="503"/>
      <c r="C67" s="506"/>
      <c r="D67" s="372" t="s">
        <v>1071</v>
      </c>
      <c r="E67" s="216" t="s">
        <v>1126</v>
      </c>
      <c r="F67" s="217">
        <v>495</v>
      </c>
      <c r="G67" s="218">
        <f t="shared" si="7"/>
        <v>99</v>
      </c>
      <c r="H67" s="219">
        <f t="shared" si="8"/>
        <v>275</v>
      </c>
      <c r="I67" s="219">
        <f t="shared" si="9"/>
        <v>9.166666666666666E-2</v>
      </c>
      <c r="J67" s="217"/>
      <c r="K67" s="220"/>
      <c r="L67" s="220"/>
      <c r="M67" s="221"/>
      <c r="N67" s="222">
        <f t="shared" si="13"/>
        <v>0</v>
      </c>
      <c r="O67" s="223"/>
      <c r="P67" s="224"/>
      <c r="Q67" s="224"/>
      <c r="R67" s="224"/>
      <c r="S67" s="224"/>
      <c r="T67" s="225"/>
      <c r="U67" s="226">
        <f t="shared" si="10"/>
        <v>0.18333333333333332</v>
      </c>
      <c r="V67" s="227"/>
      <c r="W67" s="228" t="str">
        <f t="shared" si="11"/>
        <v>0</v>
      </c>
      <c r="X67" s="509"/>
      <c r="Y67" s="229">
        <f t="shared" si="12"/>
        <v>0</v>
      </c>
    </row>
    <row r="68" spans="2:25" ht="18.75" customHeight="1">
      <c r="B68" s="503"/>
      <c r="C68" s="506"/>
      <c r="D68" s="372" t="s">
        <v>1073</v>
      </c>
      <c r="E68" s="216" t="s">
        <v>1127</v>
      </c>
      <c r="F68" s="217">
        <v>360</v>
      </c>
      <c r="G68" s="218">
        <f t="shared" si="7"/>
        <v>72</v>
      </c>
      <c r="H68" s="219">
        <f t="shared" si="8"/>
        <v>200</v>
      </c>
      <c r="I68" s="219">
        <f t="shared" si="9"/>
        <v>6.6666666666666666E-2</v>
      </c>
      <c r="J68" s="217"/>
      <c r="K68" s="220"/>
      <c r="L68" s="220"/>
      <c r="M68" s="221"/>
      <c r="N68" s="222">
        <f t="shared" si="13"/>
        <v>0</v>
      </c>
      <c r="O68" s="223"/>
      <c r="P68" s="224"/>
      <c r="Q68" s="224"/>
      <c r="R68" s="224"/>
      <c r="S68" s="224"/>
      <c r="T68" s="225"/>
      <c r="U68" s="226">
        <f t="shared" si="10"/>
        <v>0.13333333333333333</v>
      </c>
      <c r="V68" s="227"/>
      <c r="W68" s="228" t="str">
        <f t="shared" si="11"/>
        <v>0</v>
      </c>
      <c r="X68" s="509"/>
      <c r="Y68" s="229">
        <f t="shared" si="12"/>
        <v>0</v>
      </c>
    </row>
    <row r="69" spans="2:25" ht="18.75" customHeight="1">
      <c r="B69" s="503"/>
      <c r="C69" s="506"/>
      <c r="D69" s="372" t="s">
        <v>1075</v>
      </c>
      <c r="E69" s="216" t="s">
        <v>1128</v>
      </c>
      <c r="F69" s="217">
        <v>60</v>
      </c>
      <c r="G69" s="218">
        <f t="shared" si="7"/>
        <v>12</v>
      </c>
      <c r="H69" s="219">
        <f t="shared" si="8"/>
        <v>33.333333333333336</v>
      </c>
      <c r="I69" s="219">
        <f t="shared" si="9"/>
        <v>1.1111111111111112E-2</v>
      </c>
      <c r="J69" s="217"/>
      <c r="K69" s="220"/>
      <c r="L69" s="220"/>
      <c r="M69" s="221"/>
      <c r="N69" s="222">
        <f t="shared" si="13"/>
        <v>0</v>
      </c>
      <c r="O69" s="223"/>
      <c r="P69" s="224"/>
      <c r="Q69" s="224"/>
      <c r="R69" s="224"/>
      <c r="S69" s="224"/>
      <c r="T69" s="225"/>
      <c r="U69" s="226">
        <f t="shared" si="10"/>
        <v>2.2222222222222223E-2</v>
      </c>
      <c r="V69" s="227"/>
      <c r="W69" s="228" t="str">
        <f t="shared" si="11"/>
        <v>0</v>
      </c>
      <c r="X69" s="509"/>
      <c r="Y69" s="229">
        <f t="shared" si="12"/>
        <v>0</v>
      </c>
    </row>
    <row r="70" spans="2:25" ht="18.75" customHeight="1">
      <c r="B70" s="503"/>
      <c r="C70" s="506"/>
      <c r="D70" s="372" t="s">
        <v>1077</v>
      </c>
      <c r="E70" s="216" t="s">
        <v>1129</v>
      </c>
      <c r="F70" s="217">
        <v>410</v>
      </c>
      <c r="G70" s="218">
        <f t="shared" si="7"/>
        <v>82</v>
      </c>
      <c r="H70" s="219">
        <f t="shared" si="8"/>
        <v>227.77777777777777</v>
      </c>
      <c r="I70" s="219">
        <f t="shared" si="9"/>
        <v>7.5925925925925924E-2</v>
      </c>
      <c r="J70" s="217"/>
      <c r="K70" s="220"/>
      <c r="L70" s="220"/>
      <c r="M70" s="221"/>
      <c r="N70" s="222">
        <f t="shared" si="13"/>
        <v>0</v>
      </c>
      <c r="O70" s="223"/>
      <c r="P70" s="224"/>
      <c r="Q70" s="224"/>
      <c r="R70" s="224"/>
      <c r="S70" s="224"/>
      <c r="T70" s="225"/>
      <c r="U70" s="226">
        <f t="shared" si="10"/>
        <v>0.15185185185185185</v>
      </c>
      <c r="V70" s="227"/>
      <c r="W70" s="228" t="str">
        <f t="shared" si="11"/>
        <v>0</v>
      </c>
      <c r="X70" s="509"/>
      <c r="Y70" s="229">
        <f t="shared" si="12"/>
        <v>0</v>
      </c>
    </row>
    <row r="71" spans="2:25" ht="18.75" customHeight="1">
      <c r="B71" s="503"/>
      <c r="C71" s="506"/>
      <c r="D71" s="372" t="s">
        <v>1079</v>
      </c>
      <c r="E71" s="216" t="s">
        <v>1130</v>
      </c>
      <c r="F71" s="217">
        <v>315</v>
      </c>
      <c r="G71" s="218">
        <f t="shared" si="7"/>
        <v>63</v>
      </c>
      <c r="H71" s="219">
        <f t="shared" si="8"/>
        <v>175</v>
      </c>
      <c r="I71" s="219">
        <f t="shared" si="9"/>
        <v>5.8333333333333334E-2</v>
      </c>
      <c r="J71" s="217"/>
      <c r="K71" s="220"/>
      <c r="L71" s="220"/>
      <c r="M71" s="221"/>
      <c r="N71" s="222">
        <f t="shared" si="13"/>
        <v>0</v>
      </c>
      <c r="O71" s="223"/>
      <c r="P71" s="224"/>
      <c r="Q71" s="224"/>
      <c r="R71" s="224"/>
      <c r="S71" s="224"/>
      <c r="T71" s="225"/>
      <c r="U71" s="226">
        <f t="shared" si="10"/>
        <v>0.11666666666666667</v>
      </c>
      <c r="V71" s="227"/>
      <c r="W71" s="228" t="str">
        <f t="shared" si="11"/>
        <v>0</v>
      </c>
      <c r="X71" s="509"/>
      <c r="Y71" s="229">
        <f t="shared" si="12"/>
        <v>0</v>
      </c>
    </row>
    <row r="72" spans="2:25" ht="18.75" customHeight="1">
      <c r="B72" s="503"/>
      <c r="C72" s="506"/>
      <c r="D72" s="372" t="s">
        <v>1081</v>
      </c>
      <c r="E72" s="216" t="s">
        <v>1131</v>
      </c>
      <c r="F72" s="217">
        <v>80</v>
      </c>
      <c r="G72" s="218">
        <f t="shared" si="7"/>
        <v>16</v>
      </c>
      <c r="H72" s="219">
        <f t="shared" si="8"/>
        <v>44.444444444444443</v>
      </c>
      <c r="I72" s="219">
        <f t="shared" si="9"/>
        <v>1.4814814814814814E-2</v>
      </c>
      <c r="J72" s="217"/>
      <c r="K72" s="220"/>
      <c r="L72" s="220"/>
      <c r="M72" s="221"/>
      <c r="N72" s="222">
        <f t="shared" si="13"/>
        <v>0</v>
      </c>
      <c r="O72" s="223"/>
      <c r="P72" s="224"/>
      <c r="Q72" s="224"/>
      <c r="R72" s="224"/>
      <c r="S72" s="224"/>
      <c r="T72" s="225"/>
      <c r="U72" s="226">
        <f t="shared" si="10"/>
        <v>2.9629629629629627E-2</v>
      </c>
      <c r="V72" s="227"/>
      <c r="W72" s="228" t="str">
        <f t="shared" si="11"/>
        <v>0</v>
      </c>
      <c r="X72" s="509"/>
      <c r="Y72" s="229">
        <f t="shared" si="12"/>
        <v>0</v>
      </c>
    </row>
    <row r="73" spans="2:25" ht="18.75" customHeight="1">
      <c r="B73" s="503"/>
      <c r="C73" s="506"/>
      <c r="D73" s="372" t="s">
        <v>126</v>
      </c>
      <c r="E73" s="216" t="s">
        <v>1132</v>
      </c>
      <c r="F73" s="217">
        <v>85</v>
      </c>
      <c r="G73" s="218">
        <f t="shared" si="7"/>
        <v>17</v>
      </c>
      <c r="H73" s="219">
        <f t="shared" si="8"/>
        <v>47.222222222222221</v>
      </c>
      <c r="I73" s="219">
        <f t="shared" si="9"/>
        <v>1.5740740740740739E-2</v>
      </c>
      <c r="J73" s="217"/>
      <c r="K73" s="220"/>
      <c r="L73" s="220"/>
      <c r="M73" s="221"/>
      <c r="N73" s="222">
        <f t="shared" si="13"/>
        <v>0</v>
      </c>
      <c r="O73" s="223"/>
      <c r="P73" s="224"/>
      <c r="Q73" s="224"/>
      <c r="R73" s="224"/>
      <c r="S73" s="224"/>
      <c r="T73" s="225"/>
      <c r="U73" s="226">
        <f t="shared" si="10"/>
        <v>3.1481481481481478E-2</v>
      </c>
      <c r="V73" s="227"/>
      <c r="W73" s="228" t="str">
        <f t="shared" si="11"/>
        <v>0</v>
      </c>
      <c r="X73" s="509"/>
      <c r="Y73" s="229">
        <f t="shared" si="12"/>
        <v>0</v>
      </c>
    </row>
    <row r="74" spans="2:25" ht="18.75" customHeight="1">
      <c r="B74" s="503"/>
      <c r="C74" s="506"/>
      <c r="D74" s="372" t="s">
        <v>127</v>
      </c>
      <c r="E74" s="216" t="s">
        <v>1133</v>
      </c>
      <c r="F74" s="217">
        <v>240</v>
      </c>
      <c r="G74" s="218">
        <f t="shared" si="7"/>
        <v>48</v>
      </c>
      <c r="H74" s="219">
        <f t="shared" si="8"/>
        <v>133.33333333333334</v>
      </c>
      <c r="I74" s="219">
        <f t="shared" si="9"/>
        <v>4.4444444444444446E-2</v>
      </c>
      <c r="J74" s="217"/>
      <c r="K74" s="220"/>
      <c r="L74" s="220"/>
      <c r="M74" s="221"/>
      <c r="N74" s="222">
        <f t="shared" si="13"/>
        <v>0</v>
      </c>
      <c r="O74" s="223"/>
      <c r="P74" s="224"/>
      <c r="Q74" s="224"/>
      <c r="R74" s="224"/>
      <c r="S74" s="224"/>
      <c r="T74" s="225"/>
      <c r="U74" s="226">
        <f t="shared" si="10"/>
        <v>8.8888888888888892E-2</v>
      </c>
      <c r="V74" s="227"/>
      <c r="W74" s="228" t="str">
        <f t="shared" si="11"/>
        <v>0</v>
      </c>
      <c r="X74" s="509"/>
      <c r="Y74" s="229">
        <f t="shared" si="12"/>
        <v>0</v>
      </c>
    </row>
    <row r="75" spans="2:25" ht="18.75" customHeight="1">
      <c r="B75" s="503"/>
      <c r="C75" s="506"/>
      <c r="D75" s="372" t="s">
        <v>128</v>
      </c>
      <c r="E75" s="216" t="s">
        <v>1134</v>
      </c>
      <c r="F75" s="217">
        <v>310</v>
      </c>
      <c r="G75" s="218">
        <f t="shared" si="7"/>
        <v>62</v>
      </c>
      <c r="H75" s="219">
        <f t="shared" si="8"/>
        <v>172.22222222222223</v>
      </c>
      <c r="I75" s="219">
        <f t="shared" si="9"/>
        <v>5.7407407407407407E-2</v>
      </c>
      <c r="J75" s="217"/>
      <c r="K75" s="220"/>
      <c r="L75" s="220"/>
      <c r="M75" s="221"/>
      <c r="N75" s="222">
        <f t="shared" si="13"/>
        <v>0</v>
      </c>
      <c r="O75" s="223"/>
      <c r="P75" s="224"/>
      <c r="Q75" s="224"/>
      <c r="R75" s="224"/>
      <c r="S75" s="224"/>
      <c r="T75" s="225"/>
      <c r="U75" s="226">
        <f t="shared" si="10"/>
        <v>0.11481481481481481</v>
      </c>
      <c r="V75" s="227"/>
      <c r="W75" s="228" t="str">
        <f t="shared" si="11"/>
        <v>0</v>
      </c>
      <c r="X75" s="509"/>
      <c r="Y75" s="229">
        <f t="shared" si="12"/>
        <v>0</v>
      </c>
    </row>
    <row r="76" spans="2:25" ht="18.75" customHeight="1">
      <c r="B76" s="503"/>
      <c r="C76" s="506"/>
      <c r="D76" s="372" t="s">
        <v>129</v>
      </c>
      <c r="E76" s="216" t="s">
        <v>1135</v>
      </c>
      <c r="F76" s="217">
        <v>140</v>
      </c>
      <c r="G76" s="218">
        <f t="shared" si="7"/>
        <v>28</v>
      </c>
      <c r="H76" s="219">
        <f t="shared" si="8"/>
        <v>77.777777777777771</v>
      </c>
      <c r="I76" s="219">
        <f t="shared" si="9"/>
        <v>2.5925925925925925E-2</v>
      </c>
      <c r="J76" s="217"/>
      <c r="K76" s="220"/>
      <c r="L76" s="220"/>
      <c r="M76" s="221"/>
      <c r="N76" s="222">
        <f t="shared" si="13"/>
        <v>0</v>
      </c>
      <c r="O76" s="223"/>
      <c r="P76" s="224"/>
      <c r="Q76" s="224"/>
      <c r="R76" s="224"/>
      <c r="S76" s="224"/>
      <c r="T76" s="225"/>
      <c r="U76" s="226">
        <f t="shared" si="10"/>
        <v>5.185185185185185E-2</v>
      </c>
      <c r="V76" s="227"/>
      <c r="W76" s="228" t="str">
        <f t="shared" si="11"/>
        <v>0</v>
      </c>
      <c r="X76" s="509"/>
      <c r="Y76" s="229">
        <f t="shared" si="12"/>
        <v>0</v>
      </c>
    </row>
    <row r="77" spans="2:25" ht="18.75" customHeight="1">
      <c r="B77" s="503"/>
      <c r="C77" s="506"/>
      <c r="D77" s="372" t="s">
        <v>130</v>
      </c>
      <c r="E77" s="216" t="s">
        <v>1136</v>
      </c>
      <c r="F77" s="217">
        <v>180</v>
      </c>
      <c r="G77" s="218">
        <f t="shared" si="7"/>
        <v>36</v>
      </c>
      <c r="H77" s="219">
        <f t="shared" si="8"/>
        <v>100</v>
      </c>
      <c r="I77" s="219">
        <f t="shared" si="9"/>
        <v>3.3333333333333333E-2</v>
      </c>
      <c r="J77" s="217"/>
      <c r="K77" s="220"/>
      <c r="L77" s="220"/>
      <c r="M77" s="221"/>
      <c r="N77" s="222">
        <f t="shared" si="13"/>
        <v>0</v>
      </c>
      <c r="O77" s="223"/>
      <c r="P77" s="224"/>
      <c r="Q77" s="224"/>
      <c r="R77" s="224"/>
      <c r="S77" s="224"/>
      <c r="T77" s="225"/>
      <c r="U77" s="226">
        <f t="shared" si="10"/>
        <v>6.6666666666666666E-2</v>
      </c>
      <c r="V77" s="227"/>
      <c r="W77" s="228" t="str">
        <f t="shared" si="11"/>
        <v>0</v>
      </c>
      <c r="X77" s="509"/>
      <c r="Y77" s="229">
        <f t="shared" si="12"/>
        <v>0</v>
      </c>
    </row>
    <row r="78" spans="2:25" ht="18.75" customHeight="1">
      <c r="B78" s="503"/>
      <c r="C78" s="506"/>
      <c r="D78" s="372" t="s">
        <v>131</v>
      </c>
      <c r="E78" s="216" t="s">
        <v>1137</v>
      </c>
      <c r="F78" s="217">
        <v>80</v>
      </c>
      <c r="G78" s="218">
        <f t="shared" si="7"/>
        <v>16</v>
      </c>
      <c r="H78" s="219">
        <f t="shared" si="8"/>
        <v>44.444444444444443</v>
      </c>
      <c r="I78" s="219">
        <f t="shared" si="9"/>
        <v>1.4814814814814814E-2</v>
      </c>
      <c r="J78" s="217"/>
      <c r="K78" s="220"/>
      <c r="L78" s="220"/>
      <c r="M78" s="221"/>
      <c r="N78" s="222">
        <f t="shared" si="13"/>
        <v>0</v>
      </c>
      <c r="O78" s="223"/>
      <c r="P78" s="224"/>
      <c r="Q78" s="224"/>
      <c r="R78" s="224"/>
      <c r="S78" s="224"/>
      <c r="T78" s="225"/>
      <c r="U78" s="226">
        <f t="shared" si="10"/>
        <v>2.9629629629629627E-2</v>
      </c>
      <c r="V78" s="227"/>
      <c r="W78" s="228" t="str">
        <f t="shared" si="11"/>
        <v>0</v>
      </c>
      <c r="X78" s="509"/>
      <c r="Y78" s="229">
        <f t="shared" si="12"/>
        <v>0</v>
      </c>
    </row>
    <row r="79" spans="2:25" ht="18.75" customHeight="1">
      <c r="B79" s="503"/>
      <c r="C79" s="506"/>
      <c r="D79" s="372" t="s">
        <v>132</v>
      </c>
      <c r="E79" s="216" t="s">
        <v>1138</v>
      </c>
      <c r="F79" s="217">
        <v>285</v>
      </c>
      <c r="G79" s="218">
        <f t="shared" si="7"/>
        <v>57</v>
      </c>
      <c r="H79" s="219">
        <f t="shared" si="8"/>
        <v>158.33333333333334</v>
      </c>
      <c r="I79" s="219">
        <f t="shared" si="9"/>
        <v>5.2777777777777778E-2</v>
      </c>
      <c r="J79" s="217"/>
      <c r="K79" s="220"/>
      <c r="L79" s="220"/>
      <c r="M79" s="221"/>
      <c r="N79" s="222">
        <f t="shared" si="13"/>
        <v>0</v>
      </c>
      <c r="O79" s="223"/>
      <c r="P79" s="224"/>
      <c r="Q79" s="224"/>
      <c r="R79" s="224"/>
      <c r="S79" s="224"/>
      <c r="T79" s="225"/>
      <c r="U79" s="226">
        <f t="shared" si="10"/>
        <v>0.10555555555555556</v>
      </c>
      <c r="V79" s="227"/>
      <c r="W79" s="228" t="str">
        <f t="shared" si="11"/>
        <v>0</v>
      </c>
      <c r="X79" s="509"/>
      <c r="Y79" s="229">
        <f t="shared" si="12"/>
        <v>0</v>
      </c>
    </row>
    <row r="80" spans="2:25" ht="18.75" customHeight="1">
      <c r="B80" s="503"/>
      <c r="C80" s="506"/>
      <c r="D80" s="372" t="s">
        <v>133</v>
      </c>
      <c r="E80" s="216" t="s">
        <v>1139</v>
      </c>
      <c r="F80" s="217">
        <v>120</v>
      </c>
      <c r="G80" s="218">
        <f t="shared" si="7"/>
        <v>24</v>
      </c>
      <c r="H80" s="219">
        <f t="shared" si="8"/>
        <v>66.666666666666671</v>
      </c>
      <c r="I80" s="219">
        <f t="shared" si="9"/>
        <v>2.2222222222222223E-2</v>
      </c>
      <c r="J80" s="217"/>
      <c r="K80" s="220"/>
      <c r="L80" s="220"/>
      <c r="M80" s="221"/>
      <c r="N80" s="222">
        <f t="shared" si="13"/>
        <v>0</v>
      </c>
      <c r="O80" s="223"/>
      <c r="P80" s="224"/>
      <c r="Q80" s="224"/>
      <c r="R80" s="224"/>
      <c r="S80" s="224"/>
      <c r="T80" s="225"/>
      <c r="U80" s="226">
        <f t="shared" si="10"/>
        <v>4.4444444444444446E-2</v>
      </c>
      <c r="V80" s="227"/>
      <c r="W80" s="228" t="str">
        <f t="shared" si="11"/>
        <v>0</v>
      </c>
      <c r="X80" s="509"/>
      <c r="Y80" s="229">
        <f t="shared" si="12"/>
        <v>0</v>
      </c>
    </row>
    <row r="81" spans="2:25" ht="18.75" customHeight="1">
      <c r="B81" s="503"/>
      <c r="C81" s="506"/>
      <c r="D81" s="372" t="s">
        <v>134</v>
      </c>
      <c r="E81" s="216" t="s">
        <v>1140</v>
      </c>
      <c r="F81" s="217">
        <v>220</v>
      </c>
      <c r="G81" s="218">
        <f t="shared" si="7"/>
        <v>44</v>
      </c>
      <c r="H81" s="219">
        <f t="shared" si="8"/>
        <v>122.22222222222221</v>
      </c>
      <c r="I81" s="219">
        <f t="shared" si="9"/>
        <v>4.0740740740740737E-2</v>
      </c>
      <c r="J81" s="217"/>
      <c r="K81" s="220"/>
      <c r="L81" s="220"/>
      <c r="M81" s="221"/>
      <c r="N81" s="222">
        <f t="shared" si="13"/>
        <v>0</v>
      </c>
      <c r="O81" s="223"/>
      <c r="P81" s="224"/>
      <c r="Q81" s="224"/>
      <c r="R81" s="224"/>
      <c r="S81" s="224"/>
      <c r="T81" s="225"/>
      <c r="U81" s="226">
        <f t="shared" si="10"/>
        <v>8.1481481481481474E-2</v>
      </c>
      <c r="V81" s="227"/>
      <c r="W81" s="228" t="str">
        <f t="shared" si="11"/>
        <v>0</v>
      </c>
      <c r="X81" s="509"/>
      <c r="Y81" s="229">
        <f t="shared" si="12"/>
        <v>0</v>
      </c>
    </row>
    <row r="82" spans="2:25" ht="18.75" customHeight="1">
      <c r="B82" s="503"/>
      <c r="C82" s="506"/>
      <c r="D82" s="372" t="s">
        <v>135</v>
      </c>
      <c r="E82" s="216" t="s">
        <v>1141</v>
      </c>
      <c r="F82" s="217">
        <v>120</v>
      </c>
      <c r="G82" s="218">
        <f t="shared" si="7"/>
        <v>24</v>
      </c>
      <c r="H82" s="219">
        <f t="shared" si="8"/>
        <v>66.666666666666671</v>
      </c>
      <c r="I82" s="219">
        <f t="shared" si="9"/>
        <v>2.2222222222222223E-2</v>
      </c>
      <c r="J82" s="217"/>
      <c r="K82" s="220"/>
      <c r="L82" s="220"/>
      <c r="M82" s="221"/>
      <c r="N82" s="222">
        <f t="shared" si="13"/>
        <v>0</v>
      </c>
      <c r="O82" s="223"/>
      <c r="P82" s="224"/>
      <c r="Q82" s="224"/>
      <c r="R82" s="224"/>
      <c r="S82" s="224"/>
      <c r="T82" s="225"/>
      <c r="U82" s="226">
        <f t="shared" si="10"/>
        <v>4.4444444444444446E-2</v>
      </c>
      <c r="V82" s="227"/>
      <c r="W82" s="228" t="str">
        <f t="shared" si="11"/>
        <v>0</v>
      </c>
      <c r="X82" s="509"/>
      <c r="Y82" s="229">
        <f t="shared" si="12"/>
        <v>0</v>
      </c>
    </row>
    <row r="83" spans="2:25" ht="18.75" customHeight="1">
      <c r="B83" s="503"/>
      <c r="C83" s="506"/>
      <c r="D83" s="372" t="s">
        <v>136</v>
      </c>
      <c r="E83" s="216" t="s">
        <v>1142</v>
      </c>
      <c r="F83" s="217">
        <v>140</v>
      </c>
      <c r="G83" s="218">
        <f t="shared" si="7"/>
        <v>28</v>
      </c>
      <c r="H83" s="219">
        <f t="shared" si="8"/>
        <v>77.777777777777771</v>
      </c>
      <c r="I83" s="219">
        <f t="shared" si="9"/>
        <v>2.5925925925925925E-2</v>
      </c>
      <c r="J83" s="217"/>
      <c r="K83" s="220"/>
      <c r="L83" s="220"/>
      <c r="M83" s="221"/>
      <c r="N83" s="222">
        <f t="shared" si="13"/>
        <v>0</v>
      </c>
      <c r="O83" s="223"/>
      <c r="P83" s="224"/>
      <c r="Q83" s="224"/>
      <c r="R83" s="224"/>
      <c r="S83" s="224"/>
      <c r="T83" s="225"/>
      <c r="U83" s="226">
        <f t="shared" si="10"/>
        <v>5.185185185185185E-2</v>
      </c>
      <c r="V83" s="227"/>
      <c r="W83" s="228" t="str">
        <f t="shared" si="11"/>
        <v>0</v>
      </c>
      <c r="X83" s="509"/>
      <c r="Y83" s="229">
        <f t="shared" si="12"/>
        <v>0</v>
      </c>
    </row>
    <row r="84" spans="2:25" ht="18.75" customHeight="1">
      <c r="B84" s="503"/>
      <c r="C84" s="506"/>
      <c r="D84" s="372" t="s">
        <v>137</v>
      </c>
      <c r="E84" s="216" t="s">
        <v>1143</v>
      </c>
      <c r="F84" s="217">
        <v>220</v>
      </c>
      <c r="G84" s="218">
        <f t="shared" si="7"/>
        <v>44</v>
      </c>
      <c r="H84" s="219">
        <f t="shared" si="8"/>
        <v>122.22222222222221</v>
      </c>
      <c r="I84" s="219">
        <f t="shared" si="9"/>
        <v>4.0740740740740737E-2</v>
      </c>
      <c r="J84" s="217"/>
      <c r="K84" s="220"/>
      <c r="L84" s="220"/>
      <c r="M84" s="221"/>
      <c r="N84" s="222">
        <f t="shared" si="13"/>
        <v>0</v>
      </c>
      <c r="O84" s="223"/>
      <c r="P84" s="224"/>
      <c r="Q84" s="224"/>
      <c r="R84" s="224"/>
      <c r="S84" s="224"/>
      <c r="T84" s="225"/>
      <c r="U84" s="226">
        <f t="shared" si="10"/>
        <v>8.1481481481481474E-2</v>
      </c>
      <c r="V84" s="227"/>
      <c r="W84" s="228" t="str">
        <f t="shared" si="11"/>
        <v>0</v>
      </c>
      <c r="X84" s="509"/>
      <c r="Y84" s="229">
        <f t="shared" si="12"/>
        <v>0</v>
      </c>
    </row>
    <row r="85" spans="2:25" ht="18.75" customHeight="1">
      <c r="B85" s="503"/>
      <c r="C85" s="506"/>
      <c r="D85" s="372" t="s">
        <v>138</v>
      </c>
      <c r="E85" s="216" t="s">
        <v>1144</v>
      </c>
      <c r="F85" s="217">
        <v>210</v>
      </c>
      <c r="G85" s="218">
        <f t="shared" si="7"/>
        <v>42</v>
      </c>
      <c r="H85" s="219">
        <f t="shared" si="8"/>
        <v>116.66666666666666</v>
      </c>
      <c r="I85" s="219">
        <f t="shared" si="9"/>
        <v>3.8888888888888883E-2</v>
      </c>
      <c r="J85" s="217"/>
      <c r="K85" s="220"/>
      <c r="L85" s="220"/>
      <c r="M85" s="221"/>
      <c r="N85" s="222">
        <f t="shared" si="13"/>
        <v>0</v>
      </c>
      <c r="O85" s="223"/>
      <c r="P85" s="224"/>
      <c r="Q85" s="224"/>
      <c r="R85" s="224"/>
      <c r="S85" s="224"/>
      <c r="T85" s="225"/>
      <c r="U85" s="226">
        <f t="shared" si="10"/>
        <v>7.7777777777777765E-2</v>
      </c>
      <c r="V85" s="227"/>
      <c r="W85" s="228" t="str">
        <f t="shared" si="11"/>
        <v>0</v>
      </c>
      <c r="X85" s="509"/>
      <c r="Y85" s="229">
        <f t="shared" si="12"/>
        <v>0</v>
      </c>
    </row>
    <row r="86" spans="2:25" ht="18.75" customHeight="1">
      <c r="B86" s="503"/>
      <c r="C86" s="506"/>
      <c r="D86" s="372" t="s">
        <v>139</v>
      </c>
      <c r="E86" s="216" t="s">
        <v>1145</v>
      </c>
      <c r="F86" s="217">
        <v>125</v>
      </c>
      <c r="G86" s="218">
        <f t="shared" si="7"/>
        <v>25</v>
      </c>
      <c r="H86" s="219">
        <f t="shared" si="8"/>
        <v>69.444444444444443</v>
      </c>
      <c r="I86" s="219">
        <f t="shared" si="9"/>
        <v>2.3148148148148147E-2</v>
      </c>
      <c r="J86" s="217"/>
      <c r="K86" s="220"/>
      <c r="L86" s="220"/>
      <c r="M86" s="221"/>
      <c r="N86" s="222">
        <f t="shared" si="13"/>
        <v>0</v>
      </c>
      <c r="O86" s="223"/>
      <c r="P86" s="224"/>
      <c r="Q86" s="224"/>
      <c r="R86" s="224"/>
      <c r="S86" s="224"/>
      <c r="T86" s="225"/>
      <c r="U86" s="226">
        <f t="shared" si="10"/>
        <v>4.6296296296296294E-2</v>
      </c>
      <c r="V86" s="227"/>
      <c r="W86" s="228" t="str">
        <f t="shared" si="11"/>
        <v>0</v>
      </c>
      <c r="X86" s="509"/>
      <c r="Y86" s="229">
        <f t="shared" si="12"/>
        <v>0</v>
      </c>
    </row>
    <row r="87" spans="2:25" ht="18.75" customHeight="1">
      <c r="B87" s="503"/>
      <c r="C87" s="506"/>
      <c r="D87" s="373"/>
      <c r="E87" s="216"/>
      <c r="F87" s="217"/>
      <c r="G87" s="218">
        <f t="shared" si="7"/>
        <v>0</v>
      </c>
      <c r="H87" s="219">
        <f t="shared" si="8"/>
        <v>0</v>
      </c>
      <c r="I87" s="219">
        <f t="shared" si="9"/>
        <v>0</v>
      </c>
      <c r="J87" s="217"/>
      <c r="K87" s="220"/>
      <c r="L87" s="220"/>
      <c r="M87" s="221"/>
      <c r="N87" s="222">
        <f t="shared" si="13"/>
        <v>0</v>
      </c>
      <c r="O87" s="223"/>
      <c r="P87" s="224"/>
      <c r="Q87" s="224"/>
      <c r="R87" s="224"/>
      <c r="S87" s="224"/>
      <c r="T87" s="225"/>
      <c r="U87" s="226">
        <f t="shared" si="10"/>
        <v>0</v>
      </c>
      <c r="V87" s="227"/>
      <c r="W87" s="228" t="str">
        <f t="shared" si="11"/>
        <v>0</v>
      </c>
      <c r="X87" s="509"/>
      <c r="Y87" s="229">
        <f t="shared" si="12"/>
        <v>0</v>
      </c>
    </row>
    <row r="88" spans="2:25" ht="18.75" customHeight="1">
      <c r="B88" s="503"/>
      <c r="C88" s="506"/>
      <c r="D88" s="372" t="s">
        <v>1060</v>
      </c>
      <c r="E88" s="216" t="s">
        <v>1146</v>
      </c>
      <c r="F88" s="217">
        <v>281</v>
      </c>
      <c r="G88" s="218">
        <f t="shared" si="7"/>
        <v>56.2</v>
      </c>
      <c r="H88" s="219">
        <f t="shared" si="8"/>
        <v>156.11111111111111</v>
      </c>
      <c r="I88" s="219">
        <f t="shared" si="9"/>
        <v>5.2037037037037041E-2</v>
      </c>
      <c r="J88" s="217" t="s">
        <v>1147</v>
      </c>
      <c r="K88" s="220" t="s">
        <v>1148</v>
      </c>
      <c r="L88" s="220"/>
      <c r="M88" s="221">
        <f>SUM(H88:H100)</f>
        <v>3061.666666666667</v>
      </c>
      <c r="N88" s="222">
        <f t="shared" si="13"/>
        <v>61.233333333333341</v>
      </c>
      <c r="O88" s="223" t="s">
        <v>1149</v>
      </c>
      <c r="P88" s="224" t="s">
        <v>12</v>
      </c>
      <c r="Q88" s="224"/>
      <c r="R88" s="224" t="s">
        <v>1064</v>
      </c>
      <c r="S88" s="224"/>
      <c r="T88" s="225"/>
      <c r="U88" s="226">
        <f t="shared" si="10"/>
        <v>0.10407407407407408</v>
      </c>
      <c r="V88" s="227">
        <f>SUM(U88:U100)</f>
        <v>2.0411111111111109</v>
      </c>
      <c r="W88" s="228" t="str">
        <f t="shared" si="11"/>
        <v>2</v>
      </c>
      <c r="X88" s="509"/>
      <c r="Y88" s="229">
        <f t="shared" si="12"/>
        <v>1</v>
      </c>
    </row>
    <row r="89" spans="2:25" ht="18.75" customHeight="1">
      <c r="B89" s="503"/>
      <c r="C89" s="506"/>
      <c r="D89" s="372" t="s">
        <v>1065</v>
      </c>
      <c r="E89" s="216" t="s">
        <v>1150</v>
      </c>
      <c r="F89" s="217">
        <v>580</v>
      </c>
      <c r="G89" s="218">
        <f t="shared" si="7"/>
        <v>116</v>
      </c>
      <c r="H89" s="219">
        <f t="shared" si="8"/>
        <v>322.22222222222223</v>
      </c>
      <c r="I89" s="219">
        <f t="shared" si="9"/>
        <v>0.10740740740740741</v>
      </c>
      <c r="J89" s="217"/>
      <c r="K89" s="220"/>
      <c r="L89" s="220"/>
      <c r="M89" s="221"/>
      <c r="N89" s="222">
        <f t="shared" si="13"/>
        <v>0</v>
      </c>
      <c r="O89" s="223"/>
      <c r="P89" s="224"/>
      <c r="Q89" s="224"/>
      <c r="R89" s="224"/>
      <c r="S89" s="224"/>
      <c r="T89" s="225"/>
      <c r="U89" s="226">
        <f t="shared" si="10"/>
        <v>0.21481481481481482</v>
      </c>
      <c r="V89" s="227"/>
      <c r="W89" s="228" t="str">
        <f t="shared" si="11"/>
        <v>0</v>
      </c>
      <c r="X89" s="509"/>
      <c r="Y89" s="229">
        <f t="shared" si="12"/>
        <v>0</v>
      </c>
    </row>
    <row r="90" spans="2:25" ht="18.75" customHeight="1">
      <c r="B90" s="503"/>
      <c r="C90" s="506"/>
      <c r="D90" s="372" t="s">
        <v>1067</v>
      </c>
      <c r="E90" s="216" t="s">
        <v>1151</v>
      </c>
      <c r="F90" s="217">
        <v>1260</v>
      </c>
      <c r="G90" s="218">
        <f t="shared" si="7"/>
        <v>252</v>
      </c>
      <c r="H90" s="219">
        <f t="shared" si="8"/>
        <v>700</v>
      </c>
      <c r="I90" s="219">
        <f t="shared" si="9"/>
        <v>0.23333333333333334</v>
      </c>
      <c r="J90" s="217"/>
      <c r="K90" s="220"/>
      <c r="L90" s="220"/>
      <c r="M90" s="221"/>
      <c r="N90" s="222">
        <f t="shared" si="13"/>
        <v>0</v>
      </c>
      <c r="O90" s="223"/>
      <c r="P90" s="224"/>
      <c r="Q90" s="224"/>
      <c r="R90" s="224"/>
      <c r="S90" s="224"/>
      <c r="T90" s="225"/>
      <c r="U90" s="226">
        <f t="shared" si="10"/>
        <v>0.46666666666666667</v>
      </c>
      <c r="V90" s="227"/>
      <c r="W90" s="228" t="str">
        <f t="shared" si="11"/>
        <v>0</v>
      </c>
      <c r="X90" s="509"/>
      <c r="Y90" s="229">
        <f t="shared" si="12"/>
        <v>0</v>
      </c>
    </row>
    <row r="91" spans="2:25" ht="18.75" customHeight="1">
      <c r="B91" s="503"/>
      <c r="C91" s="506"/>
      <c r="D91" s="372" t="s">
        <v>1069</v>
      </c>
      <c r="E91" s="216" t="s">
        <v>1152</v>
      </c>
      <c r="F91" s="217">
        <v>1280</v>
      </c>
      <c r="G91" s="218">
        <f t="shared" si="7"/>
        <v>256</v>
      </c>
      <c r="H91" s="219">
        <f t="shared" si="8"/>
        <v>711.11111111111109</v>
      </c>
      <c r="I91" s="219">
        <f t="shared" si="9"/>
        <v>0.23703703703703702</v>
      </c>
      <c r="J91" s="217"/>
      <c r="K91" s="220"/>
      <c r="L91" s="220"/>
      <c r="M91" s="221"/>
      <c r="N91" s="222">
        <f t="shared" si="13"/>
        <v>0</v>
      </c>
      <c r="O91" s="223"/>
      <c r="P91" s="224"/>
      <c r="Q91" s="224"/>
      <c r="R91" s="224"/>
      <c r="S91" s="224"/>
      <c r="T91" s="225"/>
      <c r="U91" s="226">
        <f t="shared" si="10"/>
        <v>0.47407407407407404</v>
      </c>
      <c r="V91" s="227"/>
      <c r="W91" s="228" t="str">
        <f t="shared" si="11"/>
        <v>0</v>
      </c>
      <c r="X91" s="509"/>
      <c r="Y91" s="229">
        <f t="shared" si="12"/>
        <v>0</v>
      </c>
    </row>
    <row r="92" spans="2:25" ht="18.75" customHeight="1">
      <c r="B92" s="503"/>
      <c r="C92" s="506"/>
      <c r="D92" s="372" t="s">
        <v>1071</v>
      </c>
      <c r="E92" s="216" t="s">
        <v>1153</v>
      </c>
      <c r="F92" s="217">
        <v>360</v>
      </c>
      <c r="G92" s="218">
        <f t="shared" si="7"/>
        <v>72</v>
      </c>
      <c r="H92" s="219">
        <f t="shared" si="8"/>
        <v>200</v>
      </c>
      <c r="I92" s="219">
        <f t="shared" si="9"/>
        <v>6.6666666666666666E-2</v>
      </c>
      <c r="J92" s="217"/>
      <c r="K92" s="220"/>
      <c r="L92" s="220"/>
      <c r="M92" s="221"/>
      <c r="N92" s="222">
        <f t="shared" si="13"/>
        <v>0</v>
      </c>
      <c r="O92" s="223"/>
      <c r="P92" s="224"/>
      <c r="Q92" s="224"/>
      <c r="R92" s="224"/>
      <c r="S92" s="224"/>
      <c r="T92" s="225"/>
      <c r="U92" s="226">
        <f t="shared" si="10"/>
        <v>0.13333333333333333</v>
      </c>
      <c r="V92" s="227"/>
      <c r="W92" s="228" t="str">
        <f t="shared" si="11"/>
        <v>0</v>
      </c>
      <c r="X92" s="509"/>
      <c r="Y92" s="229">
        <f t="shared" si="12"/>
        <v>0</v>
      </c>
    </row>
    <row r="93" spans="2:25" ht="18.75" customHeight="1">
      <c r="B93" s="503"/>
      <c r="C93" s="506"/>
      <c r="D93" s="372" t="s">
        <v>1073</v>
      </c>
      <c r="E93" s="216" t="s">
        <v>1154</v>
      </c>
      <c r="F93" s="217">
        <v>350</v>
      </c>
      <c r="G93" s="218">
        <f t="shared" si="7"/>
        <v>70</v>
      </c>
      <c r="H93" s="219">
        <f t="shared" si="8"/>
        <v>194.44444444444443</v>
      </c>
      <c r="I93" s="219">
        <f t="shared" si="9"/>
        <v>6.4814814814814811E-2</v>
      </c>
      <c r="J93" s="217"/>
      <c r="K93" s="220"/>
      <c r="L93" s="220"/>
      <c r="M93" s="221"/>
      <c r="N93" s="222">
        <f t="shared" si="13"/>
        <v>0</v>
      </c>
      <c r="O93" s="223"/>
      <c r="P93" s="224"/>
      <c r="Q93" s="224"/>
      <c r="R93" s="224"/>
      <c r="S93" s="224"/>
      <c r="T93" s="225"/>
      <c r="U93" s="226">
        <f t="shared" si="10"/>
        <v>0.12962962962962962</v>
      </c>
      <c r="V93" s="227"/>
      <c r="W93" s="228" t="str">
        <f t="shared" si="11"/>
        <v>0</v>
      </c>
      <c r="X93" s="509"/>
      <c r="Y93" s="229">
        <f t="shared" si="12"/>
        <v>0</v>
      </c>
    </row>
    <row r="94" spans="2:25" ht="18.75" customHeight="1">
      <c r="B94" s="503"/>
      <c r="C94" s="506"/>
      <c r="D94" s="372" t="s">
        <v>1075</v>
      </c>
      <c r="E94" s="216" t="s">
        <v>1155</v>
      </c>
      <c r="F94" s="217">
        <v>420</v>
      </c>
      <c r="G94" s="218">
        <f t="shared" si="7"/>
        <v>84</v>
      </c>
      <c r="H94" s="219">
        <f t="shared" si="8"/>
        <v>233.33333333333331</v>
      </c>
      <c r="I94" s="219">
        <f t="shared" si="9"/>
        <v>7.7777777777777765E-2</v>
      </c>
      <c r="J94" s="217"/>
      <c r="K94" s="220"/>
      <c r="L94" s="220"/>
      <c r="M94" s="221"/>
      <c r="N94" s="222">
        <f t="shared" si="13"/>
        <v>0</v>
      </c>
      <c r="O94" s="223"/>
      <c r="P94" s="224"/>
      <c r="Q94" s="224"/>
      <c r="R94" s="224"/>
      <c r="S94" s="224"/>
      <c r="T94" s="225"/>
      <c r="U94" s="226">
        <f t="shared" si="10"/>
        <v>0.15555555555555553</v>
      </c>
      <c r="V94" s="227"/>
      <c r="W94" s="228" t="str">
        <f t="shared" si="11"/>
        <v>0</v>
      </c>
      <c r="X94" s="509"/>
      <c r="Y94" s="229">
        <f t="shared" si="12"/>
        <v>0</v>
      </c>
    </row>
    <row r="95" spans="2:25" ht="18.75" customHeight="1">
      <c r="B95" s="503"/>
      <c r="C95" s="506"/>
      <c r="D95" s="372" t="s">
        <v>1077</v>
      </c>
      <c r="E95" s="216" t="s">
        <v>1129</v>
      </c>
      <c r="F95" s="217">
        <v>320</v>
      </c>
      <c r="G95" s="218">
        <f t="shared" si="7"/>
        <v>64</v>
      </c>
      <c r="H95" s="219">
        <f t="shared" si="8"/>
        <v>177.77777777777777</v>
      </c>
      <c r="I95" s="219">
        <f t="shared" si="9"/>
        <v>5.9259259259259255E-2</v>
      </c>
      <c r="J95" s="217"/>
      <c r="K95" s="220"/>
      <c r="L95" s="220"/>
      <c r="M95" s="221"/>
      <c r="N95" s="222">
        <f t="shared" si="13"/>
        <v>0</v>
      </c>
      <c r="O95" s="223"/>
      <c r="P95" s="224"/>
      <c r="Q95" s="224"/>
      <c r="R95" s="224"/>
      <c r="S95" s="224"/>
      <c r="T95" s="225"/>
      <c r="U95" s="226">
        <f t="shared" si="10"/>
        <v>0.11851851851851851</v>
      </c>
      <c r="V95" s="227"/>
      <c r="W95" s="228" t="str">
        <f t="shared" si="11"/>
        <v>0</v>
      </c>
      <c r="X95" s="509"/>
      <c r="Y95" s="229">
        <f t="shared" si="12"/>
        <v>0</v>
      </c>
    </row>
    <row r="96" spans="2:25" ht="18.75" customHeight="1">
      <c r="B96" s="503"/>
      <c r="C96" s="506"/>
      <c r="D96" s="372" t="s">
        <v>1079</v>
      </c>
      <c r="E96" s="216" t="s">
        <v>1156</v>
      </c>
      <c r="F96" s="217">
        <v>215</v>
      </c>
      <c r="G96" s="218">
        <f t="shared" si="7"/>
        <v>43</v>
      </c>
      <c r="H96" s="219">
        <f t="shared" si="8"/>
        <v>119.44444444444444</v>
      </c>
      <c r="I96" s="219">
        <f t="shared" si="9"/>
        <v>3.9814814814814817E-2</v>
      </c>
      <c r="J96" s="217"/>
      <c r="K96" s="220"/>
      <c r="L96" s="220"/>
      <c r="M96" s="221"/>
      <c r="N96" s="222">
        <f t="shared" si="13"/>
        <v>0</v>
      </c>
      <c r="O96" s="223"/>
      <c r="P96" s="224"/>
      <c r="Q96" s="224"/>
      <c r="R96" s="224"/>
      <c r="S96" s="224"/>
      <c r="T96" s="225"/>
      <c r="U96" s="226">
        <f t="shared" si="10"/>
        <v>7.9629629629629634E-2</v>
      </c>
      <c r="V96" s="227"/>
      <c r="W96" s="228" t="str">
        <f t="shared" si="11"/>
        <v>0</v>
      </c>
      <c r="X96" s="509"/>
      <c r="Y96" s="229">
        <f t="shared" si="12"/>
        <v>0</v>
      </c>
    </row>
    <row r="97" spans="2:25" ht="18.75" customHeight="1">
      <c r="B97" s="503"/>
      <c r="C97" s="506"/>
      <c r="D97" s="372" t="s">
        <v>1081</v>
      </c>
      <c r="E97" s="216" t="s">
        <v>1157</v>
      </c>
      <c r="F97" s="217">
        <v>140</v>
      </c>
      <c r="G97" s="218">
        <f t="shared" si="7"/>
        <v>28</v>
      </c>
      <c r="H97" s="219">
        <f t="shared" si="8"/>
        <v>77.777777777777771</v>
      </c>
      <c r="I97" s="219">
        <f t="shared" si="9"/>
        <v>2.5925925925925925E-2</v>
      </c>
      <c r="J97" s="217"/>
      <c r="K97" s="220"/>
      <c r="L97" s="220"/>
      <c r="M97" s="221"/>
      <c r="N97" s="222">
        <f t="shared" si="13"/>
        <v>0</v>
      </c>
      <c r="O97" s="223"/>
      <c r="P97" s="224"/>
      <c r="Q97" s="224"/>
      <c r="R97" s="224"/>
      <c r="S97" s="224"/>
      <c r="T97" s="225"/>
      <c r="U97" s="226">
        <f t="shared" si="10"/>
        <v>5.185185185185185E-2</v>
      </c>
      <c r="V97" s="227"/>
      <c r="W97" s="228" t="str">
        <f t="shared" si="11"/>
        <v>0</v>
      </c>
      <c r="X97" s="509"/>
      <c r="Y97" s="229">
        <f t="shared" si="12"/>
        <v>0</v>
      </c>
    </row>
    <row r="98" spans="2:25" ht="18.75" customHeight="1">
      <c r="B98" s="503"/>
      <c r="C98" s="506"/>
      <c r="D98" s="372" t="s">
        <v>126</v>
      </c>
      <c r="E98" s="216" t="s">
        <v>1158</v>
      </c>
      <c r="F98" s="217">
        <v>180</v>
      </c>
      <c r="G98" s="218">
        <f t="shared" si="7"/>
        <v>36</v>
      </c>
      <c r="H98" s="219">
        <f t="shared" si="8"/>
        <v>100</v>
      </c>
      <c r="I98" s="219">
        <f t="shared" si="9"/>
        <v>3.3333333333333333E-2</v>
      </c>
      <c r="J98" s="217"/>
      <c r="K98" s="220"/>
      <c r="L98" s="220"/>
      <c r="M98" s="221"/>
      <c r="N98" s="222">
        <f t="shared" si="13"/>
        <v>0</v>
      </c>
      <c r="O98" s="223"/>
      <c r="P98" s="224"/>
      <c r="Q98" s="224"/>
      <c r="R98" s="224"/>
      <c r="S98" s="224"/>
      <c r="T98" s="225"/>
      <c r="U98" s="226">
        <f t="shared" si="10"/>
        <v>6.6666666666666666E-2</v>
      </c>
      <c r="V98" s="227"/>
      <c r="W98" s="228" t="str">
        <f t="shared" si="11"/>
        <v>0</v>
      </c>
      <c r="X98" s="509"/>
      <c r="Y98" s="229">
        <f t="shared" si="12"/>
        <v>0</v>
      </c>
    </row>
    <row r="99" spans="2:25" ht="18.75" customHeight="1">
      <c r="B99" s="503"/>
      <c r="C99" s="506"/>
      <c r="D99" s="372" t="s">
        <v>127</v>
      </c>
      <c r="E99" s="216" t="s">
        <v>1159</v>
      </c>
      <c r="F99" s="217">
        <v>65</v>
      </c>
      <c r="G99" s="218">
        <f t="shared" si="7"/>
        <v>13</v>
      </c>
      <c r="H99" s="219">
        <f t="shared" si="8"/>
        <v>36.111111111111107</v>
      </c>
      <c r="I99" s="219">
        <f t="shared" si="9"/>
        <v>1.2037037037037035E-2</v>
      </c>
      <c r="J99" s="217"/>
      <c r="K99" s="220"/>
      <c r="L99" s="220"/>
      <c r="M99" s="221"/>
      <c r="N99" s="222">
        <f t="shared" si="13"/>
        <v>0</v>
      </c>
      <c r="O99" s="223"/>
      <c r="P99" s="224"/>
      <c r="Q99" s="224"/>
      <c r="R99" s="224"/>
      <c r="S99" s="224"/>
      <c r="T99" s="225"/>
      <c r="U99" s="226">
        <f t="shared" si="10"/>
        <v>2.4074074074074071E-2</v>
      </c>
      <c r="V99" s="227"/>
      <c r="W99" s="228" t="str">
        <f t="shared" si="11"/>
        <v>0</v>
      </c>
      <c r="X99" s="509"/>
      <c r="Y99" s="229">
        <f t="shared" si="12"/>
        <v>0</v>
      </c>
    </row>
    <row r="100" spans="2:25" ht="18.75" customHeight="1">
      <c r="B100" s="503"/>
      <c r="C100" s="506"/>
      <c r="D100" s="372" t="s">
        <v>128</v>
      </c>
      <c r="E100" s="216" t="s">
        <v>1160</v>
      </c>
      <c r="F100" s="217">
        <v>60</v>
      </c>
      <c r="G100" s="218">
        <f t="shared" si="7"/>
        <v>12</v>
      </c>
      <c r="H100" s="219">
        <f t="shared" si="8"/>
        <v>33.333333333333336</v>
      </c>
      <c r="I100" s="219">
        <f t="shared" si="9"/>
        <v>1.1111111111111112E-2</v>
      </c>
      <c r="J100" s="217"/>
      <c r="K100" s="220"/>
      <c r="L100" s="220"/>
      <c r="M100" s="221"/>
      <c r="N100" s="222">
        <f t="shared" si="13"/>
        <v>0</v>
      </c>
      <c r="O100" s="223"/>
      <c r="P100" s="224"/>
      <c r="Q100" s="224"/>
      <c r="R100" s="224"/>
      <c r="S100" s="224"/>
      <c r="T100" s="225"/>
      <c r="U100" s="226">
        <f t="shared" si="10"/>
        <v>2.2222222222222223E-2</v>
      </c>
      <c r="V100" s="227"/>
      <c r="W100" s="228" t="str">
        <f t="shared" si="11"/>
        <v>0</v>
      </c>
      <c r="X100" s="509"/>
      <c r="Y100" s="229">
        <f t="shared" si="12"/>
        <v>0</v>
      </c>
    </row>
    <row r="101" spans="2:25" ht="18.75" customHeight="1">
      <c r="B101" s="503"/>
      <c r="C101" s="506"/>
      <c r="D101" s="373"/>
      <c r="E101" s="216"/>
      <c r="F101" s="217"/>
      <c r="G101" s="218">
        <f t="shared" si="7"/>
        <v>0</v>
      </c>
      <c r="H101" s="219">
        <f t="shared" si="8"/>
        <v>0</v>
      </c>
      <c r="I101" s="219">
        <f t="shared" si="9"/>
        <v>0</v>
      </c>
      <c r="J101" s="217"/>
      <c r="K101" s="220"/>
      <c r="L101" s="220"/>
      <c r="M101" s="221"/>
      <c r="N101" s="222">
        <f t="shared" si="13"/>
        <v>0</v>
      </c>
      <c r="O101" s="223"/>
      <c r="P101" s="224"/>
      <c r="Q101" s="224"/>
      <c r="R101" s="224"/>
      <c r="S101" s="224"/>
      <c r="T101" s="225"/>
      <c r="U101" s="226">
        <f t="shared" si="10"/>
        <v>0</v>
      </c>
      <c r="V101" s="227"/>
      <c r="W101" s="228" t="str">
        <f t="shared" si="11"/>
        <v>0</v>
      </c>
      <c r="X101" s="509"/>
      <c r="Y101" s="229">
        <f t="shared" si="12"/>
        <v>0</v>
      </c>
    </row>
    <row r="102" spans="2:25" ht="18.75" customHeight="1">
      <c r="B102" s="503"/>
      <c r="C102" s="506"/>
      <c r="D102" s="372" t="s">
        <v>1060</v>
      </c>
      <c r="E102" s="216" t="s">
        <v>1161</v>
      </c>
      <c r="F102" s="217">
        <v>430</v>
      </c>
      <c r="G102" s="218">
        <f t="shared" si="7"/>
        <v>86</v>
      </c>
      <c r="H102" s="219">
        <f t="shared" si="8"/>
        <v>238.88888888888889</v>
      </c>
      <c r="I102" s="219">
        <f t="shared" si="9"/>
        <v>7.9629629629629634E-2</v>
      </c>
      <c r="J102" s="217"/>
      <c r="K102" s="354" t="s">
        <v>1162</v>
      </c>
      <c r="L102" s="220"/>
      <c r="M102" s="221">
        <f>SUM(H102:H119)</f>
        <v>3197.7777777777783</v>
      </c>
      <c r="N102" s="222">
        <f t="shared" si="13"/>
        <v>63.955555555555563</v>
      </c>
      <c r="O102" s="223" t="s">
        <v>1163</v>
      </c>
      <c r="P102" s="224" t="s">
        <v>12</v>
      </c>
      <c r="Q102" s="224"/>
      <c r="R102" s="224" t="s">
        <v>1064</v>
      </c>
      <c r="S102" s="224"/>
      <c r="T102" s="225"/>
      <c r="U102" s="226">
        <f t="shared" si="10"/>
        <v>0.15925925925925927</v>
      </c>
      <c r="V102" s="227">
        <f>SUM(U102:U119)</f>
        <v>2.1318518518518514</v>
      </c>
      <c r="W102" s="228" t="str">
        <f t="shared" si="11"/>
        <v>2</v>
      </c>
      <c r="X102" s="509"/>
      <c r="Y102" s="229">
        <f t="shared" si="12"/>
        <v>1</v>
      </c>
    </row>
    <row r="103" spans="2:25" ht="18.75" customHeight="1">
      <c r="B103" s="503"/>
      <c r="C103" s="506"/>
      <c r="D103" s="372" t="s">
        <v>1065</v>
      </c>
      <c r="E103" s="216" t="s">
        <v>1164</v>
      </c>
      <c r="F103" s="217">
        <v>1030</v>
      </c>
      <c r="G103" s="218">
        <f t="shared" si="7"/>
        <v>206</v>
      </c>
      <c r="H103" s="219">
        <f t="shared" si="8"/>
        <v>572.22222222222217</v>
      </c>
      <c r="I103" s="219">
        <f t="shared" si="9"/>
        <v>0.19074074074074071</v>
      </c>
      <c r="J103" s="217"/>
      <c r="K103" s="220"/>
      <c r="L103" s="220"/>
      <c r="M103" s="221"/>
      <c r="N103" s="222">
        <f t="shared" si="13"/>
        <v>0</v>
      </c>
      <c r="O103" s="223"/>
      <c r="P103" s="224"/>
      <c r="Q103" s="224"/>
      <c r="R103" s="224"/>
      <c r="S103" s="224"/>
      <c r="T103" s="225"/>
      <c r="U103" s="226">
        <f t="shared" si="10"/>
        <v>0.38148148148148142</v>
      </c>
      <c r="V103" s="227"/>
      <c r="W103" s="228" t="str">
        <f t="shared" si="11"/>
        <v>0</v>
      </c>
      <c r="X103" s="509"/>
      <c r="Y103" s="229">
        <f t="shared" si="12"/>
        <v>0</v>
      </c>
    </row>
    <row r="104" spans="2:25" ht="18.75" customHeight="1">
      <c r="B104" s="503"/>
      <c r="C104" s="506"/>
      <c r="D104" s="372" t="s">
        <v>1067</v>
      </c>
      <c r="E104" s="216" t="s">
        <v>1165</v>
      </c>
      <c r="F104" s="217">
        <v>1200</v>
      </c>
      <c r="G104" s="218">
        <f t="shared" si="7"/>
        <v>240</v>
      </c>
      <c r="H104" s="219">
        <f t="shared" si="8"/>
        <v>666.66666666666663</v>
      </c>
      <c r="I104" s="219">
        <f t="shared" si="9"/>
        <v>0.22222222222222221</v>
      </c>
      <c r="J104" s="217"/>
      <c r="K104" s="220"/>
      <c r="L104" s="220"/>
      <c r="M104" s="221"/>
      <c r="N104" s="222">
        <f t="shared" si="13"/>
        <v>0</v>
      </c>
      <c r="O104" s="223"/>
      <c r="P104" s="224"/>
      <c r="Q104" s="224"/>
      <c r="R104" s="224"/>
      <c r="S104" s="224"/>
      <c r="T104" s="225"/>
      <c r="U104" s="226">
        <f t="shared" si="10"/>
        <v>0.44444444444444442</v>
      </c>
      <c r="V104" s="227"/>
      <c r="W104" s="228" t="str">
        <f t="shared" si="11"/>
        <v>0</v>
      </c>
      <c r="X104" s="509"/>
      <c r="Y104" s="229">
        <f t="shared" si="12"/>
        <v>0</v>
      </c>
    </row>
    <row r="105" spans="2:25" ht="18.75" customHeight="1">
      <c r="B105" s="503"/>
      <c r="C105" s="506"/>
      <c r="D105" s="372" t="s">
        <v>1069</v>
      </c>
      <c r="E105" s="216" t="s">
        <v>1166</v>
      </c>
      <c r="F105" s="217">
        <v>320</v>
      </c>
      <c r="G105" s="218">
        <f t="shared" si="7"/>
        <v>64</v>
      </c>
      <c r="H105" s="219">
        <f t="shared" si="8"/>
        <v>177.77777777777777</v>
      </c>
      <c r="I105" s="219">
        <f t="shared" si="9"/>
        <v>5.9259259259259255E-2</v>
      </c>
      <c r="J105" s="217"/>
      <c r="K105" s="220"/>
      <c r="L105" s="220"/>
      <c r="M105" s="221"/>
      <c r="N105" s="222">
        <f t="shared" si="13"/>
        <v>0</v>
      </c>
      <c r="O105" s="223"/>
      <c r="P105" s="224"/>
      <c r="Q105" s="224"/>
      <c r="R105" s="224"/>
      <c r="S105" s="224"/>
      <c r="T105" s="225"/>
      <c r="U105" s="226">
        <f t="shared" si="10"/>
        <v>0.11851851851851851</v>
      </c>
      <c r="V105" s="227"/>
      <c r="W105" s="228" t="str">
        <f t="shared" si="11"/>
        <v>0</v>
      </c>
      <c r="X105" s="509"/>
      <c r="Y105" s="229">
        <f t="shared" si="12"/>
        <v>0</v>
      </c>
    </row>
    <row r="106" spans="2:25" ht="18.75" customHeight="1">
      <c r="B106" s="503"/>
      <c r="C106" s="506"/>
      <c r="D106" s="372" t="s">
        <v>1071</v>
      </c>
      <c r="E106" s="216" t="s">
        <v>1167</v>
      </c>
      <c r="F106" s="217">
        <v>210</v>
      </c>
      <c r="G106" s="218">
        <f t="shared" si="7"/>
        <v>42</v>
      </c>
      <c r="H106" s="219">
        <f t="shared" si="8"/>
        <v>116.66666666666666</v>
      </c>
      <c r="I106" s="219">
        <f t="shared" si="9"/>
        <v>3.8888888888888883E-2</v>
      </c>
      <c r="J106" s="217"/>
      <c r="K106" s="220"/>
      <c r="L106" s="220"/>
      <c r="M106" s="221"/>
      <c r="N106" s="222">
        <f t="shared" si="13"/>
        <v>0</v>
      </c>
      <c r="O106" s="223"/>
      <c r="P106" s="224"/>
      <c r="Q106" s="224"/>
      <c r="R106" s="224"/>
      <c r="S106" s="224"/>
      <c r="T106" s="225"/>
      <c r="U106" s="226">
        <f t="shared" si="10"/>
        <v>7.7777777777777765E-2</v>
      </c>
      <c r="V106" s="227"/>
      <c r="W106" s="228" t="str">
        <f t="shared" si="11"/>
        <v>0</v>
      </c>
      <c r="X106" s="509"/>
      <c r="Y106" s="229">
        <f t="shared" si="12"/>
        <v>0</v>
      </c>
    </row>
    <row r="107" spans="2:25" ht="18.75" customHeight="1">
      <c r="B107" s="503"/>
      <c r="C107" s="506"/>
      <c r="D107" s="372" t="s">
        <v>1073</v>
      </c>
      <c r="E107" s="216" t="s">
        <v>1168</v>
      </c>
      <c r="F107" s="217">
        <v>120</v>
      </c>
      <c r="G107" s="218">
        <f t="shared" si="7"/>
        <v>24</v>
      </c>
      <c r="H107" s="219">
        <f t="shared" si="8"/>
        <v>66.666666666666671</v>
      </c>
      <c r="I107" s="219">
        <f t="shared" si="9"/>
        <v>2.2222222222222223E-2</v>
      </c>
      <c r="J107" s="217"/>
      <c r="K107" s="220"/>
      <c r="L107" s="220"/>
      <c r="M107" s="221"/>
      <c r="N107" s="222">
        <f t="shared" si="13"/>
        <v>0</v>
      </c>
      <c r="O107" s="223"/>
      <c r="P107" s="224"/>
      <c r="Q107" s="224"/>
      <c r="R107" s="224"/>
      <c r="S107" s="224"/>
      <c r="T107" s="225"/>
      <c r="U107" s="226">
        <f t="shared" si="10"/>
        <v>4.4444444444444446E-2</v>
      </c>
      <c r="V107" s="227"/>
      <c r="W107" s="228" t="str">
        <f t="shared" si="11"/>
        <v>0</v>
      </c>
      <c r="X107" s="509"/>
      <c r="Y107" s="229">
        <f t="shared" si="12"/>
        <v>0</v>
      </c>
    </row>
    <row r="108" spans="2:25" ht="18.75" customHeight="1">
      <c r="B108" s="503"/>
      <c r="C108" s="506"/>
      <c r="D108" s="372" t="s">
        <v>1075</v>
      </c>
      <c r="E108" s="216" t="s">
        <v>1169</v>
      </c>
      <c r="F108" s="217">
        <v>415</v>
      </c>
      <c r="G108" s="218">
        <f t="shared" si="7"/>
        <v>83</v>
      </c>
      <c r="H108" s="219">
        <f t="shared" si="8"/>
        <v>230.55555555555554</v>
      </c>
      <c r="I108" s="219">
        <f t="shared" si="9"/>
        <v>7.6851851851851852E-2</v>
      </c>
      <c r="J108" s="217"/>
      <c r="K108" s="220"/>
      <c r="L108" s="220"/>
      <c r="M108" s="221"/>
      <c r="N108" s="222">
        <f t="shared" si="13"/>
        <v>0</v>
      </c>
      <c r="O108" s="223"/>
      <c r="P108" s="224"/>
      <c r="Q108" s="224"/>
      <c r="R108" s="224"/>
      <c r="S108" s="224"/>
      <c r="T108" s="225"/>
      <c r="U108" s="226">
        <f t="shared" si="10"/>
        <v>0.1537037037037037</v>
      </c>
      <c r="V108" s="227"/>
      <c r="W108" s="228" t="str">
        <f t="shared" si="11"/>
        <v>0</v>
      </c>
      <c r="X108" s="509"/>
      <c r="Y108" s="229">
        <f t="shared" si="12"/>
        <v>0</v>
      </c>
    </row>
    <row r="109" spans="2:25" ht="18.75" customHeight="1">
      <c r="B109" s="503"/>
      <c r="C109" s="506"/>
      <c r="D109" s="372" t="s">
        <v>1077</v>
      </c>
      <c r="E109" s="216" t="s">
        <v>1170</v>
      </c>
      <c r="F109" s="217">
        <v>320</v>
      </c>
      <c r="G109" s="218">
        <f t="shared" si="7"/>
        <v>64</v>
      </c>
      <c r="H109" s="219">
        <f t="shared" si="8"/>
        <v>177.77777777777777</v>
      </c>
      <c r="I109" s="219">
        <f t="shared" si="9"/>
        <v>5.9259259259259255E-2</v>
      </c>
      <c r="J109" s="217"/>
      <c r="K109" s="220"/>
      <c r="L109" s="220"/>
      <c r="M109" s="221"/>
      <c r="N109" s="222">
        <f t="shared" si="13"/>
        <v>0</v>
      </c>
      <c r="O109" s="223"/>
      <c r="P109" s="224"/>
      <c r="Q109" s="224"/>
      <c r="R109" s="224"/>
      <c r="S109" s="224"/>
      <c r="T109" s="225"/>
      <c r="U109" s="226">
        <f t="shared" si="10"/>
        <v>0.11851851851851851</v>
      </c>
      <c r="V109" s="227"/>
      <c r="W109" s="228" t="str">
        <f t="shared" si="11"/>
        <v>0</v>
      </c>
      <c r="X109" s="509"/>
      <c r="Y109" s="229">
        <f t="shared" si="12"/>
        <v>0</v>
      </c>
    </row>
    <row r="110" spans="2:25" ht="18.75" customHeight="1">
      <c r="B110" s="503"/>
      <c r="C110" s="506"/>
      <c r="D110" s="372" t="s">
        <v>1079</v>
      </c>
      <c r="E110" s="216" t="s">
        <v>1171</v>
      </c>
      <c r="F110" s="217">
        <v>405</v>
      </c>
      <c r="G110" s="218">
        <f t="shared" si="7"/>
        <v>81</v>
      </c>
      <c r="H110" s="219">
        <f t="shared" si="8"/>
        <v>225</v>
      </c>
      <c r="I110" s="219">
        <f t="shared" si="9"/>
        <v>7.4999999999999997E-2</v>
      </c>
      <c r="J110" s="217"/>
      <c r="K110" s="220"/>
      <c r="L110" s="220"/>
      <c r="M110" s="221"/>
      <c r="N110" s="222">
        <f t="shared" si="13"/>
        <v>0</v>
      </c>
      <c r="O110" s="223"/>
      <c r="P110" s="224"/>
      <c r="Q110" s="224"/>
      <c r="R110" s="224"/>
      <c r="S110" s="224"/>
      <c r="T110" s="225"/>
      <c r="U110" s="226">
        <f t="shared" si="10"/>
        <v>0.15</v>
      </c>
      <c r="V110" s="227"/>
      <c r="W110" s="228" t="str">
        <f t="shared" si="11"/>
        <v>0</v>
      </c>
      <c r="X110" s="509"/>
      <c r="Y110" s="229">
        <f t="shared" si="12"/>
        <v>0</v>
      </c>
    </row>
    <row r="111" spans="2:25" ht="18.75" customHeight="1">
      <c r="B111" s="503"/>
      <c r="C111" s="506"/>
      <c r="D111" s="372" t="s">
        <v>1081</v>
      </c>
      <c r="E111" s="216" t="s">
        <v>1172</v>
      </c>
      <c r="F111" s="217">
        <v>234</v>
      </c>
      <c r="G111" s="218">
        <f t="shared" si="7"/>
        <v>46.8</v>
      </c>
      <c r="H111" s="219">
        <f t="shared" si="8"/>
        <v>130</v>
      </c>
      <c r="I111" s="219">
        <f t="shared" si="9"/>
        <v>4.3333333333333335E-2</v>
      </c>
      <c r="J111" s="217"/>
      <c r="K111" s="220"/>
      <c r="L111" s="220"/>
      <c r="M111" s="221"/>
      <c r="N111" s="222">
        <f t="shared" si="13"/>
        <v>0</v>
      </c>
      <c r="O111" s="223"/>
      <c r="P111" s="224"/>
      <c r="Q111" s="224"/>
      <c r="R111" s="224"/>
      <c r="S111" s="224"/>
      <c r="T111" s="225"/>
      <c r="U111" s="226">
        <f t="shared" si="10"/>
        <v>8.666666666666667E-2</v>
      </c>
      <c r="V111" s="227"/>
      <c r="W111" s="228" t="str">
        <f t="shared" si="11"/>
        <v>0</v>
      </c>
      <c r="X111" s="509"/>
      <c r="Y111" s="229">
        <f t="shared" si="12"/>
        <v>0</v>
      </c>
    </row>
    <row r="112" spans="2:25" ht="18.75" customHeight="1">
      <c r="B112" s="503"/>
      <c r="C112" s="506"/>
      <c r="D112" s="372" t="s">
        <v>126</v>
      </c>
      <c r="E112" s="216" t="s">
        <v>1173</v>
      </c>
      <c r="F112" s="217">
        <v>235</v>
      </c>
      <c r="G112" s="218">
        <f t="shared" si="7"/>
        <v>47</v>
      </c>
      <c r="H112" s="219">
        <f t="shared" si="8"/>
        <v>130.55555555555554</v>
      </c>
      <c r="I112" s="219">
        <f t="shared" si="9"/>
        <v>4.3518518518518512E-2</v>
      </c>
      <c r="J112" s="217"/>
      <c r="K112" s="220"/>
      <c r="L112" s="220"/>
      <c r="M112" s="221"/>
      <c r="N112" s="222">
        <f t="shared" si="13"/>
        <v>0</v>
      </c>
      <c r="O112" s="223"/>
      <c r="P112" s="224"/>
      <c r="Q112" s="224"/>
      <c r="R112" s="224"/>
      <c r="S112" s="224"/>
      <c r="T112" s="225"/>
      <c r="U112" s="226">
        <f t="shared" si="10"/>
        <v>8.7037037037037024E-2</v>
      </c>
      <c r="V112" s="227"/>
      <c r="W112" s="228" t="str">
        <f t="shared" si="11"/>
        <v>0</v>
      </c>
      <c r="X112" s="509"/>
      <c r="Y112" s="229">
        <f t="shared" si="12"/>
        <v>0</v>
      </c>
    </row>
    <row r="113" spans="2:25" ht="18.75" customHeight="1">
      <c r="B113" s="503"/>
      <c r="C113" s="506"/>
      <c r="D113" s="372" t="s">
        <v>127</v>
      </c>
      <c r="E113" s="216" t="s">
        <v>1174</v>
      </c>
      <c r="F113" s="217">
        <v>315</v>
      </c>
      <c r="G113" s="218">
        <f t="shared" si="7"/>
        <v>63</v>
      </c>
      <c r="H113" s="219">
        <f t="shared" si="8"/>
        <v>175</v>
      </c>
      <c r="I113" s="219">
        <f t="shared" si="9"/>
        <v>5.8333333333333334E-2</v>
      </c>
      <c r="J113" s="217"/>
      <c r="K113" s="220"/>
      <c r="L113" s="220"/>
      <c r="M113" s="221"/>
      <c r="N113" s="222">
        <f t="shared" si="13"/>
        <v>0</v>
      </c>
      <c r="O113" s="223"/>
      <c r="P113" s="224"/>
      <c r="Q113" s="224"/>
      <c r="R113" s="224"/>
      <c r="S113" s="224"/>
      <c r="T113" s="225"/>
      <c r="U113" s="226">
        <f t="shared" si="10"/>
        <v>0.11666666666666667</v>
      </c>
      <c r="V113" s="227"/>
      <c r="W113" s="228" t="str">
        <f t="shared" si="11"/>
        <v>0</v>
      </c>
      <c r="X113" s="509"/>
      <c r="Y113" s="229">
        <f t="shared" si="12"/>
        <v>0</v>
      </c>
    </row>
    <row r="114" spans="2:25" ht="18.75" customHeight="1">
      <c r="B114" s="503"/>
      <c r="C114" s="506"/>
      <c r="D114" s="372" t="s">
        <v>128</v>
      </c>
      <c r="E114" s="216" t="s">
        <v>1175</v>
      </c>
      <c r="F114" s="217">
        <v>85</v>
      </c>
      <c r="G114" s="218">
        <f t="shared" si="7"/>
        <v>17</v>
      </c>
      <c r="H114" s="219">
        <f t="shared" si="8"/>
        <v>47.222222222222221</v>
      </c>
      <c r="I114" s="219">
        <f t="shared" si="9"/>
        <v>1.5740740740740739E-2</v>
      </c>
      <c r="J114" s="217"/>
      <c r="K114" s="220"/>
      <c r="L114" s="220"/>
      <c r="M114" s="221"/>
      <c r="N114" s="222">
        <f t="shared" si="13"/>
        <v>0</v>
      </c>
      <c r="O114" s="223"/>
      <c r="P114" s="224"/>
      <c r="Q114" s="224"/>
      <c r="R114" s="224"/>
      <c r="S114" s="224"/>
      <c r="T114" s="225"/>
      <c r="U114" s="226">
        <f t="shared" si="10"/>
        <v>3.1481481481481478E-2</v>
      </c>
      <c r="V114" s="227"/>
      <c r="W114" s="228" t="str">
        <f t="shared" si="11"/>
        <v>0</v>
      </c>
      <c r="X114" s="509"/>
      <c r="Y114" s="229">
        <f t="shared" si="12"/>
        <v>0</v>
      </c>
    </row>
    <row r="115" spans="2:25" ht="18.75" customHeight="1">
      <c r="B115" s="503"/>
      <c r="C115" s="506"/>
      <c r="D115" s="372" t="s">
        <v>129</v>
      </c>
      <c r="E115" s="216" t="s">
        <v>1176</v>
      </c>
      <c r="F115" s="217">
        <v>65</v>
      </c>
      <c r="G115" s="218">
        <f t="shared" si="7"/>
        <v>13</v>
      </c>
      <c r="H115" s="219">
        <f t="shared" si="8"/>
        <v>36.111111111111107</v>
      </c>
      <c r="I115" s="219">
        <f t="shared" si="9"/>
        <v>1.2037037037037035E-2</v>
      </c>
      <c r="J115" s="217"/>
      <c r="K115" s="220"/>
      <c r="L115" s="220"/>
      <c r="M115" s="221"/>
      <c r="N115" s="222">
        <f t="shared" si="13"/>
        <v>0</v>
      </c>
      <c r="O115" s="223"/>
      <c r="P115" s="224"/>
      <c r="Q115" s="224"/>
      <c r="R115" s="224"/>
      <c r="S115" s="224"/>
      <c r="T115" s="225"/>
      <c r="U115" s="226">
        <f t="shared" si="10"/>
        <v>2.4074074074074071E-2</v>
      </c>
      <c r="V115" s="227"/>
      <c r="W115" s="228" t="str">
        <f t="shared" si="11"/>
        <v>0</v>
      </c>
      <c r="X115" s="509"/>
      <c r="Y115" s="229">
        <f t="shared" si="12"/>
        <v>0</v>
      </c>
    </row>
    <row r="116" spans="2:25" ht="18.75" customHeight="1">
      <c r="B116" s="503"/>
      <c r="C116" s="506"/>
      <c r="D116" s="372" t="s">
        <v>130</v>
      </c>
      <c r="E116" s="216" t="s">
        <v>1177</v>
      </c>
      <c r="F116" s="217">
        <v>60</v>
      </c>
      <c r="G116" s="218">
        <f t="shared" si="7"/>
        <v>12</v>
      </c>
      <c r="H116" s="219">
        <f t="shared" si="8"/>
        <v>33.333333333333336</v>
      </c>
      <c r="I116" s="219">
        <f t="shared" si="9"/>
        <v>1.1111111111111112E-2</v>
      </c>
      <c r="J116" s="217"/>
      <c r="K116" s="220"/>
      <c r="L116" s="220"/>
      <c r="M116" s="221"/>
      <c r="N116" s="222">
        <f t="shared" si="13"/>
        <v>0</v>
      </c>
      <c r="O116" s="223"/>
      <c r="P116" s="224"/>
      <c r="Q116" s="224"/>
      <c r="R116" s="224"/>
      <c r="S116" s="224"/>
      <c r="T116" s="225"/>
      <c r="U116" s="226">
        <f t="shared" si="10"/>
        <v>2.2222222222222223E-2</v>
      </c>
      <c r="V116" s="227"/>
      <c r="W116" s="228" t="str">
        <f t="shared" si="11"/>
        <v>0</v>
      </c>
      <c r="X116" s="509"/>
      <c r="Y116" s="229">
        <f t="shared" si="12"/>
        <v>0</v>
      </c>
    </row>
    <row r="117" spans="2:25" ht="18.75" customHeight="1">
      <c r="B117" s="503"/>
      <c r="C117" s="506"/>
      <c r="D117" s="372" t="s">
        <v>131</v>
      </c>
      <c r="E117" s="216" t="s">
        <v>1178</v>
      </c>
      <c r="F117" s="217">
        <v>170</v>
      </c>
      <c r="G117" s="218">
        <f t="shared" si="7"/>
        <v>34</v>
      </c>
      <c r="H117" s="219">
        <f t="shared" si="8"/>
        <v>94.444444444444443</v>
      </c>
      <c r="I117" s="219">
        <f t="shared" si="9"/>
        <v>3.1481481481481478E-2</v>
      </c>
      <c r="J117" s="217"/>
      <c r="K117" s="220"/>
      <c r="L117" s="220"/>
      <c r="M117" s="221"/>
      <c r="N117" s="222">
        <f t="shared" si="13"/>
        <v>0</v>
      </c>
      <c r="O117" s="223"/>
      <c r="P117" s="224"/>
      <c r="Q117" s="224"/>
      <c r="R117" s="224"/>
      <c r="S117" s="224"/>
      <c r="T117" s="225"/>
      <c r="U117" s="226">
        <f t="shared" si="10"/>
        <v>6.2962962962962957E-2</v>
      </c>
      <c r="V117" s="227"/>
      <c r="W117" s="228" t="str">
        <f t="shared" si="11"/>
        <v>0</v>
      </c>
      <c r="X117" s="509"/>
      <c r="Y117" s="229">
        <f t="shared" si="12"/>
        <v>0</v>
      </c>
    </row>
    <row r="118" spans="2:25" ht="18.75" customHeight="1">
      <c r="B118" s="503"/>
      <c r="C118" s="506"/>
      <c r="D118" s="372" t="s">
        <v>132</v>
      </c>
      <c r="E118" s="216" t="s">
        <v>1179</v>
      </c>
      <c r="F118" s="217">
        <v>62</v>
      </c>
      <c r="G118" s="218">
        <f t="shared" si="7"/>
        <v>12.4</v>
      </c>
      <c r="H118" s="219">
        <f t="shared" si="8"/>
        <v>34.444444444444443</v>
      </c>
      <c r="I118" s="219">
        <f t="shared" si="9"/>
        <v>1.1481481481481481E-2</v>
      </c>
      <c r="J118" s="217"/>
      <c r="K118" s="220"/>
      <c r="L118" s="220"/>
      <c r="M118" s="221"/>
      <c r="N118" s="222">
        <f t="shared" si="13"/>
        <v>0</v>
      </c>
      <c r="O118" s="223"/>
      <c r="P118" s="224"/>
      <c r="Q118" s="224"/>
      <c r="R118" s="224"/>
      <c r="S118" s="224"/>
      <c r="T118" s="225"/>
      <c r="U118" s="226">
        <f t="shared" si="10"/>
        <v>2.2962962962962963E-2</v>
      </c>
      <c r="V118" s="227"/>
      <c r="W118" s="228" t="str">
        <f t="shared" si="11"/>
        <v>0</v>
      </c>
      <c r="X118" s="509"/>
      <c r="Y118" s="229">
        <f t="shared" si="12"/>
        <v>0</v>
      </c>
    </row>
    <row r="119" spans="2:25" ht="18.75" customHeight="1">
      <c r="B119" s="503"/>
      <c r="C119" s="506"/>
      <c r="D119" s="372" t="s">
        <v>133</v>
      </c>
      <c r="E119" s="216" t="s">
        <v>1180</v>
      </c>
      <c r="F119" s="217">
        <v>80</v>
      </c>
      <c r="G119" s="218">
        <f t="shared" si="7"/>
        <v>16</v>
      </c>
      <c r="H119" s="219">
        <f t="shared" si="8"/>
        <v>44.444444444444443</v>
      </c>
      <c r="I119" s="219">
        <f t="shared" si="9"/>
        <v>1.4814814814814814E-2</v>
      </c>
      <c r="J119" s="217"/>
      <c r="K119" s="220"/>
      <c r="L119" s="220"/>
      <c r="M119" s="221"/>
      <c r="N119" s="222">
        <f t="shared" si="13"/>
        <v>0</v>
      </c>
      <c r="O119" s="223"/>
      <c r="P119" s="224"/>
      <c r="Q119" s="224"/>
      <c r="R119" s="224"/>
      <c r="S119" s="224"/>
      <c r="T119" s="225"/>
      <c r="U119" s="226">
        <f t="shared" si="10"/>
        <v>2.9629629629629627E-2</v>
      </c>
      <c r="V119" s="227"/>
      <c r="W119" s="228" t="str">
        <f t="shared" si="11"/>
        <v>0</v>
      </c>
      <c r="X119" s="509"/>
      <c r="Y119" s="229">
        <f t="shared" si="12"/>
        <v>0</v>
      </c>
    </row>
    <row r="120" spans="2:25" ht="18.75" customHeight="1">
      <c r="B120" s="503"/>
      <c r="C120" s="506"/>
      <c r="D120" s="373"/>
      <c r="E120" s="216"/>
      <c r="F120" s="217"/>
      <c r="G120" s="218">
        <f t="shared" si="7"/>
        <v>0</v>
      </c>
      <c r="H120" s="219">
        <f t="shared" si="8"/>
        <v>0</v>
      </c>
      <c r="I120" s="219">
        <f t="shared" si="9"/>
        <v>0</v>
      </c>
      <c r="J120" s="217"/>
      <c r="K120" s="220"/>
      <c r="L120" s="220"/>
      <c r="M120" s="221"/>
      <c r="N120" s="222">
        <f t="shared" si="13"/>
        <v>0</v>
      </c>
      <c r="O120" s="223"/>
      <c r="P120" s="224"/>
      <c r="Q120" s="224"/>
      <c r="R120" s="224"/>
      <c r="S120" s="224"/>
      <c r="T120" s="225"/>
      <c r="U120" s="226">
        <f t="shared" si="10"/>
        <v>0</v>
      </c>
      <c r="V120" s="227"/>
      <c r="W120" s="228" t="str">
        <f t="shared" si="11"/>
        <v>0</v>
      </c>
      <c r="X120" s="509"/>
      <c r="Y120" s="229">
        <f t="shared" si="12"/>
        <v>0</v>
      </c>
    </row>
    <row r="121" spans="2:25" ht="18.75" customHeight="1">
      <c r="B121" s="503"/>
      <c r="C121" s="506"/>
      <c r="D121" s="372" t="s">
        <v>1060</v>
      </c>
      <c r="E121" s="216" t="s">
        <v>1181</v>
      </c>
      <c r="F121" s="217">
        <v>405</v>
      </c>
      <c r="G121" s="218">
        <f t="shared" si="7"/>
        <v>81</v>
      </c>
      <c r="H121" s="219">
        <f t="shared" si="8"/>
        <v>225</v>
      </c>
      <c r="I121" s="219">
        <f t="shared" si="9"/>
        <v>7.4999999999999997E-2</v>
      </c>
      <c r="J121" s="217" t="s">
        <v>1182</v>
      </c>
      <c r="K121" s="220" t="s">
        <v>11225</v>
      </c>
      <c r="L121" s="220"/>
      <c r="M121" s="221">
        <f>SUM(H121:H135)</f>
        <v>3228.333333333333</v>
      </c>
      <c r="N121" s="222">
        <f t="shared" si="13"/>
        <v>64.566666666666663</v>
      </c>
      <c r="O121" s="223" t="s">
        <v>719</v>
      </c>
      <c r="P121" s="224" t="s">
        <v>12</v>
      </c>
      <c r="Q121" s="224"/>
      <c r="R121" s="224" t="s">
        <v>1064</v>
      </c>
      <c r="S121" s="224"/>
      <c r="T121" s="225"/>
      <c r="U121" s="226">
        <f t="shared" si="10"/>
        <v>0.15</v>
      </c>
      <c r="V121" s="227">
        <f>SUM(U121:U135)</f>
        <v>2.152222222222222</v>
      </c>
      <c r="W121" s="228" t="str">
        <f t="shared" si="11"/>
        <v>2</v>
      </c>
      <c r="X121" s="509"/>
      <c r="Y121" s="229">
        <f t="shared" si="12"/>
        <v>1</v>
      </c>
    </row>
    <row r="122" spans="2:25" ht="18.75" customHeight="1">
      <c r="B122" s="503"/>
      <c r="C122" s="506"/>
      <c r="D122" s="372" t="s">
        <v>1065</v>
      </c>
      <c r="E122" s="216" t="s">
        <v>1183</v>
      </c>
      <c r="F122" s="217">
        <v>480</v>
      </c>
      <c r="G122" s="218">
        <f t="shared" si="7"/>
        <v>96</v>
      </c>
      <c r="H122" s="219">
        <f t="shared" si="8"/>
        <v>266.66666666666669</v>
      </c>
      <c r="I122" s="219">
        <f t="shared" si="9"/>
        <v>8.8888888888888892E-2</v>
      </c>
      <c r="J122" s="217"/>
      <c r="K122" s="220"/>
      <c r="L122" s="220"/>
      <c r="M122" s="221"/>
      <c r="N122" s="222">
        <f t="shared" si="13"/>
        <v>0</v>
      </c>
      <c r="O122" s="223"/>
      <c r="P122" s="224"/>
      <c r="Q122" s="224"/>
      <c r="R122" s="224"/>
      <c r="S122" s="224"/>
      <c r="T122" s="225"/>
      <c r="U122" s="226">
        <f t="shared" si="10"/>
        <v>0.17777777777777778</v>
      </c>
      <c r="V122" s="227"/>
      <c r="W122" s="228" t="str">
        <f t="shared" si="11"/>
        <v>0</v>
      </c>
      <c r="X122" s="509"/>
      <c r="Y122" s="229">
        <f t="shared" si="12"/>
        <v>0</v>
      </c>
    </row>
    <row r="123" spans="2:25" ht="18.75" customHeight="1">
      <c r="B123" s="503"/>
      <c r="C123" s="506"/>
      <c r="D123" s="372" t="s">
        <v>1067</v>
      </c>
      <c r="E123" s="216" t="s">
        <v>1184</v>
      </c>
      <c r="F123" s="217">
        <v>430</v>
      </c>
      <c r="G123" s="218">
        <f t="shared" si="7"/>
        <v>86</v>
      </c>
      <c r="H123" s="219">
        <f t="shared" si="8"/>
        <v>238.88888888888889</v>
      </c>
      <c r="I123" s="219">
        <f t="shared" si="9"/>
        <v>7.9629629629629634E-2</v>
      </c>
      <c r="J123" s="217"/>
      <c r="K123" s="220"/>
      <c r="L123" s="220"/>
      <c r="M123" s="221"/>
      <c r="N123" s="222">
        <f t="shared" si="13"/>
        <v>0</v>
      </c>
      <c r="O123" s="223"/>
      <c r="P123" s="224"/>
      <c r="Q123" s="224"/>
      <c r="R123" s="224"/>
      <c r="S123" s="224"/>
      <c r="T123" s="225"/>
      <c r="U123" s="226">
        <f t="shared" si="10"/>
        <v>0.15925925925925927</v>
      </c>
      <c r="V123" s="227"/>
      <c r="W123" s="228" t="str">
        <f t="shared" si="11"/>
        <v>0</v>
      </c>
      <c r="X123" s="509"/>
      <c r="Y123" s="229">
        <f t="shared" si="12"/>
        <v>0</v>
      </c>
    </row>
    <row r="124" spans="2:25" ht="18.75" customHeight="1">
      <c r="B124" s="503"/>
      <c r="C124" s="506"/>
      <c r="D124" s="372" t="s">
        <v>1069</v>
      </c>
      <c r="E124" s="216" t="s">
        <v>1185</v>
      </c>
      <c r="F124" s="217">
        <v>350</v>
      </c>
      <c r="G124" s="218">
        <f t="shared" si="7"/>
        <v>70</v>
      </c>
      <c r="H124" s="219">
        <f t="shared" si="8"/>
        <v>194.44444444444443</v>
      </c>
      <c r="I124" s="219">
        <f t="shared" si="9"/>
        <v>6.4814814814814811E-2</v>
      </c>
      <c r="J124" s="217"/>
      <c r="K124" s="220"/>
      <c r="L124" s="220"/>
      <c r="M124" s="221"/>
      <c r="N124" s="222">
        <f t="shared" si="13"/>
        <v>0</v>
      </c>
      <c r="O124" s="223"/>
      <c r="P124" s="224"/>
      <c r="Q124" s="224"/>
      <c r="R124" s="224"/>
      <c r="S124" s="224"/>
      <c r="T124" s="225"/>
      <c r="U124" s="226">
        <f t="shared" si="10"/>
        <v>0.12962962962962962</v>
      </c>
      <c r="V124" s="227"/>
      <c r="W124" s="228" t="str">
        <f t="shared" si="11"/>
        <v>0</v>
      </c>
      <c r="X124" s="509"/>
      <c r="Y124" s="229">
        <f t="shared" si="12"/>
        <v>0</v>
      </c>
    </row>
    <row r="125" spans="2:25" ht="18.75" customHeight="1">
      <c r="B125" s="503"/>
      <c r="C125" s="506"/>
      <c r="D125" s="372" t="s">
        <v>1071</v>
      </c>
      <c r="E125" s="216" t="s">
        <v>1186</v>
      </c>
      <c r="F125" s="217">
        <v>1205</v>
      </c>
      <c r="G125" s="218">
        <f t="shared" si="7"/>
        <v>241</v>
      </c>
      <c r="H125" s="219">
        <f t="shared" si="8"/>
        <v>669.44444444444446</v>
      </c>
      <c r="I125" s="219">
        <f t="shared" si="9"/>
        <v>0.22314814814814815</v>
      </c>
      <c r="J125" s="217"/>
      <c r="K125" s="220"/>
      <c r="L125" s="220"/>
      <c r="M125" s="232"/>
      <c r="N125" s="222">
        <f t="shared" si="13"/>
        <v>0</v>
      </c>
      <c r="O125" s="223"/>
      <c r="P125" s="224"/>
      <c r="Q125" s="224"/>
      <c r="R125" s="224"/>
      <c r="S125" s="224"/>
      <c r="T125" s="225"/>
      <c r="U125" s="226">
        <f t="shared" si="10"/>
        <v>0.4462962962962963</v>
      </c>
      <c r="V125" s="227"/>
      <c r="W125" s="228" t="str">
        <f t="shared" si="11"/>
        <v>0</v>
      </c>
      <c r="X125" s="509"/>
      <c r="Y125" s="229">
        <f t="shared" si="12"/>
        <v>0</v>
      </c>
    </row>
    <row r="126" spans="2:25" ht="18.75" customHeight="1">
      <c r="B126" s="503"/>
      <c r="C126" s="506"/>
      <c r="D126" s="372" t="s">
        <v>1073</v>
      </c>
      <c r="E126" s="216" t="s">
        <v>1187</v>
      </c>
      <c r="F126" s="217">
        <v>220</v>
      </c>
      <c r="G126" s="218">
        <f t="shared" si="7"/>
        <v>44</v>
      </c>
      <c r="H126" s="219">
        <f t="shared" si="8"/>
        <v>122.22222222222221</v>
      </c>
      <c r="I126" s="219">
        <f t="shared" si="9"/>
        <v>4.0740740740740737E-2</v>
      </c>
      <c r="J126" s="217"/>
      <c r="K126" s="220"/>
      <c r="L126" s="220"/>
      <c r="M126" s="232"/>
      <c r="N126" s="222">
        <f t="shared" si="13"/>
        <v>0</v>
      </c>
      <c r="O126" s="223"/>
      <c r="P126" s="224"/>
      <c r="Q126" s="224"/>
      <c r="R126" s="224"/>
      <c r="S126" s="224"/>
      <c r="T126" s="225"/>
      <c r="U126" s="226">
        <f t="shared" si="10"/>
        <v>8.1481481481481474E-2</v>
      </c>
      <c r="V126" s="227"/>
      <c r="W126" s="228" t="str">
        <f t="shared" si="11"/>
        <v>0</v>
      </c>
      <c r="X126" s="509"/>
      <c r="Y126" s="229">
        <f t="shared" si="12"/>
        <v>0</v>
      </c>
    </row>
    <row r="127" spans="2:25" ht="18.75" customHeight="1">
      <c r="B127" s="503"/>
      <c r="C127" s="506"/>
      <c r="D127" s="372" t="s">
        <v>1075</v>
      </c>
      <c r="E127" s="216" t="s">
        <v>1188</v>
      </c>
      <c r="F127" s="217">
        <v>215</v>
      </c>
      <c r="G127" s="218">
        <f t="shared" ref="G127:G185" si="14">F127/$G$15</f>
        <v>43</v>
      </c>
      <c r="H127" s="219">
        <f t="shared" ref="H127:H185" si="15">F127/$H$15</f>
        <v>119.44444444444444</v>
      </c>
      <c r="I127" s="219">
        <f t="shared" ref="I127:I185" si="16">H127/$I$15</f>
        <v>3.9814814814814817E-2</v>
      </c>
      <c r="J127" s="217"/>
      <c r="K127" s="220"/>
      <c r="L127" s="220"/>
      <c r="M127" s="232"/>
      <c r="N127" s="222">
        <f t="shared" si="13"/>
        <v>0</v>
      </c>
      <c r="O127" s="223"/>
      <c r="P127" s="224"/>
      <c r="Q127" s="224"/>
      <c r="R127" s="224"/>
      <c r="S127" s="224"/>
      <c r="T127" s="225"/>
      <c r="U127" s="226">
        <f t="shared" ref="U127:U185" si="17">H127/$U$15</f>
        <v>7.9629629629629634E-2</v>
      </c>
      <c r="V127" s="227"/>
      <c r="W127" s="228" t="str">
        <f t="shared" ref="W127:W185" si="18">IF(V127&lt;1,"0",IF(V127&lt;5,"2",IF(V127&gt;=5,"6")))</f>
        <v>0</v>
      </c>
      <c r="X127" s="509"/>
      <c r="Y127" s="229">
        <f t="shared" ref="Y127:Y186" si="19">W127/2</f>
        <v>0</v>
      </c>
    </row>
    <row r="128" spans="2:25" ht="18.75" customHeight="1">
      <c r="B128" s="503"/>
      <c r="C128" s="506"/>
      <c r="D128" s="372" t="s">
        <v>1077</v>
      </c>
      <c r="E128" s="216" t="s">
        <v>1189</v>
      </c>
      <c r="F128" s="217">
        <v>115</v>
      </c>
      <c r="G128" s="218">
        <f t="shared" si="14"/>
        <v>23</v>
      </c>
      <c r="H128" s="219">
        <f t="shared" si="15"/>
        <v>63.888888888888886</v>
      </c>
      <c r="I128" s="219">
        <f t="shared" si="16"/>
        <v>2.1296296296296296E-2</v>
      </c>
      <c r="J128" s="217"/>
      <c r="K128" s="220"/>
      <c r="L128" s="220"/>
      <c r="M128" s="232"/>
      <c r="N128" s="222">
        <f t="shared" si="13"/>
        <v>0</v>
      </c>
      <c r="O128" s="223"/>
      <c r="P128" s="224"/>
      <c r="Q128" s="224"/>
      <c r="R128" s="224"/>
      <c r="S128" s="224"/>
      <c r="T128" s="225"/>
      <c r="U128" s="226">
        <f t="shared" si="17"/>
        <v>4.2592592592592592E-2</v>
      </c>
      <c r="V128" s="227"/>
      <c r="W128" s="228" t="str">
        <f t="shared" si="18"/>
        <v>0</v>
      </c>
      <c r="X128" s="509"/>
      <c r="Y128" s="229">
        <f t="shared" si="19"/>
        <v>0</v>
      </c>
    </row>
    <row r="129" spans="2:25" ht="18.75" customHeight="1">
      <c r="B129" s="503"/>
      <c r="C129" s="506"/>
      <c r="D129" s="372" t="s">
        <v>1079</v>
      </c>
      <c r="E129" s="216" t="s">
        <v>1190</v>
      </c>
      <c r="F129" s="217">
        <v>396</v>
      </c>
      <c r="G129" s="218">
        <f t="shared" si="14"/>
        <v>79.2</v>
      </c>
      <c r="H129" s="219">
        <f t="shared" si="15"/>
        <v>220</v>
      </c>
      <c r="I129" s="219">
        <f t="shared" si="16"/>
        <v>7.3333333333333334E-2</v>
      </c>
      <c r="J129" s="217"/>
      <c r="K129" s="220"/>
      <c r="L129" s="220"/>
      <c r="M129" s="232"/>
      <c r="N129" s="222">
        <f t="shared" si="13"/>
        <v>0</v>
      </c>
      <c r="O129" s="223"/>
      <c r="P129" s="224"/>
      <c r="Q129" s="224"/>
      <c r="R129" s="224"/>
      <c r="S129" s="224"/>
      <c r="T129" s="225"/>
      <c r="U129" s="226">
        <f t="shared" si="17"/>
        <v>0.14666666666666667</v>
      </c>
      <c r="V129" s="227"/>
      <c r="W129" s="228" t="str">
        <f t="shared" si="18"/>
        <v>0</v>
      </c>
      <c r="X129" s="509"/>
      <c r="Y129" s="229">
        <f t="shared" si="19"/>
        <v>0</v>
      </c>
    </row>
    <row r="130" spans="2:25" ht="18.75" customHeight="1">
      <c r="B130" s="503"/>
      <c r="C130" s="506"/>
      <c r="D130" s="372" t="s">
        <v>1081</v>
      </c>
      <c r="E130" s="216" t="s">
        <v>1191</v>
      </c>
      <c r="F130" s="217">
        <v>430</v>
      </c>
      <c r="G130" s="218">
        <f t="shared" si="14"/>
        <v>86</v>
      </c>
      <c r="H130" s="219">
        <f t="shared" si="15"/>
        <v>238.88888888888889</v>
      </c>
      <c r="I130" s="219">
        <f t="shared" si="16"/>
        <v>7.9629629629629634E-2</v>
      </c>
      <c r="J130" s="217"/>
      <c r="K130" s="220"/>
      <c r="L130" s="220"/>
      <c r="M130" s="232"/>
      <c r="N130" s="222">
        <f t="shared" si="13"/>
        <v>0</v>
      </c>
      <c r="O130" s="223"/>
      <c r="P130" s="224"/>
      <c r="Q130" s="224"/>
      <c r="R130" s="224"/>
      <c r="S130" s="224"/>
      <c r="T130" s="225"/>
      <c r="U130" s="226">
        <f t="shared" si="17"/>
        <v>0.15925925925925927</v>
      </c>
      <c r="V130" s="227"/>
      <c r="W130" s="228" t="str">
        <f t="shared" si="18"/>
        <v>0</v>
      </c>
      <c r="X130" s="509"/>
      <c r="Y130" s="229">
        <f t="shared" si="19"/>
        <v>0</v>
      </c>
    </row>
    <row r="131" spans="2:25" ht="18.75" customHeight="1">
      <c r="B131" s="503"/>
      <c r="C131" s="506"/>
      <c r="D131" s="372" t="s">
        <v>126</v>
      </c>
      <c r="E131" s="216" t="s">
        <v>1192</v>
      </c>
      <c r="F131" s="217">
        <v>680</v>
      </c>
      <c r="G131" s="218">
        <f t="shared" si="14"/>
        <v>136</v>
      </c>
      <c r="H131" s="219">
        <f t="shared" si="15"/>
        <v>377.77777777777777</v>
      </c>
      <c r="I131" s="219">
        <f t="shared" si="16"/>
        <v>0.12592592592592591</v>
      </c>
      <c r="J131" s="217"/>
      <c r="K131" s="220"/>
      <c r="L131" s="220"/>
      <c r="M131" s="232"/>
      <c r="N131" s="222">
        <f t="shared" si="13"/>
        <v>0</v>
      </c>
      <c r="O131" s="223"/>
      <c r="P131" s="224"/>
      <c r="Q131" s="224"/>
      <c r="R131" s="224"/>
      <c r="S131" s="224"/>
      <c r="T131" s="225"/>
      <c r="U131" s="226">
        <f t="shared" si="17"/>
        <v>0.25185185185185183</v>
      </c>
      <c r="V131" s="227"/>
      <c r="W131" s="228" t="str">
        <f t="shared" si="18"/>
        <v>0</v>
      </c>
      <c r="X131" s="509"/>
      <c r="Y131" s="229">
        <f t="shared" si="19"/>
        <v>0</v>
      </c>
    </row>
    <row r="132" spans="2:25" ht="18.75" customHeight="1">
      <c r="B132" s="503"/>
      <c r="C132" s="506"/>
      <c r="D132" s="372" t="s">
        <v>127</v>
      </c>
      <c r="E132" s="216" t="s">
        <v>1193</v>
      </c>
      <c r="F132" s="217">
        <v>320</v>
      </c>
      <c r="G132" s="218">
        <f t="shared" si="14"/>
        <v>64</v>
      </c>
      <c r="H132" s="219">
        <f t="shared" si="15"/>
        <v>177.77777777777777</v>
      </c>
      <c r="I132" s="219">
        <f t="shared" si="16"/>
        <v>5.9259259259259255E-2</v>
      </c>
      <c r="J132" s="217"/>
      <c r="K132" s="220"/>
      <c r="L132" s="220"/>
      <c r="M132" s="232"/>
      <c r="N132" s="222">
        <f t="shared" si="13"/>
        <v>0</v>
      </c>
      <c r="O132" s="223"/>
      <c r="P132" s="224"/>
      <c r="Q132" s="224"/>
      <c r="R132" s="224"/>
      <c r="S132" s="224"/>
      <c r="T132" s="225"/>
      <c r="U132" s="226">
        <f t="shared" si="17"/>
        <v>0.11851851851851851</v>
      </c>
      <c r="V132" s="227"/>
      <c r="W132" s="228" t="str">
        <f t="shared" si="18"/>
        <v>0</v>
      </c>
      <c r="X132" s="509"/>
      <c r="Y132" s="229">
        <f t="shared" si="19"/>
        <v>0</v>
      </c>
    </row>
    <row r="133" spans="2:25" ht="18.75" customHeight="1">
      <c r="B133" s="503"/>
      <c r="C133" s="506"/>
      <c r="D133" s="372" t="s">
        <v>128</v>
      </c>
      <c r="E133" s="216" t="s">
        <v>1194</v>
      </c>
      <c r="F133" s="217">
        <v>280</v>
      </c>
      <c r="G133" s="218">
        <f t="shared" si="14"/>
        <v>56</v>
      </c>
      <c r="H133" s="219">
        <f t="shared" si="15"/>
        <v>155.55555555555554</v>
      </c>
      <c r="I133" s="219">
        <f t="shared" si="16"/>
        <v>5.185185185185185E-2</v>
      </c>
      <c r="J133" s="217"/>
      <c r="K133" s="220"/>
      <c r="L133" s="220"/>
      <c r="M133" s="232"/>
      <c r="N133" s="222">
        <f t="shared" si="13"/>
        <v>0</v>
      </c>
      <c r="O133" s="223"/>
      <c r="P133" s="224"/>
      <c r="Q133" s="224"/>
      <c r="R133" s="224"/>
      <c r="S133" s="224"/>
      <c r="T133" s="225"/>
      <c r="U133" s="226">
        <f t="shared" si="17"/>
        <v>0.1037037037037037</v>
      </c>
      <c r="V133" s="227"/>
      <c r="W133" s="228" t="str">
        <f t="shared" si="18"/>
        <v>0</v>
      </c>
      <c r="X133" s="509"/>
      <c r="Y133" s="229">
        <f t="shared" si="19"/>
        <v>0</v>
      </c>
    </row>
    <row r="134" spans="2:25" ht="18.75" customHeight="1">
      <c r="B134" s="503"/>
      <c r="C134" s="506"/>
      <c r="D134" s="372" t="s">
        <v>129</v>
      </c>
      <c r="E134" s="216" t="s">
        <v>1195</v>
      </c>
      <c r="F134" s="217">
        <v>80</v>
      </c>
      <c r="G134" s="218">
        <f t="shared" si="14"/>
        <v>16</v>
      </c>
      <c r="H134" s="219">
        <f t="shared" si="15"/>
        <v>44.444444444444443</v>
      </c>
      <c r="I134" s="219">
        <f t="shared" si="16"/>
        <v>1.4814814814814814E-2</v>
      </c>
      <c r="J134" s="217"/>
      <c r="K134" s="220"/>
      <c r="L134" s="220"/>
      <c r="M134" s="232"/>
      <c r="N134" s="222">
        <f t="shared" si="13"/>
        <v>0</v>
      </c>
      <c r="O134" s="223"/>
      <c r="P134" s="224"/>
      <c r="Q134" s="224"/>
      <c r="R134" s="224"/>
      <c r="S134" s="224"/>
      <c r="T134" s="225"/>
      <c r="U134" s="226">
        <f t="shared" si="17"/>
        <v>2.9629629629629627E-2</v>
      </c>
      <c r="V134" s="227"/>
      <c r="W134" s="228" t="str">
        <f t="shared" si="18"/>
        <v>0</v>
      </c>
      <c r="X134" s="509"/>
      <c r="Y134" s="229">
        <f t="shared" si="19"/>
        <v>0</v>
      </c>
    </row>
    <row r="135" spans="2:25" ht="18.75" customHeight="1">
      <c r="B135" s="503"/>
      <c r="C135" s="506"/>
      <c r="D135" s="372" t="s">
        <v>130</v>
      </c>
      <c r="E135" s="216" t="s">
        <v>1196</v>
      </c>
      <c r="F135" s="217">
        <v>205</v>
      </c>
      <c r="G135" s="218">
        <f t="shared" si="14"/>
        <v>41</v>
      </c>
      <c r="H135" s="219">
        <f t="shared" si="15"/>
        <v>113.88888888888889</v>
      </c>
      <c r="I135" s="219">
        <f t="shared" si="16"/>
        <v>3.7962962962962962E-2</v>
      </c>
      <c r="J135" s="217"/>
      <c r="K135" s="220"/>
      <c r="L135" s="220"/>
      <c r="M135" s="232"/>
      <c r="N135" s="222">
        <f t="shared" si="13"/>
        <v>0</v>
      </c>
      <c r="O135" s="223"/>
      <c r="P135" s="224"/>
      <c r="Q135" s="224"/>
      <c r="R135" s="224"/>
      <c r="S135" s="224"/>
      <c r="T135" s="225"/>
      <c r="U135" s="226">
        <f t="shared" si="17"/>
        <v>7.5925925925925924E-2</v>
      </c>
      <c r="V135" s="227"/>
      <c r="W135" s="228" t="str">
        <f t="shared" si="18"/>
        <v>0</v>
      </c>
      <c r="X135" s="509"/>
      <c r="Y135" s="229">
        <f t="shared" si="19"/>
        <v>0</v>
      </c>
    </row>
    <row r="136" spans="2:25" ht="18.75" customHeight="1">
      <c r="B136" s="503"/>
      <c r="C136" s="506"/>
      <c r="D136" s="373"/>
      <c r="E136" s="216"/>
      <c r="F136" s="217"/>
      <c r="G136" s="218">
        <f t="shared" si="14"/>
        <v>0</v>
      </c>
      <c r="H136" s="219">
        <f t="shared" si="15"/>
        <v>0</v>
      </c>
      <c r="I136" s="219">
        <f t="shared" si="16"/>
        <v>0</v>
      </c>
      <c r="J136" s="217"/>
      <c r="K136" s="220"/>
      <c r="L136" s="220"/>
      <c r="M136" s="232"/>
      <c r="N136" s="222">
        <f t="shared" si="13"/>
        <v>0</v>
      </c>
      <c r="O136" s="223"/>
      <c r="P136" s="224"/>
      <c r="Q136" s="224"/>
      <c r="R136" s="224"/>
      <c r="S136" s="224"/>
      <c r="T136" s="225"/>
      <c r="U136" s="226">
        <f t="shared" si="17"/>
        <v>0</v>
      </c>
      <c r="V136" s="227"/>
      <c r="W136" s="228" t="str">
        <f t="shared" si="18"/>
        <v>0</v>
      </c>
      <c r="X136" s="509"/>
      <c r="Y136" s="229">
        <f t="shared" si="19"/>
        <v>0</v>
      </c>
    </row>
    <row r="137" spans="2:25" ht="18.75" customHeight="1">
      <c r="B137" s="503"/>
      <c r="C137" s="506"/>
      <c r="D137" s="372" t="s">
        <v>1060</v>
      </c>
      <c r="E137" s="216" t="s">
        <v>1197</v>
      </c>
      <c r="F137" s="217">
        <v>685</v>
      </c>
      <c r="G137" s="218">
        <f t="shared" si="14"/>
        <v>137</v>
      </c>
      <c r="H137" s="219">
        <f t="shared" si="15"/>
        <v>380.55555555555554</v>
      </c>
      <c r="I137" s="219">
        <f t="shared" si="16"/>
        <v>0.12685185185185185</v>
      </c>
      <c r="J137" s="217" t="s">
        <v>1198</v>
      </c>
      <c r="K137" s="220" t="s">
        <v>11226</v>
      </c>
      <c r="L137" s="220"/>
      <c r="M137" s="232">
        <f>SUM(H137:H159)</f>
        <v>2819.4444444444439</v>
      </c>
      <c r="N137" s="222">
        <f t="shared" si="13"/>
        <v>56.388888888888879</v>
      </c>
      <c r="O137" s="223" t="s">
        <v>1199</v>
      </c>
      <c r="P137" s="224" t="s">
        <v>12</v>
      </c>
      <c r="Q137" s="224"/>
      <c r="R137" s="224" t="s">
        <v>1064</v>
      </c>
      <c r="S137" s="224"/>
      <c r="T137" s="225"/>
      <c r="U137" s="226">
        <f t="shared" si="17"/>
        <v>0.25370370370370371</v>
      </c>
      <c r="V137" s="227">
        <f>SUM(U137:U159)</f>
        <v>1.8796296296296298</v>
      </c>
      <c r="W137" s="228" t="str">
        <f t="shared" si="18"/>
        <v>2</v>
      </c>
      <c r="X137" s="509"/>
      <c r="Y137" s="229">
        <f t="shared" si="19"/>
        <v>1</v>
      </c>
    </row>
    <row r="138" spans="2:25" ht="18.75" customHeight="1">
      <c r="B138" s="503"/>
      <c r="C138" s="506"/>
      <c r="D138" s="372" t="s">
        <v>1065</v>
      </c>
      <c r="E138" s="216" t="s">
        <v>1200</v>
      </c>
      <c r="F138" s="217">
        <v>620</v>
      </c>
      <c r="G138" s="218">
        <f t="shared" si="14"/>
        <v>124</v>
      </c>
      <c r="H138" s="219">
        <f t="shared" si="15"/>
        <v>344.44444444444446</v>
      </c>
      <c r="I138" s="219">
        <f t="shared" si="16"/>
        <v>0.11481481481481481</v>
      </c>
      <c r="J138" s="217"/>
      <c r="K138" s="220"/>
      <c r="L138" s="220"/>
      <c r="M138" s="232"/>
      <c r="N138" s="222">
        <f t="shared" si="13"/>
        <v>0</v>
      </c>
      <c r="O138" s="223"/>
      <c r="P138" s="224"/>
      <c r="Q138" s="224"/>
      <c r="R138" s="224"/>
      <c r="S138" s="224"/>
      <c r="T138" s="225"/>
      <c r="U138" s="226">
        <f t="shared" si="17"/>
        <v>0.22962962962962963</v>
      </c>
      <c r="V138" s="227"/>
      <c r="W138" s="228" t="str">
        <f t="shared" si="18"/>
        <v>0</v>
      </c>
      <c r="X138" s="509"/>
      <c r="Y138" s="229">
        <f t="shared" si="19"/>
        <v>0</v>
      </c>
    </row>
    <row r="139" spans="2:25" ht="18.75" customHeight="1">
      <c r="B139" s="503"/>
      <c r="C139" s="506"/>
      <c r="D139" s="372" t="s">
        <v>1067</v>
      </c>
      <c r="E139" s="216" t="s">
        <v>1201</v>
      </c>
      <c r="F139" s="217">
        <v>80</v>
      </c>
      <c r="G139" s="218">
        <f t="shared" si="14"/>
        <v>16</v>
      </c>
      <c r="H139" s="219">
        <f t="shared" si="15"/>
        <v>44.444444444444443</v>
      </c>
      <c r="I139" s="219">
        <f t="shared" si="16"/>
        <v>1.4814814814814814E-2</v>
      </c>
      <c r="J139" s="217"/>
      <c r="K139" s="220"/>
      <c r="L139" s="220"/>
      <c r="M139" s="221"/>
      <c r="N139" s="222">
        <f t="shared" ref="N139:N185" si="20">M139/$N$15</f>
        <v>0</v>
      </c>
      <c r="O139" s="223"/>
      <c r="P139" s="224"/>
      <c r="Q139" s="224"/>
      <c r="R139" s="224"/>
      <c r="S139" s="224"/>
      <c r="T139" s="225"/>
      <c r="U139" s="226">
        <f t="shared" si="17"/>
        <v>2.9629629629629627E-2</v>
      </c>
      <c r="V139" s="227"/>
      <c r="W139" s="228" t="str">
        <f t="shared" si="18"/>
        <v>0</v>
      </c>
      <c r="X139" s="509"/>
      <c r="Y139" s="229">
        <f t="shared" si="19"/>
        <v>0</v>
      </c>
    </row>
    <row r="140" spans="2:25" ht="18.75" customHeight="1">
      <c r="B140" s="503"/>
      <c r="C140" s="506"/>
      <c r="D140" s="372" t="s">
        <v>1069</v>
      </c>
      <c r="E140" s="216" t="s">
        <v>1202</v>
      </c>
      <c r="F140" s="217">
        <v>90</v>
      </c>
      <c r="G140" s="218">
        <f t="shared" si="14"/>
        <v>18</v>
      </c>
      <c r="H140" s="219">
        <f t="shared" si="15"/>
        <v>50</v>
      </c>
      <c r="I140" s="219">
        <f t="shared" si="16"/>
        <v>1.6666666666666666E-2</v>
      </c>
      <c r="J140" s="217"/>
      <c r="K140" s="220"/>
      <c r="L140" s="220"/>
      <c r="M140" s="221"/>
      <c r="N140" s="222">
        <f t="shared" si="20"/>
        <v>0</v>
      </c>
      <c r="O140" s="223"/>
      <c r="P140" s="224"/>
      <c r="Q140" s="224"/>
      <c r="R140" s="224"/>
      <c r="S140" s="224"/>
      <c r="T140" s="225"/>
      <c r="U140" s="226">
        <f t="shared" si="17"/>
        <v>3.3333333333333333E-2</v>
      </c>
      <c r="V140" s="227"/>
      <c r="W140" s="228" t="str">
        <f t="shared" si="18"/>
        <v>0</v>
      </c>
      <c r="X140" s="509"/>
      <c r="Y140" s="229">
        <f t="shared" si="19"/>
        <v>0</v>
      </c>
    </row>
    <row r="141" spans="2:25" ht="18.75" customHeight="1">
      <c r="B141" s="503"/>
      <c r="C141" s="506"/>
      <c r="D141" s="372" t="s">
        <v>1071</v>
      </c>
      <c r="E141" s="216" t="s">
        <v>1203</v>
      </c>
      <c r="F141" s="217">
        <v>142</v>
      </c>
      <c r="G141" s="218">
        <f t="shared" si="14"/>
        <v>28.4</v>
      </c>
      <c r="H141" s="219">
        <f t="shared" si="15"/>
        <v>78.888888888888886</v>
      </c>
      <c r="I141" s="219">
        <f t="shared" si="16"/>
        <v>2.6296296296296297E-2</v>
      </c>
      <c r="J141" s="217"/>
      <c r="K141" s="220"/>
      <c r="L141" s="220"/>
      <c r="M141" s="221"/>
      <c r="N141" s="222">
        <f t="shared" si="20"/>
        <v>0</v>
      </c>
      <c r="O141" s="223"/>
      <c r="P141" s="224"/>
      <c r="Q141" s="224"/>
      <c r="R141" s="224"/>
      <c r="S141" s="224"/>
      <c r="T141" s="225"/>
      <c r="U141" s="226">
        <f t="shared" si="17"/>
        <v>5.2592592592592594E-2</v>
      </c>
      <c r="V141" s="227"/>
      <c r="W141" s="228" t="str">
        <f t="shared" si="18"/>
        <v>0</v>
      </c>
      <c r="X141" s="509"/>
      <c r="Y141" s="229">
        <f t="shared" si="19"/>
        <v>0</v>
      </c>
    </row>
    <row r="142" spans="2:25" ht="18.75" customHeight="1">
      <c r="B142" s="503"/>
      <c r="C142" s="506"/>
      <c r="D142" s="372" t="s">
        <v>1073</v>
      </c>
      <c r="E142" s="216" t="s">
        <v>1204</v>
      </c>
      <c r="F142" s="217">
        <v>80</v>
      </c>
      <c r="G142" s="218">
        <f t="shared" si="14"/>
        <v>16</v>
      </c>
      <c r="H142" s="219">
        <f t="shared" si="15"/>
        <v>44.444444444444443</v>
      </c>
      <c r="I142" s="219">
        <f t="shared" si="16"/>
        <v>1.4814814814814814E-2</v>
      </c>
      <c r="J142" s="217"/>
      <c r="K142" s="220"/>
      <c r="L142" s="220"/>
      <c r="M142" s="221"/>
      <c r="N142" s="222">
        <f t="shared" si="20"/>
        <v>0</v>
      </c>
      <c r="O142" s="223"/>
      <c r="P142" s="224"/>
      <c r="Q142" s="224"/>
      <c r="R142" s="224"/>
      <c r="S142" s="224"/>
      <c r="T142" s="225"/>
      <c r="U142" s="226">
        <f t="shared" si="17"/>
        <v>2.9629629629629627E-2</v>
      </c>
      <c r="V142" s="227"/>
      <c r="W142" s="228" t="str">
        <f t="shared" si="18"/>
        <v>0</v>
      </c>
      <c r="X142" s="509"/>
      <c r="Y142" s="229">
        <f t="shared" si="19"/>
        <v>0</v>
      </c>
    </row>
    <row r="143" spans="2:25" ht="18.75" customHeight="1">
      <c r="B143" s="503"/>
      <c r="C143" s="506"/>
      <c r="D143" s="372" t="s">
        <v>1075</v>
      </c>
      <c r="E143" s="216" t="s">
        <v>1205</v>
      </c>
      <c r="F143" s="217">
        <v>320</v>
      </c>
      <c r="G143" s="218">
        <f t="shared" si="14"/>
        <v>64</v>
      </c>
      <c r="H143" s="219">
        <f t="shared" si="15"/>
        <v>177.77777777777777</v>
      </c>
      <c r="I143" s="219">
        <f t="shared" si="16"/>
        <v>5.9259259259259255E-2</v>
      </c>
      <c r="J143" s="217"/>
      <c r="K143" s="220"/>
      <c r="L143" s="220"/>
      <c r="M143" s="221"/>
      <c r="N143" s="222">
        <f t="shared" si="20"/>
        <v>0</v>
      </c>
      <c r="O143" s="223"/>
      <c r="P143" s="224"/>
      <c r="Q143" s="224"/>
      <c r="R143" s="224"/>
      <c r="S143" s="224"/>
      <c r="T143" s="225"/>
      <c r="U143" s="226">
        <f t="shared" si="17"/>
        <v>0.11851851851851851</v>
      </c>
      <c r="V143" s="227"/>
      <c r="W143" s="228" t="str">
        <f t="shared" si="18"/>
        <v>0</v>
      </c>
      <c r="X143" s="509"/>
      <c r="Y143" s="229">
        <f t="shared" si="19"/>
        <v>0</v>
      </c>
    </row>
    <row r="144" spans="2:25" ht="18.75" customHeight="1">
      <c r="B144" s="503"/>
      <c r="C144" s="506"/>
      <c r="D144" s="372" t="s">
        <v>1077</v>
      </c>
      <c r="E144" s="216" t="s">
        <v>1206</v>
      </c>
      <c r="F144" s="217">
        <v>80</v>
      </c>
      <c r="G144" s="218">
        <f t="shared" si="14"/>
        <v>16</v>
      </c>
      <c r="H144" s="219">
        <f t="shared" si="15"/>
        <v>44.444444444444443</v>
      </c>
      <c r="I144" s="219">
        <f t="shared" si="16"/>
        <v>1.4814814814814814E-2</v>
      </c>
      <c r="J144" s="217"/>
      <c r="K144" s="220"/>
      <c r="L144" s="220"/>
      <c r="M144" s="221"/>
      <c r="N144" s="222">
        <f t="shared" si="20"/>
        <v>0</v>
      </c>
      <c r="O144" s="223"/>
      <c r="P144" s="224"/>
      <c r="Q144" s="224"/>
      <c r="R144" s="224"/>
      <c r="S144" s="224"/>
      <c r="T144" s="225"/>
      <c r="U144" s="226">
        <f t="shared" si="17"/>
        <v>2.9629629629629627E-2</v>
      </c>
      <c r="V144" s="227"/>
      <c r="W144" s="228" t="str">
        <f t="shared" si="18"/>
        <v>0</v>
      </c>
      <c r="X144" s="509"/>
      <c r="Y144" s="229">
        <f t="shared" si="19"/>
        <v>0</v>
      </c>
    </row>
    <row r="145" spans="2:25" ht="18.75" customHeight="1">
      <c r="B145" s="503"/>
      <c r="C145" s="506"/>
      <c r="D145" s="372" t="s">
        <v>1079</v>
      </c>
      <c r="E145" s="216" t="s">
        <v>1207</v>
      </c>
      <c r="F145" s="217">
        <v>120</v>
      </c>
      <c r="G145" s="218">
        <f t="shared" si="14"/>
        <v>24</v>
      </c>
      <c r="H145" s="219">
        <f t="shared" si="15"/>
        <v>66.666666666666671</v>
      </c>
      <c r="I145" s="219">
        <f t="shared" si="16"/>
        <v>2.2222222222222223E-2</v>
      </c>
      <c r="J145" s="217"/>
      <c r="K145" s="220"/>
      <c r="L145" s="220"/>
      <c r="M145" s="221"/>
      <c r="N145" s="222">
        <f t="shared" si="20"/>
        <v>0</v>
      </c>
      <c r="O145" s="223"/>
      <c r="P145" s="224"/>
      <c r="Q145" s="224"/>
      <c r="R145" s="224"/>
      <c r="S145" s="224"/>
      <c r="T145" s="225"/>
      <c r="U145" s="226">
        <f t="shared" si="17"/>
        <v>4.4444444444444446E-2</v>
      </c>
      <c r="V145" s="227"/>
      <c r="W145" s="228" t="str">
        <f t="shared" si="18"/>
        <v>0</v>
      </c>
      <c r="X145" s="509"/>
      <c r="Y145" s="229">
        <f t="shared" si="19"/>
        <v>0</v>
      </c>
    </row>
    <row r="146" spans="2:25" ht="18.75" customHeight="1">
      <c r="B146" s="503"/>
      <c r="C146" s="506"/>
      <c r="D146" s="372" t="s">
        <v>1081</v>
      </c>
      <c r="E146" s="216" t="s">
        <v>1208</v>
      </c>
      <c r="F146" s="217">
        <v>360</v>
      </c>
      <c r="G146" s="218">
        <f t="shared" si="14"/>
        <v>72</v>
      </c>
      <c r="H146" s="219">
        <f t="shared" si="15"/>
        <v>200</v>
      </c>
      <c r="I146" s="219">
        <f t="shared" si="16"/>
        <v>6.6666666666666666E-2</v>
      </c>
      <c r="J146" s="217"/>
      <c r="K146" s="220"/>
      <c r="L146" s="220"/>
      <c r="M146" s="221"/>
      <c r="N146" s="222">
        <f t="shared" si="20"/>
        <v>0</v>
      </c>
      <c r="O146" s="223"/>
      <c r="P146" s="224"/>
      <c r="Q146" s="224"/>
      <c r="R146" s="224"/>
      <c r="S146" s="224"/>
      <c r="T146" s="225"/>
      <c r="U146" s="226">
        <f t="shared" si="17"/>
        <v>0.13333333333333333</v>
      </c>
      <c r="V146" s="227"/>
      <c r="W146" s="228" t="str">
        <f t="shared" si="18"/>
        <v>0</v>
      </c>
      <c r="X146" s="509"/>
      <c r="Y146" s="229">
        <f t="shared" si="19"/>
        <v>0</v>
      </c>
    </row>
    <row r="147" spans="2:25" ht="18.75" customHeight="1">
      <c r="B147" s="503"/>
      <c r="C147" s="506"/>
      <c r="D147" s="372" t="s">
        <v>126</v>
      </c>
      <c r="E147" s="216" t="s">
        <v>1209</v>
      </c>
      <c r="F147" s="217">
        <v>120</v>
      </c>
      <c r="G147" s="218">
        <f t="shared" si="14"/>
        <v>24</v>
      </c>
      <c r="H147" s="219">
        <f t="shared" si="15"/>
        <v>66.666666666666671</v>
      </c>
      <c r="I147" s="219">
        <f t="shared" si="16"/>
        <v>2.2222222222222223E-2</v>
      </c>
      <c r="J147" s="217"/>
      <c r="K147" s="220"/>
      <c r="L147" s="220"/>
      <c r="M147" s="221"/>
      <c r="N147" s="222">
        <f t="shared" si="20"/>
        <v>0</v>
      </c>
      <c r="O147" s="223"/>
      <c r="P147" s="224"/>
      <c r="Q147" s="224"/>
      <c r="R147" s="224"/>
      <c r="S147" s="224"/>
      <c r="T147" s="225"/>
      <c r="U147" s="226">
        <f t="shared" si="17"/>
        <v>4.4444444444444446E-2</v>
      </c>
      <c r="V147" s="227"/>
      <c r="W147" s="228" t="str">
        <f t="shared" si="18"/>
        <v>0</v>
      </c>
      <c r="X147" s="509"/>
      <c r="Y147" s="229">
        <f t="shared" si="19"/>
        <v>0</v>
      </c>
    </row>
    <row r="148" spans="2:25" ht="18.75" customHeight="1">
      <c r="B148" s="503"/>
      <c r="C148" s="506"/>
      <c r="D148" s="372" t="s">
        <v>127</v>
      </c>
      <c r="E148" s="216" t="s">
        <v>1210</v>
      </c>
      <c r="F148" s="217">
        <v>80</v>
      </c>
      <c r="G148" s="218">
        <f t="shared" si="14"/>
        <v>16</v>
      </c>
      <c r="H148" s="219">
        <f t="shared" si="15"/>
        <v>44.444444444444443</v>
      </c>
      <c r="I148" s="219">
        <f t="shared" si="16"/>
        <v>1.4814814814814814E-2</v>
      </c>
      <c r="J148" s="217"/>
      <c r="K148" s="220"/>
      <c r="L148" s="220"/>
      <c r="M148" s="221"/>
      <c r="N148" s="222">
        <f t="shared" si="20"/>
        <v>0</v>
      </c>
      <c r="O148" s="223"/>
      <c r="P148" s="224"/>
      <c r="Q148" s="224"/>
      <c r="R148" s="224"/>
      <c r="S148" s="224"/>
      <c r="T148" s="225"/>
      <c r="U148" s="226">
        <f t="shared" si="17"/>
        <v>2.9629629629629627E-2</v>
      </c>
      <c r="V148" s="227"/>
      <c r="W148" s="228" t="str">
        <f t="shared" si="18"/>
        <v>0</v>
      </c>
      <c r="X148" s="509"/>
      <c r="Y148" s="229">
        <f t="shared" si="19"/>
        <v>0</v>
      </c>
    </row>
    <row r="149" spans="2:25" ht="18.75" customHeight="1">
      <c r="B149" s="503"/>
      <c r="C149" s="506"/>
      <c r="D149" s="372" t="s">
        <v>128</v>
      </c>
      <c r="E149" s="216" t="s">
        <v>1211</v>
      </c>
      <c r="F149" s="217">
        <v>675</v>
      </c>
      <c r="G149" s="218">
        <f t="shared" si="14"/>
        <v>135</v>
      </c>
      <c r="H149" s="219">
        <f t="shared" si="15"/>
        <v>375</v>
      </c>
      <c r="I149" s="219">
        <f t="shared" si="16"/>
        <v>0.125</v>
      </c>
      <c r="J149" s="217"/>
      <c r="K149" s="220"/>
      <c r="L149" s="220"/>
      <c r="M149" s="221"/>
      <c r="N149" s="222">
        <f t="shared" si="20"/>
        <v>0</v>
      </c>
      <c r="O149" s="223"/>
      <c r="P149" s="224"/>
      <c r="Q149" s="224"/>
      <c r="R149" s="224"/>
      <c r="S149" s="224"/>
      <c r="T149" s="225"/>
      <c r="U149" s="226">
        <f t="shared" si="17"/>
        <v>0.25</v>
      </c>
      <c r="V149" s="227"/>
      <c r="W149" s="228" t="str">
        <f t="shared" si="18"/>
        <v>0</v>
      </c>
      <c r="X149" s="509"/>
      <c r="Y149" s="229">
        <f t="shared" si="19"/>
        <v>0</v>
      </c>
    </row>
    <row r="150" spans="2:25" ht="18.75" customHeight="1">
      <c r="B150" s="503"/>
      <c r="C150" s="506"/>
      <c r="D150" s="372" t="s">
        <v>129</v>
      </c>
      <c r="E150" s="216" t="s">
        <v>1212</v>
      </c>
      <c r="F150" s="217">
        <v>145</v>
      </c>
      <c r="G150" s="218">
        <f t="shared" si="14"/>
        <v>29</v>
      </c>
      <c r="H150" s="219">
        <f t="shared" si="15"/>
        <v>80.555555555555557</v>
      </c>
      <c r="I150" s="219">
        <f t="shared" si="16"/>
        <v>2.6851851851851852E-2</v>
      </c>
      <c r="J150" s="217"/>
      <c r="K150" s="220"/>
      <c r="L150" s="220"/>
      <c r="M150" s="221"/>
      <c r="N150" s="222">
        <f t="shared" si="20"/>
        <v>0</v>
      </c>
      <c r="O150" s="223"/>
      <c r="P150" s="224"/>
      <c r="Q150" s="224"/>
      <c r="R150" s="224"/>
      <c r="S150" s="224"/>
      <c r="T150" s="225"/>
      <c r="U150" s="226">
        <f t="shared" si="17"/>
        <v>5.3703703703703705E-2</v>
      </c>
      <c r="V150" s="227"/>
      <c r="W150" s="228" t="str">
        <f t="shared" si="18"/>
        <v>0</v>
      </c>
      <c r="X150" s="509"/>
      <c r="Y150" s="229">
        <f t="shared" si="19"/>
        <v>0</v>
      </c>
    </row>
    <row r="151" spans="2:25" ht="18.75" customHeight="1">
      <c r="B151" s="503"/>
      <c r="C151" s="506"/>
      <c r="D151" s="372" t="s">
        <v>130</v>
      </c>
      <c r="E151" s="216" t="s">
        <v>1213</v>
      </c>
      <c r="F151" s="217">
        <v>165</v>
      </c>
      <c r="G151" s="218">
        <f t="shared" si="14"/>
        <v>33</v>
      </c>
      <c r="H151" s="219">
        <f t="shared" si="15"/>
        <v>91.666666666666671</v>
      </c>
      <c r="I151" s="219">
        <f t="shared" si="16"/>
        <v>3.0555555555555558E-2</v>
      </c>
      <c r="J151" s="217"/>
      <c r="K151" s="220"/>
      <c r="L151" s="220"/>
      <c r="M151" s="221"/>
      <c r="N151" s="222">
        <f t="shared" si="20"/>
        <v>0</v>
      </c>
      <c r="O151" s="223"/>
      <c r="P151" s="224"/>
      <c r="Q151" s="224"/>
      <c r="R151" s="224"/>
      <c r="S151" s="224"/>
      <c r="T151" s="225"/>
      <c r="U151" s="226">
        <f t="shared" si="17"/>
        <v>6.1111111111111116E-2</v>
      </c>
      <c r="V151" s="227"/>
      <c r="W151" s="228" t="str">
        <f t="shared" si="18"/>
        <v>0</v>
      </c>
      <c r="X151" s="509"/>
      <c r="Y151" s="229">
        <f t="shared" si="19"/>
        <v>0</v>
      </c>
    </row>
    <row r="152" spans="2:25" ht="18.75" customHeight="1">
      <c r="B152" s="503"/>
      <c r="C152" s="506"/>
      <c r="D152" s="372" t="s">
        <v>131</v>
      </c>
      <c r="E152" s="216" t="s">
        <v>1214</v>
      </c>
      <c r="F152" s="217">
        <v>354</v>
      </c>
      <c r="G152" s="218">
        <f t="shared" si="14"/>
        <v>70.8</v>
      </c>
      <c r="H152" s="219">
        <f t="shared" si="15"/>
        <v>196.66666666666666</v>
      </c>
      <c r="I152" s="219">
        <f t="shared" si="16"/>
        <v>6.5555555555555547E-2</v>
      </c>
      <c r="J152" s="217"/>
      <c r="K152" s="220"/>
      <c r="L152" s="220"/>
      <c r="M152" s="221"/>
      <c r="N152" s="222">
        <f t="shared" si="20"/>
        <v>0</v>
      </c>
      <c r="O152" s="223"/>
      <c r="P152" s="224"/>
      <c r="Q152" s="224"/>
      <c r="R152" s="224"/>
      <c r="S152" s="224"/>
      <c r="T152" s="225"/>
      <c r="U152" s="226">
        <f t="shared" si="17"/>
        <v>0.13111111111111109</v>
      </c>
      <c r="V152" s="227"/>
      <c r="W152" s="228" t="str">
        <f t="shared" si="18"/>
        <v>0</v>
      </c>
      <c r="X152" s="509"/>
      <c r="Y152" s="229">
        <f t="shared" si="19"/>
        <v>0</v>
      </c>
    </row>
    <row r="153" spans="2:25" ht="18.75" customHeight="1">
      <c r="B153" s="503"/>
      <c r="C153" s="506"/>
      <c r="D153" s="372" t="s">
        <v>132</v>
      </c>
      <c r="E153" s="216" t="s">
        <v>1215</v>
      </c>
      <c r="F153" s="217">
        <v>360</v>
      </c>
      <c r="G153" s="218">
        <f t="shared" si="14"/>
        <v>72</v>
      </c>
      <c r="H153" s="219">
        <f t="shared" si="15"/>
        <v>200</v>
      </c>
      <c r="I153" s="219">
        <f t="shared" si="16"/>
        <v>6.6666666666666666E-2</v>
      </c>
      <c r="J153" s="217"/>
      <c r="K153" s="220"/>
      <c r="L153" s="220"/>
      <c r="M153" s="221"/>
      <c r="N153" s="222">
        <f t="shared" si="20"/>
        <v>0</v>
      </c>
      <c r="O153" s="223"/>
      <c r="P153" s="224"/>
      <c r="Q153" s="224"/>
      <c r="R153" s="224"/>
      <c r="S153" s="224"/>
      <c r="T153" s="225"/>
      <c r="U153" s="226">
        <f t="shared" si="17"/>
        <v>0.13333333333333333</v>
      </c>
      <c r="V153" s="227"/>
      <c r="W153" s="228" t="str">
        <f t="shared" si="18"/>
        <v>0</v>
      </c>
      <c r="X153" s="509"/>
      <c r="Y153" s="229">
        <f t="shared" si="19"/>
        <v>0</v>
      </c>
    </row>
    <row r="154" spans="2:25" ht="18.75" customHeight="1">
      <c r="B154" s="503"/>
      <c r="C154" s="506"/>
      <c r="D154" s="372" t="s">
        <v>133</v>
      </c>
      <c r="E154" s="216" t="s">
        <v>1216</v>
      </c>
      <c r="F154" s="217">
        <v>65</v>
      </c>
      <c r="G154" s="218">
        <f t="shared" si="14"/>
        <v>13</v>
      </c>
      <c r="H154" s="219">
        <f t="shared" si="15"/>
        <v>36.111111111111107</v>
      </c>
      <c r="I154" s="219">
        <f t="shared" si="16"/>
        <v>1.2037037037037035E-2</v>
      </c>
      <c r="J154" s="217"/>
      <c r="K154" s="220"/>
      <c r="L154" s="220"/>
      <c r="M154" s="221"/>
      <c r="N154" s="222">
        <f t="shared" si="20"/>
        <v>0</v>
      </c>
      <c r="O154" s="223"/>
      <c r="P154" s="224"/>
      <c r="Q154" s="224"/>
      <c r="R154" s="224"/>
      <c r="S154" s="224"/>
      <c r="T154" s="225"/>
      <c r="U154" s="226">
        <f t="shared" si="17"/>
        <v>2.4074074074074071E-2</v>
      </c>
      <c r="V154" s="227"/>
      <c r="W154" s="228" t="str">
        <f t="shared" si="18"/>
        <v>0</v>
      </c>
      <c r="X154" s="509"/>
      <c r="Y154" s="229">
        <f t="shared" si="19"/>
        <v>0</v>
      </c>
    </row>
    <row r="155" spans="2:25" ht="18.75" customHeight="1">
      <c r="B155" s="503"/>
      <c r="C155" s="506"/>
      <c r="D155" s="372" t="s">
        <v>134</v>
      </c>
      <c r="E155" s="216" t="s">
        <v>1217</v>
      </c>
      <c r="F155" s="217">
        <v>162</v>
      </c>
      <c r="G155" s="218">
        <f t="shared" si="14"/>
        <v>32.4</v>
      </c>
      <c r="H155" s="219">
        <f t="shared" si="15"/>
        <v>90</v>
      </c>
      <c r="I155" s="219">
        <f t="shared" si="16"/>
        <v>0.03</v>
      </c>
      <c r="J155" s="217"/>
      <c r="K155" s="220"/>
      <c r="L155" s="220"/>
      <c r="M155" s="221"/>
      <c r="N155" s="222">
        <f t="shared" si="20"/>
        <v>0</v>
      </c>
      <c r="O155" s="223"/>
      <c r="P155" s="224"/>
      <c r="Q155" s="224"/>
      <c r="R155" s="224"/>
      <c r="S155" s="224"/>
      <c r="T155" s="225"/>
      <c r="U155" s="226">
        <f t="shared" si="17"/>
        <v>0.06</v>
      </c>
      <c r="V155" s="227"/>
      <c r="W155" s="228" t="str">
        <f t="shared" si="18"/>
        <v>0</v>
      </c>
      <c r="X155" s="509"/>
      <c r="Y155" s="229">
        <f t="shared" si="19"/>
        <v>0</v>
      </c>
    </row>
    <row r="156" spans="2:25" ht="18.75" customHeight="1">
      <c r="B156" s="503"/>
      <c r="C156" s="506"/>
      <c r="D156" s="372" t="s">
        <v>135</v>
      </c>
      <c r="E156" s="216" t="s">
        <v>1218</v>
      </c>
      <c r="F156" s="217">
        <v>93</v>
      </c>
      <c r="G156" s="218">
        <f t="shared" si="14"/>
        <v>18.600000000000001</v>
      </c>
      <c r="H156" s="219">
        <f t="shared" si="15"/>
        <v>51.666666666666664</v>
      </c>
      <c r="I156" s="219">
        <f t="shared" si="16"/>
        <v>1.7222222222222222E-2</v>
      </c>
      <c r="J156" s="217"/>
      <c r="K156" s="220"/>
      <c r="L156" s="220"/>
      <c r="M156" s="221"/>
      <c r="N156" s="222">
        <f t="shared" si="20"/>
        <v>0</v>
      </c>
      <c r="O156" s="223"/>
      <c r="P156" s="224"/>
      <c r="Q156" s="224"/>
      <c r="R156" s="224"/>
      <c r="S156" s="224"/>
      <c r="T156" s="225"/>
      <c r="U156" s="226">
        <f t="shared" si="17"/>
        <v>3.4444444444444444E-2</v>
      </c>
      <c r="V156" s="227"/>
      <c r="W156" s="228" t="str">
        <f t="shared" si="18"/>
        <v>0</v>
      </c>
      <c r="X156" s="509"/>
      <c r="Y156" s="229">
        <f t="shared" si="19"/>
        <v>0</v>
      </c>
    </row>
    <row r="157" spans="2:25" ht="18.75" customHeight="1">
      <c r="B157" s="503"/>
      <c r="C157" s="506"/>
      <c r="D157" s="372" t="s">
        <v>136</v>
      </c>
      <c r="E157" s="216" t="s">
        <v>1219</v>
      </c>
      <c r="F157" s="217">
        <v>70</v>
      </c>
      <c r="G157" s="218">
        <f t="shared" si="14"/>
        <v>14</v>
      </c>
      <c r="H157" s="219">
        <f t="shared" si="15"/>
        <v>38.888888888888886</v>
      </c>
      <c r="I157" s="219">
        <f t="shared" si="16"/>
        <v>1.2962962962962963E-2</v>
      </c>
      <c r="J157" s="217"/>
      <c r="K157" s="220"/>
      <c r="L157" s="220"/>
      <c r="M157" s="221"/>
      <c r="N157" s="222">
        <f t="shared" si="20"/>
        <v>0</v>
      </c>
      <c r="O157" s="223"/>
      <c r="P157" s="224"/>
      <c r="Q157" s="224"/>
      <c r="R157" s="224"/>
      <c r="S157" s="224"/>
      <c r="T157" s="225"/>
      <c r="U157" s="226">
        <f t="shared" si="17"/>
        <v>2.5925925925925925E-2</v>
      </c>
      <c r="V157" s="227"/>
      <c r="W157" s="228" t="str">
        <f t="shared" si="18"/>
        <v>0</v>
      </c>
      <c r="X157" s="509"/>
      <c r="Y157" s="229">
        <f t="shared" si="19"/>
        <v>0</v>
      </c>
    </row>
    <row r="158" spans="2:25" ht="18.75" customHeight="1">
      <c r="B158" s="503"/>
      <c r="C158" s="506"/>
      <c r="D158" s="372" t="s">
        <v>137</v>
      </c>
      <c r="E158" s="216" t="s">
        <v>1220</v>
      </c>
      <c r="F158" s="217">
        <v>124</v>
      </c>
      <c r="G158" s="218">
        <f t="shared" si="14"/>
        <v>24.8</v>
      </c>
      <c r="H158" s="219">
        <f t="shared" si="15"/>
        <v>68.888888888888886</v>
      </c>
      <c r="I158" s="219">
        <f t="shared" si="16"/>
        <v>2.2962962962962963E-2</v>
      </c>
      <c r="J158" s="217"/>
      <c r="K158" s="220"/>
      <c r="L158" s="220"/>
      <c r="M158" s="221"/>
      <c r="N158" s="222">
        <f t="shared" si="20"/>
        <v>0</v>
      </c>
      <c r="O158" s="223"/>
      <c r="P158" s="224"/>
      <c r="Q158" s="224"/>
      <c r="R158" s="224"/>
      <c r="S158" s="224"/>
      <c r="T158" s="225"/>
      <c r="U158" s="226">
        <f t="shared" si="17"/>
        <v>4.5925925925925926E-2</v>
      </c>
      <c r="V158" s="227"/>
      <c r="W158" s="228" t="str">
        <f t="shared" si="18"/>
        <v>0</v>
      </c>
      <c r="X158" s="509"/>
      <c r="Y158" s="229">
        <f t="shared" si="19"/>
        <v>0</v>
      </c>
    </row>
    <row r="159" spans="2:25" ht="18.75" customHeight="1">
      <c r="B159" s="503"/>
      <c r="C159" s="506"/>
      <c r="D159" s="372" t="s">
        <v>138</v>
      </c>
      <c r="E159" s="216" t="s">
        <v>1221</v>
      </c>
      <c r="F159" s="217">
        <v>85</v>
      </c>
      <c r="G159" s="218">
        <f t="shared" si="14"/>
        <v>17</v>
      </c>
      <c r="H159" s="219">
        <f t="shared" si="15"/>
        <v>47.222222222222221</v>
      </c>
      <c r="I159" s="219">
        <f t="shared" si="16"/>
        <v>1.5740740740740739E-2</v>
      </c>
      <c r="J159" s="217"/>
      <c r="K159" s="220"/>
      <c r="L159" s="220"/>
      <c r="M159" s="221"/>
      <c r="N159" s="222">
        <f t="shared" si="20"/>
        <v>0</v>
      </c>
      <c r="O159" s="223"/>
      <c r="P159" s="224"/>
      <c r="Q159" s="224"/>
      <c r="R159" s="224"/>
      <c r="S159" s="224"/>
      <c r="T159" s="225"/>
      <c r="U159" s="226">
        <f t="shared" si="17"/>
        <v>3.1481481481481478E-2</v>
      </c>
      <c r="V159" s="227"/>
      <c r="W159" s="228" t="str">
        <f t="shared" si="18"/>
        <v>0</v>
      </c>
      <c r="X159" s="509"/>
      <c r="Y159" s="229">
        <f t="shared" si="19"/>
        <v>0</v>
      </c>
    </row>
    <row r="160" spans="2:25" ht="18.75" customHeight="1">
      <c r="B160" s="503"/>
      <c r="C160" s="506"/>
      <c r="D160" s="373"/>
      <c r="E160" s="216"/>
      <c r="F160" s="217"/>
      <c r="G160" s="218">
        <f t="shared" si="14"/>
        <v>0</v>
      </c>
      <c r="H160" s="219">
        <f t="shared" si="15"/>
        <v>0</v>
      </c>
      <c r="I160" s="219">
        <f t="shared" si="16"/>
        <v>0</v>
      </c>
      <c r="J160" s="217"/>
      <c r="K160" s="220"/>
      <c r="L160" s="220"/>
      <c r="M160" s="221"/>
      <c r="N160" s="222">
        <f t="shared" si="20"/>
        <v>0</v>
      </c>
      <c r="O160" s="223"/>
      <c r="P160" s="224"/>
      <c r="Q160" s="224"/>
      <c r="R160" s="224"/>
      <c r="S160" s="224"/>
      <c r="T160" s="225"/>
      <c r="U160" s="226">
        <f t="shared" si="17"/>
        <v>0</v>
      </c>
      <c r="V160" s="227"/>
      <c r="W160" s="228" t="str">
        <f t="shared" si="18"/>
        <v>0</v>
      </c>
      <c r="X160" s="509"/>
      <c r="Y160" s="229">
        <f t="shared" si="19"/>
        <v>0</v>
      </c>
    </row>
    <row r="161" spans="2:25" ht="18.75" customHeight="1">
      <c r="B161" s="503"/>
      <c r="C161" s="506"/>
      <c r="D161" s="372" t="s">
        <v>1060</v>
      </c>
      <c r="E161" s="216" t="s">
        <v>1222</v>
      </c>
      <c r="F161" s="217">
        <v>540</v>
      </c>
      <c r="G161" s="218">
        <f t="shared" si="14"/>
        <v>108</v>
      </c>
      <c r="H161" s="219">
        <f t="shared" si="15"/>
        <v>300</v>
      </c>
      <c r="I161" s="219">
        <f t="shared" si="16"/>
        <v>0.1</v>
      </c>
      <c r="J161" s="217" t="s">
        <v>1223</v>
      </c>
      <c r="K161" s="220" t="s">
        <v>11227</v>
      </c>
      <c r="L161" s="220"/>
      <c r="M161" s="221">
        <f>SUM(H161:H184)</f>
        <v>2843.8888888888887</v>
      </c>
      <c r="N161" s="222">
        <f t="shared" si="20"/>
        <v>56.877777777777773</v>
      </c>
      <c r="O161" s="223" t="s">
        <v>1224</v>
      </c>
      <c r="P161" s="224" t="s">
        <v>12</v>
      </c>
      <c r="Q161" s="224"/>
      <c r="R161" s="224" t="s">
        <v>1064</v>
      </c>
      <c r="S161" s="224"/>
      <c r="T161" s="225"/>
      <c r="U161" s="226">
        <f t="shared" si="17"/>
        <v>0.2</v>
      </c>
      <c r="V161" s="227">
        <f>SUM(U161:U184)</f>
        <v>1.895925925925926</v>
      </c>
      <c r="W161" s="228" t="str">
        <f t="shared" si="18"/>
        <v>2</v>
      </c>
      <c r="X161" s="509"/>
      <c r="Y161" s="229">
        <f t="shared" si="19"/>
        <v>1</v>
      </c>
    </row>
    <row r="162" spans="2:25" ht="18.75" customHeight="1">
      <c r="B162" s="503"/>
      <c r="C162" s="506"/>
      <c r="D162" s="372" t="s">
        <v>1065</v>
      </c>
      <c r="E162" s="216" t="s">
        <v>1225</v>
      </c>
      <c r="F162" s="217">
        <v>620</v>
      </c>
      <c r="G162" s="218">
        <f t="shared" si="14"/>
        <v>124</v>
      </c>
      <c r="H162" s="219">
        <f t="shared" si="15"/>
        <v>344.44444444444446</v>
      </c>
      <c r="I162" s="219">
        <f t="shared" si="16"/>
        <v>0.11481481481481481</v>
      </c>
      <c r="J162" s="217"/>
      <c r="K162" s="220"/>
      <c r="L162" s="220"/>
      <c r="M162" s="221"/>
      <c r="N162" s="222">
        <f t="shared" si="20"/>
        <v>0</v>
      </c>
      <c r="O162" s="223"/>
      <c r="P162" s="224"/>
      <c r="Q162" s="224"/>
      <c r="R162" s="224"/>
      <c r="S162" s="224"/>
      <c r="T162" s="225"/>
      <c r="U162" s="226">
        <f t="shared" si="17"/>
        <v>0.22962962962962963</v>
      </c>
      <c r="V162" s="227"/>
      <c r="W162" s="228" t="str">
        <f t="shared" si="18"/>
        <v>0</v>
      </c>
      <c r="X162" s="509"/>
      <c r="Y162" s="229">
        <f t="shared" si="19"/>
        <v>0</v>
      </c>
    </row>
    <row r="163" spans="2:25" ht="18.75" customHeight="1">
      <c r="B163" s="503"/>
      <c r="C163" s="506"/>
      <c r="D163" s="372" t="s">
        <v>1067</v>
      </c>
      <c r="E163" s="216" t="s">
        <v>1226</v>
      </c>
      <c r="F163" s="217">
        <v>397</v>
      </c>
      <c r="G163" s="218">
        <f t="shared" si="14"/>
        <v>79.400000000000006</v>
      </c>
      <c r="H163" s="219">
        <f t="shared" si="15"/>
        <v>220.55555555555554</v>
      </c>
      <c r="I163" s="219">
        <f t="shared" si="16"/>
        <v>7.3518518518518511E-2</v>
      </c>
      <c r="J163" s="217"/>
      <c r="K163" s="220"/>
      <c r="L163" s="220"/>
      <c r="M163" s="221"/>
      <c r="N163" s="222">
        <f t="shared" si="20"/>
        <v>0</v>
      </c>
      <c r="O163" s="223"/>
      <c r="P163" s="224"/>
      <c r="Q163" s="224"/>
      <c r="R163" s="224"/>
      <c r="S163" s="224"/>
      <c r="T163" s="225"/>
      <c r="U163" s="226">
        <f t="shared" si="17"/>
        <v>0.14703703703703702</v>
      </c>
      <c r="V163" s="227"/>
      <c r="W163" s="228" t="str">
        <f t="shared" si="18"/>
        <v>0</v>
      </c>
      <c r="X163" s="509"/>
      <c r="Y163" s="229">
        <f t="shared" si="19"/>
        <v>0</v>
      </c>
    </row>
    <row r="164" spans="2:25" ht="18.75" customHeight="1">
      <c r="B164" s="503"/>
      <c r="C164" s="506"/>
      <c r="D164" s="372" t="s">
        <v>1069</v>
      </c>
      <c r="E164" s="216" t="s">
        <v>1227</v>
      </c>
      <c r="F164" s="217">
        <v>120</v>
      </c>
      <c r="G164" s="218">
        <f t="shared" si="14"/>
        <v>24</v>
      </c>
      <c r="H164" s="219">
        <f t="shared" si="15"/>
        <v>66.666666666666671</v>
      </c>
      <c r="I164" s="219">
        <f t="shared" si="16"/>
        <v>2.2222222222222223E-2</v>
      </c>
      <c r="J164" s="217"/>
      <c r="K164" s="220"/>
      <c r="L164" s="220"/>
      <c r="M164" s="221"/>
      <c r="N164" s="222">
        <f t="shared" si="20"/>
        <v>0</v>
      </c>
      <c r="O164" s="223"/>
      <c r="P164" s="224"/>
      <c r="Q164" s="224"/>
      <c r="R164" s="224"/>
      <c r="S164" s="224"/>
      <c r="T164" s="225"/>
      <c r="U164" s="226">
        <f t="shared" si="17"/>
        <v>4.4444444444444446E-2</v>
      </c>
      <c r="V164" s="227"/>
      <c r="W164" s="228" t="str">
        <f t="shared" si="18"/>
        <v>0</v>
      </c>
      <c r="X164" s="509"/>
      <c r="Y164" s="229">
        <f t="shared" si="19"/>
        <v>0</v>
      </c>
    </row>
    <row r="165" spans="2:25" ht="18.75" customHeight="1">
      <c r="B165" s="503"/>
      <c r="C165" s="506"/>
      <c r="D165" s="372" t="s">
        <v>1071</v>
      </c>
      <c r="E165" s="216" t="s">
        <v>1228</v>
      </c>
      <c r="F165" s="217">
        <v>180</v>
      </c>
      <c r="G165" s="218">
        <f t="shared" si="14"/>
        <v>36</v>
      </c>
      <c r="H165" s="219">
        <f t="shared" si="15"/>
        <v>100</v>
      </c>
      <c r="I165" s="219">
        <f t="shared" si="16"/>
        <v>3.3333333333333333E-2</v>
      </c>
      <c r="J165" s="217"/>
      <c r="K165" s="220"/>
      <c r="L165" s="220"/>
      <c r="M165" s="221"/>
      <c r="N165" s="222">
        <f t="shared" si="20"/>
        <v>0</v>
      </c>
      <c r="O165" s="223"/>
      <c r="P165" s="224"/>
      <c r="Q165" s="224"/>
      <c r="R165" s="224"/>
      <c r="S165" s="224"/>
      <c r="T165" s="225"/>
      <c r="U165" s="226">
        <f t="shared" si="17"/>
        <v>6.6666666666666666E-2</v>
      </c>
      <c r="V165" s="227"/>
      <c r="W165" s="228" t="str">
        <f t="shared" si="18"/>
        <v>0</v>
      </c>
      <c r="X165" s="509"/>
      <c r="Y165" s="229">
        <f t="shared" si="19"/>
        <v>0</v>
      </c>
    </row>
    <row r="166" spans="2:25" ht="18.75" customHeight="1">
      <c r="B166" s="503"/>
      <c r="C166" s="506"/>
      <c r="D166" s="372" t="s">
        <v>1073</v>
      </c>
      <c r="E166" s="216" t="s">
        <v>1229</v>
      </c>
      <c r="F166" s="217">
        <v>40</v>
      </c>
      <c r="G166" s="218">
        <f t="shared" si="14"/>
        <v>8</v>
      </c>
      <c r="H166" s="219">
        <f t="shared" si="15"/>
        <v>22.222222222222221</v>
      </c>
      <c r="I166" s="219">
        <f t="shared" si="16"/>
        <v>7.4074074074074068E-3</v>
      </c>
      <c r="J166" s="217"/>
      <c r="K166" s="220"/>
      <c r="L166" s="220"/>
      <c r="M166" s="221"/>
      <c r="N166" s="222">
        <f t="shared" si="20"/>
        <v>0</v>
      </c>
      <c r="O166" s="223"/>
      <c r="P166" s="224"/>
      <c r="Q166" s="224"/>
      <c r="R166" s="224"/>
      <c r="S166" s="224"/>
      <c r="T166" s="225"/>
      <c r="U166" s="226">
        <f t="shared" si="17"/>
        <v>1.4814814814814814E-2</v>
      </c>
      <c r="V166" s="227"/>
      <c r="W166" s="228" t="str">
        <f t="shared" si="18"/>
        <v>0</v>
      </c>
      <c r="X166" s="509"/>
      <c r="Y166" s="229">
        <f t="shared" si="19"/>
        <v>0</v>
      </c>
    </row>
    <row r="167" spans="2:25" ht="18.75" customHeight="1">
      <c r="B167" s="503"/>
      <c r="C167" s="506"/>
      <c r="D167" s="372" t="s">
        <v>1075</v>
      </c>
      <c r="E167" s="216" t="s">
        <v>1230</v>
      </c>
      <c r="F167" s="217">
        <v>140</v>
      </c>
      <c r="G167" s="218">
        <f t="shared" si="14"/>
        <v>28</v>
      </c>
      <c r="H167" s="219">
        <f t="shared" si="15"/>
        <v>77.777777777777771</v>
      </c>
      <c r="I167" s="219">
        <f t="shared" si="16"/>
        <v>2.5925925925925925E-2</v>
      </c>
      <c r="J167" s="217"/>
      <c r="K167" s="220"/>
      <c r="L167" s="220"/>
      <c r="M167" s="221"/>
      <c r="N167" s="222">
        <f t="shared" si="20"/>
        <v>0</v>
      </c>
      <c r="O167" s="223"/>
      <c r="P167" s="224"/>
      <c r="Q167" s="224"/>
      <c r="R167" s="224"/>
      <c r="S167" s="224"/>
      <c r="T167" s="225"/>
      <c r="U167" s="226">
        <f t="shared" si="17"/>
        <v>5.185185185185185E-2</v>
      </c>
      <c r="V167" s="227"/>
      <c r="W167" s="228" t="str">
        <f t="shared" si="18"/>
        <v>0</v>
      </c>
      <c r="X167" s="509"/>
      <c r="Y167" s="229">
        <f t="shared" si="19"/>
        <v>0</v>
      </c>
    </row>
    <row r="168" spans="2:25" ht="18.75" customHeight="1">
      <c r="B168" s="503"/>
      <c r="C168" s="506"/>
      <c r="D168" s="372" t="s">
        <v>1077</v>
      </c>
      <c r="E168" s="216" t="s">
        <v>1231</v>
      </c>
      <c r="F168" s="217">
        <v>40</v>
      </c>
      <c r="G168" s="218">
        <f t="shared" si="14"/>
        <v>8</v>
      </c>
      <c r="H168" s="219">
        <f t="shared" si="15"/>
        <v>22.222222222222221</v>
      </c>
      <c r="I168" s="219">
        <f t="shared" si="16"/>
        <v>7.4074074074074068E-3</v>
      </c>
      <c r="J168" s="217"/>
      <c r="K168" s="220"/>
      <c r="L168" s="220"/>
      <c r="M168" s="221"/>
      <c r="N168" s="222">
        <f t="shared" si="20"/>
        <v>0</v>
      </c>
      <c r="O168" s="223"/>
      <c r="P168" s="224"/>
      <c r="Q168" s="224"/>
      <c r="R168" s="224"/>
      <c r="S168" s="224"/>
      <c r="T168" s="225"/>
      <c r="U168" s="226">
        <f t="shared" si="17"/>
        <v>1.4814814814814814E-2</v>
      </c>
      <c r="V168" s="227"/>
      <c r="W168" s="228" t="str">
        <f t="shared" si="18"/>
        <v>0</v>
      </c>
      <c r="X168" s="509"/>
      <c r="Y168" s="229">
        <f t="shared" si="19"/>
        <v>0</v>
      </c>
    </row>
    <row r="169" spans="2:25" ht="18.75" customHeight="1">
      <c r="B169" s="503"/>
      <c r="C169" s="506"/>
      <c r="D169" s="372" t="s">
        <v>1079</v>
      </c>
      <c r="E169" s="216" t="s">
        <v>1232</v>
      </c>
      <c r="F169" s="217">
        <v>120</v>
      </c>
      <c r="G169" s="218">
        <f t="shared" si="14"/>
        <v>24</v>
      </c>
      <c r="H169" s="219">
        <f t="shared" si="15"/>
        <v>66.666666666666671</v>
      </c>
      <c r="I169" s="219">
        <f t="shared" si="16"/>
        <v>2.2222222222222223E-2</v>
      </c>
      <c r="J169" s="217"/>
      <c r="K169" s="220"/>
      <c r="L169" s="220"/>
      <c r="M169" s="221"/>
      <c r="N169" s="222">
        <f t="shared" si="20"/>
        <v>0</v>
      </c>
      <c r="O169" s="223"/>
      <c r="P169" s="224"/>
      <c r="Q169" s="224"/>
      <c r="R169" s="224"/>
      <c r="S169" s="224"/>
      <c r="T169" s="225"/>
      <c r="U169" s="226">
        <f t="shared" si="17"/>
        <v>4.4444444444444446E-2</v>
      </c>
      <c r="V169" s="227"/>
      <c r="W169" s="228" t="str">
        <f t="shared" si="18"/>
        <v>0</v>
      </c>
      <c r="X169" s="509"/>
      <c r="Y169" s="229">
        <f t="shared" si="19"/>
        <v>0</v>
      </c>
    </row>
    <row r="170" spans="2:25" ht="18.75" customHeight="1">
      <c r="B170" s="503"/>
      <c r="C170" s="506"/>
      <c r="D170" s="372" t="s">
        <v>1081</v>
      </c>
      <c r="E170" s="216" t="s">
        <v>1233</v>
      </c>
      <c r="F170" s="217">
        <v>82</v>
      </c>
      <c r="G170" s="218">
        <f t="shared" si="14"/>
        <v>16.399999999999999</v>
      </c>
      <c r="H170" s="219">
        <f t="shared" si="15"/>
        <v>45.555555555555557</v>
      </c>
      <c r="I170" s="219">
        <f t="shared" si="16"/>
        <v>1.5185185185185185E-2</v>
      </c>
      <c r="J170" s="217"/>
      <c r="K170" s="220"/>
      <c r="L170" s="220"/>
      <c r="M170" s="221"/>
      <c r="N170" s="222">
        <f t="shared" si="20"/>
        <v>0</v>
      </c>
      <c r="O170" s="223"/>
      <c r="P170" s="224"/>
      <c r="Q170" s="224"/>
      <c r="R170" s="224"/>
      <c r="S170" s="224"/>
      <c r="T170" s="225"/>
      <c r="U170" s="226">
        <f t="shared" si="17"/>
        <v>3.037037037037037E-2</v>
      </c>
      <c r="V170" s="227"/>
      <c r="W170" s="228" t="str">
        <f t="shared" si="18"/>
        <v>0</v>
      </c>
      <c r="X170" s="509"/>
      <c r="Y170" s="229">
        <f t="shared" si="19"/>
        <v>0</v>
      </c>
    </row>
    <row r="171" spans="2:25" ht="18.75" customHeight="1">
      <c r="B171" s="503"/>
      <c r="C171" s="506"/>
      <c r="D171" s="372" t="s">
        <v>126</v>
      </c>
      <c r="E171" s="216" t="s">
        <v>1234</v>
      </c>
      <c r="F171" s="217">
        <v>65</v>
      </c>
      <c r="G171" s="218">
        <f t="shared" si="14"/>
        <v>13</v>
      </c>
      <c r="H171" s="219">
        <f t="shared" si="15"/>
        <v>36.111111111111107</v>
      </c>
      <c r="I171" s="219">
        <f t="shared" si="16"/>
        <v>1.2037037037037035E-2</v>
      </c>
      <c r="J171" s="217"/>
      <c r="K171" s="220"/>
      <c r="L171" s="220"/>
      <c r="M171" s="221"/>
      <c r="N171" s="222">
        <f t="shared" si="20"/>
        <v>0</v>
      </c>
      <c r="O171" s="223"/>
      <c r="P171" s="224"/>
      <c r="Q171" s="224"/>
      <c r="R171" s="224"/>
      <c r="S171" s="224"/>
      <c r="T171" s="225"/>
      <c r="U171" s="226">
        <f t="shared" si="17"/>
        <v>2.4074074074074071E-2</v>
      </c>
      <c r="V171" s="227"/>
      <c r="W171" s="228" t="str">
        <f t="shared" si="18"/>
        <v>0</v>
      </c>
      <c r="X171" s="509"/>
      <c r="Y171" s="229">
        <f t="shared" si="19"/>
        <v>0</v>
      </c>
    </row>
    <row r="172" spans="2:25" ht="18.75" customHeight="1">
      <c r="B172" s="503"/>
      <c r="C172" s="506"/>
      <c r="D172" s="372" t="s">
        <v>127</v>
      </c>
      <c r="E172" s="216" t="s">
        <v>1235</v>
      </c>
      <c r="F172" s="217">
        <v>320</v>
      </c>
      <c r="G172" s="218">
        <f t="shared" si="14"/>
        <v>64</v>
      </c>
      <c r="H172" s="219">
        <f t="shared" si="15"/>
        <v>177.77777777777777</v>
      </c>
      <c r="I172" s="219">
        <f t="shared" si="16"/>
        <v>5.9259259259259255E-2</v>
      </c>
      <c r="J172" s="217"/>
      <c r="K172" s="220"/>
      <c r="L172" s="220"/>
      <c r="M172" s="221"/>
      <c r="N172" s="222">
        <f t="shared" si="20"/>
        <v>0</v>
      </c>
      <c r="O172" s="223"/>
      <c r="P172" s="224"/>
      <c r="Q172" s="224"/>
      <c r="R172" s="224"/>
      <c r="S172" s="224"/>
      <c r="T172" s="225"/>
      <c r="U172" s="226">
        <f t="shared" si="17"/>
        <v>0.11851851851851851</v>
      </c>
      <c r="V172" s="227"/>
      <c r="W172" s="228" t="str">
        <f t="shared" si="18"/>
        <v>0</v>
      </c>
      <c r="X172" s="509"/>
      <c r="Y172" s="229">
        <f t="shared" si="19"/>
        <v>0</v>
      </c>
    </row>
    <row r="173" spans="2:25" ht="18.75" customHeight="1">
      <c r="B173" s="503"/>
      <c r="C173" s="506"/>
      <c r="D173" s="372" t="s">
        <v>128</v>
      </c>
      <c r="E173" s="216" t="s">
        <v>1236</v>
      </c>
      <c r="F173" s="217">
        <v>120</v>
      </c>
      <c r="G173" s="218">
        <f t="shared" si="14"/>
        <v>24</v>
      </c>
      <c r="H173" s="219">
        <f t="shared" si="15"/>
        <v>66.666666666666671</v>
      </c>
      <c r="I173" s="219">
        <f t="shared" si="16"/>
        <v>2.2222222222222223E-2</v>
      </c>
      <c r="J173" s="217"/>
      <c r="K173" s="220"/>
      <c r="L173" s="220"/>
      <c r="M173" s="221"/>
      <c r="N173" s="222">
        <f t="shared" si="20"/>
        <v>0</v>
      </c>
      <c r="O173" s="223"/>
      <c r="P173" s="224"/>
      <c r="Q173" s="224"/>
      <c r="R173" s="224"/>
      <c r="S173" s="224"/>
      <c r="T173" s="225"/>
      <c r="U173" s="226">
        <f t="shared" si="17"/>
        <v>4.4444444444444446E-2</v>
      </c>
      <c r="V173" s="227"/>
      <c r="W173" s="228" t="str">
        <f t="shared" si="18"/>
        <v>0</v>
      </c>
      <c r="X173" s="509"/>
      <c r="Y173" s="229">
        <f t="shared" si="19"/>
        <v>0</v>
      </c>
    </row>
    <row r="174" spans="2:25" ht="18.75" customHeight="1">
      <c r="B174" s="503"/>
      <c r="C174" s="506"/>
      <c r="D174" s="372" t="s">
        <v>129</v>
      </c>
      <c r="E174" s="216" t="s">
        <v>1237</v>
      </c>
      <c r="F174" s="217">
        <v>345</v>
      </c>
      <c r="G174" s="218">
        <f t="shared" si="14"/>
        <v>69</v>
      </c>
      <c r="H174" s="219">
        <f t="shared" si="15"/>
        <v>191.66666666666666</v>
      </c>
      <c r="I174" s="219">
        <f t="shared" si="16"/>
        <v>6.3888888888888884E-2</v>
      </c>
      <c r="J174" s="217"/>
      <c r="K174" s="220"/>
      <c r="L174" s="220"/>
      <c r="M174" s="221"/>
      <c r="N174" s="222">
        <f t="shared" si="20"/>
        <v>0</v>
      </c>
      <c r="O174" s="223"/>
      <c r="P174" s="224"/>
      <c r="Q174" s="224"/>
      <c r="R174" s="224"/>
      <c r="S174" s="224"/>
      <c r="T174" s="225"/>
      <c r="U174" s="226">
        <f t="shared" si="17"/>
        <v>0.12777777777777777</v>
      </c>
      <c r="V174" s="227"/>
      <c r="W174" s="228" t="str">
        <f t="shared" si="18"/>
        <v>0</v>
      </c>
      <c r="X174" s="509"/>
      <c r="Y174" s="229">
        <f t="shared" si="19"/>
        <v>0</v>
      </c>
    </row>
    <row r="175" spans="2:25" ht="18.75" customHeight="1">
      <c r="B175" s="503"/>
      <c r="C175" s="506"/>
      <c r="D175" s="372" t="s">
        <v>130</v>
      </c>
      <c r="E175" s="216" t="s">
        <v>1238</v>
      </c>
      <c r="F175" s="217">
        <v>120</v>
      </c>
      <c r="G175" s="218">
        <f t="shared" si="14"/>
        <v>24</v>
      </c>
      <c r="H175" s="219">
        <f t="shared" si="15"/>
        <v>66.666666666666671</v>
      </c>
      <c r="I175" s="219">
        <f t="shared" si="16"/>
        <v>2.2222222222222223E-2</v>
      </c>
      <c r="J175" s="217"/>
      <c r="K175" s="220"/>
      <c r="L175" s="220"/>
      <c r="M175" s="221"/>
      <c r="N175" s="222">
        <f t="shared" si="20"/>
        <v>0</v>
      </c>
      <c r="O175" s="223"/>
      <c r="P175" s="224"/>
      <c r="Q175" s="224"/>
      <c r="R175" s="224"/>
      <c r="S175" s="224"/>
      <c r="T175" s="225"/>
      <c r="U175" s="226">
        <f t="shared" si="17"/>
        <v>4.4444444444444446E-2</v>
      </c>
      <c r="V175" s="227"/>
      <c r="W175" s="228" t="str">
        <f t="shared" si="18"/>
        <v>0</v>
      </c>
      <c r="X175" s="509"/>
      <c r="Y175" s="229">
        <f t="shared" si="19"/>
        <v>0</v>
      </c>
    </row>
    <row r="176" spans="2:25" ht="18.75" customHeight="1">
      <c r="B176" s="503"/>
      <c r="C176" s="506"/>
      <c r="D176" s="372" t="s">
        <v>131</v>
      </c>
      <c r="E176" s="216" t="s">
        <v>1239</v>
      </c>
      <c r="F176" s="217">
        <v>230</v>
      </c>
      <c r="G176" s="218">
        <f t="shared" si="14"/>
        <v>46</v>
      </c>
      <c r="H176" s="219">
        <f t="shared" si="15"/>
        <v>127.77777777777777</v>
      </c>
      <c r="I176" s="219">
        <f t="shared" si="16"/>
        <v>4.2592592592592592E-2</v>
      </c>
      <c r="J176" s="217"/>
      <c r="K176" s="220"/>
      <c r="L176" s="220"/>
      <c r="M176" s="221"/>
      <c r="N176" s="222">
        <f t="shared" si="20"/>
        <v>0</v>
      </c>
      <c r="O176" s="223"/>
      <c r="P176" s="224"/>
      <c r="Q176" s="224"/>
      <c r="R176" s="224"/>
      <c r="S176" s="224"/>
      <c r="T176" s="225"/>
      <c r="U176" s="226">
        <f t="shared" si="17"/>
        <v>8.5185185185185183E-2</v>
      </c>
      <c r="V176" s="227"/>
      <c r="W176" s="228" t="str">
        <f t="shared" si="18"/>
        <v>0</v>
      </c>
      <c r="X176" s="509"/>
      <c r="Y176" s="229">
        <f t="shared" si="19"/>
        <v>0</v>
      </c>
    </row>
    <row r="177" spans="2:25" ht="18.75" customHeight="1">
      <c r="B177" s="503"/>
      <c r="C177" s="506"/>
      <c r="D177" s="372" t="s">
        <v>132</v>
      </c>
      <c r="E177" s="216" t="s">
        <v>1178</v>
      </c>
      <c r="F177" s="217">
        <v>250</v>
      </c>
      <c r="G177" s="218">
        <f t="shared" si="14"/>
        <v>50</v>
      </c>
      <c r="H177" s="219">
        <f t="shared" si="15"/>
        <v>138.88888888888889</v>
      </c>
      <c r="I177" s="219">
        <f t="shared" si="16"/>
        <v>4.6296296296296294E-2</v>
      </c>
      <c r="J177" s="217"/>
      <c r="K177" s="220"/>
      <c r="L177" s="220"/>
      <c r="M177" s="221"/>
      <c r="N177" s="222">
        <f t="shared" si="20"/>
        <v>0</v>
      </c>
      <c r="O177" s="223"/>
      <c r="P177" s="224"/>
      <c r="Q177" s="224"/>
      <c r="R177" s="224"/>
      <c r="S177" s="224"/>
      <c r="T177" s="225"/>
      <c r="U177" s="226">
        <f t="shared" si="17"/>
        <v>9.2592592592592587E-2</v>
      </c>
      <c r="V177" s="227"/>
      <c r="W177" s="228" t="str">
        <f t="shared" si="18"/>
        <v>0</v>
      </c>
      <c r="X177" s="509"/>
      <c r="Y177" s="229">
        <f t="shared" si="19"/>
        <v>0</v>
      </c>
    </row>
    <row r="178" spans="2:25" ht="18.75" customHeight="1">
      <c r="B178" s="503"/>
      <c r="C178" s="506"/>
      <c r="D178" s="372" t="s">
        <v>133</v>
      </c>
      <c r="E178" s="216" t="s">
        <v>1240</v>
      </c>
      <c r="F178" s="217">
        <v>105</v>
      </c>
      <c r="G178" s="218">
        <f t="shared" si="14"/>
        <v>21</v>
      </c>
      <c r="H178" s="219">
        <f t="shared" si="15"/>
        <v>58.333333333333329</v>
      </c>
      <c r="I178" s="219">
        <f t="shared" si="16"/>
        <v>1.9444444444444441E-2</v>
      </c>
      <c r="J178" s="217"/>
      <c r="K178" s="220"/>
      <c r="L178" s="220"/>
      <c r="M178" s="221"/>
      <c r="N178" s="222">
        <f t="shared" si="20"/>
        <v>0</v>
      </c>
      <c r="O178" s="223"/>
      <c r="P178" s="224"/>
      <c r="Q178" s="224"/>
      <c r="R178" s="224"/>
      <c r="S178" s="224"/>
      <c r="T178" s="225"/>
      <c r="U178" s="226">
        <f t="shared" si="17"/>
        <v>3.8888888888888883E-2</v>
      </c>
      <c r="V178" s="227"/>
      <c r="W178" s="228" t="str">
        <f t="shared" si="18"/>
        <v>0</v>
      </c>
      <c r="X178" s="509"/>
      <c r="Y178" s="229">
        <f t="shared" si="19"/>
        <v>0</v>
      </c>
    </row>
    <row r="179" spans="2:25" ht="18.75" customHeight="1">
      <c r="B179" s="503"/>
      <c r="C179" s="506"/>
      <c r="D179" s="372" t="s">
        <v>134</v>
      </c>
      <c r="E179" s="216" t="s">
        <v>1241</v>
      </c>
      <c r="F179" s="217">
        <v>160</v>
      </c>
      <c r="G179" s="218">
        <f t="shared" si="14"/>
        <v>32</v>
      </c>
      <c r="H179" s="219">
        <f t="shared" si="15"/>
        <v>88.888888888888886</v>
      </c>
      <c r="I179" s="219">
        <f t="shared" si="16"/>
        <v>2.9629629629629627E-2</v>
      </c>
      <c r="J179" s="217"/>
      <c r="K179" s="220"/>
      <c r="L179" s="220"/>
      <c r="M179" s="221"/>
      <c r="N179" s="222">
        <f t="shared" si="20"/>
        <v>0</v>
      </c>
      <c r="O179" s="223"/>
      <c r="P179" s="224"/>
      <c r="Q179" s="224"/>
      <c r="R179" s="224"/>
      <c r="S179" s="224"/>
      <c r="T179" s="225"/>
      <c r="U179" s="226">
        <f t="shared" si="17"/>
        <v>5.9259259259259255E-2</v>
      </c>
      <c r="V179" s="227"/>
      <c r="W179" s="228" t="str">
        <f t="shared" si="18"/>
        <v>0</v>
      </c>
      <c r="X179" s="509"/>
      <c r="Y179" s="229">
        <f t="shared" si="19"/>
        <v>0</v>
      </c>
    </row>
    <row r="180" spans="2:25" ht="18.75" customHeight="1">
      <c r="B180" s="503"/>
      <c r="C180" s="506"/>
      <c r="D180" s="372" t="s">
        <v>135</v>
      </c>
      <c r="E180" s="216" t="s">
        <v>1242</v>
      </c>
      <c r="F180" s="217">
        <v>420</v>
      </c>
      <c r="G180" s="218">
        <f t="shared" si="14"/>
        <v>84</v>
      </c>
      <c r="H180" s="219">
        <f t="shared" si="15"/>
        <v>233.33333333333331</v>
      </c>
      <c r="I180" s="219">
        <f t="shared" si="16"/>
        <v>7.7777777777777765E-2</v>
      </c>
      <c r="J180" s="217"/>
      <c r="K180" s="220"/>
      <c r="L180" s="220"/>
      <c r="M180" s="221"/>
      <c r="N180" s="222">
        <f t="shared" si="20"/>
        <v>0</v>
      </c>
      <c r="O180" s="223"/>
      <c r="P180" s="224"/>
      <c r="Q180" s="224"/>
      <c r="R180" s="224"/>
      <c r="S180" s="224"/>
      <c r="T180" s="225"/>
      <c r="U180" s="226">
        <f t="shared" si="17"/>
        <v>0.15555555555555553</v>
      </c>
      <c r="V180" s="227"/>
      <c r="W180" s="228" t="str">
        <f t="shared" si="18"/>
        <v>0</v>
      </c>
      <c r="X180" s="509"/>
      <c r="Y180" s="229">
        <f t="shared" si="19"/>
        <v>0</v>
      </c>
    </row>
    <row r="181" spans="2:25" ht="18.75" customHeight="1">
      <c r="B181" s="503"/>
      <c r="C181" s="506"/>
      <c r="D181" s="372" t="s">
        <v>136</v>
      </c>
      <c r="E181" s="216" t="s">
        <v>1243</v>
      </c>
      <c r="F181" s="217">
        <v>120</v>
      </c>
      <c r="G181" s="218">
        <f t="shared" si="14"/>
        <v>24</v>
      </c>
      <c r="H181" s="219">
        <f t="shared" si="15"/>
        <v>66.666666666666671</v>
      </c>
      <c r="I181" s="219">
        <f t="shared" si="16"/>
        <v>2.2222222222222223E-2</v>
      </c>
      <c r="J181" s="217"/>
      <c r="K181" s="220"/>
      <c r="L181" s="220"/>
      <c r="M181" s="221"/>
      <c r="N181" s="222">
        <f t="shared" si="20"/>
        <v>0</v>
      </c>
      <c r="O181" s="223"/>
      <c r="P181" s="224"/>
      <c r="Q181" s="224"/>
      <c r="R181" s="224"/>
      <c r="S181" s="224"/>
      <c r="T181" s="225"/>
      <c r="U181" s="226">
        <f t="shared" si="17"/>
        <v>4.4444444444444446E-2</v>
      </c>
      <c r="V181" s="227"/>
      <c r="W181" s="228" t="str">
        <f t="shared" si="18"/>
        <v>0</v>
      </c>
      <c r="X181" s="509"/>
      <c r="Y181" s="229">
        <f t="shared" si="19"/>
        <v>0</v>
      </c>
    </row>
    <row r="182" spans="2:25" ht="18.75" customHeight="1">
      <c r="B182" s="503"/>
      <c r="C182" s="506"/>
      <c r="D182" s="372" t="s">
        <v>137</v>
      </c>
      <c r="E182" s="216" t="s">
        <v>1244</v>
      </c>
      <c r="F182" s="217">
        <v>80</v>
      </c>
      <c r="G182" s="218">
        <f t="shared" si="14"/>
        <v>16</v>
      </c>
      <c r="H182" s="219">
        <f t="shared" si="15"/>
        <v>44.444444444444443</v>
      </c>
      <c r="I182" s="219">
        <f t="shared" si="16"/>
        <v>1.4814814814814814E-2</v>
      </c>
      <c r="J182" s="217"/>
      <c r="K182" s="220"/>
      <c r="L182" s="220"/>
      <c r="M182" s="221"/>
      <c r="N182" s="222">
        <f t="shared" si="20"/>
        <v>0</v>
      </c>
      <c r="O182" s="223"/>
      <c r="P182" s="224"/>
      <c r="Q182" s="224"/>
      <c r="R182" s="224"/>
      <c r="S182" s="224"/>
      <c r="T182" s="225"/>
      <c r="U182" s="226">
        <f t="shared" si="17"/>
        <v>2.9629629629629627E-2</v>
      </c>
      <c r="V182" s="227"/>
      <c r="W182" s="228" t="str">
        <f t="shared" si="18"/>
        <v>0</v>
      </c>
      <c r="X182" s="509"/>
      <c r="Y182" s="229">
        <f t="shared" si="19"/>
        <v>0</v>
      </c>
    </row>
    <row r="183" spans="2:25" ht="18.75" customHeight="1">
      <c r="B183" s="503"/>
      <c r="C183" s="506"/>
      <c r="D183" s="372" t="s">
        <v>138</v>
      </c>
      <c r="E183" s="216" t="s">
        <v>1245</v>
      </c>
      <c r="F183" s="217">
        <v>385</v>
      </c>
      <c r="G183" s="218">
        <f t="shared" si="14"/>
        <v>77</v>
      </c>
      <c r="H183" s="219">
        <f t="shared" si="15"/>
        <v>213.88888888888889</v>
      </c>
      <c r="I183" s="219">
        <f t="shared" si="16"/>
        <v>7.1296296296296302E-2</v>
      </c>
      <c r="J183" s="217"/>
      <c r="K183" s="220"/>
      <c r="L183" s="220"/>
      <c r="M183" s="221"/>
      <c r="N183" s="222">
        <f t="shared" si="20"/>
        <v>0</v>
      </c>
      <c r="O183" s="223"/>
      <c r="P183" s="224"/>
      <c r="Q183" s="224"/>
      <c r="R183" s="224"/>
      <c r="S183" s="224"/>
      <c r="T183" s="225"/>
      <c r="U183" s="226">
        <f t="shared" si="17"/>
        <v>0.1425925925925926</v>
      </c>
      <c r="V183" s="227"/>
      <c r="W183" s="228" t="str">
        <f t="shared" si="18"/>
        <v>0</v>
      </c>
      <c r="X183" s="509"/>
      <c r="Y183" s="229">
        <f t="shared" si="19"/>
        <v>0</v>
      </c>
    </row>
    <row r="184" spans="2:25" ht="18.75" customHeight="1">
      <c r="B184" s="503"/>
      <c r="C184" s="506"/>
      <c r="D184" s="372" t="s">
        <v>139</v>
      </c>
      <c r="E184" s="216" t="s">
        <v>1246</v>
      </c>
      <c r="F184" s="217">
        <v>120</v>
      </c>
      <c r="G184" s="218">
        <f t="shared" si="14"/>
        <v>24</v>
      </c>
      <c r="H184" s="219">
        <f t="shared" si="15"/>
        <v>66.666666666666671</v>
      </c>
      <c r="I184" s="219">
        <f t="shared" si="16"/>
        <v>2.2222222222222223E-2</v>
      </c>
      <c r="J184" s="217"/>
      <c r="K184" s="220"/>
      <c r="L184" s="220"/>
      <c r="M184" s="221"/>
      <c r="N184" s="222">
        <f t="shared" si="20"/>
        <v>0</v>
      </c>
      <c r="O184" s="223"/>
      <c r="P184" s="224"/>
      <c r="Q184" s="224"/>
      <c r="R184" s="224"/>
      <c r="S184" s="224"/>
      <c r="T184" s="225"/>
      <c r="U184" s="226">
        <f t="shared" si="17"/>
        <v>4.4444444444444446E-2</v>
      </c>
      <c r="V184" s="227"/>
      <c r="W184" s="228" t="str">
        <f t="shared" si="18"/>
        <v>0</v>
      </c>
      <c r="X184" s="509"/>
      <c r="Y184" s="229">
        <f t="shared" si="19"/>
        <v>0</v>
      </c>
    </row>
    <row r="185" spans="2:25" ht="18.75" customHeight="1">
      <c r="B185" s="503"/>
      <c r="C185" s="506"/>
      <c r="D185" s="216"/>
      <c r="E185" s="216"/>
      <c r="F185" s="217"/>
      <c r="G185" s="218">
        <f t="shared" si="14"/>
        <v>0</v>
      </c>
      <c r="H185" s="219">
        <f t="shared" si="15"/>
        <v>0</v>
      </c>
      <c r="I185" s="219">
        <f t="shared" si="16"/>
        <v>0</v>
      </c>
      <c r="J185" s="217"/>
      <c r="K185" s="220"/>
      <c r="L185" s="220"/>
      <c r="M185" s="221"/>
      <c r="N185" s="222">
        <f t="shared" si="20"/>
        <v>0</v>
      </c>
      <c r="O185" s="223"/>
      <c r="P185" s="224"/>
      <c r="Q185" s="224"/>
      <c r="R185" s="224"/>
      <c r="S185" s="224"/>
      <c r="T185" s="225"/>
      <c r="U185" s="226">
        <f t="shared" si="17"/>
        <v>0</v>
      </c>
      <c r="V185" s="227"/>
      <c r="W185" s="228" t="str">
        <f t="shared" si="18"/>
        <v>0</v>
      </c>
      <c r="X185" s="509"/>
      <c r="Y185" s="229">
        <f t="shared" si="19"/>
        <v>0</v>
      </c>
    </row>
    <row r="186" spans="2:25" ht="18.75" customHeight="1">
      <c r="B186" s="504"/>
      <c r="C186" s="507"/>
      <c r="D186" s="216"/>
      <c r="E186" s="216"/>
      <c r="F186" s="217"/>
      <c r="G186" s="218">
        <f>F186/$G$15</f>
        <v>0</v>
      </c>
      <c r="H186" s="219">
        <f>F186/$H$15</f>
        <v>0</v>
      </c>
      <c r="I186" s="219">
        <f>H186/$I$15</f>
        <v>0</v>
      </c>
      <c r="J186" s="217"/>
      <c r="K186" s="220"/>
      <c r="L186" s="220"/>
      <c r="M186" s="232"/>
      <c r="N186" s="222">
        <f>M186/$N$15</f>
        <v>0</v>
      </c>
      <c r="O186" s="231"/>
      <c r="P186" s="231"/>
      <c r="Q186" s="231"/>
      <c r="R186" s="231"/>
      <c r="S186" s="231"/>
      <c r="T186" s="225"/>
      <c r="U186" s="226">
        <f>H186/$U$15</f>
        <v>0</v>
      </c>
      <c r="V186" s="227"/>
      <c r="W186" s="228" t="str">
        <f>IF(V186&lt;1,"0",IF(V186&lt;5,"2",IF(V186&gt;=5,"6")))</f>
        <v>0</v>
      </c>
      <c r="X186" s="510"/>
      <c r="Y186" s="229">
        <f t="shared" si="19"/>
        <v>0</v>
      </c>
    </row>
    <row r="187" spans="2:25">
      <c r="B187" s="233"/>
      <c r="C187" s="234" t="s">
        <v>111</v>
      </c>
      <c r="D187" s="235"/>
      <c r="E187" s="236">
        <f>COUNTA(E63:E186)</f>
        <v>117</v>
      </c>
      <c r="F187" s="236">
        <f>SUM(F63:F186)</f>
        <v>32742</v>
      </c>
      <c r="G187" s="236">
        <f>SUM(G63:G186)</f>
        <v>6548.4</v>
      </c>
      <c r="H187" s="236">
        <f>SUM(H63:H186)</f>
        <v>18190.000000000007</v>
      </c>
      <c r="I187" s="236">
        <f>MROUND(SUM(I63:I186),1)</f>
        <v>6</v>
      </c>
      <c r="J187" s="236">
        <v>5</v>
      </c>
      <c r="K187" s="236">
        <v>6</v>
      </c>
      <c r="L187" s="236">
        <f>COUNTA(L63:L186)</f>
        <v>0</v>
      </c>
      <c r="M187" s="236">
        <f>SUM(M63:M186)</f>
        <v>18189.999999999996</v>
      </c>
      <c r="N187" s="236">
        <f>SUM(N63:N186)</f>
        <v>363.8</v>
      </c>
      <c r="O187" s="237"/>
      <c r="P187" s="238">
        <f>COUNTIF(P63:P186, "YES")</f>
        <v>0</v>
      </c>
      <c r="Q187" s="237"/>
      <c r="R187" s="237"/>
      <c r="S187" s="237"/>
      <c r="T187" s="237"/>
      <c r="U187" s="236">
        <f>SUM(U63:U186)</f>
        <v>12.126666666666667</v>
      </c>
      <c r="V187" s="236">
        <f>SUM(V63:V186)</f>
        <v>12.126666666666667</v>
      </c>
      <c r="W187" s="236">
        <f t="array" ref="W187">SUM(ABS(W63:W186))</f>
        <v>12</v>
      </c>
      <c r="X187" s="238" t="str">
        <f>IF(X63&lt;0.2, "0", IF(X63&lt;=2, "2", IF(X63&gt;2, ROUND(X63,0))))</f>
        <v>2</v>
      </c>
      <c r="Y187" s="236">
        <f>SUM(Y63:Y186)</f>
        <v>6</v>
      </c>
    </row>
    <row r="188" spans="2:25" ht="18.75" customHeight="1">
      <c r="B188" s="514">
        <v>3</v>
      </c>
      <c r="C188" s="505" t="s">
        <v>1247</v>
      </c>
      <c r="D188" s="372" t="s">
        <v>1060</v>
      </c>
      <c r="E188" s="216" t="s">
        <v>1248</v>
      </c>
      <c r="F188" s="217">
        <v>1009</v>
      </c>
      <c r="G188" s="218">
        <f t="shared" ref="G188:G251" si="21">F188/$G$15</f>
        <v>201.8</v>
      </c>
      <c r="H188" s="219">
        <f t="shared" ref="H188:H251" si="22">F188/$H$15</f>
        <v>560.55555555555554</v>
      </c>
      <c r="I188" s="219">
        <f t="shared" ref="I188:I251" si="23">H188/$I$15</f>
        <v>0.18685185185185185</v>
      </c>
      <c r="J188" s="217" t="s">
        <v>1249</v>
      </c>
      <c r="K188" s="220" t="s">
        <v>1249</v>
      </c>
      <c r="L188" s="220"/>
      <c r="M188" s="221">
        <f>SUM(H188:H205)</f>
        <v>2887.7777777777774</v>
      </c>
      <c r="N188" s="222">
        <f t="shared" ref="N188:N298" si="24">M188/$N$15</f>
        <v>57.755555555555546</v>
      </c>
      <c r="O188" s="223" t="s">
        <v>1250</v>
      </c>
      <c r="P188" s="224" t="s">
        <v>12</v>
      </c>
      <c r="Q188" s="224"/>
      <c r="R188" s="224" t="s">
        <v>1064</v>
      </c>
      <c r="S188" s="224"/>
      <c r="T188" s="225"/>
      <c r="U188" s="226">
        <f t="shared" ref="U188:U251" si="25">H188/$U$15</f>
        <v>0.3737037037037037</v>
      </c>
      <c r="V188" s="227">
        <f>SUM(U188:U205)</f>
        <v>1.9251851851851853</v>
      </c>
      <c r="W188" s="228" t="str">
        <f t="shared" ref="W188:W251" si="26">IF(V188&lt;1,"0",IF(V188&lt;5,"2",IF(V188&gt;=5,"6")))</f>
        <v>2</v>
      </c>
      <c r="X188" s="508">
        <f>K300/$X$15</f>
        <v>2</v>
      </c>
      <c r="Y188" s="229">
        <f t="shared" ref="Y188:Y251" si="27">W188/2</f>
        <v>1</v>
      </c>
    </row>
    <row r="189" spans="2:25" ht="18.75" customHeight="1">
      <c r="B189" s="515"/>
      <c r="C189" s="506"/>
      <c r="D189" s="372" t="s">
        <v>1065</v>
      </c>
      <c r="E189" s="216" t="s">
        <v>1251</v>
      </c>
      <c r="F189" s="217">
        <v>120</v>
      </c>
      <c r="G189" s="218">
        <f t="shared" si="21"/>
        <v>24</v>
      </c>
      <c r="H189" s="219">
        <f t="shared" si="22"/>
        <v>66.666666666666671</v>
      </c>
      <c r="I189" s="219">
        <f t="shared" si="23"/>
        <v>2.2222222222222223E-2</v>
      </c>
      <c r="J189" s="217"/>
      <c r="K189" s="220"/>
      <c r="L189" s="220"/>
      <c r="M189" s="221"/>
      <c r="N189" s="222">
        <f t="shared" si="24"/>
        <v>0</v>
      </c>
      <c r="O189" s="223"/>
      <c r="P189" s="224"/>
      <c r="Q189" s="224"/>
      <c r="R189" s="224"/>
      <c r="S189" s="224"/>
      <c r="T189" s="225"/>
      <c r="U189" s="226">
        <f t="shared" si="25"/>
        <v>4.4444444444444446E-2</v>
      </c>
      <c r="V189" s="227"/>
      <c r="W189" s="228" t="str">
        <f t="shared" si="26"/>
        <v>0</v>
      </c>
      <c r="X189" s="509"/>
      <c r="Y189" s="229">
        <f t="shared" si="27"/>
        <v>0</v>
      </c>
    </row>
    <row r="190" spans="2:25" ht="18.75" customHeight="1">
      <c r="B190" s="515"/>
      <c r="C190" s="506"/>
      <c r="D190" s="372" t="s">
        <v>1067</v>
      </c>
      <c r="E190" s="216" t="s">
        <v>1252</v>
      </c>
      <c r="F190" s="217">
        <v>80</v>
      </c>
      <c r="G190" s="218">
        <f t="shared" si="21"/>
        <v>16</v>
      </c>
      <c r="H190" s="219">
        <f t="shared" si="22"/>
        <v>44.444444444444443</v>
      </c>
      <c r="I190" s="219">
        <f t="shared" si="23"/>
        <v>1.4814814814814814E-2</v>
      </c>
      <c r="J190" s="217"/>
      <c r="K190" s="220"/>
      <c r="L190" s="220"/>
      <c r="M190" s="221"/>
      <c r="N190" s="222">
        <f t="shared" si="24"/>
        <v>0</v>
      </c>
      <c r="O190" s="223"/>
      <c r="P190" s="224"/>
      <c r="Q190" s="224"/>
      <c r="R190" s="224"/>
      <c r="S190" s="224"/>
      <c r="T190" s="225"/>
      <c r="U190" s="226">
        <f t="shared" si="25"/>
        <v>2.9629629629629627E-2</v>
      </c>
      <c r="V190" s="227"/>
      <c r="W190" s="228" t="str">
        <f t="shared" si="26"/>
        <v>0</v>
      </c>
      <c r="X190" s="509"/>
      <c r="Y190" s="229">
        <f t="shared" si="27"/>
        <v>0</v>
      </c>
    </row>
    <row r="191" spans="2:25" ht="18.75" customHeight="1">
      <c r="B191" s="515"/>
      <c r="C191" s="506"/>
      <c r="D191" s="372" t="s">
        <v>1069</v>
      </c>
      <c r="E191" s="216" t="s">
        <v>1253</v>
      </c>
      <c r="F191" s="217">
        <v>60</v>
      </c>
      <c r="G191" s="218">
        <f t="shared" si="21"/>
        <v>12</v>
      </c>
      <c r="H191" s="219">
        <f t="shared" si="22"/>
        <v>33.333333333333336</v>
      </c>
      <c r="I191" s="219">
        <f t="shared" si="23"/>
        <v>1.1111111111111112E-2</v>
      </c>
      <c r="J191" s="217"/>
      <c r="K191" s="220"/>
      <c r="L191" s="220"/>
      <c r="M191" s="221"/>
      <c r="N191" s="222">
        <f t="shared" si="24"/>
        <v>0</v>
      </c>
      <c r="O191" s="223"/>
      <c r="P191" s="224"/>
      <c r="Q191" s="224"/>
      <c r="R191" s="224"/>
      <c r="S191" s="224"/>
      <c r="T191" s="225"/>
      <c r="U191" s="226">
        <f t="shared" si="25"/>
        <v>2.2222222222222223E-2</v>
      </c>
      <c r="V191" s="227"/>
      <c r="W191" s="228" t="str">
        <f t="shared" si="26"/>
        <v>0</v>
      </c>
      <c r="X191" s="509"/>
      <c r="Y191" s="229">
        <f t="shared" si="27"/>
        <v>0</v>
      </c>
    </row>
    <row r="192" spans="2:25" ht="18.75" customHeight="1">
      <c r="B192" s="515"/>
      <c r="C192" s="506"/>
      <c r="D192" s="372" t="s">
        <v>1071</v>
      </c>
      <c r="E192" s="216" t="s">
        <v>1254</v>
      </c>
      <c r="F192" s="217">
        <v>250</v>
      </c>
      <c r="G192" s="218">
        <f t="shared" si="21"/>
        <v>50</v>
      </c>
      <c r="H192" s="219">
        <f t="shared" si="22"/>
        <v>138.88888888888889</v>
      </c>
      <c r="I192" s="219">
        <f t="shared" si="23"/>
        <v>4.6296296296296294E-2</v>
      </c>
      <c r="J192" s="217"/>
      <c r="K192" s="220"/>
      <c r="L192" s="220"/>
      <c r="M192" s="221"/>
      <c r="N192" s="222">
        <f t="shared" si="24"/>
        <v>0</v>
      </c>
      <c r="O192" s="223"/>
      <c r="P192" s="224"/>
      <c r="Q192" s="224"/>
      <c r="R192" s="224"/>
      <c r="S192" s="224"/>
      <c r="T192" s="225"/>
      <c r="U192" s="226">
        <f t="shared" si="25"/>
        <v>9.2592592592592587E-2</v>
      </c>
      <c r="V192" s="227"/>
      <c r="W192" s="228" t="str">
        <f t="shared" si="26"/>
        <v>0</v>
      </c>
      <c r="X192" s="509"/>
      <c r="Y192" s="229">
        <f t="shared" si="27"/>
        <v>0</v>
      </c>
    </row>
    <row r="193" spans="2:25" ht="18.75" customHeight="1">
      <c r="B193" s="515"/>
      <c r="C193" s="506"/>
      <c r="D193" s="372" t="s">
        <v>1073</v>
      </c>
      <c r="E193" s="216" t="s">
        <v>1255</v>
      </c>
      <c r="F193" s="217">
        <v>400</v>
      </c>
      <c r="G193" s="218">
        <f t="shared" si="21"/>
        <v>80</v>
      </c>
      <c r="H193" s="219">
        <f t="shared" si="22"/>
        <v>222.22222222222223</v>
      </c>
      <c r="I193" s="219">
        <f t="shared" si="23"/>
        <v>7.407407407407407E-2</v>
      </c>
      <c r="J193" s="217"/>
      <c r="K193" s="220"/>
      <c r="L193" s="220"/>
      <c r="M193" s="221"/>
      <c r="N193" s="222">
        <f t="shared" si="24"/>
        <v>0</v>
      </c>
      <c r="O193" s="223"/>
      <c r="P193" s="224"/>
      <c r="Q193" s="224"/>
      <c r="R193" s="224"/>
      <c r="S193" s="224"/>
      <c r="T193" s="225"/>
      <c r="U193" s="226">
        <f t="shared" si="25"/>
        <v>0.14814814814814814</v>
      </c>
      <c r="V193" s="227"/>
      <c r="W193" s="228" t="str">
        <f t="shared" si="26"/>
        <v>0</v>
      </c>
      <c r="X193" s="509"/>
      <c r="Y193" s="229">
        <f t="shared" si="27"/>
        <v>0</v>
      </c>
    </row>
    <row r="194" spans="2:25" ht="18.75" customHeight="1">
      <c r="B194" s="515"/>
      <c r="C194" s="506"/>
      <c r="D194" s="372" t="s">
        <v>1075</v>
      </c>
      <c r="E194" s="216" t="s">
        <v>1256</v>
      </c>
      <c r="F194" s="217">
        <v>130</v>
      </c>
      <c r="G194" s="218">
        <f t="shared" si="21"/>
        <v>26</v>
      </c>
      <c r="H194" s="219">
        <f t="shared" si="22"/>
        <v>72.222222222222214</v>
      </c>
      <c r="I194" s="219">
        <f t="shared" si="23"/>
        <v>2.4074074074074071E-2</v>
      </c>
      <c r="J194" s="217"/>
      <c r="K194" s="220"/>
      <c r="L194" s="220"/>
      <c r="M194" s="221"/>
      <c r="N194" s="222">
        <f t="shared" si="24"/>
        <v>0</v>
      </c>
      <c r="O194" s="223"/>
      <c r="P194" s="224"/>
      <c r="Q194" s="224"/>
      <c r="R194" s="224"/>
      <c r="S194" s="224"/>
      <c r="T194" s="225"/>
      <c r="U194" s="226">
        <f t="shared" si="25"/>
        <v>4.8148148148148141E-2</v>
      </c>
      <c r="V194" s="227"/>
      <c r="W194" s="228" t="str">
        <f t="shared" si="26"/>
        <v>0</v>
      </c>
      <c r="X194" s="509"/>
      <c r="Y194" s="229">
        <f t="shared" si="27"/>
        <v>0</v>
      </c>
    </row>
    <row r="195" spans="2:25" ht="18.75" customHeight="1">
      <c r="B195" s="515"/>
      <c r="C195" s="506"/>
      <c r="D195" s="372" t="s">
        <v>1077</v>
      </c>
      <c r="E195" s="216" t="s">
        <v>1257</v>
      </c>
      <c r="F195" s="217">
        <v>600</v>
      </c>
      <c r="G195" s="218">
        <f t="shared" si="21"/>
        <v>120</v>
      </c>
      <c r="H195" s="219">
        <f t="shared" si="22"/>
        <v>333.33333333333331</v>
      </c>
      <c r="I195" s="219">
        <f t="shared" si="23"/>
        <v>0.1111111111111111</v>
      </c>
      <c r="J195" s="217"/>
      <c r="K195" s="220"/>
      <c r="L195" s="220"/>
      <c r="M195" s="221"/>
      <c r="N195" s="222">
        <f t="shared" si="24"/>
        <v>0</v>
      </c>
      <c r="O195" s="223"/>
      <c r="P195" s="224"/>
      <c r="Q195" s="224"/>
      <c r="R195" s="224"/>
      <c r="S195" s="224"/>
      <c r="T195" s="225"/>
      <c r="U195" s="226">
        <f t="shared" si="25"/>
        <v>0.22222222222222221</v>
      </c>
      <c r="V195" s="227"/>
      <c r="W195" s="228" t="str">
        <f t="shared" si="26"/>
        <v>0</v>
      </c>
      <c r="X195" s="509"/>
      <c r="Y195" s="229">
        <f t="shared" si="27"/>
        <v>0</v>
      </c>
    </row>
    <row r="196" spans="2:25" ht="18.75" customHeight="1">
      <c r="B196" s="515"/>
      <c r="C196" s="506"/>
      <c r="D196" s="372" t="s">
        <v>1079</v>
      </c>
      <c r="E196" s="216" t="s">
        <v>1258</v>
      </c>
      <c r="F196" s="217">
        <v>700</v>
      </c>
      <c r="G196" s="218">
        <f t="shared" si="21"/>
        <v>140</v>
      </c>
      <c r="H196" s="219">
        <f t="shared" si="22"/>
        <v>388.88888888888886</v>
      </c>
      <c r="I196" s="219">
        <f t="shared" si="23"/>
        <v>0.12962962962962962</v>
      </c>
      <c r="J196" s="217"/>
      <c r="K196" s="220"/>
      <c r="L196" s="220"/>
      <c r="M196" s="221"/>
      <c r="N196" s="222">
        <f t="shared" si="24"/>
        <v>0</v>
      </c>
      <c r="O196" s="223"/>
      <c r="P196" s="224"/>
      <c r="Q196" s="224"/>
      <c r="R196" s="224"/>
      <c r="S196" s="224"/>
      <c r="T196" s="225"/>
      <c r="U196" s="226">
        <f t="shared" si="25"/>
        <v>0.25925925925925924</v>
      </c>
      <c r="V196" s="227"/>
      <c r="W196" s="228" t="str">
        <f t="shared" si="26"/>
        <v>0</v>
      </c>
      <c r="X196" s="509"/>
      <c r="Y196" s="229">
        <f t="shared" si="27"/>
        <v>0</v>
      </c>
    </row>
    <row r="197" spans="2:25" ht="18.75" customHeight="1">
      <c r="B197" s="515"/>
      <c r="C197" s="506"/>
      <c r="D197" s="372" t="s">
        <v>1081</v>
      </c>
      <c r="E197" s="216" t="s">
        <v>1259</v>
      </c>
      <c r="F197" s="217">
        <v>215</v>
      </c>
      <c r="G197" s="218">
        <f t="shared" si="21"/>
        <v>43</v>
      </c>
      <c r="H197" s="219">
        <f t="shared" si="22"/>
        <v>119.44444444444444</v>
      </c>
      <c r="I197" s="219">
        <f t="shared" si="23"/>
        <v>3.9814814814814817E-2</v>
      </c>
      <c r="J197" s="217"/>
      <c r="K197" s="220"/>
      <c r="L197" s="220"/>
      <c r="M197" s="221"/>
      <c r="N197" s="222">
        <f t="shared" si="24"/>
        <v>0</v>
      </c>
      <c r="O197" s="223"/>
      <c r="P197" s="224"/>
      <c r="Q197" s="224"/>
      <c r="R197" s="224"/>
      <c r="S197" s="224"/>
      <c r="T197" s="225"/>
      <c r="U197" s="226">
        <f t="shared" si="25"/>
        <v>7.9629629629629634E-2</v>
      </c>
      <c r="V197" s="227"/>
      <c r="W197" s="228" t="str">
        <f t="shared" si="26"/>
        <v>0</v>
      </c>
      <c r="X197" s="509"/>
      <c r="Y197" s="229">
        <f t="shared" si="27"/>
        <v>0</v>
      </c>
    </row>
    <row r="198" spans="2:25" ht="18.75" customHeight="1">
      <c r="B198" s="515"/>
      <c r="C198" s="506"/>
      <c r="D198" s="372" t="s">
        <v>126</v>
      </c>
      <c r="E198" s="216" t="s">
        <v>1260</v>
      </c>
      <c r="F198" s="217">
        <v>206</v>
      </c>
      <c r="G198" s="218">
        <f t="shared" si="21"/>
        <v>41.2</v>
      </c>
      <c r="H198" s="219">
        <f t="shared" si="22"/>
        <v>114.44444444444444</v>
      </c>
      <c r="I198" s="219">
        <f t="shared" si="23"/>
        <v>3.8148148148148146E-2</v>
      </c>
      <c r="J198" s="217"/>
      <c r="K198" s="220"/>
      <c r="L198" s="220"/>
      <c r="M198" s="221"/>
      <c r="N198" s="222">
        <f t="shared" si="24"/>
        <v>0</v>
      </c>
      <c r="O198" s="223"/>
      <c r="P198" s="224"/>
      <c r="Q198" s="224"/>
      <c r="R198" s="224"/>
      <c r="S198" s="224"/>
      <c r="T198" s="225"/>
      <c r="U198" s="226">
        <f t="shared" si="25"/>
        <v>7.6296296296296293E-2</v>
      </c>
      <c r="V198" s="227"/>
      <c r="W198" s="228" t="str">
        <f t="shared" si="26"/>
        <v>0</v>
      </c>
      <c r="X198" s="509"/>
      <c r="Y198" s="229">
        <f t="shared" si="27"/>
        <v>0</v>
      </c>
    </row>
    <row r="199" spans="2:25" ht="18.75" customHeight="1">
      <c r="B199" s="515"/>
      <c r="C199" s="506"/>
      <c r="D199" s="372" t="s">
        <v>127</v>
      </c>
      <c r="E199" s="216" t="s">
        <v>1261</v>
      </c>
      <c r="F199" s="217">
        <v>35</v>
      </c>
      <c r="G199" s="218">
        <f t="shared" si="21"/>
        <v>7</v>
      </c>
      <c r="H199" s="219">
        <f t="shared" si="22"/>
        <v>19.444444444444443</v>
      </c>
      <c r="I199" s="219">
        <f t="shared" si="23"/>
        <v>6.4814814814814813E-3</v>
      </c>
      <c r="J199" s="217"/>
      <c r="K199" s="220"/>
      <c r="L199" s="220"/>
      <c r="M199" s="221"/>
      <c r="N199" s="222">
        <f t="shared" si="24"/>
        <v>0</v>
      </c>
      <c r="O199" s="223"/>
      <c r="P199" s="224"/>
      <c r="Q199" s="224"/>
      <c r="R199" s="224"/>
      <c r="S199" s="224"/>
      <c r="T199" s="225"/>
      <c r="U199" s="226">
        <f t="shared" si="25"/>
        <v>1.2962962962962963E-2</v>
      </c>
      <c r="V199" s="227"/>
      <c r="W199" s="228" t="str">
        <f t="shared" si="26"/>
        <v>0</v>
      </c>
      <c r="X199" s="509"/>
      <c r="Y199" s="229">
        <f t="shared" si="27"/>
        <v>0</v>
      </c>
    </row>
    <row r="200" spans="2:25" ht="18.75" customHeight="1">
      <c r="B200" s="515"/>
      <c r="C200" s="506"/>
      <c r="D200" s="372" t="s">
        <v>128</v>
      </c>
      <c r="E200" s="216" t="s">
        <v>1262</v>
      </c>
      <c r="F200" s="217">
        <v>800</v>
      </c>
      <c r="G200" s="218">
        <f t="shared" si="21"/>
        <v>160</v>
      </c>
      <c r="H200" s="219">
        <f t="shared" si="22"/>
        <v>444.44444444444446</v>
      </c>
      <c r="I200" s="219">
        <f t="shared" si="23"/>
        <v>0.14814814814814814</v>
      </c>
      <c r="J200" s="217"/>
      <c r="K200" s="220"/>
      <c r="L200" s="220"/>
      <c r="M200" s="221"/>
      <c r="N200" s="222">
        <f t="shared" si="24"/>
        <v>0</v>
      </c>
      <c r="O200" s="223"/>
      <c r="P200" s="224"/>
      <c r="Q200" s="224"/>
      <c r="R200" s="224"/>
      <c r="S200" s="224"/>
      <c r="T200" s="225"/>
      <c r="U200" s="226">
        <f t="shared" si="25"/>
        <v>0.29629629629629628</v>
      </c>
      <c r="V200" s="227"/>
      <c r="W200" s="228" t="str">
        <f t="shared" si="26"/>
        <v>0</v>
      </c>
      <c r="X200" s="509"/>
      <c r="Y200" s="229">
        <f t="shared" si="27"/>
        <v>0</v>
      </c>
    </row>
    <row r="201" spans="2:25" ht="18.75" customHeight="1">
      <c r="B201" s="515"/>
      <c r="C201" s="506"/>
      <c r="D201" s="372" t="s">
        <v>129</v>
      </c>
      <c r="E201" s="216" t="s">
        <v>1263</v>
      </c>
      <c r="F201" s="217">
        <v>215</v>
      </c>
      <c r="G201" s="218">
        <f t="shared" si="21"/>
        <v>43</v>
      </c>
      <c r="H201" s="219">
        <f t="shared" si="22"/>
        <v>119.44444444444444</v>
      </c>
      <c r="I201" s="219">
        <f t="shared" si="23"/>
        <v>3.9814814814814817E-2</v>
      </c>
      <c r="J201" s="217"/>
      <c r="K201" s="220"/>
      <c r="L201" s="220"/>
      <c r="M201" s="221"/>
      <c r="N201" s="222">
        <f t="shared" si="24"/>
        <v>0</v>
      </c>
      <c r="O201" s="223"/>
      <c r="P201" s="224"/>
      <c r="Q201" s="224"/>
      <c r="R201" s="224"/>
      <c r="S201" s="224"/>
      <c r="T201" s="225"/>
      <c r="U201" s="226">
        <f t="shared" si="25"/>
        <v>7.9629629629629634E-2</v>
      </c>
      <c r="V201" s="227"/>
      <c r="W201" s="228" t="str">
        <f t="shared" si="26"/>
        <v>0</v>
      </c>
      <c r="X201" s="509"/>
      <c r="Y201" s="229">
        <f t="shared" si="27"/>
        <v>0</v>
      </c>
    </row>
    <row r="202" spans="2:25" ht="18.75" customHeight="1">
      <c r="B202" s="515"/>
      <c r="C202" s="506"/>
      <c r="D202" s="372" t="s">
        <v>130</v>
      </c>
      <c r="E202" s="216" t="s">
        <v>1264</v>
      </c>
      <c r="F202" s="217">
        <v>102</v>
      </c>
      <c r="G202" s="218">
        <f t="shared" si="21"/>
        <v>20.399999999999999</v>
      </c>
      <c r="H202" s="219">
        <f t="shared" si="22"/>
        <v>56.666666666666664</v>
      </c>
      <c r="I202" s="219">
        <f t="shared" si="23"/>
        <v>1.8888888888888889E-2</v>
      </c>
      <c r="J202" s="217"/>
      <c r="K202" s="220"/>
      <c r="L202" s="220"/>
      <c r="M202" s="221"/>
      <c r="N202" s="222">
        <f t="shared" si="24"/>
        <v>0</v>
      </c>
      <c r="O202" s="223"/>
      <c r="P202" s="224"/>
      <c r="Q202" s="224"/>
      <c r="R202" s="224"/>
      <c r="S202" s="224"/>
      <c r="T202" s="225"/>
      <c r="U202" s="226">
        <f t="shared" si="25"/>
        <v>3.7777777777777778E-2</v>
      </c>
      <c r="V202" s="227"/>
      <c r="W202" s="228" t="str">
        <f t="shared" si="26"/>
        <v>0</v>
      </c>
      <c r="X202" s="509"/>
      <c r="Y202" s="229">
        <f t="shared" si="27"/>
        <v>0</v>
      </c>
    </row>
    <row r="203" spans="2:25" ht="18.75" customHeight="1">
      <c r="B203" s="515"/>
      <c r="C203" s="506"/>
      <c r="D203" s="372" t="s">
        <v>131</v>
      </c>
      <c r="E203" s="216" t="s">
        <v>1265</v>
      </c>
      <c r="F203" s="217">
        <v>218</v>
      </c>
      <c r="G203" s="218">
        <f t="shared" si="21"/>
        <v>43.6</v>
      </c>
      <c r="H203" s="219">
        <f t="shared" si="22"/>
        <v>121.11111111111111</v>
      </c>
      <c r="I203" s="219">
        <f t="shared" si="23"/>
        <v>4.0370370370370369E-2</v>
      </c>
      <c r="J203" s="217"/>
      <c r="K203" s="220"/>
      <c r="L203" s="220"/>
      <c r="M203" s="221"/>
      <c r="N203" s="222">
        <f t="shared" si="24"/>
        <v>0</v>
      </c>
      <c r="O203" s="223"/>
      <c r="P203" s="224"/>
      <c r="Q203" s="224"/>
      <c r="R203" s="224"/>
      <c r="S203" s="224"/>
      <c r="T203" s="225"/>
      <c r="U203" s="226">
        <f t="shared" si="25"/>
        <v>8.0740740740740738E-2</v>
      </c>
      <c r="V203" s="227"/>
      <c r="W203" s="228" t="str">
        <f t="shared" si="26"/>
        <v>0</v>
      </c>
      <c r="X203" s="509"/>
      <c r="Y203" s="229">
        <f t="shared" si="27"/>
        <v>0</v>
      </c>
    </row>
    <row r="204" spans="2:25" ht="18.75" customHeight="1">
      <c r="B204" s="515"/>
      <c r="C204" s="506"/>
      <c r="D204" s="372" t="s">
        <v>132</v>
      </c>
      <c r="E204" s="216" t="s">
        <v>1266</v>
      </c>
      <c r="F204" s="217">
        <v>28</v>
      </c>
      <c r="G204" s="218">
        <f t="shared" si="21"/>
        <v>5.6</v>
      </c>
      <c r="H204" s="219">
        <f t="shared" si="22"/>
        <v>15.555555555555555</v>
      </c>
      <c r="I204" s="219">
        <f t="shared" si="23"/>
        <v>5.185185185185185E-3</v>
      </c>
      <c r="J204" s="217"/>
      <c r="K204" s="220"/>
      <c r="L204" s="220"/>
      <c r="M204" s="221"/>
      <c r="N204" s="222">
        <f t="shared" si="24"/>
        <v>0</v>
      </c>
      <c r="O204" s="223"/>
      <c r="P204" s="224"/>
      <c r="Q204" s="224"/>
      <c r="R204" s="224"/>
      <c r="S204" s="224"/>
      <c r="T204" s="225"/>
      <c r="U204" s="226">
        <f t="shared" si="25"/>
        <v>1.037037037037037E-2</v>
      </c>
      <c r="V204" s="227"/>
      <c r="W204" s="228" t="str">
        <f t="shared" si="26"/>
        <v>0</v>
      </c>
      <c r="X204" s="509"/>
      <c r="Y204" s="229">
        <f t="shared" si="27"/>
        <v>0</v>
      </c>
    </row>
    <row r="205" spans="2:25" ht="18.75" customHeight="1">
      <c r="B205" s="515"/>
      <c r="C205" s="506"/>
      <c r="D205" s="372" t="s">
        <v>133</v>
      </c>
      <c r="E205" s="216" t="s">
        <v>1267</v>
      </c>
      <c r="F205" s="217">
        <v>30</v>
      </c>
      <c r="G205" s="218">
        <f t="shared" si="21"/>
        <v>6</v>
      </c>
      <c r="H205" s="219">
        <f t="shared" si="22"/>
        <v>16.666666666666668</v>
      </c>
      <c r="I205" s="219">
        <f t="shared" si="23"/>
        <v>5.5555555555555558E-3</v>
      </c>
      <c r="J205" s="217"/>
      <c r="K205" s="220"/>
      <c r="L205" s="220"/>
      <c r="M205" s="221"/>
      <c r="N205" s="222">
        <f t="shared" si="24"/>
        <v>0</v>
      </c>
      <c r="O205" s="223"/>
      <c r="P205" s="224"/>
      <c r="Q205" s="224"/>
      <c r="R205" s="224"/>
      <c r="S205" s="224"/>
      <c r="T205" s="225"/>
      <c r="U205" s="226">
        <f t="shared" si="25"/>
        <v>1.1111111111111112E-2</v>
      </c>
      <c r="V205" s="227"/>
      <c r="W205" s="228" t="str">
        <f t="shared" si="26"/>
        <v>0</v>
      </c>
      <c r="X205" s="509"/>
      <c r="Y205" s="229">
        <f t="shared" si="27"/>
        <v>0</v>
      </c>
    </row>
    <row r="206" spans="2:25" ht="18.75" customHeight="1">
      <c r="B206" s="515"/>
      <c r="C206" s="506"/>
      <c r="D206" s="373"/>
      <c r="E206" s="216"/>
      <c r="F206" s="217"/>
      <c r="G206" s="218">
        <f t="shared" si="21"/>
        <v>0</v>
      </c>
      <c r="H206" s="219">
        <f t="shared" si="22"/>
        <v>0</v>
      </c>
      <c r="I206" s="219">
        <f t="shared" si="23"/>
        <v>0</v>
      </c>
      <c r="J206" s="217"/>
      <c r="K206" s="220"/>
      <c r="L206" s="220"/>
      <c r="M206" s="221"/>
      <c r="N206" s="222">
        <f t="shared" si="24"/>
        <v>0</v>
      </c>
      <c r="O206" s="223"/>
      <c r="P206" s="224"/>
      <c r="Q206" s="224"/>
      <c r="R206" s="224"/>
      <c r="S206" s="224"/>
      <c r="T206" s="225"/>
      <c r="U206" s="226">
        <f t="shared" si="25"/>
        <v>0</v>
      </c>
      <c r="V206" s="227"/>
      <c r="W206" s="228" t="str">
        <f t="shared" si="26"/>
        <v>0</v>
      </c>
      <c r="X206" s="509"/>
      <c r="Y206" s="229">
        <f t="shared" si="27"/>
        <v>0</v>
      </c>
    </row>
    <row r="207" spans="2:25" ht="18.75" customHeight="1">
      <c r="B207" s="515"/>
      <c r="C207" s="506"/>
      <c r="D207" s="372" t="s">
        <v>1060</v>
      </c>
      <c r="E207" s="216" t="s">
        <v>1268</v>
      </c>
      <c r="F207" s="217">
        <v>1000</v>
      </c>
      <c r="G207" s="218">
        <f t="shared" si="21"/>
        <v>200</v>
      </c>
      <c r="H207" s="219">
        <f t="shared" si="22"/>
        <v>555.55555555555554</v>
      </c>
      <c r="I207" s="219">
        <f t="shared" si="23"/>
        <v>0.18518518518518517</v>
      </c>
      <c r="J207" s="217" t="s">
        <v>1269</v>
      </c>
      <c r="K207" s="220" t="s">
        <v>1269</v>
      </c>
      <c r="L207" s="220"/>
      <c r="M207" s="221">
        <f>SUM(H207:H218)</f>
        <v>2767.7777777777774</v>
      </c>
      <c r="N207" s="222">
        <f t="shared" si="24"/>
        <v>55.355555555555547</v>
      </c>
      <c r="O207" s="223" t="s">
        <v>1270</v>
      </c>
      <c r="P207" s="224" t="s">
        <v>351</v>
      </c>
      <c r="Q207" s="224"/>
      <c r="R207" s="374" t="s">
        <v>1271</v>
      </c>
      <c r="S207" s="224"/>
      <c r="T207" s="225"/>
      <c r="U207" s="226">
        <f t="shared" si="25"/>
        <v>0.37037037037037035</v>
      </c>
      <c r="V207" s="227">
        <f>SUM(U207:U218)</f>
        <v>1.8451851851851853</v>
      </c>
      <c r="W207" s="228" t="str">
        <f t="shared" si="26"/>
        <v>2</v>
      </c>
      <c r="X207" s="509"/>
      <c r="Y207" s="229">
        <f t="shared" si="27"/>
        <v>1</v>
      </c>
    </row>
    <row r="208" spans="2:25" ht="18.75" customHeight="1">
      <c r="B208" s="515"/>
      <c r="C208" s="506"/>
      <c r="D208" s="372" t="s">
        <v>1065</v>
      </c>
      <c r="E208" s="216" t="s">
        <v>1272</v>
      </c>
      <c r="F208" s="217">
        <v>315</v>
      </c>
      <c r="G208" s="218">
        <f t="shared" si="21"/>
        <v>63</v>
      </c>
      <c r="H208" s="219">
        <f t="shared" si="22"/>
        <v>175</v>
      </c>
      <c r="I208" s="219">
        <f t="shared" si="23"/>
        <v>5.8333333333333334E-2</v>
      </c>
      <c r="J208" s="217"/>
      <c r="K208" s="220"/>
      <c r="L208" s="220"/>
      <c r="M208" s="221"/>
      <c r="N208" s="222">
        <f t="shared" si="24"/>
        <v>0</v>
      </c>
      <c r="O208" s="223"/>
      <c r="P208" s="224"/>
      <c r="Q208" s="224"/>
      <c r="R208" s="224"/>
      <c r="S208" s="224"/>
      <c r="T208" s="225"/>
      <c r="U208" s="226">
        <f t="shared" si="25"/>
        <v>0.11666666666666667</v>
      </c>
      <c r="V208" s="227"/>
      <c r="W208" s="228" t="str">
        <f t="shared" si="26"/>
        <v>0</v>
      </c>
      <c r="X208" s="509"/>
      <c r="Y208" s="229">
        <f t="shared" si="27"/>
        <v>0</v>
      </c>
    </row>
    <row r="209" spans="2:25" ht="18.75" customHeight="1">
      <c r="B209" s="515"/>
      <c r="C209" s="506"/>
      <c r="D209" s="372" t="s">
        <v>1067</v>
      </c>
      <c r="E209" s="216" t="s">
        <v>1273</v>
      </c>
      <c r="F209" s="217">
        <v>400</v>
      </c>
      <c r="G209" s="218">
        <f t="shared" si="21"/>
        <v>80</v>
      </c>
      <c r="H209" s="219">
        <f t="shared" si="22"/>
        <v>222.22222222222223</v>
      </c>
      <c r="I209" s="219">
        <f t="shared" si="23"/>
        <v>7.407407407407407E-2</v>
      </c>
      <c r="J209" s="217"/>
      <c r="K209" s="220"/>
      <c r="L209" s="220"/>
      <c r="M209" s="221"/>
      <c r="N209" s="222">
        <f t="shared" si="24"/>
        <v>0</v>
      </c>
      <c r="O209" s="223"/>
      <c r="P209" s="224"/>
      <c r="Q209" s="224"/>
      <c r="R209" s="224"/>
      <c r="S209" s="224"/>
      <c r="T209" s="225"/>
      <c r="U209" s="226">
        <f t="shared" si="25"/>
        <v>0.14814814814814814</v>
      </c>
      <c r="V209" s="227"/>
      <c r="W209" s="228" t="str">
        <f t="shared" si="26"/>
        <v>0</v>
      </c>
      <c r="X209" s="509"/>
      <c r="Y209" s="229">
        <f t="shared" si="27"/>
        <v>0</v>
      </c>
    </row>
    <row r="210" spans="2:25" ht="18.75" customHeight="1">
      <c r="B210" s="515"/>
      <c r="C210" s="506"/>
      <c r="D210" s="372" t="s">
        <v>1069</v>
      </c>
      <c r="E210" s="216" t="s">
        <v>1274</v>
      </c>
      <c r="F210" s="217">
        <v>300</v>
      </c>
      <c r="G210" s="218">
        <f t="shared" si="21"/>
        <v>60</v>
      </c>
      <c r="H210" s="219">
        <f t="shared" si="22"/>
        <v>166.66666666666666</v>
      </c>
      <c r="I210" s="219">
        <f t="shared" si="23"/>
        <v>5.5555555555555552E-2</v>
      </c>
      <c r="J210" s="217"/>
      <c r="K210" s="220"/>
      <c r="L210" s="220"/>
      <c r="M210" s="221"/>
      <c r="N210" s="222">
        <f t="shared" si="24"/>
        <v>0</v>
      </c>
      <c r="O210" s="223"/>
      <c r="P210" s="224"/>
      <c r="Q210" s="224"/>
      <c r="R210" s="224"/>
      <c r="S210" s="224"/>
      <c r="T210" s="225"/>
      <c r="U210" s="226">
        <f t="shared" si="25"/>
        <v>0.1111111111111111</v>
      </c>
      <c r="V210" s="227"/>
      <c r="W210" s="228" t="str">
        <f t="shared" si="26"/>
        <v>0</v>
      </c>
      <c r="X210" s="509"/>
      <c r="Y210" s="229">
        <f t="shared" si="27"/>
        <v>0</v>
      </c>
    </row>
    <row r="211" spans="2:25" ht="18.75" customHeight="1">
      <c r="B211" s="515"/>
      <c r="C211" s="506"/>
      <c r="D211" s="372" t="s">
        <v>1071</v>
      </c>
      <c r="E211" s="216" t="s">
        <v>1275</v>
      </c>
      <c r="F211" s="217">
        <v>418</v>
      </c>
      <c r="G211" s="218">
        <f t="shared" si="21"/>
        <v>83.6</v>
      </c>
      <c r="H211" s="219">
        <f t="shared" si="22"/>
        <v>232.22222222222223</v>
      </c>
      <c r="I211" s="219">
        <f t="shared" si="23"/>
        <v>7.7407407407407411E-2</v>
      </c>
      <c r="J211" s="217"/>
      <c r="K211" s="220"/>
      <c r="L211" s="220"/>
      <c r="M211" s="221"/>
      <c r="N211" s="222">
        <f t="shared" si="24"/>
        <v>0</v>
      </c>
      <c r="O211" s="223"/>
      <c r="P211" s="224"/>
      <c r="Q211" s="224"/>
      <c r="R211" s="224"/>
      <c r="S211" s="224"/>
      <c r="T211" s="225"/>
      <c r="U211" s="226">
        <f t="shared" si="25"/>
        <v>0.15481481481481482</v>
      </c>
      <c r="V211" s="227"/>
      <c r="W211" s="228" t="str">
        <f t="shared" si="26"/>
        <v>0</v>
      </c>
      <c r="X211" s="509"/>
      <c r="Y211" s="229">
        <f t="shared" si="27"/>
        <v>0</v>
      </c>
    </row>
    <row r="212" spans="2:25" ht="18.75" customHeight="1">
      <c r="B212" s="515"/>
      <c r="C212" s="506"/>
      <c r="D212" s="372" t="s">
        <v>1073</v>
      </c>
      <c r="E212" s="216" t="s">
        <v>1276</v>
      </c>
      <c r="F212" s="217">
        <v>600</v>
      </c>
      <c r="G212" s="218">
        <f t="shared" si="21"/>
        <v>120</v>
      </c>
      <c r="H212" s="219">
        <f t="shared" si="22"/>
        <v>333.33333333333331</v>
      </c>
      <c r="I212" s="219">
        <f t="shared" si="23"/>
        <v>0.1111111111111111</v>
      </c>
      <c r="J212" s="217"/>
      <c r="K212" s="220"/>
      <c r="L212" s="220"/>
      <c r="M212" s="221"/>
      <c r="N212" s="222">
        <f t="shared" si="24"/>
        <v>0</v>
      </c>
      <c r="O212" s="223"/>
      <c r="P212" s="224"/>
      <c r="Q212" s="224"/>
      <c r="R212" s="224"/>
      <c r="S212" s="224"/>
      <c r="T212" s="225"/>
      <c r="U212" s="226">
        <f t="shared" si="25"/>
        <v>0.22222222222222221</v>
      </c>
      <c r="V212" s="227"/>
      <c r="W212" s="228" t="str">
        <f t="shared" si="26"/>
        <v>0</v>
      </c>
      <c r="X212" s="509"/>
      <c r="Y212" s="229">
        <f t="shared" si="27"/>
        <v>0</v>
      </c>
    </row>
    <row r="213" spans="2:25" ht="18.75" customHeight="1">
      <c r="B213" s="515"/>
      <c r="C213" s="506"/>
      <c r="D213" s="372" t="s">
        <v>1075</v>
      </c>
      <c r="E213" s="216" t="s">
        <v>1277</v>
      </c>
      <c r="F213" s="217">
        <v>215</v>
      </c>
      <c r="G213" s="218">
        <f t="shared" si="21"/>
        <v>43</v>
      </c>
      <c r="H213" s="219">
        <f t="shared" si="22"/>
        <v>119.44444444444444</v>
      </c>
      <c r="I213" s="219">
        <f t="shared" si="23"/>
        <v>3.9814814814814817E-2</v>
      </c>
      <c r="J213" s="217"/>
      <c r="K213" s="220"/>
      <c r="L213" s="220"/>
      <c r="M213" s="221"/>
      <c r="N213" s="222">
        <f t="shared" si="24"/>
        <v>0</v>
      </c>
      <c r="O213" s="223"/>
      <c r="P213" s="224"/>
      <c r="Q213" s="224"/>
      <c r="R213" s="224"/>
      <c r="S213" s="224"/>
      <c r="T213" s="225"/>
      <c r="U213" s="226">
        <f t="shared" si="25"/>
        <v>7.9629629629629634E-2</v>
      </c>
      <c r="V213" s="227"/>
      <c r="W213" s="228" t="str">
        <f t="shared" si="26"/>
        <v>0</v>
      </c>
      <c r="X213" s="509"/>
      <c r="Y213" s="229">
        <f t="shared" si="27"/>
        <v>0</v>
      </c>
    </row>
    <row r="214" spans="2:25" ht="18.75" customHeight="1">
      <c r="B214" s="515"/>
      <c r="C214" s="506"/>
      <c r="D214" s="372" t="s">
        <v>1077</v>
      </c>
      <c r="E214" s="216" t="s">
        <v>1278</v>
      </c>
      <c r="F214" s="217">
        <v>345</v>
      </c>
      <c r="G214" s="218">
        <f t="shared" si="21"/>
        <v>69</v>
      </c>
      <c r="H214" s="219">
        <f t="shared" si="22"/>
        <v>191.66666666666666</v>
      </c>
      <c r="I214" s="219">
        <f t="shared" si="23"/>
        <v>6.3888888888888884E-2</v>
      </c>
      <c r="J214" s="217"/>
      <c r="K214" s="220"/>
      <c r="L214" s="220"/>
      <c r="M214" s="221"/>
      <c r="N214" s="222">
        <f t="shared" si="24"/>
        <v>0</v>
      </c>
      <c r="O214" s="223"/>
      <c r="P214" s="224"/>
      <c r="Q214" s="224"/>
      <c r="R214" s="224"/>
      <c r="S214" s="224"/>
      <c r="T214" s="225"/>
      <c r="U214" s="226">
        <f t="shared" si="25"/>
        <v>0.12777777777777777</v>
      </c>
      <c r="V214" s="227"/>
      <c r="W214" s="228" t="str">
        <f t="shared" si="26"/>
        <v>0</v>
      </c>
      <c r="X214" s="509"/>
      <c r="Y214" s="229">
        <f t="shared" si="27"/>
        <v>0</v>
      </c>
    </row>
    <row r="215" spans="2:25" ht="18.75" customHeight="1">
      <c r="B215" s="515"/>
      <c r="C215" s="506"/>
      <c r="D215" s="372" t="s">
        <v>1079</v>
      </c>
      <c r="E215" s="216" t="s">
        <v>1279</v>
      </c>
      <c r="F215" s="217">
        <v>217</v>
      </c>
      <c r="G215" s="218">
        <f t="shared" si="21"/>
        <v>43.4</v>
      </c>
      <c r="H215" s="219">
        <f t="shared" si="22"/>
        <v>120.55555555555556</v>
      </c>
      <c r="I215" s="219">
        <f t="shared" si="23"/>
        <v>4.0185185185185185E-2</v>
      </c>
      <c r="J215" s="217"/>
      <c r="K215" s="220"/>
      <c r="L215" s="220"/>
      <c r="M215" s="221"/>
      <c r="N215" s="222">
        <f t="shared" si="24"/>
        <v>0</v>
      </c>
      <c r="O215" s="223"/>
      <c r="P215" s="224"/>
      <c r="Q215" s="224"/>
      <c r="R215" s="224"/>
      <c r="S215" s="224"/>
      <c r="T215" s="225"/>
      <c r="U215" s="226">
        <f t="shared" si="25"/>
        <v>8.037037037037037E-2</v>
      </c>
      <c r="V215" s="227"/>
      <c r="W215" s="228" t="str">
        <f t="shared" si="26"/>
        <v>0</v>
      </c>
      <c r="X215" s="509"/>
      <c r="Y215" s="229">
        <f t="shared" si="27"/>
        <v>0</v>
      </c>
    </row>
    <row r="216" spans="2:25" ht="18.75" customHeight="1">
      <c r="B216" s="515"/>
      <c r="C216" s="506"/>
      <c r="D216" s="372" t="s">
        <v>1081</v>
      </c>
      <c r="E216" s="216" t="s">
        <v>1280</v>
      </c>
      <c r="F216" s="217">
        <v>409</v>
      </c>
      <c r="G216" s="218">
        <f t="shared" si="21"/>
        <v>81.8</v>
      </c>
      <c r="H216" s="219">
        <f t="shared" si="22"/>
        <v>227.22222222222223</v>
      </c>
      <c r="I216" s="219">
        <f t="shared" si="23"/>
        <v>7.5740740740740747E-2</v>
      </c>
      <c r="J216" s="217"/>
      <c r="K216" s="220"/>
      <c r="L216" s="220"/>
      <c r="M216" s="221"/>
      <c r="N216" s="222">
        <f t="shared" si="24"/>
        <v>0</v>
      </c>
      <c r="O216" s="223"/>
      <c r="P216" s="224"/>
      <c r="Q216" s="224"/>
      <c r="R216" s="224"/>
      <c r="S216" s="224"/>
      <c r="T216" s="225"/>
      <c r="U216" s="226">
        <f t="shared" si="25"/>
        <v>0.15148148148148149</v>
      </c>
      <c r="V216" s="227"/>
      <c r="W216" s="228" t="str">
        <f t="shared" si="26"/>
        <v>0</v>
      </c>
      <c r="X216" s="509"/>
      <c r="Y216" s="229">
        <f t="shared" si="27"/>
        <v>0</v>
      </c>
    </row>
    <row r="217" spans="2:25" ht="18.75" customHeight="1">
      <c r="B217" s="515"/>
      <c r="C217" s="506"/>
      <c r="D217" s="372" t="s">
        <v>126</v>
      </c>
      <c r="E217" s="216" t="s">
        <v>1281</v>
      </c>
      <c r="F217" s="217">
        <v>345</v>
      </c>
      <c r="G217" s="218">
        <f t="shared" si="21"/>
        <v>69</v>
      </c>
      <c r="H217" s="219">
        <f t="shared" si="22"/>
        <v>191.66666666666666</v>
      </c>
      <c r="I217" s="219">
        <f t="shared" si="23"/>
        <v>6.3888888888888884E-2</v>
      </c>
      <c r="J217" s="217"/>
      <c r="K217" s="220"/>
      <c r="L217" s="220"/>
      <c r="M217" s="221"/>
      <c r="N217" s="222">
        <f t="shared" si="24"/>
        <v>0</v>
      </c>
      <c r="O217" s="223"/>
      <c r="P217" s="224"/>
      <c r="Q217" s="224"/>
      <c r="R217" s="224"/>
      <c r="S217" s="224"/>
      <c r="T217" s="225"/>
      <c r="U217" s="226">
        <f t="shared" si="25"/>
        <v>0.12777777777777777</v>
      </c>
      <c r="V217" s="227"/>
      <c r="W217" s="228" t="str">
        <f t="shared" si="26"/>
        <v>0</v>
      </c>
      <c r="X217" s="509"/>
      <c r="Y217" s="229">
        <f t="shared" si="27"/>
        <v>0</v>
      </c>
    </row>
    <row r="218" spans="2:25" ht="18.75" customHeight="1">
      <c r="B218" s="515"/>
      <c r="C218" s="506"/>
      <c r="D218" s="372" t="s">
        <v>127</v>
      </c>
      <c r="E218" s="216" t="s">
        <v>1282</v>
      </c>
      <c r="F218" s="217">
        <v>418</v>
      </c>
      <c r="G218" s="218">
        <f t="shared" si="21"/>
        <v>83.6</v>
      </c>
      <c r="H218" s="219">
        <f t="shared" si="22"/>
        <v>232.22222222222223</v>
      </c>
      <c r="I218" s="219">
        <f t="shared" si="23"/>
        <v>7.7407407407407411E-2</v>
      </c>
      <c r="J218" s="217"/>
      <c r="K218" s="220"/>
      <c r="L218" s="220"/>
      <c r="M218" s="221"/>
      <c r="N218" s="222">
        <f t="shared" si="24"/>
        <v>0</v>
      </c>
      <c r="O218" s="223"/>
      <c r="P218" s="224"/>
      <c r="Q218" s="224"/>
      <c r="R218" s="224"/>
      <c r="S218" s="224"/>
      <c r="T218" s="225"/>
      <c r="U218" s="226">
        <f t="shared" si="25"/>
        <v>0.15481481481481482</v>
      </c>
      <c r="V218" s="227"/>
      <c r="W218" s="228" t="str">
        <f t="shared" si="26"/>
        <v>0</v>
      </c>
      <c r="X218" s="509"/>
      <c r="Y218" s="229">
        <f t="shared" si="27"/>
        <v>0</v>
      </c>
    </row>
    <row r="219" spans="2:25" ht="18.75" customHeight="1">
      <c r="B219" s="515"/>
      <c r="C219" s="506"/>
      <c r="D219" s="373"/>
      <c r="E219" s="216"/>
      <c r="F219" s="217"/>
      <c r="G219" s="218">
        <f t="shared" si="21"/>
        <v>0</v>
      </c>
      <c r="H219" s="219">
        <f t="shared" si="22"/>
        <v>0</v>
      </c>
      <c r="I219" s="219">
        <f t="shared" si="23"/>
        <v>0</v>
      </c>
      <c r="J219" s="217"/>
      <c r="K219" s="220"/>
      <c r="L219" s="220"/>
      <c r="M219" s="221"/>
      <c r="N219" s="222">
        <f t="shared" si="24"/>
        <v>0</v>
      </c>
      <c r="O219" s="223"/>
      <c r="P219" s="224"/>
      <c r="Q219" s="224"/>
      <c r="R219" s="224"/>
      <c r="S219" s="224"/>
      <c r="T219" s="225"/>
      <c r="U219" s="226">
        <f t="shared" si="25"/>
        <v>0</v>
      </c>
      <c r="V219" s="227"/>
      <c r="W219" s="228" t="str">
        <f t="shared" si="26"/>
        <v>0</v>
      </c>
      <c r="X219" s="509"/>
      <c r="Y219" s="229">
        <f t="shared" si="27"/>
        <v>0</v>
      </c>
    </row>
    <row r="220" spans="2:25" ht="18.75" customHeight="1">
      <c r="B220" s="515"/>
      <c r="C220" s="506"/>
      <c r="D220" s="372" t="s">
        <v>1060</v>
      </c>
      <c r="E220" s="216" t="s">
        <v>1283</v>
      </c>
      <c r="F220" s="217">
        <v>886</v>
      </c>
      <c r="G220" s="218">
        <f t="shared" si="21"/>
        <v>177.2</v>
      </c>
      <c r="H220" s="219">
        <f t="shared" si="22"/>
        <v>492.22222222222223</v>
      </c>
      <c r="I220" s="219">
        <f t="shared" si="23"/>
        <v>0.16407407407407407</v>
      </c>
      <c r="J220" s="217" t="s">
        <v>1284</v>
      </c>
      <c r="K220" s="220" t="s">
        <v>1284</v>
      </c>
      <c r="L220" s="220"/>
      <c r="M220" s="221">
        <f>SUM(H220:H237)</f>
        <v>2720.0000000000005</v>
      </c>
      <c r="N220" s="222">
        <f t="shared" si="24"/>
        <v>54.400000000000006</v>
      </c>
      <c r="O220" s="223" t="s">
        <v>1285</v>
      </c>
      <c r="P220" s="224" t="s">
        <v>351</v>
      </c>
      <c r="Q220" s="224"/>
      <c r="R220" s="374" t="s">
        <v>1271</v>
      </c>
      <c r="S220" s="224"/>
      <c r="T220" s="225"/>
      <c r="U220" s="226">
        <f t="shared" si="25"/>
        <v>0.32814814814814813</v>
      </c>
      <c r="V220" s="227">
        <f>SUM(U220:U237)</f>
        <v>1.8133333333333332</v>
      </c>
      <c r="W220" s="228" t="str">
        <f t="shared" si="26"/>
        <v>2</v>
      </c>
      <c r="X220" s="509"/>
      <c r="Y220" s="229">
        <f t="shared" si="27"/>
        <v>1</v>
      </c>
    </row>
    <row r="221" spans="2:25" ht="18.75" customHeight="1">
      <c r="B221" s="515"/>
      <c r="C221" s="506"/>
      <c r="D221" s="372" t="s">
        <v>1065</v>
      </c>
      <c r="E221" s="216" t="s">
        <v>1286</v>
      </c>
      <c r="F221" s="217">
        <v>104</v>
      </c>
      <c r="G221" s="218">
        <f t="shared" si="21"/>
        <v>20.8</v>
      </c>
      <c r="H221" s="219">
        <f t="shared" si="22"/>
        <v>57.777777777777779</v>
      </c>
      <c r="I221" s="219">
        <f t="shared" si="23"/>
        <v>1.9259259259259261E-2</v>
      </c>
      <c r="J221" s="217"/>
      <c r="K221" s="220"/>
      <c r="L221" s="220"/>
      <c r="M221" s="221"/>
      <c r="N221" s="222">
        <f t="shared" si="24"/>
        <v>0</v>
      </c>
      <c r="O221" s="223"/>
      <c r="P221" s="224"/>
      <c r="Q221" s="224"/>
      <c r="R221" s="224"/>
      <c r="S221" s="224"/>
      <c r="T221" s="225"/>
      <c r="U221" s="226">
        <f t="shared" si="25"/>
        <v>3.8518518518518521E-2</v>
      </c>
      <c r="V221" s="227"/>
      <c r="W221" s="228" t="str">
        <f t="shared" si="26"/>
        <v>0</v>
      </c>
      <c r="X221" s="509"/>
      <c r="Y221" s="229">
        <f t="shared" si="27"/>
        <v>0</v>
      </c>
    </row>
    <row r="222" spans="2:25" ht="18.75" customHeight="1">
      <c r="B222" s="515"/>
      <c r="C222" s="506"/>
      <c r="D222" s="372" t="s">
        <v>1067</v>
      </c>
      <c r="E222" s="216" t="s">
        <v>1287</v>
      </c>
      <c r="F222" s="217">
        <v>215</v>
      </c>
      <c r="G222" s="218">
        <f t="shared" si="21"/>
        <v>43</v>
      </c>
      <c r="H222" s="219">
        <f t="shared" si="22"/>
        <v>119.44444444444444</v>
      </c>
      <c r="I222" s="219">
        <f t="shared" si="23"/>
        <v>3.9814814814814817E-2</v>
      </c>
      <c r="J222" s="217"/>
      <c r="K222" s="220"/>
      <c r="L222" s="220"/>
      <c r="M222" s="221"/>
      <c r="N222" s="222">
        <f t="shared" si="24"/>
        <v>0</v>
      </c>
      <c r="O222" s="223"/>
      <c r="P222" s="224"/>
      <c r="Q222" s="224"/>
      <c r="R222" s="224"/>
      <c r="S222" s="224"/>
      <c r="T222" s="225"/>
      <c r="U222" s="226">
        <f t="shared" si="25"/>
        <v>7.9629629629629634E-2</v>
      </c>
      <c r="V222" s="227"/>
      <c r="W222" s="228" t="str">
        <f t="shared" si="26"/>
        <v>0</v>
      </c>
      <c r="X222" s="509"/>
      <c r="Y222" s="229">
        <f t="shared" si="27"/>
        <v>0</v>
      </c>
    </row>
    <row r="223" spans="2:25" ht="18.75" customHeight="1">
      <c r="B223" s="515"/>
      <c r="C223" s="506"/>
      <c r="D223" s="372" t="s">
        <v>1069</v>
      </c>
      <c r="E223" s="216" t="s">
        <v>1288</v>
      </c>
      <c r="F223" s="217">
        <v>302</v>
      </c>
      <c r="G223" s="218">
        <f t="shared" si="21"/>
        <v>60.4</v>
      </c>
      <c r="H223" s="219">
        <f t="shared" si="22"/>
        <v>167.77777777777777</v>
      </c>
      <c r="I223" s="219">
        <f t="shared" si="23"/>
        <v>5.5925925925925921E-2</v>
      </c>
      <c r="J223" s="217"/>
      <c r="K223" s="220"/>
      <c r="L223" s="220"/>
      <c r="M223" s="221"/>
      <c r="N223" s="222">
        <f t="shared" si="24"/>
        <v>0</v>
      </c>
      <c r="O223" s="223"/>
      <c r="P223" s="224"/>
      <c r="Q223" s="224"/>
      <c r="R223" s="224"/>
      <c r="S223" s="224"/>
      <c r="T223" s="225"/>
      <c r="U223" s="226">
        <f t="shared" si="25"/>
        <v>0.11185185185185184</v>
      </c>
      <c r="V223" s="227"/>
      <c r="W223" s="228" t="str">
        <f t="shared" si="26"/>
        <v>0</v>
      </c>
      <c r="X223" s="509"/>
      <c r="Y223" s="229">
        <f t="shared" si="27"/>
        <v>0</v>
      </c>
    </row>
    <row r="224" spans="2:25" ht="18.75" customHeight="1">
      <c r="B224" s="515"/>
      <c r="C224" s="506"/>
      <c r="D224" s="372" t="s">
        <v>1071</v>
      </c>
      <c r="E224" s="216" t="s">
        <v>1289</v>
      </c>
      <c r="F224" s="217">
        <v>121</v>
      </c>
      <c r="G224" s="218">
        <f t="shared" si="21"/>
        <v>24.2</v>
      </c>
      <c r="H224" s="219">
        <f t="shared" si="22"/>
        <v>67.222222222222214</v>
      </c>
      <c r="I224" s="219">
        <f t="shared" si="23"/>
        <v>2.2407407407407404E-2</v>
      </c>
      <c r="J224" s="217"/>
      <c r="K224" s="220"/>
      <c r="L224" s="220"/>
      <c r="M224" s="221"/>
      <c r="N224" s="222">
        <f t="shared" si="24"/>
        <v>0</v>
      </c>
      <c r="O224" s="223"/>
      <c r="P224" s="224"/>
      <c r="Q224" s="224"/>
      <c r="R224" s="224"/>
      <c r="S224" s="224"/>
      <c r="T224" s="225"/>
      <c r="U224" s="226">
        <f t="shared" si="25"/>
        <v>4.4814814814814807E-2</v>
      </c>
      <c r="V224" s="227"/>
      <c r="W224" s="228" t="str">
        <f t="shared" si="26"/>
        <v>0</v>
      </c>
      <c r="X224" s="509"/>
      <c r="Y224" s="229">
        <f t="shared" si="27"/>
        <v>0</v>
      </c>
    </row>
    <row r="225" spans="2:25" ht="18.75" customHeight="1">
      <c r="B225" s="515"/>
      <c r="C225" s="506"/>
      <c r="D225" s="372" t="s">
        <v>1073</v>
      </c>
      <c r="E225" s="216" t="s">
        <v>1290</v>
      </c>
      <c r="F225" s="217">
        <v>205</v>
      </c>
      <c r="G225" s="218">
        <f t="shared" si="21"/>
        <v>41</v>
      </c>
      <c r="H225" s="219">
        <f t="shared" si="22"/>
        <v>113.88888888888889</v>
      </c>
      <c r="I225" s="219">
        <f t="shared" si="23"/>
        <v>3.7962962962962962E-2</v>
      </c>
      <c r="J225" s="217"/>
      <c r="K225" s="220"/>
      <c r="L225" s="220"/>
      <c r="M225" s="221"/>
      <c r="N225" s="222">
        <f t="shared" si="24"/>
        <v>0</v>
      </c>
      <c r="O225" s="223"/>
      <c r="P225" s="224"/>
      <c r="Q225" s="224"/>
      <c r="R225" s="224"/>
      <c r="S225" s="224"/>
      <c r="T225" s="225"/>
      <c r="U225" s="226">
        <f t="shared" si="25"/>
        <v>7.5925925925925924E-2</v>
      </c>
      <c r="V225" s="227"/>
      <c r="W225" s="228" t="str">
        <f t="shared" si="26"/>
        <v>0</v>
      </c>
      <c r="X225" s="509"/>
      <c r="Y225" s="229">
        <f t="shared" si="27"/>
        <v>0</v>
      </c>
    </row>
    <row r="226" spans="2:25" ht="18.75" customHeight="1">
      <c r="B226" s="515"/>
      <c r="C226" s="506"/>
      <c r="D226" s="372" t="s">
        <v>1075</v>
      </c>
      <c r="E226" s="216" t="s">
        <v>1291</v>
      </c>
      <c r="F226" s="217">
        <v>214</v>
      </c>
      <c r="G226" s="218">
        <f t="shared" si="21"/>
        <v>42.8</v>
      </c>
      <c r="H226" s="219">
        <f t="shared" si="22"/>
        <v>118.88888888888889</v>
      </c>
      <c r="I226" s="219">
        <f t="shared" si="23"/>
        <v>3.9629629629629626E-2</v>
      </c>
      <c r="J226" s="217"/>
      <c r="K226" s="220"/>
      <c r="L226" s="220"/>
      <c r="M226" s="221"/>
      <c r="N226" s="222">
        <f t="shared" si="24"/>
        <v>0</v>
      </c>
      <c r="O226" s="223"/>
      <c r="P226" s="224"/>
      <c r="Q226" s="224"/>
      <c r="R226" s="224"/>
      <c r="S226" s="224"/>
      <c r="T226" s="225"/>
      <c r="U226" s="226">
        <f t="shared" si="25"/>
        <v>7.9259259259259252E-2</v>
      </c>
      <c r="V226" s="227"/>
      <c r="W226" s="228" t="str">
        <f t="shared" si="26"/>
        <v>0</v>
      </c>
      <c r="X226" s="509"/>
      <c r="Y226" s="229">
        <f t="shared" si="27"/>
        <v>0</v>
      </c>
    </row>
    <row r="227" spans="2:25" ht="18.75" customHeight="1">
      <c r="B227" s="515"/>
      <c r="C227" s="506"/>
      <c r="D227" s="372" t="s">
        <v>1077</v>
      </c>
      <c r="E227" s="216" t="s">
        <v>1292</v>
      </c>
      <c r="F227" s="217">
        <v>218</v>
      </c>
      <c r="G227" s="218">
        <f t="shared" si="21"/>
        <v>43.6</v>
      </c>
      <c r="H227" s="219">
        <f t="shared" si="22"/>
        <v>121.11111111111111</v>
      </c>
      <c r="I227" s="219">
        <f t="shared" si="23"/>
        <v>4.0370370370370369E-2</v>
      </c>
      <c r="J227" s="217"/>
      <c r="K227" s="220"/>
      <c r="L227" s="220"/>
      <c r="M227" s="221"/>
      <c r="N227" s="222">
        <f t="shared" si="24"/>
        <v>0</v>
      </c>
      <c r="O227" s="223"/>
      <c r="P227" s="224"/>
      <c r="Q227" s="224"/>
      <c r="R227" s="224"/>
      <c r="S227" s="224"/>
      <c r="T227" s="225"/>
      <c r="U227" s="226">
        <f t="shared" si="25"/>
        <v>8.0740740740740738E-2</v>
      </c>
      <c r="V227" s="227"/>
      <c r="W227" s="228" t="str">
        <f t="shared" si="26"/>
        <v>0</v>
      </c>
      <c r="X227" s="509"/>
      <c r="Y227" s="229">
        <f t="shared" si="27"/>
        <v>0</v>
      </c>
    </row>
    <row r="228" spans="2:25" ht="18.75" customHeight="1">
      <c r="B228" s="515"/>
      <c r="C228" s="506"/>
      <c r="D228" s="372" t="s">
        <v>1079</v>
      </c>
      <c r="E228" s="216" t="s">
        <v>1293</v>
      </c>
      <c r="F228" s="217">
        <v>385</v>
      </c>
      <c r="G228" s="218">
        <f t="shared" si="21"/>
        <v>77</v>
      </c>
      <c r="H228" s="219">
        <f t="shared" si="22"/>
        <v>213.88888888888889</v>
      </c>
      <c r="I228" s="219">
        <f t="shared" si="23"/>
        <v>7.1296296296296302E-2</v>
      </c>
      <c r="J228" s="217"/>
      <c r="K228" s="220"/>
      <c r="L228" s="220"/>
      <c r="M228" s="221"/>
      <c r="N228" s="222">
        <f t="shared" si="24"/>
        <v>0</v>
      </c>
      <c r="O228" s="223"/>
      <c r="P228" s="224"/>
      <c r="Q228" s="224"/>
      <c r="R228" s="224"/>
      <c r="S228" s="224"/>
      <c r="T228" s="225"/>
      <c r="U228" s="226">
        <f t="shared" si="25"/>
        <v>0.1425925925925926</v>
      </c>
      <c r="V228" s="227"/>
      <c r="W228" s="228" t="str">
        <f t="shared" si="26"/>
        <v>0</v>
      </c>
      <c r="X228" s="509"/>
      <c r="Y228" s="229">
        <f t="shared" si="27"/>
        <v>0</v>
      </c>
    </row>
    <row r="229" spans="2:25" ht="18.75" customHeight="1">
      <c r="B229" s="515"/>
      <c r="C229" s="506"/>
      <c r="D229" s="372" t="s">
        <v>1081</v>
      </c>
      <c r="E229" s="216" t="s">
        <v>1294</v>
      </c>
      <c r="F229" s="217">
        <v>211</v>
      </c>
      <c r="G229" s="218">
        <f t="shared" si="21"/>
        <v>42.2</v>
      </c>
      <c r="H229" s="219">
        <f t="shared" si="22"/>
        <v>117.22222222222221</v>
      </c>
      <c r="I229" s="219">
        <f t="shared" si="23"/>
        <v>3.9074074074074074E-2</v>
      </c>
      <c r="J229" s="217"/>
      <c r="K229" s="220"/>
      <c r="L229" s="220"/>
      <c r="M229" s="221"/>
      <c r="N229" s="222">
        <f t="shared" si="24"/>
        <v>0</v>
      </c>
      <c r="O229" s="223"/>
      <c r="P229" s="224"/>
      <c r="Q229" s="224"/>
      <c r="R229" s="224"/>
      <c r="S229" s="224"/>
      <c r="T229" s="225"/>
      <c r="U229" s="226">
        <f t="shared" si="25"/>
        <v>7.8148148148148147E-2</v>
      </c>
      <c r="V229" s="227"/>
      <c r="W229" s="228" t="str">
        <f t="shared" si="26"/>
        <v>0</v>
      </c>
      <c r="X229" s="509"/>
      <c r="Y229" s="229">
        <f t="shared" si="27"/>
        <v>0</v>
      </c>
    </row>
    <row r="230" spans="2:25" ht="18.75" customHeight="1">
      <c r="B230" s="515"/>
      <c r="C230" s="506"/>
      <c r="D230" s="372" t="s">
        <v>126</v>
      </c>
      <c r="E230" s="216" t="s">
        <v>1295</v>
      </c>
      <c r="F230" s="217">
        <v>415</v>
      </c>
      <c r="G230" s="218">
        <f t="shared" si="21"/>
        <v>83</v>
      </c>
      <c r="H230" s="219">
        <f t="shared" si="22"/>
        <v>230.55555555555554</v>
      </c>
      <c r="I230" s="219">
        <f t="shared" si="23"/>
        <v>7.6851851851851852E-2</v>
      </c>
      <c r="J230" s="217"/>
      <c r="K230" s="220"/>
      <c r="L230" s="220"/>
      <c r="M230" s="221"/>
      <c r="N230" s="222">
        <f t="shared" si="24"/>
        <v>0</v>
      </c>
      <c r="O230" s="223"/>
      <c r="P230" s="224"/>
      <c r="Q230" s="224"/>
      <c r="R230" s="224"/>
      <c r="S230" s="224"/>
      <c r="T230" s="225"/>
      <c r="U230" s="226">
        <f t="shared" si="25"/>
        <v>0.1537037037037037</v>
      </c>
      <c r="V230" s="227"/>
      <c r="W230" s="228" t="str">
        <f t="shared" si="26"/>
        <v>0</v>
      </c>
      <c r="X230" s="509"/>
      <c r="Y230" s="229">
        <f t="shared" si="27"/>
        <v>0</v>
      </c>
    </row>
    <row r="231" spans="2:25" ht="18.75" customHeight="1">
      <c r="B231" s="515"/>
      <c r="C231" s="506"/>
      <c r="D231" s="372" t="s">
        <v>127</v>
      </c>
      <c r="E231" s="216" t="s">
        <v>1296</v>
      </c>
      <c r="F231" s="217">
        <v>85</v>
      </c>
      <c r="G231" s="218">
        <f t="shared" si="21"/>
        <v>17</v>
      </c>
      <c r="H231" s="219">
        <f t="shared" si="22"/>
        <v>47.222222222222221</v>
      </c>
      <c r="I231" s="219">
        <f t="shared" si="23"/>
        <v>1.5740740740740739E-2</v>
      </c>
      <c r="J231" s="217"/>
      <c r="K231" s="220"/>
      <c r="L231" s="220"/>
      <c r="M231" s="221"/>
      <c r="N231" s="222">
        <f t="shared" si="24"/>
        <v>0</v>
      </c>
      <c r="O231" s="223"/>
      <c r="P231" s="224"/>
      <c r="Q231" s="224"/>
      <c r="R231" s="224"/>
      <c r="S231" s="224"/>
      <c r="T231" s="225"/>
      <c r="U231" s="226">
        <f t="shared" si="25"/>
        <v>3.1481481481481478E-2</v>
      </c>
      <c r="V231" s="227"/>
      <c r="W231" s="228" t="str">
        <f t="shared" si="26"/>
        <v>0</v>
      </c>
      <c r="X231" s="509"/>
      <c r="Y231" s="229">
        <f t="shared" si="27"/>
        <v>0</v>
      </c>
    </row>
    <row r="232" spans="2:25" ht="18.75" customHeight="1">
      <c r="B232" s="515"/>
      <c r="C232" s="506"/>
      <c r="D232" s="372" t="s">
        <v>128</v>
      </c>
      <c r="E232" s="216" t="s">
        <v>1297</v>
      </c>
      <c r="F232" s="217">
        <v>375</v>
      </c>
      <c r="G232" s="218">
        <f t="shared" si="21"/>
        <v>75</v>
      </c>
      <c r="H232" s="219">
        <f t="shared" si="22"/>
        <v>208.33333333333331</v>
      </c>
      <c r="I232" s="219">
        <f t="shared" si="23"/>
        <v>6.9444444444444434E-2</v>
      </c>
      <c r="J232" s="217"/>
      <c r="K232" s="220"/>
      <c r="L232" s="220"/>
      <c r="M232" s="221"/>
      <c r="N232" s="222">
        <f t="shared" si="24"/>
        <v>0</v>
      </c>
      <c r="O232" s="223"/>
      <c r="P232" s="224"/>
      <c r="Q232" s="224"/>
      <c r="R232" s="224"/>
      <c r="S232" s="224"/>
      <c r="T232" s="225"/>
      <c r="U232" s="226">
        <f t="shared" si="25"/>
        <v>0.13888888888888887</v>
      </c>
      <c r="V232" s="227"/>
      <c r="W232" s="228" t="str">
        <f t="shared" si="26"/>
        <v>0</v>
      </c>
      <c r="X232" s="509"/>
      <c r="Y232" s="229">
        <f t="shared" si="27"/>
        <v>0</v>
      </c>
    </row>
    <row r="233" spans="2:25" ht="18.75" customHeight="1">
      <c r="B233" s="515"/>
      <c r="C233" s="506"/>
      <c r="D233" s="372" t="s">
        <v>129</v>
      </c>
      <c r="E233" s="216" t="s">
        <v>1298</v>
      </c>
      <c r="F233" s="217">
        <v>416</v>
      </c>
      <c r="G233" s="218">
        <f t="shared" si="21"/>
        <v>83.2</v>
      </c>
      <c r="H233" s="219">
        <f t="shared" si="22"/>
        <v>231.11111111111111</v>
      </c>
      <c r="I233" s="219">
        <f t="shared" si="23"/>
        <v>7.7037037037037043E-2</v>
      </c>
      <c r="J233" s="217"/>
      <c r="K233" s="220"/>
      <c r="L233" s="220"/>
      <c r="M233" s="221"/>
      <c r="N233" s="222">
        <f t="shared" si="24"/>
        <v>0</v>
      </c>
      <c r="O233" s="223"/>
      <c r="P233" s="224"/>
      <c r="Q233" s="224"/>
      <c r="R233" s="224"/>
      <c r="S233" s="224"/>
      <c r="T233" s="225"/>
      <c r="U233" s="226">
        <f t="shared" si="25"/>
        <v>0.15407407407407409</v>
      </c>
      <c r="V233" s="227"/>
      <c r="W233" s="228" t="str">
        <f t="shared" si="26"/>
        <v>0</v>
      </c>
      <c r="X233" s="509"/>
      <c r="Y233" s="229">
        <f t="shared" si="27"/>
        <v>0</v>
      </c>
    </row>
    <row r="234" spans="2:25" ht="18.75" customHeight="1">
      <c r="B234" s="515"/>
      <c r="C234" s="506"/>
      <c r="D234" s="372" t="s">
        <v>130</v>
      </c>
      <c r="E234" s="216" t="s">
        <v>1299</v>
      </c>
      <c r="F234" s="217">
        <v>113</v>
      </c>
      <c r="G234" s="218">
        <f t="shared" si="21"/>
        <v>22.6</v>
      </c>
      <c r="H234" s="219">
        <f t="shared" si="22"/>
        <v>62.777777777777779</v>
      </c>
      <c r="I234" s="219">
        <f t="shared" si="23"/>
        <v>2.0925925925925928E-2</v>
      </c>
      <c r="J234" s="217"/>
      <c r="K234" s="220"/>
      <c r="L234" s="220"/>
      <c r="M234" s="221"/>
      <c r="N234" s="222">
        <f t="shared" si="24"/>
        <v>0</v>
      </c>
      <c r="O234" s="223"/>
      <c r="P234" s="224"/>
      <c r="Q234" s="224"/>
      <c r="R234" s="224"/>
      <c r="S234" s="224"/>
      <c r="T234" s="225"/>
      <c r="U234" s="226">
        <f t="shared" si="25"/>
        <v>4.1851851851851855E-2</v>
      </c>
      <c r="V234" s="227"/>
      <c r="W234" s="228" t="str">
        <f t="shared" si="26"/>
        <v>0</v>
      </c>
      <c r="X234" s="509"/>
      <c r="Y234" s="229">
        <f t="shared" si="27"/>
        <v>0</v>
      </c>
    </row>
    <row r="235" spans="2:25" ht="18.75" customHeight="1">
      <c r="B235" s="515"/>
      <c r="C235" s="506"/>
      <c r="D235" s="372" t="s">
        <v>131</v>
      </c>
      <c r="E235" s="216" t="s">
        <v>1300</v>
      </c>
      <c r="F235" s="217">
        <v>105</v>
      </c>
      <c r="G235" s="218">
        <f t="shared" si="21"/>
        <v>21</v>
      </c>
      <c r="H235" s="219">
        <f t="shared" si="22"/>
        <v>58.333333333333329</v>
      </c>
      <c r="I235" s="219">
        <f t="shared" si="23"/>
        <v>1.9444444444444441E-2</v>
      </c>
      <c r="J235" s="217"/>
      <c r="K235" s="220"/>
      <c r="L235" s="220"/>
      <c r="M235" s="221"/>
      <c r="N235" s="222">
        <f t="shared" si="24"/>
        <v>0</v>
      </c>
      <c r="O235" s="223"/>
      <c r="P235" s="224"/>
      <c r="Q235" s="224"/>
      <c r="R235" s="224"/>
      <c r="S235" s="224"/>
      <c r="T235" s="225"/>
      <c r="U235" s="226">
        <f t="shared" si="25"/>
        <v>3.8888888888888883E-2</v>
      </c>
      <c r="V235" s="227"/>
      <c r="W235" s="228" t="str">
        <f t="shared" si="26"/>
        <v>0</v>
      </c>
      <c r="X235" s="509"/>
      <c r="Y235" s="229">
        <f t="shared" si="27"/>
        <v>0</v>
      </c>
    </row>
    <row r="236" spans="2:25" ht="18.75" customHeight="1">
      <c r="B236" s="515"/>
      <c r="C236" s="506"/>
      <c r="D236" s="372" t="s">
        <v>132</v>
      </c>
      <c r="E236" s="216" t="s">
        <v>1301</v>
      </c>
      <c r="F236" s="217">
        <v>307</v>
      </c>
      <c r="G236" s="218">
        <f t="shared" si="21"/>
        <v>61.4</v>
      </c>
      <c r="H236" s="219">
        <f t="shared" si="22"/>
        <v>170.55555555555554</v>
      </c>
      <c r="I236" s="219">
        <f t="shared" si="23"/>
        <v>5.6851851851851848E-2</v>
      </c>
      <c r="J236" s="217" t="s">
        <v>1302</v>
      </c>
      <c r="K236" s="220"/>
      <c r="L236" s="220"/>
      <c r="M236" s="221"/>
      <c r="N236" s="222">
        <f t="shared" si="24"/>
        <v>0</v>
      </c>
      <c r="O236" s="223"/>
      <c r="P236" s="224"/>
      <c r="Q236" s="224"/>
      <c r="R236" s="224"/>
      <c r="S236" s="224"/>
      <c r="T236" s="225"/>
      <c r="U236" s="226">
        <f t="shared" si="25"/>
        <v>0.1137037037037037</v>
      </c>
      <c r="V236" s="227"/>
      <c r="W236" s="228" t="str">
        <f t="shared" si="26"/>
        <v>0</v>
      </c>
      <c r="X236" s="509"/>
      <c r="Y236" s="229">
        <f t="shared" si="27"/>
        <v>0</v>
      </c>
    </row>
    <row r="237" spans="2:25" ht="18.75" customHeight="1">
      <c r="B237" s="515"/>
      <c r="C237" s="506"/>
      <c r="D237" s="372" t="s">
        <v>133</v>
      </c>
      <c r="E237" s="216" t="s">
        <v>1303</v>
      </c>
      <c r="F237" s="217">
        <v>219</v>
      </c>
      <c r="G237" s="218">
        <f t="shared" si="21"/>
        <v>43.8</v>
      </c>
      <c r="H237" s="219">
        <f t="shared" si="22"/>
        <v>121.66666666666666</v>
      </c>
      <c r="I237" s="219">
        <f t="shared" si="23"/>
        <v>4.0555555555555553E-2</v>
      </c>
      <c r="J237" s="217"/>
      <c r="K237" s="220"/>
      <c r="L237" s="220"/>
      <c r="M237" s="221"/>
      <c r="N237" s="222">
        <f t="shared" si="24"/>
        <v>0</v>
      </c>
      <c r="O237" s="223"/>
      <c r="P237" s="224"/>
      <c r="Q237" s="224"/>
      <c r="R237" s="224"/>
      <c r="S237" s="224"/>
      <c r="T237" s="225"/>
      <c r="U237" s="226">
        <f t="shared" si="25"/>
        <v>8.1111111111111106E-2</v>
      </c>
      <c r="V237" s="227"/>
      <c r="W237" s="228" t="str">
        <f t="shared" si="26"/>
        <v>0</v>
      </c>
      <c r="X237" s="509"/>
      <c r="Y237" s="229">
        <f t="shared" si="27"/>
        <v>0</v>
      </c>
    </row>
    <row r="238" spans="2:25" ht="18.75" customHeight="1">
      <c r="B238" s="515"/>
      <c r="C238" s="506"/>
      <c r="D238" s="373"/>
      <c r="E238" s="216"/>
      <c r="F238" s="217"/>
      <c r="G238" s="218">
        <f t="shared" si="21"/>
        <v>0</v>
      </c>
      <c r="H238" s="219">
        <f t="shared" si="22"/>
        <v>0</v>
      </c>
      <c r="I238" s="219">
        <f t="shared" si="23"/>
        <v>0</v>
      </c>
      <c r="J238" s="217"/>
      <c r="K238" s="220"/>
      <c r="L238" s="220"/>
      <c r="M238" s="221"/>
      <c r="N238" s="222">
        <f t="shared" si="24"/>
        <v>0</v>
      </c>
      <c r="O238" s="223"/>
      <c r="P238" s="224"/>
      <c r="Q238" s="224"/>
      <c r="R238" s="224"/>
      <c r="S238" s="224"/>
      <c r="T238" s="225"/>
      <c r="U238" s="226">
        <f t="shared" si="25"/>
        <v>0</v>
      </c>
      <c r="V238" s="227"/>
      <c r="W238" s="228" t="str">
        <f t="shared" si="26"/>
        <v>0</v>
      </c>
      <c r="X238" s="509"/>
      <c r="Y238" s="229">
        <f t="shared" si="27"/>
        <v>0</v>
      </c>
    </row>
    <row r="239" spans="2:25" ht="18.75" customHeight="1">
      <c r="B239" s="515"/>
      <c r="C239" s="506"/>
      <c r="D239" s="372" t="s">
        <v>1060</v>
      </c>
      <c r="E239" s="216" t="s">
        <v>1304</v>
      </c>
      <c r="F239" s="217">
        <v>1300</v>
      </c>
      <c r="G239" s="218">
        <f t="shared" si="21"/>
        <v>260</v>
      </c>
      <c r="H239" s="219">
        <f t="shared" si="22"/>
        <v>722.22222222222217</v>
      </c>
      <c r="I239" s="219">
        <f t="shared" si="23"/>
        <v>0.24074074074074073</v>
      </c>
      <c r="J239" s="217"/>
      <c r="K239" s="220"/>
      <c r="L239" s="220"/>
      <c r="M239" s="221"/>
      <c r="N239" s="222">
        <f t="shared" si="24"/>
        <v>0</v>
      </c>
      <c r="O239" s="223"/>
      <c r="P239" s="224"/>
      <c r="Q239" s="224"/>
      <c r="R239" s="224"/>
      <c r="S239" s="224"/>
      <c r="T239" s="225"/>
      <c r="U239" s="226">
        <f t="shared" si="25"/>
        <v>0.48148148148148145</v>
      </c>
      <c r="V239" s="227"/>
      <c r="W239" s="228" t="str">
        <f t="shared" si="26"/>
        <v>0</v>
      </c>
      <c r="X239" s="509"/>
      <c r="Y239" s="229">
        <f t="shared" si="27"/>
        <v>0</v>
      </c>
    </row>
    <row r="240" spans="2:25" ht="18.75" customHeight="1">
      <c r="B240" s="515"/>
      <c r="C240" s="506"/>
      <c r="D240" s="372" t="s">
        <v>1065</v>
      </c>
      <c r="E240" s="216" t="s">
        <v>1305</v>
      </c>
      <c r="F240" s="217">
        <v>115</v>
      </c>
      <c r="G240" s="218">
        <f t="shared" si="21"/>
        <v>23</v>
      </c>
      <c r="H240" s="219">
        <f t="shared" si="22"/>
        <v>63.888888888888886</v>
      </c>
      <c r="I240" s="219">
        <f t="shared" si="23"/>
        <v>2.1296296296296296E-2</v>
      </c>
      <c r="J240" s="217"/>
      <c r="K240" s="220"/>
      <c r="L240" s="220"/>
      <c r="M240" s="221"/>
      <c r="N240" s="222">
        <f t="shared" si="24"/>
        <v>0</v>
      </c>
      <c r="O240" s="223"/>
      <c r="P240" s="224"/>
      <c r="Q240" s="224"/>
      <c r="R240" s="224"/>
      <c r="S240" s="224"/>
      <c r="T240" s="225"/>
      <c r="U240" s="226">
        <f t="shared" si="25"/>
        <v>4.2592592592592592E-2</v>
      </c>
      <c r="V240" s="227"/>
      <c r="W240" s="228" t="str">
        <f t="shared" si="26"/>
        <v>0</v>
      </c>
      <c r="X240" s="509"/>
      <c r="Y240" s="229">
        <f t="shared" si="27"/>
        <v>0</v>
      </c>
    </row>
    <row r="241" spans="2:25" ht="18.75" customHeight="1">
      <c r="B241" s="515"/>
      <c r="C241" s="506"/>
      <c r="D241" s="372" t="s">
        <v>1067</v>
      </c>
      <c r="E241" s="216" t="s">
        <v>1306</v>
      </c>
      <c r="F241" s="217">
        <v>85</v>
      </c>
      <c r="G241" s="218">
        <f t="shared" si="21"/>
        <v>17</v>
      </c>
      <c r="H241" s="219">
        <f t="shared" si="22"/>
        <v>47.222222222222221</v>
      </c>
      <c r="I241" s="219">
        <f t="shared" si="23"/>
        <v>1.5740740740740739E-2</v>
      </c>
      <c r="J241" s="217"/>
      <c r="K241" s="220"/>
      <c r="L241" s="220"/>
      <c r="M241" s="221"/>
      <c r="N241" s="222">
        <f t="shared" si="24"/>
        <v>0</v>
      </c>
      <c r="O241" s="223"/>
      <c r="P241" s="224"/>
      <c r="Q241" s="224"/>
      <c r="R241" s="224"/>
      <c r="S241" s="224"/>
      <c r="T241" s="225"/>
      <c r="U241" s="226">
        <f t="shared" si="25"/>
        <v>3.1481481481481478E-2</v>
      </c>
      <c r="V241" s="227"/>
      <c r="W241" s="228" t="str">
        <f t="shared" si="26"/>
        <v>0</v>
      </c>
      <c r="X241" s="509"/>
      <c r="Y241" s="229">
        <f t="shared" si="27"/>
        <v>0</v>
      </c>
    </row>
    <row r="242" spans="2:25" ht="18.75" customHeight="1">
      <c r="B242" s="515"/>
      <c r="C242" s="506"/>
      <c r="D242" s="372" t="s">
        <v>1069</v>
      </c>
      <c r="E242" s="216" t="s">
        <v>1307</v>
      </c>
      <c r="F242" s="217">
        <v>172</v>
      </c>
      <c r="G242" s="218">
        <f t="shared" si="21"/>
        <v>34.4</v>
      </c>
      <c r="H242" s="219">
        <f t="shared" si="22"/>
        <v>95.555555555555557</v>
      </c>
      <c r="I242" s="219">
        <f t="shared" si="23"/>
        <v>3.1851851851851853E-2</v>
      </c>
      <c r="J242" s="217"/>
      <c r="K242" s="220"/>
      <c r="L242" s="220"/>
      <c r="M242" s="221"/>
      <c r="N242" s="222">
        <f t="shared" si="24"/>
        <v>0</v>
      </c>
      <c r="O242" s="223"/>
      <c r="P242" s="224"/>
      <c r="Q242" s="224"/>
      <c r="R242" s="224"/>
      <c r="S242" s="224"/>
      <c r="T242" s="225"/>
      <c r="U242" s="226">
        <f t="shared" si="25"/>
        <v>6.3703703703703707E-2</v>
      </c>
      <c r="V242" s="227"/>
      <c r="W242" s="228" t="str">
        <f t="shared" si="26"/>
        <v>0</v>
      </c>
      <c r="X242" s="509"/>
      <c r="Y242" s="229">
        <f t="shared" si="27"/>
        <v>0</v>
      </c>
    </row>
    <row r="243" spans="2:25" ht="18.75" customHeight="1">
      <c r="B243" s="515"/>
      <c r="C243" s="506"/>
      <c r="D243" s="372" t="s">
        <v>1071</v>
      </c>
      <c r="E243" s="216" t="s">
        <v>1308</v>
      </c>
      <c r="F243" s="217">
        <v>84</v>
      </c>
      <c r="G243" s="218">
        <f t="shared" si="21"/>
        <v>16.8</v>
      </c>
      <c r="H243" s="219">
        <f t="shared" si="22"/>
        <v>46.666666666666664</v>
      </c>
      <c r="I243" s="219">
        <f t="shared" si="23"/>
        <v>1.5555555555555555E-2</v>
      </c>
      <c r="J243" s="217"/>
      <c r="K243" s="220"/>
      <c r="L243" s="220"/>
      <c r="M243" s="221"/>
      <c r="N243" s="222">
        <f t="shared" si="24"/>
        <v>0</v>
      </c>
      <c r="O243" s="223"/>
      <c r="P243" s="224"/>
      <c r="Q243" s="224"/>
      <c r="R243" s="224"/>
      <c r="S243" s="224"/>
      <c r="T243" s="225"/>
      <c r="U243" s="226">
        <f t="shared" si="25"/>
        <v>3.111111111111111E-2</v>
      </c>
      <c r="V243" s="227"/>
      <c r="W243" s="228" t="str">
        <f t="shared" si="26"/>
        <v>0</v>
      </c>
      <c r="X243" s="509"/>
      <c r="Y243" s="229">
        <f t="shared" si="27"/>
        <v>0</v>
      </c>
    </row>
    <row r="244" spans="2:25" ht="18.75" customHeight="1">
      <c r="B244" s="515"/>
      <c r="C244" s="506"/>
      <c r="D244" s="372" t="s">
        <v>1073</v>
      </c>
      <c r="E244" s="216" t="s">
        <v>1309</v>
      </c>
      <c r="F244" s="217">
        <v>161</v>
      </c>
      <c r="G244" s="218">
        <f t="shared" si="21"/>
        <v>32.200000000000003</v>
      </c>
      <c r="H244" s="219">
        <f t="shared" si="22"/>
        <v>89.444444444444443</v>
      </c>
      <c r="I244" s="219">
        <f t="shared" si="23"/>
        <v>2.9814814814814815E-2</v>
      </c>
      <c r="J244" s="217"/>
      <c r="K244" s="220"/>
      <c r="L244" s="220"/>
      <c r="M244" s="221"/>
      <c r="N244" s="222">
        <f t="shared" si="24"/>
        <v>0</v>
      </c>
      <c r="O244" s="223"/>
      <c r="P244" s="224"/>
      <c r="Q244" s="224"/>
      <c r="R244" s="224"/>
      <c r="S244" s="224"/>
      <c r="T244" s="225"/>
      <c r="U244" s="226">
        <f t="shared" si="25"/>
        <v>5.962962962962963E-2</v>
      </c>
      <c r="V244" s="227"/>
      <c r="W244" s="228" t="str">
        <f t="shared" si="26"/>
        <v>0</v>
      </c>
      <c r="X244" s="509"/>
      <c r="Y244" s="229">
        <f t="shared" si="27"/>
        <v>0</v>
      </c>
    </row>
    <row r="245" spans="2:25" ht="18.75" customHeight="1">
      <c r="B245" s="515"/>
      <c r="C245" s="506"/>
      <c r="D245" s="372" t="s">
        <v>1075</v>
      </c>
      <c r="E245" s="216" t="s">
        <v>1310</v>
      </c>
      <c r="F245" s="217">
        <v>201</v>
      </c>
      <c r="G245" s="218">
        <f t="shared" si="21"/>
        <v>40.200000000000003</v>
      </c>
      <c r="H245" s="219">
        <f t="shared" si="22"/>
        <v>111.66666666666666</v>
      </c>
      <c r="I245" s="219">
        <f t="shared" si="23"/>
        <v>3.7222222222222219E-2</v>
      </c>
      <c r="J245" s="217"/>
      <c r="K245" s="220"/>
      <c r="L245" s="220"/>
      <c r="M245" s="221"/>
      <c r="N245" s="222">
        <f t="shared" si="24"/>
        <v>0</v>
      </c>
      <c r="O245" s="223"/>
      <c r="P245" s="224"/>
      <c r="Q245" s="224"/>
      <c r="R245" s="224"/>
      <c r="S245" s="224"/>
      <c r="T245" s="225"/>
      <c r="U245" s="226">
        <f t="shared" si="25"/>
        <v>7.4444444444444438E-2</v>
      </c>
      <c r="V245" s="227"/>
      <c r="W245" s="228" t="str">
        <f t="shared" si="26"/>
        <v>0</v>
      </c>
      <c r="X245" s="509"/>
      <c r="Y245" s="229">
        <f t="shared" si="27"/>
        <v>0</v>
      </c>
    </row>
    <row r="246" spans="2:25" ht="18.75" customHeight="1">
      <c r="B246" s="515"/>
      <c r="C246" s="506"/>
      <c r="D246" s="372" t="s">
        <v>1077</v>
      </c>
      <c r="E246" s="216" t="s">
        <v>1311</v>
      </c>
      <c r="F246" s="217">
        <v>96</v>
      </c>
      <c r="G246" s="218">
        <f t="shared" si="21"/>
        <v>19.2</v>
      </c>
      <c r="H246" s="219">
        <f t="shared" si="22"/>
        <v>53.333333333333329</v>
      </c>
      <c r="I246" s="219">
        <f t="shared" si="23"/>
        <v>1.7777777777777778E-2</v>
      </c>
      <c r="J246" s="217"/>
      <c r="K246" s="220"/>
      <c r="L246" s="220"/>
      <c r="M246" s="221"/>
      <c r="N246" s="222">
        <f t="shared" si="24"/>
        <v>0</v>
      </c>
      <c r="O246" s="223"/>
      <c r="P246" s="224"/>
      <c r="Q246" s="224"/>
      <c r="R246" s="224"/>
      <c r="S246" s="224"/>
      <c r="T246" s="225"/>
      <c r="U246" s="226">
        <f t="shared" si="25"/>
        <v>3.5555555555555556E-2</v>
      </c>
      <c r="V246" s="227"/>
      <c r="W246" s="228" t="str">
        <f t="shared" si="26"/>
        <v>0</v>
      </c>
      <c r="X246" s="509"/>
      <c r="Y246" s="229">
        <f t="shared" si="27"/>
        <v>0</v>
      </c>
    </row>
    <row r="247" spans="2:25" ht="18.75" customHeight="1">
      <c r="B247" s="515"/>
      <c r="C247" s="506"/>
      <c r="D247" s="372" t="s">
        <v>1079</v>
      </c>
      <c r="E247" s="216" t="s">
        <v>1312</v>
      </c>
      <c r="F247" s="217">
        <v>57</v>
      </c>
      <c r="G247" s="218">
        <f t="shared" si="21"/>
        <v>11.4</v>
      </c>
      <c r="H247" s="219">
        <f t="shared" si="22"/>
        <v>31.666666666666664</v>
      </c>
      <c r="I247" s="219">
        <f t="shared" si="23"/>
        <v>1.0555555555555554E-2</v>
      </c>
      <c r="J247" s="217"/>
      <c r="K247" s="220"/>
      <c r="L247" s="220"/>
      <c r="M247" s="221"/>
      <c r="N247" s="222">
        <f t="shared" si="24"/>
        <v>0</v>
      </c>
      <c r="O247" s="223"/>
      <c r="P247" s="224"/>
      <c r="Q247" s="224"/>
      <c r="R247" s="224"/>
      <c r="S247" s="224"/>
      <c r="T247" s="225"/>
      <c r="U247" s="226">
        <f t="shared" si="25"/>
        <v>2.1111111111111108E-2</v>
      </c>
      <c r="V247" s="227"/>
      <c r="W247" s="228" t="str">
        <f t="shared" si="26"/>
        <v>0</v>
      </c>
      <c r="X247" s="509"/>
      <c r="Y247" s="229">
        <f t="shared" si="27"/>
        <v>0</v>
      </c>
    </row>
    <row r="248" spans="2:25" ht="18.75" customHeight="1">
      <c r="B248" s="515"/>
      <c r="C248" s="506"/>
      <c r="D248" s="372" t="s">
        <v>1081</v>
      </c>
      <c r="E248" s="216" t="s">
        <v>1313</v>
      </c>
      <c r="F248" s="217">
        <v>218</v>
      </c>
      <c r="G248" s="218">
        <f t="shared" si="21"/>
        <v>43.6</v>
      </c>
      <c r="H248" s="219">
        <f t="shared" si="22"/>
        <v>121.11111111111111</v>
      </c>
      <c r="I248" s="219">
        <f t="shared" si="23"/>
        <v>4.0370370370370369E-2</v>
      </c>
      <c r="J248" s="217"/>
      <c r="K248" s="220"/>
      <c r="L248" s="220"/>
      <c r="M248" s="221"/>
      <c r="N248" s="222">
        <f t="shared" si="24"/>
        <v>0</v>
      </c>
      <c r="O248" s="223"/>
      <c r="P248" s="224"/>
      <c r="Q248" s="224"/>
      <c r="R248" s="224"/>
      <c r="S248" s="224"/>
      <c r="T248" s="225"/>
      <c r="U248" s="226">
        <f t="shared" si="25"/>
        <v>8.0740740740740738E-2</v>
      </c>
      <c r="V248" s="227"/>
      <c r="W248" s="228" t="str">
        <f t="shared" si="26"/>
        <v>0</v>
      </c>
      <c r="X248" s="509"/>
      <c r="Y248" s="229">
        <f t="shared" si="27"/>
        <v>0</v>
      </c>
    </row>
    <row r="249" spans="2:25" ht="18.75" customHeight="1">
      <c r="B249" s="515"/>
      <c r="C249" s="506"/>
      <c r="D249" s="372" t="s">
        <v>126</v>
      </c>
      <c r="E249" s="216" t="s">
        <v>1314</v>
      </c>
      <c r="F249" s="217">
        <v>111</v>
      </c>
      <c r="G249" s="218">
        <f t="shared" si="21"/>
        <v>22.2</v>
      </c>
      <c r="H249" s="219">
        <f t="shared" si="22"/>
        <v>61.666666666666664</v>
      </c>
      <c r="I249" s="219">
        <f t="shared" si="23"/>
        <v>2.0555555555555556E-2</v>
      </c>
      <c r="J249" s="217"/>
      <c r="K249" s="220"/>
      <c r="L249" s="220"/>
      <c r="M249" s="221"/>
      <c r="N249" s="222">
        <f t="shared" si="24"/>
        <v>0</v>
      </c>
      <c r="O249" s="223"/>
      <c r="P249" s="224"/>
      <c r="Q249" s="224"/>
      <c r="R249" s="224"/>
      <c r="S249" s="224"/>
      <c r="T249" s="225"/>
      <c r="U249" s="226">
        <f t="shared" si="25"/>
        <v>4.1111111111111112E-2</v>
      </c>
      <c r="V249" s="227"/>
      <c r="W249" s="228" t="str">
        <f t="shared" si="26"/>
        <v>0</v>
      </c>
      <c r="X249" s="509"/>
      <c r="Y249" s="229">
        <f t="shared" si="27"/>
        <v>0</v>
      </c>
    </row>
    <row r="250" spans="2:25" ht="18.75" customHeight="1">
      <c r="B250" s="515"/>
      <c r="C250" s="506"/>
      <c r="D250" s="372" t="s">
        <v>127</v>
      </c>
      <c r="E250" s="216" t="s">
        <v>1315</v>
      </c>
      <c r="F250" s="217">
        <v>97</v>
      </c>
      <c r="G250" s="218">
        <f t="shared" si="21"/>
        <v>19.399999999999999</v>
      </c>
      <c r="H250" s="219">
        <f t="shared" si="22"/>
        <v>53.888888888888886</v>
      </c>
      <c r="I250" s="219">
        <f t="shared" si="23"/>
        <v>1.7962962962962962E-2</v>
      </c>
      <c r="J250" s="217"/>
      <c r="K250" s="220"/>
      <c r="L250" s="220"/>
      <c r="M250" s="232"/>
      <c r="N250" s="222">
        <f t="shared" si="24"/>
        <v>0</v>
      </c>
      <c r="O250" s="223"/>
      <c r="P250" s="224"/>
      <c r="Q250" s="224"/>
      <c r="R250" s="224"/>
      <c r="S250" s="224"/>
      <c r="T250" s="225"/>
      <c r="U250" s="226">
        <f t="shared" si="25"/>
        <v>3.5925925925925924E-2</v>
      </c>
      <c r="V250" s="227"/>
      <c r="W250" s="228" t="str">
        <f t="shared" si="26"/>
        <v>0</v>
      </c>
      <c r="X250" s="509"/>
      <c r="Y250" s="229">
        <f t="shared" si="27"/>
        <v>0</v>
      </c>
    </row>
    <row r="251" spans="2:25" ht="18.75" customHeight="1">
      <c r="B251" s="515"/>
      <c r="C251" s="506"/>
      <c r="D251" s="372" t="s">
        <v>128</v>
      </c>
      <c r="E251" s="216" t="s">
        <v>1316</v>
      </c>
      <c r="F251" s="217">
        <v>63</v>
      </c>
      <c r="G251" s="218">
        <f t="shared" si="21"/>
        <v>12.6</v>
      </c>
      <c r="H251" s="219">
        <f t="shared" si="22"/>
        <v>35</v>
      </c>
      <c r="I251" s="219">
        <f t="shared" si="23"/>
        <v>1.1666666666666667E-2</v>
      </c>
      <c r="J251" s="217"/>
      <c r="K251" s="220"/>
      <c r="L251" s="220"/>
      <c r="M251" s="232"/>
      <c r="N251" s="222">
        <f t="shared" si="24"/>
        <v>0</v>
      </c>
      <c r="O251" s="223"/>
      <c r="P251" s="224"/>
      <c r="Q251" s="224"/>
      <c r="R251" s="224"/>
      <c r="S251" s="224"/>
      <c r="T251" s="225"/>
      <c r="U251" s="226">
        <f t="shared" si="25"/>
        <v>2.3333333333333334E-2</v>
      </c>
      <c r="V251" s="227"/>
      <c r="W251" s="228" t="str">
        <f t="shared" si="26"/>
        <v>0</v>
      </c>
      <c r="X251" s="509"/>
      <c r="Y251" s="229">
        <f t="shared" si="27"/>
        <v>0</v>
      </c>
    </row>
    <row r="252" spans="2:25" ht="18.75" customHeight="1">
      <c r="B252" s="515"/>
      <c r="C252" s="506"/>
      <c r="D252" s="372" t="s">
        <v>129</v>
      </c>
      <c r="E252" s="216" t="s">
        <v>1317</v>
      </c>
      <c r="F252" s="217">
        <v>151</v>
      </c>
      <c r="G252" s="218">
        <f t="shared" ref="G252:G298" si="28">F252/$G$15</f>
        <v>30.2</v>
      </c>
      <c r="H252" s="219">
        <f t="shared" ref="H252:H298" si="29">F252/$H$15</f>
        <v>83.888888888888886</v>
      </c>
      <c r="I252" s="219">
        <f t="shared" ref="I252:I298" si="30">H252/$I$15</f>
        <v>2.796296296296296E-2</v>
      </c>
      <c r="J252" s="217" t="s">
        <v>1318</v>
      </c>
      <c r="K252" s="220" t="s">
        <v>1318</v>
      </c>
      <c r="L252" s="220"/>
      <c r="M252" s="232">
        <f>SUM(H239:H267)</f>
        <v>2788.3333333333335</v>
      </c>
      <c r="N252" s="222">
        <f t="shared" si="24"/>
        <v>55.766666666666673</v>
      </c>
      <c r="O252" s="223">
        <v>133</v>
      </c>
      <c r="P252" s="224" t="s">
        <v>12</v>
      </c>
      <c r="Q252" s="224"/>
      <c r="R252" s="224" t="s">
        <v>1064</v>
      </c>
      <c r="S252" s="224"/>
      <c r="T252" s="225"/>
      <c r="U252" s="226">
        <f t="shared" ref="U252:U298" si="31">H252/$U$15</f>
        <v>5.5925925925925921E-2</v>
      </c>
      <c r="V252" s="227">
        <f>SUM(U239:U267)</f>
        <v>1.858888888888889</v>
      </c>
      <c r="W252" s="228" t="str">
        <f t="shared" ref="W252:W298" si="32">IF(V252&lt;1,"0",IF(V252&lt;5,"2",IF(V252&gt;=5,"6")))</f>
        <v>2</v>
      </c>
      <c r="X252" s="509"/>
      <c r="Y252" s="229">
        <f t="shared" ref="Y252:Y299" si="33">W252/2</f>
        <v>1</v>
      </c>
    </row>
    <row r="253" spans="2:25" ht="18.75" customHeight="1">
      <c r="B253" s="515"/>
      <c r="C253" s="506"/>
      <c r="D253" s="372" t="s">
        <v>130</v>
      </c>
      <c r="E253" s="216" t="s">
        <v>1319</v>
      </c>
      <c r="F253" s="217">
        <v>94</v>
      </c>
      <c r="G253" s="218">
        <f t="shared" si="28"/>
        <v>18.8</v>
      </c>
      <c r="H253" s="219">
        <f t="shared" si="29"/>
        <v>52.222222222222221</v>
      </c>
      <c r="I253" s="219">
        <f t="shared" si="30"/>
        <v>1.7407407407407406E-2</v>
      </c>
      <c r="J253" s="217"/>
      <c r="K253" s="220"/>
      <c r="L253" s="220"/>
      <c r="M253" s="232"/>
      <c r="N253" s="222">
        <f t="shared" si="24"/>
        <v>0</v>
      </c>
      <c r="O253" s="223"/>
      <c r="P253" s="224"/>
      <c r="Q253" s="224"/>
      <c r="R253" s="224"/>
      <c r="S253" s="224"/>
      <c r="T253" s="225"/>
      <c r="U253" s="226">
        <f t="shared" si="31"/>
        <v>3.4814814814814812E-2</v>
      </c>
      <c r="V253" s="227"/>
      <c r="W253" s="228" t="str">
        <f t="shared" si="32"/>
        <v>0</v>
      </c>
      <c r="X253" s="509"/>
      <c r="Y253" s="229">
        <f t="shared" si="33"/>
        <v>0</v>
      </c>
    </row>
    <row r="254" spans="2:25" ht="18.75" customHeight="1">
      <c r="B254" s="515"/>
      <c r="C254" s="506"/>
      <c r="D254" s="372" t="s">
        <v>131</v>
      </c>
      <c r="E254" s="216" t="s">
        <v>1320</v>
      </c>
      <c r="F254" s="217">
        <v>87</v>
      </c>
      <c r="G254" s="218">
        <f t="shared" si="28"/>
        <v>17.399999999999999</v>
      </c>
      <c r="H254" s="219">
        <f t="shared" si="29"/>
        <v>48.333333333333329</v>
      </c>
      <c r="I254" s="219">
        <f t="shared" si="30"/>
        <v>1.6111111111111111E-2</v>
      </c>
      <c r="J254" s="217"/>
      <c r="K254" s="220"/>
      <c r="L254" s="220"/>
      <c r="M254" s="232"/>
      <c r="N254" s="222">
        <f t="shared" si="24"/>
        <v>0</v>
      </c>
      <c r="O254" s="223"/>
      <c r="P254" s="224"/>
      <c r="Q254" s="224"/>
      <c r="R254" s="224"/>
      <c r="S254" s="224"/>
      <c r="T254" s="225"/>
      <c r="U254" s="226">
        <f t="shared" si="31"/>
        <v>3.2222222222222222E-2</v>
      </c>
      <c r="V254" s="227"/>
      <c r="W254" s="228" t="str">
        <f t="shared" si="32"/>
        <v>0</v>
      </c>
      <c r="X254" s="509"/>
      <c r="Y254" s="229">
        <f t="shared" si="33"/>
        <v>0</v>
      </c>
    </row>
    <row r="255" spans="2:25" ht="18.75" customHeight="1">
      <c r="B255" s="515"/>
      <c r="C255" s="506"/>
      <c r="D255" s="372" t="s">
        <v>132</v>
      </c>
      <c r="E255" s="216" t="s">
        <v>1321</v>
      </c>
      <c r="F255" s="217">
        <v>61</v>
      </c>
      <c r="G255" s="218">
        <f t="shared" si="28"/>
        <v>12.2</v>
      </c>
      <c r="H255" s="219">
        <f t="shared" si="29"/>
        <v>33.888888888888886</v>
      </c>
      <c r="I255" s="219">
        <f t="shared" si="30"/>
        <v>1.1296296296296296E-2</v>
      </c>
      <c r="J255" s="217"/>
      <c r="K255" s="220"/>
      <c r="L255" s="220"/>
      <c r="M255" s="232"/>
      <c r="N255" s="222">
        <f t="shared" si="24"/>
        <v>0</v>
      </c>
      <c r="O255" s="223"/>
      <c r="P255" s="224"/>
      <c r="Q255" s="224"/>
      <c r="R255" s="224"/>
      <c r="S255" s="224"/>
      <c r="T255" s="225"/>
      <c r="U255" s="226">
        <f t="shared" si="31"/>
        <v>2.2592592592592591E-2</v>
      </c>
      <c r="V255" s="227"/>
      <c r="W255" s="228" t="str">
        <f t="shared" si="32"/>
        <v>0</v>
      </c>
      <c r="X255" s="509"/>
      <c r="Y255" s="229">
        <f t="shared" si="33"/>
        <v>0</v>
      </c>
    </row>
    <row r="256" spans="2:25" ht="18.75" customHeight="1">
      <c r="B256" s="515"/>
      <c r="C256" s="506"/>
      <c r="D256" s="372" t="s">
        <v>133</v>
      </c>
      <c r="E256" s="216" t="s">
        <v>1322</v>
      </c>
      <c r="F256" s="217">
        <v>201</v>
      </c>
      <c r="G256" s="218">
        <f t="shared" si="28"/>
        <v>40.200000000000003</v>
      </c>
      <c r="H256" s="219">
        <f t="shared" si="29"/>
        <v>111.66666666666666</v>
      </c>
      <c r="I256" s="219">
        <f t="shared" si="30"/>
        <v>3.7222222222222219E-2</v>
      </c>
      <c r="J256" s="217"/>
      <c r="K256" s="220"/>
      <c r="L256" s="220"/>
      <c r="M256" s="232"/>
      <c r="N256" s="222">
        <f t="shared" si="24"/>
        <v>0</v>
      </c>
      <c r="O256" s="223"/>
      <c r="P256" s="224"/>
      <c r="Q256" s="224"/>
      <c r="R256" s="224"/>
      <c r="S256" s="224"/>
      <c r="T256" s="225"/>
      <c r="U256" s="226">
        <f t="shared" si="31"/>
        <v>7.4444444444444438E-2</v>
      </c>
      <c r="V256" s="227"/>
      <c r="W256" s="228" t="str">
        <f t="shared" si="32"/>
        <v>0</v>
      </c>
      <c r="X256" s="509"/>
      <c r="Y256" s="229">
        <f t="shared" si="33"/>
        <v>0</v>
      </c>
    </row>
    <row r="257" spans="2:25" ht="18.75" customHeight="1">
      <c r="B257" s="515"/>
      <c r="C257" s="506"/>
      <c r="D257" s="372" t="s">
        <v>134</v>
      </c>
      <c r="E257" s="216" t="s">
        <v>1323</v>
      </c>
      <c r="F257" s="217">
        <v>106</v>
      </c>
      <c r="G257" s="218">
        <f t="shared" si="28"/>
        <v>21.2</v>
      </c>
      <c r="H257" s="219">
        <f t="shared" si="29"/>
        <v>58.888888888888886</v>
      </c>
      <c r="I257" s="219">
        <f t="shared" si="30"/>
        <v>1.9629629629629629E-2</v>
      </c>
      <c r="J257" s="217"/>
      <c r="K257" s="220"/>
      <c r="L257" s="220"/>
      <c r="M257" s="232"/>
      <c r="N257" s="222">
        <f t="shared" si="24"/>
        <v>0</v>
      </c>
      <c r="O257" s="223"/>
      <c r="P257" s="224"/>
      <c r="Q257" s="224"/>
      <c r="R257" s="224"/>
      <c r="S257" s="224"/>
      <c r="T257" s="225"/>
      <c r="U257" s="226">
        <f t="shared" si="31"/>
        <v>3.9259259259259258E-2</v>
      </c>
      <c r="V257" s="227"/>
      <c r="W257" s="228" t="str">
        <f t="shared" si="32"/>
        <v>0</v>
      </c>
      <c r="X257" s="509"/>
      <c r="Y257" s="229">
        <f t="shared" si="33"/>
        <v>0</v>
      </c>
    </row>
    <row r="258" spans="2:25" ht="18.75" customHeight="1">
      <c r="B258" s="515"/>
      <c r="C258" s="506"/>
      <c r="D258" s="372" t="s">
        <v>135</v>
      </c>
      <c r="E258" s="216" t="s">
        <v>1324</v>
      </c>
      <c r="F258" s="217">
        <v>241</v>
      </c>
      <c r="G258" s="218">
        <f t="shared" si="28"/>
        <v>48.2</v>
      </c>
      <c r="H258" s="219">
        <f t="shared" si="29"/>
        <v>133.88888888888889</v>
      </c>
      <c r="I258" s="219">
        <f t="shared" si="30"/>
        <v>4.462962962962963E-2</v>
      </c>
      <c r="J258" s="217"/>
      <c r="K258" s="220"/>
      <c r="L258" s="220"/>
      <c r="M258" s="232"/>
      <c r="N258" s="222">
        <f t="shared" si="24"/>
        <v>0</v>
      </c>
      <c r="O258" s="223"/>
      <c r="P258" s="224"/>
      <c r="Q258" s="224"/>
      <c r="R258" s="224"/>
      <c r="S258" s="224"/>
      <c r="T258" s="225"/>
      <c r="U258" s="226">
        <f t="shared" si="31"/>
        <v>8.925925925925926E-2</v>
      </c>
      <c r="V258" s="227"/>
      <c r="W258" s="228" t="str">
        <f t="shared" si="32"/>
        <v>0</v>
      </c>
      <c r="X258" s="509"/>
      <c r="Y258" s="229">
        <f t="shared" si="33"/>
        <v>0</v>
      </c>
    </row>
    <row r="259" spans="2:25" ht="18.75" customHeight="1">
      <c r="B259" s="515"/>
      <c r="C259" s="506"/>
      <c r="D259" s="372" t="s">
        <v>136</v>
      </c>
      <c r="E259" s="216" t="s">
        <v>1325</v>
      </c>
      <c r="F259" s="217">
        <v>75</v>
      </c>
      <c r="G259" s="218">
        <f t="shared" si="28"/>
        <v>15</v>
      </c>
      <c r="H259" s="219">
        <f t="shared" si="29"/>
        <v>41.666666666666664</v>
      </c>
      <c r="I259" s="219">
        <f t="shared" si="30"/>
        <v>1.3888888888888888E-2</v>
      </c>
      <c r="J259" s="217"/>
      <c r="K259" s="220"/>
      <c r="L259" s="220"/>
      <c r="M259" s="232"/>
      <c r="N259" s="222">
        <f t="shared" si="24"/>
        <v>0</v>
      </c>
      <c r="O259" s="223"/>
      <c r="P259" s="224"/>
      <c r="Q259" s="224"/>
      <c r="R259" s="224"/>
      <c r="S259" s="224"/>
      <c r="T259" s="225"/>
      <c r="U259" s="226">
        <f t="shared" si="31"/>
        <v>2.7777777777777776E-2</v>
      </c>
      <c r="V259" s="227"/>
      <c r="W259" s="228" t="str">
        <f t="shared" si="32"/>
        <v>0</v>
      </c>
      <c r="X259" s="509"/>
      <c r="Y259" s="229">
        <f t="shared" si="33"/>
        <v>0</v>
      </c>
    </row>
    <row r="260" spans="2:25" ht="18.75" customHeight="1">
      <c r="B260" s="515"/>
      <c r="C260" s="506"/>
      <c r="D260" s="372" t="s">
        <v>137</v>
      </c>
      <c r="E260" s="216" t="s">
        <v>1326</v>
      </c>
      <c r="F260" s="217">
        <v>315</v>
      </c>
      <c r="G260" s="218">
        <f t="shared" si="28"/>
        <v>63</v>
      </c>
      <c r="H260" s="219">
        <f t="shared" si="29"/>
        <v>175</v>
      </c>
      <c r="I260" s="219">
        <f t="shared" si="30"/>
        <v>5.8333333333333334E-2</v>
      </c>
      <c r="J260" s="217"/>
      <c r="K260" s="220"/>
      <c r="L260" s="220"/>
      <c r="M260" s="232"/>
      <c r="N260" s="222">
        <f t="shared" si="24"/>
        <v>0</v>
      </c>
      <c r="O260" s="223"/>
      <c r="P260" s="224"/>
      <c r="Q260" s="224"/>
      <c r="R260" s="224"/>
      <c r="S260" s="224"/>
      <c r="T260" s="225"/>
      <c r="U260" s="226">
        <f t="shared" si="31"/>
        <v>0.11666666666666667</v>
      </c>
      <c r="V260" s="227"/>
      <c r="W260" s="228" t="str">
        <f t="shared" si="32"/>
        <v>0</v>
      </c>
      <c r="X260" s="509"/>
      <c r="Y260" s="229">
        <f t="shared" si="33"/>
        <v>0</v>
      </c>
    </row>
    <row r="261" spans="2:25" ht="18.75" customHeight="1">
      <c r="B261" s="515"/>
      <c r="C261" s="506"/>
      <c r="D261" s="372" t="s">
        <v>138</v>
      </c>
      <c r="E261" s="216" t="s">
        <v>1327</v>
      </c>
      <c r="F261" s="217">
        <v>218</v>
      </c>
      <c r="G261" s="218">
        <f t="shared" si="28"/>
        <v>43.6</v>
      </c>
      <c r="H261" s="219">
        <f t="shared" si="29"/>
        <v>121.11111111111111</v>
      </c>
      <c r="I261" s="219">
        <f t="shared" si="30"/>
        <v>4.0370370370370369E-2</v>
      </c>
      <c r="J261" s="217"/>
      <c r="K261" s="220"/>
      <c r="L261" s="220"/>
      <c r="M261" s="232"/>
      <c r="N261" s="222">
        <f t="shared" si="24"/>
        <v>0</v>
      </c>
      <c r="O261" s="223"/>
      <c r="P261" s="224"/>
      <c r="Q261" s="224"/>
      <c r="R261" s="224"/>
      <c r="S261" s="224"/>
      <c r="T261" s="225"/>
      <c r="U261" s="226">
        <f t="shared" si="31"/>
        <v>8.0740740740740738E-2</v>
      </c>
      <c r="V261" s="227"/>
      <c r="W261" s="228" t="str">
        <f t="shared" si="32"/>
        <v>0</v>
      </c>
      <c r="X261" s="509"/>
      <c r="Y261" s="229">
        <f t="shared" si="33"/>
        <v>0</v>
      </c>
    </row>
    <row r="262" spans="2:25" ht="18.75" customHeight="1">
      <c r="B262" s="515"/>
      <c r="C262" s="506"/>
      <c r="D262" s="372" t="s">
        <v>139</v>
      </c>
      <c r="E262" s="216" t="s">
        <v>1328</v>
      </c>
      <c r="F262" s="217">
        <v>108</v>
      </c>
      <c r="G262" s="218">
        <f t="shared" si="28"/>
        <v>21.6</v>
      </c>
      <c r="H262" s="219">
        <f t="shared" si="29"/>
        <v>60</v>
      </c>
      <c r="I262" s="219">
        <f t="shared" si="30"/>
        <v>0.02</v>
      </c>
      <c r="J262" s="217"/>
      <c r="K262" s="220"/>
      <c r="L262" s="220"/>
      <c r="M262" s="232"/>
      <c r="N262" s="222">
        <f t="shared" si="24"/>
        <v>0</v>
      </c>
      <c r="O262" s="223"/>
      <c r="P262" s="224"/>
      <c r="Q262" s="224"/>
      <c r="R262" s="224"/>
      <c r="S262" s="224"/>
      <c r="T262" s="225"/>
      <c r="U262" s="226">
        <f t="shared" si="31"/>
        <v>0.04</v>
      </c>
      <c r="V262" s="227"/>
      <c r="W262" s="228" t="str">
        <f t="shared" si="32"/>
        <v>0</v>
      </c>
      <c r="X262" s="509"/>
      <c r="Y262" s="229">
        <f t="shared" si="33"/>
        <v>0</v>
      </c>
    </row>
    <row r="263" spans="2:25" ht="18.75" customHeight="1">
      <c r="B263" s="515"/>
      <c r="C263" s="506"/>
      <c r="D263" s="372" t="s">
        <v>140</v>
      </c>
      <c r="E263" s="216" t="s">
        <v>1329</v>
      </c>
      <c r="F263" s="217">
        <v>202</v>
      </c>
      <c r="G263" s="218">
        <f t="shared" si="28"/>
        <v>40.4</v>
      </c>
      <c r="H263" s="219">
        <f t="shared" si="29"/>
        <v>112.22222222222221</v>
      </c>
      <c r="I263" s="219">
        <f t="shared" si="30"/>
        <v>3.7407407407407403E-2</v>
      </c>
      <c r="J263" s="217"/>
      <c r="K263" s="220"/>
      <c r="L263" s="220"/>
      <c r="M263" s="232"/>
      <c r="N263" s="222">
        <f t="shared" si="24"/>
        <v>0</v>
      </c>
      <c r="O263" s="223"/>
      <c r="P263" s="224"/>
      <c r="Q263" s="224"/>
      <c r="R263" s="224"/>
      <c r="S263" s="224"/>
      <c r="T263" s="225"/>
      <c r="U263" s="226">
        <f t="shared" si="31"/>
        <v>7.4814814814814806E-2</v>
      </c>
      <c r="V263" s="227"/>
      <c r="W263" s="228" t="str">
        <f t="shared" si="32"/>
        <v>0</v>
      </c>
      <c r="X263" s="509"/>
      <c r="Y263" s="229">
        <f t="shared" si="33"/>
        <v>0</v>
      </c>
    </row>
    <row r="264" spans="2:25" ht="18.75" customHeight="1">
      <c r="B264" s="515"/>
      <c r="C264" s="506"/>
      <c r="D264" s="372" t="s">
        <v>141</v>
      </c>
      <c r="E264" s="216" t="s">
        <v>1330</v>
      </c>
      <c r="F264" s="217">
        <v>96</v>
      </c>
      <c r="G264" s="218">
        <f t="shared" si="28"/>
        <v>19.2</v>
      </c>
      <c r="H264" s="219">
        <f t="shared" si="29"/>
        <v>53.333333333333329</v>
      </c>
      <c r="I264" s="219">
        <f t="shared" si="30"/>
        <v>1.7777777777777778E-2</v>
      </c>
      <c r="J264" s="217"/>
      <c r="K264" s="220"/>
      <c r="L264" s="220"/>
      <c r="M264" s="221"/>
      <c r="N264" s="222">
        <f t="shared" si="24"/>
        <v>0</v>
      </c>
      <c r="O264" s="223"/>
      <c r="P264" s="224"/>
      <c r="Q264" s="224"/>
      <c r="R264" s="224"/>
      <c r="S264" s="224"/>
      <c r="T264" s="225"/>
      <c r="U264" s="226">
        <f t="shared" si="31"/>
        <v>3.5555555555555556E-2</v>
      </c>
      <c r="V264" s="227"/>
      <c r="W264" s="228" t="str">
        <f t="shared" si="32"/>
        <v>0</v>
      </c>
      <c r="X264" s="509"/>
      <c r="Y264" s="229">
        <f t="shared" si="33"/>
        <v>0</v>
      </c>
    </row>
    <row r="265" spans="2:25" ht="18.75" customHeight="1">
      <c r="B265" s="515"/>
      <c r="C265" s="506"/>
      <c r="D265" s="372" t="s">
        <v>142</v>
      </c>
      <c r="E265" s="216" t="s">
        <v>1331</v>
      </c>
      <c r="F265" s="217">
        <v>56</v>
      </c>
      <c r="G265" s="218">
        <f t="shared" si="28"/>
        <v>11.2</v>
      </c>
      <c r="H265" s="219">
        <f t="shared" si="29"/>
        <v>31.111111111111111</v>
      </c>
      <c r="I265" s="219">
        <f t="shared" si="30"/>
        <v>1.037037037037037E-2</v>
      </c>
      <c r="J265" s="217"/>
      <c r="K265" s="220"/>
      <c r="L265" s="220"/>
      <c r="M265" s="221"/>
      <c r="N265" s="222">
        <f t="shared" si="24"/>
        <v>0</v>
      </c>
      <c r="O265" s="223"/>
      <c r="P265" s="224"/>
      <c r="Q265" s="224"/>
      <c r="R265" s="224"/>
      <c r="S265" s="224"/>
      <c r="T265" s="225"/>
      <c r="U265" s="226">
        <f t="shared" si="31"/>
        <v>2.074074074074074E-2</v>
      </c>
      <c r="V265" s="227"/>
      <c r="W265" s="228" t="str">
        <f t="shared" si="32"/>
        <v>0</v>
      </c>
      <c r="X265" s="509"/>
      <c r="Y265" s="229">
        <f t="shared" si="33"/>
        <v>0</v>
      </c>
    </row>
    <row r="266" spans="2:25" ht="18.75" customHeight="1">
      <c r="B266" s="515"/>
      <c r="C266" s="506"/>
      <c r="D266" s="372" t="s">
        <v>143</v>
      </c>
      <c r="E266" s="216" t="s">
        <v>1332</v>
      </c>
      <c r="F266" s="217">
        <v>148</v>
      </c>
      <c r="G266" s="218">
        <f t="shared" si="28"/>
        <v>29.6</v>
      </c>
      <c r="H266" s="219">
        <f t="shared" si="29"/>
        <v>82.222222222222214</v>
      </c>
      <c r="I266" s="219">
        <f t="shared" si="30"/>
        <v>2.7407407407407405E-2</v>
      </c>
      <c r="J266" s="217"/>
      <c r="K266" s="220"/>
      <c r="L266" s="220"/>
      <c r="M266" s="221"/>
      <c r="N266" s="222">
        <f t="shared" si="24"/>
        <v>0</v>
      </c>
      <c r="O266" s="223"/>
      <c r="P266" s="224"/>
      <c r="Q266" s="224"/>
      <c r="R266" s="224"/>
      <c r="S266" s="224"/>
      <c r="T266" s="225"/>
      <c r="U266" s="226">
        <f t="shared" si="31"/>
        <v>5.4814814814814809E-2</v>
      </c>
      <c r="V266" s="227"/>
      <c r="W266" s="228" t="str">
        <f t="shared" si="32"/>
        <v>0</v>
      </c>
      <c r="X266" s="509"/>
      <c r="Y266" s="229">
        <f t="shared" si="33"/>
        <v>0</v>
      </c>
    </row>
    <row r="267" spans="2:25" ht="18.75" customHeight="1">
      <c r="B267" s="515"/>
      <c r="C267" s="506"/>
      <c r="D267" s="372" t="s">
        <v>144</v>
      </c>
      <c r="E267" s="216" t="s">
        <v>1333</v>
      </c>
      <c r="F267" s="217">
        <v>100</v>
      </c>
      <c r="G267" s="218">
        <f t="shared" si="28"/>
        <v>20</v>
      </c>
      <c r="H267" s="219">
        <f t="shared" si="29"/>
        <v>55.555555555555557</v>
      </c>
      <c r="I267" s="219">
        <f t="shared" si="30"/>
        <v>1.8518518518518517E-2</v>
      </c>
      <c r="J267" s="217"/>
      <c r="K267" s="220"/>
      <c r="L267" s="220"/>
      <c r="M267" s="221"/>
      <c r="N267" s="222">
        <f t="shared" si="24"/>
        <v>0</v>
      </c>
      <c r="O267" s="223"/>
      <c r="P267" s="224"/>
      <c r="Q267" s="224"/>
      <c r="R267" s="224"/>
      <c r="S267" s="224"/>
      <c r="T267" s="225"/>
      <c r="U267" s="226">
        <f t="shared" si="31"/>
        <v>3.7037037037037035E-2</v>
      </c>
      <c r="V267" s="227"/>
      <c r="W267" s="228" t="str">
        <f t="shared" si="32"/>
        <v>0</v>
      </c>
      <c r="X267" s="509"/>
      <c r="Y267" s="229">
        <f t="shared" si="33"/>
        <v>0</v>
      </c>
    </row>
    <row r="268" spans="2:25" ht="18.75" customHeight="1">
      <c r="B268" s="515"/>
      <c r="C268" s="506"/>
      <c r="D268" s="373"/>
      <c r="E268" s="216"/>
      <c r="F268" s="217"/>
      <c r="G268" s="218">
        <f t="shared" si="28"/>
        <v>0</v>
      </c>
      <c r="H268" s="219">
        <f t="shared" si="29"/>
        <v>0</v>
      </c>
      <c r="I268" s="219">
        <f t="shared" si="30"/>
        <v>0</v>
      </c>
      <c r="J268" s="217"/>
      <c r="K268" s="220"/>
      <c r="L268" s="220"/>
      <c r="M268" s="221"/>
      <c r="N268" s="222">
        <f t="shared" si="24"/>
        <v>0</v>
      </c>
      <c r="O268" s="223"/>
      <c r="P268" s="224"/>
      <c r="Q268" s="224"/>
      <c r="R268" s="224"/>
      <c r="S268" s="224"/>
      <c r="T268" s="225"/>
      <c r="U268" s="226">
        <f t="shared" si="31"/>
        <v>0</v>
      </c>
      <c r="V268" s="227"/>
      <c r="W268" s="228" t="str">
        <f t="shared" si="32"/>
        <v>0</v>
      </c>
      <c r="X268" s="509"/>
      <c r="Y268" s="229">
        <f t="shared" si="33"/>
        <v>0</v>
      </c>
    </row>
    <row r="269" spans="2:25" ht="18.75" customHeight="1">
      <c r="B269" s="515"/>
      <c r="C269" s="506"/>
      <c r="D269" s="372" t="s">
        <v>1060</v>
      </c>
      <c r="E269" s="216" t="s">
        <v>1334</v>
      </c>
      <c r="F269" s="217">
        <v>1115</v>
      </c>
      <c r="G269" s="218">
        <f t="shared" si="28"/>
        <v>223</v>
      </c>
      <c r="H269" s="219">
        <f t="shared" si="29"/>
        <v>619.44444444444446</v>
      </c>
      <c r="I269" s="219">
        <f t="shared" si="30"/>
        <v>0.20648148148148149</v>
      </c>
      <c r="J269" s="216" t="s">
        <v>1335</v>
      </c>
      <c r="K269" s="216" t="s">
        <v>1335</v>
      </c>
      <c r="L269" s="220"/>
      <c r="M269" s="221">
        <f>SUM(H269:H283)</f>
        <v>2777.7777777777783</v>
      </c>
      <c r="N269" s="222">
        <f t="shared" si="24"/>
        <v>55.555555555555564</v>
      </c>
      <c r="O269" s="223" t="s">
        <v>1336</v>
      </c>
      <c r="P269" s="224" t="s">
        <v>351</v>
      </c>
      <c r="Q269" s="224"/>
      <c r="R269" s="374" t="s">
        <v>1271</v>
      </c>
      <c r="S269" s="224"/>
      <c r="T269" s="225"/>
      <c r="U269" s="226">
        <f t="shared" si="31"/>
        <v>0.41296296296296298</v>
      </c>
      <c r="V269" s="227">
        <f>SUM(U269:U283)</f>
        <v>1.8518518518518519</v>
      </c>
      <c r="W269" s="228" t="str">
        <f t="shared" si="32"/>
        <v>2</v>
      </c>
      <c r="X269" s="509"/>
      <c r="Y269" s="229">
        <f t="shared" si="33"/>
        <v>1</v>
      </c>
    </row>
    <row r="270" spans="2:25" ht="18.75" customHeight="1">
      <c r="B270" s="515"/>
      <c r="C270" s="506"/>
      <c r="D270" s="372" t="s">
        <v>1065</v>
      </c>
      <c r="E270" s="216" t="s">
        <v>1337</v>
      </c>
      <c r="F270" s="217">
        <v>106</v>
      </c>
      <c r="G270" s="218">
        <f t="shared" si="28"/>
        <v>21.2</v>
      </c>
      <c r="H270" s="219">
        <f t="shared" si="29"/>
        <v>58.888888888888886</v>
      </c>
      <c r="I270" s="219">
        <f t="shared" si="30"/>
        <v>1.9629629629629629E-2</v>
      </c>
      <c r="J270" s="217"/>
      <c r="K270" s="220"/>
      <c r="L270" s="220"/>
      <c r="M270" s="221"/>
      <c r="N270" s="222">
        <f t="shared" si="24"/>
        <v>0</v>
      </c>
      <c r="O270" s="223"/>
      <c r="P270" s="224"/>
      <c r="Q270" s="224"/>
      <c r="R270" s="224"/>
      <c r="S270" s="224"/>
      <c r="T270" s="225"/>
      <c r="U270" s="226">
        <f t="shared" si="31"/>
        <v>3.9259259259259258E-2</v>
      </c>
      <c r="V270" s="227"/>
      <c r="W270" s="228" t="str">
        <f t="shared" si="32"/>
        <v>0</v>
      </c>
      <c r="X270" s="509"/>
      <c r="Y270" s="229">
        <f t="shared" si="33"/>
        <v>0</v>
      </c>
    </row>
    <row r="271" spans="2:25" ht="18.75" customHeight="1">
      <c r="B271" s="515"/>
      <c r="C271" s="506"/>
      <c r="D271" s="372" t="s">
        <v>1067</v>
      </c>
      <c r="E271" s="216" t="s">
        <v>1338</v>
      </c>
      <c r="F271" s="217">
        <v>309</v>
      </c>
      <c r="G271" s="218">
        <f t="shared" si="28"/>
        <v>61.8</v>
      </c>
      <c r="H271" s="219">
        <f t="shared" si="29"/>
        <v>171.66666666666666</v>
      </c>
      <c r="I271" s="219">
        <f t="shared" si="30"/>
        <v>5.7222222222222216E-2</v>
      </c>
      <c r="J271" s="217"/>
      <c r="K271" s="220"/>
      <c r="L271" s="220"/>
      <c r="M271" s="221"/>
      <c r="N271" s="222">
        <f t="shared" si="24"/>
        <v>0</v>
      </c>
      <c r="O271" s="223"/>
      <c r="P271" s="224"/>
      <c r="Q271" s="224"/>
      <c r="R271" s="224"/>
      <c r="S271" s="224"/>
      <c r="T271" s="225"/>
      <c r="U271" s="226">
        <f t="shared" si="31"/>
        <v>0.11444444444444443</v>
      </c>
      <c r="V271" s="227"/>
      <c r="W271" s="228" t="str">
        <f t="shared" si="32"/>
        <v>0</v>
      </c>
      <c r="X271" s="509"/>
      <c r="Y271" s="229">
        <f t="shared" si="33"/>
        <v>0</v>
      </c>
    </row>
    <row r="272" spans="2:25" ht="18.75" customHeight="1">
      <c r="B272" s="515"/>
      <c r="C272" s="506"/>
      <c r="D272" s="372" t="s">
        <v>1069</v>
      </c>
      <c r="E272" s="216" t="s">
        <v>1339</v>
      </c>
      <c r="F272" s="217">
        <v>418</v>
      </c>
      <c r="G272" s="218">
        <f t="shared" si="28"/>
        <v>83.6</v>
      </c>
      <c r="H272" s="219">
        <f t="shared" si="29"/>
        <v>232.22222222222223</v>
      </c>
      <c r="I272" s="219">
        <f t="shared" si="30"/>
        <v>7.7407407407407411E-2</v>
      </c>
      <c r="J272" s="217"/>
      <c r="K272" s="220"/>
      <c r="L272" s="220"/>
      <c r="M272" s="221"/>
      <c r="N272" s="222">
        <f t="shared" si="24"/>
        <v>0</v>
      </c>
      <c r="O272" s="223"/>
      <c r="P272" s="224"/>
      <c r="Q272" s="224"/>
      <c r="R272" s="224"/>
      <c r="S272" s="224"/>
      <c r="T272" s="225"/>
      <c r="U272" s="226">
        <f t="shared" si="31"/>
        <v>0.15481481481481482</v>
      </c>
      <c r="V272" s="227"/>
      <c r="W272" s="228" t="str">
        <f t="shared" si="32"/>
        <v>0</v>
      </c>
      <c r="X272" s="509"/>
      <c r="Y272" s="229">
        <f t="shared" si="33"/>
        <v>0</v>
      </c>
    </row>
    <row r="273" spans="2:25" ht="18.75" customHeight="1">
      <c r="B273" s="515"/>
      <c r="C273" s="506"/>
      <c r="D273" s="372" t="s">
        <v>1071</v>
      </c>
      <c r="E273" s="216" t="s">
        <v>1340</v>
      </c>
      <c r="F273" s="217">
        <v>394</v>
      </c>
      <c r="G273" s="218">
        <f t="shared" si="28"/>
        <v>78.8</v>
      </c>
      <c r="H273" s="219">
        <f t="shared" si="29"/>
        <v>218.88888888888889</v>
      </c>
      <c r="I273" s="219">
        <f t="shared" si="30"/>
        <v>7.2962962962962966E-2</v>
      </c>
      <c r="J273" s="217"/>
      <c r="K273" s="220"/>
      <c r="L273" s="220"/>
      <c r="M273" s="221"/>
      <c r="N273" s="222">
        <f t="shared" si="24"/>
        <v>0</v>
      </c>
      <c r="O273" s="223"/>
      <c r="P273" s="224"/>
      <c r="Q273" s="224"/>
      <c r="R273" s="224"/>
      <c r="S273" s="224"/>
      <c r="T273" s="225"/>
      <c r="U273" s="226">
        <f t="shared" si="31"/>
        <v>0.14592592592592593</v>
      </c>
      <c r="V273" s="227"/>
      <c r="W273" s="228" t="str">
        <f t="shared" si="32"/>
        <v>0</v>
      </c>
      <c r="X273" s="509"/>
      <c r="Y273" s="229">
        <f t="shared" si="33"/>
        <v>0</v>
      </c>
    </row>
    <row r="274" spans="2:25" ht="18.75" customHeight="1">
      <c r="B274" s="515"/>
      <c r="C274" s="506"/>
      <c r="D274" s="372" t="s">
        <v>1073</v>
      </c>
      <c r="E274" s="216" t="s">
        <v>1341</v>
      </c>
      <c r="F274" s="217">
        <v>213</v>
      </c>
      <c r="G274" s="218">
        <f t="shared" si="28"/>
        <v>42.6</v>
      </c>
      <c r="H274" s="219">
        <f t="shared" si="29"/>
        <v>118.33333333333333</v>
      </c>
      <c r="I274" s="219">
        <f t="shared" si="30"/>
        <v>3.9444444444444442E-2</v>
      </c>
      <c r="J274" s="217"/>
      <c r="K274" s="220"/>
      <c r="L274" s="220"/>
      <c r="M274" s="221"/>
      <c r="N274" s="222">
        <f t="shared" si="24"/>
        <v>0</v>
      </c>
      <c r="O274" s="223"/>
      <c r="P274" s="224"/>
      <c r="Q274" s="224"/>
      <c r="R274" s="224"/>
      <c r="S274" s="224"/>
      <c r="T274" s="225"/>
      <c r="U274" s="226">
        <f t="shared" si="31"/>
        <v>7.8888888888888883E-2</v>
      </c>
      <c r="V274" s="227"/>
      <c r="W274" s="228" t="str">
        <f t="shared" si="32"/>
        <v>0</v>
      </c>
      <c r="X274" s="509"/>
      <c r="Y274" s="229">
        <f t="shared" si="33"/>
        <v>0</v>
      </c>
    </row>
    <row r="275" spans="2:25" ht="18.75" customHeight="1">
      <c r="B275" s="515"/>
      <c r="C275" s="506"/>
      <c r="D275" s="372" t="s">
        <v>1075</v>
      </c>
      <c r="E275" s="216" t="s">
        <v>1342</v>
      </c>
      <c r="F275" s="217">
        <v>176</v>
      </c>
      <c r="G275" s="218">
        <f t="shared" si="28"/>
        <v>35.200000000000003</v>
      </c>
      <c r="H275" s="219">
        <f t="shared" si="29"/>
        <v>97.777777777777771</v>
      </c>
      <c r="I275" s="219">
        <f t="shared" si="30"/>
        <v>3.259259259259259E-2</v>
      </c>
      <c r="J275" s="217"/>
      <c r="K275" s="220"/>
      <c r="L275" s="220"/>
      <c r="M275" s="221"/>
      <c r="N275" s="222">
        <f t="shared" si="24"/>
        <v>0</v>
      </c>
      <c r="O275" s="223"/>
      <c r="P275" s="224"/>
      <c r="Q275" s="224"/>
      <c r="R275" s="224"/>
      <c r="S275" s="224"/>
      <c r="T275" s="225"/>
      <c r="U275" s="226">
        <f t="shared" si="31"/>
        <v>6.5185185185185179E-2</v>
      </c>
      <c r="V275" s="227"/>
      <c r="W275" s="228" t="str">
        <f t="shared" si="32"/>
        <v>0</v>
      </c>
      <c r="X275" s="509"/>
      <c r="Y275" s="229">
        <f t="shared" si="33"/>
        <v>0</v>
      </c>
    </row>
    <row r="276" spans="2:25" ht="18.75" customHeight="1">
      <c r="B276" s="515"/>
      <c r="C276" s="506"/>
      <c r="D276" s="372" t="s">
        <v>1077</v>
      </c>
      <c r="E276" s="216" t="s">
        <v>1343</v>
      </c>
      <c r="F276" s="217">
        <v>484</v>
      </c>
      <c r="G276" s="218">
        <f t="shared" si="28"/>
        <v>96.8</v>
      </c>
      <c r="H276" s="219">
        <f t="shared" si="29"/>
        <v>268.88888888888886</v>
      </c>
      <c r="I276" s="219">
        <f t="shared" si="30"/>
        <v>8.9629629629629615E-2</v>
      </c>
      <c r="J276" s="217"/>
      <c r="K276" s="220"/>
      <c r="L276" s="220"/>
      <c r="M276" s="221"/>
      <c r="N276" s="222">
        <f t="shared" si="24"/>
        <v>0</v>
      </c>
      <c r="O276" s="223"/>
      <c r="P276" s="224"/>
      <c r="Q276" s="224"/>
      <c r="R276" s="224"/>
      <c r="S276" s="224"/>
      <c r="T276" s="225"/>
      <c r="U276" s="226">
        <f t="shared" si="31"/>
        <v>0.17925925925925923</v>
      </c>
      <c r="V276" s="227"/>
      <c r="W276" s="228" t="str">
        <f t="shared" si="32"/>
        <v>0</v>
      </c>
      <c r="X276" s="509"/>
      <c r="Y276" s="229">
        <f t="shared" si="33"/>
        <v>0</v>
      </c>
    </row>
    <row r="277" spans="2:25" ht="18.75" customHeight="1">
      <c r="B277" s="515"/>
      <c r="C277" s="506"/>
      <c r="D277" s="372" t="s">
        <v>1079</v>
      </c>
      <c r="E277" s="216" t="s">
        <v>1344</v>
      </c>
      <c r="F277" s="217">
        <v>501</v>
      </c>
      <c r="G277" s="218">
        <f t="shared" si="28"/>
        <v>100.2</v>
      </c>
      <c r="H277" s="219">
        <f t="shared" si="29"/>
        <v>278.33333333333331</v>
      </c>
      <c r="I277" s="219">
        <f t="shared" si="30"/>
        <v>9.2777777777777765E-2</v>
      </c>
      <c r="J277" s="217"/>
      <c r="K277" s="220"/>
      <c r="L277" s="220"/>
      <c r="M277" s="221"/>
      <c r="N277" s="222">
        <f t="shared" si="24"/>
        <v>0</v>
      </c>
      <c r="O277" s="223"/>
      <c r="P277" s="224"/>
      <c r="Q277" s="224"/>
      <c r="R277" s="224"/>
      <c r="S277" s="224"/>
      <c r="T277" s="225"/>
      <c r="U277" s="226">
        <f t="shared" si="31"/>
        <v>0.18555555555555553</v>
      </c>
      <c r="V277" s="227"/>
      <c r="W277" s="228" t="str">
        <f t="shared" si="32"/>
        <v>0</v>
      </c>
      <c r="X277" s="509"/>
      <c r="Y277" s="229">
        <f t="shared" si="33"/>
        <v>0</v>
      </c>
    </row>
    <row r="278" spans="2:25" ht="18.75" customHeight="1">
      <c r="B278" s="515"/>
      <c r="C278" s="506"/>
      <c r="D278" s="372" t="s">
        <v>1081</v>
      </c>
      <c r="E278" s="216" t="s">
        <v>1345</v>
      </c>
      <c r="F278" s="217">
        <v>108</v>
      </c>
      <c r="G278" s="218">
        <f t="shared" si="28"/>
        <v>21.6</v>
      </c>
      <c r="H278" s="219">
        <f t="shared" si="29"/>
        <v>60</v>
      </c>
      <c r="I278" s="219">
        <f t="shared" si="30"/>
        <v>0.02</v>
      </c>
      <c r="J278" s="217"/>
      <c r="K278" s="220"/>
      <c r="L278" s="220"/>
      <c r="M278" s="221"/>
      <c r="N278" s="222">
        <f t="shared" si="24"/>
        <v>0</v>
      </c>
      <c r="O278" s="223"/>
      <c r="P278" s="224"/>
      <c r="Q278" s="224"/>
      <c r="R278" s="224"/>
      <c r="S278" s="224"/>
      <c r="T278" s="225"/>
      <c r="U278" s="226">
        <f t="shared" si="31"/>
        <v>0.04</v>
      </c>
      <c r="V278" s="227"/>
      <c r="W278" s="228" t="str">
        <f t="shared" si="32"/>
        <v>0</v>
      </c>
      <c r="X278" s="509"/>
      <c r="Y278" s="229">
        <f t="shared" si="33"/>
        <v>0</v>
      </c>
    </row>
    <row r="279" spans="2:25" ht="18.75" customHeight="1">
      <c r="B279" s="515"/>
      <c r="C279" s="506"/>
      <c r="D279" s="372" t="s">
        <v>126</v>
      </c>
      <c r="E279" s="216" t="s">
        <v>1346</v>
      </c>
      <c r="F279" s="217">
        <v>190</v>
      </c>
      <c r="G279" s="218">
        <f t="shared" si="28"/>
        <v>38</v>
      </c>
      <c r="H279" s="219">
        <f t="shared" si="29"/>
        <v>105.55555555555556</v>
      </c>
      <c r="I279" s="219">
        <f t="shared" si="30"/>
        <v>3.5185185185185187E-2</v>
      </c>
      <c r="J279" s="217"/>
      <c r="K279" s="220"/>
      <c r="L279" s="220"/>
      <c r="M279" s="221"/>
      <c r="N279" s="222">
        <f t="shared" si="24"/>
        <v>0</v>
      </c>
      <c r="O279" s="223"/>
      <c r="P279" s="224"/>
      <c r="Q279" s="224"/>
      <c r="R279" s="224"/>
      <c r="S279" s="224"/>
      <c r="T279" s="225"/>
      <c r="U279" s="226">
        <f t="shared" si="31"/>
        <v>7.0370370370370375E-2</v>
      </c>
      <c r="V279" s="227"/>
      <c r="W279" s="228" t="str">
        <f t="shared" si="32"/>
        <v>0</v>
      </c>
      <c r="X279" s="509"/>
      <c r="Y279" s="229">
        <f t="shared" si="33"/>
        <v>0</v>
      </c>
    </row>
    <row r="280" spans="2:25" ht="18.75" customHeight="1">
      <c r="B280" s="515"/>
      <c r="C280" s="506"/>
      <c r="D280" s="372" t="s">
        <v>127</v>
      </c>
      <c r="E280" s="216" t="s">
        <v>1347</v>
      </c>
      <c r="F280" s="217">
        <v>317</v>
      </c>
      <c r="G280" s="218">
        <f t="shared" si="28"/>
        <v>63.4</v>
      </c>
      <c r="H280" s="219">
        <f t="shared" si="29"/>
        <v>176.11111111111111</v>
      </c>
      <c r="I280" s="219">
        <f t="shared" si="30"/>
        <v>5.8703703703703702E-2</v>
      </c>
      <c r="J280" s="217"/>
      <c r="K280" s="220"/>
      <c r="L280" s="220"/>
      <c r="M280" s="221"/>
      <c r="N280" s="222">
        <f t="shared" si="24"/>
        <v>0</v>
      </c>
      <c r="O280" s="223"/>
      <c r="P280" s="224"/>
      <c r="Q280" s="224"/>
      <c r="R280" s="224"/>
      <c r="S280" s="224"/>
      <c r="T280" s="225"/>
      <c r="U280" s="226">
        <f t="shared" si="31"/>
        <v>0.1174074074074074</v>
      </c>
      <c r="V280" s="227"/>
      <c r="W280" s="228" t="str">
        <f t="shared" si="32"/>
        <v>0</v>
      </c>
      <c r="X280" s="509"/>
      <c r="Y280" s="229">
        <f t="shared" si="33"/>
        <v>0</v>
      </c>
    </row>
    <row r="281" spans="2:25" ht="18.75" customHeight="1">
      <c r="B281" s="515"/>
      <c r="C281" s="506"/>
      <c r="D281" s="372" t="s">
        <v>128</v>
      </c>
      <c r="E281" s="216" t="s">
        <v>1348</v>
      </c>
      <c r="F281" s="217">
        <v>203</v>
      </c>
      <c r="G281" s="218">
        <f t="shared" si="28"/>
        <v>40.6</v>
      </c>
      <c r="H281" s="219">
        <f t="shared" si="29"/>
        <v>112.77777777777777</v>
      </c>
      <c r="I281" s="219">
        <f t="shared" si="30"/>
        <v>3.7592592592592587E-2</v>
      </c>
      <c r="J281" s="217"/>
      <c r="K281" s="220"/>
      <c r="L281" s="220"/>
      <c r="M281" s="221"/>
      <c r="N281" s="222">
        <f t="shared" si="24"/>
        <v>0</v>
      </c>
      <c r="O281" s="223"/>
      <c r="P281" s="224"/>
      <c r="Q281" s="224"/>
      <c r="R281" s="224"/>
      <c r="S281" s="224"/>
      <c r="T281" s="225"/>
      <c r="U281" s="226">
        <f t="shared" si="31"/>
        <v>7.5185185185185174E-2</v>
      </c>
      <c r="V281" s="227"/>
      <c r="W281" s="228" t="str">
        <f t="shared" si="32"/>
        <v>0</v>
      </c>
      <c r="X281" s="509"/>
      <c r="Y281" s="229">
        <f t="shared" si="33"/>
        <v>0</v>
      </c>
    </row>
    <row r="282" spans="2:25" ht="18.75" customHeight="1">
      <c r="B282" s="515"/>
      <c r="C282" s="506"/>
      <c r="D282" s="372" t="s">
        <v>129</v>
      </c>
      <c r="E282" s="216" t="s">
        <v>1349</v>
      </c>
      <c r="F282" s="217">
        <v>388</v>
      </c>
      <c r="G282" s="218">
        <f t="shared" si="28"/>
        <v>77.599999999999994</v>
      </c>
      <c r="H282" s="219">
        <f t="shared" si="29"/>
        <v>215.55555555555554</v>
      </c>
      <c r="I282" s="219">
        <f t="shared" si="30"/>
        <v>7.1851851851851847E-2</v>
      </c>
      <c r="J282" s="217"/>
      <c r="K282" s="220"/>
      <c r="L282" s="220"/>
      <c r="M282" s="221"/>
      <c r="N282" s="222">
        <f t="shared" si="24"/>
        <v>0</v>
      </c>
      <c r="O282" s="223"/>
      <c r="P282" s="224"/>
      <c r="Q282" s="224"/>
      <c r="R282" s="224"/>
      <c r="S282" s="224"/>
      <c r="T282" s="225"/>
      <c r="U282" s="226">
        <f t="shared" si="31"/>
        <v>0.14370370370370369</v>
      </c>
      <c r="V282" s="227"/>
      <c r="W282" s="228" t="str">
        <f t="shared" si="32"/>
        <v>0</v>
      </c>
      <c r="X282" s="509"/>
      <c r="Y282" s="229">
        <f t="shared" si="33"/>
        <v>0</v>
      </c>
    </row>
    <row r="283" spans="2:25" ht="18.75" customHeight="1">
      <c r="B283" s="515"/>
      <c r="C283" s="506"/>
      <c r="D283" s="372" t="s">
        <v>130</v>
      </c>
      <c r="E283" s="216" t="s">
        <v>1350</v>
      </c>
      <c r="F283" s="217">
        <v>78</v>
      </c>
      <c r="G283" s="218">
        <f t="shared" si="28"/>
        <v>15.6</v>
      </c>
      <c r="H283" s="219">
        <f t="shared" si="29"/>
        <v>43.333333333333336</v>
      </c>
      <c r="I283" s="219">
        <f t="shared" si="30"/>
        <v>1.4444444444444446E-2</v>
      </c>
      <c r="J283" s="217"/>
      <c r="K283" s="220"/>
      <c r="L283" s="220"/>
      <c r="M283" s="221"/>
      <c r="N283" s="222">
        <f t="shared" si="24"/>
        <v>0</v>
      </c>
      <c r="O283" s="223"/>
      <c r="P283" s="224"/>
      <c r="Q283" s="224"/>
      <c r="R283" s="224"/>
      <c r="S283" s="224"/>
      <c r="T283" s="225"/>
      <c r="U283" s="226">
        <f t="shared" si="31"/>
        <v>2.8888888888888891E-2</v>
      </c>
      <c r="V283" s="227"/>
      <c r="W283" s="228" t="str">
        <f t="shared" si="32"/>
        <v>0</v>
      </c>
      <c r="X283" s="509"/>
      <c r="Y283" s="229">
        <f t="shared" si="33"/>
        <v>0</v>
      </c>
    </row>
    <row r="284" spans="2:25" ht="18.75" customHeight="1">
      <c r="B284" s="515"/>
      <c r="C284" s="506"/>
      <c r="D284" s="373"/>
      <c r="E284" s="216"/>
      <c r="F284" s="217"/>
      <c r="G284" s="218">
        <f t="shared" si="28"/>
        <v>0</v>
      </c>
      <c r="H284" s="219">
        <f t="shared" si="29"/>
        <v>0</v>
      </c>
      <c r="I284" s="219">
        <f t="shared" si="30"/>
        <v>0</v>
      </c>
      <c r="J284" s="217"/>
      <c r="K284" s="220"/>
      <c r="L284" s="220"/>
      <c r="M284" s="221"/>
      <c r="N284" s="222">
        <f t="shared" si="24"/>
        <v>0</v>
      </c>
      <c r="O284" s="223"/>
      <c r="P284" s="224"/>
      <c r="Q284" s="224"/>
      <c r="R284" s="224"/>
      <c r="S284" s="224"/>
      <c r="T284" s="225"/>
      <c r="U284" s="226">
        <f t="shared" si="31"/>
        <v>0</v>
      </c>
      <c r="V284" s="227"/>
      <c r="W284" s="228" t="str">
        <f t="shared" si="32"/>
        <v>0</v>
      </c>
      <c r="X284" s="509"/>
      <c r="Y284" s="229">
        <f t="shared" si="33"/>
        <v>0</v>
      </c>
    </row>
    <row r="285" spans="2:25" ht="18.75" customHeight="1">
      <c r="B285" s="515"/>
      <c r="C285" s="506"/>
      <c r="D285" s="372" t="s">
        <v>1060</v>
      </c>
      <c r="E285" s="216" t="s">
        <v>1351</v>
      </c>
      <c r="F285" s="217">
        <v>1600</v>
      </c>
      <c r="G285" s="218">
        <f t="shared" si="28"/>
        <v>320</v>
      </c>
      <c r="H285" s="219">
        <f t="shared" si="29"/>
        <v>888.88888888888891</v>
      </c>
      <c r="I285" s="219">
        <f t="shared" si="30"/>
        <v>0.29629629629629628</v>
      </c>
      <c r="J285" s="217" t="s">
        <v>1352</v>
      </c>
      <c r="K285" s="217" t="s">
        <v>1352</v>
      </c>
      <c r="L285" s="220"/>
      <c r="M285" s="221">
        <f>SUM(H285:H297)</f>
        <v>2931.1111111111113</v>
      </c>
      <c r="N285" s="222">
        <f t="shared" si="24"/>
        <v>58.622222222222227</v>
      </c>
      <c r="O285" s="223" t="s">
        <v>1353</v>
      </c>
      <c r="P285" s="224" t="s">
        <v>12</v>
      </c>
      <c r="Q285" s="224"/>
      <c r="R285" s="224" t="s">
        <v>1064</v>
      </c>
      <c r="S285" s="224"/>
      <c r="T285" s="225"/>
      <c r="U285" s="226">
        <f t="shared" si="31"/>
        <v>0.59259259259259256</v>
      </c>
      <c r="V285" s="227">
        <f>SUM(U285:U297)</f>
        <v>1.9540740740740739</v>
      </c>
      <c r="W285" s="228" t="str">
        <f t="shared" si="32"/>
        <v>2</v>
      </c>
      <c r="X285" s="509"/>
      <c r="Y285" s="229">
        <f t="shared" si="33"/>
        <v>1</v>
      </c>
    </row>
    <row r="286" spans="2:25" ht="18.75" customHeight="1">
      <c r="B286" s="515"/>
      <c r="C286" s="506"/>
      <c r="D286" s="372" t="s">
        <v>1065</v>
      </c>
      <c r="E286" s="216" t="s">
        <v>1354</v>
      </c>
      <c r="F286" s="217">
        <v>1000</v>
      </c>
      <c r="G286" s="218">
        <f t="shared" si="28"/>
        <v>200</v>
      </c>
      <c r="H286" s="219">
        <f t="shared" si="29"/>
        <v>555.55555555555554</v>
      </c>
      <c r="I286" s="219">
        <f t="shared" si="30"/>
        <v>0.18518518518518517</v>
      </c>
      <c r="J286" s="217"/>
      <c r="K286" s="220"/>
      <c r="L286" s="220"/>
      <c r="M286" s="221"/>
      <c r="N286" s="222">
        <f t="shared" si="24"/>
        <v>0</v>
      </c>
      <c r="O286" s="223"/>
      <c r="P286" s="224"/>
      <c r="Q286" s="224"/>
      <c r="R286" s="224"/>
      <c r="S286" s="224"/>
      <c r="T286" s="225"/>
      <c r="U286" s="226">
        <f t="shared" si="31"/>
        <v>0.37037037037037035</v>
      </c>
      <c r="V286" s="227"/>
      <c r="W286" s="228" t="str">
        <f t="shared" si="32"/>
        <v>0</v>
      </c>
      <c r="X286" s="509"/>
      <c r="Y286" s="229">
        <f t="shared" si="33"/>
        <v>0</v>
      </c>
    </row>
    <row r="287" spans="2:25" ht="18.75" customHeight="1">
      <c r="B287" s="515"/>
      <c r="C287" s="506"/>
      <c r="D287" s="372" t="s">
        <v>1067</v>
      </c>
      <c r="E287" s="216" t="s">
        <v>1355</v>
      </c>
      <c r="F287" s="217">
        <v>416</v>
      </c>
      <c r="G287" s="218">
        <f t="shared" si="28"/>
        <v>83.2</v>
      </c>
      <c r="H287" s="219">
        <f t="shared" si="29"/>
        <v>231.11111111111111</v>
      </c>
      <c r="I287" s="219">
        <f t="shared" si="30"/>
        <v>7.7037037037037043E-2</v>
      </c>
      <c r="J287" s="217"/>
      <c r="K287" s="220"/>
      <c r="L287" s="220"/>
      <c r="M287" s="221"/>
      <c r="N287" s="222">
        <f t="shared" si="24"/>
        <v>0</v>
      </c>
      <c r="O287" s="223"/>
      <c r="P287" s="224"/>
      <c r="Q287" s="224"/>
      <c r="R287" s="224"/>
      <c r="S287" s="224"/>
      <c r="T287" s="225"/>
      <c r="U287" s="226">
        <f t="shared" si="31"/>
        <v>0.15407407407407409</v>
      </c>
      <c r="V287" s="227"/>
      <c r="W287" s="228" t="str">
        <f t="shared" si="32"/>
        <v>0</v>
      </c>
      <c r="X287" s="509"/>
      <c r="Y287" s="229">
        <f t="shared" si="33"/>
        <v>0</v>
      </c>
    </row>
    <row r="288" spans="2:25" ht="18.75" customHeight="1">
      <c r="B288" s="515"/>
      <c r="C288" s="506"/>
      <c r="D288" s="372" t="s">
        <v>1069</v>
      </c>
      <c r="E288" s="216" t="s">
        <v>1356</v>
      </c>
      <c r="F288" s="217">
        <v>317</v>
      </c>
      <c r="G288" s="218">
        <f t="shared" si="28"/>
        <v>63.4</v>
      </c>
      <c r="H288" s="219">
        <f t="shared" si="29"/>
        <v>176.11111111111111</v>
      </c>
      <c r="I288" s="219">
        <f t="shared" si="30"/>
        <v>5.8703703703703702E-2</v>
      </c>
      <c r="J288" s="217"/>
      <c r="K288" s="220"/>
      <c r="L288" s="220"/>
      <c r="M288" s="221"/>
      <c r="N288" s="222">
        <f t="shared" si="24"/>
        <v>0</v>
      </c>
      <c r="O288" s="223"/>
      <c r="P288" s="224"/>
      <c r="Q288" s="224"/>
      <c r="R288" s="224"/>
      <c r="S288" s="224"/>
      <c r="T288" s="225"/>
      <c r="U288" s="226">
        <f t="shared" si="31"/>
        <v>0.1174074074074074</v>
      </c>
      <c r="V288" s="227"/>
      <c r="W288" s="228" t="str">
        <f t="shared" si="32"/>
        <v>0</v>
      </c>
      <c r="X288" s="509"/>
      <c r="Y288" s="229">
        <f t="shared" si="33"/>
        <v>0</v>
      </c>
    </row>
    <row r="289" spans="2:25" ht="18.75" customHeight="1">
      <c r="B289" s="515"/>
      <c r="C289" s="506"/>
      <c r="D289" s="372" t="s">
        <v>1071</v>
      </c>
      <c r="E289" s="216" t="s">
        <v>1357</v>
      </c>
      <c r="F289" s="217">
        <v>301</v>
      </c>
      <c r="G289" s="218">
        <f t="shared" si="28"/>
        <v>60.2</v>
      </c>
      <c r="H289" s="219">
        <f t="shared" si="29"/>
        <v>167.22222222222223</v>
      </c>
      <c r="I289" s="219">
        <f t="shared" si="30"/>
        <v>5.5740740740740743E-2</v>
      </c>
      <c r="J289" s="217"/>
      <c r="K289" s="220"/>
      <c r="L289" s="220"/>
      <c r="M289" s="221"/>
      <c r="N289" s="222">
        <f t="shared" si="24"/>
        <v>0</v>
      </c>
      <c r="O289" s="223"/>
      <c r="P289" s="224"/>
      <c r="Q289" s="224"/>
      <c r="R289" s="224"/>
      <c r="S289" s="224"/>
      <c r="T289" s="225"/>
      <c r="U289" s="226">
        <f t="shared" si="31"/>
        <v>0.11148148148148149</v>
      </c>
      <c r="V289" s="227"/>
      <c r="W289" s="228" t="str">
        <f t="shared" si="32"/>
        <v>0</v>
      </c>
      <c r="X289" s="509"/>
      <c r="Y289" s="229">
        <f t="shared" si="33"/>
        <v>0</v>
      </c>
    </row>
    <row r="290" spans="2:25" ht="18.75" customHeight="1">
      <c r="B290" s="515"/>
      <c r="C290" s="506"/>
      <c r="D290" s="372" t="s">
        <v>1073</v>
      </c>
      <c r="E290" s="216" t="s">
        <v>1358</v>
      </c>
      <c r="F290" s="217">
        <v>281</v>
      </c>
      <c r="G290" s="218">
        <f t="shared" si="28"/>
        <v>56.2</v>
      </c>
      <c r="H290" s="219">
        <f t="shared" si="29"/>
        <v>156.11111111111111</v>
      </c>
      <c r="I290" s="219">
        <f t="shared" si="30"/>
        <v>5.2037037037037041E-2</v>
      </c>
      <c r="J290" s="217"/>
      <c r="K290" s="220"/>
      <c r="L290" s="220"/>
      <c r="M290" s="221"/>
      <c r="N290" s="222">
        <f t="shared" si="24"/>
        <v>0</v>
      </c>
      <c r="O290" s="223"/>
      <c r="P290" s="224"/>
      <c r="Q290" s="224"/>
      <c r="R290" s="224"/>
      <c r="S290" s="224"/>
      <c r="T290" s="225"/>
      <c r="U290" s="226">
        <f t="shared" si="31"/>
        <v>0.10407407407407408</v>
      </c>
      <c r="V290" s="227"/>
      <c r="W290" s="228" t="str">
        <f t="shared" si="32"/>
        <v>0</v>
      </c>
      <c r="X290" s="509"/>
      <c r="Y290" s="229">
        <f t="shared" si="33"/>
        <v>0</v>
      </c>
    </row>
    <row r="291" spans="2:25" ht="18.75" customHeight="1">
      <c r="B291" s="515"/>
      <c r="C291" s="506"/>
      <c r="D291" s="372" t="s">
        <v>1075</v>
      </c>
      <c r="E291" s="216" t="s">
        <v>1359</v>
      </c>
      <c r="F291" s="217">
        <v>108</v>
      </c>
      <c r="G291" s="218">
        <f t="shared" si="28"/>
        <v>21.6</v>
      </c>
      <c r="H291" s="219">
        <f t="shared" si="29"/>
        <v>60</v>
      </c>
      <c r="I291" s="219">
        <f t="shared" si="30"/>
        <v>0.02</v>
      </c>
      <c r="J291" s="217"/>
      <c r="K291" s="220"/>
      <c r="L291" s="220"/>
      <c r="M291" s="221"/>
      <c r="N291" s="222">
        <f t="shared" si="24"/>
        <v>0</v>
      </c>
      <c r="O291" s="223"/>
      <c r="P291" s="224"/>
      <c r="Q291" s="224"/>
      <c r="R291" s="224"/>
      <c r="S291" s="224"/>
      <c r="T291" s="225"/>
      <c r="U291" s="226">
        <f t="shared" si="31"/>
        <v>0.04</v>
      </c>
      <c r="V291" s="227"/>
      <c r="W291" s="228" t="str">
        <f t="shared" si="32"/>
        <v>0</v>
      </c>
      <c r="X291" s="509"/>
      <c r="Y291" s="229">
        <f t="shared" si="33"/>
        <v>0</v>
      </c>
    </row>
    <row r="292" spans="2:25" ht="18.75" customHeight="1">
      <c r="B292" s="515"/>
      <c r="C292" s="506"/>
      <c r="D292" s="372" t="s">
        <v>1077</v>
      </c>
      <c r="E292" s="216" t="s">
        <v>1360</v>
      </c>
      <c r="F292" s="217">
        <v>217</v>
      </c>
      <c r="G292" s="218">
        <f t="shared" si="28"/>
        <v>43.4</v>
      </c>
      <c r="H292" s="219">
        <f t="shared" si="29"/>
        <v>120.55555555555556</v>
      </c>
      <c r="I292" s="219">
        <f t="shared" si="30"/>
        <v>4.0185185185185185E-2</v>
      </c>
      <c r="J292" s="217"/>
      <c r="K292" s="220"/>
      <c r="L292" s="220"/>
      <c r="M292" s="221"/>
      <c r="N292" s="222">
        <f t="shared" si="24"/>
        <v>0</v>
      </c>
      <c r="O292" s="223"/>
      <c r="P292" s="224"/>
      <c r="Q292" s="224"/>
      <c r="R292" s="224"/>
      <c r="S292" s="224"/>
      <c r="T292" s="225"/>
      <c r="U292" s="226">
        <f t="shared" si="31"/>
        <v>8.037037037037037E-2</v>
      </c>
      <c r="V292" s="227"/>
      <c r="W292" s="228" t="str">
        <f t="shared" si="32"/>
        <v>0</v>
      </c>
      <c r="X292" s="509"/>
      <c r="Y292" s="229">
        <f t="shared" si="33"/>
        <v>0</v>
      </c>
    </row>
    <row r="293" spans="2:25" ht="18.75" customHeight="1">
      <c r="B293" s="515"/>
      <c r="C293" s="506"/>
      <c r="D293" s="372" t="s">
        <v>1079</v>
      </c>
      <c r="E293" s="216" t="s">
        <v>1361</v>
      </c>
      <c r="F293" s="217">
        <v>114</v>
      </c>
      <c r="G293" s="218">
        <f t="shared" si="28"/>
        <v>22.8</v>
      </c>
      <c r="H293" s="219">
        <f t="shared" si="29"/>
        <v>63.333333333333329</v>
      </c>
      <c r="I293" s="219">
        <f t="shared" si="30"/>
        <v>2.1111111111111108E-2</v>
      </c>
      <c r="J293" s="217"/>
      <c r="K293" s="220"/>
      <c r="L293" s="220"/>
      <c r="M293" s="221"/>
      <c r="N293" s="222">
        <f t="shared" si="24"/>
        <v>0</v>
      </c>
      <c r="O293" s="223"/>
      <c r="P293" s="224"/>
      <c r="Q293" s="224"/>
      <c r="R293" s="224"/>
      <c r="S293" s="224"/>
      <c r="T293" s="225"/>
      <c r="U293" s="226">
        <f t="shared" si="31"/>
        <v>4.2222222222222217E-2</v>
      </c>
      <c r="V293" s="227"/>
      <c r="W293" s="228" t="str">
        <f t="shared" si="32"/>
        <v>0</v>
      </c>
      <c r="X293" s="509"/>
      <c r="Y293" s="229">
        <f t="shared" si="33"/>
        <v>0</v>
      </c>
    </row>
    <row r="294" spans="2:25" ht="18.75" customHeight="1">
      <c r="B294" s="515"/>
      <c r="C294" s="506"/>
      <c r="D294" s="372" t="s">
        <v>1081</v>
      </c>
      <c r="E294" s="216" t="s">
        <v>1362</v>
      </c>
      <c r="F294" s="217">
        <v>301</v>
      </c>
      <c r="G294" s="218">
        <f t="shared" si="28"/>
        <v>60.2</v>
      </c>
      <c r="H294" s="219">
        <f t="shared" si="29"/>
        <v>167.22222222222223</v>
      </c>
      <c r="I294" s="219">
        <f t="shared" si="30"/>
        <v>5.5740740740740743E-2</v>
      </c>
      <c r="J294" s="217"/>
      <c r="K294" s="220"/>
      <c r="L294" s="220"/>
      <c r="M294" s="221"/>
      <c r="N294" s="222">
        <f t="shared" si="24"/>
        <v>0</v>
      </c>
      <c r="O294" s="223"/>
      <c r="P294" s="224"/>
      <c r="Q294" s="224"/>
      <c r="R294" s="224"/>
      <c r="S294" s="224"/>
      <c r="T294" s="225"/>
      <c r="U294" s="226">
        <f t="shared" si="31"/>
        <v>0.11148148148148149</v>
      </c>
      <c r="V294" s="227"/>
      <c r="W294" s="228" t="str">
        <f t="shared" si="32"/>
        <v>0</v>
      </c>
      <c r="X294" s="509"/>
      <c r="Y294" s="229">
        <f t="shared" si="33"/>
        <v>0</v>
      </c>
    </row>
    <row r="295" spans="2:25" ht="18.75" customHeight="1">
      <c r="B295" s="515"/>
      <c r="C295" s="506"/>
      <c r="D295" s="372" t="s">
        <v>126</v>
      </c>
      <c r="E295" s="216" t="s">
        <v>1363</v>
      </c>
      <c r="F295" s="217">
        <v>184</v>
      </c>
      <c r="G295" s="218">
        <f t="shared" si="28"/>
        <v>36.799999999999997</v>
      </c>
      <c r="H295" s="219">
        <f t="shared" si="29"/>
        <v>102.22222222222221</v>
      </c>
      <c r="I295" s="219">
        <f t="shared" si="30"/>
        <v>3.4074074074074069E-2</v>
      </c>
      <c r="J295" s="217"/>
      <c r="K295" s="220"/>
      <c r="L295" s="220"/>
      <c r="M295" s="221"/>
      <c r="N295" s="222">
        <f t="shared" si="24"/>
        <v>0</v>
      </c>
      <c r="O295" s="223"/>
      <c r="P295" s="224"/>
      <c r="Q295" s="224"/>
      <c r="R295" s="224"/>
      <c r="S295" s="224"/>
      <c r="T295" s="225"/>
      <c r="U295" s="226">
        <f t="shared" si="31"/>
        <v>6.8148148148148138E-2</v>
      </c>
      <c r="V295" s="227"/>
      <c r="W295" s="228" t="str">
        <f t="shared" si="32"/>
        <v>0</v>
      </c>
      <c r="X295" s="509"/>
      <c r="Y295" s="229">
        <f t="shared" si="33"/>
        <v>0</v>
      </c>
    </row>
    <row r="296" spans="2:25" ht="18.75" customHeight="1">
      <c r="B296" s="515"/>
      <c r="C296" s="506"/>
      <c r="D296" s="372" t="s">
        <v>127</v>
      </c>
      <c r="E296" s="216" t="s">
        <v>1364</v>
      </c>
      <c r="F296" s="217">
        <v>251</v>
      </c>
      <c r="G296" s="218">
        <f t="shared" si="28"/>
        <v>50.2</v>
      </c>
      <c r="H296" s="219">
        <f t="shared" si="29"/>
        <v>139.44444444444443</v>
      </c>
      <c r="I296" s="219">
        <f t="shared" si="30"/>
        <v>4.6481481481481478E-2</v>
      </c>
      <c r="J296" s="217"/>
      <c r="K296" s="220"/>
      <c r="L296" s="220"/>
      <c r="M296" s="221"/>
      <c r="N296" s="222">
        <f t="shared" si="24"/>
        <v>0</v>
      </c>
      <c r="O296" s="223"/>
      <c r="P296" s="224"/>
      <c r="Q296" s="224"/>
      <c r="R296" s="224"/>
      <c r="S296" s="224"/>
      <c r="T296" s="225"/>
      <c r="U296" s="226">
        <f t="shared" si="31"/>
        <v>9.2962962962962956E-2</v>
      </c>
      <c r="V296" s="227"/>
      <c r="W296" s="228" t="str">
        <f t="shared" si="32"/>
        <v>0</v>
      </c>
      <c r="X296" s="509"/>
      <c r="Y296" s="229">
        <f t="shared" si="33"/>
        <v>0</v>
      </c>
    </row>
    <row r="297" spans="2:25" ht="18.75" customHeight="1">
      <c r="B297" s="515"/>
      <c r="C297" s="506"/>
      <c r="D297" s="372" t="s">
        <v>128</v>
      </c>
      <c r="E297" s="216" t="s">
        <v>1365</v>
      </c>
      <c r="F297" s="217">
        <v>186</v>
      </c>
      <c r="G297" s="218">
        <f t="shared" si="28"/>
        <v>37.200000000000003</v>
      </c>
      <c r="H297" s="219">
        <f t="shared" si="29"/>
        <v>103.33333333333333</v>
      </c>
      <c r="I297" s="219">
        <f t="shared" si="30"/>
        <v>3.4444444444444444E-2</v>
      </c>
      <c r="J297" s="217"/>
      <c r="K297" s="220"/>
      <c r="L297" s="220"/>
      <c r="M297" s="221"/>
      <c r="N297" s="222">
        <f t="shared" si="24"/>
        <v>0</v>
      </c>
      <c r="O297" s="223"/>
      <c r="P297" s="224"/>
      <c r="Q297" s="224"/>
      <c r="R297" s="224"/>
      <c r="S297" s="224"/>
      <c r="T297" s="225"/>
      <c r="U297" s="226">
        <f t="shared" si="31"/>
        <v>6.8888888888888888E-2</v>
      </c>
      <c r="V297" s="227"/>
      <c r="W297" s="228" t="str">
        <f t="shared" si="32"/>
        <v>0</v>
      </c>
      <c r="X297" s="509"/>
      <c r="Y297" s="229">
        <f t="shared" si="33"/>
        <v>0</v>
      </c>
    </row>
    <row r="298" spans="2:25" ht="18.75" customHeight="1">
      <c r="B298" s="515"/>
      <c r="C298" s="506"/>
      <c r="D298" s="216"/>
      <c r="E298" s="216"/>
      <c r="F298" s="217"/>
      <c r="G298" s="218">
        <f t="shared" si="28"/>
        <v>0</v>
      </c>
      <c r="H298" s="219">
        <f t="shared" si="29"/>
        <v>0</v>
      </c>
      <c r="I298" s="219">
        <f t="shared" si="30"/>
        <v>0</v>
      </c>
      <c r="J298" s="217"/>
      <c r="K298" s="220"/>
      <c r="L298" s="220"/>
      <c r="M298" s="221"/>
      <c r="N298" s="222">
        <f t="shared" si="24"/>
        <v>0</v>
      </c>
      <c r="O298" s="223"/>
      <c r="P298" s="224"/>
      <c r="Q298" s="224"/>
      <c r="R298" s="224"/>
      <c r="S298" s="224"/>
      <c r="T298" s="225"/>
      <c r="U298" s="226">
        <f t="shared" si="31"/>
        <v>0</v>
      </c>
      <c r="V298" s="227"/>
      <c r="W298" s="228" t="str">
        <f t="shared" si="32"/>
        <v>0</v>
      </c>
      <c r="X298" s="509"/>
      <c r="Y298" s="229">
        <f t="shared" si="33"/>
        <v>0</v>
      </c>
    </row>
    <row r="299" spans="2:25" ht="18.75" customHeight="1">
      <c r="B299" s="516"/>
      <c r="C299" s="507"/>
      <c r="D299" s="216"/>
      <c r="E299" s="216"/>
      <c r="F299" s="217"/>
      <c r="G299" s="218">
        <f>F299/$G$15</f>
        <v>0</v>
      </c>
      <c r="H299" s="219">
        <f>F299/$H$15</f>
        <v>0</v>
      </c>
      <c r="I299" s="219">
        <f>H299/$I$15</f>
        <v>0</v>
      </c>
      <c r="J299" s="217"/>
      <c r="K299" s="220"/>
      <c r="L299" s="220"/>
      <c r="M299" s="232"/>
      <c r="N299" s="222">
        <f>M299/$N$15</f>
        <v>0</v>
      </c>
      <c r="O299" s="231"/>
      <c r="P299" s="231"/>
      <c r="Q299" s="231"/>
      <c r="R299" s="231"/>
      <c r="S299" s="231"/>
      <c r="T299" s="225"/>
      <c r="U299" s="226">
        <f>H299/$U$15</f>
        <v>0</v>
      </c>
      <c r="V299" s="227"/>
      <c r="W299" s="228" t="str">
        <f>IF(V299&lt;1,"0",IF(V299&lt;5,"2",IF(V299&gt;=5,"6")))</f>
        <v>0</v>
      </c>
      <c r="X299" s="510"/>
      <c r="Y299" s="229">
        <f t="shared" si="33"/>
        <v>0</v>
      </c>
    </row>
    <row r="300" spans="2:25">
      <c r="B300" s="233"/>
      <c r="C300" s="234" t="s">
        <v>111</v>
      </c>
      <c r="D300" s="235"/>
      <c r="E300" s="236">
        <f>COUNTA(E188:E299)</f>
        <v>105</v>
      </c>
      <c r="F300" s="236">
        <f>SUM(F188:F299)</f>
        <v>30371</v>
      </c>
      <c r="G300" s="236">
        <f>SUM(G188:G299)</f>
        <v>6074.1999999999989</v>
      </c>
      <c r="H300" s="236">
        <f>SUM(H188:H299)</f>
        <v>16872.777777777774</v>
      </c>
      <c r="I300" s="236">
        <f>MROUND(SUM(I188:I299),1)</f>
        <v>6</v>
      </c>
      <c r="J300" s="236">
        <f>COUNTA(J188:J299)</f>
        <v>7</v>
      </c>
      <c r="K300" s="236">
        <f>COUNTA(K188:K299)</f>
        <v>6</v>
      </c>
      <c r="L300" s="236">
        <f>COUNTA(L188:L299)</f>
        <v>0</v>
      </c>
      <c r="M300" s="236">
        <f>SUM(M188:M299)</f>
        <v>16872.777777777781</v>
      </c>
      <c r="N300" s="236">
        <f>SUM(N188:N299)</f>
        <v>337.45555555555552</v>
      </c>
      <c r="O300" s="237"/>
      <c r="P300" s="238">
        <f>COUNTIF(P188:P299, "YES")</f>
        <v>3</v>
      </c>
      <c r="Q300" s="237"/>
      <c r="R300" s="237"/>
      <c r="S300" s="237"/>
      <c r="T300" s="237"/>
      <c r="U300" s="236">
        <f>SUM(U188:U299)</f>
        <v>11.248518518518518</v>
      </c>
      <c r="V300" s="236">
        <f>SUM(V188:V299)</f>
        <v>11.248518518518518</v>
      </c>
      <c r="W300" s="236">
        <f t="array" ref="W300">SUM(ABS(W188:W299))</f>
        <v>12</v>
      </c>
      <c r="X300" s="238" t="str">
        <f>IF(X188&lt;0.2, "0", IF(X188&lt;=2, "2", IF(X188&gt;2, ROUND(X188,0))))</f>
        <v>2</v>
      </c>
      <c r="Y300" s="236">
        <f>SUM(Y188:Y299)</f>
        <v>6</v>
      </c>
    </row>
    <row r="301" spans="2:25" ht="18.75" customHeight="1">
      <c r="B301" s="514">
        <v>4</v>
      </c>
      <c r="C301" s="530" t="s">
        <v>1366</v>
      </c>
      <c r="D301" s="372" t="s">
        <v>1060</v>
      </c>
      <c r="E301" s="216" t="s">
        <v>1367</v>
      </c>
      <c r="F301" s="217">
        <v>1000</v>
      </c>
      <c r="G301" s="218">
        <f t="shared" ref="G301:G364" si="34">F301/$G$15</f>
        <v>200</v>
      </c>
      <c r="H301" s="219">
        <f t="shared" ref="H301:H364" si="35">F301/$H$15</f>
        <v>555.55555555555554</v>
      </c>
      <c r="I301" s="219">
        <f t="shared" ref="I301:I364" si="36">H301/$I$15</f>
        <v>0.18518518518518517</v>
      </c>
      <c r="J301" s="217" t="s">
        <v>1368</v>
      </c>
      <c r="K301" s="220" t="s">
        <v>1368</v>
      </c>
      <c r="L301" s="220"/>
      <c r="M301" s="221">
        <f>SUM(H301:H307)</f>
        <v>2922.2222222222226</v>
      </c>
      <c r="N301" s="222">
        <f t="shared" ref="N301:N423" si="37">M301/$N$15</f>
        <v>58.44444444444445</v>
      </c>
      <c r="O301" s="223" t="s">
        <v>269</v>
      </c>
      <c r="P301" s="224" t="s">
        <v>12</v>
      </c>
      <c r="Q301" s="224"/>
      <c r="R301" s="224" t="s">
        <v>1064</v>
      </c>
      <c r="S301" s="224"/>
      <c r="T301" s="225"/>
      <c r="U301" s="226">
        <f t="shared" ref="U301:U364" si="38">H301/$U$15</f>
        <v>0.37037037037037035</v>
      </c>
      <c r="V301" s="227">
        <f>SUM(U301:U307)</f>
        <v>1.9481481481481482</v>
      </c>
      <c r="W301" s="228" t="str">
        <f t="shared" ref="W301:W364" si="39">IF(V301&lt;1,"0",IF(V301&lt;5,"2",IF(V301&gt;=5,"6")))</f>
        <v>2</v>
      </c>
      <c r="X301" s="508">
        <f>K425/$X$15</f>
        <v>4.666666666666667</v>
      </c>
      <c r="Y301" s="229">
        <f t="shared" ref="Y301:Y364" si="40">W301/2</f>
        <v>1</v>
      </c>
    </row>
    <row r="302" spans="2:25" ht="18.75" customHeight="1">
      <c r="B302" s="515"/>
      <c r="C302" s="531"/>
      <c r="D302" s="372" t="s">
        <v>1065</v>
      </c>
      <c r="E302" s="216" t="s">
        <v>1369</v>
      </c>
      <c r="F302" s="217">
        <v>1000</v>
      </c>
      <c r="G302" s="218">
        <f t="shared" si="34"/>
        <v>200</v>
      </c>
      <c r="H302" s="219">
        <f t="shared" si="35"/>
        <v>555.55555555555554</v>
      </c>
      <c r="I302" s="219">
        <f t="shared" si="36"/>
        <v>0.18518518518518517</v>
      </c>
      <c r="J302" s="217"/>
      <c r="K302" s="220"/>
      <c r="L302" s="220"/>
      <c r="M302" s="221"/>
      <c r="N302" s="222">
        <f t="shared" si="37"/>
        <v>0</v>
      </c>
      <c r="O302" s="223"/>
      <c r="P302" s="224"/>
      <c r="Q302" s="224"/>
      <c r="R302" s="224"/>
      <c r="S302" s="224"/>
      <c r="T302" s="225"/>
      <c r="U302" s="226">
        <f t="shared" si="38"/>
        <v>0.37037037037037035</v>
      </c>
      <c r="V302" s="227"/>
      <c r="W302" s="228" t="str">
        <f t="shared" si="39"/>
        <v>0</v>
      </c>
      <c r="X302" s="509"/>
      <c r="Y302" s="229">
        <f t="shared" si="40"/>
        <v>0</v>
      </c>
    </row>
    <row r="303" spans="2:25" ht="18.75" customHeight="1">
      <c r="B303" s="515"/>
      <c r="C303" s="531"/>
      <c r="D303" s="372" t="s">
        <v>1067</v>
      </c>
      <c r="E303" s="216" t="s">
        <v>1370</v>
      </c>
      <c r="F303" s="217">
        <v>1200</v>
      </c>
      <c r="G303" s="218">
        <f t="shared" si="34"/>
        <v>240</v>
      </c>
      <c r="H303" s="219">
        <f t="shared" si="35"/>
        <v>666.66666666666663</v>
      </c>
      <c r="I303" s="219">
        <f t="shared" si="36"/>
        <v>0.22222222222222221</v>
      </c>
      <c r="J303" s="217"/>
      <c r="K303" s="220"/>
      <c r="L303" s="220"/>
      <c r="M303" s="221"/>
      <c r="N303" s="222">
        <f t="shared" si="37"/>
        <v>0</v>
      </c>
      <c r="O303" s="223"/>
      <c r="P303" s="224"/>
      <c r="Q303" s="224"/>
      <c r="R303" s="224"/>
      <c r="S303" s="224"/>
      <c r="T303" s="225"/>
      <c r="U303" s="226">
        <f t="shared" si="38"/>
        <v>0.44444444444444442</v>
      </c>
      <c r="V303" s="227"/>
      <c r="W303" s="228" t="str">
        <f t="shared" si="39"/>
        <v>0</v>
      </c>
      <c r="X303" s="509"/>
      <c r="Y303" s="229">
        <f t="shared" si="40"/>
        <v>0</v>
      </c>
    </row>
    <row r="304" spans="2:25" ht="18.75" customHeight="1">
      <c r="B304" s="515"/>
      <c r="C304" s="531"/>
      <c r="D304" s="372" t="s">
        <v>1069</v>
      </c>
      <c r="E304" s="216" t="s">
        <v>1371</v>
      </c>
      <c r="F304" s="217">
        <v>360</v>
      </c>
      <c r="G304" s="218">
        <f t="shared" si="34"/>
        <v>72</v>
      </c>
      <c r="H304" s="219">
        <f t="shared" si="35"/>
        <v>200</v>
      </c>
      <c r="I304" s="219">
        <f t="shared" si="36"/>
        <v>6.6666666666666666E-2</v>
      </c>
      <c r="J304" s="217"/>
      <c r="K304" s="220"/>
      <c r="L304" s="220"/>
      <c r="M304" s="221"/>
      <c r="N304" s="222">
        <f t="shared" si="37"/>
        <v>0</v>
      </c>
      <c r="O304" s="223"/>
      <c r="P304" s="224"/>
      <c r="Q304" s="224"/>
      <c r="R304" s="224"/>
      <c r="S304" s="224"/>
      <c r="T304" s="225"/>
      <c r="U304" s="226">
        <f t="shared" si="38"/>
        <v>0.13333333333333333</v>
      </c>
      <c r="V304" s="227"/>
      <c r="W304" s="228" t="str">
        <f t="shared" si="39"/>
        <v>0</v>
      </c>
      <c r="X304" s="509"/>
      <c r="Y304" s="229">
        <f t="shared" si="40"/>
        <v>0</v>
      </c>
    </row>
    <row r="305" spans="2:25" ht="18.75" customHeight="1">
      <c r="B305" s="515"/>
      <c r="C305" s="531"/>
      <c r="D305" s="372" t="s">
        <v>1071</v>
      </c>
      <c r="E305" s="216" t="s">
        <v>1372</v>
      </c>
      <c r="F305" s="217">
        <v>600</v>
      </c>
      <c r="G305" s="218">
        <f t="shared" si="34"/>
        <v>120</v>
      </c>
      <c r="H305" s="219">
        <f t="shared" si="35"/>
        <v>333.33333333333331</v>
      </c>
      <c r="I305" s="219">
        <f t="shared" si="36"/>
        <v>0.1111111111111111</v>
      </c>
      <c r="J305" s="217"/>
      <c r="K305" s="220"/>
      <c r="L305" s="220"/>
      <c r="M305" s="221"/>
      <c r="N305" s="222">
        <f t="shared" si="37"/>
        <v>0</v>
      </c>
      <c r="O305" s="223"/>
      <c r="P305" s="224"/>
      <c r="Q305" s="224"/>
      <c r="R305" s="224"/>
      <c r="S305" s="224"/>
      <c r="T305" s="225"/>
      <c r="U305" s="226">
        <f t="shared" si="38"/>
        <v>0.22222222222222221</v>
      </c>
      <c r="V305" s="227"/>
      <c r="W305" s="228" t="str">
        <f t="shared" si="39"/>
        <v>0</v>
      </c>
      <c r="X305" s="509"/>
      <c r="Y305" s="229">
        <f t="shared" si="40"/>
        <v>0</v>
      </c>
    </row>
    <row r="306" spans="2:25" ht="18.75" customHeight="1">
      <c r="B306" s="515"/>
      <c r="C306" s="531"/>
      <c r="D306" s="372" t="s">
        <v>1073</v>
      </c>
      <c r="E306" s="216" t="s">
        <v>1373</v>
      </c>
      <c r="F306" s="217">
        <v>500</v>
      </c>
      <c r="G306" s="218">
        <f t="shared" si="34"/>
        <v>100</v>
      </c>
      <c r="H306" s="219">
        <f t="shared" si="35"/>
        <v>277.77777777777777</v>
      </c>
      <c r="I306" s="219">
        <f t="shared" si="36"/>
        <v>9.2592592592592587E-2</v>
      </c>
      <c r="J306" s="217"/>
      <c r="K306" s="220"/>
      <c r="L306" s="220"/>
      <c r="M306" s="221"/>
      <c r="N306" s="222">
        <f t="shared" si="37"/>
        <v>0</v>
      </c>
      <c r="O306" s="223"/>
      <c r="P306" s="224"/>
      <c r="Q306" s="224"/>
      <c r="R306" s="224"/>
      <c r="S306" s="224"/>
      <c r="T306" s="225"/>
      <c r="U306" s="226">
        <f t="shared" si="38"/>
        <v>0.18518518518518517</v>
      </c>
      <c r="V306" s="227"/>
      <c r="W306" s="228" t="str">
        <f t="shared" si="39"/>
        <v>0</v>
      </c>
      <c r="X306" s="509"/>
      <c r="Y306" s="229">
        <f t="shared" si="40"/>
        <v>0</v>
      </c>
    </row>
    <row r="307" spans="2:25" ht="18.75" customHeight="1">
      <c r="B307" s="515"/>
      <c r="C307" s="531"/>
      <c r="D307" s="372" t="s">
        <v>1075</v>
      </c>
      <c r="E307" s="216" t="s">
        <v>1374</v>
      </c>
      <c r="F307" s="217">
        <v>600</v>
      </c>
      <c r="G307" s="218">
        <f t="shared" si="34"/>
        <v>120</v>
      </c>
      <c r="H307" s="219">
        <f t="shared" si="35"/>
        <v>333.33333333333331</v>
      </c>
      <c r="I307" s="219">
        <f t="shared" si="36"/>
        <v>0.1111111111111111</v>
      </c>
      <c r="J307" s="217"/>
      <c r="K307" s="220"/>
      <c r="L307" s="220"/>
      <c r="M307" s="221"/>
      <c r="N307" s="222">
        <f t="shared" si="37"/>
        <v>0</v>
      </c>
      <c r="O307" s="223"/>
      <c r="P307" s="224"/>
      <c r="Q307" s="224"/>
      <c r="R307" s="224"/>
      <c r="S307" s="224"/>
      <c r="T307" s="225"/>
      <c r="U307" s="226">
        <f t="shared" si="38"/>
        <v>0.22222222222222221</v>
      </c>
      <c r="V307" s="227"/>
      <c r="W307" s="228" t="str">
        <f t="shared" si="39"/>
        <v>0</v>
      </c>
      <c r="X307" s="509"/>
      <c r="Y307" s="229">
        <f t="shared" si="40"/>
        <v>0</v>
      </c>
    </row>
    <row r="308" spans="2:25" ht="18.75" customHeight="1">
      <c r="B308" s="515"/>
      <c r="C308" s="531"/>
      <c r="D308" s="373"/>
      <c r="E308" s="216"/>
      <c r="F308" s="217"/>
      <c r="G308" s="218">
        <f t="shared" si="34"/>
        <v>0</v>
      </c>
      <c r="H308" s="219">
        <f t="shared" si="35"/>
        <v>0</v>
      </c>
      <c r="I308" s="219">
        <f t="shared" si="36"/>
        <v>0</v>
      </c>
      <c r="J308" s="217"/>
      <c r="K308" s="220"/>
      <c r="L308" s="220"/>
      <c r="M308" s="221"/>
      <c r="N308" s="222">
        <f t="shared" si="37"/>
        <v>0</v>
      </c>
      <c r="O308" s="223"/>
      <c r="P308" s="224"/>
      <c r="Q308" s="224"/>
      <c r="R308" s="224"/>
      <c r="S308" s="224"/>
      <c r="T308" s="225"/>
      <c r="U308" s="226">
        <f t="shared" si="38"/>
        <v>0</v>
      </c>
      <c r="V308" s="227"/>
      <c r="W308" s="228" t="str">
        <f t="shared" si="39"/>
        <v>0</v>
      </c>
      <c r="X308" s="509"/>
      <c r="Y308" s="229">
        <f t="shared" si="40"/>
        <v>0</v>
      </c>
    </row>
    <row r="309" spans="2:25" ht="18.75" customHeight="1">
      <c r="B309" s="515"/>
      <c r="C309" s="531"/>
      <c r="D309" s="372" t="s">
        <v>1060</v>
      </c>
      <c r="E309" s="216" t="s">
        <v>1375</v>
      </c>
      <c r="F309" s="217">
        <v>411</v>
      </c>
      <c r="G309" s="218">
        <f t="shared" si="34"/>
        <v>82.2</v>
      </c>
      <c r="H309" s="219">
        <f t="shared" si="35"/>
        <v>228.33333333333331</v>
      </c>
      <c r="I309" s="219">
        <f t="shared" si="36"/>
        <v>7.6111111111111102E-2</v>
      </c>
      <c r="J309" s="217" t="s">
        <v>1376</v>
      </c>
      <c r="K309" s="220" t="s">
        <v>1376</v>
      </c>
      <c r="L309" s="220"/>
      <c r="M309" s="221">
        <f>SUM(H309:H317)</f>
        <v>2858.8888888888882</v>
      </c>
      <c r="N309" s="222">
        <f t="shared" si="37"/>
        <v>57.177777777777763</v>
      </c>
      <c r="O309" s="223" t="s">
        <v>269</v>
      </c>
      <c r="P309" s="224" t="s">
        <v>12</v>
      </c>
      <c r="Q309" s="224"/>
      <c r="R309" s="224" t="s">
        <v>1064</v>
      </c>
      <c r="S309" s="224"/>
      <c r="T309" s="225"/>
      <c r="U309" s="226">
        <f t="shared" si="38"/>
        <v>0.1522222222222222</v>
      </c>
      <c r="V309" s="227">
        <f>SUM(U309:U317)</f>
        <v>1.9059259259259258</v>
      </c>
      <c r="W309" s="228" t="str">
        <f t="shared" si="39"/>
        <v>2</v>
      </c>
      <c r="X309" s="509"/>
      <c r="Y309" s="229">
        <f t="shared" si="40"/>
        <v>1</v>
      </c>
    </row>
    <row r="310" spans="2:25" ht="18.75" customHeight="1">
      <c r="B310" s="515"/>
      <c r="C310" s="531"/>
      <c r="D310" s="372" t="s">
        <v>1065</v>
      </c>
      <c r="E310" s="216" t="s">
        <v>1133</v>
      </c>
      <c r="F310" s="217">
        <v>531</v>
      </c>
      <c r="G310" s="218">
        <f t="shared" si="34"/>
        <v>106.2</v>
      </c>
      <c r="H310" s="219">
        <f t="shared" si="35"/>
        <v>295</v>
      </c>
      <c r="I310" s="219">
        <f t="shared" si="36"/>
        <v>9.8333333333333328E-2</v>
      </c>
      <c r="J310" s="217"/>
      <c r="K310" s="220"/>
      <c r="L310" s="220"/>
      <c r="M310" s="221"/>
      <c r="N310" s="222">
        <f t="shared" si="37"/>
        <v>0</v>
      </c>
      <c r="O310" s="223"/>
      <c r="P310" s="224"/>
      <c r="Q310" s="224"/>
      <c r="R310" s="224"/>
      <c r="S310" s="224"/>
      <c r="T310" s="225"/>
      <c r="U310" s="226">
        <f t="shared" si="38"/>
        <v>0.19666666666666666</v>
      </c>
      <c r="V310" s="227"/>
      <c r="W310" s="228" t="str">
        <f t="shared" si="39"/>
        <v>0</v>
      </c>
      <c r="X310" s="509"/>
      <c r="Y310" s="229">
        <f t="shared" si="40"/>
        <v>0</v>
      </c>
    </row>
    <row r="311" spans="2:25" ht="18.75" customHeight="1">
      <c r="B311" s="515"/>
      <c r="C311" s="531"/>
      <c r="D311" s="372" t="s">
        <v>1067</v>
      </c>
      <c r="E311" s="216" t="s">
        <v>1377</v>
      </c>
      <c r="F311" s="217">
        <v>434</v>
      </c>
      <c r="G311" s="218">
        <f t="shared" si="34"/>
        <v>86.8</v>
      </c>
      <c r="H311" s="219">
        <f t="shared" si="35"/>
        <v>241.11111111111111</v>
      </c>
      <c r="I311" s="219">
        <f t="shared" si="36"/>
        <v>8.037037037037037E-2</v>
      </c>
      <c r="J311" s="217"/>
      <c r="K311" s="220"/>
      <c r="L311" s="220"/>
      <c r="M311" s="221"/>
      <c r="N311" s="222">
        <f t="shared" si="37"/>
        <v>0</v>
      </c>
      <c r="O311" s="223"/>
      <c r="P311" s="224"/>
      <c r="Q311" s="224"/>
      <c r="R311" s="224"/>
      <c r="S311" s="224"/>
      <c r="T311" s="225"/>
      <c r="U311" s="226">
        <f t="shared" si="38"/>
        <v>0.16074074074074074</v>
      </c>
      <c r="V311" s="227"/>
      <c r="W311" s="228" t="str">
        <f t="shared" si="39"/>
        <v>0</v>
      </c>
      <c r="X311" s="509"/>
      <c r="Y311" s="229">
        <f t="shared" si="40"/>
        <v>0</v>
      </c>
    </row>
    <row r="312" spans="2:25" ht="18.75" customHeight="1">
      <c r="B312" s="515"/>
      <c r="C312" s="531"/>
      <c r="D312" s="372" t="s">
        <v>1069</v>
      </c>
      <c r="E312" s="216" t="s">
        <v>1378</v>
      </c>
      <c r="F312" s="217">
        <v>842</v>
      </c>
      <c r="G312" s="218">
        <f t="shared" si="34"/>
        <v>168.4</v>
      </c>
      <c r="H312" s="219">
        <f t="shared" si="35"/>
        <v>467.77777777777777</v>
      </c>
      <c r="I312" s="219">
        <f t="shared" si="36"/>
        <v>0.15592592592592591</v>
      </c>
      <c r="J312" s="217"/>
      <c r="K312" s="220"/>
      <c r="L312" s="220"/>
      <c r="M312" s="221"/>
      <c r="N312" s="222">
        <f t="shared" si="37"/>
        <v>0</v>
      </c>
      <c r="O312" s="223"/>
      <c r="P312" s="224"/>
      <c r="Q312" s="224"/>
      <c r="R312" s="224"/>
      <c r="S312" s="224"/>
      <c r="T312" s="225"/>
      <c r="U312" s="226">
        <f t="shared" si="38"/>
        <v>0.31185185185185182</v>
      </c>
      <c r="V312" s="227"/>
      <c r="W312" s="228" t="str">
        <f t="shared" si="39"/>
        <v>0</v>
      </c>
      <c r="X312" s="509"/>
      <c r="Y312" s="229">
        <f t="shared" si="40"/>
        <v>0</v>
      </c>
    </row>
    <row r="313" spans="2:25" ht="18.75" customHeight="1">
      <c r="B313" s="515"/>
      <c r="C313" s="531"/>
      <c r="D313" s="372" t="s">
        <v>1071</v>
      </c>
      <c r="E313" s="216" t="s">
        <v>1379</v>
      </c>
      <c r="F313" s="217">
        <v>231</v>
      </c>
      <c r="G313" s="218">
        <f t="shared" si="34"/>
        <v>46.2</v>
      </c>
      <c r="H313" s="219">
        <f t="shared" si="35"/>
        <v>128.33333333333334</v>
      </c>
      <c r="I313" s="219">
        <f t="shared" si="36"/>
        <v>4.2777777777777783E-2</v>
      </c>
      <c r="J313" s="217"/>
      <c r="K313" s="220"/>
      <c r="L313" s="220"/>
      <c r="M313" s="221"/>
      <c r="N313" s="222">
        <f t="shared" si="37"/>
        <v>0</v>
      </c>
      <c r="O313" s="223"/>
      <c r="P313" s="224"/>
      <c r="Q313" s="224"/>
      <c r="R313" s="224"/>
      <c r="S313" s="224"/>
      <c r="T313" s="225"/>
      <c r="U313" s="226">
        <f t="shared" si="38"/>
        <v>8.5555555555555565E-2</v>
      </c>
      <c r="V313" s="227"/>
      <c r="W313" s="228" t="str">
        <f t="shared" si="39"/>
        <v>0</v>
      </c>
      <c r="X313" s="509"/>
      <c r="Y313" s="229">
        <f t="shared" si="40"/>
        <v>0</v>
      </c>
    </row>
    <row r="314" spans="2:25" ht="18.75" customHeight="1">
      <c r="B314" s="515"/>
      <c r="C314" s="531"/>
      <c r="D314" s="372" t="s">
        <v>1073</v>
      </c>
      <c r="E314" s="216" t="s">
        <v>1380</v>
      </c>
      <c r="F314" s="217">
        <v>487</v>
      </c>
      <c r="G314" s="218">
        <f t="shared" si="34"/>
        <v>97.4</v>
      </c>
      <c r="H314" s="219">
        <f t="shared" si="35"/>
        <v>270.55555555555554</v>
      </c>
      <c r="I314" s="219">
        <f t="shared" si="36"/>
        <v>9.0185185185185188E-2</v>
      </c>
      <c r="J314" s="217"/>
      <c r="K314" s="220"/>
      <c r="L314" s="220"/>
      <c r="M314" s="221"/>
      <c r="N314" s="222">
        <f t="shared" si="37"/>
        <v>0</v>
      </c>
      <c r="O314" s="223"/>
      <c r="P314" s="224"/>
      <c r="Q314" s="224"/>
      <c r="R314" s="224"/>
      <c r="S314" s="224"/>
      <c r="T314" s="225"/>
      <c r="U314" s="226">
        <f t="shared" si="38"/>
        <v>0.18037037037037038</v>
      </c>
      <c r="V314" s="227"/>
      <c r="W314" s="228" t="str">
        <f t="shared" si="39"/>
        <v>0</v>
      </c>
      <c r="X314" s="509"/>
      <c r="Y314" s="229">
        <f t="shared" si="40"/>
        <v>0</v>
      </c>
    </row>
    <row r="315" spans="2:25" ht="18.75" customHeight="1">
      <c r="B315" s="515"/>
      <c r="C315" s="531"/>
      <c r="D315" s="372" t="s">
        <v>1075</v>
      </c>
      <c r="E315" s="216" t="s">
        <v>1381</v>
      </c>
      <c r="F315" s="217">
        <v>420</v>
      </c>
      <c r="G315" s="218">
        <f t="shared" si="34"/>
        <v>84</v>
      </c>
      <c r="H315" s="219">
        <f t="shared" si="35"/>
        <v>233.33333333333331</v>
      </c>
      <c r="I315" s="219">
        <f t="shared" si="36"/>
        <v>7.7777777777777765E-2</v>
      </c>
      <c r="J315" s="217"/>
      <c r="K315" s="220"/>
      <c r="L315" s="220"/>
      <c r="M315" s="221"/>
      <c r="N315" s="222">
        <f t="shared" si="37"/>
        <v>0</v>
      </c>
      <c r="O315" s="223"/>
      <c r="P315" s="224"/>
      <c r="Q315" s="224"/>
      <c r="R315" s="224"/>
      <c r="S315" s="224"/>
      <c r="T315" s="225"/>
      <c r="U315" s="226">
        <f t="shared" si="38"/>
        <v>0.15555555555555553</v>
      </c>
      <c r="V315" s="227"/>
      <c r="W315" s="228" t="str">
        <f t="shared" si="39"/>
        <v>0</v>
      </c>
      <c r="X315" s="509"/>
      <c r="Y315" s="229">
        <f t="shared" si="40"/>
        <v>0</v>
      </c>
    </row>
    <row r="316" spans="2:25" ht="18.75" customHeight="1">
      <c r="B316" s="515"/>
      <c r="C316" s="531"/>
      <c r="D316" s="372" t="s">
        <v>1077</v>
      </c>
      <c r="E316" s="216" t="s">
        <v>1382</v>
      </c>
      <c r="F316" s="217">
        <v>698</v>
      </c>
      <c r="G316" s="218">
        <f t="shared" si="34"/>
        <v>139.6</v>
      </c>
      <c r="H316" s="219">
        <f t="shared" si="35"/>
        <v>387.77777777777777</v>
      </c>
      <c r="I316" s="219">
        <f t="shared" si="36"/>
        <v>0.12925925925925927</v>
      </c>
      <c r="J316" s="217"/>
      <c r="K316" s="220"/>
      <c r="L316" s="220"/>
      <c r="M316" s="221"/>
      <c r="N316" s="222">
        <f t="shared" si="37"/>
        <v>0</v>
      </c>
      <c r="O316" s="223"/>
      <c r="P316" s="224"/>
      <c r="Q316" s="224"/>
      <c r="R316" s="224"/>
      <c r="S316" s="224"/>
      <c r="T316" s="225"/>
      <c r="U316" s="226">
        <f t="shared" si="38"/>
        <v>0.25851851851851854</v>
      </c>
      <c r="V316" s="227"/>
      <c r="W316" s="228" t="str">
        <f t="shared" si="39"/>
        <v>0</v>
      </c>
      <c r="X316" s="509"/>
      <c r="Y316" s="229">
        <f t="shared" si="40"/>
        <v>0</v>
      </c>
    </row>
    <row r="317" spans="2:25" ht="18.75" customHeight="1">
      <c r="B317" s="515"/>
      <c r="C317" s="531"/>
      <c r="D317" s="372" t="s">
        <v>1079</v>
      </c>
      <c r="E317" s="216" t="s">
        <v>1383</v>
      </c>
      <c r="F317" s="217">
        <v>1092</v>
      </c>
      <c r="G317" s="218">
        <f t="shared" si="34"/>
        <v>218.4</v>
      </c>
      <c r="H317" s="219">
        <f t="shared" si="35"/>
        <v>606.66666666666663</v>
      </c>
      <c r="I317" s="219">
        <f t="shared" si="36"/>
        <v>0.20222222222222222</v>
      </c>
      <c r="J317" s="217"/>
      <c r="K317" s="220"/>
      <c r="L317" s="220"/>
      <c r="M317" s="221"/>
      <c r="N317" s="222">
        <f t="shared" si="37"/>
        <v>0</v>
      </c>
      <c r="O317" s="223"/>
      <c r="P317" s="224"/>
      <c r="Q317" s="224"/>
      <c r="R317" s="224"/>
      <c r="S317" s="224"/>
      <c r="T317" s="225"/>
      <c r="U317" s="226">
        <f t="shared" si="38"/>
        <v>0.40444444444444444</v>
      </c>
      <c r="V317" s="227"/>
      <c r="W317" s="228" t="str">
        <f t="shared" si="39"/>
        <v>0</v>
      </c>
      <c r="X317" s="509"/>
      <c r="Y317" s="229">
        <f t="shared" si="40"/>
        <v>0</v>
      </c>
    </row>
    <row r="318" spans="2:25" ht="18.75" customHeight="1">
      <c r="B318" s="515"/>
      <c r="C318" s="531"/>
      <c r="D318" s="373"/>
      <c r="E318" s="216"/>
      <c r="F318" s="217"/>
      <c r="G318" s="218">
        <f t="shared" si="34"/>
        <v>0</v>
      </c>
      <c r="H318" s="219">
        <f t="shared" si="35"/>
        <v>0</v>
      </c>
      <c r="I318" s="219">
        <f t="shared" si="36"/>
        <v>0</v>
      </c>
      <c r="J318" s="217"/>
      <c r="K318" s="220"/>
      <c r="L318" s="220"/>
      <c r="M318" s="221"/>
      <c r="N318" s="222">
        <f t="shared" si="37"/>
        <v>0</v>
      </c>
      <c r="O318" s="223"/>
      <c r="P318" s="224"/>
      <c r="Q318" s="224"/>
      <c r="R318" s="224"/>
      <c r="S318" s="224"/>
      <c r="T318" s="225"/>
      <c r="U318" s="226">
        <f t="shared" si="38"/>
        <v>0</v>
      </c>
      <c r="V318" s="227"/>
      <c r="W318" s="228" t="str">
        <f t="shared" si="39"/>
        <v>0</v>
      </c>
      <c r="X318" s="509"/>
      <c r="Y318" s="229">
        <f t="shared" si="40"/>
        <v>0</v>
      </c>
    </row>
    <row r="319" spans="2:25" ht="18.75" customHeight="1">
      <c r="B319" s="515"/>
      <c r="C319" s="531"/>
      <c r="D319" s="372" t="s">
        <v>1060</v>
      </c>
      <c r="E319" s="216" t="s">
        <v>1384</v>
      </c>
      <c r="F319" s="217">
        <v>3125</v>
      </c>
      <c r="G319" s="218">
        <f t="shared" si="34"/>
        <v>625</v>
      </c>
      <c r="H319" s="219">
        <f t="shared" si="35"/>
        <v>1736.1111111111111</v>
      </c>
      <c r="I319" s="219">
        <f t="shared" si="36"/>
        <v>0.57870370370370372</v>
      </c>
      <c r="J319" s="217" t="s">
        <v>11229</v>
      </c>
      <c r="K319" s="217" t="s">
        <v>11229</v>
      </c>
      <c r="L319" s="220"/>
      <c r="M319" s="221">
        <f>SUM(H319:H321)</f>
        <v>2852.7777777777778</v>
      </c>
      <c r="N319" s="222">
        <f t="shared" si="37"/>
        <v>57.055555555555557</v>
      </c>
      <c r="O319" s="223" t="s">
        <v>719</v>
      </c>
      <c r="P319" s="224" t="s">
        <v>12</v>
      </c>
      <c r="Q319" s="224"/>
      <c r="R319" s="224" t="s">
        <v>1064</v>
      </c>
      <c r="S319" s="224"/>
      <c r="T319" s="225"/>
      <c r="U319" s="226">
        <f t="shared" si="38"/>
        <v>1.1574074074074074</v>
      </c>
      <c r="V319" s="227">
        <f>SUM(U319:U321)</f>
        <v>1.9018518518518519</v>
      </c>
      <c r="W319" s="228" t="str">
        <f t="shared" si="39"/>
        <v>2</v>
      </c>
      <c r="X319" s="509"/>
      <c r="Y319" s="229">
        <f t="shared" si="40"/>
        <v>1</v>
      </c>
    </row>
    <row r="320" spans="2:25" ht="18.75" customHeight="1">
      <c r="B320" s="515"/>
      <c r="C320" s="531"/>
      <c r="D320" s="372" t="s">
        <v>1065</v>
      </c>
      <c r="E320" s="216" t="s">
        <v>1170</v>
      </c>
      <c r="F320" s="217">
        <v>515</v>
      </c>
      <c r="G320" s="218">
        <f t="shared" si="34"/>
        <v>103</v>
      </c>
      <c r="H320" s="219">
        <f t="shared" si="35"/>
        <v>286.11111111111109</v>
      </c>
      <c r="I320" s="219">
        <f t="shared" si="36"/>
        <v>9.5370370370370355E-2</v>
      </c>
      <c r="J320" s="217"/>
      <c r="K320" s="220"/>
      <c r="L320" s="220"/>
      <c r="M320" s="221"/>
      <c r="N320" s="222">
        <f t="shared" si="37"/>
        <v>0</v>
      </c>
      <c r="O320" s="223"/>
      <c r="P320" s="224"/>
      <c r="Q320" s="224"/>
      <c r="R320" s="224"/>
      <c r="S320" s="224"/>
      <c r="T320" s="225"/>
      <c r="U320" s="226">
        <f t="shared" si="38"/>
        <v>0.19074074074074071</v>
      </c>
      <c r="V320" s="227"/>
      <c r="W320" s="228" t="str">
        <f t="shared" si="39"/>
        <v>0</v>
      </c>
      <c r="X320" s="509"/>
      <c r="Y320" s="229">
        <f t="shared" si="40"/>
        <v>0</v>
      </c>
    </row>
    <row r="321" spans="2:25" ht="18.75" customHeight="1">
      <c r="B321" s="515"/>
      <c r="C321" s="531"/>
      <c r="D321" s="372" t="s">
        <v>1067</v>
      </c>
      <c r="E321" s="216" t="s">
        <v>1385</v>
      </c>
      <c r="F321" s="217">
        <v>1495</v>
      </c>
      <c r="G321" s="218">
        <f t="shared" si="34"/>
        <v>299</v>
      </c>
      <c r="H321" s="219">
        <f t="shared" si="35"/>
        <v>830.55555555555554</v>
      </c>
      <c r="I321" s="219">
        <f t="shared" si="36"/>
        <v>0.27685185185185185</v>
      </c>
      <c r="J321" s="217"/>
      <c r="K321" s="220"/>
      <c r="L321" s="220"/>
      <c r="M321" s="221"/>
      <c r="N321" s="222">
        <f t="shared" si="37"/>
        <v>0</v>
      </c>
      <c r="O321" s="223"/>
      <c r="P321" s="224"/>
      <c r="Q321" s="224"/>
      <c r="R321" s="224"/>
      <c r="S321" s="224"/>
      <c r="T321" s="225"/>
      <c r="U321" s="226">
        <f t="shared" si="38"/>
        <v>0.5537037037037037</v>
      </c>
      <c r="V321" s="227"/>
      <c r="W321" s="228" t="str">
        <f t="shared" si="39"/>
        <v>0</v>
      </c>
      <c r="X321" s="509"/>
      <c r="Y321" s="229">
        <f t="shared" si="40"/>
        <v>0</v>
      </c>
    </row>
    <row r="322" spans="2:25" ht="18.75" customHeight="1">
      <c r="B322" s="515"/>
      <c r="C322" s="531"/>
      <c r="D322" s="373"/>
      <c r="E322" s="216"/>
      <c r="F322" s="217"/>
      <c r="G322" s="218">
        <f t="shared" si="34"/>
        <v>0</v>
      </c>
      <c r="H322" s="219">
        <f t="shared" si="35"/>
        <v>0</v>
      </c>
      <c r="I322" s="219">
        <f t="shared" si="36"/>
        <v>0</v>
      </c>
      <c r="J322" s="217"/>
      <c r="K322" s="220"/>
      <c r="L322" s="220"/>
      <c r="M322" s="221"/>
      <c r="N322" s="222">
        <f t="shared" si="37"/>
        <v>0</v>
      </c>
      <c r="O322" s="223"/>
      <c r="P322" s="224"/>
      <c r="Q322" s="224"/>
      <c r="R322" s="224"/>
      <c r="S322" s="224"/>
      <c r="T322" s="225"/>
      <c r="U322" s="226">
        <f t="shared" si="38"/>
        <v>0</v>
      </c>
      <c r="V322" s="227"/>
      <c r="W322" s="228" t="str">
        <f t="shared" si="39"/>
        <v>0</v>
      </c>
      <c r="X322" s="509"/>
      <c r="Y322" s="229">
        <f t="shared" si="40"/>
        <v>0</v>
      </c>
    </row>
    <row r="323" spans="2:25" ht="18.75" customHeight="1">
      <c r="B323" s="515"/>
      <c r="C323" s="531"/>
      <c r="D323" s="372" t="s">
        <v>1060</v>
      </c>
      <c r="E323" s="216" t="s">
        <v>1386</v>
      </c>
      <c r="F323" s="217">
        <v>1658</v>
      </c>
      <c r="G323" s="218">
        <f t="shared" si="34"/>
        <v>331.6</v>
      </c>
      <c r="H323" s="219">
        <f t="shared" si="35"/>
        <v>921.11111111111109</v>
      </c>
      <c r="I323" s="219">
        <f t="shared" si="36"/>
        <v>0.30703703703703705</v>
      </c>
      <c r="J323" s="217" t="s">
        <v>1387</v>
      </c>
      <c r="K323" s="220" t="s">
        <v>11228</v>
      </c>
      <c r="L323" s="220"/>
      <c r="M323" s="221">
        <f>SUM(H323:H326)</f>
        <v>2869.4444444444443</v>
      </c>
      <c r="N323" s="222">
        <f t="shared" si="37"/>
        <v>57.388888888888886</v>
      </c>
      <c r="O323" s="223" t="s">
        <v>1388</v>
      </c>
      <c r="P323" s="224" t="s">
        <v>12</v>
      </c>
      <c r="Q323" s="224"/>
      <c r="R323" s="224" t="s">
        <v>1064</v>
      </c>
      <c r="S323" s="224"/>
      <c r="T323" s="225"/>
      <c r="U323" s="226">
        <f t="shared" si="38"/>
        <v>0.61407407407407411</v>
      </c>
      <c r="V323" s="227">
        <f>SUM(U323:U326)</f>
        <v>1.912962962962963</v>
      </c>
      <c r="W323" s="228" t="str">
        <f t="shared" si="39"/>
        <v>2</v>
      </c>
      <c r="X323" s="509"/>
      <c r="Y323" s="229">
        <f t="shared" si="40"/>
        <v>1</v>
      </c>
    </row>
    <row r="324" spans="2:25" ht="18.75" customHeight="1">
      <c r="B324" s="515"/>
      <c r="C324" s="531"/>
      <c r="D324" s="372" t="s">
        <v>1065</v>
      </c>
      <c r="E324" s="216" t="s">
        <v>1389</v>
      </c>
      <c r="F324" s="217">
        <v>1046</v>
      </c>
      <c r="G324" s="218">
        <f t="shared" si="34"/>
        <v>209.2</v>
      </c>
      <c r="H324" s="219">
        <f t="shared" si="35"/>
        <v>581.11111111111109</v>
      </c>
      <c r="I324" s="219">
        <f t="shared" si="36"/>
        <v>0.19370370370370368</v>
      </c>
      <c r="J324" s="217"/>
      <c r="K324" s="220"/>
      <c r="L324" s="220"/>
      <c r="M324" s="221"/>
      <c r="N324" s="222">
        <f t="shared" si="37"/>
        <v>0</v>
      </c>
      <c r="O324" s="223"/>
      <c r="P324" s="224"/>
      <c r="Q324" s="224"/>
      <c r="R324" s="224"/>
      <c r="S324" s="224"/>
      <c r="T324" s="225"/>
      <c r="U324" s="226">
        <f t="shared" si="38"/>
        <v>0.38740740740740737</v>
      </c>
      <c r="V324" s="227"/>
      <c r="W324" s="228" t="str">
        <f t="shared" si="39"/>
        <v>0</v>
      </c>
      <c r="X324" s="509"/>
      <c r="Y324" s="229">
        <f t="shared" si="40"/>
        <v>0</v>
      </c>
    </row>
    <row r="325" spans="2:25" ht="18.75" customHeight="1">
      <c r="B325" s="515"/>
      <c r="C325" s="531"/>
      <c r="D325" s="372" t="s">
        <v>1067</v>
      </c>
      <c r="E325" s="216" t="s">
        <v>1390</v>
      </c>
      <c r="F325" s="217">
        <v>1254</v>
      </c>
      <c r="G325" s="218">
        <f t="shared" si="34"/>
        <v>250.8</v>
      </c>
      <c r="H325" s="219">
        <f t="shared" si="35"/>
        <v>696.66666666666663</v>
      </c>
      <c r="I325" s="219">
        <f t="shared" si="36"/>
        <v>0.23222222222222222</v>
      </c>
      <c r="J325" s="217"/>
      <c r="K325" s="220"/>
      <c r="L325" s="220"/>
      <c r="M325" s="221"/>
      <c r="N325" s="222">
        <f t="shared" si="37"/>
        <v>0</v>
      </c>
      <c r="O325" s="223"/>
      <c r="P325" s="224"/>
      <c r="Q325" s="224"/>
      <c r="R325" s="224"/>
      <c r="S325" s="224"/>
      <c r="T325" s="225"/>
      <c r="U325" s="226">
        <f t="shared" si="38"/>
        <v>0.46444444444444444</v>
      </c>
      <c r="V325" s="227"/>
      <c r="W325" s="228" t="str">
        <f t="shared" si="39"/>
        <v>0</v>
      </c>
      <c r="X325" s="509"/>
      <c r="Y325" s="229">
        <f t="shared" si="40"/>
        <v>0</v>
      </c>
    </row>
    <row r="326" spans="2:25" ht="18.75" customHeight="1">
      <c r="B326" s="515"/>
      <c r="C326" s="531"/>
      <c r="D326" s="372" t="s">
        <v>1069</v>
      </c>
      <c r="E326" s="216" t="s">
        <v>1391</v>
      </c>
      <c r="F326" s="217">
        <v>1207</v>
      </c>
      <c r="G326" s="218">
        <f t="shared" si="34"/>
        <v>241.4</v>
      </c>
      <c r="H326" s="219">
        <f t="shared" si="35"/>
        <v>670.55555555555554</v>
      </c>
      <c r="I326" s="219">
        <f t="shared" si="36"/>
        <v>0.22351851851851851</v>
      </c>
      <c r="J326" s="217"/>
      <c r="K326" s="220"/>
      <c r="L326" s="220"/>
      <c r="M326" s="221"/>
      <c r="N326" s="222">
        <f t="shared" si="37"/>
        <v>0</v>
      </c>
      <c r="O326" s="223"/>
      <c r="P326" s="224"/>
      <c r="Q326" s="224"/>
      <c r="R326" s="224"/>
      <c r="S326" s="224"/>
      <c r="T326" s="225"/>
      <c r="U326" s="226">
        <f t="shared" si="38"/>
        <v>0.44703703703703701</v>
      </c>
      <c r="V326" s="227"/>
      <c r="W326" s="228" t="str">
        <f t="shared" si="39"/>
        <v>0</v>
      </c>
      <c r="X326" s="509"/>
      <c r="Y326" s="229">
        <f t="shared" si="40"/>
        <v>0</v>
      </c>
    </row>
    <row r="327" spans="2:25" ht="18.75" customHeight="1">
      <c r="B327" s="515"/>
      <c r="C327" s="531"/>
      <c r="D327" s="373"/>
      <c r="E327" s="216"/>
      <c r="F327" s="217"/>
      <c r="G327" s="218">
        <f t="shared" si="34"/>
        <v>0</v>
      </c>
      <c r="H327" s="219">
        <f t="shared" si="35"/>
        <v>0</v>
      </c>
      <c r="I327" s="219">
        <f t="shared" si="36"/>
        <v>0</v>
      </c>
      <c r="J327" s="217"/>
      <c r="K327" s="220"/>
      <c r="L327" s="220"/>
      <c r="M327" s="221"/>
      <c r="N327" s="222">
        <f t="shared" si="37"/>
        <v>0</v>
      </c>
      <c r="O327" s="223"/>
      <c r="P327" s="224"/>
      <c r="Q327" s="224"/>
      <c r="R327" s="224"/>
      <c r="S327" s="224"/>
      <c r="T327" s="225"/>
      <c r="U327" s="226">
        <f t="shared" si="38"/>
        <v>0</v>
      </c>
      <c r="V327" s="227"/>
      <c r="W327" s="228" t="str">
        <f t="shared" si="39"/>
        <v>0</v>
      </c>
      <c r="X327" s="509"/>
      <c r="Y327" s="229">
        <f t="shared" si="40"/>
        <v>0</v>
      </c>
    </row>
    <row r="328" spans="2:25" ht="18.75" customHeight="1">
      <c r="B328" s="515"/>
      <c r="C328" s="531"/>
      <c r="D328" s="372" t="s">
        <v>1060</v>
      </c>
      <c r="E328" s="216" t="s">
        <v>1392</v>
      </c>
      <c r="F328" s="217">
        <v>560</v>
      </c>
      <c r="G328" s="218">
        <f t="shared" si="34"/>
        <v>112</v>
      </c>
      <c r="H328" s="219">
        <f t="shared" si="35"/>
        <v>311.11111111111109</v>
      </c>
      <c r="I328" s="219">
        <f t="shared" si="36"/>
        <v>0.1037037037037037</v>
      </c>
      <c r="J328" s="217" t="s">
        <v>1393</v>
      </c>
      <c r="K328" s="217" t="s">
        <v>1393</v>
      </c>
      <c r="L328" s="220"/>
      <c r="M328" s="221">
        <f>SUM(H328:H332)</f>
        <v>2904.4444444444439</v>
      </c>
      <c r="N328" s="222">
        <f t="shared" si="37"/>
        <v>58.088888888888874</v>
      </c>
      <c r="O328" s="223" t="s">
        <v>719</v>
      </c>
      <c r="P328" s="224" t="s">
        <v>12</v>
      </c>
      <c r="Q328" s="224"/>
      <c r="R328" s="224" t="s">
        <v>1064</v>
      </c>
      <c r="S328" s="224"/>
      <c r="T328" s="225"/>
      <c r="U328" s="226">
        <f t="shared" si="38"/>
        <v>0.2074074074074074</v>
      </c>
      <c r="V328" s="227">
        <f>SUM(U328:U332)</f>
        <v>1.9362962962962962</v>
      </c>
      <c r="W328" s="228" t="str">
        <f t="shared" si="39"/>
        <v>2</v>
      </c>
      <c r="X328" s="509"/>
      <c r="Y328" s="229">
        <f t="shared" si="40"/>
        <v>1</v>
      </c>
    </row>
    <row r="329" spans="2:25" ht="18.75" customHeight="1">
      <c r="B329" s="515"/>
      <c r="C329" s="531"/>
      <c r="D329" s="372" t="s">
        <v>1065</v>
      </c>
      <c r="E329" s="216" t="s">
        <v>1394</v>
      </c>
      <c r="F329" s="217">
        <v>1490</v>
      </c>
      <c r="G329" s="218">
        <f t="shared" si="34"/>
        <v>298</v>
      </c>
      <c r="H329" s="219">
        <f t="shared" si="35"/>
        <v>827.77777777777771</v>
      </c>
      <c r="I329" s="219">
        <f t="shared" si="36"/>
        <v>0.27592592592592591</v>
      </c>
      <c r="J329" s="217"/>
      <c r="K329" s="220"/>
      <c r="L329" s="220"/>
      <c r="M329" s="221"/>
      <c r="N329" s="222">
        <f t="shared" si="37"/>
        <v>0</v>
      </c>
      <c r="O329" s="223"/>
      <c r="P329" s="224"/>
      <c r="Q329" s="224"/>
      <c r="R329" s="224"/>
      <c r="S329" s="224"/>
      <c r="T329" s="225"/>
      <c r="U329" s="226">
        <f t="shared" si="38"/>
        <v>0.55185185185185182</v>
      </c>
      <c r="V329" s="227"/>
      <c r="W329" s="228" t="str">
        <f t="shared" si="39"/>
        <v>0</v>
      </c>
      <c r="X329" s="509"/>
      <c r="Y329" s="229">
        <f t="shared" si="40"/>
        <v>0</v>
      </c>
    </row>
    <row r="330" spans="2:25" ht="18.75" customHeight="1">
      <c r="B330" s="515"/>
      <c r="C330" s="531"/>
      <c r="D330" s="372" t="s">
        <v>1067</v>
      </c>
      <c r="E330" s="216" t="s">
        <v>1395</v>
      </c>
      <c r="F330" s="217">
        <v>2121</v>
      </c>
      <c r="G330" s="218">
        <f t="shared" si="34"/>
        <v>424.2</v>
      </c>
      <c r="H330" s="219">
        <f t="shared" si="35"/>
        <v>1178.3333333333333</v>
      </c>
      <c r="I330" s="219">
        <f t="shared" si="36"/>
        <v>0.39277777777777773</v>
      </c>
      <c r="J330" s="217"/>
      <c r="K330" s="220"/>
      <c r="L330" s="220"/>
      <c r="M330" s="221"/>
      <c r="N330" s="222">
        <f t="shared" si="37"/>
        <v>0</v>
      </c>
      <c r="O330" s="223"/>
      <c r="P330" s="224"/>
      <c r="Q330" s="224"/>
      <c r="R330" s="224"/>
      <c r="S330" s="224"/>
      <c r="T330" s="225"/>
      <c r="U330" s="226">
        <f t="shared" si="38"/>
        <v>0.78555555555555545</v>
      </c>
      <c r="V330" s="227"/>
      <c r="W330" s="228" t="str">
        <f t="shared" si="39"/>
        <v>0</v>
      </c>
      <c r="X330" s="509"/>
      <c r="Y330" s="229">
        <f t="shared" si="40"/>
        <v>0</v>
      </c>
    </row>
    <row r="331" spans="2:25" ht="18.75" customHeight="1">
      <c r="B331" s="515"/>
      <c r="C331" s="531"/>
      <c r="D331" s="372" t="s">
        <v>1069</v>
      </c>
      <c r="E331" s="216" t="s">
        <v>1396</v>
      </c>
      <c r="F331" s="217">
        <v>579</v>
      </c>
      <c r="G331" s="218">
        <f t="shared" si="34"/>
        <v>115.8</v>
      </c>
      <c r="H331" s="219">
        <f t="shared" si="35"/>
        <v>321.66666666666669</v>
      </c>
      <c r="I331" s="219">
        <f t="shared" si="36"/>
        <v>0.10722222222222223</v>
      </c>
      <c r="J331" s="217"/>
      <c r="K331" s="220"/>
      <c r="L331" s="220"/>
      <c r="M331" s="221"/>
      <c r="N331" s="222">
        <f t="shared" si="37"/>
        <v>0</v>
      </c>
      <c r="O331" s="223"/>
      <c r="P331" s="224"/>
      <c r="Q331" s="224"/>
      <c r="R331" s="224"/>
      <c r="S331" s="224"/>
      <c r="T331" s="225"/>
      <c r="U331" s="226">
        <f t="shared" si="38"/>
        <v>0.21444444444444447</v>
      </c>
      <c r="V331" s="227"/>
      <c r="W331" s="228" t="str">
        <f t="shared" si="39"/>
        <v>0</v>
      </c>
      <c r="X331" s="509"/>
      <c r="Y331" s="229">
        <f t="shared" si="40"/>
        <v>0</v>
      </c>
    </row>
    <row r="332" spans="2:25" ht="18.75" customHeight="1">
      <c r="B332" s="515"/>
      <c r="C332" s="531"/>
      <c r="D332" s="372" t="s">
        <v>1071</v>
      </c>
      <c r="E332" s="216" t="s">
        <v>1397</v>
      </c>
      <c r="F332" s="217">
        <v>478</v>
      </c>
      <c r="G332" s="218">
        <f t="shared" si="34"/>
        <v>95.6</v>
      </c>
      <c r="H332" s="219">
        <f t="shared" si="35"/>
        <v>265.55555555555554</v>
      </c>
      <c r="I332" s="219">
        <f t="shared" si="36"/>
        <v>8.851851851851851E-2</v>
      </c>
      <c r="J332" s="217"/>
      <c r="K332" s="220"/>
      <c r="L332" s="220"/>
      <c r="M332" s="221"/>
      <c r="N332" s="222">
        <f t="shared" si="37"/>
        <v>0</v>
      </c>
      <c r="O332" s="223"/>
      <c r="P332" s="224"/>
      <c r="Q332" s="224"/>
      <c r="R332" s="224"/>
      <c r="S332" s="224"/>
      <c r="T332" s="225"/>
      <c r="U332" s="226">
        <f t="shared" si="38"/>
        <v>0.17703703703703702</v>
      </c>
      <c r="V332" s="227"/>
      <c r="W332" s="228" t="str">
        <f t="shared" si="39"/>
        <v>0</v>
      </c>
      <c r="X332" s="509"/>
      <c r="Y332" s="229">
        <f t="shared" si="40"/>
        <v>0</v>
      </c>
    </row>
    <row r="333" spans="2:25" ht="18.75" customHeight="1">
      <c r="B333" s="515"/>
      <c r="C333" s="531"/>
      <c r="D333" s="373"/>
      <c r="E333" s="216"/>
      <c r="F333" s="217"/>
      <c r="G333" s="218">
        <f t="shared" si="34"/>
        <v>0</v>
      </c>
      <c r="H333" s="219">
        <f t="shared" si="35"/>
        <v>0</v>
      </c>
      <c r="I333" s="219">
        <f t="shared" si="36"/>
        <v>0</v>
      </c>
      <c r="J333" s="217"/>
      <c r="K333" s="220"/>
      <c r="L333" s="220"/>
      <c r="M333" s="221"/>
      <c r="N333" s="222">
        <f t="shared" si="37"/>
        <v>0</v>
      </c>
      <c r="O333" s="223"/>
      <c r="P333" s="224"/>
      <c r="Q333" s="224"/>
      <c r="R333" s="224"/>
      <c r="S333" s="224"/>
      <c r="T333" s="225"/>
      <c r="U333" s="226">
        <f t="shared" si="38"/>
        <v>0</v>
      </c>
      <c r="V333" s="227"/>
      <c r="W333" s="228" t="str">
        <f t="shared" si="39"/>
        <v>0</v>
      </c>
      <c r="X333" s="509"/>
      <c r="Y333" s="229">
        <f t="shared" si="40"/>
        <v>0</v>
      </c>
    </row>
    <row r="334" spans="2:25" ht="18.75" customHeight="1">
      <c r="B334" s="515"/>
      <c r="C334" s="531"/>
      <c r="D334" s="372" t="s">
        <v>1060</v>
      </c>
      <c r="E334" s="216" t="s">
        <v>1398</v>
      </c>
      <c r="F334" s="217">
        <v>441</v>
      </c>
      <c r="G334" s="218">
        <f t="shared" si="34"/>
        <v>88.2</v>
      </c>
      <c r="H334" s="219">
        <f t="shared" si="35"/>
        <v>245</v>
      </c>
      <c r="I334" s="219">
        <f t="shared" si="36"/>
        <v>8.1666666666666665E-2</v>
      </c>
      <c r="J334" s="217"/>
      <c r="K334" s="220" t="s">
        <v>1399</v>
      </c>
      <c r="L334" s="220"/>
      <c r="M334" s="221">
        <f>SUM(H334:H344)</f>
        <v>2921.1111111111104</v>
      </c>
      <c r="N334" s="222">
        <f t="shared" si="37"/>
        <v>58.42222222222221</v>
      </c>
      <c r="O334" s="223" t="s">
        <v>1400</v>
      </c>
      <c r="P334" s="224" t="s">
        <v>12</v>
      </c>
      <c r="Q334" s="224"/>
      <c r="R334" s="224" t="s">
        <v>1064</v>
      </c>
      <c r="S334" s="224"/>
      <c r="T334" s="225"/>
      <c r="U334" s="226">
        <f t="shared" si="38"/>
        <v>0.16333333333333333</v>
      </c>
      <c r="V334" s="227">
        <f>SUM(U334:U344)</f>
        <v>1.9474074074074073</v>
      </c>
      <c r="W334" s="228" t="str">
        <f t="shared" si="39"/>
        <v>2</v>
      </c>
      <c r="X334" s="509"/>
      <c r="Y334" s="229">
        <f t="shared" si="40"/>
        <v>1</v>
      </c>
    </row>
    <row r="335" spans="2:25" ht="18.75" customHeight="1">
      <c r="B335" s="515"/>
      <c r="C335" s="531"/>
      <c r="D335" s="372" t="s">
        <v>1065</v>
      </c>
      <c r="E335" s="216" t="s">
        <v>1401</v>
      </c>
      <c r="F335" s="217">
        <v>501</v>
      </c>
      <c r="G335" s="218">
        <f t="shared" si="34"/>
        <v>100.2</v>
      </c>
      <c r="H335" s="219">
        <f t="shared" si="35"/>
        <v>278.33333333333331</v>
      </c>
      <c r="I335" s="219">
        <f t="shared" si="36"/>
        <v>9.2777777777777765E-2</v>
      </c>
      <c r="J335" s="217"/>
      <c r="K335" s="220"/>
      <c r="L335" s="220"/>
      <c r="M335" s="221"/>
      <c r="N335" s="222">
        <f t="shared" si="37"/>
        <v>0</v>
      </c>
      <c r="O335" s="223"/>
      <c r="P335" s="224"/>
      <c r="Q335" s="224"/>
      <c r="R335" s="224"/>
      <c r="S335" s="224"/>
      <c r="T335" s="225"/>
      <c r="U335" s="226">
        <f t="shared" si="38"/>
        <v>0.18555555555555553</v>
      </c>
      <c r="V335" s="227"/>
      <c r="W335" s="228" t="str">
        <f t="shared" si="39"/>
        <v>0</v>
      </c>
      <c r="X335" s="509"/>
      <c r="Y335" s="229">
        <f t="shared" si="40"/>
        <v>0</v>
      </c>
    </row>
    <row r="336" spans="2:25" ht="18.75" customHeight="1">
      <c r="B336" s="515"/>
      <c r="C336" s="531"/>
      <c r="D336" s="372" t="s">
        <v>1067</v>
      </c>
      <c r="E336" s="216" t="s">
        <v>1402</v>
      </c>
      <c r="F336" s="217">
        <v>609</v>
      </c>
      <c r="G336" s="218">
        <f t="shared" si="34"/>
        <v>121.8</v>
      </c>
      <c r="H336" s="219">
        <f t="shared" si="35"/>
        <v>338.33333333333331</v>
      </c>
      <c r="I336" s="219">
        <f t="shared" si="36"/>
        <v>0.11277777777777777</v>
      </c>
      <c r="J336" s="217"/>
      <c r="K336" s="220"/>
      <c r="L336" s="220"/>
      <c r="M336" s="221"/>
      <c r="N336" s="222">
        <f t="shared" si="37"/>
        <v>0</v>
      </c>
      <c r="O336" s="223"/>
      <c r="P336" s="224"/>
      <c r="Q336" s="224"/>
      <c r="R336" s="224"/>
      <c r="S336" s="224"/>
      <c r="T336" s="225"/>
      <c r="U336" s="226">
        <f t="shared" si="38"/>
        <v>0.22555555555555554</v>
      </c>
      <c r="V336" s="227"/>
      <c r="W336" s="228" t="str">
        <f t="shared" si="39"/>
        <v>0</v>
      </c>
      <c r="X336" s="509"/>
      <c r="Y336" s="229">
        <f t="shared" si="40"/>
        <v>0</v>
      </c>
    </row>
    <row r="337" spans="2:25" ht="18.75" customHeight="1">
      <c r="B337" s="515"/>
      <c r="C337" s="531"/>
      <c r="D337" s="372" t="s">
        <v>1069</v>
      </c>
      <c r="E337" s="216" t="s">
        <v>1403</v>
      </c>
      <c r="F337" s="217">
        <v>758</v>
      </c>
      <c r="G337" s="218">
        <f t="shared" si="34"/>
        <v>151.6</v>
      </c>
      <c r="H337" s="219">
        <f t="shared" si="35"/>
        <v>421.11111111111109</v>
      </c>
      <c r="I337" s="219">
        <f t="shared" si="36"/>
        <v>0.14037037037037037</v>
      </c>
      <c r="J337" s="217"/>
      <c r="K337" s="220"/>
      <c r="L337" s="220"/>
      <c r="M337" s="221"/>
      <c r="N337" s="222">
        <f t="shared" si="37"/>
        <v>0</v>
      </c>
      <c r="O337" s="223"/>
      <c r="P337" s="224"/>
      <c r="Q337" s="224"/>
      <c r="R337" s="224"/>
      <c r="S337" s="224"/>
      <c r="T337" s="225"/>
      <c r="U337" s="226">
        <f t="shared" si="38"/>
        <v>0.28074074074074074</v>
      </c>
      <c r="V337" s="227"/>
      <c r="W337" s="228" t="str">
        <f t="shared" si="39"/>
        <v>0</v>
      </c>
      <c r="X337" s="509"/>
      <c r="Y337" s="229">
        <f t="shared" si="40"/>
        <v>0</v>
      </c>
    </row>
    <row r="338" spans="2:25" ht="18.75" customHeight="1">
      <c r="B338" s="515"/>
      <c r="C338" s="531"/>
      <c r="D338" s="372" t="s">
        <v>1071</v>
      </c>
      <c r="E338" s="216" t="s">
        <v>1286</v>
      </c>
      <c r="F338" s="217">
        <v>850</v>
      </c>
      <c r="G338" s="218">
        <f t="shared" si="34"/>
        <v>170</v>
      </c>
      <c r="H338" s="219">
        <f t="shared" si="35"/>
        <v>472.22222222222223</v>
      </c>
      <c r="I338" s="219">
        <f t="shared" si="36"/>
        <v>0.15740740740740741</v>
      </c>
      <c r="J338" s="217"/>
      <c r="K338" s="220"/>
      <c r="L338" s="220"/>
      <c r="M338" s="221"/>
      <c r="N338" s="222">
        <f t="shared" si="37"/>
        <v>0</v>
      </c>
      <c r="O338" s="223"/>
      <c r="P338" s="224"/>
      <c r="Q338" s="224"/>
      <c r="R338" s="224"/>
      <c r="S338" s="224"/>
      <c r="T338" s="225"/>
      <c r="U338" s="226">
        <f t="shared" si="38"/>
        <v>0.31481481481481483</v>
      </c>
      <c r="V338" s="227"/>
      <c r="W338" s="228" t="str">
        <f t="shared" si="39"/>
        <v>0</v>
      </c>
      <c r="X338" s="509"/>
      <c r="Y338" s="229">
        <f t="shared" si="40"/>
        <v>0</v>
      </c>
    </row>
    <row r="339" spans="2:25" ht="18.75" customHeight="1">
      <c r="B339" s="515"/>
      <c r="C339" s="531"/>
      <c r="D339" s="372" t="s">
        <v>1073</v>
      </c>
      <c r="E339" s="216" t="s">
        <v>1404</v>
      </c>
      <c r="F339" s="217">
        <v>245</v>
      </c>
      <c r="G339" s="218">
        <f t="shared" si="34"/>
        <v>49</v>
      </c>
      <c r="H339" s="219">
        <f t="shared" si="35"/>
        <v>136.11111111111111</v>
      </c>
      <c r="I339" s="219">
        <f t="shared" si="36"/>
        <v>4.5370370370370373E-2</v>
      </c>
      <c r="J339" s="217"/>
      <c r="K339" s="220"/>
      <c r="L339" s="220"/>
      <c r="M339" s="221"/>
      <c r="N339" s="222">
        <f t="shared" si="37"/>
        <v>0</v>
      </c>
      <c r="O339" s="223"/>
      <c r="P339" s="224"/>
      <c r="Q339" s="224"/>
      <c r="R339" s="224"/>
      <c r="S339" s="224"/>
      <c r="T339" s="225"/>
      <c r="U339" s="226">
        <f t="shared" si="38"/>
        <v>9.0740740740740747E-2</v>
      </c>
      <c r="V339" s="227"/>
      <c r="W339" s="228" t="str">
        <f t="shared" si="39"/>
        <v>0</v>
      </c>
      <c r="X339" s="509"/>
      <c r="Y339" s="229">
        <f t="shared" si="40"/>
        <v>0</v>
      </c>
    </row>
    <row r="340" spans="2:25" ht="18.75" customHeight="1">
      <c r="B340" s="515"/>
      <c r="C340" s="531"/>
      <c r="D340" s="372" t="s">
        <v>1075</v>
      </c>
      <c r="E340" s="216" t="s">
        <v>1405</v>
      </c>
      <c r="F340" s="217">
        <v>100</v>
      </c>
      <c r="G340" s="218">
        <f t="shared" si="34"/>
        <v>20</v>
      </c>
      <c r="H340" s="219">
        <f t="shared" si="35"/>
        <v>55.555555555555557</v>
      </c>
      <c r="I340" s="219">
        <f t="shared" si="36"/>
        <v>1.8518518518518517E-2</v>
      </c>
      <c r="J340" s="217"/>
      <c r="K340" s="220"/>
      <c r="L340" s="220"/>
      <c r="M340" s="221"/>
      <c r="N340" s="222">
        <f t="shared" si="37"/>
        <v>0</v>
      </c>
      <c r="O340" s="223"/>
      <c r="P340" s="224"/>
      <c r="Q340" s="224"/>
      <c r="R340" s="224"/>
      <c r="S340" s="224"/>
      <c r="T340" s="225"/>
      <c r="U340" s="226">
        <f t="shared" si="38"/>
        <v>3.7037037037037035E-2</v>
      </c>
      <c r="V340" s="227"/>
      <c r="W340" s="228" t="str">
        <f t="shared" si="39"/>
        <v>0</v>
      </c>
      <c r="X340" s="509"/>
      <c r="Y340" s="229">
        <f t="shared" si="40"/>
        <v>0</v>
      </c>
    </row>
    <row r="341" spans="2:25" ht="18.75" customHeight="1">
      <c r="B341" s="515"/>
      <c r="C341" s="531"/>
      <c r="D341" s="372" t="s">
        <v>1077</v>
      </c>
      <c r="E341" s="216" t="s">
        <v>1406</v>
      </c>
      <c r="F341" s="217">
        <v>1080</v>
      </c>
      <c r="G341" s="218">
        <f t="shared" si="34"/>
        <v>216</v>
      </c>
      <c r="H341" s="219">
        <f t="shared" si="35"/>
        <v>600</v>
      </c>
      <c r="I341" s="219">
        <f t="shared" si="36"/>
        <v>0.2</v>
      </c>
      <c r="J341" s="217"/>
      <c r="K341" s="220"/>
      <c r="L341" s="220"/>
      <c r="M341" s="221"/>
      <c r="N341" s="222">
        <f t="shared" si="37"/>
        <v>0</v>
      </c>
      <c r="O341" s="223"/>
      <c r="P341" s="224"/>
      <c r="Q341" s="224"/>
      <c r="R341" s="224"/>
      <c r="S341" s="224"/>
      <c r="T341" s="225"/>
      <c r="U341" s="226">
        <f t="shared" si="38"/>
        <v>0.4</v>
      </c>
      <c r="V341" s="227"/>
      <c r="W341" s="228" t="str">
        <f t="shared" si="39"/>
        <v>0</v>
      </c>
      <c r="X341" s="509"/>
      <c r="Y341" s="229">
        <f t="shared" si="40"/>
        <v>0</v>
      </c>
    </row>
    <row r="342" spans="2:25" ht="18.75" customHeight="1">
      <c r="B342" s="515"/>
      <c r="C342" s="531"/>
      <c r="D342" s="372" t="s">
        <v>1079</v>
      </c>
      <c r="E342" s="216" t="s">
        <v>1407</v>
      </c>
      <c r="F342" s="217">
        <v>232</v>
      </c>
      <c r="G342" s="218">
        <f t="shared" si="34"/>
        <v>46.4</v>
      </c>
      <c r="H342" s="219">
        <f t="shared" si="35"/>
        <v>128.88888888888889</v>
      </c>
      <c r="I342" s="219">
        <f t="shared" si="36"/>
        <v>4.296296296296296E-2</v>
      </c>
      <c r="J342" s="217"/>
      <c r="K342" s="220"/>
      <c r="L342" s="220"/>
      <c r="M342" s="221"/>
      <c r="N342" s="222">
        <f t="shared" si="37"/>
        <v>0</v>
      </c>
      <c r="O342" s="223"/>
      <c r="P342" s="224"/>
      <c r="Q342" s="224"/>
      <c r="R342" s="224"/>
      <c r="S342" s="224"/>
      <c r="T342" s="225"/>
      <c r="U342" s="226">
        <f t="shared" si="38"/>
        <v>8.5925925925925919E-2</v>
      </c>
      <c r="V342" s="227"/>
      <c r="W342" s="228" t="str">
        <f t="shared" si="39"/>
        <v>0</v>
      </c>
      <c r="X342" s="509"/>
      <c r="Y342" s="229">
        <f t="shared" si="40"/>
        <v>0</v>
      </c>
    </row>
    <row r="343" spans="2:25" ht="18.75" customHeight="1">
      <c r="B343" s="515"/>
      <c r="C343" s="531"/>
      <c r="D343" s="372" t="s">
        <v>1081</v>
      </c>
      <c r="E343" s="216" t="s">
        <v>1408</v>
      </c>
      <c r="F343" s="217">
        <v>210</v>
      </c>
      <c r="G343" s="218">
        <f t="shared" si="34"/>
        <v>42</v>
      </c>
      <c r="H343" s="219">
        <f t="shared" si="35"/>
        <v>116.66666666666666</v>
      </c>
      <c r="I343" s="219">
        <f t="shared" si="36"/>
        <v>3.8888888888888883E-2</v>
      </c>
      <c r="J343" s="217"/>
      <c r="K343" s="220"/>
      <c r="L343" s="220"/>
      <c r="M343" s="221"/>
      <c r="N343" s="222">
        <f t="shared" si="37"/>
        <v>0</v>
      </c>
      <c r="O343" s="223"/>
      <c r="P343" s="224"/>
      <c r="Q343" s="224"/>
      <c r="R343" s="224"/>
      <c r="S343" s="224"/>
      <c r="T343" s="225"/>
      <c r="U343" s="226">
        <f t="shared" si="38"/>
        <v>7.7777777777777765E-2</v>
      </c>
      <c r="V343" s="227"/>
      <c r="W343" s="228" t="str">
        <f t="shared" si="39"/>
        <v>0</v>
      </c>
      <c r="X343" s="509"/>
      <c r="Y343" s="229">
        <f t="shared" si="40"/>
        <v>0</v>
      </c>
    </row>
    <row r="344" spans="2:25" ht="18.75" customHeight="1">
      <c r="B344" s="515"/>
      <c r="C344" s="531"/>
      <c r="D344" s="372" t="s">
        <v>126</v>
      </c>
      <c r="E344" s="216" t="s">
        <v>1409</v>
      </c>
      <c r="F344" s="217">
        <v>232</v>
      </c>
      <c r="G344" s="218">
        <f t="shared" si="34"/>
        <v>46.4</v>
      </c>
      <c r="H344" s="219">
        <f t="shared" si="35"/>
        <v>128.88888888888889</v>
      </c>
      <c r="I344" s="219">
        <f t="shared" si="36"/>
        <v>4.296296296296296E-2</v>
      </c>
      <c r="J344" s="217"/>
      <c r="K344" s="220"/>
      <c r="L344" s="220"/>
      <c r="M344" s="221"/>
      <c r="N344" s="222">
        <f t="shared" si="37"/>
        <v>0</v>
      </c>
      <c r="O344" s="223"/>
      <c r="P344" s="224"/>
      <c r="Q344" s="224"/>
      <c r="R344" s="224"/>
      <c r="S344" s="224"/>
      <c r="T344" s="225"/>
      <c r="U344" s="226">
        <f t="shared" si="38"/>
        <v>8.5925925925925919E-2</v>
      </c>
      <c r="V344" s="227"/>
      <c r="W344" s="228" t="str">
        <f t="shared" si="39"/>
        <v>0</v>
      </c>
      <c r="X344" s="509"/>
      <c r="Y344" s="229">
        <f t="shared" si="40"/>
        <v>0</v>
      </c>
    </row>
    <row r="345" spans="2:25" ht="18.75" customHeight="1">
      <c r="B345" s="515"/>
      <c r="C345" s="531"/>
      <c r="D345" s="373"/>
      <c r="E345" s="216"/>
      <c r="F345" s="217"/>
      <c r="G345" s="218">
        <f t="shared" si="34"/>
        <v>0</v>
      </c>
      <c r="H345" s="219">
        <f t="shared" si="35"/>
        <v>0</v>
      </c>
      <c r="I345" s="219">
        <f t="shared" si="36"/>
        <v>0</v>
      </c>
      <c r="J345" s="217"/>
      <c r="K345" s="220"/>
      <c r="L345" s="220"/>
      <c r="M345" s="221"/>
      <c r="N345" s="222">
        <f t="shared" si="37"/>
        <v>0</v>
      </c>
      <c r="O345" s="223"/>
      <c r="P345" s="224"/>
      <c r="Q345" s="224"/>
      <c r="R345" s="224"/>
      <c r="S345" s="224"/>
      <c r="T345" s="225"/>
      <c r="U345" s="226">
        <f t="shared" si="38"/>
        <v>0</v>
      </c>
      <c r="V345" s="227"/>
      <c r="W345" s="228" t="str">
        <f t="shared" si="39"/>
        <v>0</v>
      </c>
      <c r="X345" s="509"/>
      <c r="Y345" s="229">
        <f t="shared" si="40"/>
        <v>0</v>
      </c>
    </row>
    <row r="346" spans="2:25" ht="18.75" customHeight="1">
      <c r="B346" s="515"/>
      <c r="C346" s="531"/>
      <c r="D346" s="372" t="s">
        <v>1060</v>
      </c>
      <c r="E346" s="216" t="s">
        <v>1410</v>
      </c>
      <c r="F346" s="217">
        <v>1204</v>
      </c>
      <c r="G346" s="218">
        <f t="shared" si="34"/>
        <v>240.8</v>
      </c>
      <c r="H346" s="219">
        <f t="shared" si="35"/>
        <v>668.88888888888891</v>
      </c>
      <c r="I346" s="219">
        <f t="shared" si="36"/>
        <v>0.22296296296296297</v>
      </c>
      <c r="J346" s="217" t="s">
        <v>1411</v>
      </c>
      <c r="K346" s="220" t="s">
        <v>1411</v>
      </c>
      <c r="L346" s="220"/>
      <c r="M346" s="221">
        <f>SUM(H346:H352)</f>
        <v>2877.2222222222217</v>
      </c>
      <c r="N346" s="222">
        <f t="shared" si="37"/>
        <v>57.544444444444437</v>
      </c>
      <c r="O346" s="223" t="s">
        <v>1412</v>
      </c>
      <c r="P346" s="224" t="s">
        <v>12</v>
      </c>
      <c r="Q346" s="224"/>
      <c r="R346" s="224" t="s">
        <v>1064</v>
      </c>
      <c r="S346" s="224"/>
      <c r="T346" s="225"/>
      <c r="U346" s="226">
        <f t="shared" si="38"/>
        <v>0.44592592592592595</v>
      </c>
      <c r="V346" s="227">
        <f>SUM(U346:U352)</f>
        <v>1.9181481481481479</v>
      </c>
      <c r="W346" s="228" t="str">
        <f t="shared" si="39"/>
        <v>2</v>
      </c>
      <c r="X346" s="509"/>
      <c r="Y346" s="229">
        <f t="shared" si="40"/>
        <v>1</v>
      </c>
    </row>
    <row r="347" spans="2:25" ht="18.75" customHeight="1">
      <c r="B347" s="515"/>
      <c r="C347" s="531"/>
      <c r="D347" s="372" t="s">
        <v>1065</v>
      </c>
      <c r="E347" s="216" t="s">
        <v>1413</v>
      </c>
      <c r="F347" s="217">
        <v>1220</v>
      </c>
      <c r="G347" s="218">
        <f t="shared" si="34"/>
        <v>244</v>
      </c>
      <c r="H347" s="219">
        <f t="shared" si="35"/>
        <v>677.77777777777771</v>
      </c>
      <c r="I347" s="219">
        <f t="shared" si="36"/>
        <v>0.22592592592592589</v>
      </c>
      <c r="J347" s="217"/>
      <c r="K347" s="220"/>
      <c r="L347" s="220"/>
      <c r="M347" s="221"/>
      <c r="N347" s="222">
        <f t="shared" si="37"/>
        <v>0</v>
      </c>
      <c r="O347" s="223"/>
      <c r="P347" s="224"/>
      <c r="Q347" s="224"/>
      <c r="R347" s="224"/>
      <c r="S347" s="224"/>
      <c r="T347" s="225"/>
      <c r="U347" s="226">
        <f t="shared" si="38"/>
        <v>0.45185185185185178</v>
      </c>
      <c r="V347" s="227"/>
      <c r="W347" s="228" t="str">
        <f t="shared" si="39"/>
        <v>0</v>
      </c>
      <c r="X347" s="509"/>
      <c r="Y347" s="229">
        <f t="shared" si="40"/>
        <v>0</v>
      </c>
    </row>
    <row r="348" spans="2:25" ht="18.75" customHeight="1">
      <c r="B348" s="515"/>
      <c r="C348" s="531"/>
      <c r="D348" s="372" t="s">
        <v>1067</v>
      </c>
      <c r="E348" s="216" t="s">
        <v>1414</v>
      </c>
      <c r="F348" s="217">
        <v>649</v>
      </c>
      <c r="G348" s="218">
        <f t="shared" si="34"/>
        <v>129.80000000000001</v>
      </c>
      <c r="H348" s="219">
        <f t="shared" si="35"/>
        <v>360.55555555555554</v>
      </c>
      <c r="I348" s="219">
        <f t="shared" si="36"/>
        <v>0.12018518518518519</v>
      </c>
      <c r="J348" s="217"/>
      <c r="K348" s="220"/>
      <c r="L348" s="220"/>
      <c r="M348" s="221"/>
      <c r="N348" s="222">
        <f t="shared" si="37"/>
        <v>0</v>
      </c>
      <c r="O348" s="223"/>
      <c r="P348" s="224"/>
      <c r="Q348" s="224"/>
      <c r="R348" s="224"/>
      <c r="S348" s="224"/>
      <c r="T348" s="225"/>
      <c r="U348" s="226">
        <f t="shared" si="38"/>
        <v>0.24037037037037037</v>
      </c>
      <c r="V348" s="227"/>
      <c r="W348" s="228" t="str">
        <f t="shared" si="39"/>
        <v>0</v>
      </c>
      <c r="X348" s="509"/>
      <c r="Y348" s="229">
        <f t="shared" si="40"/>
        <v>0</v>
      </c>
    </row>
    <row r="349" spans="2:25" ht="18.75" customHeight="1">
      <c r="B349" s="515"/>
      <c r="C349" s="531"/>
      <c r="D349" s="372" t="s">
        <v>1069</v>
      </c>
      <c r="E349" s="216" t="s">
        <v>1415</v>
      </c>
      <c r="F349" s="217">
        <v>407</v>
      </c>
      <c r="G349" s="218">
        <f t="shared" si="34"/>
        <v>81.400000000000006</v>
      </c>
      <c r="H349" s="219">
        <f t="shared" si="35"/>
        <v>226.11111111111111</v>
      </c>
      <c r="I349" s="219">
        <f t="shared" si="36"/>
        <v>7.5370370370370365E-2</v>
      </c>
      <c r="J349" s="217"/>
      <c r="K349" s="220"/>
      <c r="L349" s="220"/>
      <c r="M349" s="221"/>
      <c r="N349" s="222">
        <f t="shared" si="37"/>
        <v>0</v>
      </c>
      <c r="O349" s="223"/>
      <c r="P349" s="224"/>
      <c r="Q349" s="224"/>
      <c r="R349" s="224"/>
      <c r="S349" s="224"/>
      <c r="T349" s="225"/>
      <c r="U349" s="226">
        <f t="shared" si="38"/>
        <v>0.15074074074074073</v>
      </c>
      <c r="V349" s="227"/>
      <c r="W349" s="228" t="str">
        <f t="shared" si="39"/>
        <v>0</v>
      </c>
      <c r="X349" s="509"/>
      <c r="Y349" s="229">
        <f t="shared" si="40"/>
        <v>0</v>
      </c>
    </row>
    <row r="350" spans="2:25" ht="18.75" customHeight="1">
      <c r="B350" s="515"/>
      <c r="C350" s="531"/>
      <c r="D350" s="372" t="s">
        <v>1071</v>
      </c>
      <c r="E350" s="216" t="s">
        <v>1416</v>
      </c>
      <c r="F350" s="217">
        <v>842</v>
      </c>
      <c r="G350" s="218">
        <f t="shared" si="34"/>
        <v>168.4</v>
      </c>
      <c r="H350" s="219">
        <f t="shared" si="35"/>
        <v>467.77777777777777</v>
      </c>
      <c r="I350" s="219">
        <f t="shared" si="36"/>
        <v>0.15592592592592591</v>
      </c>
      <c r="J350" s="217"/>
      <c r="K350" s="220"/>
      <c r="L350" s="220"/>
      <c r="M350" s="221"/>
      <c r="N350" s="222">
        <f t="shared" si="37"/>
        <v>0</v>
      </c>
      <c r="O350" s="223"/>
      <c r="P350" s="224"/>
      <c r="Q350" s="224"/>
      <c r="R350" s="224"/>
      <c r="S350" s="224"/>
      <c r="T350" s="225"/>
      <c r="U350" s="226">
        <f t="shared" si="38"/>
        <v>0.31185185185185182</v>
      </c>
      <c r="V350" s="227"/>
      <c r="W350" s="228" t="str">
        <f t="shared" si="39"/>
        <v>0</v>
      </c>
      <c r="X350" s="509"/>
      <c r="Y350" s="229">
        <f t="shared" si="40"/>
        <v>0</v>
      </c>
    </row>
    <row r="351" spans="2:25" ht="18.75" customHeight="1">
      <c r="B351" s="515"/>
      <c r="C351" s="531"/>
      <c r="D351" s="372" t="s">
        <v>1073</v>
      </c>
      <c r="E351" s="216" t="s">
        <v>1382</v>
      </c>
      <c r="F351" s="217">
        <v>445</v>
      </c>
      <c r="G351" s="218">
        <f t="shared" si="34"/>
        <v>89</v>
      </c>
      <c r="H351" s="219">
        <f t="shared" si="35"/>
        <v>247.22222222222223</v>
      </c>
      <c r="I351" s="219">
        <f t="shared" si="36"/>
        <v>8.2407407407407415E-2</v>
      </c>
      <c r="J351" s="217"/>
      <c r="K351" s="220"/>
      <c r="L351" s="220"/>
      <c r="M351" s="221"/>
      <c r="N351" s="222">
        <f t="shared" si="37"/>
        <v>0</v>
      </c>
      <c r="O351" s="223"/>
      <c r="P351" s="224"/>
      <c r="Q351" s="224"/>
      <c r="R351" s="224"/>
      <c r="S351" s="224"/>
      <c r="T351" s="225"/>
      <c r="U351" s="226">
        <f t="shared" si="38"/>
        <v>0.16481481481481483</v>
      </c>
      <c r="V351" s="227"/>
      <c r="W351" s="228" t="str">
        <f t="shared" si="39"/>
        <v>0</v>
      </c>
      <c r="X351" s="509"/>
      <c r="Y351" s="229">
        <f t="shared" si="40"/>
        <v>0</v>
      </c>
    </row>
    <row r="352" spans="2:25" ht="18.75" customHeight="1">
      <c r="B352" s="515"/>
      <c r="C352" s="531"/>
      <c r="D352" s="372" t="s">
        <v>1075</v>
      </c>
      <c r="E352" s="216" t="s">
        <v>1417</v>
      </c>
      <c r="F352" s="217">
        <v>412</v>
      </c>
      <c r="G352" s="218">
        <f t="shared" si="34"/>
        <v>82.4</v>
      </c>
      <c r="H352" s="219">
        <f t="shared" si="35"/>
        <v>228.88888888888889</v>
      </c>
      <c r="I352" s="219">
        <f t="shared" si="36"/>
        <v>7.6296296296296293E-2</v>
      </c>
      <c r="J352" s="217"/>
      <c r="K352" s="220"/>
      <c r="L352" s="220"/>
      <c r="M352" s="221"/>
      <c r="N352" s="222">
        <f t="shared" si="37"/>
        <v>0</v>
      </c>
      <c r="O352" s="223"/>
      <c r="P352" s="224"/>
      <c r="Q352" s="224"/>
      <c r="R352" s="224"/>
      <c r="S352" s="224"/>
      <c r="T352" s="225"/>
      <c r="U352" s="226">
        <f t="shared" si="38"/>
        <v>0.15259259259259259</v>
      </c>
      <c r="V352" s="227"/>
      <c r="W352" s="228" t="str">
        <f t="shared" si="39"/>
        <v>0</v>
      </c>
      <c r="X352" s="509"/>
      <c r="Y352" s="229">
        <f t="shared" si="40"/>
        <v>0</v>
      </c>
    </row>
    <row r="353" spans="2:25" ht="18.75" customHeight="1">
      <c r="B353" s="515"/>
      <c r="C353" s="531"/>
      <c r="D353" s="373"/>
      <c r="E353" s="216"/>
      <c r="F353" s="217"/>
      <c r="G353" s="218">
        <f t="shared" si="34"/>
        <v>0</v>
      </c>
      <c r="H353" s="219">
        <f t="shared" si="35"/>
        <v>0</v>
      </c>
      <c r="I353" s="219">
        <f t="shared" si="36"/>
        <v>0</v>
      </c>
      <c r="J353" s="217"/>
      <c r="K353" s="220"/>
      <c r="L353" s="220"/>
      <c r="M353" s="221"/>
      <c r="N353" s="222">
        <f t="shared" si="37"/>
        <v>0</v>
      </c>
      <c r="O353" s="223"/>
      <c r="P353" s="224"/>
      <c r="Q353" s="224"/>
      <c r="R353" s="224"/>
      <c r="S353" s="224"/>
      <c r="T353" s="225"/>
      <c r="U353" s="226">
        <f t="shared" si="38"/>
        <v>0</v>
      </c>
      <c r="V353" s="227"/>
      <c r="W353" s="228" t="str">
        <f t="shared" si="39"/>
        <v>0</v>
      </c>
      <c r="X353" s="509"/>
      <c r="Y353" s="229">
        <f t="shared" si="40"/>
        <v>0</v>
      </c>
    </row>
    <row r="354" spans="2:25" ht="18.75" customHeight="1">
      <c r="B354" s="515"/>
      <c r="C354" s="531"/>
      <c r="D354" s="372" t="s">
        <v>1060</v>
      </c>
      <c r="E354" s="216" t="s">
        <v>1418</v>
      </c>
      <c r="F354" s="217">
        <v>536</v>
      </c>
      <c r="G354" s="218">
        <f t="shared" si="34"/>
        <v>107.2</v>
      </c>
      <c r="H354" s="219">
        <f t="shared" si="35"/>
        <v>297.77777777777777</v>
      </c>
      <c r="I354" s="219">
        <f t="shared" si="36"/>
        <v>9.9259259259259255E-2</v>
      </c>
      <c r="J354" s="217" t="s">
        <v>1419</v>
      </c>
      <c r="K354" s="220" t="s">
        <v>11230</v>
      </c>
      <c r="L354" s="220"/>
      <c r="M354" s="221">
        <f>SUM(H354:H374)</f>
        <v>2852.7777777777778</v>
      </c>
      <c r="N354" s="222">
        <f t="shared" si="37"/>
        <v>57.055555555555557</v>
      </c>
      <c r="O354" s="223" t="s">
        <v>1388</v>
      </c>
      <c r="P354" s="224" t="s">
        <v>12</v>
      </c>
      <c r="Q354" s="224"/>
      <c r="R354" s="224" t="s">
        <v>1064</v>
      </c>
      <c r="S354" s="224"/>
      <c r="T354" s="225"/>
      <c r="U354" s="226">
        <f t="shared" si="38"/>
        <v>0.19851851851851851</v>
      </c>
      <c r="V354" s="227">
        <f>SUM(U354:U374)</f>
        <v>1.9018518518518515</v>
      </c>
      <c r="W354" s="228" t="str">
        <f t="shared" si="39"/>
        <v>2</v>
      </c>
      <c r="X354" s="509"/>
      <c r="Y354" s="229">
        <f t="shared" si="40"/>
        <v>1</v>
      </c>
    </row>
    <row r="355" spans="2:25" ht="18.75" customHeight="1">
      <c r="B355" s="515"/>
      <c r="C355" s="531"/>
      <c r="D355" s="372" t="s">
        <v>1065</v>
      </c>
      <c r="E355" s="216" t="s">
        <v>1420</v>
      </c>
      <c r="F355" s="217">
        <v>336</v>
      </c>
      <c r="G355" s="218">
        <f t="shared" si="34"/>
        <v>67.2</v>
      </c>
      <c r="H355" s="219">
        <f t="shared" si="35"/>
        <v>186.66666666666666</v>
      </c>
      <c r="I355" s="219">
        <f t="shared" si="36"/>
        <v>6.222222222222222E-2</v>
      </c>
      <c r="J355" s="217"/>
      <c r="K355" s="220"/>
      <c r="L355" s="220"/>
      <c r="M355" s="221"/>
      <c r="N355" s="222">
        <f t="shared" si="37"/>
        <v>0</v>
      </c>
      <c r="O355" s="223"/>
      <c r="P355" s="224"/>
      <c r="Q355" s="224"/>
      <c r="R355" s="224"/>
      <c r="S355" s="224"/>
      <c r="T355" s="225"/>
      <c r="U355" s="226">
        <f t="shared" si="38"/>
        <v>0.12444444444444444</v>
      </c>
      <c r="V355" s="227"/>
      <c r="W355" s="228" t="str">
        <f t="shared" si="39"/>
        <v>0</v>
      </c>
      <c r="X355" s="509"/>
      <c r="Y355" s="229">
        <f t="shared" si="40"/>
        <v>0</v>
      </c>
    </row>
    <row r="356" spans="2:25" ht="18.75" customHeight="1">
      <c r="B356" s="515"/>
      <c r="C356" s="531"/>
      <c r="D356" s="372" t="s">
        <v>1067</v>
      </c>
      <c r="E356" s="216" t="s">
        <v>1421</v>
      </c>
      <c r="F356" s="217">
        <v>350</v>
      </c>
      <c r="G356" s="218">
        <f t="shared" si="34"/>
        <v>70</v>
      </c>
      <c r="H356" s="219">
        <f t="shared" si="35"/>
        <v>194.44444444444443</v>
      </c>
      <c r="I356" s="219">
        <f t="shared" si="36"/>
        <v>6.4814814814814811E-2</v>
      </c>
      <c r="J356" s="217"/>
      <c r="K356" s="220"/>
      <c r="L356" s="220"/>
      <c r="M356" s="221"/>
      <c r="N356" s="222">
        <f t="shared" si="37"/>
        <v>0</v>
      </c>
      <c r="O356" s="223"/>
      <c r="P356" s="224"/>
      <c r="Q356" s="224"/>
      <c r="R356" s="224"/>
      <c r="S356" s="224"/>
      <c r="T356" s="225"/>
      <c r="U356" s="226">
        <f t="shared" si="38"/>
        <v>0.12962962962962962</v>
      </c>
      <c r="V356" s="227"/>
      <c r="W356" s="228" t="str">
        <f t="shared" si="39"/>
        <v>0</v>
      </c>
      <c r="X356" s="509"/>
      <c r="Y356" s="229">
        <f t="shared" si="40"/>
        <v>0</v>
      </c>
    </row>
    <row r="357" spans="2:25" ht="18.75" customHeight="1">
      <c r="B357" s="515"/>
      <c r="C357" s="531"/>
      <c r="D357" s="372" t="s">
        <v>1069</v>
      </c>
      <c r="E357" s="216" t="s">
        <v>1422</v>
      </c>
      <c r="F357" s="217">
        <v>300</v>
      </c>
      <c r="G357" s="218">
        <f t="shared" si="34"/>
        <v>60</v>
      </c>
      <c r="H357" s="219">
        <f t="shared" si="35"/>
        <v>166.66666666666666</v>
      </c>
      <c r="I357" s="219">
        <f t="shared" si="36"/>
        <v>5.5555555555555552E-2</v>
      </c>
      <c r="J357" s="217"/>
      <c r="K357" s="220"/>
      <c r="L357" s="220"/>
      <c r="M357" s="221"/>
      <c r="N357" s="222">
        <f t="shared" si="37"/>
        <v>0</v>
      </c>
      <c r="O357" s="223"/>
      <c r="P357" s="224"/>
      <c r="Q357" s="224"/>
      <c r="R357" s="224"/>
      <c r="S357" s="224"/>
      <c r="T357" s="225"/>
      <c r="U357" s="226">
        <f t="shared" si="38"/>
        <v>0.1111111111111111</v>
      </c>
      <c r="V357" s="227"/>
      <c r="W357" s="228" t="str">
        <f t="shared" si="39"/>
        <v>0</v>
      </c>
      <c r="X357" s="509"/>
      <c r="Y357" s="229">
        <f t="shared" si="40"/>
        <v>0</v>
      </c>
    </row>
    <row r="358" spans="2:25" ht="18.75" customHeight="1">
      <c r="B358" s="515"/>
      <c r="C358" s="531"/>
      <c r="D358" s="372" t="s">
        <v>1071</v>
      </c>
      <c r="E358" s="216" t="s">
        <v>1423</v>
      </c>
      <c r="F358" s="217">
        <v>381</v>
      </c>
      <c r="G358" s="218">
        <f t="shared" si="34"/>
        <v>76.2</v>
      </c>
      <c r="H358" s="219">
        <f t="shared" si="35"/>
        <v>211.66666666666666</v>
      </c>
      <c r="I358" s="219">
        <f t="shared" si="36"/>
        <v>7.0555555555555552E-2</v>
      </c>
      <c r="J358" s="217"/>
      <c r="K358" s="220"/>
      <c r="L358" s="220"/>
      <c r="M358" s="221"/>
      <c r="N358" s="222">
        <f t="shared" si="37"/>
        <v>0</v>
      </c>
      <c r="O358" s="223"/>
      <c r="P358" s="224"/>
      <c r="Q358" s="224"/>
      <c r="R358" s="224"/>
      <c r="S358" s="224"/>
      <c r="T358" s="225"/>
      <c r="U358" s="226">
        <f t="shared" si="38"/>
        <v>0.1411111111111111</v>
      </c>
      <c r="V358" s="227"/>
      <c r="W358" s="228" t="str">
        <f t="shared" si="39"/>
        <v>0</v>
      </c>
      <c r="X358" s="509"/>
      <c r="Y358" s="229">
        <f t="shared" si="40"/>
        <v>0</v>
      </c>
    </row>
    <row r="359" spans="2:25" ht="18.75" customHeight="1">
      <c r="B359" s="515"/>
      <c r="C359" s="531"/>
      <c r="D359" s="372" t="s">
        <v>1073</v>
      </c>
      <c r="E359" s="216" t="s">
        <v>1424</v>
      </c>
      <c r="F359" s="217">
        <v>204</v>
      </c>
      <c r="G359" s="218">
        <f t="shared" si="34"/>
        <v>40.799999999999997</v>
      </c>
      <c r="H359" s="219">
        <f t="shared" si="35"/>
        <v>113.33333333333333</v>
      </c>
      <c r="I359" s="219">
        <f t="shared" si="36"/>
        <v>3.7777777777777778E-2</v>
      </c>
      <c r="J359" s="217"/>
      <c r="K359" s="220"/>
      <c r="L359" s="220"/>
      <c r="M359" s="221"/>
      <c r="N359" s="222">
        <f t="shared" si="37"/>
        <v>0</v>
      </c>
      <c r="O359" s="223"/>
      <c r="P359" s="224"/>
      <c r="Q359" s="224"/>
      <c r="R359" s="224"/>
      <c r="S359" s="224"/>
      <c r="T359" s="225"/>
      <c r="U359" s="226">
        <f t="shared" si="38"/>
        <v>7.5555555555555556E-2</v>
      </c>
      <c r="V359" s="227"/>
      <c r="W359" s="228" t="str">
        <f t="shared" si="39"/>
        <v>0</v>
      </c>
      <c r="X359" s="509"/>
      <c r="Y359" s="229">
        <f t="shared" si="40"/>
        <v>0</v>
      </c>
    </row>
    <row r="360" spans="2:25" ht="18.75" customHeight="1">
      <c r="B360" s="515"/>
      <c r="C360" s="531"/>
      <c r="D360" s="372" t="s">
        <v>1075</v>
      </c>
      <c r="E360" s="216" t="s">
        <v>1425</v>
      </c>
      <c r="F360" s="217">
        <v>125</v>
      </c>
      <c r="G360" s="218">
        <f t="shared" si="34"/>
        <v>25</v>
      </c>
      <c r="H360" s="219">
        <f t="shared" si="35"/>
        <v>69.444444444444443</v>
      </c>
      <c r="I360" s="219">
        <f t="shared" si="36"/>
        <v>2.3148148148148147E-2</v>
      </c>
      <c r="J360" s="217"/>
      <c r="K360" s="220"/>
      <c r="L360" s="220"/>
      <c r="M360" s="221"/>
      <c r="N360" s="222">
        <f t="shared" si="37"/>
        <v>0</v>
      </c>
      <c r="O360" s="223"/>
      <c r="P360" s="224"/>
      <c r="Q360" s="224"/>
      <c r="R360" s="224"/>
      <c r="S360" s="224"/>
      <c r="T360" s="225"/>
      <c r="U360" s="226">
        <f t="shared" si="38"/>
        <v>4.6296296296296294E-2</v>
      </c>
      <c r="V360" s="227"/>
      <c r="W360" s="228" t="str">
        <f t="shared" si="39"/>
        <v>0</v>
      </c>
      <c r="X360" s="509"/>
      <c r="Y360" s="229">
        <f t="shared" si="40"/>
        <v>0</v>
      </c>
    </row>
    <row r="361" spans="2:25" ht="18.75" customHeight="1">
      <c r="B361" s="515"/>
      <c r="C361" s="531"/>
      <c r="D361" s="372" t="s">
        <v>1077</v>
      </c>
      <c r="E361" s="216" t="s">
        <v>1426</v>
      </c>
      <c r="F361" s="217">
        <v>200</v>
      </c>
      <c r="G361" s="218">
        <f t="shared" si="34"/>
        <v>40</v>
      </c>
      <c r="H361" s="219">
        <f t="shared" si="35"/>
        <v>111.11111111111111</v>
      </c>
      <c r="I361" s="219">
        <f t="shared" si="36"/>
        <v>3.7037037037037035E-2</v>
      </c>
      <c r="J361" s="217"/>
      <c r="K361" s="220"/>
      <c r="L361" s="220"/>
      <c r="M361" s="221"/>
      <c r="N361" s="222">
        <f t="shared" si="37"/>
        <v>0</v>
      </c>
      <c r="O361" s="223"/>
      <c r="P361" s="224"/>
      <c r="Q361" s="224"/>
      <c r="R361" s="224"/>
      <c r="S361" s="224"/>
      <c r="T361" s="225"/>
      <c r="U361" s="226">
        <f t="shared" si="38"/>
        <v>7.407407407407407E-2</v>
      </c>
      <c r="V361" s="227"/>
      <c r="W361" s="228" t="str">
        <f t="shared" si="39"/>
        <v>0</v>
      </c>
      <c r="X361" s="509"/>
      <c r="Y361" s="229">
        <f t="shared" si="40"/>
        <v>0</v>
      </c>
    </row>
    <row r="362" spans="2:25" ht="18.75" customHeight="1">
      <c r="B362" s="515"/>
      <c r="C362" s="531"/>
      <c r="D362" s="372" t="s">
        <v>1079</v>
      </c>
      <c r="E362" s="216" t="s">
        <v>1427</v>
      </c>
      <c r="F362" s="217">
        <v>201</v>
      </c>
      <c r="G362" s="218">
        <f t="shared" si="34"/>
        <v>40.200000000000003</v>
      </c>
      <c r="H362" s="219">
        <f t="shared" si="35"/>
        <v>111.66666666666666</v>
      </c>
      <c r="I362" s="219">
        <f t="shared" si="36"/>
        <v>3.7222222222222219E-2</v>
      </c>
      <c r="J362" s="217"/>
      <c r="K362" s="220"/>
      <c r="L362" s="220"/>
      <c r="M362" s="221"/>
      <c r="N362" s="222">
        <f t="shared" si="37"/>
        <v>0</v>
      </c>
      <c r="O362" s="223"/>
      <c r="P362" s="224"/>
      <c r="Q362" s="224"/>
      <c r="R362" s="224"/>
      <c r="S362" s="224"/>
      <c r="T362" s="225"/>
      <c r="U362" s="226">
        <f t="shared" si="38"/>
        <v>7.4444444444444438E-2</v>
      </c>
      <c r="V362" s="227"/>
      <c r="W362" s="228" t="str">
        <f t="shared" si="39"/>
        <v>0</v>
      </c>
      <c r="X362" s="509"/>
      <c r="Y362" s="229">
        <f t="shared" si="40"/>
        <v>0</v>
      </c>
    </row>
    <row r="363" spans="2:25" ht="18.75" customHeight="1">
      <c r="B363" s="515"/>
      <c r="C363" s="531"/>
      <c r="D363" s="372" t="s">
        <v>1081</v>
      </c>
      <c r="E363" s="216" t="s">
        <v>1428</v>
      </c>
      <c r="F363" s="217">
        <v>100</v>
      </c>
      <c r="G363" s="218">
        <f t="shared" si="34"/>
        <v>20</v>
      </c>
      <c r="H363" s="219">
        <f t="shared" si="35"/>
        <v>55.555555555555557</v>
      </c>
      <c r="I363" s="219">
        <f t="shared" si="36"/>
        <v>1.8518518518518517E-2</v>
      </c>
      <c r="J363" s="217"/>
      <c r="K363" s="220"/>
      <c r="L363" s="220"/>
      <c r="M363" s="232"/>
      <c r="N363" s="222">
        <f t="shared" si="37"/>
        <v>0</v>
      </c>
      <c r="O363" s="223"/>
      <c r="P363" s="224"/>
      <c r="Q363" s="224"/>
      <c r="R363" s="224"/>
      <c r="S363" s="224"/>
      <c r="T363" s="225"/>
      <c r="U363" s="226">
        <f t="shared" si="38"/>
        <v>3.7037037037037035E-2</v>
      </c>
      <c r="V363" s="227"/>
      <c r="W363" s="228" t="str">
        <f t="shared" si="39"/>
        <v>0</v>
      </c>
      <c r="X363" s="509"/>
      <c r="Y363" s="229">
        <f t="shared" si="40"/>
        <v>0</v>
      </c>
    </row>
    <row r="364" spans="2:25" ht="18.75" customHeight="1">
      <c r="B364" s="515"/>
      <c r="C364" s="531"/>
      <c r="D364" s="372" t="s">
        <v>126</v>
      </c>
      <c r="E364" s="216" t="s">
        <v>1429</v>
      </c>
      <c r="F364" s="217">
        <v>251</v>
      </c>
      <c r="G364" s="218">
        <f t="shared" si="34"/>
        <v>50.2</v>
      </c>
      <c r="H364" s="219">
        <f t="shared" si="35"/>
        <v>139.44444444444443</v>
      </c>
      <c r="I364" s="219">
        <f t="shared" si="36"/>
        <v>4.6481481481481478E-2</v>
      </c>
      <c r="J364" s="217"/>
      <c r="K364" s="220"/>
      <c r="L364" s="220"/>
      <c r="M364" s="232"/>
      <c r="N364" s="222">
        <f t="shared" si="37"/>
        <v>0</v>
      </c>
      <c r="O364" s="223"/>
      <c r="P364" s="224"/>
      <c r="Q364" s="224"/>
      <c r="R364" s="224"/>
      <c r="S364" s="224"/>
      <c r="T364" s="225"/>
      <c r="U364" s="226">
        <f t="shared" si="38"/>
        <v>9.2962962962962956E-2</v>
      </c>
      <c r="V364" s="227"/>
      <c r="W364" s="228" t="str">
        <f t="shared" si="39"/>
        <v>0</v>
      </c>
      <c r="X364" s="509"/>
      <c r="Y364" s="229">
        <f t="shared" si="40"/>
        <v>0</v>
      </c>
    </row>
    <row r="365" spans="2:25" ht="18.75" customHeight="1">
      <c r="B365" s="515"/>
      <c r="C365" s="531"/>
      <c r="D365" s="372" t="s">
        <v>127</v>
      </c>
      <c r="E365" s="216" t="s">
        <v>1430</v>
      </c>
      <c r="F365" s="217">
        <v>157</v>
      </c>
      <c r="G365" s="218">
        <f t="shared" ref="G365:G423" si="41">F365/$G$15</f>
        <v>31.4</v>
      </c>
      <c r="H365" s="219">
        <f t="shared" ref="H365:H423" si="42">F365/$H$15</f>
        <v>87.222222222222214</v>
      </c>
      <c r="I365" s="219">
        <f t="shared" ref="I365:I423" si="43">H365/$I$15</f>
        <v>2.9074074074074072E-2</v>
      </c>
      <c r="J365" s="217"/>
      <c r="K365" s="220"/>
      <c r="L365" s="220"/>
      <c r="M365" s="232"/>
      <c r="N365" s="222">
        <f t="shared" si="37"/>
        <v>0</v>
      </c>
      <c r="O365" s="223"/>
      <c r="P365" s="224"/>
      <c r="Q365" s="224"/>
      <c r="R365" s="224"/>
      <c r="S365" s="224"/>
      <c r="T365" s="225"/>
      <c r="U365" s="226">
        <f t="shared" ref="U365:U423" si="44">H365/$U$15</f>
        <v>5.8148148148148143E-2</v>
      </c>
      <c r="V365" s="227"/>
      <c r="W365" s="228" t="str">
        <f t="shared" ref="W365:W423" si="45">IF(V365&lt;1,"0",IF(V365&lt;5,"2",IF(V365&gt;=5,"6")))</f>
        <v>0</v>
      </c>
      <c r="X365" s="509"/>
      <c r="Y365" s="229">
        <f t="shared" ref="Y365:Y424" si="46">W365/2</f>
        <v>0</v>
      </c>
    </row>
    <row r="366" spans="2:25" ht="18.75" customHeight="1">
      <c r="B366" s="515"/>
      <c r="C366" s="531"/>
      <c r="D366" s="372" t="s">
        <v>128</v>
      </c>
      <c r="E366" s="216" t="s">
        <v>1431</v>
      </c>
      <c r="F366" s="217">
        <v>423</v>
      </c>
      <c r="G366" s="218">
        <f t="shared" si="41"/>
        <v>84.6</v>
      </c>
      <c r="H366" s="219">
        <f t="shared" si="42"/>
        <v>235</v>
      </c>
      <c r="I366" s="219">
        <f t="shared" si="43"/>
        <v>7.8333333333333338E-2</v>
      </c>
      <c r="J366" s="217"/>
      <c r="K366" s="220"/>
      <c r="L366" s="220"/>
      <c r="M366" s="232"/>
      <c r="N366" s="222">
        <f t="shared" si="37"/>
        <v>0</v>
      </c>
      <c r="O366" s="223"/>
      <c r="P366" s="224"/>
      <c r="Q366" s="224"/>
      <c r="R366" s="224"/>
      <c r="S366" s="224"/>
      <c r="T366" s="225"/>
      <c r="U366" s="226">
        <f t="shared" si="44"/>
        <v>0.15666666666666668</v>
      </c>
      <c r="V366" s="227"/>
      <c r="W366" s="228" t="str">
        <f t="shared" si="45"/>
        <v>0</v>
      </c>
      <c r="X366" s="509"/>
      <c r="Y366" s="229">
        <f t="shared" si="46"/>
        <v>0</v>
      </c>
    </row>
    <row r="367" spans="2:25" ht="18.75" customHeight="1">
      <c r="B367" s="515"/>
      <c r="C367" s="531"/>
      <c r="D367" s="372" t="s">
        <v>129</v>
      </c>
      <c r="E367" s="216" t="s">
        <v>1432</v>
      </c>
      <c r="F367" s="217">
        <v>350</v>
      </c>
      <c r="G367" s="218">
        <f t="shared" si="41"/>
        <v>70</v>
      </c>
      <c r="H367" s="219">
        <f t="shared" si="42"/>
        <v>194.44444444444443</v>
      </c>
      <c r="I367" s="219">
        <f t="shared" si="43"/>
        <v>6.4814814814814811E-2</v>
      </c>
      <c r="J367" s="217"/>
      <c r="K367" s="220"/>
      <c r="L367" s="220"/>
      <c r="M367" s="232"/>
      <c r="N367" s="222">
        <f t="shared" si="37"/>
        <v>0</v>
      </c>
      <c r="O367" s="223"/>
      <c r="P367" s="224"/>
      <c r="Q367" s="224"/>
      <c r="R367" s="224"/>
      <c r="S367" s="224"/>
      <c r="T367" s="225"/>
      <c r="U367" s="226">
        <f t="shared" si="44"/>
        <v>0.12962962962962962</v>
      </c>
      <c r="V367" s="227"/>
      <c r="W367" s="228" t="str">
        <f t="shared" si="45"/>
        <v>0</v>
      </c>
      <c r="X367" s="509"/>
      <c r="Y367" s="229">
        <f t="shared" si="46"/>
        <v>0</v>
      </c>
    </row>
    <row r="368" spans="2:25" ht="18.75" customHeight="1">
      <c r="B368" s="515"/>
      <c r="C368" s="531"/>
      <c r="D368" s="372" t="s">
        <v>130</v>
      </c>
      <c r="E368" s="216" t="s">
        <v>1433</v>
      </c>
      <c r="F368" s="217">
        <v>101</v>
      </c>
      <c r="G368" s="218">
        <f t="shared" si="41"/>
        <v>20.2</v>
      </c>
      <c r="H368" s="219">
        <f t="shared" si="42"/>
        <v>56.111111111111107</v>
      </c>
      <c r="I368" s="219">
        <f t="shared" si="43"/>
        <v>1.8703703703703702E-2</v>
      </c>
      <c r="J368" s="217"/>
      <c r="K368" s="220"/>
      <c r="L368" s="220"/>
      <c r="M368" s="232"/>
      <c r="N368" s="222">
        <f t="shared" si="37"/>
        <v>0</v>
      </c>
      <c r="O368" s="223"/>
      <c r="P368" s="224"/>
      <c r="Q368" s="224"/>
      <c r="R368" s="224"/>
      <c r="S368" s="224"/>
      <c r="T368" s="225"/>
      <c r="U368" s="226">
        <f t="shared" si="44"/>
        <v>3.7407407407407403E-2</v>
      </c>
      <c r="V368" s="227"/>
      <c r="W368" s="228" t="str">
        <f t="shared" si="45"/>
        <v>0</v>
      </c>
      <c r="X368" s="509"/>
      <c r="Y368" s="229">
        <f t="shared" si="46"/>
        <v>0</v>
      </c>
    </row>
    <row r="369" spans="2:25" ht="18.75" customHeight="1">
      <c r="B369" s="515"/>
      <c r="C369" s="531"/>
      <c r="D369" s="372" t="s">
        <v>131</v>
      </c>
      <c r="E369" s="216" t="s">
        <v>1434</v>
      </c>
      <c r="F369" s="217">
        <v>250</v>
      </c>
      <c r="G369" s="218">
        <f t="shared" si="41"/>
        <v>50</v>
      </c>
      <c r="H369" s="219">
        <f t="shared" si="42"/>
        <v>138.88888888888889</v>
      </c>
      <c r="I369" s="219">
        <f t="shared" si="43"/>
        <v>4.6296296296296294E-2</v>
      </c>
      <c r="J369" s="217"/>
      <c r="K369" s="220"/>
      <c r="L369" s="220"/>
      <c r="M369" s="232"/>
      <c r="N369" s="222">
        <f t="shared" si="37"/>
        <v>0</v>
      </c>
      <c r="O369" s="223"/>
      <c r="P369" s="224"/>
      <c r="Q369" s="224"/>
      <c r="R369" s="224"/>
      <c r="S369" s="224"/>
      <c r="T369" s="225"/>
      <c r="U369" s="226">
        <f t="shared" si="44"/>
        <v>9.2592592592592587E-2</v>
      </c>
      <c r="V369" s="227"/>
      <c r="W369" s="228" t="str">
        <f t="shared" si="45"/>
        <v>0</v>
      </c>
      <c r="X369" s="509"/>
      <c r="Y369" s="229">
        <f t="shared" si="46"/>
        <v>0</v>
      </c>
    </row>
    <row r="370" spans="2:25" ht="18.75" customHeight="1">
      <c r="B370" s="515"/>
      <c r="C370" s="531"/>
      <c r="D370" s="372" t="s">
        <v>132</v>
      </c>
      <c r="E370" s="216" t="s">
        <v>1435</v>
      </c>
      <c r="F370" s="217">
        <v>152</v>
      </c>
      <c r="G370" s="218">
        <f t="shared" si="41"/>
        <v>30.4</v>
      </c>
      <c r="H370" s="219">
        <f t="shared" si="42"/>
        <v>84.444444444444443</v>
      </c>
      <c r="I370" s="219">
        <f t="shared" si="43"/>
        <v>2.8148148148148148E-2</v>
      </c>
      <c r="J370" s="217"/>
      <c r="K370" s="220"/>
      <c r="L370" s="220"/>
      <c r="M370" s="232"/>
      <c r="N370" s="222">
        <f t="shared" si="37"/>
        <v>0</v>
      </c>
      <c r="O370" s="223"/>
      <c r="P370" s="224"/>
      <c r="Q370" s="224"/>
      <c r="R370" s="224"/>
      <c r="S370" s="224"/>
      <c r="T370" s="225"/>
      <c r="U370" s="226">
        <f t="shared" si="44"/>
        <v>5.6296296296296296E-2</v>
      </c>
      <c r="V370" s="227"/>
      <c r="W370" s="228" t="str">
        <f t="shared" si="45"/>
        <v>0</v>
      </c>
      <c r="X370" s="509"/>
      <c r="Y370" s="229">
        <f t="shared" si="46"/>
        <v>0</v>
      </c>
    </row>
    <row r="371" spans="2:25" ht="18.75" customHeight="1">
      <c r="B371" s="515"/>
      <c r="C371" s="531"/>
      <c r="D371" s="372" t="s">
        <v>133</v>
      </c>
      <c r="E371" s="216" t="s">
        <v>1436</v>
      </c>
      <c r="F371" s="217">
        <v>210</v>
      </c>
      <c r="G371" s="218">
        <f t="shared" si="41"/>
        <v>42</v>
      </c>
      <c r="H371" s="219">
        <f t="shared" si="42"/>
        <v>116.66666666666666</v>
      </c>
      <c r="I371" s="219">
        <f t="shared" si="43"/>
        <v>3.8888888888888883E-2</v>
      </c>
      <c r="J371" s="217"/>
      <c r="K371" s="220"/>
      <c r="L371" s="220"/>
      <c r="M371" s="232"/>
      <c r="N371" s="222">
        <f t="shared" si="37"/>
        <v>0</v>
      </c>
      <c r="O371" s="223"/>
      <c r="P371" s="224"/>
      <c r="Q371" s="224"/>
      <c r="R371" s="224"/>
      <c r="S371" s="224"/>
      <c r="T371" s="225"/>
      <c r="U371" s="226">
        <f t="shared" si="44"/>
        <v>7.7777777777777765E-2</v>
      </c>
      <c r="V371" s="227"/>
      <c r="W371" s="228" t="str">
        <f t="shared" si="45"/>
        <v>0</v>
      </c>
      <c r="X371" s="509"/>
      <c r="Y371" s="229">
        <f t="shared" si="46"/>
        <v>0</v>
      </c>
    </row>
    <row r="372" spans="2:25" ht="18.75" customHeight="1">
      <c r="B372" s="515"/>
      <c r="C372" s="531"/>
      <c r="D372" s="372" t="s">
        <v>134</v>
      </c>
      <c r="E372" s="216" t="s">
        <v>1437</v>
      </c>
      <c r="F372" s="217">
        <v>150</v>
      </c>
      <c r="G372" s="218">
        <f t="shared" si="41"/>
        <v>30</v>
      </c>
      <c r="H372" s="219">
        <f t="shared" si="42"/>
        <v>83.333333333333329</v>
      </c>
      <c r="I372" s="219">
        <f t="shared" si="43"/>
        <v>2.7777777777777776E-2</v>
      </c>
      <c r="J372" s="217"/>
      <c r="K372" s="220"/>
      <c r="L372" s="220"/>
      <c r="M372" s="232"/>
      <c r="N372" s="222">
        <f t="shared" si="37"/>
        <v>0</v>
      </c>
      <c r="O372" s="223"/>
      <c r="P372" s="224"/>
      <c r="Q372" s="224"/>
      <c r="R372" s="224"/>
      <c r="S372" s="224"/>
      <c r="T372" s="225"/>
      <c r="U372" s="226">
        <f t="shared" si="44"/>
        <v>5.5555555555555552E-2</v>
      </c>
      <c r="V372" s="227"/>
      <c r="W372" s="228" t="str">
        <f t="shared" si="45"/>
        <v>0</v>
      </c>
      <c r="X372" s="509"/>
      <c r="Y372" s="229">
        <f t="shared" si="46"/>
        <v>0</v>
      </c>
    </row>
    <row r="373" spans="2:25" ht="18.75" customHeight="1">
      <c r="B373" s="515"/>
      <c r="C373" s="531"/>
      <c r="D373" s="372" t="s">
        <v>135</v>
      </c>
      <c r="E373" s="216" t="s">
        <v>1438</v>
      </c>
      <c r="F373" s="217">
        <v>203</v>
      </c>
      <c r="G373" s="218">
        <f t="shared" si="41"/>
        <v>40.6</v>
      </c>
      <c r="H373" s="219">
        <f t="shared" si="42"/>
        <v>112.77777777777777</v>
      </c>
      <c r="I373" s="219">
        <f t="shared" si="43"/>
        <v>3.7592592592592587E-2</v>
      </c>
      <c r="J373" s="217"/>
      <c r="K373" s="220"/>
      <c r="L373" s="220"/>
      <c r="M373" s="232"/>
      <c r="N373" s="222">
        <f t="shared" si="37"/>
        <v>0</v>
      </c>
      <c r="O373" s="223"/>
      <c r="P373" s="224"/>
      <c r="Q373" s="224"/>
      <c r="R373" s="224"/>
      <c r="S373" s="224"/>
      <c r="T373" s="225"/>
      <c r="U373" s="226">
        <f t="shared" si="44"/>
        <v>7.5185185185185174E-2</v>
      </c>
      <c r="V373" s="227"/>
      <c r="W373" s="228" t="str">
        <f t="shared" si="45"/>
        <v>0</v>
      </c>
      <c r="X373" s="509"/>
      <c r="Y373" s="229">
        <f t="shared" si="46"/>
        <v>0</v>
      </c>
    </row>
    <row r="374" spans="2:25" ht="18.75" customHeight="1">
      <c r="B374" s="515"/>
      <c r="C374" s="531"/>
      <c r="D374" s="372" t="s">
        <v>136</v>
      </c>
      <c r="E374" s="216" t="s">
        <v>1439</v>
      </c>
      <c r="F374" s="217">
        <v>155</v>
      </c>
      <c r="G374" s="218">
        <f t="shared" si="41"/>
        <v>31</v>
      </c>
      <c r="H374" s="219">
        <f t="shared" si="42"/>
        <v>86.111111111111114</v>
      </c>
      <c r="I374" s="219">
        <f t="shared" si="43"/>
        <v>2.8703703703703703E-2</v>
      </c>
      <c r="J374" s="217"/>
      <c r="K374" s="220"/>
      <c r="L374" s="220"/>
      <c r="M374" s="232"/>
      <c r="N374" s="222">
        <f t="shared" si="37"/>
        <v>0</v>
      </c>
      <c r="O374" s="223"/>
      <c r="P374" s="224"/>
      <c r="Q374" s="224"/>
      <c r="R374" s="224"/>
      <c r="S374" s="224"/>
      <c r="T374" s="225"/>
      <c r="U374" s="226">
        <f t="shared" si="44"/>
        <v>5.7407407407407407E-2</v>
      </c>
      <c r="V374" s="227"/>
      <c r="W374" s="228" t="str">
        <f t="shared" si="45"/>
        <v>0</v>
      </c>
      <c r="X374" s="509"/>
      <c r="Y374" s="229">
        <f t="shared" si="46"/>
        <v>0</v>
      </c>
    </row>
    <row r="375" spans="2:25" ht="18.75" customHeight="1">
      <c r="B375" s="515"/>
      <c r="C375" s="531"/>
      <c r="D375" s="373"/>
      <c r="E375" s="216"/>
      <c r="F375" s="217"/>
      <c r="G375" s="218">
        <f t="shared" si="41"/>
        <v>0</v>
      </c>
      <c r="H375" s="219">
        <f t="shared" si="42"/>
        <v>0</v>
      </c>
      <c r="I375" s="219">
        <f t="shared" si="43"/>
        <v>0</v>
      </c>
      <c r="J375" s="217"/>
      <c r="K375" s="220"/>
      <c r="L375" s="220"/>
      <c r="M375" s="232"/>
      <c r="N375" s="222">
        <f t="shared" si="37"/>
        <v>0</v>
      </c>
      <c r="O375" s="223"/>
      <c r="P375" s="224"/>
      <c r="Q375" s="224"/>
      <c r="R375" s="224"/>
      <c r="S375" s="224"/>
      <c r="T375" s="225"/>
      <c r="U375" s="226">
        <f t="shared" si="44"/>
        <v>0</v>
      </c>
      <c r="V375" s="227"/>
      <c r="W375" s="228" t="str">
        <f t="shared" si="45"/>
        <v>0</v>
      </c>
      <c r="X375" s="509"/>
      <c r="Y375" s="229">
        <f t="shared" si="46"/>
        <v>0</v>
      </c>
    </row>
    <row r="376" spans="2:25" ht="18.75" customHeight="1">
      <c r="B376" s="515"/>
      <c r="C376" s="531"/>
      <c r="D376" s="372" t="s">
        <v>1060</v>
      </c>
      <c r="E376" s="216" t="s">
        <v>1440</v>
      </c>
      <c r="F376" s="217">
        <v>1260</v>
      </c>
      <c r="G376" s="218">
        <f t="shared" si="41"/>
        <v>252</v>
      </c>
      <c r="H376" s="219">
        <f t="shared" si="42"/>
        <v>700</v>
      </c>
      <c r="I376" s="219">
        <f t="shared" si="43"/>
        <v>0.23333333333333334</v>
      </c>
      <c r="J376" s="217" t="s">
        <v>1441</v>
      </c>
      <c r="K376" s="220" t="s">
        <v>1441</v>
      </c>
      <c r="L376" s="220"/>
      <c r="M376" s="232">
        <f>SUM(H376:H378)</f>
        <v>2908.8888888888887</v>
      </c>
      <c r="N376" s="222">
        <f t="shared" si="37"/>
        <v>58.177777777777777</v>
      </c>
      <c r="O376" s="223" t="s">
        <v>306</v>
      </c>
      <c r="P376" s="224" t="s">
        <v>12</v>
      </c>
      <c r="Q376" s="224"/>
      <c r="R376" s="224" t="s">
        <v>1064</v>
      </c>
      <c r="S376" s="224"/>
      <c r="T376" s="225"/>
      <c r="U376" s="226">
        <f t="shared" si="44"/>
        <v>0.46666666666666667</v>
      </c>
      <c r="V376" s="227">
        <f>SUM(U376:U378)</f>
        <v>1.9392592592592592</v>
      </c>
      <c r="W376" s="228" t="str">
        <f t="shared" si="45"/>
        <v>2</v>
      </c>
      <c r="X376" s="509"/>
      <c r="Y376" s="229">
        <f t="shared" si="46"/>
        <v>1</v>
      </c>
    </row>
    <row r="377" spans="2:25" ht="18.75" customHeight="1">
      <c r="B377" s="515"/>
      <c r="C377" s="531"/>
      <c r="D377" s="372" t="s">
        <v>1065</v>
      </c>
      <c r="E377" s="216" t="s">
        <v>1442</v>
      </c>
      <c r="F377" s="217">
        <v>1530</v>
      </c>
      <c r="G377" s="218">
        <f t="shared" si="41"/>
        <v>306</v>
      </c>
      <c r="H377" s="219">
        <f t="shared" si="42"/>
        <v>850</v>
      </c>
      <c r="I377" s="219">
        <f t="shared" si="43"/>
        <v>0.28333333333333333</v>
      </c>
      <c r="J377" s="217"/>
      <c r="K377" s="220"/>
      <c r="L377" s="220"/>
      <c r="M377" s="221"/>
      <c r="N377" s="222">
        <f t="shared" si="37"/>
        <v>0</v>
      </c>
      <c r="O377" s="223"/>
      <c r="P377" s="224"/>
      <c r="Q377" s="224"/>
      <c r="R377" s="224"/>
      <c r="S377" s="224"/>
      <c r="T377" s="225"/>
      <c r="U377" s="226">
        <f t="shared" si="44"/>
        <v>0.56666666666666665</v>
      </c>
      <c r="V377" s="227"/>
      <c r="W377" s="228" t="str">
        <f t="shared" si="45"/>
        <v>0</v>
      </c>
      <c r="X377" s="509"/>
      <c r="Y377" s="229">
        <f t="shared" si="46"/>
        <v>0</v>
      </c>
    </row>
    <row r="378" spans="2:25" ht="18.75" customHeight="1">
      <c r="B378" s="515"/>
      <c r="C378" s="531"/>
      <c r="D378" s="372" t="s">
        <v>1067</v>
      </c>
      <c r="E378" s="216" t="s">
        <v>1443</v>
      </c>
      <c r="F378" s="217">
        <v>2446</v>
      </c>
      <c r="G378" s="218">
        <f t="shared" si="41"/>
        <v>489.2</v>
      </c>
      <c r="H378" s="219">
        <f t="shared" si="42"/>
        <v>1358.8888888888889</v>
      </c>
      <c r="I378" s="219">
        <f t="shared" si="43"/>
        <v>0.45296296296296296</v>
      </c>
      <c r="J378" s="217"/>
      <c r="K378" s="220"/>
      <c r="L378" s="220"/>
      <c r="M378" s="221"/>
      <c r="N378" s="222">
        <f t="shared" si="37"/>
        <v>0</v>
      </c>
      <c r="O378" s="223"/>
      <c r="P378" s="224"/>
      <c r="Q378" s="224"/>
      <c r="R378" s="224"/>
      <c r="S378" s="224"/>
      <c r="T378" s="225"/>
      <c r="U378" s="226">
        <f t="shared" si="44"/>
        <v>0.90592592592592591</v>
      </c>
      <c r="V378" s="227"/>
      <c r="W378" s="228" t="str">
        <f t="shared" si="45"/>
        <v>0</v>
      </c>
      <c r="X378" s="509"/>
      <c r="Y378" s="229">
        <f t="shared" si="46"/>
        <v>0</v>
      </c>
    </row>
    <row r="379" spans="2:25" ht="18.75" customHeight="1">
      <c r="B379" s="515"/>
      <c r="C379" s="531"/>
      <c r="D379" s="373"/>
      <c r="E379" s="216"/>
      <c r="F379" s="217"/>
      <c r="G379" s="218">
        <f t="shared" si="41"/>
        <v>0</v>
      </c>
      <c r="H379" s="219">
        <f t="shared" si="42"/>
        <v>0</v>
      </c>
      <c r="I379" s="219">
        <f t="shared" si="43"/>
        <v>0</v>
      </c>
      <c r="J379" s="217"/>
      <c r="K379" s="220"/>
      <c r="L379" s="220"/>
      <c r="M379" s="221"/>
      <c r="N379" s="222">
        <f t="shared" si="37"/>
        <v>0</v>
      </c>
      <c r="O379" s="223"/>
      <c r="P379" s="224"/>
      <c r="Q379" s="224"/>
      <c r="R379" s="224"/>
      <c r="S379" s="224"/>
      <c r="T379" s="225"/>
      <c r="U379" s="226">
        <f t="shared" si="44"/>
        <v>0</v>
      </c>
      <c r="V379" s="227"/>
      <c r="W379" s="228" t="str">
        <f t="shared" si="45"/>
        <v>0</v>
      </c>
      <c r="X379" s="509"/>
      <c r="Y379" s="229">
        <f t="shared" si="46"/>
        <v>0</v>
      </c>
    </row>
    <row r="380" spans="2:25" ht="18.75" customHeight="1">
      <c r="B380" s="515"/>
      <c r="C380" s="531"/>
      <c r="D380" s="372" t="s">
        <v>1060</v>
      </c>
      <c r="E380" s="216" t="s">
        <v>1444</v>
      </c>
      <c r="F380" s="217">
        <v>300</v>
      </c>
      <c r="G380" s="218">
        <f t="shared" si="41"/>
        <v>60</v>
      </c>
      <c r="H380" s="219">
        <f t="shared" si="42"/>
        <v>166.66666666666666</v>
      </c>
      <c r="I380" s="219">
        <f t="shared" si="43"/>
        <v>5.5555555555555552E-2</v>
      </c>
      <c r="J380" s="217" t="s">
        <v>1445</v>
      </c>
      <c r="K380" s="220" t="s">
        <v>1445</v>
      </c>
      <c r="L380" s="220"/>
      <c r="M380" s="221">
        <f>SUM(H380:H389)</f>
        <v>3024.9999999999995</v>
      </c>
      <c r="N380" s="222">
        <f t="shared" si="37"/>
        <v>60.499999999999993</v>
      </c>
      <c r="O380" s="223" t="s">
        <v>306</v>
      </c>
      <c r="P380" s="224" t="s">
        <v>12</v>
      </c>
      <c r="Q380" s="224"/>
      <c r="R380" s="224" t="s">
        <v>1064</v>
      </c>
      <c r="S380" s="224"/>
      <c r="T380" s="225"/>
      <c r="U380" s="226">
        <f t="shared" si="44"/>
        <v>0.1111111111111111</v>
      </c>
      <c r="V380" s="227">
        <f>SUM(U380:U389)</f>
        <v>2.0166666666666666</v>
      </c>
      <c r="W380" s="228" t="str">
        <f t="shared" si="45"/>
        <v>2</v>
      </c>
      <c r="X380" s="509"/>
      <c r="Y380" s="229">
        <f t="shared" si="46"/>
        <v>1</v>
      </c>
    </row>
    <row r="381" spans="2:25" ht="18.75" customHeight="1">
      <c r="B381" s="515"/>
      <c r="C381" s="531"/>
      <c r="D381" s="372" t="s">
        <v>1065</v>
      </c>
      <c r="E381" s="216" t="s">
        <v>1446</v>
      </c>
      <c r="F381" s="217">
        <v>470</v>
      </c>
      <c r="G381" s="218">
        <f t="shared" si="41"/>
        <v>94</v>
      </c>
      <c r="H381" s="219">
        <f t="shared" si="42"/>
        <v>261.11111111111109</v>
      </c>
      <c r="I381" s="219">
        <f t="shared" si="43"/>
        <v>8.7037037037037024E-2</v>
      </c>
      <c r="J381" s="217"/>
      <c r="K381" s="220"/>
      <c r="L381" s="220"/>
      <c r="M381" s="221"/>
      <c r="N381" s="222">
        <f t="shared" si="37"/>
        <v>0</v>
      </c>
      <c r="O381" s="223"/>
      <c r="P381" s="224"/>
      <c r="Q381" s="224"/>
      <c r="R381" s="224"/>
      <c r="S381" s="224"/>
      <c r="T381" s="225"/>
      <c r="U381" s="226">
        <f t="shared" si="44"/>
        <v>0.17407407407407405</v>
      </c>
      <c r="V381" s="227"/>
      <c r="W381" s="228" t="str">
        <f t="shared" si="45"/>
        <v>0</v>
      </c>
      <c r="X381" s="509"/>
      <c r="Y381" s="229">
        <f t="shared" si="46"/>
        <v>0</v>
      </c>
    </row>
    <row r="382" spans="2:25" ht="18.75" customHeight="1">
      <c r="B382" s="515"/>
      <c r="C382" s="531"/>
      <c r="D382" s="372" t="s">
        <v>1067</v>
      </c>
      <c r="E382" s="216" t="s">
        <v>1447</v>
      </c>
      <c r="F382" s="217">
        <v>300</v>
      </c>
      <c r="G382" s="218">
        <f t="shared" si="41"/>
        <v>60</v>
      </c>
      <c r="H382" s="219">
        <f t="shared" si="42"/>
        <v>166.66666666666666</v>
      </c>
      <c r="I382" s="219">
        <f t="shared" si="43"/>
        <v>5.5555555555555552E-2</v>
      </c>
      <c r="J382" s="217"/>
      <c r="K382" s="220"/>
      <c r="L382" s="220"/>
      <c r="M382" s="221"/>
      <c r="N382" s="222">
        <f t="shared" si="37"/>
        <v>0</v>
      </c>
      <c r="O382" s="223"/>
      <c r="P382" s="224"/>
      <c r="Q382" s="224"/>
      <c r="R382" s="224"/>
      <c r="S382" s="224"/>
      <c r="T382" s="225"/>
      <c r="U382" s="226">
        <f t="shared" si="44"/>
        <v>0.1111111111111111</v>
      </c>
      <c r="V382" s="227"/>
      <c r="W382" s="228" t="str">
        <f t="shared" si="45"/>
        <v>0</v>
      </c>
      <c r="X382" s="509"/>
      <c r="Y382" s="229">
        <f t="shared" si="46"/>
        <v>0</v>
      </c>
    </row>
    <row r="383" spans="2:25" ht="18.75" customHeight="1">
      <c r="B383" s="515"/>
      <c r="C383" s="531"/>
      <c r="D383" s="372" t="s">
        <v>1069</v>
      </c>
      <c r="E383" s="216" t="s">
        <v>1448</v>
      </c>
      <c r="F383" s="217">
        <v>403</v>
      </c>
      <c r="G383" s="218">
        <f t="shared" si="41"/>
        <v>80.599999999999994</v>
      </c>
      <c r="H383" s="219">
        <f t="shared" si="42"/>
        <v>223.88888888888889</v>
      </c>
      <c r="I383" s="219">
        <f t="shared" si="43"/>
        <v>7.4629629629629629E-2</v>
      </c>
      <c r="J383" s="217"/>
      <c r="K383" s="220"/>
      <c r="L383" s="220"/>
      <c r="M383" s="221"/>
      <c r="N383" s="222">
        <f t="shared" si="37"/>
        <v>0</v>
      </c>
      <c r="O383" s="223"/>
      <c r="P383" s="224"/>
      <c r="Q383" s="224"/>
      <c r="R383" s="224"/>
      <c r="S383" s="224"/>
      <c r="T383" s="225"/>
      <c r="U383" s="226">
        <f t="shared" si="44"/>
        <v>0.14925925925925926</v>
      </c>
      <c r="V383" s="227"/>
      <c r="W383" s="228" t="str">
        <f t="shared" si="45"/>
        <v>0</v>
      </c>
      <c r="X383" s="509"/>
      <c r="Y383" s="229">
        <f t="shared" si="46"/>
        <v>0</v>
      </c>
    </row>
    <row r="384" spans="2:25" ht="18.75" customHeight="1">
      <c r="B384" s="515"/>
      <c r="C384" s="531"/>
      <c r="D384" s="372" t="s">
        <v>1071</v>
      </c>
      <c r="E384" s="216" t="s">
        <v>1449</v>
      </c>
      <c r="F384" s="217">
        <v>410</v>
      </c>
      <c r="G384" s="218">
        <f t="shared" si="41"/>
        <v>82</v>
      </c>
      <c r="H384" s="219">
        <f t="shared" si="42"/>
        <v>227.77777777777777</v>
      </c>
      <c r="I384" s="219">
        <f t="shared" si="43"/>
        <v>7.5925925925925924E-2</v>
      </c>
      <c r="J384" s="217"/>
      <c r="K384" s="220"/>
      <c r="L384" s="220"/>
      <c r="M384" s="221"/>
      <c r="N384" s="222">
        <f t="shared" si="37"/>
        <v>0</v>
      </c>
      <c r="O384" s="223"/>
      <c r="P384" s="224"/>
      <c r="Q384" s="224"/>
      <c r="R384" s="224"/>
      <c r="S384" s="224"/>
      <c r="T384" s="225"/>
      <c r="U384" s="226">
        <f t="shared" si="44"/>
        <v>0.15185185185185185</v>
      </c>
      <c r="V384" s="227"/>
      <c r="W384" s="228" t="str">
        <f t="shared" si="45"/>
        <v>0</v>
      </c>
      <c r="X384" s="509"/>
      <c r="Y384" s="229">
        <f t="shared" si="46"/>
        <v>0</v>
      </c>
    </row>
    <row r="385" spans="2:25" ht="18.75" customHeight="1">
      <c r="B385" s="515"/>
      <c r="C385" s="531"/>
      <c r="D385" s="372" t="s">
        <v>1073</v>
      </c>
      <c r="E385" s="216" t="s">
        <v>1450</v>
      </c>
      <c r="F385" s="217">
        <v>352</v>
      </c>
      <c r="G385" s="218">
        <f t="shared" si="41"/>
        <v>70.400000000000006</v>
      </c>
      <c r="H385" s="219">
        <f t="shared" si="42"/>
        <v>195.55555555555554</v>
      </c>
      <c r="I385" s="219">
        <f t="shared" si="43"/>
        <v>6.5185185185185179E-2</v>
      </c>
      <c r="J385" s="217"/>
      <c r="K385" s="220"/>
      <c r="L385" s="220"/>
      <c r="M385" s="221"/>
      <c r="N385" s="222">
        <f t="shared" si="37"/>
        <v>0</v>
      </c>
      <c r="O385" s="223"/>
      <c r="P385" s="224"/>
      <c r="Q385" s="224"/>
      <c r="R385" s="224"/>
      <c r="S385" s="224"/>
      <c r="T385" s="225"/>
      <c r="U385" s="226">
        <f t="shared" si="44"/>
        <v>0.13037037037037036</v>
      </c>
      <c r="V385" s="227"/>
      <c r="W385" s="228" t="str">
        <f t="shared" si="45"/>
        <v>0</v>
      </c>
      <c r="X385" s="509"/>
      <c r="Y385" s="229">
        <f t="shared" si="46"/>
        <v>0</v>
      </c>
    </row>
    <row r="386" spans="2:25" ht="18.75" customHeight="1">
      <c r="B386" s="515"/>
      <c r="C386" s="531"/>
      <c r="D386" s="372" t="s">
        <v>1075</v>
      </c>
      <c r="E386" s="216" t="s">
        <v>1451</v>
      </c>
      <c r="F386" s="217">
        <v>1400</v>
      </c>
      <c r="G386" s="218">
        <f t="shared" si="41"/>
        <v>280</v>
      </c>
      <c r="H386" s="219">
        <f t="shared" si="42"/>
        <v>777.77777777777771</v>
      </c>
      <c r="I386" s="219">
        <f t="shared" si="43"/>
        <v>0.25925925925925924</v>
      </c>
      <c r="J386" s="217"/>
      <c r="K386" s="220"/>
      <c r="L386" s="220"/>
      <c r="M386" s="221"/>
      <c r="N386" s="222">
        <f t="shared" si="37"/>
        <v>0</v>
      </c>
      <c r="O386" s="223"/>
      <c r="P386" s="224"/>
      <c r="Q386" s="224"/>
      <c r="R386" s="224"/>
      <c r="S386" s="224"/>
      <c r="T386" s="225"/>
      <c r="U386" s="226">
        <f t="shared" si="44"/>
        <v>0.51851851851851849</v>
      </c>
      <c r="V386" s="227"/>
      <c r="W386" s="228" t="str">
        <f t="shared" si="45"/>
        <v>0</v>
      </c>
      <c r="X386" s="509"/>
      <c r="Y386" s="229">
        <f t="shared" si="46"/>
        <v>0</v>
      </c>
    </row>
    <row r="387" spans="2:25" ht="18.75" customHeight="1">
      <c r="B387" s="515"/>
      <c r="C387" s="531"/>
      <c r="D387" s="372" t="s">
        <v>1077</v>
      </c>
      <c r="E387" s="216" t="s">
        <v>1452</v>
      </c>
      <c r="F387" s="217">
        <v>400</v>
      </c>
      <c r="G387" s="218">
        <f t="shared" si="41"/>
        <v>80</v>
      </c>
      <c r="H387" s="219">
        <f t="shared" si="42"/>
        <v>222.22222222222223</v>
      </c>
      <c r="I387" s="219">
        <f t="shared" si="43"/>
        <v>7.407407407407407E-2</v>
      </c>
      <c r="J387" s="217"/>
      <c r="K387" s="220"/>
      <c r="L387" s="220"/>
      <c r="M387" s="221"/>
      <c r="N387" s="222">
        <f t="shared" si="37"/>
        <v>0</v>
      </c>
      <c r="O387" s="223"/>
      <c r="P387" s="224"/>
      <c r="Q387" s="224"/>
      <c r="R387" s="224"/>
      <c r="S387" s="224"/>
      <c r="T387" s="225"/>
      <c r="U387" s="226">
        <f t="shared" si="44"/>
        <v>0.14814814814814814</v>
      </c>
      <c r="V387" s="227"/>
      <c r="W387" s="228" t="str">
        <f t="shared" si="45"/>
        <v>0</v>
      </c>
      <c r="X387" s="509"/>
      <c r="Y387" s="229">
        <f t="shared" si="46"/>
        <v>0</v>
      </c>
    </row>
    <row r="388" spans="2:25" ht="18.75" customHeight="1">
      <c r="B388" s="515"/>
      <c r="C388" s="531"/>
      <c r="D388" s="372" t="s">
        <v>1079</v>
      </c>
      <c r="E388" s="216" t="s">
        <v>1453</v>
      </c>
      <c r="F388" s="217">
        <v>1110</v>
      </c>
      <c r="G388" s="218">
        <f t="shared" si="41"/>
        <v>222</v>
      </c>
      <c r="H388" s="219">
        <f t="shared" si="42"/>
        <v>616.66666666666663</v>
      </c>
      <c r="I388" s="219">
        <f t="shared" si="43"/>
        <v>0.20555555555555555</v>
      </c>
      <c r="J388" s="217"/>
      <c r="K388" s="220"/>
      <c r="L388" s="220"/>
      <c r="M388" s="221"/>
      <c r="N388" s="222">
        <f t="shared" si="37"/>
        <v>0</v>
      </c>
      <c r="O388" s="223"/>
      <c r="P388" s="224"/>
      <c r="Q388" s="224"/>
      <c r="R388" s="224"/>
      <c r="S388" s="224"/>
      <c r="T388" s="225"/>
      <c r="U388" s="226">
        <f t="shared" si="44"/>
        <v>0.41111111111111109</v>
      </c>
      <c r="V388" s="227"/>
      <c r="W388" s="228" t="str">
        <f t="shared" si="45"/>
        <v>0</v>
      </c>
      <c r="X388" s="509"/>
      <c r="Y388" s="229">
        <f t="shared" si="46"/>
        <v>0</v>
      </c>
    </row>
    <row r="389" spans="2:25" ht="18.75" customHeight="1">
      <c r="B389" s="515"/>
      <c r="C389" s="531"/>
      <c r="D389" s="372" t="s">
        <v>1081</v>
      </c>
      <c r="E389" s="216" t="s">
        <v>1454</v>
      </c>
      <c r="F389" s="217">
        <v>300</v>
      </c>
      <c r="G389" s="218">
        <f t="shared" si="41"/>
        <v>60</v>
      </c>
      <c r="H389" s="219">
        <f t="shared" si="42"/>
        <v>166.66666666666666</v>
      </c>
      <c r="I389" s="219">
        <f t="shared" si="43"/>
        <v>5.5555555555555552E-2</v>
      </c>
      <c r="J389" s="217"/>
      <c r="K389" s="220"/>
      <c r="L389" s="220"/>
      <c r="M389" s="221"/>
      <c r="N389" s="222">
        <f t="shared" si="37"/>
        <v>0</v>
      </c>
      <c r="O389" s="223"/>
      <c r="P389" s="224"/>
      <c r="Q389" s="224"/>
      <c r="R389" s="224"/>
      <c r="S389" s="224"/>
      <c r="T389" s="225"/>
      <c r="U389" s="226">
        <f t="shared" si="44"/>
        <v>0.1111111111111111</v>
      </c>
      <c r="V389" s="227"/>
      <c r="W389" s="228" t="str">
        <f t="shared" si="45"/>
        <v>0</v>
      </c>
      <c r="X389" s="509"/>
      <c r="Y389" s="229">
        <f t="shared" si="46"/>
        <v>0</v>
      </c>
    </row>
    <row r="390" spans="2:25" ht="18.75" customHeight="1">
      <c r="B390" s="515"/>
      <c r="C390" s="531"/>
      <c r="D390" s="373"/>
      <c r="E390" s="216"/>
      <c r="F390" s="217"/>
      <c r="G390" s="218">
        <f t="shared" si="41"/>
        <v>0</v>
      </c>
      <c r="H390" s="219">
        <f t="shared" si="42"/>
        <v>0</v>
      </c>
      <c r="I390" s="219">
        <f t="shared" si="43"/>
        <v>0</v>
      </c>
      <c r="J390" s="217"/>
      <c r="K390" s="220"/>
      <c r="L390" s="220"/>
      <c r="M390" s="221"/>
      <c r="N390" s="222">
        <f t="shared" si="37"/>
        <v>0</v>
      </c>
      <c r="O390" s="223"/>
      <c r="P390" s="224"/>
      <c r="Q390" s="224"/>
      <c r="R390" s="224"/>
      <c r="S390" s="224"/>
      <c r="T390" s="225"/>
      <c r="U390" s="226">
        <f t="shared" si="44"/>
        <v>0</v>
      </c>
      <c r="V390" s="227"/>
      <c r="W390" s="228" t="str">
        <f t="shared" si="45"/>
        <v>0</v>
      </c>
      <c r="X390" s="509"/>
      <c r="Y390" s="229">
        <f t="shared" si="46"/>
        <v>0</v>
      </c>
    </row>
    <row r="391" spans="2:25" ht="18.75" customHeight="1">
      <c r="B391" s="515"/>
      <c r="C391" s="531"/>
      <c r="D391" s="372" t="s">
        <v>1060</v>
      </c>
      <c r="E391" s="216" t="s">
        <v>1455</v>
      </c>
      <c r="F391" s="217">
        <v>2450</v>
      </c>
      <c r="G391" s="218">
        <f t="shared" si="41"/>
        <v>490</v>
      </c>
      <c r="H391" s="219">
        <f t="shared" si="42"/>
        <v>1361.1111111111111</v>
      </c>
      <c r="I391" s="219">
        <f t="shared" si="43"/>
        <v>0.45370370370370372</v>
      </c>
      <c r="J391" s="217"/>
      <c r="K391" s="361" t="s">
        <v>11449</v>
      </c>
      <c r="L391" s="354"/>
      <c r="M391" s="359">
        <f>SUM(H391:H392)</f>
        <v>2861.6666666666665</v>
      </c>
      <c r="N391" s="222">
        <f t="shared" si="37"/>
        <v>57.233333333333327</v>
      </c>
      <c r="O391" s="223" t="s">
        <v>418</v>
      </c>
      <c r="P391" s="224" t="s">
        <v>12</v>
      </c>
      <c r="Q391" s="224"/>
      <c r="R391" s="224" t="s">
        <v>1459</v>
      </c>
      <c r="S391" s="224"/>
      <c r="T391" s="225"/>
      <c r="U391" s="226">
        <f t="shared" si="44"/>
        <v>0.90740740740740744</v>
      </c>
      <c r="V391" s="227">
        <f>SUM(U391:U392)</f>
        <v>1.9077777777777778</v>
      </c>
      <c r="W391" s="228" t="str">
        <f t="shared" si="45"/>
        <v>2</v>
      </c>
      <c r="X391" s="509"/>
      <c r="Y391" s="229">
        <f t="shared" si="46"/>
        <v>1</v>
      </c>
    </row>
    <row r="392" spans="2:25" ht="18.75" customHeight="1">
      <c r="B392" s="515"/>
      <c r="C392" s="531"/>
      <c r="D392" s="372" t="s">
        <v>1065</v>
      </c>
      <c r="E392" s="216" t="s">
        <v>1456</v>
      </c>
      <c r="F392" s="217">
        <v>2701</v>
      </c>
      <c r="G392" s="218">
        <f t="shared" si="41"/>
        <v>540.20000000000005</v>
      </c>
      <c r="H392" s="219">
        <f t="shared" si="42"/>
        <v>1500.5555555555554</v>
      </c>
      <c r="I392" s="219">
        <f t="shared" si="43"/>
        <v>0.50018518518518518</v>
      </c>
      <c r="J392" s="217"/>
      <c r="K392" s="354"/>
      <c r="L392" s="220"/>
      <c r="M392" s="221"/>
      <c r="N392" s="222">
        <f t="shared" si="37"/>
        <v>0</v>
      </c>
      <c r="O392" s="223"/>
      <c r="P392" s="224"/>
      <c r="Q392" s="224"/>
      <c r="R392" s="224"/>
      <c r="S392" s="224"/>
      <c r="T392" s="225"/>
      <c r="U392" s="226">
        <f t="shared" si="44"/>
        <v>1.0003703703703704</v>
      </c>
      <c r="V392" s="227"/>
      <c r="W392" s="228" t="str">
        <f t="shared" si="45"/>
        <v>0</v>
      </c>
      <c r="X392" s="509"/>
      <c r="Y392" s="229">
        <f t="shared" si="46"/>
        <v>0</v>
      </c>
    </row>
    <row r="393" spans="2:25" ht="18.75" customHeight="1">
      <c r="B393" s="515"/>
      <c r="C393" s="531"/>
      <c r="D393" s="373"/>
      <c r="E393" s="216"/>
      <c r="F393" s="217"/>
      <c r="G393" s="218">
        <f t="shared" ref="G393" si="47">F393/$G$15</f>
        <v>0</v>
      </c>
      <c r="H393" s="219">
        <f t="shared" ref="H393" si="48">F393/$H$15</f>
        <v>0</v>
      </c>
      <c r="I393" s="219">
        <f t="shared" ref="I393" si="49">H393/$I$15</f>
        <v>0</v>
      </c>
      <c r="J393" s="217"/>
      <c r="K393" s="220"/>
      <c r="L393" s="220"/>
      <c r="M393" s="221"/>
      <c r="N393" s="222">
        <f t="shared" ref="N393" si="50">M393/$N$15</f>
        <v>0</v>
      </c>
      <c r="O393" s="223"/>
      <c r="P393" s="224"/>
      <c r="Q393" s="224"/>
      <c r="R393" s="224"/>
      <c r="S393" s="224"/>
      <c r="T393" s="225"/>
      <c r="U393" s="226">
        <f t="shared" ref="U393" si="51">H393/$U$15</f>
        <v>0</v>
      </c>
      <c r="V393" s="227"/>
      <c r="W393" s="228" t="str">
        <f t="shared" ref="W393" si="52">IF(V393&lt;1,"0",IF(V393&lt;5,"2",IF(V393&gt;=5,"6")))</f>
        <v>0</v>
      </c>
      <c r="X393" s="509"/>
      <c r="Y393" s="229">
        <f t="shared" ref="Y393" si="53">W393/2</f>
        <v>0</v>
      </c>
    </row>
    <row r="394" spans="2:25" ht="18.75" customHeight="1">
      <c r="B394" s="515"/>
      <c r="C394" s="531"/>
      <c r="D394" s="372" t="s">
        <v>1060</v>
      </c>
      <c r="E394" s="216" t="s">
        <v>1457</v>
      </c>
      <c r="F394" s="217">
        <v>2500</v>
      </c>
      <c r="G394" s="218">
        <f t="shared" si="41"/>
        <v>500</v>
      </c>
      <c r="H394" s="219">
        <f t="shared" si="42"/>
        <v>1388.8888888888889</v>
      </c>
      <c r="I394" s="219">
        <f t="shared" si="43"/>
        <v>0.46296296296296297</v>
      </c>
      <c r="J394" s="217" t="s">
        <v>1458</v>
      </c>
      <c r="K394" s="350" t="s">
        <v>11450</v>
      </c>
      <c r="L394" s="220"/>
      <c r="M394" s="221">
        <f>SUM(H394:H402)</f>
        <v>2888.8888888888882</v>
      </c>
      <c r="N394" s="222">
        <f t="shared" si="37"/>
        <v>57.777777777777764</v>
      </c>
      <c r="O394" s="223" t="s">
        <v>418</v>
      </c>
      <c r="P394" s="224" t="s">
        <v>12</v>
      </c>
      <c r="Q394" s="224"/>
      <c r="R394" s="224" t="s">
        <v>1459</v>
      </c>
      <c r="S394" s="224"/>
      <c r="T394" s="225"/>
      <c r="U394" s="226">
        <f t="shared" si="44"/>
        <v>0.92592592592592593</v>
      </c>
      <c r="V394" s="227">
        <f>SUM(U394:U402)</f>
        <v>1.9259259259259258</v>
      </c>
      <c r="W394" s="228" t="str">
        <f t="shared" si="45"/>
        <v>2</v>
      </c>
      <c r="X394" s="509"/>
      <c r="Y394" s="229">
        <f t="shared" si="46"/>
        <v>1</v>
      </c>
    </row>
    <row r="395" spans="2:25" ht="18.75" customHeight="1">
      <c r="B395" s="515"/>
      <c r="C395" s="531"/>
      <c r="D395" s="372" t="s">
        <v>1065</v>
      </c>
      <c r="E395" s="216" t="s">
        <v>1460</v>
      </c>
      <c r="F395" s="217">
        <v>300</v>
      </c>
      <c r="G395" s="218">
        <f t="shared" si="41"/>
        <v>60</v>
      </c>
      <c r="H395" s="219">
        <f t="shared" si="42"/>
        <v>166.66666666666666</v>
      </c>
      <c r="I395" s="219">
        <f t="shared" si="43"/>
        <v>5.5555555555555552E-2</v>
      </c>
      <c r="J395" s="217"/>
      <c r="K395" s="354"/>
      <c r="L395" s="220"/>
      <c r="M395" s="221"/>
      <c r="N395" s="222">
        <f t="shared" si="37"/>
        <v>0</v>
      </c>
      <c r="O395" s="223"/>
      <c r="P395" s="224"/>
      <c r="Q395" s="224"/>
      <c r="R395" s="224"/>
      <c r="S395" s="224"/>
      <c r="T395" s="225"/>
      <c r="U395" s="226">
        <f t="shared" si="44"/>
        <v>0.1111111111111111</v>
      </c>
      <c r="V395" s="227"/>
      <c r="W395" s="228" t="str">
        <f t="shared" si="45"/>
        <v>0</v>
      </c>
      <c r="X395" s="509"/>
      <c r="Y395" s="229">
        <f t="shared" si="46"/>
        <v>0</v>
      </c>
    </row>
    <row r="396" spans="2:25" ht="18.75" customHeight="1">
      <c r="B396" s="515"/>
      <c r="C396" s="531"/>
      <c r="D396" s="372" t="s">
        <v>1067</v>
      </c>
      <c r="E396" s="216" t="s">
        <v>1461</v>
      </c>
      <c r="F396" s="217">
        <v>400</v>
      </c>
      <c r="G396" s="218">
        <f t="shared" si="41"/>
        <v>80</v>
      </c>
      <c r="H396" s="219">
        <f t="shared" si="42"/>
        <v>222.22222222222223</v>
      </c>
      <c r="I396" s="219">
        <f t="shared" si="43"/>
        <v>7.407407407407407E-2</v>
      </c>
      <c r="J396" s="217"/>
      <c r="K396" s="354"/>
      <c r="L396" s="220"/>
      <c r="M396" s="221"/>
      <c r="N396" s="222">
        <f t="shared" si="37"/>
        <v>0</v>
      </c>
      <c r="O396" s="223"/>
      <c r="P396" s="224"/>
      <c r="Q396" s="224"/>
      <c r="R396" s="224"/>
      <c r="S396" s="224"/>
      <c r="T396" s="225"/>
      <c r="U396" s="226">
        <f t="shared" si="44"/>
        <v>0.14814814814814814</v>
      </c>
      <c r="V396" s="227"/>
      <c r="W396" s="228" t="str">
        <f t="shared" si="45"/>
        <v>0</v>
      </c>
      <c r="X396" s="509"/>
      <c r="Y396" s="229">
        <f t="shared" si="46"/>
        <v>0</v>
      </c>
    </row>
    <row r="397" spans="2:25" ht="18.75" customHeight="1">
      <c r="B397" s="515"/>
      <c r="C397" s="531"/>
      <c r="D397" s="372" t="s">
        <v>1069</v>
      </c>
      <c r="E397" s="216" t="s">
        <v>1462</v>
      </c>
      <c r="F397" s="217">
        <v>300</v>
      </c>
      <c r="G397" s="218">
        <f t="shared" si="41"/>
        <v>60</v>
      </c>
      <c r="H397" s="219">
        <f t="shared" si="42"/>
        <v>166.66666666666666</v>
      </c>
      <c r="I397" s="219">
        <f t="shared" si="43"/>
        <v>5.5555555555555552E-2</v>
      </c>
      <c r="J397" s="217"/>
      <c r="K397" s="354"/>
      <c r="L397" s="220"/>
      <c r="M397" s="221"/>
      <c r="N397" s="222">
        <f t="shared" si="37"/>
        <v>0</v>
      </c>
      <c r="O397" s="223"/>
      <c r="P397" s="224"/>
      <c r="Q397" s="224"/>
      <c r="R397" s="224"/>
      <c r="S397" s="224"/>
      <c r="T397" s="225"/>
      <c r="U397" s="226">
        <f t="shared" si="44"/>
        <v>0.1111111111111111</v>
      </c>
      <c r="V397" s="227"/>
      <c r="W397" s="228" t="str">
        <f t="shared" si="45"/>
        <v>0</v>
      </c>
      <c r="X397" s="509"/>
      <c r="Y397" s="229">
        <f t="shared" si="46"/>
        <v>0</v>
      </c>
    </row>
    <row r="398" spans="2:25" ht="18.75" customHeight="1">
      <c r="B398" s="515"/>
      <c r="C398" s="531"/>
      <c r="D398" s="372" t="s">
        <v>1071</v>
      </c>
      <c r="E398" s="216" t="s">
        <v>1463</v>
      </c>
      <c r="F398" s="217">
        <v>500</v>
      </c>
      <c r="G398" s="218">
        <f t="shared" si="41"/>
        <v>100</v>
      </c>
      <c r="H398" s="219">
        <f t="shared" si="42"/>
        <v>277.77777777777777</v>
      </c>
      <c r="I398" s="219">
        <f t="shared" si="43"/>
        <v>9.2592592592592587E-2</v>
      </c>
      <c r="J398" s="217"/>
      <c r="K398" s="354"/>
      <c r="L398" s="220"/>
      <c r="M398" s="221"/>
      <c r="N398" s="222">
        <f t="shared" si="37"/>
        <v>0</v>
      </c>
      <c r="O398" s="223"/>
      <c r="P398" s="224"/>
      <c r="Q398" s="224"/>
      <c r="R398" s="224"/>
      <c r="S398" s="224"/>
      <c r="T398" s="225"/>
      <c r="U398" s="226">
        <f t="shared" si="44"/>
        <v>0.18518518518518517</v>
      </c>
      <c r="V398" s="227"/>
      <c r="W398" s="228" t="str">
        <f t="shared" si="45"/>
        <v>0</v>
      </c>
      <c r="X398" s="509"/>
      <c r="Y398" s="229">
        <f t="shared" si="46"/>
        <v>0</v>
      </c>
    </row>
    <row r="399" spans="2:25" ht="18.75" customHeight="1">
      <c r="B399" s="515"/>
      <c r="C399" s="531"/>
      <c r="D399" s="372" t="s">
        <v>1073</v>
      </c>
      <c r="E399" s="216" t="s">
        <v>1464</v>
      </c>
      <c r="F399" s="217">
        <v>250</v>
      </c>
      <c r="G399" s="218">
        <f t="shared" si="41"/>
        <v>50</v>
      </c>
      <c r="H399" s="219">
        <f t="shared" si="42"/>
        <v>138.88888888888889</v>
      </c>
      <c r="I399" s="219">
        <f t="shared" si="43"/>
        <v>4.6296296296296294E-2</v>
      </c>
      <c r="J399" s="217"/>
      <c r="K399" s="354"/>
      <c r="L399" s="220"/>
      <c r="M399" s="221"/>
      <c r="N399" s="222">
        <f t="shared" si="37"/>
        <v>0</v>
      </c>
      <c r="O399" s="223"/>
      <c r="P399" s="224"/>
      <c r="Q399" s="224"/>
      <c r="R399" s="224"/>
      <c r="S399" s="224"/>
      <c r="T399" s="225"/>
      <c r="U399" s="226">
        <f t="shared" si="44"/>
        <v>9.2592592592592587E-2</v>
      </c>
      <c r="V399" s="227"/>
      <c r="W399" s="228" t="str">
        <f t="shared" si="45"/>
        <v>0</v>
      </c>
      <c r="X399" s="509"/>
      <c r="Y399" s="229">
        <f t="shared" si="46"/>
        <v>0</v>
      </c>
    </row>
    <row r="400" spans="2:25" ht="18.75" customHeight="1">
      <c r="B400" s="515"/>
      <c r="C400" s="531"/>
      <c r="D400" s="372" t="s">
        <v>1075</v>
      </c>
      <c r="E400" s="216" t="s">
        <v>1465</v>
      </c>
      <c r="F400" s="217">
        <v>400</v>
      </c>
      <c r="G400" s="218">
        <f t="shared" si="41"/>
        <v>80</v>
      </c>
      <c r="H400" s="219">
        <f t="shared" si="42"/>
        <v>222.22222222222223</v>
      </c>
      <c r="I400" s="219">
        <f t="shared" si="43"/>
        <v>7.407407407407407E-2</v>
      </c>
      <c r="J400" s="217"/>
      <c r="K400" s="354"/>
      <c r="L400" s="220"/>
      <c r="M400" s="221"/>
      <c r="N400" s="222">
        <f t="shared" si="37"/>
        <v>0</v>
      </c>
      <c r="O400" s="223"/>
      <c r="P400" s="224"/>
      <c r="Q400" s="224"/>
      <c r="R400" s="224"/>
      <c r="S400" s="224"/>
      <c r="T400" s="225"/>
      <c r="U400" s="226">
        <f t="shared" si="44"/>
        <v>0.14814814814814814</v>
      </c>
      <c r="V400" s="227"/>
      <c r="W400" s="228" t="str">
        <f t="shared" si="45"/>
        <v>0</v>
      </c>
      <c r="X400" s="509"/>
      <c r="Y400" s="229">
        <f t="shared" si="46"/>
        <v>0</v>
      </c>
    </row>
    <row r="401" spans="2:25" ht="18.75" customHeight="1">
      <c r="B401" s="515"/>
      <c r="C401" s="531"/>
      <c r="D401" s="372" t="s">
        <v>1077</v>
      </c>
      <c r="E401" s="216" t="s">
        <v>1466</v>
      </c>
      <c r="F401" s="217">
        <v>250</v>
      </c>
      <c r="G401" s="218">
        <f t="shared" si="41"/>
        <v>50</v>
      </c>
      <c r="H401" s="219">
        <f t="shared" si="42"/>
        <v>138.88888888888889</v>
      </c>
      <c r="I401" s="219">
        <f t="shared" si="43"/>
        <v>4.6296296296296294E-2</v>
      </c>
      <c r="J401" s="217"/>
      <c r="K401" s="354"/>
      <c r="L401" s="220"/>
      <c r="M401" s="221"/>
      <c r="N401" s="222">
        <f t="shared" si="37"/>
        <v>0</v>
      </c>
      <c r="O401" s="223"/>
      <c r="P401" s="224"/>
      <c r="Q401" s="224"/>
      <c r="R401" s="224"/>
      <c r="S401" s="224"/>
      <c r="T401" s="225"/>
      <c r="U401" s="226">
        <f t="shared" si="44"/>
        <v>9.2592592592592587E-2</v>
      </c>
      <c r="V401" s="227"/>
      <c r="W401" s="228" t="str">
        <f t="shared" si="45"/>
        <v>0</v>
      </c>
      <c r="X401" s="509"/>
      <c r="Y401" s="229">
        <f t="shared" si="46"/>
        <v>0</v>
      </c>
    </row>
    <row r="402" spans="2:25" ht="18.75" customHeight="1">
      <c r="B402" s="515"/>
      <c r="C402" s="531"/>
      <c r="D402" s="372" t="s">
        <v>1079</v>
      </c>
      <c r="E402" s="216" t="s">
        <v>1467</v>
      </c>
      <c r="F402" s="217">
        <v>300</v>
      </c>
      <c r="G402" s="218">
        <f t="shared" si="41"/>
        <v>60</v>
      </c>
      <c r="H402" s="219">
        <f t="shared" si="42"/>
        <v>166.66666666666666</v>
      </c>
      <c r="I402" s="219">
        <f t="shared" si="43"/>
        <v>5.5555555555555552E-2</v>
      </c>
      <c r="J402" s="217"/>
      <c r="K402" s="354"/>
      <c r="L402" s="220"/>
      <c r="M402" s="221"/>
      <c r="N402" s="222">
        <f t="shared" si="37"/>
        <v>0</v>
      </c>
      <c r="O402" s="223"/>
      <c r="P402" s="224"/>
      <c r="Q402" s="224"/>
      <c r="R402" s="224"/>
      <c r="S402" s="224"/>
      <c r="T402" s="225"/>
      <c r="U402" s="226">
        <f t="shared" si="44"/>
        <v>0.1111111111111111</v>
      </c>
      <c r="V402" s="227"/>
      <c r="W402" s="228" t="str">
        <f t="shared" si="45"/>
        <v>0</v>
      </c>
      <c r="X402" s="509"/>
      <c r="Y402" s="229">
        <f t="shared" si="46"/>
        <v>0</v>
      </c>
    </row>
    <row r="403" spans="2:25" ht="18.75" customHeight="1">
      <c r="B403" s="515"/>
      <c r="C403" s="531"/>
      <c r="D403" s="373"/>
      <c r="E403" s="216"/>
      <c r="F403" s="217"/>
      <c r="G403" s="218">
        <f t="shared" si="41"/>
        <v>0</v>
      </c>
      <c r="H403" s="219">
        <f t="shared" si="42"/>
        <v>0</v>
      </c>
      <c r="I403" s="219">
        <f t="shared" si="43"/>
        <v>0</v>
      </c>
      <c r="J403" s="217"/>
      <c r="K403" s="354"/>
      <c r="L403" s="220"/>
      <c r="M403" s="221"/>
      <c r="N403" s="222">
        <f t="shared" si="37"/>
        <v>0</v>
      </c>
      <c r="O403" s="223"/>
      <c r="P403" s="224"/>
      <c r="Q403" s="224"/>
      <c r="R403" s="224"/>
      <c r="S403" s="224"/>
      <c r="T403" s="225"/>
      <c r="U403" s="226">
        <f t="shared" si="44"/>
        <v>0</v>
      </c>
      <c r="V403" s="227"/>
      <c r="W403" s="228" t="str">
        <f t="shared" si="45"/>
        <v>0</v>
      </c>
      <c r="X403" s="509"/>
      <c r="Y403" s="229">
        <f t="shared" si="46"/>
        <v>0</v>
      </c>
    </row>
    <row r="404" spans="2:25" ht="18.75" customHeight="1">
      <c r="B404" s="515"/>
      <c r="C404" s="531"/>
      <c r="D404" s="372" t="s">
        <v>1060</v>
      </c>
      <c r="E404" s="216" t="s">
        <v>1468</v>
      </c>
      <c r="F404" s="217">
        <v>1401</v>
      </c>
      <c r="G404" s="218">
        <f t="shared" si="41"/>
        <v>280.2</v>
      </c>
      <c r="H404" s="219">
        <f t="shared" si="42"/>
        <v>778.33333333333326</v>
      </c>
      <c r="I404" s="219">
        <f t="shared" si="43"/>
        <v>0.25944444444444442</v>
      </c>
      <c r="J404" s="217" t="s">
        <v>1469</v>
      </c>
      <c r="K404" s="361" t="s">
        <v>1469</v>
      </c>
      <c r="L404" s="220"/>
      <c r="M404" s="221">
        <f>SUM(H404:H407)</f>
        <v>2850.5555555555557</v>
      </c>
      <c r="N404" s="222">
        <f t="shared" si="37"/>
        <v>57.011111111111113</v>
      </c>
      <c r="O404" s="223" t="s">
        <v>1470</v>
      </c>
      <c r="P404" s="224" t="s">
        <v>12</v>
      </c>
      <c r="Q404" s="224"/>
      <c r="R404" s="224" t="s">
        <v>1459</v>
      </c>
      <c r="S404" s="224"/>
      <c r="T404" s="225"/>
      <c r="U404" s="226">
        <f t="shared" si="44"/>
        <v>0.51888888888888884</v>
      </c>
      <c r="V404" s="227">
        <f>SUM(U404:U407)</f>
        <v>1.90037037037037</v>
      </c>
      <c r="W404" s="228" t="str">
        <f t="shared" si="45"/>
        <v>2</v>
      </c>
      <c r="X404" s="509"/>
      <c r="Y404" s="229">
        <f t="shared" si="46"/>
        <v>1</v>
      </c>
    </row>
    <row r="405" spans="2:25" ht="18.75" customHeight="1">
      <c r="B405" s="515"/>
      <c r="C405" s="531"/>
      <c r="D405" s="372" t="s">
        <v>1065</v>
      </c>
      <c r="E405" s="216" t="s">
        <v>1471</v>
      </c>
      <c r="F405" s="217">
        <v>360</v>
      </c>
      <c r="G405" s="218">
        <f t="shared" si="41"/>
        <v>72</v>
      </c>
      <c r="H405" s="219">
        <f t="shared" si="42"/>
        <v>200</v>
      </c>
      <c r="I405" s="219">
        <f t="shared" si="43"/>
        <v>6.6666666666666666E-2</v>
      </c>
      <c r="J405" s="217"/>
      <c r="K405" s="361"/>
      <c r="L405" s="220"/>
      <c r="M405" s="221"/>
      <c r="N405" s="222">
        <f t="shared" si="37"/>
        <v>0</v>
      </c>
      <c r="O405" s="223"/>
      <c r="P405" s="224"/>
      <c r="Q405" s="224"/>
      <c r="R405" s="224"/>
      <c r="S405" s="224"/>
      <c r="T405" s="225"/>
      <c r="U405" s="226">
        <f t="shared" si="44"/>
        <v>0.13333333333333333</v>
      </c>
      <c r="V405" s="227"/>
      <c r="W405" s="228" t="str">
        <f t="shared" si="45"/>
        <v>0</v>
      </c>
      <c r="X405" s="509"/>
      <c r="Y405" s="229">
        <f t="shared" si="46"/>
        <v>0</v>
      </c>
    </row>
    <row r="406" spans="2:25" ht="18.75" customHeight="1">
      <c r="B406" s="515"/>
      <c r="C406" s="531"/>
      <c r="D406" s="372" t="s">
        <v>1067</v>
      </c>
      <c r="E406" s="216" t="s">
        <v>1472</v>
      </c>
      <c r="F406" s="217">
        <v>1563</v>
      </c>
      <c r="G406" s="218">
        <f t="shared" si="41"/>
        <v>312.60000000000002</v>
      </c>
      <c r="H406" s="219">
        <f t="shared" si="42"/>
        <v>868.33333333333326</v>
      </c>
      <c r="I406" s="219">
        <f t="shared" si="43"/>
        <v>0.28944444444444439</v>
      </c>
      <c r="J406" s="217"/>
      <c r="K406" s="361"/>
      <c r="L406" s="220"/>
      <c r="M406" s="221"/>
      <c r="N406" s="222">
        <f t="shared" si="37"/>
        <v>0</v>
      </c>
      <c r="O406" s="223"/>
      <c r="P406" s="224"/>
      <c r="Q406" s="224"/>
      <c r="R406" s="224"/>
      <c r="S406" s="224"/>
      <c r="T406" s="225"/>
      <c r="U406" s="226">
        <f t="shared" si="44"/>
        <v>0.57888888888888879</v>
      </c>
      <c r="V406" s="227"/>
      <c r="W406" s="228" t="str">
        <f t="shared" si="45"/>
        <v>0</v>
      </c>
      <c r="X406" s="509"/>
      <c r="Y406" s="229">
        <f t="shared" si="46"/>
        <v>0</v>
      </c>
    </row>
    <row r="407" spans="2:25" ht="18.75" customHeight="1">
      <c r="B407" s="515"/>
      <c r="C407" s="531"/>
      <c r="D407" s="372" t="s">
        <v>1069</v>
      </c>
      <c r="E407" s="216" t="s">
        <v>1473</v>
      </c>
      <c r="F407" s="217">
        <v>1807</v>
      </c>
      <c r="G407" s="218">
        <f t="shared" si="41"/>
        <v>361.4</v>
      </c>
      <c r="H407" s="219">
        <f t="shared" si="42"/>
        <v>1003.8888888888889</v>
      </c>
      <c r="I407" s="219">
        <f t="shared" si="43"/>
        <v>0.33462962962962967</v>
      </c>
      <c r="J407" s="217"/>
      <c r="K407" s="361"/>
      <c r="L407" s="220"/>
      <c r="M407" s="221"/>
      <c r="N407" s="222">
        <f t="shared" si="37"/>
        <v>0</v>
      </c>
      <c r="O407" s="223"/>
      <c r="P407" s="224"/>
      <c r="Q407" s="224"/>
      <c r="R407" s="224"/>
      <c r="S407" s="224"/>
      <c r="T407" s="225"/>
      <c r="U407" s="226">
        <f t="shared" si="44"/>
        <v>0.66925925925925933</v>
      </c>
      <c r="V407" s="227"/>
      <c r="W407" s="228" t="str">
        <f t="shared" si="45"/>
        <v>0</v>
      </c>
      <c r="X407" s="509"/>
      <c r="Y407" s="229">
        <f t="shared" si="46"/>
        <v>0</v>
      </c>
    </row>
    <row r="408" spans="2:25" ht="18.75" customHeight="1">
      <c r="B408" s="515"/>
      <c r="C408" s="531"/>
      <c r="D408" s="373"/>
      <c r="E408" s="216"/>
      <c r="F408" s="217"/>
      <c r="G408" s="218">
        <f t="shared" si="41"/>
        <v>0</v>
      </c>
      <c r="H408" s="219">
        <f t="shared" si="42"/>
        <v>0</v>
      </c>
      <c r="I408" s="219">
        <f t="shared" si="43"/>
        <v>0</v>
      </c>
      <c r="J408" s="217"/>
      <c r="K408" s="361"/>
      <c r="L408" s="220"/>
      <c r="M408" s="221"/>
      <c r="N408" s="222">
        <f t="shared" si="37"/>
        <v>0</v>
      </c>
      <c r="O408" s="223"/>
      <c r="P408" s="224"/>
      <c r="Q408" s="224"/>
      <c r="R408" s="224"/>
      <c r="S408" s="224"/>
      <c r="T408" s="225"/>
      <c r="U408" s="226">
        <f t="shared" si="44"/>
        <v>0</v>
      </c>
      <c r="V408" s="227"/>
      <c r="W408" s="228" t="str">
        <f t="shared" si="45"/>
        <v>0</v>
      </c>
      <c r="X408" s="509"/>
      <c r="Y408" s="229">
        <f t="shared" si="46"/>
        <v>0</v>
      </c>
    </row>
    <row r="409" spans="2:25" ht="18.75" customHeight="1">
      <c r="B409" s="515"/>
      <c r="C409" s="531"/>
      <c r="D409" s="372" t="s">
        <v>1060</v>
      </c>
      <c r="E409" s="216" t="s">
        <v>1474</v>
      </c>
      <c r="F409" s="217">
        <v>911</v>
      </c>
      <c r="G409" s="218">
        <f t="shared" si="41"/>
        <v>182.2</v>
      </c>
      <c r="H409" s="219">
        <f t="shared" si="42"/>
        <v>506.11111111111109</v>
      </c>
      <c r="I409" s="219">
        <f t="shared" si="43"/>
        <v>0.16870370370370369</v>
      </c>
      <c r="J409" s="217" t="s">
        <v>1475</v>
      </c>
      <c r="K409" s="217" t="s">
        <v>1475</v>
      </c>
      <c r="L409" s="220"/>
      <c r="M409" s="221">
        <f>SUM(H409:H422)</f>
        <v>2871.6666666666665</v>
      </c>
      <c r="N409" s="222">
        <f t="shared" si="37"/>
        <v>57.43333333333333</v>
      </c>
      <c r="O409" s="223" t="s">
        <v>1476</v>
      </c>
      <c r="P409" s="224" t="s">
        <v>12</v>
      </c>
      <c r="Q409" s="224"/>
      <c r="R409" s="224" t="s">
        <v>1064</v>
      </c>
      <c r="S409" s="224"/>
      <c r="T409" s="225"/>
      <c r="U409" s="226">
        <f t="shared" si="44"/>
        <v>0.33740740740740738</v>
      </c>
      <c r="V409" s="227">
        <f>SUM(U409:U422)</f>
        <v>1.9144444444444439</v>
      </c>
      <c r="W409" s="228" t="str">
        <f t="shared" si="45"/>
        <v>2</v>
      </c>
      <c r="X409" s="509"/>
      <c r="Y409" s="229">
        <f t="shared" si="46"/>
        <v>1</v>
      </c>
    </row>
    <row r="410" spans="2:25" ht="18.75" customHeight="1">
      <c r="B410" s="515"/>
      <c r="C410" s="531"/>
      <c r="D410" s="372" t="s">
        <v>1065</v>
      </c>
      <c r="E410" s="216" t="s">
        <v>1477</v>
      </c>
      <c r="F410" s="217">
        <v>831</v>
      </c>
      <c r="G410" s="218">
        <f t="shared" si="41"/>
        <v>166.2</v>
      </c>
      <c r="H410" s="219">
        <f t="shared" si="42"/>
        <v>461.66666666666663</v>
      </c>
      <c r="I410" s="219">
        <f t="shared" si="43"/>
        <v>0.15388888888888888</v>
      </c>
      <c r="J410" s="217"/>
      <c r="K410" s="220"/>
      <c r="L410" s="220"/>
      <c r="M410" s="221"/>
      <c r="N410" s="222">
        <f t="shared" si="37"/>
        <v>0</v>
      </c>
      <c r="O410" s="223"/>
      <c r="P410" s="224"/>
      <c r="Q410" s="224"/>
      <c r="R410" s="224"/>
      <c r="S410" s="224"/>
      <c r="T410" s="225"/>
      <c r="U410" s="226">
        <f t="shared" si="44"/>
        <v>0.30777777777777776</v>
      </c>
      <c r="V410" s="227"/>
      <c r="W410" s="228" t="str">
        <f t="shared" si="45"/>
        <v>0</v>
      </c>
      <c r="X410" s="509"/>
      <c r="Y410" s="229">
        <f t="shared" si="46"/>
        <v>0</v>
      </c>
    </row>
    <row r="411" spans="2:25" ht="18.75" customHeight="1">
      <c r="B411" s="515"/>
      <c r="C411" s="531"/>
      <c r="D411" s="372" t="s">
        <v>1067</v>
      </c>
      <c r="E411" s="216" t="s">
        <v>1478</v>
      </c>
      <c r="F411" s="217">
        <v>332</v>
      </c>
      <c r="G411" s="218">
        <f t="shared" si="41"/>
        <v>66.400000000000006</v>
      </c>
      <c r="H411" s="219">
        <f t="shared" si="42"/>
        <v>184.44444444444443</v>
      </c>
      <c r="I411" s="219">
        <f t="shared" si="43"/>
        <v>6.1481481481481477E-2</v>
      </c>
      <c r="J411" s="217"/>
      <c r="K411" s="220"/>
      <c r="L411" s="220"/>
      <c r="M411" s="221"/>
      <c r="N411" s="222">
        <f t="shared" si="37"/>
        <v>0</v>
      </c>
      <c r="O411" s="223"/>
      <c r="P411" s="224"/>
      <c r="Q411" s="224"/>
      <c r="R411" s="224"/>
      <c r="S411" s="224"/>
      <c r="T411" s="225"/>
      <c r="U411" s="226">
        <f t="shared" si="44"/>
        <v>0.12296296296296295</v>
      </c>
      <c r="V411" s="227"/>
      <c r="W411" s="228" t="str">
        <f t="shared" si="45"/>
        <v>0</v>
      </c>
      <c r="X411" s="509"/>
      <c r="Y411" s="229">
        <f t="shared" si="46"/>
        <v>0</v>
      </c>
    </row>
    <row r="412" spans="2:25" ht="18.75" customHeight="1">
      <c r="B412" s="515"/>
      <c r="C412" s="531"/>
      <c r="D412" s="372" t="s">
        <v>1069</v>
      </c>
      <c r="E412" s="216" t="s">
        <v>1479</v>
      </c>
      <c r="F412" s="217">
        <v>123</v>
      </c>
      <c r="G412" s="218">
        <f t="shared" si="41"/>
        <v>24.6</v>
      </c>
      <c r="H412" s="219">
        <f t="shared" si="42"/>
        <v>68.333333333333329</v>
      </c>
      <c r="I412" s="219">
        <f t="shared" si="43"/>
        <v>2.2777777777777775E-2</v>
      </c>
      <c r="J412" s="217"/>
      <c r="K412" s="220"/>
      <c r="L412" s="220"/>
      <c r="M412" s="221"/>
      <c r="N412" s="222">
        <f t="shared" si="37"/>
        <v>0</v>
      </c>
      <c r="O412" s="223"/>
      <c r="P412" s="224"/>
      <c r="Q412" s="224"/>
      <c r="R412" s="224"/>
      <c r="S412" s="224"/>
      <c r="T412" s="225"/>
      <c r="U412" s="226">
        <f t="shared" si="44"/>
        <v>4.5555555555555551E-2</v>
      </c>
      <c r="V412" s="227"/>
      <c r="W412" s="228" t="str">
        <f t="shared" si="45"/>
        <v>0</v>
      </c>
      <c r="X412" s="509"/>
      <c r="Y412" s="229">
        <f t="shared" si="46"/>
        <v>0</v>
      </c>
    </row>
    <row r="413" spans="2:25" ht="18.75" customHeight="1">
      <c r="B413" s="515"/>
      <c r="C413" s="531"/>
      <c r="D413" s="372" t="s">
        <v>1071</v>
      </c>
      <c r="E413" s="216" t="s">
        <v>1480</v>
      </c>
      <c r="F413" s="217">
        <v>201</v>
      </c>
      <c r="G413" s="218">
        <f t="shared" si="41"/>
        <v>40.200000000000003</v>
      </c>
      <c r="H413" s="219">
        <f t="shared" si="42"/>
        <v>111.66666666666666</v>
      </c>
      <c r="I413" s="219">
        <f t="shared" si="43"/>
        <v>3.7222222222222219E-2</v>
      </c>
      <c r="J413" s="217"/>
      <c r="K413" s="220"/>
      <c r="L413" s="220"/>
      <c r="M413" s="221"/>
      <c r="N413" s="222">
        <f t="shared" si="37"/>
        <v>0</v>
      </c>
      <c r="O413" s="223"/>
      <c r="P413" s="224"/>
      <c r="Q413" s="224"/>
      <c r="R413" s="224"/>
      <c r="S413" s="224"/>
      <c r="T413" s="225"/>
      <c r="U413" s="226">
        <f t="shared" si="44"/>
        <v>7.4444444444444438E-2</v>
      </c>
      <c r="V413" s="227"/>
      <c r="W413" s="228" t="str">
        <f t="shared" si="45"/>
        <v>0</v>
      </c>
      <c r="X413" s="509"/>
      <c r="Y413" s="229">
        <f t="shared" si="46"/>
        <v>0</v>
      </c>
    </row>
    <row r="414" spans="2:25" ht="18.75" customHeight="1">
      <c r="B414" s="515"/>
      <c r="C414" s="531"/>
      <c r="D414" s="372" t="s">
        <v>1073</v>
      </c>
      <c r="E414" s="216" t="s">
        <v>1481</v>
      </c>
      <c r="F414" s="217">
        <v>212</v>
      </c>
      <c r="G414" s="218">
        <f t="shared" si="41"/>
        <v>42.4</v>
      </c>
      <c r="H414" s="219">
        <f t="shared" si="42"/>
        <v>117.77777777777777</v>
      </c>
      <c r="I414" s="219">
        <f t="shared" si="43"/>
        <v>3.9259259259259258E-2</v>
      </c>
      <c r="J414" s="217"/>
      <c r="K414" s="220"/>
      <c r="L414" s="220"/>
      <c r="M414" s="221"/>
      <c r="N414" s="222">
        <f t="shared" si="37"/>
        <v>0</v>
      </c>
      <c r="O414" s="223"/>
      <c r="P414" s="224"/>
      <c r="Q414" s="224"/>
      <c r="R414" s="224"/>
      <c r="S414" s="224"/>
      <c r="T414" s="225"/>
      <c r="U414" s="226">
        <f t="shared" si="44"/>
        <v>7.8518518518518515E-2</v>
      </c>
      <c r="V414" s="227"/>
      <c r="W414" s="228" t="str">
        <f t="shared" si="45"/>
        <v>0</v>
      </c>
      <c r="X414" s="509"/>
      <c r="Y414" s="229">
        <f t="shared" si="46"/>
        <v>0</v>
      </c>
    </row>
    <row r="415" spans="2:25" ht="18.75" customHeight="1">
      <c r="B415" s="515"/>
      <c r="C415" s="531"/>
      <c r="D415" s="372" t="s">
        <v>1075</v>
      </c>
      <c r="E415" s="216" t="s">
        <v>1482</v>
      </c>
      <c r="F415" s="217">
        <v>213</v>
      </c>
      <c r="G415" s="218">
        <f t="shared" si="41"/>
        <v>42.6</v>
      </c>
      <c r="H415" s="219">
        <f t="shared" si="42"/>
        <v>118.33333333333333</v>
      </c>
      <c r="I415" s="219">
        <f t="shared" si="43"/>
        <v>3.9444444444444442E-2</v>
      </c>
      <c r="J415" s="217"/>
      <c r="K415" s="220"/>
      <c r="L415" s="220"/>
      <c r="M415" s="221"/>
      <c r="N415" s="222">
        <f t="shared" si="37"/>
        <v>0</v>
      </c>
      <c r="O415" s="223"/>
      <c r="P415" s="224"/>
      <c r="Q415" s="224"/>
      <c r="R415" s="224"/>
      <c r="S415" s="224"/>
      <c r="T415" s="225"/>
      <c r="U415" s="226">
        <f t="shared" si="44"/>
        <v>7.8888888888888883E-2</v>
      </c>
      <c r="V415" s="227"/>
      <c r="W415" s="228" t="str">
        <f t="shared" si="45"/>
        <v>0</v>
      </c>
      <c r="X415" s="509"/>
      <c r="Y415" s="229">
        <f t="shared" si="46"/>
        <v>0</v>
      </c>
    </row>
    <row r="416" spans="2:25" ht="18.75" customHeight="1">
      <c r="B416" s="515"/>
      <c r="C416" s="531"/>
      <c r="D416" s="372" t="s">
        <v>1077</v>
      </c>
      <c r="E416" s="216" t="s">
        <v>1483</v>
      </c>
      <c r="F416" s="217">
        <v>221</v>
      </c>
      <c r="G416" s="218">
        <f t="shared" si="41"/>
        <v>44.2</v>
      </c>
      <c r="H416" s="219">
        <f t="shared" si="42"/>
        <v>122.77777777777777</v>
      </c>
      <c r="I416" s="219">
        <f t="shared" si="43"/>
        <v>4.0925925925925921E-2</v>
      </c>
      <c r="J416" s="217"/>
      <c r="K416" s="220"/>
      <c r="L416" s="220"/>
      <c r="M416" s="221"/>
      <c r="N416" s="222">
        <f t="shared" si="37"/>
        <v>0</v>
      </c>
      <c r="O416" s="223"/>
      <c r="P416" s="224"/>
      <c r="Q416" s="224"/>
      <c r="R416" s="224"/>
      <c r="S416" s="224"/>
      <c r="T416" s="225"/>
      <c r="U416" s="226">
        <f t="shared" si="44"/>
        <v>8.1851851851851842E-2</v>
      </c>
      <c r="V416" s="227"/>
      <c r="W416" s="228" t="str">
        <f t="shared" si="45"/>
        <v>0</v>
      </c>
      <c r="X416" s="509"/>
      <c r="Y416" s="229">
        <f t="shared" si="46"/>
        <v>0</v>
      </c>
    </row>
    <row r="417" spans="2:25" ht="18.75" customHeight="1">
      <c r="B417" s="515"/>
      <c r="C417" s="531"/>
      <c r="D417" s="372" t="s">
        <v>1079</v>
      </c>
      <c r="E417" s="216" t="s">
        <v>1484</v>
      </c>
      <c r="F417" s="217">
        <v>138</v>
      </c>
      <c r="G417" s="218">
        <f t="shared" si="41"/>
        <v>27.6</v>
      </c>
      <c r="H417" s="219">
        <f t="shared" si="42"/>
        <v>76.666666666666671</v>
      </c>
      <c r="I417" s="219">
        <f t="shared" si="43"/>
        <v>2.5555555555555557E-2</v>
      </c>
      <c r="J417" s="217"/>
      <c r="K417" s="220"/>
      <c r="L417" s="220"/>
      <c r="M417" s="221"/>
      <c r="N417" s="222">
        <f t="shared" si="37"/>
        <v>0</v>
      </c>
      <c r="O417" s="223"/>
      <c r="P417" s="224"/>
      <c r="Q417" s="224"/>
      <c r="R417" s="224"/>
      <c r="S417" s="224"/>
      <c r="T417" s="225"/>
      <c r="U417" s="226">
        <f t="shared" si="44"/>
        <v>5.1111111111111114E-2</v>
      </c>
      <c r="V417" s="227"/>
      <c r="W417" s="228" t="str">
        <f t="shared" si="45"/>
        <v>0</v>
      </c>
      <c r="X417" s="509"/>
      <c r="Y417" s="229">
        <f t="shared" si="46"/>
        <v>0</v>
      </c>
    </row>
    <row r="418" spans="2:25" ht="18.75" customHeight="1">
      <c r="B418" s="515"/>
      <c r="C418" s="531"/>
      <c r="D418" s="372" t="s">
        <v>1081</v>
      </c>
      <c r="E418" s="216" t="s">
        <v>1485</v>
      </c>
      <c r="F418" s="217">
        <v>230</v>
      </c>
      <c r="G418" s="218">
        <f t="shared" si="41"/>
        <v>46</v>
      </c>
      <c r="H418" s="219">
        <f t="shared" si="42"/>
        <v>127.77777777777777</v>
      </c>
      <c r="I418" s="219">
        <f t="shared" si="43"/>
        <v>4.2592592592592592E-2</v>
      </c>
      <c r="J418" s="217"/>
      <c r="K418" s="220"/>
      <c r="L418" s="220"/>
      <c r="M418" s="221"/>
      <c r="N418" s="222">
        <f t="shared" si="37"/>
        <v>0</v>
      </c>
      <c r="O418" s="223"/>
      <c r="P418" s="224"/>
      <c r="Q418" s="224"/>
      <c r="R418" s="224"/>
      <c r="S418" s="224"/>
      <c r="T418" s="225"/>
      <c r="U418" s="226">
        <f t="shared" si="44"/>
        <v>8.5185185185185183E-2</v>
      </c>
      <c r="V418" s="227"/>
      <c r="W418" s="228" t="str">
        <f t="shared" si="45"/>
        <v>0</v>
      </c>
      <c r="X418" s="509"/>
      <c r="Y418" s="229">
        <f t="shared" si="46"/>
        <v>0</v>
      </c>
    </row>
    <row r="419" spans="2:25" ht="18.75" customHeight="1">
      <c r="B419" s="515"/>
      <c r="C419" s="531"/>
      <c r="D419" s="372" t="s">
        <v>126</v>
      </c>
      <c r="E419" s="216" t="s">
        <v>1486</v>
      </c>
      <c r="F419" s="217">
        <v>511</v>
      </c>
      <c r="G419" s="218">
        <f t="shared" si="41"/>
        <v>102.2</v>
      </c>
      <c r="H419" s="219">
        <f t="shared" si="42"/>
        <v>283.88888888888886</v>
      </c>
      <c r="I419" s="219">
        <f t="shared" si="43"/>
        <v>9.4629629629629619E-2</v>
      </c>
      <c r="J419" s="217"/>
      <c r="K419" s="220"/>
      <c r="L419" s="220"/>
      <c r="M419" s="221"/>
      <c r="N419" s="222">
        <f t="shared" si="37"/>
        <v>0</v>
      </c>
      <c r="O419" s="223"/>
      <c r="P419" s="224"/>
      <c r="Q419" s="224"/>
      <c r="R419" s="224"/>
      <c r="S419" s="224"/>
      <c r="T419" s="225"/>
      <c r="U419" s="226">
        <f t="shared" si="44"/>
        <v>0.18925925925925924</v>
      </c>
      <c r="V419" s="227"/>
      <c r="W419" s="228" t="str">
        <f t="shared" si="45"/>
        <v>0</v>
      </c>
      <c r="X419" s="509"/>
      <c r="Y419" s="229">
        <f t="shared" si="46"/>
        <v>0</v>
      </c>
    </row>
    <row r="420" spans="2:25" ht="18.75" customHeight="1">
      <c r="B420" s="515"/>
      <c r="C420" s="531"/>
      <c r="D420" s="372" t="s">
        <v>127</v>
      </c>
      <c r="E420" s="216" t="s">
        <v>1487</v>
      </c>
      <c r="F420" s="217">
        <v>186</v>
      </c>
      <c r="G420" s="218">
        <f t="shared" si="41"/>
        <v>37.200000000000003</v>
      </c>
      <c r="H420" s="219">
        <f t="shared" si="42"/>
        <v>103.33333333333333</v>
      </c>
      <c r="I420" s="219">
        <f t="shared" si="43"/>
        <v>3.4444444444444444E-2</v>
      </c>
      <c r="J420" s="217"/>
      <c r="K420" s="220"/>
      <c r="L420" s="220"/>
      <c r="M420" s="221"/>
      <c r="N420" s="222">
        <f t="shared" si="37"/>
        <v>0</v>
      </c>
      <c r="O420" s="223"/>
      <c r="P420" s="224"/>
      <c r="Q420" s="224"/>
      <c r="R420" s="224"/>
      <c r="S420" s="224"/>
      <c r="T420" s="225"/>
      <c r="U420" s="226">
        <f t="shared" si="44"/>
        <v>6.8888888888888888E-2</v>
      </c>
      <c r="V420" s="227"/>
      <c r="W420" s="228" t="str">
        <f t="shared" si="45"/>
        <v>0</v>
      </c>
      <c r="X420" s="509"/>
      <c r="Y420" s="229">
        <f t="shared" si="46"/>
        <v>0</v>
      </c>
    </row>
    <row r="421" spans="2:25" ht="18.75" customHeight="1">
      <c r="B421" s="515"/>
      <c r="C421" s="531"/>
      <c r="D421" s="372" t="s">
        <v>128</v>
      </c>
      <c r="E421" s="216" t="s">
        <v>1488</v>
      </c>
      <c r="F421" s="217">
        <v>736</v>
      </c>
      <c r="G421" s="218">
        <f t="shared" si="41"/>
        <v>147.19999999999999</v>
      </c>
      <c r="H421" s="219">
        <f t="shared" si="42"/>
        <v>408.88888888888886</v>
      </c>
      <c r="I421" s="219">
        <f t="shared" si="43"/>
        <v>0.13629629629629628</v>
      </c>
      <c r="J421" s="217"/>
      <c r="K421" s="220"/>
      <c r="L421" s="220"/>
      <c r="M421" s="221"/>
      <c r="N421" s="222">
        <f t="shared" si="37"/>
        <v>0</v>
      </c>
      <c r="O421" s="223"/>
      <c r="P421" s="224"/>
      <c r="Q421" s="224"/>
      <c r="R421" s="224"/>
      <c r="S421" s="224"/>
      <c r="T421" s="225"/>
      <c r="U421" s="226">
        <f t="shared" si="44"/>
        <v>0.27259259259259255</v>
      </c>
      <c r="V421" s="227"/>
      <c r="W421" s="228" t="str">
        <f t="shared" si="45"/>
        <v>0</v>
      </c>
      <c r="X421" s="509"/>
      <c r="Y421" s="229">
        <f t="shared" si="46"/>
        <v>0</v>
      </c>
    </row>
    <row r="422" spans="2:25" ht="18.75" customHeight="1">
      <c r="B422" s="515"/>
      <c r="C422" s="531"/>
      <c r="D422" s="372" t="s">
        <v>129</v>
      </c>
      <c r="E422" s="216" t="s">
        <v>1489</v>
      </c>
      <c r="F422" s="217">
        <v>324</v>
      </c>
      <c r="G422" s="218">
        <f t="shared" si="41"/>
        <v>64.8</v>
      </c>
      <c r="H422" s="219">
        <f t="shared" si="42"/>
        <v>180</v>
      </c>
      <c r="I422" s="219">
        <f t="shared" si="43"/>
        <v>0.06</v>
      </c>
      <c r="J422" s="217"/>
      <c r="K422" s="220"/>
      <c r="L422" s="220"/>
      <c r="M422" s="221"/>
      <c r="N422" s="222">
        <f t="shared" si="37"/>
        <v>0</v>
      </c>
      <c r="O422" s="223"/>
      <c r="P422" s="224"/>
      <c r="Q422" s="224"/>
      <c r="R422" s="224"/>
      <c r="S422" s="224"/>
      <c r="T422" s="225"/>
      <c r="U422" s="226">
        <f t="shared" si="44"/>
        <v>0.12</v>
      </c>
      <c r="V422" s="227"/>
      <c r="W422" s="228" t="str">
        <f t="shared" si="45"/>
        <v>0</v>
      </c>
      <c r="X422" s="509"/>
      <c r="Y422" s="229">
        <f t="shared" si="46"/>
        <v>0</v>
      </c>
    </row>
    <row r="423" spans="2:25" ht="18.75" customHeight="1">
      <c r="B423" s="515"/>
      <c r="C423" s="531"/>
      <c r="D423" s="216"/>
      <c r="E423" s="216"/>
      <c r="F423" s="217"/>
      <c r="G423" s="218">
        <f t="shared" si="41"/>
        <v>0</v>
      </c>
      <c r="H423" s="219">
        <f t="shared" si="42"/>
        <v>0</v>
      </c>
      <c r="I423" s="219">
        <f t="shared" si="43"/>
        <v>0</v>
      </c>
      <c r="J423" s="217"/>
      <c r="K423" s="220"/>
      <c r="L423" s="220"/>
      <c r="M423" s="221"/>
      <c r="N423" s="222">
        <f t="shared" si="37"/>
        <v>0</v>
      </c>
      <c r="O423" s="223"/>
      <c r="P423" s="224"/>
      <c r="Q423" s="224"/>
      <c r="R423" s="224"/>
      <c r="S423" s="224"/>
      <c r="T423" s="225"/>
      <c r="U423" s="226">
        <f t="shared" si="44"/>
        <v>0</v>
      </c>
      <c r="V423" s="227"/>
      <c r="W423" s="228" t="str">
        <f t="shared" si="45"/>
        <v>0</v>
      </c>
      <c r="X423" s="509"/>
      <c r="Y423" s="229">
        <f t="shared" si="46"/>
        <v>0</v>
      </c>
    </row>
    <row r="424" spans="2:25" ht="18.75" customHeight="1">
      <c r="B424" s="516"/>
      <c r="C424" s="532"/>
      <c r="D424" s="216"/>
      <c r="E424" s="216"/>
      <c r="F424" s="217"/>
      <c r="G424" s="218">
        <f>F424/$G$15</f>
        <v>0</v>
      </c>
      <c r="H424" s="219">
        <f>F424/$H$15</f>
        <v>0</v>
      </c>
      <c r="I424" s="219">
        <f>H424/$I$15</f>
        <v>0</v>
      </c>
      <c r="J424" s="217"/>
      <c r="K424" s="220"/>
      <c r="L424" s="220"/>
      <c r="M424" s="232"/>
      <c r="N424" s="222">
        <f>M424/$N$15</f>
        <v>0</v>
      </c>
      <c r="O424" s="231"/>
      <c r="P424" s="231"/>
      <c r="Q424" s="231"/>
      <c r="R424" s="231"/>
      <c r="S424" s="231"/>
      <c r="T424" s="225"/>
      <c r="U424" s="226">
        <f>H424/$U$15</f>
        <v>0</v>
      </c>
      <c r="V424" s="227"/>
      <c r="W424" s="228" t="str">
        <f>IF(V424&lt;1,"0",IF(V424&lt;5,"2",IF(V424&gt;=5,"6")))</f>
        <v>0</v>
      </c>
      <c r="X424" s="510"/>
      <c r="Y424" s="229">
        <f t="shared" si="46"/>
        <v>0</v>
      </c>
    </row>
    <row r="425" spans="2:25">
      <c r="B425" s="233"/>
      <c r="C425" s="234" t="s">
        <v>111</v>
      </c>
      <c r="D425" s="235"/>
      <c r="E425" s="236">
        <f>COUNTA(E301:E424)</f>
        <v>109</v>
      </c>
      <c r="F425" s="236">
        <f>SUM(F301:F424)</f>
        <v>72838</v>
      </c>
      <c r="G425" s="236">
        <f>SUM(G301:G424)</f>
        <v>14567.600000000006</v>
      </c>
      <c r="H425" s="236">
        <f>SUM(H301:H424)</f>
        <v>40465.555555555577</v>
      </c>
      <c r="I425" s="236">
        <f>MROUND(SUM(I301:I424),1)</f>
        <v>13</v>
      </c>
      <c r="J425" s="236">
        <f>COUNTA(J301:J424)</f>
        <v>12</v>
      </c>
      <c r="K425" s="236">
        <f>COUNTA(K301:K424)</f>
        <v>14</v>
      </c>
      <c r="L425" s="236">
        <f>COUNTA(L301:L424)</f>
        <v>0</v>
      </c>
      <c r="M425" s="236">
        <f>SUM(M301:M424)</f>
        <v>40465.555555555547</v>
      </c>
      <c r="N425" s="236">
        <f>SUM(N301:N424)</f>
        <v>809.3111111111109</v>
      </c>
      <c r="O425" s="237"/>
      <c r="P425" s="238">
        <f>COUNTIF(P301:P424, "YES")</f>
        <v>0</v>
      </c>
      <c r="Q425" s="237"/>
      <c r="R425" s="237"/>
      <c r="S425" s="237"/>
      <c r="T425" s="237"/>
      <c r="U425" s="236">
        <f>SUM(U301:U424)</f>
        <v>26.977037037037036</v>
      </c>
      <c r="V425" s="236">
        <f>SUM(V301:V424)</f>
        <v>26.977037037037039</v>
      </c>
      <c r="W425" s="236">
        <f t="array" ref="W425">SUM(ABS(W301:W424))</f>
        <v>28</v>
      </c>
      <c r="X425" s="238">
        <f>IF(X301&lt;0.2, "0", IF(X301&lt;=2, "2", IF(X301&gt;2, ROUND(X301,0))))</f>
        <v>5</v>
      </c>
      <c r="Y425" s="236">
        <f>SUM(Y301:Y424)</f>
        <v>14</v>
      </c>
    </row>
    <row r="426" spans="2:25" ht="18.75" customHeight="1">
      <c r="B426" s="514">
        <v>5</v>
      </c>
      <c r="C426" s="505" t="s">
        <v>1490</v>
      </c>
      <c r="D426" s="372" t="s">
        <v>1060</v>
      </c>
      <c r="E426" s="216" t="s">
        <v>1491</v>
      </c>
      <c r="F426" s="217">
        <v>4189</v>
      </c>
      <c r="G426" s="218">
        <f t="shared" ref="G426:G479" si="54">F426/$G$15</f>
        <v>837.8</v>
      </c>
      <c r="H426" s="219">
        <f t="shared" ref="H426:H479" si="55">F426/$H$15</f>
        <v>2327.2222222222222</v>
      </c>
      <c r="I426" s="219">
        <f t="shared" ref="I426:I479" si="56">H426/$I$15</f>
        <v>0.77574074074074073</v>
      </c>
      <c r="J426" s="220" t="s">
        <v>1492</v>
      </c>
      <c r="K426" s="437" t="s">
        <v>1492</v>
      </c>
      <c r="L426" s="220"/>
      <c r="M426" s="221">
        <f>SUM(H426:H431)</f>
        <v>2808.8888888888887</v>
      </c>
      <c r="N426" s="222">
        <f t="shared" ref="N426:N479" si="57">M426/$N$15</f>
        <v>56.177777777777777</v>
      </c>
      <c r="O426" s="223" t="s">
        <v>1493</v>
      </c>
      <c r="P426" s="224" t="s">
        <v>12</v>
      </c>
      <c r="Q426" s="224"/>
      <c r="R426" s="224" t="s">
        <v>1064</v>
      </c>
      <c r="S426" s="224"/>
      <c r="T426" s="225"/>
      <c r="U426" s="226">
        <f t="shared" ref="U426:U479" si="58">H426/$U$15</f>
        <v>1.5514814814814815</v>
      </c>
      <c r="V426" s="227">
        <f>SUM(U426:U431)</f>
        <v>1.8725925925925924</v>
      </c>
      <c r="W426" s="228" t="str">
        <f t="shared" ref="W426:W479" si="59">IF(V426&lt;1,"0",IF(V426&lt;5,"2",IF(V426&gt;=5,"6")))</f>
        <v>2</v>
      </c>
      <c r="X426" s="508">
        <f>K481/$X$15</f>
        <v>1.6666666666666667</v>
      </c>
      <c r="Y426" s="229">
        <f t="shared" ref="Y426:Y480" si="60">W426/2</f>
        <v>1</v>
      </c>
    </row>
    <row r="427" spans="2:25" ht="18.75" customHeight="1">
      <c r="B427" s="515"/>
      <c r="C427" s="506"/>
      <c r="D427" s="372" t="s">
        <v>1065</v>
      </c>
      <c r="E427" s="216" t="s">
        <v>1494</v>
      </c>
      <c r="F427" s="217">
        <v>250</v>
      </c>
      <c r="G427" s="218">
        <f t="shared" si="54"/>
        <v>50</v>
      </c>
      <c r="H427" s="219">
        <f t="shared" si="55"/>
        <v>138.88888888888889</v>
      </c>
      <c r="I427" s="219">
        <f t="shared" si="56"/>
        <v>4.6296296296296294E-2</v>
      </c>
      <c r="J427" s="217"/>
      <c r="K427" s="220"/>
      <c r="L427" s="220"/>
      <c r="M427" s="221"/>
      <c r="N427" s="222">
        <f t="shared" si="57"/>
        <v>0</v>
      </c>
      <c r="O427" s="223"/>
      <c r="P427" s="224"/>
      <c r="Q427" s="224"/>
      <c r="R427" s="224"/>
      <c r="S427" s="224"/>
      <c r="T427" s="225"/>
      <c r="U427" s="226">
        <f t="shared" si="58"/>
        <v>9.2592592592592587E-2</v>
      </c>
      <c r="V427" s="227"/>
      <c r="W427" s="228" t="str">
        <f t="shared" si="59"/>
        <v>0</v>
      </c>
      <c r="X427" s="509"/>
      <c r="Y427" s="229">
        <f t="shared" si="60"/>
        <v>0</v>
      </c>
    </row>
    <row r="428" spans="2:25" ht="18.75" customHeight="1">
      <c r="B428" s="515"/>
      <c r="C428" s="506"/>
      <c r="D428" s="372" t="s">
        <v>1067</v>
      </c>
      <c r="E428" s="216" t="s">
        <v>1495</v>
      </c>
      <c r="F428" s="217">
        <v>144</v>
      </c>
      <c r="G428" s="218">
        <f t="shared" si="54"/>
        <v>28.8</v>
      </c>
      <c r="H428" s="219">
        <f t="shared" si="55"/>
        <v>80</v>
      </c>
      <c r="I428" s="219">
        <f t="shared" si="56"/>
        <v>2.6666666666666668E-2</v>
      </c>
      <c r="J428" s="217"/>
      <c r="K428" s="220"/>
      <c r="L428" s="220"/>
      <c r="M428" s="221"/>
      <c r="N428" s="222">
        <f t="shared" si="57"/>
        <v>0</v>
      </c>
      <c r="O428" s="223"/>
      <c r="P428" s="224"/>
      <c r="Q428" s="224"/>
      <c r="R428" s="224"/>
      <c r="S428" s="224"/>
      <c r="T428" s="225"/>
      <c r="U428" s="226">
        <f t="shared" si="58"/>
        <v>5.3333333333333337E-2</v>
      </c>
      <c r="V428" s="227"/>
      <c r="W428" s="228" t="str">
        <f t="shared" si="59"/>
        <v>0</v>
      </c>
      <c r="X428" s="509"/>
      <c r="Y428" s="229">
        <f t="shared" si="60"/>
        <v>0</v>
      </c>
    </row>
    <row r="429" spans="2:25" ht="18.75" customHeight="1">
      <c r="B429" s="515"/>
      <c r="C429" s="506"/>
      <c r="D429" s="372" t="s">
        <v>1069</v>
      </c>
      <c r="E429" s="216" t="s">
        <v>1496</v>
      </c>
      <c r="F429" s="217">
        <v>120</v>
      </c>
      <c r="G429" s="218">
        <f t="shared" si="54"/>
        <v>24</v>
      </c>
      <c r="H429" s="219">
        <f t="shared" si="55"/>
        <v>66.666666666666671</v>
      </c>
      <c r="I429" s="219">
        <f t="shared" si="56"/>
        <v>2.2222222222222223E-2</v>
      </c>
      <c r="J429" s="217"/>
      <c r="K429" s="220"/>
      <c r="L429" s="220"/>
      <c r="M429" s="221"/>
      <c r="N429" s="222">
        <f t="shared" si="57"/>
        <v>0</v>
      </c>
      <c r="O429" s="223"/>
      <c r="P429" s="224"/>
      <c r="Q429" s="224"/>
      <c r="R429" s="224"/>
      <c r="S429" s="224"/>
      <c r="T429" s="225"/>
      <c r="U429" s="226">
        <f t="shared" si="58"/>
        <v>4.4444444444444446E-2</v>
      </c>
      <c r="V429" s="227"/>
      <c r="W429" s="228" t="str">
        <f t="shared" si="59"/>
        <v>0</v>
      </c>
      <c r="X429" s="509"/>
      <c r="Y429" s="229">
        <f t="shared" si="60"/>
        <v>0</v>
      </c>
    </row>
    <row r="430" spans="2:25" ht="18.75" customHeight="1">
      <c r="B430" s="515"/>
      <c r="C430" s="506"/>
      <c r="D430" s="372" t="s">
        <v>1071</v>
      </c>
      <c r="E430" s="216" t="s">
        <v>1497</v>
      </c>
      <c r="F430" s="217">
        <v>200</v>
      </c>
      <c r="G430" s="218">
        <f t="shared" si="54"/>
        <v>40</v>
      </c>
      <c r="H430" s="219">
        <f t="shared" si="55"/>
        <v>111.11111111111111</v>
      </c>
      <c r="I430" s="219">
        <f t="shared" si="56"/>
        <v>3.7037037037037035E-2</v>
      </c>
      <c r="J430" s="217"/>
      <c r="K430" s="220"/>
      <c r="L430" s="220"/>
      <c r="M430" s="221"/>
      <c r="N430" s="222">
        <f t="shared" si="57"/>
        <v>0</v>
      </c>
      <c r="O430" s="223"/>
      <c r="P430" s="224"/>
      <c r="Q430" s="224"/>
      <c r="R430" s="224"/>
      <c r="S430" s="224"/>
      <c r="T430" s="225"/>
      <c r="U430" s="226">
        <f t="shared" si="58"/>
        <v>7.407407407407407E-2</v>
      </c>
      <c r="V430" s="227"/>
      <c r="W430" s="228" t="str">
        <f t="shared" si="59"/>
        <v>0</v>
      </c>
      <c r="X430" s="509"/>
      <c r="Y430" s="229">
        <f t="shared" si="60"/>
        <v>0</v>
      </c>
    </row>
    <row r="431" spans="2:25" ht="18.75" customHeight="1">
      <c r="B431" s="515"/>
      <c r="C431" s="506"/>
      <c r="D431" s="372" t="s">
        <v>1073</v>
      </c>
      <c r="E431" s="216" t="s">
        <v>1498</v>
      </c>
      <c r="F431" s="217">
        <v>153</v>
      </c>
      <c r="G431" s="218">
        <f t="shared" si="54"/>
        <v>30.6</v>
      </c>
      <c r="H431" s="219">
        <f t="shared" si="55"/>
        <v>85</v>
      </c>
      <c r="I431" s="219">
        <f t="shared" si="56"/>
        <v>2.8333333333333332E-2</v>
      </c>
      <c r="J431" s="217"/>
      <c r="K431" s="220"/>
      <c r="L431" s="220"/>
      <c r="M431" s="221"/>
      <c r="N431" s="222">
        <f t="shared" si="57"/>
        <v>0</v>
      </c>
      <c r="O431" s="223"/>
      <c r="P431" s="224"/>
      <c r="Q431" s="224"/>
      <c r="R431" s="224"/>
      <c r="S431" s="224"/>
      <c r="T431" s="225"/>
      <c r="U431" s="226">
        <f t="shared" si="58"/>
        <v>5.6666666666666664E-2</v>
      </c>
      <c r="V431" s="227"/>
      <c r="W431" s="228" t="str">
        <f t="shared" si="59"/>
        <v>0</v>
      </c>
      <c r="X431" s="509"/>
      <c r="Y431" s="229">
        <f t="shared" si="60"/>
        <v>0</v>
      </c>
    </row>
    <row r="432" spans="2:25" ht="18.75" customHeight="1">
      <c r="B432" s="515"/>
      <c r="C432" s="506"/>
      <c r="D432" s="373"/>
      <c r="E432" s="216"/>
      <c r="F432" s="217"/>
      <c r="G432" s="218">
        <f t="shared" si="54"/>
        <v>0</v>
      </c>
      <c r="H432" s="219">
        <f t="shared" si="55"/>
        <v>0</v>
      </c>
      <c r="I432" s="219">
        <f t="shared" si="56"/>
        <v>0</v>
      </c>
      <c r="J432" s="217"/>
      <c r="K432" s="220"/>
      <c r="L432" s="220"/>
      <c r="M432" s="221"/>
      <c r="N432" s="222">
        <f t="shared" si="57"/>
        <v>0</v>
      </c>
      <c r="O432" s="223"/>
      <c r="P432" s="224"/>
      <c r="Q432" s="224"/>
      <c r="R432" s="224"/>
      <c r="S432" s="224"/>
      <c r="T432" s="225"/>
      <c r="U432" s="226">
        <f t="shared" si="58"/>
        <v>0</v>
      </c>
      <c r="V432" s="227"/>
      <c r="W432" s="228" t="str">
        <f t="shared" si="59"/>
        <v>0</v>
      </c>
      <c r="X432" s="509"/>
      <c r="Y432" s="229">
        <f t="shared" si="60"/>
        <v>0</v>
      </c>
    </row>
    <row r="433" spans="2:25" ht="18.75" customHeight="1">
      <c r="B433" s="515"/>
      <c r="C433" s="506"/>
      <c r="D433" s="372" t="s">
        <v>1060</v>
      </c>
      <c r="E433" s="216" t="s">
        <v>1499</v>
      </c>
      <c r="F433" s="217">
        <v>2888</v>
      </c>
      <c r="G433" s="218">
        <f t="shared" si="54"/>
        <v>577.6</v>
      </c>
      <c r="H433" s="219">
        <f t="shared" si="55"/>
        <v>1604.4444444444443</v>
      </c>
      <c r="I433" s="219">
        <f t="shared" si="56"/>
        <v>0.53481481481481474</v>
      </c>
      <c r="J433" s="216" t="s">
        <v>1500</v>
      </c>
      <c r="K433" s="216" t="s">
        <v>1500</v>
      </c>
      <c r="L433" s="220"/>
      <c r="M433" s="221">
        <f>SUM(H433:H441)</f>
        <v>2807.2222222222222</v>
      </c>
      <c r="N433" s="222">
        <f t="shared" si="57"/>
        <v>56.144444444444446</v>
      </c>
      <c r="O433" s="223" t="s">
        <v>1501</v>
      </c>
      <c r="P433" s="224" t="s">
        <v>12</v>
      </c>
      <c r="Q433" s="224"/>
      <c r="R433" s="224" t="s">
        <v>1064</v>
      </c>
      <c r="S433" s="224"/>
      <c r="T433" s="225"/>
      <c r="U433" s="226">
        <f t="shared" si="58"/>
        <v>1.0696296296296295</v>
      </c>
      <c r="V433" s="227">
        <f>SUM(U433:U441)</f>
        <v>1.8714814814814813</v>
      </c>
      <c r="W433" s="228" t="str">
        <f t="shared" si="59"/>
        <v>2</v>
      </c>
      <c r="X433" s="509"/>
      <c r="Y433" s="229">
        <f t="shared" si="60"/>
        <v>1</v>
      </c>
    </row>
    <row r="434" spans="2:25" ht="18.75" customHeight="1">
      <c r="B434" s="515"/>
      <c r="C434" s="506"/>
      <c r="D434" s="372" t="s">
        <v>1065</v>
      </c>
      <c r="E434" s="216" t="s">
        <v>1502</v>
      </c>
      <c r="F434" s="217">
        <v>515</v>
      </c>
      <c r="G434" s="218">
        <f t="shared" si="54"/>
        <v>103</v>
      </c>
      <c r="H434" s="219">
        <f t="shared" si="55"/>
        <v>286.11111111111109</v>
      </c>
      <c r="I434" s="219">
        <f t="shared" si="56"/>
        <v>9.5370370370370355E-2</v>
      </c>
      <c r="J434" s="217"/>
      <c r="K434" s="220"/>
      <c r="L434" s="220"/>
      <c r="M434" s="221"/>
      <c r="N434" s="222">
        <f t="shared" si="57"/>
        <v>0</v>
      </c>
      <c r="O434" s="223"/>
      <c r="P434" s="224"/>
      <c r="Q434" s="224"/>
      <c r="R434" s="224"/>
      <c r="S434" s="224"/>
      <c r="T434" s="225"/>
      <c r="U434" s="226">
        <f t="shared" si="58"/>
        <v>0.19074074074074071</v>
      </c>
      <c r="V434" s="227"/>
      <c r="W434" s="228" t="str">
        <f t="shared" si="59"/>
        <v>0</v>
      </c>
      <c r="X434" s="509"/>
      <c r="Y434" s="229">
        <f t="shared" si="60"/>
        <v>0</v>
      </c>
    </row>
    <row r="435" spans="2:25" ht="18.75" customHeight="1">
      <c r="B435" s="515"/>
      <c r="C435" s="506"/>
      <c r="D435" s="372" t="s">
        <v>1067</v>
      </c>
      <c r="E435" s="216" t="s">
        <v>1503</v>
      </c>
      <c r="F435" s="217">
        <v>200</v>
      </c>
      <c r="G435" s="218">
        <f t="shared" si="54"/>
        <v>40</v>
      </c>
      <c r="H435" s="219">
        <f t="shared" si="55"/>
        <v>111.11111111111111</v>
      </c>
      <c r="I435" s="219">
        <f t="shared" si="56"/>
        <v>3.7037037037037035E-2</v>
      </c>
      <c r="J435" s="217"/>
      <c r="K435" s="220"/>
      <c r="L435" s="220"/>
      <c r="M435" s="221"/>
      <c r="N435" s="222">
        <f t="shared" si="57"/>
        <v>0</v>
      </c>
      <c r="O435" s="223"/>
      <c r="P435" s="224"/>
      <c r="Q435" s="224"/>
      <c r="R435" s="224"/>
      <c r="S435" s="224"/>
      <c r="T435" s="225"/>
      <c r="U435" s="226">
        <f t="shared" si="58"/>
        <v>7.407407407407407E-2</v>
      </c>
      <c r="V435" s="227"/>
      <c r="W435" s="228" t="str">
        <f t="shared" si="59"/>
        <v>0</v>
      </c>
      <c r="X435" s="509"/>
      <c r="Y435" s="229">
        <f t="shared" si="60"/>
        <v>0</v>
      </c>
    </row>
    <row r="436" spans="2:25" ht="18.75" customHeight="1">
      <c r="B436" s="515"/>
      <c r="C436" s="506"/>
      <c r="D436" s="372" t="s">
        <v>1069</v>
      </c>
      <c r="E436" s="216" t="s">
        <v>1504</v>
      </c>
      <c r="F436" s="217">
        <v>100</v>
      </c>
      <c r="G436" s="218">
        <f t="shared" si="54"/>
        <v>20</v>
      </c>
      <c r="H436" s="219">
        <f t="shared" si="55"/>
        <v>55.555555555555557</v>
      </c>
      <c r="I436" s="219">
        <f t="shared" si="56"/>
        <v>1.8518518518518517E-2</v>
      </c>
      <c r="J436" s="217"/>
      <c r="K436" s="220"/>
      <c r="L436" s="220"/>
      <c r="M436" s="221"/>
      <c r="N436" s="222">
        <f t="shared" si="57"/>
        <v>0</v>
      </c>
      <c r="O436" s="223"/>
      <c r="P436" s="224"/>
      <c r="Q436" s="224"/>
      <c r="R436" s="224"/>
      <c r="S436" s="224"/>
      <c r="T436" s="225"/>
      <c r="U436" s="226">
        <f t="shared" si="58"/>
        <v>3.7037037037037035E-2</v>
      </c>
      <c r="V436" s="227"/>
      <c r="W436" s="228" t="str">
        <f t="shared" si="59"/>
        <v>0</v>
      </c>
      <c r="X436" s="509"/>
      <c r="Y436" s="229">
        <f t="shared" si="60"/>
        <v>0</v>
      </c>
    </row>
    <row r="437" spans="2:25" ht="18.75" customHeight="1">
      <c r="B437" s="515"/>
      <c r="C437" s="506"/>
      <c r="D437" s="372" t="s">
        <v>1071</v>
      </c>
      <c r="E437" s="216" t="s">
        <v>1505</v>
      </c>
      <c r="F437" s="217">
        <v>350</v>
      </c>
      <c r="G437" s="218">
        <f t="shared" si="54"/>
        <v>70</v>
      </c>
      <c r="H437" s="219">
        <f t="shared" si="55"/>
        <v>194.44444444444443</v>
      </c>
      <c r="I437" s="219">
        <f t="shared" si="56"/>
        <v>6.4814814814814811E-2</v>
      </c>
      <c r="J437" s="217"/>
      <c r="K437" s="220"/>
      <c r="L437" s="220"/>
      <c r="M437" s="221"/>
      <c r="N437" s="222">
        <f t="shared" si="57"/>
        <v>0</v>
      </c>
      <c r="O437" s="223"/>
      <c r="P437" s="224"/>
      <c r="Q437" s="224"/>
      <c r="R437" s="224"/>
      <c r="S437" s="224"/>
      <c r="T437" s="225"/>
      <c r="U437" s="226">
        <f t="shared" si="58"/>
        <v>0.12962962962962962</v>
      </c>
      <c r="V437" s="227"/>
      <c r="W437" s="228" t="str">
        <f t="shared" si="59"/>
        <v>0</v>
      </c>
      <c r="X437" s="509"/>
      <c r="Y437" s="229">
        <f t="shared" si="60"/>
        <v>0</v>
      </c>
    </row>
    <row r="438" spans="2:25" ht="18.75" customHeight="1">
      <c r="B438" s="515"/>
      <c r="C438" s="506"/>
      <c r="D438" s="372" t="s">
        <v>1073</v>
      </c>
      <c r="E438" s="216" t="s">
        <v>1506</v>
      </c>
      <c r="F438" s="217">
        <v>400</v>
      </c>
      <c r="G438" s="218">
        <f t="shared" si="54"/>
        <v>80</v>
      </c>
      <c r="H438" s="219">
        <f t="shared" si="55"/>
        <v>222.22222222222223</v>
      </c>
      <c r="I438" s="219">
        <f t="shared" si="56"/>
        <v>7.407407407407407E-2</v>
      </c>
      <c r="J438" s="217"/>
      <c r="K438" s="220"/>
      <c r="L438" s="220"/>
      <c r="M438" s="221"/>
      <c r="N438" s="222">
        <f t="shared" si="57"/>
        <v>0</v>
      </c>
      <c r="O438" s="223"/>
      <c r="P438" s="224"/>
      <c r="Q438" s="224"/>
      <c r="R438" s="224"/>
      <c r="S438" s="224"/>
      <c r="T438" s="225"/>
      <c r="U438" s="226">
        <f t="shared" si="58"/>
        <v>0.14814814814814814</v>
      </c>
      <c r="V438" s="227"/>
      <c r="W438" s="228" t="str">
        <f t="shared" si="59"/>
        <v>0</v>
      </c>
      <c r="X438" s="509"/>
      <c r="Y438" s="229">
        <f t="shared" si="60"/>
        <v>0</v>
      </c>
    </row>
    <row r="439" spans="2:25" ht="18.75" customHeight="1">
      <c r="B439" s="515"/>
      <c r="C439" s="506"/>
      <c r="D439" s="372" t="s">
        <v>1075</v>
      </c>
      <c r="E439" s="216" t="s">
        <v>1507</v>
      </c>
      <c r="F439" s="217">
        <v>140</v>
      </c>
      <c r="G439" s="218">
        <f t="shared" si="54"/>
        <v>28</v>
      </c>
      <c r="H439" s="219">
        <f t="shared" si="55"/>
        <v>77.777777777777771</v>
      </c>
      <c r="I439" s="219">
        <f t="shared" si="56"/>
        <v>2.5925925925925925E-2</v>
      </c>
      <c r="J439" s="217"/>
      <c r="K439" s="220"/>
      <c r="L439" s="220"/>
      <c r="M439" s="221"/>
      <c r="N439" s="222">
        <f t="shared" si="57"/>
        <v>0</v>
      </c>
      <c r="O439" s="223"/>
      <c r="P439" s="224"/>
      <c r="Q439" s="224"/>
      <c r="R439" s="224"/>
      <c r="S439" s="224"/>
      <c r="T439" s="225"/>
      <c r="U439" s="226">
        <f t="shared" si="58"/>
        <v>5.185185185185185E-2</v>
      </c>
      <c r="V439" s="227"/>
      <c r="W439" s="228" t="str">
        <f t="shared" si="59"/>
        <v>0</v>
      </c>
      <c r="X439" s="509"/>
      <c r="Y439" s="229">
        <f t="shared" si="60"/>
        <v>0</v>
      </c>
    </row>
    <row r="440" spans="2:25" ht="18.75" customHeight="1">
      <c r="B440" s="515"/>
      <c r="C440" s="506"/>
      <c r="D440" s="372" t="s">
        <v>1077</v>
      </c>
      <c r="E440" s="216" t="s">
        <v>1508</v>
      </c>
      <c r="F440" s="217">
        <v>310</v>
      </c>
      <c r="G440" s="218">
        <f t="shared" si="54"/>
        <v>62</v>
      </c>
      <c r="H440" s="219">
        <f t="shared" si="55"/>
        <v>172.22222222222223</v>
      </c>
      <c r="I440" s="219">
        <f t="shared" si="56"/>
        <v>5.7407407407407407E-2</v>
      </c>
      <c r="J440" s="217"/>
      <c r="K440" s="220"/>
      <c r="L440" s="220"/>
      <c r="M440" s="221"/>
      <c r="N440" s="222">
        <f t="shared" si="57"/>
        <v>0</v>
      </c>
      <c r="O440" s="223"/>
      <c r="P440" s="224"/>
      <c r="Q440" s="224"/>
      <c r="R440" s="224"/>
      <c r="S440" s="224"/>
      <c r="T440" s="225"/>
      <c r="U440" s="226">
        <f t="shared" si="58"/>
        <v>0.11481481481481481</v>
      </c>
      <c r="V440" s="227"/>
      <c r="W440" s="228" t="str">
        <f t="shared" si="59"/>
        <v>0</v>
      </c>
      <c r="X440" s="509"/>
      <c r="Y440" s="229">
        <f t="shared" si="60"/>
        <v>0</v>
      </c>
    </row>
    <row r="441" spans="2:25" ht="18.75" customHeight="1">
      <c r="B441" s="515"/>
      <c r="C441" s="506"/>
      <c r="D441" s="372" t="s">
        <v>1079</v>
      </c>
      <c r="E441" s="216" t="s">
        <v>1509</v>
      </c>
      <c r="F441" s="217">
        <v>150</v>
      </c>
      <c r="G441" s="218">
        <f t="shared" si="54"/>
        <v>30</v>
      </c>
      <c r="H441" s="219">
        <f t="shared" si="55"/>
        <v>83.333333333333329</v>
      </c>
      <c r="I441" s="219">
        <f t="shared" si="56"/>
        <v>2.7777777777777776E-2</v>
      </c>
      <c r="J441" s="217"/>
      <c r="K441" s="220"/>
      <c r="L441" s="220"/>
      <c r="M441" s="221"/>
      <c r="N441" s="222">
        <f t="shared" si="57"/>
        <v>0</v>
      </c>
      <c r="O441" s="223"/>
      <c r="P441" s="224"/>
      <c r="Q441" s="224"/>
      <c r="R441" s="224"/>
      <c r="S441" s="224"/>
      <c r="T441" s="225"/>
      <c r="U441" s="226">
        <f t="shared" si="58"/>
        <v>5.5555555555555552E-2</v>
      </c>
      <c r="V441" s="227"/>
      <c r="W441" s="228" t="str">
        <f t="shared" si="59"/>
        <v>0</v>
      </c>
      <c r="X441" s="509"/>
      <c r="Y441" s="229">
        <f t="shared" si="60"/>
        <v>0</v>
      </c>
    </row>
    <row r="442" spans="2:25" ht="18.75" customHeight="1">
      <c r="B442" s="515"/>
      <c r="C442" s="506"/>
      <c r="D442" s="373"/>
      <c r="E442" s="216"/>
      <c r="F442" s="217"/>
      <c r="G442" s="218">
        <f t="shared" si="54"/>
        <v>0</v>
      </c>
      <c r="H442" s="219">
        <f t="shared" si="55"/>
        <v>0</v>
      </c>
      <c r="I442" s="219">
        <f t="shared" si="56"/>
        <v>0</v>
      </c>
      <c r="J442" s="217"/>
      <c r="K442" s="220"/>
      <c r="L442" s="220"/>
      <c r="M442" s="221"/>
      <c r="N442" s="222">
        <f t="shared" si="57"/>
        <v>0</v>
      </c>
      <c r="O442" s="223"/>
      <c r="P442" s="224"/>
      <c r="Q442" s="224"/>
      <c r="R442" s="224"/>
      <c r="S442" s="224"/>
      <c r="T442" s="225"/>
      <c r="U442" s="226">
        <f t="shared" si="58"/>
        <v>0</v>
      </c>
      <c r="V442" s="227"/>
      <c r="W442" s="228" t="str">
        <f t="shared" si="59"/>
        <v>0</v>
      </c>
      <c r="X442" s="509"/>
      <c r="Y442" s="229">
        <f t="shared" si="60"/>
        <v>0</v>
      </c>
    </row>
    <row r="443" spans="2:25" ht="18.75" customHeight="1">
      <c r="B443" s="515"/>
      <c r="C443" s="506"/>
      <c r="D443" s="372" t="s">
        <v>1060</v>
      </c>
      <c r="E443" s="216" t="s">
        <v>1510</v>
      </c>
      <c r="F443" s="217">
        <v>2793</v>
      </c>
      <c r="G443" s="218">
        <f t="shared" si="54"/>
        <v>558.6</v>
      </c>
      <c r="H443" s="219">
        <f t="shared" si="55"/>
        <v>1551.6666666666665</v>
      </c>
      <c r="I443" s="219">
        <f t="shared" si="56"/>
        <v>0.51722222222222214</v>
      </c>
      <c r="J443" s="217" t="s">
        <v>1511</v>
      </c>
      <c r="K443" s="220" t="s">
        <v>1511</v>
      </c>
      <c r="L443" s="220"/>
      <c r="M443" s="221">
        <f>SUM(H443:H457)</f>
        <v>2673.8888888888887</v>
      </c>
      <c r="N443" s="222">
        <f t="shared" si="57"/>
        <v>53.477777777777774</v>
      </c>
      <c r="O443" s="223" t="s">
        <v>1512</v>
      </c>
      <c r="P443" s="224" t="s">
        <v>12</v>
      </c>
      <c r="Q443" s="224"/>
      <c r="R443" s="224" t="s">
        <v>1064</v>
      </c>
      <c r="S443" s="224"/>
      <c r="T443" s="225"/>
      <c r="U443" s="226">
        <f t="shared" si="58"/>
        <v>1.0344444444444443</v>
      </c>
      <c r="V443" s="227">
        <f>SUM(U443:U457)</f>
        <v>1.7825925925925921</v>
      </c>
      <c r="W443" s="228" t="str">
        <f t="shared" si="59"/>
        <v>2</v>
      </c>
      <c r="X443" s="509"/>
      <c r="Y443" s="229">
        <f t="shared" si="60"/>
        <v>1</v>
      </c>
    </row>
    <row r="444" spans="2:25" ht="18.75" customHeight="1">
      <c r="B444" s="515"/>
      <c r="C444" s="506"/>
      <c r="D444" s="372" t="s">
        <v>1065</v>
      </c>
      <c r="E444" s="216" t="s">
        <v>1513</v>
      </c>
      <c r="F444" s="217">
        <v>150</v>
      </c>
      <c r="G444" s="218">
        <f t="shared" si="54"/>
        <v>30</v>
      </c>
      <c r="H444" s="219">
        <f t="shared" si="55"/>
        <v>83.333333333333329</v>
      </c>
      <c r="I444" s="219">
        <f t="shared" si="56"/>
        <v>2.7777777777777776E-2</v>
      </c>
      <c r="J444" s="217"/>
      <c r="K444" s="220"/>
      <c r="L444" s="220"/>
      <c r="M444" s="221"/>
      <c r="N444" s="222">
        <f t="shared" si="57"/>
        <v>0</v>
      </c>
      <c r="O444" s="223"/>
      <c r="P444" s="224"/>
      <c r="Q444" s="224"/>
      <c r="R444" s="224"/>
      <c r="S444" s="224"/>
      <c r="T444" s="225"/>
      <c r="U444" s="226">
        <f t="shared" si="58"/>
        <v>5.5555555555555552E-2</v>
      </c>
      <c r="V444" s="227"/>
      <c r="W444" s="228" t="str">
        <f t="shared" si="59"/>
        <v>0</v>
      </c>
      <c r="X444" s="509"/>
      <c r="Y444" s="229">
        <f t="shared" si="60"/>
        <v>0</v>
      </c>
    </row>
    <row r="445" spans="2:25" ht="18.75" customHeight="1">
      <c r="B445" s="515"/>
      <c r="C445" s="506"/>
      <c r="D445" s="372" t="s">
        <v>1067</v>
      </c>
      <c r="E445" s="216" t="s">
        <v>1514</v>
      </c>
      <c r="F445" s="217">
        <v>350</v>
      </c>
      <c r="G445" s="218">
        <f t="shared" si="54"/>
        <v>70</v>
      </c>
      <c r="H445" s="219">
        <f t="shared" si="55"/>
        <v>194.44444444444443</v>
      </c>
      <c r="I445" s="219">
        <f t="shared" si="56"/>
        <v>6.4814814814814811E-2</v>
      </c>
      <c r="J445" s="217"/>
      <c r="K445" s="220"/>
      <c r="L445" s="220"/>
      <c r="M445" s="221"/>
      <c r="N445" s="222">
        <f t="shared" si="57"/>
        <v>0</v>
      </c>
      <c r="O445" s="223"/>
      <c r="P445" s="224"/>
      <c r="Q445" s="224"/>
      <c r="R445" s="224"/>
      <c r="S445" s="224"/>
      <c r="T445" s="225"/>
      <c r="U445" s="226">
        <f t="shared" si="58"/>
        <v>0.12962962962962962</v>
      </c>
      <c r="V445" s="227"/>
      <c r="W445" s="228" t="str">
        <f t="shared" si="59"/>
        <v>0</v>
      </c>
      <c r="X445" s="509"/>
      <c r="Y445" s="229">
        <f t="shared" si="60"/>
        <v>0</v>
      </c>
    </row>
    <row r="446" spans="2:25" ht="18.75" customHeight="1">
      <c r="B446" s="515"/>
      <c r="C446" s="506"/>
      <c r="D446" s="372" t="s">
        <v>1069</v>
      </c>
      <c r="E446" s="216" t="s">
        <v>1515</v>
      </c>
      <c r="F446" s="217">
        <v>150</v>
      </c>
      <c r="G446" s="218">
        <f t="shared" si="54"/>
        <v>30</v>
      </c>
      <c r="H446" s="219">
        <f t="shared" si="55"/>
        <v>83.333333333333329</v>
      </c>
      <c r="I446" s="219">
        <f t="shared" si="56"/>
        <v>2.7777777777777776E-2</v>
      </c>
      <c r="J446" s="217"/>
      <c r="K446" s="220"/>
      <c r="L446" s="220"/>
      <c r="M446" s="221"/>
      <c r="N446" s="222">
        <f t="shared" si="57"/>
        <v>0</v>
      </c>
      <c r="O446" s="223"/>
      <c r="P446" s="224"/>
      <c r="Q446" s="224"/>
      <c r="R446" s="224"/>
      <c r="S446" s="224"/>
      <c r="T446" s="225"/>
      <c r="U446" s="226">
        <f t="shared" si="58"/>
        <v>5.5555555555555552E-2</v>
      </c>
      <c r="V446" s="227"/>
      <c r="W446" s="228" t="str">
        <f t="shared" si="59"/>
        <v>0</v>
      </c>
      <c r="X446" s="509"/>
      <c r="Y446" s="229">
        <f t="shared" si="60"/>
        <v>0</v>
      </c>
    </row>
    <row r="447" spans="2:25" ht="18.75" customHeight="1">
      <c r="B447" s="515"/>
      <c r="C447" s="506"/>
      <c r="D447" s="372" t="s">
        <v>1071</v>
      </c>
      <c r="E447" s="216" t="s">
        <v>1516</v>
      </c>
      <c r="F447" s="217">
        <v>200</v>
      </c>
      <c r="G447" s="218">
        <f t="shared" si="54"/>
        <v>40</v>
      </c>
      <c r="H447" s="219">
        <f t="shared" si="55"/>
        <v>111.11111111111111</v>
      </c>
      <c r="I447" s="219">
        <f t="shared" si="56"/>
        <v>3.7037037037037035E-2</v>
      </c>
      <c r="J447" s="217"/>
      <c r="K447" s="220"/>
      <c r="L447" s="220"/>
      <c r="M447" s="221"/>
      <c r="N447" s="222">
        <f t="shared" si="57"/>
        <v>0</v>
      </c>
      <c r="O447" s="223"/>
      <c r="P447" s="224"/>
      <c r="Q447" s="224"/>
      <c r="R447" s="224"/>
      <c r="S447" s="224"/>
      <c r="T447" s="225"/>
      <c r="U447" s="226">
        <f t="shared" si="58"/>
        <v>7.407407407407407E-2</v>
      </c>
      <c r="V447" s="227"/>
      <c r="W447" s="228" t="str">
        <f t="shared" si="59"/>
        <v>0</v>
      </c>
      <c r="X447" s="509"/>
      <c r="Y447" s="229">
        <f t="shared" si="60"/>
        <v>0</v>
      </c>
    </row>
    <row r="448" spans="2:25" ht="18.75" customHeight="1">
      <c r="B448" s="515"/>
      <c r="C448" s="506"/>
      <c r="D448" s="372" t="s">
        <v>1073</v>
      </c>
      <c r="E448" s="216" t="s">
        <v>1517</v>
      </c>
      <c r="F448" s="217">
        <v>100</v>
      </c>
      <c r="G448" s="218">
        <f t="shared" si="54"/>
        <v>20</v>
      </c>
      <c r="H448" s="219">
        <f t="shared" si="55"/>
        <v>55.555555555555557</v>
      </c>
      <c r="I448" s="219">
        <f t="shared" si="56"/>
        <v>1.8518518518518517E-2</v>
      </c>
      <c r="J448" s="217"/>
      <c r="K448" s="220"/>
      <c r="L448" s="220"/>
      <c r="M448" s="221"/>
      <c r="N448" s="222">
        <f t="shared" si="57"/>
        <v>0</v>
      </c>
      <c r="O448" s="223"/>
      <c r="P448" s="224"/>
      <c r="Q448" s="224"/>
      <c r="R448" s="224"/>
      <c r="S448" s="224"/>
      <c r="T448" s="225"/>
      <c r="U448" s="226">
        <f t="shared" si="58"/>
        <v>3.7037037037037035E-2</v>
      </c>
      <c r="V448" s="227"/>
      <c r="W448" s="228" t="str">
        <f t="shared" si="59"/>
        <v>0</v>
      </c>
      <c r="X448" s="509"/>
      <c r="Y448" s="229">
        <f t="shared" si="60"/>
        <v>0</v>
      </c>
    </row>
    <row r="449" spans="2:25" ht="18.75" customHeight="1">
      <c r="B449" s="515"/>
      <c r="C449" s="506"/>
      <c r="D449" s="372" t="s">
        <v>1075</v>
      </c>
      <c r="E449" s="216" t="s">
        <v>1518</v>
      </c>
      <c r="F449" s="217">
        <v>100</v>
      </c>
      <c r="G449" s="218">
        <f t="shared" si="54"/>
        <v>20</v>
      </c>
      <c r="H449" s="219">
        <f t="shared" si="55"/>
        <v>55.555555555555557</v>
      </c>
      <c r="I449" s="219">
        <f t="shared" si="56"/>
        <v>1.8518518518518517E-2</v>
      </c>
      <c r="J449" s="217"/>
      <c r="K449" s="220"/>
      <c r="L449" s="220"/>
      <c r="M449" s="221"/>
      <c r="N449" s="222">
        <f t="shared" si="57"/>
        <v>0</v>
      </c>
      <c r="O449" s="223"/>
      <c r="P449" s="224"/>
      <c r="Q449" s="224"/>
      <c r="R449" s="224"/>
      <c r="S449" s="224"/>
      <c r="T449" s="225"/>
      <c r="U449" s="226">
        <f t="shared" si="58"/>
        <v>3.7037037037037035E-2</v>
      </c>
      <c r="V449" s="227"/>
      <c r="W449" s="228" t="str">
        <f t="shared" si="59"/>
        <v>0</v>
      </c>
      <c r="X449" s="509"/>
      <c r="Y449" s="229">
        <f t="shared" si="60"/>
        <v>0</v>
      </c>
    </row>
    <row r="450" spans="2:25" ht="18.75" customHeight="1">
      <c r="B450" s="515"/>
      <c r="C450" s="506"/>
      <c r="D450" s="372" t="s">
        <v>1077</v>
      </c>
      <c r="E450" s="216" t="s">
        <v>1519</v>
      </c>
      <c r="F450" s="217">
        <v>100</v>
      </c>
      <c r="G450" s="218">
        <f t="shared" si="54"/>
        <v>20</v>
      </c>
      <c r="H450" s="219">
        <f t="shared" si="55"/>
        <v>55.555555555555557</v>
      </c>
      <c r="I450" s="219">
        <f t="shared" si="56"/>
        <v>1.8518518518518517E-2</v>
      </c>
      <c r="J450" s="217"/>
      <c r="K450" s="220"/>
      <c r="L450" s="220"/>
      <c r="M450" s="221"/>
      <c r="N450" s="222">
        <f t="shared" si="57"/>
        <v>0</v>
      </c>
      <c r="O450" s="223"/>
      <c r="P450" s="224"/>
      <c r="Q450" s="224"/>
      <c r="R450" s="224"/>
      <c r="S450" s="224"/>
      <c r="T450" s="225"/>
      <c r="U450" s="226">
        <f t="shared" si="58"/>
        <v>3.7037037037037035E-2</v>
      </c>
      <c r="V450" s="227"/>
      <c r="W450" s="228" t="str">
        <f t="shared" si="59"/>
        <v>0</v>
      </c>
      <c r="X450" s="509"/>
      <c r="Y450" s="229">
        <f t="shared" si="60"/>
        <v>0</v>
      </c>
    </row>
    <row r="451" spans="2:25" ht="18.75" customHeight="1">
      <c r="B451" s="515"/>
      <c r="C451" s="506"/>
      <c r="D451" s="372" t="s">
        <v>1079</v>
      </c>
      <c r="E451" s="216" t="s">
        <v>1520</v>
      </c>
      <c r="F451" s="217">
        <v>120</v>
      </c>
      <c r="G451" s="218">
        <f t="shared" si="54"/>
        <v>24</v>
      </c>
      <c r="H451" s="219">
        <f t="shared" si="55"/>
        <v>66.666666666666671</v>
      </c>
      <c r="I451" s="219">
        <f t="shared" si="56"/>
        <v>2.2222222222222223E-2</v>
      </c>
      <c r="J451" s="217"/>
      <c r="K451" s="220"/>
      <c r="L451" s="220"/>
      <c r="M451" s="221"/>
      <c r="N451" s="222">
        <f t="shared" si="57"/>
        <v>0</v>
      </c>
      <c r="O451" s="223"/>
      <c r="P451" s="224"/>
      <c r="Q451" s="224"/>
      <c r="R451" s="224"/>
      <c r="S451" s="224"/>
      <c r="T451" s="225"/>
      <c r="U451" s="226">
        <f t="shared" si="58"/>
        <v>4.4444444444444446E-2</v>
      </c>
      <c r="V451" s="227"/>
      <c r="W451" s="228" t="str">
        <f t="shared" si="59"/>
        <v>0</v>
      </c>
      <c r="X451" s="509"/>
      <c r="Y451" s="229">
        <f t="shared" si="60"/>
        <v>0</v>
      </c>
    </row>
    <row r="452" spans="2:25" ht="18.75" customHeight="1">
      <c r="B452" s="515"/>
      <c r="C452" s="506"/>
      <c r="D452" s="372" t="s">
        <v>1081</v>
      </c>
      <c r="E452" s="216" t="s">
        <v>1521</v>
      </c>
      <c r="F452" s="217">
        <v>130</v>
      </c>
      <c r="G452" s="218">
        <f t="shared" si="54"/>
        <v>26</v>
      </c>
      <c r="H452" s="219">
        <f t="shared" si="55"/>
        <v>72.222222222222214</v>
      </c>
      <c r="I452" s="219">
        <f t="shared" si="56"/>
        <v>2.4074074074074071E-2</v>
      </c>
      <c r="J452" s="217"/>
      <c r="K452" s="220"/>
      <c r="L452" s="220"/>
      <c r="M452" s="221"/>
      <c r="N452" s="222">
        <f t="shared" si="57"/>
        <v>0</v>
      </c>
      <c r="O452" s="223"/>
      <c r="P452" s="224"/>
      <c r="Q452" s="224"/>
      <c r="R452" s="224"/>
      <c r="S452" s="224"/>
      <c r="T452" s="225"/>
      <c r="U452" s="226">
        <f t="shared" si="58"/>
        <v>4.8148148148148141E-2</v>
      </c>
      <c r="V452" s="227"/>
      <c r="W452" s="228" t="str">
        <f t="shared" si="59"/>
        <v>0</v>
      </c>
      <c r="X452" s="509"/>
      <c r="Y452" s="229">
        <f t="shared" si="60"/>
        <v>0</v>
      </c>
    </row>
    <row r="453" spans="2:25" ht="18.75" customHeight="1">
      <c r="B453" s="515"/>
      <c r="C453" s="506"/>
      <c r="D453" s="372" t="s">
        <v>126</v>
      </c>
      <c r="E453" s="216" t="s">
        <v>1522</v>
      </c>
      <c r="F453" s="217">
        <v>100</v>
      </c>
      <c r="G453" s="218">
        <f t="shared" si="54"/>
        <v>20</v>
      </c>
      <c r="H453" s="219">
        <f t="shared" si="55"/>
        <v>55.555555555555557</v>
      </c>
      <c r="I453" s="219">
        <f t="shared" si="56"/>
        <v>1.8518518518518517E-2</v>
      </c>
      <c r="J453" s="217"/>
      <c r="K453" s="220"/>
      <c r="L453" s="220"/>
      <c r="M453" s="221"/>
      <c r="N453" s="222">
        <f t="shared" si="57"/>
        <v>0</v>
      </c>
      <c r="O453" s="223"/>
      <c r="P453" s="224"/>
      <c r="Q453" s="224"/>
      <c r="R453" s="224"/>
      <c r="S453" s="224"/>
      <c r="T453" s="225"/>
      <c r="U453" s="226">
        <f t="shared" si="58"/>
        <v>3.7037037037037035E-2</v>
      </c>
      <c r="V453" s="227"/>
      <c r="W453" s="228" t="str">
        <f t="shared" si="59"/>
        <v>0</v>
      </c>
      <c r="X453" s="509"/>
      <c r="Y453" s="229">
        <f t="shared" si="60"/>
        <v>0</v>
      </c>
    </row>
    <row r="454" spans="2:25" ht="18.75" customHeight="1">
      <c r="B454" s="515"/>
      <c r="C454" s="506"/>
      <c r="D454" s="372" t="s">
        <v>127</v>
      </c>
      <c r="E454" s="216" t="s">
        <v>1523</v>
      </c>
      <c r="F454" s="217">
        <v>150</v>
      </c>
      <c r="G454" s="218">
        <f t="shared" si="54"/>
        <v>30</v>
      </c>
      <c r="H454" s="219">
        <f t="shared" si="55"/>
        <v>83.333333333333329</v>
      </c>
      <c r="I454" s="219">
        <f t="shared" si="56"/>
        <v>2.7777777777777776E-2</v>
      </c>
      <c r="J454" s="217"/>
      <c r="K454" s="220"/>
      <c r="L454" s="220"/>
      <c r="M454" s="221"/>
      <c r="N454" s="222">
        <f t="shared" si="57"/>
        <v>0</v>
      </c>
      <c r="O454" s="223"/>
      <c r="P454" s="224"/>
      <c r="Q454" s="224"/>
      <c r="R454" s="224"/>
      <c r="S454" s="224"/>
      <c r="T454" s="225"/>
      <c r="U454" s="226">
        <f t="shared" si="58"/>
        <v>5.5555555555555552E-2</v>
      </c>
      <c r="V454" s="227"/>
      <c r="W454" s="228" t="str">
        <f t="shared" si="59"/>
        <v>0</v>
      </c>
      <c r="X454" s="509"/>
      <c r="Y454" s="229">
        <f t="shared" si="60"/>
        <v>0</v>
      </c>
    </row>
    <row r="455" spans="2:25" ht="18.75" customHeight="1">
      <c r="B455" s="515"/>
      <c r="C455" s="506"/>
      <c r="D455" s="372" t="s">
        <v>128</v>
      </c>
      <c r="E455" s="216" t="s">
        <v>1524</v>
      </c>
      <c r="F455" s="217">
        <v>150</v>
      </c>
      <c r="G455" s="218">
        <f t="shared" si="54"/>
        <v>30</v>
      </c>
      <c r="H455" s="219">
        <f t="shared" si="55"/>
        <v>83.333333333333329</v>
      </c>
      <c r="I455" s="219">
        <f t="shared" si="56"/>
        <v>2.7777777777777776E-2</v>
      </c>
      <c r="J455" s="217"/>
      <c r="K455" s="220"/>
      <c r="L455" s="220"/>
      <c r="M455" s="221"/>
      <c r="N455" s="222">
        <f t="shared" si="57"/>
        <v>0</v>
      </c>
      <c r="O455" s="223"/>
      <c r="P455" s="224"/>
      <c r="Q455" s="224"/>
      <c r="R455" s="224"/>
      <c r="S455" s="224"/>
      <c r="T455" s="225"/>
      <c r="U455" s="226">
        <f t="shared" si="58"/>
        <v>5.5555555555555552E-2</v>
      </c>
      <c r="V455" s="227"/>
      <c r="W455" s="228" t="str">
        <f t="shared" si="59"/>
        <v>0</v>
      </c>
      <c r="X455" s="509"/>
      <c r="Y455" s="229">
        <f t="shared" si="60"/>
        <v>0</v>
      </c>
    </row>
    <row r="456" spans="2:25" ht="18.75" customHeight="1">
      <c r="B456" s="515"/>
      <c r="C456" s="506"/>
      <c r="D456" s="372" t="s">
        <v>129</v>
      </c>
      <c r="E456" s="216" t="s">
        <v>1525</v>
      </c>
      <c r="F456" s="217">
        <v>120</v>
      </c>
      <c r="G456" s="218">
        <f t="shared" si="54"/>
        <v>24</v>
      </c>
      <c r="H456" s="219">
        <f t="shared" si="55"/>
        <v>66.666666666666671</v>
      </c>
      <c r="I456" s="219">
        <f t="shared" si="56"/>
        <v>2.2222222222222223E-2</v>
      </c>
      <c r="J456" s="217"/>
      <c r="K456" s="220"/>
      <c r="L456" s="220"/>
      <c r="M456" s="221"/>
      <c r="N456" s="222">
        <f t="shared" si="57"/>
        <v>0</v>
      </c>
      <c r="O456" s="223"/>
      <c r="P456" s="224"/>
      <c r="Q456" s="224"/>
      <c r="R456" s="224"/>
      <c r="S456" s="224"/>
      <c r="T456" s="225"/>
      <c r="U456" s="226">
        <f t="shared" si="58"/>
        <v>4.4444444444444446E-2</v>
      </c>
      <c r="V456" s="227"/>
      <c r="W456" s="228" t="str">
        <f t="shared" si="59"/>
        <v>0</v>
      </c>
      <c r="X456" s="509"/>
      <c r="Y456" s="229">
        <f t="shared" si="60"/>
        <v>0</v>
      </c>
    </row>
    <row r="457" spans="2:25" ht="18.75" customHeight="1">
      <c r="B457" s="515"/>
      <c r="C457" s="506"/>
      <c r="D457" s="372" t="s">
        <v>130</v>
      </c>
      <c r="E457" s="216" t="s">
        <v>1526</v>
      </c>
      <c r="F457" s="217">
        <v>100</v>
      </c>
      <c r="G457" s="218">
        <f t="shared" si="54"/>
        <v>20</v>
      </c>
      <c r="H457" s="219">
        <f t="shared" si="55"/>
        <v>55.555555555555557</v>
      </c>
      <c r="I457" s="219">
        <f t="shared" si="56"/>
        <v>1.8518518518518517E-2</v>
      </c>
      <c r="J457" s="217"/>
      <c r="K457" s="220"/>
      <c r="L457" s="220"/>
      <c r="M457" s="221"/>
      <c r="N457" s="222">
        <f t="shared" si="57"/>
        <v>0</v>
      </c>
      <c r="O457" s="223"/>
      <c r="P457" s="224"/>
      <c r="Q457" s="224"/>
      <c r="R457" s="224"/>
      <c r="S457" s="224"/>
      <c r="T457" s="225"/>
      <c r="U457" s="226">
        <f t="shared" si="58"/>
        <v>3.7037037037037035E-2</v>
      </c>
      <c r="V457" s="227"/>
      <c r="W457" s="228" t="str">
        <f t="shared" si="59"/>
        <v>0</v>
      </c>
      <c r="X457" s="509"/>
      <c r="Y457" s="229">
        <f t="shared" si="60"/>
        <v>0</v>
      </c>
    </row>
    <row r="458" spans="2:25" ht="18.75" customHeight="1">
      <c r="B458" s="515"/>
      <c r="C458" s="506"/>
      <c r="D458" s="373"/>
      <c r="E458" s="216"/>
      <c r="F458" s="217"/>
      <c r="G458" s="218">
        <f>F458/$G$15</f>
        <v>0</v>
      </c>
      <c r="H458" s="219">
        <f>F458/$H$15</f>
        <v>0</v>
      </c>
      <c r="I458" s="219">
        <f>H458/$I$15</f>
        <v>0</v>
      </c>
      <c r="J458" s="217"/>
      <c r="K458" s="220"/>
      <c r="L458" s="220"/>
      <c r="M458" s="221"/>
      <c r="N458" s="222">
        <f>M458/$N$15</f>
        <v>0</v>
      </c>
      <c r="O458" s="223"/>
      <c r="P458" s="224"/>
      <c r="Q458" s="224"/>
      <c r="R458" s="224"/>
      <c r="S458" s="224"/>
      <c r="T458" s="225"/>
      <c r="U458" s="226">
        <f>H458/$U$15</f>
        <v>0</v>
      </c>
      <c r="V458" s="227"/>
      <c r="W458" s="228" t="str">
        <f>IF(V458&lt;1,"0",IF(V458&lt;5,"2",IF(V458&gt;=5,"6")))</f>
        <v>0</v>
      </c>
      <c r="X458" s="509"/>
      <c r="Y458" s="229">
        <f t="shared" si="60"/>
        <v>0</v>
      </c>
    </row>
    <row r="459" spans="2:25" ht="18.75" customHeight="1">
      <c r="B459" s="515"/>
      <c r="C459" s="506"/>
      <c r="D459" s="372" t="s">
        <v>131</v>
      </c>
      <c r="E459" s="216" t="s">
        <v>1527</v>
      </c>
      <c r="F459" s="217">
        <v>240</v>
      </c>
      <c r="G459" s="218">
        <f t="shared" si="54"/>
        <v>48</v>
      </c>
      <c r="H459" s="219">
        <f t="shared" si="55"/>
        <v>133.33333333333334</v>
      </c>
      <c r="I459" s="219">
        <f t="shared" si="56"/>
        <v>4.4444444444444446E-2</v>
      </c>
      <c r="J459" s="217"/>
      <c r="K459" s="220"/>
      <c r="L459" s="220"/>
      <c r="M459" s="221"/>
      <c r="N459" s="222">
        <f t="shared" si="57"/>
        <v>0</v>
      </c>
      <c r="O459" s="223"/>
      <c r="P459" s="224"/>
      <c r="Q459" s="224"/>
      <c r="R459" s="224"/>
      <c r="S459" s="224"/>
      <c r="T459" s="225"/>
      <c r="U459" s="226">
        <f t="shared" si="58"/>
        <v>8.8888888888888892E-2</v>
      </c>
      <c r="V459" s="227"/>
      <c r="W459" s="228" t="str">
        <f t="shared" si="59"/>
        <v>0</v>
      </c>
      <c r="X459" s="509"/>
      <c r="Y459" s="229">
        <f t="shared" si="60"/>
        <v>0</v>
      </c>
    </row>
    <row r="460" spans="2:25" ht="18.75" customHeight="1">
      <c r="B460" s="515"/>
      <c r="C460" s="506"/>
      <c r="D460" s="372" t="s">
        <v>132</v>
      </c>
      <c r="E460" s="216" t="s">
        <v>1528</v>
      </c>
      <c r="F460" s="217">
        <v>2653</v>
      </c>
      <c r="G460" s="218">
        <f t="shared" si="54"/>
        <v>530.6</v>
      </c>
      <c r="H460" s="219">
        <f t="shared" si="55"/>
        <v>1473.8888888888889</v>
      </c>
      <c r="I460" s="219">
        <f t="shared" si="56"/>
        <v>0.49129629629629629</v>
      </c>
      <c r="J460" s="217" t="s">
        <v>1529</v>
      </c>
      <c r="K460" s="217" t="s">
        <v>1529</v>
      </c>
      <c r="L460" s="220"/>
      <c r="M460" s="221">
        <f>SUM(H459:H469)</f>
        <v>2940.5555555555557</v>
      </c>
      <c r="N460" s="222">
        <f t="shared" si="57"/>
        <v>58.81111111111111</v>
      </c>
      <c r="O460" s="223" t="s">
        <v>1530</v>
      </c>
      <c r="P460" s="224" t="s">
        <v>12</v>
      </c>
      <c r="Q460" s="224"/>
      <c r="R460" s="224" t="s">
        <v>1064</v>
      </c>
      <c r="S460" s="224"/>
      <c r="T460" s="225"/>
      <c r="U460" s="226">
        <f t="shared" si="58"/>
        <v>0.98259259259259257</v>
      </c>
      <c r="V460" s="227">
        <f>SUM(U459:U469)</f>
        <v>1.9603703703703703</v>
      </c>
      <c r="W460" s="228" t="str">
        <f t="shared" si="59"/>
        <v>2</v>
      </c>
      <c r="X460" s="509"/>
      <c r="Y460" s="229">
        <f t="shared" si="60"/>
        <v>1</v>
      </c>
    </row>
    <row r="461" spans="2:25" ht="18.75" customHeight="1">
      <c r="B461" s="515"/>
      <c r="C461" s="506"/>
      <c r="D461" s="372" t="s">
        <v>133</v>
      </c>
      <c r="E461" s="216" t="s">
        <v>1531</v>
      </c>
      <c r="F461" s="217">
        <v>400</v>
      </c>
      <c r="G461" s="218">
        <f t="shared" si="54"/>
        <v>80</v>
      </c>
      <c r="H461" s="219">
        <f t="shared" si="55"/>
        <v>222.22222222222223</v>
      </c>
      <c r="I461" s="219">
        <f t="shared" si="56"/>
        <v>7.407407407407407E-2</v>
      </c>
      <c r="J461" s="217"/>
      <c r="K461" s="220"/>
      <c r="L461" s="220"/>
      <c r="M461" s="221"/>
      <c r="N461" s="222">
        <f t="shared" si="57"/>
        <v>0</v>
      </c>
      <c r="O461" s="223"/>
      <c r="P461" s="224"/>
      <c r="Q461" s="224"/>
      <c r="R461" s="224"/>
      <c r="S461" s="224"/>
      <c r="T461" s="225"/>
      <c r="U461" s="226">
        <f t="shared" si="58"/>
        <v>0.14814814814814814</v>
      </c>
      <c r="V461" s="227"/>
      <c r="W461" s="228" t="str">
        <f t="shared" si="59"/>
        <v>0</v>
      </c>
      <c r="X461" s="509"/>
      <c r="Y461" s="229">
        <f t="shared" si="60"/>
        <v>0</v>
      </c>
    </row>
    <row r="462" spans="2:25" ht="18.75" customHeight="1">
      <c r="B462" s="515"/>
      <c r="C462" s="506"/>
      <c r="D462" s="372" t="s">
        <v>134</v>
      </c>
      <c r="E462" s="216" t="s">
        <v>1532</v>
      </c>
      <c r="F462" s="217">
        <v>100</v>
      </c>
      <c r="G462" s="218">
        <f t="shared" si="54"/>
        <v>20</v>
      </c>
      <c r="H462" s="219">
        <f t="shared" si="55"/>
        <v>55.555555555555557</v>
      </c>
      <c r="I462" s="219">
        <f t="shared" si="56"/>
        <v>1.8518518518518517E-2</v>
      </c>
      <c r="J462" s="217"/>
      <c r="K462" s="220"/>
      <c r="L462" s="220"/>
      <c r="M462" s="221"/>
      <c r="N462" s="222">
        <f t="shared" si="57"/>
        <v>0</v>
      </c>
      <c r="O462" s="223"/>
      <c r="P462" s="224"/>
      <c r="Q462" s="224"/>
      <c r="R462" s="224"/>
      <c r="S462" s="224"/>
      <c r="T462" s="225"/>
      <c r="U462" s="226">
        <f t="shared" si="58"/>
        <v>3.7037037037037035E-2</v>
      </c>
      <c r="V462" s="227"/>
      <c r="W462" s="228" t="str">
        <f t="shared" si="59"/>
        <v>0</v>
      </c>
      <c r="X462" s="509"/>
      <c r="Y462" s="229">
        <f t="shared" si="60"/>
        <v>0</v>
      </c>
    </row>
    <row r="463" spans="2:25" ht="18.75" customHeight="1">
      <c r="B463" s="515"/>
      <c r="C463" s="506"/>
      <c r="D463" s="372" t="s">
        <v>135</v>
      </c>
      <c r="E463" s="216" t="s">
        <v>1533</v>
      </c>
      <c r="F463" s="217">
        <v>100</v>
      </c>
      <c r="G463" s="218">
        <f t="shared" si="54"/>
        <v>20</v>
      </c>
      <c r="H463" s="219">
        <f t="shared" si="55"/>
        <v>55.555555555555557</v>
      </c>
      <c r="I463" s="219">
        <f t="shared" si="56"/>
        <v>1.8518518518518517E-2</v>
      </c>
      <c r="J463" s="217"/>
      <c r="K463" s="220"/>
      <c r="L463" s="220"/>
      <c r="M463" s="221"/>
      <c r="N463" s="222">
        <f t="shared" si="57"/>
        <v>0</v>
      </c>
      <c r="O463" s="223"/>
      <c r="P463" s="224"/>
      <c r="Q463" s="224"/>
      <c r="R463" s="224"/>
      <c r="S463" s="224"/>
      <c r="T463" s="225"/>
      <c r="U463" s="226">
        <f t="shared" si="58"/>
        <v>3.7037037037037035E-2</v>
      </c>
      <c r="V463" s="227"/>
      <c r="W463" s="228" t="str">
        <f t="shared" si="59"/>
        <v>0</v>
      </c>
      <c r="X463" s="509"/>
      <c r="Y463" s="229">
        <f t="shared" si="60"/>
        <v>0</v>
      </c>
    </row>
    <row r="464" spans="2:25" ht="18.75" customHeight="1">
      <c r="B464" s="515"/>
      <c r="C464" s="506"/>
      <c r="D464" s="372" t="s">
        <v>136</v>
      </c>
      <c r="E464" s="216" t="s">
        <v>1416</v>
      </c>
      <c r="F464" s="217">
        <v>150</v>
      </c>
      <c r="G464" s="218">
        <f t="shared" si="54"/>
        <v>30</v>
      </c>
      <c r="H464" s="219">
        <f t="shared" si="55"/>
        <v>83.333333333333329</v>
      </c>
      <c r="I464" s="219">
        <f t="shared" si="56"/>
        <v>2.7777777777777776E-2</v>
      </c>
      <c r="J464" s="217"/>
      <c r="K464" s="220"/>
      <c r="L464" s="220"/>
      <c r="M464" s="221"/>
      <c r="N464" s="222">
        <f t="shared" si="57"/>
        <v>0</v>
      </c>
      <c r="O464" s="223"/>
      <c r="P464" s="224"/>
      <c r="Q464" s="224"/>
      <c r="R464" s="224"/>
      <c r="S464" s="224"/>
      <c r="T464" s="225"/>
      <c r="U464" s="226">
        <f t="shared" si="58"/>
        <v>5.5555555555555552E-2</v>
      </c>
      <c r="V464" s="227"/>
      <c r="W464" s="228" t="str">
        <f t="shared" si="59"/>
        <v>0</v>
      </c>
      <c r="X464" s="509"/>
      <c r="Y464" s="229">
        <f t="shared" si="60"/>
        <v>0</v>
      </c>
    </row>
    <row r="465" spans="2:25" ht="18.75" customHeight="1">
      <c r="B465" s="515"/>
      <c r="C465" s="506"/>
      <c r="D465" s="372" t="s">
        <v>137</v>
      </c>
      <c r="E465" s="216" t="s">
        <v>1534</v>
      </c>
      <c r="F465" s="217">
        <v>700</v>
      </c>
      <c r="G465" s="218">
        <f t="shared" si="54"/>
        <v>140</v>
      </c>
      <c r="H465" s="219">
        <f t="shared" si="55"/>
        <v>388.88888888888886</v>
      </c>
      <c r="I465" s="219">
        <f t="shared" si="56"/>
        <v>0.12962962962962962</v>
      </c>
      <c r="J465" s="217"/>
      <c r="K465" s="220"/>
      <c r="L465" s="220"/>
      <c r="M465" s="221"/>
      <c r="N465" s="222">
        <f t="shared" si="57"/>
        <v>0</v>
      </c>
      <c r="O465" s="223"/>
      <c r="P465" s="224"/>
      <c r="Q465" s="224"/>
      <c r="R465" s="224"/>
      <c r="S465" s="224"/>
      <c r="T465" s="225"/>
      <c r="U465" s="226">
        <f t="shared" si="58"/>
        <v>0.25925925925925924</v>
      </c>
      <c r="V465" s="227"/>
      <c r="W465" s="228" t="str">
        <f t="shared" si="59"/>
        <v>0</v>
      </c>
      <c r="X465" s="509"/>
      <c r="Y465" s="229">
        <f t="shared" si="60"/>
        <v>0</v>
      </c>
    </row>
    <row r="466" spans="2:25" ht="18.75" customHeight="1">
      <c r="B466" s="515"/>
      <c r="C466" s="506"/>
      <c r="D466" s="372" t="s">
        <v>138</v>
      </c>
      <c r="E466" s="216" t="s">
        <v>1535</v>
      </c>
      <c r="F466" s="217">
        <v>150</v>
      </c>
      <c r="G466" s="218">
        <f t="shared" si="54"/>
        <v>30</v>
      </c>
      <c r="H466" s="219">
        <f t="shared" si="55"/>
        <v>83.333333333333329</v>
      </c>
      <c r="I466" s="219">
        <f t="shared" si="56"/>
        <v>2.7777777777777776E-2</v>
      </c>
      <c r="J466" s="217"/>
      <c r="K466" s="220"/>
      <c r="L466" s="220"/>
      <c r="M466" s="221"/>
      <c r="N466" s="222">
        <f t="shared" si="57"/>
        <v>0</v>
      </c>
      <c r="O466" s="223"/>
      <c r="P466" s="224"/>
      <c r="Q466" s="224"/>
      <c r="R466" s="224"/>
      <c r="S466" s="224"/>
      <c r="T466" s="225"/>
      <c r="U466" s="226">
        <f t="shared" si="58"/>
        <v>5.5555555555555552E-2</v>
      </c>
      <c r="V466" s="227"/>
      <c r="W466" s="228" t="str">
        <f t="shared" si="59"/>
        <v>0</v>
      </c>
      <c r="X466" s="509"/>
      <c r="Y466" s="229">
        <f t="shared" si="60"/>
        <v>0</v>
      </c>
    </row>
    <row r="467" spans="2:25" ht="18.75" customHeight="1">
      <c r="B467" s="515"/>
      <c r="C467" s="506"/>
      <c r="D467" s="372" t="s">
        <v>139</v>
      </c>
      <c r="E467" s="216" t="s">
        <v>1536</v>
      </c>
      <c r="F467" s="217">
        <v>150</v>
      </c>
      <c r="G467" s="218">
        <f t="shared" si="54"/>
        <v>30</v>
      </c>
      <c r="H467" s="219">
        <f t="shared" si="55"/>
        <v>83.333333333333329</v>
      </c>
      <c r="I467" s="219">
        <f t="shared" si="56"/>
        <v>2.7777777777777776E-2</v>
      </c>
      <c r="J467" s="217"/>
      <c r="K467" s="220"/>
      <c r="L467" s="220"/>
      <c r="M467" s="221"/>
      <c r="N467" s="222">
        <f t="shared" si="57"/>
        <v>0</v>
      </c>
      <c r="O467" s="223"/>
      <c r="P467" s="224"/>
      <c r="Q467" s="224"/>
      <c r="R467" s="224"/>
      <c r="S467" s="224"/>
      <c r="T467" s="225"/>
      <c r="U467" s="226">
        <f t="shared" si="58"/>
        <v>5.5555555555555552E-2</v>
      </c>
      <c r="V467" s="227"/>
      <c r="W467" s="228" t="str">
        <f t="shared" si="59"/>
        <v>0</v>
      </c>
      <c r="X467" s="509"/>
      <c r="Y467" s="229">
        <f t="shared" si="60"/>
        <v>0</v>
      </c>
    </row>
    <row r="468" spans="2:25" ht="18.75" customHeight="1">
      <c r="B468" s="515"/>
      <c r="C468" s="506"/>
      <c r="D468" s="372" t="s">
        <v>140</v>
      </c>
      <c r="E468" s="216" t="s">
        <v>1537</v>
      </c>
      <c r="F468" s="217">
        <v>350</v>
      </c>
      <c r="G468" s="218">
        <f t="shared" si="54"/>
        <v>70</v>
      </c>
      <c r="H468" s="219">
        <f t="shared" si="55"/>
        <v>194.44444444444443</v>
      </c>
      <c r="I468" s="219">
        <f t="shared" si="56"/>
        <v>6.4814814814814811E-2</v>
      </c>
      <c r="J468" s="217"/>
      <c r="K468" s="220"/>
      <c r="L468" s="220"/>
      <c r="M468" s="221"/>
      <c r="N468" s="222">
        <f t="shared" si="57"/>
        <v>0</v>
      </c>
      <c r="O468" s="223"/>
      <c r="P468" s="224"/>
      <c r="Q468" s="224"/>
      <c r="R468" s="224"/>
      <c r="S468" s="224"/>
      <c r="T468" s="225"/>
      <c r="U468" s="226">
        <f t="shared" si="58"/>
        <v>0.12962962962962962</v>
      </c>
      <c r="V468" s="227"/>
      <c r="W468" s="228" t="str">
        <f t="shared" si="59"/>
        <v>0</v>
      </c>
      <c r="X468" s="509"/>
      <c r="Y468" s="229">
        <f t="shared" si="60"/>
        <v>0</v>
      </c>
    </row>
    <row r="469" spans="2:25" ht="18.75" customHeight="1">
      <c r="B469" s="515"/>
      <c r="C469" s="506"/>
      <c r="D469" s="372" t="s">
        <v>141</v>
      </c>
      <c r="E469" s="216" t="s">
        <v>1538</v>
      </c>
      <c r="F469" s="217">
        <v>300</v>
      </c>
      <c r="G469" s="218">
        <f t="shared" si="54"/>
        <v>60</v>
      </c>
      <c r="H469" s="219">
        <f t="shared" si="55"/>
        <v>166.66666666666666</v>
      </c>
      <c r="I469" s="219">
        <f t="shared" si="56"/>
        <v>5.5555555555555552E-2</v>
      </c>
      <c r="J469" s="217"/>
      <c r="K469" s="220"/>
      <c r="L469" s="220"/>
      <c r="M469" s="221"/>
      <c r="N469" s="222">
        <f t="shared" si="57"/>
        <v>0</v>
      </c>
      <c r="O469" s="223"/>
      <c r="P469" s="224"/>
      <c r="Q469" s="224"/>
      <c r="R469" s="224"/>
      <c r="S469" s="224"/>
      <c r="T469" s="225"/>
      <c r="U469" s="226">
        <f t="shared" si="58"/>
        <v>0.1111111111111111</v>
      </c>
      <c r="V469" s="227"/>
      <c r="W469" s="228" t="str">
        <f t="shared" si="59"/>
        <v>0</v>
      </c>
      <c r="X469" s="509"/>
      <c r="Y469" s="229">
        <f t="shared" si="60"/>
        <v>0</v>
      </c>
    </row>
    <row r="470" spans="2:25" ht="18.75" customHeight="1">
      <c r="B470" s="515"/>
      <c r="C470" s="506"/>
      <c r="D470" s="373"/>
      <c r="E470" s="216"/>
      <c r="F470" s="217"/>
      <c r="G470" s="218">
        <f t="shared" si="54"/>
        <v>0</v>
      </c>
      <c r="H470" s="219">
        <f t="shared" si="55"/>
        <v>0</v>
      </c>
      <c r="I470" s="219">
        <f t="shared" si="56"/>
        <v>0</v>
      </c>
      <c r="J470" s="217"/>
      <c r="K470" s="220"/>
      <c r="L470" s="220"/>
      <c r="M470" s="221"/>
      <c r="N470" s="222">
        <f t="shared" si="57"/>
        <v>0</v>
      </c>
      <c r="O470" s="223"/>
      <c r="P470" s="224"/>
      <c r="Q470" s="224"/>
      <c r="R470" s="224"/>
      <c r="S470" s="224"/>
      <c r="T470" s="225"/>
      <c r="U470" s="226">
        <f t="shared" si="58"/>
        <v>0</v>
      </c>
      <c r="V470" s="227"/>
      <c r="W470" s="228" t="str">
        <f t="shared" si="59"/>
        <v>0</v>
      </c>
      <c r="X470" s="509"/>
      <c r="Y470" s="229">
        <f t="shared" si="60"/>
        <v>0</v>
      </c>
    </row>
    <row r="471" spans="2:25" ht="18.75" customHeight="1">
      <c r="B471" s="515"/>
      <c r="C471" s="506"/>
      <c r="D471" s="372" t="s">
        <v>1060</v>
      </c>
      <c r="E471" s="216" t="s">
        <v>1539</v>
      </c>
      <c r="F471" s="217">
        <v>600</v>
      </c>
      <c r="G471" s="218">
        <f t="shared" si="54"/>
        <v>120</v>
      </c>
      <c r="H471" s="219">
        <f t="shared" si="55"/>
        <v>333.33333333333331</v>
      </c>
      <c r="I471" s="219">
        <f t="shared" si="56"/>
        <v>0.1111111111111111</v>
      </c>
      <c r="J471" s="217"/>
      <c r="K471" s="217"/>
      <c r="L471" s="220"/>
      <c r="M471" s="221"/>
      <c r="N471" s="222">
        <f t="shared" si="57"/>
        <v>0</v>
      </c>
      <c r="O471" s="223"/>
      <c r="P471" s="224"/>
      <c r="Q471" s="224"/>
      <c r="R471" s="224"/>
      <c r="S471" s="224"/>
      <c r="T471" s="225"/>
      <c r="U471" s="226">
        <f t="shared" si="58"/>
        <v>0.22222222222222221</v>
      </c>
      <c r="V471" s="227"/>
      <c r="W471" s="228" t="str">
        <f t="shared" si="59"/>
        <v>0</v>
      </c>
      <c r="X471" s="509"/>
      <c r="Y471" s="229">
        <f t="shared" si="60"/>
        <v>0</v>
      </c>
    </row>
    <row r="472" spans="2:25" ht="18.75" customHeight="1">
      <c r="B472" s="515"/>
      <c r="C472" s="506"/>
      <c r="D472" s="372" t="s">
        <v>1065</v>
      </c>
      <c r="E472" s="216" t="s">
        <v>1540</v>
      </c>
      <c r="F472" s="217">
        <v>660</v>
      </c>
      <c r="G472" s="218">
        <f t="shared" si="54"/>
        <v>132</v>
      </c>
      <c r="H472" s="219">
        <f t="shared" si="55"/>
        <v>366.66666666666669</v>
      </c>
      <c r="I472" s="219">
        <f t="shared" si="56"/>
        <v>0.12222222222222223</v>
      </c>
      <c r="J472" s="217"/>
      <c r="K472" s="220"/>
      <c r="L472" s="220"/>
      <c r="M472" s="221"/>
      <c r="N472" s="222">
        <f t="shared" si="57"/>
        <v>0</v>
      </c>
      <c r="O472" s="223"/>
      <c r="P472" s="224"/>
      <c r="Q472" s="224"/>
      <c r="R472" s="224"/>
      <c r="S472" s="224"/>
      <c r="T472" s="225"/>
      <c r="U472" s="226">
        <f t="shared" si="58"/>
        <v>0.24444444444444446</v>
      </c>
      <c r="V472" s="227"/>
      <c r="W472" s="228" t="str">
        <f t="shared" si="59"/>
        <v>0</v>
      </c>
      <c r="X472" s="509"/>
      <c r="Y472" s="229">
        <f t="shared" si="60"/>
        <v>0</v>
      </c>
    </row>
    <row r="473" spans="2:25" ht="18.75" customHeight="1">
      <c r="B473" s="515"/>
      <c r="C473" s="506"/>
      <c r="D473" s="372" t="s">
        <v>1067</v>
      </c>
      <c r="E473" s="216" t="s">
        <v>1541</v>
      </c>
      <c r="F473" s="217">
        <v>600</v>
      </c>
      <c r="G473" s="218">
        <f t="shared" si="54"/>
        <v>120</v>
      </c>
      <c r="H473" s="219">
        <f t="shared" si="55"/>
        <v>333.33333333333331</v>
      </c>
      <c r="I473" s="219">
        <f t="shared" si="56"/>
        <v>0.1111111111111111</v>
      </c>
      <c r="J473" s="217"/>
      <c r="K473" s="220"/>
      <c r="L473" s="220"/>
      <c r="M473" s="221"/>
      <c r="N473" s="222">
        <f t="shared" si="57"/>
        <v>0</v>
      </c>
      <c r="O473" s="223"/>
      <c r="P473" s="224"/>
      <c r="Q473" s="224"/>
      <c r="R473" s="224"/>
      <c r="S473" s="224"/>
      <c r="T473" s="225"/>
      <c r="U473" s="226">
        <f t="shared" si="58"/>
        <v>0.22222222222222221</v>
      </c>
      <c r="V473" s="227"/>
      <c r="W473" s="228" t="str">
        <f t="shared" si="59"/>
        <v>0</v>
      </c>
      <c r="X473" s="509"/>
      <c r="Y473" s="229">
        <f t="shared" si="60"/>
        <v>0</v>
      </c>
    </row>
    <row r="474" spans="2:25" ht="18.75" customHeight="1">
      <c r="B474" s="515"/>
      <c r="C474" s="506"/>
      <c r="D474" s="372" t="s">
        <v>1069</v>
      </c>
      <c r="E474" s="216" t="s">
        <v>1542</v>
      </c>
      <c r="F474" s="217">
        <v>660</v>
      </c>
      <c r="G474" s="218">
        <f t="shared" si="54"/>
        <v>132</v>
      </c>
      <c r="H474" s="219">
        <f t="shared" si="55"/>
        <v>366.66666666666669</v>
      </c>
      <c r="I474" s="219">
        <f t="shared" si="56"/>
        <v>0.12222222222222223</v>
      </c>
      <c r="J474" s="217"/>
      <c r="K474" s="220"/>
      <c r="L474" s="220"/>
      <c r="M474" s="221"/>
      <c r="N474" s="222">
        <f t="shared" si="57"/>
        <v>0</v>
      </c>
      <c r="O474" s="223"/>
      <c r="P474" s="224"/>
      <c r="Q474" s="224"/>
      <c r="R474" s="224"/>
      <c r="S474" s="224"/>
      <c r="T474" s="225"/>
      <c r="U474" s="226">
        <f t="shared" si="58"/>
        <v>0.24444444444444446</v>
      </c>
      <c r="V474" s="227"/>
      <c r="W474" s="228" t="str">
        <f t="shared" si="59"/>
        <v>0</v>
      </c>
      <c r="X474" s="509"/>
      <c r="Y474" s="229">
        <f t="shared" si="60"/>
        <v>0</v>
      </c>
    </row>
    <row r="475" spans="2:25" ht="18.75" customHeight="1">
      <c r="B475" s="515"/>
      <c r="C475" s="506"/>
      <c r="D475" s="372" t="s">
        <v>1071</v>
      </c>
      <c r="E475" s="216" t="s">
        <v>1543</v>
      </c>
      <c r="F475" s="217">
        <v>600</v>
      </c>
      <c r="G475" s="218">
        <f t="shared" si="54"/>
        <v>120</v>
      </c>
      <c r="H475" s="219">
        <f t="shared" si="55"/>
        <v>333.33333333333331</v>
      </c>
      <c r="I475" s="219">
        <f t="shared" si="56"/>
        <v>0.1111111111111111</v>
      </c>
      <c r="J475" s="217"/>
      <c r="K475" s="220"/>
      <c r="L475" s="220"/>
      <c r="M475" s="221"/>
      <c r="N475" s="222">
        <f t="shared" si="57"/>
        <v>0</v>
      </c>
      <c r="O475" s="223"/>
      <c r="P475" s="224"/>
      <c r="Q475" s="224"/>
      <c r="R475" s="224"/>
      <c r="S475" s="224"/>
      <c r="T475" s="225"/>
      <c r="U475" s="226">
        <f t="shared" si="58"/>
        <v>0.22222222222222221</v>
      </c>
      <c r="V475" s="227"/>
      <c r="W475" s="228" t="str">
        <f t="shared" si="59"/>
        <v>0</v>
      </c>
      <c r="X475" s="509"/>
      <c r="Y475" s="229">
        <f t="shared" si="60"/>
        <v>0</v>
      </c>
    </row>
    <row r="476" spans="2:25" ht="18.75" customHeight="1">
      <c r="B476" s="515"/>
      <c r="C476" s="506"/>
      <c r="D476" s="372" t="s">
        <v>1073</v>
      </c>
      <c r="E476" s="216" t="s">
        <v>1544</v>
      </c>
      <c r="F476" s="217">
        <v>500</v>
      </c>
      <c r="G476" s="218">
        <f t="shared" si="54"/>
        <v>100</v>
      </c>
      <c r="H476" s="219">
        <f t="shared" si="55"/>
        <v>277.77777777777777</v>
      </c>
      <c r="I476" s="219">
        <f t="shared" si="56"/>
        <v>9.2592592592592587E-2</v>
      </c>
      <c r="J476" s="217"/>
      <c r="K476" s="220"/>
      <c r="L476" s="220"/>
      <c r="M476" s="221"/>
      <c r="N476" s="222">
        <f t="shared" si="57"/>
        <v>0</v>
      </c>
      <c r="O476" s="223"/>
      <c r="P476" s="224"/>
      <c r="Q476" s="224"/>
      <c r="R476" s="224"/>
      <c r="S476" s="224"/>
      <c r="T476" s="225"/>
      <c r="U476" s="226">
        <f t="shared" si="58"/>
        <v>0.18518518518518517</v>
      </c>
      <c r="V476" s="227"/>
      <c r="W476" s="228" t="str">
        <f t="shared" si="59"/>
        <v>0</v>
      </c>
      <c r="X476" s="509"/>
      <c r="Y476" s="229">
        <f t="shared" si="60"/>
        <v>0</v>
      </c>
    </row>
    <row r="477" spans="2:25" ht="18.75" customHeight="1">
      <c r="B477" s="515"/>
      <c r="C477" s="506"/>
      <c r="D477" s="372" t="s">
        <v>1075</v>
      </c>
      <c r="E477" s="216" t="s">
        <v>1545</v>
      </c>
      <c r="F477" s="217">
        <v>600</v>
      </c>
      <c r="G477" s="218">
        <f t="shared" si="54"/>
        <v>120</v>
      </c>
      <c r="H477" s="219">
        <f t="shared" si="55"/>
        <v>333.33333333333331</v>
      </c>
      <c r="I477" s="219">
        <f t="shared" si="56"/>
        <v>0.1111111111111111</v>
      </c>
      <c r="J477" s="217" t="s">
        <v>1546</v>
      </c>
      <c r="K477" s="217" t="s">
        <v>1546</v>
      </c>
      <c r="L477" s="220"/>
      <c r="M477" s="221">
        <f>SUM(H471:H478)</f>
        <v>2807.2222222222222</v>
      </c>
      <c r="N477" s="222">
        <f t="shared" si="57"/>
        <v>56.144444444444446</v>
      </c>
      <c r="O477" s="223" t="s">
        <v>1493</v>
      </c>
      <c r="P477" s="224" t="s">
        <v>12</v>
      </c>
      <c r="Q477" s="224"/>
      <c r="R477" s="224" t="s">
        <v>1064</v>
      </c>
      <c r="S477" s="224"/>
      <c r="T477" s="225"/>
      <c r="U477" s="226">
        <f t="shared" si="58"/>
        <v>0.22222222222222221</v>
      </c>
      <c r="V477" s="227">
        <f>SUM(U471:U478)</f>
        <v>1.8714814814814815</v>
      </c>
      <c r="W477" s="228" t="str">
        <f t="shared" si="59"/>
        <v>2</v>
      </c>
      <c r="X477" s="509"/>
      <c r="Y477" s="229">
        <f t="shared" si="60"/>
        <v>1</v>
      </c>
    </row>
    <row r="478" spans="2:25" ht="18.75" customHeight="1">
      <c r="B478" s="515"/>
      <c r="C478" s="506"/>
      <c r="D478" s="372" t="s">
        <v>1077</v>
      </c>
      <c r="E478" s="216" t="s">
        <v>1547</v>
      </c>
      <c r="F478" s="217">
        <v>833</v>
      </c>
      <c r="G478" s="218">
        <f t="shared" si="54"/>
        <v>166.6</v>
      </c>
      <c r="H478" s="219">
        <f t="shared" si="55"/>
        <v>462.77777777777777</v>
      </c>
      <c r="I478" s="219">
        <f t="shared" si="56"/>
        <v>0.15425925925925926</v>
      </c>
      <c r="J478" s="217"/>
      <c r="K478" s="220"/>
      <c r="L478" s="220"/>
      <c r="M478" s="221"/>
      <c r="N478" s="222">
        <f t="shared" si="57"/>
        <v>0</v>
      </c>
      <c r="O478" s="223"/>
      <c r="P478" s="224"/>
      <c r="Q478" s="224"/>
      <c r="R478" s="224"/>
      <c r="S478" s="224"/>
      <c r="T478" s="225"/>
      <c r="U478" s="226">
        <f t="shared" si="58"/>
        <v>0.30851851851851853</v>
      </c>
      <c r="V478" s="227"/>
      <c r="W478" s="228" t="str">
        <f t="shared" si="59"/>
        <v>0</v>
      </c>
      <c r="X478" s="509"/>
      <c r="Y478" s="229">
        <f t="shared" si="60"/>
        <v>0</v>
      </c>
    </row>
    <row r="479" spans="2:25" ht="18.75" customHeight="1">
      <c r="B479" s="515"/>
      <c r="C479" s="506"/>
      <c r="D479" s="216"/>
      <c r="E479" s="216"/>
      <c r="F479" s="217"/>
      <c r="G479" s="218">
        <f t="shared" si="54"/>
        <v>0</v>
      </c>
      <c r="H479" s="219">
        <f t="shared" si="55"/>
        <v>0</v>
      </c>
      <c r="I479" s="219">
        <f t="shared" si="56"/>
        <v>0</v>
      </c>
      <c r="J479" s="217"/>
      <c r="K479" s="220"/>
      <c r="L479" s="220"/>
      <c r="M479" s="221"/>
      <c r="N479" s="222">
        <f t="shared" si="57"/>
        <v>0</v>
      </c>
      <c r="O479" s="223"/>
      <c r="P479" s="224"/>
      <c r="Q479" s="224"/>
      <c r="R479" s="224"/>
      <c r="S479" s="224"/>
      <c r="T479" s="225"/>
      <c r="U479" s="226">
        <f t="shared" si="58"/>
        <v>0</v>
      </c>
      <c r="V479" s="227"/>
      <c r="W479" s="228" t="str">
        <f t="shared" si="59"/>
        <v>0</v>
      </c>
      <c r="X479" s="509"/>
      <c r="Y479" s="229">
        <f t="shared" si="60"/>
        <v>0</v>
      </c>
    </row>
    <row r="480" spans="2:25" ht="18.75" customHeight="1">
      <c r="B480" s="516"/>
      <c r="C480" s="507"/>
      <c r="D480" s="216"/>
      <c r="E480" s="216"/>
      <c r="F480" s="217"/>
      <c r="G480" s="218">
        <f>F480/$G$15</f>
        <v>0</v>
      </c>
      <c r="H480" s="219">
        <f>F480/$H$15</f>
        <v>0</v>
      </c>
      <c r="I480" s="219">
        <f>H480/$I$15</f>
        <v>0</v>
      </c>
      <c r="J480" s="217"/>
      <c r="K480" s="220"/>
      <c r="L480" s="220"/>
      <c r="M480" s="232"/>
      <c r="N480" s="222">
        <f>M480/$N$15</f>
        <v>0</v>
      </c>
      <c r="O480" s="231"/>
      <c r="P480" s="231"/>
      <c r="Q480" s="231"/>
      <c r="R480" s="231"/>
      <c r="S480" s="231"/>
      <c r="T480" s="225"/>
      <c r="U480" s="226">
        <f>H480/$U$15</f>
        <v>0</v>
      </c>
      <c r="V480" s="227"/>
      <c r="W480" s="228" t="str">
        <f>IF(V480&lt;1,"0",IF(V480&lt;5,"2",IF(V480&gt;=5,"6")))</f>
        <v>0</v>
      </c>
      <c r="X480" s="510"/>
      <c r="Y480" s="229">
        <f t="shared" si="60"/>
        <v>0</v>
      </c>
    </row>
    <row r="481" spans="2:25">
      <c r="B481" s="233"/>
      <c r="C481" s="234" t="s">
        <v>111</v>
      </c>
      <c r="D481" s="235"/>
      <c r="E481" s="236">
        <f>COUNTA(E426:E480)</f>
        <v>49</v>
      </c>
      <c r="F481" s="236">
        <f>SUM(F426:F480)</f>
        <v>25268</v>
      </c>
      <c r="G481" s="236">
        <f>SUM(G426:G480)</f>
        <v>5053.6000000000004</v>
      </c>
      <c r="H481" s="236">
        <f>SUM(H426:H480)</f>
        <v>14037.777777777777</v>
      </c>
      <c r="I481" s="236">
        <f>MROUND(SUM(I426:I480),1)</f>
        <v>5</v>
      </c>
      <c r="J481" s="236">
        <f>COUNTA(J426:J480)</f>
        <v>5</v>
      </c>
      <c r="K481" s="236">
        <f>COUNTA(K426:K480)</f>
        <v>5</v>
      </c>
      <c r="L481" s="236">
        <f>COUNTA(L426:L480)</f>
        <v>0</v>
      </c>
      <c r="M481" s="236">
        <f>SUM(M426:M480)</f>
        <v>14037.777777777777</v>
      </c>
      <c r="N481" s="236">
        <f>SUM(N426:N480)</f>
        <v>280.75555555555559</v>
      </c>
      <c r="O481" s="237"/>
      <c r="P481" s="238">
        <f>COUNTIF(P426:P480, "YES")</f>
        <v>0</v>
      </c>
      <c r="Q481" s="237"/>
      <c r="R481" s="237"/>
      <c r="S481" s="237"/>
      <c r="T481" s="237"/>
      <c r="U481" s="236">
        <f>SUM(U426:U480)</f>
        <v>9.3585185185185136</v>
      </c>
      <c r="V481" s="236">
        <f>SUM(V426:V480)</f>
        <v>9.3585185185185171</v>
      </c>
      <c r="W481" s="236">
        <f t="array" ref="W481">SUM(ABS(W426:W480))</f>
        <v>10</v>
      </c>
      <c r="X481" s="238" t="str">
        <f>IF(X426&lt;0.2, "0", IF(X426&lt;=2, "2", IF(X426&gt;2, ROUND(X426,0))))</f>
        <v>2</v>
      </c>
      <c r="Y481" s="236">
        <f>SUM(Y426:Y480)</f>
        <v>5</v>
      </c>
    </row>
    <row r="482" spans="2:25" ht="18.75" customHeight="1">
      <c r="B482" s="514">
        <v>6</v>
      </c>
      <c r="C482" s="505" t="s">
        <v>1548</v>
      </c>
      <c r="D482" s="373" t="s">
        <v>1060</v>
      </c>
      <c r="E482" s="216" t="s">
        <v>1549</v>
      </c>
      <c r="F482" s="217">
        <v>347</v>
      </c>
      <c r="G482" s="218">
        <f t="shared" ref="G482:G545" si="61">F482/$G$15</f>
        <v>69.400000000000006</v>
      </c>
      <c r="H482" s="219">
        <f t="shared" ref="H482:H545" si="62">F482/$H$15</f>
        <v>192.77777777777777</v>
      </c>
      <c r="I482" s="219">
        <f t="shared" ref="I482:I545" si="63">H482/$I$15</f>
        <v>6.4259259259259252E-2</v>
      </c>
      <c r="J482" s="217" t="s">
        <v>11231</v>
      </c>
      <c r="K482" s="220" t="s">
        <v>11231</v>
      </c>
      <c r="L482" s="220"/>
      <c r="M482" s="221">
        <f>SUM(H482:H498)</f>
        <v>3208.3333333333339</v>
      </c>
      <c r="N482" s="222">
        <f t="shared" ref="N482:N574" si="64">M482/$N$15</f>
        <v>64.166666666666686</v>
      </c>
      <c r="O482" s="223" t="s">
        <v>1501</v>
      </c>
      <c r="P482" s="224" t="s">
        <v>12</v>
      </c>
      <c r="Q482" s="224"/>
      <c r="R482" s="224" t="s">
        <v>1064</v>
      </c>
      <c r="S482" s="224"/>
      <c r="T482" s="225"/>
      <c r="U482" s="226">
        <f t="shared" ref="U482:U545" si="65">H482/$U$15</f>
        <v>0.1285185185185185</v>
      </c>
      <c r="V482" s="227">
        <f>SUM(U482:U498)</f>
        <v>2.1388888888888888</v>
      </c>
      <c r="W482" s="228" t="str">
        <f t="shared" ref="W482:W545" si="66">IF(V482&lt;1,"0",IF(V482&lt;5,"2",IF(V482&gt;=5,"6")))</f>
        <v>2</v>
      </c>
      <c r="X482" s="508">
        <f>K576/$X$15</f>
        <v>1.6666666666666667</v>
      </c>
      <c r="Y482" s="229">
        <f t="shared" ref="Y482:Y545" si="67">W482/2</f>
        <v>1</v>
      </c>
    </row>
    <row r="483" spans="2:25" ht="18.75" customHeight="1">
      <c r="B483" s="515"/>
      <c r="C483" s="506"/>
      <c r="D483" s="373" t="s">
        <v>1065</v>
      </c>
      <c r="E483" s="216" t="s">
        <v>1550</v>
      </c>
      <c r="F483" s="217">
        <v>337</v>
      </c>
      <c r="G483" s="218">
        <f t="shared" si="61"/>
        <v>67.400000000000006</v>
      </c>
      <c r="H483" s="219">
        <f t="shared" si="62"/>
        <v>187.22222222222223</v>
      </c>
      <c r="I483" s="219">
        <f t="shared" si="63"/>
        <v>6.2407407407407411E-2</v>
      </c>
      <c r="J483" s="217"/>
      <c r="K483" s="220"/>
      <c r="L483" s="220"/>
      <c r="M483" s="221"/>
      <c r="N483" s="222">
        <f t="shared" si="64"/>
        <v>0</v>
      </c>
      <c r="O483" s="223"/>
      <c r="P483" s="224"/>
      <c r="Q483" s="224"/>
      <c r="R483" s="224"/>
      <c r="S483" s="224"/>
      <c r="T483" s="225"/>
      <c r="U483" s="226">
        <f t="shared" si="65"/>
        <v>0.12481481481481482</v>
      </c>
      <c r="V483" s="227"/>
      <c r="W483" s="228" t="str">
        <f t="shared" si="66"/>
        <v>0</v>
      </c>
      <c r="X483" s="509"/>
      <c r="Y483" s="229">
        <f t="shared" si="67"/>
        <v>0</v>
      </c>
    </row>
    <row r="484" spans="2:25" ht="18.75" customHeight="1">
      <c r="B484" s="515"/>
      <c r="C484" s="506"/>
      <c r="D484" s="373" t="s">
        <v>1067</v>
      </c>
      <c r="E484" s="216" t="s">
        <v>1551</v>
      </c>
      <c r="F484" s="217">
        <v>332</v>
      </c>
      <c r="G484" s="218">
        <f t="shared" si="61"/>
        <v>66.400000000000006</v>
      </c>
      <c r="H484" s="219">
        <f t="shared" si="62"/>
        <v>184.44444444444443</v>
      </c>
      <c r="I484" s="219">
        <f t="shared" si="63"/>
        <v>6.1481481481481477E-2</v>
      </c>
      <c r="J484" s="217"/>
      <c r="K484" s="220"/>
      <c r="L484" s="220"/>
      <c r="M484" s="221"/>
      <c r="N484" s="222">
        <f t="shared" si="64"/>
        <v>0</v>
      </c>
      <c r="O484" s="223"/>
      <c r="P484" s="224"/>
      <c r="Q484" s="224"/>
      <c r="R484" s="224"/>
      <c r="S484" s="224"/>
      <c r="T484" s="225"/>
      <c r="U484" s="226">
        <f t="shared" si="65"/>
        <v>0.12296296296296295</v>
      </c>
      <c r="V484" s="227"/>
      <c r="W484" s="228" t="str">
        <f t="shared" si="66"/>
        <v>0</v>
      </c>
      <c r="X484" s="509"/>
      <c r="Y484" s="229">
        <f t="shared" si="67"/>
        <v>0</v>
      </c>
    </row>
    <row r="485" spans="2:25" ht="18.75" customHeight="1">
      <c r="B485" s="515"/>
      <c r="C485" s="506"/>
      <c r="D485" s="373" t="s">
        <v>1069</v>
      </c>
      <c r="E485" s="216" t="s">
        <v>1552</v>
      </c>
      <c r="F485" s="217">
        <v>341</v>
      </c>
      <c r="G485" s="218">
        <f t="shared" si="61"/>
        <v>68.2</v>
      </c>
      <c r="H485" s="219">
        <f t="shared" si="62"/>
        <v>189.44444444444443</v>
      </c>
      <c r="I485" s="219">
        <f t="shared" si="63"/>
        <v>6.3148148148148148E-2</v>
      </c>
      <c r="J485" s="217"/>
      <c r="K485" s="220"/>
      <c r="L485" s="220"/>
      <c r="M485" s="221"/>
      <c r="N485" s="222">
        <f t="shared" si="64"/>
        <v>0</v>
      </c>
      <c r="O485" s="223"/>
      <c r="P485" s="224"/>
      <c r="Q485" s="224"/>
      <c r="R485" s="224"/>
      <c r="S485" s="224"/>
      <c r="T485" s="225"/>
      <c r="U485" s="226">
        <f t="shared" si="65"/>
        <v>0.1262962962962963</v>
      </c>
      <c r="V485" s="227"/>
      <c r="W485" s="228" t="str">
        <f t="shared" si="66"/>
        <v>0</v>
      </c>
      <c r="X485" s="509"/>
      <c r="Y485" s="229">
        <f t="shared" si="67"/>
        <v>0</v>
      </c>
    </row>
    <row r="486" spans="2:25" ht="18.75" customHeight="1">
      <c r="B486" s="515"/>
      <c r="C486" s="506"/>
      <c r="D486" s="373" t="s">
        <v>1071</v>
      </c>
      <c r="E486" s="216" t="s">
        <v>1553</v>
      </c>
      <c r="F486" s="217">
        <v>343</v>
      </c>
      <c r="G486" s="218">
        <f t="shared" si="61"/>
        <v>68.599999999999994</v>
      </c>
      <c r="H486" s="219">
        <f t="shared" si="62"/>
        <v>190.55555555555554</v>
      </c>
      <c r="I486" s="219">
        <f t="shared" si="63"/>
        <v>6.3518518518518516E-2</v>
      </c>
      <c r="J486" s="217"/>
      <c r="K486" s="220"/>
      <c r="L486" s="220"/>
      <c r="M486" s="221"/>
      <c r="N486" s="222">
        <f t="shared" si="64"/>
        <v>0</v>
      </c>
      <c r="O486" s="223"/>
      <c r="P486" s="224"/>
      <c r="Q486" s="224"/>
      <c r="R486" s="224"/>
      <c r="S486" s="224"/>
      <c r="T486" s="225"/>
      <c r="U486" s="226">
        <f t="shared" si="65"/>
        <v>0.12703703703703703</v>
      </c>
      <c r="V486" s="227"/>
      <c r="W486" s="228" t="str">
        <f t="shared" si="66"/>
        <v>0</v>
      </c>
      <c r="X486" s="509"/>
      <c r="Y486" s="229">
        <f t="shared" si="67"/>
        <v>0</v>
      </c>
    </row>
    <row r="487" spans="2:25" ht="18.75" customHeight="1">
      <c r="B487" s="515"/>
      <c r="C487" s="506"/>
      <c r="D487" s="373" t="s">
        <v>1073</v>
      </c>
      <c r="E487" s="216" t="s">
        <v>1554</v>
      </c>
      <c r="F487" s="217">
        <v>335</v>
      </c>
      <c r="G487" s="218">
        <f t="shared" si="61"/>
        <v>67</v>
      </c>
      <c r="H487" s="219">
        <f t="shared" si="62"/>
        <v>186.11111111111111</v>
      </c>
      <c r="I487" s="219">
        <f t="shared" si="63"/>
        <v>6.2037037037037036E-2</v>
      </c>
      <c r="J487" s="217"/>
      <c r="K487" s="220"/>
      <c r="L487" s="220"/>
      <c r="M487" s="221"/>
      <c r="N487" s="222">
        <f t="shared" si="64"/>
        <v>0</v>
      </c>
      <c r="O487" s="223"/>
      <c r="P487" s="224"/>
      <c r="Q487" s="224"/>
      <c r="R487" s="224"/>
      <c r="S487" s="224"/>
      <c r="T487" s="225"/>
      <c r="U487" s="226">
        <f t="shared" si="65"/>
        <v>0.12407407407407407</v>
      </c>
      <c r="V487" s="227"/>
      <c r="W487" s="228" t="str">
        <f t="shared" si="66"/>
        <v>0</v>
      </c>
      <c r="X487" s="509"/>
      <c r="Y487" s="229">
        <f t="shared" si="67"/>
        <v>0</v>
      </c>
    </row>
    <row r="488" spans="2:25" ht="18.75" customHeight="1">
      <c r="B488" s="515"/>
      <c r="C488" s="506"/>
      <c r="D488" s="373" t="s">
        <v>1075</v>
      </c>
      <c r="E488" s="216" t="s">
        <v>1555</v>
      </c>
      <c r="F488" s="217">
        <v>339</v>
      </c>
      <c r="G488" s="218">
        <f t="shared" si="61"/>
        <v>67.8</v>
      </c>
      <c r="H488" s="219">
        <f t="shared" si="62"/>
        <v>188.33333333333334</v>
      </c>
      <c r="I488" s="219">
        <f t="shared" si="63"/>
        <v>6.277777777777778E-2</v>
      </c>
      <c r="J488" s="217"/>
      <c r="K488" s="220"/>
      <c r="L488" s="220"/>
      <c r="M488" s="221"/>
      <c r="N488" s="222">
        <f t="shared" si="64"/>
        <v>0</v>
      </c>
      <c r="O488" s="223"/>
      <c r="P488" s="224"/>
      <c r="Q488" s="224"/>
      <c r="R488" s="224"/>
      <c r="S488" s="224"/>
      <c r="T488" s="225"/>
      <c r="U488" s="226">
        <f t="shared" si="65"/>
        <v>0.12555555555555556</v>
      </c>
      <c r="V488" s="227"/>
      <c r="W488" s="228" t="str">
        <f t="shared" si="66"/>
        <v>0</v>
      </c>
      <c r="X488" s="509"/>
      <c r="Y488" s="229">
        <f t="shared" si="67"/>
        <v>0</v>
      </c>
    </row>
    <row r="489" spans="2:25" ht="18.75" customHeight="1">
      <c r="B489" s="515"/>
      <c r="C489" s="506"/>
      <c r="D489" s="373" t="s">
        <v>1077</v>
      </c>
      <c r="E489" s="216" t="s">
        <v>1556</v>
      </c>
      <c r="F489" s="217">
        <v>338</v>
      </c>
      <c r="G489" s="218">
        <f t="shared" si="61"/>
        <v>67.599999999999994</v>
      </c>
      <c r="H489" s="219">
        <f t="shared" si="62"/>
        <v>187.77777777777777</v>
      </c>
      <c r="I489" s="219">
        <f t="shared" si="63"/>
        <v>6.2592592592592589E-2</v>
      </c>
      <c r="J489" s="217"/>
      <c r="K489" s="220"/>
      <c r="L489" s="220"/>
      <c r="M489" s="221"/>
      <c r="N489" s="222">
        <f t="shared" si="64"/>
        <v>0</v>
      </c>
      <c r="O489" s="223"/>
      <c r="P489" s="224"/>
      <c r="Q489" s="224"/>
      <c r="R489" s="224"/>
      <c r="S489" s="224"/>
      <c r="T489" s="225"/>
      <c r="U489" s="226">
        <f t="shared" si="65"/>
        <v>0.12518518518518518</v>
      </c>
      <c r="V489" s="227"/>
      <c r="W489" s="228" t="str">
        <f t="shared" si="66"/>
        <v>0</v>
      </c>
      <c r="X489" s="509"/>
      <c r="Y489" s="229">
        <f t="shared" si="67"/>
        <v>0</v>
      </c>
    </row>
    <row r="490" spans="2:25" ht="18.75" customHeight="1">
      <c r="B490" s="515"/>
      <c r="C490" s="506"/>
      <c r="D490" s="373" t="s">
        <v>1079</v>
      </c>
      <c r="E490" s="216" t="s">
        <v>1557</v>
      </c>
      <c r="F490" s="217">
        <v>335</v>
      </c>
      <c r="G490" s="218">
        <f t="shared" si="61"/>
        <v>67</v>
      </c>
      <c r="H490" s="219">
        <f t="shared" si="62"/>
        <v>186.11111111111111</v>
      </c>
      <c r="I490" s="219">
        <f t="shared" si="63"/>
        <v>6.2037037037037036E-2</v>
      </c>
      <c r="J490" s="217"/>
      <c r="K490" s="220"/>
      <c r="L490" s="220"/>
      <c r="M490" s="221"/>
      <c r="N490" s="222">
        <f t="shared" si="64"/>
        <v>0</v>
      </c>
      <c r="O490" s="223"/>
      <c r="P490" s="224"/>
      <c r="Q490" s="224"/>
      <c r="R490" s="224"/>
      <c r="S490" s="224"/>
      <c r="T490" s="225"/>
      <c r="U490" s="226">
        <f t="shared" si="65"/>
        <v>0.12407407407407407</v>
      </c>
      <c r="V490" s="227"/>
      <c r="W490" s="228" t="str">
        <f t="shared" si="66"/>
        <v>0</v>
      </c>
      <c r="X490" s="509"/>
      <c r="Y490" s="229">
        <f t="shared" si="67"/>
        <v>0</v>
      </c>
    </row>
    <row r="491" spans="2:25" ht="18.75" customHeight="1">
      <c r="B491" s="515"/>
      <c r="C491" s="506"/>
      <c r="D491" s="373" t="s">
        <v>1081</v>
      </c>
      <c r="E491" s="216" t="s">
        <v>1558</v>
      </c>
      <c r="F491" s="217">
        <v>334</v>
      </c>
      <c r="G491" s="218">
        <f t="shared" si="61"/>
        <v>66.8</v>
      </c>
      <c r="H491" s="219">
        <f t="shared" si="62"/>
        <v>185.55555555555554</v>
      </c>
      <c r="I491" s="219">
        <f t="shared" si="63"/>
        <v>6.1851851851851845E-2</v>
      </c>
      <c r="J491" s="217"/>
      <c r="K491" s="220"/>
      <c r="L491" s="220"/>
      <c r="M491" s="221"/>
      <c r="N491" s="222">
        <f t="shared" si="64"/>
        <v>0</v>
      </c>
      <c r="O491" s="223"/>
      <c r="P491" s="224"/>
      <c r="Q491" s="224"/>
      <c r="R491" s="224"/>
      <c r="S491" s="224"/>
      <c r="T491" s="225"/>
      <c r="U491" s="226">
        <f t="shared" si="65"/>
        <v>0.12370370370370369</v>
      </c>
      <c r="V491" s="227"/>
      <c r="W491" s="228" t="str">
        <f t="shared" si="66"/>
        <v>0</v>
      </c>
      <c r="X491" s="509"/>
      <c r="Y491" s="229">
        <f t="shared" si="67"/>
        <v>0</v>
      </c>
    </row>
    <row r="492" spans="2:25" ht="18.75" customHeight="1">
      <c r="B492" s="515"/>
      <c r="C492" s="506"/>
      <c r="D492" s="373" t="s">
        <v>126</v>
      </c>
      <c r="E492" s="216" t="s">
        <v>1559</v>
      </c>
      <c r="F492" s="217">
        <v>338</v>
      </c>
      <c r="G492" s="218">
        <f t="shared" si="61"/>
        <v>67.599999999999994</v>
      </c>
      <c r="H492" s="219">
        <f t="shared" si="62"/>
        <v>187.77777777777777</v>
      </c>
      <c r="I492" s="219">
        <f t="shared" si="63"/>
        <v>6.2592592592592589E-2</v>
      </c>
      <c r="J492" s="217"/>
      <c r="K492" s="220"/>
      <c r="L492" s="220"/>
      <c r="M492" s="221"/>
      <c r="N492" s="222">
        <f t="shared" si="64"/>
        <v>0</v>
      </c>
      <c r="O492" s="223"/>
      <c r="P492" s="224"/>
      <c r="Q492" s="224"/>
      <c r="R492" s="224"/>
      <c r="S492" s="224"/>
      <c r="T492" s="225"/>
      <c r="U492" s="226">
        <f t="shared" si="65"/>
        <v>0.12518518518518518</v>
      </c>
      <c r="V492" s="227"/>
      <c r="W492" s="228" t="str">
        <f t="shared" si="66"/>
        <v>0</v>
      </c>
      <c r="X492" s="509"/>
      <c r="Y492" s="229">
        <f t="shared" si="67"/>
        <v>0</v>
      </c>
    </row>
    <row r="493" spans="2:25" ht="18.75" customHeight="1">
      <c r="B493" s="515"/>
      <c r="C493" s="506"/>
      <c r="D493" s="373" t="s">
        <v>127</v>
      </c>
      <c r="E493" s="216" t="s">
        <v>1560</v>
      </c>
      <c r="F493" s="217">
        <v>338</v>
      </c>
      <c r="G493" s="218">
        <f t="shared" si="61"/>
        <v>67.599999999999994</v>
      </c>
      <c r="H493" s="219">
        <f t="shared" si="62"/>
        <v>187.77777777777777</v>
      </c>
      <c r="I493" s="219">
        <f t="shared" si="63"/>
        <v>6.2592592592592589E-2</v>
      </c>
      <c r="J493" s="217"/>
      <c r="K493" s="220"/>
      <c r="L493" s="220"/>
      <c r="M493" s="221"/>
      <c r="N493" s="222">
        <f t="shared" si="64"/>
        <v>0</v>
      </c>
      <c r="O493" s="223"/>
      <c r="P493" s="224"/>
      <c r="Q493" s="224"/>
      <c r="R493" s="224"/>
      <c r="S493" s="224"/>
      <c r="T493" s="225"/>
      <c r="U493" s="226">
        <f t="shared" si="65"/>
        <v>0.12518518518518518</v>
      </c>
      <c r="V493" s="227"/>
      <c r="W493" s="228" t="str">
        <f t="shared" si="66"/>
        <v>0</v>
      </c>
      <c r="X493" s="509"/>
      <c r="Y493" s="229">
        <f t="shared" si="67"/>
        <v>0</v>
      </c>
    </row>
    <row r="494" spans="2:25" ht="18.75" customHeight="1">
      <c r="B494" s="515"/>
      <c r="C494" s="506"/>
      <c r="D494" s="373" t="s">
        <v>128</v>
      </c>
      <c r="E494" s="216" t="s">
        <v>1561</v>
      </c>
      <c r="F494" s="217">
        <v>339</v>
      </c>
      <c r="G494" s="218">
        <f t="shared" si="61"/>
        <v>67.8</v>
      </c>
      <c r="H494" s="219">
        <f t="shared" si="62"/>
        <v>188.33333333333334</v>
      </c>
      <c r="I494" s="219">
        <f t="shared" si="63"/>
        <v>6.277777777777778E-2</v>
      </c>
      <c r="J494" s="217"/>
      <c r="K494" s="220"/>
      <c r="L494" s="220"/>
      <c r="M494" s="221"/>
      <c r="N494" s="222">
        <f t="shared" si="64"/>
        <v>0</v>
      </c>
      <c r="O494" s="223"/>
      <c r="P494" s="224"/>
      <c r="Q494" s="224"/>
      <c r="R494" s="224"/>
      <c r="S494" s="224"/>
      <c r="T494" s="225"/>
      <c r="U494" s="226">
        <f t="shared" si="65"/>
        <v>0.12555555555555556</v>
      </c>
      <c r="V494" s="227"/>
      <c r="W494" s="228" t="str">
        <f t="shared" si="66"/>
        <v>0</v>
      </c>
      <c r="X494" s="509"/>
      <c r="Y494" s="229">
        <f t="shared" si="67"/>
        <v>0</v>
      </c>
    </row>
    <row r="495" spans="2:25" ht="18.75" customHeight="1">
      <c r="B495" s="515"/>
      <c r="C495" s="506"/>
      <c r="D495" s="373" t="s">
        <v>129</v>
      </c>
      <c r="E495" s="216" t="s">
        <v>1562</v>
      </c>
      <c r="F495" s="217">
        <v>342</v>
      </c>
      <c r="G495" s="218">
        <f t="shared" si="61"/>
        <v>68.400000000000006</v>
      </c>
      <c r="H495" s="219">
        <f t="shared" si="62"/>
        <v>190</v>
      </c>
      <c r="I495" s="219">
        <f t="shared" si="63"/>
        <v>6.3333333333333339E-2</v>
      </c>
      <c r="J495" s="217"/>
      <c r="K495" s="220"/>
      <c r="L495" s="220"/>
      <c r="M495" s="221"/>
      <c r="N495" s="222">
        <f t="shared" si="64"/>
        <v>0</v>
      </c>
      <c r="O495" s="223"/>
      <c r="P495" s="224"/>
      <c r="Q495" s="224"/>
      <c r="R495" s="224"/>
      <c r="S495" s="224"/>
      <c r="T495" s="225"/>
      <c r="U495" s="226">
        <f t="shared" si="65"/>
        <v>0.12666666666666668</v>
      </c>
      <c r="V495" s="227"/>
      <c r="W495" s="228" t="str">
        <f t="shared" si="66"/>
        <v>0</v>
      </c>
      <c r="X495" s="509"/>
      <c r="Y495" s="229">
        <f t="shared" si="67"/>
        <v>0</v>
      </c>
    </row>
    <row r="496" spans="2:25" ht="18.75" customHeight="1">
      <c r="B496" s="515"/>
      <c r="C496" s="506"/>
      <c r="D496" s="373" t="s">
        <v>130</v>
      </c>
      <c r="E496" s="216" t="s">
        <v>1563</v>
      </c>
      <c r="F496" s="217">
        <v>328</v>
      </c>
      <c r="G496" s="218">
        <f t="shared" si="61"/>
        <v>65.599999999999994</v>
      </c>
      <c r="H496" s="219">
        <f t="shared" si="62"/>
        <v>182.22222222222223</v>
      </c>
      <c r="I496" s="219">
        <f t="shared" si="63"/>
        <v>6.0740740740740741E-2</v>
      </c>
      <c r="J496" s="217"/>
      <c r="K496" s="220"/>
      <c r="L496" s="220"/>
      <c r="M496" s="221"/>
      <c r="N496" s="222">
        <f t="shared" si="64"/>
        <v>0</v>
      </c>
      <c r="O496" s="223"/>
      <c r="P496" s="224"/>
      <c r="Q496" s="224"/>
      <c r="R496" s="224"/>
      <c r="S496" s="224"/>
      <c r="T496" s="225"/>
      <c r="U496" s="226">
        <f t="shared" si="65"/>
        <v>0.12148148148148148</v>
      </c>
      <c r="V496" s="227"/>
      <c r="W496" s="228" t="str">
        <f t="shared" si="66"/>
        <v>0</v>
      </c>
      <c r="X496" s="509"/>
      <c r="Y496" s="229">
        <f t="shared" si="67"/>
        <v>0</v>
      </c>
    </row>
    <row r="497" spans="2:25" ht="18.75" customHeight="1">
      <c r="B497" s="515"/>
      <c r="C497" s="506"/>
      <c r="D497" s="373" t="s">
        <v>131</v>
      </c>
      <c r="E497" s="216" t="s">
        <v>1564</v>
      </c>
      <c r="F497" s="217">
        <v>334</v>
      </c>
      <c r="G497" s="218">
        <f t="shared" si="61"/>
        <v>66.8</v>
      </c>
      <c r="H497" s="219">
        <f t="shared" si="62"/>
        <v>185.55555555555554</v>
      </c>
      <c r="I497" s="219">
        <f t="shared" si="63"/>
        <v>6.1851851851851845E-2</v>
      </c>
      <c r="J497" s="217"/>
      <c r="K497" s="220"/>
      <c r="L497" s="220"/>
      <c r="M497" s="221"/>
      <c r="N497" s="222">
        <f t="shared" si="64"/>
        <v>0</v>
      </c>
      <c r="O497" s="223"/>
      <c r="P497" s="224"/>
      <c r="Q497" s="224"/>
      <c r="R497" s="224"/>
      <c r="S497" s="224"/>
      <c r="T497" s="225"/>
      <c r="U497" s="226">
        <f t="shared" si="65"/>
        <v>0.12370370370370369</v>
      </c>
      <c r="V497" s="227"/>
      <c r="W497" s="228" t="str">
        <f t="shared" si="66"/>
        <v>0</v>
      </c>
      <c r="X497" s="509"/>
      <c r="Y497" s="229">
        <f t="shared" si="67"/>
        <v>0</v>
      </c>
    </row>
    <row r="498" spans="2:25" ht="18.75" customHeight="1">
      <c r="B498" s="515"/>
      <c r="C498" s="506"/>
      <c r="D498" s="373" t="s">
        <v>132</v>
      </c>
      <c r="E498" s="216" t="s">
        <v>1565</v>
      </c>
      <c r="F498" s="217">
        <v>375</v>
      </c>
      <c r="G498" s="218">
        <f t="shared" si="61"/>
        <v>75</v>
      </c>
      <c r="H498" s="219">
        <f t="shared" si="62"/>
        <v>208.33333333333331</v>
      </c>
      <c r="I498" s="219">
        <f t="shared" si="63"/>
        <v>6.9444444444444434E-2</v>
      </c>
      <c r="J498" s="217"/>
      <c r="K498" s="220"/>
      <c r="L498" s="220"/>
      <c r="M498" s="221"/>
      <c r="N498" s="222">
        <f t="shared" si="64"/>
        <v>0</v>
      </c>
      <c r="O498" s="223"/>
      <c r="P498" s="224"/>
      <c r="Q498" s="224"/>
      <c r="R498" s="224"/>
      <c r="S498" s="224"/>
      <c r="T498" s="225"/>
      <c r="U498" s="226">
        <f t="shared" si="65"/>
        <v>0.13888888888888887</v>
      </c>
      <c r="V498" s="227"/>
      <c r="W498" s="228" t="str">
        <f t="shared" si="66"/>
        <v>0</v>
      </c>
      <c r="X498" s="509"/>
      <c r="Y498" s="229">
        <f t="shared" si="67"/>
        <v>0</v>
      </c>
    </row>
    <row r="499" spans="2:25" ht="18.75" customHeight="1">
      <c r="B499" s="515"/>
      <c r="C499" s="506"/>
      <c r="D499" s="373"/>
      <c r="E499" s="216"/>
      <c r="F499" s="217"/>
      <c r="G499" s="218">
        <f t="shared" si="61"/>
        <v>0</v>
      </c>
      <c r="H499" s="219">
        <f t="shared" si="62"/>
        <v>0</v>
      </c>
      <c r="I499" s="219">
        <f t="shared" si="63"/>
        <v>0</v>
      </c>
      <c r="J499" s="217"/>
      <c r="K499" s="220"/>
      <c r="L499" s="220"/>
      <c r="M499" s="221"/>
      <c r="N499" s="222">
        <f t="shared" si="64"/>
        <v>0</v>
      </c>
      <c r="O499" s="223"/>
      <c r="P499" s="224"/>
      <c r="Q499" s="224"/>
      <c r="R499" s="224"/>
      <c r="S499" s="224"/>
      <c r="T499" s="225"/>
      <c r="U499" s="226">
        <f t="shared" si="65"/>
        <v>0</v>
      </c>
      <c r="V499" s="227"/>
      <c r="W499" s="228" t="str">
        <f t="shared" si="66"/>
        <v>0</v>
      </c>
      <c r="X499" s="509"/>
      <c r="Y499" s="229">
        <f t="shared" si="67"/>
        <v>0</v>
      </c>
    </row>
    <row r="500" spans="2:25" ht="18.75" customHeight="1">
      <c r="B500" s="515"/>
      <c r="C500" s="506"/>
      <c r="D500" s="373" t="s">
        <v>1060</v>
      </c>
      <c r="E500" s="216" t="s">
        <v>1566</v>
      </c>
      <c r="F500" s="217">
        <v>324</v>
      </c>
      <c r="G500" s="218">
        <f t="shared" si="61"/>
        <v>64.8</v>
      </c>
      <c r="H500" s="219">
        <f t="shared" si="62"/>
        <v>180</v>
      </c>
      <c r="I500" s="219">
        <f t="shared" si="63"/>
        <v>0.06</v>
      </c>
      <c r="J500" s="217"/>
      <c r="K500" s="220"/>
      <c r="L500" s="220"/>
      <c r="M500" s="221"/>
      <c r="N500" s="222">
        <f t="shared" si="64"/>
        <v>0</v>
      </c>
      <c r="O500" s="223"/>
      <c r="P500" s="224"/>
      <c r="Q500" s="224"/>
      <c r="R500" s="224"/>
      <c r="S500" s="224"/>
      <c r="T500" s="225"/>
      <c r="U500" s="226">
        <f t="shared" si="65"/>
        <v>0.12</v>
      </c>
      <c r="V500" s="227"/>
      <c r="W500" s="228" t="str">
        <f t="shared" si="66"/>
        <v>0</v>
      </c>
      <c r="X500" s="509"/>
      <c r="Y500" s="229">
        <f t="shared" si="67"/>
        <v>0</v>
      </c>
    </row>
    <row r="501" spans="2:25" ht="18.75" customHeight="1">
      <c r="B501" s="515"/>
      <c r="C501" s="506"/>
      <c r="D501" s="373" t="s">
        <v>1065</v>
      </c>
      <c r="E501" s="216" t="s">
        <v>1567</v>
      </c>
      <c r="F501" s="217">
        <v>323</v>
      </c>
      <c r="G501" s="218">
        <f t="shared" si="61"/>
        <v>64.599999999999994</v>
      </c>
      <c r="H501" s="219">
        <f t="shared" si="62"/>
        <v>179.44444444444443</v>
      </c>
      <c r="I501" s="219">
        <f t="shared" si="63"/>
        <v>5.9814814814814807E-2</v>
      </c>
      <c r="J501" s="217"/>
      <c r="K501" s="220"/>
      <c r="L501" s="220"/>
      <c r="M501" s="221"/>
      <c r="N501" s="222">
        <f t="shared" si="64"/>
        <v>0</v>
      </c>
      <c r="O501" s="223"/>
      <c r="P501" s="224"/>
      <c r="Q501" s="224"/>
      <c r="R501" s="224"/>
      <c r="S501" s="224"/>
      <c r="T501" s="225"/>
      <c r="U501" s="226">
        <f t="shared" si="65"/>
        <v>0.11962962962962961</v>
      </c>
      <c r="V501" s="227"/>
      <c r="W501" s="228" t="str">
        <f t="shared" si="66"/>
        <v>0</v>
      </c>
      <c r="X501" s="509"/>
      <c r="Y501" s="229">
        <f t="shared" si="67"/>
        <v>0</v>
      </c>
    </row>
    <row r="502" spans="2:25" ht="18.75" customHeight="1">
      <c r="B502" s="515"/>
      <c r="C502" s="506"/>
      <c r="D502" s="373" t="s">
        <v>1067</v>
      </c>
      <c r="E502" s="216" t="s">
        <v>1568</v>
      </c>
      <c r="F502" s="217">
        <v>314</v>
      </c>
      <c r="G502" s="218">
        <f t="shared" si="61"/>
        <v>62.8</v>
      </c>
      <c r="H502" s="219">
        <f t="shared" si="62"/>
        <v>174.44444444444443</v>
      </c>
      <c r="I502" s="219">
        <f t="shared" si="63"/>
        <v>5.8148148148148143E-2</v>
      </c>
      <c r="J502" s="217"/>
      <c r="K502" s="220"/>
      <c r="L502" s="220"/>
      <c r="M502" s="221"/>
      <c r="N502" s="222">
        <f t="shared" si="64"/>
        <v>0</v>
      </c>
      <c r="O502" s="223"/>
      <c r="P502" s="224"/>
      <c r="Q502" s="224"/>
      <c r="R502" s="224"/>
      <c r="S502" s="224"/>
      <c r="T502" s="225"/>
      <c r="U502" s="226">
        <f t="shared" si="65"/>
        <v>0.11629629629629629</v>
      </c>
      <c r="V502" s="227"/>
      <c r="W502" s="228" t="str">
        <f t="shared" si="66"/>
        <v>0</v>
      </c>
      <c r="X502" s="509"/>
      <c r="Y502" s="229">
        <f t="shared" si="67"/>
        <v>0</v>
      </c>
    </row>
    <row r="503" spans="2:25" ht="18.75" customHeight="1">
      <c r="B503" s="515"/>
      <c r="C503" s="506"/>
      <c r="D503" s="373" t="s">
        <v>1069</v>
      </c>
      <c r="E503" s="216" t="s">
        <v>1569</v>
      </c>
      <c r="F503" s="217">
        <v>320</v>
      </c>
      <c r="G503" s="218">
        <f t="shared" si="61"/>
        <v>64</v>
      </c>
      <c r="H503" s="219">
        <f t="shared" si="62"/>
        <v>177.77777777777777</v>
      </c>
      <c r="I503" s="219">
        <f t="shared" si="63"/>
        <v>5.9259259259259255E-2</v>
      </c>
      <c r="J503" s="217"/>
      <c r="K503" s="220"/>
      <c r="L503" s="220"/>
      <c r="M503" s="221"/>
      <c r="N503" s="222">
        <f t="shared" si="64"/>
        <v>0</v>
      </c>
      <c r="O503" s="223"/>
      <c r="P503" s="224"/>
      <c r="Q503" s="224"/>
      <c r="R503" s="224"/>
      <c r="S503" s="224"/>
      <c r="T503" s="225"/>
      <c r="U503" s="226">
        <f t="shared" si="65"/>
        <v>0.11851851851851851</v>
      </c>
      <c r="V503" s="227"/>
      <c r="W503" s="228" t="str">
        <f t="shared" si="66"/>
        <v>0</v>
      </c>
      <c r="X503" s="509"/>
      <c r="Y503" s="229">
        <f t="shared" si="67"/>
        <v>0</v>
      </c>
    </row>
    <row r="504" spans="2:25" ht="18.75" customHeight="1">
      <c r="B504" s="515"/>
      <c r="C504" s="506"/>
      <c r="D504" s="373" t="s">
        <v>1071</v>
      </c>
      <c r="E504" s="216" t="s">
        <v>1570</v>
      </c>
      <c r="F504" s="217">
        <v>331</v>
      </c>
      <c r="G504" s="218">
        <f t="shared" si="61"/>
        <v>66.2</v>
      </c>
      <c r="H504" s="219">
        <f t="shared" si="62"/>
        <v>183.88888888888889</v>
      </c>
      <c r="I504" s="219">
        <f t="shared" si="63"/>
        <v>6.1296296296296293E-2</v>
      </c>
      <c r="J504" s="217"/>
      <c r="K504" s="220"/>
      <c r="L504" s="220"/>
      <c r="M504" s="221"/>
      <c r="N504" s="222">
        <f t="shared" si="64"/>
        <v>0</v>
      </c>
      <c r="O504" s="223"/>
      <c r="P504" s="224"/>
      <c r="Q504" s="224"/>
      <c r="R504" s="224"/>
      <c r="S504" s="224"/>
      <c r="T504" s="225"/>
      <c r="U504" s="226">
        <f t="shared" si="65"/>
        <v>0.12259259259259259</v>
      </c>
      <c r="V504" s="227"/>
      <c r="W504" s="228" t="str">
        <f t="shared" si="66"/>
        <v>0</v>
      </c>
      <c r="X504" s="509"/>
      <c r="Y504" s="229">
        <f t="shared" si="67"/>
        <v>0</v>
      </c>
    </row>
    <row r="505" spans="2:25" ht="18.75" customHeight="1">
      <c r="B505" s="515"/>
      <c r="C505" s="506"/>
      <c r="D505" s="373" t="s">
        <v>1073</v>
      </c>
      <c r="E505" s="216" t="s">
        <v>1571</v>
      </c>
      <c r="F505" s="217">
        <v>332</v>
      </c>
      <c r="G505" s="218">
        <f t="shared" si="61"/>
        <v>66.400000000000006</v>
      </c>
      <c r="H505" s="219">
        <f t="shared" si="62"/>
        <v>184.44444444444443</v>
      </c>
      <c r="I505" s="219">
        <f t="shared" si="63"/>
        <v>6.1481481481481477E-2</v>
      </c>
      <c r="J505" s="217"/>
      <c r="K505" s="220"/>
      <c r="L505" s="220"/>
      <c r="M505" s="221"/>
      <c r="N505" s="222">
        <f t="shared" si="64"/>
        <v>0</v>
      </c>
      <c r="O505" s="223"/>
      <c r="P505" s="224"/>
      <c r="Q505" s="224"/>
      <c r="R505" s="224"/>
      <c r="S505" s="224"/>
      <c r="T505" s="225"/>
      <c r="U505" s="226">
        <f t="shared" si="65"/>
        <v>0.12296296296296295</v>
      </c>
      <c r="V505" s="227"/>
      <c r="W505" s="228" t="str">
        <f t="shared" si="66"/>
        <v>0</v>
      </c>
      <c r="X505" s="509"/>
      <c r="Y505" s="229">
        <f t="shared" si="67"/>
        <v>0</v>
      </c>
    </row>
    <row r="506" spans="2:25" ht="18.75" customHeight="1">
      <c r="B506" s="515"/>
      <c r="C506" s="506"/>
      <c r="D506" s="373" t="s">
        <v>1075</v>
      </c>
      <c r="E506" s="216" t="s">
        <v>1572</v>
      </c>
      <c r="F506" s="217">
        <v>324</v>
      </c>
      <c r="G506" s="218">
        <f t="shared" si="61"/>
        <v>64.8</v>
      </c>
      <c r="H506" s="219">
        <f t="shared" si="62"/>
        <v>180</v>
      </c>
      <c r="I506" s="219">
        <f t="shared" si="63"/>
        <v>0.06</v>
      </c>
      <c r="J506" s="217"/>
      <c r="K506" s="220"/>
      <c r="L506" s="220"/>
      <c r="M506" s="221"/>
      <c r="N506" s="222">
        <f t="shared" si="64"/>
        <v>0</v>
      </c>
      <c r="O506" s="223"/>
      <c r="P506" s="224"/>
      <c r="Q506" s="224"/>
      <c r="R506" s="224"/>
      <c r="S506" s="224"/>
      <c r="T506" s="225"/>
      <c r="U506" s="226">
        <f t="shared" si="65"/>
        <v>0.12</v>
      </c>
      <c r="V506" s="227"/>
      <c r="W506" s="228" t="str">
        <f t="shared" si="66"/>
        <v>0</v>
      </c>
      <c r="X506" s="509"/>
      <c r="Y506" s="229">
        <f t="shared" si="67"/>
        <v>0</v>
      </c>
    </row>
    <row r="507" spans="2:25" ht="18.75" customHeight="1">
      <c r="B507" s="515"/>
      <c r="C507" s="506"/>
      <c r="D507" s="373" t="s">
        <v>1077</v>
      </c>
      <c r="E507" s="216" t="s">
        <v>1573</v>
      </c>
      <c r="F507" s="217">
        <v>313</v>
      </c>
      <c r="G507" s="218">
        <f t="shared" si="61"/>
        <v>62.6</v>
      </c>
      <c r="H507" s="219">
        <f t="shared" si="62"/>
        <v>173.88888888888889</v>
      </c>
      <c r="I507" s="219">
        <f t="shared" si="63"/>
        <v>5.7962962962962959E-2</v>
      </c>
      <c r="J507" s="217"/>
      <c r="K507" s="220"/>
      <c r="L507" s="220"/>
      <c r="M507" s="221"/>
      <c r="N507" s="222">
        <f t="shared" si="64"/>
        <v>0</v>
      </c>
      <c r="O507" s="223"/>
      <c r="P507" s="224"/>
      <c r="Q507" s="224"/>
      <c r="R507" s="224"/>
      <c r="S507" s="224"/>
      <c r="T507" s="225"/>
      <c r="U507" s="226">
        <f t="shared" si="65"/>
        <v>0.11592592592592592</v>
      </c>
      <c r="V507" s="227"/>
      <c r="W507" s="228" t="str">
        <f t="shared" si="66"/>
        <v>0</v>
      </c>
      <c r="X507" s="509"/>
      <c r="Y507" s="229">
        <f t="shared" si="67"/>
        <v>0</v>
      </c>
    </row>
    <row r="508" spans="2:25" ht="18.75" customHeight="1">
      <c r="B508" s="515"/>
      <c r="C508" s="506"/>
      <c r="D508" s="373" t="s">
        <v>1079</v>
      </c>
      <c r="E508" s="216" t="s">
        <v>1574</v>
      </c>
      <c r="F508" s="217">
        <v>312</v>
      </c>
      <c r="G508" s="218">
        <f t="shared" si="61"/>
        <v>62.4</v>
      </c>
      <c r="H508" s="219">
        <f t="shared" si="62"/>
        <v>173.33333333333334</v>
      </c>
      <c r="I508" s="219">
        <f t="shared" si="63"/>
        <v>5.7777777777777782E-2</v>
      </c>
      <c r="J508" s="217"/>
      <c r="K508" s="220"/>
      <c r="L508" s="220"/>
      <c r="M508" s="221"/>
      <c r="N508" s="222">
        <f t="shared" si="64"/>
        <v>0</v>
      </c>
      <c r="O508" s="223"/>
      <c r="P508" s="224"/>
      <c r="Q508" s="224"/>
      <c r="R508" s="224"/>
      <c r="S508" s="224"/>
      <c r="T508" s="225"/>
      <c r="U508" s="226">
        <f t="shared" si="65"/>
        <v>0.11555555555555556</v>
      </c>
      <c r="V508" s="227"/>
      <c r="W508" s="228" t="str">
        <f t="shared" si="66"/>
        <v>0</v>
      </c>
      <c r="X508" s="509"/>
      <c r="Y508" s="229">
        <f t="shared" si="67"/>
        <v>0</v>
      </c>
    </row>
    <row r="509" spans="2:25" ht="18.75" customHeight="1">
      <c r="B509" s="515"/>
      <c r="C509" s="506"/>
      <c r="D509" s="373" t="s">
        <v>1081</v>
      </c>
      <c r="E509" s="216" t="s">
        <v>1575</v>
      </c>
      <c r="F509" s="217">
        <v>332</v>
      </c>
      <c r="G509" s="218">
        <f t="shared" si="61"/>
        <v>66.400000000000006</v>
      </c>
      <c r="H509" s="219">
        <f t="shared" si="62"/>
        <v>184.44444444444443</v>
      </c>
      <c r="I509" s="219">
        <f t="shared" si="63"/>
        <v>6.1481481481481477E-2</v>
      </c>
      <c r="J509" s="217"/>
      <c r="K509" s="220"/>
      <c r="L509" s="220"/>
      <c r="M509" s="221"/>
      <c r="N509" s="222">
        <f t="shared" si="64"/>
        <v>0</v>
      </c>
      <c r="O509" s="223"/>
      <c r="P509" s="224"/>
      <c r="Q509" s="224"/>
      <c r="R509" s="224"/>
      <c r="S509" s="224"/>
      <c r="T509" s="225"/>
      <c r="U509" s="226">
        <f t="shared" si="65"/>
        <v>0.12296296296296295</v>
      </c>
      <c r="V509" s="227"/>
      <c r="W509" s="228" t="str">
        <f t="shared" si="66"/>
        <v>0</v>
      </c>
      <c r="X509" s="509"/>
      <c r="Y509" s="229">
        <f t="shared" si="67"/>
        <v>0</v>
      </c>
    </row>
    <row r="510" spans="2:25" ht="18.75" customHeight="1">
      <c r="B510" s="515"/>
      <c r="C510" s="506"/>
      <c r="D510" s="373" t="s">
        <v>126</v>
      </c>
      <c r="E510" s="216" t="s">
        <v>1576</v>
      </c>
      <c r="F510" s="217">
        <v>315</v>
      </c>
      <c r="G510" s="218">
        <f t="shared" si="61"/>
        <v>63</v>
      </c>
      <c r="H510" s="219">
        <f t="shared" si="62"/>
        <v>175</v>
      </c>
      <c r="I510" s="219">
        <f t="shared" si="63"/>
        <v>5.8333333333333334E-2</v>
      </c>
      <c r="J510" s="217"/>
      <c r="K510" s="220"/>
      <c r="L510" s="220"/>
      <c r="M510" s="221"/>
      <c r="N510" s="222">
        <f t="shared" si="64"/>
        <v>0</v>
      </c>
      <c r="O510" s="223"/>
      <c r="P510" s="224"/>
      <c r="Q510" s="224"/>
      <c r="R510" s="224"/>
      <c r="S510" s="224"/>
      <c r="T510" s="225"/>
      <c r="U510" s="226">
        <f t="shared" si="65"/>
        <v>0.11666666666666667</v>
      </c>
      <c r="V510" s="227"/>
      <c r="W510" s="228" t="str">
        <f t="shared" si="66"/>
        <v>0</v>
      </c>
      <c r="X510" s="509"/>
      <c r="Y510" s="229">
        <f t="shared" si="67"/>
        <v>0</v>
      </c>
    </row>
    <row r="511" spans="2:25" ht="18.75" customHeight="1">
      <c r="B511" s="515"/>
      <c r="C511" s="506"/>
      <c r="D511" s="373" t="s">
        <v>127</v>
      </c>
      <c r="E511" s="216" t="s">
        <v>1577</v>
      </c>
      <c r="F511" s="217">
        <v>314</v>
      </c>
      <c r="G511" s="218">
        <f t="shared" si="61"/>
        <v>62.8</v>
      </c>
      <c r="H511" s="219">
        <f t="shared" si="62"/>
        <v>174.44444444444443</v>
      </c>
      <c r="I511" s="219">
        <f t="shared" si="63"/>
        <v>5.8148148148148143E-2</v>
      </c>
      <c r="J511" s="217"/>
      <c r="K511" s="220"/>
      <c r="L511" s="220"/>
      <c r="M511" s="221"/>
      <c r="N511" s="222">
        <f t="shared" si="64"/>
        <v>0</v>
      </c>
      <c r="O511" s="223"/>
      <c r="P511" s="224"/>
      <c r="Q511" s="224"/>
      <c r="R511" s="224"/>
      <c r="S511" s="224"/>
      <c r="T511" s="225"/>
      <c r="U511" s="226">
        <f t="shared" si="65"/>
        <v>0.11629629629629629</v>
      </c>
      <c r="V511" s="227"/>
      <c r="W511" s="228" t="str">
        <f t="shared" si="66"/>
        <v>0</v>
      </c>
      <c r="X511" s="509"/>
      <c r="Y511" s="229">
        <f t="shared" si="67"/>
        <v>0</v>
      </c>
    </row>
    <row r="512" spans="2:25" ht="18.75" customHeight="1">
      <c r="B512" s="515"/>
      <c r="C512" s="506"/>
      <c r="D512" s="373" t="s">
        <v>128</v>
      </c>
      <c r="E512" s="216" t="s">
        <v>1578</v>
      </c>
      <c r="F512" s="217">
        <v>313</v>
      </c>
      <c r="G512" s="218">
        <f t="shared" si="61"/>
        <v>62.6</v>
      </c>
      <c r="H512" s="219">
        <f t="shared" si="62"/>
        <v>173.88888888888889</v>
      </c>
      <c r="I512" s="219">
        <f t="shared" si="63"/>
        <v>5.7962962962962959E-2</v>
      </c>
      <c r="J512" s="217" t="s">
        <v>1579</v>
      </c>
      <c r="K512" s="220" t="s">
        <v>1579</v>
      </c>
      <c r="L512" s="220"/>
      <c r="M512" s="221">
        <f>SUM(H500:H518)</f>
        <v>3346.6666666666665</v>
      </c>
      <c r="N512" s="222">
        <f t="shared" si="64"/>
        <v>66.933333333333337</v>
      </c>
      <c r="O512" s="223" t="s">
        <v>1501</v>
      </c>
      <c r="P512" s="224" t="s">
        <v>12</v>
      </c>
      <c r="Q512" s="224"/>
      <c r="R512" s="224" t="s">
        <v>1064</v>
      </c>
      <c r="S512" s="224"/>
      <c r="T512" s="225"/>
      <c r="U512" s="226">
        <f t="shared" si="65"/>
        <v>0.11592592592592592</v>
      </c>
      <c r="V512" s="227">
        <f>SUM(U500:U518)</f>
        <v>2.2311111111111117</v>
      </c>
      <c r="W512" s="228" t="str">
        <f t="shared" si="66"/>
        <v>2</v>
      </c>
      <c r="X512" s="509"/>
      <c r="Y512" s="229">
        <f t="shared" si="67"/>
        <v>1</v>
      </c>
    </row>
    <row r="513" spans="2:25" ht="18.75" customHeight="1">
      <c r="B513" s="515"/>
      <c r="C513" s="506"/>
      <c r="D513" s="373" t="s">
        <v>129</v>
      </c>
      <c r="E513" s="216" t="s">
        <v>1580</v>
      </c>
      <c r="F513" s="217">
        <v>312</v>
      </c>
      <c r="G513" s="218">
        <f t="shared" si="61"/>
        <v>62.4</v>
      </c>
      <c r="H513" s="219">
        <f t="shared" si="62"/>
        <v>173.33333333333334</v>
      </c>
      <c r="I513" s="219">
        <f t="shared" si="63"/>
        <v>5.7777777777777782E-2</v>
      </c>
      <c r="J513" s="217"/>
      <c r="K513" s="220"/>
      <c r="L513" s="220"/>
      <c r="M513" s="221"/>
      <c r="N513" s="222">
        <f t="shared" si="64"/>
        <v>0</v>
      </c>
      <c r="O513" s="223"/>
      <c r="P513" s="224"/>
      <c r="Q513" s="224"/>
      <c r="R513" s="224"/>
      <c r="S513" s="224"/>
      <c r="T513" s="225"/>
      <c r="U513" s="226">
        <f t="shared" si="65"/>
        <v>0.11555555555555556</v>
      </c>
      <c r="V513" s="227"/>
      <c r="W513" s="228" t="str">
        <f t="shared" si="66"/>
        <v>0</v>
      </c>
      <c r="X513" s="509"/>
      <c r="Y513" s="229">
        <f t="shared" si="67"/>
        <v>0</v>
      </c>
    </row>
    <row r="514" spans="2:25" ht="18.75" customHeight="1">
      <c r="B514" s="515"/>
      <c r="C514" s="506"/>
      <c r="D514" s="373" t="s">
        <v>130</v>
      </c>
      <c r="E514" s="216" t="s">
        <v>1581</v>
      </c>
      <c r="F514" s="217">
        <v>305</v>
      </c>
      <c r="G514" s="218">
        <f t="shared" si="61"/>
        <v>61</v>
      </c>
      <c r="H514" s="219">
        <f t="shared" si="62"/>
        <v>169.44444444444443</v>
      </c>
      <c r="I514" s="219">
        <f t="shared" si="63"/>
        <v>5.6481481481481473E-2</v>
      </c>
      <c r="J514" s="217"/>
      <c r="K514" s="220"/>
      <c r="L514" s="220"/>
      <c r="M514" s="221"/>
      <c r="N514" s="222">
        <f t="shared" si="64"/>
        <v>0</v>
      </c>
      <c r="O514" s="223"/>
      <c r="P514" s="224"/>
      <c r="Q514" s="224"/>
      <c r="R514" s="224"/>
      <c r="S514" s="224"/>
      <c r="T514" s="225"/>
      <c r="U514" s="226">
        <f t="shared" si="65"/>
        <v>0.11296296296296295</v>
      </c>
      <c r="V514" s="227"/>
      <c r="W514" s="228" t="str">
        <f t="shared" si="66"/>
        <v>0</v>
      </c>
      <c r="X514" s="509"/>
      <c r="Y514" s="229">
        <f t="shared" si="67"/>
        <v>0</v>
      </c>
    </row>
    <row r="515" spans="2:25" ht="18.75" customHeight="1">
      <c r="B515" s="515"/>
      <c r="C515" s="506"/>
      <c r="D515" s="373" t="s">
        <v>131</v>
      </c>
      <c r="E515" s="216" t="s">
        <v>1582</v>
      </c>
      <c r="F515" s="217">
        <v>321</v>
      </c>
      <c r="G515" s="218">
        <f t="shared" si="61"/>
        <v>64.2</v>
      </c>
      <c r="H515" s="219">
        <f t="shared" si="62"/>
        <v>178.33333333333334</v>
      </c>
      <c r="I515" s="219">
        <f t="shared" si="63"/>
        <v>5.9444444444444446E-2</v>
      </c>
      <c r="J515" s="217"/>
      <c r="K515" s="220"/>
      <c r="L515" s="220"/>
      <c r="M515" s="221"/>
      <c r="N515" s="222">
        <f t="shared" si="64"/>
        <v>0</v>
      </c>
      <c r="O515" s="223"/>
      <c r="P515" s="224"/>
      <c r="Q515" s="224"/>
      <c r="R515" s="224"/>
      <c r="S515" s="224"/>
      <c r="T515" s="225"/>
      <c r="U515" s="226">
        <f t="shared" si="65"/>
        <v>0.11888888888888889</v>
      </c>
      <c r="V515" s="227"/>
      <c r="W515" s="228" t="str">
        <f t="shared" si="66"/>
        <v>0</v>
      </c>
      <c r="X515" s="509"/>
      <c r="Y515" s="229">
        <f t="shared" si="67"/>
        <v>0</v>
      </c>
    </row>
    <row r="516" spans="2:25" ht="18.75" customHeight="1">
      <c r="B516" s="515"/>
      <c r="C516" s="506"/>
      <c r="D516" s="373" t="s">
        <v>132</v>
      </c>
      <c r="E516" s="216" t="s">
        <v>1583</v>
      </c>
      <c r="F516" s="217">
        <v>361</v>
      </c>
      <c r="G516" s="218">
        <f t="shared" si="61"/>
        <v>72.2</v>
      </c>
      <c r="H516" s="219">
        <f t="shared" si="62"/>
        <v>200.55555555555554</v>
      </c>
      <c r="I516" s="219">
        <f t="shared" si="63"/>
        <v>6.6851851851851843E-2</v>
      </c>
      <c r="J516" s="217"/>
      <c r="K516" s="220"/>
      <c r="L516" s="220"/>
      <c r="M516" s="221"/>
      <c r="N516" s="222">
        <f t="shared" si="64"/>
        <v>0</v>
      </c>
      <c r="O516" s="223"/>
      <c r="P516" s="224"/>
      <c r="Q516" s="224"/>
      <c r="R516" s="224"/>
      <c r="S516" s="224"/>
      <c r="T516" s="225"/>
      <c r="U516" s="226">
        <f t="shared" si="65"/>
        <v>0.13370370370370369</v>
      </c>
      <c r="V516" s="227"/>
      <c r="W516" s="228" t="str">
        <f t="shared" si="66"/>
        <v>0</v>
      </c>
      <c r="X516" s="509"/>
      <c r="Y516" s="229">
        <f t="shared" si="67"/>
        <v>0</v>
      </c>
    </row>
    <row r="517" spans="2:25" ht="18.75" customHeight="1">
      <c r="B517" s="515"/>
      <c r="C517" s="506"/>
      <c r="D517" s="373" t="s">
        <v>133</v>
      </c>
      <c r="E517" s="216" t="s">
        <v>1584</v>
      </c>
      <c r="F517" s="217">
        <v>279</v>
      </c>
      <c r="G517" s="218">
        <f t="shared" si="61"/>
        <v>55.8</v>
      </c>
      <c r="H517" s="219">
        <f t="shared" si="62"/>
        <v>155</v>
      </c>
      <c r="I517" s="219">
        <f t="shared" si="63"/>
        <v>5.1666666666666666E-2</v>
      </c>
      <c r="J517" s="217"/>
      <c r="K517" s="220"/>
      <c r="L517" s="220"/>
      <c r="M517" s="221"/>
      <c r="N517" s="222">
        <f t="shared" si="64"/>
        <v>0</v>
      </c>
      <c r="O517" s="223"/>
      <c r="P517" s="224"/>
      <c r="Q517" s="224"/>
      <c r="R517" s="224"/>
      <c r="S517" s="224"/>
      <c r="T517" s="225"/>
      <c r="U517" s="226">
        <f t="shared" si="65"/>
        <v>0.10333333333333333</v>
      </c>
      <c r="V517" s="227"/>
      <c r="W517" s="228" t="str">
        <f t="shared" si="66"/>
        <v>0</v>
      </c>
      <c r="X517" s="509"/>
      <c r="Y517" s="229">
        <f t="shared" si="67"/>
        <v>0</v>
      </c>
    </row>
    <row r="518" spans="2:25" ht="18.75" customHeight="1">
      <c r="B518" s="515"/>
      <c r="C518" s="506"/>
      <c r="D518" s="373" t="s">
        <v>134</v>
      </c>
      <c r="E518" s="216" t="s">
        <v>1585</v>
      </c>
      <c r="F518" s="217">
        <v>279</v>
      </c>
      <c r="G518" s="218">
        <f t="shared" si="61"/>
        <v>55.8</v>
      </c>
      <c r="H518" s="219">
        <f t="shared" si="62"/>
        <v>155</v>
      </c>
      <c r="I518" s="219">
        <f t="shared" si="63"/>
        <v>5.1666666666666666E-2</v>
      </c>
      <c r="J518" s="217"/>
      <c r="K518" s="220"/>
      <c r="L518" s="220"/>
      <c r="M518" s="221"/>
      <c r="N518" s="222">
        <f t="shared" si="64"/>
        <v>0</v>
      </c>
      <c r="O518" s="223"/>
      <c r="P518" s="224"/>
      <c r="Q518" s="224"/>
      <c r="R518" s="224"/>
      <c r="S518" s="224"/>
      <c r="T518" s="225"/>
      <c r="U518" s="226">
        <f t="shared" si="65"/>
        <v>0.10333333333333333</v>
      </c>
      <c r="V518" s="227"/>
      <c r="W518" s="228" t="str">
        <f t="shared" si="66"/>
        <v>0</v>
      </c>
      <c r="X518" s="509"/>
      <c r="Y518" s="229">
        <f t="shared" si="67"/>
        <v>0</v>
      </c>
    </row>
    <row r="519" spans="2:25" ht="18.75" customHeight="1">
      <c r="B519" s="515"/>
      <c r="C519" s="506"/>
      <c r="D519" s="373"/>
      <c r="E519" s="216" t="s">
        <v>1586</v>
      </c>
      <c r="F519" s="217"/>
      <c r="G519" s="218">
        <f t="shared" si="61"/>
        <v>0</v>
      </c>
      <c r="H519" s="219">
        <f t="shared" si="62"/>
        <v>0</v>
      </c>
      <c r="I519" s="219">
        <f t="shared" si="63"/>
        <v>0</v>
      </c>
      <c r="J519" s="217"/>
      <c r="K519" s="220"/>
      <c r="L519" s="220"/>
      <c r="M519" s="221"/>
      <c r="N519" s="222">
        <f t="shared" si="64"/>
        <v>0</v>
      </c>
      <c r="O519" s="223"/>
      <c r="P519" s="224"/>
      <c r="Q519" s="224"/>
      <c r="R519" s="224"/>
      <c r="S519" s="224"/>
      <c r="T519" s="225"/>
      <c r="U519" s="226">
        <f t="shared" si="65"/>
        <v>0</v>
      </c>
      <c r="V519" s="227"/>
      <c r="W519" s="228" t="str">
        <f t="shared" si="66"/>
        <v>0</v>
      </c>
      <c r="X519" s="509"/>
      <c r="Y519" s="229">
        <f t="shared" si="67"/>
        <v>0</v>
      </c>
    </row>
    <row r="520" spans="2:25" ht="18.75" customHeight="1">
      <c r="B520" s="515"/>
      <c r="C520" s="506"/>
      <c r="D520" s="373" t="s">
        <v>1060</v>
      </c>
      <c r="E520" s="216" t="s">
        <v>1587</v>
      </c>
      <c r="F520" s="217">
        <v>317</v>
      </c>
      <c r="G520" s="218">
        <f t="shared" si="61"/>
        <v>63.4</v>
      </c>
      <c r="H520" s="219">
        <f t="shared" si="62"/>
        <v>176.11111111111111</v>
      </c>
      <c r="I520" s="219">
        <f t="shared" si="63"/>
        <v>5.8703703703703702E-2</v>
      </c>
      <c r="J520" s="217"/>
      <c r="K520" s="220"/>
      <c r="L520" s="220"/>
      <c r="M520" s="221"/>
      <c r="N520" s="222">
        <f t="shared" si="64"/>
        <v>0</v>
      </c>
      <c r="O520" s="223"/>
      <c r="P520" s="224"/>
      <c r="Q520" s="224"/>
      <c r="R520" s="224"/>
      <c r="S520" s="224"/>
      <c r="T520" s="225"/>
      <c r="U520" s="226">
        <f t="shared" si="65"/>
        <v>0.1174074074074074</v>
      </c>
      <c r="V520" s="227"/>
      <c r="W520" s="228" t="str">
        <f t="shared" si="66"/>
        <v>0</v>
      </c>
      <c r="X520" s="509"/>
      <c r="Y520" s="229">
        <f t="shared" si="67"/>
        <v>0</v>
      </c>
    </row>
    <row r="521" spans="2:25" ht="18.75" customHeight="1">
      <c r="B521" s="515"/>
      <c r="C521" s="506"/>
      <c r="D521" s="373" t="s">
        <v>1065</v>
      </c>
      <c r="E521" s="216" t="s">
        <v>1588</v>
      </c>
      <c r="F521" s="217">
        <v>320</v>
      </c>
      <c r="G521" s="218">
        <f t="shared" si="61"/>
        <v>64</v>
      </c>
      <c r="H521" s="219">
        <f t="shared" si="62"/>
        <v>177.77777777777777</v>
      </c>
      <c r="I521" s="219">
        <f t="shared" si="63"/>
        <v>5.9259259259259255E-2</v>
      </c>
      <c r="J521" s="217" t="s">
        <v>1589</v>
      </c>
      <c r="K521" s="220" t="s">
        <v>11232</v>
      </c>
      <c r="L521" s="220"/>
      <c r="M521" s="221">
        <f>SUM(H520:H538)</f>
        <v>3282.7777777777778</v>
      </c>
      <c r="N521" s="222">
        <f t="shared" si="64"/>
        <v>65.655555555555551</v>
      </c>
      <c r="O521" s="223" t="s">
        <v>1501</v>
      </c>
      <c r="P521" s="224" t="s">
        <v>12</v>
      </c>
      <c r="Q521" s="224"/>
      <c r="R521" s="224" t="s">
        <v>1064</v>
      </c>
      <c r="S521" s="224"/>
      <c r="T521" s="225"/>
      <c r="U521" s="226">
        <f t="shared" si="65"/>
        <v>0.11851851851851851</v>
      </c>
      <c r="V521" s="227">
        <f>SUM(U520:U538)</f>
        <v>2.1885185185185185</v>
      </c>
      <c r="W521" s="228" t="str">
        <f t="shared" si="66"/>
        <v>2</v>
      </c>
      <c r="X521" s="509"/>
      <c r="Y521" s="229">
        <f t="shared" si="67"/>
        <v>1</v>
      </c>
    </row>
    <row r="522" spans="2:25" ht="18.75" customHeight="1">
      <c r="B522" s="515"/>
      <c r="C522" s="506"/>
      <c r="D522" s="373" t="s">
        <v>1067</v>
      </c>
      <c r="E522" s="216" t="s">
        <v>1590</v>
      </c>
      <c r="F522" s="217">
        <v>311</v>
      </c>
      <c r="G522" s="218">
        <f t="shared" si="61"/>
        <v>62.2</v>
      </c>
      <c r="H522" s="219">
        <f t="shared" si="62"/>
        <v>172.77777777777777</v>
      </c>
      <c r="I522" s="219">
        <f t="shared" si="63"/>
        <v>5.7592592592592591E-2</v>
      </c>
      <c r="J522" s="217"/>
      <c r="K522" s="220"/>
      <c r="L522" s="220"/>
      <c r="M522" s="221"/>
      <c r="N522" s="222">
        <f t="shared" si="64"/>
        <v>0</v>
      </c>
      <c r="O522" s="223"/>
      <c r="P522" s="224"/>
      <c r="Q522" s="224"/>
      <c r="R522" s="224"/>
      <c r="S522" s="224"/>
      <c r="T522" s="225"/>
      <c r="U522" s="226">
        <f t="shared" si="65"/>
        <v>0.11518518518518518</v>
      </c>
      <c r="V522" s="227"/>
      <c r="W522" s="228" t="str">
        <f t="shared" si="66"/>
        <v>0</v>
      </c>
      <c r="X522" s="509"/>
      <c r="Y522" s="229">
        <f t="shared" si="67"/>
        <v>0</v>
      </c>
    </row>
    <row r="523" spans="2:25" ht="18.75" customHeight="1">
      <c r="B523" s="515"/>
      <c r="C523" s="506"/>
      <c r="D523" s="373" t="s">
        <v>1069</v>
      </c>
      <c r="E523" s="216" t="s">
        <v>1591</v>
      </c>
      <c r="F523" s="217">
        <v>316</v>
      </c>
      <c r="G523" s="218">
        <f t="shared" si="61"/>
        <v>63.2</v>
      </c>
      <c r="H523" s="219">
        <f t="shared" si="62"/>
        <v>175.55555555555554</v>
      </c>
      <c r="I523" s="219">
        <f t="shared" si="63"/>
        <v>5.8518518518518511E-2</v>
      </c>
      <c r="J523" s="217"/>
      <c r="K523" s="220"/>
      <c r="L523" s="220"/>
      <c r="M523" s="221"/>
      <c r="N523" s="222">
        <f t="shared" si="64"/>
        <v>0</v>
      </c>
      <c r="O523" s="223"/>
      <c r="P523" s="224"/>
      <c r="Q523" s="224"/>
      <c r="R523" s="224"/>
      <c r="S523" s="224"/>
      <c r="T523" s="225"/>
      <c r="U523" s="226">
        <f t="shared" si="65"/>
        <v>0.11703703703703702</v>
      </c>
      <c r="V523" s="227"/>
      <c r="W523" s="228" t="str">
        <f t="shared" si="66"/>
        <v>0</v>
      </c>
      <c r="X523" s="509"/>
      <c r="Y523" s="229">
        <f t="shared" si="67"/>
        <v>0</v>
      </c>
    </row>
    <row r="524" spans="2:25" ht="18.75" customHeight="1">
      <c r="B524" s="515"/>
      <c r="C524" s="506"/>
      <c r="D524" s="373" t="s">
        <v>1071</v>
      </c>
      <c r="E524" s="216" t="s">
        <v>1592</v>
      </c>
      <c r="F524" s="217">
        <v>314</v>
      </c>
      <c r="G524" s="218">
        <f t="shared" si="61"/>
        <v>62.8</v>
      </c>
      <c r="H524" s="219">
        <f t="shared" si="62"/>
        <v>174.44444444444443</v>
      </c>
      <c r="I524" s="219">
        <f t="shared" si="63"/>
        <v>5.8148148148148143E-2</v>
      </c>
      <c r="J524" s="217"/>
      <c r="K524" s="220"/>
      <c r="L524" s="220"/>
      <c r="M524" s="221"/>
      <c r="N524" s="222">
        <f t="shared" si="64"/>
        <v>0</v>
      </c>
      <c r="O524" s="223"/>
      <c r="P524" s="224"/>
      <c r="Q524" s="224"/>
      <c r="R524" s="224"/>
      <c r="S524" s="224"/>
      <c r="T524" s="225"/>
      <c r="U524" s="226">
        <f t="shared" si="65"/>
        <v>0.11629629629629629</v>
      </c>
      <c r="V524" s="227"/>
      <c r="W524" s="228" t="str">
        <f t="shared" si="66"/>
        <v>0</v>
      </c>
      <c r="X524" s="509"/>
      <c r="Y524" s="229">
        <f t="shared" si="67"/>
        <v>0</v>
      </c>
    </row>
    <row r="525" spans="2:25" ht="18.75" customHeight="1">
      <c r="B525" s="515"/>
      <c r="C525" s="506"/>
      <c r="D525" s="373" t="s">
        <v>1073</v>
      </c>
      <c r="E525" s="216" t="s">
        <v>1593</v>
      </c>
      <c r="F525" s="217">
        <v>315</v>
      </c>
      <c r="G525" s="218">
        <f t="shared" si="61"/>
        <v>63</v>
      </c>
      <c r="H525" s="219">
        <f t="shared" si="62"/>
        <v>175</v>
      </c>
      <c r="I525" s="219">
        <f t="shared" si="63"/>
        <v>5.8333333333333334E-2</v>
      </c>
      <c r="J525" s="217"/>
      <c r="K525" s="220"/>
      <c r="L525" s="220"/>
      <c r="M525" s="221"/>
      <c r="N525" s="222">
        <f t="shared" si="64"/>
        <v>0</v>
      </c>
      <c r="O525" s="223"/>
      <c r="P525" s="224"/>
      <c r="Q525" s="224"/>
      <c r="R525" s="224"/>
      <c r="S525" s="224"/>
      <c r="T525" s="225"/>
      <c r="U525" s="226">
        <f t="shared" si="65"/>
        <v>0.11666666666666667</v>
      </c>
      <c r="V525" s="227"/>
      <c r="W525" s="228" t="str">
        <f t="shared" si="66"/>
        <v>0</v>
      </c>
      <c r="X525" s="509"/>
      <c r="Y525" s="229">
        <f t="shared" si="67"/>
        <v>0</v>
      </c>
    </row>
    <row r="526" spans="2:25" ht="18.75" customHeight="1">
      <c r="B526" s="515"/>
      <c r="C526" s="506"/>
      <c r="D526" s="373" t="s">
        <v>1075</v>
      </c>
      <c r="E526" s="216" t="s">
        <v>1594</v>
      </c>
      <c r="F526" s="217">
        <v>312</v>
      </c>
      <c r="G526" s="218">
        <f t="shared" si="61"/>
        <v>62.4</v>
      </c>
      <c r="H526" s="219">
        <f t="shared" si="62"/>
        <v>173.33333333333334</v>
      </c>
      <c r="I526" s="219">
        <f t="shared" si="63"/>
        <v>5.7777777777777782E-2</v>
      </c>
      <c r="J526" s="217"/>
      <c r="K526" s="220"/>
      <c r="L526" s="220"/>
      <c r="M526" s="221"/>
      <c r="N526" s="222">
        <f t="shared" si="64"/>
        <v>0</v>
      </c>
      <c r="O526" s="223"/>
      <c r="P526" s="224"/>
      <c r="Q526" s="224"/>
      <c r="R526" s="224"/>
      <c r="S526" s="224"/>
      <c r="T526" s="225"/>
      <c r="U526" s="226">
        <f t="shared" si="65"/>
        <v>0.11555555555555556</v>
      </c>
      <c r="V526" s="227"/>
      <c r="W526" s="228" t="str">
        <f t="shared" si="66"/>
        <v>0</v>
      </c>
      <c r="X526" s="509"/>
      <c r="Y526" s="229">
        <f t="shared" si="67"/>
        <v>0</v>
      </c>
    </row>
    <row r="527" spans="2:25" ht="18.75" customHeight="1">
      <c r="B527" s="515"/>
      <c r="C527" s="506"/>
      <c r="D527" s="373" t="s">
        <v>1077</v>
      </c>
      <c r="E527" s="216" t="s">
        <v>1595</v>
      </c>
      <c r="F527" s="217">
        <v>310</v>
      </c>
      <c r="G527" s="218">
        <f t="shared" si="61"/>
        <v>62</v>
      </c>
      <c r="H527" s="219">
        <f t="shared" si="62"/>
        <v>172.22222222222223</v>
      </c>
      <c r="I527" s="219">
        <f t="shared" si="63"/>
        <v>5.7407407407407407E-2</v>
      </c>
      <c r="J527" s="217"/>
      <c r="K527" s="220"/>
      <c r="L527" s="220"/>
      <c r="M527" s="221"/>
      <c r="N527" s="222">
        <f t="shared" si="64"/>
        <v>0</v>
      </c>
      <c r="O527" s="223"/>
      <c r="P527" s="224"/>
      <c r="Q527" s="224"/>
      <c r="R527" s="224"/>
      <c r="S527" s="224"/>
      <c r="T527" s="225"/>
      <c r="U527" s="226">
        <f t="shared" si="65"/>
        <v>0.11481481481481481</v>
      </c>
      <c r="V527" s="227"/>
      <c r="W527" s="228" t="str">
        <f t="shared" si="66"/>
        <v>0</v>
      </c>
      <c r="X527" s="509"/>
      <c r="Y527" s="229">
        <f t="shared" si="67"/>
        <v>0</v>
      </c>
    </row>
    <row r="528" spans="2:25" ht="18.75" customHeight="1">
      <c r="B528" s="515"/>
      <c r="C528" s="506"/>
      <c r="D528" s="373" t="s">
        <v>1079</v>
      </c>
      <c r="E528" s="216" t="s">
        <v>1596</v>
      </c>
      <c r="F528" s="217">
        <v>316</v>
      </c>
      <c r="G528" s="218">
        <f t="shared" si="61"/>
        <v>63.2</v>
      </c>
      <c r="H528" s="219">
        <f t="shared" si="62"/>
        <v>175.55555555555554</v>
      </c>
      <c r="I528" s="219">
        <f t="shared" si="63"/>
        <v>5.8518518518518511E-2</v>
      </c>
      <c r="J528" s="217"/>
      <c r="K528" s="220"/>
      <c r="L528" s="220"/>
      <c r="M528" s="221"/>
      <c r="N528" s="222">
        <f t="shared" si="64"/>
        <v>0</v>
      </c>
      <c r="O528" s="223"/>
      <c r="P528" s="224"/>
      <c r="Q528" s="224"/>
      <c r="R528" s="224"/>
      <c r="S528" s="224"/>
      <c r="T528" s="225"/>
      <c r="U528" s="226">
        <f t="shared" si="65"/>
        <v>0.11703703703703702</v>
      </c>
      <c r="V528" s="227"/>
      <c r="W528" s="228" t="str">
        <f t="shared" si="66"/>
        <v>0</v>
      </c>
      <c r="X528" s="509"/>
      <c r="Y528" s="229">
        <f t="shared" si="67"/>
        <v>0</v>
      </c>
    </row>
    <row r="529" spans="2:25" ht="18.75" customHeight="1">
      <c r="B529" s="515"/>
      <c r="C529" s="506"/>
      <c r="D529" s="373" t="s">
        <v>1081</v>
      </c>
      <c r="E529" s="216" t="s">
        <v>1597</v>
      </c>
      <c r="F529" s="217">
        <v>418</v>
      </c>
      <c r="G529" s="218">
        <f t="shared" si="61"/>
        <v>83.6</v>
      </c>
      <c r="H529" s="219">
        <f t="shared" si="62"/>
        <v>232.22222222222223</v>
      </c>
      <c r="I529" s="219">
        <f t="shared" si="63"/>
        <v>7.7407407407407411E-2</v>
      </c>
      <c r="J529" s="217"/>
      <c r="K529" s="220"/>
      <c r="L529" s="220"/>
      <c r="M529" s="221"/>
      <c r="N529" s="222">
        <f t="shared" si="64"/>
        <v>0</v>
      </c>
      <c r="O529" s="223"/>
      <c r="P529" s="224"/>
      <c r="Q529" s="224"/>
      <c r="R529" s="224"/>
      <c r="S529" s="224"/>
      <c r="T529" s="225"/>
      <c r="U529" s="226">
        <f t="shared" si="65"/>
        <v>0.15481481481481482</v>
      </c>
      <c r="V529" s="227"/>
      <c r="W529" s="228" t="str">
        <f t="shared" si="66"/>
        <v>0</v>
      </c>
      <c r="X529" s="509"/>
      <c r="Y529" s="229">
        <f t="shared" si="67"/>
        <v>0</v>
      </c>
    </row>
    <row r="530" spans="2:25" ht="18.75" customHeight="1">
      <c r="B530" s="515"/>
      <c r="C530" s="506"/>
      <c r="D530" s="373" t="s">
        <v>126</v>
      </c>
      <c r="E530" s="216" t="s">
        <v>1598</v>
      </c>
      <c r="F530" s="217">
        <v>314</v>
      </c>
      <c r="G530" s="218">
        <f t="shared" si="61"/>
        <v>62.8</v>
      </c>
      <c r="H530" s="219">
        <f t="shared" si="62"/>
        <v>174.44444444444443</v>
      </c>
      <c r="I530" s="219">
        <f t="shared" si="63"/>
        <v>5.8148148148148143E-2</v>
      </c>
      <c r="J530" s="217"/>
      <c r="K530" s="220"/>
      <c r="L530" s="220"/>
      <c r="M530" s="221"/>
      <c r="N530" s="222">
        <f t="shared" si="64"/>
        <v>0</v>
      </c>
      <c r="O530" s="223"/>
      <c r="P530" s="224"/>
      <c r="Q530" s="224"/>
      <c r="R530" s="224"/>
      <c r="S530" s="224"/>
      <c r="T530" s="225"/>
      <c r="U530" s="226">
        <f t="shared" si="65"/>
        <v>0.11629629629629629</v>
      </c>
      <c r="V530" s="227"/>
      <c r="W530" s="228" t="str">
        <f t="shared" si="66"/>
        <v>0</v>
      </c>
      <c r="X530" s="509"/>
      <c r="Y530" s="229">
        <f t="shared" si="67"/>
        <v>0</v>
      </c>
    </row>
    <row r="531" spans="2:25" ht="18.75" customHeight="1">
      <c r="B531" s="515"/>
      <c r="C531" s="506"/>
      <c r="D531" s="373" t="s">
        <v>127</v>
      </c>
      <c r="E531" s="216" t="s">
        <v>1599</v>
      </c>
      <c r="F531" s="217">
        <v>316</v>
      </c>
      <c r="G531" s="218">
        <f t="shared" si="61"/>
        <v>63.2</v>
      </c>
      <c r="H531" s="219">
        <f t="shared" si="62"/>
        <v>175.55555555555554</v>
      </c>
      <c r="I531" s="219">
        <f t="shared" si="63"/>
        <v>5.8518518518518511E-2</v>
      </c>
      <c r="J531" s="217"/>
      <c r="K531" s="220"/>
      <c r="L531" s="220"/>
      <c r="M531" s="221"/>
      <c r="N531" s="222">
        <f t="shared" si="64"/>
        <v>0</v>
      </c>
      <c r="O531" s="223"/>
      <c r="P531" s="224"/>
      <c r="Q531" s="224"/>
      <c r="R531" s="224"/>
      <c r="S531" s="224"/>
      <c r="T531" s="225"/>
      <c r="U531" s="226">
        <f t="shared" si="65"/>
        <v>0.11703703703703702</v>
      </c>
      <c r="V531" s="227"/>
      <c r="W531" s="228" t="str">
        <f t="shared" si="66"/>
        <v>0</v>
      </c>
      <c r="X531" s="509"/>
      <c r="Y531" s="229">
        <f t="shared" si="67"/>
        <v>0</v>
      </c>
    </row>
    <row r="532" spans="2:25" ht="18.75" customHeight="1">
      <c r="B532" s="515"/>
      <c r="C532" s="506"/>
      <c r="D532" s="373" t="s">
        <v>128</v>
      </c>
      <c r="E532" s="216" t="s">
        <v>1600</v>
      </c>
      <c r="F532" s="217">
        <v>313</v>
      </c>
      <c r="G532" s="218">
        <f t="shared" si="61"/>
        <v>62.6</v>
      </c>
      <c r="H532" s="219">
        <f t="shared" si="62"/>
        <v>173.88888888888889</v>
      </c>
      <c r="I532" s="219">
        <f t="shared" si="63"/>
        <v>5.7962962962962959E-2</v>
      </c>
      <c r="J532" s="217"/>
      <c r="K532" s="220"/>
      <c r="L532" s="220"/>
      <c r="M532" s="221"/>
      <c r="N532" s="222">
        <f t="shared" si="64"/>
        <v>0</v>
      </c>
      <c r="O532" s="223"/>
      <c r="P532" s="224"/>
      <c r="Q532" s="224"/>
      <c r="R532" s="224"/>
      <c r="S532" s="224"/>
      <c r="T532" s="225"/>
      <c r="U532" s="226">
        <f t="shared" si="65"/>
        <v>0.11592592592592592</v>
      </c>
      <c r="V532" s="227"/>
      <c r="W532" s="228" t="str">
        <f t="shared" si="66"/>
        <v>0</v>
      </c>
      <c r="X532" s="509"/>
      <c r="Y532" s="229">
        <f t="shared" si="67"/>
        <v>0</v>
      </c>
    </row>
    <row r="533" spans="2:25" ht="18.75" customHeight="1">
      <c r="B533" s="515"/>
      <c r="C533" s="506"/>
      <c r="D533" s="373" t="s">
        <v>129</v>
      </c>
      <c r="E533" s="216" t="s">
        <v>1601</v>
      </c>
      <c r="F533" s="217">
        <v>221</v>
      </c>
      <c r="G533" s="218">
        <f t="shared" si="61"/>
        <v>44.2</v>
      </c>
      <c r="H533" s="219">
        <f t="shared" si="62"/>
        <v>122.77777777777777</v>
      </c>
      <c r="I533" s="219">
        <f t="shared" si="63"/>
        <v>4.0925925925925921E-2</v>
      </c>
      <c r="J533" s="217"/>
      <c r="K533" s="220"/>
      <c r="L533" s="220"/>
      <c r="M533" s="221"/>
      <c r="N533" s="222">
        <f t="shared" si="64"/>
        <v>0</v>
      </c>
      <c r="O533" s="223"/>
      <c r="P533" s="224"/>
      <c r="Q533" s="224"/>
      <c r="R533" s="224"/>
      <c r="S533" s="224"/>
      <c r="T533" s="225"/>
      <c r="U533" s="226">
        <f t="shared" si="65"/>
        <v>8.1851851851851842E-2</v>
      </c>
      <c r="V533" s="227"/>
      <c r="W533" s="228" t="str">
        <f t="shared" si="66"/>
        <v>0</v>
      </c>
      <c r="X533" s="509"/>
      <c r="Y533" s="229">
        <f t="shared" si="67"/>
        <v>0</v>
      </c>
    </row>
    <row r="534" spans="2:25" ht="18.75" customHeight="1">
      <c r="B534" s="515"/>
      <c r="C534" s="506"/>
      <c r="D534" s="373" t="s">
        <v>130</v>
      </c>
      <c r="E534" s="216" t="s">
        <v>1091</v>
      </c>
      <c r="F534" s="217">
        <v>316</v>
      </c>
      <c r="G534" s="218">
        <f t="shared" si="61"/>
        <v>63.2</v>
      </c>
      <c r="H534" s="219">
        <f t="shared" si="62"/>
        <v>175.55555555555554</v>
      </c>
      <c r="I534" s="219">
        <f t="shared" si="63"/>
        <v>5.8518518518518511E-2</v>
      </c>
      <c r="J534" s="217"/>
      <c r="K534" s="220"/>
      <c r="L534" s="220"/>
      <c r="M534" s="221"/>
      <c r="N534" s="222">
        <f t="shared" si="64"/>
        <v>0</v>
      </c>
      <c r="O534" s="223"/>
      <c r="P534" s="224"/>
      <c r="Q534" s="224"/>
      <c r="R534" s="224"/>
      <c r="S534" s="224"/>
      <c r="T534" s="225"/>
      <c r="U534" s="226">
        <f t="shared" si="65"/>
        <v>0.11703703703703702</v>
      </c>
      <c r="V534" s="227"/>
      <c r="W534" s="228" t="str">
        <f t="shared" si="66"/>
        <v>0</v>
      </c>
      <c r="X534" s="509"/>
      <c r="Y534" s="229">
        <f t="shared" si="67"/>
        <v>0</v>
      </c>
    </row>
    <row r="535" spans="2:25" ht="18.75" customHeight="1">
      <c r="B535" s="515"/>
      <c r="C535" s="506"/>
      <c r="D535" s="373" t="s">
        <v>131</v>
      </c>
      <c r="E535" s="216" t="s">
        <v>1602</v>
      </c>
      <c r="F535" s="217">
        <v>320</v>
      </c>
      <c r="G535" s="218">
        <f t="shared" si="61"/>
        <v>64</v>
      </c>
      <c r="H535" s="219">
        <f t="shared" si="62"/>
        <v>177.77777777777777</v>
      </c>
      <c r="I535" s="219">
        <f t="shared" si="63"/>
        <v>5.9259259259259255E-2</v>
      </c>
      <c r="J535" s="217"/>
      <c r="K535" s="220"/>
      <c r="L535" s="220"/>
      <c r="M535" s="221"/>
      <c r="N535" s="222">
        <f t="shared" si="64"/>
        <v>0</v>
      </c>
      <c r="O535" s="223"/>
      <c r="P535" s="224"/>
      <c r="Q535" s="224"/>
      <c r="R535" s="224"/>
      <c r="S535" s="224"/>
      <c r="T535" s="225"/>
      <c r="U535" s="226">
        <f t="shared" si="65"/>
        <v>0.11851851851851851</v>
      </c>
      <c r="V535" s="227"/>
      <c r="W535" s="228" t="str">
        <f t="shared" si="66"/>
        <v>0</v>
      </c>
      <c r="X535" s="509"/>
      <c r="Y535" s="229">
        <f t="shared" si="67"/>
        <v>0</v>
      </c>
    </row>
    <row r="536" spans="2:25" ht="18.75" customHeight="1">
      <c r="B536" s="515"/>
      <c r="C536" s="506"/>
      <c r="D536" s="373" t="s">
        <v>132</v>
      </c>
      <c r="E536" s="216" t="s">
        <v>1603</v>
      </c>
      <c r="F536" s="217">
        <v>315</v>
      </c>
      <c r="G536" s="218">
        <f t="shared" si="61"/>
        <v>63</v>
      </c>
      <c r="H536" s="219">
        <f t="shared" si="62"/>
        <v>175</v>
      </c>
      <c r="I536" s="219">
        <f t="shared" si="63"/>
        <v>5.8333333333333334E-2</v>
      </c>
      <c r="J536" s="217"/>
      <c r="K536" s="220"/>
      <c r="L536" s="220"/>
      <c r="M536" s="221"/>
      <c r="N536" s="222">
        <f t="shared" si="64"/>
        <v>0</v>
      </c>
      <c r="O536" s="223"/>
      <c r="P536" s="224"/>
      <c r="Q536" s="224"/>
      <c r="R536" s="224"/>
      <c r="S536" s="224"/>
      <c r="T536" s="225"/>
      <c r="U536" s="226">
        <f t="shared" si="65"/>
        <v>0.11666666666666667</v>
      </c>
      <c r="V536" s="227"/>
      <c r="W536" s="228" t="str">
        <f t="shared" si="66"/>
        <v>0</v>
      </c>
      <c r="X536" s="509"/>
      <c r="Y536" s="229">
        <f t="shared" si="67"/>
        <v>0</v>
      </c>
    </row>
    <row r="537" spans="2:25" ht="18.75" customHeight="1">
      <c r="B537" s="515"/>
      <c r="C537" s="506"/>
      <c r="D537" s="373" t="s">
        <v>133</v>
      </c>
      <c r="E537" s="216" t="s">
        <v>1604</v>
      </c>
      <c r="F537" s="217">
        <v>225</v>
      </c>
      <c r="G537" s="218">
        <f t="shared" si="61"/>
        <v>45</v>
      </c>
      <c r="H537" s="219">
        <f t="shared" si="62"/>
        <v>125</v>
      </c>
      <c r="I537" s="219">
        <f t="shared" si="63"/>
        <v>4.1666666666666664E-2</v>
      </c>
      <c r="J537" s="217"/>
      <c r="K537" s="220"/>
      <c r="L537" s="220"/>
      <c r="M537" s="221"/>
      <c r="N537" s="222">
        <f t="shared" si="64"/>
        <v>0</v>
      </c>
      <c r="O537" s="223"/>
      <c r="P537" s="224"/>
      <c r="Q537" s="224"/>
      <c r="R537" s="224"/>
      <c r="S537" s="224"/>
      <c r="T537" s="225"/>
      <c r="U537" s="226">
        <f t="shared" si="65"/>
        <v>8.3333333333333329E-2</v>
      </c>
      <c r="V537" s="227"/>
      <c r="W537" s="228" t="str">
        <f t="shared" si="66"/>
        <v>0</v>
      </c>
      <c r="X537" s="509"/>
      <c r="Y537" s="229">
        <f t="shared" si="67"/>
        <v>0</v>
      </c>
    </row>
    <row r="538" spans="2:25" ht="18.75" customHeight="1">
      <c r="B538" s="515"/>
      <c r="C538" s="506"/>
      <c r="D538" s="373" t="s">
        <v>134</v>
      </c>
      <c r="E538" s="216" t="s">
        <v>1605</v>
      </c>
      <c r="F538" s="217">
        <v>320</v>
      </c>
      <c r="G538" s="218">
        <f t="shared" si="61"/>
        <v>64</v>
      </c>
      <c r="H538" s="219">
        <f t="shared" si="62"/>
        <v>177.77777777777777</v>
      </c>
      <c r="I538" s="219">
        <f t="shared" si="63"/>
        <v>5.9259259259259255E-2</v>
      </c>
      <c r="J538" s="217"/>
      <c r="K538" s="220"/>
      <c r="L538" s="220"/>
      <c r="M538" s="221"/>
      <c r="N538" s="222">
        <f t="shared" si="64"/>
        <v>0</v>
      </c>
      <c r="O538" s="223"/>
      <c r="P538" s="224"/>
      <c r="Q538" s="224"/>
      <c r="R538" s="224"/>
      <c r="S538" s="224"/>
      <c r="T538" s="225"/>
      <c r="U538" s="226">
        <f t="shared" si="65"/>
        <v>0.11851851851851851</v>
      </c>
      <c r="V538" s="227"/>
      <c r="W538" s="228" t="str">
        <f t="shared" si="66"/>
        <v>0</v>
      </c>
      <c r="X538" s="509"/>
      <c r="Y538" s="229">
        <f t="shared" si="67"/>
        <v>0</v>
      </c>
    </row>
    <row r="539" spans="2:25" ht="18.75" customHeight="1">
      <c r="B539" s="515"/>
      <c r="C539" s="506"/>
      <c r="D539" s="373"/>
      <c r="E539" s="216"/>
      <c r="F539" s="217"/>
      <c r="G539" s="218">
        <f t="shared" si="61"/>
        <v>0</v>
      </c>
      <c r="H539" s="219">
        <f t="shared" si="62"/>
        <v>0</v>
      </c>
      <c r="I539" s="219">
        <f t="shared" si="63"/>
        <v>0</v>
      </c>
      <c r="J539" s="217"/>
      <c r="K539" s="220"/>
      <c r="L539" s="220"/>
      <c r="M539" s="221"/>
      <c r="N539" s="222">
        <f t="shared" si="64"/>
        <v>0</v>
      </c>
      <c r="O539" s="223"/>
      <c r="P539" s="224"/>
      <c r="Q539" s="224"/>
      <c r="R539" s="224"/>
      <c r="S539" s="224"/>
      <c r="T539" s="225"/>
      <c r="U539" s="226">
        <f t="shared" si="65"/>
        <v>0</v>
      </c>
      <c r="V539" s="227"/>
      <c r="W539" s="228" t="str">
        <f t="shared" si="66"/>
        <v>0</v>
      </c>
      <c r="X539" s="509"/>
      <c r="Y539" s="229">
        <f t="shared" si="67"/>
        <v>0</v>
      </c>
    </row>
    <row r="540" spans="2:25" ht="18.75" customHeight="1">
      <c r="B540" s="515"/>
      <c r="C540" s="506"/>
      <c r="D540" s="372" t="s">
        <v>1060</v>
      </c>
      <c r="E540" s="216" t="s">
        <v>1606</v>
      </c>
      <c r="F540" s="217">
        <v>254</v>
      </c>
      <c r="G540" s="218">
        <f t="shared" si="61"/>
        <v>50.8</v>
      </c>
      <c r="H540" s="219">
        <f t="shared" si="62"/>
        <v>141.11111111111111</v>
      </c>
      <c r="I540" s="219">
        <f t="shared" si="63"/>
        <v>4.7037037037037037E-2</v>
      </c>
      <c r="J540" s="217"/>
      <c r="K540" s="220"/>
      <c r="L540" s="220"/>
      <c r="M540" s="221"/>
      <c r="N540" s="222">
        <f t="shared" si="64"/>
        <v>0</v>
      </c>
      <c r="O540" s="223"/>
      <c r="P540" s="224"/>
      <c r="Q540" s="224"/>
      <c r="R540" s="224"/>
      <c r="S540" s="224"/>
      <c r="T540" s="225"/>
      <c r="U540" s="226">
        <f t="shared" si="65"/>
        <v>9.4074074074074074E-2</v>
      </c>
      <c r="V540" s="227"/>
      <c r="W540" s="228" t="str">
        <f t="shared" si="66"/>
        <v>0</v>
      </c>
      <c r="X540" s="509"/>
      <c r="Y540" s="229">
        <f t="shared" si="67"/>
        <v>0</v>
      </c>
    </row>
    <row r="541" spans="2:25" ht="18.75" customHeight="1">
      <c r="B541" s="515"/>
      <c r="C541" s="506"/>
      <c r="D541" s="372" t="s">
        <v>1065</v>
      </c>
      <c r="E541" s="216" t="s">
        <v>1607</v>
      </c>
      <c r="F541" s="217">
        <v>243</v>
      </c>
      <c r="G541" s="218">
        <f t="shared" si="61"/>
        <v>48.6</v>
      </c>
      <c r="H541" s="219">
        <f t="shared" si="62"/>
        <v>135</v>
      </c>
      <c r="I541" s="219">
        <f t="shared" si="63"/>
        <v>4.4999999999999998E-2</v>
      </c>
      <c r="J541" s="217"/>
      <c r="K541" s="220"/>
      <c r="L541" s="220"/>
      <c r="M541" s="221"/>
      <c r="N541" s="222">
        <f t="shared" si="64"/>
        <v>0</v>
      </c>
      <c r="O541" s="223"/>
      <c r="P541" s="224"/>
      <c r="Q541" s="224"/>
      <c r="R541" s="224"/>
      <c r="S541" s="224"/>
      <c r="T541" s="225"/>
      <c r="U541" s="226">
        <f t="shared" si="65"/>
        <v>0.09</v>
      </c>
      <c r="V541" s="227"/>
      <c r="W541" s="228" t="str">
        <f t="shared" si="66"/>
        <v>0</v>
      </c>
      <c r="X541" s="509"/>
      <c r="Y541" s="229">
        <f t="shared" si="67"/>
        <v>0</v>
      </c>
    </row>
    <row r="542" spans="2:25" ht="18.75" customHeight="1">
      <c r="B542" s="515"/>
      <c r="C542" s="506"/>
      <c r="D542" s="372" t="s">
        <v>1067</v>
      </c>
      <c r="E542" s="216" t="s">
        <v>1608</v>
      </c>
      <c r="F542" s="217">
        <v>301</v>
      </c>
      <c r="G542" s="218">
        <f t="shared" si="61"/>
        <v>60.2</v>
      </c>
      <c r="H542" s="219">
        <f t="shared" si="62"/>
        <v>167.22222222222223</v>
      </c>
      <c r="I542" s="219">
        <f t="shared" si="63"/>
        <v>5.5740740740740743E-2</v>
      </c>
      <c r="J542" s="217"/>
      <c r="K542" s="220"/>
      <c r="L542" s="220"/>
      <c r="M542" s="221"/>
      <c r="N542" s="222">
        <f t="shared" si="64"/>
        <v>0</v>
      </c>
      <c r="O542" s="223"/>
      <c r="P542" s="224"/>
      <c r="Q542" s="224"/>
      <c r="R542" s="224"/>
      <c r="S542" s="224"/>
      <c r="T542" s="225"/>
      <c r="U542" s="226">
        <f t="shared" si="65"/>
        <v>0.11148148148148149</v>
      </c>
      <c r="V542" s="227"/>
      <c r="W542" s="228" t="str">
        <f t="shared" si="66"/>
        <v>0</v>
      </c>
      <c r="X542" s="509"/>
      <c r="Y542" s="229">
        <f t="shared" si="67"/>
        <v>0</v>
      </c>
    </row>
    <row r="543" spans="2:25" ht="18.75" customHeight="1">
      <c r="B543" s="515"/>
      <c r="C543" s="506"/>
      <c r="D543" s="372" t="s">
        <v>1069</v>
      </c>
      <c r="E543" s="216" t="s">
        <v>1609</v>
      </c>
      <c r="F543" s="217">
        <v>310</v>
      </c>
      <c r="G543" s="218">
        <f t="shared" si="61"/>
        <v>62</v>
      </c>
      <c r="H543" s="219">
        <f t="shared" si="62"/>
        <v>172.22222222222223</v>
      </c>
      <c r="I543" s="219">
        <f t="shared" si="63"/>
        <v>5.7407407407407407E-2</v>
      </c>
      <c r="J543" s="217"/>
      <c r="K543" s="220"/>
      <c r="L543" s="220"/>
      <c r="M543" s="221"/>
      <c r="N543" s="222">
        <f t="shared" si="64"/>
        <v>0</v>
      </c>
      <c r="O543" s="223"/>
      <c r="P543" s="224"/>
      <c r="Q543" s="224"/>
      <c r="R543" s="224"/>
      <c r="S543" s="224"/>
      <c r="T543" s="225"/>
      <c r="U543" s="226">
        <f t="shared" si="65"/>
        <v>0.11481481481481481</v>
      </c>
      <c r="V543" s="227"/>
      <c r="W543" s="228" t="str">
        <f t="shared" si="66"/>
        <v>0</v>
      </c>
      <c r="X543" s="509"/>
      <c r="Y543" s="229">
        <f t="shared" si="67"/>
        <v>0</v>
      </c>
    </row>
    <row r="544" spans="2:25" ht="18.75" customHeight="1">
      <c r="B544" s="515"/>
      <c r="C544" s="506"/>
      <c r="D544" s="372" t="s">
        <v>1071</v>
      </c>
      <c r="E544" s="216" t="s">
        <v>1610</v>
      </c>
      <c r="F544" s="217">
        <v>258</v>
      </c>
      <c r="G544" s="218">
        <f t="shared" si="61"/>
        <v>51.6</v>
      </c>
      <c r="H544" s="219">
        <f t="shared" si="62"/>
        <v>143.33333333333334</v>
      </c>
      <c r="I544" s="219">
        <f t="shared" si="63"/>
        <v>4.777777777777778E-2</v>
      </c>
      <c r="J544" s="217"/>
      <c r="K544" s="220"/>
      <c r="L544" s="220"/>
      <c r="M544" s="232"/>
      <c r="N544" s="222">
        <f t="shared" si="64"/>
        <v>0</v>
      </c>
      <c r="O544" s="223"/>
      <c r="P544" s="224"/>
      <c r="Q544" s="224"/>
      <c r="R544" s="224"/>
      <c r="S544" s="224"/>
      <c r="T544" s="225"/>
      <c r="U544" s="226">
        <f t="shared" si="65"/>
        <v>9.555555555555556E-2</v>
      </c>
      <c r="V544" s="227"/>
      <c r="W544" s="228" t="str">
        <f t="shared" si="66"/>
        <v>0</v>
      </c>
      <c r="X544" s="509"/>
      <c r="Y544" s="229">
        <f t="shared" si="67"/>
        <v>0</v>
      </c>
    </row>
    <row r="545" spans="2:25" ht="18.75" customHeight="1">
      <c r="B545" s="515"/>
      <c r="C545" s="506"/>
      <c r="D545" s="372" t="s">
        <v>1073</v>
      </c>
      <c r="E545" s="216" t="s">
        <v>1611</v>
      </c>
      <c r="F545" s="217">
        <v>257</v>
      </c>
      <c r="G545" s="218">
        <f t="shared" si="61"/>
        <v>51.4</v>
      </c>
      <c r="H545" s="219">
        <f t="shared" si="62"/>
        <v>142.77777777777777</v>
      </c>
      <c r="I545" s="219">
        <f t="shared" si="63"/>
        <v>4.7592592592592589E-2</v>
      </c>
      <c r="J545" s="217"/>
      <c r="K545" s="220"/>
      <c r="L545" s="220"/>
      <c r="M545" s="232"/>
      <c r="N545" s="222">
        <f t="shared" si="64"/>
        <v>0</v>
      </c>
      <c r="O545" s="223"/>
      <c r="P545" s="224"/>
      <c r="Q545" s="224"/>
      <c r="R545" s="224"/>
      <c r="S545" s="224"/>
      <c r="T545" s="225"/>
      <c r="U545" s="226">
        <f t="shared" si="65"/>
        <v>9.5185185185185178E-2</v>
      </c>
      <c r="V545" s="227"/>
      <c r="W545" s="228" t="str">
        <f t="shared" si="66"/>
        <v>0</v>
      </c>
      <c r="X545" s="509"/>
      <c r="Y545" s="229">
        <f t="shared" si="67"/>
        <v>0</v>
      </c>
    </row>
    <row r="546" spans="2:25" ht="18.75" customHeight="1">
      <c r="B546" s="515"/>
      <c r="C546" s="506"/>
      <c r="D546" s="372" t="s">
        <v>1075</v>
      </c>
      <c r="E546" s="216" t="s">
        <v>1612</v>
      </c>
      <c r="F546" s="217">
        <v>202</v>
      </c>
      <c r="G546" s="218">
        <f t="shared" ref="G546:G574" si="68">F546/$G$15</f>
        <v>40.4</v>
      </c>
      <c r="H546" s="219">
        <f t="shared" ref="H546:H574" si="69">F546/$H$15</f>
        <v>112.22222222222221</v>
      </c>
      <c r="I546" s="219">
        <f t="shared" ref="I546:I574" si="70">H546/$I$15</f>
        <v>3.7407407407407403E-2</v>
      </c>
      <c r="J546" s="217"/>
      <c r="K546" s="220"/>
      <c r="L546" s="220"/>
      <c r="M546" s="232"/>
      <c r="N546" s="222">
        <f t="shared" si="64"/>
        <v>0</v>
      </c>
      <c r="O546" s="223"/>
      <c r="P546" s="224"/>
      <c r="Q546" s="224"/>
      <c r="R546" s="224"/>
      <c r="S546" s="224"/>
      <c r="T546" s="225"/>
      <c r="U546" s="226">
        <f t="shared" ref="U546:U574" si="71">H546/$U$15</f>
        <v>7.4814814814814806E-2</v>
      </c>
      <c r="V546" s="227"/>
      <c r="W546" s="228" t="str">
        <f t="shared" ref="W546:W574" si="72">IF(V546&lt;1,"0",IF(V546&lt;5,"2",IF(V546&gt;=5,"6")))</f>
        <v>0</v>
      </c>
      <c r="X546" s="509"/>
      <c r="Y546" s="229">
        <f t="shared" ref="Y546:Y575" si="73">W546/2</f>
        <v>0</v>
      </c>
    </row>
    <row r="547" spans="2:25" ht="18.75" customHeight="1">
      <c r="B547" s="515"/>
      <c r="C547" s="506"/>
      <c r="D547" s="372" t="s">
        <v>1077</v>
      </c>
      <c r="E547" s="216" t="s">
        <v>1613</v>
      </c>
      <c r="F547" s="217">
        <v>203</v>
      </c>
      <c r="G547" s="218">
        <f t="shared" si="68"/>
        <v>40.6</v>
      </c>
      <c r="H547" s="219">
        <f t="shared" si="69"/>
        <v>112.77777777777777</v>
      </c>
      <c r="I547" s="219">
        <f t="shared" si="70"/>
        <v>3.7592592592592587E-2</v>
      </c>
      <c r="J547" s="217"/>
      <c r="K547" s="220"/>
      <c r="L547" s="220"/>
      <c r="M547" s="232"/>
      <c r="N547" s="222">
        <f t="shared" si="64"/>
        <v>0</v>
      </c>
      <c r="O547" s="223"/>
      <c r="P547" s="224"/>
      <c r="Q547" s="224"/>
      <c r="R547" s="224"/>
      <c r="S547" s="224"/>
      <c r="T547" s="225"/>
      <c r="U547" s="226">
        <f t="shared" si="71"/>
        <v>7.5185185185185174E-2</v>
      </c>
      <c r="V547" s="227"/>
      <c r="W547" s="228" t="str">
        <f t="shared" si="72"/>
        <v>0</v>
      </c>
      <c r="X547" s="509"/>
      <c r="Y547" s="229">
        <f t="shared" si="73"/>
        <v>0</v>
      </c>
    </row>
    <row r="548" spans="2:25" ht="18.75" customHeight="1">
      <c r="B548" s="515"/>
      <c r="C548" s="506"/>
      <c r="D548" s="372" t="s">
        <v>1079</v>
      </c>
      <c r="E548" s="216" t="s">
        <v>1614</v>
      </c>
      <c r="F548" s="217">
        <v>257</v>
      </c>
      <c r="G548" s="218">
        <f t="shared" si="68"/>
        <v>51.4</v>
      </c>
      <c r="H548" s="219">
        <f t="shared" si="69"/>
        <v>142.77777777777777</v>
      </c>
      <c r="I548" s="219">
        <f t="shared" si="70"/>
        <v>4.7592592592592589E-2</v>
      </c>
      <c r="J548" s="217"/>
      <c r="K548" s="220"/>
      <c r="L548" s="220"/>
      <c r="M548" s="232"/>
      <c r="N548" s="222">
        <f t="shared" si="64"/>
        <v>0</v>
      </c>
      <c r="O548" s="223"/>
      <c r="P548" s="224"/>
      <c r="Q548" s="224"/>
      <c r="R548" s="224"/>
      <c r="S548" s="224"/>
      <c r="T548" s="225"/>
      <c r="U548" s="226">
        <f t="shared" si="71"/>
        <v>9.5185185185185178E-2</v>
      </c>
      <c r="V548" s="227"/>
      <c r="W548" s="228" t="str">
        <f t="shared" si="72"/>
        <v>0</v>
      </c>
      <c r="X548" s="509"/>
      <c r="Y548" s="229">
        <f t="shared" si="73"/>
        <v>0</v>
      </c>
    </row>
    <row r="549" spans="2:25" ht="18.75" customHeight="1">
      <c r="B549" s="515"/>
      <c r="C549" s="506"/>
      <c r="D549" s="372" t="s">
        <v>1081</v>
      </c>
      <c r="E549" s="216" t="s">
        <v>1615</v>
      </c>
      <c r="F549" s="217">
        <v>210</v>
      </c>
      <c r="G549" s="218">
        <f t="shared" si="68"/>
        <v>42</v>
      </c>
      <c r="H549" s="219">
        <f t="shared" si="69"/>
        <v>116.66666666666666</v>
      </c>
      <c r="I549" s="219">
        <f t="shared" si="70"/>
        <v>3.8888888888888883E-2</v>
      </c>
      <c r="J549" s="217"/>
      <c r="K549" s="220"/>
      <c r="L549" s="220"/>
      <c r="M549" s="232"/>
      <c r="N549" s="222">
        <f t="shared" si="64"/>
        <v>0</v>
      </c>
      <c r="O549" s="223"/>
      <c r="P549" s="224"/>
      <c r="Q549" s="224"/>
      <c r="R549" s="224"/>
      <c r="S549" s="224"/>
      <c r="T549" s="225"/>
      <c r="U549" s="226">
        <f t="shared" si="71"/>
        <v>7.7777777777777765E-2</v>
      </c>
      <c r="V549" s="227"/>
      <c r="W549" s="228" t="str">
        <f t="shared" si="72"/>
        <v>0</v>
      </c>
      <c r="X549" s="509"/>
      <c r="Y549" s="229">
        <f t="shared" si="73"/>
        <v>0</v>
      </c>
    </row>
    <row r="550" spans="2:25" ht="18.75" customHeight="1">
      <c r="B550" s="515"/>
      <c r="C550" s="506"/>
      <c r="D550" s="372" t="s">
        <v>126</v>
      </c>
      <c r="E550" s="216" t="s">
        <v>1616</v>
      </c>
      <c r="F550" s="217">
        <v>203</v>
      </c>
      <c r="G550" s="218">
        <f t="shared" si="68"/>
        <v>40.6</v>
      </c>
      <c r="H550" s="219">
        <f t="shared" si="69"/>
        <v>112.77777777777777</v>
      </c>
      <c r="I550" s="219">
        <f t="shared" si="70"/>
        <v>3.7592592592592587E-2</v>
      </c>
      <c r="J550" s="217"/>
      <c r="K550" s="220"/>
      <c r="L550" s="220"/>
      <c r="M550" s="232"/>
      <c r="N550" s="222">
        <f t="shared" si="64"/>
        <v>0</v>
      </c>
      <c r="O550" s="223"/>
      <c r="P550" s="224"/>
      <c r="Q550" s="224"/>
      <c r="R550" s="224"/>
      <c r="S550" s="224"/>
      <c r="T550" s="225"/>
      <c r="U550" s="226">
        <f t="shared" si="71"/>
        <v>7.5185185185185174E-2</v>
      </c>
      <c r="V550" s="227"/>
      <c r="W550" s="228" t="str">
        <f t="shared" si="72"/>
        <v>0</v>
      </c>
      <c r="X550" s="509"/>
      <c r="Y550" s="229">
        <f t="shared" si="73"/>
        <v>0</v>
      </c>
    </row>
    <row r="551" spans="2:25" ht="18.75" customHeight="1">
      <c r="B551" s="515"/>
      <c r="C551" s="506"/>
      <c r="D551" s="372" t="s">
        <v>127</v>
      </c>
      <c r="E551" s="216" t="s">
        <v>1617</v>
      </c>
      <c r="F551" s="217">
        <v>201</v>
      </c>
      <c r="G551" s="218">
        <f t="shared" si="68"/>
        <v>40.200000000000003</v>
      </c>
      <c r="H551" s="219">
        <f t="shared" si="69"/>
        <v>111.66666666666666</v>
      </c>
      <c r="I551" s="219">
        <f t="shared" si="70"/>
        <v>3.7222222222222219E-2</v>
      </c>
      <c r="J551" s="217"/>
      <c r="K551" s="220"/>
      <c r="L551" s="220"/>
      <c r="M551" s="232"/>
      <c r="N551" s="222">
        <f t="shared" si="64"/>
        <v>0</v>
      </c>
      <c r="O551" s="223"/>
      <c r="P551" s="224"/>
      <c r="Q551" s="224"/>
      <c r="R551" s="224"/>
      <c r="S551" s="224"/>
      <c r="T551" s="225"/>
      <c r="U551" s="226">
        <f t="shared" si="71"/>
        <v>7.4444444444444438E-2</v>
      </c>
      <c r="V551" s="227"/>
      <c r="W551" s="228" t="str">
        <f t="shared" si="72"/>
        <v>0</v>
      </c>
      <c r="X551" s="509"/>
      <c r="Y551" s="229">
        <f t="shared" si="73"/>
        <v>0</v>
      </c>
    </row>
    <row r="552" spans="2:25" ht="18.75" customHeight="1">
      <c r="B552" s="515"/>
      <c r="C552" s="506"/>
      <c r="D552" s="372" t="s">
        <v>128</v>
      </c>
      <c r="E552" s="216" t="s">
        <v>1618</v>
      </c>
      <c r="F552" s="217">
        <v>201</v>
      </c>
      <c r="G552" s="218">
        <f t="shared" si="68"/>
        <v>40.200000000000003</v>
      </c>
      <c r="H552" s="219">
        <f t="shared" si="69"/>
        <v>111.66666666666666</v>
      </c>
      <c r="I552" s="219">
        <f t="shared" si="70"/>
        <v>3.7222222222222219E-2</v>
      </c>
      <c r="J552" s="217"/>
      <c r="K552" s="220"/>
      <c r="L552" s="220"/>
      <c r="M552" s="232"/>
      <c r="N552" s="222">
        <f t="shared" si="64"/>
        <v>0</v>
      </c>
      <c r="O552" s="223"/>
      <c r="P552" s="224"/>
      <c r="Q552" s="224"/>
      <c r="R552" s="224"/>
      <c r="S552" s="224"/>
      <c r="T552" s="225"/>
      <c r="U552" s="226">
        <f t="shared" si="71"/>
        <v>7.4444444444444438E-2</v>
      </c>
      <c r="V552" s="227"/>
      <c r="W552" s="228" t="str">
        <f t="shared" si="72"/>
        <v>0</v>
      </c>
      <c r="X552" s="509"/>
      <c r="Y552" s="229">
        <f t="shared" si="73"/>
        <v>0</v>
      </c>
    </row>
    <row r="553" spans="2:25" ht="18.75" customHeight="1">
      <c r="B553" s="515"/>
      <c r="C553" s="506"/>
      <c r="D553" s="372" t="s">
        <v>129</v>
      </c>
      <c r="E553" s="216" t="s">
        <v>1619</v>
      </c>
      <c r="F553" s="217">
        <v>262</v>
      </c>
      <c r="G553" s="218">
        <f t="shared" si="68"/>
        <v>52.4</v>
      </c>
      <c r="H553" s="219">
        <f t="shared" si="69"/>
        <v>145.55555555555554</v>
      </c>
      <c r="I553" s="219">
        <f t="shared" si="70"/>
        <v>4.8518518518518516E-2</v>
      </c>
      <c r="J553" s="217"/>
      <c r="K553" s="220"/>
      <c r="L553" s="220"/>
      <c r="M553" s="232"/>
      <c r="N553" s="222">
        <f t="shared" si="64"/>
        <v>0</v>
      </c>
      <c r="O553" s="223"/>
      <c r="P553" s="224"/>
      <c r="Q553" s="224"/>
      <c r="R553" s="224"/>
      <c r="S553" s="224"/>
      <c r="T553" s="225"/>
      <c r="U553" s="226">
        <f t="shared" si="71"/>
        <v>9.7037037037037033E-2</v>
      </c>
      <c r="V553" s="227"/>
      <c r="W553" s="228" t="str">
        <f t="shared" si="72"/>
        <v>0</v>
      </c>
      <c r="X553" s="509"/>
      <c r="Y553" s="229">
        <f t="shared" si="73"/>
        <v>0</v>
      </c>
    </row>
    <row r="554" spans="2:25" ht="18.75" customHeight="1">
      <c r="B554" s="515"/>
      <c r="C554" s="506"/>
      <c r="D554" s="372" t="s">
        <v>130</v>
      </c>
      <c r="E554" s="216" t="s">
        <v>1620</v>
      </c>
      <c r="F554" s="217">
        <v>205</v>
      </c>
      <c r="G554" s="218">
        <f t="shared" si="68"/>
        <v>41</v>
      </c>
      <c r="H554" s="219">
        <f t="shared" si="69"/>
        <v>113.88888888888889</v>
      </c>
      <c r="I554" s="219">
        <f t="shared" si="70"/>
        <v>3.7962962962962962E-2</v>
      </c>
      <c r="J554" s="217"/>
      <c r="K554" s="220"/>
      <c r="L554" s="220"/>
      <c r="M554" s="232"/>
      <c r="N554" s="222">
        <f t="shared" si="64"/>
        <v>0</v>
      </c>
      <c r="O554" s="223"/>
      <c r="P554" s="224"/>
      <c r="Q554" s="224"/>
      <c r="R554" s="224"/>
      <c r="S554" s="224"/>
      <c r="T554" s="225"/>
      <c r="U554" s="226">
        <f t="shared" si="71"/>
        <v>7.5925925925925924E-2</v>
      </c>
      <c r="V554" s="227"/>
      <c r="W554" s="228" t="str">
        <f t="shared" si="72"/>
        <v>0</v>
      </c>
      <c r="X554" s="509"/>
      <c r="Y554" s="229">
        <f t="shared" si="73"/>
        <v>0</v>
      </c>
    </row>
    <row r="555" spans="2:25" ht="18.75" customHeight="1">
      <c r="B555" s="515"/>
      <c r="C555" s="506"/>
      <c r="D555" s="372" t="s">
        <v>131</v>
      </c>
      <c r="E555" s="216" t="s">
        <v>1621</v>
      </c>
      <c r="F555" s="217">
        <v>206</v>
      </c>
      <c r="G555" s="218">
        <f t="shared" si="68"/>
        <v>41.2</v>
      </c>
      <c r="H555" s="219">
        <f t="shared" si="69"/>
        <v>114.44444444444444</v>
      </c>
      <c r="I555" s="219">
        <f t="shared" si="70"/>
        <v>3.8148148148148146E-2</v>
      </c>
      <c r="J555" s="217"/>
      <c r="K555" s="354"/>
      <c r="L555" s="220"/>
      <c r="M555" s="232"/>
      <c r="N555" s="222">
        <f t="shared" si="64"/>
        <v>0</v>
      </c>
      <c r="O555" s="223"/>
      <c r="P555" s="224"/>
      <c r="Q555" s="224"/>
      <c r="R555" s="224"/>
      <c r="S555" s="224"/>
      <c r="T555" s="225"/>
      <c r="U555" s="226">
        <f t="shared" si="71"/>
        <v>7.6296296296296293E-2</v>
      </c>
      <c r="V555" s="227"/>
      <c r="W555" s="228" t="str">
        <f t="shared" si="72"/>
        <v>0</v>
      </c>
      <c r="X555" s="509"/>
      <c r="Y555" s="229">
        <f t="shared" si="73"/>
        <v>0</v>
      </c>
    </row>
    <row r="556" spans="2:25" ht="18.75" customHeight="1">
      <c r="B556" s="515"/>
      <c r="C556" s="506"/>
      <c r="D556" s="372" t="s">
        <v>132</v>
      </c>
      <c r="E556" s="216" t="s">
        <v>1622</v>
      </c>
      <c r="F556" s="217">
        <v>202</v>
      </c>
      <c r="G556" s="218">
        <f t="shared" si="68"/>
        <v>40.4</v>
      </c>
      <c r="H556" s="219">
        <f t="shared" si="69"/>
        <v>112.22222222222221</v>
      </c>
      <c r="I556" s="219">
        <f t="shared" si="70"/>
        <v>3.7407407407407403E-2</v>
      </c>
      <c r="J556" s="217"/>
      <c r="K556" s="354"/>
      <c r="L556" s="220"/>
      <c r="M556" s="232"/>
      <c r="N556" s="222">
        <f t="shared" si="64"/>
        <v>0</v>
      </c>
      <c r="O556" s="223"/>
      <c r="P556" s="224"/>
      <c r="Q556" s="224"/>
      <c r="R556" s="224"/>
      <c r="S556" s="224"/>
      <c r="T556" s="225"/>
      <c r="U556" s="226">
        <f t="shared" si="71"/>
        <v>7.4814814814814806E-2</v>
      </c>
      <c r="V556" s="227"/>
      <c r="W556" s="228" t="str">
        <f t="shared" si="72"/>
        <v>0</v>
      </c>
      <c r="X556" s="509"/>
      <c r="Y556" s="229">
        <f t="shared" si="73"/>
        <v>0</v>
      </c>
    </row>
    <row r="557" spans="2:25" ht="18.75" customHeight="1">
      <c r="B557" s="515"/>
      <c r="C557" s="506"/>
      <c r="D557" s="372" t="s">
        <v>133</v>
      </c>
      <c r="E557" s="216" t="s">
        <v>1623</v>
      </c>
      <c r="F557" s="217">
        <v>265</v>
      </c>
      <c r="G557" s="218">
        <f t="shared" si="68"/>
        <v>53</v>
      </c>
      <c r="H557" s="219">
        <f t="shared" si="69"/>
        <v>147.22222222222223</v>
      </c>
      <c r="I557" s="219">
        <f t="shared" si="70"/>
        <v>4.9074074074074076E-2</v>
      </c>
      <c r="J557" s="217"/>
      <c r="K557" s="220"/>
      <c r="L557" s="220"/>
      <c r="M557" s="232"/>
      <c r="N557" s="222">
        <f t="shared" si="64"/>
        <v>0</v>
      </c>
      <c r="O557" s="223"/>
      <c r="P557" s="224"/>
      <c r="Q557" s="224"/>
      <c r="R557" s="224"/>
      <c r="S557" s="224"/>
      <c r="T557" s="225"/>
      <c r="U557" s="226">
        <f t="shared" si="71"/>
        <v>9.8148148148148151E-2</v>
      </c>
      <c r="V557" s="227"/>
      <c r="W557" s="228" t="str">
        <f t="shared" si="72"/>
        <v>0</v>
      </c>
      <c r="X557" s="509"/>
      <c r="Y557" s="229">
        <f t="shared" si="73"/>
        <v>0</v>
      </c>
    </row>
    <row r="558" spans="2:25" ht="18.75" customHeight="1">
      <c r="B558" s="515"/>
      <c r="C558" s="506"/>
      <c r="D558" s="372" t="s">
        <v>134</v>
      </c>
      <c r="E558" s="216" t="s">
        <v>1624</v>
      </c>
      <c r="F558" s="217">
        <v>259</v>
      </c>
      <c r="G558" s="218">
        <f t="shared" si="68"/>
        <v>51.8</v>
      </c>
      <c r="H558" s="219">
        <f t="shared" si="69"/>
        <v>143.88888888888889</v>
      </c>
      <c r="I558" s="219">
        <f t="shared" si="70"/>
        <v>4.7962962962962964E-2</v>
      </c>
      <c r="J558" s="217"/>
      <c r="K558" s="220"/>
      <c r="L558" s="220"/>
      <c r="M558" s="221"/>
      <c r="N558" s="222">
        <f t="shared" si="64"/>
        <v>0</v>
      </c>
      <c r="O558" s="223"/>
      <c r="P558" s="224"/>
      <c r="Q558" s="224"/>
      <c r="R558" s="224"/>
      <c r="S558" s="224"/>
      <c r="T558" s="225"/>
      <c r="U558" s="226">
        <f t="shared" si="71"/>
        <v>9.5925925925925928E-2</v>
      </c>
      <c r="V558" s="227"/>
      <c r="W558" s="228" t="str">
        <f t="shared" si="72"/>
        <v>0</v>
      </c>
      <c r="X558" s="509"/>
      <c r="Y558" s="229">
        <f t="shared" si="73"/>
        <v>0</v>
      </c>
    </row>
    <row r="559" spans="2:25" ht="18.75" customHeight="1">
      <c r="B559" s="515"/>
      <c r="C559" s="506"/>
      <c r="D559" s="372" t="s">
        <v>135</v>
      </c>
      <c r="E559" s="216" t="s">
        <v>1625</v>
      </c>
      <c r="F559" s="217">
        <v>280</v>
      </c>
      <c r="G559" s="218">
        <f t="shared" si="68"/>
        <v>56</v>
      </c>
      <c r="H559" s="219">
        <f t="shared" si="69"/>
        <v>155.55555555555554</v>
      </c>
      <c r="I559" s="219">
        <f t="shared" si="70"/>
        <v>5.185185185185185E-2</v>
      </c>
      <c r="J559" s="217" t="s">
        <v>1626</v>
      </c>
      <c r="K559" s="220" t="s">
        <v>11233</v>
      </c>
      <c r="L559" s="220"/>
      <c r="M559" s="221">
        <f>SUM(H540:H559)</f>
        <v>2655.0000000000005</v>
      </c>
      <c r="N559" s="222">
        <f t="shared" si="64"/>
        <v>53.100000000000009</v>
      </c>
      <c r="O559" s="223" t="s">
        <v>834</v>
      </c>
      <c r="P559" s="224" t="s">
        <v>12</v>
      </c>
      <c r="Q559" s="224"/>
      <c r="R559" s="224" t="s">
        <v>1064</v>
      </c>
      <c r="S559" s="224"/>
      <c r="T559" s="225"/>
      <c r="U559" s="226">
        <f t="shared" si="71"/>
        <v>0.1037037037037037</v>
      </c>
      <c r="V559" s="227">
        <f>SUM(U540:U559)</f>
        <v>1.7699999999999998</v>
      </c>
      <c r="W559" s="228" t="str">
        <f t="shared" si="72"/>
        <v>2</v>
      </c>
      <c r="X559" s="509"/>
      <c r="Y559" s="229">
        <f t="shared" si="73"/>
        <v>1</v>
      </c>
    </row>
    <row r="560" spans="2:25" ht="18.75" customHeight="1">
      <c r="B560" s="515"/>
      <c r="C560" s="506"/>
      <c r="D560" s="373"/>
      <c r="E560" s="216"/>
      <c r="F560" s="217"/>
      <c r="G560" s="218">
        <f t="shared" si="68"/>
        <v>0</v>
      </c>
      <c r="H560" s="219">
        <f t="shared" si="69"/>
        <v>0</v>
      </c>
      <c r="I560" s="219">
        <f t="shared" si="70"/>
        <v>0</v>
      </c>
      <c r="J560" s="217"/>
      <c r="K560" s="220"/>
      <c r="L560" s="220"/>
      <c r="M560" s="221"/>
      <c r="N560" s="222">
        <f t="shared" si="64"/>
        <v>0</v>
      </c>
      <c r="O560" s="223"/>
      <c r="P560" s="224"/>
      <c r="Q560" s="224"/>
      <c r="R560" s="224"/>
      <c r="S560" s="224"/>
      <c r="T560" s="225"/>
      <c r="U560" s="226">
        <f t="shared" si="71"/>
        <v>0</v>
      </c>
      <c r="V560" s="227"/>
      <c r="W560" s="228" t="str">
        <f t="shared" si="72"/>
        <v>0</v>
      </c>
      <c r="X560" s="509"/>
      <c r="Y560" s="229">
        <f t="shared" si="73"/>
        <v>0</v>
      </c>
    </row>
    <row r="561" spans="2:25" ht="18.75" customHeight="1">
      <c r="B561" s="515"/>
      <c r="C561" s="506"/>
      <c r="D561" s="372" t="s">
        <v>1060</v>
      </c>
      <c r="E561" s="216" t="s">
        <v>1627</v>
      </c>
      <c r="F561" s="217">
        <v>323</v>
      </c>
      <c r="G561" s="218">
        <f t="shared" si="68"/>
        <v>64.599999999999994</v>
      </c>
      <c r="H561" s="219">
        <f t="shared" si="69"/>
        <v>179.44444444444443</v>
      </c>
      <c r="I561" s="219">
        <f t="shared" si="70"/>
        <v>5.9814814814814807E-2</v>
      </c>
      <c r="J561" s="217"/>
      <c r="K561" s="354" t="s">
        <v>1628</v>
      </c>
      <c r="L561" s="220"/>
      <c r="M561" s="221">
        <f>SUM(H561:H573)</f>
        <v>2323.3333333333335</v>
      </c>
      <c r="N561" s="222">
        <f t="shared" si="64"/>
        <v>46.466666666666669</v>
      </c>
      <c r="O561" s="223" t="s">
        <v>1501</v>
      </c>
      <c r="P561" s="224" t="s">
        <v>12</v>
      </c>
      <c r="Q561" s="224"/>
      <c r="R561" s="224" t="s">
        <v>1064</v>
      </c>
      <c r="S561" s="224"/>
      <c r="T561" s="225"/>
      <c r="U561" s="226">
        <f t="shared" si="71"/>
        <v>0.11962962962962961</v>
      </c>
      <c r="V561" s="227">
        <f>SUM(U561:U573)</f>
        <v>1.5488888888888888</v>
      </c>
      <c r="W561" s="228" t="str">
        <f t="shared" si="72"/>
        <v>2</v>
      </c>
      <c r="X561" s="509"/>
      <c r="Y561" s="229">
        <f t="shared" si="73"/>
        <v>1</v>
      </c>
    </row>
    <row r="562" spans="2:25" ht="18.75" customHeight="1">
      <c r="B562" s="515"/>
      <c r="C562" s="506"/>
      <c r="D562" s="372" t="s">
        <v>1065</v>
      </c>
      <c r="E562" s="216" t="s">
        <v>1629</v>
      </c>
      <c r="F562" s="217">
        <v>314</v>
      </c>
      <c r="G562" s="218">
        <f t="shared" si="68"/>
        <v>62.8</v>
      </c>
      <c r="H562" s="219">
        <f t="shared" si="69"/>
        <v>174.44444444444443</v>
      </c>
      <c r="I562" s="219">
        <f t="shared" si="70"/>
        <v>5.8148148148148143E-2</v>
      </c>
      <c r="J562" s="217"/>
      <c r="K562" s="220"/>
      <c r="L562" s="220"/>
      <c r="M562" s="221"/>
      <c r="N562" s="222">
        <f t="shared" si="64"/>
        <v>0</v>
      </c>
      <c r="O562" s="223"/>
      <c r="P562" s="224"/>
      <c r="Q562" s="224"/>
      <c r="R562" s="224"/>
      <c r="S562" s="224"/>
      <c r="T562" s="225"/>
      <c r="U562" s="226">
        <f t="shared" si="71"/>
        <v>0.11629629629629629</v>
      </c>
      <c r="V562" s="227"/>
      <c r="W562" s="228" t="str">
        <f t="shared" si="72"/>
        <v>0</v>
      </c>
      <c r="X562" s="509"/>
      <c r="Y562" s="229">
        <f t="shared" si="73"/>
        <v>0</v>
      </c>
    </row>
    <row r="563" spans="2:25" ht="18.75" customHeight="1">
      <c r="B563" s="515"/>
      <c r="C563" s="506"/>
      <c r="D563" s="372" t="s">
        <v>1067</v>
      </c>
      <c r="E563" s="216" t="s">
        <v>1630</v>
      </c>
      <c r="F563" s="217">
        <v>305</v>
      </c>
      <c r="G563" s="218">
        <f t="shared" si="68"/>
        <v>61</v>
      </c>
      <c r="H563" s="219">
        <f t="shared" si="69"/>
        <v>169.44444444444443</v>
      </c>
      <c r="I563" s="219">
        <f t="shared" si="70"/>
        <v>5.6481481481481473E-2</v>
      </c>
      <c r="J563" s="217"/>
      <c r="K563" s="220"/>
      <c r="L563" s="220"/>
      <c r="M563" s="221"/>
      <c r="N563" s="222">
        <f t="shared" si="64"/>
        <v>0</v>
      </c>
      <c r="O563" s="223"/>
      <c r="P563" s="224"/>
      <c r="Q563" s="224"/>
      <c r="R563" s="224"/>
      <c r="S563" s="224"/>
      <c r="T563" s="225"/>
      <c r="U563" s="226">
        <f t="shared" si="71"/>
        <v>0.11296296296296295</v>
      </c>
      <c r="V563" s="227"/>
      <c r="W563" s="228" t="str">
        <f t="shared" si="72"/>
        <v>0</v>
      </c>
      <c r="X563" s="509"/>
      <c r="Y563" s="229">
        <f t="shared" si="73"/>
        <v>0</v>
      </c>
    </row>
    <row r="564" spans="2:25" ht="18.75" customHeight="1">
      <c r="B564" s="515"/>
      <c r="C564" s="506"/>
      <c r="D564" s="372" t="s">
        <v>1069</v>
      </c>
      <c r="E564" s="216" t="s">
        <v>1631</v>
      </c>
      <c r="F564" s="217">
        <v>294</v>
      </c>
      <c r="G564" s="218">
        <f t="shared" si="68"/>
        <v>58.8</v>
      </c>
      <c r="H564" s="219">
        <f t="shared" si="69"/>
        <v>163.33333333333334</v>
      </c>
      <c r="I564" s="219">
        <f t="shared" si="70"/>
        <v>5.4444444444444448E-2</v>
      </c>
      <c r="J564" s="217"/>
      <c r="K564" s="220"/>
      <c r="L564" s="220"/>
      <c r="M564" s="221"/>
      <c r="N564" s="222">
        <f t="shared" si="64"/>
        <v>0</v>
      </c>
      <c r="O564" s="223"/>
      <c r="P564" s="224"/>
      <c r="Q564" s="224"/>
      <c r="R564" s="224"/>
      <c r="S564" s="224"/>
      <c r="T564" s="225"/>
      <c r="U564" s="226">
        <f t="shared" si="71"/>
        <v>0.1088888888888889</v>
      </c>
      <c r="V564" s="227"/>
      <c r="W564" s="228" t="str">
        <f t="shared" si="72"/>
        <v>0</v>
      </c>
      <c r="X564" s="509"/>
      <c r="Y564" s="229">
        <f t="shared" si="73"/>
        <v>0</v>
      </c>
    </row>
    <row r="565" spans="2:25" ht="18.75" customHeight="1">
      <c r="B565" s="515"/>
      <c r="C565" s="506"/>
      <c r="D565" s="372" t="s">
        <v>1071</v>
      </c>
      <c r="E565" s="216" t="s">
        <v>1632</v>
      </c>
      <c r="F565" s="217">
        <v>324</v>
      </c>
      <c r="G565" s="218">
        <f t="shared" si="68"/>
        <v>64.8</v>
      </c>
      <c r="H565" s="219">
        <f t="shared" si="69"/>
        <v>180</v>
      </c>
      <c r="I565" s="219">
        <f t="shared" si="70"/>
        <v>0.06</v>
      </c>
      <c r="J565" s="217"/>
      <c r="K565" s="220"/>
      <c r="L565" s="220"/>
      <c r="M565" s="221"/>
      <c r="N565" s="222">
        <f t="shared" si="64"/>
        <v>0</v>
      </c>
      <c r="O565" s="223"/>
      <c r="P565" s="224"/>
      <c r="Q565" s="224"/>
      <c r="R565" s="224"/>
      <c r="S565" s="224"/>
      <c r="T565" s="225"/>
      <c r="U565" s="226">
        <f t="shared" si="71"/>
        <v>0.12</v>
      </c>
      <c r="V565" s="227"/>
      <c r="W565" s="228" t="str">
        <f t="shared" si="72"/>
        <v>0</v>
      </c>
      <c r="X565" s="509"/>
      <c r="Y565" s="229">
        <f t="shared" si="73"/>
        <v>0</v>
      </c>
    </row>
    <row r="566" spans="2:25" ht="18.75" customHeight="1">
      <c r="B566" s="515"/>
      <c r="C566" s="506"/>
      <c r="D566" s="372" t="s">
        <v>1073</v>
      </c>
      <c r="E566" s="216" t="s">
        <v>1633</v>
      </c>
      <c r="F566" s="217">
        <v>325</v>
      </c>
      <c r="G566" s="218">
        <f t="shared" si="68"/>
        <v>65</v>
      </c>
      <c r="H566" s="219">
        <f t="shared" si="69"/>
        <v>180.55555555555554</v>
      </c>
      <c r="I566" s="219">
        <f t="shared" si="70"/>
        <v>6.0185185185185182E-2</v>
      </c>
      <c r="J566" s="217"/>
      <c r="K566" s="220"/>
      <c r="L566" s="220"/>
      <c r="M566" s="221"/>
      <c r="N566" s="222">
        <f t="shared" si="64"/>
        <v>0</v>
      </c>
      <c r="O566" s="223"/>
      <c r="P566" s="224"/>
      <c r="Q566" s="224"/>
      <c r="R566" s="224"/>
      <c r="S566" s="224"/>
      <c r="T566" s="225"/>
      <c r="U566" s="226">
        <f t="shared" si="71"/>
        <v>0.12037037037037036</v>
      </c>
      <c r="V566" s="227"/>
      <c r="W566" s="228" t="str">
        <f t="shared" si="72"/>
        <v>0</v>
      </c>
      <c r="X566" s="509"/>
      <c r="Y566" s="229">
        <f t="shared" si="73"/>
        <v>0</v>
      </c>
    </row>
    <row r="567" spans="2:25" ht="18.75" customHeight="1">
      <c r="B567" s="515"/>
      <c r="C567" s="506"/>
      <c r="D567" s="372" t="s">
        <v>1075</v>
      </c>
      <c r="E567" s="216" t="s">
        <v>1634</v>
      </c>
      <c r="F567" s="217">
        <v>326</v>
      </c>
      <c r="G567" s="218">
        <f t="shared" si="68"/>
        <v>65.2</v>
      </c>
      <c r="H567" s="219">
        <f t="shared" si="69"/>
        <v>181.11111111111111</v>
      </c>
      <c r="I567" s="219">
        <f t="shared" si="70"/>
        <v>6.0370370370370373E-2</v>
      </c>
      <c r="J567" s="217"/>
      <c r="K567" s="220"/>
      <c r="L567" s="220"/>
      <c r="M567" s="221"/>
      <c r="N567" s="222">
        <f t="shared" si="64"/>
        <v>0</v>
      </c>
      <c r="O567" s="223"/>
      <c r="P567" s="224"/>
      <c r="Q567" s="224"/>
      <c r="R567" s="224"/>
      <c r="S567" s="224"/>
      <c r="T567" s="225"/>
      <c r="U567" s="226">
        <f t="shared" si="71"/>
        <v>0.12074074074074075</v>
      </c>
      <c r="V567" s="227"/>
      <c r="W567" s="228" t="str">
        <f t="shared" si="72"/>
        <v>0</v>
      </c>
      <c r="X567" s="509"/>
      <c r="Y567" s="229">
        <f t="shared" si="73"/>
        <v>0</v>
      </c>
    </row>
    <row r="568" spans="2:25" ht="18.75" customHeight="1">
      <c r="B568" s="515"/>
      <c r="C568" s="506"/>
      <c r="D568" s="372" t="s">
        <v>1077</v>
      </c>
      <c r="E568" s="216" t="s">
        <v>1227</v>
      </c>
      <c r="F568" s="217">
        <v>323</v>
      </c>
      <c r="G568" s="218">
        <f t="shared" si="68"/>
        <v>64.599999999999994</v>
      </c>
      <c r="H568" s="219">
        <f t="shared" si="69"/>
        <v>179.44444444444443</v>
      </c>
      <c r="I568" s="219">
        <f t="shared" si="70"/>
        <v>5.9814814814814807E-2</v>
      </c>
      <c r="J568" s="217"/>
      <c r="K568" s="220"/>
      <c r="L568" s="220"/>
      <c r="M568" s="221"/>
      <c r="N568" s="222">
        <f t="shared" si="64"/>
        <v>0</v>
      </c>
      <c r="O568" s="223"/>
      <c r="P568" s="224"/>
      <c r="Q568" s="224"/>
      <c r="R568" s="224"/>
      <c r="S568" s="224"/>
      <c r="T568" s="225"/>
      <c r="U568" s="226">
        <f t="shared" si="71"/>
        <v>0.11962962962962961</v>
      </c>
      <c r="V568" s="227"/>
      <c r="W568" s="228" t="str">
        <f t="shared" si="72"/>
        <v>0</v>
      </c>
      <c r="X568" s="509"/>
      <c r="Y568" s="229">
        <f t="shared" si="73"/>
        <v>0</v>
      </c>
    </row>
    <row r="569" spans="2:25" ht="18.75" customHeight="1">
      <c r="B569" s="515"/>
      <c r="C569" s="506"/>
      <c r="D569" s="372" t="s">
        <v>1079</v>
      </c>
      <c r="E569" s="216" t="s">
        <v>1635</v>
      </c>
      <c r="F569" s="217">
        <v>322</v>
      </c>
      <c r="G569" s="218">
        <f t="shared" si="68"/>
        <v>64.400000000000006</v>
      </c>
      <c r="H569" s="219">
        <f t="shared" si="69"/>
        <v>178.88888888888889</v>
      </c>
      <c r="I569" s="219">
        <f t="shared" si="70"/>
        <v>5.962962962962963E-2</v>
      </c>
      <c r="J569" s="217"/>
      <c r="K569" s="220"/>
      <c r="L569" s="220"/>
      <c r="M569" s="221"/>
      <c r="N569" s="222">
        <f t="shared" si="64"/>
        <v>0</v>
      </c>
      <c r="O569" s="223"/>
      <c r="P569" s="224"/>
      <c r="Q569" s="224"/>
      <c r="R569" s="224"/>
      <c r="S569" s="224"/>
      <c r="T569" s="225"/>
      <c r="U569" s="226">
        <f t="shared" si="71"/>
        <v>0.11925925925925926</v>
      </c>
      <c r="V569" s="227"/>
      <c r="W569" s="228" t="str">
        <f t="shared" si="72"/>
        <v>0</v>
      </c>
      <c r="X569" s="509"/>
      <c r="Y569" s="229">
        <f t="shared" si="73"/>
        <v>0</v>
      </c>
    </row>
    <row r="570" spans="2:25" ht="18.75" customHeight="1">
      <c r="B570" s="515"/>
      <c r="C570" s="506"/>
      <c r="D570" s="372" t="s">
        <v>1081</v>
      </c>
      <c r="E570" s="216" t="s">
        <v>1636</v>
      </c>
      <c r="F570" s="217">
        <v>315</v>
      </c>
      <c r="G570" s="218">
        <f t="shared" si="68"/>
        <v>63</v>
      </c>
      <c r="H570" s="219">
        <f t="shared" si="69"/>
        <v>175</v>
      </c>
      <c r="I570" s="219">
        <f t="shared" si="70"/>
        <v>5.8333333333333334E-2</v>
      </c>
      <c r="J570" s="217"/>
      <c r="K570" s="220"/>
      <c r="L570" s="220"/>
      <c r="M570" s="221"/>
      <c r="N570" s="222">
        <f t="shared" si="64"/>
        <v>0</v>
      </c>
      <c r="O570" s="223"/>
      <c r="P570" s="224"/>
      <c r="Q570" s="224"/>
      <c r="R570" s="224"/>
      <c r="S570" s="224"/>
      <c r="T570" s="225"/>
      <c r="U570" s="226">
        <f t="shared" si="71"/>
        <v>0.11666666666666667</v>
      </c>
      <c r="V570" s="227"/>
      <c r="W570" s="228" t="str">
        <f t="shared" si="72"/>
        <v>0</v>
      </c>
      <c r="X570" s="509"/>
      <c r="Y570" s="229">
        <f t="shared" si="73"/>
        <v>0</v>
      </c>
    </row>
    <row r="571" spans="2:25" ht="18.75" customHeight="1">
      <c r="B571" s="515"/>
      <c r="C571" s="506"/>
      <c r="D571" s="372" t="s">
        <v>126</v>
      </c>
      <c r="E571" s="216" t="s">
        <v>1637</v>
      </c>
      <c r="F571" s="217">
        <v>345</v>
      </c>
      <c r="G571" s="218">
        <f t="shared" si="68"/>
        <v>69</v>
      </c>
      <c r="H571" s="219">
        <f t="shared" si="69"/>
        <v>191.66666666666666</v>
      </c>
      <c r="I571" s="219">
        <f t="shared" si="70"/>
        <v>6.3888888888888884E-2</v>
      </c>
      <c r="J571" s="217"/>
      <c r="K571" s="220"/>
      <c r="L571" s="220"/>
      <c r="M571" s="221"/>
      <c r="N571" s="222">
        <f t="shared" si="64"/>
        <v>0</v>
      </c>
      <c r="O571" s="223"/>
      <c r="P571" s="224"/>
      <c r="Q571" s="224"/>
      <c r="R571" s="224"/>
      <c r="S571" s="224"/>
      <c r="T571" s="225"/>
      <c r="U571" s="226">
        <f t="shared" si="71"/>
        <v>0.12777777777777777</v>
      </c>
      <c r="V571" s="227"/>
      <c r="W571" s="228" t="str">
        <f t="shared" si="72"/>
        <v>0</v>
      </c>
      <c r="X571" s="509"/>
      <c r="Y571" s="229">
        <f t="shared" si="73"/>
        <v>0</v>
      </c>
    </row>
    <row r="572" spans="2:25" ht="18.75" customHeight="1">
      <c r="B572" s="515"/>
      <c r="C572" s="506"/>
      <c r="D572" s="372" t="s">
        <v>127</v>
      </c>
      <c r="E572" s="216" t="s">
        <v>1638</v>
      </c>
      <c r="F572" s="217">
        <v>346</v>
      </c>
      <c r="G572" s="218">
        <f t="shared" si="68"/>
        <v>69.2</v>
      </c>
      <c r="H572" s="219">
        <f t="shared" si="69"/>
        <v>192.22222222222223</v>
      </c>
      <c r="I572" s="219">
        <f t="shared" si="70"/>
        <v>6.4074074074074075E-2</v>
      </c>
      <c r="J572" s="217"/>
      <c r="K572" s="220"/>
      <c r="L572" s="220"/>
      <c r="M572" s="221"/>
      <c r="N572" s="222">
        <f t="shared" si="64"/>
        <v>0</v>
      </c>
      <c r="O572" s="223"/>
      <c r="P572" s="224"/>
      <c r="Q572" s="224"/>
      <c r="R572" s="224"/>
      <c r="S572" s="224"/>
      <c r="T572" s="225"/>
      <c r="U572" s="226">
        <f t="shared" si="71"/>
        <v>0.12814814814814815</v>
      </c>
      <c r="V572" s="227"/>
      <c r="W572" s="228" t="str">
        <f t="shared" si="72"/>
        <v>0</v>
      </c>
      <c r="X572" s="509"/>
      <c r="Y572" s="229">
        <f t="shared" si="73"/>
        <v>0</v>
      </c>
    </row>
    <row r="573" spans="2:25" ht="18.75" customHeight="1">
      <c r="B573" s="515"/>
      <c r="C573" s="506"/>
      <c r="D573" s="372" t="s">
        <v>128</v>
      </c>
      <c r="E573" s="216" t="s">
        <v>1639</v>
      </c>
      <c r="F573" s="217">
        <v>320</v>
      </c>
      <c r="G573" s="218">
        <f t="shared" si="68"/>
        <v>64</v>
      </c>
      <c r="H573" s="219">
        <f t="shared" si="69"/>
        <v>177.77777777777777</v>
      </c>
      <c r="I573" s="219">
        <f t="shared" si="70"/>
        <v>5.9259259259259255E-2</v>
      </c>
      <c r="J573" s="217"/>
      <c r="K573" s="220"/>
      <c r="L573" s="220"/>
      <c r="M573" s="221"/>
      <c r="N573" s="222">
        <f t="shared" si="64"/>
        <v>0</v>
      </c>
      <c r="O573" s="223"/>
      <c r="P573" s="224"/>
      <c r="Q573" s="224"/>
      <c r="R573" s="224"/>
      <c r="S573" s="224"/>
      <c r="T573" s="225"/>
      <c r="U573" s="226">
        <f t="shared" si="71"/>
        <v>0.11851851851851851</v>
      </c>
      <c r="V573" s="227"/>
      <c r="W573" s="228" t="str">
        <f t="shared" si="72"/>
        <v>0</v>
      </c>
      <c r="X573" s="509"/>
      <c r="Y573" s="229">
        <f t="shared" si="73"/>
        <v>0</v>
      </c>
    </row>
    <row r="574" spans="2:25" ht="18.75" customHeight="1">
      <c r="B574" s="515"/>
      <c r="C574" s="506"/>
      <c r="D574" s="373"/>
      <c r="E574" s="216"/>
      <c r="F574" s="217"/>
      <c r="G574" s="218">
        <f t="shared" si="68"/>
        <v>0</v>
      </c>
      <c r="H574" s="219">
        <f t="shared" si="69"/>
        <v>0</v>
      </c>
      <c r="I574" s="219">
        <f t="shared" si="70"/>
        <v>0</v>
      </c>
      <c r="J574" s="217"/>
      <c r="K574" s="220"/>
      <c r="L574" s="220"/>
      <c r="M574" s="221"/>
      <c r="N574" s="222">
        <f t="shared" si="64"/>
        <v>0</v>
      </c>
      <c r="O574" s="223"/>
      <c r="P574" s="224"/>
      <c r="Q574" s="224"/>
      <c r="R574" s="224"/>
      <c r="S574" s="224"/>
      <c r="T574" s="225"/>
      <c r="U574" s="226">
        <f t="shared" si="71"/>
        <v>0</v>
      </c>
      <c r="V574" s="227"/>
      <c r="W574" s="228" t="str">
        <f t="shared" si="72"/>
        <v>0</v>
      </c>
      <c r="X574" s="509"/>
      <c r="Y574" s="229">
        <f t="shared" si="73"/>
        <v>0</v>
      </c>
    </row>
    <row r="575" spans="2:25" ht="18.75" customHeight="1">
      <c r="B575" s="516"/>
      <c r="C575" s="507"/>
      <c r="D575" s="216"/>
      <c r="E575" s="216"/>
      <c r="F575" s="217"/>
      <c r="G575" s="218">
        <f>F575/$G$15</f>
        <v>0</v>
      </c>
      <c r="H575" s="219">
        <f>F575/$H$15</f>
        <v>0</v>
      </c>
      <c r="I575" s="219">
        <f>H575/$I$15</f>
        <v>0</v>
      </c>
      <c r="J575" s="217"/>
      <c r="K575" s="220"/>
      <c r="L575" s="220"/>
      <c r="M575" s="232"/>
      <c r="N575" s="222">
        <f>M575/$N$15</f>
        <v>0</v>
      </c>
      <c r="O575" s="231"/>
      <c r="P575" s="231"/>
      <c r="Q575" s="231"/>
      <c r="R575" s="231"/>
      <c r="S575" s="231"/>
      <c r="T575" s="225"/>
      <c r="U575" s="226">
        <f>H575/$U$15</f>
        <v>0</v>
      </c>
      <c r="V575" s="227"/>
      <c r="W575" s="228" t="str">
        <f>IF(V575&lt;1,"0",IF(V575&lt;5,"2",IF(V575&gt;=5,"6")))</f>
        <v>0</v>
      </c>
      <c r="X575" s="510"/>
      <c r="Y575" s="229">
        <f t="shared" si="73"/>
        <v>0</v>
      </c>
    </row>
    <row r="576" spans="2:25">
      <c r="B576" s="233"/>
      <c r="C576" s="234" t="s">
        <v>111</v>
      </c>
      <c r="D576" s="235"/>
      <c r="E576" s="236">
        <f>COUNTA(E482:E575)</f>
        <v>89</v>
      </c>
      <c r="F576" s="236">
        <f>SUM(F482:F575)</f>
        <v>26669</v>
      </c>
      <c r="G576" s="236">
        <f>SUM(G482:G575)</f>
        <v>5333.7999999999984</v>
      </c>
      <c r="H576" s="236">
        <f>SUM(H482:H575)</f>
        <v>14816.111111111108</v>
      </c>
      <c r="I576" s="236">
        <f>MROUND(SUM(I482:I575),1)</f>
        <v>5</v>
      </c>
      <c r="J576" s="236">
        <f>COUNTA(J482:J575)</f>
        <v>4</v>
      </c>
      <c r="K576" s="236">
        <f>COUNTA(K482:K575)</f>
        <v>5</v>
      </c>
      <c r="L576" s="236">
        <f>COUNTA(L482:L575)</f>
        <v>0</v>
      </c>
      <c r="M576" s="236">
        <f>SUM(M482:M575)</f>
        <v>14816.111111111111</v>
      </c>
      <c r="N576" s="236">
        <f>SUM(N482:N575)</f>
        <v>296.32222222222231</v>
      </c>
      <c r="O576" s="237"/>
      <c r="P576" s="238">
        <f>COUNTIF(P482:P575, "YES")</f>
        <v>0</v>
      </c>
      <c r="Q576" s="237"/>
      <c r="R576" s="237"/>
      <c r="S576" s="237"/>
      <c r="T576" s="237"/>
      <c r="U576" s="236">
        <f>SUM(U482:U575)</f>
        <v>9.8774074074074054</v>
      </c>
      <c r="V576" s="236">
        <f>SUM(V482:V575)</f>
        <v>9.877407407407409</v>
      </c>
      <c r="W576" s="236">
        <f t="array" ref="W576">SUM(ABS(W482:W575))</f>
        <v>10</v>
      </c>
      <c r="X576" s="238" t="str">
        <f>IF(X482&lt;0.2, "0", IF(X482&lt;=2, "2", IF(X482&gt;2, ROUND(X482,0))))</f>
        <v>2</v>
      </c>
      <c r="Y576" s="236">
        <f>SUM(Y482:Y575)</f>
        <v>5</v>
      </c>
    </row>
    <row r="577" spans="2:25" ht="18.75" customHeight="1">
      <c r="B577" s="514">
        <v>3</v>
      </c>
      <c r="C577" s="505" t="s">
        <v>1640</v>
      </c>
      <c r="D577" s="372" t="s">
        <v>1060</v>
      </c>
      <c r="E577" s="216" t="s">
        <v>1641</v>
      </c>
      <c r="F577" s="217">
        <v>500</v>
      </c>
      <c r="G577" s="218">
        <f t="shared" ref="G577:G640" si="74">F577/$G$15</f>
        <v>100</v>
      </c>
      <c r="H577" s="219">
        <f t="shared" ref="H577:H640" si="75">F577/$H$15</f>
        <v>277.77777777777777</v>
      </c>
      <c r="I577" s="219">
        <f t="shared" ref="I577:I640" si="76">H577/$I$15</f>
        <v>9.2592592592592587E-2</v>
      </c>
      <c r="J577" s="217" t="s">
        <v>1642</v>
      </c>
      <c r="K577" s="220" t="s">
        <v>11234</v>
      </c>
      <c r="L577" s="220"/>
      <c r="M577" s="221">
        <f>SUM(H577:H590)</f>
        <v>2965.5555555555561</v>
      </c>
      <c r="N577" s="222">
        <f t="shared" ref="N577:N715" si="77">M577/$N$15</f>
        <v>59.311111111111124</v>
      </c>
      <c r="O577" s="223" t="s">
        <v>1643</v>
      </c>
      <c r="P577" s="224" t="s">
        <v>12</v>
      </c>
      <c r="Q577" s="224"/>
      <c r="R577" s="224" t="s">
        <v>1064</v>
      </c>
      <c r="S577" s="224"/>
      <c r="T577" s="225"/>
      <c r="U577" s="226">
        <f t="shared" ref="U577:U640" si="78">H577/$U$15</f>
        <v>0.18518518518518517</v>
      </c>
      <c r="V577" s="227">
        <f>SUM(U577:U590)</f>
        <v>1.9770370370370369</v>
      </c>
      <c r="W577" s="228" t="str">
        <f t="shared" ref="W577:W640" si="79">IF(V577&lt;1,"0",IF(V577&lt;5,"2",IF(V577&gt;=5,"6")))</f>
        <v>2</v>
      </c>
      <c r="X577" s="508">
        <f>K719/$X$15</f>
        <v>1.6666666666666667</v>
      </c>
      <c r="Y577" s="229">
        <f t="shared" ref="Y577:Y640" si="80">W577/2</f>
        <v>1</v>
      </c>
    </row>
    <row r="578" spans="2:25" ht="18.75" customHeight="1">
      <c r="B578" s="515"/>
      <c r="C578" s="506"/>
      <c r="D578" s="372" t="s">
        <v>1065</v>
      </c>
      <c r="E578" s="216" t="s">
        <v>1132</v>
      </c>
      <c r="F578" s="217">
        <v>450</v>
      </c>
      <c r="G578" s="218">
        <f t="shared" si="74"/>
        <v>90</v>
      </c>
      <c r="H578" s="219">
        <f t="shared" si="75"/>
        <v>250</v>
      </c>
      <c r="I578" s="219">
        <f t="shared" si="76"/>
        <v>8.3333333333333329E-2</v>
      </c>
      <c r="J578" s="217"/>
      <c r="K578" s="220"/>
      <c r="L578" s="220"/>
      <c r="M578" s="221"/>
      <c r="N578" s="222">
        <f t="shared" si="77"/>
        <v>0</v>
      </c>
      <c r="O578" s="223"/>
      <c r="P578" s="224"/>
      <c r="Q578" s="224"/>
      <c r="R578" s="224"/>
      <c r="S578" s="224"/>
      <c r="T578" s="225"/>
      <c r="U578" s="226">
        <f t="shared" si="78"/>
        <v>0.16666666666666666</v>
      </c>
      <c r="V578" s="227"/>
      <c r="W578" s="228" t="str">
        <f t="shared" si="79"/>
        <v>0</v>
      </c>
      <c r="X578" s="509"/>
      <c r="Y578" s="229">
        <f t="shared" si="80"/>
        <v>0</v>
      </c>
    </row>
    <row r="579" spans="2:25" ht="18.75" customHeight="1">
      <c r="B579" s="515"/>
      <c r="C579" s="506"/>
      <c r="D579" s="372" t="s">
        <v>1067</v>
      </c>
      <c r="E579" s="216" t="s">
        <v>1644</v>
      </c>
      <c r="F579" s="217">
        <v>500</v>
      </c>
      <c r="G579" s="218">
        <f t="shared" si="74"/>
        <v>100</v>
      </c>
      <c r="H579" s="219">
        <f t="shared" si="75"/>
        <v>277.77777777777777</v>
      </c>
      <c r="I579" s="219">
        <f t="shared" si="76"/>
        <v>9.2592592592592587E-2</v>
      </c>
      <c r="J579" s="217"/>
      <c r="K579" s="220"/>
      <c r="L579" s="220"/>
      <c r="M579" s="221"/>
      <c r="N579" s="222">
        <f t="shared" si="77"/>
        <v>0</v>
      </c>
      <c r="O579" s="223"/>
      <c r="P579" s="224"/>
      <c r="Q579" s="224"/>
      <c r="R579" s="224"/>
      <c r="S579" s="224"/>
      <c r="T579" s="225"/>
      <c r="U579" s="226">
        <f t="shared" si="78"/>
        <v>0.18518518518518517</v>
      </c>
      <c r="V579" s="227"/>
      <c r="W579" s="228" t="str">
        <f t="shared" si="79"/>
        <v>0</v>
      </c>
      <c r="X579" s="509"/>
      <c r="Y579" s="229">
        <f t="shared" si="80"/>
        <v>0</v>
      </c>
    </row>
    <row r="580" spans="2:25" ht="18.75" customHeight="1">
      <c r="B580" s="515"/>
      <c r="C580" s="506"/>
      <c r="D580" s="372" t="s">
        <v>1069</v>
      </c>
      <c r="E580" s="216" t="s">
        <v>1645</v>
      </c>
      <c r="F580" s="217">
        <v>350</v>
      </c>
      <c r="G580" s="218">
        <f t="shared" si="74"/>
        <v>70</v>
      </c>
      <c r="H580" s="219">
        <f t="shared" si="75"/>
        <v>194.44444444444443</v>
      </c>
      <c r="I580" s="219">
        <f t="shared" si="76"/>
        <v>6.4814814814814811E-2</v>
      </c>
      <c r="J580" s="217"/>
      <c r="K580" s="220"/>
      <c r="L580" s="220"/>
      <c r="M580" s="221"/>
      <c r="N580" s="222">
        <f t="shared" si="77"/>
        <v>0</v>
      </c>
      <c r="O580" s="223"/>
      <c r="P580" s="224"/>
      <c r="Q580" s="224"/>
      <c r="R580" s="224"/>
      <c r="S580" s="224"/>
      <c r="T580" s="225"/>
      <c r="U580" s="226">
        <f t="shared" si="78"/>
        <v>0.12962962962962962</v>
      </c>
      <c r="V580" s="227"/>
      <c r="W580" s="228" t="str">
        <f t="shared" si="79"/>
        <v>0</v>
      </c>
      <c r="X580" s="509"/>
      <c r="Y580" s="229">
        <f t="shared" si="80"/>
        <v>0</v>
      </c>
    </row>
    <row r="581" spans="2:25" ht="18.75" customHeight="1">
      <c r="B581" s="515"/>
      <c r="C581" s="506"/>
      <c r="D581" s="372" t="s">
        <v>1071</v>
      </c>
      <c r="E581" s="216" t="s">
        <v>1646</v>
      </c>
      <c r="F581" s="217">
        <v>400</v>
      </c>
      <c r="G581" s="218">
        <f t="shared" si="74"/>
        <v>80</v>
      </c>
      <c r="H581" s="219">
        <f t="shared" si="75"/>
        <v>222.22222222222223</v>
      </c>
      <c r="I581" s="219">
        <f t="shared" si="76"/>
        <v>7.407407407407407E-2</v>
      </c>
      <c r="J581" s="217"/>
      <c r="K581" s="220"/>
      <c r="L581" s="220"/>
      <c r="M581" s="221"/>
      <c r="N581" s="222">
        <f t="shared" si="77"/>
        <v>0</v>
      </c>
      <c r="O581" s="223"/>
      <c r="P581" s="224"/>
      <c r="Q581" s="224"/>
      <c r="R581" s="224"/>
      <c r="S581" s="224"/>
      <c r="T581" s="225"/>
      <c r="U581" s="226">
        <f t="shared" si="78"/>
        <v>0.14814814814814814</v>
      </c>
      <c r="V581" s="227"/>
      <c r="W581" s="228" t="str">
        <f t="shared" si="79"/>
        <v>0</v>
      </c>
      <c r="X581" s="509"/>
      <c r="Y581" s="229">
        <f t="shared" si="80"/>
        <v>0</v>
      </c>
    </row>
    <row r="582" spans="2:25" ht="18.75" customHeight="1">
      <c r="B582" s="515"/>
      <c r="C582" s="506"/>
      <c r="D582" s="372" t="s">
        <v>1073</v>
      </c>
      <c r="E582" s="216" t="s">
        <v>1647</v>
      </c>
      <c r="F582" s="217">
        <v>380</v>
      </c>
      <c r="G582" s="218">
        <f t="shared" si="74"/>
        <v>76</v>
      </c>
      <c r="H582" s="219">
        <f t="shared" si="75"/>
        <v>211.11111111111111</v>
      </c>
      <c r="I582" s="219">
        <f t="shared" si="76"/>
        <v>7.0370370370370375E-2</v>
      </c>
      <c r="J582" s="217"/>
      <c r="K582" s="220"/>
      <c r="L582" s="220"/>
      <c r="M582" s="221"/>
      <c r="N582" s="222">
        <f t="shared" si="77"/>
        <v>0</v>
      </c>
      <c r="O582" s="223"/>
      <c r="P582" s="224"/>
      <c r="Q582" s="224"/>
      <c r="R582" s="224"/>
      <c r="S582" s="224"/>
      <c r="T582" s="225"/>
      <c r="U582" s="226">
        <f t="shared" si="78"/>
        <v>0.14074074074074075</v>
      </c>
      <c r="V582" s="227"/>
      <c r="W582" s="228" t="str">
        <f t="shared" si="79"/>
        <v>0</v>
      </c>
      <c r="X582" s="509"/>
      <c r="Y582" s="229">
        <f t="shared" si="80"/>
        <v>0</v>
      </c>
    </row>
    <row r="583" spans="2:25" ht="18.75" customHeight="1">
      <c r="B583" s="515"/>
      <c r="C583" s="506"/>
      <c r="D583" s="372" t="s">
        <v>1075</v>
      </c>
      <c r="E583" s="216" t="s">
        <v>1648</v>
      </c>
      <c r="F583" s="217">
        <v>450</v>
      </c>
      <c r="G583" s="218">
        <f t="shared" si="74"/>
        <v>90</v>
      </c>
      <c r="H583" s="219">
        <f t="shared" si="75"/>
        <v>250</v>
      </c>
      <c r="I583" s="219">
        <f t="shared" si="76"/>
        <v>8.3333333333333329E-2</v>
      </c>
      <c r="J583" s="217"/>
      <c r="K583" s="220"/>
      <c r="L583" s="220"/>
      <c r="M583" s="221"/>
      <c r="N583" s="222">
        <f t="shared" si="77"/>
        <v>0</v>
      </c>
      <c r="O583" s="223"/>
      <c r="P583" s="224"/>
      <c r="Q583" s="224"/>
      <c r="R583" s="224"/>
      <c r="S583" s="224"/>
      <c r="T583" s="225"/>
      <c r="U583" s="226">
        <f t="shared" si="78"/>
        <v>0.16666666666666666</v>
      </c>
      <c r="V583" s="227"/>
      <c r="W583" s="228" t="str">
        <f t="shared" si="79"/>
        <v>0</v>
      </c>
      <c r="X583" s="509"/>
      <c r="Y583" s="229">
        <f t="shared" si="80"/>
        <v>0</v>
      </c>
    </row>
    <row r="584" spans="2:25" ht="18.75" customHeight="1">
      <c r="B584" s="515"/>
      <c r="C584" s="506"/>
      <c r="D584" s="372" t="s">
        <v>1077</v>
      </c>
      <c r="E584" s="216" t="s">
        <v>1649</v>
      </c>
      <c r="F584" s="217">
        <v>600</v>
      </c>
      <c r="G584" s="218">
        <f t="shared" si="74"/>
        <v>120</v>
      </c>
      <c r="H584" s="219">
        <f t="shared" si="75"/>
        <v>333.33333333333331</v>
      </c>
      <c r="I584" s="219">
        <f t="shared" si="76"/>
        <v>0.1111111111111111</v>
      </c>
      <c r="J584" s="217"/>
      <c r="K584" s="220"/>
      <c r="L584" s="220"/>
      <c r="M584" s="221"/>
      <c r="N584" s="222">
        <f t="shared" si="77"/>
        <v>0</v>
      </c>
      <c r="O584" s="223"/>
      <c r="P584" s="224"/>
      <c r="Q584" s="224"/>
      <c r="R584" s="224"/>
      <c r="S584" s="224"/>
      <c r="T584" s="225"/>
      <c r="U584" s="226">
        <f t="shared" si="78"/>
        <v>0.22222222222222221</v>
      </c>
      <c r="V584" s="227"/>
      <c r="W584" s="228" t="str">
        <f t="shared" si="79"/>
        <v>0</v>
      </c>
      <c r="X584" s="509"/>
      <c r="Y584" s="229">
        <f t="shared" si="80"/>
        <v>0</v>
      </c>
    </row>
    <row r="585" spans="2:25" ht="18.75" customHeight="1">
      <c r="B585" s="515"/>
      <c r="C585" s="506"/>
      <c r="D585" s="372" t="s">
        <v>1079</v>
      </c>
      <c r="E585" s="216" t="s">
        <v>1650</v>
      </c>
      <c r="F585" s="217">
        <v>400</v>
      </c>
      <c r="G585" s="218">
        <f t="shared" si="74"/>
        <v>80</v>
      </c>
      <c r="H585" s="219">
        <f t="shared" si="75"/>
        <v>222.22222222222223</v>
      </c>
      <c r="I585" s="219">
        <f t="shared" si="76"/>
        <v>7.407407407407407E-2</v>
      </c>
      <c r="J585" s="217"/>
      <c r="K585" s="220"/>
      <c r="L585" s="220"/>
      <c r="M585" s="221"/>
      <c r="N585" s="222">
        <f t="shared" si="77"/>
        <v>0</v>
      </c>
      <c r="O585" s="223"/>
      <c r="P585" s="224"/>
      <c r="Q585" s="224"/>
      <c r="R585" s="224"/>
      <c r="S585" s="224"/>
      <c r="T585" s="225"/>
      <c r="U585" s="226">
        <f t="shared" si="78"/>
        <v>0.14814814814814814</v>
      </c>
      <c r="V585" s="227"/>
      <c r="W585" s="228" t="str">
        <f t="shared" si="79"/>
        <v>0</v>
      </c>
      <c r="X585" s="509"/>
      <c r="Y585" s="229">
        <f t="shared" si="80"/>
        <v>0</v>
      </c>
    </row>
    <row r="586" spans="2:25" ht="18.75" customHeight="1">
      <c r="B586" s="515"/>
      <c r="C586" s="506"/>
      <c r="D586" s="372" t="s">
        <v>1081</v>
      </c>
      <c r="E586" s="216" t="s">
        <v>1150</v>
      </c>
      <c r="F586" s="217">
        <v>385</v>
      </c>
      <c r="G586" s="218">
        <f t="shared" si="74"/>
        <v>77</v>
      </c>
      <c r="H586" s="219">
        <f t="shared" si="75"/>
        <v>213.88888888888889</v>
      </c>
      <c r="I586" s="219">
        <f t="shared" si="76"/>
        <v>7.1296296296296302E-2</v>
      </c>
      <c r="J586" s="217"/>
      <c r="K586" s="220"/>
      <c r="L586" s="220"/>
      <c r="M586" s="221"/>
      <c r="N586" s="222">
        <f t="shared" si="77"/>
        <v>0</v>
      </c>
      <c r="O586" s="223"/>
      <c r="P586" s="224"/>
      <c r="Q586" s="224"/>
      <c r="R586" s="224"/>
      <c r="S586" s="224"/>
      <c r="T586" s="225"/>
      <c r="U586" s="226">
        <f t="shared" si="78"/>
        <v>0.1425925925925926</v>
      </c>
      <c r="V586" s="227"/>
      <c r="W586" s="228" t="str">
        <f t="shared" si="79"/>
        <v>0</v>
      </c>
      <c r="X586" s="509"/>
      <c r="Y586" s="229">
        <f t="shared" si="80"/>
        <v>0</v>
      </c>
    </row>
    <row r="587" spans="2:25" ht="18.75" customHeight="1">
      <c r="B587" s="515"/>
      <c r="C587" s="506"/>
      <c r="D587" s="372" t="s">
        <v>126</v>
      </c>
      <c r="E587" s="216" t="s">
        <v>1651</v>
      </c>
      <c r="F587" s="217">
        <v>200</v>
      </c>
      <c r="G587" s="218">
        <f t="shared" si="74"/>
        <v>40</v>
      </c>
      <c r="H587" s="219">
        <f t="shared" si="75"/>
        <v>111.11111111111111</v>
      </c>
      <c r="I587" s="219">
        <f t="shared" si="76"/>
        <v>3.7037037037037035E-2</v>
      </c>
      <c r="J587" s="217"/>
      <c r="K587" s="220"/>
      <c r="L587" s="220"/>
      <c r="M587" s="221"/>
      <c r="N587" s="222">
        <f t="shared" si="77"/>
        <v>0</v>
      </c>
      <c r="O587" s="223"/>
      <c r="P587" s="224"/>
      <c r="Q587" s="224"/>
      <c r="R587" s="224"/>
      <c r="S587" s="224"/>
      <c r="T587" s="225"/>
      <c r="U587" s="226">
        <f t="shared" si="78"/>
        <v>7.407407407407407E-2</v>
      </c>
      <c r="V587" s="227"/>
      <c r="W587" s="228" t="str">
        <f t="shared" si="79"/>
        <v>0</v>
      </c>
      <c r="X587" s="509"/>
      <c r="Y587" s="229">
        <f t="shared" si="80"/>
        <v>0</v>
      </c>
    </row>
    <row r="588" spans="2:25" ht="18.75" customHeight="1">
      <c r="B588" s="515"/>
      <c r="C588" s="506"/>
      <c r="D588" s="372" t="s">
        <v>127</v>
      </c>
      <c r="E588" s="216" t="s">
        <v>1652</v>
      </c>
      <c r="F588" s="217">
        <v>123</v>
      </c>
      <c r="G588" s="218">
        <f t="shared" si="74"/>
        <v>24.6</v>
      </c>
      <c r="H588" s="219">
        <f t="shared" si="75"/>
        <v>68.333333333333329</v>
      </c>
      <c r="I588" s="219">
        <f t="shared" si="76"/>
        <v>2.2777777777777775E-2</v>
      </c>
      <c r="J588" s="217"/>
      <c r="K588" s="220"/>
      <c r="L588" s="220"/>
      <c r="M588" s="221"/>
      <c r="N588" s="222">
        <f t="shared" si="77"/>
        <v>0</v>
      </c>
      <c r="O588" s="223"/>
      <c r="P588" s="224"/>
      <c r="Q588" s="224"/>
      <c r="R588" s="224"/>
      <c r="S588" s="224"/>
      <c r="T588" s="225"/>
      <c r="U588" s="226">
        <f t="shared" si="78"/>
        <v>4.5555555555555551E-2</v>
      </c>
      <c r="V588" s="227"/>
      <c r="W588" s="228" t="str">
        <f t="shared" si="79"/>
        <v>0</v>
      </c>
      <c r="X588" s="509"/>
      <c r="Y588" s="229">
        <f t="shared" si="80"/>
        <v>0</v>
      </c>
    </row>
    <row r="589" spans="2:25" ht="18.75" customHeight="1">
      <c r="B589" s="515"/>
      <c r="C589" s="506"/>
      <c r="D589" s="372" t="s">
        <v>128</v>
      </c>
      <c r="E589" s="216" t="s">
        <v>1653</v>
      </c>
      <c r="F589" s="217">
        <v>500</v>
      </c>
      <c r="G589" s="218">
        <f t="shared" si="74"/>
        <v>100</v>
      </c>
      <c r="H589" s="219">
        <f t="shared" si="75"/>
        <v>277.77777777777777</v>
      </c>
      <c r="I589" s="219">
        <f t="shared" si="76"/>
        <v>9.2592592592592587E-2</v>
      </c>
      <c r="J589" s="217"/>
      <c r="K589" s="220"/>
      <c r="L589" s="220"/>
      <c r="M589" s="221"/>
      <c r="N589" s="222">
        <f t="shared" si="77"/>
        <v>0</v>
      </c>
      <c r="O589" s="223"/>
      <c r="P589" s="224"/>
      <c r="Q589" s="224"/>
      <c r="R589" s="224"/>
      <c r="S589" s="224"/>
      <c r="T589" s="225"/>
      <c r="U589" s="226">
        <f t="shared" si="78"/>
        <v>0.18518518518518517</v>
      </c>
      <c r="V589" s="227"/>
      <c r="W589" s="228" t="str">
        <f t="shared" si="79"/>
        <v>0</v>
      </c>
      <c r="X589" s="509"/>
      <c r="Y589" s="229">
        <f t="shared" si="80"/>
        <v>0</v>
      </c>
    </row>
    <row r="590" spans="2:25" ht="18.75" customHeight="1">
      <c r="B590" s="515"/>
      <c r="C590" s="506"/>
      <c r="D590" s="372" t="s">
        <v>129</v>
      </c>
      <c r="E590" s="216" t="s">
        <v>1654</v>
      </c>
      <c r="F590" s="217">
        <v>100</v>
      </c>
      <c r="G590" s="218">
        <f t="shared" si="74"/>
        <v>20</v>
      </c>
      <c r="H590" s="219">
        <f t="shared" si="75"/>
        <v>55.555555555555557</v>
      </c>
      <c r="I590" s="219">
        <f t="shared" si="76"/>
        <v>1.8518518518518517E-2</v>
      </c>
      <c r="J590" s="217"/>
      <c r="K590" s="220"/>
      <c r="L590" s="220"/>
      <c r="M590" s="221"/>
      <c r="N590" s="222">
        <f t="shared" si="77"/>
        <v>0</v>
      </c>
      <c r="O590" s="223"/>
      <c r="P590" s="224"/>
      <c r="Q590" s="224"/>
      <c r="R590" s="224"/>
      <c r="S590" s="224"/>
      <c r="T590" s="225"/>
      <c r="U590" s="226">
        <f t="shared" si="78"/>
        <v>3.7037037037037035E-2</v>
      </c>
      <c r="V590" s="227"/>
      <c r="W590" s="228" t="str">
        <f t="shared" si="79"/>
        <v>0</v>
      </c>
      <c r="X590" s="509"/>
      <c r="Y590" s="229">
        <f t="shared" si="80"/>
        <v>0</v>
      </c>
    </row>
    <row r="591" spans="2:25" ht="18.75" customHeight="1">
      <c r="B591" s="515"/>
      <c r="C591" s="506"/>
      <c r="D591" s="373"/>
      <c r="E591" s="216"/>
      <c r="F591" s="217"/>
      <c r="G591" s="218">
        <f t="shared" si="74"/>
        <v>0</v>
      </c>
      <c r="H591" s="219">
        <f t="shared" si="75"/>
        <v>0</v>
      </c>
      <c r="I591" s="219">
        <f t="shared" si="76"/>
        <v>0</v>
      </c>
      <c r="J591" s="217"/>
      <c r="K591" s="220"/>
      <c r="L591" s="220"/>
      <c r="M591" s="221"/>
      <c r="N591" s="222">
        <f t="shared" si="77"/>
        <v>0</v>
      </c>
      <c r="O591" s="223"/>
      <c r="P591" s="224"/>
      <c r="Q591" s="224"/>
      <c r="R591" s="224"/>
      <c r="S591" s="224"/>
      <c r="T591" s="225"/>
      <c r="U591" s="226">
        <f t="shared" si="78"/>
        <v>0</v>
      </c>
      <c r="V591" s="227"/>
      <c r="W591" s="228" t="str">
        <f t="shared" si="79"/>
        <v>0</v>
      </c>
      <c r="X591" s="509"/>
      <c r="Y591" s="229">
        <f t="shared" si="80"/>
        <v>0</v>
      </c>
    </row>
    <row r="592" spans="2:25" ht="18.75" customHeight="1">
      <c r="B592" s="515"/>
      <c r="C592" s="506"/>
      <c r="D592" s="372" t="s">
        <v>1060</v>
      </c>
      <c r="E592" s="216" t="s">
        <v>1655</v>
      </c>
      <c r="F592" s="217">
        <v>420</v>
      </c>
      <c r="G592" s="218">
        <f t="shared" si="74"/>
        <v>84</v>
      </c>
      <c r="H592" s="219">
        <f t="shared" si="75"/>
        <v>233.33333333333331</v>
      </c>
      <c r="I592" s="219">
        <f t="shared" si="76"/>
        <v>7.7777777777777765E-2</v>
      </c>
      <c r="J592" s="217"/>
      <c r="K592" s="220"/>
      <c r="L592" s="220"/>
      <c r="M592" s="221"/>
      <c r="N592" s="222">
        <f t="shared" si="77"/>
        <v>0</v>
      </c>
      <c r="O592" s="223"/>
      <c r="P592" s="224"/>
      <c r="Q592" s="224"/>
      <c r="R592" s="224"/>
      <c r="S592" s="224"/>
      <c r="T592" s="225"/>
      <c r="U592" s="226">
        <f t="shared" si="78"/>
        <v>0.15555555555555553</v>
      </c>
      <c r="V592" s="227"/>
      <c r="W592" s="228" t="str">
        <f t="shared" si="79"/>
        <v>0</v>
      </c>
      <c r="X592" s="509"/>
      <c r="Y592" s="229">
        <f t="shared" si="80"/>
        <v>0</v>
      </c>
    </row>
    <row r="593" spans="2:25" ht="18.75" customHeight="1">
      <c r="B593" s="515"/>
      <c r="C593" s="506"/>
      <c r="D593" s="372" t="s">
        <v>1065</v>
      </c>
      <c r="E593" s="216" t="s">
        <v>1076</v>
      </c>
      <c r="F593" s="217">
        <v>300</v>
      </c>
      <c r="G593" s="218">
        <f t="shared" si="74"/>
        <v>60</v>
      </c>
      <c r="H593" s="219">
        <f t="shared" si="75"/>
        <v>166.66666666666666</v>
      </c>
      <c r="I593" s="219">
        <f t="shared" si="76"/>
        <v>5.5555555555555552E-2</v>
      </c>
      <c r="J593" s="217"/>
      <c r="K593" s="220"/>
      <c r="L593" s="220"/>
      <c r="M593" s="221"/>
      <c r="N593" s="222">
        <f t="shared" si="77"/>
        <v>0</v>
      </c>
      <c r="O593" s="223"/>
      <c r="P593" s="224"/>
      <c r="Q593" s="224"/>
      <c r="R593" s="224"/>
      <c r="S593" s="224"/>
      <c r="T593" s="225"/>
      <c r="U593" s="226">
        <f t="shared" si="78"/>
        <v>0.1111111111111111</v>
      </c>
      <c r="V593" s="227"/>
      <c r="W593" s="228" t="str">
        <f t="shared" si="79"/>
        <v>0</v>
      </c>
      <c r="X593" s="509"/>
      <c r="Y593" s="229">
        <f t="shared" si="80"/>
        <v>0</v>
      </c>
    </row>
    <row r="594" spans="2:25" ht="18.75" customHeight="1">
      <c r="B594" s="515"/>
      <c r="C594" s="506"/>
      <c r="D594" s="372" t="s">
        <v>1067</v>
      </c>
      <c r="E594" s="216" t="s">
        <v>1656</v>
      </c>
      <c r="F594" s="217">
        <v>200</v>
      </c>
      <c r="G594" s="218">
        <f t="shared" si="74"/>
        <v>40</v>
      </c>
      <c r="H594" s="219">
        <f t="shared" si="75"/>
        <v>111.11111111111111</v>
      </c>
      <c r="I594" s="219">
        <f t="shared" si="76"/>
        <v>3.7037037037037035E-2</v>
      </c>
      <c r="J594" s="217"/>
      <c r="K594" s="220"/>
      <c r="L594" s="220"/>
      <c r="M594" s="221"/>
      <c r="N594" s="222">
        <f t="shared" si="77"/>
        <v>0</v>
      </c>
      <c r="O594" s="223"/>
      <c r="P594" s="224"/>
      <c r="Q594" s="224"/>
      <c r="R594" s="224"/>
      <c r="S594" s="224"/>
      <c r="T594" s="225"/>
      <c r="U594" s="226">
        <f t="shared" si="78"/>
        <v>7.407407407407407E-2</v>
      </c>
      <c r="V594" s="227"/>
      <c r="W594" s="228" t="str">
        <f t="shared" si="79"/>
        <v>0</v>
      </c>
      <c r="X594" s="509"/>
      <c r="Y594" s="229">
        <f t="shared" si="80"/>
        <v>0</v>
      </c>
    </row>
    <row r="595" spans="2:25" ht="18.75" customHeight="1">
      <c r="B595" s="515"/>
      <c r="C595" s="506"/>
      <c r="D595" s="372" t="s">
        <v>1069</v>
      </c>
      <c r="E595" s="216" t="s">
        <v>1657</v>
      </c>
      <c r="F595" s="217">
        <v>200</v>
      </c>
      <c r="G595" s="218">
        <f t="shared" si="74"/>
        <v>40</v>
      </c>
      <c r="H595" s="219">
        <f t="shared" si="75"/>
        <v>111.11111111111111</v>
      </c>
      <c r="I595" s="219">
        <f t="shared" si="76"/>
        <v>3.7037037037037035E-2</v>
      </c>
      <c r="J595" s="217"/>
      <c r="K595" s="220"/>
      <c r="L595" s="220"/>
      <c r="M595" s="221"/>
      <c r="N595" s="222">
        <f t="shared" si="77"/>
        <v>0</v>
      </c>
      <c r="O595" s="223"/>
      <c r="P595" s="224"/>
      <c r="Q595" s="224"/>
      <c r="R595" s="224"/>
      <c r="S595" s="224"/>
      <c r="T595" s="225"/>
      <c r="U595" s="226">
        <f t="shared" si="78"/>
        <v>7.407407407407407E-2</v>
      </c>
      <c r="V595" s="227"/>
      <c r="W595" s="228" t="str">
        <f t="shared" si="79"/>
        <v>0</v>
      </c>
      <c r="X595" s="509"/>
      <c r="Y595" s="229">
        <f t="shared" si="80"/>
        <v>0</v>
      </c>
    </row>
    <row r="596" spans="2:25" ht="18.75" customHeight="1">
      <c r="B596" s="515"/>
      <c r="C596" s="506"/>
      <c r="D596" s="372" t="s">
        <v>1071</v>
      </c>
      <c r="E596" s="216" t="s">
        <v>1658</v>
      </c>
      <c r="F596" s="217">
        <v>155</v>
      </c>
      <c r="G596" s="218">
        <f t="shared" si="74"/>
        <v>31</v>
      </c>
      <c r="H596" s="219">
        <f t="shared" si="75"/>
        <v>86.111111111111114</v>
      </c>
      <c r="I596" s="219">
        <f t="shared" si="76"/>
        <v>2.8703703703703703E-2</v>
      </c>
      <c r="J596" s="217"/>
      <c r="K596" s="220"/>
      <c r="L596" s="220"/>
      <c r="M596" s="221"/>
      <c r="N596" s="222">
        <f t="shared" si="77"/>
        <v>0</v>
      </c>
      <c r="O596" s="223"/>
      <c r="P596" s="224"/>
      <c r="Q596" s="224"/>
      <c r="R596" s="224"/>
      <c r="S596" s="224"/>
      <c r="T596" s="225"/>
      <c r="U596" s="226">
        <f t="shared" si="78"/>
        <v>5.7407407407407407E-2</v>
      </c>
      <c r="V596" s="227"/>
      <c r="W596" s="228" t="str">
        <f t="shared" si="79"/>
        <v>0</v>
      </c>
      <c r="X596" s="509"/>
      <c r="Y596" s="229">
        <f t="shared" si="80"/>
        <v>0</v>
      </c>
    </row>
    <row r="597" spans="2:25" ht="18.75" customHeight="1">
      <c r="B597" s="515"/>
      <c r="C597" s="506"/>
      <c r="D597" s="372" t="s">
        <v>1073</v>
      </c>
      <c r="E597" s="216" t="s">
        <v>1659</v>
      </c>
      <c r="F597" s="217">
        <v>400</v>
      </c>
      <c r="G597" s="218">
        <f t="shared" si="74"/>
        <v>80</v>
      </c>
      <c r="H597" s="219">
        <f t="shared" si="75"/>
        <v>222.22222222222223</v>
      </c>
      <c r="I597" s="219">
        <f t="shared" si="76"/>
        <v>7.407407407407407E-2</v>
      </c>
      <c r="J597" s="217"/>
      <c r="K597" s="220"/>
      <c r="L597" s="220"/>
      <c r="M597" s="221"/>
      <c r="N597" s="222">
        <f t="shared" si="77"/>
        <v>0</v>
      </c>
      <c r="O597" s="223"/>
      <c r="P597" s="224"/>
      <c r="Q597" s="224"/>
      <c r="R597" s="224"/>
      <c r="S597" s="224"/>
      <c r="T597" s="225"/>
      <c r="U597" s="226">
        <f t="shared" si="78"/>
        <v>0.14814814814814814</v>
      </c>
      <c r="V597" s="227"/>
      <c r="W597" s="228" t="str">
        <f t="shared" si="79"/>
        <v>0</v>
      </c>
      <c r="X597" s="509"/>
      <c r="Y597" s="229">
        <f t="shared" si="80"/>
        <v>0</v>
      </c>
    </row>
    <row r="598" spans="2:25" ht="18.75" customHeight="1">
      <c r="B598" s="515"/>
      <c r="C598" s="506"/>
      <c r="D598" s="372" t="s">
        <v>1075</v>
      </c>
      <c r="E598" s="216" t="s">
        <v>1660</v>
      </c>
      <c r="F598" s="217">
        <v>40</v>
      </c>
      <c r="G598" s="218">
        <f t="shared" si="74"/>
        <v>8</v>
      </c>
      <c r="H598" s="219">
        <f t="shared" si="75"/>
        <v>22.222222222222221</v>
      </c>
      <c r="I598" s="219">
        <f t="shared" si="76"/>
        <v>7.4074074074074068E-3</v>
      </c>
      <c r="J598" s="217"/>
      <c r="K598" s="220"/>
      <c r="L598" s="220"/>
      <c r="M598" s="221"/>
      <c r="N598" s="222">
        <f t="shared" si="77"/>
        <v>0</v>
      </c>
      <c r="O598" s="223"/>
      <c r="P598" s="224"/>
      <c r="Q598" s="224"/>
      <c r="R598" s="224"/>
      <c r="S598" s="224"/>
      <c r="T598" s="225"/>
      <c r="U598" s="226">
        <f t="shared" si="78"/>
        <v>1.4814814814814814E-2</v>
      </c>
      <c r="V598" s="227"/>
      <c r="W598" s="228" t="str">
        <f t="shared" si="79"/>
        <v>0</v>
      </c>
      <c r="X598" s="509"/>
      <c r="Y598" s="229">
        <f t="shared" si="80"/>
        <v>0</v>
      </c>
    </row>
    <row r="599" spans="2:25" ht="18.75" customHeight="1">
      <c r="B599" s="515"/>
      <c r="C599" s="506"/>
      <c r="D599" s="372" t="s">
        <v>1077</v>
      </c>
      <c r="E599" s="216" t="s">
        <v>1661</v>
      </c>
      <c r="F599" s="217">
        <v>180</v>
      </c>
      <c r="G599" s="218">
        <f t="shared" si="74"/>
        <v>36</v>
      </c>
      <c r="H599" s="219">
        <f t="shared" si="75"/>
        <v>100</v>
      </c>
      <c r="I599" s="219">
        <f t="shared" si="76"/>
        <v>3.3333333333333333E-2</v>
      </c>
      <c r="J599" s="217"/>
      <c r="K599" s="220"/>
      <c r="L599" s="220"/>
      <c r="M599" s="221"/>
      <c r="N599" s="222">
        <f t="shared" si="77"/>
        <v>0</v>
      </c>
      <c r="O599" s="223"/>
      <c r="P599" s="224"/>
      <c r="Q599" s="224"/>
      <c r="R599" s="224"/>
      <c r="S599" s="224"/>
      <c r="T599" s="225"/>
      <c r="U599" s="226">
        <f t="shared" si="78"/>
        <v>6.6666666666666666E-2</v>
      </c>
      <c r="V599" s="227"/>
      <c r="W599" s="228" t="str">
        <f t="shared" si="79"/>
        <v>0</v>
      </c>
      <c r="X599" s="509"/>
      <c r="Y599" s="229">
        <f t="shared" si="80"/>
        <v>0</v>
      </c>
    </row>
    <row r="600" spans="2:25" ht="18.75" customHeight="1">
      <c r="B600" s="515"/>
      <c r="C600" s="506"/>
      <c r="D600" s="372" t="s">
        <v>1079</v>
      </c>
      <c r="E600" s="216" t="s">
        <v>1662</v>
      </c>
      <c r="F600" s="217">
        <v>600</v>
      </c>
      <c r="G600" s="218">
        <f t="shared" si="74"/>
        <v>120</v>
      </c>
      <c r="H600" s="219">
        <f t="shared" si="75"/>
        <v>333.33333333333331</v>
      </c>
      <c r="I600" s="219">
        <f t="shared" si="76"/>
        <v>0.1111111111111111</v>
      </c>
      <c r="J600" s="217"/>
      <c r="K600" s="220"/>
      <c r="L600" s="220"/>
      <c r="M600" s="221"/>
      <c r="N600" s="222">
        <f t="shared" si="77"/>
        <v>0</v>
      </c>
      <c r="O600" s="223"/>
      <c r="P600" s="224"/>
      <c r="Q600" s="224"/>
      <c r="R600" s="224"/>
      <c r="S600" s="224"/>
      <c r="T600" s="225"/>
      <c r="U600" s="226">
        <f t="shared" si="78"/>
        <v>0.22222222222222221</v>
      </c>
      <c r="V600" s="227"/>
      <c r="W600" s="228" t="str">
        <f t="shared" si="79"/>
        <v>0</v>
      </c>
      <c r="X600" s="509"/>
      <c r="Y600" s="229">
        <f t="shared" si="80"/>
        <v>0</v>
      </c>
    </row>
    <row r="601" spans="2:25" ht="18.75" customHeight="1">
      <c r="B601" s="515"/>
      <c r="C601" s="506"/>
      <c r="D601" s="372" t="s">
        <v>1081</v>
      </c>
      <c r="E601" s="216" t="s">
        <v>1663</v>
      </c>
      <c r="F601" s="217">
        <v>200</v>
      </c>
      <c r="G601" s="218">
        <f t="shared" si="74"/>
        <v>40</v>
      </c>
      <c r="H601" s="219">
        <f t="shared" si="75"/>
        <v>111.11111111111111</v>
      </c>
      <c r="I601" s="219">
        <f t="shared" si="76"/>
        <v>3.7037037037037035E-2</v>
      </c>
      <c r="J601" s="217"/>
      <c r="K601" s="220"/>
      <c r="L601" s="220"/>
      <c r="M601" s="221"/>
      <c r="N601" s="222">
        <f t="shared" si="77"/>
        <v>0</v>
      </c>
      <c r="O601" s="223"/>
      <c r="P601" s="224"/>
      <c r="Q601" s="224"/>
      <c r="R601" s="224"/>
      <c r="S601" s="224"/>
      <c r="T601" s="225"/>
      <c r="U601" s="226">
        <f t="shared" si="78"/>
        <v>7.407407407407407E-2</v>
      </c>
      <c r="V601" s="227"/>
      <c r="W601" s="228" t="str">
        <f t="shared" si="79"/>
        <v>0</v>
      </c>
      <c r="X601" s="509"/>
      <c r="Y601" s="229">
        <f t="shared" si="80"/>
        <v>0</v>
      </c>
    </row>
    <row r="602" spans="2:25" ht="18.75" customHeight="1">
      <c r="B602" s="515"/>
      <c r="C602" s="506"/>
      <c r="D602" s="372" t="s">
        <v>126</v>
      </c>
      <c r="E602" s="216" t="s">
        <v>1664</v>
      </c>
      <c r="F602" s="217">
        <v>200</v>
      </c>
      <c r="G602" s="218">
        <f t="shared" si="74"/>
        <v>40</v>
      </c>
      <c r="H602" s="219">
        <f t="shared" si="75"/>
        <v>111.11111111111111</v>
      </c>
      <c r="I602" s="219">
        <f t="shared" si="76"/>
        <v>3.7037037037037035E-2</v>
      </c>
      <c r="J602" s="217"/>
      <c r="K602" s="220"/>
      <c r="L602" s="220"/>
      <c r="M602" s="221"/>
      <c r="N602" s="222">
        <f t="shared" si="77"/>
        <v>0</v>
      </c>
      <c r="O602" s="223"/>
      <c r="P602" s="224"/>
      <c r="Q602" s="224"/>
      <c r="R602" s="224"/>
      <c r="S602" s="224"/>
      <c r="T602" s="225"/>
      <c r="U602" s="226">
        <f t="shared" si="78"/>
        <v>7.407407407407407E-2</v>
      </c>
      <c r="V602" s="227"/>
      <c r="W602" s="228" t="str">
        <f t="shared" si="79"/>
        <v>0</v>
      </c>
      <c r="X602" s="509"/>
      <c r="Y602" s="229">
        <f t="shared" si="80"/>
        <v>0</v>
      </c>
    </row>
    <row r="603" spans="2:25" ht="18.75" customHeight="1">
      <c r="B603" s="515"/>
      <c r="C603" s="506"/>
      <c r="D603" s="372" t="s">
        <v>127</v>
      </c>
      <c r="E603" s="216" t="s">
        <v>1665</v>
      </c>
      <c r="F603" s="217">
        <v>100</v>
      </c>
      <c r="G603" s="218">
        <f t="shared" si="74"/>
        <v>20</v>
      </c>
      <c r="H603" s="219">
        <f t="shared" si="75"/>
        <v>55.555555555555557</v>
      </c>
      <c r="I603" s="219">
        <f t="shared" si="76"/>
        <v>1.8518518518518517E-2</v>
      </c>
      <c r="J603" s="217"/>
      <c r="K603" s="220"/>
      <c r="L603" s="220"/>
      <c r="M603" s="221"/>
      <c r="N603" s="222">
        <f t="shared" si="77"/>
        <v>0</v>
      </c>
      <c r="O603" s="223"/>
      <c r="P603" s="224"/>
      <c r="Q603" s="224"/>
      <c r="R603" s="224"/>
      <c r="S603" s="224"/>
      <c r="T603" s="225"/>
      <c r="U603" s="226">
        <f t="shared" si="78"/>
        <v>3.7037037037037035E-2</v>
      </c>
      <c r="V603" s="227"/>
      <c r="W603" s="228" t="str">
        <f t="shared" si="79"/>
        <v>0</v>
      </c>
      <c r="X603" s="509"/>
      <c r="Y603" s="229">
        <f t="shared" si="80"/>
        <v>0</v>
      </c>
    </row>
    <row r="604" spans="2:25" ht="18.75" customHeight="1">
      <c r="B604" s="515"/>
      <c r="C604" s="506"/>
      <c r="D604" s="372" t="s">
        <v>128</v>
      </c>
      <c r="E604" s="216" t="s">
        <v>1666</v>
      </c>
      <c r="F604" s="217">
        <v>177</v>
      </c>
      <c r="G604" s="218">
        <f t="shared" si="74"/>
        <v>35.4</v>
      </c>
      <c r="H604" s="219">
        <f t="shared" si="75"/>
        <v>98.333333333333329</v>
      </c>
      <c r="I604" s="219">
        <f t="shared" si="76"/>
        <v>3.2777777777777774E-2</v>
      </c>
      <c r="J604" s="217"/>
      <c r="K604" s="220"/>
      <c r="L604" s="220"/>
      <c r="M604" s="221"/>
      <c r="N604" s="222">
        <f t="shared" si="77"/>
        <v>0</v>
      </c>
      <c r="O604" s="223"/>
      <c r="P604" s="224"/>
      <c r="Q604" s="224"/>
      <c r="R604" s="224"/>
      <c r="S604" s="224"/>
      <c r="T604" s="225"/>
      <c r="U604" s="226">
        <f t="shared" si="78"/>
        <v>6.5555555555555547E-2</v>
      </c>
      <c r="V604" s="227"/>
      <c r="W604" s="228" t="str">
        <f t="shared" si="79"/>
        <v>0</v>
      </c>
      <c r="X604" s="509"/>
      <c r="Y604" s="229">
        <f t="shared" si="80"/>
        <v>0</v>
      </c>
    </row>
    <row r="605" spans="2:25" ht="18.75" customHeight="1">
      <c r="B605" s="515"/>
      <c r="C605" s="506"/>
      <c r="D605" s="372" t="s">
        <v>129</v>
      </c>
      <c r="E605" s="216" t="s">
        <v>1667</v>
      </c>
      <c r="F605" s="217">
        <v>185</v>
      </c>
      <c r="G605" s="218">
        <f t="shared" si="74"/>
        <v>37</v>
      </c>
      <c r="H605" s="219">
        <f t="shared" si="75"/>
        <v>102.77777777777777</v>
      </c>
      <c r="I605" s="219">
        <f t="shared" si="76"/>
        <v>3.425925925925926E-2</v>
      </c>
      <c r="J605" s="217"/>
      <c r="K605" s="220"/>
      <c r="L605" s="220"/>
      <c r="M605" s="221"/>
      <c r="N605" s="222">
        <f t="shared" si="77"/>
        <v>0</v>
      </c>
      <c r="O605" s="223"/>
      <c r="P605" s="224"/>
      <c r="Q605" s="224"/>
      <c r="R605" s="224"/>
      <c r="S605" s="224"/>
      <c r="T605" s="225"/>
      <c r="U605" s="226">
        <f t="shared" si="78"/>
        <v>6.851851851851852E-2</v>
      </c>
      <c r="V605" s="227"/>
      <c r="W605" s="228" t="str">
        <f t="shared" si="79"/>
        <v>0</v>
      </c>
      <c r="X605" s="509"/>
      <c r="Y605" s="229">
        <f t="shared" si="80"/>
        <v>0</v>
      </c>
    </row>
    <row r="606" spans="2:25" ht="18.75" customHeight="1">
      <c r="B606" s="515"/>
      <c r="C606" s="506"/>
      <c r="D606" s="372" t="s">
        <v>130</v>
      </c>
      <c r="E606" s="216" t="s">
        <v>1668</v>
      </c>
      <c r="F606" s="217">
        <v>50</v>
      </c>
      <c r="G606" s="218">
        <f t="shared" si="74"/>
        <v>10</v>
      </c>
      <c r="H606" s="219">
        <f t="shared" si="75"/>
        <v>27.777777777777779</v>
      </c>
      <c r="I606" s="219">
        <f t="shared" si="76"/>
        <v>9.2592592592592587E-3</v>
      </c>
      <c r="J606" s="217"/>
      <c r="K606" s="220"/>
      <c r="L606" s="220"/>
      <c r="M606" s="221"/>
      <c r="N606" s="222">
        <f t="shared" si="77"/>
        <v>0</v>
      </c>
      <c r="O606" s="223"/>
      <c r="P606" s="224"/>
      <c r="Q606" s="224"/>
      <c r="R606" s="224"/>
      <c r="S606" s="224"/>
      <c r="T606" s="225"/>
      <c r="U606" s="226">
        <f t="shared" si="78"/>
        <v>1.8518518518518517E-2</v>
      </c>
      <c r="V606" s="227"/>
      <c r="W606" s="228" t="str">
        <f t="shared" si="79"/>
        <v>0</v>
      </c>
      <c r="X606" s="509"/>
      <c r="Y606" s="229">
        <f t="shared" si="80"/>
        <v>0</v>
      </c>
    </row>
    <row r="607" spans="2:25" ht="18.75" customHeight="1">
      <c r="B607" s="515"/>
      <c r="C607" s="506"/>
      <c r="D607" s="372" t="s">
        <v>131</v>
      </c>
      <c r="E607" s="216" t="s">
        <v>1669</v>
      </c>
      <c r="F607" s="217">
        <v>60</v>
      </c>
      <c r="G607" s="218">
        <f t="shared" si="74"/>
        <v>12</v>
      </c>
      <c r="H607" s="219">
        <f t="shared" si="75"/>
        <v>33.333333333333336</v>
      </c>
      <c r="I607" s="219">
        <f t="shared" si="76"/>
        <v>1.1111111111111112E-2</v>
      </c>
      <c r="J607" s="217"/>
      <c r="K607" s="220"/>
      <c r="L607" s="220"/>
      <c r="M607" s="221"/>
      <c r="N607" s="222">
        <f t="shared" si="77"/>
        <v>0</v>
      </c>
      <c r="O607" s="223"/>
      <c r="P607" s="224"/>
      <c r="Q607" s="224"/>
      <c r="R607" s="224"/>
      <c r="S607" s="224"/>
      <c r="T607" s="225"/>
      <c r="U607" s="226">
        <f t="shared" si="78"/>
        <v>2.2222222222222223E-2</v>
      </c>
      <c r="V607" s="227"/>
      <c r="W607" s="228" t="str">
        <f t="shared" si="79"/>
        <v>0</v>
      </c>
      <c r="X607" s="509"/>
      <c r="Y607" s="229">
        <f t="shared" si="80"/>
        <v>0</v>
      </c>
    </row>
    <row r="608" spans="2:25" ht="18.75" customHeight="1">
      <c r="B608" s="515"/>
      <c r="C608" s="506"/>
      <c r="D608" s="372" t="s">
        <v>132</v>
      </c>
      <c r="E608" s="216" t="s">
        <v>1670</v>
      </c>
      <c r="F608" s="217">
        <v>50</v>
      </c>
      <c r="G608" s="218">
        <f t="shared" si="74"/>
        <v>10</v>
      </c>
      <c r="H608" s="219">
        <f t="shared" si="75"/>
        <v>27.777777777777779</v>
      </c>
      <c r="I608" s="219">
        <f t="shared" si="76"/>
        <v>9.2592592592592587E-3</v>
      </c>
      <c r="J608" s="217"/>
      <c r="K608" s="220"/>
      <c r="L608" s="220"/>
      <c r="M608" s="221"/>
      <c r="N608" s="222">
        <f t="shared" si="77"/>
        <v>0</v>
      </c>
      <c r="O608" s="223"/>
      <c r="P608" s="224"/>
      <c r="Q608" s="224"/>
      <c r="R608" s="224"/>
      <c r="S608" s="224"/>
      <c r="T608" s="225"/>
      <c r="U608" s="226">
        <f t="shared" si="78"/>
        <v>1.8518518518518517E-2</v>
      </c>
      <c r="V608" s="227"/>
      <c r="W608" s="228" t="str">
        <f t="shared" si="79"/>
        <v>0</v>
      </c>
      <c r="X608" s="509"/>
      <c r="Y608" s="229">
        <f t="shared" si="80"/>
        <v>0</v>
      </c>
    </row>
    <row r="609" spans="2:25" ht="18.75" customHeight="1">
      <c r="B609" s="515"/>
      <c r="C609" s="506"/>
      <c r="D609" s="372" t="s">
        <v>133</v>
      </c>
      <c r="E609" s="216" t="s">
        <v>1671</v>
      </c>
      <c r="F609" s="217">
        <v>80</v>
      </c>
      <c r="G609" s="218">
        <f t="shared" si="74"/>
        <v>16</v>
      </c>
      <c r="H609" s="219">
        <f t="shared" si="75"/>
        <v>44.444444444444443</v>
      </c>
      <c r="I609" s="219">
        <f t="shared" si="76"/>
        <v>1.4814814814814814E-2</v>
      </c>
      <c r="J609" s="217"/>
      <c r="K609" s="220"/>
      <c r="L609" s="220"/>
      <c r="M609" s="221"/>
      <c r="N609" s="222">
        <f t="shared" si="77"/>
        <v>0</v>
      </c>
      <c r="O609" s="223"/>
      <c r="P609" s="224"/>
      <c r="Q609" s="224"/>
      <c r="R609" s="224"/>
      <c r="S609" s="224"/>
      <c r="T609" s="225"/>
      <c r="U609" s="226">
        <f t="shared" si="78"/>
        <v>2.9629629629629627E-2</v>
      </c>
      <c r="V609" s="227"/>
      <c r="W609" s="228" t="str">
        <f t="shared" si="79"/>
        <v>0</v>
      </c>
      <c r="X609" s="509"/>
      <c r="Y609" s="229">
        <f t="shared" si="80"/>
        <v>0</v>
      </c>
    </row>
    <row r="610" spans="2:25" ht="18.75" customHeight="1">
      <c r="B610" s="515"/>
      <c r="C610" s="506"/>
      <c r="D610" s="372" t="s">
        <v>134</v>
      </c>
      <c r="E610" s="216" t="s">
        <v>1672</v>
      </c>
      <c r="F610" s="217">
        <v>600</v>
      </c>
      <c r="G610" s="218">
        <f t="shared" si="74"/>
        <v>120</v>
      </c>
      <c r="H610" s="219">
        <f t="shared" si="75"/>
        <v>333.33333333333331</v>
      </c>
      <c r="I610" s="219">
        <f t="shared" si="76"/>
        <v>0.1111111111111111</v>
      </c>
      <c r="J610" s="217"/>
      <c r="K610" s="220" t="s">
        <v>11235</v>
      </c>
      <c r="L610" s="220"/>
      <c r="M610" s="221">
        <f>SUM(H592:H616)</f>
        <v>2876.6666666666665</v>
      </c>
      <c r="N610" s="222">
        <f t="shared" si="77"/>
        <v>57.533333333333331</v>
      </c>
      <c r="O610" s="223" t="s">
        <v>1673</v>
      </c>
      <c r="P610" s="224" t="s">
        <v>12</v>
      </c>
      <c r="Q610" s="224"/>
      <c r="R610" s="224" t="s">
        <v>1064</v>
      </c>
      <c r="S610" s="224"/>
      <c r="T610" s="225"/>
      <c r="U610" s="226">
        <f t="shared" si="78"/>
        <v>0.22222222222222221</v>
      </c>
      <c r="V610" s="227">
        <f>SUM(U592:U616)</f>
        <v>1.9177777777777774</v>
      </c>
      <c r="W610" s="228" t="str">
        <f t="shared" si="79"/>
        <v>2</v>
      </c>
      <c r="X610" s="509"/>
      <c r="Y610" s="229">
        <f t="shared" si="80"/>
        <v>1</v>
      </c>
    </row>
    <row r="611" spans="2:25" ht="18.75" customHeight="1">
      <c r="B611" s="515"/>
      <c r="C611" s="506"/>
      <c r="D611" s="372" t="s">
        <v>135</v>
      </c>
      <c r="E611" s="216" t="s">
        <v>1674</v>
      </c>
      <c r="F611" s="217">
        <v>250</v>
      </c>
      <c r="G611" s="218">
        <f t="shared" si="74"/>
        <v>50</v>
      </c>
      <c r="H611" s="219">
        <f t="shared" si="75"/>
        <v>138.88888888888889</v>
      </c>
      <c r="I611" s="219">
        <f t="shared" si="76"/>
        <v>4.6296296296296294E-2</v>
      </c>
      <c r="J611" s="217"/>
      <c r="K611" s="220"/>
      <c r="L611" s="220"/>
      <c r="M611" s="221"/>
      <c r="N611" s="222">
        <f t="shared" si="77"/>
        <v>0</v>
      </c>
      <c r="O611" s="223"/>
      <c r="P611" s="224"/>
      <c r="Q611" s="224"/>
      <c r="R611" s="224"/>
      <c r="S611" s="224"/>
      <c r="T611" s="225"/>
      <c r="U611" s="226">
        <f t="shared" si="78"/>
        <v>9.2592592592592587E-2</v>
      </c>
      <c r="V611" s="227"/>
      <c r="W611" s="228" t="str">
        <f t="shared" si="79"/>
        <v>0</v>
      </c>
      <c r="X611" s="509"/>
      <c r="Y611" s="229">
        <f t="shared" si="80"/>
        <v>0</v>
      </c>
    </row>
    <row r="612" spans="2:25" ht="18.75" customHeight="1">
      <c r="B612" s="515"/>
      <c r="C612" s="506"/>
      <c r="D612" s="372" t="s">
        <v>136</v>
      </c>
      <c r="E612" s="216" t="s">
        <v>1675</v>
      </c>
      <c r="F612" s="217">
        <v>101</v>
      </c>
      <c r="G612" s="218">
        <f t="shared" si="74"/>
        <v>20.2</v>
      </c>
      <c r="H612" s="219">
        <f t="shared" si="75"/>
        <v>56.111111111111107</v>
      </c>
      <c r="I612" s="219">
        <f t="shared" si="76"/>
        <v>1.8703703703703702E-2</v>
      </c>
      <c r="J612" s="217"/>
      <c r="K612" s="220"/>
      <c r="L612" s="220"/>
      <c r="M612" s="221"/>
      <c r="N612" s="222">
        <f t="shared" si="77"/>
        <v>0</v>
      </c>
      <c r="O612" s="223"/>
      <c r="P612" s="224"/>
      <c r="Q612" s="224"/>
      <c r="R612" s="224"/>
      <c r="S612" s="224"/>
      <c r="T612" s="225"/>
      <c r="U612" s="226">
        <f t="shared" si="78"/>
        <v>3.7407407407407403E-2</v>
      </c>
      <c r="V612" s="227"/>
      <c r="W612" s="228" t="str">
        <f t="shared" si="79"/>
        <v>0</v>
      </c>
      <c r="X612" s="509"/>
      <c r="Y612" s="229">
        <f t="shared" si="80"/>
        <v>0</v>
      </c>
    </row>
    <row r="613" spans="2:25" ht="18.75" customHeight="1">
      <c r="B613" s="515"/>
      <c r="C613" s="506"/>
      <c r="D613" s="372" t="s">
        <v>137</v>
      </c>
      <c r="E613" s="216" t="s">
        <v>1676</v>
      </c>
      <c r="F613" s="217">
        <v>385</v>
      </c>
      <c r="G613" s="218">
        <f t="shared" si="74"/>
        <v>77</v>
      </c>
      <c r="H613" s="219">
        <f t="shared" si="75"/>
        <v>213.88888888888889</v>
      </c>
      <c r="I613" s="219">
        <f t="shared" si="76"/>
        <v>7.1296296296296302E-2</v>
      </c>
      <c r="J613" s="217"/>
      <c r="K613" s="220"/>
      <c r="L613" s="220"/>
      <c r="M613" s="221"/>
      <c r="N613" s="222">
        <f t="shared" si="77"/>
        <v>0</v>
      </c>
      <c r="O613" s="223"/>
      <c r="P613" s="224"/>
      <c r="Q613" s="224"/>
      <c r="R613" s="224"/>
      <c r="S613" s="224"/>
      <c r="T613" s="225"/>
      <c r="U613" s="226">
        <f t="shared" si="78"/>
        <v>0.1425925925925926</v>
      </c>
      <c r="V613" s="227"/>
      <c r="W613" s="228" t="str">
        <f t="shared" si="79"/>
        <v>0</v>
      </c>
      <c r="X613" s="509"/>
      <c r="Y613" s="229">
        <f t="shared" si="80"/>
        <v>0</v>
      </c>
    </row>
    <row r="614" spans="2:25" ht="18.75" customHeight="1">
      <c r="B614" s="515"/>
      <c r="C614" s="506"/>
      <c r="D614" s="372" t="s">
        <v>138</v>
      </c>
      <c r="E614" s="216" t="s">
        <v>1677</v>
      </c>
      <c r="F614" s="217">
        <v>55</v>
      </c>
      <c r="G614" s="218">
        <f t="shared" si="74"/>
        <v>11</v>
      </c>
      <c r="H614" s="219">
        <f t="shared" si="75"/>
        <v>30.555555555555554</v>
      </c>
      <c r="I614" s="219">
        <f t="shared" si="76"/>
        <v>1.0185185185185184E-2</v>
      </c>
      <c r="J614" s="217"/>
      <c r="K614" s="220"/>
      <c r="L614" s="220"/>
      <c r="M614" s="221"/>
      <c r="N614" s="222">
        <f t="shared" si="77"/>
        <v>0</v>
      </c>
      <c r="O614" s="223"/>
      <c r="P614" s="224"/>
      <c r="Q614" s="224"/>
      <c r="R614" s="224"/>
      <c r="S614" s="224"/>
      <c r="T614" s="225"/>
      <c r="U614" s="226">
        <f t="shared" si="78"/>
        <v>2.0370370370370369E-2</v>
      </c>
      <c r="V614" s="227"/>
      <c r="W614" s="228" t="str">
        <f t="shared" si="79"/>
        <v>0</v>
      </c>
      <c r="X614" s="509"/>
      <c r="Y614" s="229">
        <f t="shared" si="80"/>
        <v>0</v>
      </c>
    </row>
    <row r="615" spans="2:25" ht="18.75" customHeight="1">
      <c r="B615" s="515"/>
      <c r="C615" s="506"/>
      <c r="D615" s="372" t="s">
        <v>139</v>
      </c>
      <c r="E615" s="216" t="s">
        <v>1678</v>
      </c>
      <c r="F615" s="217">
        <v>95</v>
      </c>
      <c r="G615" s="218">
        <f t="shared" si="74"/>
        <v>19</v>
      </c>
      <c r="H615" s="219">
        <f t="shared" si="75"/>
        <v>52.777777777777779</v>
      </c>
      <c r="I615" s="219">
        <f t="shared" si="76"/>
        <v>1.7592592592592594E-2</v>
      </c>
      <c r="J615" s="217"/>
      <c r="K615" s="220"/>
      <c r="L615" s="220"/>
      <c r="M615" s="221"/>
      <c r="N615" s="222">
        <f t="shared" si="77"/>
        <v>0</v>
      </c>
      <c r="O615" s="223"/>
      <c r="P615" s="224"/>
      <c r="Q615" s="224"/>
      <c r="R615" s="224"/>
      <c r="S615" s="224"/>
      <c r="T615" s="225"/>
      <c r="U615" s="226">
        <f t="shared" si="78"/>
        <v>3.5185185185185187E-2</v>
      </c>
      <c r="V615" s="227"/>
      <c r="W615" s="228" t="str">
        <f t="shared" si="79"/>
        <v>0</v>
      </c>
      <c r="X615" s="509"/>
      <c r="Y615" s="229">
        <f t="shared" si="80"/>
        <v>0</v>
      </c>
    </row>
    <row r="616" spans="2:25" ht="18.75" customHeight="1">
      <c r="B616" s="515"/>
      <c r="C616" s="506"/>
      <c r="D616" s="372" t="s">
        <v>140</v>
      </c>
      <c r="E616" s="216" t="s">
        <v>1679</v>
      </c>
      <c r="F616" s="217">
        <v>95</v>
      </c>
      <c r="G616" s="218">
        <f t="shared" si="74"/>
        <v>19</v>
      </c>
      <c r="H616" s="219">
        <f t="shared" si="75"/>
        <v>52.777777777777779</v>
      </c>
      <c r="I616" s="219">
        <f t="shared" si="76"/>
        <v>1.7592592592592594E-2</v>
      </c>
      <c r="J616" s="217"/>
      <c r="K616" s="220"/>
      <c r="L616" s="220"/>
      <c r="M616" s="221"/>
      <c r="N616" s="222">
        <f t="shared" si="77"/>
        <v>0</v>
      </c>
      <c r="O616" s="223"/>
      <c r="P616" s="224"/>
      <c r="Q616" s="224"/>
      <c r="R616" s="224"/>
      <c r="S616" s="224"/>
      <c r="T616" s="225"/>
      <c r="U616" s="226">
        <f t="shared" si="78"/>
        <v>3.5185185185185187E-2</v>
      </c>
      <c r="V616" s="227"/>
      <c r="W616" s="228" t="str">
        <f t="shared" si="79"/>
        <v>0</v>
      </c>
      <c r="X616" s="509"/>
      <c r="Y616" s="229">
        <f t="shared" si="80"/>
        <v>0</v>
      </c>
    </row>
    <row r="617" spans="2:25" ht="18.75" customHeight="1">
      <c r="B617" s="515"/>
      <c r="C617" s="506"/>
      <c r="D617" s="373"/>
      <c r="E617" s="216"/>
      <c r="F617" s="217"/>
      <c r="G617" s="218">
        <f t="shared" si="74"/>
        <v>0</v>
      </c>
      <c r="H617" s="219">
        <f t="shared" si="75"/>
        <v>0</v>
      </c>
      <c r="I617" s="219">
        <f t="shared" si="76"/>
        <v>0</v>
      </c>
      <c r="J617" s="217"/>
      <c r="K617" s="220"/>
      <c r="L617" s="220"/>
      <c r="M617" s="221"/>
      <c r="N617" s="222">
        <f t="shared" si="77"/>
        <v>0</v>
      </c>
      <c r="O617" s="223"/>
      <c r="P617" s="224"/>
      <c r="Q617" s="224"/>
      <c r="R617" s="224"/>
      <c r="S617" s="224"/>
      <c r="T617" s="225"/>
      <c r="U617" s="226">
        <f t="shared" si="78"/>
        <v>0</v>
      </c>
      <c r="V617" s="227"/>
      <c r="W617" s="228" t="str">
        <f t="shared" si="79"/>
        <v>0</v>
      </c>
      <c r="X617" s="509"/>
      <c r="Y617" s="229">
        <f t="shared" si="80"/>
        <v>0</v>
      </c>
    </row>
    <row r="618" spans="2:25" ht="18.75" customHeight="1">
      <c r="B618" s="515"/>
      <c r="C618" s="506"/>
      <c r="D618" s="372" t="s">
        <v>1060</v>
      </c>
      <c r="E618" s="216" t="s">
        <v>1680</v>
      </c>
      <c r="F618" s="217">
        <v>90</v>
      </c>
      <c r="G618" s="218">
        <f t="shared" si="74"/>
        <v>18</v>
      </c>
      <c r="H618" s="219">
        <f t="shared" si="75"/>
        <v>50</v>
      </c>
      <c r="I618" s="219">
        <f t="shared" si="76"/>
        <v>1.6666666666666666E-2</v>
      </c>
      <c r="J618" s="217"/>
      <c r="K618" s="220"/>
      <c r="L618" s="220"/>
      <c r="M618" s="221"/>
      <c r="N618" s="222">
        <f t="shared" si="77"/>
        <v>0</v>
      </c>
      <c r="O618" s="223"/>
      <c r="P618" s="224"/>
      <c r="Q618" s="224"/>
      <c r="R618" s="224"/>
      <c r="S618" s="224"/>
      <c r="T618" s="225"/>
      <c r="U618" s="226">
        <f t="shared" si="78"/>
        <v>3.3333333333333333E-2</v>
      </c>
      <c r="V618" s="227"/>
      <c r="W618" s="228" t="str">
        <f t="shared" si="79"/>
        <v>0</v>
      </c>
      <c r="X618" s="509"/>
      <c r="Y618" s="229">
        <f t="shared" si="80"/>
        <v>0</v>
      </c>
    </row>
    <row r="619" spans="2:25" ht="18.75" customHeight="1">
      <c r="B619" s="515"/>
      <c r="C619" s="506"/>
      <c r="D619" s="372" t="s">
        <v>1065</v>
      </c>
      <c r="E619" s="216" t="s">
        <v>1681</v>
      </c>
      <c r="F619" s="217">
        <v>100</v>
      </c>
      <c r="G619" s="218">
        <f t="shared" si="74"/>
        <v>20</v>
      </c>
      <c r="H619" s="219">
        <f t="shared" si="75"/>
        <v>55.555555555555557</v>
      </c>
      <c r="I619" s="219">
        <f t="shared" si="76"/>
        <v>1.8518518518518517E-2</v>
      </c>
      <c r="J619" s="217"/>
      <c r="K619" s="220"/>
      <c r="L619" s="220"/>
      <c r="M619" s="221"/>
      <c r="N619" s="222">
        <f t="shared" si="77"/>
        <v>0</v>
      </c>
      <c r="O619" s="223"/>
      <c r="P619" s="224"/>
      <c r="Q619" s="224"/>
      <c r="R619" s="224"/>
      <c r="S619" s="224"/>
      <c r="T619" s="225"/>
      <c r="U619" s="226">
        <f t="shared" si="78"/>
        <v>3.7037037037037035E-2</v>
      </c>
      <c r="V619" s="227"/>
      <c r="W619" s="228" t="str">
        <f t="shared" si="79"/>
        <v>0</v>
      </c>
      <c r="X619" s="509"/>
      <c r="Y619" s="229">
        <f t="shared" si="80"/>
        <v>0</v>
      </c>
    </row>
    <row r="620" spans="2:25" ht="18.75" customHeight="1">
      <c r="B620" s="515"/>
      <c r="C620" s="506"/>
      <c r="D620" s="372" t="s">
        <v>1067</v>
      </c>
      <c r="E620" s="216" t="s">
        <v>1682</v>
      </c>
      <c r="F620" s="217">
        <v>150</v>
      </c>
      <c r="G620" s="218">
        <f t="shared" si="74"/>
        <v>30</v>
      </c>
      <c r="H620" s="219">
        <f t="shared" si="75"/>
        <v>83.333333333333329</v>
      </c>
      <c r="I620" s="219">
        <f t="shared" si="76"/>
        <v>2.7777777777777776E-2</v>
      </c>
      <c r="J620" s="217"/>
      <c r="K620" s="220"/>
      <c r="L620" s="220"/>
      <c r="M620" s="221"/>
      <c r="N620" s="222">
        <f t="shared" si="77"/>
        <v>0</v>
      </c>
      <c r="O620" s="223"/>
      <c r="P620" s="224"/>
      <c r="Q620" s="224"/>
      <c r="R620" s="224"/>
      <c r="S620" s="224"/>
      <c r="T620" s="225"/>
      <c r="U620" s="226">
        <f t="shared" si="78"/>
        <v>5.5555555555555552E-2</v>
      </c>
      <c r="V620" s="227"/>
      <c r="W620" s="228" t="str">
        <f t="shared" si="79"/>
        <v>0</v>
      </c>
      <c r="X620" s="509"/>
      <c r="Y620" s="229">
        <f t="shared" si="80"/>
        <v>0</v>
      </c>
    </row>
    <row r="621" spans="2:25" ht="18.75" customHeight="1">
      <c r="B621" s="515"/>
      <c r="C621" s="506"/>
      <c r="D621" s="372" t="s">
        <v>1069</v>
      </c>
      <c r="E621" s="216" t="s">
        <v>1683</v>
      </c>
      <c r="F621" s="217">
        <v>200</v>
      </c>
      <c r="G621" s="218">
        <f t="shared" si="74"/>
        <v>40</v>
      </c>
      <c r="H621" s="219">
        <f t="shared" si="75"/>
        <v>111.11111111111111</v>
      </c>
      <c r="I621" s="219">
        <f t="shared" si="76"/>
        <v>3.7037037037037035E-2</v>
      </c>
      <c r="J621" s="217"/>
      <c r="K621" s="220"/>
      <c r="L621" s="220"/>
      <c r="M621" s="221"/>
      <c r="N621" s="222">
        <f t="shared" si="77"/>
        <v>0</v>
      </c>
      <c r="O621" s="223"/>
      <c r="P621" s="224"/>
      <c r="Q621" s="224"/>
      <c r="R621" s="224"/>
      <c r="S621" s="224"/>
      <c r="T621" s="225"/>
      <c r="U621" s="226">
        <f t="shared" si="78"/>
        <v>7.407407407407407E-2</v>
      </c>
      <c r="V621" s="227"/>
      <c r="W621" s="228" t="str">
        <f t="shared" si="79"/>
        <v>0</v>
      </c>
      <c r="X621" s="509"/>
      <c r="Y621" s="229">
        <f t="shared" si="80"/>
        <v>0</v>
      </c>
    </row>
    <row r="622" spans="2:25" ht="18.75" customHeight="1">
      <c r="B622" s="515"/>
      <c r="C622" s="506"/>
      <c r="D622" s="372" t="s">
        <v>1071</v>
      </c>
      <c r="E622" s="216" t="s">
        <v>1684</v>
      </c>
      <c r="F622" s="217">
        <v>300</v>
      </c>
      <c r="G622" s="218">
        <f t="shared" si="74"/>
        <v>60</v>
      </c>
      <c r="H622" s="219">
        <f t="shared" si="75"/>
        <v>166.66666666666666</v>
      </c>
      <c r="I622" s="219">
        <f t="shared" si="76"/>
        <v>5.5555555555555552E-2</v>
      </c>
      <c r="J622" s="217"/>
      <c r="K622" s="220"/>
      <c r="L622" s="220"/>
      <c r="M622" s="221"/>
      <c r="N622" s="222">
        <f t="shared" si="77"/>
        <v>0</v>
      </c>
      <c r="O622" s="223"/>
      <c r="P622" s="224"/>
      <c r="Q622" s="224"/>
      <c r="R622" s="224"/>
      <c r="S622" s="224"/>
      <c r="T622" s="225"/>
      <c r="U622" s="226">
        <f t="shared" si="78"/>
        <v>0.1111111111111111</v>
      </c>
      <c r="V622" s="227"/>
      <c r="W622" s="228" t="str">
        <f t="shared" si="79"/>
        <v>0</v>
      </c>
      <c r="X622" s="509"/>
      <c r="Y622" s="229">
        <f t="shared" si="80"/>
        <v>0</v>
      </c>
    </row>
    <row r="623" spans="2:25" ht="18.75" customHeight="1">
      <c r="B623" s="515"/>
      <c r="C623" s="506"/>
      <c r="D623" s="372" t="s">
        <v>1073</v>
      </c>
      <c r="E623" s="216" t="s">
        <v>1685</v>
      </c>
      <c r="F623" s="217">
        <v>200</v>
      </c>
      <c r="G623" s="218">
        <f t="shared" si="74"/>
        <v>40</v>
      </c>
      <c r="H623" s="219">
        <f t="shared" si="75"/>
        <v>111.11111111111111</v>
      </c>
      <c r="I623" s="219">
        <f t="shared" si="76"/>
        <v>3.7037037037037035E-2</v>
      </c>
      <c r="J623" s="217"/>
      <c r="K623" s="220"/>
      <c r="L623" s="220"/>
      <c r="M623" s="221"/>
      <c r="N623" s="222">
        <f t="shared" si="77"/>
        <v>0</v>
      </c>
      <c r="O623" s="223"/>
      <c r="P623" s="224"/>
      <c r="Q623" s="224"/>
      <c r="R623" s="224"/>
      <c r="S623" s="224"/>
      <c r="T623" s="225"/>
      <c r="U623" s="226">
        <f t="shared" si="78"/>
        <v>7.407407407407407E-2</v>
      </c>
      <c r="V623" s="227"/>
      <c r="W623" s="228" t="str">
        <f t="shared" si="79"/>
        <v>0</v>
      </c>
      <c r="X623" s="509"/>
      <c r="Y623" s="229">
        <f t="shared" si="80"/>
        <v>0</v>
      </c>
    </row>
    <row r="624" spans="2:25" ht="18.75" customHeight="1">
      <c r="B624" s="515"/>
      <c r="C624" s="506"/>
      <c r="D624" s="372" t="s">
        <v>1075</v>
      </c>
      <c r="E624" s="216" t="s">
        <v>1686</v>
      </c>
      <c r="F624" s="217">
        <v>200</v>
      </c>
      <c r="G624" s="218">
        <f t="shared" si="74"/>
        <v>40</v>
      </c>
      <c r="H624" s="219">
        <f t="shared" si="75"/>
        <v>111.11111111111111</v>
      </c>
      <c r="I624" s="219">
        <f t="shared" si="76"/>
        <v>3.7037037037037035E-2</v>
      </c>
      <c r="J624" s="217"/>
      <c r="K624" s="220"/>
      <c r="L624" s="220"/>
      <c r="M624" s="221"/>
      <c r="N624" s="222">
        <f t="shared" si="77"/>
        <v>0</v>
      </c>
      <c r="O624" s="223"/>
      <c r="P624" s="224"/>
      <c r="Q624" s="224"/>
      <c r="R624" s="224"/>
      <c r="S624" s="224"/>
      <c r="T624" s="225"/>
      <c r="U624" s="226">
        <f t="shared" si="78"/>
        <v>7.407407407407407E-2</v>
      </c>
      <c r="V624" s="227"/>
      <c r="W624" s="228" t="str">
        <f t="shared" si="79"/>
        <v>0</v>
      </c>
      <c r="X624" s="509"/>
      <c r="Y624" s="229">
        <f t="shared" si="80"/>
        <v>0</v>
      </c>
    </row>
    <row r="625" spans="2:25" ht="18.75" customHeight="1">
      <c r="B625" s="515"/>
      <c r="C625" s="506"/>
      <c r="D625" s="372" t="s">
        <v>1077</v>
      </c>
      <c r="E625" s="216" t="s">
        <v>1687</v>
      </c>
      <c r="F625" s="217">
        <v>45</v>
      </c>
      <c r="G625" s="218">
        <f t="shared" si="74"/>
        <v>9</v>
      </c>
      <c r="H625" s="219">
        <f t="shared" si="75"/>
        <v>25</v>
      </c>
      <c r="I625" s="219">
        <f t="shared" si="76"/>
        <v>8.3333333333333332E-3</v>
      </c>
      <c r="J625" s="217"/>
      <c r="K625" s="220"/>
      <c r="L625" s="220"/>
      <c r="M625" s="221"/>
      <c r="N625" s="222">
        <f t="shared" si="77"/>
        <v>0</v>
      </c>
      <c r="O625" s="223"/>
      <c r="P625" s="224"/>
      <c r="Q625" s="224"/>
      <c r="R625" s="224"/>
      <c r="S625" s="224"/>
      <c r="T625" s="225"/>
      <c r="U625" s="226">
        <f t="shared" si="78"/>
        <v>1.6666666666666666E-2</v>
      </c>
      <c r="V625" s="227"/>
      <c r="W625" s="228" t="str">
        <f t="shared" si="79"/>
        <v>0</v>
      </c>
      <c r="X625" s="509"/>
      <c r="Y625" s="229">
        <f t="shared" si="80"/>
        <v>0</v>
      </c>
    </row>
    <row r="626" spans="2:25" ht="18.75" customHeight="1">
      <c r="B626" s="515"/>
      <c r="C626" s="506"/>
      <c r="D626" s="372" t="s">
        <v>1079</v>
      </c>
      <c r="E626" s="216" t="s">
        <v>1688</v>
      </c>
      <c r="F626" s="217">
        <v>148</v>
      </c>
      <c r="G626" s="218">
        <f t="shared" si="74"/>
        <v>29.6</v>
      </c>
      <c r="H626" s="219">
        <f t="shared" si="75"/>
        <v>82.222222222222214</v>
      </c>
      <c r="I626" s="219">
        <f t="shared" si="76"/>
        <v>2.7407407407407405E-2</v>
      </c>
      <c r="J626" s="217"/>
      <c r="K626" s="220"/>
      <c r="L626" s="220"/>
      <c r="M626" s="221"/>
      <c r="N626" s="222">
        <f t="shared" si="77"/>
        <v>0</v>
      </c>
      <c r="O626" s="223"/>
      <c r="P626" s="224"/>
      <c r="Q626" s="224"/>
      <c r="R626" s="224"/>
      <c r="S626" s="224"/>
      <c r="T626" s="225"/>
      <c r="U626" s="226">
        <f t="shared" si="78"/>
        <v>5.4814814814814809E-2</v>
      </c>
      <c r="V626" s="227"/>
      <c r="W626" s="228" t="str">
        <f t="shared" si="79"/>
        <v>0</v>
      </c>
      <c r="X626" s="509"/>
      <c r="Y626" s="229">
        <f t="shared" si="80"/>
        <v>0</v>
      </c>
    </row>
    <row r="627" spans="2:25" ht="18.75" customHeight="1">
      <c r="B627" s="515"/>
      <c r="C627" s="506"/>
      <c r="D627" s="372" t="s">
        <v>1081</v>
      </c>
      <c r="E627" s="216" t="s">
        <v>1689</v>
      </c>
      <c r="F627" s="217">
        <v>100</v>
      </c>
      <c r="G627" s="218">
        <f t="shared" si="74"/>
        <v>20</v>
      </c>
      <c r="H627" s="219">
        <f t="shared" si="75"/>
        <v>55.555555555555557</v>
      </c>
      <c r="I627" s="219">
        <f t="shared" si="76"/>
        <v>1.8518518518518517E-2</v>
      </c>
      <c r="J627" s="217"/>
      <c r="K627" s="220"/>
      <c r="L627" s="220"/>
      <c r="M627" s="221"/>
      <c r="N627" s="222">
        <f t="shared" si="77"/>
        <v>0</v>
      </c>
      <c r="O627" s="223"/>
      <c r="P627" s="224"/>
      <c r="Q627" s="224"/>
      <c r="R627" s="224"/>
      <c r="S627" s="224"/>
      <c r="T627" s="225"/>
      <c r="U627" s="226">
        <f t="shared" si="78"/>
        <v>3.7037037037037035E-2</v>
      </c>
      <c r="V627" s="227"/>
      <c r="W627" s="228" t="str">
        <f t="shared" si="79"/>
        <v>0</v>
      </c>
      <c r="X627" s="509"/>
      <c r="Y627" s="229">
        <f t="shared" si="80"/>
        <v>0</v>
      </c>
    </row>
    <row r="628" spans="2:25" ht="18.75" customHeight="1">
      <c r="B628" s="515"/>
      <c r="C628" s="506"/>
      <c r="D628" s="372" t="s">
        <v>126</v>
      </c>
      <c r="E628" s="216" t="s">
        <v>1690</v>
      </c>
      <c r="F628" s="217">
        <v>200</v>
      </c>
      <c r="G628" s="218">
        <f t="shared" si="74"/>
        <v>40</v>
      </c>
      <c r="H628" s="219">
        <f t="shared" si="75"/>
        <v>111.11111111111111</v>
      </c>
      <c r="I628" s="219">
        <f t="shared" si="76"/>
        <v>3.7037037037037035E-2</v>
      </c>
      <c r="J628" s="217"/>
      <c r="K628" s="220"/>
      <c r="L628" s="220"/>
      <c r="M628" s="221"/>
      <c r="N628" s="222">
        <f t="shared" si="77"/>
        <v>0</v>
      </c>
      <c r="O628" s="223"/>
      <c r="P628" s="224"/>
      <c r="Q628" s="224"/>
      <c r="R628" s="224"/>
      <c r="S628" s="224"/>
      <c r="T628" s="225"/>
      <c r="U628" s="226">
        <f t="shared" si="78"/>
        <v>7.407407407407407E-2</v>
      </c>
      <c r="V628" s="227"/>
      <c r="W628" s="228" t="str">
        <f t="shared" si="79"/>
        <v>0</v>
      </c>
      <c r="X628" s="509"/>
      <c r="Y628" s="229">
        <f t="shared" si="80"/>
        <v>0</v>
      </c>
    </row>
    <row r="629" spans="2:25" ht="18.75" customHeight="1">
      <c r="B629" s="515"/>
      <c r="C629" s="506"/>
      <c r="D629" s="372" t="s">
        <v>127</v>
      </c>
      <c r="E629" s="216" t="s">
        <v>1691</v>
      </c>
      <c r="F629" s="217">
        <v>155</v>
      </c>
      <c r="G629" s="218">
        <f t="shared" si="74"/>
        <v>31</v>
      </c>
      <c r="H629" s="219">
        <f t="shared" si="75"/>
        <v>86.111111111111114</v>
      </c>
      <c r="I629" s="219">
        <f t="shared" si="76"/>
        <v>2.8703703703703703E-2</v>
      </c>
      <c r="J629" s="217"/>
      <c r="K629" s="220"/>
      <c r="L629" s="220"/>
      <c r="M629" s="221"/>
      <c r="N629" s="222">
        <f t="shared" si="77"/>
        <v>0</v>
      </c>
      <c r="O629" s="223"/>
      <c r="P629" s="224"/>
      <c r="Q629" s="224"/>
      <c r="R629" s="224"/>
      <c r="S629" s="224"/>
      <c r="T629" s="225"/>
      <c r="U629" s="226">
        <f t="shared" si="78"/>
        <v>5.7407407407407407E-2</v>
      </c>
      <c r="V629" s="227"/>
      <c r="W629" s="228" t="str">
        <f t="shared" si="79"/>
        <v>0</v>
      </c>
      <c r="X629" s="509"/>
      <c r="Y629" s="229">
        <f t="shared" si="80"/>
        <v>0</v>
      </c>
    </row>
    <row r="630" spans="2:25" ht="18.75" customHeight="1">
      <c r="B630" s="515"/>
      <c r="C630" s="506"/>
      <c r="D630" s="372" t="s">
        <v>128</v>
      </c>
      <c r="E630" s="216" t="s">
        <v>1692</v>
      </c>
      <c r="F630" s="217">
        <v>140</v>
      </c>
      <c r="G630" s="218">
        <f t="shared" si="74"/>
        <v>28</v>
      </c>
      <c r="H630" s="219">
        <f t="shared" si="75"/>
        <v>77.777777777777771</v>
      </c>
      <c r="I630" s="219">
        <f t="shared" si="76"/>
        <v>2.5925925925925925E-2</v>
      </c>
      <c r="J630" s="217"/>
      <c r="K630" s="220"/>
      <c r="L630" s="220"/>
      <c r="M630" s="221"/>
      <c r="N630" s="222">
        <f t="shared" si="77"/>
        <v>0</v>
      </c>
      <c r="O630" s="223"/>
      <c r="P630" s="224"/>
      <c r="Q630" s="224"/>
      <c r="R630" s="224"/>
      <c r="S630" s="224"/>
      <c r="T630" s="225"/>
      <c r="U630" s="226">
        <f t="shared" si="78"/>
        <v>5.185185185185185E-2</v>
      </c>
      <c r="V630" s="227"/>
      <c r="W630" s="228" t="str">
        <f t="shared" si="79"/>
        <v>0</v>
      </c>
      <c r="X630" s="509"/>
      <c r="Y630" s="229">
        <f t="shared" si="80"/>
        <v>0</v>
      </c>
    </row>
    <row r="631" spans="2:25" ht="18.75" customHeight="1">
      <c r="B631" s="515"/>
      <c r="C631" s="506"/>
      <c r="D631" s="372" t="s">
        <v>129</v>
      </c>
      <c r="E631" s="216" t="s">
        <v>1693</v>
      </c>
      <c r="F631" s="217">
        <v>240</v>
      </c>
      <c r="G631" s="218">
        <f t="shared" si="74"/>
        <v>48</v>
      </c>
      <c r="H631" s="219">
        <f t="shared" si="75"/>
        <v>133.33333333333334</v>
      </c>
      <c r="I631" s="219">
        <f t="shared" si="76"/>
        <v>4.4444444444444446E-2</v>
      </c>
      <c r="J631" s="217"/>
      <c r="K631" s="220"/>
      <c r="L631" s="220"/>
      <c r="M631" s="221"/>
      <c r="N631" s="222">
        <f t="shared" si="77"/>
        <v>0</v>
      </c>
      <c r="O631" s="223"/>
      <c r="P631" s="224"/>
      <c r="Q631" s="224"/>
      <c r="R631" s="224"/>
      <c r="S631" s="224"/>
      <c r="T631" s="225"/>
      <c r="U631" s="226">
        <f t="shared" si="78"/>
        <v>8.8888888888888892E-2</v>
      </c>
      <c r="V631" s="227"/>
      <c r="W631" s="228" t="str">
        <f t="shared" si="79"/>
        <v>0</v>
      </c>
      <c r="X631" s="509"/>
      <c r="Y631" s="229">
        <f t="shared" si="80"/>
        <v>0</v>
      </c>
    </row>
    <row r="632" spans="2:25" ht="18.75" customHeight="1">
      <c r="B632" s="515"/>
      <c r="C632" s="506"/>
      <c r="D632" s="372" t="s">
        <v>130</v>
      </c>
      <c r="E632" s="216" t="s">
        <v>1694</v>
      </c>
      <c r="F632" s="217">
        <v>400</v>
      </c>
      <c r="G632" s="218">
        <f t="shared" si="74"/>
        <v>80</v>
      </c>
      <c r="H632" s="219">
        <f t="shared" si="75"/>
        <v>222.22222222222223</v>
      </c>
      <c r="I632" s="219">
        <f t="shared" si="76"/>
        <v>7.407407407407407E-2</v>
      </c>
      <c r="J632" s="217"/>
      <c r="K632" s="220"/>
      <c r="L632" s="220"/>
      <c r="M632" s="221"/>
      <c r="N632" s="222">
        <f t="shared" si="77"/>
        <v>0</v>
      </c>
      <c r="O632" s="223"/>
      <c r="P632" s="224"/>
      <c r="Q632" s="224"/>
      <c r="R632" s="224"/>
      <c r="S632" s="224"/>
      <c r="T632" s="225"/>
      <c r="U632" s="226">
        <f t="shared" si="78"/>
        <v>0.14814814814814814</v>
      </c>
      <c r="V632" s="227"/>
      <c r="W632" s="228" t="str">
        <f t="shared" si="79"/>
        <v>0</v>
      </c>
      <c r="X632" s="509"/>
      <c r="Y632" s="229">
        <f t="shared" si="80"/>
        <v>0</v>
      </c>
    </row>
    <row r="633" spans="2:25" ht="18.75" customHeight="1">
      <c r="B633" s="515"/>
      <c r="C633" s="506"/>
      <c r="D633" s="372" t="s">
        <v>131</v>
      </c>
      <c r="E633" s="216" t="s">
        <v>1695</v>
      </c>
      <c r="F633" s="217">
        <v>150</v>
      </c>
      <c r="G633" s="218">
        <f t="shared" si="74"/>
        <v>30</v>
      </c>
      <c r="H633" s="219">
        <f t="shared" si="75"/>
        <v>83.333333333333329</v>
      </c>
      <c r="I633" s="219">
        <f t="shared" si="76"/>
        <v>2.7777777777777776E-2</v>
      </c>
      <c r="J633" s="217"/>
      <c r="K633" s="220"/>
      <c r="L633" s="220"/>
      <c r="M633" s="221"/>
      <c r="N633" s="222">
        <f t="shared" si="77"/>
        <v>0</v>
      </c>
      <c r="O633" s="223"/>
      <c r="P633" s="224"/>
      <c r="Q633" s="224"/>
      <c r="R633" s="224"/>
      <c r="S633" s="224"/>
      <c r="T633" s="225"/>
      <c r="U633" s="226">
        <f t="shared" si="78"/>
        <v>5.5555555555555552E-2</v>
      </c>
      <c r="V633" s="227"/>
      <c r="W633" s="228" t="str">
        <f t="shared" si="79"/>
        <v>0</v>
      </c>
      <c r="X633" s="509"/>
      <c r="Y633" s="229">
        <f t="shared" si="80"/>
        <v>0</v>
      </c>
    </row>
    <row r="634" spans="2:25" ht="18.75" customHeight="1">
      <c r="B634" s="515"/>
      <c r="C634" s="506"/>
      <c r="D634" s="372" t="s">
        <v>132</v>
      </c>
      <c r="E634" s="216" t="s">
        <v>1696</v>
      </c>
      <c r="F634" s="217">
        <v>300</v>
      </c>
      <c r="G634" s="218">
        <f t="shared" si="74"/>
        <v>60</v>
      </c>
      <c r="H634" s="219">
        <f t="shared" si="75"/>
        <v>166.66666666666666</v>
      </c>
      <c r="I634" s="219">
        <f t="shared" si="76"/>
        <v>5.5555555555555552E-2</v>
      </c>
      <c r="J634" s="217"/>
      <c r="K634" s="220"/>
      <c r="L634" s="220"/>
      <c r="M634" s="221"/>
      <c r="N634" s="222">
        <f t="shared" si="77"/>
        <v>0</v>
      </c>
      <c r="O634" s="223"/>
      <c r="P634" s="224"/>
      <c r="Q634" s="224"/>
      <c r="R634" s="224"/>
      <c r="S634" s="224"/>
      <c r="T634" s="225"/>
      <c r="U634" s="226">
        <f t="shared" si="78"/>
        <v>0.1111111111111111</v>
      </c>
      <c r="V634" s="227"/>
      <c r="W634" s="228" t="str">
        <f t="shared" si="79"/>
        <v>0</v>
      </c>
      <c r="X634" s="509"/>
      <c r="Y634" s="229">
        <f t="shared" si="80"/>
        <v>0</v>
      </c>
    </row>
    <row r="635" spans="2:25" ht="18.75" customHeight="1">
      <c r="B635" s="515"/>
      <c r="C635" s="506"/>
      <c r="D635" s="372" t="s">
        <v>133</v>
      </c>
      <c r="E635" s="216" t="s">
        <v>1697</v>
      </c>
      <c r="F635" s="217">
        <v>150</v>
      </c>
      <c r="G635" s="218">
        <f t="shared" si="74"/>
        <v>30</v>
      </c>
      <c r="H635" s="219">
        <f t="shared" si="75"/>
        <v>83.333333333333329</v>
      </c>
      <c r="I635" s="219">
        <f t="shared" si="76"/>
        <v>2.7777777777777776E-2</v>
      </c>
      <c r="J635" s="217"/>
      <c r="K635" s="220"/>
      <c r="L635" s="220"/>
      <c r="M635" s="221"/>
      <c r="N635" s="222">
        <f t="shared" si="77"/>
        <v>0</v>
      </c>
      <c r="O635" s="223"/>
      <c r="P635" s="224"/>
      <c r="Q635" s="224"/>
      <c r="R635" s="224"/>
      <c r="S635" s="224"/>
      <c r="T635" s="225"/>
      <c r="U635" s="226">
        <f t="shared" si="78"/>
        <v>5.5555555555555552E-2</v>
      </c>
      <c r="V635" s="227"/>
      <c r="W635" s="228" t="str">
        <f t="shared" si="79"/>
        <v>0</v>
      </c>
      <c r="X635" s="509"/>
      <c r="Y635" s="229">
        <f t="shared" si="80"/>
        <v>0</v>
      </c>
    </row>
    <row r="636" spans="2:25" ht="18.75" customHeight="1">
      <c r="B636" s="515"/>
      <c r="C636" s="506"/>
      <c r="D636" s="372" t="s">
        <v>134</v>
      </c>
      <c r="E636" s="216" t="s">
        <v>1698</v>
      </c>
      <c r="F636" s="217">
        <v>150</v>
      </c>
      <c r="G636" s="218">
        <f t="shared" si="74"/>
        <v>30</v>
      </c>
      <c r="H636" s="219">
        <f t="shared" si="75"/>
        <v>83.333333333333329</v>
      </c>
      <c r="I636" s="219">
        <f t="shared" si="76"/>
        <v>2.7777777777777776E-2</v>
      </c>
      <c r="J636" s="217"/>
      <c r="K636" s="220"/>
      <c r="L636" s="220"/>
      <c r="M636" s="221"/>
      <c r="N636" s="222">
        <f t="shared" si="77"/>
        <v>0</v>
      </c>
      <c r="O636" s="223"/>
      <c r="P636" s="224"/>
      <c r="Q636" s="224"/>
      <c r="R636" s="224"/>
      <c r="S636" s="224"/>
      <c r="T636" s="225"/>
      <c r="U636" s="226">
        <f t="shared" si="78"/>
        <v>5.5555555555555552E-2</v>
      </c>
      <c r="V636" s="227"/>
      <c r="W636" s="228" t="str">
        <f t="shared" si="79"/>
        <v>0</v>
      </c>
      <c r="X636" s="509"/>
      <c r="Y636" s="229">
        <f t="shared" si="80"/>
        <v>0</v>
      </c>
    </row>
    <row r="637" spans="2:25" ht="18.75" customHeight="1">
      <c r="B637" s="515"/>
      <c r="C637" s="506"/>
      <c r="D637" s="372" t="s">
        <v>135</v>
      </c>
      <c r="E637" s="216" t="s">
        <v>1699</v>
      </c>
      <c r="F637" s="217">
        <v>95</v>
      </c>
      <c r="G637" s="218">
        <f t="shared" si="74"/>
        <v>19</v>
      </c>
      <c r="H637" s="219">
        <f t="shared" si="75"/>
        <v>52.777777777777779</v>
      </c>
      <c r="I637" s="219">
        <f t="shared" si="76"/>
        <v>1.7592592592592594E-2</v>
      </c>
      <c r="J637" s="217"/>
      <c r="K637" s="220"/>
      <c r="L637" s="220"/>
      <c r="M637" s="221"/>
      <c r="N637" s="222">
        <f t="shared" si="77"/>
        <v>0</v>
      </c>
      <c r="O637" s="223"/>
      <c r="P637" s="224"/>
      <c r="Q637" s="224"/>
      <c r="R637" s="224"/>
      <c r="S637" s="224"/>
      <c r="T637" s="225"/>
      <c r="U637" s="226">
        <f t="shared" si="78"/>
        <v>3.5185185185185187E-2</v>
      </c>
      <c r="V637" s="227"/>
      <c r="W637" s="228" t="str">
        <f t="shared" si="79"/>
        <v>0</v>
      </c>
      <c r="X637" s="509"/>
      <c r="Y637" s="229">
        <f t="shared" si="80"/>
        <v>0</v>
      </c>
    </row>
    <row r="638" spans="2:25" ht="18.75" customHeight="1">
      <c r="B638" s="515"/>
      <c r="C638" s="506"/>
      <c r="D638" s="372" t="s">
        <v>136</v>
      </c>
      <c r="E638" s="216" t="s">
        <v>1700</v>
      </c>
      <c r="F638" s="217">
        <v>120</v>
      </c>
      <c r="G638" s="218">
        <f t="shared" si="74"/>
        <v>24</v>
      </c>
      <c r="H638" s="219">
        <f t="shared" si="75"/>
        <v>66.666666666666671</v>
      </c>
      <c r="I638" s="219">
        <f t="shared" si="76"/>
        <v>2.2222222222222223E-2</v>
      </c>
      <c r="J638" s="217"/>
      <c r="K638" s="220"/>
      <c r="L638" s="220"/>
      <c r="M638" s="221"/>
      <c r="N638" s="222">
        <f t="shared" si="77"/>
        <v>0</v>
      </c>
      <c r="O638" s="223"/>
      <c r="P638" s="224"/>
      <c r="Q638" s="224"/>
      <c r="R638" s="224"/>
      <c r="S638" s="224"/>
      <c r="T638" s="225"/>
      <c r="U638" s="226">
        <f t="shared" si="78"/>
        <v>4.4444444444444446E-2</v>
      </c>
      <c r="V638" s="227"/>
      <c r="W638" s="228" t="str">
        <f t="shared" si="79"/>
        <v>0</v>
      </c>
      <c r="X638" s="509"/>
      <c r="Y638" s="229">
        <f t="shared" si="80"/>
        <v>0</v>
      </c>
    </row>
    <row r="639" spans="2:25" ht="18.75" customHeight="1">
      <c r="B639" s="515"/>
      <c r="C639" s="506"/>
      <c r="D639" s="372" t="s">
        <v>137</v>
      </c>
      <c r="E639" s="216" t="s">
        <v>1701</v>
      </c>
      <c r="F639" s="217">
        <v>175</v>
      </c>
      <c r="G639" s="218">
        <f t="shared" si="74"/>
        <v>35</v>
      </c>
      <c r="H639" s="219">
        <f t="shared" si="75"/>
        <v>97.222222222222214</v>
      </c>
      <c r="I639" s="219">
        <f t="shared" si="76"/>
        <v>3.2407407407407406E-2</v>
      </c>
      <c r="J639" s="217"/>
      <c r="K639" s="220"/>
      <c r="L639" s="220"/>
      <c r="M639" s="232"/>
      <c r="N639" s="222">
        <f t="shared" si="77"/>
        <v>0</v>
      </c>
      <c r="O639" s="223"/>
      <c r="P639" s="224"/>
      <c r="Q639" s="224"/>
      <c r="R639" s="224"/>
      <c r="S639" s="224"/>
      <c r="T639" s="225"/>
      <c r="U639" s="226">
        <f t="shared" si="78"/>
        <v>6.4814814814814811E-2</v>
      </c>
      <c r="V639" s="227"/>
      <c r="W639" s="228" t="str">
        <f t="shared" si="79"/>
        <v>0</v>
      </c>
      <c r="X639" s="509"/>
      <c r="Y639" s="229">
        <f t="shared" si="80"/>
        <v>0</v>
      </c>
    </row>
    <row r="640" spans="2:25" ht="18.75" customHeight="1">
      <c r="B640" s="515"/>
      <c r="C640" s="506"/>
      <c r="D640" s="372" t="s">
        <v>138</v>
      </c>
      <c r="E640" s="216" t="s">
        <v>1702</v>
      </c>
      <c r="F640" s="217">
        <v>300</v>
      </c>
      <c r="G640" s="218">
        <f t="shared" si="74"/>
        <v>60</v>
      </c>
      <c r="H640" s="219">
        <f t="shared" si="75"/>
        <v>166.66666666666666</v>
      </c>
      <c r="I640" s="219">
        <f t="shared" si="76"/>
        <v>5.5555555555555552E-2</v>
      </c>
      <c r="J640" s="217" t="s">
        <v>1703</v>
      </c>
      <c r="K640" s="220" t="s">
        <v>11236</v>
      </c>
      <c r="L640" s="220"/>
      <c r="M640" s="232">
        <f>SUM(H618:H645)</f>
        <v>2941.6666666666665</v>
      </c>
      <c r="N640" s="222">
        <f t="shared" si="77"/>
        <v>58.833333333333329</v>
      </c>
      <c r="O640" s="223" t="s">
        <v>834</v>
      </c>
      <c r="P640" s="224" t="s">
        <v>12</v>
      </c>
      <c r="Q640" s="224"/>
      <c r="R640" s="224" t="s">
        <v>1064</v>
      </c>
      <c r="S640" s="224"/>
      <c r="T640" s="225"/>
      <c r="U640" s="226">
        <f t="shared" si="78"/>
        <v>0.1111111111111111</v>
      </c>
      <c r="V640" s="227">
        <f>SUM(U618:U645)</f>
        <v>1.9611111111111112</v>
      </c>
      <c r="W640" s="228" t="str">
        <f t="shared" si="79"/>
        <v>2</v>
      </c>
      <c r="X640" s="509"/>
      <c r="Y640" s="229">
        <f t="shared" si="80"/>
        <v>1</v>
      </c>
    </row>
    <row r="641" spans="2:25" ht="18.75" customHeight="1">
      <c r="B641" s="515"/>
      <c r="C641" s="506"/>
      <c r="D641" s="372" t="s">
        <v>139</v>
      </c>
      <c r="E641" s="216" t="s">
        <v>1704</v>
      </c>
      <c r="F641" s="217">
        <v>160</v>
      </c>
      <c r="G641" s="218">
        <f t="shared" ref="G641:G704" si="81">F641/$G$15</f>
        <v>32</v>
      </c>
      <c r="H641" s="219">
        <f t="shared" ref="H641:H704" si="82">F641/$H$15</f>
        <v>88.888888888888886</v>
      </c>
      <c r="I641" s="219">
        <f t="shared" ref="I641:I704" si="83">H641/$I$15</f>
        <v>2.9629629629629627E-2</v>
      </c>
      <c r="J641" s="217"/>
      <c r="K641" s="220"/>
      <c r="L641" s="220"/>
      <c r="M641" s="232"/>
      <c r="N641" s="222">
        <f t="shared" si="77"/>
        <v>0</v>
      </c>
      <c r="O641" s="223"/>
      <c r="P641" s="224"/>
      <c r="Q641" s="224"/>
      <c r="R641" s="224"/>
      <c r="S641" s="224"/>
      <c r="T641" s="225"/>
      <c r="U641" s="226">
        <f t="shared" ref="U641:U704" si="84">H641/$U$15</f>
        <v>5.9259259259259255E-2</v>
      </c>
      <c r="V641" s="227"/>
      <c r="W641" s="228" t="str">
        <f t="shared" ref="W641:W704" si="85">IF(V641&lt;1,"0",IF(V641&lt;5,"2",IF(V641&gt;=5,"6")))</f>
        <v>0</v>
      </c>
      <c r="X641" s="509"/>
      <c r="Y641" s="229">
        <f t="shared" ref="Y641:Y704" si="86">W641/2</f>
        <v>0</v>
      </c>
    </row>
    <row r="642" spans="2:25" ht="18.75" customHeight="1">
      <c r="B642" s="515"/>
      <c r="C642" s="506"/>
      <c r="D642" s="372" t="s">
        <v>140</v>
      </c>
      <c r="E642" s="216" t="s">
        <v>1705</v>
      </c>
      <c r="F642" s="217">
        <v>177</v>
      </c>
      <c r="G642" s="218">
        <f t="shared" si="81"/>
        <v>35.4</v>
      </c>
      <c r="H642" s="219">
        <f t="shared" si="82"/>
        <v>98.333333333333329</v>
      </c>
      <c r="I642" s="219">
        <f t="shared" si="83"/>
        <v>3.2777777777777774E-2</v>
      </c>
      <c r="J642" s="217"/>
      <c r="K642" s="220"/>
      <c r="L642" s="220"/>
      <c r="M642" s="232"/>
      <c r="N642" s="222">
        <f t="shared" si="77"/>
        <v>0</v>
      </c>
      <c r="O642" s="223"/>
      <c r="P642" s="224"/>
      <c r="Q642" s="224"/>
      <c r="R642" s="224"/>
      <c r="S642" s="224"/>
      <c r="T642" s="225"/>
      <c r="U642" s="226">
        <f t="shared" si="84"/>
        <v>6.5555555555555547E-2</v>
      </c>
      <c r="V642" s="227"/>
      <c r="W642" s="228" t="str">
        <f t="shared" si="85"/>
        <v>0</v>
      </c>
      <c r="X642" s="509"/>
      <c r="Y642" s="229">
        <f t="shared" si="86"/>
        <v>0</v>
      </c>
    </row>
    <row r="643" spans="2:25" ht="18.75" customHeight="1">
      <c r="B643" s="515"/>
      <c r="C643" s="506"/>
      <c r="D643" s="372" t="s">
        <v>141</v>
      </c>
      <c r="E643" s="216" t="s">
        <v>1706</v>
      </c>
      <c r="F643" s="217">
        <v>600</v>
      </c>
      <c r="G643" s="218">
        <f t="shared" si="81"/>
        <v>120</v>
      </c>
      <c r="H643" s="219">
        <f t="shared" si="82"/>
        <v>333.33333333333331</v>
      </c>
      <c r="I643" s="219">
        <f t="shared" si="83"/>
        <v>0.1111111111111111</v>
      </c>
      <c r="J643" s="217"/>
      <c r="K643" s="220"/>
      <c r="L643" s="220"/>
      <c r="M643" s="232"/>
      <c r="N643" s="222">
        <f t="shared" si="77"/>
        <v>0</v>
      </c>
      <c r="O643" s="223"/>
      <c r="P643" s="224"/>
      <c r="Q643" s="224"/>
      <c r="R643" s="224"/>
      <c r="S643" s="224"/>
      <c r="T643" s="225"/>
      <c r="U643" s="226">
        <f t="shared" si="84"/>
        <v>0.22222222222222221</v>
      </c>
      <c r="V643" s="227"/>
      <c r="W643" s="228" t="str">
        <f t="shared" si="85"/>
        <v>0</v>
      </c>
      <c r="X643" s="509"/>
      <c r="Y643" s="229">
        <f t="shared" si="86"/>
        <v>0</v>
      </c>
    </row>
    <row r="644" spans="2:25" ht="18.75" customHeight="1">
      <c r="B644" s="515"/>
      <c r="C644" s="506"/>
      <c r="D644" s="372" t="s">
        <v>142</v>
      </c>
      <c r="E644" s="216" t="s">
        <v>1707</v>
      </c>
      <c r="F644" s="217">
        <v>150</v>
      </c>
      <c r="G644" s="218">
        <f t="shared" si="81"/>
        <v>30</v>
      </c>
      <c r="H644" s="219">
        <f t="shared" si="82"/>
        <v>83.333333333333329</v>
      </c>
      <c r="I644" s="219">
        <f t="shared" si="83"/>
        <v>2.7777777777777776E-2</v>
      </c>
      <c r="J644" s="217"/>
      <c r="K644" s="220"/>
      <c r="L644" s="220"/>
      <c r="M644" s="232"/>
      <c r="N644" s="222">
        <f t="shared" si="77"/>
        <v>0</v>
      </c>
      <c r="O644" s="223"/>
      <c r="P644" s="224"/>
      <c r="Q644" s="224"/>
      <c r="R644" s="224"/>
      <c r="S644" s="224"/>
      <c r="T644" s="225"/>
      <c r="U644" s="226">
        <f t="shared" si="84"/>
        <v>5.5555555555555552E-2</v>
      </c>
      <c r="V644" s="227"/>
      <c r="W644" s="228" t="str">
        <f t="shared" si="85"/>
        <v>0</v>
      </c>
      <c r="X644" s="509"/>
      <c r="Y644" s="229">
        <f t="shared" si="86"/>
        <v>0</v>
      </c>
    </row>
    <row r="645" spans="2:25" ht="18.75" customHeight="1">
      <c r="B645" s="515"/>
      <c r="C645" s="506"/>
      <c r="D645" s="372" t="s">
        <v>143</v>
      </c>
      <c r="E645" s="216" t="s">
        <v>1708</v>
      </c>
      <c r="F645" s="217">
        <v>100</v>
      </c>
      <c r="G645" s="218">
        <f t="shared" si="81"/>
        <v>20</v>
      </c>
      <c r="H645" s="219">
        <f t="shared" si="82"/>
        <v>55.555555555555557</v>
      </c>
      <c r="I645" s="219">
        <f t="shared" si="83"/>
        <v>1.8518518518518517E-2</v>
      </c>
      <c r="J645" s="217"/>
      <c r="K645" s="220"/>
      <c r="L645" s="220"/>
      <c r="M645" s="232"/>
      <c r="N645" s="222">
        <f t="shared" si="77"/>
        <v>0</v>
      </c>
      <c r="O645" s="223"/>
      <c r="P645" s="224"/>
      <c r="Q645" s="224"/>
      <c r="R645" s="224"/>
      <c r="S645" s="224"/>
      <c r="T645" s="225"/>
      <c r="U645" s="226">
        <f t="shared" si="84"/>
        <v>3.7037037037037035E-2</v>
      </c>
      <c r="V645" s="227"/>
      <c r="W645" s="228" t="str">
        <f t="shared" si="85"/>
        <v>0</v>
      </c>
      <c r="X645" s="509"/>
      <c r="Y645" s="229">
        <f t="shared" si="86"/>
        <v>0</v>
      </c>
    </row>
    <row r="646" spans="2:25" ht="18.75" customHeight="1">
      <c r="B646" s="515"/>
      <c r="C646" s="506"/>
      <c r="D646" s="373"/>
      <c r="E646" s="216"/>
      <c r="F646" s="217"/>
      <c r="G646" s="218">
        <f t="shared" si="81"/>
        <v>0</v>
      </c>
      <c r="H646" s="219">
        <f t="shared" si="82"/>
        <v>0</v>
      </c>
      <c r="I646" s="219">
        <f t="shared" si="83"/>
        <v>0</v>
      </c>
      <c r="J646" s="217"/>
      <c r="K646" s="220"/>
      <c r="L646" s="220"/>
      <c r="M646" s="232"/>
      <c r="N646" s="222">
        <f t="shared" si="77"/>
        <v>0</v>
      </c>
      <c r="O646" s="223"/>
      <c r="P646" s="224"/>
      <c r="Q646" s="224"/>
      <c r="R646" s="224"/>
      <c r="S646" s="224"/>
      <c r="T646" s="225"/>
      <c r="U646" s="226">
        <f t="shared" si="84"/>
        <v>0</v>
      </c>
      <c r="V646" s="227"/>
      <c r="W646" s="228" t="str">
        <f t="shared" si="85"/>
        <v>0</v>
      </c>
      <c r="X646" s="509"/>
      <c r="Y646" s="229">
        <f t="shared" si="86"/>
        <v>0</v>
      </c>
    </row>
    <row r="647" spans="2:25" ht="18.75" customHeight="1">
      <c r="B647" s="515"/>
      <c r="C647" s="506"/>
      <c r="D647" s="372" t="s">
        <v>1060</v>
      </c>
      <c r="E647" s="216" t="s">
        <v>1709</v>
      </c>
      <c r="F647" s="217">
        <v>100</v>
      </c>
      <c r="G647" s="218">
        <f t="shared" si="81"/>
        <v>20</v>
      </c>
      <c r="H647" s="219">
        <f t="shared" si="82"/>
        <v>55.555555555555557</v>
      </c>
      <c r="I647" s="219">
        <f t="shared" si="83"/>
        <v>1.8518518518518517E-2</v>
      </c>
      <c r="J647" s="217"/>
      <c r="K647" s="220"/>
      <c r="L647" s="220"/>
      <c r="M647" s="232"/>
      <c r="N647" s="222">
        <f t="shared" si="77"/>
        <v>0</v>
      </c>
      <c r="O647" s="223"/>
      <c r="P647" s="224"/>
      <c r="Q647" s="224"/>
      <c r="R647" s="224"/>
      <c r="S647" s="224"/>
      <c r="T647" s="225"/>
      <c r="U647" s="226">
        <f t="shared" si="84"/>
        <v>3.7037037037037035E-2</v>
      </c>
      <c r="V647" s="227"/>
      <c r="W647" s="228" t="str">
        <f t="shared" si="85"/>
        <v>0</v>
      </c>
      <c r="X647" s="509"/>
      <c r="Y647" s="229">
        <f t="shared" si="86"/>
        <v>0</v>
      </c>
    </row>
    <row r="648" spans="2:25" ht="18.75" customHeight="1">
      <c r="B648" s="515"/>
      <c r="C648" s="506"/>
      <c r="D648" s="372" t="s">
        <v>1065</v>
      </c>
      <c r="E648" s="216" t="s">
        <v>1710</v>
      </c>
      <c r="F648" s="217">
        <v>120</v>
      </c>
      <c r="G648" s="218">
        <f t="shared" si="81"/>
        <v>24</v>
      </c>
      <c r="H648" s="219">
        <f t="shared" si="82"/>
        <v>66.666666666666671</v>
      </c>
      <c r="I648" s="219">
        <f t="shared" si="83"/>
        <v>2.2222222222222223E-2</v>
      </c>
      <c r="J648" s="217"/>
      <c r="K648" s="220"/>
      <c r="L648" s="220"/>
      <c r="M648" s="232"/>
      <c r="N648" s="222">
        <f t="shared" si="77"/>
        <v>0</v>
      </c>
      <c r="O648" s="223"/>
      <c r="P648" s="224"/>
      <c r="Q648" s="224"/>
      <c r="R648" s="224"/>
      <c r="S648" s="224"/>
      <c r="T648" s="225"/>
      <c r="U648" s="226">
        <f t="shared" si="84"/>
        <v>4.4444444444444446E-2</v>
      </c>
      <c r="V648" s="227"/>
      <c r="W648" s="228" t="str">
        <f t="shared" si="85"/>
        <v>0</v>
      </c>
      <c r="X648" s="509"/>
      <c r="Y648" s="229">
        <f t="shared" si="86"/>
        <v>0</v>
      </c>
    </row>
    <row r="649" spans="2:25" ht="18.75" customHeight="1">
      <c r="B649" s="515"/>
      <c r="C649" s="506"/>
      <c r="D649" s="372" t="s">
        <v>1067</v>
      </c>
      <c r="E649" s="216" t="s">
        <v>1711</v>
      </c>
      <c r="F649" s="217">
        <v>100</v>
      </c>
      <c r="G649" s="218">
        <f t="shared" si="81"/>
        <v>20</v>
      </c>
      <c r="H649" s="219">
        <f t="shared" si="82"/>
        <v>55.555555555555557</v>
      </c>
      <c r="I649" s="219">
        <f t="shared" si="83"/>
        <v>1.8518518518518517E-2</v>
      </c>
      <c r="J649" s="217"/>
      <c r="K649" s="220"/>
      <c r="L649" s="220"/>
      <c r="M649" s="232"/>
      <c r="N649" s="222">
        <f t="shared" si="77"/>
        <v>0</v>
      </c>
      <c r="O649" s="223"/>
      <c r="P649" s="224"/>
      <c r="Q649" s="224"/>
      <c r="R649" s="224"/>
      <c r="S649" s="224"/>
      <c r="T649" s="225"/>
      <c r="U649" s="226">
        <f t="shared" si="84"/>
        <v>3.7037037037037035E-2</v>
      </c>
      <c r="V649" s="227"/>
      <c r="W649" s="228" t="str">
        <f t="shared" si="85"/>
        <v>0</v>
      </c>
      <c r="X649" s="509"/>
      <c r="Y649" s="229">
        <f t="shared" si="86"/>
        <v>0</v>
      </c>
    </row>
    <row r="650" spans="2:25" ht="18.75" customHeight="1">
      <c r="B650" s="515"/>
      <c r="C650" s="506"/>
      <c r="D650" s="372" t="s">
        <v>1069</v>
      </c>
      <c r="E650" s="216" t="s">
        <v>1712</v>
      </c>
      <c r="F650" s="217">
        <v>350</v>
      </c>
      <c r="G650" s="218">
        <f t="shared" si="81"/>
        <v>70</v>
      </c>
      <c r="H650" s="219">
        <f t="shared" si="82"/>
        <v>194.44444444444443</v>
      </c>
      <c r="I650" s="219">
        <f t="shared" si="83"/>
        <v>6.4814814814814811E-2</v>
      </c>
      <c r="J650" s="217"/>
      <c r="K650" s="220"/>
      <c r="L650" s="220"/>
      <c r="M650" s="232"/>
      <c r="N650" s="222">
        <f t="shared" si="77"/>
        <v>0</v>
      </c>
      <c r="O650" s="223"/>
      <c r="P650" s="224"/>
      <c r="Q650" s="224"/>
      <c r="R650" s="224"/>
      <c r="S650" s="224"/>
      <c r="T650" s="225"/>
      <c r="U650" s="226">
        <f t="shared" si="84"/>
        <v>0.12962962962962962</v>
      </c>
      <c r="V650" s="227"/>
      <c r="W650" s="228" t="str">
        <f t="shared" si="85"/>
        <v>0</v>
      </c>
      <c r="X650" s="509"/>
      <c r="Y650" s="229">
        <f t="shared" si="86"/>
        <v>0</v>
      </c>
    </row>
    <row r="651" spans="2:25" ht="18.75" customHeight="1">
      <c r="B651" s="515"/>
      <c r="C651" s="506"/>
      <c r="D651" s="372" t="s">
        <v>1071</v>
      </c>
      <c r="E651" s="216" t="s">
        <v>1713</v>
      </c>
      <c r="F651" s="217">
        <v>100</v>
      </c>
      <c r="G651" s="218">
        <f t="shared" si="81"/>
        <v>20</v>
      </c>
      <c r="H651" s="219">
        <f t="shared" si="82"/>
        <v>55.555555555555557</v>
      </c>
      <c r="I651" s="219">
        <f t="shared" si="83"/>
        <v>1.8518518518518517E-2</v>
      </c>
      <c r="J651" s="217"/>
      <c r="K651" s="220"/>
      <c r="L651" s="220"/>
      <c r="M651" s="232"/>
      <c r="N651" s="222">
        <f t="shared" si="77"/>
        <v>0</v>
      </c>
      <c r="O651" s="223"/>
      <c r="P651" s="224"/>
      <c r="Q651" s="224"/>
      <c r="R651" s="224"/>
      <c r="S651" s="224"/>
      <c r="T651" s="225"/>
      <c r="U651" s="226">
        <f t="shared" si="84"/>
        <v>3.7037037037037035E-2</v>
      </c>
      <c r="V651" s="227"/>
      <c r="W651" s="228" t="str">
        <f t="shared" si="85"/>
        <v>0</v>
      </c>
      <c r="X651" s="509"/>
      <c r="Y651" s="229">
        <f t="shared" si="86"/>
        <v>0</v>
      </c>
    </row>
    <row r="652" spans="2:25" ht="18.75" customHeight="1">
      <c r="B652" s="515"/>
      <c r="C652" s="506"/>
      <c r="D652" s="372" t="s">
        <v>1073</v>
      </c>
      <c r="E652" s="216" t="s">
        <v>1714</v>
      </c>
      <c r="F652" s="217">
        <v>200</v>
      </c>
      <c r="G652" s="218">
        <f t="shared" si="81"/>
        <v>40</v>
      </c>
      <c r="H652" s="219">
        <f t="shared" si="82"/>
        <v>111.11111111111111</v>
      </c>
      <c r="I652" s="219">
        <f t="shared" si="83"/>
        <v>3.7037037037037035E-2</v>
      </c>
      <c r="J652" s="217"/>
      <c r="K652" s="220"/>
      <c r="L652" s="220"/>
      <c r="M652" s="232"/>
      <c r="N652" s="222">
        <f t="shared" si="77"/>
        <v>0</v>
      </c>
      <c r="O652" s="223"/>
      <c r="P652" s="224"/>
      <c r="Q652" s="224"/>
      <c r="R652" s="224"/>
      <c r="S652" s="224"/>
      <c r="T652" s="225"/>
      <c r="U652" s="226">
        <f t="shared" si="84"/>
        <v>7.407407407407407E-2</v>
      </c>
      <c r="V652" s="227"/>
      <c r="W652" s="228" t="str">
        <f t="shared" si="85"/>
        <v>0</v>
      </c>
      <c r="X652" s="509"/>
      <c r="Y652" s="229">
        <f t="shared" si="86"/>
        <v>0</v>
      </c>
    </row>
    <row r="653" spans="2:25" ht="18.75" customHeight="1">
      <c r="B653" s="515"/>
      <c r="C653" s="506"/>
      <c r="D653" s="372" t="s">
        <v>1075</v>
      </c>
      <c r="E653" s="216" t="s">
        <v>1715</v>
      </c>
      <c r="F653" s="217">
        <v>55</v>
      </c>
      <c r="G653" s="218">
        <f t="shared" si="81"/>
        <v>11</v>
      </c>
      <c r="H653" s="219">
        <f t="shared" si="82"/>
        <v>30.555555555555554</v>
      </c>
      <c r="I653" s="219">
        <f t="shared" si="83"/>
        <v>1.0185185185185184E-2</v>
      </c>
      <c r="J653" s="217"/>
      <c r="K653" s="220"/>
      <c r="L653" s="220"/>
      <c r="M653" s="221"/>
      <c r="N653" s="222">
        <f t="shared" si="77"/>
        <v>0</v>
      </c>
      <c r="O653" s="223"/>
      <c r="P653" s="224"/>
      <c r="Q653" s="224"/>
      <c r="R653" s="224"/>
      <c r="S653" s="224"/>
      <c r="T653" s="225"/>
      <c r="U653" s="226">
        <f t="shared" si="84"/>
        <v>2.0370370370370369E-2</v>
      </c>
      <c r="V653" s="227"/>
      <c r="W653" s="228" t="str">
        <f t="shared" si="85"/>
        <v>0</v>
      </c>
      <c r="X653" s="509"/>
      <c r="Y653" s="229">
        <f t="shared" si="86"/>
        <v>0</v>
      </c>
    </row>
    <row r="654" spans="2:25" ht="18.75" customHeight="1">
      <c r="B654" s="515"/>
      <c r="C654" s="506"/>
      <c r="D654" s="372" t="s">
        <v>1077</v>
      </c>
      <c r="E654" s="216" t="s">
        <v>1716</v>
      </c>
      <c r="F654" s="217">
        <v>88</v>
      </c>
      <c r="G654" s="218">
        <f t="shared" si="81"/>
        <v>17.600000000000001</v>
      </c>
      <c r="H654" s="219">
        <f t="shared" si="82"/>
        <v>48.888888888888886</v>
      </c>
      <c r="I654" s="219">
        <f t="shared" si="83"/>
        <v>1.6296296296296295E-2</v>
      </c>
      <c r="J654" s="217"/>
      <c r="K654" s="220"/>
      <c r="L654" s="220"/>
      <c r="M654" s="221"/>
      <c r="N654" s="222">
        <f t="shared" si="77"/>
        <v>0</v>
      </c>
      <c r="O654" s="223"/>
      <c r="P654" s="224"/>
      <c r="Q654" s="224"/>
      <c r="R654" s="224"/>
      <c r="S654" s="224"/>
      <c r="T654" s="225"/>
      <c r="U654" s="226">
        <f t="shared" si="84"/>
        <v>3.259259259259259E-2</v>
      </c>
      <c r="V654" s="227"/>
      <c r="W654" s="228" t="str">
        <f t="shared" si="85"/>
        <v>0</v>
      </c>
      <c r="X654" s="509"/>
      <c r="Y654" s="229">
        <f t="shared" si="86"/>
        <v>0</v>
      </c>
    </row>
    <row r="655" spans="2:25" ht="18.75" customHeight="1">
      <c r="B655" s="515"/>
      <c r="C655" s="506"/>
      <c r="D655" s="372" t="s">
        <v>1079</v>
      </c>
      <c r="E655" s="216" t="s">
        <v>1717</v>
      </c>
      <c r="F655" s="217">
        <v>138</v>
      </c>
      <c r="G655" s="218">
        <f t="shared" si="81"/>
        <v>27.6</v>
      </c>
      <c r="H655" s="219">
        <f t="shared" si="82"/>
        <v>76.666666666666671</v>
      </c>
      <c r="I655" s="219">
        <f t="shared" si="83"/>
        <v>2.5555555555555557E-2</v>
      </c>
      <c r="J655" s="217"/>
      <c r="K655" s="220"/>
      <c r="L655" s="220"/>
      <c r="M655" s="221"/>
      <c r="N655" s="222">
        <f t="shared" si="77"/>
        <v>0</v>
      </c>
      <c r="O655" s="223"/>
      <c r="P655" s="224"/>
      <c r="Q655" s="224"/>
      <c r="R655" s="224"/>
      <c r="S655" s="224"/>
      <c r="T655" s="225"/>
      <c r="U655" s="226">
        <f t="shared" si="84"/>
        <v>5.1111111111111114E-2</v>
      </c>
      <c r="V655" s="227"/>
      <c r="W655" s="228" t="str">
        <f t="shared" si="85"/>
        <v>0</v>
      </c>
      <c r="X655" s="509"/>
      <c r="Y655" s="229">
        <f t="shared" si="86"/>
        <v>0</v>
      </c>
    </row>
    <row r="656" spans="2:25" ht="18.75" customHeight="1">
      <c r="B656" s="515"/>
      <c r="C656" s="506"/>
      <c r="D656" s="372" t="s">
        <v>1081</v>
      </c>
      <c r="E656" s="216" t="s">
        <v>1718</v>
      </c>
      <c r="F656" s="217">
        <v>100</v>
      </c>
      <c r="G656" s="218">
        <f t="shared" si="81"/>
        <v>20</v>
      </c>
      <c r="H656" s="219">
        <f t="shared" si="82"/>
        <v>55.555555555555557</v>
      </c>
      <c r="I656" s="219">
        <f t="shared" si="83"/>
        <v>1.8518518518518517E-2</v>
      </c>
      <c r="J656" s="217"/>
      <c r="K656" s="220"/>
      <c r="L656" s="220"/>
      <c r="M656" s="221"/>
      <c r="N656" s="222">
        <f t="shared" si="77"/>
        <v>0</v>
      </c>
      <c r="O656" s="223"/>
      <c r="P656" s="224"/>
      <c r="Q656" s="224"/>
      <c r="R656" s="224"/>
      <c r="S656" s="224"/>
      <c r="T656" s="225"/>
      <c r="U656" s="226">
        <f t="shared" si="84"/>
        <v>3.7037037037037035E-2</v>
      </c>
      <c r="V656" s="227"/>
      <c r="W656" s="228" t="str">
        <f t="shared" si="85"/>
        <v>0</v>
      </c>
      <c r="X656" s="509"/>
      <c r="Y656" s="229">
        <f t="shared" si="86"/>
        <v>0</v>
      </c>
    </row>
    <row r="657" spans="2:25" ht="18.75" customHeight="1">
      <c r="B657" s="515"/>
      <c r="C657" s="506"/>
      <c r="D657" s="372" t="s">
        <v>126</v>
      </c>
      <c r="E657" s="216" t="s">
        <v>1076</v>
      </c>
      <c r="F657" s="217">
        <v>121</v>
      </c>
      <c r="G657" s="218">
        <f t="shared" si="81"/>
        <v>24.2</v>
      </c>
      <c r="H657" s="219">
        <f t="shared" si="82"/>
        <v>67.222222222222214</v>
      </c>
      <c r="I657" s="219">
        <f t="shared" si="83"/>
        <v>2.2407407407407404E-2</v>
      </c>
      <c r="J657" s="217"/>
      <c r="K657" s="220"/>
      <c r="L657" s="220"/>
      <c r="M657" s="221"/>
      <c r="N657" s="222">
        <f t="shared" si="77"/>
        <v>0</v>
      </c>
      <c r="O657" s="223"/>
      <c r="P657" s="224"/>
      <c r="Q657" s="224"/>
      <c r="R657" s="224"/>
      <c r="S657" s="224"/>
      <c r="T657" s="225"/>
      <c r="U657" s="226">
        <f t="shared" si="84"/>
        <v>4.4814814814814807E-2</v>
      </c>
      <c r="V657" s="227"/>
      <c r="W657" s="228" t="str">
        <f t="shared" si="85"/>
        <v>0</v>
      </c>
      <c r="X657" s="509"/>
      <c r="Y657" s="229">
        <f t="shared" si="86"/>
        <v>0</v>
      </c>
    </row>
    <row r="658" spans="2:25" ht="18.75" customHeight="1">
      <c r="B658" s="515"/>
      <c r="C658" s="506"/>
      <c r="D658" s="372" t="s">
        <v>127</v>
      </c>
      <c r="E658" s="216" t="s">
        <v>1719</v>
      </c>
      <c r="F658" s="217">
        <v>200</v>
      </c>
      <c r="G658" s="218">
        <f t="shared" si="81"/>
        <v>40</v>
      </c>
      <c r="H658" s="219">
        <f t="shared" si="82"/>
        <v>111.11111111111111</v>
      </c>
      <c r="I658" s="219">
        <f t="shared" si="83"/>
        <v>3.7037037037037035E-2</v>
      </c>
      <c r="J658" s="217"/>
      <c r="K658" s="220"/>
      <c r="L658" s="220"/>
      <c r="M658" s="221"/>
      <c r="N658" s="222">
        <f t="shared" si="77"/>
        <v>0</v>
      </c>
      <c r="O658" s="223"/>
      <c r="P658" s="224"/>
      <c r="Q658" s="224"/>
      <c r="R658" s="224"/>
      <c r="S658" s="224"/>
      <c r="T658" s="225"/>
      <c r="U658" s="226">
        <f t="shared" si="84"/>
        <v>7.407407407407407E-2</v>
      </c>
      <c r="V658" s="227"/>
      <c r="W658" s="228" t="str">
        <f t="shared" si="85"/>
        <v>0</v>
      </c>
      <c r="X658" s="509"/>
      <c r="Y658" s="229">
        <f t="shared" si="86"/>
        <v>0</v>
      </c>
    </row>
    <row r="659" spans="2:25" ht="18.75" customHeight="1">
      <c r="B659" s="515"/>
      <c r="C659" s="506"/>
      <c r="D659" s="372" t="s">
        <v>128</v>
      </c>
      <c r="E659" s="216" t="s">
        <v>1720</v>
      </c>
      <c r="F659" s="217">
        <v>100</v>
      </c>
      <c r="G659" s="218">
        <f t="shared" si="81"/>
        <v>20</v>
      </c>
      <c r="H659" s="219">
        <f t="shared" si="82"/>
        <v>55.555555555555557</v>
      </c>
      <c r="I659" s="219">
        <f t="shared" si="83"/>
        <v>1.8518518518518517E-2</v>
      </c>
      <c r="J659" s="217"/>
      <c r="K659" s="220"/>
      <c r="L659" s="220"/>
      <c r="M659" s="221"/>
      <c r="N659" s="222">
        <f t="shared" si="77"/>
        <v>0</v>
      </c>
      <c r="O659" s="223"/>
      <c r="P659" s="224"/>
      <c r="Q659" s="224"/>
      <c r="R659" s="224"/>
      <c r="S659" s="224"/>
      <c r="T659" s="225"/>
      <c r="U659" s="226">
        <f t="shared" si="84"/>
        <v>3.7037037037037035E-2</v>
      </c>
      <c r="V659" s="227"/>
      <c r="W659" s="228" t="str">
        <f t="shared" si="85"/>
        <v>0</v>
      </c>
      <c r="X659" s="509"/>
      <c r="Y659" s="229">
        <f t="shared" si="86"/>
        <v>0</v>
      </c>
    </row>
    <row r="660" spans="2:25" ht="18.75" customHeight="1">
      <c r="B660" s="515"/>
      <c r="C660" s="506"/>
      <c r="D660" s="372" t="s">
        <v>129</v>
      </c>
      <c r="E660" s="216" t="s">
        <v>1721</v>
      </c>
      <c r="F660" s="217">
        <v>45</v>
      </c>
      <c r="G660" s="218">
        <f t="shared" si="81"/>
        <v>9</v>
      </c>
      <c r="H660" s="219">
        <f t="shared" si="82"/>
        <v>25</v>
      </c>
      <c r="I660" s="219">
        <f t="shared" si="83"/>
        <v>8.3333333333333332E-3</v>
      </c>
      <c r="J660" s="217"/>
      <c r="K660" s="220"/>
      <c r="L660" s="220"/>
      <c r="M660" s="221"/>
      <c r="N660" s="222">
        <f t="shared" si="77"/>
        <v>0</v>
      </c>
      <c r="O660" s="223"/>
      <c r="P660" s="224"/>
      <c r="Q660" s="224"/>
      <c r="R660" s="224"/>
      <c r="S660" s="224"/>
      <c r="T660" s="225"/>
      <c r="U660" s="226">
        <f t="shared" si="84"/>
        <v>1.6666666666666666E-2</v>
      </c>
      <c r="V660" s="227"/>
      <c r="W660" s="228" t="str">
        <f t="shared" si="85"/>
        <v>0</v>
      </c>
      <c r="X660" s="509"/>
      <c r="Y660" s="229">
        <f t="shared" si="86"/>
        <v>0</v>
      </c>
    </row>
    <row r="661" spans="2:25" ht="18.75" customHeight="1">
      <c r="B661" s="515"/>
      <c r="C661" s="506"/>
      <c r="D661" s="372" t="s">
        <v>130</v>
      </c>
      <c r="E661" s="216" t="s">
        <v>1722</v>
      </c>
      <c r="F661" s="217">
        <v>200</v>
      </c>
      <c r="G661" s="218">
        <f t="shared" si="81"/>
        <v>40</v>
      </c>
      <c r="H661" s="219">
        <f t="shared" si="82"/>
        <v>111.11111111111111</v>
      </c>
      <c r="I661" s="219">
        <f t="shared" si="83"/>
        <v>3.7037037037037035E-2</v>
      </c>
      <c r="J661" s="217" t="s">
        <v>1723</v>
      </c>
      <c r="K661" s="220" t="s">
        <v>11237</v>
      </c>
      <c r="L661" s="220"/>
      <c r="M661" s="221">
        <f>SUM(H647:H693)</f>
        <v>2889.4444444444453</v>
      </c>
      <c r="N661" s="222">
        <f t="shared" si="77"/>
        <v>57.788888888888906</v>
      </c>
      <c r="O661" s="223" t="s">
        <v>1724</v>
      </c>
      <c r="P661" s="224" t="s">
        <v>12</v>
      </c>
      <c r="Q661" s="224"/>
      <c r="R661" s="224" t="s">
        <v>1064</v>
      </c>
      <c r="S661" s="224"/>
      <c r="T661" s="225"/>
      <c r="U661" s="226">
        <f t="shared" si="84"/>
        <v>7.407407407407407E-2</v>
      </c>
      <c r="V661" s="227">
        <f>SUM(U647:U693)</f>
        <v>1.9262962962962962</v>
      </c>
      <c r="W661" s="228" t="str">
        <f t="shared" si="85"/>
        <v>2</v>
      </c>
      <c r="X661" s="509"/>
      <c r="Y661" s="229">
        <f t="shared" si="86"/>
        <v>1</v>
      </c>
    </row>
    <row r="662" spans="2:25" ht="18.75" customHeight="1">
      <c r="B662" s="515"/>
      <c r="C662" s="506"/>
      <c r="D662" s="372" t="s">
        <v>131</v>
      </c>
      <c r="E662" s="216" t="s">
        <v>1725</v>
      </c>
      <c r="F662" s="217">
        <v>180</v>
      </c>
      <c r="G662" s="218">
        <f t="shared" si="81"/>
        <v>36</v>
      </c>
      <c r="H662" s="219">
        <f t="shared" si="82"/>
        <v>100</v>
      </c>
      <c r="I662" s="219">
        <f t="shared" si="83"/>
        <v>3.3333333333333333E-2</v>
      </c>
      <c r="J662" s="217"/>
      <c r="K662" s="220"/>
      <c r="L662" s="220"/>
      <c r="M662" s="221"/>
      <c r="N662" s="222">
        <f t="shared" si="77"/>
        <v>0</v>
      </c>
      <c r="O662" s="223"/>
      <c r="P662" s="224"/>
      <c r="Q662" s="224"/>
      <c r="R662" s="224"/>
      <c r="S662" s="224"/>
      <c r="T662" s="225"/>
      <c r="U662" s="226">
        <f t="shared" si="84"/>
        <v>6.6666666666666666E-2</v>
      </c>
      <c r="V662" s="227"/>
      <c r="W662" s="228" t="str">
        <f t="shared" si="85"/>
        <v>0</v>
      </c>
      <c r="X662" s="509"/>
      <c r="Y662" s="229">
        <f t="shared" si="86"/>
        <v>0</v>
      </c>
    </row>
    <row r="663" spans="2:25" ht="18.75" customHeight="1">
      <c r="B663" s="515"/>
      <c r="C663" s="506"/>
      <c r="D663" s="372" t="s">
        <v>132</v>
      </c>
      <c r="E663" s="216" t="s">
        <v>1726</v>
      </c>
      <c r="F663" s="217">
        <v>180</v>
      </c>
      <c r="G663" s="218">
        <f t="shared" si="81"/>
        <v>36</v>
      </c>
      <c r="H663" s="219">
        <f t="shared" si="82"/>
        <v>100</v>
      </c>
      <c r="I663" s="219">
        <f t="shared" si="83"/>
        <v>3.3333333333333333E-2</v>
      </c>
      <c r="J663" s="217"/>
      <c r="K663" s="220"/>
      <c r="L663" s="220"/>
      <c r="M663" s="221"/>
      <c r="N663" s="222">
        <f t="shared" si="77"/>
        <v>0</v>
      </c>
      <c r="O663" s="223"/>
      <c r="P663" s="224"/>
      <c r="Q663" s="224"/>
      <c r="R663" s="224"/>
      <c r="S663" s="224"/>
      <c r="T663" s="225"/>
      <c r="U663" s="226">
        <f t="shared" si="84"/>
        <v>6.6666666666666666E-2</v>
      </c>
      <c r="V663" s="227"/>
      <c r="W663" s="228" t="str">
        <f t="shared" si="85"/>
        <v>0</v>
      </c>
      <c r="X663" s="509"/>
      <c r="Y663" s="229">
        <f t="shared" si="86"/>
        <v>0</v>
      </c>
    </row>
    <row r="664" spans="2:25" ht="18.75" customHeight="1">
      <c r="B664" s="515"/>
      <c r="C664" s="506"/>
      <c r="D664" s="372" t="s">
        <v>133</v>
      </c>
      <c r="E664" s="216" t="s">
        <v>1727</v>
      </c>
      <c r="F664" s="217">
        <v>200</v>
      </c>
      <c r="G664" s="218">
        <f t="shared" si="81"/>
        <v>40</v>
      </c>
      <c r="H664" s="219">
        <f t="shared" si="82"/>
        <v>111.11111111111111</v>
      </c>
      <c r="I664" s="219">
        <f t="shared" si="83"/>
        <v>3.7037037037037035E-2</v>
      </c>
      <c r="J664" s="217"/>
      <c r="K664" s="220"/>
      <c r="L664" s="220"/>
      <c r="M664" s="221"/>
      <c r="N664" s="222">
        <f t="shared" si="77"/>
        <v>0</v>
      </c>
      <c r="O664" s="223"/>
      <c r="P664" s="224"/>
      <c r="Q664" s="224"/>
      <c r="R664" s="224"/>
      <c r="S664" s="224"/>
      <c r="T664" s="225"/>
      <c r="U664" s="226">
        <f t="shared" si="84"/>
        <v>7.407407407407407E-2</v>
      </c>
      <c r="V664" s="227"/>
      <c r="W664" s="228" t="str">
        <f t="shared" si="85"/>
        <v>0</v>
      </c>
      <c r="X664" s="509"/>
      <c r="Y664" s="229">
        <f t="shared" si="86"/>
        <v>0</v>
      </c>
    </row>
    <row r="665" spans="2:25" ht="18.75" customHeight="1">
      <c r="B665" s="515"/>
      <c r="C665" s="506"/>
      <c r="D665" s="372" t="s">
        <v>134</v>
      </c>
      <c r="E665" s="216" t="s">
        <v>1728</v>
      </c>
      <c r="F665" s="217">
        <v>175</v>
      </c>
      <c r="G665" s="218">
        <f t="shared" si="81"/>
        <v>35</v>
      </c>
      <c r="H665" s="219">
        <f t="shared" si="82"/>
        <v>97.222222222222214</v>
      </c>
      <c r="I665" s="219">
        <f t="shared" si="83"/>
        <v>3.2407407407407406E-2</v>
      </c>
      <c r="J665" s="217"/>
      <c r="K665" s="220"/>
      <c r="L665" s="220"/>
      <c r="M665" s="221"/>
      <c r="N665" s="222">
        <f t="shared" si="77"/>
        <v>0</v>
      </c>
      <c r="O665" s="223"/>
      <c r="P665" s="224"/>
      <c r="Q665" s="224"/>
      <c r="R665" s="224"/>
      <c r="S665" s="224"/>
      <c r="T665" s="225"/>
      <c r="U665" s="226">
        <f t="shared" si="84"/>
        <v>6.4814814814814811E-2</v>
      </c>
      <c r="V665" s="227"/>
      <c r="W665" s="228" t="str">
        <f t="shared" si="85"/>
        <v>0</v>
      </c>
      <c r="X665" s="509"/>
      <c r="Y665" s="229">
        <f t="shared" si="86"/>
        <v>0</v>
      </c>
    </row>
    <row r="666" spans="2:25" ht="18.75" customHeight="1">
      <c r="B666" s="515"/>
      <c r="C666" s="506"/>
      <c r="D666" s="372" t="s">
        <v>135</v>
      </c>
      <c r="E666" s="216" t="s">
        <v>1729</v>
      </c>
      <c r="F666" s="217">
        <v>78</v>
      </c>
      <c r="G666" s="218">
        <f t="shared" si="81"/>
        <v>15.6</v>
      </c>
      <c r="H666" s="219">
        <f t="shared" si="82"/>
        <v>43.333333333333336</v>
      </c>
      <c r="I666" s="219">
        <f t="shared" si="83"/>
        <v>1.4444444444444446E-2</v>
      </c>
      <c r="J666" s="217"/>
      <c r="K666" s="220"/>
      <c r="L666" s="220"/>
      <c r="M666" s="221"/>
      <c r="N666" s="222">
        <f t="shared" si="77"/>
        <v>0</v>
      </c>
      <c r="O666" s="223"/>
      <c r="P666" s="224"/>
      <c r="Q666" s="224"/>
      <c r="R666" s="224"/>
      <c r="S666" s="224"/>
      <c r="T666" s="225"/>
      <c r="U666" s="226">
        <f t="shared" si="84"/>
        <v>2.8888888888888891E-2</v>
      </c>
      <c r="V666" s="227"/>
      <c r="W666" s="228" t="str">
        <f t="shared" si="85"/>
        <v>0</v>
      </c>
      <c r="X666" s="509"/>
      <c r="Y666" s="229">
        <f t="shared" si="86"/>
        <v>0</v>
      </c>
    </row>
    <row r="667" spans="2:25" ht="18.75" customHeight="1">
      <c r="B667" s="515"/>
      <c r="C667" s="506"/>
      <c r="D667" s="372" t="s">
        <v>136</v>
      </c>
      <c r="E667" s="216" t="s">
        <v>1730</v>
      </c>
      <c r="F667" s="217">
        <v>115</v>
      </c>
      <c r="G667" s="218">
        <f t="shared" si="81"/>
        <v>23</v>
      </c>
      <c r="H667" s="219">
        <f t="shared" si="82"/>
        <v>63.888888888888886</v>
      </c>
      <c r="I667" s="219">
        <f t="shared" si="83"/>
        <v>2.1296296296296296E-2</v>
      </c>
      <c r="J667" s="217"/>
      <c r="K667" s="220"/>
      <c r="L667" s="220"/>
      <c r="M667" s="221"/>
      <c r="N667" s="222">
        <f t="shared" si="77"/>
        <v>0</v>
      </c>
      <c r="O667" s="223"/>
      <c r="P667" s="224"/>
      <c r="Q667" s="224"/>
      <c r="R667" s="224"/>
      <c r="S667" s="224"/>
      <c r="T667" s="225"/>
      <c r="U667" s="226">
        <f t="shared" si="84"/>
        <v>4.2592592592592592E-2</v>
      </c>
      <c r="V667" s="227"/>
      <c r="W667" s="228" t="str">
        <f t="shared" si="85"/>
        <v>0</v>
      </c>
      <c r="X667" s="509"/>
      <c r="Y667" s="229">
        <f t="shared" si="86"/>
        <v>0</v>
      </c>
    </row>
    <row r="668" spans="2:25" ht="18.75" customHeight="1">
      <c r="B668" s="515"/>
      <c r="C668" s="506"/>
      <c r="D668" s="372" t="s">
        <v>137</v>
      </c>
      <c r="E668" s="216" t="s">
        <v>1731</v>
      </c>
      <c r="F668" s="217">
        <v>120</v>
      </c>
      <c r="G668" s="218">
        <f t="shared" si="81"/>
        <v>24</v>
      </c>
      <c r="H668" s="219">
        <f t="shared" si="82"/>
        <v>66.666666666666671</v>
      </c>
      <c r="I668" s="219">
        <f t="shared" si="83"/>
        <v>2.2222222222222223E-2</v>
      </c>
      <c r="J668" s="217"/>
      <c r="K668" s="220"/>
      <c r="L668" s="220"/>
      <c r="M668" s="221"/>
      <c r="N668" s="222">
        <f t="shared" si="77"/>
        <v>0</v>
      </c>
      <c r="O668" s="223"/>
      <c r="P668" s="224"/>
      <c r="Q668" s="224"/>
      <c r="R668" s="224"/>
      <c r="S668" s="224"/>
      <c r="T668" s="225"/>
      <c r="U668" s="226">
        <f t="shared" si="84"/>
        <v>4.4444444444444446E-2</v>
      </c>
      <c r="V668" s="227"/>
      <c r="W668" s="228" t="str">
        <f t="shared" si="85"/>
        <v>0</v>
      </c>
      <c r="X668" s="509"/>
      <c r="Y668" s="229">
        <f t="shared" si="86"/>
        <v>0</v>
      </c>
    </row>
    <row r="669" spans="2:25" ht="18.75" customHeight="1">
      <c r="B669" s="515"/>
      <c r="C669" s="506"/>
      <c r="D669" s="372" t="s">
        <v>138</v>
      </c>
      <c r="E669" s="216" t="s">
        <v>1732</v>
      </c>
      <c r="F669" s="217">
        <v>136</v>
      </c>
      <c r="G669" s="218">
        <f t="shared" si="81"/>
        <v>27.2</v>
      </c>
      <c r="H669" s="219">
        <f t="shared" si="82"/>
        <v>75.555555555555557</v>
      </c>
      <c r="I669" s="219">
        <f t="shared" si="83"/>
        <v>2.5185185185185185E-2</v>
      </c>
      <c r="J669" s="217"/>
      <c r="K669" s="220"/>
      <c r="L669" s="220"/>
      <c r="M669" s="221"/>
      <c r="N669" s="222">
        <f t="shared" si="77"/>
        <v>0</v>
      </c>
      <c r="O669" s="223"/>
      <c r="P669" s="224"/>
      <c r="Q669" s="224"/>
      <c r="R669" s="224"/>
      <c r="S669" s="224"/>
      <c r="T669" s="225"/>
      <c r="U669" s="226">
        <f t="shared" si="84"/>
        <v>5.0370370370370371E-2</v>
      </c>
      <c r="V669" s="227"/>
      <c r="W669" s="228" t="str">
        <f t="shared" si="85"/>
        <v>0</v>
      </c>
      <c r="X669" s="509"/>
      <c r="Y669" s="229">
        <f t="shared" si="86"/>
        <v>0</v>
      </c>
    </row>
    <row r="670" spans="2:25" ht="18.75" customHeight="1">
      <c r="B670" s="515"/>
      <c r="C670" s="506"/>
      <c r="D670" s="372" t="s">
        <v>139</v>
      </c>
      <c r="E670" s="216" t="s">
        <v>1733</v>
      </c>
      <c r="F670" s="217">
        <v>166</v>
      </c>
      <c r="G670" s="218">
        <f t="shared" si="81"/>
        <v>33.200000000000003</v>
      </c>
      <c r="H670" s="219">
        <f t="shared" si="82"/>
        <v>92.222222222222214</v>
      </c>
      <c r="I670" s="219">
        <f t="shared" si="83"/>
        <v>3.0740740740740739E-2</v>
      </c>
      <c r="J670" s="217"/>
      <c r="K670" s="220"/>
      <c r="L670" s="220"/>
      <c r="M670" s="221"/>
      <c r="N670" s="222">
        <f t="shared" si="77"/>
        <v>0</v>
      </c>
      <c r="O670" s="223"/>
      <c r="P670" s="224"/>
      <c r="Q670" s="224"/>
      <c r="R670" s="224"/>
      <c r="S670" s="224"/>
      <c r="T670" s="225"/>
      <c r="U670" s="226">
        <f t="shared" si="84"/>
        <v>6.1481481481481477E-2</v>
      </c>
      <c r="V670" s="227"/>
      <c r="W670" s="228" t="str">
        <f t="shared" si="85"/>
        <v>0</v>
      </c>
      <c r="X670" s="509"/>
      <c r="Y670" s="229">
        <f t="shared" si="86"/>
        <v>0</v>
      </c>
    </row>
    <row r="671" spans="2:25" ht="18.75" customHeight="1">
      <c r="B671" s="515"/>
      <c r="C671" s="506"/>
      <c r="D671" s="372" t="s">
        <v>140</v>
      </c>
      <c r="E671" s="216" t="s">
        <v>1734</v>
      </c>
      <c r="F671" s="217">
        <v>117</v>
      </c>
      <c r="G671" s="218">
        <f t="shared" si="81"/>
        <v>23.4</v>
      </c>
      <c r="H671" s="219">
        <f t="shared" si="82"/>
        <v>65</v>
      </c>
      <c r="I671" s="219">
        <f t="shared" si="83"/>
        <v>2.1666666666666667E-2</v>
      </c>
      <c r="J671" s="217"/>
      <c r="K671" s="220"/>
      <c r="L671" s="220"/>
      <c r="M671" s="221"/>
      <c r="N671" s="222">
        <f t="shared" si="77"/>
        <v>0</v>
      </c>
      <c r="O671" s="223"/>
      <c r="P671" s="224"/>
      <c r="Q671" s="224"/>
      <c r="R671" s="224"/>
      <c r="S671" s="224"/>
      <c r="T671" s="225"/>
      <c r="U671" s="226">
        <f t="shared" si="84"/>
        <v>4.3333333333333335E-2</v>
      </c>
      <c r="V671" s="227"/>
      <c r="W671" s="228" t="str">
        <f t="shared" si="85"/>
        <v>0</v>
      </c>
      <c r="X671" s="509"/>
      <c r="Y671" s="229">
        <f t="shared" si="86"/>
        <v>0</v>
      </c>
    </row>
    <row r="672" spans="2:25" ht="18.75" customHeight="1">
      <c r="B672" s="515"/>
      <c r="C672" s="506"/>
      <c r="D672" s="372" t="s">
        <v>141</v>
      </c>
      <c r="E672" s="216" t="s">
        <v>1735</v>
      </c>
      <c r="F672" s="217">
        <v>61</v>
      </c>
      <c r="G672" s="218">
        <f t="shared" si="81"/>
        <v>12.2</v>
      </c>
      <c r="H672" s="219">
        <f t="shared" si="82"/>
        <v>33.888888888888886</v>
      </c>
      <c r="I672" s="219">
        <f t="shared" si="83"/>
        <v>1.1296296296296296E-2</v>
      </c>
      <c r="J672" s="217"/>
      <c r="K672" s="220"/>
      <c r="L672" s="220"/>
      <c r="M672" s="221"/>
      <c r="N672" s="222">
        <f t="shared" si="77"/>
        <v>0</v>
      </c>
      <c r="O672" s="223"/>
      <c r="P672" s="224"/>
      <c r="Q672" s="224"/>
      <c r="R672" s="224"/>
      <c r="S672" s="224"/>
      <c r="T672" s="225"/>
      <c r="U672" s="226">
        <f t="shared" si="84"/>
        <v>2.2592592592592591E-2</v>
      </c>
      <c r="V672" s="227"/>
      <c r="W672" s="228" t="str">
        <f t="shared" si="85"/>
        <v>0</v>
      </c>
      <c r="X672" s="509"/>
      <c r="Y672" s="229">
        <f t="shared" si="86"/>
        <v>0</v>
      </c>
    </row>
    <row r="673" spans="2:25" ht="18.75" customHeight="1">
      <c r="B673" s="515"/>
      <c r="C673" s="506"/>
      <c r="D673" s="372" t="s">
        <v>142</v>
      </c>
      <c r="E673" s="216" t="s">
        <v>1736</v>
      </c>
      <c r="F673" s="217">
        <v>163</v>
      </c>
      <c r="G673" s="218">
        <f t="shared" si="81"/>
        <v>32.6</v>
      </c>
      <c r="H673" s="219">
        <f t="shared" si="82"/>
        <v>90.555555555555557</v>
      </c>
      <c r="I673" s="219">
        <f t="shared" si="83"/>
        <v>3.0185185185185186E-2</v>
      </c>
      <c r="J673" s="217"/>
      <c r="K673" s="220"/>
      <c r="L673" s="220"/>
      <c r="M673" s="221"/>
      <c r="N673" s="222">
        <f t="shared" si="77"/>
        <v>0</v>
      </c>
      <c r="O673" s="223"/>
      <c r="P673" s="224"/>
      <c r="Q673" s="224"/>
      <c r="R673" s="224"/>
      <c r="S673" s="224"/>
      <c r="T673" s="225"/>
      <c r="U673" s="226">
        <f t="shared" si="84"/>
        <v>6.0370370370370373E-2</v>
      </c>
      <c r="V673" s="227"/>
      <c r="W673" s="228" t="str">
        <f t="shared" si="85"/>
        <v>0</v>
      </c>
      <c r="X673" s="509"/>
      <c r="Y673" s="229">
        <f t="shared" si="86"/>
        <v>0</v>
      </c>
    </row>
    <row r="674" spans="2:25" ht="18.75" customHeight="1">
      <c r="B674" s="515"/>
      <c r="C674" s="506"/>
      <c r="D674" s="372" t="s">
        <v>143</v>
      </c>
      <c r="E674" s="216" t="s">
        <v>1737</v>
      </c>
      <c r="F674" s="217">
        <v>78</v>
      </c>
      <c r="G674" s="218">
        <f t="shared" si="81"/>
        <v>15.6</v>
      </c>
      <c r="H674" s="219">
        <f t="shared" si="82"/>
        <v>43.333333333333336</v>
      </c>
      <c r="I674" s="219">
        <f t="shared" si="83"/>
        <v>1.4444444444444446E-2</v>
      </c>
      <c r="J674" s="217"/>
      <c r="K674" s="220"/>
      <c r="L674" s="220"/>
      <c r="M674" s="221"/>
      <c r="N674" s="222">
        <f t="shared" si="77"/>
        <v>0</v>
      </c>
      <c r="O674" s="223"/>
      <c r="P674" s="224"/>
      <c r="Q674" s="224"/>
      <c r="R674" s="224"/>
      <c r="S674" s="224"/>
      <c r="T674" s="225"/>
      <c r="U674" s="226">
        <f t="shared" si="84"/>
        <v>2.8888888888888891E-2</v>
      </c>
      <c r="V674" s="227"/>
      <c r="W674" s="228" t="str">
        <f t="shared" si="85"/>
        <v>0</v>
      </c>
      <c r="X674" s="509"/>
      <c r="Y674" s="229">
        <f t="shared" si="86"/>
        <v>0</v>
      </c>
    </row>
    <row r="675" spans="2:25" ht="18.75" customHeight="1">
      <c r="B675" s="515"/>
      <c r="C675" s="506"/>
      <c r="D675" s="372" t="s">
        <v>144</v>
      </c>
      <c r="E675" s="216" t="s">
        <v>1738</v>
      </c>
      <c r="F675" s="217">
        <v>60</v>
      </c>
      <c r="G675" s="218">
        <f t="shared" si="81"/>
        <v>12</v>
      </c>
      <c r="H675" s="219">
        <f t="shared" si="82"/>
        <v>33.333333333333336</v>
      </c>
      <c r="I675" s="219">
        <f t="shared" si="83"/>
        <v>1.1111111111111112E-2</v>
      </c>
      <c r="J675" s="217"/>
      <c r="K675" s="220"/>
      <c r="L675" s="220"/>
      <c r="M675" s="221"/>
      <c r="N675" s="222">
        <f t="shared" si="77"/>
        <v>0</v>
      </c>
      <c r="O675" s="223"/>
      <c r="P675" s="224"/>
      <c r="Q675" s="224"/>
      <c r="R675" s="224"/>
      <c r="S675" s="224"/>
      <c r="T675" s="225"/>
      <c r="U675" s="226">
        <f t="shared" si="84"/>
        <v>2.2222222222222223E-2</v>
      </c>
      <c r="V675" s="227"/>
      <c r="W675" s="228" t="str">
        <f t="shared" si="85"/>
        <v>0</v>
      </c>
      <c r="X675" s="509"/>
      <c r="Y675" s="229">
        <f t="shared" si="86"/>
        <v>0</v>
      </c>
    </row>
    <row r="676" spans="2:25" ht="18.75" customHeight="1">
      <c r="B676" s="515"/>
      <c r="C676" s="506"/>
      <c r="D676" s="372" t="s">
        <v>145</v>
      </c>
      <c r="E676" s="216" t="s">
        <v>1739</v>
      </c>
      <c r="F676" s="217">
        <v>51</v>
      </c>
      <c r="G676" s="218">
        <f t="shared" si="81"/>
        <v>10.199999999999999</v>
      </c>
      <c r="H676" s="219">
        <f t="shared" si="82"/>
        <v>28.333333333333332</v>
      </c>
      <c r="I676" s="219">
        <f t="shared" si="83"/>
        <v>9.4444444444444445E-3</v>
      </c>
      <c r="J676" s="217"/>
      <c r="K676" s="220"/>
      <c r="L676" s="220"/>
      <c r="M676" s="221"/>
      <c r="N676" s="222">
        <f t="shared" si="77"/>
        <v>0</v>
      </c>
      <c r="O676" s="223"/>
      <c r="P676" s="224"/>
      <c r="Q676" s="224"/>
      <c r="R676" s="224"/>
      <c r="S676" s="224"/>
      <c r="T676" s="225"/>
      <c r="U676" s="226">
        <f t="shared" si="84"/>
        <v>1.8888888888888889E-2</v>
      </c>
      <c r="V676" s="227"/>
      <c r="W676" s="228" t="str">
        <f t="shared" si="85"/>
        <v>0</v>
      </c>
      <c r="X676" s="509"/>
      <c r="Y676" s="229">
        <f t="shared" si="86"/>
        <v>0</v>
      </c>
    </row>
    <row r="677" spans="2:25" ht="18.75" customHeight="1">
      <c r="B677" s="515"/>
      <c r="C677" s="506"/>
      <c r="D677" s="372" t="s">
        <v>1740</v>
      </c>
      <c r="E677" s="216" t="s">
        <v>1741</v>
      </c>
      <c r="F677" s="217">
        <v>61</v>
      </c>
      <c r="G677" s="218">
        <f t="shared" si="81"/>
        <v>12.2</v>
      </c>
      <c r="H677" s="219">
        <f t="shared" si="82"/>
        <v>33.888888888888886</v>
      </c>
      <c r="I677" s="219">
        <f t="shared" si="83"/>
        <v>1.1296296296296296E-2</v>
      </c>
      <c r="J677" s="217"/>
      <c r="K677" s="220"/>
      <c r="L677" s="220"/>
      <c r="M677" s="221"/>
      <c r="N677" s="222">
        <f t="shared" si="77"/>
        <v>0</v>
      </c>
      <c r="O677" s="223"/>
      <c r="P677" s="224"/>
      <c r="Q677" s="224"/>
      <c r="R677" s="224"/>
      <c r="S677" s="224"/>
      <c r="T677" s="225"/>
      <c r="U677" s="226">
        <f t="shared" si="84"/>
        <v>2.2592592592592591E-2</v>
      </c>
      <c r="V677" s="227"/>
      <c r="W677" s="228" t="str">
        <f t="shared" si="85"/>
        <v>0</v>
      </c>
      <c r="X677" s="509"/>
      <c r="Y677" s="229">
        <f t="shared" si="86"/>
        <v>0</v>
      </c>
    </row>
    <row r="678" spans="2:25" ht="18.75" customHeight="1">
      <c r="B678" s="515"/>
      <c r="C678" s="506"/>
      <c r="D678" s="372" t="s">
        <v>1742</v>
      </c>
      <c r="E678" s="216" t="s">
        <v>1743</v>
      </c>
      <c r="F678" s="217">
        <v>232</v>
      </c>
      <c r="G678" s="218">
        <f t="shared" si="81"/>
        <v>46.4</v>
      </c>
      <c r="H678" s="219">
        <f t="shared" si="82"/>
        <v>128.88888888888889</v>
      </c>
      <c r="I678" s="219">
        <f t="shared" si="83"/>
        <v>4.296296296296296E-2</v>
      </c>
      <c r="J678" s="217"/>
      <c r="K678" s="220"/>
      <c r="L678" s="220"/>
      <c r="M678" s="221"/>
      <c r="N678" s="222">
        <f t="shared" si="77"/>
        <v>0</v>
      </c>
      <c r="O678" s="223"/>
      <c r="P678" s="224"/>
      <c r="Q678" s="224"/>
      <c r="R678" s="224"/>
      <c r="S678" s="224"/>
      <c r="T678" s="225"/>
      <c r="U678" s="226">
        <f t="shared" si="84"/>
        <v>8.5925925925925919E-2</v>
      </c>
      <c r="V678" s="227"/>
      <c r="W678" s="228" t="str">
        <f t="shared" si="85"/>
        <v>0</v>
      </c>
      <c r="X678" s="509"/>
      <c r="Y678" s="229">
        <f t="shared" si="86"/>
        <v>0</v>
      </c>
    </row>
    <row r="679" spans="2:25" ht="18.75" customHeight="1">
      <c r="B679" s="515"/>
      <c r="C679" s="506"/>
      <c r="D679" s="372" t="s">
        <v>1744</v>
      </c>
      <c r="E679" s="216" t="s">
        <v>1745</v>
      </c>
      <c r="F679" s="217">
        <v>36</v>
      </c>
      <c r="G679" s="218">
        <f t="shared" si="81"/>
        <v>7.2</v>
      </c>
      <c r="H679" s="219">
        <f t="shared" si="82"/>
        <v>20</v>
      </c>
      <c r="I679" s="219">
        <f t="shared" si="83"/>
        <v>6.6666666666666671E-3</v>
      </c>
      <c r="J679" s="217"/>
      <c r="K679" s="220"/>
      <c r="L679" s="220"/>
      <c r="M679" s="221"/>
      <c r="N679" s="222">
        <f t="shared" si="77"/>
        <v>0</v>
      </c>
      <c r="O679" s="223"/>
      <c r="P679" s="224"/>
      <c r="Q679" s="224"/>
      <c r="R679" s="224"/>
      <c r="S679" s="224"/>
      <c r="T679" s="225"/>
      <c r="U679" s="226">
        <f t="shared" si="84"/>
        <v>1.3333333333333334E-2</v>
      </c>
      <c r="V679" s="227"/>
      <c r="W679" s="228" t="str">
        <f t="shared" si="85"/>
        <v>0</v>
      </c>
      <c r="X679" s="509"/>
      <c r="Y679" s="229">
        <f t="shared" si="86"/>
        <v>0</v>
      </c>
    </row>
    <row r="680" spans="2:25" ht="18.75" customHeight="1">
      <c r="B680" s="515"/>
      <c r="C680" s="506"/>
      <c r="D680" s="372" t="s">
        <v>1746</v>
      </c>
      <c r="E680" s="216" t="s">
        <v>1747</v>
      </c>
      <c r="F680" s="217">
        <v>100</v>
      </c>
      <c r="G680" s="218">
        <f t="shared" si="81"/>
        <v>20</v>
      </c>
      <c r="H680" s="219">
        <f t="shared" si="82"/>
        <v>55.555555555555557</v>
      </c>
      <c r="I680" s="219">
        <f t="shared" si="83"/>
        <v>1.8518518518518517E-2</v>
      </c>
      <c r="J680" s="217"/>
      <c r="K680" s="220"/>
      <c r="L680" s="220"/>
      <c r="M680" s="221"/>
      <c r="N680" s="222">
        <f t="shared" si="77"/>
        <v>0</v>
      </c>
      <c r="O680" s="223"/>
      <c r="P680" s="224"/>
      <c r="Q680" s="224"/>
      <c r="R680" s="224"/>
      <c r="S680" s="224"/>
      <c r="T680" s="225"/>
      <c r="U680" s="226">
        <f t="shared" si="84"/>
        <v>3.7037037037037035E-2</v>
      </c>
      <c r="V680" s="227"/>
      <c r="W680" s="228" t="str">
        <f t="shared" si="85"/>
        <v>0</v>
      </c>
      <c r="X680" s="509"/>
      <c r="Y680" s="229">
        <f t="shared" si="86"/>
        <v>0</v>
      </c>
    </row>
    <row r="681" spans="2:25" ht="18.75" customHeight="1">
      <c r="B681" s="515"/>
      <c r="C681" s="506"/>
      <c r="D681" s="372" t="s">
        <v>1748</v>
      </c>
      <c r="E681" s="216" t="s">
        <v>1749</v>
      </c>
      <c r="F681" s="217">
        <v>100</v>
      </c>
      <c r="G681" s="218">
        <f t="shared" si="81"/>
        <v>20</v>
      </c>
      <c r="H681" s="219">
        <f t="shared" si="82"/>
        <v>55.555555555555557</v>
      </c>
      <c r="I681" s="219">
        <f t="shared" si="83"/>
        <v>1.8518518518518517E-2</v>
      </c>
      <c r="J681" s="217"/>
      <c r="K681" s="220"/>
      <c r="L681" s="220"/>
      <c r="M681" s="221"/>
      <c r="N681" s="222">
        <f t="shared" si="77"/>
        <v>0</v>
      </c>
      <c r="O681" s="223"/>
      <c r="P681" s="224"/>
      <c r="Q681" s="224"/>
      <c r="R681" s="224"/>
      <c r="S681" s="224"/>
      <c r="T681" s="225"/>
      <c r="U681" s="226">
        <f t="shared" si="84"/>
        <v>3.7037037037037035E-2</v>
      </c>
      <c r="V681" s="227"/>
      <c r="W681" s="228" t="str">
        <f t="shared" si="85"/>
        <v>0</v>
      </c>
      <c r="X681" s="509"/>
      <c r="Y681" s="229">
        <f t="shared" si="86"/>
        <v>0</v>
      </c>
    </row>
    <row r="682" spans="2:25" ht="18.75" customHeight="1">
      <c r="B682" s="515"/>
      <c r="C682" s="506"/>
      <c r="D682" s="372" t="s">
        <v>1750</v>
      </c>
      <c r="E682" s="216" t="s">
        <v>1751</v>
      </c>
      <c r="F682" s="217">
        <v>76</v>
      </c>
      <c r="G682" s="218">
        <f t="shared" si="81"/>
        <v>15.2</v>
      </c>
      <c r="H682" s="219">
        <f t="shared" si="82"/>
        <v>42.222222222222221</v>
      </c>
      <c r="I682" s="219">
        <f t="shared" si="83"/>
        <v>1.4074074074074074E-2</v>
      </c>
      <c r="J682" s="217"/>
      <c r="K682" s="220"/>
      <c r="L682" s="220"/>
      <c r="M682" s="221"/>
      <c r="N682" s="222">
        <f t="shared" si="77"/>
        <v>0</v>
      </c>
      <c r="O682" s="223"/>
      <c r="P682" s="224"/>
      <c r="Q682" s="224"/>
      <c r="R682" s="224"/>
      <c r="S682" s="224"/>
      <c r="T682" s="225"/>
      <c r="U682" s="226">
        <f t="shared" si="84"/>
        <v>2.8148148148148148E-2</v>
      </c>
      <c r="V682" s="227"/>
      <c r="W682" s="228" t="str">
        <f t="shared" si="85"/>
        <v>0</v>
      </c>
      <c r="X682" s="509"/>
      <c r="Y682" s="229">
        <f t="shared" si="86"/>
        <v>0</v>
      </c>
    </row>
    <row r="683" spans="2:25" ht="18.75" customHeight="1">
      <c r="B683" s="515"/>
      <c r="C683" s="506"/>
      <c r="D683" s="372" t="s">
        <v>1752</v>
      </c>
      <c r="E683" s="216" t="s">
        <v>1753</v>
      </c>
      <c r="F683" s="217">
        <v>61</v>
      </c>
      <c r="G683" s="218">
        <f t="shared" si="81"/>
        <v>12.2</v>
      </c>
      <c r="H683" s="219">
        <f t="shared" si="82"/>
        <v>33.888888888888886</v>
      </c>
      <c r="I683" s="219">
        <f t="shared" si="83"/>
        <v>1.1296296296296296E-2</v>
      </c>
      <c r="J683" s="217"/>
      <c r="K683" s="220"/>
      <c r="L683" s="220"/>
      <c r="M683" s="221"/>
      <c r="N683" s="222">
        <f t="shared" si="77"/>
        <v>0</v>
      </c>
      <c r="O683" s="223"/>
      <c r="P683" s="224"/>
      <c r="Q683" s="224"/>
      <c r="R683" s="224"/>
      <c r="S683" s="224"/>
      <c r="T683" s="225"/>
      <c r="U683" s="226">
        <f t="shared" si="84"/>
        <v>2.2592592592592591E-2</v>
      </c>
      <c r="V683" s="227"/>
      <c r="W683" s="228" t="str">
        <f t="shared" si="85"/>
        <v>0</v>
      </c>
      <c r="X683" s="509"/>
      <c r="Y683" s="229">
        <f t="shared" si="86"/>
        <v>0</v>
      </c>
    </row>
    <row r="684" spans="2:25" ht="18.75" customHeight="1">
      <c r="B684" s="515"/>
      <c r="C684" s="506"/>
      <c r="D684" s="372" t="s">
        <v>1754</v>
      </c>
      <c r="E684" s="216" t="s">
        <v>1755</v>
      </c>
      <c r="F684" s="217">
        <v>28</v>
      </c>
      <c r="G684" s="218">
        <f t="shared" si="81"/>
        <v>5.6</v>
      </c>
      <c r="H684" s="219">
        <f t="shared" si="82"/>
        <v>15.555555555555555</v>
      </c>
      <c r="I684" s="219">
        <f t="shared" si="83"/>
        <v>5.185185185185185E-3</v>
      </c>
      <c r="J684" s="217"/>
      <c r="K684" s="220"/>
      <c r="L684" s="220"/>
      <c r="M684" s="221"/>
      <c r="N684" s="222">
        <f t="shared" si="77"/>
        <v>0</v>
      </c>
      <c r="O684" s="223"/>
      <c r="P684" s="224"/>
      <c r="Q684" s="224"/>
      <c r="R684" s="224"/>
      <c r="S684" s="224"/>
      <c r="T684" s="225"/>
      <c r="U684" s="226">
        <f t="shared" si="84"/>
        <v>1.037037037037037E-2</v>
      </c>
      <c r="V684" s="227"/>
      <c r="W684" s="228" t="str">
        <f t="shared" si="85"/>
        <v>0</v>
      </c>
      <c r="X684" s="509"/>
      <c r="Y684" s="229">
        <f t="shared" si="86"/>
        <v>0</v>
      </c>
    </row>
    <row r="685" spans="2:25" ht="18.75" customHeight="1">
      <c r="B685" s="515"/>
      <c r="C685" s="506"/>
      <c r="D685" s="372" t="s">
        <v>1756</v>
      </c>
      <c r="E685" s="216" t="s">
        <v>1757</v>
      </c>
      <c r="F685" s="217">
        <v>100</v>
      </c>
      <c r="G685" s="218">
        <f t="shared" si="81"/>
        <v>20</v>
      </c>
      <c r="H685" s="219">
        <f t="shared" si="82"/>
        <v>55.555555555555557</v>
      </c>
      <c r="I685" s="219">
        <f t="shared" si="83"/>
        <v>1.8518518518518517E-2</v>
      </c>
      <c r="J685" s="217"/>
      <c r="K685" s="220"/>
      <c r="L685" s="220"/>
      <c r="M685" s="221"/>
      <c r="N685" s="222">
        <f t="shared" si="77"/>
        <v>0</v>
      </c>
      <c r="O685" s="223"/>
      <c r="P685" s="224"/>
      <c r="Q685" s="224"/>
      <c r="R685" s="224"/>
      <c r="S685" s="224"/>
      <c r="T685" s="225"/>
      <c r="U685" s="226">
        <f t="shared" si="84"/>
        <v>3.7037037037037035E-2</v>
      </c>
      <c r="V685" s="227"/>
      <c r="W685" s="228" t="str">
        <f t="shared" si="85"/>
        <v>0</v>
      </c>
      <c r="X685" s="509"/>
      <c r="Y685" s="229">
        <f t="shared" si="86"/>
        <v>0</v>
      </c>
    </row>
    <row r="686" spans="2:25" ht="18.75" customHeight="1">
      <c r="B686" s="515"/>
      <c r="C686" s="506"/>
      <c r="D686" s="372" t="s">
        <v>1758</v>
      </c>
      <c r="E686" s="216" t="s">
        <v>1133</v>
      </c>
      <c r="F686" s="217">
        <v>181</v>
      </c>
      <c r="G686" s="218">
        <f t="shared" si="81"/>
        <v>36.200000000000003</v>
      </c>
      <c r="H686" s="219">
        <f t="shared" si="82"/>
        <v>100.55555555555556</v>
      </c>
      <c r="I686" s="219">
        <f t="shared" si="83"/>
        <v>3.3518518518518517E-2</v>
      </c>
      <c r="J686" s="217"/>
      <c r="K686" s="220"/>
      <c r="L686" s="220"/>
      <c r="M686" s="221"/>
      <c r="N686" s="222">
        <f t="shared" si="77"/>
        <v>0</v>
      </c>
      <c r="O686" s="223"/>
      <c r="P686" s="224"/>
      <c r="Q686" s="224"/>
      <c r="R686" s="224"/>
      <c r="S686" s="224"/>
      <c r="T686" s="225"/>
      <c r="U686" s="226">
        <f t="shared" si="84"/>
        <v>6.7037037037037034E-2</v>
      </c>
      <c r="V686" s="227"/>
      <c r="W686" s="228" t="str">
        <f t="shared" si="85"/>
        <v>0</v>
      </c>
      <c r="X686" s="509"/>
      <c r="Y686" s="229">
        <f t="shared" si="86"/>
        <v>0</v>
      </c>
    </row>
    <row r="687" spans="2:25" ht="18.75" customHeight="1">
      <c r="B687" s="515"/>
      <c r="C687" s="506"/>
      <c r="D687" s="372" t="s">
        <v>1759</v>
      </c>
      <c r="E687" s="216" t="s">
        <v>1760</v>
      </c>
      <c r="F687" s="217">
        <v>60</v>
      </c>
      <c r="G687" s="218">
        <f t="shared" si="81"/>
        <v>12</v>
      </c>
      <c r="H687" s="219">
        <f t="shared" si="82"/>
        <v>33.333333333333336</v>
      </c>
      <c r="I687" s="219">
        <f t="shared" si="83"/>
        <v>1.1111111111111112E-2</v>
      </c>
      <c r="J687" s="217"/>
      <c r="K687" s="220"/>
      <c r="L687" s="220"/>
      <c r="M687" s="221"/>
      <c r="N687" s="222">
        <f t="shared" si="77"/>
        <v>0</v>
      </c>
      <c r="O687" s="223"/>
      <c r="P687" s="224"/>
      <c r="Q687" s="224"/>
      <c r="R687" s="224"/>
      <c r="S687" s="224"/>
      <c r="T687" s="225"/>
      <c r="U687" s="226">
        <f t="shared" si="84"/>
        <v>2.2222222222222223E-2</v>
      </c>
      <c r="V687" s="227"/>
      <c r="W687" s="228" t="str">
        <f t="shared" si="85"/>
        <v>0</v>
      </c>
      <c r="X687" s="509"/>
      <c r="Y687" s="229">
        <f t="shared" si="86"/>
        <v>0</v>
      </c>
    </row>
    <row r="688" spans="2:25" ht="18.75" customHeight="1">
      <c r="B688" s="515"/>
      <c r="C688" s="506"/>
      <c r="D688" s="372" t="s">
        <v>1761</v>
      </c>
      <c r="E688" s="216" t="s">
        <v>1762</v>
      </c>
      <c r="F688" s="217">
        <v>40</v>
      </c>
      <c r="G688" s="218">
        <f t="shared" si="81"/>
        <v>8</v>
      </c>
      <c r="H688" s="219">
        <f t="shared" si="82"/>
        <v>22.222222222222221</v>
      </c>
      <c r="I688" s="219">
        <f t="shared" si="83"/>
        <v>7.4074074074074068E-3</v>
      </c>
      <c r="J688" s="217"/>
      <c r="K688" s="220"/>
      <c r="L688" s="220"/>
      <c r="M688" s="221"/>
      <c r="N688" s="222">
        <f t="shared" si="77"/>
        <v>0</v>
      </c>
      <c r="O688" s="223"/>
      <c r="P688" s="224"/>
      <c r="Q688" s="224"/>
      <c r="R688" s="224"/>
      <c r="S688" s="224"/>
      <c r="T688" s="225"/>
      <c r="U688" s="226">
        <f t="shared" si="84"/>
        <v>1.4814814814814814E-2</v>
      </c>
      <c r="V688" s="227"/>
      <c r="W688" s="228" t="str">
        <f t="shared" si="85"/>
        <v>0</v>
      </c>
      <c r="X688" s="509"/>
      <c r="Y688" s="229">
        <f t="shared" si="86"/>
        <v>0</v>
      </c>
    </row>
    <row r="689" spans="2:25" ht="18.75" customHeight="1">
      <c r="B689" s="515"/>
      <c r="C689" s="506"/>
      <c r="D689" s="372" t="s">
        <v>1763</v>
      </c>
      <c r="E689" s="216" t="s">
        <v>1764</v>
      </c>
      <c r="F689" s="217">
        <v>30</v>
      </c>
      <c r="G689" s="218">
        <f t="shared" si="81"/>
        <v>6</v>
      </c>
      <c r="H689" s="219">
        <f t="shared" si="82"/>
        <v>16.666666666666668</v>
      </c>
      <c r="I689" s="219">
        <f t="shared" si="83"/>
        <v>5.5555555555555558E-3</v>
      </c>
      <c r="J689" s="217"/>
      <c r="K689" s="220"/>
      <c r="L689" s="220"/>
      <c r="M689" s="221"/>
      <c r="N689" s="222">
        <f t="shared" si="77"/>
        <v>0</v>
      </c>
      <c r="O689" s="223"/>
      <c r="P689" s="224"/>
      <c r="Q689" s="224"/>
      <c r="R689" s="224"/>
      <c r="S689" s="224"/>
      <c r="T689" s="225"/>
      <c r="U689" s="226">
        <f t="shared" si="84"/>
        <v>1.1111111111111112E-2</v>
      </c>
      <c r="V689" s="227"/>
      <c r="W689" s="228" t="str">
        <f t="shared" si="85"/>
        <v>0</v>
      </c>
      <c r="X689" s="509"/>
      <c r="Y689" s="229">
        <f t="shared" si="86"/>
        <v>0</v>
      </c>
    </row>
    <row r="690" spans="2:25" ht="18.75" customHeight="1">
      <c r="B690" s="515"/>
      <c r="C690" s="506"/>
      <c r="D690" s="372" t="s">
        <v>1765</v>
      </c>
      <c r="E690" s="216" t="s">
        <v>1766</v>
      </c>
      <c r="F690" s="217">
        <v>60</v>
      </c>
      <c r="G690" s="218">
        <f t="shared" si="81"/>
        <v>12</v>
      </c>
      <c r="H690" s="219">
        <f t="shared" si="82"/>
        <v>33.333333333333336</v>
      </c>
      <c r="I690" s="219">
        <f t="shared" si="83"/>
        <v>1.1111111111111112E-2</v>
      </c>
      <c r="J690" s="217"/>
      <c r="K690" s="220"/>
      <c r="L690" s="220"/>
      <c r="M690" s="221"/>
      <c r="N690" s="222">
        <f t="shared" si="77"/>
        <v>0</v>
      </c>
      <c r="O690" s="223"/>
      <c r="P690" s="224"/>
      <c r="Q690" s="224"/>
      <c r="R690" s="224"/>
      <c r="S690" s="224"/>
      <c r="T690" s="225"/>
      <c r="U690" s="226">
        <f t="shared" si="84"/>
        <v>2.2222222222222223E-2</v>
      </c>
      <c r="V690" s="227"/>
      <c r="W690" s="228" t="str">
        <f t="shared" si="85"/>
        <v>0</v>
      </c>
      <c r="X690" s="509"/>
      <c r="Y690" s="229">
        <f t="shared" si="86"/>
        <v>0</v>
      </c>
    </row>
    <row r="691" spans="2:25" ht="18.75" customHeight="1">
      <c r="B691" s="515"/>
      <c r="C691" s="506"/>
      <c r="D691" s="372" t="s">
        <v>1767</v>
      </c>
      <c r="E691" s="216" t="s">
        <v>1768</v>
      </c>
      <c r="F691" s="217">
        <v>47</v>
      </c>
      <c r="G691" s="218">
        <f t="shared" si="81"/>
        <v>9.4</v>
      </c>
      <c r="H691" s="219">
        <f t="shared" si="82"/>
        <v>26.111111111111111</v>
      </c>
      <c r="I691" s="219">
        <f t="shared" si="83"/>
        <v>8.7037037037037031E-3</v>
      </c>
      <c r="J691" s="217"/>
      <c r="K691" s="220"/>
      <c r="L691" s="220"/>
      <c r="M691" s="221"/>
      <c r="N691" s="222">
        <f t="shared" si="77"/>
        <v>0</v>
      </c>
      <c r="O691" s="223"/>
      <c r="P691" s="224"/>
      <c r="Q691" s="224"/>
      <c r="R691" s="224"/>
      <c r="S691" s="224"/>
      <c r="T691" s="225"/>
      <c r="U691" s="226">
        <f t="shared" si="84"/>
        <v>1.7407407407407406E-2</v>
      </c>
      <c r="V691" s="227"/>
      <c r="W691" s="228" t="str">
        <f t="shared" si="85"/>
        <v>0</v>
      </c>
      <c r="X691" s="509"/>
      <c r="Y691" s="229">
        <f t="shared" si="86"/>
        <v>0</v>
      </c>
    </row>
    <row r="692" spans="2:25" ht="18.75" customHeight="1">
      <c r="B692" s="515"/>
      <c r="C692" s="506"/>
      <c r="D692" s="372" t="s">
        <v>1769</v>
      </c>
      <c r="E692" s="216" t="s">
        <v>1770</v>
      </c>
      <c r="F692" s="217">
        <v>41</v>
      </c>
      <c r="G692" s="218">
        <f t="shared" si="81"/>
        <v>8.1999999999999993</v>
      </c>
      <c r="H692" s="219">
        <f t="shared" si="82"/>
        <v>22.777777777777779</v>
      </c>
      <c r="I692" s="219">
        <f t="shared" si="83"/>
        <v>7.5925925925925926E-3</v>
      </c>
      <c r="J692" s="217"/>
      <c r="K692" s="220"/>
      <c r="L692" s="220"/>
      <c r="M692" s="221"/>
      <c r="N692" s="222">
        <f t="shared" si="77"/>
        <v>0</v>
      </c>
      <c r="O692" s="223"/>
      <c r="P692" s="224"/>
      <c r="Q692" s="224"/>
      <c r="R692" s="224"/>
      <c r="S692" s="224"/>
      <c r="T692" s="225"/>
      <c r="U692" s="226">
        <f t="shared" si="84"/>
        <v>1.5185185185185185E-2</v>
      </c>
      <c r="V692" s="227"/>
      <c r="W692" s="228" t="str">
        <f t="shared" si="85"/>
        <v>0</v>
      </c>
      <c r="X692" s="509"/>
      <c r="Y692" s="229">
        <f t="shared" si="86"/>
        <v>0</v>
      </c>
    </row>
    <row r="693" spans="2:25" ht="18.75" customHeight="1">
      <c r="B693" s="515"/>
      <c r="C693" s="506"/>
      <c r="D693" s="372" t="s">
        <v>1771</v>
      </c>
      <c r="E693" s="216" t="s">
        <v>1772</v>
      </c>
      <c r="F693" s="217">
        <v>51</v>
      </c>
      <c r="G693" s="218">
        <f t="shared" si="81"/>
        <v>10.199999999999999</v>
      </c>
      <c r="H693" s="219">
        <f t="shared" si="82"/>
        <v>28.333333333333332</v>
      </c>
      <c r="I693" s="219">
        <f t="shared" si="83"/>
        <v>9.4444444444444445E-3</v>
      </c>
      <c r="J693" s="217"/>
      <c r="K693" s="220"/>
      <c r="L693" s="220"/>
      <c r="M693" s="221"/>
      <c r="N693" s="222">
        <f t="shared" si="77"/>
        <v>0</v>
      </c>
      <c r="O693" s="223"/>
      <c r="P693" s="224"/>
      <c r="Q693" s="224"/>
      <c r="R693" s="224"/>
      <c r="S693" s="224"/>
      <c r="T693" s="225"/>
      <c r="U693" s="226">
        <f t="shared" si="84"/>
        <v>1.8888888888888889E-2</v>
      </c>
      <c r="V693" s="227"/>
      <c r="W693" s="228" t="str">
        <f t="shared" si="85"/>
        <v>0</v>
      </c>
      <c r="X693" s="509"/>
      <c r="Y693" s="229">
        <f t="shared" si="86"/>
        <v>0</v>
      </c>
    </row>
    <row r="694" spans="2:25" ht="18.75" customHeight="1">
      <c r="B694" s="515"/>
      <c r="C694" s="506"/>
      <c r="D694" s="373"/>
      <c r="E694" s="216"/>
      <c r="F694" s="217"/>
      <c r="G694" s="218">
        <f t="shared" si="81"/>
        <v>0</v>
      </c>
      <c r="H694" s="219">
        <f t="shared" si="82"/>
        <v>0</v>
      </c>
      <c r="I694" s="219">
        <f t="shared" si="83"/>
        <v>0</v>
      </c>
      <c r="J694" s="217"/>
      <c r="K694" s="220"/>
      <c r="L694" s="220"/>
      <c r="M694" s="221"/>
      <c r="N694" s="222">
        <f t="shared" si="77"/>
        <v>0</v>
      </c>
      <c r="O694" s="223"/>
      <c r="P694" s="224"/>
      <c r="Q694" s="224"/>
      <c r="R694" s="224"/>
      <c r="S694" s="224"/>
      <c r="T694" s="225"/>
      <c r="U694" s="226">
        <f t="shared" si="84"/>
        <v>0</v>
      </c>
      <c r="V694" s="227"/>
      <c r="W694" s="228" t="str">
        <f t="shared" si="85"/>
        <v>0</v>
      </c>
      <c r="X694" s="509"/>
      <c r="Y694" s="229">
        <f t="shared" si="86"/>
        <v>0</v>
      </c>
    </row>
    <row r="695" spans="2:25" ht="18.75" customHeight="1">
      <c r="B695" s="515"/>
      <c r="C695" s="506"/>
      <c r="D695" s="372" t="s">
        <v>1060</v>
      </c>
      <c r="E695" s="216" t="s">
        <v>1773</v>
      </c>
      <c r="F695" s="217">
        <v>500</v>
      </c>
      <c r="G695" s="218">
        <f t="shared" si="81"/>
        <v>100</v>
      </c>
      <c r="H695" s="219">
        <f t="shared" si="82"/>
        <v>277.77777777777777</v>
      </c>
      <c r="I695" s="219">
        <f t="shared" si="83"/>
        <v>9.2592592592592587E-2</v>
      </c>
      <c r="J695" s="217" t="s">
        <v>1774</v>
      </c>
      <c r="K695" s="217" t="s">
        <v>11238</v>
      </c>
      <c r="L695" s="220"/>
      <c r="M695" s="221">
        <f>SUM(H695:H716)</f>
        <v>2873.333333333333</v>
      </c>
      <c r="N695" s="222">
        <f t="shared" si="77"/>
        <v>57.466666666666661</v>
      </c>
      <c r="O695" s="223" t="s">
        <v>1775</v>
      </c>
      <c r="P695" s="224" t="s">
        <v>12</v>
      </c>
      <c r="Q695" s="224"/>
      <c r="R695" s="224" t="s">
        <v>1064</v>
      </c>
      <c r="S695" s="224"/>
      <c r="T695" s="225"/>
      <c r="U695" s="226">
        <f t="shared" si="84"/>
        <v>0.18518518518518517</v>
      </c>
      <c r="V695" s="227">
        <f>SUM(U695:U716)</f>
        <v>1.9155555555555557</v>
      </c>
      <c r="W695" s="228" t="str">
        <f t="shared" si="85"/>
        <v>2</v>
      </c>
      <c r="X695" s="509"/>
      <c r="Y695" s="229">
        <f t="shared" si="86"/>
        <v>1</v>
      </c>
    </row>
    <row r="696" spans="2:25" ht="18.75" customHeight="1">
      <c r="B696" s="515"/>
      <c r="C696" s="506"/>
      <c r="D696" s="372" t="s">
        <v>1065</v>
      </c>
      <c r="E696" s="216" t="s">
        <v>1776</v>
      </c>
      <c r="F696" s="217">
        <v>500</v>
      </c>
      <c r="G696" s="218">
        <f t="shared" si="81"/>
        <v>100</v>
      </c>
      <c r="H696" s="219">
        <f t="shared" si="82"/>
        <v>277.77777777777777</v>
      </c>
      <c r="I696" s="219">
        <f t="shared" si="83"/>
        <v>9.2592592592592587E-2</v>
      </c>
      <c r="J696" s="217"/>
      <c r="K696" s="217"/>
      <c r="L696" s="220"/>
      <c r="M696" s="221"/>
      <c r="N696" s="222">
        <f t="shared" si="77"/>
        <v>0</v>
      </c>
      <c r="O696" s="223"/>
      <c r="P696" s="224"/>
      <c r="Q696" s="224"/>
      <c r="R696" s="224"/>
      <c r="S696" s="224"/>
      <c r="T696" s="225"/>
      <c r="U696" s="226">
        <f t="shared" si="84"/>
        <v>0.18518518518518517</v>
      </c>
      <c r="V696" s="227"/>
      <c r="W696" s="228" t="str">
        <f t="shared" si="85"/>
        <v>0</v>
      </c>
      <c r="X696" s="509"/>
      <c r="Y696" s="229">
        <f t="shared" si="86"/>
        <v>0</v>
      </c>
    </row>
    <row r="697" spans="2:25" ht="18.75" customHeight="1">
      <c r="B697" s="515"/>
      <c r="C697" s="506"/>
      <c r="D697" s="372" t="s">
        <v>1067</v>
      </c>
      <c r="E697" s="216" t="s">
        <v>1777</v>
      </c>
      <c r="F697" s="217">
        <v>200</v>
      </c>
      <c r="G697" s="218">
        <f t="shared" si="81"/>
        <v>40</v>
      </c>
      <c r="H697" s="219">
        <f t="shared" si="82"/>
        <v>111.11111111111111</v>
      </c>
      <c r="I697" s="219">
        <f t="shared" si="83"/>
        <v>3.7037037037037035E-2</v>
      </c>
      <c r="J697" s="217"/>
      <c r="K697" s="217"/>
      <c r="L697" s="220"/>
      <c r="M697" s="221"/>
      <c r="N697" s="222">
        <f t="shared" si="77"/>
        <v>0</v>
      </c>
      <c r="O697" s="223"/>
      <c r="P697" s="224"/>
      <c r="Q697" s="224"/>
      <c r="R697" s="224"/>
      <c r="S697" s="224"/>
      <c r="T697" s="225"/>
      <c r="U697" s="226">
        <f t="shared" si="84"/>
        <v>7.407407407407407E-2</v>
      </c>
      <c r="V697" s="227"/>
      <c r="W697" s="228" t="str">
        <f t="shared" si="85"/>
        <v>0</v>
      </c>
      <c r="X697" s="509"/>
      <c r="Y697" s="229">
        <f t="shared" si="86"/>
        <v>0</v>
      </c>
    </row>
    <row r="698" spans="2:25" ht="18.75" customHeight="1">
      <c r="B698" s="515"/>
      <c r="C698" s="506"/>
      <c r="D698" s="372" t="s">
        <v>1069</v>
      </c>
      <c r="E698" s="216" t="s">
        <v>1778</v>
      </c>
      <c r="F698" s="217">
        <v>200</v>
      </c>
      <c r="G698" s="218">
        <f t="shared" si="81"/>
        <v>40</v>
      </c>
      <c r="H698" s="219">
        <f t="shared" si="82"/>
        <v>111.11111111111111</v>
      </c>
      <c r="I698" s="219">
        <f t="shared" si="83"/>
        <v>3.7037037037037035E-2</v>
      </c>
      <c r="J698" s="217"/>
      <c r="K698" s="217"/>
      <c r="L698" s="220"/>
      <c r="M698" s="221"/>
      <c r="N698" s="222">
        <f t="shared" si="77"/>
        <v>0</v>
      </c>
      <c r="O698" s="223"/>
      <c r="P698" s="224"/>
      <c r="Q698" s="224"/>
      <c r="R698" s="224"/>
      <c r="S698" s="224"/>
      <c r="T698" s="225"/>
      <c r="U698" s="226">
        <f t="shared" si="84"/>
        <v>7.407407407407407E-2</v>
      </c>
      <c r="V698" s="227"/>
      <c r="W698" s="228" t="str">
        <f t="shared" si="85"/>
        <v>0</v>
      </c>
      <c r="X698" s="509"/>
      <c r="Y698" s="229">
        <f t="shared" si="86"/>
        <v>0</v>
      </c>
    </row>
    <row r="699" spans="2:25" ht="18.75" customHeight="1">
      <c r="B699" s="515"/>
      <c r="C699" s="506"/>
      <c r="D699" s="372" t="s">
        <v>1071</v>
      </c>
      <c r="E699" s="216" t="s">
        <v>1779</v>
      </c>
      <c r="F699" s="217">
        <v>150</v>
      </c>
      <c r="G699" s="218">
        <f t="shared" si="81"/>
        <v>30</v>
      </c>
      <c r="H699" s="219">
        <f t="shared" si="82"/>
        <v>83.333333333333329</v>
      </c>
      <c r="I699" s="219">
        <f t="shared" si="83"/>
        <v>2.7777777777777776E-2</v>
      </c>
      <c r="J699" s="217"/>
      <c r="K699" s="220"/>
      <c r="L699" s="220"/>
      <c r="M699" s="221"/>
      <c r="N699" s="222">
        <f t="shared" si="77"/>
        <v>0</v>
      </c>
      <c r="O699" s="223"/>
      <c r="P699" s="224"/>
      <c r="Q699" s="224"/>
      <c r="R699" s="224"/>
      <c r="S699" s="224"/>
      <c r="T699" s="225"/>
      <c r="U699" s="226">
        <f t="shared" si="84"/>
        <v>5.5555555555555552E-2</v>
      </c>
      <c r="V699" s="227"/>
      <c r="W699" s="228" t="str">
        <f t="shared" si="85"/>
        <v>0</v>
      </c>
      <c r="X699" s="509"/>
      <c r="Y699" s="229">
        <f t="shared" si="86"/>
        <v>0</v>
      </c>
    </row>
    <row r="700" spans="2:25" ht="18.75" customHeight="1">
      <c r="B700" s="515"/>
      <c r="C700" s="506"/>
      <c r="D700" s="372" t="s">
        <v>1073</v>
      </c>
      <c r="E700" s="216" t="s">
        <v>1780</v>
      </c>
      <c r="F700" s="217">
        <v>400</v>
      </c>
      <c r="G700" s="218">
        <f t="shared" si="81"/>
        <v>80</v>
      </c>
      <c r="H700" s="219">
        <f t="shared" si="82"/>
        <v>222.22222222222223</v>
      </c>
      <c r="I700" s="219">
        <f t="shared" si="83"/>
        <v>7.407407407407407E-2</v>
      </c>
      <c r="J700" s="217"/>
      <c r="K700" s="220"/>
      <c r="L700" s="220"/>
      <c r="M700" s="221"/>
      <c r="N700" s="222">
        <f t="shared" si="77"/>
        <v>0</v>
      </c>
      <c r="O700" s="223"/>
      <c r="P700" s="224"/>
      <c r="Q700" s="224"/>
      <c r="R700" s="224"/>
      <c r="S700" s="224"/>
      <c r="T700" s="225"/>
      <c r="U700" s="226">
        <f t="shared" si="84"/>
        <v>0.14814814814814814</v>
      </c>
      <c r="V700" s="227"/>
      <c r="W700" s="228" t="str">
        <f t="shared" si="85"/>
        <v>0</v>
      </c>
      <c r="X700" s="509"/>
      <c r="Y700" s="229">
        <f t="shared" si="86"/>
        <v>0</v>
      </c>
    </row>
    <row r="701" spans="2:25" ht="18.75" customHeight="1">
      <c r="B701" s="515"/>
      <c r="C701" s="506"/>
      <c r="D701" s="372" t="s">
        <v>1075</v>
      </c>
      <c r="E701" s="216" t="s">
        <v>1781</v>
      </c>
      <c r="F701" s="217">
        <v>200</v>
      </c>
      <c r="G701" s="218">
        <f t="shared" si="81"/>
        <v>40</v>
      </c>
      <c r="H701" s="219">
        <f t="shared" si="82"/>
        <v>111.11111111111111</v>
      </c>
      <c r="I701" s="219">
        <f t="shared" si="83"/>
        <v>3.7037037037037035E-2</v>
      </c>
      <c r="J701" s="217"/>
      <c r="K701" s="220"/>
      <c r="L701" s="220"/>
      <c r="M701" s="221"/>
      <c r="N701" s="222">
        <f t="shared" si="77"/>
        <v>0</v>
      </c>
      <c r="O701" s="223"/>
      <c r="P701" s="224"/>
      <c r="Q701" s="224"/>
      <c r="R701" s="224"/>
      <c r="S701" s="224"/>
      <c r="T701" s="225"/>
      <c r="U701" s="226">
        <f t="shared" si="84"/>
        <v>7.407407407407407E-2</v>
      </c>
      <c r="V701" s="227"/>
      <c r="W701" s="228" t="str">
        <f t="shared" si="85"/>
        <v>0</v>
      </c>
      <c r="X701" s="509"/>
      <c r="Y701" s="229">
        <f t="shared" si="86"/>
        <v>0</v>
      </c>
    </row>
    <row r="702" spans="2:25" ht="18.75" customHeight="1">
      <c r="B702" s="515"/>
      <c r="C702" s="506"/>
      <c r="D702" s="372" t="s">
        <v>1077</v>
      </c>
      <c r="E702" s="216" t="s">
        <v>1782</v>
      </c>
      <c r="F702" s="217">
        <v>121</v>
      </c>
      <c r="G702" s="218">
        <f t="shared" si="81"/>
        <v>24.2</v>
      </c>
      <c r="H702" s="219">
        <f t="shared" si="82"/>
        <v>67.222222222222214</v>
      </c>
      <c r="I702" s="219">
        <f t="shared" si="83"/>
        <v>2.2407407407407404E-2</v>
      </c>
      <c r="J702" s="217"/>
      <c r="K702" s="220"/>
      <c r="L702" s="220"/>
      <c r="M702" s="221"/>
      <c r="N702" s="222">
        <f t="shared" si="77"/>
        <v>0</v>
      </c>
      <c r="O702" s="223"/>
      <c r="P702" s="224"/>
      <c r="Q702" s="224"/>
      <c r="R702" s="224"/>
      <c r="S702" s="224"/>
      <c r="T702" s="225"/>
      <c r="U702" s="226">
        <f t="shared" si="84"/>
        <v>4.4814814814814807E-2</v>
      </c>
      <c r="V702" s="227"/>
      <c r="W702" s="228" t="str">
        <f t="shared" si="85"/>
        <v>0</v>
      </c>
      <c r="X702" s="509"/>
      <c r="Y702" s="229">
        <f t="shared" si="86"/>
        <v>0</v>
      </c>
    </row>
    <row r="703" spans="2:25" ht="18.75" customHeight="1">
      <c r="B703" s="515"/>
      <c r="C703" s="506"/>
      <c r="D703" s="372" t="s">
        <v>1079</v>
      </c>
      <c r="E703" s="216" t="s">
        <v>1783</v>
      </c>
      <c r="F703" s="217">
        <v>400</v>
      </c>
      <c r="G703" s="218">
        <f t="shared" si="81"/>
        <v>80</v>
      </c>
      <c r="H703" s="219">
        <f t="shared" si="82"/>
        <v>222.22222222222223</v>
      </c>
      <c r="I703" s="219">
        <f t="shared" si="83"/>
        <v>7.407407407407407E-2</v>
      </c>
      <c r="J703" s="217"/>
      <c r="K703" s="220"/>
      <c r="L703" s="220"/>
      <c r="M703" s="221"/>
      <c r="N703" s="222">
        <f t="shared" si="77"/>
        <v>0</v>
      </c>
      <c r="O703" s="223"/>
      <c r="P703" s="224"/>
      <c r="Q703" s="224"/>
      <c r="R703" s="224"/>
      <c r="S703" s="224"/>
      <c r="T703" s="225"/>
      <c r="U703" s="226">
        <f t="shared" si="84"/>
        <v>0.14814814814814814</v>
      </c>
      <c r="V703" s="227"/>
      <c r="W703" s="228" t="str">
        <f t="shared" si="85"/>
        <v>0</v>
      </c>
      <c r="X703" s="509"/>
      <c r="Y703" s="229">
        <f t="shared" si="86"/>
        <v>0</v>
      </c>
    </row>
    <row r="704" spans="2:25" ht="18.75" customHeight="1">
      <c r="B704" s="515"/>
      <c r="C704" s="506"/>
      <c r="D704" s="372" t="s">
        <v>1081</v>
      </c>
      <c r="E704" s="216" t="s">
        <v>1784</v>
      </c>
      <c r="F704" s="217">
        <v>100</v>
      </c>
      <c r="G704" s="218">
        <f t="shared" si="81"/>
        <v>20</v>
      </c>
      <c r="H704" s="219">
        <f t="shared" si="82"/>
        <v>55.555555555555557</v>
      </c>
      <c r="I704" s="219">
        <f t="shared" si="83"/>
        <v>1.8518518518518517E-2</v>
      </c>
      <c r="J704" s="217"/>
      <c r="K704" s="220"/>
      <c r="L704" s="220"/>
      <c r="M704" s="221"/>
      <c r="N704" s="222">
        <f t="shared" si="77"/>
        <v>0</v>
      </c>
      <c r="O704" s="223"/>
      <c r="P704" s="224"/>
      <c r="Q704" s="224"/>
      <c r="R704" s="224"/>
      <c r="S704" s="224"/>
      <c r="T704" s="225"/>
      <c r="U704" s="226">
        <f t="shared" si="84"/>
        <v>3.7037037037037035E-2</v>
      </c>
      <c r="V704" s="227"/>
      <c r="W704" s="228" t="str">
        <f t="shared" si="85"/>
        <v>0</v>
      </c>
      <c r="X704" s="509"/>
      <c r="Y704" s="229">
        <f t="shared" si="86"/>
        <v>0</v>
      </c>
    </row>
    <row r="705" spans="2:25" ht="18.75" customHeight="1">
      <c r="B705" s="515"/>
      <c r="C705" s="506"/>
      <c r="D705" s="372" t="s">
        <v>126</v>
      </c>
      <c r="E705" s="216" t="s">
        <v>1785</v>
      </c>
      <c r="F705" s="217">
        <v>175</v>
      </c>
      <c r="G705" s="218">
        <f t="shared" ref="G705:G718" si="87">F705/$G$15</f>
        <v>35</v>
      </c>
      <c r="H705" s="219">
        <f t="shared" ref="H705:H718" si="88">F705/$H$15</f>
        <v>97.222222222222214</v>
      </c>
      <c r="I705" s="219">
        <f t="shared" ref="I705:I718" si="89">H705/$I$15</f>
        <v>3.2407407407407406E-2</v>
      </c>
      <c r="J705" s="217"/>
      <c r="K705" s="220"/>
      <c r="L705" s="220"/>
      <c r="M705" s="221"/>
      <c r="N705" s="222">
        <f t="shared" si="77"/>
        <v>0</v>
      </c>
      <c r="O705" s="223"/>
      <c r="P705" s="224"/>
      <c r="Q705" s="224"/>
      <c r="R705" s="224"/>
      <c r="S705" s="224"/>
      <c r="T705" s="225"/>
      <c r="U705" s="226">
        <f t="shared" ref="U705:U718" si="90">H705/$U$15</f>
        <v>6.4814814814814811E-2</v>
      </c>
      <c r="V705" s="227"/>
      <c r="W705" s="228" t="str">
        <f t="shared" ref="W705:W718" si="91">IF(V705&lt;1,"0",IF(V705&lt;5,"2",IF(V705&gt;=5,"6")))</f>
        <v>0</v>
      </c>
      <c r="X705" s="509"/>
      <c r="Y705" s="229">
        <f t="shared" ref="Y705:Y718" si="92">W705/2</f>
        <v>0</v>
      </c>
    </row>
    <row r="706" spans="2:25" ht="18.75" customHeight="1">
      <c r="B706" s="515"/>
      <c r="C706" s="506"/>
      <c r="D706" s="372" t="s">
        <v>127</v>
      </c>
      <c r="E706" s="216" t="s">
        <v>1786</v>
      </c>
      <c r="F706" s="217">
        <v>100</v>
      </c>
      <c r="G706" s="218">
        <f t="shared" si="87"/>
        <v>20</v>
      </c>
      <c r="H706" s="219">
        <f t="shared" si="88"/>
        <v>55.555555555555557</v>
      </c>
      <c r="I706" s="219">
        <f t="shared" si="89"/>
        <v>1.8518518518518517E-2</v>
      </c>
      <c r="J706" s="217"/>
      <c r="K706" s="220"/>
      <c r="L706" s="220"/>
      <c r="M706" s="221"/>
      <c r="N706" s="222">
        <f t="shared" si="77"/>
        <v>0</v>
      </c>
      <c r="O706" s="223"/>
      <c r="P706" s="224"/>
      <c r="Q706" s="224"/>
      <c r="R706" s="224"/>
      <c r="S706" s="224"/>
      <c r="T706" s="225"/>
      <c r="U706" s="226">
        <f t="shared" si="90"/>
        <v>3.7037037037037035E-2</v>
      </c>
      <c r="V706" s="227"/>
      <c r="W706" s="228" t="str">
        <f t="shared" si="91"/>
        <v>0</v>
      </c>
      <c r="X706" s="509"/>
      <c r="Y706" s="229">
        <f t="shared" si="92"/>
        <v>0</v>
      </c>
    </row>
    <row r="707" spans="2:25" ht="18.75" customHeight="1">
      <c r="B707" s="515"/>
      <c r="C707" s="506"/>
      <c r="D707" s="372" t="s">
        <v>128</v>
      </c>
      <c r="E707" s="216" t="s">
        <v>1787</v>
      </c>
      <c r="F707" s="217">
        <v>300</v>
      </c>
      <c r="G707" s="218">
        <f t="shared" si="87"/>
        <v>60</v>
      </c>
      <c r="H707" s="219">
        <f t="shared" si="88"/>
        <v>166.66666666666666</v>
      </c>
      <c r="I707" s="219">
        <f t="shared" si="89"/>
        <v>5.5555555555555552E-2</v>
      </c>
      <c r="J707" s="217"/>
      <c r="K707" s="220"/>
      <c r="L707" s="220"/>
      <c r="M707" s="221"/>
      <c r="N707" s="222">
        <f t="shared" si="77"/>
        <v>0</v>
      </c>
      <c r="O707" s="223"/>
      <c r="P707" s="224"/>
      <c r="Q707" s="224"/>
      <c r="R707" s="224"/>
      <c r="S707" s="224"/>
      <c r="T707" s="225"/>
      <c r="U707" s="226">
        <f t="shared" si="90"/>
        <v>0.1111111111111111</v>
      </c>
      <c r="V707" s="227"/>
      <c r="W707" s="228" t="str">
        <f t="shared" si="91"/>
        <v>0</v>
      </c>
      <c r="X707" s="509"/>
      <c r="Y707" s="229">
        <f t="shared" si="92"/>
        <v>0</v>
      </c>
    </row>
    <row r="708" spans="2:25" ht="18.75" customHeight="1">
      <c r="B708" s="515"/>
      <c r="C708" s="506"/>
      <c r="D708" s="372" t="s">
        <v>129</v>
      </c>
      <c r="E708" s="216" t="s">
        <v>1788</v>
      </c>
      <c r="F708" s="217">
        <v>350</v>
      </c>
      <c r="G708" s="218">
        <f t="shared" si="87"/>
        <v>70</v>
      </c>
      <c r="H708" s="219">
        <f t="shared" si="88"/>
        <v>194.44444444444443</v>
      </c>
      <c r="I708" s="219">
        <f t="shared" si="89"/>
        <v>6.4814814814814811E-2</v>
      </c>
      <c r="J708" s="217"/>
      <c r="K708" s="220"/>
      <c r="L708" s="220"/>
      <c r="M708" s="221"/>
      <c r="N708" s="222">
        <f t="shared" si="77"/>
        <v>0</v>
      </c>
      <c r="O708" s="223"/>
      <c r="P708" s="224"/>
      <c r="Q708" s="224"/>
      <c r="R708" s="224"/>
      <c r="S708" s="224"/>
      <c r="T708" s="225"/>
      <c r="U708" s="226">
        <f t="shared" si="90"/>
        <v>0.12962962962962962</v>
      </c>
      <c r="V708" s="227"/>
      <c r="W708" s="228" t="str">
        <f t="shared" si="91"/>
        <v>0</v>
      </c>
      <c r="X708" s="509"/>
      <c r="Y708" s="229">
        <f t="shared" si="92"/>
        <v>0</v>
      </c>
    </row>
    <row r="709" spans="2:25" ht="18.75" customHeight="1">
      <c r="B709" s="515"/>
      <c r="C709" s="506"/>
      <c r="D709" s="372" t="s">
        <v>130</v>
      </c>
      <c r="E709" s="216" t="s">
        <v>1789</v>
      </c>
      <c r="F709" s="217">
        <v>300</v>
      </c>
      <c r="G709" s="218">
        <f t="shared" si="87"/>
        <v>60</v>
      </c>
      <c r="H709" s="219">
        <f t="shared" si="88"/>
        <v>166.66666666666666</v>
      </c>
      <c r="I709" s="219">
        <f t="shared" si="89"/>
        <v>5.5555555555555552E-2</v>
      </c>
      <c r="J709" s="217"/>
      <c r="K709" s="220"/>
      <c r="L709" s="220"/>
      <c r="M709" s="221"/>
      <c r="N709" s="222">
        <f t="shared" si="77"/>
        <v>0</v>
      </c>
      <c r="O709" s="223"/>
      <c r="P709" s="224"/>
      <c r="Q709" s="224"/>
      <c r="R709" s="224"/>
      <c r="S709" s="224"/>
      <c r="T709" s="225"/>
      <c r="U709" s="226">
        <f t="shared" si="90"/>
        <v>0.1111111111111111</v>
      </c>
      <c r="V709" s="227"/>
      <c r="W709" s="228" t="str">
        <f t="shared" si="91"/>
        <v>0</v>
      </c>
      <c r="X709" s="509"/>
      <c r="Y709" s="229">
        <f t="shared" si="92"/>
        <v>0</v>
      </c>
    </row>
    <row r="710" spans="2:25" ht="18.75" customHeight="1">
      <c r="B710" s="515"/>
      <c r="C710" s="506"/>
      <c r="D710" s="372" t="s">
        <v>131</v>
      </c>
      <c r="E710" s="216" t="s">
        <v>1790</v>
      </c>
      <c r="F710" s="217">
        <v>161</v>
      </c>
      <c r="G710" s="218">
        <f t="shared" si="87"/>
        <v>32.200000000000003</v>
      </c>
      <c r="H710" s="219">
        <f t="shared" si="88"/>
        <v>89.444444444444443</v>
      </c>
      <c r="I710" s="219">
        <f t="shared" si="89"/>
        <v>2.9814814814814815E-2</v>
      </c>
      <c r="J710" s="217"/>
      <c r="K710" s="220"/>
      <c r="L710" s="220"/>
      <c r="M710" s="221"/>
      <c r="N710" s="222">
        <f t="shared" si="77"/>
        <v>0</v>
      </c>
      <c r="O710" s="223"/>
      <c r="P710" s="224"/>
      <c r="Q710" s="224"/>
      <c r="R710" s="224"/>
      <c r="S710" s="224"/>
      <c r="T710" s="225"/>
      <c r="U710" s="226">
        <f t="shared" si="90"/>
        <v>5.962962962962963E-2</v>
      </c>
      <c r="V710" s="227"/>
      <c r="W710" s="228" t="str">
        <f t="shared" si="91"/>
        <v>0</v>
      </c>
      <c r="X710" s="509"/>
      <c r="Y710" s="229">
        <f t="shared" si="92"/>
        <v>0</v>
      </c>
    </row>
    <row r="711" spans="2:25" ht="18.75" customHeight="1">
      <c r="B711" s="515"/>
      <c r="C711" s="506"/>
      <c r="D711" s="372" t="s">
        <v>132</v>
      </c>
      <c r="E711" s="216" t="s">
        <v>1791</v>
      </c>
      <c r="F711" s="217">
        <v>30</v>
      </c>
      <c r="G711" s="218">
        <f t="shared" si="87"/>
        <v>6</v>
      </c>
      <c r="H711" s="219">
        <f t="shared" si="88"/>
        <v>16.666666666666668</v>
      </c>
      <c r="I711" s="219">
        <f t="shared" si="89"/>
        <v>5.5555555555555558E-3</v>
      </c>
      <c r="J711" s="217"/>
      <c r="K711" s="220"/>
      <c r="L711" s="220"/>
      <c r="M711" s="221"/>
      <c r="N711" s="222">
        <f t="shared" si="77"/>
        <v>0</v>
      </c>
      <c r="O711" s="223"/>
      <c r="P711" s="224"/>
      <c r="Q711" s="224"/>
      <c r="R711" s="224"/>
      <c r="S711" s="224"/>
      <c r="T711" s="225"/>
      <c r="U711" s="226">
        <f t="shared" si="90"/>
        <v>1.1111111111111112E-2</v>
      </c>
      <c r="V711" s="227"/>
      <c r="W711" s="228" t="str">
        <f t="shared" si="91"/>
        <v>0</v>
      </c>
      <c r="X711" s="509"/>
      <c r="Y711" s="229">
        <f t="shared" si="92"/>
        <v>0</v>
      </c>
    </row>
    <row r="712" spans="2:25" ht="18.75" customHeight="1">
      <c r="B712" s="515"/>
      <c r="C712" s="506"/>
      <c r="D712" s="372" t="s">
        <v>133</v>
      </c>
      <c r="E712" s="216" t="s">
        <v>1792</v>
      </c>
      <c r="F712" s="217">
        <v>151</v>
      </c>
      <c r="G712" s="218">
        <f t="shared" si="87"/>
        <v>30.2</v>
      </c>
      <c r="H712" s="219">
        <f t="shared" si="88"/>
        <v>83.888888888888886</v>
      </c>
      <c r="I712" s="219">
        <f t="shared" si="89"/>
        <v>2.796296296296296E-2</v>
      </c>
      <c r="J712" s="217"/>
      <c r="K712" s="220"/>
      <c r="L712" s="220"/>
      <c r="M712" s="221"/>
      <c r="N712" s="222">
        <f t="shared" si="77"/>
        <v>0</v>
      </c>
      <c r="O712" s="223"/>
      <c r="P712" s="224"/>
      <c r="Q712" s="224"/>
      <c r="R712" s="224"/>
      <c r="S712" s="224"/>
      <c r="T712" s="225"/>
      <c r="U712" s="226">
        <f t="shared" si="90"/>
        <v>5.5925925925925921E-2</v>
      </c>
      <c r="V712" s="227"/>
      <c r="W712" s="228" t="str">
        <f t="shared" si="91"/>
        <v>0</v>
      </c>
      <c r="X712" s="509"/>
      <c r="Y712" s="229">
        <f t="shared" si="92"/>
        <v>0</v>
      </c>
    </row>
    <row r="713" spans="2:25" ht="18.75" customHeight="1">
      <c r="B713" s="515"/>
      <c r="C713" s="506"/>
      <c r="D713" s="372" t="s">
        <v>134</v>
      </c>
      <c r="E713" s="216" t="s">
        <v>1768</v>
      </c>
      <c r="F713" s="217">
        <v>200</v>
      </c>
      <c r="G713" s="218">
        <f t="shared" si="87"/>
        <v>40</v>
      </c>
      <c r="H713" s="219">
        <f t="shared" si="88"/>
        <v>111.11111111111111</v>
      </c>
      <c r="I713" s="219">
        <f t="shared" si="89"/>
        <v>3.7037037037037035E-2</v>
      </c>
      <c r="J713" s="217"/>
      <c r="K713" s="220"/>
      <c r="L713" s="220"/>
      <c r="M713" s="221"/>
      <c r="N713" s="222">
        <f t="shared" si="77"/>
        <v>0</v>
      </c>
      <c r="O713" s="223"/>
      <c r="P713" s="224"/>
      <c r="Q713" s="224"/>
      <c r="R713" s="224"/>
      <c r="S713" s="224"/>
      <c r="T713" s="225"/>
      <c r="U713" s="226">
        <f t="shared" si="90"/>
        <v>7.407407407407407E-2</v>
      </c>
      <c r="V713" s="227"/>
      <c r="W713" s="228" t="str">
        <f t="shared" si="91"/>
        <v>0</v>
      </c>
      <c r="X713" s="509"/>
      <c r="Y713" s="229">
        <f t="shared" si="92"/>
        <v>0</v>
      </c>
    </row>
    <row r="714" spans="2:25" ht="18.75" customHeight="1">
      <c r="B714" s="515"/>
      <c r="C714" s="506"/>
      <c r="D714" s="372" t="s">
        <v>135</v>
      </c>
      <c r="E714" s="216" t="s">
        <v>1793</v>
      </c>
      <c r="F714" s="217">
        <v>300</v>
      </c>
      <c r="G714" s="218">
        <f t="shared" si="87"/>
        <v>60</v>
      </c>
      <c r="H714" s="219">
        <f t="shared" si="88"/>
        <v>166.66666666666666</v>
      </c>
      <c r="I714" s="219">
        <f t="shared" si="89"/>
        <v>5.5555555555555552E-2</v>
      </c>
      <c r="J714" s="217"/>
      <c r="K714" s="220"/>
      <c r="L714" s="220"/>
      <c r="M714" s="232"/>
      <c r="N714" s="222">
        <f t="shared" si="77"/>
        <v>0</v>
      </c>
      <c r="O714" s="223"/>
      <c r="P714" s="224"/>
      <c r="Q714" s="224"/>
      <c r="R714" s="224"/>
      <c r="S714" s="224"/>
      <c r="T714" s="225"/>
      <c r="U714" s="226">
        <f t="shared" si="90"/>
        <v>0.1111111111111111</v>
      </c>
      <c r="V714" s="227"/>
      <c r="W714" s="228" t="str">
        <f t="shared" si="91"/>
        <v>0</v>
      </c>
      <c r="X714" s="509"/>
      <c r="Y714" s="229">
        <f t="shared" si="92"/>
        <v>0</v>
      </c>
    </row>
    <row r="715" spans="2:25" ht="18.75" customHeight="1">
      <c r="B715" s="515"/>
      <c r="C715" s="506"/>
      <c r="D715" s="372" t="s">
        <v>136</v>
      </c>
      <c r="E715" s="216" t="s">
        <v>1794</v>
      </c>
      <c r="F715" s="217">
        <v>154</v>
      </c>
      <c r="G715" s="218">
        <f t="shared" si="87"/>
        <v>30.8</v>
      </c>
      <c r="H715" s="219">
        <f t="shared" si="88"/>
        <v>85.555555555555557</v>
      </c>
      <c r="I715" s="219">
        <f t="shared" si="89"/>
        <v>2.8518518518518519E-2</v>
      </c>
      <c r="J715" s="217"/>
      <c r="K715" s="220"/>
      <c r="L715" s="220"/>
      <c r="M715" s="232"/>
      <c r="N715" s="222">
        <f t="shared" si="77"/>
        <v>0</v>
      </c>
      <c r="O715" s="223"/>
      <c r="P715" s="224"/>
      <c r="Q715" s="224"/>
      <c r="R715" s="224"/>
      <c r="S715" s="224"/>
      <c r="T715" s="225"/>
      <c r="U715" s="226">
        <f t="shared" si="90"/>
        <v>5.7037037037037039E-2</v>
      </c>
      <c r="V715" s="227"/>
      <c r="W715" s="228" t="str">
        <f t="shared" si="91"/>
        <v>0</v>
      </c>
      <c r="X715" s="509"/>
      <c r="Y715" s="229">
        <f t="shared" si="92"/>
        <v>0</v>
      </c>
    </row>
    <row r="716" spans="2:25" ht="18.75" customHeight="1">
      <c r="B716" s="515"/>
      <c r="C716" s="506"/>
      <c r="D716" s="372" t="s">
        <v>137</v>
      </c>
      <c r="E716" s="216" t="s">
        <v>1630</v>
      </c>
      <c r="F716" s="217">
        <v>180</v>
      </c>
      <c r="G716" s="218">
        <f t="shared" si="87"/>
        <v>36</v>
      </c>
      <c r="H716" s="219">
        <f t="shared" si="88"/>
        <v>100</v>
      </c>
      <c r="I716" s="219">
        <f t="shared" si="89"/>
        <v>3.3333333333333333E-2</v>
      </c>
      <c r="J716" s="217"/>
      <c r="K716" s="220"/>
      <c r="L716" s="220"/>
      <c r="M716" s="232"/>
      <c r="N716" s="222">
        <f>M716/$N$15</f>
        <v>0</v>
      </c>
      <c r="O716" s="223"/>
      <c r="P716" s="224"/>
      <c r="Q716" s="224"/>
      <c r="R716" s="224"/>
      <c r="S716" s="224"/>
      <c r="T716" s="225"/>
      <c r="U716" s="226">
        <f t="shared" si="90"/>
        <v>6.6666666666666666E-2</v>
      </c>
      <c r="V716" s="227"/>
      <c r="W716" s="228" t="str">
        <f t="shared" si="91"/>
        <v>0</v>
      </c>
      <c r="X716" s="509"/>
      <c r="Y716" s="229">
        <f t="shared" si="92"/>
        <v>0</v>
      </c>
    </row>
    <row r="717" spans="2:25" ht="18.75" customHeight="1">
      <c r="B717" s="515"/>
      <c r="C717" s="506"/>
      <c r="D717" s="216"/>
      <c r="E717" s="216"/>
      <c r="F717" s="217"/>
      <c r="G717" s="218">
        <f t="shared" si="87"/>
        <v>0</v>
      </c>
      <c r="H717" s="219">
        <f t="shared" si="88"/>
        <v>0</v>
      </c>
      <c r="I717" s="219">
        <f t="shared" si="89"/>
        <v>0</v>
      </c>
      <c r="J717" s="217"/>
      <c r="K717" s="220"/>
      <c r="L717" s="220"/>
      <c r="M717" s="232"/>
      <c r="N717" s="222">
        <f>M717/$N$15</f>
        <v>0</v>
      </c>
      <c r="O717" s="223"/>
      <c r="P717" s="224"/>
      <c r="Q717" s="224"/>
      <c r="R717" s="224"/>
      <c r="S717" s="224"/>
      <c r="T717" s="225"/>
      <c r="U717" s="226">
        <f t="shared" si="90"/>
        <v>0</v>
      </c>
      <c r="V717" s="227"/>
      <c r="W717" s="228" t="str">
        <f t="shared" si="91"/>
        <v>0</v>
      </c>
      <c r="X717" s="509"/>
      <c r="Y717" s="229">
        <f t="shared" si="92"/>
        <v>0</v>
      </c>
    </row>
    <row r="718" spans="2:25" ht="18.75" customHeight="1">
      <c r="B718" s="516"/>
      <c r="C718" s="507"/>
      <c r="D718" s="216"/>
      <c r="E718" s="216"/>
      <c r="F718" s="217"/>
      <c r="G718" s="218">
        <f t="shared" si="87"/>
        <v>0</v>
      </c>
      <c r="H718" s="219">
        <f t="shared" si="88"/>
        <v>0</v>
      </c>
      <c r="I718" s="219">
        <f t="shared" si="89"/>
        <v>0</v>
      </c>
      <c r="J718" s="217"/>
      <c r="K718" s="220"/>
      <c r="L718" s="220"/>
      <c r="M718" s="232"/>
      <c r="N718" s="222">
        <f>M718/$N$15</f>
        <v>0</v>
      </c>
      <c r="O718" s="231"/>
      <c r="P718" s="231"/>
      <c r="Q718" s="231"/>
      <c r="R718" s="231"/>
      <c r="S718" s="231"/>
      <c r="T718" s="225"/>
      <c r="U718" s="226">
        <f t="shared" si="90"/>
        <v>0</v>
      </c>
      <c r="V718" s="227"/>
      <c r="W718" s="228" t="str">
        <f t="shared" si="91"/>
        <v>0</v>
      </c>
      <c r="X718" s="510"/>
      <c r="Y718" s="229">
        <f t="shared" si="92"/>
        <v>0</v>
      </c>
    </row>
    <row r="719" spans="2:25">
      <c r="B719" s="233"/>
      <c r="C719" s="234" t="s">
        <v>111</v>
      </c>
      <c r="D719" s="235"/>
      <c r="E719" s="236">
        <f>COUNTA(E577:E718)</f>
        <v>136</v>
      </c>
      <c r="F719" s="236">
        <f>SUM(F577:F718)</f>
        <v>26184</v>
      </c>
      <c r="G719" s="236">
        <f>SUM(G577:G718)</f>
        <v>5236.7999999999965</v>
      </c>
      <c r="H719" s="236">
        <f>SUM(H577:H718)</f>
        <v>14546.666666666661</v>
      </c>
      <c r="I719" s="236">
        <f>MROUND(SUM(I577:I718),1)</f>
        <v>5</v>
      </c>
      <c r="J719" s="236">
        <f>COUNTA(J577:J718)</f>
        <v>4</v>
      </c>
      <c r="K719" s="236">
        <f>COUNTA(K577:K718)</f>
        <v>5</v>
      </c>
      <c r="L719" s="236">
        <f>COUNTA(L577:L718)</f>
        <v>0</v>
      </c>
      <c r="M719" s="236">
        <f>SUM(M577:M718)</f>
        <v>14546.666666666668</v>
      </c>
      <c r="N719" s="236">
        <f>SUM(N577:N718)</f>
        <v>290.93333333333334</v>
      </c>
      <c r="O719" s="237"/>
      <c r="P719" s="238">
        <f>COUNTIF(P577:P718, "YES")</f>
        <v>0</v>
      </c>
      <c r="Q719" s="237"/>
      <c r="R719" s="237"/>
      <c r="S719" s="237"/>
      <c r="T719" s="237"/>
      <c r="U719" s="236">
        <f>SUM(U577:U718)</f>
        <v>9.697777777777782</v>
      </c>
      <c r="V719" s="236">
        <f>SUM(V577:V718)</f>
        <v>9.6977777777777767</v>
      </c>
      <c r="W719" s="236">
        <f t="array" ref="W719">SUM(ABS(W577:W718))</f>
        <v>10</v>
      </c>
      <c r="X719" s="238" t="str">
        <f>IF(X577&lt;0.2, "0", IF(X577&lt;=2, "2", IF(X577&gt;2, ROUND(X577,0))))</f>
        <v>2</v>
      </c>
      <c r="Y719" s="236">
        <f>SUM(Y577:Y718)</f>
        <v>5</v>
      </c>
    </row>
    <row r="720" spans="2:25" ht="18.75" customHeight="1">
      <c r="B720" s="514">
        <v>8</v>
      </c>
      <c r="C720" s="505" t="s">
        <v>1795</v>
      </c>
      <c r="D720" s="372" t="s">
        <v>1060</v>
      </c>
      <c r="E720" s="216" t="s">
        <v>1796</v>
      </c>
      <c r="F720" s="217">
        <v>700</v>
      </c>
      <c r="G720" s="218">
        <f t="shared" ref="G720:G774" si="93">F720/$G$15</f>
        <v>140</v>
      </c>
      <c r="H720" s="219">
        <f t="shared" ref="H720:H774" si="94">F720/$H$15</f>
        <v>388.88888888888886</v>
      </c>
      <c r="I720" s="219">
        <f t="shared" ref="I720:I774" si="95">H720/$I$15</f>
        <v>0.12962962962962962</v>
      </c>
      <c r="J720" s="217"/>
      <c r="K720" s="220"/>
      <c r="L720" s="220"/>
      <c r="M720" s="221"/>
      <c r="N720" s="222">
        <f t="shared" ref="N720:N774" si="96">M720/$N$15</f>
        <v>0</v>
      </c>
      <c r="O720" s="223"/>
      <c r="P720" s="224"/>
      <c r="Q720" s="224"/>
      <c r="R720" s="224"/>
      <c r="S720" s="224"/>
      <c r="T720" s="225"/>
      <c r="U720" s="226">
        <f t="shared" ref="U720:U774" si="97">H720/$U$15</f>
        <v>0.25925925925925924</v>
      </c>
      <c r="V720" s="227"/>
      <c r="W720" s="228" t="str">
        <f t="shared" ref="W720:W774" si="98">IF(V720&lt;1,"0",IF(V720&lt;5,"2",IF(V720&gt;=5,"6")))</f>
        <v>0</v>
      </c>
      <c r="X720" s="508">
        <f>K776/$X$15</f>
        <v>1.3333333333333333</v>
      </c>
      <c r="Y720" s="229">
        <f t="shared" ref="Y720:Y775" si="99">W720/2</f>
        <v>0</v>
      </c>
    </row>
    <row r="721" spans="2:25" ht="18.75" customHeight="1">
      <c r="B721" s="515"/>
      <c r="C721" s="506"/>
      <c r="D721" s="372" t="s">
        <v>1065</v>
      </c>
      <c r="E721" s="216" t="s">
        <v>1797</v>
      </c>
      <c r="F721" s="217">
        <v>20</v>
      </c>
      <c r="G721" s="218">
        <f t="shared" si="93"/>
        <v>4</v>
      </c>
      <c r="H721" s="219">
        <f t="shared" si="94"/>
        <v>11.111111111111111</v>
      </c>
      <c r="I721" s="219">
        <f t="shared" si="95"/>
        <v>3.7037037037037034E-3</v>
      </c>
      <c r="J721" s="217"/>
      <c r="K721" s="220"/>
      <c r="L721" s="220"/>
      <c r="M721" s="221"/>
      <c r="N721" s="222">
        <f t="shared" si="96"/>
        <v>0</v>
      </c>
      <c r="O721" s="223"/>
      <c r="P721" s="224"/>
      <c r="Q721" s="224"/>
      <c r="R721" s="224"/>
      <c r="S721" s="224"/>
      <c r="T721" s="225"/>
      <c r="U721" s="226">
        <f t="shared" si="97"/>
        <v>7.4074074074074068E-3</v>
      </c>
      <c r="V721" s="227"/>
      <c r="W721" s="228" t="str">
        <f t="shared" si="98"/>
        <v>0</v>
      </c>
      <c r="X721" s="509"/>
      <c r="Y721" s="229">
        <f t="shared" si="99"/>
        <v>0</v>
      </c>
    </row>
    <row r="722" spans="2:25" ht="18.75" customHeight="1">
      <c r="B722" s="515"/>
      <c r="C722" s="506"/>
      <c r="D722" s="372" t="s">
        <v>1067</v>
      </c>
      <c r="E722" s="216" t="s">
        <v>1798</v>
      </c>
      <c r="F722" s="217">
        <v>800</v>
      </c>
      <c r="G722" s="218">
        <f t="shared" si="93"/>
        <v>160</v>
      </c>
      <c r="H722" s="219">
        <f t="shared" si="94"/>
        <v>444.44444444444446</v>
      </c>
      <c r="I722" s="219">
        <f t="shared" si="95"/>
        <v>0.14814814814814814</v>
      </c>
      <c r="J722" s="217" t="s">
        <v>1799</v>
      </c>
      <c r="K722" s="220" t="s">
        <v>11239</v>
      </c>
      <c r="L722" s="220"/>
      <c r="M722" s="221">
        <f>SUM(H720:H734)</f>
        <v>3420.0000000000005</v>
      </c>
      <c r="N722" s="222">
        <f t="shared" si="96"/>
        <v>68.400000000000006</v>
      </c>
      <c r="O722" s="223" t="s">
        <v>1800</v>
      </c>
      <c r="P722" s="224" t="s">
        <v>12</v>
      </c>
      <c r="Q722" s="224"/>
      <c r="R722" s="224" t="s">
        <v>1064</v>
      </c>
      <c r="S722" s="224"/>
      <c r="T722" s="225"/>
      <c r="U722" s="226">
        <f t="shared" si="97"/>
        <v>0.29629629629629628</v>
      </c>
      <c r="V722" s="227">
        <f>SUM(U720:U734)</f>
        <v>2.2800000000000002</v>
      </c>
      <c r="W722" s="228" t="str">
        <f t="shared" si="98"/>
        <v>2</v>
      </c>
      <c r="X722" s="509"/>
      <c r="Y722" s="229">
        <f t="shared" si="99"/>
        <v>1</v>
      </c>
    </row>
    <row r="723" spans="2:25" ht="18.75" customHeight="1">
      <c r="B723" s="515"/>
      <c r="C723" s="506"/>
      <c r="D723" s="372" t="s">
        <v>1069</v>
      </c>
      <c r="E723" s="216" t="s">
        <v>1801</v>
      </c>
      <c r="F723" s="217">
        <v>200</v>
      </c>
      <c r="G723" s="218">
        <f t="shared" si="93"/>
        <v>40</v>
      </c>
      <c r="H723" s="219">
        <f t="shared" si="94"/>
        <v>111.11111111111111</v>
      </c>
      <c r="I723" s="219">
        <f t="shared" si="95"/>
        <v>3.7037037037037035E-2</v>
      </c>
      <c r="J723" s="217"/>
      <c r="K723" s="220"/>
      <c r="L723" s="220"/>
      <c r="M723" s="221"/>
      <c r="N723" s="222">
        <f t="shared" si="96"/>
        <v>0</v>
      </c>
      <c r="O723" s="223"/>
      <c r="P723" s="224"/>
      <c r="Q723" s="224"/>
      <c r="R723" s="224"/>
      <c r="S723" s="224"/>
      <c r="T723" s="225"/>
      <c r="U723" s="226">
        <f t="shared" si="97"/>
        <v>7.407407407407407E-2</v>
      </c>
      <c r="V723" s="227"/>
      <c r="W723" s="228" t="str">
        <f t="shared" si="98"/>
        <v>0</v>
      </c>
      <c r="X723" s="509"/>
      <c r="Y723" s="229">
        <f t="shared" si="99"/>
        <v>0</v>
      </c>
    </row>
    <row r="724" spans="2:25" ht="18.75" customHeight="1">
      <c r="B724" s="515"/>
      <c r="C724" s="506"/>
      <c r="D724" s="372" t="s">
        <v>1071</v>
      </c>
      <c r="E724" s="216" t="s">
        <v>1802</v>
      </c>
      <c r="F724" s="217">
        <v>100</v>
      </c>
      <c r="G724" s="218">
        <f t="shared" si="93"/>
        <v>20</v>
      </c>
      <c r="H724" s="219">
        <f t="shared" si="94"/>
        <v>55.555555555555557</v>
      </c>
      <c r="I724" s="219">
        <f t="shared" si="95"/>
        <v>1.8518518518518517E-2</v>
      </c>
      <c r="J724" s="217"/>
      <c r="K724" s="220"/>
      <c r="L724" s="220"/>
      <c r="M724" s="221"/>
      <c r="N724" s="222">
        <f t="shared" si="96"/>
        <v>0</v>
      </c>
      <c r="O724" s="223"/>
      <c r="P724" s="224"/>
      <c r="Q724" s="224"/>
      <c r="R724" s="224"/>
      <c r="S724" s="224"/>
      <c r="T724" s="225"/>
      <c r="U724" s="226">
        <f t="shared" si="97"/>
        <v>3.7037037037037035E-2</v>
      </c>
      <c r="V724" s="227"/>
      <c r="W724" s="228" t="str">
        <f t="shared" si="98"/>
        <v>0</v>
      </c>
      <c r="X724" s="509"/>
      <c r="Y724" s="229">
        <f t="shared" si="99"/>
        <v>0</v>
      </c>
    </row>
    <row r="725" spans="2:25" ht="18.75" customHeight="1">
      <c r="B725" s="515"/>
      <c r="C725" s="506"/>
      <c r="D725" s="372" t="s">
        <v>1073</v>
      </c>
      <c r="E725" s="216" t="s">
        <v>1803</v>
      </c>
      <c r="F725" s="217">
        <v>1700</v>
      </c>
      <c r="G725" s="218">
        <f t="shared" si="93"/>
        <v>340</v>
      </c>
      <c r="H725" s="219">
        <f t="shared" si="94"/>
        <v>944.44444444444446</v>
      </c>
      <c r="I725" s="219">
        <f t="shared" si="95"/>
        <v>0.31481481481481483</v>
      </c>
      <c r="J725" s="217"/>
      <c r="K725" s="220"/>
      <c r="L725" s="220"/>
      <c r="M725" s="221"/>
      <c r="N725" s="222">
        <f t="shared" si="96"/>
        <v>0</v>
      </c>
      <c r="O725" s="223"/>
      <c r="P725" s="224"/>
      <c r="Q725" s="224"/>
      <c r="R725" s="224"/>
      <c r="S725" s="224"/>
      <c r="T725" s="225"/>
      <c r="U725" s="226">
        <f t="shared" si="97"/>
        <v>0.62962962962962965</v>
      </c>
      <c r="V725" s="227"/>
      <c r="W725" s="228" t="str">
        <f t="shared" si="98"/>
        <v>0</v>
      </c>
      <c r="X725" s="509"/>
      <c r="Y725" s="229">
        <f t="shared" si="99"/>
        <v>0</v>
      </c>
    </row>
    <row r="726" spans="2:25" ht="18.75" customHeight="1">
      <c r="B726" s="515"/>
      <c r="C726" s="506"/>
      <c r="D726" s="372" t="s">
        <v>1075</v>
      </c>
      <c r="E726" s="216" t="s">
        <v>1804</v>
      </c>
      <c r="F726" s="217">
        <v>52</v>
      </c>
      <c r="G726" s="218">
        <f t="shared" si="93"/>
        <v>10.4</v>
      </c>
      <c r="H726" s="219">
        <f t="shared" si="94"/>
        <v>28.888888888888889</v>
      </c>
      <c r="I726" s="219">
        <f t="shared" si="95"/>
        <v>9.6296296296296303E-3</v>
      </c>
      <c r="J726" s="217"/>
      <c r="K726" s="220"/>
      <c r="L726" s="220"/>
      <c r="M726" s="221"/>
      <c r="N726" s="222">
        <f t="shared" si="96"/>
        <v>0</v>
      </c>
      <c r="O726" s="223"/>
      <c r="P726" s="224"/>
      <c r="Q726" s="224"/>
      <c r="R726" s="224"/>
      <c r="S726" s="224"/>
      <c r="T726" s="225"/>
      <c r="U726" s="226">
        <f t="shared" si="97"/>
        <v>1.9259259259259261E-2</v>
      </c>
      <c r="V726" s="227"/>
      <c r="W726" s="228" t="str">
        <f t="shared" si="98"/>
        <v>0</v>
      </c>
      <c r="X726" s="509"/>
      <c r="Y726" s="229">
        <f t="shared" si="99"/>
        <v>0</v>
      </c>
    </row>
    <row r="727" spans="2:25" ht="18.75" customHeight="1">
      <c r="B727" s="515"/>
      <c r="C727" s="506"/>
      <c r="D727" s="372" t="s">
        <v>1077</v>
      </c>
      <c r="E727" s="216" t="s">
        <v>1805</v>
      </c>
      <c r="F727" s="217">
        <v>60</v>
      </c>
      <c r="G727" s="218">
        <f t="shared" si="93"/>
        <v>12</v>
      </c>
      <c r="H727" s="219">
        <f t="shared" si="94"/>
        <v>33.333333333333336</v>
      </c>
      <c r="I727" s="219">
        <f t="shared" si="95"/>
        <v>1.1111111111111112E-2</v>
      </c>
      <c r="J727" s="217"/>
      <c r="K727" s="220"/>
      <c r="L727" s="220"/>
      <c r="M727" s="221"/>
      <c r="N727" s="222">
        <f t="shared" si="96"/>
        <v>0</v>
      </c>
      <c r="O727" s="223"/>
      <c r="P727" s="224"/>
      <c r="Q727" s="224"/>
      <c r="R727" s="224"/>
      <c r="S727" s="224"/>
      <c r="T727" s="225"/>
      <c r="U727" s="226">
        <f t="shared" si="97"/>
        <v>2.2222222222222223E-2</v>
      </c>
      <c r="V727" s="227"/>
      <c r="W727" s="228" t="str">
        <f t="shared" si="98"/>
        <v>0</v>
      </c>
      <c r="X727" s="509"/>
      <c r="Y727" s="229">
        <f t="shared" si="99"/>
        <v>0</v>
      </c>
    </row>
    <row r="728" spans="2:25" ht="18.75" customHeight="1">
      <c r="B728" s="515"/>
      <c r="C728" s="506"/>
      <c r="D728" s="372" t="s">
        <v>1079</v>
      </c>
      <c r="E728" s="216" t="s">
        <v>1806</v>
      </c>
      <c r="F728" s="217">
        <v>800</v>
      </c>
      <c r="G728" s="218">
        <f t="shared" si="93"/>
        <v>160</v>
      </c>
      <c r="H728" s="219">
        <f t="shared" si="94"/>
        <v>444.44444444444446</v>
      </c>
      <c r="I728" s="219">
        <f t="shared" si="95"/>
        <v>0.14814814814814814</v>
      </c>
      <c r="J728" s="217"/>
      <c r="K728" s="220"/>
      <c r="L728" s="220"/>
      <c r="M728" s="221"/>
      <c r="N728" s="222">
        <f t="shared" si="96"/>
        <v>0</v>
      </c>
      <c r="O728" s="223"/>
      <c r="P728" s="224"/>
      <c r="Q728" s="224"/>
      <c r="R728" s="224"/>
      <c r="S728" s="224"/>
      <c r="T728" s="225"/>
      <c r="U728" s="226">
        <f t="shared" si="97"/>
        <v>0.29629629629629628</v>
      </c>
      <c r="V728" s="227"/>
      <c r="W728" s="228" t="str">
        <f t="shared" si="98"/>
        <v>0</v>
      </c>
      <c r="X728" s="509"/>
      <c r="Y728" s="229">
        <f t="shared" si="99"/>
        <v>0</v>
      </c>
    </row>
    <row r="729" spans="2:25" ht="18.75" customHeight="1">
      <c r="B729" s="515"/>
      <c r="C729" s="506"/>
      <c r="D729" s="372" t="s">
        <v>1081</v>
      </c>
      <c r="E729" s="216" t="s">
        <v>1807</v>
      </c>
      <c r="F729" s="217">
        <v>100</v>
      </c>
      <c r="G729" s="218">
        <f t="shared" si="93"/>
        <v>20</v>
      </c>
      <c r="H729" s="219">
        <f t="shared" si="94"/>
        <v>55.555555555555557</v>
      </c>
      <c r="I729" s="219">
        <f t="shared" si="95"/>
        <v>1.8518518518518517E-2</v>
      </c>
      <c r="J729" s="217"/>
      <c r="K729" s="220"/>
      <c r="L729" s="220"/>
      <c r="M729" s="221"/>
      <c r="N729" s="222">
        <f t="shared" si="96"/>
        <v>0</v>
      </c>
      <c r="O729" s="223"/>
      <c r="P729" s="224"/>
      <c r="Q729" s="224"/>
      <c r="R729" s="224"/>
      <c r="S729" s="224"/>
      <c r="T729" s="225"/>
      <c r="U729" s="226">
        <f t="shared" si="97"/>
        <v>3.7037037037037035E-2</v>
      </c>
      <c r="V729" s="227"/>
      <c r="W729" s="228" t="str">
        <f t="shared" si="98"/>
        <v>0</v>
      </c>
      <c r="X729" s="509"/>
      <c r="Y729" s="229">
        <f t="shared" si="99"/>
        <v>0</v>
      </c>
    </row>
    <row r="730" spans="2:25" ht="18.75" customHeight="1">
      <c r="B730" s="515"/>
      <c r="C730" s="506"/>
      <c r="D730" s="372" t="s">
        <v>126</v>
      </c>
      <c r="E730" s="216" t="s">
        <v>1808</v>
      </c>
      <c r="F730" s="217">
        <v>1000</v>
      </c>
      <c r="G730" s="218">
        <f t="shared" si="93"/>
        <v>200</v>
      </c>
      <c r="H730" s="219">
        <f t="shared" si="94"/>
        <v>555.55555555555554</v>
      </c>
      <c r="I730" s="219">
        <f t="shared" si="95"/>
        <v>0.18518518518518517</v>
      </c>
      <c r="J730" s="217"/>
      <c r="K730" s="220"/>
      <c r="L730" s="220"/>
      <c r="M730" s="221"/>
      <c r="N730" s="222">
        <f t="shared" si="96"/>
        <v>0</v>
      </c>
      <c r="O730" s="223"/>
      <c r="P730" s="224"/>
      <c r="Q730" s="224"/>
      <c r="R730" s="224"/>
      <c r="S730" s="224"/>
      <c r="T730" s="225"/>
      <c r="U730" s="226">
        <f t="shared" si="97"/>
        <v>0.37037037037037035</v>
      </c>
      <c r="V730" s="227"/>
      <c r="W730" s="228" t="str">
        <f t="shared" si="98"/>
        <v>0</v>
      </c>
      <c r="X730" s="509"/>
      <c r="Y730" s="229">
        <f t="shared" si="99"/>
        <v>0</v>
      </c>
    </row>
    <row r="731" spans="2:25" ht="18.75" customHeight="1">
      <c r="B731" s="515"/>
      <c r="C731" s="506"/>
      <c r="D731" s="372" t="s">
        <v>127</v>
      </c>
      <c r="E731" s="216" t="s">
        <v>1809</v>
      </c>
      <c r="F731" s="217">
        <v>400</v>
      </c>
      <c r="G731" s="218">
        <f t="shared" si="93"/>
        <v>80</v>
      </c>
      <c r="H731" s="219">
        <f t="shared" si="94"/>
        <v>222.22222222222223</v>
      </c>
      <c r="I731" s="219">
        <f t="shared" si="95"/>
        <v>7.407407407407407E-2</v>
      </c>
      <c r="J731" s="217"/>
      <c r="K731" s="220"/>
      <c r="L731" s="220"/>
      <c r="M731" s="221"/>
      <c r="N731" s="222">
        <f t="shared" si="96"/>
        <v>0</v>
      </c>
      <c r="O731" s="223"/>
      <c r="P731" s="224"/>
      <c r="Q731" s="224"/>
      <c r="R731" s="224"/>
      <c r="S731" s="224"/>
      <c r="T731" s="225"/>
      <c r="U731" s="226">
        <f t="shared" si="97"/>
        <v>0.14814814814814814</v>
      </c>
      <c r="V731" s="227"/>
      <c r="W731" s="228" t="str">
        <f t="shared" si="98"/>
        <v>0</v>
      </c>
      <c r="X731" s="509"/>
      <c r="Y731" s="229">
        <f t="shared" si="99"/>
        <v>0</v>
      </c>
    </row>
    <row r="732" spans="2:25" ht="18.75" customHeight="1">
      <c r="B732" s="515"/>
      <c r="C732" s="506"/>
      <c r="D732" s="372" t="s">
        <v>128</v>
      </c>
      <c r="E732" s="216" t="s">
        <v>1810</v>
      </c>
      <c r="F732" s="217">
        <v>60</v>
      </c>
      <c r="G732" s="218">
        <f t="shared" si="93"/>
        <v>12</v>
      </c>
      <c r="H732" s="219">
        <f t="shared" si="94"/>
        <v>33.333333333333336</v>
      </c>
      <c r="I732" s="219">
        <f t="shared" si="95"/>
        <v>1.1111111111111112E-2</v>
      </c>
      <c r="J732" s="217"/>
      <c r="K732" s="220"/>
      <c r="L732" s="220"/>
      <c r="M732" s="221"/>
      <c r="N732" s="222">
        <f t="shared" si="96"/>
        <v>0</v>
      </c>
      <c r="O732" s="223"/>
      <c r="P732" s="224"/>
      <c r="Q732" s="224"/>
      <c r="R732" s="224"/>
      <c r="S732" s="224"/>
      <c r="T732" s="225"/>
      <c r="U732" s="226">
        <f t="shared" si="97"/>
        <v>2.2222222222222223E-2</v>
      </c>
      <c r="V732" s="227"/>
      <c r="W732" s="228" t="str">
        <f t="shared" si="98"/>
        <v>0</v>
      </c>
      <c r="X732" s="509"/>
      <c r="Y732" s="229">
        <f t="shared" si="99"/>
        <v>0</v>
      </c>
    </row>
    <row r="733" spans="2:25" ht="18.75" customHeight="1">
      <c r="B733" s="515"/>
      <c r="C733" s="506"/>
      <c r="D733" s="372" t="s">
        <v>129</v>
      </c>
      <c r="E733" s="216" t="s">
        <v>1811</v>
      </c>
      <c r="F733" s="217">
        <v>104</v>
      </c>
      <c r="G733" s="218">
        <f t="shared" si="93"/>
        <v>20.8</v>
      </c>
      <c r="H733" s="219">
        <f t="shared" si="94"/>
        <v>57.777777777777779</v>
      </c>
      <c r="I733" s="219">
        <f t="shared" si="95"/>
        <v>1.9259259259259261E-2</v>
      </c>
      <c r="J733" s="217"/>
      <c r="K733" s="220"/>
      <c r="L733" s="220"/>
      <c r="M733" s="221"/>
      <c r="N733" s="222">
        <f t="shared" si="96"/>
        <v>0</v>
      </c>
      <c r="O733" s="223"/>
      <c r="P733" s="224"/>
      <c r="Q733" s="224"/>
      <c r="R733" s="224"/>
      <c r="S733" s="224"/>
      <c r="T733" s="225"/>
      <c r="U733" s="226">
        <f t="shared" si="97"/>
        <v>3.8518518518518521E-2</v>
      </c>
      <c r="V733" s="227"/>
      <c r="W733" s="228" t="str">
        <f t="shared" si="98"/>
        <v>0</v>
      </c>
      <c r="X733" s="509"/>
      <c r="Y733" s="229">
        <f t="shared" si="99"/>
        <v>0</v>
      </c>
    </row>
    <row r="734" spans="2:25" ht="18.75" customHeight="1">
      <c r="B734" s="515"/>
      <c r="C734" s="506"/>
      <c r="D734" s="372" t="s">
        <v>130</v>
      </c>
      <c r="E734" s="216" t="s">
        <v>1812</v>
      </c>
      <c r="F734" s="217">
        <v>60</v>
      </c>
      <c r="G734" s="218">
        <f t="shared" si="93"/>
        <v>12</v>
      </c>
      <c r="H734" s="219">
        <f t="shared" si="94"/>
        <v>33.333333333333336</v>
      </c>
      <c r="I734" s="219">
        <f t="shared" si="95"/>
        <v>1.1111111111111112E-2</v>
      </c>
      <c r="J734" s="217"/>
      <c r="K734" s="220"/>
      <c r="L734" s="220"/>
      <c r="M734" s="221"/>
      <c r="N734" s="222">
        <f t="shared" si="96"/>
        <v>0</v>
      </c>
      <c r="O734" s="223"/>
      <c r="P734" s="224"/>
      <c r="Q734" s="224"/>
      <c r="R734" s="224"/>
      <c r="S734" s="224"/>
      <c r="T734" s="225"/>
      <c r="U734" s="226">
        <f t="shared" si="97"/>
        <v>2.2222222222222223E-2</v>
      </c>
      <c r="V734" s="227"/>
      <c r="W734" s="228" t="str">
        <f t="shared" si="98"/>
        <v>0</v>
      </c>
      <c r="X734" s="509"/>
      <c r="Y734" s="229">
        <f t="shared" si="99"/>
        <v>0</v>
      </c>
    </row>
    <row r="735" spans="2:25" ht="18.75" customHeight="1">
      <c r="B735" s="515"/>
      <c r="C735" s="506"/>
      <c r="D735" s="373"/>
      <c r="E735" s="216"/>
      <c r="F735" s="217"/>
      <c r="G735" s="218">
        <f t="shared" si="93"/>
        <v>0</v>
      </c>
      <c r="H735" s="219">
        <f t="shared" si="94"/>
        <v>0</v>
      </c>
      <c r="I735" s="219">
        <f t="shared" si="95"/>
        <v>0</v>
      </c>
      <c r="J735" s="217"/>
      <c r="K735" s="220"/>
      <c r="L735" s="220"/>
      <c r="M735" s="221"/>
      <c r="N735" s="222">
        <f t="shared" si="96"/>
        <v>0</v>
      </c>
      <c r="O735" s="223"/>
      <c r="P735" s="224"/>
      <c r="Q735" s="224"/>
      <c r="R735" s="224"/>
      <c r="S735" s="224"/>
      <c r="T735" s="225"/>
      <c r="U735" s="226">
        <f t="shared" si="97"/>
        <v>0</v>
      </c>
      <c r="V735" s="227"/>
      <c r="W735" s="228" t="str">
        <f t="shared" si="98"/>
        <v>0</v>
      </c>
      <c r="X735" s="509"/>
      <c r="Y735" s="229">
        <f t="shared" si="99"/>
        <v>0</v>
      </c>
    </row>
    <row r="736" spans="2:25" ht="18.75" customHeight="1">
      <c r="B736" s="515"/>
      <c r="C736" s="506"/>
      <c r="D736" s="372" t="s">
        <v>1060</v>
      </c>
      <c r="E736" s="216" t="s">
        <v>1813</v>
      </c>
      <c r="F736" s="217">
        <v>100</v>
      </c>
      <c r="G736" s="218">
        <f t="shared" si="93"/>
        <v>20</v>
      </c>
      <c r="H736" s="219">
        <f t="shared" si="94"/>
        <v>55.555555555555557</v>
      </c>
      <c r="I736" s="219">
        <f t="shared" si="95"/>
        <v>1.8518518518518517E-2</v>
      </c>
      <c r="J736" s="217"/>
      <c r="K736" s="220"/>
      <c r="L736" s="220"/>
      <c r="M736" s="221"/>
      <c r="N736" s="222">
        <f t="shared" si="96"/>
        <v>0</v>
      </c>
      <c r="O736" s="223"/>
      <c r="P736" s="224"/>
      <c r="Q736" s="224"/>
      <c r="R736" s="224"/>
      <c r="S736" s="224"/>
      <c r="T736" s="225"/>
      <c r="U736" s="226">
        <f t="shared" si="97"/>
        <v>3.7037037037037035E-2</v>
      </c>
      <c r="V736" s="227"/>
      <c r="W736" s="228" t="str">
        <f t="shared" si="98"/>
        <v>0</v>
      </c>
      <c r="X736" s="509"/>
      <c r="Y736" s="229">
        <f t="shared" si="99"/>
        <v>0</v>
      </c>
    </row>
    <row r="737" spans="2:25" ht="18.75" customHeight="1">
      <c r="B737" s="515"/>
      <c r="C737" s="506"/>
      <c r="D737" s="372" t="s">
        <v>1065</v>
      </c>
      <c r="E737" s="216" t="s">
        <v>1814</v>
      </c>
      <c r="F737" s="217">
        <v>800</v>
      </c>
      <c r="G737" s="218">
        <f t="shared" si="93"/>
        <v>160</v>
      </c>
      <c r="H737" s="219">
        <f t="shared" si="94"/>
        <v>444.44444444444446</v>
      </c>
      <c r="I737" s="219">
        <f t="shared" si="95"/>
        <v>0.14814814814814814</v>
      </c>
      <c r="J737" s="217"/>
      <c r="K737" s="220"/>
      <c r="L737" s="220"/>
      <c r="M737" s="221"/>
      <c r="N737" s="222">
        <f t="shared" si="96"/>
        <v>0</v>
      </c>
      <c r="O737" s="223"/>
      <c r="P737" s="224"/>
      <c r="Q737" s="224"/>
      <c r="R737" s="224"/>
      <c r="S737" s="224"/>
      <c r="T737" s="225"/>
      <c r="U737" s="226">
        <f t="shared" si="97"/>
        <v>0.29629629629629628</v>
      </c>
      <c r="V737" s="227"/>
      <c r="W737" s="228" t="str">
        <f t="shared" si="98"/>
        <v>0</v>
      </c>
      <c r="X737" s="509"/>
      <c r="Y737" s="229">
        <f t="shared" si="99"/>
        <v>0</v>
      </c>
    </row>
    <row r="738" spans="2:25" ht="18.75" customHeight="1">
      <c r="B738" s="515"/>
      <c r="C738" s="506"/>
      <c r="D738" s="372" t="s">
        <v>1067</v>
      </c>
      <c r="E738" s="216" t="s">
        <v>1815</v>
      </c>
      <c r="F738" s="217">
        <v>300</v>
      </c>
      <c r="G738" s="218">
        <f t="shared" si="93"/>
        <v>60</v>
      </c>
      <c r="H738" s="219">
        <f t="shared" si="94"/>
        <v>166.66666666666666</v>
      </c>
      <c r="I738" s="219">
        <f t="shared" si="95"/>
        <v>5.5555555555555552E-2</v>
      </c>
      <c r="J738" s="217"/>
      <c r="K738" s="220"/>
      <c r="L738" s="220"/>
      <c r="M738" s="221"/>
      <c r="N738" s="222">
        <f t="shared" si="96"/>
        <v>0</v>
      </c>
      <c r="O738" s="223"/>
      <c r="P738" s="224"/>
      <c r="Q738" s="224"/>
      <c r="R738" s="224"/>
      <c r="S738" s="224"/>
      <c r="T738" s="225"/>
      <c r="U738" s="226">
        <f t="shared" si="97"/>
        <v>0.1111111111111111</v>
      </c>
      <c r="V738" s="227"/>
      <c r="W738" s="228" t="str">
        <f t="shared" si="98"/>
        <v>0</v>
      </c>
      <c r="X738" s="509"/>
      <c r="Y738" s="229">
        <f t="shared" si="99"/>
        <v>0</v>
      </c>
    </row>
    <row r="739" spans="2:25" ht="18.75" customHeight="1">
      <c r="B739" s="515"/>
      <c r="C739" s="506"/>
      <c r="D739" s="372" t="s">
        <v>1069</v>
      </c>
      <c r="E739" s="216" t="s">
        <v>1816</v>
      </c>
      <c r="F739" s="217">
        <v>242</v>
      </c>
      <c r="G739" s="218">
        <f t="shared" si="93"/>
        <v>48.4</v>
      </c>
      <c r="H739" s="219">
        <f t="shared" si="94"/>
        <v>134.44444444444443</v>
      </c>
      <c r="I739" s="219">
        <f t="shared" si="95"/>
        <v>4.4814814814814807E-2</v>
      </c>
      <c r="J739" s="217"/>
      <c r="K739" s="220"/>
      <c r="L739" s="220"/>
      <c r="M739" s="221"/>
      <c r="N739" s="222">
        <f t="shared" si="96"/>
        <v>0</v>
      </c>
      <c r="O739" s="223"/>
      <c r="P739" s="224"/>
      <c r="Q739" s="224"/>
      <c r="R739" s="224"/>
      <c r="S739" s="224"/>
      <c r="T739" s="225"/>
      <c r="U739" s="226">
        <f t="shared" si="97"/>
        <v>8.9629629629629615E-2</v>
      </c>
      <c r="V739" s="227"/>
      <c r="W739" s="228" t="str">
        <f t="shared" si="98"/>
        <v>0</v>
      </c>
      <c r="X739" s="509"/>
      <c r="Y739" s="229">
        <f t="shared" si="99"/>
        <v>0</v>
      </c>
    </row>
    <row r="740" spans="2:25" ht="18.75" customHeight="1">
      <c r="B740" s="515"/>
      <c r="C740" s="506"/>
      <c r="D740" s="372" t="s">
        <v>1071</v>
      </c>
      <c r="E740" s="216" t="s">
        <v>1132</v>
      </c>
      <c r="F740" s="217">
        <v>1700</v>
      </c>
      <c r="G740" s="218">
        <f t="shared" si="93"/>
        <v>340</v>
      </c>
      <c r="H740" s="219">
        <f t="shared" si="94"/>
        <v>944.44444444444446</v>
      </c>
      <c r="I740" s="219">
        <f t="shared" si="95"/>
        <v>0.31481481481481483</v>
      </c>
      <c r="J740" s="217"/>
      <c r="K740" s="220"/>
      <c r="L740" s="220"/>
      <c r="M740" s="221"/>
      <c r="N740" s="222">
        <f t="shared" si="96"/>
        <v>0</v>
      </c>
      <c r="O740" s="223"/>
      <c r="P740" s="224"/>
      <c r="Q740" s="224"/>
      <c r="R740" s="224"/>
      <c r="S740" s="224"/>
      <c r="T740" s="225"/>
      <c r="U740" s="226">
        <f t="shared" si="97"/>
        <v>0.62962962962962965</v>
      </c>
      <c r="V740" s="227"/>
      <c r="W740" s="228" t="str">
        <f t="shared" si="98"/>
        <v>0</v>
      </c>
      <c r="X740" s="509"/>
      <c r="Y740" s="229">
        <f t="shared" si="99"/>
        <v>0</v>
      </c>
    </row>
    <row r="741" spans="2:25" ht="18.75" customHeight="1">
      <c r="B741" s="515"/>
      <c r="C741" s="506"/>
      <c r="D741" s="372" t="s">
        <v>1073</v>
      </c>
      <c r="E741" s="216" t="s">
        <v>1817</v>
      </c>
      <c r="F741" s="217">
        <v>400</v>
      </c>
      <c r="G741" s="218">
        <f t="shared" si="93"/>
        <v>80</v>
      </c>
      <c r="H741" s="219">
        <f t="shared" si="94"/>
        <v>222.22222222222223</v>
      </c>
      <c r="I741" s="219">
        <f t="shared" si="95"/>
        <v>7.407407407407407E-2</v>
      </c>
      <c r="J741" s="217"/>
      <c r="K741" s="220"/>
      <c r="L741" s="220"/>
      <c r="M741" s="221"/>
      <c r="N741" s="222">
        <f t="shared" si="96"/>
        <v>0</v>
      </c>
      <c r="O741" s="223"/>
      <c r="P741" s="224"/>
      <c r="Q741" s="224"/>
      <c r="R741" s="224"/>
      <c r="S741" s="224"/>
      <c r="T741" s="225"/>
      <c r="U741" s="226">
        <f t="shared" si="97"/>
        <v>0.14814814814814814</v>
      </c>
      <c r="V741" s="227"/>
      <c r="W741" s="228" t="str">
        <f t="shared" si="98"/>
        <v>0</v>
      </c>
      <c r="X741" s="509"/>
      <c r="Y741" s="229">
        <f t="shared" si="99"/>
        <v>0</v>
      </c>
    </row>
    <row r="742" spans="2:25" ht="18.75" customHeight="1">
      <c r="B742" s="515"/>
      <c r="C742" s="506"/>
      <c r="D742" s="372" t="s">
        <v>1075</v>
      </c>
      <c r="E742" s="216" t="s">
        <v>1818</v>
      </c>
      <c r="F742" s="217">
        <v>650</v>
      </c>
      <c r="G742" s="218">
        <f t="shared" si="93"/>
        <v>130</v>
      </c>
      <c r="H742" s="219">
        <f t="shared" si="94"/>
        <v>361.11111111111109</v>
      </c>
      <c r="I742" s="219">
        <f t="shared" si="95"/>
        <v>0.12037037037037036</v>
      </c>
      <c r="J742" s="217"/>
      <c r="K742" s="220"/>
      <c r="L742" s="220"/>
      <c r="M742" s="221"/>
      <c r="N742" s="222">
        <f t="shared" si="96"/>
        <v>0</v>
      </c>
      <c r="O742" s="223"/>
      <c r="P742" s="224"/>
      <c r="Q742" s="224"/>
      <c r="R742" s="224"/>
      <c r="S742" s="224"/>
      <c r="T742" s="225"/>
      <c r="U742" s="226">
        <f t="shared" si="97"/>
        <v>0.24074074074074073</v>
      </c>
      <c r="V742" s="227"/>
      <c r="W742" s="228" t="str">
        <f t="shared" si="98"/>
        <v>0</v>
      </c>
      <c r="X742" s="509"/>
      <c r="Y742" s="229">
        <f t="shared" si="99"/>
        <v>0</v>
      </c>
    </row>
    <row r="743" spans="2:25" ht="18.75" customHeight="1">
      <c r="B743" s="515"/>
      <c r="C743" s="506"/>
      <c r="D743" s="372" t="s">
        <v>1077</v>
      </c>
      <c r="E743" s="216" t="s">
        <v>1819</v>
      </c>
      <c r="F743" s="217">
        <v>1550</v>
      </c>
      <c r="G743" s="218">
        <f t="shared" si="93"/>
        <v>310</v>
      </c>
      <c r="H743" s="219">
        <f t="shared" si="94"/>
        <v>861.11111111111109</v>
      </c>
      <c r="I743" s="219">
        <f t="shared" si="95"/>
        <v>0.28703703703703703</v>
      </c>
      <c r="J743" s="217" t="s">
        <v>1820</v>
      </c>
      <c r="K743" s="220" t="s">
        <v>11240</v>
      </c>
      <c r="L743" s="220"/>
      <c r="M743" s="221">
        <f>SUM(H736:H750)</f>
        <v>3996.666666666667</v>
      </c>
      <c r="N743" s="222">
        <f t="shared" si="96"/>
        <v>79.933333333333337</v>
      </c>
      <c r="O743" s="223" t="s">
        <v>1821</v>
      </c>
      <c r="P743" s="224"/>
      <c r="Q743" s="224"/>
      <c r="R743" s="224"/>
      <c r="S743" s="224"/>
      <c r="T743" s="225"/>
      <c r="U743" s="226">
        <f t="shared" si="97"/>
        <v>0.57407407407407407</v>
      </c>
      <c r="V743" s="227">
        <f>SUM(U736:U750)</f>
        <v>2.6644444444444444</v>
      </c>
      <c r="W743" s="228" t="str">
        <f t="shared" si="98"/>
        <v>2</v>
      </c>
      <c r="X743" s="509"/>
      <c r="Y743" s="229">
        <f t="shared" si="99"/>
        <v>1</v>
      </c>
    </row>
    <row r="744" spans="2:25" ht="18.75" customHeight="1">
      <c r="B744" s="515"/>
      <c r="C744" s="506"/>
      <c r="D744" s="372" t="s">
        <v>1079</v>
      </c>
      <c r="E744" s="216" t="s">
        <v>1822</v>
      </c>
      <c r="F744" s="217">
        <v>100</v>
      </c>
      <c r="G744" s="218">
        <f t="shared" si="93"/>
        <v>20</v>
      </c>
      <c r="H744" s="219">
        <f t="shared" si="94"/>
        <v>55.555555555555557</v>
      </c>
      <c r="I744" s="219">
        <f t="shared" si="95"/>
        <v>1.8518518518518517E-2</v>
      </c>
      <c r="J744" s="217"/>
      <c r="K744" s="220"/>
      <c r="L744" s="220"/>
      <c r="M744" s="221"/>
      <c r="N744" s="222">
        <f t="shared" si="96"/>
        <v>0</v>
      </c>
      <c r="O744" s="223"/>
      <c r="P744" s="224"/>
      <c r="Q744" s="224"/>
      <c r="R744" s="224"/>
      <c r="S744" s="224"/>
      <c r="T744" s="225"/>
      <c r="U744" s="226">
        <f t="shared" si="97"/>
        <v>3.7037037037037035E-2</v>
      </c>
      <c r="V744" s="227"/>
      <c r="W744" s="228" t="str">
        <f t="shared" si="98"/>
        <v>0</v>
      </c>
      <c r="X744" s="509"/>
      <c r="Y744" s="229">
        <f t="shared" si="99"/>
        <v>0</v>
      </c>
    </row>
    <row r="745" spans="2:25" ht="18.75" customHeight="1">
      <c r="B745" s="515"/>
      <c r="C745" s="506"/>
      <c r="D745" s="372" t="s">
        <v>1081</v>
      </c>
      <c r="E745" s="216" t="s">
        <v>1823</v>
      </c>
      <c r="F745" s="217">
        <v>100</v>
      </c>
      <c r="G745" s="218">
        <f t="shared" si="93"/>
        <v>20</v>
      </c>
      <c r="H745" s="219">
        <f t="shared" si="94"/>
        <v>55.555555555555557</v>
      </c>
      <c r="I745" s="219">
        <f t="shared" si="95"/>
        <v>1.8518518518518517E-2</v>
      </c>
      <c r="J745" s="217"/>
      <c r="K745" s="220"/>
      <c r="L745" s="220"/>
      <c r="M745" s="221"/>
      <c r="N745" s="222">
        <f t="shared" si="96"/>
        <v>0</v>
      </c>
      <c r="O745" s="223"/>
      <c r="P745" s="224"/>
      <c r="Q745" s="224"/>
      <c r="R745" s="224"/>
      <c r="S745" s="224"/>
      <c r="T745" s="225"/>
      <c r="U745" s="226">
        <f t="shared" si="97"/>
        <v>3.7037037037037035E-2</v>
      </c>
      <c r="V745" s="227"/>
      <c r="W745" s="228" t="str">
        <f t="shared" si="98"/>
        <v>0</v>
      </c>
      <c r="X745" s="509"/>
      <c r="Y745" s="229">
        <f t="shared" si="99"/>
        <v>0</v>
      </c>
    </row>
    <row r="746" spans="2:25" ht="18.75" customHeight="1">
      <c r="B746" s="515"/>
      <c r="C746" s="506"/>
      <c r="D746" s="372" t="s">
        <v>126</v>
      </c>
      <c r="E746" s="216" t="s">
        <v>1824</v>
      </c>
      <c r="F746" s="217">
        <v>250</v>
      </c>
      <c r="G746" s="218">
        <f t="shared" si="93"/>
        <v>50</v>
      </c>
      <c r="H746" s="219">
        <f t="shared" si="94"/>
        <v>138.88888888888889</v>
      </c>
      <c r="I746" s="219">
        <f t="shared" si="95"/>
        <v>4.6296296296296294E-2</v>
      </c>
      <c r="J746" s="217"/>
      <c r="K746" s="220"/>
      <c r="L746" s="220"/>
      <c r="M746" s="221"/>
      <c r="N746" s="222">
        <f t="shared" si="96"/>
        <v>0</v>
      </c>
      <c r="O746" s="223"/>
      <c r="P746" s="224"/>
      <c r="Q746" s="224"/>
      <c r="R746" s="224"/>
      <c r="S746" s="224"/>
      <c r="T746" s="225"/>
      <c r="U746" s="226">
        <f t="shared" si="97"/>
        <v>9.2592592592592587E-2</v>
      </c>
      <c r="V746" s="227"/>
      <c r="W746" s="228" t="str">
        <f t="shared" si="98"/>
        <v>0</v>
      </c>
      <c r="X746" s="509"/>
      <c r="Y746" s="229">
        <f t="shared" si="99"/>
        <v>0</v>
      </c>
    </row>
    <row r="747" spans="2:25" ht="18.75" customHeight="1">
      <c r="B747" s="515"/>
      <c r="C747" s="506"/>
      <c r="D747" s="372" t="s">
        <v>127</v>
      </c>
      <c r="E747" s="216" t="s">
        <v>1825</v>
      </c>
      <c r="F747" s="217">
        <v>500</v>
      </c>
      <c r="G747" s="218">
        <f t="shared" si="93"/>
        <v>100</v>
      </c>
      <c r="H747" s="219">
        <f t="shared" si="94"/>
        <v>277.77777777777777</v>
      </c>
      <c r="I747" s="219">
        <f t="shared" si="95"/>
        <v>9.2592592592592587E-2</v>
      </c>
      <c r="J747" s="217"/>
      <c r="K747" s="220"/>
      <c r="L747" s="220"/>
      <c r="M747" s="221"/>
      <c r="N747" s="222">
        <f t="shared" si="96"/>
        <v>0</v>
      </c>
      <c r="O747" s="223"/>
      <c r="P747" s="224"/>
      <c r="Q747" s="224"/>
      <c r="R747" s="224"/>
      <c r="S747" s="224"/>
      <c r="T747" s="225"/>
      <c r="U747" s="226">
        <f t="shared" si="97"/>
        <v>0.18518518518518517</v>
      </c>
      <c r="V747" s="227"/>
      <c r="W747" s="228" t="str">
        <f t="shared" si="98"/>
        <v>0</v>
      </c>
      <c r="X747" s="509"/>
      <c r="Y747" s="229">
        <f t="shared" si="99"/>
        <v>0</v>
      </c>
    </row>
    <row r="748" spans="2:25" ht="18.75" customHeight="1">
      <c r="B748" s="515"/>
      <c r="C748" s="506"/>
      <c r="D748" s="372" t="s">
        <v>128</v>
      </c>
      <c r="E748" s="216" t="s">
        <v>1826</v>
      </c>
      <c r="F748" s="217">
        <v>200</v>
      </c>
      <c r="G748" s="218">
        <f t="shared" si="93"/>
        <v>40</v>
      </c>
      <c r="H748" s="219">
        <f t="shared" si="94"/>
        <v>111.11111111111111</v>
      </c>
      <c r="I748" s="219">
        <f t="shared" si="95"/>
        <v>3.7037037037037035E-2</v>
      </c>
      <c r="J748" s="217"/>
      <c r="K748" s="220"/>
      <c r="L748" s="220"/>
      <c r="M748" s="221"/>
      <c r="N748" s="222">
        <f t="shared" si="96"/>
        <v>0</v>
      </c>
      <c r="O748" s="223"/>
      <c r="P748" s="224"/>
      <c r="Q748" s="224"/>
      <c r="R748" s="224"/>
      <c r="S748" s="224"/>
      <c r="T748" s="225"/>
      <c r="U748" s="226">
        <f t="shared" si="97"/>
        <v>7.407407407407407E-2</v>
      </c>
      <c r="V748" s="227"/>
      <c r="W748" s="228" t="str">
        <f t="shared" si="98"/>
        <v>0</v>
      </c>
      <c r="X748" s="509"/>
      <c r="Y748" s="229">
        <f t="shared" si="99"/>
        <v>0</v>
      </c>
    </row>
    <row r="749" spans="2:25" ht="18.75" customHeight="1">
      <c r="B749" s="515"/>
      <c r="C749" s="506"/>
      <c r="D749" s="372" t="s">
        <v>129</v>
      </c>
      <c r="E749" s="216" t="s">
        <v>1827</v>
      </c>
      <c r="F749" s="217">
        <v>100</v>
      </c>
      <c r="G749" s="218">
        <f t="shared" si="93"/>
        <v>20</v>
      </c>
      <c r="H749" s="219">
        <f t="shared" si="94"/>
        <v>55.555555555555557</v>
      </c>
      <c r="I749" s="219">
        <f t="shared" si="95"/>
        <v>1.8518518518518517E-2</v>
      </c>
      <c r="J749" s="217"/>
      <c r="K749" s="220"/>
      <c r="L749" s="220"/>
      <c r="M749" s="221"/>
      <c r="N749" s="222">
        <f t="shared" si="96"/>
        <v>0</v>
      </c>
      <c r="O749" s="223"/>
      <c r="P749" s="224"/>
      <c r="Q749" s="224"/>
      <c r="R749" s="224"/>
      <c r="S749" s="224"/>
      <c r="T749" s="225"/>
      <c r="U749" s="226">
        <f t="shared" si="97"/>
        <v>3.7037037037037035E-2</v>
      </c>
      <c r="V749" s="227"/>
      <c r="W749" s="228" t="str">
        <f t="shared" si="98"/>
        <v>0</v>
      </c>
      <c r="X749" s="509"/>
      <c r="Y749" s="229">
        <f t="shared" si="99"/>
        <v>0</v>
      </c>
    </row>
    <row r="750" spans="2:25" ht="18.75" customHeight="1">
      <c r="B750" s="515"/>
      <c r="C750" s="506"/>
      <c r="D750" s="372" t="s">
        <v>130</v>
      </c>
      <c r="E750" s="216" t="s">
        <v>1828</v>
      </c>
      <c r="F750" s="217">
        <v>202</v>
      </c>
      <c r="G750" s="218">
        <f t="shared" si="93"/>
        <v>40.4</v>
      </c>
      <c r="H750" s="219">
        <f t="shared" si="94"/>
        <v>112.22222222222221</v>
      </c>
      <c r="I750" s="219">
        <f t="shared" si="95"/>
        <v>3.7407407407407403E-2</v>
      </c>
      <c r="J750" s="217"/>
      <c r="K750" s="220"/>
      <c r="L750" s="220"/>
      <c r="M750" s="221"/>
      <c r="N750" s="222">
        <f t="shared" si="96"/>
        <v>0</v>
      </c>
      <c r="O750" s="223"/>
      <c r="P750" s="224"/>
      <c r="Q750" s="224"/>
      <c r="R750" s="224"/>
      <c r="S750" s="224"/>
      <c r="T750" s="225"/>
      <c r="U750" s="226">
        <f t="shared" si="97"/>
        <v>7.4814814814814806E-2</v>
      </c>
      <c r="V750" s="227"/>
      <c r="W750" s="228" t="str">
        <f t="shared" si="98"/>
        <v>0</v>
      </c>
      <c r="X750" s="509"/>
      <c r="Y750" s="229">
        <f t="shared" si="99"/>
        <v>0</v>
      </c>
    </row>
    <row r="751" spans="2:25" ht="18.75" customHeight="1">
      <c r="B751" s="515"/>
      <c r="C751" s="506"/>
      <c r="D751" s="373"/>
      <c r="E751" s="216"/>
      <c r="F751" s="217"/>
      <c r="G751" s="218">
        <f t="shared" si="93"/>
        <v>0</v>
      </c>
      <c r="H751" s="219">
        <f t="shared" si="94"/>
        <v>0</v>
      </c>
      <c r="I751" s="219">
        <f t="shared" si="95"/>
        <v>0</v>
      </c>
      <c r="J751" s="217"/>
      <c r="K751" s="220"/>
      <c r="L751" s="220"/>
      <c r="M751" s="221"/>
      <c r="N751" s="222">
        <f t="shared" si="96"/>
        <v>0</v>
      </c>
      <c r="O751" s="223"/>
      <c r="P751" s="224"/>
      <c r="Q751" s="224"/>
      <c r="R751" s="224"/>
      <c r="S751" s="224"/>
      <c r="T751" s="225"/>
      <c r="U751" s="226">
        <f t="shared" si="97"/>
        <v>0</v>
      </c>
      <c r="V751" s="227"/>
      <c r="W751" s="228" t="str">
        <f t="shared" si="98"/>
        <v>0</v>
      </c>
      <c r="X751" s="509"/>
      <c r="Y751" s="229">
        <f t="shared" si="99"/>
        <v>0</v>
      </c>
    </row>
    <row r="752" spans="2:25" ht="18.75" customHeight="1">
      <c r="B752" s="515"/>
      <c r="C752" s="506"/>
      <c r="D752" s="372" t="s">
        <v>1060</v>
      </c>
      <c r="E752" s="216" t="s">
        <v>1829</v>
      </c>
      <c r="F752" s="217">
        <v>60</v>
      </c>
      <c r="G752" s="218">
        <f t="shared" si="93"/>
        <v>12</v>
      </c>
      <c r="H752" s="219">
        <f t="shared" si="94"/>
        <v>33.333333333333336</v>
      </c>
      <c r="I752" s="219">
        <f t="shared" si="95"/>
        <v>1.1111111111111112E-2</v>
      </c>
      <c r="J752" s="217"/>
      <c r="K752" s="220"/>
      <c r="L752" s="220"/>
      <c r="M752" s="221"/>
      <c r="N752" s="222">
        <f t="shared" si="96"/>
        <v>0</v>
      </c>
      <c r="O752" s="223"/>
      <c r="P752" s="224"/>
      <c r="Q752" s="224"/>
      <c r="R752" s="224"/>
      <c r="S752" s="224"/>
      <c r="T752" s="225"/>
      <c r="U752" s="226">
        <f t="shared" si="97"/>
        <v>2.2222222222222223E-2</v>
      </c>
      <c r="V752" s="227"/>
      <c r="W752" s="228" t="str">
        <f t="shared" si="98"/>
        <v>0</v>
      </c>
      <c r="X752" s="509"/>
      <c r="Y752" s="229">
        <f t="shared" si="99"/>
        <v>0</v>
      </c>
    </row>
    <row r="753" spans="2:25" ht="18.75" customHeight="1">
      <c r="B753" s="515"/>
      <c r="C753" s="506"/>
      <c r="D753" s="372" t="s">
        <v>1065</v>
      </c>
      <c r="E753" s="216" t="s">
        <v>1830</v>
      </c>
      <c r="F753" s="217">
        <v>1992</v>
      </c>
      <c r="G753" s="218">
        <f t="shared" si="93"/>
        <v>398.4</v>
      </c>
      <c r="H753" s="219">
        <f t="shared" si="94"/>
        <v>1106.6666666666667</v>
      </c>
      <c r="I753" s="219">
        <f t="shared" si="95"/>
        <v>0.36888888888888893</v>
      </c>
      <c r="J753" s="217"/>
      <c r="K753" s="220"/>
      <c r="L753" s="220"/>
      <c r="M753" s="221"/>
      <c r="N753" s="222">
        <f t="shared" si="96"/>
        <v>0</v>
      </c>
      <c r="O753" s="223"/>
      <c r="P753" s="224"/>
      <c r="Q753" s="224"/>
      <c r="R753" s="224"/>
      <c r="S753" s="224"/>
      <c r="T753" s="225"/>
      <c r="U753" s="226">
        <f t="shared" si="97"/>
        <v>0.73777777777777787</v>
      </c>
      <c r="V753" s="227"/>
      <c r="W753" s="228" t="str">
        <f t="shared" si="98"/>
        <v>0</v>
      </c>
      <c r="X753" s="509"/>
      <c r="Y753" s="229">
        <f t="shared" si="99"/>
        <v>0</v>
      </c>
    </row>
    <row r="754" spans="2:25" ht="18.75" customHeight="1">
      <c r="B754" s="515"/>
      <c r="C754" s="506"/>
      <c r="D754" s="372" t="s">
        <v>1067</v>
      </c>
      <c r="E754" s="216" t="s">
        <v>1831</v>
      </c>
      <c r="F754" s="217">
        <v>700</v>
      </c>
      <c r="G754" s="218">
        <f t="shared" si="93"/>
        <v>140</v>
      </c>
      <c r="H754" s="219">
        <f t="shared" si="94"/>
        <v>388.88888888888886</v>
      </c>
      <c r="I754" s="219">
        <f t="shared" si="95"/>
        <v>0.12962962962962962</v>
      </c>
      <c r="J754" s="217"/>
      <c r="K754" s="220"/>
      <c r="L754" s="220"/>
      <c r="M754" s="221"/>
      <c r="N754" s="222">
        <f t="shared" si="96"/>
        <v>0</v>
      </c>
      <c r="O754" s="223"/>
      <c r="P754" s="224"/>
      <c r="Q754" s="224"/>
      <c r="R754" s="224"/>
      <c r="S754" s="224"/>
      <c r="T754" s="225"/>
      <c r="U754" s="226">
        <f t="shared" si="97"/>
        <v>0.25925925925925924</v>
      </c>
      <c r="V754" s="227"/>
      <c r="W754" s="228" t="str">
        <f t="shared" si="98"/>
        <v>0</v>
      </c>
      <c r="X754" s="509"/>
      <c r="Y754" s="229">
        <f t="shared" si="99"/>
        <v>0</v>
      </c>
    </row>
    <row r="755" spans="2:25" ht="18.75" customHeight="1">
      <c r="B755" s="515"/>
      <c r="C755" s="506"/>
      <c r="D755" s="372" t="s">
        <v>1069</v>
      </c>
      <c r="E755" s="216" t="s">
        <v>1832</v>
      </c>
      <c r="F755" s="217">
        <v>340</v>
      </c>
      <c r="G755" s="218">
        <f t="shared" si="93"/>
        <v>68</v>
      </c>
      <c r="H755" s="219">
        <f t="shared" si="94"/>
        <v>188.88888888888889</v>
      </c>
      <c r="I755" s="219">
        <f t="shared" si="95"/>
        <v>6.2962962962962957E-2</v>
      </c>
      <c r="J755" s="217"/>
      <c r="K755" s="220"/>
      <c r="L755" s="220"/>
      <c r="M755" s="221"/>
      <c r="N755" s="222">
        <f t="shared" si="96"/>
        <v>0</v>
      </c>
      <c r="O755" s="223"/>
      <c r="P755" s="224"/>
      <c r="Q755" s="224"/>
      <c r="R755" s="224"/>
      <c r="S755" s="224"/>
      <c r="T755" s="225"/>
      <c r="U755" s="226">
        <f t="shared" si="97"/>
        <v>0.12592592592592591</v>
      </c>
      <c r="V755" s="227"/>
      <c r="W755" s="228" t="str">
        <f t="shared" si="98"/>
        <v>0</v>
      </c>
      <c r="X755" s="509"/>
      <c r="Y755" s="229">
        <f t="shared" si="99"/>
        <v>0</v>
      </c>
    </row>
    <row r="756" spans="2:25" ht="18.75" customHeight="1">
      <c r="B756" s="515"/>
      <c r="C756" s="506"/>
      <c r="D756" s="372" t="s">
        <v>1071</v>
      </c>
      <c r="E756" s="216" t="s">
        <v>1833</v>
      </c>
      <c r="F756" s="217">
        <v>40</v>
      </c>
      <c r="G756" s="218">
        <f t="shared" si="93"/>
        <v>8</v>
      </c>
      <c r="H756" s="219">
        <f t="shared" si="94"/>
        <v>22.222222222222221</v>
      </c>
      <c r="I756" s="219">
        <f t="shared" si="95"/>
        <v>7.4074074074074068E-3</v>
      </c>
      <c r="J756" s="217"/>
      <c r="K756" s="220"/>
      <c r="L756" s="220"/>
      <c r="M756" s="221"/>
      <c r="N756" s="222">
        <f t="shared" si="96"/>
        <v>0</v>
      </c>
      <c r="O756" s="223"/>
      <c r="P756" s="224"/>
      <c r="Q756" s="224"/>
      <c r="R756" s="224"/>
      <c r="S756" s="224"/>
      <c r="T756" s="225"/>
      <c r="U756" s="226">
        <f t="shared" si="97"/>
        <v>1.4814814814814814E-2</v>
      </c>
      <c r="V756" s="227"/>
      <c r="W756" s="228" t="str">
        <f t="shared" si="98"/>
        <v>0</v>
      </c>
      <c r="X756" s="509"/>
      <c r="Y756" s="229">
        <f t="shared" si="99"/>
        <v>0</v>
      </c>
    </row>
    <row r="757" spans="2:25" ht="18.75" customHeight="1">
      <c r="B757" s="515"/>
      <c r="C757" s="506"/>
      <c r="D757" s="372" t="s">
        <v>1073</v>
      </c>
      <c r="E757" s="216" t="s">
        <v>1834</v>
      </c>
      <c r="F757" s="217">
        <v>100</v>
      </c>
      <c r="G757" s="218">
        <f t="shared" si="93"/>
        <v>20</v>
      </c>
      <c r="H757" s="219">
        <f t="shared" si="94"/>
        <v>55.555555555555557</v>
      </c>
      <c r="I757" s="219">
        <f t="shared" si="95"/>
        <v>1.8518518518518517E-2</v>
      </c>
      <c r="J757" s="217"/>
      <c r="K757" s="220"/>
      <c r="L757" s="220"/>
      <c r="M757" s="221"/>
      <c r="N757" s="222">
        <f t="shared" si="96"/>
        <v>0</v>
      </c>
      <c r="O757" s="223"/>
      <c r="P757" s="224"/>
      <c r="Q757" s="224"/>
      <c r="R757" s="224"/>
      <c r="S757" s="224"/>
      <c r="T757" s="225"/>
      <c r="U757" s="226">
        <f t="shared" si="97"/>
        <v>3.7037037037037035E-2</v>
      </c>
      <c r="V757" s="227"/>
      <c r="W757" s="228" t="str">
        <f t="shared" si="98"/>
        <v>0</v>
      </c>
      <c r="X757" s="509"/>
      <c r="Y757" s="229">
        <f t="shared" si="99"/>
        <v>0</v>
      </c>
    </row>
    <row r="758" spans="2:25" ht="18.75" customHeight="1">
      <c r="B758" s="515"/>
      <c r="C758" s="506"/>
      <c r="D758" s="372" t="s">
        <v>1075</v>
      </c>
      <c r="E758" s="216" t="s">
        <v>1835</v>
      </c>
      <c r="F758" s="217">
        <v>25</v>
      </c>
      <c r="G758" s="218">
        <f t="shared" si="93"/>
        <v>5</v>
      </c>
      <c r="H758" s="219">
        <f t="shared" si="94"/>
        <v>13.888888888888889</v>
      </c>
      <c r="I758" s="219">
        <f t="shared" si="95"/>
        <v>4.6296296296296294E-3</v>
      </c>
      <c r="J758" s="217"/>
      <c r="K758" s="220"/>
      <c r="L758" s="220"/>
      <c r="M758" s="221"/>
      <c r="N758" s="222">
        <f t="shared" si="96"/>
        <v>0</v>
      </c>
      <c r="O758" s="223"/>
      <c r="P758" s="224"/>
      <c r="Q758" s="224"/>
      <c r="R758" s="224"/>
      <c r="S758" s="224"/>
      <c r="T758" s="225"/>
      <c r="U758" s="226">
        <f t="shared" si="97"/>
        <v>9.2592592592592587E-3</v>
      </c>
      <c r="V758" s="227"/>
      <c r="W758" s="228" t="str">
        <f t="shared" si="98"/>
        <v>0</v>
      </c>
      <c r="X758" s="509"/>
      <c r="Y758" s="229">
        <f t="shared" si="99"/>
        <v>0</v>
      </c>
    </row>
    <row r="759" spans="2:25" ht="18.75" customHeight="1">
      <c r="B759" s="515"/>
      <c r="C759" s="506"/>
      <c r="D759" s="372" t="s">
        <v>1077</v>
      </c>
      <c r="E759" s="216" t="s">
        <v>1836</v>
      </c>
      <c r="F759" s="217">
        <v>100</v>
      </c>
      <c r="G759" s="218">
        <f t="shared" si="93"/>
        <v>20</v>
      </c>
      <c r="H759" s="219">
        <f t="shared" si="94"/>
        <v>55.555555555555557</v>
      </c>
      <c r="I759" s="219">
        <f t="shared" si="95"/>
        <v>1.8518518518518517E-2</v>
      </c>
      <c r="J759" s="217"/>
      <c r="K759" s="220"/>
      <c r="L759" s="220"/>
      <c r="M759" s="221"/>
      <c r="N759" s="222">
        <f t="shared" si="96"/>
        <v>0</v>
      </c>
      <c r="O759" s="223"/>
      <c r="P759" s="224"/>
      <c r="Q759" s="224"/>
      <c r="R759" s="224"/>
      <c r="S759" s="224"/>
      <c r="T759" s="225"/>
      <c r="U759" s="226">
        <f t="shared" si="97"/>
        <v>3.7037037037037035E-2</v>
      </c>
      <c r="V759" s="227"/>
      <c r="W759" s="228" t="str">
        <f t="shared" si="98"/>
        <v>0</v>
      </c>
      <c r="X759" s="509"/>
      <c r="Y759" s="229">
        <f t="shared" si="99"/>
        <v>0</v>
      </c>
    </row>
    <row r="760" spans="2:25" ht="18.75" customHeight="1">
      <c r="B760" s="515"/>
      <c r="C760" s="506"/>
      <c r="D760" s="372" t="s">
        <v>1079</v>
      </c>
      <c r="E760" s="216" t="s">
        <v>1837</v>
      </c>
      <c r="F760" s="217">
        <v>25</v>
      </c>
      <c r="G760" s="218">
        <f t="shared" si="93"/>
        <v>5</v>
      </c>
      <c r="H760" s="219">
        <f t="shared" si="94"/>
        <v>13.888888888888889</v>
      </c>
      <c r="I760" s="219">
        <f t="shared" si="95"/>
        <v>4.6296296296296294E-3</v>
      </c>
      <c r="J760" s="217"/>
      <c r="K760" s="220"/>
      <c r="L760" s="220"/>
      <c r="M760" s="221"/>
      <c r="N760" s="222">
        <f t="shared" si="96"/>
        <v>0</v>
      </c>
      <c r="O760" s="223"/>
      <c r="P760" s="224"/>
      <c r="Q760" s="224"/>
      <c r="R760" s="224"/>
      <c r="S760" s="224"/>
      <c r="T760" s="225"/>
      <c r="U760" s="226">
        <f t="shared" si="97"/>
        <v>9.2592592592592587E-3</v>
      </c>
      <c r="V760" s="227"/>
      <c r="W760" s="228" t="str">
        <f t="shared" si="98"/>
        <v>0</v>
      </c>
      <c r="X760" s="509"/>
      <c r="Y760" s="229">
        <f t="shared" si="99"/>
        <v>0</v>
      </c>
    </row>
    <row r="761" spans="2:25" ht="18.75" customHeight="1">
      <c r="B761" s="515"/>
      <c r="C761" s="506"/>
      <c r="D761" s="372" t="s">
        <v>1081</v>
      </c>
      <c r="E761" s="216" t="s">
        <v>1838</v>
      </c>
      <c r="F761" s="217">
        <v>30</v>
      </c>
      <c r="G761" s="218">
        <f t="shared" si="93"/>
        <v>6</v>
      </c>
      <c r="H761" s="219">
        <f t="shared" si="94"/>
        <v>16.666666666666668</v>
      </c>
      <c r="I761" s="219">
        <f t="shared" si="95"/>
        <v>5.5555555555555558E-3</v>
      </c>
      <c r="J761" s="217"/>
      <c r="K761" s="220"/>
      <c r="L761" s="220"/>
      <c r="M761" s="221"/>
      <c r="N761" s="222">
        <f t="shared" si="96"/>
        <v>0</v>
      </c>
      <c r="O761" s="223"/>
      <c r="P761" s="224"/>
      <c r="Q761" s="224"/>
      <c r="R761" s="224"/>
      <c r="S761" s="224"/>
      <c r="T761" s="225"/>
      <c r="U761" s="226">
        <f t="shared" si="97"/>
        <v>1.1111111111111112E-2</v>
      </c>
      <c r="V761" s="227"/>
      <c r="W761" s="228" t="str">
        <f t="shared" si="98"/>
        <v>0</v>
      </c>
      <c r="X761" s="509"/>
      <c r="Y761" s="229">
        <f t="shared" si="99"/>
        <v>0</v>
      </c>
    </row>
    <row r="762" spans="2:25" ht="18.75" customHeight="1">
      <c r="B762" s="515"/>
      <c r="C762" s="506"/>
      <c r="D762" s="372" t="s">
        <v>126</v>
      </c>
      <c r="E762" s="216" t="s">
        <v>1839</v>
      </c>
      <c r="F762" s="217">
        <v>600</v>
      </c>
      <c r="G762" s="218">
        <f t="shared" si="93"/>
        <v>120</v>
      </c>
      <c r="H762" s="219">
        <f t="shared" si="94"/>
        <v>333.33333333333331</v>
      </c>
      <c r="I762" s="219">
        <f t="shared" si="95"/>
        <v>0.1111111111111111</v>
      </c>
      <c r="J762" s="217"/>
      <c r="K762" s="220"/>
      <c r="L762" s="220"/>
      <c r="M762" s="221"/>
      <c r="N762" s="222">
        <f t="shared" si="96"/>
        <v>0</v>
      </c>
      <c r="O762" s="223"/>
      <c r="P762" s="224"/>
      <c r="Q762" s="224"/>
      <c r="R762" s="224"/>
      <c r="S762" s="224"/>
      <c r="T762" s="225"/>
      <c r="U762" s="226">
        <f t="shared" si="97"/>
        <v>0.22222222222222221</v>
      </c>
      <c r="V762" s="227"/>
      <c r="W762" s="228" t="str">
        <f t="shared" si="98"/>
        <v>0</v>
      </c>
      <c r="X762" s="509"/>
      <c r="Y762" s="229">
        <f t="shared" si="99"/>
        <v>0</v>
      </c>
    </row>
    <row r="763" spans="2:25" ht="18.75" customHeight="1">
      <c r="B763" s="515"/>
      <c r="C763" s="506"/>
      <c r="D763" s="372" t="s">
        <v>127</v>
      </c>
      <c r="E763" s="216" t="s">
        <v>1840</v>
      </c>
      <c r="F763" s="217">
        <v>2130</v>
      </c>
      <c r="G763" s="218">
        <f t="shared" si="93"/>
        <v>426</v>
      </c>
      <c r="H763" s="219">
        <f t="shared" si="94"/>
        <v>1183.3333333333333</v>
      </c>
      <c r="I763" s="219">
        <f t="shared" si="95"/>
        <v>0.39444444444444443</v>
      </c>
      <c r="J763" s="217" t="s">
        <v>1841</v>
      </c>
      <c r="K763" s="220" t="s">
        <v>11241</v>
      </c>
      <c r="L763" s="220"/>
      <c r="M763" s="221">
        <f>SUM(H752:H763)</f>
        <v>3412.2222222222226</v>
      </c>
      <c r="N763" s="222">
        <f t="shared" si="96"/>
        <v>68.244444444444454</v>
      </c>
      <c r="O763" s="223" t="s">
        <v>1842</v>
      </c>
      <c r="P763" s="224"/>
      <c r="Q763" s="224"/>
      <c r="R763" s="224"/>
      <c r="S763" s="224"/>
      <c r="T763" s="225"/>
      <c r="U763" s="226">
        <f t="shared" si="97"/>
        <v>0.78888888888888886</v>
      </c>
      <c r="V763" s="227">
        <f>SUM(U752:U763)</f>
        <v>2.2748148148148148</v>
      </c>
      <c r="W763" s="228" t="str">
        <f t="shared" si="98"/>
        <v>2</v>
      </c>
      <c r="X763" s="509"/>
      <c r="Y763" s="229">
        <f t="shared" si="99"/>
        <v>1</v>
      </c>
    </row>
    <row r="764" spans="2:25" ht="18.75" customHeight="1">
      <c r="B764" s="515"/>
      <c r="C764" s="506"/>
      <c r="D764" s="373"/>
      <c r="E764" s="216"/>
      <c r="F764" s="217"/>
      <c r="G764" s="218">
        <f t="shared" si="93"/>
        <v>0</v>
      </c>
      <c r="H764" s="219">
        <f t="shared" si="94"/>
        <v>0</v>
      </c>
      <c r="I764" s="219">
        <f t="shared" si="95"/>
        <v>0</v>
      </c>
      <c r="J764" s="217"/>
      <c r="K764" s="220"/>
      <c r="L764" s="220"/>
      <c r="M764" s="221"/>
      <c r="N764" s="222">
        <f t="shared" si="96"/>
        <v>0</v>
      </c>
      <c r="O764" s="223"/>
      <c r="P764" s="224"/>
      <c r="Q764" s="224"/>
      <c r="R764" s="224"/>
      <c r="S764" s="224"/>
      <c r="T764" s="225"/>
      <c r="U764" s="226">
        <f t="shared" si="97"/>
        <v>0</v>
      </c>
      <c r="V764" s="227"/>
      <c r="W764" s="228" t="str">
        <f t="shared" si="98"/>
        <v>0</v>
      </c>
      <c r="X764" s="509"/>
      <c r="Y764" s="229">
        <f t="shared" si="99"/>
        <v>0</v>
      </c>
    </row>
    <row r="765" spans="2:25" ht="18.75" customHeight="1">
      <c r="B765" s="515"/>
      <c r="C765" s="506"/>
      <c r="D765" s="372" t="s">
        <v>1060</v>
      </c>
      <c r="E765" s="216" t="s">
        <v>1843</v>
      </c>
      <c r="F765" s="217">
        <v>60</v>
      </c>
      <c r="G765" s="218">
        <f t="shared" si="93"/>
        <v>12</v>
      </c>
      <c r="H765" s="219">
        <f t="shared" si="94"/>
        <v>33.333333333333336</v>
      </c>
      <c r="I765" s="219">
        <f t="shared" si="95"/>
        <v>1.1111111111111112E-2</v>
      </c>
      <c r="J765" s="217"/>
      <c r="K765" s="220"/>
      <c r="L765" s="220"/>
      <c r="M765" s="221"/>
      <c r="N765" s="222">
        <f t="shared" si="96"/>
        <v>0</v>
      </c>
      <c r="O765" s="223"/>
      <c r="P765" s="224"/>
      <c r="Q765" s="224"/>
      <c r="R765" s="224"/>
      <c r="S765" s="224"/>
      <c r="T765" s="225"/>
      <c r="U765" s="226">
        <f t="shared" si="97"/>
        <v>2.2222222222222223E-2</v>
      </c>
      <c r="V765" s="227"/>
      <c r="W765" s="228" t="str">
        <f t="shared" si="98"/>
        <v>0</v>
      </c>
      <c r="X765" s="509"/>
      <c r="Y765" s="229">
        <f t="shared" si="99"/>
        <v>0</v>
      </c>
    </row>
    <row r="766" spans="2:25" ht="18.75" customHeight="1">
      <c r="B766" s="515"/>
      <c r="C766" s="506"/>
      <c r="D766" s="372" t="s">
        <v>1065</v>
      </c>
      <c r="E766" s="216" t="s">
        <v>1844</v>
      </c>
      <c r="F766" s="217">
        <v>40</v>
      </c>
      <c r="G766" s="218">
        <f t="shared" si="93"/>
        <v>8</v>
      </c>
      <c r="H766" s="219">
        <f t="shared" si="94"/>
        <v>22.222222222222221</v>
      </c>
      <c r="I766" s="219">
        <f t="shared" si="95"/>
        <v>7.4074074074074068E-3</v>
      </c>
      <c r="J766" s="217"/>
      <c r="K766" s="220"/>
      <c r="L766" s="220"/>
      <c r="M766" s="221"/>
      <c r="N766" s="222">
        <f t="shared" si="96"/>
        <v>0</v>
      </c>
      <c r="O766" s="223"/>
      <c r="P766" s="224"/>
      <c r="Q766" s="224"/>
      <c r="R766" s="224"/>
      <c r="S766" s="224"/>
      <c r="T766" s="225"/>
      <c r="U766" s="226">
        <f t="shared" si="97"/>
        <v>1.4814814814814814E-2</v>
      </c>
      <c r="V766" s="227"/>
      <c r="W766" s="228" t="str">
        <f t="shared" si="98"/>
        <v>0</v>
      </c>
      <c r="X766" s="509"/>
      <c r="Y766" s="229">
        <f t="shared" si="99"/>
        <v>0</v>
      </c>
    </row>
    <row r="767" spans="2:25" ht="18.75" customHeight="1">
      <c r="B767" s="515"/>
      <c r="C767" s="506"/>
      <c r="D767" s="372" t="s">
        <v>1067</v>
      </c>
      <c r="E767" s="216" t="s">
        <v>1845</v>
      </c>
      <c r="F767" s="217">
        <v>550</v>
      </c>
      <c r="G767" s="218">
        <f t="shared" si="93"/>
        <v>110</v>
      </c>
      <c r="H767" s="219">
        <f t="shared" si="94"/>
        <v>305.55555555555554</v>
      </c>
      <c r="I767" s="219">
        <f t="shared" si="95"/>
        <v>0.10185185185185185</v>
      </c>
      <c r="J767" s="217"/>
      <c r="K767" s="220"/>
      <c r="L767" s="220"/>
      <c r="M767" s="221"/>
      <c r="N767" s="222">
        <f t="shared" si="96"/>
        <v>0</v>
      </c>
      <c r="O767" s="223"/>
      <c r="P767" s="224"/>
      <c r="Q767" s="224"/>
      <c r="R767" s="224"/>
      <c r="S767" s="224"/>
      <c r="T767" s="225"/>
      <c r="U767" s="226">
        <f t="shared" si="97"/>
        <v>0.20370370370370369</v>
      </c>
      <c r="V767" s="227"/>
      <c r="W767" s="228" t="str">
        <f t="shared" si="98"/>
        <v>0</v>
      </c>
      <c r="X767" s="509"/>
      <c r="Y767" s="229">
        <f t="shared" si="99"/>
        <v>0</v>
      </c>
    </row>
    <row r="768" spans="2:25" ht="18.75" customHeight="1">
      <c r="B768" s="515"/>
      <c r="C768" s="506"/>
      <c r="D768" s="372" t="s">
        <v>1069</v>
      </c>
      <c r="E768" s="216" t="s">
        <v>1846</v>
      </c>
      <c r="F768" s="217">
        <v>1168</v>
      </c>
      <c r="G768" s="218">
        <f t="shared" si="93"/>
        <v>233.6</v>
      </c>
      <c r="H768" s="219">
        <f t="shared" si="94"/>
        <v>648.88888888888891</v>
      </c>
      <c r="I768" s="219">
        <f t="shared" si="95"/>
        <v>0.21629629629629629</v>
      </c>
      <c r="J768" s="217" t="s">
        <v>1847</v>
      </c>
      <c r="K768" s="220" t="s">
        <v>11242</v>
      </c>
      <c r="L768" s="220"/>
      <c r="M768" s="221">
        <f>SUM(H765:H773)</f>
        <v>2447.7777777777778</v>
      </c>
      <c r="N768" s="222">
        <f t="shared" si="96"/>
        <v>48.955555555555556</v>
      </c>
      <c r="O768" s="223" t="s">
        <v>1530</v>
      </c>
      <c r="P768" s="224"/>
      <c r="Q768" s="224"/>
      <c r="R768" s="224"/>
      <c r="S768" s="224"/>
      <c r="T768" s="225"/>
      <c r="U768" s="226">
        <f t="shared" si="97"/>
        <v>0.43259259259259258</v>
      </c>
      <c r="V768" s="227">
        <f>SUM(U765:U773)</f>
        <v>1.6318518518518519</v>
      </c>
      <c r="W768" s="228" t="str">
        <f t="shared" si="98"/>
        <v>2</v>
      </c>
      <c r="X768" s="509"/>
      <c r="Y768" s="229">
        <f t="shared" si="99"/>
        <v>1</v>
      </c>
    </row>
    <row r="769" spans="2:25" ht="18.75" customHeight="1">
      <c r="B769" s="515"/>
      <c r="C769" s="506"/>
      <c r="D769" s="372" t="s">
        <v>1071</v>
      </c>
      <c r="E769" s="216" t="s">
        <v>1848</v>
      </c>
      <c r="F769" s="217">
        <v>1800</v>
      </c>
      <c r="G769" s="218">
        <f t="shared" si="93"/>
        <v>360</v>
      </c>
      <c r="H769" s="219">
        <f t="shared" si="94"/>
        <v>1000</v>
      </c>
      <c r="I769" s="219">
        <f t="shared" si="95"/>
        <v>0.33333333333333331</v>
      </c>
      <c r="J769" s="217"/>
      <c r="K769" s="220"/>
      <c r="L769" s="220"/>
      <c r="M769" s="221"/>
      <c r="N769" s="222">
        <f t="shared" si="96"/>
        <v>0</v>
      </c>
      <c r="O769" s="223"/>
      <c r="P769" s="224"/>
      <c r="Q769" s="224"/>
      <c r="R769" s="224"/>
      <c r="S769" s="224"/>
      <c r="T769" s="225"/>
      <c r="U769" s="226">
        <f t="shared" si="97"/>
        <v>0.66666666666666663</v>
      </c>
      <c r="V769" s="227"/>
      <c r="W769" s="228" t="str">
        <f t="shared" si="98"/>
        <v>0</v>
      </c>
      <c r="X769" s="509"/>
      <c r="Y769" s="229">
        <f t="shared" si="99"/>
        <v>0</v>
      </c>
    </row>
    <row r="770" spans="2:25" ht="18.75" customHeight="1">
      <c r="B770" s="515"/>
      <c r="C770" s="506"/>
      <c r="D770" s="372" t="s">
        <v>1073</v>
      </c>
      <c r="E770" s="216" t="s">
        <v>1849</v>
      </c>
      <c r="F770" s="217">
        <v>205</v>
      </c>
      <c r="G770" s="218">
        <f t="shared" si="93"/>
        <v>41</v>
      </c>
      <c r="H770" s="219">
        <f t="shared" si="94"/>
        <v>113.88888888888889</v>
      </c>
      <c r="I770" s="219">
        <f t="shared" si="95"/>
        <v>3.7962962962962962E-2</v>
      </c>
      <c r="J770" s="217"/>
      <c r="K770" s="220"/>
      <c r="L770" s="220"/>
      <c r="M770" s="221"/>
      <c r="N770" s="222">
        <f t="shared" si="96"/>
        <v>0</v>
      </c>
      <c r="O770" s="223"/>
      <c r="P770" s="224"/>
      <c r="Q770" s="224"/>
      <c r="R770" s="224"/>
      <c r="S770" s="224"/>
      <c r="T770" s="225"/>
      <c r="U770" s="226">
        <f t="shared" si="97"/>
        <v>7.5925925925925924E-2</v>
      </c>
      <c r="V770" s="227"/>
      <c r="W770" s="228" t="str">
        <f t="shared" si="98"/>
        <v>0</v>
      </c>
      <c r="X770" s="509"/>
      <c r="Y770" s="229">
        <f t="shared" si="99"/>
        <v>0</v>
      </c>
    </row>
    <row r="771" spans="2:25" ht="18.75" customHeight="1">
      <c r="B771" s="515"/>
      <c r="C771" s="506"/>
      <c r="D771" s="372" t="s">
        <v>1075</v>
      </c>
      <c r="E771" s="216" t="s">
        <v>1850</v>
      </c>
      <c r="F771" s="217">
        <v>370</v>
      </c>
      <c r="G771" s="218">
        <f t="shared" si="93"/>
        <v>74</v>
      </c>
      <c r="H771" s="219">
        <f t="shared" si="94"/>
        <v>205.55555555555554</v>
      </c>
      <c r="I771" s="219">
        <f t="shared" si="95"/>
        <v>6.851851851851852E-2</v>
      </c>
      <c r="J771" s="217"/>
      <c r="K771" s="220"/>
      <c r="L771" s="220"/>
      <c r="M771" s="221"/>
      <c r="N771" s="222">
        <f t="shared" si="96"/>
        <v>0</v>
      </c>
      <c r="O771" s="223"/>
      <c r="P771" s="224"/>
      <c r="Q771" s="224"/>
      <c r="R771" s="224"/>
      <c r="S771" s="224"/>
      <c r="T771" s="225"/>
      <c r="U771" s="226">
        <f t="shared" si="97"/>
        <v>0.13703703703703704</v>
      </c>
      <c r="V771" s="227"/>
      <c r="W771" s="228" t="str">
        <f t="shared" si="98"/>
        <v>0</v>
      </c>
      <c r="X771" s="509"/>
      <c r="Y771" s="229">
        <f t="shared" si="99"/>
        <v>0</v>
      </c>
    </row>
    <row r="772" spans="2:25" ht="18.75" customHeight="1">
      <c r="B772" s="515"/>
      <c r="C772" s="506"/>
      <c r="D772" s="372" t="s">
        <v>1077</v>
      </c>
      <c r="E772" s="216" t="s">
        <v>1851</v>
      </c>
      <c r="F772" s="217">
        <v>96</v>
      </c>
      <c r="G772" s="218">
        <f t="shared" si="93"/>
        <v>19.2</v>
      </c>
      <c r="H772" s="219">
        <f t="shared" si="94"/>
        <v>53.333333333333329</v>
      </c>
      <c r="I772" s="219">
        <f t="shared" si="95"/>
        <v>1.7777777777777778E-2</v>
      </c>
      <c r="J772" s="217"/>
      <c r="K772" s="220"/>
      <c r="L772" s="220"/>
      <c r="M772" s="221"/>
      <c r="N772" s="222">
        <f t="shared" si="96"/>
        <v>0</v>
      </c>
      <c r="O772" s="223"/>
      <c r="P772" s="224"/>
      <c r="Q772" s="224"/>
      <c r="R772" s="224"/>
      <c r="S772" s="224"/>
      <c r="T772" s="225"/>
      <c r="U772" s="226">
        <f t="shared" si="97"/>
        <v>3.5555555555555556E-2</v>
      </c>
      <c r="V772" s="227"/>
      <c r="W772" s="228" t="str">
        <f t="shared" si="98"/>
        <v>0</v>
      </c>
      <c r="X772" s="509"/>
      <c r="Y772" s="229">
        <f t="shared" si="99"/>
        <v>0</v>
      </c>
    </row>
    <row r="773" spans="2:25" ht="18.75" customHeight="1">
      <c r="B773" s="515"/>
      <c r="C773" s="506"/>
      <c r="D773" s="372" t="s">
        <v>1079</v>
      </c>
      <c r="E773" s="216" t="s">
        <v>1852</v>
      </c>
      <c r="F773" s="217">
        <v>117</v>
      </c>
      <c r="G773" s="218">
        <f t="shared" si="93"/>
        <v>23.4</v>
      </c>
      <c r="H773" s="219">
        <f t="shared" si="94"/>
        <v>65</v>
      </c>
      <c r="I773" s="219">
        <f t="shared" si="95"/>
        <v>2.1666666666666667E-2</v>
      </c>
      <c r="J773" s="217"/>
      <c r="K773" s="220"/>
      <c r="L773" s="220"/>
      <c r="M773" s="221"/>
      <c r="N773" s="222">
        <f t="shared" si="96"/>
        <v>0</v>
      </c>
      <c r="O773" s="223"/>
      <c r="P773" s="224"/>
      <c r="Q773" s="224"/>
      <c r="R773" s="224"/>
      <c r="S773" s="224"/>
      <c r="T773" s="225"/>
      <c r="U773" s="226">
        <f t="shared" si="97"/>
        <v>4.3333333333333335E-2</v>
      </c>
      <c r="V773" s="227"/>
      <c r="W773" s="228" t="str">
        <f t="shared" si="98"/>
        <v>0</v>
      </c>
      <c r="X773" s="509"/>
      <c r="Y773" s="229">
        <f t="shared" si="99"/>
        <v>0</v>
      </c>
    </row>
    <row r="774" spans="2:25" ht="18.75" customHeight="1">
      <c r="B774" s="515"/>
      <c r="C774" s="506"/>
      <c r="D774" s="216"/>
      <c r="E774" s="216"/>
      <c r="F774" s="217"/>
      <c r="G774" s="218">
        <f t="shared" si="93"/>
        <v>0</v>
      </c>
      <c r="H774" s="219">
        <f t="shared" si="94"/>
        <v>0</v>
      </c>
      <c r="I774" s="219">
        <f t="shared" si="95"/>
        <v>0</v>
      </c>
      <c r="J774" s="217"/>
      <c r="K774" s="220"/>
      <c r="L774" s="220"/>
      <c r="M774" s="221"/>
      <c r="N774" s="222">
        <f t="shared" si="96"/>
        <v>0</v>
      </c>
      <c r="O774" s="223"/>
      <c r="P774" s="224"/>
      <c r="Q774" s="224"/>
      <c r="R774" s="224"/>
      <c r="S774" s="224"/>
      <c r="T774" s="225"/>
      <c r="U774" s="226">
        <f t="shared" si="97"/>
        <v>0</v>
      </c>
      <c r="V774" s="227"/>
      <c r="W774" s="228" t="str">
        <f t="shared" si="98"/>
        <v>0</v>
      </c>
      <c r="X774" s="509"/>
      <c r="Y774" s="229">
        <f t="shared" si="99"/>
        <v>0</v>
      </c>
    </row>
    <row r="775" spans="2:25" ht="18.75" customHeight="1">
      <c r="B775" s="516"/>
      <c r="C775" s="507"/>
      <c r="D775" s="216"/>
      <c r="E775" s="216"/>
      <c r="F775" s="217"/>
      <c r="G775" s="218">
        <f>F775/$G$15</f>
        <v>0</v>
      </c>
      <c r="H775" s="219">
        <f>F775/$H$15</f>
        <v>0</v>
      </c>
      <c r="I775" s="219">
        <f>H775/$I$15</f>
        <v>0</v>
      </c>
      <c r="J775" s="217"/>
      <c r="K775" s="220"/>
      <c r="L775" s="220"/>
      <c r="M775" s="232"/>
      <c r="N775" s="222">
        <f>M775/$N$15</f>
        <v>0</v>
      </c>
      <c r="O775" s="231"/>
      <c r="P775" s="231"/>
      <c r="Q775" s="231"/>
      <c r="R775" s="231"/>
      <c r="S775" s="231"/>
      <c r="T775" s="225"/>
      <c r="U775" s="226">
        <f>H775/$U$15</f>
        <v>0</v>
      </c>
      <c r="V775" s="227"/>
      <c r="W775" s="228" t="str">
        <f>IF(V775&lt;1,"0",IF(V775&lt;5,"2",IF(V775&gt;=5,"6")))</f>
        <v>0</v>
      </c>
      <c r="X775" s="510"/>
      <c r="Y775" s="229">
        <f t="shared" si="99"/>
        <v>0</v>
      </c>
    </row>
    <row r="776" spans="2:25">
      <c r="B776" s="233"/>
      <c r="C776" s="234" t="s">
        <v>111</v>
      </c>
      <c r="D776" s="235"/>
      <c r="E776" s="236">
        <f>COUNTA(E720:E775)</f>
        <v>51</v>
      </c>
      <c r="F776" s="236">
        <f>SUM(F720:F775)</f>
        <v>23898</v>
      </c>
      <c r="G776" s="236">
        <f>SUM(G720:G775)</f>
        <v>4779.6000000000004</v>
      </c>
      <c r="H776" s="236">
        <f>SUM(H720:H775)</f>
        <v>13276.666666666666</v>
      </c>
      <c r="I776" s="236">
        <f>MROUND(SUM(I720:I775),1)</f>
        <v>4</v>
      </c>
      <c r="J776" s="236">
        <f>COUNTA(J720:J775)</f>
        <v>4</v>
      </c>
      <c r="K776" s="236">
        <f>COUNTA(K720:K775)</f>
        <v>4</v>
      </c>
      <c r="L776" s="236">
        <f>COUNTA(L720:L775)</f>
        <v>0</v>
      </c>
      <c r="M776" s="236">
        <f>SUM(M720:M775)</f>
        <v>13276.666666666668</v>
      </c>
      <c r="N776" s="236">
        <f>SUM(N720:N775)</f>
        <v>265.53333333333336</v>
      </c>
      <c r="O776" s="237"/>
      <c r="P776" s="238">
        <f>COUNTIF(P720:P775, "YES")</f>
        <v>0</v>
      </c>
      <c r="Q776" s="237"/>
      <c r="R776" s="237"/>
      <c r="S776" s="237"/>
      <c r="T776" s="237"/>
      <c r="U776" s="236">
        <f>SUM(U720:U775)</f>
        <v>8.8511111111111127</v>
      </c>
      <c r="V776" s="236">
        <f>SUM(V720:V775)</f>
        <v>8.8511111111111109</v>
      </c>
      <c r="W776" s="236">
        <f t="array" ref="W776">SUM(ABS(W720:W775))</f>
        <v>8</v>
      </c>
      <c r="X776" s="238" t="str">
        <f>IF(X720&lt;0.2, "0", IF(X720&lt;=2, "2", IF(X720&gt;2, ROUND(X720,0))))</f>
        <v>2</v>
      </c>
      <c r="Y776" s="236">
        <f>SUM(Y720:Y775)</f>
        <v>4</v>
      </c>
    </row>
    <row r="777" spans="2:25" ht="18.75" customHeight="1">
      <c r="B777" s="514">
        <v>9</v>
      </c>
      <c r="C777" s="505" t="s">
        <v>1853</v>
      </c>
      <c r="D777" s="372" t="s">
        <v>1060</v>
      </c>
      <c r="E777" s="216" t="s">
        <v>1854</v>
      </c>
      <c r="F777" s="217">
        <v>550</v>
      </c>
      <c r="G777" s="218">
        <f t="shared" ref="G777:G840" si="100">F777/$G$15</f>
        <v>110</v>
      </c>
      <c r="H777" s="219">
        <f t="shared" ref="H777:H840" si="101">F777/$H$15</f>
        <v>305.55555555555554</v>
      </c>
      <c r="I777" s="219">
        <f t="shared" ref="I777:I840" si="102">H777/$I$15</f>
        <v>0.10185185185185185</v>
      </c>
      <c r="J777" s="217"/>
      <c r="K777" s="220"/>
      <c r="L777" s="220"/>
      <c r="M777" s="221"/>
      <c r="N777" s="222">
        <f t="shared" ref="N777:N897" si="103">M777/$N$15</f>
        <v>0</v>
      </c>
      <c r="O777" s="223"/>
      <c r="P777" s="224"/>
      <c r="Q777" s="224"/>
      <c r="R777" s="224"/>
      <c r="S777" s="224"/>
      <c r="T777" s="225"/>
      <c r="U777" s="226">
        <f t="shared" ref="U777:U840" si="104">H777/$U$15</f>
        <v>0.20370370370370369</v>
      </c>
      <c r="V777" s="227"/>
      <c r="W777" s="228" t="str">
        <f t="shared" ref="W777:W840" si="105">IF(V777&lt;1,"0",IF(V777&lt;5,"2",IF(V777&gt;=5,"6")))</f>
        <v>0</v>
      </c>
      <c r="X777" s="508">
        <f>K899/$X$15</f>
        <v>2.3333333333333335</v>
      </c>
      <c r="Y777" s="229">
        <f t="shared" ref="Y777:Y840" si="106">W777/2</f>
        <v>0</v>
      </c>
    </row>
    <row r="778" spans="2:25" ht="18.75" customHeight="1">
      <c r="B778" s="515"/>
      <c r="C778" s="506"/>
      <c r="D778" s="372" t="s">
        <v>1065</v>
      </c>
      <c r="E778" s="216" t="s">
        <v>1855</v>
      </c>
      <c r="F778" s="217">
        <v>480</v>
      </c>
      <c r="G778" s="218">
        <f t="shared" si="100"/>
        <v>96</v>
      </c>
      <c r="H778" s="219">
        <f t="shared" si="101"/>
        <v>266.66666666666669</v>
      </c>
      <c r="I778" s="219">
        <f t="shared" si="102"/>
        <v>8.8888888888888892E-2</v>
      </c>
      <c r="J778" s="217" t="s">
        <v>1856</v>
      </c>
      <c r="K778" s="217" t="s">
        <v>1856</v>
      </c>
      <c r="L778" s="220"/>
      <c r="M778" s="359">
        <f>SUM(H777:H790)</f>
        <v>2861.1111111111109</v>
      </c>
      <c r="N778" s="222">
        <f t="shared" si="103"/>
        <v>57.222222222222214</v>
      </c>
      <c r="O778" s="223" t="s">
        <v>1857</v>
      </c>
      <c r="P778" s="224" t="s">
        <v>12</v>
      </c>
      <c r="Q778" s="224"/>
      <c r="R778" s="224" t="s">
        <v>1064</v>
      </c>
      <c r="S778" s="224"/>
      <c r="T778" s="225"/>
      <c r="U778" s="226">
        <f t="shared" si="104"/>
        <v>0.17777777777777778</v>
      </c>
      <c r="V778" s="227">
        <f>SUM(U777:U790)</f>
        <v>1.907407407407407</v>
      </c>
      <c r="W778" s="228" t="str">
        <f t="shared" si="105"/>
        <v>2</v>
      </c>
      <c r="X778" s="509"/>
      <c r="Y778" s="229">
        <f t="shared" si="106"/>
        <v>1</v>
      </c>
    </row>
    <row r="779" spans="2:25" ht="18.75" customHeight="1">
      <c r="B779" s="515"/>
      <c r="C779" s="506"/>
      <c r="D779" s="372" t="s">
        <v>1067</v>
      </c>
      <c r="E779" s="216" t="s">
        <v>1858</v>
      </c>
      <c r="F779" s="217">
        <v>300</v>
      </c>
      <c r="G779" s="218">
        <f t="shared" si="100"/>
        <v>60</v>
      </c>
      <c r="H779" s="219">
        <f t="shared" si="101"/>
        <v>166.66666666666666</v>
      </c>
      <c r="I779" s="219">
        <f t="shared" si="102"/>
        <v>5.5555555555555552E-2</v>
      </c>
      <c r="J779" s="217"/>
      <c r="K779" s="220"/>
      <c r="L779" s="220"/>
      <c r="M779" s="359"/>
      <c r="N779" s="222">
        <f t="shared" si="103"/>
        <v>0</v>
      </c>
      <c r="O779" s="223"/>
      <c r="P779" s="224"/>
      <c r="Q779" s="224"/>
      <c r="R779" s="224"/>
      <c r="S779" s="224"/>
      <c r="T779" s="225"/>
      <c r="U779" s="226">
        <f t="shared" si="104"/>
        <v>0.1111111111111111</v>
      </c>
      <c r="V779" s="227"/>
      <c r="W779" s="228" t="str">
        <f t="shared" si="105"/>
        <v>0</v>
      </c>
      <c r="X779" s="509"/>
      <c r="Y779" s="229">
        <f t="shared" si="106"/>
        <v>0</v>
      </c>
    </row>
    <row r="780" spans="2:25" ht="18.75" customHeight="1">
      <c r="B780" s="515"/>
      <c r="C780" s="506"/>
      <c r="D780" s="372" t="s">
        <v>1069</v>
      </c>
      <c r="E780" s="216" t="s">
        <v>1859</v>
      </c>
      <c r="F780" s="217">
        <v>450</v>
      </c>
      <c r="G780" s="218">
        <f t="shared" si="100"/>
        <v>90</v>
      </c>
      <c r="H780" s="219">
        <f t="shared" si="101"/>
        <v>250</v>
      </c>
      <c r="I780" s="219">
        <f t="shared" si="102"/>
        <v>8.3333333333333329E-2</v>
      </c>
      <c r="J780" s="217"/>
      <c r="K780" s="220"/>
      <c r="L780" s="220"/>
      <c r="M780" s="359"/>
      <c r="N780" s="222">
        <f t="shared" si="103"/>
        <v>0</v>
      </c>
      <c r="O780" s="223"/>
      <c r="P780" s="224"/>
      <c r="Q780" s="224"/>
      <c r="R780" s="224"/>
      <c r="S780" s="224"/>
      <c r="T780" s="225"/>
      <c r="U780" s="226">
        <f t="shared" si="104"/>
        <v>0.16666666666666666</v>
      </c>
      <c r="V780" s="227"/>
      <c r="W780" s="228" t="str">
        <f t="shared" si="105"/>
        <v>0</v>
      </c>
      <c r="X780" s="509"/>
      <c r="Y780" s="229">
        <f t="shared" si="106"/>
        <v>0</v>
      </c>
    </row>
    <row r="781" spans="2:25" ht="18.75" customHeight="1">
      <c r="B781" s="515"/>
      <c r="C781" s="506"/>
      <c r="D781" s="372" t="s">
        <v>1071</v>
      </c>
      <c r="E781" s="216" t="s">
        <v>1860</v>
      </c>
      <c r="F781" s="217">
        <v>500</v>
      </c>
      <c r="G781" s="218">
        <f t="shared" si="100"/>
        <v>100</v>
      </c>
      <c r="H781" s="219">
        <f t="shared" si="101"/>
        <v>277.77777777777777</v>
      </c>
      <c r="I781" s="219">
        <f t="shared" si="102"/>
        <v>9.2592592592592587E-2</v>
      </c>
      <c r="J781" s="217"/>
      <c r="K781" s="220"/>
      <c r="L781" s="220"/>
      <c r="M781" s="359"/>
      <c r="N781" s="222">
        <f t="shared" si="103"/>
        <v>0</v>
      </c>
      <c r="O781" s="223"/>
      <c r="P781" s="224"/>
      <c r="Q781" s="224"/>
      <c r="R781" s="224"/>
      <c r="S781" s="224"/>
      <c r="T781" s="225"/>
      <c r="U781" s="226">
        <f t="shared" si="104"/>
        <v>0.18518518518518517</v>
      </c>
      <c r="V781" s="227"/>
      <c r="W781" s="228" t="str">
        <f t="shared" si="105"/>
        <v>0</v>
      </c>
      <c r="X781" s="509"/>
      <c r="Y781" s="229">
        <f t="shared" si="106"/>
        <v>0</v>
      </c>
    </row>
    <row r="782" spans="2:25" ht="18.75" customHeight="1">
      <c r="B782" s="515"/>
      <c r="C782" s="506"/>
      <c r="D782" s="372" t="s">
        <v>1073</v>
      </c>
      <c r="E782" s="216" t="s">
        <v>1861</v>
      </c>
      <c r="F782" s="217">
        <v>440</v>
      </c>
      <c r="G782" s="218">
        <f t="shared" si="100"/>
        <v>88</v>
      </c>
      <c r="H782" s="219">
        <f t="shared" si="101"/>
        <v>244.44444444444443</v>
      </c>
      <c r="I782" s="219">
        <f t="shared" si="102"/>
        <v>8.1481481481481474E-2</v>
      </c>
      <c r="J782" s="217"/>
      <c r="K782" s="220"/>
      <c r="L782" s="220"/>
      <c r="M782" s="359"/>
      <c r="N782" s="222">
        <f t="shared" si="103"/>
        <v>0</v>
      </c>
      <c r="O782" s="223"/>
      <c r="P782" s="224"/>
      <c r="Q782" s="224"/>
      <c r="R782" s="224"/>
      <c r="S782" s="224"/>
      <c r="T782" s="225"/>
      <c r="U782" s="226">
        <f t="shared" si="104"/>
        <v>0.16296296296296295</v>
      </c>
      <c r="V782" s="227"/>
      <c r="W782" s="228" t="str">
        <f t="shared" si="105"/>
        <v>0</v>
      </c>
      <c r="X782" s="509"/>
      <c r="Y782" s="229">
        <f t="shared" si="106"/>
        <v>0</v>
      </c>
    </row>
    <row r="783" spans="2:25" ht="18.75" customHeight="1">
      <c r="B783" s="515"/>
      <c r="C783" s="506"/>
      <c r="D783" s="372" t="s">
        <v>1075</v>
      </c>
      <c r="E783" s="216" t="s">
        <v>1862</v>
      </c>
      <c r="F783" s="217">
        <v>300</v>
      </c>
      <c r="G783" s="218">
        <f t="shared" si="100"/>
        <v>60</v>
      </c>
      <c r="H783" s="219">
        <f t="shared" si="101"/>
        <v>166.66666666666666</v>
      </c>
      <c r="I783" s="219">
        <f t="shared" si="102"/>
        <v>5.5555555555555552E-2</v>
      </c>
      <c r="J783" s="217"/>
      <c r="K783" s="220"/>
      <c r="L783" s="220"/>
      <c r="M783" s="359"/>
      <c r="N783" s="222">
        <f t="shared" si="103"/>
        <v>0</v>
      </c>
      <c r="O783" s="223"/>
      <c r="P783" s="224"/>
      <c r="Q783" s="224"/>
      <c r="R783" s="224"/>
      <c r="S783" s="224"/>
      <c r="T783" s="225"/>
      <c r="U783" s="226">
        <f t="shared" si="104"/>
        <v>0.1111111111111111</v>
      </c>
      <c r="V783" s="227"/>
      <c r="W783" s="228" t="str">
        <f t="shared" si="105"/>
        <v>0</v>
      </c>
      <c r="X783" s="509"/>
      <c r="Y783" s="229">
        <f t="shared" si="106"/>
        <v>0</v>
      </c>
    </row>
    <row r="784" spans="2:25" ht="18.75" customHeight="1">
      <c r="B784" s="515"/>
      <c r="C784" s="506"/>
      <c r="D784" s="372" t="s">
        <v>1077</v>
      </c>
      <c r="E784" s="216" t="s">
        <v>1863</v>
      </c>
      <c r="F784" s="217">
        <v>400</v>
      </c>
      <c r="G784" s="218">
        <f t="shared" si="100"/>
        <v>80</v>
      </c>
      <c r="H784" s="219">
        <f t="shared" si="101"/>
        <v>222.22222222222223</v>
      </c>
      <c r="I784" s="219">
        <f t="shared" si="102"/>
        <v>7.407407407407407E-2</v>
      </c>
      <c r="J784" s="217"/>
      <c r="K784" s="220"/>
      <c r="L784" s="220"/>
      <c r="M784" s="359"/>
      <c r="N784" s="222">
        <f t="shared" si="103"/>
        <v>0</v>
      </c>
      <c r="O784" s="223"/>
      <c r="P784" s="224"/>
      <c r="Q784" s="224"/>
      <c r="R784" s="224"/>
      <c r="S784" s="224"/>
      <c r="T784" s="225"/>
      <c r="U784" s="226">
        <f t="shared" si="104"/>
        <v>0.14814814814814814</v>
      </c>
      <c r="V784" s="227"/>
      <c r="W784" s="228" t="str">
        <f t="shared" si="105"/>
        <v>0</v>
      </c>
      <c r="X784" s="509"/>
      <c r="Y784" s="229">
        <f t="shared" si="106"/>
        <v>0</v>
      </c>
    </row>
    <row r="785" spans="2:25" ht="18.75" customHeight="1">
      <c r="B785" s="515"/>
      <c r="C785" s="506"/>
      <c r="D785" s="372" t="s">
        <v>1079</v>
      </c>
      <c r="E785" s="216" t="s">
        <v>1864</v>
      </c>
      <c r="F785" s="217">
        <v>430</v>
      </c>
      <c r="G785" s="218">
        <f t="shared" si="100"/>
        <v>86</v>
      </c>
      <c r="H785" s="219">
        <f t="shared" si="101"/>
        <v>238.88888888888889</v>
      </c>
      <c r="I785" s="219">
        <f t="shared" si="102"/>
        <v>7.9629629629629634E-2</v>
      </c>
      <c r="J785" s="217"/>
      <c r="K785" s="220"/>
      <c r="L785" s="220"/>
      <c r="M785" s="359"/>
      <c r="N785" s="222">
        <f t="shared" si="103"/>
        <v>0</v>
      </c>
      <c r="O785" s="223"/>
      <c r="P785" s="224"/>
      <c r="Q785" s="224"/>
      <c r="R785" s="224"/>
      <c r="S785" s="224"/>
      <c r="T785" s="225"/>
      <c r="U785" s="226">
        <f t="shared" si="104"/>
        <v>0.15925925925925927</v>
      </c>
      <c r="V785" s="227"/>
      <c r="W785" s="228" t="str">
        <f t="shared" si="105"/>
        <v>0</v>
      </c>
      <c r="X785" s="509"/>
      <c r="Y785" s="229">
        <f t="shared" si="106"/>
        <v>0</v>
      </c>
    </row>
    <row r="786" spans="2:25" ht="18.75" customHeight="1">
      <c r="B786" s="515"/>
      <c r="C786" s="506"/>
      <c r="D786" s="372" t="s">
        <v>1081</v>
      </c>
      <c r="E786" s="216" t="s">
        <v>1865</v>
      </c>
      <c r="F786" s="217">
        <v>400</v>
      </c>
      <c r="G786" s="218">
        <f t="shared" si="100"/>
        <v>80</v>
      </c>
      <c r="H786" s="219">
        <f t="shared" si="101"/>
        <v>222.22222222222223</v>
      </c>
      <c r="I786" s="219">
        <f t="shared" si="102"/>
        <v>7.407407407407407E-2</v>
      </c>
      <c r="J786" s="217"/>
      <c r="K786" s="220"/>
      <c r="L786" s="220"/>
      <c r="M786" s="359"/>
      <c r="N786" s="222">
        <f t="shared" si="103"/>
        <v>0</v>
      </c>
      <c r="O786" s="223"/>
      <c r="P786" s="224"/>
      <c r="Q786" s="224"/>
      <c r="R786" s="224"/>
      <c r="S786" s="224"/>
      <c r="T786" s="225"/>
      <c r="U786" s="226">
        <f t="shared" si="104"/>
        <v>0.14814814814814814</v>
      </c>
      <c r="V786" s="227"/>
      <c r="W786" s="228" t="str">
        <f t="shared" si="105"/>
        <v>0</v>
      </c>
      <c r="X786" s="509"/>
      <c r="Y786" s="229">
        <f t="shared" si="106"/>
        <v>0</v>
      </c>
    </row>
    <row r="787" spans="2:25" ht="18.75" customHeight="1">
      <c r="B787" s="515"/>
      <c r="C787" s="506"/>
      <c r="D787" s="372" t="s">
        <v>126</v>
      </c>
      <c r="E787" s="216" t="s">
        <v>1866</v>
      </c>
      <c r="F787" s="217">
        <v>200</v>
      </c>
      <c r="G787" s="218">
        <f t="shared" si="100"/>
        <v>40</v>
      </c>
      <c r="H787" s="219">
        <f t="shared" si="101"/>
        <v>111.11111111111111</v>
      </c>
      <c r="I787" s="219">
        <f t="shared" si="102"/>
        <v>3.7037037037037035E-2</v>
      </c>
      <c r="J787" s="217"/>
      <c r="K787" s="220"/>
      <c r="L787" s="220"/>
      <c r="M787" s="359"/>
      <c r="N787" s="222">
        <f t="shared" si="103"/>
        <v>0</v>
      </c>
      <c r="O787" s="223"/>
      <c r="P787" s="224"/>
      <c r="Q787" s="224"/>
      <c r="R787" s="224"/>
      <c r="S787" s="224"/>
      <c r="T787" s="225"/>
      <c r="U787" s="226">
        <f t="shared" si="104"/>
        <v>7.407407407407407E-2</v>
      </c>
      <c r="V787" s="227"/>
      <c r="W787" s="228" t="str">
        <f t="shared" si="105"/>
        <v>0</v>
      </c>
      <c r="X787" s="509"/>
      <c r="Y787" s="229">
        <f t="shared" si="106"/>
        <v>0</v>
      </c>
    </row>
    <row r="788" spans="2:25" ht="18.75" customHeight="1">
      <c r="B788" s="515"/>
      <c r="C788" s="506"/>
      <c r="D788" s="372" t="s">
        <v>127</v>
      </c>
      <c r="E788" s="216" t="s">
        <v>1867</v>
      </c>
      <c r="F788" s="217">
        <v>200</v>
      </c>
      <c r="G788" s="218">
        <f t="shared" si="100"/>
        <v>40</v>
      </c>
      <c r="H788" s="219">
        <f t="shared" si="101"/>
        <v>111.11111111111111</v>
      </c>
      <c r="I788" s="219">
        <f t="shared" si="102"/>
        <v>3.7037037037037035E-2</v>
      </c>
      <c r="J788" s="217"/>
      <c r="K788" s="220"/>
      <c r="L788" s="220"/>
      <c r="M788" s="359"/>
      <c r="N788" s="222">
        <f t="shared" si="103"/>
        <v>0</v>
      </c>
      <c r="O788" s="223"/>
      <c r="P788" s="224"/>
      <c r="Q788" s="224"/>
      <c r="R788" s="224"/>
      <c r="S788" s="224"/>
      <c r="T788" s="225"/>
      <c r="U788" s="226">
        <f t="shared" si="104"/>
        <v>7.407407407407407E-2</v>
      </c>
      <c r="V788" s="227"/>
      <c r="W788" s="228" t="str">
        <f t="shared" si="105"/>
        <v>0</v>
      </c>
      <c r="X788" s="509"/>
      <c r="Y788" s="229">
        <f t="shared" si="106"/>
        <v>0</v>
      </c>
    </row>
    <row r="789" spans="2:25" ht="18.75" customHeight="1">
      <c r="B789" s="515"/>
      <c r="C789" s="506"/>
      <c r="D789" s="372" t="s">
        <v>128</v>
      </c>
      <c r="E789" s="216" t="s">
        <v>1868</v>
      </c>
      <c r="F789" s="217">
        <v>250</v>
      </c>
      <c r="G789" s="218">
        <f t="shared" si="100"/>
        <v>50</v>
      </c>
      <c r="H789" s="219">
        <f t="shared" si="101"/>
        <v>138.88888888888889</v>
      </c>
      <c r="I789" s="219">
        <f t="shared" si="102"/>
        <v>4.6296296296296294E-2</v>
      </c>
      <c r="J789" s="217"/>
      <c r="K789" s="220"/>
      <c r="L789" s="220"/>
      <c r="M789" s="359"/>
      <c r="N789" s="222">
        <f t="shared" si="103"/>
        <v>0</v>
      </c>
      <c r="O789" s="223"/>
      <c r="P789" s="224"/>
      <c r="Q789" s="224"/>
      <c r="R789" s="224"/>
      <c r="S789" s="224"/>
      <c r="T789" s="225"/>
      <c r="U789" s="226">
        <f t="shared" si="104"/>
        <v>9.2592592592592587E-2</v>
      </c>
      <c r="V789" s="227"/>
      <c r="W789" s="228" t="str">
        <f t="shared" si="105"/>
        <v>0</v>
      </c>
      <c r="X789" s="509"/>
      <c r="Y789" s="229">
        <f t="shared" si="106"/>
        <v>0</v>
      </c>
    </row>
    <row r="790" spans="2:25" ht="18.75" customHeight="1">
      <c r="B790" s="515"/>
      <c r="C790" s="506"/>
      <c r="D790" s="372" t="s">
        <v>129</v>
      </c>
      <c r="E790" s="216" t="s">
        <v>1869</v>
      </c>
      <c r="F790" s="217">
        <v>250</v>
      </c>
      <c r="G790" s="218">
        <f t="shared" si="100"/>
        <v>50</v>
      </c>
      <c r="H790" s="219">
        <f t="shared" si="101"/>
        <v>138.88888888888889</v>
      </c>
      <c r="I790" s="219">
        <f t="shared" si="102"/>
        <v>4.6296296296296294E-2</v>
      </c>
      <c r="J790" s="217"/>
      <c r="K790" s="220"/>
      <c r="L790" s="220"/>
      <c r="M790" s="359"/>
      <c r="N790" s="222">
        <f t="shared" si="103"/>
        <v>0</v>
      </c>
      <c r="O790" s="223"/>
      <c r="P790" s="224"/>
      <c r="Q790" s="224"/>
      <c r="R790" s="224"/>
      <c r="S790" s="224"/>
      <c r="T790" s="225"/>
      <c r="U790" s="226">
        <f t="shared" si="104"/>
        <v>9.2592592592592587E-2</v>
      </c>
      <c r="V790" s="227"/>
      <c r="W790" s="228" t="str">
        <f t="shared" si="105"/>
        <v>0</v>
      </c>
      <c r="X790" s="509"/>
      <c r="Y790" s="229">
        <f t="shared" si="106"/>
        <v>0</v>
      </c>
    </row>
    <row r="791" spans="2:25" ht="18.75" customHeight="1">
      <c r="B791" s="515"/>
      <c r="C791" s="506"/>
      <c r="D791" s="373"/>
      <c r="E791" s="216"/>
      <c r="F791" s="217"/>
      <c r="G791" s="218">
        <f t="shared" si="100"/>
        <v>0</v>
      </c>
      <c r="H791" s="219">
        <f t="shared" si="101"/>
        <v>0</v>
      </c>
      <c r="I791" s="219">
        <f t="shared" si="102"/>
        <v>0</v>
      </c>
      <c r="J791" s="217"/>
      <c r="K791" s="220"/>
      <c r="L791" s="220"/>
      <c r="M791" s="359"/>
      <c r="N791" s="222">
        <f t="shared" si="103"/>
        <v>0</v>
      </c>
      <c r="O791" s="223"/>
      <c r="P791" s="224"/>
      <c r="Q791" s="224"/>
      <c r="R791" s="224"/>
      <c r="S791" s="224"/>
      <c r="T791" s="225"/>
      <c r="U791" s="226">
        <f t="shared" si="104"/>
        <v>0</v>
      </c>
      <c r="V791" s="227"/>
      <c r="W791" s="228" t="str">
        <f t="shared" si="105"/>
        <v>0</v>
      </c>
      <c r="X791" s="509"/>
      <c r="Y791" s="229">
        <f t="shared" si="106"/>
        <v>0</v>
      </c>
    </row>
    <row r="792" spans="2:25" ht="18.75" customHeight="1">
      <c r="B792" s="515"/>
      <c r="C792" s="506"/>
      <c r="D792" s="372" t="s">
        <v>1060</v>
      </c>
      <c r="E792" s="216" t="s">
        <v>1870</v>
      </c>
      <c r="F792" s="217">
        <v>350</v>
      </c>
      <c r="G792" s="218">
        <f t="shared" si="100"/>
        <v>70</v>
      </c>
      <c r="H792" s="219">
        <f t="shared" si="101"/>
        <v>194.44444444444443</v>
      </c>
      <c r="I792" s="219">
        <f t="shared" si="102"/>
        <v>6.4814814814814811E-2</v>
      </c>
      <c r="J792" s="217"/>
      <c r="K792" s="220"/>
      <c r="L792" s="220"/>
      <c r="M792" s="359"/>
      <c r="N792" s="222">
        <f t="shared" si="103"/>
        <v>0</v>
      </c>
      <c r="O792" s="223"/>
      <c r="P792" s="224"/>
      <c r="Q792" s="224"/>
      <c r="R792" s="224"/>
      <c r="S792" s="224"/>
      <c r="T792" s="225"/>
      <c r="U792" s="226">
        <f t="shared" si="104"/>
        <v>0.12962962962962962</v>
      </c>
      <c r="V792" s="227"/>
      <c r="W792" s="228" t="str">
        <f t="shared" si="105"/>
        <v>0</v>
      </c>
      <c r="X792" s="509"/>
      <c r="Y792" s="229">
        <f t="shared" si="106"/>
        <v>0</v>
      </c>
    </row>
    <row r="793" spans="2:25" ht="18.75" customHeight="1">
      <c r="B793" s="515"/>
      <c r="C793" s="506"/>
      <c r="D793" s="372" t="s">
        <v>1065</v>
      </c>
      <c r="E793" s="216" t="s">
        <v>1871</v>
      </c>
      <c r="F793" s="217">
        <v>250</v>
      </c>
      <c r="G793" s="218">
        <f t="shared" si="100"/>
        <v>50</v>
      </c>
      <c r="H793" s="219">
        <f t="shared" si="101"/>
        <v>138.88888888888889</v>
      </c>
      <c r="I793" s="219">
        <f t="shared" si="102"/>
        <v>4.6296296296296294E-2</v>
      </c>
      <c r="J793" s="217"/>
      <c r="K793" s="220"/>
      <c r="L793" s="220"/>
      <c r="M793" s="359"/>
      <c r="N793" s="222">
        <f t="shared" si="103"/>
        <v>0</v>
      </c>
      <c r="O793" s="223"/>
      <c r="P793" s="224"/>
      <c r="Q793" s="224"/>
      <c r="R793" s="224"/>
      <c r="S793" s="224"/>
      <c r="T793" s="225"/>
      <c r="U793" s="226">
        <f t="shared" si="104"/>
        <v>9.2592592592592587E-2</v>
      </c>
      <c r="V793" s="227"/>
      <c r="W793" s="228" t="str">
        <f t="shared" si="105"/>
        <v>0</v>
      </c>
      <c r="X793" s="509"/>
      <c r="Y793" s="229">
        <f t="shared" si="106"/>
        <v>0</v>
      </c>
    </row>
    <row r="794" spans="2:25" ht="18.75" customHeight="1">
      <c r="B794" s="515"/>
      <c r="C794" s="506"/>
      <c r="D794" s="372" t="s">
        <v>1067</v>
      </c>
      <c r="E794" s="216" t="s">
        <v>1872</v>
      </c>
      <c r="F794" s="217">
        <v>450</v>
      </c>
      <c r="G794" s="218">
        <f t="shared" si="100"/>
        <v>90</v>
      </c>
      <c r="H794" s="219">
        <f t="shared" si="101"/>
        <v>250</v>
      </c>
      <c r="I794" s="219">
        <f t="shared" si="102"/>
        <v>8.3333333333333329E-2</v>
      </c>
      <c r="J794" s="217"/>
      <c r="K794" s="220"/>
      <c r="L794" s="220"/>
      <c r="M794" s="359"/>
      <c r="N794" s="222">
        <f t="shared" si="103"/>
        <v>0</v>
      </c>
      <c r="O794" s="223"/>
      <c r="P794" s="224"/>
      <c r="Q794" s="224"/>
      <c r="R794" s="224"/>
      <c r="S794" s="224"/>
      <c r="T794" s="225"/>
      <c r="U794" s="226">
        <f t="shared" si="104"/>
        <v>0.16666666666666666</v>
      </c>
      <c r="V794" s="227"/>
      <c r="W794" s="228" t="str">
        <f t="shared" si="105"/>
        <v>0</v>
      </c>
      <c r="X794" s="509"/>
      <c r="Y794" s="229">
        <f t="shared" si="106"/>
        <v>0</v>
      </c>
    </row>
    <row r="795" spans="2:25" ht="18.75" customHeight="1">
      <c r="B795" s="515"/>
      <c r="C795" s="506"/>
      <c r="D795" s="372" t="s">
        <v>1069</v>
      </c>
      <c r="E795" s="216" t="s">
        <v>1873</v>
      </c>
      <c r="F795" s="217">
        <v>350</v>
      </c>
      <c r="G795" s="218">
        <f t="shared" si="100"/>
        <v>70</v>
      </c>
      <c r="H795" s="219">
        <f t="shared" si="101"/>
        <v>194.44444444444443</v>
      </c>
      <c r="I795" s="219">
        <f t="shared" si="102"/>
        <v>6.4814814814814811E-2</v>
      </c>
      <c r="J795" s="217"/>
      <c r="K795" s="220"/>
      <c r="L795" s="220"/>
      <c r="M795" s="359"/>
      <c r="N795" s="222">
        <f t="shared" si="103"/>
        <v>0</v>
      </c>
      <c r="O795" s="223"/>
      <c r="P795" s="224"/>
      <c r="Q795" s="224"/>
      <c r="R795" s="224"/>
      <c r="S795" s="224"/>
      <c r="T795" s="225"/>
      <c r="U795" s="226">
        <f t="shared" si="104"/>
        <v>0.12962962962962962</v>
      </c>
      <c r="V795" s="227"/>
      <c r="W795" s="228" t="str">
        <f t="shared" si="105"/>
        <v>0</v>
      </c>
      <c r="X795" s="509"/>
      <c r="Y795" s="229">
        <f t="shared" si="106"/>
        <v>0</v>
      </c>
    </row>
    <row r="796" spans="2:25" ht="18.75" customHeight="1">
      <c r="B796" s="515"/>
      <c r="C796" s="506"/>
      <c r="D796" s="372" t="s">
        <v>1071</v>
      </c>
      <c r="E796" s="216" t="s">
        <v>1874</v>
      </c>
      <c r="F796" s="217">
        <v>850</v>
      </c>
      <c r="G796" s="218">
        <f t="shared" si="100"/>
        <v>170</v>
      </c>
      <c r="H796" s="219">
        <f t="shared" si="101"/>
        <v>472.22222222222223</v>
      </c>
      <c r="I796" s="219">
        <f t="shared" si="102"/>
        <v>0.15740740740740741</v>
      </c>
      <c r="J796" s="217" t="s">
        <v>1875</v>
      </c>
      <c r="K796" s="220" t="s">
        <v>11243</v>
      </c>
      <c r="L796" s="220"/>
      <c r="M796" s="359">
        <f>SUM(H792:H809)</f>
        <v>2861.1111111111118</v>
      </c>
      <c r="N796" s="222">
        <f t="shared" si="103"/>
        <v>57.222222222222236</v>
      </c>
      <c r="O796" s="223" t="s">
        <v>1224</v>
      </c>
      <c r="P796" s="224" t="s">
        <v>12</v>
      </c>
      <c r="Q796" s="224"/>
      <c r="R796" s="224" t="s">
        <v>1064</v>
      </c>
      <c r="S796" s="224"/>
      <c r="T796" s="225"/>
      <c r="U796" s="226">
        <f t="shared" si="104"/>
        <v>0.31481481481481483</v>
      </c>
      <c r="V796" s="227">
        <f>SUM(U792:U809)</f>
        <v>1.9074074074074072</v>
      </c>
      <c r="W796" s="228" t="str">
        <f t="shared" si="105"/>
        <v>2</v>
      </c>
      <c r="X796" s="509"/>
      <c r="Y796" s="229">
        <f t="shared" si="106"/>
        <v>1</v>
      </c>
    </row>
    <row r="797" spans="2:25" ht="18.75" customHeight="1">
      <c r="B797" s="515"/>
      <c r="C797" s="506"/>
      <c r="D797" s="372" t="s">
        <v>1073</v>
      </c>
      <c r="E797" s="216" t="s">
        <v>1876</v>
      </c>
      <c r="F797" s="217">
        <v>220</v>
      </c>
      <c r="G797" s="218">
        <f t="shared" si="100"/>
        <v>44</v>
      </c>
      <c r="H797" s="219">
        <f t="shared" si="101"/>
        <v>122.22222222222221</v>
      </c>
      <c r="I797" s="219">
        <f t="shared" si="102"/>
        <v>4.0740740740740737E-2</v>
      </c>
      <c r="J797" s="217"/>
      <c r="K797" s="220"/>
      <c r="L797" s="220"/>
      <c r="M797" s="359"/>
      <c r="N797" s="222">
        <f t="shared" si="103"/>
        <v>0</v>
      </c>
      <c r="O797" s="223"/>
      <c r="P797" s="224"/>
      <c r="Q797" s="224"/>
      <c r="R797" s="224"/>
      <c r="S797" s="224"/>
      <c r="T797" s="225"/>
      <c r="U797" s="226">
        <f t="shared" si="104"/>
        <v>8.1481481481481474E-2</v>
      </c>
      <c r="V797" s="227"/>
      <c r="W797" s="228" t="str">
        <f t="shared" si="105"/>
        <v>0</v>
      </c>
      <c r="X797" s="509"/>
      <c r="Y797" s="229">
        <f t="shared" si="106"/>
        <v>0</v>
      </c>
    </row>
    <row r="798" spans="2:25" ht="18.75" customHeight="1">
      <c r="B798" s="515"/>
      <c r="C798" s="506"/>
      <c r="D798" s="372" t="s">
        <v>1075</v>
      </c>
      <c r="E798" s="216" t="s">
        <v>1877</v>
      </c>
      <c r="F798" s="217">
        <v>100</v>
      </c>
      <c r="G798" s="218">
        <f t="shared" si="100"/>
        <v>20</v>
      </c>
      <c r="H798" s="219">
        <f t="shared" si="101"/>
        <v>55.555555555555557</v>
      </c>
      <c r="I798" s="219">
        <f t="shared" si="102"/>
        <v>1.8518518518518517E-2</v>
      </c>
      <c r="J798" s="217"/>
      <c r="K798" s="220"/>
      <c r="L798" s="220"/>
      <c r="M798" s="359"/>
      <c r="N798" s="222">
        <f t="shared" si="103"/>
        <v>0</v>
      </c>
      <c r="O798" s="223"/>
      <c r="P798" s="224"/>
      <c r="Q798" s="224"/>
      <c r="R798" s="224"/>
      <c r="S798" s="224"/>
      <c r="T798" s="225"/>
      <c r="U798" s="226">
        <f t="shared" si="104"/>
        <v>3.7037037037037035E-2</v>
      </c>
      <c r="V798" s="227"/>
      <c r="W798" s="228" t="str">
        <f t="shared" si="105"/>
        <v>0</v>
      </c>
      <c r="X798" s="509"/>
      <c r="Y798" s="229">
        <f t="shared" si="106"/>
        <v>0</v>
      </c>
    </row>
    <row r="799" spans="2:25" ht="18.75" customHeight="1">
      <c r="B799" s="515"/>
      <c r="C799" s="506"/>
      <c r="D799" s="372" t="s">
        <v>1077</v>
      </c>
      <c r="E799" s="216" t="s">
        <v>1878</v>
      </c>
      <c r="F799" s="217">
        <v>200</v>
      </c>
      <c r="G799" s="218">
        <f t="shared" si="100"/>
        <v>40</v>
      </c>
      <c r="H799" s="219">
        <f t="shared" si="101"/>
        <v>111.11111111111111</v>
      </c>
      <c r="I799" s="219">
        <f t="shared" si="102"/>
        <v>3.7037037037037035E-2</v>
      </c>
      <c r="J799" s="217"/>
      <c r="K799" s="220"/>
      <c r="L799" s="220"/>
      <c r="M799" s="359"/>
      <c r="N799" s="222">
        <f t="shared" si="103"/>
        <v>0</v>
      </c>
      <c r="O799" s="223"/>
      <c r="P799" s="224"/>
      <c r="Q799" s="224"/>
      <c r="R799" s="224"/>
      <c r="S799" s="224"/>
      <c r="T799" s="225"/>
      <c r="U799" s="226">
        <f t="shared" si="104"/>
        <v>7.407407407407407E-2</v>
      </c>
      <c r="V799" s="227"/>
      <c r="W799" s="228" t="str">
        <f t="shared" si="105"/>
        <v>0</v>
      </c>
      <c r="X799" s="509"/>
      <c r="Y799" s="229">
        <f t="shared" si="106"/>
        <v>0</v>
      </c>
    </row>
    <row r="800" spans="2:25" ht="18.75" customHeight="1">
      <c r="B800" s="515"/>
      <c r="C800" s="506"/>
      <c r="D800" s="372" t="s">
        <v>1079</v>
      </c>
      <c r="E800" s="216" t="s">
        <v>1879</v>
      </c>
      <c r="F800" s="217">
        <v>400</v>
      </c>
      <c r="G800" s="218">
        <f t="shared" si="100"/>
        <v>80</v>
      </c>
      <c r="H800" s="219">
        <f t="shared" si="101"/>
        <v>222.22222222222223</v>
      </c>
      <c r="I800" s="219">
        <f t="shared" si="102"/>
        <v>7.407407407407407E-2</v>
      </c>
      <c r="J800" s="217"/>
      <c r="K800" s="220"/>
      <c r="L800" s="220"/>
      <c r="M800" s="359"/>
      <c r="N800" s="222">
        <f t="shared" si="103"/>
        <v>0</v>
      </c>
      <c r="O800" s="223"/>
      <c r="P800" s="224"/>
      <c r="Q800" s="224"/>
      <c r="R800" s="224"/>
      <c r="S800" s="224"/>
      <c r="T800" s="225"/>
      <c r="U800" s="226">
        <f t="shared" si="104"/>
        <v>0.14814814814814814</v>
      </c>
      <c r="V800" s="227"/>
      <c r="W800" s="228" t="str">
        <f t="shared" si="105"/>
        <v>0</v>
      </c>
      <c r="X800" s="509"/>
      <c r="Y800" s="229">
        <f t="shared" si="106"/>
        <v>0</v>
      </c>
    </row>
    <row r="801" spans="2:25" ht="18.75" customHeight="1">
      <c r="B801" s="515"/>
      <c r="C801" s="506"/>
      <c r="D801" s="372" t="s">
        <v>1081</v>
      </c>
      <c r="E801" s="216" t="s">
        <v>1880</v>
      </c>
      <c r="F801" s="217">
        <v>300</v>
      </c>
      <c r="G801" s="218">
        <f t="shared" si="100"/>
        <v>60</v>
      </c>
      <c r="H801" s="219">
        <f t="shared" si="101"/>
        <v>166.66666666666666</v>
      </c>
      <c r="I801" s="219">
        <f t="shared" si="102"/>
        <v>5.5555555555555552E-2</v>
      </c>
      <c r="J801" s="217"/>
      <c r="K801" s="220"/>
      <c r="L801" s="220"/>
      <c r="M801" s="359"/>
      <c r="N801" s="222">
        <f t="shared" si="103"/>
        <v>0</v>
      </c>
      <c r="O801" s="223"/>
      <c r="P801" s="224"/>
      <c r="Q801" s="224"/>
      <c r="R801" s="224"/>
      <c r="S801" s="224"/>
      <c r="T801" s="225"/>
      <c r="U801" s="226">
        <f t="shared" si="104"/>
        <v>0.1111111111111111</v>
      </c>
      <c r="V801" s="227"/>
      <c r="W801" s="228" t="str">
        <f t="shared" si="105"/>
        <v>0</v>
      </c>
      <c r="X801" s="509"/>
      <c r="Y801" s="229">
        <f t="shared" si="106"/>
        <v>0</v>
      </c>
    </row>
    <row r="802" spans="2:25" ht="18.75" customHeight="1">
      <c r="B802" s="515"/>
      <c r="C802" s="506"/>
      <c r="D802" s="372" t="s">
        <v>126</v>
      </c>
      <c r="E802" s="216" t="s">
        <v>1881</v>
      </c>
      <c r="F802" s="217">
        <v>300</v>
      </c>
      <c r="G802" s="218">
        <f t="shared" si="100"/>
        <v>60</v>
      </c>
      <c r="H802" s="219">
        <f t="shared" si="101"/>
        <v>166.66666666666666</v>
      </c>
      <c r="I802" s="219">
        <f t="shared" si="102"/>
        <v>5.5555555555555552E-2</v>
      </c>
      <c r="J802" s="217"/>
      <c r="K802" s="220"/>
      <c r="L802" s="220"/>
      <c r="M802" s="359"/>
      <c r="N802" s="222">
        <f t="shared" si="103"/>
        <v>0</v>
      </c>
      <c r="O802" s="223"/>
      <c r="P802" s="224"/>
      <c r="Q802" s="224"/>
      <c r="R802" s="224"/>
      <c r="S802" s="224"/>
      <c r="T802" s="225"/>
      <c r="U802" s="226">
        <f t="shared" si="104"/>
        <v>0.1111111111111111</v>
      </c>
      <c r="V802" s="227"/>
      <c r="W802" s="228" t="str">
        <f t="shared" si="105"/>
        <v>0</v>
      </c>
      <c r="X802" s="509"/>
      <c r="Y802" s="229">
        <f t="shared" si="106"/>
        <v>0</v>
      </c>
    </row>
    <row r="803" spans="2:25" ht="18.75" customHeight="1">
      <c r="B803" s="515"/>
      <c r="C803" s="506"/>
      <c r="D803" s="372" t="s">
        <v>127</v>
      </c>
      <c r="E803" s="216" t="s">
        <v>1882</v>
      </c>
      <c r="F803" s="217">
        <v>150</v>
      </c>
      <c r="G803" s="218">
        <f t="shared" si="100"/>
        <v>30</v>
      </c>
      <c r="H803" s="219">
        <f t="shared" si="101"/>
        <v>83.333333333333329</v>
      </c>
      <c r="I803" s="219">
        <f t="shared" si="102"/>
        <v>2.7777777777777776E-2</v>
      </c>
      <c r="J803" s="217"/>
      <c r="K803" s="220"/>
      <c r="L803" s="220"/>
      <c r="M803" s="359"/>
      <c r="N803" s="222">
        <f t="shared" si="103"/>
        <v>0</v>
      </c>
      <c r="O803" s="223"/>
      <c r="P803" s="224"/>
      <c r="Q803" s="224"/>
      <c r="R803" s="224"/>
      <c r="S803" s="224"/>
      <c r="T803" s="225"/>
      <c r="U803" s="226">
        <f t="shared" si="104"/>
        <v>5.5555555555555552E-2</v>
      </c>
      <c r="V803" s="227"/>
      <c r="W803" s="228" t="str">
        <f t="shared" si="105"/>
        <v>0</v>
      </c>
      <c r="X803" s="509"/>
      <c r="Y803" s="229">
        <f t="shared" si="106"/>
        <v>0</v>
      </c>
    </row>
    <row r="804" spans="2:25" ht="18.75" customHeight="1">
      <c r="B804" s="515"/>
      <c r="C804" s="506"/>
      <c r="D804" s="372" t="s">
        <v>128</v>
      </c>
      <c r="E804" s="216" t="s">
        <v>1883</v>
      </c>
      <c r="F804" s="217">
        <v>200</v>
      </c>
      <c r="G804" s="218">
        <f t="shared" si="100"/>
        <v>40</v>
      </c>
      <c r="H804" s="219">
        <f t="shared" si="101"/>
        <v>111.11111111111111</v>
      </c>
      <c r="I804" s="219">
        <f t="shared" si="102"/>
        <v>3.7037037037037035E-2</v>
      </c>
      <c r="J804" s="217"/>
      <c r="K804" s="220"/>
      <c r="L804" s="220"/>
      <c r="M804" s="359"/>
      <c r="N804" s="222">
        <f t="shared" si="103"/>
        <v>0</v>
      </c>
      <c r="O804" s="223"/>
      <c r="P804" s="224"/>
      <c r="Q804" s="224"/>
      <c r="R804" s="224"/>
      <c r="S804" s="224"/>
      <c r="T804" s="225"/>
      <c r="U804" s="226">
        <f t="shared" si="104"/>
        <v>7.407407407407407E-2</v>
      </c>
      <c r="V804" s="227"/>
      <c r="W804" s="228" t="str">
        <f t="shared" si="105"/>
        <v>0</v>
      </c>
      <c r="X804" s="509"/>
      <c r="Y804" s="229">
        <f t="shared" si="106"/>
        <v>0</v>
      </c>
    </row>
    <row r="805" spans="2:25" ht="18.75" customHeight="1">
      <c r="B805" s="515"/>
      <c r="C805" s="506"/>
      <c r="D805" s="372" t="s">
        <v>129</v>
      </c>
      <c r="E805" s="216" t="s">
        <v>1884</v>
      </c>
      <c r="F805" s="217">
        <v>200</v>
      </c>
      <c r="G805" s="218">
        <f t="shared" si="100"/>
        <v>40</v>
      </c>
      <c r="H805" s="219">
        <f t="shared" si="101"/>
        <v>111.11111111111111</v>
      </c>
      <c r="I805" s="219">
        <f t="shared" si="102"/>
        <v>3.7037037037037035E-2</v>
      </c>
      <c r="J805" s="217"/>
      <c r="K805" s="220"/>
      <c r="L805" s="220"/>
      <c r="M805" s="359"/>
      <c r="N805" s="222">
        <f t="shared" si="103"/>
        <v>0</v>
      </c>
      <c r="O805" s="223"/>
      <c r="P805" s="224"/>
      <c r="Q805" s="224"/>
      <c r="R805" s="224"/>
      <c r="S805" s="224"/>
      <c r="T805" s="225"/>
      <c r="U805" s="226">
        <f t="shared" si="104"/>
        <v>7.407407407407407E-2</v>
      </c>
      <c r="V805" s="227"/>
      <c r="W805" s="228" t="str">
        <f t="shared" si="105"/>
        <v>0</v>
      </c>
      <c r="X805" s="509"/>
      <c r="Y805" s="229">
        <f t="shared" si="106"/>
        <v>0</v>
      </c>
    </row>
    <row r="806" spans="2:25" ht="18.75" customHeight="1">
      <c r="B806" s="515"/>
      <c r="C806" s="506"/>
      <c r="D806" s="372" t="s">
        <v>130</v>
      </c>
      <c r="E806" s="216" t="s">
        <v>1885</v>
      </c>
      <c r="F806" s="217">
        <v>230</v>
      </c>
      <c r="G806" s="218">
        <f t="shared" si="100"/>
        <v>46</v>
      </c>
      <c r="H806" s="219">
        <f t="shared" si="101"/>
        <v>127.77777777777777</v>
      </c>
      <c r="I806" s="219">
        <f t="shared" si="102"/>
        <v>4.2592592592592592E-2</v>
      </c>
      <c r="J806" s="217"/>
      <c r="K806" s="220"/>
      <c r="L806" s="220"/>
      <c r="M806" s="359"/>
      <c r="N806" s="222">
        <f t="shared" si="103"/>
        <v>0</v>
      </c>
      <c r="O806" s="223"/>
      <c r="P806" s="224"/>
      <c r="Q806" s="224"/>
      <c r="R806" s="224"/>
      <c r="S806" s="224"/>
      <c r="T806" s="225"/>
      <c r="U806" s="226">
        <f t="shared" si="104"/>
        <v>8.5185185185185183E-2</v>
      </c>
      <c r="V806" s="227"/>
      <c r="W806" s="228" t="str">
        <f t="shared" si="105"/>
        <v>0</v>
      </c>
      <c r="X806" s="509"/>
      <c r="Y806" s="229">
        <f t="shared" si="106"/>
        <v>0</v>
      </c>
    </row>
    <row r="807" spans="2:25" ht="18.75" customHeight="1">
      <c r="B807" s="515"/>
      <c r="C807" s="506"/>
      <c r="D807" s="372" t="s">
        <v>131</v>
      </c>
      <c r="E807" s="216" t="s">
        <v>1886</v>
      </c>
      <c r="F807" s="217">
        <v>200</v>
      </c>
      <c r="G807" s="218">
        <f t="shared" si="100"/>
        <v>40</v>
      </c>
      <c r="H807" s="219">
        <f t="shared" si="101"/>
        <v>111.11111111111111</v>
      </c>
      <c r="I807" s="219">
        <f t="shared" si="102"/>
        <v>3.7037037037037035E-2</v>
      </c>
      <c r="J807" s="217"/>
      <c r="K807" s="220"/>
      <c r="L807" s="220"/>
      <c r="M807" s="359"/>
      <c r="N807" s="222">
        <f t="shared" si="103"/>
        <v>0</v>
      </c>
      <c r="O807" s="223"/>
      <c r="P807" s="224"/>
      <c r="Q807" s="224"/>
      <c r="R807" s="224"/>
      <c r="S807" s="224"/>
      <c r="T807" s="225"/>
      <c r="U807" s="226">
        <f t="shared" si="104"/>
        <v>7.407407407407407E-2</v>
      </c>
      <c r="V807" s="227"/>
      <c r="W807" s="228" t="str">
        <f t="shared" si="105"/>
        <v>0</v>
      </c>
      <c r="X807" s="509"/>
      <c r="Y807" s="229">
        <f t="shared" si="106"/>
        <v>0</v>
      </c>
    </row>
    <row r="808" spans="2:25" ht="18.75" customHeight="1">
      <c r="B808" s="515"/>
      <c r="C808" s="506"/>
      <c r="D808" s="372" t="s">
        <v>132</v>
      </c>
      <c r="E808" s="216" t="s">
        <v>1887</v>
      </c>
      <c r="F808" s="217">
        <v>250</v>
      </c>
      <c r="G808" s="218">
        <f t="shared" si="100"/>
        <v>50</v>
      </c>
      <c r="H808" s="219">
        <f t="shared" si="101"/>
        <v>138.88888888888889</v>
      </c>
      <c r="I808" s="219">
        <f t="shared" si="102"/>
        <v>4.6296296296296294E-2</v>
      </c>
      <c r="J808" s="217"/>
      <c r="K808" s="220"/>
      <c r="L808" s="220"/>
      <c r="M808" s="359"/>
      <c r="N808" s="222">
        <f t="shared" si="103"/>
        <v>0</v>
      </c>
      <c r="O808" s="223"/>
      <c r="P808" s="224"/>
      <c r="Q808" s="224"/>
      <c r="R808" s="224"/>
      <c r="S808" s="224"/>
      <c r="T808" s="225"/>
      <c r="U808" s="226">
        <f t="shared" si="104"/>
        <v>9.2592592592592587E-2</v>
      </c>
      <c r="V808" s="227"/>
      <c r="W808" s="228" t="str">
        <f t="shared" si="105"/>
        <v>0</v>
      </c>
      <c r="X808" s="509"/>
      <c r="Y808" s="229">
        <f t="shared" si="106"/>
        <v>0</v>
      </c>
    </row>
    <row r="809" spans="2:25" ht="18.75" customHeight="1">
      <c r="B809" s="515"/>
      <c r="C809" s="506"/>
      <c r="D809" s="372" t="s">
        <v>133</v>
      </c>
      <c r="E809" s="216" t="s">
        <v>1888</v>
      </c>
      <c r="F809" s="217">
        <v>150</v>
      </c>
      <c r="G809" s="218">
        <f t="shared" si="100"/>
        <v>30</v>
      </c>
      <c r="H809" s="219">
        <f t="shared" si="101"/>
        <v>83.333333333333329</v>
      </c>
      <c r="I809" s="219">
        <f t="shared" si="102"/>
        <v>2.7777777777777776E-2</v>
      </c>
      <c r="J809" s="217"/>
      <c r="K809" s="220"/>
      <c r="L809" s="220"/>
      <c r="M809" s="359"/>
      <c r="N809" s="222">
        <f t="shared" si="103"/>
        <v>0</v>
      </c>
      <c r="O809" s="223"/>
      <c r="P809" s="224"/>
      <c r="Q809" s="224"/>
      <c r="R809" s="224"/>
      <c r="S809" s="224"/>
      <c r="T809" s="225"/>
      <c r="U809" s="226">
        <f t="shared" si="104"/>
        <v>5.5555555555555552E-2</v>
      </c>
      <c r="V809" s="227"/>
      <c r="W809" s="228" t="str">
        <f t="shared" si="105"/>
        <v>0</v>
      </c>
      <c r="X809" s="509"/>
      <c r="Y809" s="229">
        <f t="shared" si="106"/>
        <v>0</v>
      </c>
    </row>
    <row r="810" spans="2:25" ht="18.75" customHeight="1">
      <c r="B810" s="515"/>
      <c r="C810" s="506"/>
      <c r="D810" s="373"/>
      <c r="E810" s="216"/>
      <c r="F810" s="217"/>
      <c r="G810" s="218">
        <f t="shared" si="100"/>
        <v>0</v>
      </c>
      <c r="H810" s="219">
        <f t="shared" si="101"/>
        <v>0</v>
      </c>
      <c r="I810" s="219">
        <f t="shared" si="102"/>
        <v>0</v>
      </c>
      <c r="J810" s="217"/>
      <c r="K810" s="217"/>
      <c r="L810" s="220"/>
      <c r="M810" s="359"/>
      <c r="N810" s="222">
        <f t="shared" si="103"/>
        <v>0</v>
      </c>
      <c r="O810" s="223"/>
      <c r="P810" s="224"/>
      <c r="Q810" s="224"/>
      <c r="R810" s="224"/>
      <c r="S810" s="224"/>
      <c r="T810" s="225"/>
      <c r="U810" s="226">
        <f t="shared" si="104"/>
        <v>0</v>
      </c>
      <c r="V810" s="227"/>
      <c r="W810" s="228" t="str">
        <f t="shared" si="105"/>
        <v>0</v>
      </c>
      <c r="X810" s="509"/>
      <c r="Y810" s="229">
        <f t="shared" si="106"/>
        <v>0</v>
      </c>
    </row>
    <row r="811" spans="2:25" ht="18.75" customHeight="1">
      <c r="B811" s="515"/>
      <c r="C811" s="506"/>
      <c r="D811" s="372" t="s">
        <v>1060</v>
      </c>
      <c r="E811" s="216" t="s">
        <v>1889</v>
      </c>
      <c r="F811" s="217">
        <v>500</v>
      </c>
      <c r="G811" s="218">
        <f t="shared" si="100"/>
        <v>100</v>
      </c>
      <c r="H811" s="219">
        <f t="shared" si="101"/>
        <v>277.77777777777777</v>
      </c>
      <c r="I811" s="219">
        <f t="shared" si="102"/>
        <v>9.2592592592592587E-2</v>
      </c>
      <c r="J811" s="217" t="s">
        <v>1890</v>
      </c>
      <c r="K811" s="217" t="s">
        <v>1890</v>
      </c>
      <c r="L811" s="220"/>
      <c r="M811" s="359">
        <f>SUM(H811:H825)</f>
        <v>2883.333333333333</v>
      </c>
      <c r="N811" s="222">
        <f t="shared" si="103"/>
        <v>57.666666666666657</v>
      </c>
      <c r="O811" s="223" t="s">
        <v>1857</v>
      </c>
      <c r="P811" s="224" t="s">
        <v>12</v>
      </c>
      <c r="Q811" s="224"/>
      <c r="R811" s="224" t="s">
        <v>1064</v>
      </c>
      <c r="S811" s="224"/>
      <c r="T811" s="225"/>
      <c r="U811" s="226">
        <f t="shared" si="104"/>
        <v>0.18518518518518517</v>
      </c>
      <c r="V811" s="227">
        <f>SUM(U811:U825)</f>
        <v>1.9222222222222221</v>
      </c>
      <c r="W811" s="228" t="str">
        <f t="shared" si="105"/>
        <v>2</v>
      </c>
      <c r="X811" s="509"/>
      <c r="Y811" s="229">
        <f t="shared" si="106"/>
        <v>1</v>
      </c>
    </row>
    <row r="812" spans="2:25" ht="18.75" customHeight="1">
      <c r="B812" s="515"/>
      <c r="C812" s="506"/>
      <c r="D812" s="372" t="s">
        <v>1065</v>
      </c>
      <c r="E812" s="216" t="s">
        <v>1891</v>
      </c>
      <c r="F812" s="217">
        <v>400</v>
      </c>
      <c r="G812" s="218">
        <f t="shared" si="100"/>
        <v>80</v>
      </c>
      <c r="H812" s="219">
        <f t="shared" si="101"/>
        <v>222.22222222222223</v>
      </c>
      <c r="I812" s="219">
        <f t="shared" si="102"/>
        <v>7.407407407407407E-2</v>
      </c>
      <c r="J812" s="217"/>
      <c r="K812" s="220"/>
      <c r="L812" s="220"/>
      <c r="M812" s="359"/>
      <c r="N812" s="222">
        <f t="shared" si="103"/>
        <v>0</v>
      </c>
      <c r="O812" s="223"/>
      <c r="P812" s="224"/>
      <c r="Q812" s="224"/>
      <c r="R812" s="224"/>
      <c r="S812" s="224"/>
      <c r="T812" s="225"/>
      <c r="U812" s="226">
        <f t="shared" si="104"/>
        <v>0.14814814814814814</v>
      </c>
      <c r="V812" s="227"/>
      <c r="W812" s="228" t="str">
        <f t="shared" si="105"/>
        <v>0</v>
      </c>
      <c r="X812" s="509"/>
      <c r="Y812" s="229">
        <f t="shared" si="106"/>
        <v>0</v>
      </c>
    </row>
    <row r="813" spans="2:25" ht="18.75" customHeight="1">
      <c r="B813" s="515"/>
      <c r="C813" s="506"/>
      <c r="D813" s="372" t="s">
        <v>1067</v>
      </c>
      <c r="E813" s="216" t="s">
        <v>1892</v>
      </c>
      <c r="F813" s="217">
        <v>550</v>
      </c>
      <c r="G813" s="218">
        <f t="shared" si="100"/>
        <v>110</v>
      </c>
      <c r="H813" s="219">
        <f t="shared" si="101"/>
        <v>305.55555555555554</v>
      </c>
      <c r="I813" s="219">
        <f t="shared" si="102"/>
        <v>0.10185185185185185</v>
      </c>
      <c r="J813" s="217"/>
      <c r="K813" s="220"/>
      <c r="L813" s="220"/>
      <c r="M813" s="359"/>
      <c r="N813" s="222">
        <f t="shared" si="103"/>
        <v>0</v>
      </c>
      <c r="O813" s="223"/>
      <c r="P813" s="224"/>
      <c r="Q813" s="224"/>
      <c r="R813" s="224"/>
      <c r="S813" s="224"/>
      <c r="T813" s="225"/>
      <c r="U813" s="226">
        <f t="shared" si="104"/>
        <v>0.20370370370370369</v>
      </c>
      <c r="V813" s="227"/>
      <c r="W813" s="228" t="str">
        <f t="shared" si="105"/>
        <v>0</v>
      </c>
      <c r="X813" s="509"/>
      <c r="Y813" s="229">
        <f t="shared" si="106"/>
        <v>0</v>
      </c>
    </row>
    <row r="814" spans="2:25" ht="18.75" customHeight="1">
      <c r="B814" s="515"/>
      <c r="C814" s="506"/>
      <c r="D814" s="372" t="s">
        <v>1069</v>
      </c>
      <c r="E814" s="216" t="s">
        <v>1893</v>
      </c>
      <c r="F814" s="217">
        <v>400</v>
      </c>
      <c r="G814" s="218">
        <f t="shared" si="100"/>
        <v>80</v>
      </c>
      <c r="H814" s="219">
        <f t="shared" si="101"/>
        <v>222.22222222222223</v>
      </c>
      <c r="I814" s="219">
        <f t="shared" si="102"/>
        <v>7.407407407407407E-2</v>
      </c>
      <c r="J814" s="217"/>
      <c r="K814" s="220"/>
      <c r="L814" s="220"/>
      <c r="M814" s="359"/>
      <c r="N814" s="222">
        <f t="shared" si="103"/>
        <v>0</v>
      </c>
      <c r="O814" s="223"/>
      <c r="P814" s="224"/>
      <c r="Q814" s="224"/>
      <c r="R814" s="224"/>
      <c r="S814" s="224"/>
      <c r="T814" s="225"/>
      <c r="U814" s="226">
        <f t="shared" si="104"/>
        <v>0.14814814814814814</v>
      </c>
      <c r="V814" s="227"/>
      <c r="W814" s="228" t="str">
        <f t="shared" si="105"/>
        <v>0</v>
      </c>
      <c r="X814" s="509"/>
      <c r="Y814" s="229">
        <f t="shared" si="106"/>
        <v>0</v>
      </c>
    </row>
    <row r="815" spans="2:25" ht="18.75" customHeight="1">
      <c r="B815" s="515"/>
      <c r="C815" s="506"/>
      <c r="D815" s="372" t="s">
        <v>1071</v>
      </c>
      <c r="E815" s="216" t="s">
        <v>1894</v>
      </c>
      <c r="F815" s="217">
        <v>300</v>
      </c>
      <c r="G815" s="218">
        <f t="shared" si="100"/>
        <v>60</v>
      </c>
      <c r="H815" s="219">
        <f t="shared" si="101"/>
        <v>166.66666666666666</v>
      </c>
      <c r="I815" s="219">
        <f t="shared" si="102"/>
        <v>5.5555555555555552E-2</v>
      </c>
      <c r="J815" s="217"/>
      <c r="K815" s="220"/>
      <c r="L815" s="220"/>
      <c r="M815" s="359"/>
      <c r="N815" s="222">
        <f t="shared" si="103"/>
        <v>0</v>
      </c>
      <c r="O815" s="223"/>
      <c r="P815" s="224"/>
      <c r="Q815" s="224"/>
      <c r="R815" s="224"/>
      <c r="S815" s="224"/>
      <c r="T815" s="225"/>
      <c r="U815" s="226">
        <f t="shared" si="104"/>
        <v>0.1111111111111111</v>
      </c>
      <c r="V815" s="227"/>
      <c r="W815" s="228" t="str">
        <f t="shared" si="105"/>
        <v>0</v>
      </c>
      <c r="X815" s="509"/>
      <c r="Y815" s="229">
        <f t="shared" si="106"/>
        <v>0</v>
      </c>
    </row>
    <row r="816" spans="2:25" ht="18.75" customHeight="1">
      <c r="B816" s="515"/>
      <c r="C816" s="506"/>
      <c r="D816" s="372" t="s">
        <v>1073</v>
      </c>
      <c r="E816" s="216" t="s">
        <v>1895</v>
      </c>
      <c r="F816" s="217">
        <v>400</v>
      </c>
      <c r="G816" s="218">
        <f t="shared" si="100"/>
        <v>80</v>
      </c>
      <c r="H816" s="219">
        <f t="shared" si="101"/>
        <v>222.22222222222223</v>
      </c>
      <c r="I816" s="219">
        <f t="shared" si="102"/>
        <v>7.407407407407407E-2</v>
      </c>
      <c r="J816" s="217"/>
      <c r="K816" s="220"/>
      <c r="L816" s="220"/>
      <c r="M816" s="359"/>
      <c r="N816" s="222">
        <f t="shared" si="103"/>
        <v>0</v>
      </c>
      <c r="O816" s="223"/>
      <c r="P816" s="224"/>
      <c r="Q816" s="224"/>
      <c r="R816" s="224"/>
      <c r="S816" s="224"/>
      <c r="T816" s="225"/>
      <c r="U816" s="226">
        <f t="shared" si="104"/>
        <v>0.14814814814814814</v>
      </c>
      <c r="V816" s="227"/>
      <c r="W816" s="228" t="str">
        <f t="shared" si="105"/>
        <v>0</v>
      </c>
      <c r="X816" s="509"/>
      <c r="Y816" s="229">
        <f t="shared" si="106"/>
        <v>0</v>
      </c>
    </row>
    <row r="817" spans="2:25" ht="18.75" customHeight="1">
      <c r="B817" s="515"/>
      <c r="C817" s="506"/>
      <c r="D817" s="372" t="s">
        <v>1075</v>
      </c>
      <c r="E817" s="216" t="s">
        <v>1896</v>
      </c>
      <c r="F817" s="217">
        <v>150</v>
      </c>
      <c r="G817" s="218">
        <f t="shared" si="100"/>
        <v>30</v>
      </c>
      <c r="H817" s="219">
        <f t="shared" si="101"/>
        <v>83.333333333333329</v>
      </c>
      <c r="I817" s="219">
        <f t="shared" si="102"/>
        <v>2.7777777777777776E-2</v>
      </c>
      <c r="J817" s="217"/>
      <c r="K817" s="220"/>
      <c r="L817" s="220"/>
      <c r="M817" s="359"/>
      <c r="N817" s="222">
        <f t="shared" si="103"/>
        <v>0</v>
      </c>
      <c r="O817" s="223"/>
      <c r="P817" s="224"/>
      <c r="Q817" s="224"/>
      <c r="R817" s="224"/>
      <c r="S817" s="224"/>
      <c r="T817" s="225"/>
      <c r="U817" s="226">
        <f t="shared" si="104"/>
        <v>5.5555555555555552E-2</v>
      </c>
      <c r="V817" s="227"/>
      <c r="W817" s="228" t="str">
        <f t="shared" si="105"/>
        <v>0</v>
      </c>
      <c r="X817" s="509"/>
      <c r="Y817" s="229">
        <f t="shared" si="106"/>
        <v>0</v>
      </c>
    </row>
    <row r="818" spans="2:25" ht="18.75" customHeight="1">
      <c r="B818" s="515"/>
      <c r="C818" s="506"/>
      <c r="D818" s="372" t="s">
        <v>1077</v>
      </c>
      <c r="E818" s="216" t="s">
        <v>1897</v>
      </c>
      <c r="F818" s="217">
        <v>440</v>
      </c>
      <c r="G818" s="218">
        <f t="shared" si="100"/>
        <v>88</v>
      </c>
      <c r="H818" s="219">
        <f t="shared" si="101"/>
        <v>244.44444444444443</v>
      </c>
      <c r="I818" s="219">
        <f t="shared" si="102"/>
        <v>8.1481481481481474E-2</v>
      </c>
      <c r="J818" s="217"/>
      <c r="K818" s="220"/>
      <c r="L818" s="220"/>
      <c r="M818" s="359"/>
      <c r="N818" s="222">
        <f t="shared" si="103"/>
        <v>0</v>
      </c>
      <c r="O818" s="223"/>
      <c r="P818" s="224"/>
      <c r="Q818" s="224"/>
      <c r="R818" s="224"/>
      <c r="S818" s="224"/>
      <c r="T818" s="225"/>
      <c r="U818" s="226">
        <f t="shared" si="104"/>
        <v>0.16296296296296295</v>
      </c>
      <c r="V818" s="227"/>
      <c r="W818" s="228" t="str">
        <f t="shared" si="105"/>
        <v>0</v>
      </c>
      <c r="X818" s="509"/>
      <c r="Y818" s="229">
        <f t="shared" si="106"/>
        <v>0</v>
      </c>
    </row>
    <row r="819" spans="2:25" ht="18.75" customHeight="1">
      <c r="B819" s="515"/>
      <c r="C819" s="506"/>
      <c r="D819" s="372" t="s">
        <v>1079</v>
      </c>
      <c r="E819" s="216" t="s">
        <v>1561</v>
      </c>
      <c r="F819" s="217">
        <v>300</v>
      </c>
      <c r="G819" s="218">
        <f t="shared" si="100"/>
        <v>60</v>
      </c>
      <c r="H819" s="219">
        <f t="shared" si="101"/>
        <v>166.66666666666666</v>
      </c>
      <c r="I819" s="219">
        <f t="shared" si="102"/>
        <v>5.5555555555555552E-2</v>
      </c>
      <c r="J819" s="217"/>
      <c r="K819" s="220"/>
      <c r="L819" s="220"/>
      <c r="M819" s="359"/>
      <c r="N819" s="222">
        <f t="shared" si="103"/>
        <v>0</v>
      </c>
      <c r="O819" s="223"/>
      <c r="P819" s="224"/>
      <c r="Q819" s="224"/>
      <c r="R819" s="224"/>
      <c r="S819" s="224"/>
      <c r="T819" s="225"/>
      <c r="U819" s="226">
        <f t="shared" si="104"/>
        <v>0.1111111111111111</v>
      </c>
      <c r="V819" s="227"/>
      <c r="W819" s="228" t="str">
        <f t="shared" si="105"/>
        <v>0</v>
      </c>
      <c r="X819" s="509"/>
      <c r="Y819" s="229">
        <f t="shared" si="106"/>
        <v>0</v>
      </c>
    </row>
    <row r="820" spans="2:25" ht="18.75" customHeight="1">
      <c r="B820" s="515"/>
      <c r="C820" s="506"/>
      <c r="D820" s="372" t="s">
        <v>1081</v>
      </c>
      <c r="E820" s="216" t="s">
        <v>1898</v>
      </c>
      <c r="F820" s="217">
        <v>200</v>
      </c>
      <c r="G820" s="218">
        <f t="shared" si="100"/>
        <v>40</v>
      </c>
      <c r="H820" s="219">
        <f t="shared" si="101"/>
        <v>111.11111111111111</v>
      </c>
      <c r="I820" s="219">
        <f t="shared" si="102"/>
        <v>3.7037037037037035E-2</v>
      </c>
      <c r="J820" s="217"/>
      <c r="K820" s="220"/>
      <c r="L820" s="220"/>
      <c r="M820" s="359"/>
      <c r="N820" s="222">
        <f t="shared" si="103"/>
        <v>0</v>
      </c>
      <c r="O820" s="223"/>
      <c r="P820" s="224"/>
      <c r="Q820" s="224"/>
      <c r="R820" s="224"/>
      <c r="S820" s="224"/>
      <c r="T820" s="225"/>
      <c r="U820" s="226">
        <f t="shared" si="104"/>
        <v>7.407407407407407E-2</v>
      </c>
      <c r="V820" s="227"/>
      <c r="W820" s="228" t="str">
        <f t="shared" si="105"/>
        <v>0</v>
      </c>
      <c r="X820" s="509"/>
      <c r="Y820" s="229">
        <f t="shared" si="106"/>
        <v>0</v>
      </c>
    </row>
    <row r="821" spans="2:25" ht="18.75" customHeight="1">
      <c r="B821" s="515"/>
      <c r="C821" s="506"/>
      <c r="D821" s="372" t="s">
        <v>126</v>
      </c>
      <c r="E821" s="216" t="s">
        <v>1899</v>
      </c>
      <c r="F821" s="217">
        <v>200</v>
      </c>
      <c r="G821" s="218">
        <f t="shared" si="100"/>
        <v>40</v>
      </c>
      <c r="H821" s="219">
        <f t="shared" si="101"/>
        <v>111.11111111111111</v>
      </c>
      <c r="I821" s="219">
        <f t="shared" si="102"/>
        <v>3.7037037037037035E-2</v>
      </c>
      <c r="J821" s="217"/>
      <c r="K821" s="220"/>
      <c r="L821" s="220"/>
      <c r="M821" s="359"/>
      <c r="N821" s="222">
        <f t="shared" si="103"/>
        <v>0</v>
      </c>
      <c r="O821" s="223"/>
      <c r="P821" s="224"/>
      <c r="Q821" s="224"/>
      <c r="R821" s="224"/>
      <c r="S821" s="224"/>
      <c r="T821" s="225"/>
      <c r="U821" s="226">
        <f t="shared" si="104"/>
        <v>7.407407407407407E-2</v>
      </c>
      <c r="V821" s="227"/>
      <c r="W821" s="228" t="str">
        <f t="shared" si="105"/>
        <v>0</v>
      </c>
      <c r="X821" s="509"/>
      <c r="Y821" s="229">
        <f t="shared" si="106"/>
        <v>0</v>
      </c>
    </row>
    <row r="822" spans="2:25" ht="18.75" customHeight="1">
      <c r="B822" s="515"/>
      <c r="C822" s="506"/>
      <c r="D822" s="372" t="s">
        <v>127</v>
      </c>
      <c r="E822" s="216" t="s">
        <v>1900</v>
      </c>
      <c r="F822" s="217">
        <v>400</v>
      </c>
      <c r="G822" s="218">
        <f t="shared" si="100"/>
        <v>80</v>
      </c>
      <c r="H822" s="219">
        <f t="shared" si="101"/>
        <v>222.22222222222223</v>
      </c>
      <c r="I822" s="219">
        <f t="shared" si="102"/>
        <v>7.407407407407407E-2</v>
      </c>
      <c r="J822" s="217"/>
      <c r="K822" s="220"/>
      <c r="L822" s="220"/>
      <c r="M822" s="359"/>
      <c r="N822" s="222">
        <f t="shared" si="103"/>
        <v>0</v>
      </c>
      <c r="O822" s="223"/>
      <c r="P822" s="224"/>
      <c r="Q822" s="224"/>
      <c r="R822" s="224"/>
      <c r="S822" s="224"/>
      <c r="T822" s="225"/>
      <c r="U822" s="226">
        <f t="shared" si="104"/>
        <v>0.14814814814814814</v>
      </c>
      <c r="V822" s="227"/>
      <c r="W822" s="228" t="str">
        <f t="shared" si="105"/>
        <v>0</v>
      </c>
      <c r="X822" s="509"/>
      <c r="Y822" s="229">
        <f t="shared" si="106"/>
        <v>0</v>
      </c>
    </row>
    <row r="823" spans="2:25" ht="18.75" customHeight="1">
      <c r="B823" s="515"/>
      <c r="C823" s="506"/>
      <c r="D823" s="372" t="s">
        <v>128</v>
      </c>
      <c r="E823" s="216" t="s">
        <v>1901</v>
      </c>
      <c r="F823" s="217">
        <v>400</v>
      </c>
      <c r="G823" s="218">
        <f t="shared" si="100"/>
        <v>80</v>
      </c>
      <c r="H823" s="219">
        <f t="shared" si="101"/>
        <v>222.22222222222223</v>
      </c>
      <c r="I823" s="219">
        <f t="shared" si="102"/>
        <v>7.407407407407407E-2</v>
      </c>
      <c r="J823" s="217"/>
      <c r="K823" s="220"/>
      <c r="L823" s="220"/>
      <c r="M823" s="359"/>
      <c r="N823" s="222">
        <f t="shared" si="103"/>
        <v>0</v>
      </c>
      <c r="O823" s="223"/>
      <c r="P823" s="224"/>
      <c r="Q823" s="224"/>
      <c r="R823" s="224"/>
      <c r="S823" s="224"/>
      <c r="T823" s="225"/>
      <c r="U823" s="226">
        <f t="shared" si="104"/>
        <v>0.14814814814814814</v>
      </c>
      <c r="V823" s="227"/>
      <c r="W823" s="228" t="str">
        <f t="shared" si="105"/>
        <v>0</v>
      </c>
      <c r="X823" s="509"/>
      <c r="Y823" s="229">
        <f t="shared" si="106"/>
        <v>0</v>
      </c>
    </row>
    <row r="824" spans="2:25" ht="18.75" customHeight="1">
      <c r="B824" s="515"/>
      <c r="C824" s="506"/>
      <c r="D824" s="372" t="s">
        <v>129</v>
      </c>
      <c r="E824" s="216" t="s">
        <v>1902</v>
      </c>
      <c r="F824" s="217">
        <v>250</v>
      </c>
      <c r="G824" s="218">
        <f t="shared" si="100"/>
        <v>50</v>
      </c>
      <c r="H824" s="219">
        <f t="shared" si="101"/>
        <v>138.88888888888889</v>
      </c>
      <c r="I824" s="219">
        <f t="shared" si="102"/>
        <v>4.6296296296296294E-2</v>
      </c>
      <c r="J824" s="217"/>
      <c r="K824" s="220"/>
      <c r="L824" s="220"/>
      <c r="M824" s="359"/>
      <c r="N824" s="222">
        <f t="shared" si="103"/>
        <v>0</v>
      </c>
      <c r="O824" s="223"/>
      <c r="P824" s="224"/>
      <c r="Q824" s="224"/>
      <c r="R824" s="224"/>
      <c r="S824" s="224"/>
      <c r="T824" s="225"/>
      <c r="U824" s="226">
        <f t="shared" si="104"/>
        <v>9.2592592592592587E-2</v>
      </c>
      <c r="V824" s="227"/>
      <c r="W824" s="228" t="str">
        <f t="shared" si="105"/>
        <v>0</v>
      </c>
      <c r="X824" s="509"/>
      <c r="Y824" s="229">
        <f t="shared" si="106"/>
        <v>0</v>
      </c>
    </row>
    <row r="825" spans="2:25" ht="18.75" customHeight="1">
      <c r="B825" s="515"/>
      <c r="C825" s="506"/>
      <c r="D825" s="372" t="s">
        <v>130</v>
      </c>
      <c r="E825" s="216" t="s">
        <v>1903</v>
      </c>
      <c r="F825" s="217">
        <v>300</v>
      </c>
      <c r="G825" s="218">
        <f t="shared" si="100"/>
        <v>60</v>
      </c>
      <c r="H825" s="219">
        <f t="shared" si="101"/>
        <v>166.66666666666666</v>
      </c>
      <c r="I825" s="219">
        <f t="shared" si="102"/>
        <v>5.5555555555555552E-2</v>
      </c>
      <c r="J825" s="217"/>
      <c r="K825" s="220"/>
      <c r="L825" s="220"/>
      <c r="M825" s="359"/>
      <c r="N825" s="222">
        <f t="shared" si="103"/>
        <v>0</v>
      </c>
      <c r="O825" s="223"/>
      <c r="P825" s="224"/>
      <c r="Q825" s="224"/>
      <c r="R825" s="224"/>
      <c r="S825" s="224"/>
      <c r="T825" s="225"/>
      <c r="U825" s="226">
        <f t="shared" si="104"/>
        <v>0.1111111111111111</v>
      </c>
      <c r="V825" s="227"/>
      <c r="W825" s="228" t="str">
        <f t="shared" si="105"/>
        <v>0</v>
      </c>
      <c r="X825" s="509"/>
      <c r="Y825" s="229">
        <f t="shared" si="106"/>
        <v>0</v>
      </c>
    </row>
    <row r="826" spans="2:25" ht="18.75" customHeight="1">
      <c r="B826" s="515"/>
      <c r="C826" s="506"/>
      <c r="D826" s="373"/>
      <c r="E826" s="216"/>
      <c r="F826" s="217"/>
      <c r="G826" s="218">
        <f t="shared" si="100"/>
        <v>0</v>
      </c>
      <c r="H826" s="219">
        <f t="shared" si="101"/>
        <v>0</v>
      </c>
      <c r="I826" s="219">
        <f t="shared" si="102"/>
        <v>0</v>
      </c>
      <c r="J826" s="217"/>
      <c r="K826" s="220"/>
      <c r="L826" s="220"/>
      <c r="M826" s="359"/>
      <c r="N826" s="222">
        <f t="shared" si="103"/>
        <v>0</v>
      </c>
      <c r="O826" s="223"/>
      <c r="P826" s="224"/>
      <c r="Q826" s="224"/>
      <c r="R826" s="224"/>
      <c r="S826" s="224"/>
      <c r="T826" s="225"/>
      <c r="U826" s="226">
        <f t="shared" si="104"/>
        <v>0</v>
      </c>
      <c r="V826" s="227"/>
      <c r="W826" s="228" t="str">
        <f t="shared" si="105"/>
        <v>0</v>
      </c>
      <c r="X826" s="509"/>
      <c r="Y826" s="229">
        <f t="shared" si="106"/>
        <v>0</v>
      </c>
    </row>
    <row r="827" spans="2:25" ht="18.75" customHeight="1">
      <c r="B827" s="515"/>
      <c r="C827" s="506"/>
      <c r="D827" s="372" t="s">
        <v>1060</v>
      </c>
      <c r="E827" s="216" t="s">
        <v>1629</v>
      </c>
      <c r="F827" s="217">
        <v>850</v>
      </c>
      <c r="G827" s="218">
        <f t="shared" si="100"/>
        <v>170</v>
      </c>
      <c r="H827" s="219">
        <f t="shared" si="101"/>
        <v>472.22222222222223</v>
      </c>
      <c r="I827" s="219">
        <f t="shared" si="102"/>
        <v>0.15740740740740741</v>
      </c>
      <c r="J827" s="217" t="s">
        <v>1904</v>
      </c>
      <c r="K827" s="217" t="s">
        <v>11244</v>
      </c>
      <c r="L827" s="220"/>
      <c r="M827" s="359">
        <f>SUM(H827:H842)</f>
        <v>2799.4444444444443</v>
      </c>
      <c r="N827" s="222">
        <f t="shared" si="103"/>
        <v>55.988888888888887</v>
      </c>
      <c r="O827" s="223" t="s">
        <v>1905</v>
      </c>
      <c r="P827" s="224" t="s">
        <v>12</v>
      </c>
      <c r="Q827" s="224"/>
      <c r="R827" s="224" t="s">
        <v>1064</v>
      </c>
      <c r="S827" s="224"/>
      <c r="T827" s="225"/>
      <c r="U827" s="226">
        <f t="shared" si="104"/>
        <v>0.31481481481481483</v>
      </c>
      <c r="V827" s="227">
        <f>SUM(U827:U842)</f>
        <v>1.8662962962962959</v>
      </c>
      <c r="W827" s="228" t="str">
        <f t="shared" si="105"/>
        <v>2</v>
      </c>
      <c r="X827" s="509"/>
      <c r="Y827" s="229">
        <f t="shared" si="106"/>
        <v>1</v>
      </c>
    </row>
    <row r="828" spans="2:25" ht="18.75" customHeight="1">
      <c r="B828" s="515"/>
      <c r="C828" s="506"/>
      <c r="D828" s="372" t="s">
        <v>1065</v>
      </c>
      <c r="E828" s="216" t="s">
        <v>1630</v>
      </c>
      <c r="F828" s="217">
        <v>250</v>
      </c>
      <c r="G828" s="218">
        <f t="shared" si="100"/>
        <v>50</v>
      </c>
      <c r="H828" s="219">
        <f t="shared" si="101"/>
        <v>138.88888888888889</v>
      </c>
      <c r="I828" s="219">
        <f t="shared" si="102"/>
        <v>4.6296296296296294E-2</v>
      </c>
      <c r="J828" s="217"/>
      <c r="K828" s="220"/>
      <c r="L828" s="220"/>
      <c r="M828" s="359"/>
      <c r="N828" s="222">
        <f t="shared" si="103"/>
        <v>0</v>
      </c>
      <c r="O828" s="223"/>
      <c r="P828" s="224"/>
      <c r="Q828" s="224"/>
      <c r="R828" s="224"/>
      <c r="S828" s="224"/>
      <c r="T828" s="225"/>
      <c r="U828" s="226">
        <f t="shared" si="104"/>
        <v>9.2592592592592587E-2</v>
      </c>
      <c r="V828" s="227"/>
      <c r="W828" s="228" t="str">
        <f t="shared" si="105"/>
        <v>0</v>
      </c>
      <c r="X828" s="509"/>
      <c r="Y828" s="229">
        <f t="shared" si="106"/>
        <v>0</v>
      </c>
    </row>
    <row r="829" spans="2:25" ht="18.75" customHeight="1">
      <c r="B829" s="515"/>
      <c r="C829" s="506"/>
      <c r="D829" s="372" t="s">
        <v>1067</v>
      </c>
      <c r="E829" s="216" t="s">
        <v>1906</v>
      </c>
      <c r="F829" s="217">
        <v>350</v>
      </c>
      <c r="G829" s="218">
        <f t="shared" si="100"/>
        <v>70</v>
      </c>
      <c r="H829" s="219">
        <f t="shared" si="101"/>
        <v>194.44444444444443</v>
      </c>
      <c r="I829" s="219">
        <f t="shared" si="102"/>
        <v>6.4814814814814811E-2</v>
      </c>
      <c r="J829" s="217"/>
      <c r="K829" s="220"/>
      <c r="L829" s="220"/>
      <c r="M829" s="359"/>
      <c r="N829" s="222">
        <f t="shared" si="103"/>
        <v>0</v>
      </c>
      <c r="O829" s="223"/>
      <c r="P829" s="224"/>
      <c r="Q829" s="224"/>
      <c r="R829" s="224"/>
      <c r="S829" s="224"/>
      <c r="T829" s="225"/>
      <c r="U829" s="226">
        <f t="shared" si="104"/>
        <v>0.12962962962962962</v>
      </c>
      <c r="V829" s="227"/>
      <c r="W829" s="228" t="str">
        <f t="shared" si="105"/>
        <v>0</v>
      </c>
      <c r="X829" s="509"/>
      <c r="Y829" s="229">
        <f t="shared" si="106"/>
        <v>0</v>
      </c>
    </row>
    <row r="830" spans="2:25" ht="18.75" customHeight="1">
      <c r="B830" s="515"/>
      <c r="C830" s="506"/>
      <c r="D830" s="372" t="s">
        <v>1069</v>
      </c>
      <c r="E830" s="216" t="s">
        <v>1907</v>
      </c>
      <c r="F830" s="217">
        <v>250</v>
      </c>
      <c r="G830" s="218">
        <f t="shared" si="100"/>
        <v>50</v>
      </c>
      <c r="H830" s="219">
        <f t="shared" si="101"/>
        <v>138.88888888888889</v>
      </c>
      <c r="I830" s="219">
        <f t="shared" si="102"/>
        <v>4.6296296296296294E-2</v>
      </c>
      <c r="J830" s="217"/>
      <c r="K830" s="220"/>
      <c r="L830" s="220"/>
      <c r="M830" s="359"/>
      <c r="N830" s="222">
        <f t="shared" si="103"/>
        <v>0</v>
      </c>
      <c r="O830" s="223"/>
      <c r="P830" s="224"/>
      <c r="Q830" s="224"/>
      <c r="R830" s="224"/>
      <c r="S830" s="224"/>
      <c r="T830" s="225"/>
      <c r="U830" s="226">
        <f t="shared" si="104"/>
        <v>9.2592592592592587E-2</v>
      </c>
      <c r="V830" s="227"/>
      <c r="W830" s="228" t="str">
        <f t="shared" si="105"/>
        <v>0</v>
      </c>
      <c r="X830" s="509"/>
      <c r="Y830" s="229">
        <f t="shared" si="106"/>
        <v>0</v>
      </c>
    </row>
    <row r="831" spans="2:25" ht="18.75" customHeight="1">
      <c r="B831" s="515"/>
      <c r="C831" s="506"/>
      <c r="D831" s="372" t="s">
        <v>1071</v>
      </c>
      <c r="E831" s="216" t="s">
        <v>1908</v>
      </c>
      <c r="F831" s="217">
        <v>300</v>
      </c>
      <c r="G831" s="218">
        <f t="shared" si="100"/>
        <v>60</v>
      </c>
      <c r="H831" s="219">
        <f t="shared" si="101"/>
        <v>166.66666666666666</v>
      </c>
      <c r="I831" s="219">
        <f t="shared" si="102"/>
        <v>5.5555555555555552E-2</v>
      </c>
      <c r="J831" s="217"/>
      <c r="K831" s="220"/>
      <c r="L831" s="220"/>
      <c r="M831" s="359"/>
      <c r="N831" s="222">
        <f t="shared" si="103"/>
        <v>0</v>
      </c>
      <c r="O831" s="223"/>
      <c r="P831" s="224"/>
      <c r="Q831" s="224"/>
      <c r="R831" s="224"/>
      <c r="S831" s="224"/>
      <c r="T831" s="225"/>
      <c r="U831" s="226">
        <f t="shared" si="104"/>
        <v>0.1111111111111111</v>
      </c>
      <c r="V831" s="227"/>
      <c r="W831" s="228" t="str">
        <f t="shared" si="105"/>
        <v>0</v>
      </c>
      <c r="X831" s="509"/>
      <c r="Y831" s="229">
        <f t="shared" si="106"/>
        <v>0</v>
      </c>
    </row>
    <row r="832" spans="2:25" ht="18.75" customHeight="1">
      <c r="B832" s="515"/>
      <c r="C832" s="506"/>
      <c r="D832" s="372" t="s">
        <v>1073</v>
      </c>
      <c r="E832" s="216" t="s">
        <v>1909</v>
      </c>
      <c r="F832" s="217">
        <v>400</v>
      </c>
      <c r="G832" s="218">
        <f t="shared" si="100"/>
        <v>80</v>
      </c>
      <c r="H832" s="219">
        <f t="shared" si="101"/>
        <v>222.22222222222223</v>
      </c>
      <c r="I832" s="219">
        <f t="shared" si="102"/>
        <v>7.407407407407407E-2</v>
      </c>
      <c r="J832" s="217"/>
      <c r="K832" s="217"/>
      <c r="L832" s="220"/>
      <c r="M832" s="359"/>
      <c r="N832" s="222">
        <f t="shared" si="103"/>
        <v>0</v>
      </c>
      <c r="O832" s="223"/>
      <c r="P832" s="224"/>
      <c r="Q832" s="224"/>
      <c r="R832" s="224"/>
      <c r="S832" s="224"/>
      <c r="T832" s="225"/>
      <c r="U832" s="226">
        <f t="shared" si="104"/>
        <v>0.14814814814814814</v>
      </c>
      <c r="V832" s="227"/>
      <c r="W832" s="228" t="str">
        <f t="shared" si="105"/>
        <v>0</v>
      </c>
      <c r="X832" s="509"/>
      <c r="Y832" s="229">
        <f t="shared" si="106"/>
        <v>0</v>
      </c>
    </row>
    <row r="833" spans="2:25" ht="18.75" customHeight="1">
      <c r="B833" s="515"/>
      <c r="C833" s="506"/>
      <c r="D833" s="372" t="s">
        <v>1075</v>
      </c>
      <c r="E833" s="216" t="s">
        <v>1910</v>
      </c>
      <c r="F833" s="217">
        <v>250</v>
      </c>
      <c r="G833" s="218">
        <f t="shared" si="100"/>
        <v>50</v>
      </c>
      <c r="H833" s="219">
        <f t="shared" si="101"/>
        <v>138.88888888888889</v>
      </c>
      <c r="I833" s="219">
        <f t="shared" si="102"/>
        <v>4.6296296296296294E-2</v>
      </c>
      <c r="J833" s="217"/>
      <c r="K833" s="220"/>
      <c r="L833" s="220"/>
      <c r="M833" s="359"/>
      <c r="N833" s="222">
        <f t="shared" si="103"/>
        <v>0</v>
      </c>
      <c r="O833" s="223"/>
      <c r="P833" s="224"/>
      <c r="Q833" s="224"/>
      <c r="R833" s="224"/>
      <c r="S833" s="224"/>
      <c r="T833" s="225"/>
      <c r="U833" s="226">
        <f t="shared" si="104"/>
        <v>9.2592592592592587E-2</v>
      </c>
      <c r="V833" s="227"/>
      <c r="W833" s="228" t="str">
        <f t="shared" si="105"/>
        <v>0</v>
      </c>
      <c r="X833" s="509"/>
      <c r="Y833" s="229">
        <f t="shared" si="106"/>
        <v>0</v>
      </c>
    </row>
    <row r="834" spans="2:25" ht="18.75" customHeight="1">
      <c r="B834" s="515"/>
      <c r="C834" s="506"/>
      <c r="D834" s="372" t="s">
        <v>1077</v>
      </c>
      <c r="E834" s="216" t="s">
        <v>1911</v>
      </c>
      <c r="F834" s="217">
        <v>300</v>
      </c>
      <c r="G834" s="218">
        <f t="shared" si="100"/>
        <v>60</v>
      </c>
      <c r="H834" s="219">
        <f t="shared" si="101"/>
        <v>166.66666666666666</v>
      </c>
      <c r="I834" s="219">
        <f t="shared" si="102"/>
        <v>5.5555555555555552E-2</v>
      </c>
      <c r="J834" s="217"/>
      <c r="K834" s="220"/>
      <c r="L834" s="220"/>
      <c r="M834" s="359"/>
      <c r="N834" s="222">
        <f t="shared" si="103"/>
        <v>0</v>
      </c>
      <c r="O834" s="223"/>
      <c r="P834" s="224"/>
      <c r="Q834" s="224"/>
      <c r="R834" s="224"/>
      <c r="S834" s="224"/>
      <c r="T834" s="225"/>
      <c r="U834" s="226">
        <f t="shared" si="104"/>
        <v>0.1111111111111111</v>
      </c>
      <c r="V834" s="227"/>
      <c r="W834" s="228" t="str">
        <f t="shared" si="105"/>
        <v>0</v>
      </c>
      <c r="X834" s="509"/>
      <c r="Y834" s="229">
        <f t="shared" si="106"/>
        <v>0</v>
      </c>
    </row>
    <row r="835" spans="2:25" ht="18.75" customHeight="1">
      <c r="B835" s="515"/>
      <c r="C835" s="506"/>
      <c r="D835" s="372" t="s">
        <v>1079</v>
      </c>
      <c r="E835" s="216" t="s">
        <v>1912</v>
      </c>
      <c r="F835" s="217">
        <v>200</v>
      </c>
      <c r="G835" s="218">
        <f t="shared" si="100"/>
        <v>40</v>
      </c>
      <c r="H835" s="219">
        <f t="shared" si="101"/>
        <v>111.11111111111111</v>
      </c>
      <c r="I835" s="219">
        <f t="shared" si="102"/>
        <v>3.7037037037037035E-2</v>
      </c>
      <c r="J835" s="217"/>
      <c r="K835" s="220"/>
      <c r="L835" s="220"/>
      <c r="M835" s="359"/>
      <c r="N835" s="222">
        <f t="shared" si="103"/>
        <v>0</v>
      </c>
      <c r="O835" s="223"/>
      <c r="P835" s="224"/>
      <c r="Q835" s="224"/>
      <c r="R835" s="224"/>
      <c r="S835" s="224"/>
      <c r="T835" s="225"/>
      <c r="U835" s="226">
        <f t="shared" si="104"/>
        <v>7.407407407407407E-2</v>
      </c>
      <c r="V835" s="227"/>
      <c r="W835" s="228" t="str">
        <f t="shared" si="105"/>
        <v>0</v>
      </c>
      <c r="X835" s="509"/>
      <c r="Y835" s="229">
        <f t="shared" si="106"/>
        <v>0</v>
      </c>
    </row>
    <row r="836" spans="2:25" ht="18.75" customHeight="1">
      <c r="B836" s="515"/>
      <c r="C836" s="506"/>
      <c r="D836" s="372" t="s">
        <v>1081</v>
      </c>
      <c r="E836" s="216" t="s">
        <v>1913</v>
      </c>
      <c r="F836" s="217">
        <v>100</v>
      </c>
      <c r="G836" s="218">
        <f t="shared" si="100"/>
        <v>20</v>
      </c>
      <c r="H836" s="219">
        <f t="shared" si="101"/>
        <v>55.555555555555557</v>
      </c>
      <c r="I836" s="219">
        <f t="shared" si="102"/>
        <v>1.8518518518518517E-2</v>
      </c>
      <c r="J836" s="217"/>
      <c r="K836" s="220"/>
      <c r="L836" s="220"/>
      <c r="M836" s="359"/>
      <c r="N836" s="222">
        <f t="shared" si="103"/>
        <v>0</v>
      </c>
      <c r="O836" s="223"/>
      <c r="P836" s="224"/>
      <c r="Q836" s="224"/>
      <c r="R836" s="224"/>
      <c r="S836" s="224"/>
      <c r="T836" s="225"/>
      <c r="U836" s="226">
        <f t="shared" si="104"/>
        <v>3.7037037037037035E-2</v>
      </c>
      <c r="V836" s="227"/>
      <c r="W836" s="228" t="str">
        <f t="shared" si="105"/>
        <v>0</v>
      </c>
      <c r="X836" s="509"/>
      <c r="Y836" s="229">
        <f t="shared" si="106"/>
        <v>0</v>
      </c>
    </row>
    <row r="837" spans="2:25" ht="18.75" customHeight="1">
      <c r="B837" s="515"/>
      <c r="C837" s="506"/>
      <c r="D837" s="372" t="s">
        <v>126</v>
      </c>
      <c r="E837" s="216" t="s">
        <v>1914</v>
      </c>
      <c r="F837" s="217">
        <v>250</v>
      </c>
      <c r="G837" s="218">
        <f t="shared" si="100"/>
        <v>50</v>
      </c>
      <c r="H837" s="219">
        <f t="shared" si="101"/>
        <v>138.88888888888889</v>
      </c>
      <c r="I837" s="219">
        <f t="shared" si="102"/>
        <v>4.6296296296296294E-2</v>
      </c>
      <c r="J837" s="217"/>
      <c r="K837" s="220"/>
      <c r="L837" s="220"/>
      <c r="M837" s="360"/>
      <c r="N837" s="222">
        <f t="shared" si="103"/>
        <v>0</v>
      </c>
      <c r="O837" s="223"/>
      <c r="P837" s="224"/>
      <c r="Q837" s="224"/>
      <c r="R837" s="224"/>
      <c r="S837" s="224"/>
      <c r="T837" s="225"/>
      <c r="U837" s="226">
        <f t="shared" si="104"/>
        <v>9.2592592592592587E-2</v>
      </c>
      <c r="V837" s="227"/>
      <c r="W837" s="228" t="str">
        <f t="shared" si="105"/>
        <v>0</v>
      </c>
      <c r="X837" s="509"/>
      <c r="Y837" s="229">
        <f t="shared" si="106"/>
        <v>0</v>
      </c>
    </row>
    <row r="838" spans="2:25" ht="18.75" customHeight="1">
      <c r="B838" s="515"/>
      <c r="C838" s="506"/>
      <c r="D838" s="372" t="s">
        <v>127</v>
      </c>
      <c r="E838" s="216" t="s">
        <v>1915</v>
      </c>
      <c r="F838" s="217">
        <v>350</v>
      </c>
      <c r="G838" s="218">
        <f t="shared" si="100"/>
        <v>70</v>
      </c>
      <c r="H838" s="219">
        <f t="shared" si="101"/>
        <v>194.44444444444443</v>
      </c>
      <c r="I838" s="219">
        <f t="shared" si="102"/>
        <v>6.4814814814814811E-2</v>
      </c>
      <c r="J838" s="217"/>
      <c r="K838" s="220"/>
      <c r="L838" s="220"/>
      <c r="M838" s="360"/>
      <c r="N838" s="222">
        <f t="shared" si="103"/>
        <v>0</v>
      </c>
      <c r="O838" s="223"/>
      <c r="P838" s="224"/>
      <c r="Q838" s="224"/>
      <c r="R838" s="224"/>
      <c r="S838" s="224"/>
      <c r="T838" s="225"/>
      <c r="U838" s="226">
        <f t="shared" si="104"/>
        <v>0.12962962962962962</v>
      </c>
      <c r="V838" s="227"/>
      <c r="W838" s="228" t="str">
        <f t="shared" si="105"/>
        <v>0</v>
      </c>
      <c r="X838" s="509"/>
      <c r="Y838" s="229">
        <f t="shared" si="106"/>
        <v>0</v>
      </c>
    </row>
    <row r="839" spans="2:25" ht="18.75" customHeight="1">
      <c r="B839" s="515"/>
      <c r="C839" s="506"/>
      <c r="D839" s="372" t="s">
        <v>128</v>
      </c>
      <c r="E839" s="216" t="s">
        <v>1916</v>
      </c>
      <c r="F839" s="217">
        <v>350</v>
      </c>
      <c r="G839" s="218">
        <f t="shared" si="100"/>
        <v>70</v>
      </c>
      <c r="H839" s="219">
        <f t="shared" si="101"/>
        <v>194.44444444444443</v>
      </c>
      <c r="I839" s="219">
        <f t="shared" si="102"/>
        <v>6.4814814814814811E-2</v>
      </c>
      <c r="J839" s="217"/>
      <c r="K839" s="220"/>
      <c r="L839" s="220"/>
      <c r="M839" s="360"/>
      <c r="N839" s="222">
        <f t="shared" si="103"/>
        <v>0</v>
      </c>
      <c r="O839" s="223"/>
      <c r="P839" s="224"/>
      <c r="Q839" s="224"/>
      <c r="R839" s="224"/>
      <c r="S839" s="224"/>
      <c r="T839" s="225"/>
      <c r="U839" s="226">
        <f t="shared" si="104"/>
        <v>0.12962962962962962</v>
      </c>
      <c r="V839" s="227"/>
      <c r="W839" s="228" t="str">
        <f t="shared" si="105"/>
        <v>0</v>
      </c>
      <c r="X839" s="509"/>
      <c r="Y839" s="229">
        <f t="shared" si="106"/>
        <v>0</v>
      </c>
    </row>
    <row r="840" spans="2:25" ht="18.75" customHeight="1">
      <c r="B840" s="515"/>
      <c r="C840" s="506"/>
      <c r="D840" s="372" t="s">
        <v>129</v>
      </c>
      <c r="E840" s="216" t="s">
        <v>1917</v>
      </c>
      <c r="F840" s="217">
        <v>289</v>
      </c>
      <c r="G840" s="218">
        <f t="shared" si="100"/>
        <v>57.8</v>
      </c>
      <c r="H840" s="219">
        <f t="shared" si="101"/>
        <v>160.55555555555554</v>
      </c>
      <c r="I840" s="219">
        <f t="shared" si="102"/>
        <v>5.3518518518518514E-2</v>
      </c>
      <c r="J840" s="217"/>
      <c r="K840" s="220"/>
      <c r="L840" s="220"/>
      <c r="M840" s="360"/>
      <c r="N840" s="222">
        <f t="shared" si="103"/>
        <v>0</v>
      </c>
      <c r="O840" s="223"/>
      <c r="P840" s="224"/>
      <c r="Q840" s="224"/>
      <c r="R840" s="224"/>
      <c r="S840" s="224"/>
      <c r="T840" s="225"/>
      <c r="U840" s="226">
        <f t="shared" si="104"/>
        <v>0.10703703703703703</v>
      </c>
      <c r="V840" s="227"/>
      <c r="W840" s="228" t="str">
        <f t="shared" si="105"/>
        <v>0</v>
      </c>
      <c r="X840" s="509"/>
      <c r="Y840" s="229">
        <f t="shared" si="106"/>
        <v>0</v>
      </c>
    </row>
    <row r="841" spans="2:25" ht="18.75" customHeight="1">
      <c r="B841" s="515"/>
      <c r="C841" s="506"/>
      <c r="D841" s="372" t="s">
        <v>130</v>
      </c>
      <c r="E841" s="216" t="s">
        <v>1211</v>
      </c>
      <c r="F841" s="217">
        <v>250</v>
      </c>
      <c r="G841" s="218">
        <f t="shared" ref="G841:G897" si="107">F841/$G$15</f>
        <v>50</v>
      </c>
      <c r="H841" s="219">
        <f t="shared" ref="H841:H897" si="108">F841/$H$15</f>
        <v>138.88888888888889</v>
      </c>
      <c r="I841" s="219">
        <f t="shared" ref="I841:I897" si="109">H841/$I$15</f>
        <v>4.6296296296296294E-2</v>
      </c>
      <c r="J841" s="217"/>
      <c r="K841" s="220"/>
      <c r="L841" s="220"/>
      <c r="M841" s="360"/>
      <c r="N841" s="222">
        <f t="shared" si="103"/>
        <v>0</v>
      </c>
      <c r="O841" s="223"/>
      <c r="P841" s="224"/>
      <c r="Q841" s="224"/>
      <c r="R841" s="224"/>
      <c r="S841" s="224"/>
      <c r="T841" s="225"/>
      <c r="U841" s="226">
        <f t="shared" ref="U841:U897" si="110">H841/$U$15</f>
        <v>9.2592592592592587E-2</v>
      </c>
      <c r="V841" s="227"/>
      <c r="W841" s="228" t="str">
        <f t="shared" ref="W841:W897" si="111">IF(V841&lt;1,"0",IF(V841&lt;5,"2",IF(V841&gt;=5,"6")))</f>
        <v>0</v>
      </c>
      <c r="X841" s="509"/>
      <c r="Y841" s="229">
        <f t="shared" ref="Y841:Y898" si="112">W841/2</f>
        <v>0</v>
      </c>
    </row>
    <row r="842" spans="2:25" ht="18.75" customHeight="1">
      <c r="B842" s="515"/>
      <c r="C842" s="506"/>
      <c r="D842" s="372" t="s">
        <v>131</v>
      </c>
      <c r="E842" s="216" t="s">
        <v>1918</v>
      </c>
      <c r="F842" s="217">
        <v>300</v>
      </c>
      <c r="G842" s="218">
        <f t="shared" si="107"/>
        <v>60</v>
      </c>
      <c r="H842" s="219">
        <f t="shared" si="108"/>
        <v>166.66666666666666</v>
      </c>
      <c r="I842" s="219">
        <f t="shared" si="109"/>
        <v>5.5555555555555552E-2</v>
      </c>
      <c r="J842" s="217"/>
      <c r="K842" s="220"/>
      <c r="L842" s="220"/>
      <c r="M842" s="360"/>
      <c r="N842" s="222">
        <f t="shared" si="103"/>
        <v>0</v>
      </c>
      <c r="O842" s="223"/>
      <c r="P842" s="224"/>
      <c r="Q842" s="224"/>
      <c r="R842" s="224"/>
      <c r="S842" s="224"/>
      <c r="T842" s="225"/>
      <c r="U842" s="226">
        <f t="shared" si="110"/>
        <v>0.1111111111111111</v>
      </c>
      <c r="V842" s="227"/>
      <c r="W842" s="228" t="str">
        <f t="shared" si="111"/>
        <v>0</v>
      </c>
      <c r="X842" s="509"/>
      <c r="Y842" s="229">
        <f t="shared" si="112"/>
        <v>0</v>
      </c>
    </row>
    <row r="843" spans="2:25" ht="18.75" customHeight="1">
      <c r="B843" s="515"/>
      <c r="C843" s="506"/>
      <c r="D843" s="373"/>
      <c r="E843" s="216"/>
      <c r="F843" s="217"/>
      <c r="G843" s="218">
        <f t="shared" si="107"/>
        <v>0</v>
      </c>
      <c r="H843" s="219">
        <f t="shared" si="108"/>
        <v>0</v>
      </c>
      <c r="I843" s="219">
        <f t="shared" si="109"/>
        <v>0</v>
      </c>
      <c r="J843" s="217"/>
      <c r="K843" s="220"/>
      <c r="L843" s="220"/>
      <c r="M843" s="360"/>
      <c r="N843" s="222">
        <f t="shared" si="103"/>
        <v>0</v>
      </c>
      <c r="O843" s="223"/>
      <c r="P843" s="224"/>
      <c r="Q843" s="224"/>
      <c r="R843" s="224"/>
      <c r="S843" s="224"/>
      <c r="T843" s="225"/>
      <c r="U843" s="226">
        <f t="shared" si="110"/>
        <v>0</v>
      </c>
      <c r="V843" s="227"/>
      <c r="W843" s="228" t="str">
        <f t="shared" si="111"/>
        <v>0</v>
      </c>
      <c r="X843" s="509"/>
      <c r="Y843" s="229">
        <f t="shared" si="112"/>
        <v>0</v>
      </c>
    </row>
    <row r="844" spans="2:25" ht="18.75" customHeight="1">
      <c r="B844" s="515"/>
      <c r="C844" s="506"/>
      <c r="D844" s="372" t="s">
        <v>1060</v>
      </c>
      <c r="E844" s="216" t="s">
        <v>1919</v>
      </c>
      <c r="F844" s="217">
        <v>300</v>
      </c>
      <c r="G844" s="218">
        <f t="shared" si="107"/>
        <v>60</v>
      </c>
      <c r="H844" s="219">
        <f t="shared" si="108"/>
        <v>166.66666666666666</v>
      </c>
      <c r="I844" s="219">
        <f t="shared" si="109"/>
        <v>5.5555555555555552E-2</v>
      </c>
      <c r="J844" s="217" t="s">
        <v>1920</v>
      </c>
      <c r="K844" s="220" t="s">
        <v>11245</v>
      </c>
      <c r="L844" s="220"/>
      <c r="M844" s="360">
        <f>SUM(H844:H864)</f>
        <v>2861.1111111111109</v>
      </c>
      <c r="N844" s="222">
        <f t="shared" si="103"/>
        <v>57.222222222222214</v>
      </c>
      <c r="O844" s="223" t="s">
        <v>1857</v>
      </c>
      <c r="P844" s="224" t="s">
        <v>12</v>
      </c>
      <c r="Q844" s="224"/>
      <c r="R844" s="224" t="s">
        <v>1064</v>
      </c>
      <c r="S844" s="224"/>
      <c r="T844" s="225"/>
      <c r="U844" s="226">
        <f t="shared" si="110"/>
        <v>0.1111111111111111</v>
      </c>
      <c r="V844" s="227">
        <f>SUM(U844:U864)</f>
        <v>1.907407407407407</v>
      </c>
      <c r="W844" s="228" t="str">
        <f t="shared" si="111"/>
        <v>2</v>
      </c>
      <c r="X844" s="509"/>
      <c r="Y844" s="229">
        <f t="shared" si="112"/>
        <v>1</v>
      </c>
    </row>
    <row r="845" spans="2:25" ht="18.75" customHeight="1">
      <c r="B845" s="515"/>
      <c r="C845" s="506"/>
      <c r="D845" s="372" t="s">
        <v>1065</v>
      </c>
      <c r="E845" s="216" t="s">
        <v>1921</v>
      </c>
      <c r="F845" s="217">
        <v>200</v>
      </c>
      <c r="G845" s="218">
        <f t="shared" si="107"/>
        <v>40</v>
      </c>
      <c r="H845" s="219">
        <f t="shared" si="108"/>
        <v>111.11111111111111</v>
      </c>
      <c r="I845" s="219">
        <f t="shared" si="109"/>
        <v>3.7037037037037035E-2</v>
      </c>
      <c r="J845" s="217"/>
      <c r="K845" s="220"/>
      <c r="L845" s="220"/>
      <c r="M845" s="360"/>
      <c r="N845" s="222">
        <f t="shared" si="103"/>
        <v>0</v>
      </c>
      <c r="O845" s="223"/>
      <c r="P845" s="224"/>
      <c r="Q845" s="224"/>
      <c r="R845" s="224"/>
      <c r="S845" s="224"/>
      <c r="T845" s="225"/>
      <c r="U845" s="226">
        <f t="shared" si="110"/>
        <v>7.407407407407407E-2</v>
      </c>
      <c r="V845" s="227"/>
      <c r="W845" s="228" t="str">
        <f t="shared" si="111"/>
        <v>0</v>
      </c>
      <c r="X845" s="509"/>
      <c r="Y845" s="229">
        <f t="shared" si="112"/>
        <v>0</v>
      </c>
    </row>
    <row r="846" spans="2:25" ht="18.75" customHeight="1">
      <c r="B846" s="515"/>
      <c r="C846" s="506"/>
      <c r="D846" s="372" t="s">
        <v>1067</v>
      </c>
      <c r="E846" s="216" t="s">
        <v>1922</v>
      </c>
      <c r="F846" s="217">
        <v>350</v>
      </c>
      <c r="G846" s="218">
        <f t="shared" si="107"/>
        <v>70</v>
      </c>
      <c r="H846" s="219">
        <f t="shared" si="108"/>
        <v>194.44444444444443</v>
      </c>
      <c r="I846" s="219">
        <f t="shared" si="109"/>
        <v>6.4814814814814811E-2</v>
      </c>
      <c r="J846" s="217"/>
      <c r="K846" s="220"/>
      <c r="L846" s="220"/>
      <c r="M846" s="360"/>
      <c r="N846" s="222">
        <f t="shared" si="103"/>
        <v>0</v>
      </c>
      <c r="O846" s="223"/>
      <c r="P846" s="224"/>
      <c r="Q846" s="224"/>
      <c r="R846" s="224"/>
      <c r="S846" s="224"/>
      <c r="T846" s="225"/>
      <c r="U846" s="226">
        <f t="shared" si="110"/>
        <v>0.12962962962962962</v>
      </c>
      <c r="V846" s="227"/>
      <c r="W846" s="228" t="str">
        <f t="shared" si="111"/>
        <v>0</v>
      </c>
      <c r="X846" s="509"/>
      <c r="Y846" s="229">
        <f t="shared" si="112"/>
        <v>0</v>
      </c>
    </row>
    <row r="847" spans="2:25" ht="18.75" customHeight="1">
      <c r="B847" s="515"/>
      <c r="C847" s="506"/>
      <c r="D847" s="372" t="s">
        <v>1069</v>
      </c>
      <c r="E847" s="216" t="s">
        <v>1923</v>
      </c>
      <c r="F847" s="217">
        <v>250</v>
      </c>
      <c r="G847" s="218">
        <f t="shared" si="107"/>
        <v>50</v>
      </c>
      <c r="H847" s="219">
        <f t="shared" si="108"/>
        <v>138.88888888888889</v>
      </c>
      <c r="I847" s="219">
        <f t="shared" si="109"/>
        <v>4.6296296296296294E-2</v>
      </c>
      <c r="J847" s="217"/>
      <c r="K847" s="220"/>
      <c r="L847" s="220"/>
      <c r="M847" s="360"/>
      <c r="N847" s="222">
        <f t="shared" si="103"/>
        <v>0</v>
      </c>
      <c r="O847" s="223"/>
      <c r="P847" s="224"/>
      <c r="Q847" s="224"/>
      <c r="R847" s="224"/>
      <c r="S847" s="224"/>
      <c r="T847" s="225"/>
      <c r="U847" s="226">
        <f t="shared" si="110"/>
        <v>9.2592592592592587E-2</v>
      </c>
      <c r="V847" s="227"/>
      <c r="W847" s="228" t="str">
        <f t="shared" si="111"/>
        <v>0</v>
      </c>
      <c r="X847" s="509"/>
      <c r="Y847" s="229">
        <f t="shared" si="112"/>
        <v>0</v>
      </c>
    </row>
    <row r="848" spans="2:25" ht="18.75" customHeight="1">
      <c r="B848" s="515"/>
      <c r="C848" s="506"/>
      <c r="D848" s="372" t="s">
        <v>1071</v>
      </c>
      <c r="E848" s="216" t="s">
        <v>1924</v>
      </c>
      <c r="F848" s="217">
        <v>300</v>
      </c>
      <c r="G848" s="218">
        <f t="shared" si="107"/>
        <v>60</v>
      </c>
      <c r="H848" s="219">
        <f t="shared" si="108"/>
        <v>166.66666666666666</v>
      </c>
      <c r="I848" s="219">
        <f t="shared" si="109"/>
        <v>5.5555555555555552E-2</v>
      </c>
      <c r="J848" s="217"/>
      <c r="K848" s="220"/>
      <c r="L848" s="220"/>
      <c r="M848" s="360"/>
      <c r="N848" s="222">
        <f t="shared" si="103"/>
        <v>0</v>
      </c>
      <c r="O848" s="223"/>
      <c r="P848" s="224"/>
      <c r="Q848" s="224"/>
      <c r="R848" s="224"/>
      <c r="S848" s="224"/>
      <c r="T848" s="225"/>
      <c r="U848" s="226">
        <f t="shared" si="110"/>
        <v>0.1111111111111111</v>
      </c>
      <c r="V848" s="227"/>
      <c r="W848" s="228" t="str">
        <f t="shared" si="111"/>
        <v>0</v>
      </c>
      <c r="X848" s="509"/>
      <c r="Y848" s="229">
        <f t="shared" si="112"/>
        <v>0</v>
      </c>
    </row>
    <row r="849" spans="2:25" ht="18.75" customHeight="1">
      <c r="B849" s="515"/>
      <c r="C849" s="506"/>
      <c r="D849" s="372" t="s">
        <v>1073</v>
      </c>
      <c r="E849" s="216" t="s">
        <v>1925</v>
      </c>
      <c r="F849" s="217">
        <v>300</v>
      </c>
      <c r="G849" s="218">
        <f t="shared" si="107"/>
        <v>60</v>
      </c>
      <c r="H849" s="219">
        <f t="shared" si="108"/>
        <v>166.66666666666666</v>
      </c>
      <c r="I849" s="219">
        <f t="shared" si="109"/>
        <v>5.5555555555555552E-2</v>
      </c>
      <c r="J849" s="217"/>
      <c r="K849" s="220"/>
      <c r="L849" s="220"/>
      <c r="M849" s="360"/>
      <c r="N849" s="222">
        <f t="shared" si="103"/>
        <v>0</v>
      </c>
      <c r="O849" s="223"/>
      <c r="P849" s="224"/>
      <c r="Q849" s="224"/>
      <c r="R849" s="224"/>
      <c r="S849" s="224"/>
      <c r="T849" s="225"/>
      <c r="U849" s="226">
        <f t="shared" si="110"/>
        <v>0.1111111111111111</v>
      </c>
      <c r="V849" s="227"/>
      <c r="W849" s="228" t="str">
        <f t="shared" si="111"/>
        <v>0</v>
      </c>
      <c r="X849" s="509"/>
      <c r="Y849" s="229">
        <f t="shared" si="112"/>
        <v>0</v>
      </c>
    </row>
    <row r="850" spans="2:25" ht="18.75" customHeight="1">
      <c r="B850" s="515"/>
      <c r="C850" s="506"/>
      <c r="D850" s="372" t="s">
        <v>1075</v>
      </c>
      <c r="E850" s="216" t="s">
        <v>1926</v>
      </c>
      <c r="F850" s="217">
        <v>500</v>
      </c>
      <c r="G850" s="218">
        <f t="shared" si="107"/>
        <v>100</v>
      </c>
      <c r="H850" s="219">
        <f t="shared" si="108"/>
        <v>277.77777777777777</v>
      </c>
      <c r="I850" s="219">
        <f t="shared" si="109"/>
        <v>9.2592592592592587E-2</v>
      </c>
      <c r="J850" s="217"/>
      <c r="K850" s="220"/>
      <c r="L850" s="220"/>
      <c r="M850" s="360"/>
      <c r="N850" s="222">
        <f t="shared" si="103"/>
        <v>0</v>
      </c>
      <c r="O850" s="223"/>
      <c r="P850" s="224"/>
      <c r="Q850" s="224"/>
      <c r="R850" s="224"/>
      <c r="S850" s="224"/>
      <c r="T850" s="225"/>
      <c r="U850" s="226">
        <f t="shared" si="110"/>
        <v>0.18518518518518517</v>
      </c>
      <c r="V850" s="227"/>
      <c r="W850" s="228" t="str">
        <f t="shared" si="111"/>
        <v>0</v>
      </c>
      <c r="X850" s="509"/>
      <c r="Y850" s="229">
        <f t="shared" si="112"/>
        <v>0</v>
      </c>
    </row>
    <row r="851" spans="2:25" ht="18.75" customHeight="1">
      <c r="B851" s="515"/>
      <c r="C851" s="506"/>
      <c r="D851" s="372" t="s">
        <v>1077</v>
      </c>
      <c r="E851" s="216" t="s">
        <v>1927</v>
      </c>
      <c r="F851" s="217">
        <v>200</v>
      </c>
      <c r="G851" s="218">
        <f t="shared" si="107"/>
        <v>40</v>
      </c>
      <c r="H851" s="219">
        <f t="shared" si="108"/>
        <v>111.11111111111111</v>
      </c>
      <c r="I851" s="219">
        <f t="shared" si="109"/>
        <v>3.7037037037037035E-2</v>
      </c>
      <c r="J851" s="217"/>
      <c r="K851" s="220"/>
      <c r="L851" s="220"/>
      <c r="M851" s="359"/>
      <c r="N851" s="222">
        <f t="shared" si="103"/>
        <v>0</v>
      </c>
      <c r="O851" s="223"/>
      <c r="P851" s="224"/>
      <c r="Q851" s="224"/>
      <c r="R851" s="224"/>
      <c r="S851" s="224"/>
      <c r="T851" s="225"/>
      <c r="U851" s="226">
        <f t="shared" si="110"/>
        <v>7.407407407407407E-2</v>
      </c>
      <c r="V851" s="227"/>
      <c r="W851" s="228" t="str">
        <f t="shared" si="111"/>
        <v>0</v>
      </c>
      <c r="X851" s="509"/>
      <c r="Y851" s="229">
        <f t="shared" si="112"/>
        <v>0</v>
      </c>
    </row>
    <row r="852" spans="2:25" ht="18.75" customHeight="1">
      <c r="B852" s="515"/>
      <c r="C852" s="506"/>
      <c r="D852" s="372" t="s">
        <v>1079</v>
      </c>
      <c r="E852" s="216" t="s">
        <v>1928</v>
      </c>
      <c r="F852" s="217">
        <v>150</v>
      </c>
      <c r="G852" s="218">
        <f t="shared" si="107"/>
        <v>30</v>
      </c>
      <c r="H852" s="219">
        <f t="shared" si="108"/>
        <v>83.333333333333329</v>
      </c>
      <c r="I852" s="219">
        <f t="shared" si="109"/>
        <v>2.7777777777777776E-2</v>
      </c>
      <c r="J852" s="217"/>
      <c r="K852" s="220"/>
      <c r="L852" s="220"/>
      <c r="M852" s="359"/>
      <c r="N852" s="222">
        <f t="shared" si="103"/>
        <v>0</v>
      </c>
      <c r="O852" s="223"/>
      <c r="P852" s="224"/>
      <c r="Q852" s="224"/>
      <c r="R852" s="224"/>
      <c r="S852" s="224"/>
      <c r="T852" s="225"/>
      <c r="U852" s="226">
        <f t="shared" si="110"/>
        <v>5.5555555555555552E-2</v>
      </c>
      <c r="V852" s="227"/>
      <c r="W852" s="228" t="str">
        <f t="shared" si="111"/>
        <v>0</v>
      </c>
      <c r="X852" s="509"/>
      <c r="Y852" s="229">
        <f t="shared" si="112"/>
        <v>0</v>
      </c>
    </row>
    <row r="853" spans="2:25" ht="18.75" customHeight="1">
      <c r="B853" s="515"/>
      <c r="C853" s="506"/>
      <c r="D853" s="372" t="s">
        <v>1081</v>
      </c>
      <c r="E853" s="216" t="s">
        <v>1929</v>
      </c>
      <c r="F853" s="217">
        <v>150</v>
      </c>
      <c r="G853" s="218">
        <f t="shared" si="107"/>
        <v>30</v>
      </c>
      <c r="H853" s="219">
        <f t="shared" si="108"/>
        <v>83.333333333333329</v>
      </c>
      <c r="I853" s="219">
        <f t="shared" si="109"/>
        <v>2.7777777777777776E-2</v>
      </c>
      <c r="J853" s="217"/>
      <c r="K853" s="220"/>
      <c r="L853" s="220"/>
      <c r="M853" s="359"/>
      <c r="N853" s="222">
        <f t="shared" si="103"/>
        <v>0</v>
      </c>
      <c r="O853" s="223"/>
      <c r="P853" s="224"/>
      <c r="Q853" s="224"/>
      <c r="R853" s="224"/>
      <c r="S853" s="224"/>
      <c r="T853" s="225"/>
      <c r="U853" s="226">
        <f t="shared" si="110"/>
        <v>5.5555555555555552E-2</v>
      </c>
      <c r="V853" s="227"/>
      <c r="W853" s="228" t="str">
        <f t="shared" si="111"/>
        <v>0</v>
      </c>
      <c r="X853" s="509"/>
      <c r="Y853" s="229">
        <f t="shared" si="112"/>
        <v>0</v>
      </c>
    </row>
    <row r="854" spans="2:25" ht="18.75" customHeight="1">
      <c r="B854" s="515"/>
      <c r="C854" s="506"/>
      <c r="D854" s="372" t="s">
        <v>126</v>
      </c>
      <c r="E854" s="216" t="s">
        <v>1930</v>
      </c>
      <c r="F854" s="217">
        <v>150</v>
      </c>
      <c r="G854" s="218">
        <f t="shared" si="107"/>
        <v>30</v>
      </c>
      <c r="H854" s="219">
        <f t="shared" si="108"/>
        <v>83.333333333333329</v>
      </c>
      <c r="I854" s="219">
        <f t="shared" si="109"/>
        <v>2.7777777777777776E-2</v>
      </c>
      <c r="J854" s="217"/>
      <c r="K854" s="220"/>
      <c r="L854" s="220"/>
      <c r="M854" s="359"/>
      <c r="N854" s="222">
        <f t="shared" si="103"/>
        <v>0</v>
      </c>
      <c r="O854" s="223"/>
      <c r="P854" s="224"/>
      <c r="Q854" s="224"/>
      <c r="R854" s="224"/>
      <c r="S854" s="224"/>
      <c r="T854" s="225"/>
      <c r="U854" s="226">
        <f t="shared" si="110"/>
        <v>5.5555555555555552E-2</v>
      </c>
      <c r="V854" s="227"/>
      <c r="W854" s="228" t="str">
        <f t="shared" si="111"/>
        <v>0</v>
      </c>
      <c r="X854" s="509"/>
      <c r="Y854" s="229">
        <f t="shared" si="112"/>
        <v>0</v>
      </c>
    </row>
    <row r="855" spans="2:25" ht="18.75" customHeight="1">
      <c r="B855" s="515"/>
      <c r="C855" s="506"/>
      <c r="D855" s="372" t="s">
        <v>127</v>
      </c>
      <c r="E855" s="216" t="s">
        <v>1554</v>
      </c>
      <c r="F855" s="217">
        <v>300</v>
      </c>
      <c r="G855" s="218">
        <f t="shared" si="107"/>
        <v>60</v>
      </c>
      <c r="H855" s="219">
        <f t="shared" si="108"/>
        <v>166.66666666666666</v>
      </c>
      <c r="I855" s="219">
        <f t="shared" si="109"/>
        <v>5.5555555555555552E-2</v>
      </c>
      <c r="J855" s="217"/>
      <c r="K855" s="220"/>
      <c r="L855" s="220"/>
      <c r="M855" s="359"/>
      <c r="N855" s="222">
        <f t="shared" si="103"/>
        <v>0</v>
      </c>
      <c r="O855" s="223"/>
      <c r="P855" s="224"/>
      <c r="Q855" s="224"/>
      <c r="R855" s="224"/>
      <c r="S855" s="224"/>
      <c r="T855" s="225"/>
      <c r="U855" s="226">
        <f t="shared" si="110"/>
        <v>0.1111111111111111</v>
      </c>
      <c r="V855" s="227"/>
      <c r="W855" s="228" t="str">
        <f t="shared" si="111"/>
        <v>0</v>
      </c>
      <c r="X855" s="509"/>
      <c r="Y855" s="229">
        <f t="shared" si="112"/>
        <v>0</v>
      </c>
    </row>
    <row r="856" spans="2:25" ht="18.75" customHeight="1">
      <c r="B856" s="515"/>
      <c r="C856" s="506"/>
      <c r="D856" s="372" t="s">
        <v>128</v>
      </c>
      <c r="E856" s="216" t="s">
        <v>1931</v>
      </c>
      <c r="F856" s="217">
        <v>350</v>
      </c>
      <c r="G856" s="218">
        <f t="shared" si="107"/>
        <v>70</v>
      </c>
      <c r="H856" s="219">
        <f t="shared" si="108"/>
        <v>194.44444444444443</v>
      </c>
      <c r="I856" s="219">
        <f t="shared" si="109"/>
        <v>6.4814814814814811E-2</v>
      </c>
      <c r="J856" s="217"/>
      <c r="K856" s="220"/>
      <c r="L856" s="220"/>
      <c r="M856" s="359"/>
      <c r="N856" s="222">
        <f t="shared" si="103"/>
        <v>0</v>
      </c>
      <c r="O856" s="223"/>
      <c r="P856" s="224"/>
      <c r="Q856" s="224"/>
      <c r="R856" s="224"/>
      <c r="S856" s="224"/>
      <c r="T856" s="225"/>
      <c r="U856" s="226">
        <f t="shared" si="110"/>
        <v>0.12962962962962962</v>
      </c>
      <c r="V856" s="227"/>
      <c r="W856" s="228" t="str">
        <f t="shared" si="111"/>
        <v>0</v>
      </c>
      <c r="X856" s="509"/>
      <c r="Y856" s="229">
        <f t="shared" si="112"/>
        <v>0</v>
      </c>
    </row>
    <row r="857" spans="2:25" ht="18.75" customHeight="1">
      <c r="B857" s="515"/>
      <c r="C857" s="506"/>
      <c r="D857" s="372" t="s">
        <v>129</v>
      </c>
      <c r="E857" s="216" t="s">
        <v>1932</v>
      </c>
      <c r="F857" s="217">
        <v>250</v>
      </c>
      <c r="G857" s="218">
        <f t="shared" si="107"/>
        <v>50</v>
      </c>
      <c r="H857" s="219">
        <f t="shared" si="108"/>
        <v>138.88888888888889</v>
      </c>
      <c r="I857" s="219">
        <f t="shared" si="109"/>
        <v>4.6296296296296294E-2</v>
      </c>
      <c r="J857" s="217"/>
      <c r="K857" s="220"/>
      <c r="L857" s="220"/>
      <c r="M857" s="359"/>
      <c r="N857" s="222">
        <f t="shared" si="103"/>
        <v>0</v>
      </c>
      <c r="O857" s="223"/>
      <c r="P857" s="224"/>
      <c r="Q857" s="224"/>
      <c r="R857" s="224"/>
      <c r="S857" s="224"/>
      <c r="T857" s="225"/>
      <c r="U857" s="226">
        <f t="shared" si="110"/>
        <v>9.2592592592592587E-2</v>
      </c>
      <c r="V857" s="227"/>
      <c r="W857" s="228" t="str">
        <f t="shared" si="111"/>
        <v>0</v>
      </c>
      <c r="X857" s="509"/>
      <c r="Y857" s="229">
        <f t="shared" si="112"/>
        <v>0</v>
      </c>
    </row>
    <row r="858" spans="2:25" ht="18.75" customHeight="1">
      <c r="B858" s="515"/>
      <c r="C858" s="506"/>
      <c r="D858" s="372" t="s">
        <v>130</v>
      </c>
      <c r="E858" s="216" t="s">
        <v>1933</v>
      </c>
      <c r="F858" s="217">
        <v>100</v>
      </c>
      <c r="G858" s="218">
        <f t="shared" si="107"/>
        <v>20</v>
      </c>
      <c r="H858" s="219">
        <f t="shared" si="108"/>
        <v>55.555555555555557</v>
      </c>
      <c r="I858" s="219">
        <f t="shared" si="109"/>
        <v>1.8518518518518517E-2</v>
      </c>
      <c r="J858" s="217"/>
      <c r="K858" s="220"/>
      <c r="L858" s="220"/>
      <c r="M858" s="359"/>
      <c r="N858" s="222">
        <f t="shared" si="103"/>
        <v>0</v>
      </c>
      <c r="O858" s="223"/>
      <c r="P858" s="224"/>
      <c r="Q858" s="224"/>
      <c r="R858" s="224"/>
      <c r="S858" s="224"/>
      <c r="T858" s="225"/>
      <c r="U858" s="226">
        <f t="shared" si="110"/>
        <v>3.7037037037037035E-2</v>
      </c>
      <c r="V858" s="227"/>
      <c r="W858" s="228" t="str">
        <f t="shared" si="111"/>
        <v>0</v>
      </c>
      <c r="X858" s="509"/>
      <c r="Y858" s="229">
        <f t="shared" si="112"/>
        <v>0</v>
      </c>
    </row>
    <row r="859" spans="2:25" ht="18.75" customHeight="1">
      <c r="B859" s="515"/>
      <c r="C859" s="506"/>
      <c r="D859" s="372" t="s">
        <v>131</v>
      </c>
      <c r="E859" s="216" t="s">
        <v>1934</v>
      </c>
      <c r="F859" s="217">
        <v>100</v>
      </c>
      <c r="G859" s="218">
        <f t="shared" si="107"/>
        <v>20</v>
      </c>
      <c r="H859" s="219">
        <f t="shared" si="108"/>
        <v>55.555555555555557</v>
      </c>
      <c r="I859" s="219">
        <f t="shared" si="109"/>
        <v>1.8518518518518517E-2</v>
      </c>
      <c r="J859" s="217"/>
      <c r="K859" s="220"/>
      <c r="L859" s="220"/>
      <c r="M859" s="359"/>
      <c r="N859" s="222">
        <f t="shared" si="103"/>
        <v>0</v>
      </c>
      <c r="O859" s="223"/>
      <c r="P859" s="224"/>
      <c r="Q859" s="224"/>
      <c r="R859" s="224"/>
      <c r="S859" s="224"/>
      <c r="T859" s="225"/>
      <c r="U859" s="226">
        <f t="shared" si="110"/>
        <v>3.7037037037037035E-2</v>
      </c>
      <c r="V859" s="227"/>
      <c r="W859" s="228" t="str">
        <f t="shared" si="111"/>
        <v>0</v>
      </c>
      <c r="X859" s="509"/>
      <c r="Y859" s="229">
        <f t="shared" si="112"/>
        <v>0</v>
      </c>
    </row>
    <row r="860" spans="2:25" ht="18.75" customHeight="1">
      <c r="B860" s="515"/>
      <c r="C860" s="506"/>
      <c r="D860" s="372" t="s">
        <v>132</v>
      </c>
      <c r="E860" s="216" t="s">
        <v>1935</v>
      </c>
      <c r="F860" s="217">
        <v>150</v>
      </c>
      <c r="G860" s="218">
        <f t="shared" si="107"/>
        <v>30</v>
      </c>
      <c r="H860" s="219">
        <f t="shared" si="108"/>
        <v>83.333333333333329</v>
      </c>
      <c r="I860" s="219">
        <f t="shared" si="109"/>
        <v>2.7777777777777776E-2</v>
      </c>
      <c r="J860" s="217"/>
      <c r="K860" s="220"/>
      <c r="L860" s="220"/>
      <c r="M860" s="359"/>
      <c r="N860" s="222">
        <f t="shared" si="103"/>
        <v>0</v>
      </c>
      <c r="O860" s="223"/>
      <c r="P860" s="224"/>
      <c r="Q860" s="224"/>
      <c r="R860" s="224"/>
      <c r="S860" s="224"/>
      <c r="T860" s="225"/>
      <c r="U860" s="226">
        <f t="shared" si="110"/>
        <v>5.5555555555555552E-2</v>
      </c>
      <c r="V860" s="227"/>
      <c r="W860" s="228" t="str">
        <f t="shared" si="111"/>
        <v>0</v>
      </c>
      <c r="X860" s="509"/>
      <c r="Y860" s="229">
        <f t="shared" si="112"/>
        <v>0</v>
      </c>
    </row>
    <row r="861" spans="2:25" ht="18.75" customHeight="1">
      <c r="B861" s="515"/>
      <c r="C861" s="506"/>
      <c r="D861" s="372" t="s">
        <v>133</v>
      </c>
      <c r="E861" s="216" t="s">
        <v>1936</v>
      </c>
      <c r="F861" s="217">
        <v>300</v>
      </c>
      <c r="G861" s="218">
        <f t="shared" si="107"/>
        <v>60</v>
      </c>
      <c r="H861" s="219">
        <f t="shared" si="108"/>
        <v>166.66666666666666</v>
      </c>
      <c r="I861" s="219">
        <f t="shared" si="109"/>
        <v>5.5555555555555552E-2</v>
      </c>
      <c r="J861" s="217"/>
      <c r="K861" s="220"/>
      <c r="L861" s="220"/>
      <c r="M861" s="359"/>
      <c r="N861" s="222">
        <f t="shared" si="103"/>
        <v>0</v>
      </c>
      <c r="O861" s="223"/>
      <c r="P861" s="224"/>
      <c r="Q861" s="224"/>
      <c r="R861" s="224"/>
      <c r="S861" s="224"/>
      <c r="T861" s="225"/>
      <c r="U861" s="226">
        <f t="shared" si="110"/>
        <v>0.1111111111111111</v>
      </c>
      <c r="V861" s="227"/>
      <c r="W861" s="228" t="str">
        <f t="shared" si="111"/>
        <v>0</v>
      </c>
      <c r="X861" s="509"/>
      <c r="Y861" s="229">
        <f t="shared" si="112"/>
        <v>0</v>
      </c>
    </row>
    <row r="862" spans="2:25" ht="18.75" customHeight="1">
      <c r="B862" s="515"/>
      <c r="C862" s="506"/>
      <c r="D862" s="372" t="s">
        <v>134</v>
      </c>
      <c r="E862" s="216" t="s">
        <v>1937</v>
      </c>
      <c r="F862" s="217">
        <v>200</v>
      </c>
      <c r="G862" s="218">
        <f t="shared" si="107"/>
        <v>40</v>
      </c>
      <c r="H862" s="219">
        <f t="shared" si="108"/>
        <v>111.11111111111111</v>
      </c>
      <c r="I862" s="219">
        <f t="shared" si="109"/>
        <v>3.7037037037037035E-2</v>
      </c>
      <c r="J862" s="217"/>
      <c r="K862" s="220"/>
      <c r="L862" s="220"/>
      <c r="M862" s="359"/>
      <c r="N862" s="222">
        <f t="shared" si="103"/>
        <v>0</v>
      </c>
      <c r="O862" s="223"/>
      <c r="P862" s="224"/>
      <c r="Q862" s="224"/>
      <c r="R862" s="224"/>
      <c r="S862" s="224"/>
      <c r="T862" s="225"/>
      <c r="U862" s="226">
        <f t="shared" si="110"/>
        <v>7.407407407407407E-2</v>
      </c>
      <c r="V862" s="227"/>
      <c r="W862" s="228" t="str">
        <f t="shared" si="111"/>
        <v>0</v>
      </c>
      <c r="X862" s="509"/>
      <c r="Y862" s="229">
        <f t="shared" si="112"/>
        <v>0</v>
      </c>
    </row>
    <row r="863" spans="2:25" ht="18.75" customHeight="1">
      <c r="B863" s="515"/>
      <c r="C863" s="506"/>
      <c r="D863" s="372" t="s">
        <v>135</v>
      </c>
      <c r="E863" s="216" t="s">
        <v>1938</v>
      </c>
      <c r="F863" s="217">
        <v>250</v>
      </c>
      <c r="G863" s="218">
        <f t="shared" si="107"/>
        <v>50</v>
      </c>
      <c r="H863" s="219">
        <f t="shared" si="108"/>
        <v>138.88888888888889</v>
      </c>
      <c r="I863" s="219">
        <f t="shared" si="109"/>
        <v>4.6296296296296294E-2</v>
      </c>
      <c r="J863" s="217"/>
      <c r="K863" s="220"/>
      <c r="L863" s="220"/>
      <c r="M863" s="359"/>
      <c r="N863" s="222">
        <f t="shared" si="103"/>
        <v>0</v>
      </c>
      <c r="O863" s="223"/>
      <c r="P863" s="224"/>
      <c r="Q863" s="224"/>
      <c r="R863" s="224"/>
      <c r="S863" s="224"/>
      <c r="T863" s="225"/>
      <c r="U863" s="226">
        <f t="shared" si="110"/>
        <v>9.2592592592592587E-2</v>
      </c>
      <c r="V863" s="227"/>
      <c r="W863" s="228" t="str">
        <f t="shared" si="111"/>
        <v>0</v>
      </c>
      <c r="X863" s="509"/>
      <c r="Y863" s="229">
        <f t="shared" si="112"/>
        <v>0</v>
      </c>
    </row>
    <row r="864" spans="2:25" ht="18.75" customHeight="1">
      <c r="B864" s="515"/>
      <c r="C864" s="506"/>
      <c r="D864" s="372" t="s">
        <v>136</v>
      </c>
      <c r="E864" s="216" t="s">
        <v>1939</v>
      </c>
      <c r="F864" s="217">
        <v>300</v>
      </c>
      <c r="G864" s="218">
        <f t="shared" si="107"/>
        <v>60</v>
      </c>
      <c r="H864" s="219">
        <f t="shared" si="108"/>
        <v>166.66666666666666</v>
      </c>
      <c r="I864" s="219">
        <f t="shared" si="109"/>
        <v>5.5555555555555552E-2</v>
      </c>
      <c r="J864" s="217"/>
      <c r="K864" s="220"/>
      <c r="L864" s="220"/>
      <c r="M864" s="359"/>
      <c r="N864" s="222">
        <f t="shared" si="103"/>
        <v>0</v>
      </c>
      <c r="O864" s="223"/>
      <c r="P864" s="224"/>
      <c r="Q864" s="224"/>
      <c r="R864" s="224"/>
      <c r="S864" s="224"/>
      <c r="T864" s="225"/>
      <c r="U864" s="226">
        <f t="shared" si="110"/>
        <v>0.1111111111111111</v>
      </c>
      <c r="V864" s="227"/>
      <c r="W864" s="228" t="str">
        <f t="shared" si="111"/>
        <v>0</v>
      </c>
      <c r="X864" s="509"/>
      <c r="Y864" s="229">
        <f t="shared" si="112"/>
        <v>0</v>
      </c>
    </row>
    <row r="865" spans="2:25" ht="18.75" customHeight="1">
      <c r="B865" s="515"/>
      <c r="C865" s="506"/>
      <c r="D865" s="373"/>
      <c r="E865" s="216"/>
      <c r="F865" s="217"/>
      <c r="G865" s="218">
        <f t="shared" si="107"/>
        <v>0</v>
      </c>
      <c r="H865" s="219">
        <f t="shared" si="108"/>
        <v>0</v>
      </c>
      <c r="I865" s="219">
        <f t="shared" si="109"/>
        <v>0</v>
      </c>
      <c r="J865" s="217"/>
      <c r="K865" s="220"/>
      <c r="L865" s="220"/>
      <c r="M865" s="359"/>
      <c r="N865" s="222">
        <f t="shared" si="103"/>
        <v>0</v>
      </c>
      <c r="O865" s="223"/>
      <c r="P865" s="224"/>
      <c r="Q865" s="224"/>
      <c r="R865" s="224"/>
      <c r="S865" s="224"/>
      <c r="T865" s="225"/>
      <c r="U865" s="226">
        <f t="shared" si="110"/>
        <v>0</v>
      </c>
      <c r="V865" s="227"/>
      <c r="W865" s="228" t="str">
        <f t="shared" si="111"/>
        <v>0</v>
      </c>
      <c r="X865" s="509"/>
      <c r="Y865" s="229">
        <f t="shared" si="112"/>
        <v>0</v>
      </c>
    </row>
    <row r="866" spans="2:25" ht="18.75" customHeight="1">
      <c r="B866" s="515"/>
      <c r="C866" s="506"/>
      <c r="D866" s="372" t="s">
        <v>1060</v>
      </c>
      <c r="E866" s="216" t="s">
        <v>1427</v>
      </c>
      <c r="F866" s="217">
        <v>500</v>
      </c>
      <c r="G866" s="218">
        <f t="shared" si="107"/>
        <v>100</v>
      </c>
      <c r="H866" s="219">
        <f t="shared" si="108"/>
        <v>277.77777777777777</v>
      </c>
      <c r="I866" s="219">
        <f t="shared" si="109"/>
        <v>9.2592592592592587E-2</v>
      </c>
      <c r="J866" s="217"/>
      <c r="K866" s="220"/>
      <c r="L866" s="220"/>
      <c r="M866" s="359"/>
      <c r="N866" s="222">
        <f t="shared" si="103"/>
        <v>0</v>
      </c>
      <c r="O866" s="223"/>
      <c r="P866" s="224"/>
      <c r="Q866" s="224"/>
      <c r="R866" s="224"/>
      <c r="S866" s="224"/>
      <c r="T866" s="225"/>
      <c r="U866" s="226">
        <f t="shared" si="110"/>
        <v>0.18518518518518517</v>
      </c>
      <c r="V866" s="227"/>
      <c r="W866" s="228" t="str">
        <f t="shared" si="111"/>
        <v>0</v>
      </c>
      <c r="X866" s="509"/>
      <c r="Y866" s="229">
        <f t="shared" si="112"/>
        <v>0</v>
      </c>
    </row>
    <row r="867" spans="2:25" ht="18.75" customHeight="1">
      <c r="B867" s="515"/>
      <c r="C867" s="506"/>
      <c r="D867" s="372" t="s">
        <v>1065</v>
      </c>
      <c r="E867" s="216" t="s">
        <v>1940</v>
      </c>
      <c r="F867" s="217">
        <v>200</v>
      </c>
      <c r="G867" s="218">
        <f t="shared" si="107"/>
        <v>40</v>
      </c>
      <c r="H867" s="219">
        <f t="shared" si="108"/>
        <v>111.11111111111111</v>
      </c>
      <c r="I867" s="219">
        <f t="shared" si="109"/>
        <v>3.7037037037037035E-2</v>
      </c>
      <c r="J867" s="217"/>
      <c r="K867" s="220"/>
      <c r="L867" s="220"/>
      <c r="M867" s="359"/>
      <c r="N867" s="222">
        <f t="shared" si="103"/>
        <v>0</v>
      </c>
      <c r="O867" s="223"/>
      <c r="P867" s="224"/>
      <c r="Q867" s="224"/>
      <c r="R867" s="224"/>
      <c r="S867" s="224"/>
      <c r="T867" s="225"/>
      <c r="U867" s="226">
        <f t="shared" si="110"/>
        <v>7.407407407407407E-2</v>
      </c>
      <c r="V867" s="227"/>
      <c r="W867" s="228" t="str">
        <f t="shared" si="111"/>
        <v>0</v>
      </c>
      <c r="X867" s="509"/>
      <c r="Y867" s="229">
        <f t="shared" si="112"/>
        <v>0</v>
      </c>
    </row>
    <row r="868" spans="2:25" ht="18.75" customHeight="1">
      <c r="B868" s="515"/>
      <c r="C868" s="506"/>
      <c r="D868" s="372" t="s">
        <v>1067</v>
      </c>
      <c r="E868" s="216" t="s">
        <v>1941</v>
      </c>
      <c r="F868" s="217">
        <v>900</v>
      </c>
      <c r="G868" s="218">
        <f t="shared" si="107"/>
        <v>180</v>
      </c>
      <c r="H868" s="219">
        <f t="shared" si="108"/>
        <v>500</v>
      </c>
      <c r="I868" s="219">
        <f t="shared" si="109"/>
        <v>0.16666666666666666</v>
      </c>
      <c r="J868" s="217" t="s">
        <v>1942</v>
      </c>
      <c r="K868" s="220" t="s">
        <v>11246</v>
      </c>
      <c r="L868" s="220"/>
      <c r="M868" s="359">
        <f>SUM(H866:H881)</f>
        <v>2916.6666666666665</v>
      </c>
      <c r="N868" s="222">
        <f t="shared" si="103"/>
        <v>58.333333333333329</v>
      </c>
      <c r="O868" s="223" t="s">
        <v>1943</v>
      </c>
      <c r="P868" s="224" t="s">
        <v>12</v>
      </c>
      <c r="Q868" s="224"/>
      <c r="R868" s="224" t="s">
        <v>1064</v>
      </c>
      <c r="S868" s="224"/>
      <c r="T868" s="225"/>
      <c r="U868" s="226">
        <f t="shared" si="110"/>
        <v>0.33333333333333331</v>
      </c>
      <c r="V868" s="227">
        <f>SUM(U866:U881)</f>
        <v>1.9444444444444442</v>
      </c>
      <c r="W868" s="228" t="str">
        <f t="shared" si="111"/>
        <v>2</v>
      </c>
      <c r="X868" s="509"/>
      <c r="Y868" s="229">
        <f t="shared" si="112"/>
        <v>1</v>
      </c>
    </row>
    <row r="869" spans="2:25" ht="18.75" customHeight="1">
      <c r="B869" s="515"/>
      <c r="C869" s="506"/>
      <c r="D869" s="372" t="s">
        <v>1069</v>
      </c>
      <c r="E869" s="216" t="s">
        <v>1944</v>
      </c>
      <c r="F869" s="217">
        <v>200</v>
      </c>
      <c r="G869" s="218">
        <f t="shared" si="107"/>
        <v>40</v>
      </c>
      <c r="H869" s="219">
        <f t="shared" si="108"/>
        <v>111.11111111111111</v>
      </c>
      <c r="I869" s="219">
        <f t="shared" si="109"/>
        <v>3.7037037037037035E-2</v>
      </c>
      <c r="J869" s="217"/>
      <c r="K869" s="220"/>
      <c r="L869" s="220"/>
      <c r="M869" s="359"/>
      <c r="N869" s="222">
        <f t="shared" si="103"/>
        <v>0</v>
      </c>
      <c r="O869" s="223"/>
      <c r="P869" s="224"/>
      <c r="Q869" s="224"/>
      <c r="R869" s="224"/>
      <c r="S869" s="224"/>
      <c r="T869" s="225"/>
      <c r="U869" s="226">
        <f t="shared" si="110"/>
        <v>7.407407407407407E-2</v>
      </c>
      <c r="V869" s="227"/>
      <c r="W869" s="228" t="str">
        <f t="shared" si="111"/>
        <v>0</v>
      </c>
      <c r="X869" s="509"/>
      <c r="Y869" s="229">
        <f t="shared" si="112"/>
        <v>0</v>
      </c>
    </row>
    <row r="870" spans="2:25" ht="18.75" customHeight="1">
      <c r="B870" s="515"/>
      <c r="C870" s="506"/>
      <c r="D870" s="372" t="s">
        <v>1071</v>
      </c>
      <c r="E870" s="216" t="s">
        <v>1945</v>
      </c>
      <c r="F870" s="217">
        <v>210</v>
      </c>
      <c r="G870" s="218">
        <f t="shared" si="107"/>
        <v>42</v>
      </c>
      <c r="H870" s="219">
        <f t="shared" si="108"/>
        <v>116.66666666666666</v>
      </c>
      <c r="I870" s="219">
        <f t="shared" si="109"/>
        <v>3.8888888888888883E-2</v>
      </c>
      <c r="J870" s="217"/>
      <c r="K870" s="220"/>
      <c r="L870" s="220"/>
      <c r="M870" s="359"/>
      <c r="N870" s="222">
        <f t="shared" si="103"/>
        <v>0</v>
      </c>
      <c r="O870" s="223"/>
      <c r="P870" s="224"/>
      <c r="Q870" s="224"/>
      <c r="R870" s="224"/>
      <c r="S870" s="224"/>
      <c r="T870" s="225"/>
      <c r="U870" s="226">
        <f t="shared" si="110"/>
        <v>7.7777777777777765E-2</v>
      </c>
      <c r="V870" s="227"/>
      <c r="W870" s="228" t="str">
        <f t="shared" si="111"/>
        <v>0</v>
      </c>
      <c r="X870" s="509"/>
      <c r="Y870" s="229">
        <f t="shared" si="112"/>
        <v>0</v>
      </c>
    </row>
    <row r="871" spans="2:25" ht="18.75" customHeight="1">
      <c r="B871" s="515"/>
      <c r="C871" s="506"/>
      <c r="D871" s="372" t="s">
        <v>1073</v>
      </c>
      <c r="E871" s="216" t="s">
        <v>1946</v>
      </c>
      <c r="F871" s="217">
        <v>250</v>
      </c>
      <c r="G871" s="218">
        <f t="shared" si="107"/>
        <v>50</v>
      </c>
      <c r="H871" s="219">
        <f t="shared" si="108"/>
        <v>138.88888888888889</v>
      </c>
      <c r="I871" s="219">
        <f t="shared" si="109"/>
        <v>4.6296296296296294E-2</v>
      </c>
      <c r="J871" s="217"/>
      <c r="K871" s="220"/>
      <c r="L871" s="220"/>
      <c r="M871" s="359"/>
      <c r="N871" s="222">
        <f t="shared" si="103"/>
        <v>0</v>
      </c>
      <c r="O871" s="223"/>
      <c r="P871" s="224"/>
      <c r="Q871" s="224"/>
      <c r="R871" s="224"/>
      <c r="S871" s="224"/>
      <c r="T871" s="225"/>
      <c r="U871" s="226">
        <f t="shared" si="110"/>
        <v>9.2592592592592587E-2</v>
      </c>
      <c r="V871" s="227"/>
      <c r="W871" s="228" t="str">
        <f t="shared" si="111"/>
        <v>0</v>
      </c>
      <c r="X871" s="509"/>
      <c r="Y871" s="229">
        <f t="shared" si="112"/>
        <v>0</v>
      </c>
    </row>
    <row r="872" spans="2:25" ht="18.75" customHeight="1">
      <c r="B872" s="515"/>
      <c r="C872" s="506"/>
      <c r="D872" s="372" t="s">
        <v>1075</v>
      </c>
      <c r="E872" s="216" t="s">
        <v>1947</v>
      </c>
      <c r="F872" s="217">
        <v>280</v>
      </c>
      <c r="G872" s="218">
        <f t="shared" si="107"/>
        <v>56</v>
      </c>
      <c r="H872" s="219">
        <f t="shared" si="108"/>
        <v>155.55555555555554</v>
      </c>
      <c r="I872" s="219">
        <f t="shared" si="109"/>
        <v>5.185185185185185E-2</v>
      </c>
      <c r="J872" s="217"/>
      <c r="K872" s="220"/>
      <c r="L872" s="220"/>
      <c r="M872" s="359"/>
      <c r="N872" s="222">
        <f t="shared" si="103"/>
        <v>0</v>
      </c>
      <c r="O872" s="223"/>
      <c r="P872" s="224"/>
      <c r="Q872" s="224"/>
      <c r="R872" s="224"/>
      <c r="S872" s="224"/>
      <c r="T872" s="225"/>
      <c r="U872" s="226">
        <f t="shared" si="110"/>
        <v>0.1037037037037037</v>
      </c>
      <c r="V872" s="227"/>
      <c r="W872" s="228" t="str">
        <f t="shared" si="111"/>
        <v>0</v>
      </c>
      <c r="X872" s="509"/>
      <c r="Y872" s="229">
        <f t="shared" si="112"/>
        <v>0</v>
      </c>
    </row>
    <row r="873" spans="2:25" ht="18.75" customHeight="1">
      <c r="B873" s="515"/>
      <c r="C873" s="506"/>
      <c r="D873" s="372" t="s">
        <v>1077</v>
      </c>
      <c r="E873" s="216" t="s">
        <v>1948</v>
      </c>
      <c r="F873" s="217">
        <v>400</v>
      </c>
      <c r="G873" s="218">
        <f t="shared" si="107"/>
        <v>80</v>
      </c>
      <c r="H873" s="219">
        <f t="shared" si="108"/>
        <v>222.22222222222223</v>
      </c>
      <c r="I873" s="219">
        <f t="shared" si="109"/>
        <v>7.407407407407407E-2</v>
      </c>
      <c r="J873" s="217"/>
      <c r="K873" s="220"/>
      <c r="L873" s="220"/>
      <c r="M873" s="359"/>
      <c r="N873" s="222">
        <f t="shared" si="103"/>
        <v>0</v>
      </c>
      <c r="O873" s="223"/>
      <c r="P873" s="224"/>
      <c r="Q873" s="224"/>
      <c r="R873" s="224"/>
      <c r="S873" s="224"/>
      <c r="T873" s="225"/>
      <c r="U873" s="226">
        <f t="shared" si="110"/>
        <v>0.14814814814814814</v>
      </c>
      <c r="V873" s="227"/>
      <c r="W873" s="228" t="str">
        <f t="shared" si="111"/>
        <v>0</v>
      </c>
      <c r="X873" s="509"/>
      <c r="Y873" s="229">
        <f t="shared" si="112"/>
        <v>0</v>
      </c>
    </row>
    <row r="874" spans="2:25" ht="18.75" customHeight="1">
      <c r="B874" s="515"/>
      <c r="C874" s="506"/>
      <c r="D874" s="372" t="s">
        <v>1079</v>
      </c>
      <c r="E874" s="216" t="s">
        <v>1949</v>
      </c>
      <c r="F874" s="217">
        <v>800</v>
      </c>
      <c r="G874" s="218">
        <f t="shared" si="107"/>
        <v>160</v>
      </c>
      <c r="H874" s="219">
        <f t="shared" si="108"/>
        <v>444.44444444444446</v>
      </c>
      <c r="I874" s="219">
        <f t="shared" si="109"/>
        <v>0.14814814814814814</v>
      </c>
      <c r="J874" s="217" t="s">
        <v>1950</v>
      </c>
      <c r="K874" s="220"/>
      <c r="L874" s="220"/>
      <c r="M874" s="221"/>
      <c r="N874" s="222">
        <f t="shared" si="103"/>
        <v>0</v>
      </c>
      <c r="O874" s="223"/>
      <c r="P874" s="224"/>
      <c r="Q874" s="224"/>
      <c r="R874" s="224"/>
      <c r="S874" s="224"/>
      <c r="T874" s="225"/>
      <c r="U874" s="226">
        <f t="shared" si="110"/>
        <v>0.29629629629629628</v>
      </c>
      <c r="V874" s="227"/>
      <c r="W874" s="228" t="str">
        <f t="shared" si="111"/>
        <v>0</v>
      </c>
      <c r="X874" s="509"/>
      <c r="Y874" s="229">
        <f t="shared" si="112"/>
        <v>0</v>
      </c>
    </row>
    <row r="875" spans="2:25" ht="18.75" customHeight="1">
      <c r="B875" s="515"/>
      <c r="C875" s="506"/>
      <c r="D875" s="372" t="s">
        <v>1081</v>
      </c>
      <c r="E875" s="216" t="s">
        <v>1951</v>
      </c>
      <c r="F875" s="217">
        <v>210</v>
      </c>
      <c r="G875" s="218">
        <f t="shared" si="107"/>
        <v>42</v>
      </c>
      <c r="H875" s="219">
        <f t="shared" si="108"/>
        <v>116.66666666666666</v>
      </c>
      <c r="I875" s="219">
        <f t="shared" si="109"/>
        <v>3.8888888888888883E-2</v>
      </c>
      <c r="J875" s="217"/>
      <c r="K875" s="220"/>
      <c r="L875" s="220"/>
      <c r="M875" s="221"/>
      <c r="N875" s="222">
        <f t="shared" si="103"/>
        <v>0</v>
      </c>
      <c r="O875" s="223"/>
      <c r="P875" s="224"/>
      <c r="Q875" s="224"/>
      <c r="R875" s="224"/>
      <c r="S875" s="224"/>
      <c r="T875" s="225"/>
      <c r="U875" s="226">
        <f t="shared" si="110"/>
        <v>7.7777777777777765E-2</v>
      </c>
      <c r="V875" s="227"/>
      <c r="W875" s="228" t="str">
        <f t="shared" si="111"/>
        <v>0</v>
      </c>
      <c r="X875" s="509"/>
      <c r="Y875" s="229">
        <f t="shared" si="112"/>
        <v>0</v>
      </c>
    </row>
    <row r="876" spans="2:25" ht="18.75" customHeight="1">
      <c r="B876" s="515"/>
      <c r="C876" s="506"/>
      <c r="D876" s="372" t="s">
        <v>126</v>
      </c>
      <c r="E876" s="216" t="s">
        <v>1952</v>
      </c>
      <c r="F876" s="217">
        <v>200</v>
      </c>
      <c r="G876" s="218">
        <f t="shared" si="107"/>
        <v>40</v>
      </c>
      <c r="H876" s="219">
        <f t="shared" si="108"/>
        <v>111.11111111111111</v>
      </c>
      <c r="I876" s="219">
        <f t="shared" si="109"/>
        <v>3.7037037037037035E-2</v>
      </c>
      <c r="J876" s="217"/>
      <c r="K876" s="220"/>
      <c r="L876" s="220"/>
      <c r="M876" s="221"/>
      <c r="N876" s="222">
        <f t="shared" si="103"/>
        <v>0</v>
      </c>
      <c r="O876" s="223"/>
      <c r="P876" s="224"/>
      <c r="Q876" s="224"/>
      <c r="R876" s="224"/>
      <c r="S876" s="224"/>
      <c r="T876" s="225"/>
      <c r="U876" s="226">
        <f t="shared" si="110"/>
        <v>7.407407407407407E-2</v>
      </c>
      <c r="V876" s="227"/>
      <c r="W876" s="228" t="str">
        <f t="shared" si="111"/>
        <v>0</v>
      </c>
      <c r="X876" s="509"/>
      <c r="Y876" s="229">
        <f t="shared" si="112"/>
        <v>0</v>
      </c>
    </row>
    <row r="877" spans="2:25" ht="18.75" customHeight="1">
      <c r="B877" s="515"/>
      <c r="C877" s="506"/>
      <c r="D877" s="372" t="s">
        <v>127</v>
      </c>
      <c r="E877" s="216" t="s">
        <v>1953</v>
      </c>
      <c r="F877" s="217">
        <v>250</v>
      </c>
      <c r="G877" s="218">
        <f t="shared" si="107"/>
        <v>50</v>
      </c>
      <c r="H877" s="219">
        <f t="shared" si="108"/>
        <v>138.88888888888889</v>
      </c>
      <c r="I877" s="219">
        <f t="shared" si="109"/>
        <v>4.6296296296296294E-2</v>
      </c>
      <c r="J877" s="217"/>
      <c r="K877" s="220"/>
      <c r="L877" s="220"/>
      <c r="M877" s="221"/>
      <c r="N877" s="222">
        <f t="shared" si="103"/>
        <v>0</v>
      </c>
      <c r="O877" s="223"/>
      <c r="P877" s="224"/>
      <c r="Q877" s="224"/>
      <c r="R877" s="224"/>
      <c r="S877" s="224"/>
      <c r="T877" s="225"/>
      <c r="U877" s="226">
        <f t="shared" si="110"/>
        <v>9.2592592592592587E-2</v>
      </c>
      <c r="V877" s="227"/>
      <c r="W877" s="228" t="str">
        <f t="shared" si="111"/>
        <v>0</v>
      </c>
      <c r="X877" s="509"/>
      <c r="Y877" s="229">
        <f t="shared" si="112"/>
        <v>0</v>
      </c>
    </row>
    <row r="878" spans="2:25" ht="18.75" customHeight="1">
      <c r="B878" s="515"/>
      <c r="C878" s="506"/>
      <c r="D878" s="372" t="s">
        <v>128</v>
      </c>
      <c r="E878" s="216" t="s">
        <v>1954</v>
      </c>
      <c r="F878" s="217">
        <v>150</v>
      </c>
      <c r="G878" s="218">
        <f t="shared" si="107"/>
        <v>30</v>
      </c>
      <c r="H878" s="219">
        <f t="shared" si="108"/>
        <v>83.333333333333329</v>
      </c>
      <c r="I878" s="219">
        <f t="shared" si="109"/>
        <v>2.7777777777777776E-2</v>
      </c>
      <c r="J878" s="217"/>
      <c r="K878" s="220"/>
      <c r="L878" s="220"/>
      <c r="M878" s="221"/>
      <c r="N878" s="222">
        <f t="shared" si="103"/>
        <v>0</v>
      </c>
      <c r="O878" s="223"/>
      <c r="P878" s="224"/>
      <c r="Q878" s="224"/>
      <c r="R878" s="224"/>
      <c r="S878" s="224"/>
      <c r="T878" s="225"/>
      <c r="U878" s="226">
        <f t="shared" si="110"/>
        <v>5.5555555555555552E-2</v>
      </c>
      <c r="V878" s="227"/>
      <c r="W878" s="228" t="str">
        <f t="shared" si="111"/>
        <v>0</v>
      </c>
      <c r="X878" s="509"/>
      <c r="Y878" s="229">
        <f t="shared" si="112"/>
        <v>0</v>
      </c>
    </row>
    <row r="879" spans="2:25" ht="18.75" customHeight="1">
      <c r="B879" s="515"/>
      <c r="C879" s="506"/>
      <c r="D879" s="372" t="s">
        <v>129</v>
      </c>
      <c r="E879" s="216" t="s">
        <v>1955</v>
      </c>
      <c r="F879" s="217">
        <v>150</v>
      </c>
      <c r="G879" s="218">
        <f t="shared" si="107"/>
        <v>30</v>
      </c>
      <c r="H879" s="219">
        <f t="shared" si="108"/>
        <v>83.333333333333329</v>
      </c>
      <c r="I879" s="219">
        <f t="shared" si="109"/>
        <v>2.7777777777777776E-2</v>
      </c>
      <c r="J879" s="217"/>
      <c r="K879" s="220"/>
      <c r="L879" s="220"/>
      <c r="M879" s="221"/>
      <c r="N879" s="222">
        <f t="shared" si="103"/>
        <v>0</v>
      </c>
      <c r="O879" s="223"/>
      <c r="P879" s="224"/>
      <c r="Q879" s="224"/>
      <c r="R879" s="224"/>
      <c r="S879" s="224"/>
      <c r="T879" s="225"/>
      <c r="U879" s="226">
        <f t="shared" si="110"/>
        <v>5.5555555555555552E-2</v>
      </c>
      <c r="V879" s="227"/>
      <c r="W879" s="228" t="str">
        <f t="shared" si="111"/>
        <v>0</v>
      </c>
      <c r="X879" s="509"/>
      <c r="Y879" s="229">
        <f t="shared" si="112"/>
        <v>0</v>
      </c>
    </row>
    <row r="880" spans="2:25" ht="18.75" customHeight="1">
      <c r="B880" s="515"/>
      <c r="C880" s="506"/>
      <c r="D880" s="372" t="s">
        <v>130</v>
      </c>
      <c r="E880" s="216" t="s">
        <v>1956</v>
      </c>
      <c r="F880" s="217">
        <v>300</v>
      </c>
      <c r="G880" s="218">
        <f t="shared" si="107"/>
        <v>60</v>
      </c>
      <c r="H880" s="219">
        <f t="shared" si="108"/>
        <v>166.66666666666666</v>
      </c>
      <c r="I880" s="219">
        <f t="shared" si="109"/>
        <v>5.5555555555555552E-2</v>
      </c>
      <c r="J880" s="217"/>
      <c r="K880" s="220"/>
      <c r="L880" s="220"/>
      <c r="M880" s="221"/>
      <c r="N880" s="222">
        <f t="shared" si="103"/>
        <v>0</v>
      </c>
      <c r="O880" s="223"/>
      <c r="P880" s="224"/>
      <c r="Q880" s="224"/>
      <c r="R880" s="224"/>
      <c r="S880" s="224"/>
      <c r="T880" s="225"/>
      <c r="U880" s="226">
        <f t="shared" si="110"/>
        <v>0.1111111111111111</v>
      </c>
      <c r="V880" s="227"/>
      <c r="W880" s="228" t="str">
        <f t="shared" si="111"/>
        <v>0</v>
      </c>
      <c r="X880" s="509"/>
      <c r="Y880" s="229">
        <f t="shared" si="112"/>
        <v>0</v>
      </c>
    </row>
    <row r="881" spans="2:25" ht="18.75" customHeight="1">
      <c r="B881" s="515"/>
      <c r="C881" s="506"/>
      <c r="D881" s="372" t="s">
        <v>131</v>
      </c>
      <c r="E881" s="216" t="s">
        <v>1957</v>
      </c>
      <c r="F881" s="217">
        <v>250</v>
      </c>
      <c r="G881" s="218">
        <f t="shared" si="107"/>
        <v>50</v>
      </c>
      <c r="H881" s="219">
        <f t="shared" si="108"/>
        <v>138.88888888888889</v>
      </c>
      <c r="I881" s="219">
        <f t="shared" si="109"/>
        <v>4.6296296296296294E-2</v>
      </c>
      <c r="J881" s="217"/>
      <c r="K881" s="220"/>
      <c r="L881" s="220"/>
      <c r="M881" s="221"/>
      <c r="N881" s="222">
        <f t="shared" si="103"/>
        <v>0</v>
      </c>
      <c r="O881" s="223"/>
      <c r="P881" s="224"/>
      <c r="Q881" s="224"/>
      <c r="R881" s="224"/>
      <c r="S881" s="224"/>
      <c r="T881" s="225"/>
      <c r="U881" s="226">
        <f t="shared" si="110"/>
        <v>9.2592592592592587E-2</v>
      </c>
      <c r="V881" s="227"/>
      <c r="W881" s="228" t="str">
        <f t="shared" si="111"/>
        <v>0</v>
      </c>
      <c r="X881" s="509"/>
      <c r="Y881" s="229">
        <f t="shared" si="112"/>
        <v>0</v>
      </c>
    </row>
    <row r="882" spans="2:25" ht="18.75" customHeight="1">
      <c r="B882" s="515"/>
      <c r="C882" s="506"/>
      <c r="D882" s="373"/>
      <c r="E882" s="216"/>
      <c r="F882" s="217"/>
      <c r="G882" s="218">
        <f t="shared" si="107"/>
        <v>0</v>
      </c>
      <c r="H882" s="219">
        <f t="shared" si="108"/>
        <v>0</v>
      </c>
      <c r="I882" s="219">
        <f t="shared" si="109"/>
        <v>0</v>
      </c>
      <c r="J882" s="217"/>
      <c r="K882" s="220"/>
      <c r="L882" s="220"/>
      <c r="M882" s="221"/>
      <c r="N882" s="222">
        <f t="shared" si="103"/>
        <v>0</v>
      </c>
      <c r="O882" s="223"/>
      <c r="P882" s="224"/>
      <c r="Q882" s="224"/>
      <c r="R882" s="224"/>
      <c r="S882" s="224"/>
      <c r="T882" s="225"/>
      <c r="U882" s="226">
        <f t="shared" si="110"/>
        <v>0</v>
      </c>
      <c r="V882" s="227"/>
      <c r="W882" s="228" t="str">
        <f t="shared" si="111"/>
        <v>0</v>
      </c>
      <c r="X882" s="509"/>
      <c r="Y882" s="229">
        <f t="shared" si="112"/>
        <v>0</v>
      </c>
    </row>
    <row r="883" spans="2:25" ht="18.75" customHeight="1">
      <c r="B883" s="515"/>
      <c r="C883" s="506"/>
      <c r="D883" s="372" t="s">
        <v>1060</v>
      </c>
      <c r="E883" s="216" t="s">
        <v>1958</v>
      </c>
      <c r="F883" s="217">
        <v>400</v>
      </c>
      <c r="G883" s="218">
        <f t="shared" si="107"/>
        <v>80</v>
      </c>
      <c r="H883" s="219">
        <f t="shared" si="108"/>
        <v>222.22222222222223</v>
      </c>
      <c r="I883" s="219">
        <f t="shared" si="109"/>
        <v>7.407407407407407E-2</v>
      </c>
      <c r="J883" s="217"/>
      <c r="K883" s="220"/>
      <c r="L883" s="220"/>
      <c r="M883" s="221"/>
      <c r="N883" s="222">
        <f t="shared" si="103"/>
        <v>0</v>
      </c>
      <c r="O883" s="223"/>
      <c r="P883" s="224"/>
      <c r="Q883" s="224"/>
      <c r="R883" s="224"/>
      <c r="S883" s="224"/>
      <c r="T883" s="225"/>
      <c r="U883" s="226">
        <f t="shared" si="110"/>
        <v>0.14814814814814814</v>
      </c>
      <c r="V883" s="227"/>
      <c r="W883" s="228" t="str">
        <f t="shared" si="111"/>
        <v>0</v>
      </c>
      <c r="X883" s="509"/>
      <c r="Y883" s="229">
        <f t="shared" si="112"/>
        <v>0</v>
      </c>
    </row>
    <row r="884" spans="2:25" ht="18.75" customHeight="1">
      <c r="B884" s="515"/>
      <c r="C884" s="506"/>
      <c r="D884" s="372" t="s">
        <v>1065</v>
      </c>
      <c r="E884" s="216" t="s">
        <v>1959</v>
      </c>
      <c r="F884" s="217">
        <v>400</v>
      </c>
      <c r="G884" s="218">
        <f t="shared" si="107"/>
        <v>80</v>
      </c>
      <c r="H884" s="219">
        <f t="shared" si="108"/>
        <v>222.22222222222223</v>
      </c>
      <c r="I884" s="219">
        <f t="shared" si="109"/>
        <v>7.407407407407407E-2</v>
      </c>
      <c r="J884" s="217"/>
      <c r="K884" s="220"/>
      <c r="L884" s="220"/>
      <c r="M884" s="221"/>
      <c r="N884" s="222">
        <f t="shared" si="103"/>
        <v>0</v>
      </c>
      <c r="O884" s="223"/>
      <c r="P884" s="224"/>
      <c r="Q884" s="224"/>
      <c r="R884" s="224"/>
      <c r="S884" s="224"/>
      <c r="T884" s="225"/>
      <c r="U884" s="226">
        <f t="shared" si="110"/>
        <v>0.14814814814814814</v>
      </c>
      <c r="V884" s="227"/>
      <c r="W884" s="228" t="str">
        <f t="shared" si="111"/>
        <v>0</v>
      </c>
      <c r="X884" s="509"/>
      <c r="Y884" s="229">
        <f t="shared" si="112"/>
        <v>0</v>
      </c>
    </row>
    <row r="885" spans="2:25" ht="18.75" customHeight="1">
      <c r="B885" s="515"/>
      <c r="C885" s="506"/>
      <c r="D885" s="372" t="s">
        <v>1067</v>
      </c>
      <c r="E885" s="216" t="s">
        <v>1960</v>
      </c>
      <c r="F885" s="217">
        <v>540</v>
      </c>
      <c r="G885" s="218">
        <f t="shared" si="107"/>
        <v>108</v>
      </c>
      <c r="H885" s="219">
        <f t="shared" si="108"/>
        <v>300</v>
      </c>
      <c r="I885" s="219">
        <f t="shared" si="109"/>
        <v>0.1</v>
      </c>
      <c r="J885" s="217" t="s">
        <v>1961</v>
      </c>
      <c r="K885" s="361" t="s">
        <v>11247</v>
      </c>
      <c r="L885" s="220"/>
      <c r="M885" s="221">
        <f>SUM(H883:H896)</f>
        <v>2811.1111111111104</v>
      </c>
      <c r="N885" s="222">
        <f t="shared" si="103"/>
        <v>56.222222222222207</v>
      </c>
      <c r="O885" s="223" t="s">
        <v>561</v>
      </c>
      <c r="P885" s="224" t="s">
        <v>12</v>
      </c>
      <c r="Q885" s="224"/>
      <c r="R885" s="224" t="s">
        <v>1064</v>
      </c>
      <c r="S885" s="224"/>
      <c r="T885" s="225"/>
      <c r="U885" s="226">
        <f t="shared" si="110"/>
        <v>0.2</v>
      </c>
      <c r="V885" s="227">
        <f>SUM(U883:U896)</f>
        <v>1.8740740740740742</v>
      </c>
      <c r="W885" s="228" t="str">
        <f t="shared" si="111"/>
        <v>2</v>
      </c>
      <c r="X885" s="509"/>
      <c r="Y885" s="229">
        <f t="shared" si="112"/>
        <v>1</v>
      </c>
    </row>
    <row r="886" spans="2:25" ht="18.75" customHeight="1">
      <c r="B886" s="515"/>
      <c r="C886" s="506"/>
      <c r="D886" s="372" t="s">
        <v>1069</v>
      </c>
      <c r="E886" s="216" t="s">
        <v>1962</v>
      </c>
      <c r="F886" s="217">
        <v>310</v>
      </c>
      <c r="G886" s="218">
        <f t="shared" si="107"/>
        <v>62</v>
      </c>
      <c r="H886" s="219">
        <f t="shared" si="108"/>
        <v>172.22222222222223</v>
      </c>
      <c r="I886" s="219">
        <f t="shared" si="109"/>
        <v>5.7407407407407407E-2</v>
      </c>
      <c r="J886" s="217"/>
      <c r="K886" s="220"/>
      <c r="L886" s="220"/>
      <c r="M886" s="221"/>
      <c r="N886" s="222">
        <f t="shared" si="103"/>
        <v>0</v>
      </c>
      <c r="O886" s="223"/>
      <c r="P886" s="224"/>
      <c r="Q886" s="224"/>
      <c r="R886" s="224"/>
      <c r="S886" s="224"/>
      <c r="T886" s="225"/>
      <c r="U886" s="226">
        <f t="shared" si="110"/>
        <v>0.11481481481481481</v>
      </c>
      <c r="V886" s="227"/>
      <c r="W886" s="228" t="str">
        <f t="shared" si="111"/>
        <v>0</v>
      </c>
      <c r="X886" s="509"/>
      <c r="Y886" s="229">
        <f t="shared" si="112"/>
        <v>0</v>
      </c>
    </row>
    <row r="887" spans="2:25" ht="18.75" customHeight="1">
      <c r="B887" s="515"/>
      <c r="C887" s="506"/>
      <c r="D887" s="372" t="s">
        <v>1071</v>
      </c>
      <c r="E887" s="216" t="s">
        <v>1963</v>
      </c>
      <c r="F887" s="217">
        <v>450</v>
      </c>
      <c r="G887" s="218">
        <f t="shared" si="107"/>
        <v>90</v>
      </c>
      <c r="H887" s="219">
        <f t="shared" si="108"/>
        <v>250</v>
      </c>
      <c r="I887" s="219">
        <f t="shared" si="109"/>
        <v>8.3333333333333329E-2</v>
      </c>
      <c r="J887" s="217"/>
      <c r="K887" s="220"/>
      <c r="L887" s="220"/>
      <c r="M887" s="221"/>
      <c r="N887" s="222">
        <f t="shared" si="103"/>
        <v>0</v>
      </c>
      <c r="O887" s="223"/>
      <c r="P887" s="224"/>
      <c r="Q887" s="224"/>
      <c r="R887" s="224"/>
      <c r="S887" s="224"/>
      <c r="T887" s="225"/>
      <c r="U887" s="226">
        <f t="shared" si="110"/>
        <v>0.16666666666666666</v>
      </c>
      <c r="V887" s="227"/>
      <c r="W887" s="228" t="str">
        <f t="shared" si="111"/>
        <v>0</v>
      </c>
      <c r="X887" s="509"/>
      <c r="Y887" s="229">
        <f t="shared" si="112"/>
        <v>0</v>
      </c>
    </row>
    <row r="888" spans="2:25" ht="18.75" customHeight="1">
      <c r="B888" s="515"/>
      <c r="C888" s="506"/>
      <c r="D888" s="372" t="s">
        <v>1073</v>
      </c>
      <c r="E888" s="216" t="s">
        <v>1964</v>
      </c>
      <c r="F888" s="217">
        <v>350</v>
      </c>
      <c r="G888" s="218">
        <f t="shared" si="107"/>
        <v>70</v>
      </c>
      <c r="H888" s="219">
        <f t="shared" si="108"/>
        <v>194.44444444444443</v>
      </c>
      <c r="I888" s="219">
        <f t="shared" si="109"/>
        <v>6.4814814814814811E-2</v>
      </c>
      <c r="J888" s="217"/>
      <c r="K888" s="220"/>
      <c r="L888" s="220"/>
      <c r="M888" s="221"/>
      <c r="N888" s="222">
        <f t="shared" si="103"/>
        <v>0</v>
      </c>
      <c r="O888" s="223"/>
      <c r="P888" s="224"/>
      <c r="Q888" s="224"/>
      <c r="R888" s="224"/>
      <c r="S888" s="224"/>
      <c r="T888" s="225"/>
      <c r="U888" s="226">
        <f t="shared" si="110"/>
        <v>0.12962962962962962</v>
      </c>
      <c r="V888" s="227"/>
      <c r="W888" s="228" t="str">
        <f t="shared" si="111"/>
        <v>0</v>
      </c>
      <c r="X888" s="509"/>
      <c r="Y888" s="229">
        <f t="shared" si="112"/>
        <v>0</v>
      </c>
    </row>
    <row r="889" spans="2:25" ht="18.75" customHeight="1">
      <c r="B889" s="515"/>
      <c r="C889" s="506"/>
      <c r="D889" s="372" t="s">
        <v>1075</v>
      </c>
      <c r="E889" s="216" t="s">
        <v>1965</v>
      </c>
      <c r="F889" s="217">
        <v>220</v>
      </c>
      <c r="G889" s="218">
        <f t="shared" si="107"/>
        <v>44</v>
      </c>
      <c r="H889" s="219">
        <f t="shared" si="108"/>
        <v>122.22222222222221</v>
      </c>
      <c r="I889" s="219">
        <f t="shared" si="109"/>
        <v>4.0740740740740737E-2</v>
      </c>
      <c r="J889" s="217"/>
      <c r="K889" s="220"/>
      <c r="L889" s="220"/>
      <c r="M889" s="221"/>
      <c r="N889" s="222">
        <f t="shared" si="103"/>
        <v>0</v>
      </c>
      <c r="O889" s="223"/>
      <c r="P889" s="224"/>
      <c r="Q889" s="224"/>
      <c r="R889" s="224"/>
      <c r="S889" s="224"/>
      <c r="T889" s="225"/>
      <c r="U889" s="226">
        <f t="shared" si="110"/>
        <v>8.1481481481481474E-2</v>
      </c>
      <c r="V889" s="227"/>
      <c r="W889" s="228" t="str">
        <f t="shared" si="111"/>
        <v>0</v>
      </c>
      <c r="X889" s="509"/>
      <c r="Y889" s="229">
        <f t="shared" si="112"/>
        <v>0</v>
      </c>
    </row>
    <row r="890" spans="2:25" ht="18.75" customHeight="1">
      <c r="B890" s="515"/>
      <c r="C890" s="506"/>
      <c r="D890" s="372" t="s">
        <v>1077</v>
      </c>
      <c r="E890" s="216" t="s">
        <v>1966</v>
      </c>
      <c r="F890" s="217">
        <v>340</v>
      </c>
      <c r="G890" s="218">
        <f t="shared" si="107"/>
        <v>68</v>
      </c>
      <c r="H890" s="219">
        <f t="shared" si="108"/>
        <v>188.88888888888889</v>
      </c>
      <c r="I890" s="219">
        <f t="shared" si="109"/>
        <v>6.2962962962962957E-2</v>
      </c>
      <c r="J890" s="217"/>
      <c r="K890" s="220"/>
      <c r="L890" s="220"/>
      <c r="M890" s="221"/>
      <c r="N890" s="222">
        <f t="shared" si="103"/>
        <v>0</v>
      </c>
      <c r="O890" s="223"/>
      <c r="P890" s="224"/>
      <c r="Q890" s="224"/>
      <c r="R890" s="224"/>
      <c r="S890" s="224"/>
      <c r="T890" s="225"/>
      <c r="U890" s="226">
        <f t="shared" si="110"/>
        <v>0.12592592592592591</v>
      </c>
      <c r="V890" s="227"/>
      <c r="W890" s="228" t="str">
        <f t="shared" si="111"/>
        <v>0</v>
      </c>
      <c r="X890" s="509"/>
      <c r="Y890" s="229">
        <f t="shared" si="112"/>
        <v>0</v>
      </c>
    </row>
    <row r="891" spans="2:25" ht="18.75" customHeight="1">
      <c r="B891" s="515"/>
      <c r="C891" s="506"/>
      <c r="D891" s="372" t="s">
        <v>1079</v>
      </c>
      <c r="E891" s="216" t="s">
        <v>1967</v>
      </c>
      <c r="F891" s="217">
        <v>450</v>
      </c>
      <c r="G891" s="218">
        <f t="shared" si="107"/>
        <v>90</v>
      </c>
      <c r="H891" s="219">
        <f t="shared" si="108"/>
        <v>250</v>
      </c>
      <c r="I891" s="219">
        <f t="shared" si="109"/>
        <v>8.3333333333333329E-2</v>
      </c>
      <c r="J891" s="217"/>
      <c r="K891" s="220"/>
      <c r="L891" s="220"/>
      <c r="M891" s="221"/>
      <c r="N891" s="222">
        <f t="shared" si="103"/>
        <v>0</v>
      </c>
      <c r="O891" s="223"/>
      <c r="P891" s="224"/>
      <c r="Q891" s="224"/>
      <c r="R891" s="224"/>
      <c r="S891" s="224"/>
      <c r="T891" s="225"/>
      <c r="U891" s="226">
        <f t="shared" si="110"/>
        <v>0.16666666666666666</v>
      </c>
      <c r="V891" s="227"/>
      <c r="W891" s="228" t="str">
        <f t="shared" si="111"/>
        <v>0</v>
      </c>
      <c r="X891" s="509"/>
      <c r="Y891" s="229">
        <f t="shared" si="112"/>
        <v>0</v>
      </c>
    </row>
    <row r="892" spans="2:25" ht="18.75" customHeight="1">
      <c r="B892" s="515"/>
      <c r="C892" s="506"/>
      <c r="D892" s="372" t="s">
        <v>1081</v>
      </c>
      <c r="E892" s="216" t="s">
        <v>1968</v>
      </c>
      <c r="F892" s="217">
        <v>400</v>
      </c>
      <c r="G892" s="218">
        <f t="shared" si="107"/>
        <v>80</v>
      </c>
      <c r="H892" s="219">
        <f t="shared" si="108"/>
        <v>222.22222222222223</v>
      </c>
      <c r="I892" s="219">
        <f t="shared" si="109"/>
        <v>7.407407407407407E-2</v>
      </c>
      <c r="J892" s="217"/>
      <c r="K892" s="220"/>
      <c r="L892" s="220"/>
      <c r="M892" s="221"/>
      <c r="N892" s="222">
        <f t="shared" si="103"/>
        <v>0</v>
      </c>
      <c r="O892" s="223"/>
      <c r="P892" s="224"/>
      <c r="Q892" s="224"/>
      <c r="R892" s="224"/>
      <c r="S892" s="224"/>
      <c r="T892" s="225"/>
      <c r="U892" s="226">
        <f t="shared" si="110"/>
        <v>0.14814814814814814</v>
      </c>
      <c r="V892" s="227"/>
      <c r="W892" s="228" t="str">
        <f t="shared" si="111"/>
        <v>0</v>
      </c>
      <c r="X892" s="509"/>
      <c r="Y892" s="229">
        <f t="shared" si="112"/>
        <v>0</v>
      </c>
    </row>
    <row r="893" spans="2:25" ht="18.75" customHeight="1">
      <c r="B893" s="515"/>
      <c r="C893" s="506"/>
      <c r="D893" s="372" t="s">
        <v>126</v>
      </c>
      <c r="E893" s="216" t="s">
        <v>1969</v>
      </c>
      <c r="F893" s="217">
        <v>250</v>
      </c>
      <c r="G893" s="218">
        <f t="shared" si="107"/>
        <v>50</v>
      </c>
      <c r="H893" s="219">
        <f t="shared" si="108"/>
        <v>138.88888888888889</v>
      </c>
      <c r="I893" s="219">
        <f t="shared" si="109"/>
        <v>4.6296296296296294E-2</v>
      </c>
      <c r="J893" s="217"/>
      <c r="K893" s="220"/>
      <c r="L893" s="220"/>
      <c r="M893" s="221"/>
      <c r="N893" s="222">
        <f t="shared" si="103"/>
        <v>0</v>
      </c>
      <c r="O893" s="223"/>
      <c r="P893" s="224"/>
      <c r="Q893" s="224"/>
      <c r="R893" s="224"/>
      <c r="S893" s="224"/>
      <c r="T893" s="225"/>
      <c r="U893" s="226">
        <f t="shared" si="110"/>
        <v>9.2592592592592587E-2</v>
      </c>
      <c r="V893" s="227"/>
      <c r="W893" s="228" t="str">
        <f t="shared" si="111"/>
        <v>0</v>
      </c>
      <c r="X893" s="509"/>
      <c r="Y893" s="229">
        <f t="shared" si="112"/>
        <v>0</v>
      </c>
    </row>
    <row r="894" spans="2:25" ht="18.75" customHeight="1">
      <c r="B894" s="515"/>
      <c r="C894" s="506"/>
      <c r="D894" s="372" t="s">
        <v>127</v>
      </c>
      <c r="E894" s="216" t="s">
        <v>1970</v>
      </c>
      <c r="F894" s="217">
        <v>300</v>
      </c>
      <c r="G894" s="218">
        <f t="shared" si="107"/>
        <v>60</v>
      </c>
      <c r="H894" s="219">
        <f t="shared" si="108"/>
        <v>166.66666666666666</v>
      </c>
      <c r="I894" s="219">
        <f t="shared" si="109"/>
        <v>5.5555555555555552E-2</v>
      </c>
      <c r="J894" s="217"/>
      <c r="K894" s="220"/>
      <c r="L894" s="220"/>
      <c r="M894" s="221"/>
      <c r="N894" s="222">
        <f t="shared" si="103"/>
        <v>0</v>
      </c>
      <c r="O894" s="223"/>
      <c r="P894" s="224"/>
      <c r="Q894" s="224"/>
      <c r="R894" s="224"/>
      <c r="S894" s="224"/>
      <c r="T894" s="225"/>
      <c r="U894" s="226">
        <f t="shared" si="110"/>
        <v>0.1111111111111111</v>
      </c>
      <c r="V894" s="227"/>
      <c r="W894" s="228" t="str">
        <f t="shared" si="111"/>
        <v>0</v>
      </c>
      <c r="X894" s="509"/>
      <c r="Y894" s="229">
        <f t="shared" si="112"/>
        <v>0</v>
      </c>
    </row>
    <row r="895" spans="2:25" ht="18.75" customHeight="1">
      <c r="B895" s="515"/>
      <c r="C895" s="506"/>
      <c r="D895" s="372" t="s">
        <v>128</v>
      </c>
      <c r="E895" s="216" t="s">
        <v>1971</v>
      </c>
      <c r="F895" s="217">
        <v>350</v>
      </c>
      <c r="G895" s="218">
        <f t="shared" si="107"/>
        <v>70</v>
      </c>
      <c r="H895" s="219">
        <f t="shared" si="108"/>
        <v>194.44444444444443</v>
      </c>
      <c r="I895" s="219">
        <f t="shared" si="109"/>
        <v>6.4814814814814811E-2</v>
      </c>
      <c r="J895" s="217"/>
      <c r="K895" s="220"/>
      <c r="L895" s="220"/>
      <c r="M895" s="221"/>
      <c r="N895" s="222">
        <f t="shared" si="103"/>
        <v>0</v>
      </c>
      <c r="O895" s="223"/>
      <c r="P895" s="224"/>
      <c r="Q895" s="224"/>
      <c r="R895" s="224"/>
      <c r="S895" s="224"/>
      <c r="T895" s="225"/>
      <c r="U895" s="226">
        <f t="shared" si="110"/>
        <v>0.12962962962962962</v>
      </c>
      <c r="V895" s="227"/>
      <c r="W895" s="228" t="str">
        <f t="shared" si="111"/>
        <v>0</v>
      </c>
      <c r="X895" s="509"/>
      <c r="Y895" s="229">
        <f t="shared" si="112"/>
        <v>0</v>
      </c>
    </row>
    <row r="896" spans="2:25" ht="18.75" customHeight="1">
      <c r="B896" s="515"/>
      <c r="C896" s="506"/>
      <c r="D896" s="372" t="s">
        <v>129</v>
      </c>
      <c r="E896" s="216" t="s">
        <v>1972</v>
      </c>
      <c r="F896" s="217">
        <v>300</v>
      </c>
      <c r="G896" s="218">
        <f t="shared" si="107"/>
        <v>60</v>
      </c>
      <c r="H896" s="219">
        <f t="shared" si="108"/>
        <v>166.66666666666666</v>
      </c>
      <c r="I896" s="219">
        <f t="shared" si="109"/>
        <v>5.5555555555555552E-2</v>
      </c>
      <c r="J896" s="217"/>
      <c r="K896" s="220"/>
      <c r="L896" s="220"/>
      <c r="M896" s="221"/>
      <c r="N896" s="222">
        <f t="shared" si="103"/>
        <v>0</v>
      </c>
      <c r="O896" s="223"/>
      <c r="P896" s="224"/>
      <c r="Q896" s="224"/>
      <c r="R896" s="224"/>
      <c r="S896" s="224"/>
      <c r="T896" s="225"/>
      <c r="U896" s="226">
        <f t="shared" si="110"/>
        <v>0.1111111111111111</v>
      </c>
      <c r="V896" s="227"/>
      <c r="W896" s="228" t="str">
        <f t="shared" si="111"/>
        <v>0</v>
      </c>
      <c r="X896" s="509"/>
      <c r="Y896" s="229">
        <f t="shared" si="112"/>
        <v>0</v>
      </c>
    </row>
    <row r="897" spans="2:25" ht="18.75" customHeight="1">
      <c r="B897" s="515"/>
      <c r="C897" s="506"/>
      <c r="D897" s="373"/>
      <c r="E897" s="216"/>
      <c r="F897" s="217"/>
      <c r="G897" s="218">
        <f t="shared" si="107"/>
        <v>0</v>
      </c>
      <c r="H897" s="219">
        <f t="shared" si="108"/>
        <v>0</v>
      </c>
      <c r="I897" s="219">
        <f t="shared" si="109"/>
        <v>0</v>
      </c>
      <c r="J897" s="217"/>
      <c r="K897" s="220"/>
      <c r="L897" s="220"/>
      <c r="M897" s="221"/>
      <c r="N897" s="222">
        <f t="shared" si="103"/>
        <v>0</v>
      </c>
      <c r="O897" s="223"/>
      <c r="P897" s="224"/>
      <c r="Q897" s="224"/>
      <c r="R897" s="224"/>
      <c r="S897" s="224"/>
      <c r="T897" s="225"/>
      <c r="U897" s="226">
        <f t="shared" si="110"/>
        <v>0</v>
      </c>
      <c r="V897" s="227"/>
      <c r="W897" s="228" t="str">
        <f t="shared" si="111"/>
        <v>0</v>
      </c>
      <c r="X897" s="509"/>
      <c r="Y897" s="229">
        <f t="shared" si="112"/>
        <v>0</v>
      </c>
    </row>
    <row r="898" spans="2:25" ht="18.75" customHeight="1">
      <c r="B898" s="516"/>
      <c r="C898" s="507"/>
      <c r="D898" s="216"/>
      <c r="E898" s="216"/>
      <c r="F898" s="217"/>
      <c r="G898" s="218">
        <f>F898/$G$15</f>
        <v>0</v>
      </c>
      <c r="H898" s="219">
        <f>F898/$H$15</f>
        <v>0</v>
      </c>
      <c r="I898" s="219">
        <f>H898/$I$15</f>
        <v>0</v>
      </c>
      <c r="J898" s="217"/>
      <c r="K898" s="220"/>
      <c r="L898" s="220"/>
      <c r="M898" s="232"/>
      <c r="N898" s="222">
        <f>M898/$N$15</f>
        <v>0</v>
      </c>
      <c r="O898" s="231"/>
      <c r="P898" s="231"/>
      <c r="Q898" s="231"/>
      <c r="R898" s="231"/>
      <c r="S898" s="231"/>
      <c r="T898" s="225"/>
      <c r="U898" s="226">
        <f>H898/$U$15</f>
        <v>0</v>
      </c>
      <c r="V898" s="227"/>
      <c r="W898" s="228" t="str">
        <f>IF(V898&lt;1,"0",IF(V898&lt;5,"2",IF(V898&gt;=5,"6")))</f>
        <v>0</v>
      </c>
      <c r="X898" s="510"/>
      <c r="Y898" s="229">
        <f t="shared" si="112"/>
        <v>0</v>
      </c>
    </row>
    <row r="899" spans="2:25">
      <c r="B899" s="233"/>
      <c r="C899" s="234" t="s">
        <v>111</v>
      </c>
      <c r="D899" s="235"/>
      <c r="E899" s="236">
        <f>COUNTA(E777:E898)</f>
        <v>114</v>
      </c>
      <c r="F899" s="236">
        <f>SUM(F777:F898)</f>
        <v>35989</v>
      </c>
      <c r="G899" s="236">
        <f>SUM(G777:G898)</f>
        <v>7197.8</v>
      </c>
      <c r="H899" s="236">
        <f>SUM(H777:H898)</f>
        <v>19993.888888888898</v>
      </c>
      <c r="I899" s="236">
        <f>MROUND(SUM(I777:I898),1)</f>
        <v>7</v>
      </c>
      <c r="J899" s="236">
        <f>COUNTA(J777:J898)</f>
        <v>8</v>
      </c>
      <c r="K899" s="236">
        <f>COUNTA(K777:K898)</f>
        <v>7</v>
      </c>
      <c r="L899" s="236">
        <f>COUNTA(L777:L898)</f>
        <v>0</v>
      </c>
      <c r="M899" s="236">
        <f>SUM(M777:M898)</f>
        <v>19993.888888888887</v>
      </c>
      <c r="N899" s="236">
        <f>SUM(N777:N898)</f>
        <v>399.87777777777774</v>
      </c>
      <c r="O899" s="237"/>
      <c r="P899" s="238">
        <f>COUNTIF(P777:P898, "YES")</f>
        <v>0</v>
      </c>
      <c r="Q899" s="237"/>
      <c r="R899" s="237"/>
      <c r="S899" s="237"/>
      <c r="T899" s="237"/>
      <c r="U899" s="236">
        <f>SUM(U777:U898)</f>
        <v>13.329259259259258</v>
      </c>
      <c r="V899" s="236">
        <f>SUM(V777:V898)</f>
        <v>13.329259259259256</v>
      </c>
      <c r="W899" s="236">
        <f t="array" ref="W899">SUM(ABS(W777:W898))</f>
        <v>14</v>
      </c>
      <c r="X899" s="238">
        <f>IF(X777&lt;0.2, "0", IF(X777&lt;=2, "2", IF(X777&gt;2, ROUND(X777,0))))</f>
        <v>2</v>
      </c>
      <c r="Y899" s="236">
        <f>SUM(Y777:Y898)</f>
        <v>7</v>
      </c>
    </row>
    <row r="900" spans="2:25" ht="18.75" customHeight="1">
      <c r="B900" s="514">
        <v>10</v>
      </c>
      <c r="C900" s="517" t="s">
        <v>1973</v>
      </c>
      <c r="D900" s="372" t="s">
        <v>1060</v>
      </c>
      <c r="E900" s="216" t="s">
        <v>1974</v>
      </c>
      <c r="F900" s="217">
        <v>528</v>
      </c>
      <c r="G900" s="218">
        <f t="shared" ref="G900:G952" si="113">F900/$G$15</f>
        <v>105.6</v>
      </c>
      <c r="H900" s="219">
        <f t="shared" ref="H900:H952" si="114">F900/$H$15</f>
        <v>293.33333333333331</v>
      </c>
      <c r="I900" s="219">
        <f t="shared" ref="I900:I952" si="115">H900/$I$15</f>
        <v>9.7777777777777769E-2</v>
      </c>
      <c r="J900" s="217"/>
      <c r="K900" s="220"/>
      <c r="L900" s="220"/>
      <c r="M900" s="221"/>
      <c r="N900" s="222">
        <f>M900/$N$15</f>
        <v>0</v>
      </c>
      <c r="O900" s="223"/>
      <c r="P900" s="224"/>
      <c r="Q900" s="224"/>
      <c r="R900" s="224"/>
      <c r="S900" s="224"/>
      <c r="T900" s="225"/>
      <c r="U900" s="226">
        <f t="shared" ref="U900:U952" si="116">H900/$U$15</f>
        <v>0.19555555555555554</v>
      </c>
      <c r="V900" s="227"/>
      <c r="W900" s="228" t="str">
        <f t="shared" ref="W900:W952" si="117">IF(V900&lt;1,"0",IF(V900&lt;5,"2",IF(V900&gt;=5,"6")))</f>
        <v>0</v>
      </c>
      <c r="X900" s="508">
        <f>K954/$X$15</f>
        <v>1.3333333333333333</v>
      </c>
      <c r="Y900" s="229">
        <f t="shared" ref="Y900:Y953" si="118">W900/2</f>
        <v>0</v>
      </c>
    </row>
    <row r="901" spans="2:25" ht="18.75" customHeight="1">
      <c r="B901" s="515"/>
      <c r="C901" s="518"/>
      <c r="D901" s="372" t="s">
        <v>1065</v>
      </c>
      <c r="E901" s="216" t="s">
        <v>1975</v>
      </c>
      <c r="F901" s="217">
        <v>527</v>
      </c>
      <c r="G901" s="218">
        <f t="shared" si="113"/>
        <v>105.4</v>
      </c>
      <c r="H901" s="219">
        <f t="shared" si="114"/>
        <v>292.77777777777777</v>
      </c>
      <c r="I901" s="219">
        <f t="shared" si="115"/>
        <v>9.7592592592592592E-2</v>
      </c>
      <c r="J901" s="217"/>
      <c r="K901" s="220"/>
      <c r="L901" s="220"/>
      <c r="M901" s="221"/>
      <c r="N901" s="222">
        <f t="shared" ref="N901:N952" si="119">M901/$N$15</f>
        <v>0</v>
      </c>
      <c r="O901" s="223"/>
      <c r="P901" s="224"/>
      <c r="Q901" s="224"/>
      <c r="R901" s="224"/>
      <c r="S901" s="224"/>
      <c r="T901" s="225"/>
      <c r="U901" s="226">
        <f t="shared" si="116"/>
        <v>0.19518518518518518</v>
      </c>
      <c r="V901" s="227"/>
      <c r="W901" s="228" t="str">
        <f t="shared" si="117"/>
        <v>0</v>
      </c>
      <c r="X901" s="509"/>
      <c r="Y901" s="229">
        <f t="shared" si="118"/>
        <v>0</v>
      </c>
    </row>
    <row r="902" spans="2:25" ht="18.75" customHeight="1">
      <c r="B902" s="515"/>
      <c r="C902" s="518"/>
      <c r="D902" s="372" t="s">
        <v>1067</v>
      </c>
      <c r="E902" s="216" t="s">
        <v>1976</v>
      </c>
      <c r="F902" s="217">
        <v>552</v>
      </c>
      <c r="G902" s="218">
        <f t="shared" si="113"/>
        <v>110.4</v>
      </c>
      <c r="H902" s="219">
        <f t="shared" si="114"/>
        <v>306.66666666666669</v>
      </c>
      <c r="I902" s="219">
        <f t="shared" si="115"/>
        <v>0.10222222222222223</v>
      </c>
      <c r="J902" s="217" t="s">
        <v>1977</v>
      </c>
      <c r="K902" s="217" t="s">
        <v>11248</v>
      </c>
      <c r="L902" s="220"/>
      <c r="M902" s="221">
        <f>SUM(H900:H908)</f>
        <v>3020.5555555555561</v>
      </c>
      <c r="N902" s="222">
        <f t="shared" si="119"/>
        <v>60.411111111111126</v>
      </c>
      <c r="O902" s="223" t="s">
        <v>1978</v>
      </c>
      <c r="P902" s="224" t="s">
        <v>12</v>
      </c>
      <c r="Q902" s="224"/>
      <c r="R902" s="224" t="s">
        <v>1064</v>
      </c>
      <c r="S902" s="224"/>
      <c r="T902" s="225"/>
      <c r="U902" s="226">
        <f t="shared" si="116"/>
        <v>0.20444444444444446</v>
      </c>
      <c r="V902" s="227">
        <f>SUM(U900:U908)</f>
        <v>2.0137037037037033</v>
      </c>
      <c r="W902" s="228" t="str">
        <f t="shared" si="117"/>
        <v>2</v>
      </c>
      <c r="X902" s="509"/>
      <c r="Y902" s="229">
        <f t="shared" si="118"/>
        <v>1</v>
      </c>
    </row>
    <row r="903" spans="2:25" ht="18.75" customHeight="1">
      <c r="B903" s="515"/>
      <c r="C903" s="518"/>
      <c r="D903" s="372" t="s">
        <v>1069</v>
      </c>
      <c r="E903" s="216" t="s">
        <v>1979</v>
      </c>
      <c r="F903" s="217">
        <v>565</v>
      </c>
      <c r="G903" s="218">
        <f t="shared" si="113"/>
        <v>113</v>
      </c>
      <c r="H903" s="219">
        <f t="shared" si="114"/>
        <v>313.88888888888886</v>
      </c>
      <c r="I903" s="219">
        <f t="shared" si="115"/>
        <v>0.10462962962962961</v>
      </c>
      <c r="J903" s="217"/>
      <c r="K903" s="220"/>
      <c r="L903" s="220"/>
      <c r="M903" s="221"/>
      <c r="N903" s="222">
        <f t="shared" si="119"/>
        <v>0</v>
      </c>
      <c r="O903" s="223"/>
      <c r="P903" s="224"/>
      <c r="Q903" s="224"/>
      <c r="R903" s="224"/>
      <c r="S903" s="224"/>
      <c r="T903" s="225"/>
      <c r="U903" s="226">
        <f t="shared" si="116"/>
        <v>0.20925925925925923</v>
      </c>
      <c r="V903" s="227"/>
      <c r="W903" s="228" t="str">
        <f t="shared" si="117"/>
        <v>0</v>
      </c>
      <c r="X903" s="509"/>
      <c r="Y903" s="229">
        <f t="shared" si="118"/>
        <v>0</v>
      </c>
    </row>
    <row r="904" spans="2:25" ht="18.75" customHeight="1">
      <c r="B904" s="515"/>
      <c r="C904" s="518"/>
      <c r="D904" s="372" t="s">
        <v>1071</v>
      </c>
      <c r="E904" s="216" t="s">
        <v>1980</v>
      </c>
      <c r="F904" s="217">
        <v>575</v>
      </c>
      <c r="G904" s="218">
        <f t="shared" si="113"/>
        <v>115</v>
      </c>
      <c r="H904" s="219">
        <f t="shared" si="114"/>
        <v>319.44444444444446</v>
      </c>
      <c r="I904" s="219">
        <f t="shared" si="115"/>
        <v>0.10648148148148148</v>
      </c>
      <c r="J904" s="217"/>
      <c r="K904" s="220"/>
      <c r="L904" s="220"/>
      <c r="M904" s="221"/>
      <c r="N904" s="222">
        <f t="shared" si="119"/>
        <v>0</v>
      </c>
      <c r="O904" s="223"/>
      <c r="P904" s="224"/>
      <c r="Q904" s="224"/>
      <c r="R904" s="224"/>
      <c r="S904" s="224"/>
      <c r="T904" s="225"/>
      <c r="U904" s="226">
        <f t="shared" si="116"/>
        <v>0.21296296296296297</v>
      </c>
      <c r="V904" s="227"/>
      <c r="W904" s="228" t="str">
        <f t="shared" si="117"/>
        <v>0</v>
      </c>
      <c r="X904" s="509"/>
      <c r="Y904" s="229">
        <f t="shared" si="118"/>
        <v>0</v>
      </c>
    </row>
    <row r="905" spans="2:25" ht="18.75" customHeight="1">
      <c r="B905" s="515"/>
      <c r="C905" s="518"/>
      <c r="D905" s="372" t="s">
        <v>1073</v>
      </c>
      <c r="E905" s="216" t="s">
        <v>1981</v>
      </c>
      <c r="F905" s="217">
        <v>983</v>
      </c>
      <c r="G905" s="218">
        <f t="shared" si="113"/>
        <v>196.6</v>
      </c>
      <c r="H905" s="219">
        <f t="shared" si="114"/>
        <v>546.11111111111109</v>
      </c>
      <c r="I905" s="219">
        <f t="shared" si="115"/>
        <v>0.18203703703703702</v>
      </c>
      <c r="J905" s="217"/>
      <c r="K905" s="220"/>
      <c r="L905" s="220"/>
      <c r="M905" s="221"/>
      <c r="N905" s="222">
        <f t="shared" si="119"/>
        <v>0</v>
      </c>
      <c r="O905" s="223"/>
      <c r="P905" s="224"/>
      <c r="Q905" s="224"/>
      <c r="R905" s="224"/>
      <c r="S905" s="224"/>
      <c r="T905" s="225"/>
      <c r="U905" s="226">
        <f t="shared" si="116"/>
        <v>0.36407407407407405</v>
      </c>
      <c r="V905" s="227"/>
      <c r="W905" s="228" t="str">
        <f t="shared" si="117"/>
        <v>0</v>
      </c>
      <c r="X905" s="509"/>
      <c r="Y905" s="229">
        <f t="shared" si="118"/>
        <v>0</v>
      </c>
    </row>
    <row r="906" spans="2:25" ht="18.75" customHeight="1">
      <c r="B906" s="515"/>
      <c r="C906" s="518"/>
      <c r="D906" s="372" t="s">
        <v>1075</v>
      </c>
      <c r="E906" s="216" t="s">
        <v>1982</v>
      </c>
      <c r="F906" s="217">
        <v>580</v>
      </c>
      <c r="G906" s="218">
        <f t="shared" si="113"/>
        <v>116</v>
      </c>
      <c r="H906" s="219">
        <f t="shared" si="114"/>
        <v>322.22222222222223</v>
      </c>
      <c r="I906" s="219">
        <f t="shared" si="115"/>
        <v>0.10740740740740741</v>
      </c>
      <c r="J906" s="217"/>
      <c r="K906" s="220"/>
      <c r="L906" s="220"/>
      <c r="M906" s="221"/>
      <c r="N906" s="222">
        <f t="shared" si="119"/>
        <v>0</v>
      </c>
      <c r="O906" s="223"/>
      <c r="P906" s="224"/>
      <c r="Q906" s="224"/>
      <c r="R906" s="224"/>
      <c r="S906" s="224"/>
      <c r="T906" s="225"/>
      <c r="U906" s="226">
        <f t="shared" si="116"/>
        <v>0.21481481481481482</v>
      </c>
      <c r="V906" s="227"/>
      <c r="W906" s="228" t="str">
        <f t="shared" si="117"/>
        <v>0</v>
      </c>
      <c r="X906" s="509"/>
      <c r="Y906" s="229">
        <f t="shared" si="118"/>
        <v>0</v>
      </c>
    </row>
    <row r="907" spans="2:25" ht="18.75" customHeight="1">
      <c r="B907" s="515"/>
      <c r="C907" s="518"/>
      <c r="D907" s="372" t="s">
        <v>1077</v>
      </c>
      <c r="E907" s="216" t="s">
        <v>1983</v>
      </c>
      <c r="F907" s="217">
        <v>545</v>
      </c>
      <c r="G907" s="218">
        <f t="shared" si="113"/>
        <v>109</v>
      </c>
      <c r="H907" s="219">
        <f t="shared" si="114"/>
        <v>302.77777777777777</v>
      </c>
      <c r="I907" s="219">
        <f t="shared" si="115"/>
        <v>0.10092592592592592</v>
      </c>
      <c r="J907" s="217"/>
      <c r="K907" s="220"/>
      <c r="L907" s="220"/>
      <c r="M907" s="221"/>
      <c r="N907" s="222">
        <f t="shared" si="119"/>
        <v>0</v>
      </c>
      <c r="O907" s="223"/>
      <c r="P907" s="224"/>
      <c r="Q907" s="224"/>
      <c r="R907" s="224"/>
      <c r="S907" s="224"/>
      <c r="T907" s="225"/>
      <c r="U907" s="226">
        <f t="shared" si="116"/>
        <v>0.20185185185185184</v>
      </c>
      <c r="V907" s="227"/>
      <c r="W907" s="228" t="str">
        <f t="shared" si="117"/>
        <v>0</v>
      </c>
      <c r="X907" s="509"/>
      <c r="Y907" s="229">
        <f t="shared" si="118"/>
        <v>0</v>
      </c>
    </row>
    <row r="908" spans="2:25" ht="18.75" customHeight="1">
      <c r="B908" s="515"/>
      <c r="C908" s="518"/>
      <c r="D908" s="372" t="s">
        <v>1079</v>
      </c>
      <c r="E908" s="216" t="s">
        <v>1984</v>
      </c>
      <c r="F908" s="217">
        <v>582</v>
      </c>
      <c r="G908" s="218">
        <f t="shared" si="113"/>
        <v>116.4</v>
      </c>
      <c r="H908" s="219">
        <f t="shared" si="114"/>
        <v>323.33333333333331</v>
      </c>
      <c r="I908" s="219">
        <f t="shared" si="115"/>
        <v>0.10777777777777778</v>
      </c>
      <c r="J908" s="217"/>
      <c r="K908" s="220"/>
      <c r="L908" s="220"/>
      <c r="M908" s="221"/>
      <c r="N908" s="222">
        <f t="shared" si="119"/>
        <v>0</v>
      </c>
      <c r="O908" s="223"/>
      <c r="P908" s="224"/>
      <c r="Q908" s="224"/>
      <c r="R908" s="224"/>
      <c r="S908" s="224"/>
      <c r="T908" s="225"/>
      <c r="U908" s="226">
        <f t="shared" si="116"/>
        <v>0.21555555555555556</v>
      </c>
      <c r="V908" s="227"/>
      <c r="W908" s="228" t="str">
        <f t="shared" si="117"/>
        <v>0</v>
      </c>
      <c r="X908" s="509"/>
      <c r="Y908" s="229">
        <f t="shared" si="118"/>
        <v>0</v>
      </c>
    </row>
    <row r="909" spans="2:25" ht="18.75" customHeight="1">
      <c r="B909" s="515"/>
      <c r="C909" s="518"/>
      <c r="D909" s="372"/>
      <c r="E909" s="216"/>
      <c r="F909" s="217"/>
      <c r="G909" s="218">
        <f t="shared" si="113"/>
        <v>0</v>
      </c>
      <c r="H909" s="219">
        <f t="shared" si="114"/>
        <v>0</v>
      </c>
      <c r="I909" s="219">
        <f t="shared" si="115"/>
        <v>0</v>
      </c>
      <c r="J909" s="217"/>
      <c r="K909" s="220"/>
      <c r="L909" s="220"/>
      <c r="M909" s="221"/>
      <c r="N909" s="222">
        <f t="shared" si="119"/>
        <v>0</v>
      </c>
      <c r="O909" s="223"/>
      <c r="P909" s="224"/>
      <c r="Q909" s="224"/>
      <c r="R909" s="224"/>
      <c r="S909" s="224"/>
      <c r="T909" s="225"/>
      <c r="U909" s="226">
        <f t="shared" si="116"/>
        <v>0</v>
      </c>
      <c r="V909" s="227"/>
      <c r="W909" s="228" t="str">
        <f t="shared" si="117"/>
        <v>0</v>
      </c>
      <c r="X909" s="509"/>
      <c r="Y909" s="229">
        <f t="shared" si="118"/>
        <v>0</v>
      </c>
    </row>
    <row r="910" spans="2:25" ht="18.75" customHeight="1">
      <c r="B910" s="515"/>
      <c r="C910" s="518"/>
      <c r="D910" s="372" t="s">
        <v>1060</v>
      </c>
      <c r="E910" s="216" t="s">
        <v>1985</v>
      </c>
      <c r="F910" s="217">
        <v>528</v>
      </c>
      <c r="G910" s="218">
        <f t="shared" si="113"/>
        <v>105.6</v>
      </c>
      <c r="H910" s="219">
        <f t="shared" si="114"/>
        <v>293.33333333333331</v>
      </c>
      <c r="I910" s="219">
        <f t="shared" si="115"/>
        <v>9.7777777777777769E-2</v>
      </c>
      <c r="J910" s="217"/>
      <c r="K910" s="220"/>
      <c r="L910" s="220"/>
      <c r="M910" s="221"/>
      <c r="N910" s="222">
        <f t="shared" si="119"/>
        <v>0</v>
      </c>
      <c r="O910" s="223"/>
      <c r="P910" s="224"/>
      <c r="Q910" s="224"/>
      <c r="R910" s="224"/>
      <c r="S910" s="224"/>
      <c r="T910" s="225"/>
      <c r="U910" s="226">
        <f t="shared" si="116"/>
        <v>0.19555555555555554</v>
      </c>
      <c r="V910" s="227"/>
      <c r="W910" s="228" t="str">
        <f t="shared" si="117"/>
        <v>0</v>
      </c>
      <c r="X910" s="509"/>
      <c r="Y910" s="229">
        <f t="shared" si="118"/>
        <v>0</v>
      </c>
    </row>
    <row r="911" spans="2:25" ht="18.75" customHeight="1">
      <c r="B911" s="515"/>
      <c r="C911" s="518"/>
      <c r="D911" s="372" t="s">
        <v>1065</v>
      </c>
      <c r="E911" s="216" t="s">
        <v>1986</v>
      </c>
      <c r="F911" s="217">
        <v>402</v>
      </c>
      <c r="G911" s="218">
        <f t="shared" si="113"/>
        <v>80.400000000000006</v>
      </c>
      <c r="H911" s="219">
        <f t="shared" si="114"/>
        <v>223.33333333333331</v>
      </c>
      <c r="I911" s="219">
        <f t="shared" si="115"/>
        <v>7.4444444444444438E-2</v>
      </c>
      <c r="J911" s="217"/>
      <c r="K911" s="220" t="s">
        <v>1987</v>
      </c>
      <c r="L911" s="220"/>
      <c r="M911" s="221">
        <f>SUM(H910:H923)</f>
        <v>3021.1111111111109</v>
      </c>
      <c r="N911" s="222">
        <f t="shared" si="119"/>
        <v>60.422222222222217</v>
      </c>
      <c r="O911" s="223" t="s">
        <v>1476</v>
      </c>
      <c r="P911" s="224" t="s">
        <v>12</v>
      </c>
      <c r="Q911" s="224"/>
      <c r="R911" s="224" t="s">
        <v>1064</v>
      </c>
      <c r="S911" s="224"/>
      <c r="T911" s="225"/>
      <c r="U911" s="226">
        <f t="shared" si="116"/>
        <v>0.14888888888888888</v>
      </c>
      <c r="V911" s="227">
        <f>SUM(U910:U923)</f>
        <v>2.0140740740740743</v>
      </c>
      <c r="W911" s="228" t="str">
        <f t="shared" si="117"/>
        <v>2</v>
      </c>
      <c r="X911" s="509"/>
      <c r="Y911" s="229">
        <f t="shared" si="118"/>
        <v>1</v>
      </c>
    </row>
    <row r="912" spans="2:25" ht="18.75" customHeight="1">
      <c r="B912" s="515"/>
      <c r="C912" s="518"/>
      <c r="D912" s="372" t="s">
        <v>1067</v>
      </c>
      <c r="E912" s="216" t="s">
        <v>1988</v>
      </c>
      <c r="F912" s="217">
        <v>526</v>
      </c>
      <c r="G912" s="218">
        <f t="shared" si="113"/>
        <v>105.2</v>
      </c>
      <c r="H912" s="219">
        <f t="shared" si="114"/>
        <v>292.22222222222223</v>
      </c>
      <c r="I912" s="219">
        <f t="shared" si="115"/>
        <v>9.7407407407407415E-2</v>
      </c>
      <c r="J912" s="217"/>
      <c r="K912" s="220"/>
      <c r="L912" s="220"/>
      <c r="M912" s="221"/>
      <c r="N912" s="222">
        <f t="shared" si="119"/>
        <v>0</v>
      </c>
      <c r="O912" s="223"/>
      <c r="P912" s="224"/>
      <c r="Q912" s="224"/>
      <c r="R912" s="224"/>
      <c r="S912" s="224"/>
      <c r="T912" s="225"/>
      <c r="U912" s="226">
        <f t="shared" si="116"/>
        <v>0.19481481481481483</v>
      </c>
      <c r="V912" s="227"/>
      <c r="W912" s="228" t="str">
        <f t="shared" si="117"/>
        <v>0</v>
      </c>
      <c r="X912" s="509"/>
      <c r="Y912" s="229">
        <f t="shared" si="118"/>
        <v>0</v>
      </c>
    </row>
    <row r="913" spans="2:25" ht="18.75" customHeight="1">
      <c r="B913" s="515"/>
      <c r="C913" s="518"/>
      <c r="D913" s="372" t="s">
        <v>1069</v>
      </c>
      <c r="E913" s="216" t="s">
        <v>1989</v>
      </c>
      <c r="F913" s="217">
        <v>645</v>
      </c>
      <c r="G913" s="218">
        <f t="shared" si="113"/>
        <v>129</v>
      </c>
      <c r="H913" s="219">
        <f t="shared" si="114"/>
        <v>358.33333333333331</v>
      </c>
      <c r="I913" s="219">
        <f t="shared" si="115"/>
        <v>0.11944444444444444</v>
      </c>
      <c r="J913" s="217"/>
      <c r="K913" s="220"/>
      <c r="L913" s="220"/>
      <c r="M913" s="221"/>
      <c r="N913" s="222">
        <f t="shared" si="119"/>
        <v>0</v>
      </c>
      <c r="O913" s="223"/>
      <c r="P913" s="224"/>
      <c r="Q913" s="224"/>
      <c r="R913" s="224"/>
      <c r="S913" s="224"/>
      <c r="T913" s="225"/>
      <c r="U913" s="226">
        <f t="shared" si="116"/>
        <v>0.23888888888888887</v>
      </c>
      <c r="V913" s="227"/>
      <c r="W913" s="228" t="str">
        <f t="shared" si="117"/>
        <v>0</v>
      </c>
      <c r="X913" s="509"/>
      <c r="Y913" s="229">
        <f t="shared" si="118"/>
        <v>0</v>
      </c>
    </row>
    <row r="914" spans="2:25" ht="18.75" customHeight="1">
      <c r="B914" s="515"/>
      <c r="C914" s="518"/>
      <c r="D914" s="372" t="s">
        <v>1071</v>
      </c>
      <c r="E914" s="216" t="s">
        <v>1990</v>
      </c>
      <c r="F914" s="217">
        <v>236</v>
      </c>
      <c r="G914" s="218">
        <f t="shared" si="113"/>
        <v>47.2</v>
      </c>
      <c r="H914" s="219">
        <f t="shared" si="114"/>
        <v>131.11111111111111</v>
      </c>
      <c r="I914" s="219">
        <f t="shared" si="115"/>
        <v>4.3703703703703703E-2</v>
      </c>
      <c r="J914" s="217"/>
      <c r="K914" s="220"/>
      <c r="L914" s="220"/>
      <c r="M914" s="221"/>
      <c r="N914" s="222">
        <f t="shared" si="119"/>
        <v>0</v>
      </c>
      <c r="O914" s="223"/>
      <c r="P914" s="224"/>
      <c r="Q914" s="224"/>
      <c r="R914" s="224"/>
      <c r="S914" s="224"/>
      <c r="T914" s="225"/>
      <c r="U914" s="226">
        <f t="shared" si="116"/>
        <v>8.7407407407407406E-2</v>
      </c>
      <c r="V914" s="227"/>
      <c r="W914" s="228" t="str">
        <f t="shared" si="117"/>
        <v>0</v>
      </c>
      <c r="X914" s="509"/>
      <c r="Y914" s="229">
        <f t="shared" si="118"/>
        <v>0</v>
      </c>
    </row>
    <row r="915" spans="2:25" ht="18.75" customHeight="1">
      <c r="B915" s="515"/>
      <c r="C915" s="518"/>
      <c r="D915" s="372" t="s">
        <v>1073</v>
      </c>
      <c r="E915" s="216" t="s">
        <v>1991</v>
      </c>
      <c r="F915" s="217">
        <v>345</v>
      </c>
      <c r="G915" s="218">
        <f t="shared" si="113"/>
        <v>69</v>
      </c>
      <c r="H915" s="219">
        <f t="shared" si="114"/>
        <v>191.66666666666666</v>
      </c>
      <c r="I915" s="219">
        <f t="shared" si="115"/>
        <v>6.3888888888888884E-2</v>
      </c>
      <c r="J915" s="217"/>
      <c r="K915" s="220"/>
      <c r="L915" s="220"/>
      <c r="M915" s="221"/>
      <c r="N915" s="222">
        <f t="shared" si="119"/>
        <v>0</v>
      </c>
      <c r="O915" s="223"/>
      <c r="P915" s="224"/>
      <c r="Q915" s="224"/>
      <c r="R915" s="224"/>
      <c r="S915" s="224"/>
      <c r="T915" s="225"/>
      <c r="U915" s="226">
        <f t="shared" si="116"/>
        <v>0.12777777777777777</v>
      </c>
      <c r="V915" s="227"/>
      <c r="W915" s="228" t="str">
        <f t="shared" si="117"/>
        <v>0</v>
      </c>
      <c r="X915" s="509"/>
      <c r="Y915" s="229">
        <f t="shared" si="118"/>
        <v>0</v>
      </c>
    </row>
    <row r="916" spans="2:25" ht="18.75" customHeight="1">
      <c r="B916" s="515"/>
      <c r="C916" s="518"/>
      <c r="D916" s="372" t="s">
        <v>1075</v>
      </c>
      <c r="E916" s="216" t="s">
        <v>1992</v>
      </c>
      <c r="F916" s="217">
        <v>289</v>
      </c>
      <c r="G916" s="218">
        <f t="shared" si="113"/>
        <v>57.8</v>
      </c>
      <c r="H916" s="219">
        <f t="shared" si="114"/>
        <v>160.55555555555554</v>
      </c>
      <c r="I916" s="219">
        <f t="shared" si="115"/>
        <v>5.3518518518518514E-2</v>
      </c>
      <c r="J916" s="217"/>
      <c r="K916" s="220"/>
      <c r="L916" s="220"/>
      <c r="M916" s="221"/>
      <c r="N916" s="222">
        <f t="shared" si="119"/>
        <v>0</v>
      </c>
      <c r="O916" s="223"/>
      <c r="P916" s="224"/>
      <c r="Q916" s="224"/>
      <c r="R916" s="224"/>
      <c r="S916" s="224"/>
      <c r="T916" s="225"/>
      <c r="U916" s="226">
        <f t="shared" si="116"/>
        <v>0.10703703703703703</v>
      </c>
      <c r="V916" s="227"/>
      <c r="W916" s="228" t="str">
        <f t="shared" si="117"/>
        <v>0</v>
      </c>
      <c r="X916" s="509"/>
      <c r="Y916" s="229">
        <f t="shared" si="118"/>
        <v>0</v>
      </c>
    </row>
    <row r="917" spans="2:25" ht="18.75" customHeight="1">
      <c r="B917" s="515"/>
      <c r="C917" s="518"/>
      <c r="D917" s="372" t="s">
        <v>1077</v>
      </c>
      <c r="E917" s="216" t="s">
        <v>1993</v>
      </c>
      <c r="F917" s="217">
        <v>314</v>
      </c>
      <c r="G917" s="218">
        <f t="shared" si="113"/>
        <v>62.8</v>
      </c>
      <c r="H917" s="219">
        <f t="shared" si="114"/>
        <v>174.44444444444443</v>
      </c>
      <c r="I917" s="219">
        <f t="shared" si="115"/>
        <v>5.8148148148148143E-2</v>
      </c>
      <c r="J917" s="217"/>
      <c r="K917" s="220"/>
      <c r="L917" s="220"/>
      <c r="M917" s="221"/>
      <c r="N917" s="222">
        <f t="shared" si="119"/>
        <v>0</v>
      </c>
      <c r="O917" s="223"/>
      <c r="P917" s="224"/>
      <c r="Q917" s="224"/>
      <c r="R917" s="224"/>
      <c r="S917" s="224"/>
      <c r="T917" s="225"/>
      <c r="U917" s="226">
        <f t="shared" si="116"/>
        <v>0.11629629629629629</v>
      </c>
      <c r="V917" s="227"/>
      <c r="W917" s="228" t="str">
        <f t="shared" si="117"/>
        <v>0</v>
      </c>
      <c r="X917" s="509"/>
      <c r="Y917" s="229">
        <f t="shared" si="118"/>
        <v>0</v>
      </c>
    </row>
    <row r="918" spans="2:25" ht="18.75" customHeight="1">
      <c r="B918" s="515"/>
      <c r="C918" s="518"/>
      <c r="D918" s="372" t="s">
        <v>1079</v>
      </c>
      <c r="E918" s="216" t="s">
        <v>1994</v>
      </c>
      <c r="F918" s="217">
        <v>255</v>
      </c>
      <c r="G918" s="218">
        <f t="shared" si="113"/>
        <v>51</v>
      </c>
      <c r="H918" s="219">
        <f t="shared" si="114"/>
        <v>141.66666666666666</v>
      </c>
      <c r="I918" s="219">
        <f t="shared" si="115"/>
        <v>4.7222222222222221E-2</v>
      </c>
      <c r="J918" s="217"/>
      <c r="K918" s="220"/>
      <c r="L918" s="220"/>
      <c r="M918" s="221"/>
      <c r="N918" s="222">
        <f t="shared" si="119"/>
        <v>0</v>
      </c>
      <c r="O918" s="223"/>
      <c r="P918" s="224"/>
      <c r="Q918" s="224"/>
      <c r="R918" s="224"/>
      <c r="S918" s="224"/>
      <c r="T918" s="225"/>
      <c r="U918" s="226">
        <f t="shared" si="116"/>
        <v>9.4444444444444442E-2</v>
      </c>
      <c r="V918" s="227"/>
      <c r="W918" s="228" t="str">
        <f t="shared" si="117"/>
        <v>0</v>
      </c>
      <c r="X918" s="509"/>
      <c r="Y918" s="229">
        <f t="shared" si="118"/>
        <v>0</v>
      </c>
    </row>
    <row r="919" spans="2:25" ht="18.75" customHeight="1">
      <c r="B919" s="515"/>
      <c r="C919" s="518"/>
      <c r="D919" s="372" t="s">
        <v>1081</v>
      </c>
      <c r="E919" s="216" t="s">
        <v>1995</v>
      </c>
      <c r="F919" s="217">
        <v>350</v>
      </c>
      <c r="G919" s="218">
        <f t="shared" si="113"/>
        <v>70</v>
      </c>
      <c r="H919" s="219">
        <f t="shared" si="114"/>
        <v>194.44444444444443</v>
      </c>
      <c r="I919" s="219">
        <f t="shared" si="115"/>
        <v>6.4814814814814811E-2</v>
      </c>
      <c r="J919" s="217"/>
      <c r="K919" s="220"/>
      <c r="L919" s="220"/>
      <c r="M919" s="221"/>
      <c r="N919" s="222">
        <f t="shared" si="119"/>
        <v>0</v>
      </c>
      <c r="O919" s="223"/>
      <c r="P919" s="224"/>
      <c r="Q919" s="224"/>
      <c r="R919" s="224"/>
      <c r="S919" s="224"/>
      <c r="T919" s="225"/>
      <c r="U919" s="226">
        <f t="shared" si="116"/>
        <v>0.12962962962962962</v>
      </c>
      <c r="V919" s="227"/>
      <c r="W919" s="228" t="str">
        <f t="shared" si="117"/>
        <v>0</v>
      </c>
      <c r="X919" s="509"/>
      <c r="Y919" s="229">
        <f t="shared" si="118"/>
        <v>0</v>
      </c>
    </row>
    <row r="920" spans="2:25" ht="18.75" customHeight="1">
      <c r="B920" s="515"/>
      <c r="C920" s="518"/>
      <c r="D920" s="372" t="s">
        <v>126</v>
      </c>
      <c r="E920" s="216" t="s">
        <v>1996</v>
      </c>
      <c r="F920" s="217">
        <v>385</v>
      </c>
      <c r="G920" s="218">
        <f t="shared" si="113"/>
        <v>77</v>
      </c>
      <c r="H920" s="219">
        <f t="shared" si="114"/>
        <v>213.88888888888889</v>
      </c>
      <c r="I920" s="219">
        <f t="shared" si="115"/>
        <v>7.1296296296296302E-2</v>
      </c>
      <c r="J920" s="217"/>
      <c r="K920" s="220"/>
      <c r="L920" s="220"/>
      <c r="M920" s="221"/>
      <c r="N920" s="222">
        <f t="shared" si="119"/>
        <v>0</v>
      </c>
      <c r="O920" s="223"/>
      <c r="P920" s="224"/>
      <c r="Q920" s="224"/>
      <c r="R920" s="224"/>
      <c r="S920" s="224"/>
      <c r="T920" s="225"/>
      <c r="U920" s="226">
        <f t="shared" si="116"/>
        <v>0.1425925925925926</v>
      </c>
      <c r="V920" s="227"/>
      <c r="W920" s="228" t="str">
        <f t="shared" si="117"/>
        <v>0</v>
      </c>
      <c r="X920" s="509"/>
      <c r="Y920" s="229">
        <f t="shared" si="118"/>
        <v>0</v>
      </c>
    </row>
    <row r="921" spans="2:25" ht="18.75" customHeight="1">
      <c r="B921" s="515"/>
      <c r="C921" s="518"/>
      <c r="D921" s="372" t="s">
        <v>127</v>
      </c>
      <c r="E921" s="216" t="s">
        <v>1997</v>
      </c>
      <c r="F921" s="217">
        <v>378</v>
      </c>
      <c r="G921" s="218">
        <f t="shared" si="113"/>
        <v>75.599999999999994</v>
      </c>
      <c r="H921" s="219">
        <f t="shared" si="114"/>
        <v>210</v>
      </c>
      <c r="I921" s="219">
        <f t="shared" si="115"/>
        <v>7.0000000000000007E-2</v>
      </c>
      <c r="J921" s="217"/>
      <c r="K921" s="220"/>
      <c r="L921" s="220"/>
      <c r="M921" s="221"/>
      <c r="N921" s="222">
        <f t="shared" si="119"/>
        <v>0</v>
      </c>
      <c r="O921" s="223"/>
      <c r="P921" s="224"/>
      <c r="Q921" s="224"/>
      <c r="R921" s="224"/>
      <c r="S921" s="224"/>
      <c r="T921" s="225"/>
      <c r="U921" s="226">
        <f t="shared" si="116"/>
        <v>0.14000000000000001</v>
      </c>
      <c r="V921" s="227"/>
      <c r="W921" s="228" t="str">
        <f t="shared" si="117"/>
        <v>0</v>
      </c>
      <c r="X921" s="509"/>
      <c r="Y921" s="229">
        <f t="shared" si="118"/>
        <v>0</v>
      </c>
    </row>
    <row r="922" spans="2:25" ht="18.75" customHeight="1">
      <c r="B922" s="515"/>
      <c r="C922" s="518"/>
      <c r="D922" s="372" t="s">
        <v>128</v>
      </c>
      <c r="E922" s="216" t="s">
        <v>1998</v>
      </c>
      <c r="F922" s="217">
        <v>260</v>
      </c>
      <c r="G922" s="218">
        <f t="shared" si="113"/>
        <v>52</v>
      </c>
      <c r="H922" s="219">
        <f t="shared" si="114"/>
        <v>144.44444444444443</v>
      </c>
      <c r="I922" s="219">
        <f t="shared" si="115"/>
        <v>4.8148148148148141E-2</v>
      </c>
      <c r="J922" s="217"/>
      <c r="K922" s="220"/>
      <c r="L922" s="220"/>
      <c r="M922" s="221"/>
      <c r="N922" s="222">
        <f t="shared" si="119"/>
        <v>0</v>
      </c>
      <c r="O922" s="223"/>
      <c r="P922" s="224"/>
      <c r="Q922" s="224"/>
      <c r="R922" s="224"/>
      <c r="S922" s="224"/>
      <c r="T922" s="225"/>
      <c r="U922" s="226">
        <f t="shared" si="116"/>
        <v>9.6296296296296283E-2</v>
      </c>
      <c r="V922" s="227"/>
      <c r="W922" s="228" t="str">
        <f t="shared" si="117"/>
        <v>0</v>
      </c>
      <c r="X922" s="509"/>
      <c r="Y922" s="229">
        <f t="shared" si="118"/>
        <v>0</v>
      </c>
    </row>
    <row r="923" spans="2:25" ht="18.75" customHeight="1">
      <c r="B923" s="515"/>
      <c r="C923" s="518"/>
      <c r="D923" s="372" t="s">
        <v>129</v>
      </c>
      <c r="E923" s="216" t="s">
        <v>1999</v>
      </c>
      <c r="F923" s="217">
        <v>525</v>
      </c>
      <c r="G923" s="218">
        <f t="shared" si="113"/>
        <v>105</v>
      </c>
      <c r="H923" s="219">
        <f t="shared" si="114"/>
        <v>291.66666666666669</v>
      </c>
      <c r="I923" s="219">
        <f t="shared" si="115"/>
        <v>9.7222222222222224E-2</v>
      </c>
      <c r="J923" s="217"/>
      <c r="K923" s="220"/>
      <c r="L923" s="220"/>
      <c r="M923" s="221"/>
      <c r="N923" s="222">
        <f t="shared" si="119"/>
        <v>0</v>
      </c>
      <c r="O923" s="223"/>
      <c r="P923" s="224"/>
      <c r="Q923" s="224"/>
      <c r="R923" s="224"/>
      <c r="S923" s="224"/>
      <c r="T923" s="225"/>
      <c r="U923" s="226">
        <f t="shared" si="116"/>
        <v>0.19444444444444445</v>
      </c>
      <c r="V923" s="227"/>
      <c r="W923" s="228" t="str">
        <f t="shared" si="117"/>
        <v>0</v>
      </c>
      <c r="X923" s="509"/>
      <c r="Y923" s="229">
        <f t="shared" si="118"/>
        <v>0</v>
      </c>
    </row>
    <row r="924" spans="2:25" ht="18.75" customHeight="1">
      <c r="B924" s="515"/>
      <c r="C924" s="518"/>
      <c r="D924" s="372"/>
      <c r="E924" s="216"/>
      <c r="F924" s="217"/>
      <c r="G924" s="218">
        <f t="shared" si="113"/>
        <v>0</v>
      </c>
      <c r="H924" s="219">
        <f t="shared" si="114"/>
        <v>0</v>
      </c>
      <c r="I924" s="219">
        <f t="shared" si="115"/>
        <v>0</v>
      </c>
      <c r="J924" s="217"/>
      <c r="K924" s="220"/>
      <c r="L924" s="220"/>
      <c r="M924" s="221"/>
      <c r="N924" s="222">
        <f t="shared" si="119"/>
        <v>0</v>
      </c>
      <c r="O924" s="223"/>
      <c r="P924" s="224"/>
      <c r="Q924" s="224"/>
      <c r="R924" s="224"/>
      <c r="S924" s="224"/>
      <c r="T924" s="225"/>
      <c r="U924" s="226">
        <f t="shared" si="116"/>
        <v>0</v>
      </c>
      <c r="V924" s="227"/>
      <c r="W924" s="228" t="str">
        <f t="shared" si="117"/>
        <v>0</v>
      </c>
      <c r="X924" s="509"/>
      <c r="Y924" s="229">
        <f t="shared" si="118"/>
        <v>0</v>
      </c>
    </row>
    <row r="925" spans="2:25" ht="18.75" customHeight="1">
      <c r="B925" s="515"/>
      <c r="C925" s="518"/>
      <c r="D925" s="372" t="s">
        <v>1060</v>
      </c>
      <c r="E925" s="216" t="s">
        <v>2000</v>
      </c>
      <c r="F925" s="217">
        <v>242</v>
      </c>
      <c r="G925" s="218">
        <f t="shared" si="113"/>
        <v>48.4</v>
      </c>
      <c r="H925" s="219">
        <f t="shared" si="114"/>
        <v>134.44444444444443</v>
      </c>
      <c r="I925" s="219">
        <f t="shared" si="115"/>
        <v>4.4814814814814807E-2</v>
      </c>
      <c r="J925" s="217"/>
      <c r="K925" s="220"/>
      <c r="L925" s="220"/>
      <c r="M925" s="221"/>
      <c r="N925" s="222">
        <f t="shared" si="119"/>
        <v>0</v>
      </c>
      <c r="O925" s="223"/>
      <c r="P925" s="224"/>
      <c r="Q925" s="224"/>
      <c r="R925" s="224"/>
      <c r="S925" s="224"/>
      <c r="T925" s="225"/>
      <c r="U925" s="226">
        <f t="shared" si="116"/>
        <v>8.9629629629629615E-2</v>
      </c>
      <c r="V925" s="227"/>
      <c r="W925" s="228" t="str">
        <f t="shared" si="117"/>
        <v>0</v>
      </c>
      <c r="X925" s="509"/>
      <c r="Y925" s="229">
        <f t="shared" si="118"/>
        <v>0</v>
      </c>
    </row>
    <row r="926" spans="2:25" ht="18.75" customHeight="1">
      <c r="B926" s="515"/>
      <c r="C926" s="518"/>
      <c r="D926" s="372" t="s">
        <v>1065</v>
      </c>
      <c r="E926" s="216" t="s">
        <v>2001</v>
      </c>
      <c r="F926" s="217">
        <v>145</v>
      </c>
      <c r="G926" s="218">
        <f t="shared" si="113"/>
        <v>29</v>
      </c>
      <c r="H926" s="219">
        <f t="shared" si="114"/>
        <v>80.555555555555557</v>
      </c>
      <c r="I926" s="219">
        <f t="shared" si="115"/>
        <v>2.6851851851851852E-2</v>
      </c>
      <c r="J926" s="217"/>
      <c r="K926" s="220"/>
      <c r="L926" s="220"/>
      <c r="M926" s="221"/>
      <c r="N926" s="222">
        <f t="shared" si="119"/>
        <v>0</v>
      </c>
      <c r="O926" s="223"/>
      <c r="P926" s="224"/>
      <c r="Q926" s="224"/>
      <c r="R926" s="224"/>
      <c r="S926" s="224"/>
      <c r="T926" s="225"/>
      <c r="U926" s="226">
        <f t="shared" si="116"/>
        <v>5.3703703703703705E-2</v>
      </c>
      <c r="V926" s="227"/>
      <c r="W926" s="228" t="str">
        <f t="shared" si="117"/>
        <v>0</v>
      </c>
      <c r="X926" s="509"/>
      <c r="Y926" s="229">
        <f t="shared" si="118"/>
        <v>0</v>
      </c>
    </row>
    <row r="927" spans="2:25" ht="18.75" customHeight="1">
      <c r="B927" s="515"/>
      <c r="C927" s="518"/>
      <c r="D927" s="372" t="s">
        <v>1067</v>
      </c>
      <c r="E927" s="216" t="s">
        <v>2002</v>
      </c>
      <c r="F927" s="217">
        <v>116</v>
      </c>
      <c r="G927" s="218">
        <f t="shared" si="113"/>
        <v>23.2</v>
      </c>
      <c r="H927" s="219">
        <f t="shared" si="114"/>
        <v>64.444444444444443</v>
      </c>
      <c r="I927" s="219">
        <f t="shared" si="115"/>
        <v>2.148148148148148E-2</v>
      </c>
      <c r="J927" s="217"/>
      <c r="K927" s="220"/>
      <c r="L927" s="220"/>
      <c r="M927" s="221"/>
      <c r="N927" s="222">
        <f t="shared" si="119"/>
        <v>0</v>
      </c>
      <c r="O927" s="223"/>
      <c r="P927" s="224"/>
      <c r="Q927" s="224"/>
      <c r="R927" s="224"/>
      <c r="S927" s="224"/>
      <c r="T927" s="225"/>
      <c r="U927" s="226">
        <f t="shared" si="116"/>
        <v>4.296296296296296E-2</v>
      </c>
      <c r="V927" s="227"/>
      <c r="W927" s="228" t="str">
        <f t="shared" si="117"/>
        <v>0</v>
      </c>
      <c r="X927" s="509"/>
      <c r="Y927" s="229">
        <f t="shared" si="118"/>
        <v>0</v>
      </c>
    </row>
    <row r="928" spans="2:25" ht="18.75" customHeight="1">
      <c r="B928" s="515"/>
      <c r="C928" s="518"/>
      <c r="D928" s="372" t="s">
        <v>1069</v>
      </c>
      <c r="E928" s="216" t="s">
        <v>2003</v>
      </c>
      <c r="F928" s="217">
        <v>442</v>
      </c>
      <c r="G928" s="218">
        <f t="shared" si="113"/>
        <v>88.4</v>
      </c>
      <c r="H928" s="219">
        <f t="shared" si="114"/>
        <v>245.55555555555554</v>
      </c>
      <c r="I928" s="219">
        <f t="shared" si="115"/>
        <v>8.1851851851851842E-2</v>
      </c>
      <c r="J928" s="217"/>
      <c r="K928" s="220"/>
      <c r="L928" s="220"/>
      <c r="M928" s="221"/>
      <c r="N928" s="222">
        <f t="shared" si="119"/>
        <v>0</v>
      </c>
      <c r="O928" s="223"/>
      <c r="P928" s="224"/>
      <c r="Q928" s="224"/>
      <c r="R928" s="224"/>
      <c r="S928" s="224"/>
      <c r="T928" s="225"/>
      <c r="U928" s="226">
        <f t="shared" si="116"/>
        <v>0.16370370370370368</v>
      </c>
      <c r="V928" s="227"/>
      <c r="W928" s="228" t="str">
        <f t="shared" si="117"/>
        <v>0</v>
      </c>
      <c r="X928" s="509"/>
      <c r="Y928" s="229">
        <f t="shared" si="118"/>
        <v>0</v>
      </c>
    </row>
    <row r="929" spans="2:25" ht="18.75" customHeight="1">
      <c r="B929" s="515"/>
      <c r="C929" s="518"/>
      <c r="D929" s="372" t="s">
        <v>1071</v>
      </c>
      <c r="E929" s="216" t="s">
        <v>2004</v>
      </c>
      <c r="F929" s="217">
        <v>260</v>
      </c>
      <c r="G929" s="218">
        <f t="shared" si="113"/>
        <v>52</v>
      </c>
      <c r="H929" s="219">
        <f t="shared" si="114"/>
        <v>144.44444444444443</v>
      </c>
      <c r="I929" s="219">
        <f t="shared" si="115"/>
        <v>4.8148148148148141E-2</v>
      </c>
      <c r="J929" s="217"/>
      <c r="K929" s="220"/>
      <c r="L929" s="220"/>
      <c r="M929" s="221"/>
      <c r="N929" s="222">
        <f t="shared" si="119"/>
        <v>0</v>
      </c>
      <c r="O929" s="223"/>
      <c r="P929" s="224"/>
      <c r="Q929" s="224"/>
      <c r="R929" s="224"/>
      <c r="S929" s="224"/>
      <c r="T929" s="225"/>
      <c r="U929" s="226">
        <f t="shared" si="116"/>
        <v>9.6296296296296283E-2</v>
      </c>
      <c r="V929" s="227"/>
      <c r="W929" s="228" t="str">
        <f t="shared" si="117"/>
        <v>0</v>
      </c>
      <c r="X929" s="509"/>
      <c r="Y929" s="229">
        <f t="shared" si="118"/>
        <v>0</v>
      </c>
    </row>
    <row r="930" spans="2:25" ht="18.75" customHeight="1">
      <c r="B930" s="515"/>
      <c r="C930" s="518"/>
      <c r="D930" s="372" t="s">
        <v>1073</v>
      </c>
      <c r="E930" s="216" t="s">
        <v>2005</v>
      </c>
      <c r="F930" s="217">
        <v>102</v>
      </c>
      <c r="G930" s="218">
        <f t="shared" si="113"/>
        <v>20.399999999999999</v>
      </c>
      <c r="H930" s="219">
        <f t="shared" si="114"/>
        <v>56.666666666666664</v>
      </c>
      <c r="I930" s="219">
        <f t="shared" si="115"/>
        <v>1.8888888888888889E-2</v>
      </c>
      <c r="J930" s="217"/>
      <c r="K930" s="217"/>
      <c r="L930" s="220"/>
      <c r="M930" s="221"/>
      <c r="N930" s="222">
        <f t="shared" si="119"/>
        <v>0</v>
      </c>
      <c r="O930" s="223"/>
      <c r="P930" s="224"/>
      <c r="Q930" s="224"/>
      <c r="R930" s="224"/>
      <c r="S930" s="224"/>
      <c r="T930" s="225"/>
      <c r="U930" s="226">
        <f t="shared" si="116"/>
        <v>3.7777777777777778E-2</v>
      </c>
      <c r="V930" s="227"/>
      <c r="W930" s="228" t="str">
        <f t="shared" si="117"/>
        <v>0</v>
      </c>
      <c r="X930" s="509"/>
      <c r="Y930" s="229">
        <f t="shared" si="118"/>
        <v>0</v>
      </c>
    </row>
    <row r="931" spans="2:25" ht="18.75" customHeight="1">
      <c r="B931" s="515"/>
      <c r="C931" s="518"/>
      <c r="D931" s="372" t="s">
        <v>1075</v>
      </c>
      <c r="E931" s="216" t="s">
        <v>2006</v>
      </c>
      <c r="F931" s="217">
        <v>675</v>
      </c>
      <c r="G931" s="218">
        <f t="shared" si="113"/>
        <v>135</v>
      </c>
      <c r="H931" s="219">
        <f t="shared" si="114"/>
        <v>375</v>
      </c>
      <c r="I931" s="219">
        <f t="shared" si="115"/>
        <v>0.125</v>
      </c>
      <c r="J931" s="217" t="s">
        <v>2007</v>
      </c>
      <c r="K931" s="217" t="s">
        <v>11249</v>
      </c>
      <c r="L931" s="220"/>
      <c r="M931" s="221">
        <f>SUM(H925:H938)</f>
        <v>3087.7777777777778</v>
      </c>
      <c r="N931" s="222">
        <f t="shared" si="119"/>
        <v>61.75555555555556</v>
      </c>
      <c r="O931" s="223" t="s">
        <v>2008</v>
      </c>
      <c r="P931" s="224" t="s">
        <v>12</v>
      </c>
      <c r="Q931" s="224"/>
      <c r="R931" s="224" t="s">
        <v>1064</v>
      </c>
      <c r="S931" s="224"/>
      <c r="T931" s="225"/>
      <c r="U931" s="226">
        <f t="shared" si="116"/>
        <v>0.25</v>
      </c>
      <c r="V931" s="227">
        <f>SUM(U925:U938)</f>
        <v>2.0585185185185186</v>
      </c>
      <c r="W931" s="228" t="str">
        <f t="shared" si="117"/>
        <v>2</v>
      </c>
      <c r="X931" s="509"/>
      <c r="Y931" s="229">
        <f t="shared" si="118"/>
        <v>1</v>
      </c>
    </row>
    <row r="932" spans="2:25" ht="18.75" customHeight="1">
      <c r="B932" s="515"/>
      <c r="C932" s="518"/>
      <c r="D932" s="372" t="s">
        <v>1077</v>
      </c>
      <c r="E932" s="216" t="s">
        <v>1956</v>
      </c>
      <c r="F932" s="217">
        <v>565</v>
      </c>
      <c r="G932" s="218">
        <f t="shared" si="113"/>
        <v>113</v>
      </c>
      <c r="H932" s="219">
        <f t="shared" si="114"/>
        <v>313.88888888888886</v>
      </c>
      <c r="I932" s="219">
        <f t="shared" si="115"/>
        <v>0.10462962962962961</v>
      </c>
      <c r="J932" s="217"/>
      <c r="K932" s="220"/>
      <c r="L932" s="220"/>
      <c r="M932" s="221"/>
      <c r="N932" s="222">
        <f t="shared" si="119"/>
        <v>0</v>
      </c>
      <c r="O932" s="223"/>
      <c r="P932" s="224"/>
      <c r="Q932" s="224"/>
      <c r="R932" s="224"/>
      <c r="S932" s="224"/>
      <c r="T932" s="225"/>
      <c r="U932" s="226">
        <f t="shared" si="116"/>
        <v>0.20925925925925923</v>
      </c>
      <c r="V932" s="227"/>
      <c r="W932" s="228" t="str">
        <f t="shared" si="117"/>
        <v>0</v>
      </c>
      <c r="X932" s="509"/>
      <c r="Y932" s="229">
        <f t="shared" si="118"/>
        <v>0</v>
      </c>
    </row>
    <row r="933" spans="2:25" ht="18.75" customHeight="1">
      <c r="B933" s="515"/>
      <c r="C933" s="518"/>
      <c r="D933" s="372" t="s">
        <v>1079</v>
      </c>
      <c r="E933" s="216" t="s">
        <v>2009</v>
      </c>
      <c r="F933" s="217">
        <v>575</v>
      </c>
      <c r="G933" s="218">
        <f t="shared" si="113"/>
        <v>115</v>
      </c>
      <c r="H933" s="219">
        <f t="shared" si="114"/>
        <v>319.44444444444446</v>
      </c>
      <c r="I933" s="219">
        <f t="shared" si="115"/>
        <v>0.10648148148148148</v>
      </c>
      <c r="J933" s="217"/>
      <c r="K933" s="220"/>
      <c r="L933" s="220"/>
      <c r="M933" s="221"/>
      <c r="N933" s="222">
        <f t="shared" si="119"/>
        <v>0</v>
      </c>
      <c r="O933" s="223"/>
      <c r="P933" s="224"/>
      <c r="Q933" s="224"/>
      <c r="R933" s="224"/>
      <c r="S933" s="224"/>
      <c r="T933" s="225"/>
      <c r="U933" s="226">
        <f t="shared" si="116"/>
        <v>0.21296296296296297</v>
      </c>
      <c r="V933" s="227"/>
      <c r="W933" s="228" t="str">
        <f t="shared" si="117"/>
        <v>0</v>
      </c>
      <c r="X933" s="509"/>
      <c r="Y933" s="229">
        <f t="shared" si="118"/>
        <v>0</v>
      </c>
    </row>
    <row r="934" spans="2:25" ht="18.75" customHeight="1">
      <c r="B934" s="515"/>
      <c r="C934" s="518"/>
      <c r="D934" s="372" t="s">
        <v>1081</v>
      </c>
      <c r="E934" s="216" t="s">
        <v>2010</v>
      </c>
      <c r="F934" s="217">
        <v>549</v>
      </c>
      <c r="G934" s="218">
        <f t="shared" si="113"/>
        <v>109.8</v>
      </c>
      <c r="H934" s="219">
        <f t="shared" si="114"/>
        <v>305</v>
      </c>
      <c r="I934" s="219">
        <f t="shared" si="115"/>
        <v>0.10166666666666667</v>
      </c>
      <c r="J934" s="217"/>
      <c r="K934" s="220"/>
      <c r="L934" s="220"/>
      <c r="M934" s="221"/>
      <c r="N934" s="222">
        <f t="shared" si="119"/>
        <v>0</v>
      </c>
      <c r="O934" s="223"/>
      <c r="P934" s="224"/>
      <c r="Q934" s="224"/>
      <c r="R934" s="224"/>
      <c r="S934" s="224"/>
      <c r="T934" s="225"/>
      <c r="U934" s="226">
        <f t="shared" si="116"/>
        <v>0.20333333333333334</v>
      </c>
      <c r="V934" s="227"/>
      <c r="W934" s="228" t="str">
        <f t="shared" si="117"/>
        <v>0</v>
      </c>
      <c r="X934" s="509"/>
      <c r="Y934" s="229">
        <f t="shared" si="118"/>
        <v>0</v>
      </c>
    </row>
    <row r="935" spans="2:25" ht="18.75" customHeight="1">
      <c r="B935" s="515"/>
      <c r="C935" s="518"/>
      <c r="D935" s="372" t="s">
        <v>126</v>
      </c>
      <c r="E935" s="216" t="s">
        <v>2011</v>
      </c>
      <c r="F935" s="217">
        <v>145</v>
      </c>
      <c r="G935" s="218">
        <f t="shared" si="113"/>
        <v>29</v>
      </c>
      <c r="H935" s="219">
        <f t="shared" si="114"/>
        <v>80.555555555555557</v>
      </c>
      <c r="I935" s="219">
        <f t="shared" si="115"/>
        <v>2.6851851851851852E-2</v>
      </c>
      <c r="J935" s="217"/>
      <c r="K935" s="220"/>
      <c r="L935" s="220"/>
      <c r="M935" s="221"/>
      <c r="N935" s="222">
        <f t="shared" si="119"/>
        <v>0</v>
      </c>
      <c r="O935" s="223"/>
      <c r="P935" s="224"/>
      <c r="Q935" s="224"/>
      <c r="R935" s="224"/>
      <c r="S935" s="224"/>
      <c r="T935" s="225"/>
      <c r="U935" s="226">
        <f t="shared" si="116"/>
        <v>5.3703703703703705E-2</v>
      </c>
      <c r="V935" s="227"/>
      <c r="W935" s="228" t="str">
        <f t="shared" si="117"/>
        <v>0</v>
      </c>
      <c r="X935" s="509"/>
      <c r="Y935" s="229">
        <f t="shared" si="118"/>
        <v>0</v>
      </c>
    </row>
    <row r="936" spans="2:25" ht="18.75" customHeight="1">
      <c r="B936" s="515"/>
      <c r="C936" s="518"/>
      <c r="D936" s="372" t="s">
        <v>127</v>
      </c>
      <c r="E936" s="216" t="s">
        <v>1133</v>
      </c>
      <c r="F936" s="217">
        <v>125</v>
      </c>
      <c r="G936" s="218">
        <f t="shared" si="113"/>
        <v>25</v>
      </c>
      <c r="H936" s="219">
        <f t="shared" si="114"/>
        <v>69.444444444444443</v>
      </c>
      <c r="I936" s="219">
        <f t="shared" si="115"/>
        <v>2.3148148148148147E-2</v>
      </c>
      <c r="J936" s="217"/>
      <c r="K936" s="220"/>
      <c r="L936" s="220"/>
      <c r="M936" s="221"/>
      <c r="N936" s="222">
        <f t="shared" si="119"/>
        <v>0</v>
      </c>
      <c r="O936" s="223"/>
      <c r="P936" s="224"/>
      <c r="Q936" s="224"/>
      <c r="R936" s="224"/>
      <c r="S936" s="224"/>
      <c r="T936" s="225"/>
      <c r="U936" s="226">
        <f t="shared" si="116"/>
        <v>4.6296296296296294E-2</v>
      </c>
      <c r="V936" s="227"/>
      <c r="W936" s="228" t="str">
        <f t="shared" si="117"/>
        <v>0</v>
      </c>
      <c r="X936" s="509"/>
      <c r="Y936" s="229">
        <f t="shared" si="118"/>
        <v>0</v>
      </c>
    </row>
    <row r="937" spans="2:25" ht="18.75" customHeight="1">
      <c r="B937" s="515"/>
      <c r="C937" s="518"/>
      <c r="D937" s="372" t="s">
        <v>128</v>
      </c>
      <c r="E937" s="216" t="s">
        <v>1955</v>
      </c>
      <c r="F937" s="217">
        <v>492</v>
      </c>
      <c r="G937" s="218">
        <f t="shared" si="113"/>
        <v>98.4</v>
      </c>
      <c r="H937" s="219">
        <f t="shared" si="114"/>
        <v>273.33333333333331</v>
      </c>
      <c r="I937" s="219">
        <f t="shared" si="115"/>
        <v>9.1111111111111101E-2</v>
      </c>
      <c r="J937" s="217"/>
      <c r="K937" s="220"/>
      <c r="L937" s="220"/>
      <c r="M937" s="221"/>
      <c r="N937" s="222">
        <f t="shared" si="119"/>
        <v>0</v>
      </c>
      <c r="O937" s="223"/>
      <c r="P937" s="224"/>
      <c r="Q937" s="224"/>
      <c r="R937" s="224"/>
      <c r="S937" s="224"/>
      <c r="T937" s="225"/>
      <c r="U937" s="226">
        <f t="shared" si="116"/>
        <v>0.1822222222222222</v>
      </c>
      <c r="V937" s="227"/>
      <c r="W937" s="228" t="str">
        <f t="shared" si="117"/>
        <v>0</v>
      </c>
      <c r="X937" s="509"/>
      <c r="Y937" s="229">
        <f t="shared" si="118"/>
        <v>0</v>
      </c>
    </row>
    <row r="938" spans="2:25" ht="18.75" customHeight="1">
      <c r="B938" s="515"/>
      <c r="C938" s="518"/>
      <c r="D938" s="372" t="s">
        <v>129</v>
      </c>
      <c r="E938" s="216" t="s">
        <v>1999</v>
      </c>
      <c r="F938" s="217">
        <v>1125</v>
      </c>
      <c r="G938" s="218">
        <f t="shared" si="113"/>
        <v>225</v>
      </c>
      <c r="H938" s="219">
        <f t="shared" si="114"/>
        <v>625</v>
      </c>
      <c r="I938" s="219">
        <f t="shared" si="115"/>
        <v>0.20833333333333334</v>
      </c>
      <c r="J938" s="217"/>
      <c r="K938" s="375"/>
      <c r="L938" s="220"/>
      <c r="M938" s="221"/>
      <c r="N938" s="222">
        <f t="shared" si="119"/>
        <v>0</v>
      </c>
      <c r="O938" s="223"/>
      <c r="P938" s="224"/>
      <c r="Q938" s="224"/>
      <c r="R938" s="224"/>
      <c r="S938" s="224"/>
      <c r="T938" s="225"/>
      <c r="U938" s="226">
        <f t="shared" si="116"/>
        <v>0.41666666666666669</v>
      </c>
      <c r="V938" s="227"/>
      <c r="W938" s="228" t="str">
        <f t="shared" si="117"/>
        <v>0</v>
      </c>
      <c r="X938" s="509"/>
      <c r="Y938" s="229">
        <f t="shared" si="118"/>
        <v>0</v>
      </c>
    </row>
    <row r="939" spans="2:25" ht="18.75" customHeight="1">
      <c r="B939" s="515"/>
      <c r="C939" s="518"/>
      <c r="D939" s="372"/>
      <c r="E939" s="216"/>
      <c r="F939" s="217"/>
      <c r="G939" s="218">
        <f t="shared" si="113"/>
        <v>0</v>
      </c>
      <c r="H939" s="219">
        <f t="shared" si="114"/>
        <v>0</v>
      </c>
      <c r="I939" s="219">
        <f t="shared" si="115"/>
        <v>0</v>
      </c>
      <c r="J939" s="217"/>
      <c r="K939" s="220"/>
      <c r="L939" s="220"/>
      <c r="M939" s="221"/>
      <c r="N939" s="222">
        <f t="shared" si="119"/>
        <v>0</v>
      </c>
      <c r="O939" s="223"/>
      <c r="P939" s="224"/>
      <c r="Q939" s="224"/>
      <c r="R939" s="224"/>
      <c r="S939" s="224"/>
      <c r="T939" s="225"/>
      <c r="U939" s="226">
        <f t="shared" si="116"/>
        <v>0</v>
      </c>
      <c r="V939" s="227"/>
      <c r="W939" s="228" t="str">
        <f t="shared" si="117"/>
        <v>0</v>
      </c>
      <c r="X939" s="509"/>
      <c r="Y939" s="229">
        <f t="shared" si="118"/>
        <v>0</v>
      </c>
    </row>
    <row r="940" spans="2:25" ht="18.75" customHeight="1">
      <c r="B940" s="515"/>
      <c r="C940" s="518"/>
      <c r="D940" s="372" t="s">
        <v>1060</v>
      </c>
      <c r="E940" s="216" t="s">
        <v>2012</v>
      </c>
      <c r="F940" s="217">
        <v>662</v>
      </c>
      <c r="G940" s="218">
        <f t="shared" si="113"/>
        <v>132.4</v>
      </c>
      <c r="H940" s="219">
        <f t="shared" si="114"/>
        <v>367.77777777777777</v>
      </c>
      <c r="I940" s="219">
        <f t="shared" si="115"/>
        <v>0.12259259259259259</v>
      </c>
      <c r="J940" s="217" t="s">
        <v>2013</v>
      </c>
      <c r="K940" s="220"/>
      <c r="L940" s="220"/>
      <c r="M940" s="221"/>
      <c r="N940" s="222">
        <f t="shared" si="119"/>
        <v>0</v>
      </c>
      <c r="O940" s="223"/>
      <c r="P940" s="224"/>
      <c r="Q940" s="224"/>
      <c r="R940" s="224"/>
      <c r="S940" s="224"/>
      <c r="T940" s="225"/>
      <c r="U940" s="226">
        <f t="shared" si="116"/>
        <v>0.24518518518518517</v>
      </c>
      <c r="V940" s="227"/>
      <c r="W940" s="228" t="str">
        <f t="shared" si="117"/>
        <v>0</v>
      </c>
      <c r="X940" s="509"/>
      <c r="Y940" s="229">
        <f t="shared" si="118"/>
        <v>0</v>
      </c>
    </row>
    <row r="941" spans="2:25" ht="18.75" customHeight="1">
      <c r="B941" s="515"/>
      <c r="C941" s="518"/>
      <c r="D941" s="372" t="s">
        <v>1065</v>
      </c>
      <c r="E941" s="216" t="s">
        <v>1999</v>
      </c>
      <c r="F941" s="217">
        <v>1125</v>
      </c>
      <c r="G941" s="218">
        <f t="shared" si="113"/>
        <v>225</v>
      </c>
      <c r="H941" s="219">
        <f t="shared" si="114"/>
        <v>625</v>
      </c>
      <c r="I941" s="219">
        <f t="shared" si="115"/>
        <v>0.20833333333333334</v>
      </c>
      <c r="J941" s="217"/>
      <c r="K941" s="220"/>
      <c r="L941" s="220"/>
      <c r="M941" s="221"/>
      <c r="N941" s="222">
        <f t="shared" si="119"/>
        <v>0</v>
      </c>
      <c r="O941" s="223"/>
      <c r="P941" s="224"/>
      <c r="Q941" s="224"/>
      <c r="R941" s="224"/>
      <c r="S941" s="224"/>
      <c r="T941" s="225"/>
      <c r="U941" s="226">
        <f t="shared" si="116"/>
        <v>0.41666666666666669</v>
      </c>
      <c r="V941" s="227"/>
      <c r="W941" s="228" t="str">
        <f t="shared" si="117"/>
        <v>0</v>
      </c>
      <c r="X941" s="509"/>
      <c r="Y941" s="229">
        <f t="shared" si="118"/>
        <v>0</v>
      </c>
    </row>
    <row r="942" spans="2:25" ht="18.75" customHeight="1">
      <c r="B942" s="515"/>
      <c r="C942" s="518"/>
      <c r="D942" s="372" t="s">
        <v>1067</v>
      </c>
      <c r="E942" s="216" t="s">
        <v>2014</v>
      </c>
      <c r="F942" s="217">
        <v>332</v>
      </c>
      <c r="G942" s="218">
        <f t="shared" si="113"/>
        <v>66.400000000000006</v>
      </c>
      <c r="H942" s="219">
        <f t="shared" si="114"/>
        <v>184.44444444444443</v>
      </c>
      <c r="I942" s="219">
        <f t="shared" si="115"/>
        <v>6.1481481481481477E-2</v>
      </c>
      <c r="J942" s="217"/>
      <c r="K942" s="220"/>
      <c r="L942" s="220"/>
      <c r="M942" s="221"/>
      <c r="N942" s="222">
        <f t="shared" si="119"/>
        <v>0</v>
      </c>
      <c r="O942" s="223"/>
      <c r="P942" s="224"/>
      <c r="Q942" s="224"/>
      <c r="R942" s="224"/>
      <c r="S942" s="224"/>
      <c r="T942" s="225"/>
      <c r="U942" s="226">
        <f t="shared" si="116"/>
        <v>0.12296296296296295</v>
      </c>
      <c r="V942" s="227"/>
      <c r="W942" s="228" t="str">
        <f t="shared" si="117"/>
        <v>0</v>
      </c>
      <c r="X942" s="509"/>
      <c r="Y942" s="229">
        <f t="shared" si="118"/>
        <v>0</v>
      </c>
    </row>
    <row r="943" spans="2:25" ht="18.75" customHeight="1">
      <c r="B943" s="515"/>
      <c r="C943" s="518"/>
      <c r="D943" s="372" t="s">
        <v>1069</v>
      </c>
      <c r="E943" s="216" t="s">
        <v>2015</v>
      </c>
      <c r="F943" s="217">
        <v>582</v>
      </c>
      <c r="G943" s="218">
        <f t="shared" si="113"/>
        <v>116.4</v>
      </c>
      <c r="H943" s="219">
        <f t="shared" si="114"/>
        <v>323.33333333333331</v>
      </c>
      <c r="I943" s="219">
        <f t="shared" si="115"/>
        <v>0.10777777777777778</v>
      </c>
      <c r="J943" s="217"/>
      <c r="K943" s="220"/>
      <c r="L943" s="220"/>
      <c r="M943" s="221"/>
      <c r="N943" s="222">
        <f t="shared" si="119"/>
        <v>0</v>
      </c>
      <c r="O943" s="223"/>
      <c r="P943" s="224"/>
      <c r="Q943" s="224"/>
      <c r="R943" s="224"/>
      <c r="S943" s="224"/>
      <c r="T943" s="225"/>
      <c r="U943" s="226">
        <f t="shared" si="116"/>
        <v>0.21555555555555556</v>
      </c>
      <c r="V943" s="227"/>
      <c r="W943" s="228" t="str">
        <f t="shared" si="117"/>
        <v>0</v>
      </c>
      <c r="X943" s="509"/>
      <c r="Y943" s="229">
        <f t="shared" si="118"/>
        <v>0</v>
      </c>
    </row>
    <row r="944" spans="2:25" ht="18.75" customHeight="1">
      <c r="B944" s="515"/>
      <c r="C944" s="518"/>
      <c r="D944" s="372" t="s">
        <v>1071</v>
      </c>
      <c r="E944" s="216" t="s">
        <v>2016</v>
      </c>
      <c r="F944" s="217">
        <v>497</v>
      </c>
      <c r="G944" s="218">
        <f t="shared" si="113"/>
        <v>99.4</v>
      </c>
      <c r="H944" s="219">
        <f t="shared" si="114"/>
        <v>276.11111111111109</v>
      </c>
      <c r="I944" s="219">
        <f t="shared" si="115"/>
        <v>9.2037037037037028E-2</v>
      </c>
      <c r="J944" s="217"/>
      <c r="K944" s="217"/>
      <c r="L944" s="220"/>
      <c r="M944" s="221"/>
      <c r="N944" s="222">
        <f t="shared" si="119"/>
        <v>0</v>
      </c>
      <c r="O944" s="223"/>
      <c r="P944" s="224"/>
      <c r="Q944" s="224"/>
      <c r="R944" s="224"/>
      <c r="S944" s="224"/>
      <c r="T944" s="225"/>
      <c r="U944" s="226">
        <f t="shared" si="116"/>
        <v>0.18407407407407406</v>
      </c>
      <c r="V944" s="227"/>
      <c r="W944" s="228" t="str">
        <f t="shared" si="117"/>
        <v>0</v>
      </c>
      <c r="X944" s="509"/>
      <c r="Y944" s="229">
        <f t="shared" si="118"/>
        <v>0</v>
      </c>
    </row>
    <row r="945" spans="2:25" ht="18.75" customHeight="1">
      <c r="B945" s="515"/>
      <c r="C945" s="518"/>
      <c r="D945" s="372" t="s">
        <v>1073</v>
      </c>
      <c r="E945" s="216" t="s">
        <v>2017</v>
      </c>
      <c r="F945" s="217">
        <v>675</v>
      </c>
      <c r="G945" s="218">
        <f t="shared" si="113"/>
        <v>135</v>
      </c>
      <c r="H945" s="219">
        <f t="shared" si="114"/>
        <v>375</v>
      </c>
      <c r="I945" s="219">
        <f t="shared" si="115"/>
        <v>0.125</v>
      </c>
      <c r="J945" s="217" t="s">
        <v>2018</v>
      </c>
      <c r="K945" s="217" t="s">
        <v>11250</v>
      </c>
      <c r="L945" s="220"/>
      <c r="M945" s="221">
        <f>SUM(H940:H951)</f>
        <v>3513.3333333333335</v>
      </c>
      <c r="N945" s="222">
        <f t="shared" si="119"/>
        <v>70.266666666666666</v>
      </c>
      <c r="O945" s="223" t="s">
        <v>1800</v>
      </c>
      <c r="P945" s="224" t="s">
        <v>12</v>
      </c>
      <c r="Q945" s="224"/>
      <c r="R945" s="224" t="s">
        <v>1064</v>
      </c>
      <c r="S945" s="224"/>
      <c r="T945" s="225"/>
      <c r="U945" s="226">
        <f t="shared" si="116"/>
        <v>0.25</v>
      </c>
      <c r="V945" s="227">
        <f>SUM(U940:U951)</f>
        <v>2.3422222222222224</v>
      </c>
      <c r="W945" s="228" t="str">
        <f t="shared" si="117"/>
        <v>2</v>
      </c>
      <c r="X945" s="509"/>
      <c r="Y945" s="229">
        <f t="shared" si="118"/>
        <v>1</v>
      </c>
    </row>
    <row r="946" spans="2:25" ht="18.75" customHeight="1">
      <c r="B946" s="515"/>
      <c r="C946" s="518"/>
      <c r="D946" s="372" t="s">
        <v>1075</v>
      </c>
      <c r="E946" s="216" t="s">
        <v>2019</v>
      </c>
      <c r="F946" s="217">
        <v>465</v>
      </c>
      <c r="G946" s="218">
        <f t="shared" si="113"/>
        <v>93</v>
      </c>
      <c r="H946" s="219">
        <f t="shared" si="114"/>
        <v>258.33333333333331</v>
      </c>
      <c r="I946" s="219">
        <f t="shared" si="115"/>
        <v>8.611111111111111E-2</v>
      </c>
      <c r="J946" s="217"/>
      <c r="K946" s="220"/>
      <c r="L946" s="220"/>
      <c r="M946" s="221"/>
      <c r="N946" s="222">
        <f t="shared" si="119"/>
        <v>0</v>
      </c>
      <c r="O946" s="223"/>
      <c r="P946" s="224"/>
      <c r="Q946" s="224"/>
      <c r="R946" s="224"/>
      <c r="S946" s="224"/>
      <c r="T946" s="225"/>
      <c r="U946" s="226">
        <f t="shared" si="116"/>
        <v>0.17222222222222222</v>
      </c>
      <c r="V946" s="227"/>
      <c r="W946" s="228" t="str">
        <f t="shared" si="117"/>
        <v>0</v>
      </c>
      <c r="X946" s="509"/>
      <c r="Y946" s="229">
        <f t="shared" si="118"/>
        <v>0</v>
      </c>
    </row>
    <row r="947" spans="2:25" ht="18.75" customHeight="1">
      <c r="B947" s="515"/>
      <c r="C947" s="518"/>
      <c r="D947" s="372" t="s">
        <v>1077</v>
      </c>
      <c r="E947" s="216" t="s">
        <v>2020</v>
      </c>
      <c r="F947" s="217">
        <v>348</v>
      </c>
      <c r="G947" s="218">
        <f t="shared" si="113"/>
        <v>69.599999999999994</v>
      </c>
      <c r="H947" s="219">
        <f t="shared" si="114"/>
        <v>193.33333333333331</v>
      </c>
      <c r="I947" s="219">
        <f t="shared" si="115"/>
        <v>6.4444444444444443E-2</v>
      </c>
      <c r="J947" s="217"/>
      <c r="K947" s="220"/>
      <c r="L947" s="220"/>
      <c r="M947" s="221"/>
      <c r="N947" s="222">
        <f t="shared" si="119"/>
        <v>0</v>
      </c>
      <c r="O947" s="223"/>
      <c r="P947" s="224"/>
      <c r="Q947" s="224"/>
      <c r="R947" s="224"/>
      <c r="S947" s="224"/>
      <c r="T947" s="225"/>
      <c r="U947" s="226">
        <f t="shared" si="116"/>
        <v>0.12888888888888889</v>
      </c>
      <c r="V947" s="227"/>
      <c r="W947" s="228" t="str">
        <f t="shared" si="117"/>
        <v>0</v>
      </c>
      <c r="X947" s="509"/>
      <c r="Y947" s="229">
        <f t="shared" si="118"/>
        <v>0</v>
      </c>
    </row>
    <row r="948" spans="2:25" ht="18.75" customHeight="1">
      <c r="B948" s="515"/>
      <c r="C948" s="518"/>
      <c r="D948" s="372" t="s">
        <v>1079</v>
      </c>
      <c r="E948" s="216" t="s">
        <v>2021</v>
      </c>
      <c r="F948" s="217">
        <v>575</v>
      </c>
      <c r="G948" s="218">
        <f t="shared" si="113"/>
        <v>115</v>
      </c>
      <c r="H948" s="219">
        <f t="shared" si="114"/>
        <v>319.44444444444446</v>
      </c>
      <c r="I948" s="219">
        <f t="shared" si="115"/>
        <v>0.10648148148148148</v>
      </c>
      <c r="J948" s="217"/>
      <c r="K948" s="220"/>
      <c r="L948" s="220"/>
      <c r="M948" s="221"/>
      <c r="N948" s="222">
        <f t="shared" si="119"/>
        <v>0</v>
      </c>
      <c r="O948" s="223"/>
      <c r="P948" s="224"/>
      <c r="Q948" s="224"/>
      <c r="R948" s="224"/>
      <c r="S948" s="224"/>
      <c r="T948" s="225"/>
      <c r="U948" s="226">
        <f t="shared" si="116"/>
        <v>0.21296296296296297</v>
      </c>
      <c r="V948" s="227"/>
      <c r="W948" s="228" t="str">
        <f t="shared" si="117"/>
        <v>0</v>
      </c>
      <c r="X948" s="509"/>
      <c r="Y948" s="229">
        <f t="shared" si="118"/>
        <v>0</v>
      </c>
    </row>
    <row r="949" spans="2:25" ht="18.75" customHeight="1">
      <c r="B949" s="515"/>
      <c r="C949" s="518"/>
      <c r="D949" s="372" t="s">
        <v>1081</v>
      </c>
      <c r="E949" s="216" t="s">
        <v>2022</v>
      </c>
      <c r="F949" s="217">
        <v>545</v>
      </c>
      <c r="G949" s="218">
        <f t="shared" si="113"/>
        <v>109</v>
      </c>
      <c r="H949" s="219">
        <f t="shared" si="114"/>
        <v>302.77777777777777</v>
      </c>
      <c r="I949" s="219">
        <f t="shared" si="115"/>
        <v>0.10092592592592592</v>
      </c>
      <c r="J949" s="217"/>
      <c r="K949" s="220"/>
      <c r="L949" s="220"/>
      <c r="M949" s="221"/>
      <c r="N949" s="222">
        <f t="shared" si="119"/>
        <v>0</v>
      </c>
      <c r="O949" s="223"/>
      <c r="P949" s="224"/>
      <c r="Q949" s="224"/>
      <c r="R949" s="224"/>
      <c r="S949" s="224"/>
      <c r="T949" s="225"/>
      <c r="U949" s="226">
        <f t="shared" si="116"/>
        <v>0.20185185185185184</v>
      </c>
      <c r="V949" s="227"/>
      <c r="W949" s="228" t="str">
        <f t="shared" si="117"/>
        <v>0</v>
      </c>
      <c r="X949" s="509"/>
      <c r="Y949" s="229">
        <f t="shared" si="118"/>
        <v>0</v>
      </c>
    </row>
    <row r="950" spans="2:25" ht="18.75" customHeight="1">
      <c r="B950" s="515"/>
      <c r="C950" s="518"/>
      <c r="D950" s="372" t="s">
        <v>126</v>
      </c>
      <c r="E950" s="216" t="s">
        <v>2023</v>
      </c>
      <c r="F950" s="217">
        <v>145</v>
      </c>
      <c r="G950" s="218">
        <f t="shared" si="113"/>
        <v>29</v>
      </c>
      <c r="H950" s="219">
        <f t="shared" si="114"/>
        <v>80.555555555555557</v>
      </c>
      <c r="I950" s="219">
        <f t="shared" si="115"/>
        <v>2.6851851851851852E-2</v>
      </c>
      <c r="J950" s="217"/>
      <c r="K950" s="220"/>
      <c r="L950" s="220"/>
      <c r="M950" s="221"/>
      <c r="N950" s="222">
        <f t="shared" si="119"/>
        <v>0</v>
      </c>
      <c r="O950" s="223"/>
      <c r="P950" s="224"/>
      <c r="Q950" s="224"/>
      <c r="R950" s="224"/>
      <c r="S950" s="224"/>
      <c r="T950" s="225"/>
      <c r="U950" s="226">
        <f t="shared" si="116"/>
        <v>5.3703703703703705E-2</v>
      </c>
      <c r="V950" s="227"/>
      <c r="W950" s="228" t="str">
        <f t="shared" si="117"/>
        <v>0</v>
      </c>
      <c r="X950" s="509"/>
      <c r="Y950" s="229">
        <f t="shared" si="118"/>
        <v>0</v>
      </c>
    </row>
    <row r="951" spans="2:25" ht="18.75" customHeight="1">
      <c r="B951" s="515"/>
      <c r="C951" s="518"/>
      <c r="D951" s="372" t="s">
        <v>127</v>
      </c>
      <c r="E951" s="216" t="s">
        <v>2024</v>
      </c>
      <c r="F951" s="217">
        <v>373</v>
      </c>
      <c r="G951" s="218">
        <f t="shared" si="113"/>
        <v>74.599999999999994</v>
      </c>
      <c r="H951" s="219">
        <f t="shared" si="114"/>
        <v>207.22222222222223</v>
      </c>
      <c r="I951" s="219">
        <f t="shared" si="115"/>
        <v>6.9074074074074079E-2</v>
      </c>
      <c r="J951" s="217"/>
      <c r="K951" s="220"/>
      <c r="L951" s="220"/>
      <c r="M951" s="221"/>
      <c r="N951" s="222">
        <f t="shared" si="119"/>
        <v>0</v>
      </c>
      <c r="O951" s="223"/>
      <c r="P951" s="224"/>
      <c r="Q951" s="224"/>
      <c r="R951" s="224"/>
      <c r="S951" s="224"/>
      <c r="T951" s="225"/>
      <c r="U951" s="226">
        <f t="shared" si="116"/>
        <v>0.13814814814814816</v>
      </c>
      <c r="V951" s="227"/>
      <c r="W951" s="228" t="str">
        <f t="shared" si="117"/>
        <v>0</v>
      </c>
      <c r="X951" s="509"/>
      <c r="Y951" s="229">
        <f t="shared" si="118"/>
        <v>0</v>
      </c>
    </row>
    <row r="952" spans="2:25" ht="18.75" customHeight="1">
      <c r="B952" s="515"/>
      <c r="C952" s="518"/>
      <c r="D952" s="216"/>
      <c r="E952" s="216"/>
      <c r="F952" s="217"/>
      <c r="G952" s="218">
        <f t="shared" si="113"/>
        <v>0</v>
      </c>
      <c r="H952" s="219">
        <f t="shared" si="114"/>
        <v>0</v>
      </c>
      <c r="I952" s="219">
        <f t="shared" si="115"/>
        <v>0</v>
      </c>
      <c r="J952" s="217"/>
      <c r="K952" s="220"/>
      <c r="L952" s="220"/>
      <c r="M952" s="221"/>
      <c r="N952" s="222">
        <f t="shared" si="119"/>
        <v>0</v>
      </c>
      <c r="O952" s="223"/>
      <c r="P952" s="224"/>
      <c r="Q952" s="224"/>
      <c r="R952" s="224"/>
      <c r="S952" s="224"/>
      <c r="T952" s="225"/>
      <c r="U952" s="226">
        <f t="shared" si="116"/>
        <v>0</v>
      </c>
      <c r="V952" s="227"/>
      <c r="W952" s="228" t="str">
        <f t="shared" si="117"/>
        <v>0</v>
      </c>
      <c r="X952" s="509"/>
      <c r="Y952" s="229">
        <f t="shared" si="118"/>
        <v>0</v>
      </c>
    </row>
    <row r="953" spans="2:25" ht="18.75" customHeight="1">
      <c r="B953" s="516"/>
      <c r="C953" s="519"/>
      <c r="D953" s="216"/>
      <c r="E953" s="216"/>
      <c r="F953" s="217"/>
      <c r="G953" s="218">
        <f>F953/$G$15</f>
        <v>0</v>
      </c>
      <c r="H953" s="219">
        <f>F953/$H$15</f>
        <v>0</v>
      </c>
      <c r="I953" s="219">
        <f>H953/$I$15</f>
        <v>0</v>
      </c>
      <c r="J953" s="217"/>
      <c r="K953" s="220"/>
      <c r="L953" s="220"/>
      <c r="M953" s="232"/>
      <c r="N953" s="222">
        <f>M953/$N$15</f>
        <v>0</v>
      </c>
      <c r="O953" s="231"/>
      <c r="P953" s="231"/>
      <c r="Q953" s="231"/>
      <c r="R953" s="231"/>
      <c r="S953" s="231"/>
      <c r="T953" s="225"/>
      <c r="U953" s="226">
        <f>H953/$U$15</f>
        <v>0</v>
      </c>
      <c r="V953" s="227"/>
      <c r="W953" s="228" t="str">
        <f>IF(V953&lt;1,"0",IF(V953&lt;5,"2",IF(V953&gt;=5,"6")))</f>
        <v>0</v>
      </c>
      <c r="X953" s="510"/>
      <c r="Y953" s="229">
        <f t="shared" si="118"/>
        <v>0</v>
      </c>
    </row>
    <row r="954" spans="2:25">
      <c r="B954" s="233"/>
      <c r="C954" s="234" t="s">
        <v>111</v>
      </c>
      <c r="D954" s="235"/>
      <c r="E954" s="236">
        <f>COUNTA(E900:E953)</f>
        <v>49</v>
      </c>
      <c r="F954" s="236">
        <f>SUM(F900:F953)</f>
        <v>22757</v>
      </c>
      <c r="G954" s="236">
        <f>SUM(G900:G953)</f>
        <v>4551.4000000000015</v>
      </c>
      <c r="H954" s="236">
        <f>SUM(H900:H953)</f>
        <v>12642.777777777783</v>
      </c>
      <c r="I954" s="236">
        <f>MROUND(SUM(I900:I953),1)</f>
        <v>4</v>
      </c>
      <c r="J954" s="236">
        <f>COUNTA(J900:J953)</f>
        <v>4</v>
      </c>
      <c r="K954" s="236">
        <f>COUNTA(K900:K953)</f>
        <v>4</v>
      </c>
      <c r="L954" s="236">
        <f>COUNTA(L900:L953)</f>
        <v>0</v>
      </c>
      <c r="M954" s="236">
        <f>SUM(M900:M953)</f>
        <v>12642.777777777779</v>
      </c>
      <c r="N954" s="236">
        <f>SUM(N900:N953)</f>
        <v>252.85555555555555</v>
      </c>
      <c r="O954" s="237"/>
      <c r="P954" s="238">
        <f>COUNTIF(P900:P953, "YES")</f>
        <v>0</v>
      </c>
      <c r="Q954" s="237"/>
      <c r="R954" s="237"/>
      <c r="S954" s="237"/>
      <c r="T954" s="237"/>
      <c r="U954" s="236">
        <f>SUM(U900:U953)</f>
        <v>8.428518518518521</v>
      </c>
      <c r="V954" s="236">
        <f>SUM(V900:V953)</f>
        <v>8.4285185185185192</v>
      </c>
      <c r="W954" s="236">
        <f t="array" ref="W954">SUM(ABS(W900:W953))</f>
        <v>8</v>
      </c>
      <c r="X954" s="238" t="str">
        <f>IF(X900&lt;0.2, "0", IF(X900&lt;=2, "2", IF(X900&gt;2, ROUND(X900,0))))</f>
        <v>2</v>
      </c>
      <c r="Y954" s="236">
        <f>SUM(Y900:Y953)</f>
        <v>4</v>
      </c>
    </row>
    <row r="955" spans="2:25" ht="18.75" customHeight="1">
      <c r="B955" s="514">
        <v>11</v>
      </c>
      <c r="C955" s="505" t="s">
        <v>2025</v>
      </c>
      <c r="D955" s="372" t="s">
        <v>1060</v>
      </c>
      <c r="E955" s="216" t="s">
        <v>2026</v>
      </c>
      <c r="F955" s="217">
        <v>3360</v>
      </c>
      <c r="G955" s="218">
        <f t="shared" ref="G955:G1020" si="120">F955/$G$15</f>
        <v>672</v>
      </c>
      <c r="H955" s="219">
        <f t="shared" ref="H955:H1020" si="121">F955/$H$15</f>
        <v>1866.6666666666665</v>
      </c>
      <c r="I955" s="219">
        <f t="shared" ref="I955:I1020" si="122">H955/$I$15</f>
        <v>0.62222222222222212</v>
      </c>
      <c r="J955" s="217" t="s">
        <v>2027</v>
      </c>
      <c r="K955" s="217" t="s">
        <v>11251</v>
      </c>
      <c r="L955" s="220"/>
      <c r="M955" s="221">
        <f>SUM(H955:H966)</f>
        <v>2920.5555555555557</v>
      </c>
      <c r="N955" s="222">
        <f t="shared" ref="N955:N1045" si="123">M955/$N$15</f>
        <v>58.411111111111111</v>
      </c>
      <c r="O955" s="223" t="s">
        <v>480</v>
      </c>
      <c r="P955" s="224" t="s">
        <v>12</v>
      </c>
      <c r="Q955" s="224"/>
      <c r="R955" s="224" t="s">
        <v>2028</v>
      </c>
      <c r="S955" s="224"/>
      <c r="T955" s="225"/>
      <c r="U955" s="226">
        <f t="shared" ref="U955:U1020" si="124">H955/$U$15</f>
        <v>1.2444444444444442</v>
      </c>
      <c r="V955" s="227">
        <f>SUM(U955:U966)</f>
        <v>1.9470370370370369</v>
      </c>
      <c r="W955" s="228" t="str">
        <f t="shared" ref="W955:W1020" si="125">IF(V955&lt;1,"0",IF(V955&lt;5,"2",IF(V955&gt;=5,"6")))</f>
        <v>2</v>
      </c>
      <c r="X955" s="508">
        <f>K1047/$X$15</f>
        <v>2.3333333333333335</v>
      </c>
      <c r="Y955" s="229">
        <f t="shared" ref="Y955:Y1020" si="126">W955/2</f>
        <v>1</v>
      </c>
    </row>
    <row r="956" spans="2:25" ht="18.75" customHeight="1">
      <c r="B956" s="515"/>
      <c r="C956" s="506"/>
      <c r="D956" s="372" t="s">
        <v>1065</v>
      </c>
      <c r="E956" s="216" t="s">
        <v>2029</v>
      </c>
      <c r="F956" s="217">
        <v>110</v>
      </c>
      <c r="G956" s="218">
        <f t="shared" si="120"/>
        <v>22</v>
      </c>
      <c r="H956" s="219">
        <f t="shared" si="121"/>
        <v>61.111111111111107</v>
      </c>
      <c r="I956" s="219">
        <f t="shared" si="122"/>
        <v>2.0370370370370369E-2</v>
      </c>
      <c r="J956" s="217"/>
      <c r="K956" s="220"/>
      <c r="L956" s="220"/>
      <c r="M956" s="221"/>
      <c r="N956" s="222">
        <f t="shared" si="123"/>
        <v>0</v>
      </c>
      <c r="O956" s="223"/>
      <c r="P956" s="224"/>
      <c r="Q956" s="224"/>
      <c r="R956" s="224"/>
      <c r="S956" s="224"/>
      <c r="T956" s="225"/>
      <c r="U956" s="226">
        <f t="shared" si="124"/>
        <v>4.0740740740740737E-2</v>
      </c>
      <c r="V956" s="227"/>
      <c r="W956" s="228" t="str">
        <f t="shared" si="125"/>
        <v>0</v>
      </c>
      <c r="X956" s="509"/>
      <c r="Y956" s="229">
        <f t="shared" si="126"/>
        <v>0</v>
      </c>
    </row>
    <row r="957" spans="2:25" ht="18.75" customHeight="1">
      <c r="B957" s="515"/>
      <c r="C957" s="506"/>
      <c r="D957" s="372" t="s">
        <v>1067</v>
      </c>
      <c r="E957" s="216" t="s">
        <v>2030</v>
      </c>
      <c r="F957" s="217">
        <v>205</v>
      </c>
      <c r="G957" s="218">
        <f t="shared" si="120"/>
        <v>41</v>
      </c>
      <c r="H957" s="219">
        <f t="shared" si="121"/>
        <v>113.88888888888889</v>
      </c>
      <c r="I957" s="219">
        <f t="shared" si="122"/>
        <v>3.7962962962962962E-2</v>
      </c>
      <c r="J957" s="217"/>
      <c r="K957" s="220"/>
      <c r="L957" s="220"/>
      <c r="M957" s="221"/>
      <c r="N957" s="222">
        <f t="shared" si="123"/>
        <v>0</v>
      </c>
      <c r="O957" s="223"/>
      <c r="P957" s="224"/>
      <c r="Q957" s="224"/>
      <c r="R957" s="224"/>
      <c r="S957" s="224"/>
      <c r="T957" s="225"/>
      <c r="U957" s="226">
        <f t="shared" si="124"/>
        <v>7.5925925925925924E-2</v>
      </c>
      <c r="V957" s="227"/>
      <c r="W957" s="228" t="str">
        <f t="shared" si="125"/>
        <v>0</v>
      </c>
      <c r="X957" s="509"/>
      <c r="Y957" s="229">
        <f t="shared" si="126"/>
        <v>0</v>
      </c>
    </row>
    <row r="958" spans="2:25" ht="18.75" customHeight="1">
      <c r="B958" s="515"/>
      <c r="C958" s="506"/>
      <c r="D958" s="372" t="s">
        <v>1069</v>
      </c>
      <c r="E958" s="216" t="s">
        <v>2031</v>
      </c>
      <c r="F958" s="217">
        <v>107</v>
      </c>
      <c r="G958" s="218">
        <f t="shared" si="120"/>
        <v>21.4</v>
      </c>
      <c r="H958" s="219">
        <f t="shared" si="121"/>
        <v>59.444444444444443</v>
      </c>
      <c r="I958" s="219">
        <f t="shared" si="122"/>
        <v>1.9814814814814813E-2</v>
      </c>
      <c r="J958" s="217"/>
      <c r="K958" s="220"/>
      <c r="L958" s="220"/>
      <c r="M958" s="221"/>
      <c r="N958" s="222">
        <f t="shared" si="123"/>
        <v>0</v>
      </c>
      <c r="O958" s="223"/>
      <c r="P958" s="224"/>
      <c r="Q958" s="224"/>
      <c r="R958" s="224"/>
      <c r="S958" s="224"/>
      <c r="T958" s="225"/>
      <c r="U958" s="226">
        <f t="shared" si="124"/>
        <v>3.9629629629629626E-2</v>
      </c>
      <c r="V958" s="227"/>
      <c r="W958" s="228" t="str">
        <f t="shared" si="125"/>
        <v>0</v>
      </c>
      <c r="X958" s="509"/>
      <c r="Y958" s="229">
        <f t="shared" si="126"/>
        <v>0</v>
      </c>
    </row>
    <row r="959" spans="2:25" ht="18.75" customHeight="1">
      <c r="B959" s="515"/>
      <c r="C959" s="506"/>
      <c r="D959" s="372" t="s">
        <v>1071</v>
      </c>
      <c r="E959" s="216" t="s">
        <v>2032</v>
      </c>
      <c r="F959" s="217">
        <v>150</v>
      </c>
      <c r="G959" s="218">
        <f t="shared" si="120"/>
        <v>30</v>
      </c>
      <c r="H959" s="219">
        <f t="shared" si="121"/>
        <v>83.333333333333329</v>
      </c>
      <c r="I959" s="219">
        <f t="shared" si="122"/>
        <v>2.7777777777777776E-2</v>
      </c>
      <c r="J959" s="217"/>
      <c r="K959" s="220"/>
      <c r="L959" s="220"/>
      <c r="M959" s="221"/>
      <c r="N959" s="222">
        <f t="shared" si="123"/>
        <v>0</v>
      </c>
      <c r="O959" s="223"/>
      <c r="P959" s="224"/>
      <c r="Q959" s="224"/>
      <c r="R959" s="224"/>
      <c r="S959" s="224"/>
      <c r="T959" s="225"/>
      <c r="U959" s="226">
        <f t="shared" si="124"/>
        <v>5.5555555555555552E-2</v>
      </c>
      <c r="V959" s="227"/>
      <c r="W959" s="228" t="str">
        <f t="shared" si="125"/>
        <v>0</v>
      </c>
      <c r="X959" s="509"/>
      <c r="Y959" s="229">
        <f t="shared" si="126"/>
        <v>0</v>
      </c>
    </row>
    <row r="960" spans="2:25" ht="18.75" customHeight="1">
      <c r="B960" s="515"/>
      <c r="C960" s="506"/>
      <c r="D960" s="372" t="s">
        <v>1073</v>
      </c>
      <c r="E960" s="216" t="s">
        <v>2033</v>
      </c>
      <c r="F960" s="217">
        <v>200</v>
      </c>
      <c r="G960" s="218">
        <f t="shared" si="120"/>
        <v>40</v>
      </c>
      <c r="H960" s="219">
        <f t="shared" si="121"/>
        <v>111.11111111111111</v>
      </c>
      <c r="I960" s="219">
        <f t="shared" si="122"/>
        <v>3.7037037037037035E-2</v>
      </c>
      <c r="J960" s="217"/>
      <c r="K960" s="220"/>
      <c r="L960" s="220"/>
      <c r="M960" s="221"/>
      <c r="N960" s="222">
        <f t="shared" si="123"/>
        <v>0</v>
      </c>
      <c r="O960" s="223"/>
      <c r="P960" s="224"/>
      <c r="Q960" s="224"/>
      <c r="R960" s="224"/>
      <c r="S960" s="224"/>
      <c r="T960" s="225"/>
      <c r="U960" s="226">
        <f t="shared" si="124"/>
        <v>7.407407407407407E-2</v>
      </c>
      <c r="V960" s="227"/>
      <c r="W960" s="228" t="str">
        <f t="shared" si="125"/>
        <v>0</v>
      </c>
      <c r="X960" s="509"/>
      <c r="Y960" s="229">
        <f t="shared" si="126"/>
        <v>0</v>
      </c>
    </row>
    <row r="961" spans="2:25" ht="18.75" customHeight="1">
      <c r="B961" s="515"/>
      <c r="C961" s="506"/>
      <c r="D961" s="372" t="s">
        <v>1075</v>
      </c>
      <c r="E961" s="216" t="s">
        <v>2034</v>
      </c>
      <c r="F961" s="217">
        <v>59</v>
      </c>
      <c r="G961" s="218">
        <f t="shared" si="120"/>
        <v>11.8</v>
      </c>
      <c r="H961" s="219">
        <f t="shared" si="121"/>
        <v>32.777777777777779</v>
      </c>
      <c r="I961" s="219">
        <f t="shared" si="122"/>
        <v>1.0925925925925926E-2</v>
      </c>
      <c r="J961" s="217"/>
      <c r="K961" s="220"/>
      <c r="L961" s="220"/>
      <c r="M961" s="221"/>
      <c r="N961" s="222">
        <f t="shared" si="123"/>
        <v>0</v>
      </c>
      <c r="O961" s="223"/>
      <c r="P961" s="224"/>
      <c r="Q961" s="224"/>
      <c r="R961" s="224"/>
      <c r="S961" s="224"/>
      <c r="T961" s="225"/>
      <c r="U961" s="226">
        <f t="shared" si="124"/>
        <v>2.1851851851851851E-2</v>
      </c>
      <c r="V961" s="227"/>
      <c r="W961" s="228" t="str">
        <f t="shared" si="125"/>
        <v>0</v>
      </c>
      <c r="X961" s="509"/>
      <c r="Y961" s="229">
        <f t="shared" si="126"/>
        <v>0</v>
      </c>
    </row>
    <row r="962" spans="2:25" ht="18.75" customHeight="1">
      <c r="B962" s="515"/>
      <c r="C962" s="506"/>
      <c r="D962" s="372" t="s">
        <v>1077</v>
      </c>
      <c r="E962" s="216" t="s">
        <v>2035</v>
      </c>
      <c r="F962" s="217">
        <v>237</v>
      </c>
      <c r="G962" s="218">
        <f t="shared" si="120"/>
        <v>47.4</v>
      </c>
      <c r="H962" s="219">
        <f t="shared" si="121"/>
        <v>131.66666666666666</v>
      </c>
      <c r="I962" s="219">
        <f t="shared" si="122"/>
        <v>4.3888888888888887E-2</v>
      </c>
      <c r="J962" s="217"/>
      <c r="K962" s="220"/>
      <c r="L962" s="220"/>
      <c r="M962" s="221"/>
      <c r="N962" s="222">
        <f t="shared" si="123"/>
        <v>0</v>
      </c>
      <c r="O962" s="223"/>
      <c r="P962" s="224"/>
      <c r="Q962" s="224"/>
      <c r="R962" s="224"/>
      <c r="S962" s="224"/>
      <c r="T962" s="225"/>
      <c r="U962" s="226">
        <f t="shared" si="124"/>
        <v>8.7777777777777774E-2</v>
      </c>
      <c r="V962" s="227"/>
      <c r="W962" s="228" t="str">
        <f t="shared" si="125"/>
        <v>0</v>
      </c>
      <c r="X962" s="509"/>
      <c r="Y962" s="229">
        <f t="shared" si="126"/>
        <v>0</v>
      </c>
    </row>
    <row r="963" spans="2:25" ht="18.75" customHeight="1">
      <c r="B963" s="515"/>
      <c r="C963" s="506"/>
      <c r="D963" s="372" t="s">
        <v>1079</v>
      </c>
      <c r="E963" s="216" t="s">
        <v>2036</v>
      </c>
      <c r="F963" s="217">
        <v>305</v>
      </c>
      <c r="G963" s="218">
        <f t="shared" si="120"/>
        <v>61</v>
      </c>
      <c r="H963" s="219">
        <f t="shared" si="121"/>
        <v>169.44444444444443</v>
      </c>
      <c r="I963" s="219">
        <f t="shared" si="122"/>
        <v>5.6481481481481473E-2</v>
      </c>
      <c r="J963" s="217"/>
      <c r="K963" s="220"/>
      <c r="L963" s="220"/>
      <c r="M963" s="221"/>
      <c r="N963" s="222">
        <f t="shared" si="123"/>
        <v>0</v>
      </c>
      <c r="O963" s="223"/>
      <c r="P963" s="224"/>
      <c r="Q963" s="224"/>
      <c r="R963" s="224"/>
      <c r="S963" s="224"/>
      <c r="T963" s="225"/>
      <c r="U963" s="226">
        <f t="shared" si="124"/>
        <v>0.11296296296296295</v>
      </c>
      <c r="V963" s="227"/>
      <c r="W963" s="228" t="str">
        <f t="shared" si="125"/>
        <v>0</v>
      </c>
      <c r="X963" s="509"/>
      <c r="Y963" s="229">
        <f t="shared" si="126"/>
        <v>0</v>
      </c>
    </row>
    <row r="964" spans="2:25" ht="18.75" customHeight="1">
      <c r="B964" s="515"/>
      <c r="C964" s="506"/>
      <c r="D964" s="372" t="s">
        <v>1081</v>
      </c>
      <c r="E964" s="216" t="s">
        <v>2037</v>
      </c>
      <c r="F964" s="217">
        <v>222</v>
      </c>
      <c r="G964" s="218">
        <f t="shared" si="120"/>
        <v>44.4</v>
      </c>
      <c r="H964" s="219">
        <f t="shared" si="121"/>
        <v>123.33333333333333</v>
      </c>
      <c r="I964" s="219">
        <f t="shared" si="122"/>
        <v>4.1111111111111112E-2</v>
      </c>
      <c r="J964" s="217"/>
      <c r="K964" s="220"/>
      <c r="L964" s="220"/>
      <c r="M964" s="221"/>
      <c r="N964" s="222">
        <f t="shared" si="123"/>
        <v>0</v>
      </c>
      <c r="O964" s="223"/>
      <c r="P964" s="224"/>
      <c r="Q964" s="224"/>
      <c r="R964" s="224"/>
      <c r="S964" s="224"/>
      <c r="T964" s="225"/>
      <c r="U964" s="226">
        <f t="shared" si="124"/>
        <v>8.2222222222222224E-2</v>
      </c>
      <c r="V964" s="227"/>
      <c r="W964" s="228" t="str">
        <f t="shared" si="125"/>
        <v>0</v>
      </c>
      <c r="X964" s="509"/>
      <c r="Y964" s="229">
        <f t="shared" si="126"/>
        <v>0</v>
      </c>
    </row>
    <row r="965" spans="2:25" ht="18.75" customHeight="1">
      <c r="B965" s="515"/>
      <c r="C965" s="506"/>
      <c r="D965" s="372" t="s">
        <v>126</v>
      </c>
      <c r="E965" s="216" t="s">
        <v>2038</v>
      </c>
      <c r="F965" s="217">
        <v>180</v>
      </c>
      <c r="G965" s="218">
        <f t="shared" si="120"/>
        <v>36</v>
      </c>
      <c r="H965" s="219">
        <f t="shared" si="121"/>
        <v>100</v>
      </c>
      <c r="I965" s="219">
        <f t="shared" si="122"/>
        <v>3.3333333333333333E-2</v>
      </c>
      <c r="J965" s="217"/>
      <c r="K965" s="220"/>
      <c r="L965" s="220"/>
      <c r="M965" s="221"/>
      <c r="N965" s="222">
        <f t="shared" si="123"/>
        <v>0</v>
      </c>
      <c r="O965" s="223"/>
      <c r="P965" s="224"/>
      <c r="Q965" s="224"/>
      <c r="R965" s="224"/>
      <c r="S965" s="224"/>
      <c r="T965" s="225"/>
      <c r="U965" s="226">
        <f t="shared" si="124"/>
        <v>6.6666666666666666E-2</v>
      </c>
      <c r="V965" s="227"/>
      <c r="W965" s="228" t="str">
        <f t="shared" si="125"/>
        <v>0</v>
      </c>
      <c r="X965" s="509"/>
      <c r="Y965" s="229">
        <f t="shared" si="126"/>
        <v>0</v>
      </c>
    </row>
    <row r="966" spans="2:25" ht="18.75" customHeight="1">
      <c r="B966" s="515"/>
      <c r="C966" s="506"/>
      <c r="D966" s="372" t="s">
        <v>127</v>
      </c>
      <c r="E966" s="216" t="s">
        <v>2039</v>
      </c>
      <c r="F966" s="217">
        <v>122</v>
      </c>
      <c r="G966" s="218">
        <f t="shared" si="120"/>
        <v>24.4</v>
      </c>
      <c r="H966" s="219">
        <f t="shared" si="121"/>
        <v>67.777777777777771</v>
      </c>
      <c r="I966" s="219">
        <f t="shared" si="122"/>
        <v>2.2592592592592591E-2</v>
      </c>
      <c r="J966" s="217"/>
      <c r="K966" s="220"/>
      <c r="L966" s="220"/>
      <c r="M966" s="221"/>
      <c r="N966" s="222">
        <f t="shared" si="123"/>
        <v>0</v>
      </c>
      <c r="O966" s="223"/>
      <c r="P966" s="224"/>
      <c r="Q966" s="224"/>
      <c r="R966" s="224"/>
      <c r="S966" s="224"/>
      <c r="T966" s="225"/>
      <c r="U966" s="226">
        <f t="shared" si="124"/>
        <v>4.5185185185185182E-2</v>
      </c>
      <c r="V966" s="227"/>
      <c r="W966" s="228" t="str">
        <f t="shared" si="125"/>
        <v>0</v>
      </c>
      <c r="X966" s="509"/>
      <c r="Y966" s="229">
        <f t="shared" si="126"/>
        <v>0</v>
      </c>
    </row>
    <row r="967" spans="2:25" ht="18.75" customHeight="1">
      <c r="B967" s="515"/>
      <c r="C967" s="506"/>
      <c r="D967" s="372"/>
      <c r="E967" s="216"/>
      <c r="F967" s="217"/>
      <c r="G967" s="218">
        <f t="shared" si="120"/>
        <v>0</v>
      </c>
      <c r="H967" s="219">
        <f t="shared" si="121"/>
        <v>0</v>
      </c>
      <c r="I967" s="219">
        <f t="shared" si="122"/>
        <v>0</v>
      </c>
      <c r="J967" s="217"/>
      <c r="K967" s="220"/>
      <c r="L967" s="220"/>
      <c r="M967" s="221"/>
      <c r="N967" s="222">
        <f t="shared" si="123"/>
        <v>0</v>
      </c>
      <c r="O967" s="223"/>
      <c r="P967" s="224"/>
      <c r="Q967" s="224"/>
      <c r="R967" s="224"/>
      <c r="S967" s="224"/>
      <c r="T967" s="225"/>
      <c r="U967" s="226">
        <f t="shared" si="124"/>
        <v>0</v>
      </c>
      <c r="V967" s="227"/>
      <c r="W967" s="228" t="str">
        <f t="shared" si="125"/>
        <v>0</v>
      </c>
      <c r="X967" s="509"/>
      <c r="Y967" s="229">
        <f t="shared" si="126"/>
        <v>0</v>
      </c>
    </row>
    <row r="968" spans="2:25" ht="18.75" customHeight="1">
      <c r="B968" s="515"/>
      <c r="C968" s="506"/>
      <c r="D968" s="372">
        <v>1</v>
      </c>
      <c r="E968" s="216" t="s">
        <v>11454</v>
      </c>
      <c r="F968" s="217">
        <v>3600</v>
      </c>
      <c r="G968" s="218">
        <f t="shared" si="120"/>
        <v>720</v>
      </c>
      <c r="H968" s="219">
        <f t="shared" si="121"/>
        <v>2000</v>
      </c>
      <c r="I968" s="219">
        <f t="shared" si="122"/>
        <v>0.66666666666666663</v>
      </c>
      <c r="J968" s="217" t="s">
        <v>11456</v>
      </c>
      <c r="K968" s="217" t="s">
        <v>11457</v>
      </c>
      <c r="L968" s="220"/>
      <c r="M968" s="221">
        <f>SUM(H968)</f>
        <v>2000</v>
      </c>
      <c r="N968" s="222">
        <f t="shared" si="123"/>
        <v>40</v>
      </c>
      <c r="O968" s="223" t="s">
        <v>340</v>
      </c>
      <c r="P968" s="224" t="s">
        <v>12</v>
      </c>
      <c r="Q968" s="224"/>
      <c r="R968" s="224" t="s">
        <v>1064</v>
      </c>
      <c r="S968" s="224"/>
      <c r="T968" s="225"/>
      <c r="U968" s="226">
        <f t="shared" si="124"/>
        <v>1.3333333333333333</v>
      </c>
      <c r="V968" s="227">
        <f>SUM(U968)</f>
        <v>1.3333333333333333</v>
      </c>
      <c r="W968" s="228" t="str">
        <f t="shared" si="125"/>
        <v>2</v>
      </c>
      <c r="X968" s="509"/>
      <c r="Y968" s="229">
        <f t="shared" si="126"/>
        <v>1</v>
      </c>
    </row>
    <row r="969" spans="2:25" ht="18.75" customHeight="1">
      <c r="B969" s="515"/>
      <c r="C969" s="506"/>
      <c r="D969" s="373"/>
      <c r="E969" s="216"/>
      <c r="F969" s="217"/>
      <c r="G969" s="218">
        <f t="shared" si="120"/>
        <v>0</v>
      </c>
      <c r="H969" s="219">
        <f t="shared" si="121"/>
        <v>0</v>
      </c>
      <c r="I969" s="219">
        <f t="shared" si="122"/>
        <v>0</v>
      </c>
      <c r="J969" s="217"/>
      <c r="K969" s="220"/>
      <c r="L969" s="220"/>
      <c r="M969" s="221"/>
      <c r="N969" s="222">
        <f t="shared" si="123"/>
        <v>0</v>
      </c>
      <c r="O969" s="223"/>
      <c r="P969" s="224"/>
      <c r="Q969" s="224"/>
      <c r="R969" s="224"/>
      <c r="S969" s="224"/>
      <c r="T969" s="225"/>
      <c r="U969" s="226">
        <f t="shared" si="124"/>
        <v>0</v>
      </c>
      <c r="V969" s="227"/>
      <c r="W969" s="228" t="str">
        <f t="shared" si="125"/>
        <v>0</v>
      </c>
      <c r="X969" s="509"/>
      <c r="Y969" s="229">
        <f t="shared" si="126"/>
        <v>0</v>
      </c>
    </row>
    <row r="970" spans="2:25" ht="18.75" customHeight="1">
      <c r="B970" s="515"/>
      <c r="C970" s="506"/>
      <c r="D970" s="373">
        <v>1</v>
      </c>
      <c r="E970" s="216" t="s">
        <v>11455</v>
      </c>
      <c r="F970" s="217">
        <v>3600</v>
      </c>
      <c r="G970" s="218">
        <f t="shared" ref="G970" si="127">F970/$G$15</f>
        <v>720</v>
      </c>
      <c r="H970" s="219">
        <f t="shared" ref="H970" si="128">F970/$H$15</f>
        <v>2000</v>
      </c>
      <c r="I970" s="219">
        <f t="shared" ref="I970" si="129">H970/$I$15</f>
        <v>0.66666666666666663</v>
      </c>
      <c r="J970" s="217"/>
      <c r="K970" s="220" t="s">
        <v>11458</v>
      </c>
      <c r="L970" s="220"/>
      <c r="M970" s="221">
        <f>H970</f>
        <v>2000</v>
      </c>
      <c r="N970" s="222">
        <f t="shared" ref="N970" si="130">M970/$N$15</f>
        <v>40</v>
      </c>
      <c r="O970" s="223" t="s">
        <v>340</v>
      </c>
      <c r="P970" s="224" t="s">
        <v>12</v>
      </c>
      <c r="Q970" s="224"/>
      <c r="R970" s="224" t="s">
        <v>1064</v>
      </c>
      <c r="S970" s="224"/>
      <c r="T970" s="225"/>
      <c r="U970" s="226">
        <f t="shared" ref="U970" si="131">H970/$U$15</f>
        <v>1.3333333333333333</v>
      </c>
      <c r="V970" s="227">
        <f>SUM(U970)</f>
        <v>1.3333333333333333</v>
      </c>
      <c r="W970" s="228" t="str">
        <f t="shared" ref="W970" si="132">IF(V970&lt;1,"0",IF(V970&lt;5,"2",IF(V970&gt;=5,"6")))</f>
        <v>2</v>
      </c>
      <c r="X970" s="509"/>
      <c r="Y970" s="229">
        <f t="shared" ref="Y970" si="133">W970/2</f>
        <v>1</v>
      </c>
    </row>
    <row r="971" spans="2:25" ht="18.75" customHeight="1">
      <c r="B971" s="515"/>
      <c r="C971" s="506"/>
      <c r="D971" s="373"/>
      <c r="E971" s="216"/>
      <c r="F971" s="217"/>
      <c r="G971" s="218">
        <f t="shared" si="120"/>
        <v>0</v>
      </c>
      <c r="H971" s="219">
        <f t="shared" si="121"/>
        <v>0</v>
      </c>
      <c r="I971" s="219">
        <f t="shared" si="122"/>
        <v>0</v>
      </c>
      <c r="J971" s="217"/>
      <c r="K971" s="220"/>
      <c r="L971" s="220"/>
      <c r="M971" s="221"/>
      <c r="N971" s="222">
        <f t="shared" si="123"/>
        <v>0</v>
      </c>
      <c r="O971" s="223"/>
      <c r="P971" s="224"/>
      <c r="Q971" s="224"/>
      <c r="R971" s="224"/>
      <c r="S971" s="224"/>
      <c r="T971" s="225"/>
      <c r="U971" s="226">
        <f t="shared" si="124"/>
        <v>0</v>
      </c>
      <c r="V971" s="227"/>
      <c r="W971" s="228" t="str">
        <f t="shared" si="125"/>
        <v>0</v>
      </c>
      <c r="X971" s="509"/>
      <c r="Y971" s="229">
        <f t="shared" si="126"/>
        <v>0</v>
      </c>
    </row>
    <row r="972" spans="2:25" ht="18.75" customHeight="1">
      <c r="B972" s="515"/>
      <c r="C972" s="506"/>
      <c r="D972" s="372" t="s">
        <v>1060</v>
      </c>
      <c r="E972" s="216" t="s">
        <v>2040</v>
      </c>
      <c r="F972" s="361">
        <v>2000</v>
      </c>
      <c r="G972" s="218">
        <f t="shared" si="120"/>
        <v>400</v>
      </c>
      <c r="H972" s="219">
        <f t="shared" si="121"/>
        <v>1111.1111111111111</v>
      </c>
      <c r="I972" s="219">
        <f t="shared" si="122"/>
        <v>0.37037037037037035</v>
      </c>
      <c r="J972" s="217" t="s">
        <v>2041</v>
      </c>
      <c r="K972" s="217" t="s">
        <v>11252</v>
      </c>
      <c r="L972" s="220"/>
      <c r="M972" s="221">
        <f>SUM(H972:H986)</f>
        <v>2581.6666666666665</v>
      </c>
      <c r="N972" s="222">
        <f t="shared" si="123"/>
        <v>51.633333333333333</v>
      </c>
      <c r="O972" s="223" t="s">
        <v>1400</v>
      </c>
      <c r="P972" s="224" t="s">
        <v>12</v>
      </c>
      <c r="Q972" s="224"/>
      <c r="R972" s="224" t="s">
        <v>2028</v>
      </c>
      <c r="S972" s="224"/>
      <c r="T972" s="225"/>
      <c r="U972" s="226">
        <f t="shared" si="124"/>
        <v>0.7407407407407407</v>
      </c>
      <c r="V972" s="227">
        <f>SUM(U972:U986)</f>
        <v>1.7211111111111113</v>
      </c>
      <c r="W972" s="228" t="str">
        <f t="shared" si="125"/>
        <v>2</v>
      </c>
      <c r="X972" s="509"/>
      <c r="Y972" s="229">
        <f t="shared" si="126"/>
        <v>1</v>
      </c>
    </row>
    <row r="973" spans="2:25" ht="18.75" customHeight="1">
      <c r="B973" s="515"/>
      <c r="C973" s="506"/>
      <c r="D973" s="372" t="s">
        <v>1065</v>
      </c>
      <c r="E973" s="216" t="s">
        <v>2042</v>
      </c>
      <c r="F973" s="361">
        <v>157</v>
      </c>
      <c r="G973" s="218">
        <f t="shared" si="120"/>
        <v>31.4</v>
      </c>
      <c r="H973" s="219">
        <f t="shared" si="121"/>
        <v>87.222222222222214</v>
      </c>
      <c r="I973" s="219">
        <f t="shared" si="122"/>
        <v>2.9074074074074072E-2</v>
      </c>
      <c r="J973" s="217"/>
      <c r="K973" s="220"/>
      <c r="L973" s="220"/>
      <c r="M973" s="221"/>
      <c r="N973" s="222">
        <f t="shared" si="123"/>
        <v>0</v>
      </c>
      <c r="O973" s="223"/>
      <c r="P973" s="224"/>
      <c r="Q973" s="224"/>
      <c r="R973" s="224"/>
      <c r="S973" s="224"/>
      <c r="T973" s="225"/>
      <c r="U973" s="226">
        <f t="shared" si="124"/>
        <v>5.8148148148148143E-2</v>
      </c>
      <c r="V973" s="227"/>
      <c r="W973" s="228" t="str">
        <f t="shared" si="125"/>
        <v>0</v>
      </c>
      <c r="X973" s="509"/>
      <c r="Y973" s="229">
        <f t="shared" si="126"/>
        <v>0</v>
      </c>
    </row>
    <row r="974" spans="2:25" ht="18.75" customHeight="1">
      <c r="B974" s="515"/>
      <c r="C974" s="506"/>
      <c r="D974" s="372" t="s">
        <v>1067</v>
      </c>
      <c r="E974" s="216" t="s">
        <v>2043</v>
      </c>
      <c r="F974" s="361">
        <v>87</v>
      </c>
      <c r="G974" s="218">
        <f t="shared" si="120"/>
        <v>17.399999999999999</v>
      </c>
      <c r="H974" s="219">
        <f t="shared" si="121"/>
        <v>48.333333333333329</v>
      </c>
      <c r="I974" s="219">
        <f t="shared" si="122"/>
        <v>1.6111111111111111E-2</v>
      </c>
      <c r="J974" s="217"/>
      <c r="K974" s="220"/>
      <c r="L974" s="220"/>
      <c r="M974" s="221"/>
      <c r="N974" s="222">
        <f t="shared" si="123"/>
        <v>0</v>
      </c>
      <c r="O974" s="223"/>
      <c r="P974" s="224"/>
      <c r="Q974" s="224"/>
      <c r="R974" s="224"/>
      <c r="S974" s="224"/>
      <c r="T974" s="225"/>
      <c r="U974" s="226">
        <f t="shared" si="124"/>
        <v>3.2222222222222222E-2</v>
      </c>
      <c r="V974" s="227"/>
      <c r="W974" s="228" t="str">
        <f t="shared" si="125"/>
        <v>0</v>
      </c>
      <c r="X974" s="509"/>
      <c r="Y974" s="229">
        <f t="shared" si="126"/>
        <v>0</v>
      </c>
    </row>
    <row r="975" spans="2:25" ht="18.75" customHeight="1">
      <c r="B975" s="515"/>
      <c r="C975" s="506"/>
      <c r="D975" s="372" t="s">
        <v>1069</v>
      </c>
      <c r="E975" s="216" t="s">
        <v>2044</v>
      </c>
      <c r="F975" s="361">
        <v>72</v>
      </c>
      <c r="G975" s="218">
        <f t="shared" si="120"/>
        <v>14.4</v>
      </c>
      <c r="H975" s="219">
        <f t="shared" si="121"/>
        <v>40</v>
      </c>
      <c r="I975" s="219">
        <f t="shared" si="122"/>
        <v>1.3333333333333334E-2</v>
      </c>
      <c r="J975" s="217"/>
      <c r="K975" s="220"/>
      <c r="L975" s="220"/>
      <c r="M975" s="221"/>
      <c r="N975" s="222">
        <f t="shared" si="123"/>
        <v>0</v>
      </c>
      <c r="O975" s="223"/>
      <c r="P975" s="224"/>
      <c r="Q975" s="224"/>
      <c r="R975" s="224"/>
      <c r="S975" s="224"/>
      <c r="T975" s="225"/>
      <c r="U975" s="226">
        <f t="shared" si="124"/>
        <v>2.6666666666666668E-2</v>
      </c>
      <c r="V975" s="227"/>
      <c r="W975" s="228" t="str">
        <f t="shared" si="125"/>
        <v>0</v>
      </c>
      <c r="X975" s="509"/>
      <c r="Y975" s="229">
        <f t="shared" si="126"/>
        <v>0</v>
      </c>
    </row>
    <row r="976" spans="2:25" ht="18.75" customHeight="1">
      <c r="B976" s="515"/>
      <c r="C976" s="506"/>
      <c r="D976" s="372" t="s">
        <v>1071</v>
      </c>
      <c r="E976" s="216" t="s">
        <v>2045</v>
      </c>
      <c r="F976" s="361">
        <v>287</v>
      </c>
      <c r="G976" s="218">
        <f t="shared" si="120"/>
        <v>57.4</v>
      </c>
      <c r="H976" s="219">
        <f t="shared" si="121"/>
        <v>159.44444444444443</v>
      </c>
      <c r="I976" s="219">
        <f t="shared" si="122"/>
        <v>5.3148148148148146E-2</v>
      </c>
      <c r="J976" s="217"/>
      <c r="K976" s="220"/>
      <c r="L976" s="220"/>
      <c r="M976" s="221"/>
      <c r="N976" s="222">
        <f t="shared" si="123"/>
        <v>0</v>
      </c>
      <c r="O976" s="223"/>
      <c r="P976" s="224"/>
      <c r="Q976" s="224"/>
      <c r="R976" s="224"/>
      <c r="S976" s="224"/>
      <c r="T976" s="225"/>
      <c r="U976" s="226">
        <f t="shared" si="124"/>
        <v>0.10629629629629629</v>
      </c>
      <c r="V976" s="227"/>
      <c r="W976" s="228" t="str">
        <f t="shared" si="125"/>
        <v>0</v>
      </c>
      <c r="X976" s="509"/>
      <c r="Y976" s="229">
        <f t="shared" si="126"/>
        <v>0</v>
      </c>
    </row>
    <row r="977" spans="2:25" ht="18.75" customHeight="1">
      <c r="B977" s="515"/>
      <c r="C977" s="506"/>
      <c r="D977" s="372" t="s">
        <v>1073</v>
      </c>
      <c r="E977" s="216" t="s">
        <v>2046</v>
      </c>
      <c r="F977" s="361">
        <v>170</v>
      </c>
      <c r="G977" s="218">
        <f t="shared" si="120"/>
        <v>34</v>
      </c>
      <c r="H977" s="219">
        <f t="shared" si="121"/>
        <v>94.444444444444443</v>
      </c>
      <c r="I977" s="219">
        <f t="shared" si="122"/>
        <v>3.1481481481481478E-2</v>
      </c>
      <c r="J977" s="217"/>
      <c r="K977" s="220"/>
      <c r="L977" s="220"/>
      <c r="M977" s="221"/>
      <c r="N977" s="222">
        <f t="shared" si="123"/>
        <v>0</v>
      </c>
      <c r="O977" s="223"/>
      <c r="P977" s="224"/>
      <c r="Q977" s="224"/>
      <c r="R977" s="224"/>
      <c r="S977" s="224"/>
      <c r="T977" s="225"/>
      <c r="U977" s="226">
        <f t="shared" si="124"/>
        <v>6.2962962962962957E-2</v>
      </c>
      <c r="V977" s="227"/>
      <c r="W977" s="228" t="str">
        <f t="shared" si="125"/>
        <v>0</v>
      </c>
      <c r="X977" s="509"/>
      <c r="Y977" s="229">
        <f t="shared" si="126"/>
        <v>0</v>
      </c>
    </row>
    <row r="978" spans="2:25" ht="18.75" customHeight="1">
      <c r="B978" s="515"/>
      <c r="C978" s="506"/>
      <c r="D978" s="372" t="s">
        <v>1075</v>
      </c>
      <c r="E978" s="216" t="s">
        <v>2047</v>
      </c>
      <c r="F978" s="361">
        <v>110</v>
      </c>
      <c r="G978" s="218">
        <f t="shared" si="120"/>
        <v>22</v>
      </c>
      <c r="H978" s="219">
        <f t="shared" si="121"/>
        <v>61.111111111111107</v>
      </c>
      <c r="I978" s="219">
        <f t="shared" si="122"/>
        <v>2.0370370370370369E-2</v>
      </c>
      <c r="J978" s="217"/>
      <c r="K978" s="220"/>
      <c r="L978" s="220"/>
      <c r="M978" s="221"/>
      <c r="N978" s="222">
        <f t="shared" si="123"/>
        <v>0</v>
      </c>
      <c r="O978" s="223"/>
      <c r="P978" s="224"/>
      <c r="Q978" s="224"/>
      <c r="R978" s="224"/>
      <c r="S978" s="224"/>
      <c r="T978" s="225"/>
      <c r="U978" s="226">
        <f t="shared" si="124"/>
        <v>4.0740740740740737E-2</v>
      </c>
      <c r="V978" s="227"/>
      <c r="W978" s="228" t="str">
        <f t="shared" si="125"/>
        <v>0</v>
      </c>
      <c r="X978" s="509"/>
      <c r="Y978" s="229">
        <f t="shared" si="126"/>
        <v>0</v>
      </c>
    </row>
    <row r="979" spans="2:25" ht="18.75" customHeight="1">
      <c r="B979" s="515"/>
      <c r="C979" s="506"/>
      <c r="D979" s="372" t="s">
        <v>1077</v>
      </c>
      <c r="E979" s="216" t="s">
        <v>2048</v>
      </c>
      <c r="F979" s="361">
        <v>221</v>
      </c>
      <c r="G979" s="218">
        <f t="shared" si="120"/>
        <v>44.2</v>
      </c>
      <c r="H979" s="219">
        <f t="shared" si="121"/>
        <v>122.77777777777777</v>
      </c>
      <c r="I979" s="219">
        <f t="shared" si="122"/>
        <v>4.0925925925925921E-2</v>
      </c>
      <c r="J979" s="217"/>
      <c r="K979" s="220"/>
      <c r="L979" s="220"/>
      <c r="M979" s="221"/>
      <c r="N979" s="222">
        <f t="shared" si="123"/>
        <v>0</v>
      </c>
      <c r="O979" s="223"/>
      <c r="P979" s="224"/>
      <c r="Q979" s="224"/>
      <c r="R979" s="224"/>
      <c r="S979" s="224"/>
      <c r="T979" s="225"/>
      <c r="U979" s="226">
        <f t="shared" si="124"/>
        <v>8.1851851851851842E-2</v>
      </c>
      <c r="V979" s="227"/>
      <c r="W979" s="228" t="str">
        <f t="shared" si="125"/>
        <v>0</v>
      </c>
      <c r="X979" s="509"/>
      <c r="Y979" s="229">
        <f t="shared" si="126"/>
        <v>0</v>
      </c>
    </row>
    <row r="980" spans="2:25" ht="18.75" customHeight="1">
      <c r="B980" s="515"/>
      <c r="C980" s="506"/>
      <c r="D980" s="372" t="s">
        <v>1079</v>
      </c>
      <c r="E980" s="216" t="s">
        <v>2049</v>
      </c>
      <c r="F980" s="361">
        <v>92</v>
      </c>
      <c r="G980" s="218">
        <f t="shared" si="120"/>
        <v>18.399999999999999</v>
      </c>
      <c r="H980" s="219">
        <f t="shared" si="121"/>
        <v>51.111111111111107</v>
      </c>
      <c r="I980" s="219">
        <f t="shared" si="122"/>
        <v>1.7037037037037035E-2</v>
      </c>
      <c r="J980" s="217"/>
      <c r="K980" s="220"/>
      <c r="L980" s="220"/>
      <c r="M980" s="221"/>
      <c r="N980" s="222">
        <f t="shared" si="123"/>
        <v>0</v>
      </c>
      <c r="O980" s="223"/>
      <c r="P980" s="224"/>
      <c r="Q980" s="224"/>
      <c r="R980" s="224"/>
      <c r="S980" s="224"/>
      <c r="T980" s="225"/>
      <c r="U980" s="226">
        <f t="shared" si="124"/>
        <v>3.4074074074074069E-2</v>
      </c>
      <c r="V980" s="227"/>
      <c r="W980" s="228" t="str">
        <f t="shared" si="125"/>
        <v>0</v>
      </c>
      <c r="X980" s="509"/>
      <c r="Y980" s="229">
        <f t="shared" si="126"/>
        <v>0</v>
      </c>
    </row>
    <row r="981" spans="2:25" ht="18.75" customHeight="1">
      <c r="B981" s="515"/>
      <c r="C981" s="506"/>
      <c r="D981" s="372" t="s">
        <v>1081</v>
      </c>
      <c r="E981" s="216" t="s">
        <v>2050</v>
      </c>
      <c r="F981" s="361">
        <v>79</v>
      </c>
      <c r="G981" s="218">
        <f t="shared" si="120"/>
        <v>15.8</v>
      </c>
      <c r="H981" s="219">
        <f t="shared" si="121"/>
        <v>43.888888888888886</v>
      </c>
      <c r="I981" s="219">
        <f t="shared" si="122"/>
        <v>1.4629629629629628E-2</v>
      </c>
      <c r="J981" s="217"/>
      <c r="K981" s="220"/>
      <c r="L981" s="220"/>
      <c r="M981" s="221"/>
      <c r="N981" s="222">
        <f t="shared" si="123"/>
        <v>0</v>
      </c>
      <c r="O981" s="223"/>
      <c r="P981" s="224"/>
      <c r="Q981" s="224"/>
      <c r="R981" s="224"/>
      <c r="S981" s="224"/>
      <c r="T981" s="225"/>
      <c r="U981" s="226">
        <f t="shared" si="124"/>
        <v>2.9259259259259256E-2</v>
      </c>
      <c r="V981" s="227"/>
      <c r="W981" s="228" t="str">
        <f t="shared" si="125"/>
        <v>0</v>
      </c>
      <c r="X981" s="509"/>
      <c r="Y981" s="229">
        <f t="shared" si="126"/>
        <v>0</v>
      </c>
    </row>
    <row r="982" spans="2:25" ht="18.75" customHeight="1">
      <c r="B982" s="515"/>
      <c r="C982" s="506"/>
      <c r="D982" s="372" t="s">
        <v>126</v>
      </c>
      <c r="E982" s="216" t="s">
        <v>2051</v>
      </c>
      <c r="F982" s="361">
        <v>272</v>
      </c>
      <c r="G982" s="218">
        <f t="shared" si="120"/>
        <v>54.4</v>
      </c>
      <c r="H982" s="219">
        <f t="shared" si="121"/>
        <v>151.11111111111111</v>
      </c>
      <c r="I982" s="219">
        <f t="shared" si="122"/>
        <v>5.0370370370370371E-2</v>
      </c>
      <c r="J982" s="217"/>
      <c r="K982" s="220"/>
      <c r="L982" s="220"/>
      <c r="M982" s="221"/>
      <c r="N982" s="222">
        <f t="shared" si="123"/>
        <v>0</v>
      </c>
      <c r="O982" s="223"/>
      <c r="P982" s="224"/>
      <c r="Q982" s="224"/>
      <c r="R982" s="224"/>
      <c r="S982" s="224"/>
      <c r="T982" s="225"/>
      <c r="U982" s="226">
        <f t="shared" si="124"/>
        <v>0.10074074074074074</v>
      </c>
      <c r="V982" s="227"/>
      <c r="W982" s="228" t="str">
        <f t="shared" si="125"/>
        <v>0</v>
      </c>
      <c r="X982" s="509"/>
      <c r="Y982" s="229">
        <f t="shared" si="126"/>
        <v>0</v>
      </c>
    </row>
    <row r="983" spans="2:25" ht="18.75" customHeight="1">
      <c r="B983" s="515"/>
      <c r="C983" s="506"/>
      <c r="D983" s="372" t="s">
        <v>127</v>
      </c>
      <c r="E983" s="216" t="s">
        <v>2052</v>
      </c>
      <c r="F983" s="361">
        <v>173</v>
      </c>
      <c r="G983" s="218">
        <f t="shared" si="120"/>
        <v>34.6</v>
      </c>
      <c r="H983" s="219">
        <f t="shared" si="121"/>
        <v>96.111111111111114</v>
      </c>
      <c r="I983" s="219">
        <f t="shared" si="122"/>
        <v>3.2037037037037037E-2</v>
      </c>
      <c r="J983" s="217"/>
      <c r="K983" s="220"/>
      <c r="L983" s="220"/>
      <c r="M983" s="221"/>
      <c r="N983" s="222">
        <f t="shared" si="123"/>
        <v>0</v>
      </c>
      <c r="O983" s="223"/>
      <c r="P983" s="224"/>
      <c r="Q983" s="224"/>
      <c r="R983" s="224"/>
      <c r="S983" s="224"/>
      <c r="T983" s="225"/>
      <c r="U983" s="226">
        <f t="shared" si="124"/>
        <v>6.4074074074074075E-2</v>
      </c>
      <c r="V983" s="227"/>
      <c r="W983" s="228" t="str">
        <f t="shared" si="125"/>
        <v>0</v>
      </c>
      <c r="X983" s="509"/>
      <c r="Y983" s="229">
        <f t="shared" si="126"/>
        <v>0</v>
      </c>
    </row>
    <row r="984" spans="2:25" ht="18.75" customHeight="1">
      <c r="B984" s="515"/>
      <c r="C984" s="506"/>
      <c r="D984" s="372" t="s">
        <v>128</v>
      </c>
      <c r="E984" s="216" t="s">
        <v>2053</v>
      </c>
      <c r="F984" s="361">
        <v>400</v>
      </c>
      <c r="G984" s="218">
        <f t="shared" si="120"/>
        <v>80</v>
      </c>
      <c r="H984" s="219">
        <f t="shared" si="121"/>
        <v>222.22222222222223</v>
      </c>
      <c r="I984" s="219">
        <f t="shared" si="122"/>
        <v>7.407407407407407E-2</v>
      </c>
      <c r="J984" s="217"/>
      <c r="K984" s="220"/>
      <c r="L984" s="220"/>
      <c r="M984" s="221"/>
      <c r="N984" s="222">
        <f t="shared" si="123"/>
        <v>0</v>
      </c>
      <c r="O984" s="223"/>
      <c r="P984" s="224"/>
      <c r="Q984" s="224"/>
      <c r="R984" s="224"/>
      <c r="S984" s="224"/>
      <c r="T984" s="225"/>
      <c r="U984" s="226">
        <f t="shared" si="124"/>
        <v>0.14814814814814814</v>
      </c>
      <c r="V984" s="227"/>
      <c r="W984" s="228" t="str">
        <f t="shared" si="125"/>
        <v>0</v>
      </c>
      <c r="X984" s="509"/>
      <c r="Y984" s="229">
        <f t="shared" si="126"/>
        <v>0</v>
      </c>
    </row>
    <row r="985" spans="2:25" ht="18.75" customHeight="1">
      <c r="B985" s="515"/>
      <c r="C985" s="506"/>
      <c r="D985" s="372" t="s">
        <v>129</v>
      </c>
      <c r="E985" s="216" t="s">
        <v>1684</v>
      </c>
      <c r="F985" s="361">
        <v>400</v>
      </c>
      <c r="G985" s="218">
        <f t="shared" si="120"/>
        <v>80</v>
      </c>
      <c r="H985" s="219">
        <f t="shared" si="121"/>
        <v>222.22222222222223</v>
      </c>
      <c r="I985" s="219">
        <f t="shared" si="122"/>
        <v>7.407407407407407E-2</v>
      </c>
      <c r="J985" s="217"/>
      <c r="K985" s="217"/>
      <c r="L985" s="220"/>
      <c r="M985" s="221"/>
      <c r="N985" s="222">
        <f t="shared" si="123"/>
        <v>0</v>
      </c>
      <c r="O985" s="223"/>
      <c r="P985" s="224"/>
      <c r="Q985" s="224"/>
      <c r="R985" s="224"/>
      <c r="S985" s="224"/>
      <c r="T985" s="225"/>
      <c r="U985" s="226">
        <f t="shared" si="124"/>
        <v>0.14814814814814814</v>
      </c>
      <c r="V985" s="227"/>
      <c r="W985" s="228" t="str">
        <f t="shared" si="125"/>
        <v>0</v>
      </c>
      <c r="X985" s="509"/>
      <c r="Y985" s="229">
        <f t="shared" si="126"/>
        <v>0</v>
      </c>
    </row>
    <row r="986" spans="2:25" ht="18.75" customHeight="1">
      <c r="B986" s="515"/>
      <c r="C986" s="506"/>
      <c r="D986" s="372" t="s">
        <v>130</v>
      </c>
      <c r="E986" s="216" t="s">
        <v>2054</v>
      </c>
      <c r="F986" s="361">
        <v>127</v>
      </c>
      <c r="G986" s="218">
        <f t="shared" si="120"/>
        <v>25.4</v>
      </c>
      <c r="H986" s="219">
        <f t="shared" si="121"/>
        <v>70.555555555555557</v>
      </c>
      <c r="I986" s="219">
        <f t="shared" si="122"/>
        <v>2.3518518518518518E-2</v>
      </c>
      <c r="J986" s="217"/>
      <c r="K986" s="220"/>
      <c r="L986" s="220"/>
      <c r="M986" s="221"/>
      <c r="N986" s="222">
        <f t="shared" si="123"/>
        <v>0</v>
      </c>
      <c r="O986" s="223"/>
      <c r="P986" s="224"/>
      <c r="Q986" s="224"/>
      <c r="R986" s="224"/>
      <c r="S986" s="224"/>
      <c r="T986" s="225"/>
      <c r="U986" s="226">
        <f t="shared" si="124"/>
        <v>4.7037037037037037E-2</v>
      </c>
      <c r="V986" s="227"/>
      <c r="W986" s="228" t="str">
        <f t="shared" si="125"/>
        <v>0</v>
      </c>
      <c r="X986" s="509"/>
      <c r="Y986" s="229">
        <f t="shared" si="126"/>
        <v>0</v>
      </c>
    </row>
    <row r="987" spans="2:25" ht="18.75" customHeight="1">
      <c r="B987" s="515"/>
      <c r="C987" s="506"/>
      <c r="D987" s="372"/>
      <c r="E987" s="216"/>
      <c r="F987" s="217"/>
      <c r="G987" s="218">
        <f t="shared" si="120"/>
        <v>0</v>
      </c>
      <c r="H987" s="219">
        <f t="shared" si="121"/>
        <v>0</v>
      </c>
      <c r="I987" s="219">
        <f t="shared" si="122"/>
        <v>0</v>
      </c>
      <c r="J987" s="217"/>
      <c r="K987" s="220"/>
      <c r="L987" s="220"/>
      <c r="M987" s="221"/>
      <c r="N987" s="222">
        <f t="shared" si="123"/>
        <v>0</v>
      </c>
      <c r="O987" s="223"/>
      <c r="P987" s="224"/>
      <c r="Q987" s="224"/>
      <c r="R987" s="224"/>
      <c r="S987" s="224"/>
      <c r="T987" s="225"/>
      <c r="U987" s="226">
        <f t="shared" si="124"/>
        <v>0</v>
      </c>
      <c r="V987" s="227"/>
      <c r="W987" s="228" t="str">
        <f t="shared" si="125"/>
        <v>0</v>
      </c>
      <c r="X987" s="509"/>
      <c r="Y987" s="229">
        <f t="shared" si="126"/>
        <v>0</v>
      </c>
    </row>
    <row r="988" spans="2:25" ht="18.75" customHeight="1">
      <c r="B988" s="515"/>
      <c r="C988" s="506"/>
      <c r="D988" s="372" t="s">
        <v>1060</v>
      </c>
      <c r="E988" s="216" t="s">
        <v>2055</v>
      </c>
      <c r="F988" s="361">
        <v>1200</v>
      </c>
      <c r="G988" s="218">
        <f t="shared" si="120"/>
        <v>240</v>
      </c>
      <c r="H988" s="219">
        <f t="shared" si="121"/>
        <v>666.66666666666663</v>
      </c>
      <c r="I988" s="219">
        <f t="shared" si="122"/>
        <v>0.22222222222222221</v>
      </c>
      <c r="J988" s="217" t="s">
        <v>2056</v>
      </c>
      <c r="K988" s="217" t="s">
        <v>11253</v>
      </c>
      <c r="L988" s="220"/>
      <c r="M988" s="221">
        <f>SUM(H988:H1007)</f>
        <v>2621.1111111111118</v>
      </c>
      <c r="N988" s="222">
        <f t="shared" si="123"/>
        <v>52.422222222222238</v>
      </c>
      <c r="O988" s="223" t="s">
        <v>306</v>
      </c>
      <c r="P988" s="224" t="s">
        <v>12</v>
      </c>
      <c r="Q988" s="224"/>
      <c r="R988" s="224" t="s">
        <v>1064</v>
      </c>
      <c r="S988" s="224"/>
      <c r="T988" s="225"/>
      <c r="U988" s="226">
        <f t="shared" si="124"/>
        <v>0.44444444444444442</v>
      </c>
      <c r="V988" s="227">
        <f>SUM(U988:U1007)</f>
        <v>1.7474074074074073</v>
      </c>
      <c r="W988" s="228" t="str">
        <f t="shared" si="125"/>
        <v>2</v>
      </c>
      <c r="X988" s="509"/>
      <c r="Y988" s="229">
        <f t="shared" si="126"/>
        <v>1</v>
      </c>
    </row>
    <row r="989" spans="2:25" ht="18.75" customHeight="1">
      <c r="B989" s="515"/>
      <c r="C989" s="506"/>
      <c r="D989" s="372" t="s">
        <v>1065</v>
      </c>
      <c r="E989" s="216" t="s">
        <v>2057</v>
      </c>
      <c r="F989" s="361">
        <v>52</v>
      </c>
      <c r="G989" s="218">
        <f t="shared" si="120"/>
        <v>10.4</v>
      </c>
      <c r="H989" s="219">
        <f t="shared" si="121"/>
        <v>28.888888888888889</v>
      </c>
      <c r="I989" s="219">
        <f t="shared" si="122"/>
        <v>9.6296296296296303E-3</v>
      </c>
      <c r="J989" s="217"/>
      <c r="K989" s="220"/>
      <c r="L989" s="220"/>
      <c r="M989" s="221"/>
      <c r="N989" s="222">
        <f t="shared" si="123"/>
        <v>0</v>
      </c>
      <c r="O989" s="223"/>
      <c r="P989" s="224"/>
      <c r="Q989" s="224"/>
      <c r="R989" s="224"/>
      <c r="S989" s="224"/>
      <c r="T989" s="225"/>
      <c r="U989" s="226">
        <f t="shared" si="124"/>
        <v>1.9259259259259261E-2</v>
      </c>
      <c r="V989" s="227"/>
      <c r="W989" s="228" t="str">
        <f t="shared" si="125"/>
        <v>0</v>
      </c>
      <c r="X989" s="509"/>
      <c r="Y989" s="229">
        <f t="shared" si="126"/>
        <v>0</v>
      </c>
    </row>
    <row r="990" spans="2:25" ht="18.75" customHeight="1">
      <c r="B990" s="515"/>
      <c r="C990" s="506"/>
      <c r="D990" s="372" t="s">
        <v>1067</v>
      </c>
      <c r="E990" s="216" t="s">
        <v>2058</v>
      </c>
      <c r="F990" s="361">
        <v>53</v>
      </c>
      <c r="G990" s="218">
        <f t="shared" si="120"/>
        <v>10.6</v>
      </c>
      <c r="H990" s="219">
        <f t="shared" si="121"/>
        <v>29.444444444444443</v>
      </c>
      <c r="I990" s="219">
        <f t="shared" si="122"/>
        <v>9.8148148148148144E-3</v>
      </c>
      <c r="J990" s="217"/>
      <c r="K990" s="220"/>
      <c r="L990" s="220"/>
      <c r="M990" s="221"/>
      <c r="N990" s="222">
        <f t="shared" si="123"/>
        <v>0</v>
      </c>
      <c r="O990" s="223"/>
      <c r="P990" s="224"/>
      <c r="Q990" s="224"/>
      <c r="R990" s="224"/>
      <c r="S990" s="224"/>
      <c r="T990" s="225"/>
      <c r="U990" s="226">
        <f t="shared" si="124"/>
        <v>1.9629629629629629E-2</v>
      </c>
      <c r="V990" s="227"/>
      <c r="W990" s="228" t="str">
        <f t="shared" si="125"/>
        <v>0</v>
      </c>
      <c r="X990" s="509"/>
      <c r="Y990" s="229">
        <f t="shared" si="126"/>
        <v>0</v>
      </c>
    </row>
    <row r="991" spans="2:25" ht="18.75" customHeight="1">
      <c r="B991" s="515"/>
      <c r="C991" s="506"/>
      <c r="D991" s="372" t="s">
        <v>1069</v>
      </c>
      <c r="E991" s="216" t="s">
        <v>1439</v>
      </c>
      <c r="F991" s="361">
        <v>300</v>
      </c>
      <c r="G991" s="218">
        <f t="shared" si="120"/>
        <v>60</v>
      </c>
      <c r="H991" s="219">
        <f t="shared" si="121"/>
        <v>166.66666666666666</v>
      </c>
      <c r="I991" s="219">
        <f t="shared" si="122"/>
        <v>5.5555555555555552E-2</v>
      </c>
      <c r="J991" s="217"/>
      <c r="K991" s="220"/>
      <c r="L991" s="220"/>
      <c r="M991" s="221"/>
      <c r="N991" s="222">
        <f t="shared" si="123"/>
        <v>0</v>
      </c>
      <c r="O991" s="223"/>
      <c r="P991" s="224"/>
      <c r="Q991" s="224"/>
      <c r="R991" s="224"/>
      <c r="S991" s="224"/>
      <c r="T991" s="225"/>
      <c r="U991" s="226">
        <f t="shared" si="124"/>
        <v>0.1111111111111111</v>
      </c>
      <c r="V991" s="227"/>
      <c r="W991" s="228" t="str">
        <f t="shared" si="125"/>
        <v>0</v>
      </c>
      <c r="X991" s="509"/>
      <c r="Y991" s="229">
        <f t="shared" si="126"/>
        <v>0</v>
      </c>
    </row>
    <row r="992" spans="2:25" ht="18.75" customHeight="1">
      <c r="B992" s="515"/>
      <c r="C992" s="506"/>
      <c r="D992" s="372" t="s">
        <v>1071</v>
      </c>
      <c r="E992" s="216" t="s">
        <v>2059</v>
      </c>
      <c r="F992" s="361">
        <v>70</v>
      </c>
      <c r="G992" s="218">
        <f t="shared" si="120"/>
        <v>14</v>
      </c>
      <c r="H992" s="219">
        <f t="shared" si="121"/>
        <v>38.888888888888886</v>
      </c>
      <c r="I992" s="219">
        <f t="shared" si="122"/>
        <v>1.2962962962962963E-2</v>
      </c>
      <c r="J992" s="217"/>
      <c r="K992" s="220"/>
      <c r="L992" s="220"/>
      <c r="M992" s="221"/>
      <c r="N992" s="222">
        <f t="shared" si="123"/>
        <v>0</v>
      </c>
      <c r="O992" s="223"/>
      <c r="P992" s="224"/>
      <c r="Q992" s="224"/>
      <c r="R992" s="224"/>
      <c r="S992" s="224"/>
      <c r="T992" s="225"/>
      <c r="U992" s="226">
        <f t="shared" si="124"/>
        <v>2.5925925925925925E-2</v>
      </c>
      <c r="V992" s="227"/>
      <c r="W992" s="228" t="str">
        <f t="shared" si="125"/>
        <v>0</v>
      </c>
      <c r="X992" s="509"/>
      <c r="Y992" s="229">
        <f t="shared" si="126"/>
        <v>0</v>
      </c>
    </row>
    <row r="993" spans="2:25" ht="18.75" customHeight="1">
      <c r="B993" s="515"/>
      <c r="C993" s="506"/>
      <c r="D993" s="372" t="s">
        <v>1073</v>
      </c>
      <c r="E993" s="216" t="s">
        <v>2060</v>
      </c>
      <c r="F993" s="361">
        <v>50</v>
      </c>
      <c r="G993" s="218">
        <f t="shared" si="120"/>
        <v>10</v>
      </c>
      <c r="H993" s="219">
        <f t="shared" si="121"/>
        <v>27.777777777777779</v>
      </c>
      <c r="I993" s="219">
        <f t="shared" si="122"/>
        <v>9.2592592592592587E-3</v>
      </c>
      <c r="J993" s="217"/>
      <c r="K993" s="220"/>
      <c r="L993" s="220"/>
      <c r="M993" s="221"/>
      <c r="N993" s="222">
        <f t="shared" si="123"/>
        <v>0</v>
      </c>
      <c r="O993" s="223"/>
      <c r="P993" s="224"/>
      <c r="Q993" s="224"/>
      <c r="R993" s="224"/>
      <c r="S993" s="224"/>
      <c r="T993" s="225"/>
      <c r="U993" s="226">
        <f t="shared" si="124"/>
        <v>1.8518518518518517E-2</v>
      </c>
      <c r="V993" s="227"/>
      <c r="W993" s="228" t="str">
        <f t="shared" si="125"/>
        <v>0</v>
      </c>
      <c r="X993" s="509"/>
      <c r="Y993" s="229">
        <f t="shared" si="126"/>
        <v>0</v>
      </c>
    </row>
    <row r="994" spans="2:25" ht="18.75" customHeight="1">
      <c r="B994" s="515"/>
      <c r="C994" s="506"/>
      <c r="D994" s="372" t="s">
        <v>1075</v>
      </c>
      <c r="E994" s="216" t="s">
        <v>2061</v>
      </c>
      <c r="F994" s="361">
        <v>58</v>
      </c>
      <c r="G994" s="218">
        <f t="shared" si="120"/>
        <v>11.6</v>
      </c>
      <c r="H994" s="219">
        <f t="shared" si="121"/>
        <v>32.222222222222221</v>
      </c>
      <c r="I994" s="219">
        <f t="shared" si="122"/>
        <v>1.074074074074074E-2</v>
      </c>
      <c r="J994" s="217"/>
      <c r="K994" s="220"/>
      <c r="L994" s="220"/>
      <c r="M994" s="221"/>
      <c r="N994" s="222">
        <f t="shared" si="123"/>
        <v>0</v>
      </c>
      <c r="O994" s="223"/>
      <c r="P994" s="224"/>
      <c r="Q994" s="224"/>
      <c r="R994" s="224"/>
      <c r="S994" s="224"/>
      <c r="T994" s="225"/>
      <c r="U994" s="226">
        <f t="shared" si="124"/>
        <v>2.148148148148148E-2</v>
      </c>
      <c r="V994" s="227"/>
      <c r="W994" s="228" t="str">
        <f t="shared" si="125"/>
        <v>0</v>
      </c>
      <c r="X994" s="509"/>
      <c r="Y994" s="229">
        <f t="shared" si="126"/>
        <v>0</v>
      </c>
    </row>
    <row r="995" spans="2:25" ht="18.75" customHeight="1">
      <c r="B995" s="515"/>
      <c r="C995" s="506"/>
      <c r="D995" s="372" t="s">
        <v>1077</v>
      </c>
      <c r="E995" s="216" t="s">
        <v>2062</v>
      </c>
      <c r="F995" s="361">
        <v>507</v>
      </c>
      <c r="G995" s="218">
        <f t="shared" si="120"/>
        <v>101.4</v>
      </c>
      <c r="H995" s="219">
        <f t="shared" si="121"/>
        <v>281.66666666666669</v>
      </c>
      <c r="I995" s="219">
        <f t="shared" si="122"/>
        <v>9.3888888888888897E-2</v>
      </c>
      <c r="J995" s="217"/>
      <c r="K995" s="220"/>
      <c r="L995" s="220"/>
      <c r="M995" s="221"/>
      <c r="N995" s="222">
        <f t="shared" si="123"/>
        <v>0</v>
      </c>
      <c r="O995" s="223"/>
      <c r="P995" s="224"/>
      <c r="Q995" s="224"/>
      <c r="R995" s="224"/>
      <c r="S995" s="224"/>
      <c r="T995" s="225"/>
      <c r="U995" s="226">
        <f t="shared" si="124"/>
        <v>0.18777777777777779</v>
      </c>
      <c r="V995" s="227"/>
      <c r="W995" s="228" t="str">
        <f t="shared" si="125"/>
        <v>0</v>
      </c>
      <c r="X995" s="509"/>
      <c r="Y995" s="229">
        <f t="shared" si="126"/>
        <v>0</v>
      </c>
    </row>
    <row r="996" spans="2:25" ht="18.75" customHeight="1">
      <c r="B996" s="515"/>
      <c r="C996" s="506"/>
      <c r="D996" s="372" t="s">
        <v>1079</v>
      </c>
      <c r="E996" s="216" t="s">
        <v>2063</v>
      </c>
      <c r="F996" s="361">
        <v>127</v>
      </c>
      <c r="G996" s="218">
        <f t="shared" si="120"/>
        <v>25.4</v>
      </c>
      <c r="H996" s="219">
        <f t="shared" si="121"/>
        <v>70.555555555555557</v>
      </c>
      <c r="I996" s="219">
        <f t="shared" si="122"/>
        <v>2.3518518518518518E-2</v>
      </c>
      <c r="J996" s="217"/>
      <c r="K996" s="220"/>
      <c r="L996" s="220"/>
      <c r="M996" s="221"/>
      <c r="N996" s="222">
        <f t="shared" si="123"/>
        <v>0</v>
      </c>
      <c r="O996" s="223"/>
      <c r="P996" s="224"/>
      <c r="Q996" s="224"/>
      <c r="R996" s="224"/>
      <c r="S996" s="224"/>
      <c r="T996" s="225"/>
      <c r="U996" s="226">
        <f t="shared" si="124"/>
        <v>4.7037037037037037E-2</v>
      </c>
      <c r="V996" s="227"/>
      <c r="W996" s="228" t="str">
        <f t="shared" si="125"/>
        <v>0</v>
      </c>
      <c r="X996" s="509"/>
      <c r="Y996" s="229">
        <f t="shared" si="126"/>
        <v>0</v>
      </c>
    </row>
    <row r="997" spans="2:25" ht="18.75" customHeight="1">
      <c r="B997" s="515"/>
      <c r="C997" s="506"/>
      <c r="D997" s="372" t="s">
        <v>1081</v>
      </c>
      <c r="E997" s="216" t="s">
        <v>1472</v>
      </c>
      <c r="F997" s="361">
        <v>149</v>
      </c>
      <c r="G997" s="218">
        <f t="shared" si="120"/>
        <v>29.8</v>
      </c>
      <c r="H997" s="219">
        <f t="shared" si="121"/>
        <v>82.777777777777771</v>
      </c>
      <c r="I997" s="219">
        <f t="shared" si="122"/>
        <v>2.7592592592592592E-2</v>
      </c>
      <c r="J997" s="217"/>
      <c r="K997" s="220"/>
      <c r="L997" s="220"/>
      <c r="M997" s="221"/>
      <c r="N997" s="222">
        <f t="shared" si="123"/>
        <v>0</v>
      </c>
      <c r="O997" s="223"/>
      <c r="P997" s="224"/>
      <c r="Q997" s="224"/>
      <c r="R997" s="224"/>
      <c r="S997" s="224"/>
      <c r="T997" s="225"/>
      <c r="U997" s="226">
        <f t="shared" si="124"/>
        <v>5.5185185185185184E-2</v>
      </c>
      <c r="V997" s="227"/>
      <c r="W997" s="228" t="str">
        <f t="shared" si="125"/>
        <v>0</v>
      </c>
      <c r="X997" s="509"/>
      <c r="Y997" s="229">
        <f t="shared" si="126"/>
        <v>0</v>
      </c>
    </row>
    <row r="998" spans="2:25" ht="18.75" customHeight="1">
      <c r="B998" s="515"/>
      <c r="C998" s="506"/>
      <c r="D998" s="372" t="s">
        <v>126</v>
      </c>
      <c r="E998" s="216" t="s">
        <v>2064</v>
      </c>
      <c r="F998" s="361">
        <v>147</v>
      </c>
      <c r="G998" s="218">
        <f t="shared" si="120"/>
        <v>29.4</v>
      </c>
      <c r="H998" s="219">
        <f t="shared" si="121"/>
        <v>81.666666666666671</v>
      </c>
      <c r="I998" s="219">
        <f t="shared" si="122"/>
        <v>2.7222222222222224E-2</v>
      </c>
      <c r="J998" s="217"/>
      <c r="K998" s="220"/>
      <c r="L998" s="220"/>
      <c r="M998" s="221"/>
      <c r="N998" s="222">
        <f t="shared" si="123"/>
        <v>0</v>
      </c>
      <c r="O998" s="223"/>
      <c r="P998" s="224"/>
      <c r="Q998" s="224"/>
      <c r="R998" s="224"/>
      <c r="S998" s="224"/>
      <c r="T998" s="225"/>
      <c r="U998" s="226">
        <f t="shared" si="124"/>
        <v>5.4444444444444448E-2</v>
      </c>
      <c r="V998" s="227"/>
      <c r="W998" s="228" t="str">
        <f t="shared" si="125"/>
        <v>0</v>
      </c>
      <c r="X998" s="509"/>
      <c r="Y998" s="229">
        <f t="shared" si="126"/>
        <v>0</v>
      </c>
    </row>
    <row r="999" spans="2:25" ht="18.75" customHeight="1">
      <c r="B999" s="515"/>
      <c r="C999" s="506"/>
      <c r="D999" s="372" t="s">
        <v>127</v>
      </c>
      <c r="E999" s="216" t="s">
        <v>2065</v>
      </c>
      <c r="F999" s="361">
        <v>49</v>
      </c>
      <c r="G999" s="218">
        <f t="shared" si="120"/>
        <v>9.8000000000000007</v>
      </c>
      <c r="H999" s="219">
        <f t="shared" si="121"/>
        <v>27.222222222222221</v>
      </c>
      <c r="I999" s="219">
        <f t="shared" si="122"/>
        <v>9.0740740740740729E-3</v>
      </c>
      <c r="J999" s="217"/>
      <c r="K999" s="220"/>
      <c r="L999" s="220"/>
      <c r="M999" s="221"/>
      <c r="N999" s="222">
        <f t="shared" si="123"/>
        <v>0</v>
      </c>
      <c r="O999" s="223"/>
      <c r="P999" s="224"/>
      <c r="Q999" s="224"/>
      <c r="R999" s="224"/>
      <c r="S999" s="224"/>
      <c r="T999" s="225"/>
      <c r="U999" s="226">
        <f t="shared" si="124"/>
        <v>1.8148148148148146E-2</v>
      </c>
      <c r="V999" s="227"/>
      <c r="W999" s="228" t="str">
        <f t="shared" si="125"/>
        <v>0</v>
      </c>
      <c r="X999" s="509"/>
      <c r="Y999" s="229">
        <f t="shared" si="126"/>
        <v>0</v>
      </c>
    </row>
    <row r="1000" spans="2:25" ht="18.75" customHeight="1">
      <c r="B1000" s="515"/>
      <c r="C1000" s="506"/>
      <c r="D1000" s="372" t="s">
        <v>128</v>
      </c>
      <c r="E1000" s="216" t="s">
        <v>2066</v>
      </c>
      <c r="F1000" s="361">
        <v>111</v>
      </c>
      <c r="G1000" s="218">
        <f t="shared" si="120"/>
        <v>22.2</v>
      </c>
      <c r="H1000" s="219">
        <f t="shared" si="121"/>
        <v>61.666666666666664</v>
      </c>
      <c r="I1000" s="219">
        <f t="shared" si="122"/>
        <v>2.0555555555555556E-2</v>
      </c>
      <c r="J1000" s="217"/>
      <c r="K1000" s="220"/>
      <c r="L1000" s="220"/>
      <c r="M1000" s="221"/>
      <c r="N1000" s="222">
        <f t="shared" si="123"/>
        <v>0</v>
      </c>
      <c r="O1000" s="223"/>
      <c r="P1000" s="224"/>
      <c r="Q1000" s="224"/>
      <c r="R1000" s="224"/>
      <c r="S1000" s="224"/>
      <c r="T1000" s="225"/>
      <c r="U1000" s="226">
        <f t="shared" si="124"/>
        <v>4.1111111111111112E-2</v>
      </c>
      <c r="V1000" s="227"/>
      <c r="W1000" s="228" t="str">
        <f t="shared" si="125"/>
        <v>0</v>
      </c>
      <c r="X1000" s="509"/>
      <c r="Y1000" s="229">
        <f t="shared" si="126"/>
        <v>0</v>
      </c>
    </row>
    <row r="1001" spans="2:25" ht="18.75" customHeight="1">
      <c r="B1001" s="515"/>
      <c r="C1001" s="506"/>
      <c r="D1001" s="372" t="s">
        <v>129</v>
      </c>
      <c r="E1001" s="216" t="s">
        <v>2067</v>
      </c>
      <c r="F1001" s="361">
        <v>127</v>
      </c>
      <c r="G1001" s="218">
        <f t="shared" si="120"/>
        <v>25.4</v>
      </c>
      <c r="H1001" s="219">
        <f t="shared" si="121"/>
        <v>70.555555555555557</v>
      </c>
      <c r="I1001" s="219">
        <f t="shared" si="122"/>
        <v>2.3518518518518518E-2</v>
      </c>
      <c r="J1001" s="217"/>
      <c r="K1001" s="217"/>
      <c r="L1001" s="220"/>
      <c r="M1001" s="221"/>
      <c r="N1001" s="222">
        <f t="shared" si="123"/>
        <v>0</v>
      </c>
      <c r="O1001" s="223"/>
      <c r="P1001" s="224"/>
      <c r="Q1001" s="224"/>
      <c r="R1001" s="224"/>
      <c r="S1001" s="224"/>
      <c r="T1001" s="225"/>
      <c r="U1001" s="226">
        <f t="shared" si="124"/>
        <v>4.7037037037037037E-2</v>
      </c>
      <c r="V1001" s="227"/>
      <c r="W1001" s="228" t="str">
        <f t="shared" si="125"/>
        <v>0</v>
      </c>
      <c r="X1001" s="509"/>
      <c r="Y1001" s="229">
        <f t="shared" si="126"/>
        <v>0</v>
      </c>
    </row>
    <row r="1002" spans="2:25" ht="18.75" customHeight="1">
      <c r="B1002" s="515"/>
      <c r="C1002" s="506"/>
      <c r="D1002" s="372" t="s">
        <v>130</v>
      </c>
      <c r="E1002" s="216" t="s">
        <v>1409</v>
      </c>
      <c r="F1002" s="361">
        <v>100</v>
      </c>
      <c r="G1002" s="218">
        <f t="shared" si="120"/>
        <v>20</v>
      </c>
      <c r="H1002" s="219">
        <f t="shared" si="121"/>
        <v>55.555555555555557</v>
      </c>
      <c r="I1002" s="219">
        <f t="shared" si="122"/>
        <v>1.8518518518518517E-2</v>
      </c>
      <c r="J1002" s="217"/>
      <c r="K1002" s="220"/>
      <c r="L1002" s="220"/>
      <c r="M1002" s="221"/>
      <c r="N1002" s="222">
        <f t="shared" si="123"/>
        <v>0</v>
      </c>
      <c r="O1002" s="223"/>
      <c r="P1002" s="224"/>
      <c r="Q1002" s="224"/>
      <c r="R1002" s="224"/>
      <c r="S1002" s="224"/>
      <c r="T1002" s="225"/>
      <c r="U1002" s="226">
        <f t="shared" si="124"/>
        <v>3.7037037037037035E-2</v>
      </c>
      <c r="V1002" s="227"/>
      <c r="W1002" s="228" t="str">
        <f t="shared" si="125"/>
        <v>0</v>
      </c>
      <c r="X1002" s="509"/>
      <c r="Y1002" s="229">
        <f t="shared" si="126"/>
        <v>0</v>
      </c>
    </row>
    <row r="1003" spans="2:25" ht="18.75" customHeight="1">
      <c r="B1003" s="515"/>
      <c r="C1003" s="506"/>
      <c r="D1003" s="372" t="s">
        <v>131</v>
      </c>
      <c r="E1003" s="216" t="s">
        <v>2068</v>
      </c>
      <c r="F1003" s="361">
        <v>600</v>
      </c>
      <c r="G1003" s="218">
        <f t="shared" si="120"/>
        <v>120</v>
      </c>
      <c r="H1003" s="219">
        <f t="shared" si="121"/>
        <v>333.33333333333331</v>
      </c>
      <c r="I1003" s="219">
        <f t="shared" si="122"/>
        <v>0.1111111111111111</v>
      </c>
      <c r="J1003" s="217"/>
      <c r="K1003" s="220"/>
      <c r="L1003" s="220"/>
      <c r="M1003" s="221"/>
      <c r="N1003" s="222">
        <f t="shared" si="123"/>
        <v>0</v>
      </c>
      <c r="O1003" s="223"/>
      <c r="P1003" s="224"/>
      <c r="Q1003" s="224"/>
      <c r="R1003" s="224"/>
      <c r="S1003" s="224"/>
      <c r="T1003" s="225"/>
      <c r="U1003" s="226">
        <f t="shared" si="124"/>
        <v>0.22222222222222221</v>
      </c>
      <c r="V1003" s="227"/>
      <c r="W1003" s="228" t="str">
        <f t="shared" si="125"/>
        <v>0</v>
      </c>
      <c r="X1003" s="509"/>
      <c r="Y1003" s="229">
        <f t="shared" si="126"/>
        <v>0</v>
      </c>
    </row>
    <row r="1004" spans="2:25" ht="18.75" customHeight="1">
      <c r="B1004" s="515"/>
      <c r="C1004" s="506"/>
      <c r="D1004" s="372" t="s">
        <v>132</v>
      </c>
      <c r="E1004" s="216" t="s">
        <v>2069</v>
      </c>
      <c r="F1004" s="361">
        <v>222</v>
      </c>
      <c r="G1004" s="218">
        <f t="shared" si="120"/>
        <v>44.4</v>
      </c>
      <c r="H1004" s="219">
        <f t="shared" si="121"/>
        <v>123.33333333333333</v>
      </c>
      <c r="I1004" s="219">
        <f t="shared" si="122"/>
        <v>4.1111111111111112E-2</v>
      </c>
      <c r="J1004" s="217"/>
      <c r="K1004" s="220"/>
      <c r="L1004" s="220"/>
      <c r="M1004" s="221"/>
      <c r="N1004" s="222">
        <f t="shared" si="123"/>
        <v>0</v>
      </c>
      <c r="O1004" s="223"/>
      <c r="P1004" s="224"/>
      <c r="Q1004" s="224"/>
      <c r="R1004" s="224"/>
      <c r="S1004" s="224"/>
      <c r="T1004" s="225"/>
      <c r="U1004" s="226">
        <f t="shared" si="124"/>
        <v>8.2222222222222224E-2</v>
      </c>
      <c r="V1004" s="227"/>
      <c r="W1004" s="228" t="str">
        <f t="shared" si="125"/>
        <v>0</v>
      </c>
      <c r="X1004" s="509"/>
      <c r="Y1004" s="229">
        <f t="shared" si="126"/>
        <v>0</v>
      </c>
    </row>
    <row r="1005" spans="2:25" ht="18.75" customHeight="1">
      <c r="B1005" s="515"/>
      <c r="C1005" s="506"/>
      <c r="D1005" s="372" t="s">
        <v>133</v>
      </c>
      <c r="E1005" s="216" t="s">
        <v>2070</v>
      </c>
      <c r="F1005" s="361">
        <v>122</v>
      </c>
      <c r="G1005" s="218">
        <f t="shared" si="120"/>
        <v>24.4</v>
      </c>
      <c r="H1005" s="219">
        <f t="shared" si="121"/>
        <v>67.777777777777771</v>
      </c>
      <c r="I1005" s="219">
        <f t="shared" si="122"/>
        <v>2.2592592592592591E-2</v>
      </c>
      <c r="J1005" s="217"/>
      <c r="K1005" s="220"/>
      <c r="L1005" s="220"/>
      <c r="M1005" s="221"/>
      <c r="N1005" s="222">
        <f t="shared" si="123"/>
        <v>0</v>
      </c>
      <c r="O1005" s="223"/>
      <c r="P1005" s="224"/>
      <c r="Q1005" s="224"/>
      <c r="R1005" s="224"/>
      <c r="S1005" s="224"/>
      <c r="T1005" s="225"/>
      <c r="U1005" s="226">
        <f t="shared" si="124"/>
        <v>4.5185185185185182E-2</v>
      </c>
      <c r="V1005" s="227"/>
      <c r="W1005" s="228" t="str">
        <f t="shared" si="125"/>
        <v>0</v>
      </c>
      <c r="X1005" s="509"/>
      <c r="Y1005" s="229">
        <f t="shared" si="126"/>
        <v>0</v>
      </c>
    </row>
    <row r="1006" spans="2:25" ht="18.75" customHeight="1">
      <c r="B1006" s="515"/>
      <c r="C1006" s="506"/>
      <c r="D1006" s="372" t="s">
        <v>134</v>
      </c>
      <c r="E1006" s="216" t="s">
        <v>2071</v>
      </c>
      <c r="F1006" s="361">
        <v>202</v>
      </c>
      <c r="G1006" s="218">
        <f t="shared" si="120"/>
        <v>40.4</v>
      </c>
      <c r="H1006" s="219">
        <f t="shared" si="121"/>
        <v>112.22222222222221</v>
      </c>
      <c r="I1006" s="219">
        <f t="shared" si="122"/>
        <v>3.7407407407407403E-2</v>
      </c>
      <c r="J1006" s="217"/>
      <c r="K1006" s="220"/>
      <c r="L1006" s="220"/>
      <c r="M1006" s="232"/>
      <c r="N1006" s="222">
        <f t="shared" si="123"/>
        <v>0</v>
      </c>
      <c r="O1006" s="223"/>
      <c r="P1006" s="224"/>
      <c r="Q1006" s="224"/>
      <c r="R1006" s="224"/>
      <c r="S1006" s="224"/>
      <c r="T1006" s="225"/>
      <c r="U1006" s="226">
        <f t="shared" si="124"/>
        <v>7.4814814814814806E-2</v>
      </c>
      <c r="V1006" s="227"/>
      <c r="W1006" s="228" t="str">
        <f t="shared" si="125"/>
        <v>0</v>
      </c>
      <c r="X1006" s="509"/>
      <c r="Y1006" s="229">
        <f t="shared" si="126"/>
        <v>0</v>
      </c>
    </row>
    <row r="1007" spans="2:25" ht="18.75" customHeight="1">
      <c r="B1007" s="515"/>
      <c r="C1007" s="506"/>
      <c r="D1007" s="372" t="s">
        <v>135</v>
      </c>
      <c r="E1007" s="216" t="s">
        <v>2072</v>
      </c>
      <c r="F1007" s="361">
        <v>472</v>
      </c>
      <c r="G1007" s="218">
        <f t="shared" si="120"/>
        <v>94.4</v>
      </c>
      <c r="H1007" s="219">
        <f t="shared" si="121"/>
        <v>262.22222222222223</v>
      </c>
      <c r="I1007" s="219">
        <f t="shared" si="122"/>
        <v>8.7407407407407406E-2</v>
      </c>
      <c r="J1007" s="217"/>
      <c r="K1007" s="220"/>
      <c r="L1007" s="220"/>
      <c r="M1007" s="232"/>
      <c r="N1007" s="222">
        <f t="shared" si="123"/>
        <v>0</v>
      </c>
      <c r="O1007" s="223"/>
      <c r="P1007" s="224"/>
      <c r="Q1007" s="224"/>
      <c r="R1007" s="224"/>
      <c r="S1007" s="224"/>
      <c r="T1007" s="225"/>
      <c r="U1007" s="226">
        <f t="shared" si="124"/>
        <v>0.17481481481481481</v>
      </c>
      <c r="V1007" s="227"/>
      <c r="W1007" s="228" t="str">
        <f t="shared" si="125"/>
        <v>0</v>
      </c>
      <c r="X1007" s="509"/>
      <c r="Y1007" s="229">
        <f t="shared" si="126"/>
        <v>0</v>
      </c>
    </row>
    <row r="1008" spans="2:25" ht="18.75" customHeight="1">
      <c r="B1008" s="515"/>
      <c r="C1008" s="506"/>
      <c r="D1008" s="372"/>
      <c r="E1008" s="216"/>
      <c r="F1008" s="217"/>
      <c r="G1008" s="218">
        <f t="shared" si="120"/>
        <v>0</v>
      </c>
      <c r="H1008" s="219">
        <f t="shared" si="121"/>
        <v>0</v>
      </c>
      <c r="I1008" s="219">
        <f t="shared" si="122"/>
        <v>0</v>
      </c>
      <c r="J1008" s="217"/>
      <c r="K1008" s="220"/>
      <c r="L1008" s="220"/>
      <c r="M1008" s="232"/>
      <c r="N1008" s="222">
        <f t="shared" si="123"/>
        <v>0</v>
      </c>
      <c r="O1008" s="223"/>
      <c r="P1008" s="224"/>
      <c r="Q1008" s="224"/>
      <c r="R1008" s="224"/>
      <c r="S1008" s="224"/>
      <c r="T1008" s="225"/>
      <c r="U1008" s="226">
        <f t="shared" si="124"/>
        <v>0</v>
      </c>
      <c r="V1008" s="227"/>
      <c r="W1008" s="228" t="str">
        <f t="shared" si="125"/>
        <v>0</v>
      </c>
      <c r="X1008" s="509"/>
      <c r="Y1008" s="229">
        <f t="shared" si="126"/>
        <v>0</v>
      </c>
    </row>
    <row r="1009" spans="2:25" ht="18.75" customHeight="1">
      <c r="B1009" s="515"/>
      <c r="C1009" s="506"/>
      <c r="D1009" s="372" t="s">
        <v>1060</v>
      </c>
      <c r="E1009" s="216" t="s">
        <v>2073</v>
      </c>
      <c r="F1009" s="217">
        <v>1173</v>
      </c>
      <c r="G1009" s="218">
        <f t="shared" si="120"/>
        <v>234.6</v>
      </c>
      <c r="H1009" s="219">
        <f t="shared" si="121"/>
        <v>651.66666666666663</v>
      </c>
      <c r="I1009" s="219">
        <f t="shared" si="122"/>
        <v>0.21722222222222221</v>
      </c>
      <c r="J1009" s="217" t="s">
        <v>2074</v>
      </c>
      <c r="K1009" s="217" t="s">
        <v>11254</v>
      </c>
      <c r="L1009" s="220"/>
      <c r="M1009" s="232">
        <f>SUM(H1009:H1026)</f>
        <v>2587.7777777777778</v>
      </c>
      <c r="N1009" s="222">
        <f t="shared" si="123"/>
        <v>51.75555555555556</v>
      </c>
      <c r="O1009" s="223" t="s">
        <v>785</v>
      </c>
      <c r="P1009" s="224" t="s">
        <v>351</v>
      </c>
      <c r="Q1009" s="224"/>
      <c r="R1009" s="224" t="s">
        <v>2075</v>
      </c>
      <c r="S1009" s="224"/>
      <c r="T1009" s="225"/>
      <c r="U1009" s="226">
        <f t="shared" si="124"/>
        <v>0.43444444444444441</v>
      </c>
      <c r="V1009" s="227">
        <f>SUM(U1009:U1026)</f>
        <v>1.7251851851851852</v>
      </c>
      <c r="W1009" s="228" t="str">
        <f t="shared" si="125"/>
        <v>2</v>
      </c>
      <c r="X1009" s="509"/>
      <c r="Y1009" s="229">
        <f t="shared" si="126"/>
        <v>1</v>
      </c>
    </row>
    <row r="1010" spans="2:25" ht="18.75" customHeight="1">
      <c r="B1010" s="515"/>
      <c r="C1010" s="506"/>
      <c r="D1010" s="372" t="s">
        <v>1065</v>
      </c>
      <c r="E1010" s="216" t="s">
        <v>2076</v>
      </c>
      <c r="F1010" s="217">
        <v>280</v>
      </c>
      <c r="G1010" s="218">
        <f t="shared" si="120"/>
        <v>56</v>
      </c>
      <c r="H1010" s="219">
        <f t="shared" si="121"/>
        <v>155.55555555555554</v>
      </c>
      <c r="I1010" s="219">
        <f t="shared" si="122"/>
        <v>5.185185185185185E-2</v>
      </c>
      <c r="J1010" s="217"/>
      <c r="K1010" s="220"/>
      <c r="L1010" s="220"/>
      <c r="M1010" s="232"/>
      <c r="N1010" s="222">
        <f t="shared" si="123"/>
        <v>0</v>
      </c>
      <c r="O1010" s="223"/>
      <c r="P1010" s="224"/>
      <c r="Q1010" s="224"/>
      <c r="R1010" s="224"/>
      <c r="S1010" s="224"/>
      <c r="T1010" s="225"/>
      <c r="U1010" s="226">
        <f t="shared" si="124"/>
        <v>0.1037037037037037</v>
      </c>
      <c r="V1010" s="227"/>
      <c r="W1010" s="228" t="str">
        <f t="shared" si="125"/>
        <v>0</v>
      </c>
      <c r="X1010" s="509"/>
      <c r="Y1010" s="229">
        <f t="shared" si="126"/>
        <v>0</v>
      </c>
    </row>
    <row r="1011" spans="2:25" ht="18.75" customHeight="1">
      <c r="B1011" s="515"/>
      <c r="C1011" s="506"/>
      <c r="D1011" s="372" t="s">
        <v>1067</v>
      </c>
      <c r="E1011" s="216" t="s">
        <v>2077</v>
      </c>
      <c r="F1011" s="217">
        <v>122</v>
      </c>
      <c r="G1011" s="218">
        <f t="shared" si="120"/>
        <v>24.4</v>
      </c>
      <c r="H1011" s="219">
        <f t="shared" si="121"/>
        <v>67.777777777777771</v>
      </c>
      <c r="I1011" s="219">
        <f t="shared" si="122"/>
        <v>2.2592592592592591E-2</v>
      </c>
      <c r="J1011" s="217"/>
      <c r="K1011" s="220"/>
      <c r="L1011" s="220"/>
      <c r="M1011" s="232"/>
      <c r="N1011" s="222">
        <f t="shared" si="123"/>
        <v>0</v>
      </c>
      <c r="O1011" s="223"/>
      <c r="P1011" s="224"/>
      <c r="Q1011" s="224"/>
      <c r="R1011" s="224"/>
      <c r="S1011" s="224"/>
      <c r="T1011" s="225"/>
      <c r="U1011" s="226">
        <f t="shared" si="124"/>
        <v>4.5185185185185182E-2</v>
      </c>
      <c r="V1011" s="227"/>
      <c r="W1011" s="228" t="str">
        <f t="shared" si="125"/>
        <v>0</v>
      </c>
      <c r="X1011" s="509"/>
      <c r="Y1011" s="229">
        <f t="shared" si="126"/>
        <v>0</v>
      </c>
    </row>
    <row r="1012" spans="2:25" ht="18.75" customHeight="1">
      <c r="B1012" s="515"/>
      <c r="C1012" s="506"/>
      <c r="D1012" s="372" t="s">
        <v>1069</v>
      </c>
      <c r="E1012" s="216" t="s">
        <v>2078</v>
      </c>
      <c r="F1012" s="217">
        <v>195</v>
      </c>
      <c r="G1012" s="218">
        <f t="shared" si="120"/>
        <v>39</v>
      </c>
      <c r="H1012" s="219">
        <f t="shared" si="121"/>
        <v>108.33333333333333</v>
      </c>
      <c r="I1012" s="219">
        <f t="shared" si="122"/>
        <v>3.6111111111111108E-2</v>
      </c>
      <c r="J1012" s="217"/>
      <c r="K1012" s="220"/>
      <c r="L1012" s="220"/>
      <c r="M1012" s="232"/>
      <c r="N1012" s="222">
        <f t="shared" si="123"/>
        <v>0</v>
      </c>
      <c r="O1012" s="223"/>
      <c r="P1012" s="224"/>
      <c r="Q1012" s="224"/>
      <c r="R1012" s="224"/>
      <c r="S1012" s="224"/>
      <c r="T1012" s="225"/>
      <c r="U1012" s="226">
        <f t="shared" si="124"/>
        <v>7.2222222222222215E-2</v>
      </c>
      <c r="V1012" s="227"/>
      <c r="W1012" s="228" t="str">
        <f t="shared" si="125"/>
        <v>0</v>
      </c>
      <c r="X1012" s="509"/>
      <c r="Y1012" s="229">
        <f t="shared" si="126"/>
        <v>0</v>
      </c>
    </row>
    <row r="1013" spans="2:25" ht="18.75" customHeight="1">
      <c r="B1013" s="515"/>
      <c r="C1013" s="506"/>
      <c r="D1013" s="372" t="s">
        <v>1071</v>
      </c>
      <c r="E1013" s="216" t="s">
        <v>2079</v>
      </c>
      <c r="F1013" s="217">
        <v>57</v>
      </c>
      <c r="G1013" s="218">
        <f t="shared" si="120"/>
        <v>11.4</v>
      </c>
      <c r="H1013" s="219">
        <f t="shared" si="121"/>
        <v>31.666666666666664</v>
      </c>
      <c r="I1013" s="219">
        <f t="shared" si="122"/>
        <v>1.0555555555555554E-2</v>
      </c>
      <c r="J1013" s="217"/>
      <c r="K1013" s="220"/>
      <c r="L1013" s="220"/>
      <c r="M1013" s="232"/>
      <c r="N1013" s="222">
        <f t="shared" si="123"/>
        <v>0</v>
      </c>
      <c r="O1013" s="223"/>
      <c r="P1013" s="224"/>
      <c r="Q1013" s="224"/>
      <c r="R1013" s="224"/>
      <c r="S1013" s="224"/>
      <c r="T1013" s="225"/>
      <c r="U1013" s="226">
        <f t="shared" si="124"/>
        <v>2.1111111111111108E-2</v>
      </c>
      <c r="V1013" s="227"/>
      <c r="W1013" s="228" t="str">
        <f t="shared" si="125"/>
        <v>0</v>
      </c>
      <c r="X1013" s="509"/>
      <c r="Y1013" s="229">
        <f t="shared" si="126"/>
        <v>0</v>
      </c>
    </row>
    <row r="1014" spans="2:25" ht="18.75" customHeight="1">
      <c r="B1014" s="515"/>
      <c r="C1014" s="506"/>
      <c r="D1014" s="372" t="s">
        <v>1073</v>
      </c>
      <c r="E1014" s="216" t="s">
        <v>2080</v>
      </c>
      <c r="F1014" s="217">
        <v>325</v>
      </c>
      <c r="G1014" s="218">
        <f t="shared" si="120"/>
        <v>65</v>
      </c>
      <c r="H1014" s="219">
        <f t="shared" si="121"/>
        <v>180.55555555555554</v>
      </c>
      <c r="I1014" s="219">
        <f t="shared" si="122"/>
        <v>6.0185185185185182E-2</v>
      </c>
      <c r="J1014" s="217"/>
      <c r="K1014" s="220"/>
      <c r="L1014" s="220"/>
      <c r="M1014" s="232"/>
      <c r="N1014" s="222">
        <f t="shared" si="123"/>
        <v>0</v>
      </c>
      <c r="O1014" s="223"/>
      <c r="P1014" s="224"/>
      <c r="Q1014" s="224"/>
      <c r="R1014" s="224"/>
      <c r="S1014" s="224"/>
      <c r="T1014" s="225"/>
      <c r="U1014" s="226">
        <f t="shared" si="124"/>
        <v>0.12037037037037036</v>
      </c>
      <c r="V1014" s="227"/>
      <c r="W1014" s="228" t="str">
        <f t="shared" si="125"/>
        <v>0</v>
      </c>
      <c r="X1014" s="509"/>
      <c r="Y1014" s="229">
        <f t="shared" si="126"/>
        <v>0</v>
      </c>
    </row>
    <row r="1015" spans="2:25" ht="18.75" customHeight="1">
      <c r="B1015" s="515"/>
      <c r="C1015" s="506"/>
      <c r="D1015" s="372" t="s">
        <v>1075</v>
      </c>
      <c r="E1015" s="216" t="s">
        <v>2081</v>
      </c>
      <c r="F1015" s="217">
        <v>52</v>
      </c>
      <c r="G1015" s="218">
        <f t="shared" si="120"/>
        <v>10.4</v>
      </c>
      <c r="H1015" s="219">
        <f t="shared" si="121"/>
        <v>28.888888888888889</v>
      </c>
      <c r="I1015" s="219">
        <f t="shared" si="122"/>
        <v>9.6296296296296303E-3</v>
      </c>
      <c r="J1015" s="217"/>
      <c r="K1015" s="217"/>
      <c r="L1015" s="220"/>
      <c r="M1015" s="232"/>
      <c r="N1015" s="222">
        <f t="shared" si="123"/>
        <v>0</v>
      </c>
      <c r="O1015" s="223"/>
      <c r="P1015" s="224"/>
      <c r="Q1015" s="224"/>
      <c r="R1015" s="224"/>
      <c r="S1015" s="224"/>
      <c r="T1015" s="225"/>
      <c r="U1015" s="226">
        <f t="shared" si="124"/>
        <v>1.9259259259259261E-2</v>
      </c>
      <c r="V1015" s="227"/>
      <c r="W1015" s="228" t="str">
        <f t="shared" si="125"/>
        <v>0</v>
      </c>
      <c r="X1015" s="509"/>
      <c r="Y1015" s="229">
        <f t="shared" si="126"/>
        <v>0</v>
      </c>
    </row>
    <row r="1016" spans="2:25" ht="18.75" customHeight="1">
      <c r="B1016" s="515"/>
      <c r="C1016" s="506"/>
      <c r="D1016" s="372" t="s">
        <v>1077</v>
      </c>
      <c r="E1016" s="216" t="s">
        <v>2082</v>
      </c>
      <c r="F1016" s="217">
        <v>79</v>
      </c>
      <c r="G1016" s="218">
        <f t="shared" si="120"/>
        <v>15.8</v>
      </c>
      <c r="H1016" s="219">
        <f t="shared" si="121"/>
        <v>43.888888888888886</v>
      </c>
      <c r="I1016" s="219">
        <f t="shared" si="122"/>
        <v>1.4629629629629628E-2</v>
      </c>
      <c r="J1016" s="217"/>
      <c r="K1016" s="220"/>
      <c r="L1016" s="220"/>
      <c r="M1016" s="232"/>
      <c r="N1016" s="222">
        <f t="shared" si="123"/>
        <v>0</v>
      </c>
      <c r="O1016" s="223"/>
      <c r="P1016" s="224"/>
      <c r="Q1016" s="224"/>
      <c r="R1016" s="224"/>
      <c r="S1016" s="224"/>
      <c r="T1016" s="225"/>
      <c r="U1016" s="226">
        <f t="shared" si="124"/>
        <v>2.9259259259259256E-2</v>
      </c>
      <c r="V1016" s="227"/>
      <c r="W1016" s="228" t="str">
        <f t="shared" si="125"/>
        <v>0</v>
      </c>
      <c r="X1016" s="509"/>
      <c r="Y1016" s="229">
        <f t="shared" si="126"/>
        <v>0</v>
      </c>
    </row>
    <row r="1017" spans="2:25" ht="18.75" customHeight="1">
      <c r="B1017" s="515"/>
      <c r="C1017" s="506"/>
      <c r="D1017" s="372" t="s">
        <v>1079</v>
      </c>
      <c r="E1017" s="216" t="s">
        <v>2083</v>
      </c>
      <c r="F1017" s="217">
        <v>152</v>
      </c>
      <c r="G1017" s="218">
        <f t="shared" si="120"/>
        <v>30.4</v>
      </c>
      <c r="H1017" s="219">
        <f t="shared" si="121"/>
        <v>84.444444444444443</v>
      </c>
      <c r="I1017" s="219">
        <f t="shared" si="122"/>
        <v>2.8148148148148148E-2</v>
      </c>
      <c r="J1017" s="217"/>
      <c r="K1017" s="220"/>
      <c r="L1017" s="220"/>
      <c r="M1017" s="232"/>
      <c r="N1017" s="222">
        <f t="shared" si="123"/>
        <v>0</v>
      </c>
      <c r="O1017" s="223"/>
      <c r="P1017" s="224"/>
      <c r="Q1017" s="224"/>
      <c r="R1017" s="224"/>
      <c r="S1017" s="224"/>
      <c r="T1017" s="225"/>
      <c r="U1017" s="226">
        <f t="shared" si="124"/>
        <v>5.6296296296296296E-2</v>
      </c>
      <c r="V1017" s="227"/>
      <c r="W1017" s="228" t="str">
        <f t="shared" si="125"/>
        <v>0</v>
      </c>
      <c r="X1017" s="509"/>
      <c r="Y1017" s="229">
        <f t="shared" si="126"/>
        <v>0</v>
      </c>
    </row>
    <row r="1018" spans="2:25" ht="18.75" customHeight="1">
      <c r="B1018" s="515"/>
      <c r="C1018" s="506"/>
      <c r="D1018" s="372" t="s">
        <v>1081</v>
      </c>
      <c r="E1018" s="216" t="s">
        <v>2084</v>
      </c>
      <c r="F1018" s="217">
        <v>187</v>
      </c>
      <c r="G1018" s="218">
        <f t="shared" si="120"/>
        <v>37.4</v>
      </c>
      <c r="H1018" s="219">
        <f t="shared" si="121"/>
        <v>103.88888888888889</v>
      </c>
      <c r="I1018" s="219">
        <f t="shared" si="122"/>
        <v>3.4629629629629628E-2</v>
      </c>
      <c r="J1018" s="217"/>
      <c r="K1018" s="220"/>
      <c r="L1018" s="220"/>
      <c r="M1018" s="232"/>
      <c r="N1018" s="222">
        <f t="shared" si="123"/>
        <v>0</v>
      </c>
      <c r="O1018" s="223"/>
      <c r="P1018" s="224"/>
      <c r="Q1018" s="224"/>
      <c r="R1018" s="224"/>
      <c r="S1018" s="224"/>
      <c r="T1018" s="225"/>
      <c r="U1018" s="226">
        <f t="shared" si="124"/>
        <v>6.9259259259259257E-2</v>
      </c>
      <c r="V1018" s="227"/>
      <c r="W1018" s="228" t="str">
        <f t="shared" si="125"/>
        <v>0</v>
      </c>
      <c r="X1018" s="509"/>
      <c r="Y1018" s="229">
        <f t="shared" si="126"/>
        <v>0</v>
      </c>
    </row>
    <row r="1019" spans="2:25" ht="18.75" customHeight="1">
      <c r="B1019" s="515"/>
      <c r="C1019" s="506"/>
      <c r="D1019" s="372" t="s">
        <v>126</v>
      </c>
      <c r="E1019" s="216" t="s">
        <v>2085</v>
      </c>
      <c r="F1019" s="217">
        <v>155</v>
      </c>
      <c r="G1019" s="218">
        <f t="shared" si="120"/>
        <v>31</v>
      </c>
      <c r="H1019" s="219">
        <f t="shared" si="121"/>
        <v>86.111111111111114</v>
      </c>
      <c r="I1019" s="219">
        <f t="shared" si="122"/>
        <v>2.8703703703703703E-2</v>
      </c>
      <c r="J1019" s="217"/>
      <c r="K1019" s="220"/>
      <c r="L1019" s="220"/>
      <c r="M1019" s="221"/>
      <c r="N1019" s="222">
        <f t="shared" si="123"/>
        <v>0</v>
      </c>
      <c r="O1019" s="223"/>
      <c r="P1019" s="224"/>
      <c r="Q1019" s="224"/>
      <c r="R1019" s="224"/>
      <c r="S1019" s="224"/>
      <c r="T1019" s="225"/>
      <c r="U1019" s="226">
        <f t="shared" si="124"/>
        <v>5.7407407407407407E-2</v>
      </c>
      <c r="V1019" s="227"/>
      <c r="W1019" s="228" t="str">
        <f t="shared" si="125"/>
        <v>0</v>
      </c>
      <c r="X1019" s="509"/>
      <c r="Y1019" s="229">
        <f t="shared" si="126"/>
        <v>0</v>
      </c>
    </row>
    <row r="1020" spans="2:25" ht="18.75" customHeight="1">
      <c r="B1020" s="515"/>
      <c r="C1020" s="506"/>
      <c r="D1020" s="372" t="s">
        <v>127</v>
      </c>
      <c r="E1020" s="216" t="s">
        <v>2086</v>
      </c>
      <c r="F1020" s="217">
        <v>101</v>
      </c>
      <c r="G1020" s="218">
        <f t="shared" si="120"/>
        <v>20.2</v>
      </c>
      <c r="H1020" s="219">
        <f t="shared" si="121"/>
        <v>56.111111111111107</v>
      </c>
      <c r="I1020" s="219">
        <f t="shared" si="122"/>
        <v>1.8703703703703702E-2</v>
      </c>
      <c r="J1020" s="217"/>
      <c r="K1020" s="220"/>
      <c r="L1020" s="220"/>
      <c r="M1020" s="221"/>
      <c r="N1020" s="222">
        <f t="shared" si="123"/>
        <v>0</v>
      </c>
      <c r="O1020" s="223"/>
      <c r="P1020" s="224"/>
      <c r="Q1020" s="224"/>
      <c r="R1020" s="224"/>
      <c r="S1020" s="224"/>
      <c r="T1020" s="225"/>
      <c r="U1020" s="226">
        <f t="shared" si="124"/>
        <v>3.7407407407407403E-2</v>
      </c>
      <c r="V1020" s="227"/>
      <c r="W1020" s="228" t="str">
        <f t="shared" si="125"/>
        <v>0</v>
      </c>
      <c r="X1020" s="509"/>
      <c r="Y1020" s="229">
        <f t="shared" si="126"/>
        <v>0</v>
      </c>
    </row>
    <row r="1021" spans="2:25" ht="18.75" customHeight="1">
      <c r="B1021" s="515"/>
      <c r="C1021" s="506"/>
      <c r="D1021" s="372" t="s">
        <v>128</v>
      </c>
      <c r="E1021" s="216" t="s">
        <v>2087</v>
      </c>
      <c r="F1021" s="217">
        <v>173</v>
      </c>
      <c r="G1021" s="218">
        <f t="shared" ref="G1021:G1045" si="134">F1021/$G$15</f>
        <v>34.6</v>
      </c>
      <c r="H1021" s="219">
        <f t="shared" ref="H1021:H1045" si="135">F1021/$H$15</f>
        <v>96.111111111111114</v>
      </c>
      <c r="I1021" s="219">
        <f t="shared" ref="I1021:I1045" si="136">H1021/$I$15</f>
        <v>3.2037037037037037E-2</v>
      </c>
      <c r="J1021" s="217"/>
      <c r="K1021" s="220"/>
      <c r="L1021" s="220"/>
      <c r="M1021" s="221"/>
      <c r="N1021" s="222">
        <f t="shared" si="123"/>
        <v>0</v>
      </c>
      <c r="O1021" s="223"/>
      <c r="P1021" s="224"/>
      <c r="Q1021" s="224"/>
      <c r="R1021" s="224"/>
      <c r="S1021" s="224"/>
      <c r="T1021" s="225"/>
      <c r="U1021" s="226">
        <f t="shared" ref="U1021:U1045" si="137">H1021/$U$15</f>
        <v>6.4074074074074075E-2</v>
      </c>
      <c r="V1021" s="227"/>
      <c r="W1021" s="228" t="str">
        <f t="shared" ref="W1021:W1045" si="138">IF(V1021&lt;1,"0",IF(V1021&lt;5,"2",IF(V1021&gt;=5,"6")))</f>
        <v>0</v>
      </c>
      <c r="X1021" s="509"/>
      <c r="Y1021" s="229">
        <f t="shared" ref="Y1021:Y1043" si="139">W1021/2</f>
        <v>0</v>
      </c>
    </row>
    <row r="1022" spans="2:25" ht="18.75" customHeight="1">
      <c r="B1022" s="515"/>
      <c r="C1022" s="506"/>
      <c r="D1022" s="372" t="s">
        <v>129</v>
      </c>
      <c r="E1022" s="216" t="s">
        <v>2088</v>
      </c>
      <c r="F1022" s="217">
        <v>122</v>
      </c>
      <c r="G1022" s="218">
        <f t="shared" si="134"/>
        <v>24.4</v>
      </c>
      <c r="H1022" s="219">
        <f t="shared" si="135"/>
        <v>67.777777777777771</v>
      </c>
      <c r="I1022" s="219">
        <f t="shared" si="136"/>
        <v>2.2592592592592591E-2</v>
      </c>
      <c r="J1022" s="217"/>
      <c r="K1022" s="220"/>
      <c r="L1022" s="220"/>
      <c r="M1022" s="221"/>
      <c r="N1022" s="222">
        <f t="shared" si="123"/>
        <v>0</v>
      </c>
      <c r="O1022" s="223"/>
      <c r="P1022" s="224"/>
      <c r="Q1022" s="224"/>
      <c r="R1022" s="224"/>
      <c r="S1022" s="224"/>
      <c r="T1022" s="225"/>
      <c r="U1022" s="226">
        <f t="shared" si="137"/>
        <v>4.5185185185185182E-2</v>
      </c>
      <c r="V1022" s="227"/>
      <c r="W1022" s="228" t="str">
        <f t="shared" si="138"/>
        <v>0</v>
      </c>
      <c r="X1022" s="509"/>
      <c r="Y1022" s="229">
        <f t="shared" si="139"/>
        <v>0</v>
      </c>
    </row>
    <row r="1023" spans="2:25" ht="18.75" customHeight="1">
      <c r="B1023" s="515"/>
      <c r="C1023" s="506"/>
      <c r="D1023" s="372" t="s">
        <v>130</v>
      </c>
      <c r="E1023" s="216" t="s">
        <v>2089</v>
      </c>
      <c r="F1023" s="217">
        <v>400</v>
      </c>
      <c r="G1023" s="218">
        <f t="shared" si="134"/>
        <v>80</v>
      </c>
      <c r="H1023" s="219">
        <f t="shared" si="135"/>
        <v>222.22222222222223</v>
      </c>
      <c r="I1023" s="219">
        <f t="shared" si="136"/>
        <v>7.407407407407407E-2</v>
      </c>
      <c r="J1023" s="217"/>
      <c r="K1023" s="220"/>
      <c r="L1023" s="220"/>
      <c r="M1023" s="221"/>
      <c r="N1023" s="222">
        <f t="shared" si="123"/>
        <v>0</v>
      </c>
      <c r="O1023" s="223"/>
      <c r="P1023" s="224"/>
      <c r="Q1023" s="224"/>
      <c r="R1023" s="224"/>
      <c r="S1023" s="224"/>
      <c r="T1023" s="225"/>
      <c r="U1023" s="226">
        <f t="shared" si="137"/>
        <v>0.14814814814814814</v>
      </c>
      <c r="V1023" s="227"/>
      <c r="W1023" s="228" t="str">
        <f t="shared" si="138"/>
        <v>0</v>
      </c>
      <c r="X1023" s="509"/>
      <c r="Y1023" s="229">
        <f t="shared" si="139"/>
        <v>0</v>
      </c>
    </row>
    <row r="1024" spans="2:25" ht="18.75" customHeight="1">
      <c r="B1024" s="515"/>
      <c r="C1024" s="506"/>
      <c r="D1024" s="372" t="s">
        <v>131</v>
      </c>
      <c r="E1024" s="216" t="s">
        <v>2090</v>
      </c>
      <c r="F1024" s="217">
        <v>140</v>
      </c>
      <c r="G1024" s="218">
        <f t="shared" si="134"/>
        <v>28</v>
      </c>
      <c r="H1024" s="219">
        <f t="shared" si="135"/>
        <v>77.777777777777771</v>
      </c>
      <c r="I1024" s="219">
        <f t="shared" si="136"/>
        <v>2.5925925925925925E-2</v>
      </c>
      <c r="J1024" s="217"/>
      <c r="K1024" s="220"/>
      <c r="L1024" s="220"/>
      <c r="M1024" s="221"/>
      <c r="N1024" s="222">
        <f t="shared" si="123"/>
        <v>0</v>
      </c>
      <c r="O1024" s="223"/>
      <c r="P1024" s="224"/>
      <c r="Q1024" s="224"/>
      <c r="R1024" s="224"/>
      <c r="S1024" s="224"/>
      <c r="T1024" s="225"/>
      <c r="U1024" s="226">
        <f t="shared" si="137"/>
        <v>5.185185185185185E-2</v>
      </c>
      <c r="V1024" s="227"/>
      <c r="W1024" s="228" t="str">
        <f t="shared" si="138"/>
        <v>0</v>
      </c>
      <c r="X1024" s="509"/>
      <c r="Y1024" s="229">
        <f t="shared" si="139"/>
        <v>0</v>
      </c>
    </row>
    <row r="1025" spans="2:25" ht="18.75" customHeight="1">
      <c r="B1025" s="515"/>
      <c r="C1025" s="506"/>
      <c r="D1025" s="372" t="s">
        <v>132</v>
      </c>
      <c r="E1025" s="216" t="s">
        <v>2091</v>
      </c>
      <c r="F1025" s="217">
        <v>495</v>
      </c>
      <c r="G1025" s="218">
        <f t="shared" si="134"/>
        <v>99</v>
      </c>
      <c r="H1025" s="219">
        <f t="shared" si="135"/>
        <v>275</v>
      </c>
      <c r="I1025" s="219">
        <f t="shared" si="136"/>
        <v>9.166666666666666E-2</v>
      </c>
      <c r="J1025" s="217"/>
      <c r="K1025" s="220"/>
      <c r="L1025" s="220"/>
      <c r="M1025" s="221"/>
      <c r="N1025" s="222">
        <f t="shared" si="123"/>
        <v>0</v>
      </c>
      <c r="O1025" s="223"/>
      <c r="P1025" s="224"/>
      <c r="Q1025" s="224"/>
      <c r="R1025" s="224"/>
      <c r="S1025" s="224"/>
      <c r="T1025" s="225"/>
      <c r="U1025" s="226">
        <f t="shared" si="137"/>
        <v>0.18333333333333332</v>
      </c>
      <c r="V1025" s="227"/>
      <c r="W1025" s="228" t="str">
        <f t="shared" si="138"/>
        <v>0</v>
      </c>
      <c r="X1025" s="509"/>
      <c r="Y1025" s="229">
        <f t="shared" si="139"/>
        <v>0</v>
      </c>
    </row>
    <row r="1026" spans="2:25" ht="18.75" customHeight="1">
      <c r="B1026" s="515"/>
      <c r="C1026" s="506"/>
      <c r="D1026" s="372" t="s">
        <v>133</v>
      </c>
      <c r="E1026" s="216" t="s">
        <v>2092</v>
      </c>
      <c r="F1026" s="217">
        <v>450</v>
      </c>
      <c r="G1026" s="218">
        <f t="shared" si="134"/>
        <v>90</v>
      </c>
      <c r="H1026" s="219">
        <f t="shared" si="135"/>
        <v>250</v>
      </c>
      <c r="I1026" s="219">
        <f t="shared" si="136"/>
        <v>8.3333333333333329E-2</v>
      </c>
      <c r="J1026" s="217"/>
      <c r="K1026" s="220"/>
      <c r="L1026" s="220"/>
      <c r="M1026" s="221"/>
      <c r="N1026" s="222">
        <f t="shared" si="123"/>
        <v>0</v>
      </c>
      <c r="O1026" s="223"/>
      <c r="P1026" s="224"/>
      <c r="Q1026" s="224"/>
      <c r="R1026" s="224"/>
      <c r="S1026" s="224"/>
      <c r="T1026" s="225"/>
      <c r="U1026" s="226">
        <f t="shared" si="137"/>
        <v>0.16666666666666666</v>
      </c>
      <c r="V1026" s="227"/>
      <c r="W1026" s="228" t="str">
        <f t="shared" si="138"/>
        <v>0</v>
      </c>
      <c r="X1026" s="509"/>
      <c r="Y1026" s="229">
        <f t="shared" si="139"/>
        <v>0</v>
      </c>
    </row>
    <row r="1027" spans="2:25" ht="18.75" customHeight="1">
      <c r="B1027" s="515"/>
      <c r="C1027" s="506"/>
      <c r="D1027" s="372"/>
      <c r="E1027" s="216"/>
      <c r="F1027" s="217"/>
      <c r="G1027" s="218">
        <f t="shared" si="134"/>
        <v>0</v>
      </c>
      <c r="H1027" s="219">
        <f t="shared" si="135"/>
        <v>0</v>
      </c>
      <c r="I1027" s="219">
        <f t="shared" si="136"/>
        <v>0</v>
      </c>
      <c r="J1027" s="217"/>
      <c r="K1027" s="220"/>
      <c r="L1027" s="220"/>
      <c r="M1027" s="221"/>
      <c r="N1027" s="222">
        <f t="shared" si="123"/>
        <v>0</v>
      </c>
      <c r="O1027" s="223"/>
      <c r="P1027" s="224"/>
      <c r="Q1027" s="224"/>
      <c r="R1027" s="224"/>
      <c r="S1027" s="224"/>
      <c r="T1027" s="225"/>
      <c r="U1027" s="226">
        <f t="shared" si="137"/>
        <v>0</v>
      </c>
      <c r="V1027" s="227"/>
      <c r="W1027" s="228" t="str">
        <f t="shared" si="138"/>
        <v>0</v>
      </c>
      <c r="X1027" s="509"/>
      <c r="Y1027" s="229">
        <f t="shared" si="139"/>
        <v>0</v>
      </c>
    </row>
    <row r="1028" spans="2:25" ht="18.75" customHeight="1">
      <c r="B1028" s="515"/>
      <c r="C1028" s="506"/>
      <c r="D1028" s="372" t="s">
        <v>1060</v>
      </c>
      <c r="E1028" s="216" t="s">
        <v>2093</v>
      </c>
      <c r="F1028" s="217">
        <v>2672</v>
      </c>
      <c r="G1028" s="218">
        <f t="shared" si="134"/>
        <v>534.4</v>
      </c>
      <c r="H1028" s="219">
        <f t="shared" si="135"/>
        <v>1484.4444444444443</v>
      </c>
      <c r="I1028" s="219">
        <f t="shared" si="136"/>
        <v>0.49481481481481476</v>
      </c>
      <c r="J1028" s="217" t="s">
        <v>2094</v>
      </c>
      <c r="K1028" s="217" t="s">
        <v>11255</v>
      </c>
      <c r="L1028" s="220"/>
      <c r="M1028" s="221">
        <f>SUM(H1028:H1044)</f>
        <v>2662.2222222222217</v>
      </c>
      <c r="N1028" s="222">
        <f t="shared" si="123"/>
        <v>53.244444444444433</v>
      </c>
      <c r="O1028" s="223" t="s">
        <v>2095</v>
      </c>
      <c r="P1028" s="224" t="s">
        <v>351</v>
      </c>
      <c r="Q1028" s="224"/>
      <c r="R1028" s="224" t="s">
        <v>2096</v>
      </c>
      <c r="S1028" s="224"/>
      <c r="T1028" s="225"/>
      <c r="U1028" s="226">
        <f t="shared" si="137"/>
        <v>0.98962962962962953</v>
      </c>
      <c r="V1028" s="227">
        <f>SUM(U1028:U1044)</f>
        <v>1.7748148148148148</v>
      </c>
      <c r="W1028" s="228" t="str">
        <f t="shared" si="138"/>
        <v>2</v>
      </c>
      <c r="X1028" s="509"/>
      <c r="Y1028" s="229">
        <f t="shared" si="139"/>
        <v>1</v>
      </c>
    </row>
    <row r="1029" spans="2:25" ht="18.75" customHeight="1">
      <c r="B1029" s="515"/>
      <c r="C1029" s="506"/>
      <c r="D1029" s="372" t="s">
        <v>1065</v>
      </c>
      <c r="E1029" s="216" t="s">
        <v>2097</v>
      </c>
      <c r="F1029" s="217">
        <v>125</v>
      </c>
      <c r="G1029" s="218">
        <f t="shared" si="134"/>
        <v>25</v>
      </c>
      <c r="H1029" s="219">
        <f t="shared" si="135"/>
        <v>69.444444444444443</v>
      </c>
      <c r="I1029" s="219">
        <f t="shared" si="136"/>
        <v>2.3148148148148147E-2</v>
      </c>
      <c r="J1029" s="217"/>
      <c r="K1029" s="220"/>
      <c r="L1029" s="220"/>
      <c r="M1029" s="221"/>
      <c r="N1029" s="222">
        <f t="shared" si="123"/>
        <v>0</v>
      </c>
      <c r="O1029" s="223"/>
      <c r="P1029" s="224"/>
      <c r="Q1029" s="224"/>
      <c r="R1029" s="224"/>
      <c r="S1029" s="224"/>
      <c r="T1029" s="225"/>
      <c r="U1029" s="226">
        <f t="shared" si="137"/>
        <v>4.6296296296296294E-2</v>
      </c>
      <c r="V1029" s="227"/>
      <c r="W1029" s="228" t="str">
        <f t="shared" si="138"/>
        <v>0</v>
      </c>
      <c r="X1029" s="509"/>
      <c r="Y1029" s="229">
        <f t="shared" si="139"/>
        <v>0</v>
      </c>
    </row>
    <row r="1030" spans="2:25" ht="18.75" customHeight="1">
      <c r="B1030" s="515"/>
      <c r="C1030" s="506"/>
      <c r="D1030" s="372" t="s">
        <v>1067</v>
      </c>
      <c r="E1030" s="216" t="s">
        <v>2098</v>
      </c>
      <c r="F1030" s="217">
        <v>322</v>
      </c>
      <c r="G1030" s="218">
        <f t="shared" si="134"/>
        <v>64.400000000000006</v>
      </c>
      <c r="H1030" s="219">
        <f t="shared" si="135"/>
        <v>178.88888888888889</v>
      </c>
      <c r="I1030" s="219">
        <f t="shared" si="136"/>
        <v>5.962962962962963E-2</v>
      </c>
      <c r="J1030" s="217"/>
      <c r="K1030" s="220"/>
      <c r="L1030" s="220"/>
      <c r="M1030" s="221"/>
      <c r="N1030" s="222">
        <f t="shared" si="123"/>
        <v>0</v>
      </c>
      <c r="O1030" s="223"/>
      <c r="P1030" s="224"/>
      <c r="Q1030" s="224"/>
      <c r="R1030" s="224"/>
      <c r="S1030" s="224"/>
      <c r="T1030" s="225"/>
      <c r="U1030" s="226">
        <f t="shared" si="137"/>
        <v>0.11925925925925926</v>
      </c>
      <c r="V1030" s="227"/>
      <c r="W1030" s="228" t="str">
        <f t="shared" si="138"/>
        <v>0</v>
      </c>
      <c r="X1030" s="509"/>
      <c r="Y1030" s="229">
        <f t="shared" si="139"/>
        <v>0</v>
      </c>
    </row>
    <row r="1031" spans="2:25" ht="18.75" customHeight="1">
      <c r="B1031" s="515"/>
      <c r="C1031" s="506"/>
      <c r="D1031" s="372" t="s">
        <v>1069</v>
      </c>
      <c r="E1031" s="216" t="s">
        <v>2099</v>
      </c>
      <c r="F1031" s="217">
        <v>172</v>
      </c>
      <c r="G1031" s="218">
        <f t="shared" si="134"/>
        <v>34.4</v>
      </c>
      <c r="H1031" s="219">
        <f t="shared" si="135"/>
        <v>95.555555555555557</v>
      </c>
      <c r="I1031" s="219">
        <f t="shared" si="136"/>
        <v>3.1851851851851853E-2</v>
      </c>
      <c r="J1031" s="217"/>
      <c r="K1031" s="220"/>
      <c r="L1031" s="220"/>
      <c r="M1031" s="221"/>
      <c r="N1031" s="222">
        <f t="shared" si="123"/>
        <v>0</v>
      </c>
      <c r="O1031" s="223"/>
      <c r="P1031" s="224"/>
      <c r="Q1031" s="224"/>
      <c r="R1031" s="224"/>
      <c r="S1031" s="224"/>
      <c r="T1031" s="225"/>
      <c r="U1031" s="226">
        <f t="shared" si="137"/>
        <v>6.3703703703703707E-2</v>
      </c>
      <c r="V1031" s="227"/>
      <c r="W1031" s="228" t="str">
        <f t="shared" si="138"/>
        <v>0</v>
      </c>
      <c r="X1031" s="509"/>
      <c r="Y1031" s="229">
        <f t="shared" si="139"/>
        <v>0</v>
      </c>
    </row>
    <row r="1032" spans="2:25" ht="18.75" customHeight="1">
      <c r="B1032" s="515"/>
      <c r="C1032" s="506"/>
      <c r="D1032" s="372" t="s">
        <v>1071</v>
      </c>
      <c r="E1032" s="216" t="s">
        <v>2100</v>
      </c>
      <c r="F1032" s="217">
        <v>79</v>
      </c>
      <c r="G1032" s="218">
        <f t="shared" si="134"/>
        <v>15.8</v>
      </c>
      <c r="H1032" s="219">
        <f t="shared" si="135"/>
        <v>43.888888888888886</v>
      </c>
      <c r="I1032" s="219">
        <f t="shared" si="136"/>
        <v>1.4629629629629628E-2</v>
      </c>
      <c r="J1032" s="217"/>
      <c r="K1032" s="220"/>
      <c r="L1032" s="220"/>
      <c r="M1032" s="221"/>
      <c r="N1032" s="222">
        <f t="shared" si="123"/>
        <v>0</v>
      </c>
      <c r="O1032" s="223"/>
      <c r="P1032" s="224"/>
      <c r="Q1032" s="224"/>
      <c r="R1032" s="224"/>
      <c r="S1032" s="224"/>
      <c r="T1032" s="225"/>
      <c r="U1032" s="226">
        <f t="shared" si="137"/>
        <v>2.9259259259259256E-2</v>
      </c>
      <c r="V1032" s="227"/>
      <c r="W1032" s="228" t="str">
        <f t="shared" si="138"/>
        <v>0</v>
      </c>
      <c r="X1032" s="509"/>
      <c r="Y1032" s="229">
        <f t="shared" si="139"/>
        <v>0</v>
      </c>
    </row>
    <row r="1033" spans="2:25" ht="18.75" customHeight="1">
      <c r="B1033" s="515"/>
      <c r="C1033" s="506"/>
      <c r="D1033" s="372" t="s">
        <v>1073</v>
      </c>
      <c r="E1033" s="216" t="s">
        <v>2101</v>
      </c>
      <c r="F1033" s="217">
        <v>53</v>
      </c>
      <c r="G1033" s="218">
        <f t="shared" si="134"/>
        <v>10.6</v>
      </c>
      <c r="H1033" s="219">
        <f t="shared" si="135"/>
        <v>29.444444444444443</v>
      </c>
      <c r="I1033" s="219">
        <f t="shared" si="136"/>
        <v>9.8148148148148144E-3</v>
      </c>
      <c r="J1033" s="217"/>
      <c r="K1033" s="220"/>
      <c r="L1033" s="220"/>
      <c r="M1033" s="221"/>
      <c r="N1033" s="222">
        <f t="shared" si="123"/>
        <v>0</v>
      </c>
      <c r="O1033" s="223"/>
      <c r="P1033" s="224"/>
      <c r="Q1033" s="224"/>
      <c r="R1033" s="224"/>
      <c r="S1033" s="224"/>
      <c r="T1033" s="225"/>
      <c r="U1033" s="226">
        <f t="shared" si="137"/>
        <v>1.9629629629629629E-2</v>
      </c>
      <c r="V1033" s="227"/>
      <c r="W1033" s="228" t="str">
        <f t="shared" si="138"/>
        <v>0</v>
      </c>
      <c r="X1033" s="509"/>
      <c r="Y1033" s="229">
        <f t="shared" si="139"/>
        <v>0</v>
      </c>
    </row>
    <row r="1034" spans="2:25" ht="18.75" customHeight="1">
      <c r="B1034" s="515"/>
      <c r="C1034" s="506"/>
      <c r="D1034" s="372" t="s">
        <v>1075</v>
      </c>
      <c r="E1034" s="216" t="s">
        <v>2102</v>
      </c>
      <c r="F1034" s="217">
        <v>47</v>
      </c>
      <c r="G1034" s="218">
        <f t="shared" si="134"/>
        <v>9.4</v>
      </c>
      <c r="H1034" s="219">
        <f t="shared" si="135"/>
        <v>26.111111111111111</v>
      </c>
      <c r="I1034" s="219">
        <f t="shared" si="136"/>
        <v>8.7037037037037031E-3</v>
      </c>
      <c r="J1034" s="217"/>
      <c r="K1034" s="220"/>
      <c r="L1034" s="220"/>
      <c r="M1034" s="221"/>
      <c r="N1034" s="222">
        <f t="shared" si="123"/>
        <v>0</v>
      </c>
      <c r="O1034" s="223"/>
      <c r="P1034" s="224"/>
      <c r="Q1034" s="224"/>
      <c r="R1034" s="224"/>
      <c r="S1034" s="224"/>
      <c r="T1034" s="225"/>
      <c r="U1034" s="226">
        <f t="shared" si="137"/>
        <v>1.7407407407407406E-2</v>
      </c>
      <c r="V1034" s="227"/>
      <c r="W1034" s="228" t="str">
        <f t="shared" si="138"/>
        <v>0</v>
      </c>
      <c r="X1034" s="509"/>
      <c r="Y1034" s="229">
        <f t="shared" si="139"/>
        <v>0</v>
      </c>
    </row>
    <row r="1035" spans="2:25" ht="18.75" customHeight="1">
      <c r="B1035" s="515"/>
      <c r="C1035" s="506"/>
      <c r="D1035" s="372" t="s">
        <v>1077</v>
      </c>
      <c r="E1035" s="216" t="s">
        <v>2103</v>
      </c>
      <c r="F1035" s="217">
        <v>45</v>
      </c>
      <c r="G1035" s="218">
        <f t="shared" si="134"/>
        <v>9</v>
      </c>
      <c r="H1035" s="219">
        <f t="shared" si="135"/>
        <v>25</v>
      </c>
      <c r="I1035" s="219">
        <f t="shared" si="136"/>
        <v>8.3333333333333332E-3</v>
      </c>
      <c r="J1035" s="217"/>
      <c r="K1035" s="220"/>
      <c r="L1035" s="220"/>
      <c r="M1035" s="221"/>
      <c r="N1035" s="222">
        <f t="shared" si="123"/>
        <v>0</v>
      </c>
      <c r="O1035" s="223"/>
      <c r="P1035" s="224"/>
      <c r="Q1035" s="224"/>
      <c r="R1035" s="224"/>
      <c r="S1035" s="224"/>
      <c r="T1035" s="225"/>
      <c r="U1035" s="226">
        <f t="shared" si="137"/>
        <v>1.6666666666666666E-2</v>
      </c>
      <c r="V1035" s="227"/>
      <c r="W1035" s="228" t="str">
        <f t="shared" si="138"/>
        <v>0</v>
      </c>
      <c r="X1035" s="509"/>
      <c r="Y1035" s="229">
        <f t="shared" si="139"/>
        <v>0</v>
      </c>
    </row>
    <row r="1036" spans="2:25" ht="18.75" customHeight="1">
      <c r="B1036" s="515"/>
      <c r="C1036" s="506"/>
      <c r="D1036" s="372" t="s">
        <v>1079</v>
      </c>
      <c r="E1036" s="216" t="s">
        <v>2104</v>
      </c>
      <c r="F1036" s="217">
        <v>148</v>
      </c>
      <c r="G1036" s="218">
        <f t="shared" si="134"/>
        <v>29.6</v>
      </c>
      <c r="H1036" s="219">
        <f t="shared" si="135"/>
        <v>82.222222222222214</v>
      </c>
      <c r="I1036" s="219">
        <f t="shared" si="136"/>
        <v>2.7407407407407405E-2</v>
      </c>
      <c r="J1036" s="217"/>
      <c r="K1036" s="220"/>
      <c r="L1036" s="220"/>
      <c r="M1036" s="221"/>
      <c r="N1036" s="222">
        <f t="shared" si="123"/>
        <v>0</v>
      </c>
      <c r="O1036" s="223"/>
      <c r="P1036" s="224"/>
      <c r="Q1036" s="224"/>
      <c r="R1036" s="224"/>
      <c r="S1036" s="224"/>
      <c r="T1036" s="225"/>
      <c r="U1036" s="226">
        <f t="shared" si="137"/>
        <v>5.4814814814814809E-2</v>
      </c>
      <c r="V1036" s="227"/>
      <c r="W1036" s="228" t="str">
        <f t="shared" si="138"/>
        <v>0</v>
      </c>
      <c r="X1036" s="509"/>
      <c r="Y1036" s="229">
        <f t="shared" si="139"/>
        <v>0</v>
      </c>
    </row>
    <row r="1037" spans="2:25" ht="18.75" customHeight="1">
      <c r="B1037" s="515"/>
      <c r="C1037" s="506"/>
      <c r="D1037" s="372" t="s">
        <v>1081</v>
      </c>
      <c r="E1037" s="216" t="s">
        <v>2105</v>
      </c>
      <c r="F1037" s="217">
        <v>257</v>
      </c>
      <c r="G1037" s="218">
        <f t="shared" si="134"/>
        <v>51.4</v>
      </c>
      <c r="H1037" s="219">
        <f t="shared" si="135"/>
        <v>142.77777777777777</v>
      </c>
      <c r="I1037" s="219">
        <f t="shared" si="136"/>
        <v>4.7592592592592589E-2</v>
      </c>
      <c r="J1037" s="217"/>
      <c r="K1037" s="220"/>
      <c r="L1037" s="220"/>
      <c r="M1037" s="221"/>
      <c r="N1037" s="222">
        <f t="shared" si="123"/>
        <v>0</v>
      </c>
      <c r="O1037" s="223"/>
      <c r="P1037" s="224"/>
      <c r="Q1037" s="224"/>
      <c r="R1037" s="224"/>
      <c r="S1037" s="224"/>
      <c r="T1037" s="225"/>
      <c r="U1037" s="226">
        <f t="shared" si="137"/>
        <v>9.5185185185185178E-2</v>
      </c>
      <c r="V1037" s="227"/>
      <c r="W1037" s="228" t="str">
        <f t="shared" si="138"/>
        <v>0</v>
      </c>
      <c r="X1037" s="509"/>
      <c r="Y1037" s="229">
        <f t="shared" si="139"/>
        <v>0</v>
      </c>
    </row>
    <row r="1038" spans="2:25" ht="18.75" customHeight="1">
      <c r="B1038" s="515"/>
      <c r="C1038" s="506"/>
      <c r="D1038" s="372" t="s">
        <v>126</v>
      </c>
      <c r="E1038" s="216" t="s">
        <v>2106</v>
      </c>
      <c r="F1038" s="217">
        <v>152</v>
      </c>
      <c r="G1038" s="218">
        <f t="shared" si="134"/>
        <v>30.4</v>
      </c>
      <c r="H1038" s="219">
        <f t="shared" si="135"/>
        <v>84.444444444444443</v>
      </c>
      <c r="I1038" s="219">
        <f t="shared" si="136"/>
        <v>2.8148148148148148E-2</v>
      </c>
      <c r="J1038" s="217"/>
      <c r="K1038" s="220"/>
      <c r="L1038" s="220"/>
      <c r="M1038" s="221"/>
      <c r="N1038" s="222">
        <f t="shared" si="123"/>
        <v>0</v>
      </c>
      <c r="O1038" s="223"/>
      <c r="P1038" s="224"/>
      <c r="Q1038" s="224"/>
      <c r="R1038" s="224"/>
      <c r="S1038" s="224"/>
      <c r="T1038" s="225"/>
      <c r="U1038" s="226">
        <f t="shared" si="137"/>
        <v>5.6296296296296296E-2</v>
      </c>
      <c r="V1038" s="227"/>
      <c r="W1038" s="228" t="str">
        <f t="shared" si="138"/>
        <v>0</v>
      </c>
      <c r="X1038" s="509"/>
      <c r="Y1038" s="229">
        <f t="shared" si="139"/>
        <v>0</v>
      </c>
    </row>
    <row r="1039" spans="2:25" ht="18.75" customHeight="1">
      <c r="B1039" s="515"/>
      <c r="C1039" s="506"/>
      <c r="D1039" s="372" t="s">
        <v>127</v>
      </c>
      <c r="E1039" s="216" t="s">
        <v>2107</v>
      </c>
      <c r="F1039" s="217">
        <v>71</v>
      </c>
      <c r="G1039" s="218">
        <f t="shared" si="134"/>
        <v>14.2</v>
      </c>
      <c r="H1039" s="219">
        <f t="shared" si="135"/>
        <v>39.444444444444443</v>
      </c>
      <c r="I1039" s="219">
        <f t="shared" si="136"/>
        <v>1.3148148148148148E-2</v>
      </c>
      <c r="J1039" s="217"/>
      <c r="K1039" s="220"/>
      <c r="L1039" s="220"/>
      <c r="M1039" s="221"/>
      <c r="N1039" s="222">
        <f t="shared" si="123"/>
        <v>0</v>
      </c>
      <c r="O1039" s="223"/>
      <c r="P1039" s="224"/>
      <c r="Q1039" s="224"/>
      <c r="R1039" s="224"/>
      <c r="S1039" s="224"/>
      <c r="T1039" s="225"/>
      <c r="U1039" s="226">
        <f t="shared" si="137"/>
        <v>2.6296296296296297E-2</v>
      </c>
      <c r="V1039" s="227"/>
      <c r="W1039" s="228" t="str">
        <f t="shared" si="138"/>
        <v>0</v>
      </c>
      <c r="X1039" s="509"/>
      <c r="Y1039" s="229">
        <f t="shared" si="139"/>
        <v>0</v>
      </c>
    </row>
    <row r="1040" spans="2:25" ht="18.75" customHeight="1">
      <c r="B1040" s="515"/>
      <c r="C1040" s="506"/>
      <c r="D1040" s="372" t="s">
        <v>128</v>
      </c>
      <c r="E1040" s="216" t="s">
        <v>2108</v>
      </c>
      <c r="F1040" s="217">
        <v>257</v>
      </c>
      <c r="G1040" s="218">
        <f t="shared" si="134"/>
        <v>51.4</v>
      </c>
      <c r="H1040" s="219">
        <f t="shared" si="135"/>
        <v>142.77777777777777</v>
      </c>
      <c r="I1040" s="219">
        <f t="shared" si="136"/>
        <v>4.7592592592592589E-2</v>
      </c>
      <c r="J1040" s="217"/>
      <c r="K1040" s="220"/>
      <c r="L1040" s="220"/>
      <c r="M1040" s="221"/>
      <c r="N1040" s="222">
        <f t="shared" si="123"/>
        <v>0</v>
      </c>
      <c r="O1040" s="223"/>
      <c r="P1040" s="224"/>
      <c r="Q1040" s="224"/>
      <c r="R1040" s="224"/>
      <c r="S1040" s="224"/>
      <c r="T1040" s="225"/>
      <c r="U1040" s="226">
        <f t="shared" si="137"/>
        <v>9.5185185185185178E-2</v>
      </c>
      <c r="V1040" s="227"/>
      <c r="W1040" s="228" t="str">
        <f t="shared" si="138"/>
        <v>0</v>
      </c>
      <c r="X1040" s="509"/>
      <c r="Y1040" s="229">
        <f t="shared" si="139"/>
        <v>0</v>
      </c>
    </row>
    <row r="1041" spans="2:25" ht="18.75" customHeight="1">
      <c r="B1041" s="515"/>
      <c r="C1041" s="506"/>
      <c r="D1041" s="372" t="s">
        <v>129</v>
      </c>
      <c r="E1041" s="216" t="s">
        <v>2109</v>
      </c>
      <c r="F1041" s="217">
        <v>175</v>
      </c>
      <c r="G1041" s="218">
        <f t="shared" si="134"/>
        <v>35</v>
      </c>
      <c r="H1041" s="219">
        <f t="shared" si="135"/>
        <v>97.222222222222214</v>
      </c>
      <c r="I1041" s="219">
        <f t="shared" si="136"/>
        <v>3.2407407407407406E-2</v>
      </c>
      <c r="J1041" s="217"/>
      <c r="K1041" s="220"/>
      <c r="L1041" s="220"/>
      <c r="M1041" s="221"/>
      <c r="N1041" s="222">
        <f t="shared" si="123"/>
        <v>0</v>
      </c>
      <c r="O1041" s="223"/>
      <c r="P1041" s="224"/>
      <c r="Q1041" s="224"/>
      <c r="R1041" s="224"/>
      <c r="S1041" s="224"/>
      <c r="T1041" s="225"/>
      <c r="U1041" s="226">
        <f t="shared" si="137"/>
        <v>6.4814814814814811E-2</v>
      </c>
      <c r="V1041" s="227"/>
      <c r="W1041" s="228" t="str">
        <f t="shared" si="138"/>
        <v>0</v>
      </c>
      <c r="X1041" s="509"/>
      <c r="Y1041" s="229">
        <f t="shared" si="139"/>
        <v>0</v>
      </c>
    </row>
    <row r="1042" spans="2:25" ht="18.75" customHeight="1">
      <c r="B1042" s="515"/>
      <c r="C1042" s="506"/>
      <c r="D1042" s="372" t="s">
        <v>130</v>
      </c>
      <c r="E1042" s="216" t="s">
        <v>2110</v>
      </c>
      <c r="F1042" s="217">
        <v>57</v>
      </c>
      <c r="G1042" s="218">
        <f t="shared" si="134"/>
        <v>11.4</v>
      </c>
      <c r="H1042" s="219">
        <f t="shared" si="135"/>
        <v>31.666666666666664</v>
      </c>
      <c r="I1042" s="219">
        <f t="shared" si="136"/>
        <v>1.0555555555555554E-2</v>
      </c>
      <c r="J1042" s="217"/>
      <c r="K1042" s="220"/>
      <c r="L1042" s="220"/>
      <c r="M1042" s="221"/>
      <c r="N1042" s="222">
        <f t="shared" si="123"/>
        <v>0</v>
      </c>
      <c r="O1042" s="223"/>
      <c r="P1042" s="224"/>
      <c r="Q1042" s="224"/>
      <c r="R1042" s="224"/>
      <c r="S1042" s="224"/>
      <c r="T1042" s="225"/>
      <c r="U1042" s="226">
        <f t="shared" si="137"/>
        <v>2.1111111111111108E-2</v>
      </c>
      <c r="V1042" s="227"/>
      <c r="W1042" s="228" t="str">
        <f t="shared" si="138"/>
        <v>0</v>
      </c>
      <c r="X1042" s="509"/>
      <c r="Y1042" s="229">
        <f t="shared" si="139"/>
        <v>0</v>
      </c>
    </row>
    <row r="1043" spans="2:25" ht="18.75" customHeight="1">
      <c r="B1043" s="515"/>
      <c r="C1043" s="506"/>
      <c r="D1043" s="372" t="s">
        <v>131</v>
      </c>
      <c r="E1043" s="216" t="s">
        <v>2111</v>
      </c>
      <c r="F1043" s="217">
        <v>60</v>
      </c>
      <c r="G1043" s="218">
        <f t="shared" si="134"/>
        <v>12</v>
      </c>
      <c r="H1043" s="219">
        <f t="shared" si="135"/>
        <v>33.333333333333336</v>
      </c>
      <c r="I1043" s="219">
        <f t="shared" si="136"/>
        <v>1.1111111111111112E-2</v>
      </c>
      <c r="J1043" s="217"/>
      <c r="K1043" s="220"/>
      <c r="L1043" s="220"/>
      <c r="M1043" s="221"/>
      <c r="N1043" s="222">
        <f t="shared" si="123"/>
        <v>0</v>
      </c>
      <c r="O1043" s="223"/>
      <c r="P1043" s="224"/>
      <c r="Q1043" s="224"/>
      <c r="R1043" s="224"/>
      <c r="S1043" s="224"/>
      <c r="T1043" s="225"/>
      <c r="U1043" s="226">
        <f t="shared" si="137"/>
        <v>2.2222222222222223E-2</v>
      </c>
      <c r="V1043" s="227"/>
      <c r="W1043" s="228" t="str">
        <f t="shared" si="138"/>
        <v>0</v>
      </c>
      <c r="X1043" s="509"/>
      <c r="Y1043" s="229">
        <f t="shared" si="139"/>
        <v>0</v>
      </c>
    </row>
    <row r="1044" spans="2:25" ht="18.75" customHeight="1">
      <c r="B1044" s="515"/>
      <c r="C1044" s="506"/>
      <c r="D1044" s="372" t="s">
        <v>132</v>
      </c>
      <c r="E1044" s="216" t="s">
        <v>2112</v>
      </c>
      <c r="F1044" s="217">
        <v>100</v>
      </c>
      <c r="G1044" s="218">
        <f t="shared" si="134"/>
        <v>20</v>
      </c>
      <c r="H1044" s="219">
        <f t="shared" si="135"/>
        <v>55.555555555555557</v>
      </c>
      <c r="I1044" s="219">
        <f t="shared" si="136"/>
        <v>1.8518518518518517E-2</v>
      </c>
      <c r="J1044" s="217"/>
      <c r="K1044" s="220"/>
      <c r="L1044" s="220"/>
      <c r="M1044" s="221"/>
      <c r="N1044" s="222">
        <f t="shared" si="123"/>
        <v>0</v>
      </c>
      <c r="O1044" s="223"/>
      <c r="P1044" s="224"/>
      <c r="Q1044" s="224"/>
      <c r="R1044" s="224"/>
      <c r="S1044" s="224"/>
      <c r="T1044" s="225"/>
      <c r="U1044" s="226">
        <f t="shared" si="137"/>
        <v>3.7037037037037035E-2</v>
      </c>
      <c r="V1044" s="227"/>
      <c r="W1044" s="228" t="str">
        <f t="shared" si="138"/>
        <v>0</v>
      </c>
      <c r="X1044" s="509"/>
      <c r="Y1044" s="229">
        <f>W1044/2</f>
        <v>0</v>
      </c>
    </row>
    <row r="1045" spans="2:25" ht="18.75" customHeight="1">
      <c r="B1045" s="515"/>
      <c r="C1045" s="506"/>
      <c r="D1045" s="216"/>
      <c r="E1045" s="216"/>
      <c r="F1045" s="217"/>
      <c r="G1045" s="218">
        <f t="shared" si="134"/>
        <v>0</v>
      </c>
      <c r="H1045" s="219">
        <f t="shared" si="135"/>
        <v>0</v>
      </c>
      <c r="I1045" s="219">
        <f t="shared" si="136"/>
        <v>0</v>
      </c>
      <c r="J1045" s="217"/>
      <c r="K1045" s="220"/>
      <c r="L1045" s="220"/>
      <c r="M1045" s="221"/>
      <c r="N1045" s="222">
        <f t="shared" si="123"/>
        <v>0</v>
      </c>
      <c r="O1045" s="223"/>
      <c r="P1045" s="224"/>
      <c r="Q1045" s="224"/>
      <c r="R1045" s="224"/>
      <c r="S1045" s="224"/>
      <c r="T1045" s="225"/>
      <c r="U1045" s="226">
        <f t="shared" si="137"/>
        <v>0</v>
      </c>
      <c r="V1045" s="227"/>
      <c r="W1045" s="228" t="str">
        <f t="shared" si="138"/>
        <v>0</v>
      </c>
      <c r="X1045" s="509"/>
      <c r="Y1045" s="229">
        <f>W1045/2</f>
        <v>0</v>
      </c>
    </row>
    <row r="1046" spans="2:25" ht="18.75" customHeight="1">
      <c r="B1046" s="516"/>
      <c r="C1046" s="507"/>
      <c r="D1046" s="216"/>
      <c r="E1046" s="216"/>
      <c r="F1046" s="217"/>
      <c r="G1046" s="218">
        <f>F1046/$G$15</f>
        <v>0</v>
      </c>
      <c r="H1046" s="219">
        <f>F1046/$H$15</f>
        <v>0</v>
      </c>
      <c r="I1046" s="219">
        <f>H1046/$I$15</f>
        <v>0</v>
      </c>
      <c r="J1046" s="217"/>
      <c r="K1046" s="220"/>
      <c r="L1046" s="220"/>
      <c r="M1046" s="232"/>
      <c r="N1046" s="222">
        <f>M1046/$N$15</f>
        <v>0</v>
      </c>
      <c r="O1046" s="231"/>
      <c r="P1046" s="231"/>
      <c r="Q1046" s="231"/>
      <c r="R1046" s="231"/>
      <c r="S1046" s="231"/>
      <c r="T1046" s="225"/>
      <c r="U1046" s="226">
        <f>H1046/$U$15</f>
        <v>0</v>
      </c>
      <c r="V1046" s="227"/>
      <c r="W1046" s="228" t="str">
        <f>IF(V1046&lt;1,"0",IF(V1046&lt;5,"2",IF(V1046&gt;=5,"6")))</f>
        <v>0</v>
      </c>
      <c r="X1046" s="510"/>
      <c r="Y1046" s="229">
        <f>W1046/2</f>
        <v>0</v>
      </c>
    </row>
    <row r="1047" spans="2:25">
      <c r="B1047" s="233"/>
      <c r="C1047" s="234" t="s">
        <v>111</v>
      </c>
      <c r="D1047" s="235"/>
      <c r="E1047" s="236">
        <f>COUNTA(E955:E1046)</f>
        <v>84</v>
      </c>
      <c r="F1047" s="236">
        <f>SUM(F955:F1046)</f>
        <v>31272</v>
      </c>
      <c r="G1047" s="236">
        <f>SUM(G955:G1046)</f>
        <v>6254.399999999996</v>
      </c>
      <c r="H1047" s="236">
        <f>SUM(H955:H1046)</f>
        <v>17373.333333333332</v>
      </c>
      <c r="I1047" s="236">
        <f>MROUND(SUM(I955:I1046),1)</f>
        <v>6</v>
      </c>
      <c r="J1047" s="236">
        <f>COUNTA(J955:J1046)</f>
        <v>6</v>
      </c>
      <c r="K1047" s="236">
        <f>COUNTA(K955:K1046)</f>
        <v>7</v>
      </c>
      <c r="L1047" s="236">
        <f>COUNTA(L955:L1046)</f>
        <v>0</v>
      </c>
      <c r="M1047" s="236">
        <f>SUM(M955:M1046)</f>
        <v>17373.333333333332</v>
      </c>
      <c r="N1047" s="236">
        <f>SUM(N955:N1046)</f>
        <v>347.46666666666664</v>
      </c>
      <c r="O1047" s="237"/>
      <c r="P1047" s="238">
        <f>COUNTIF(P955:P1046, "YES")</f>
        <v>2</v>
      </c>
      <c r="Q1047" s="237"/>
      <c r="R1047" s="237"/>
      <c r="S1047" s="237"/>
      <c r="T1047" s="237"/>
      <c r="U1047" s="236">
        <f>SUM(U955:U1046)</f>
        <v>11.582222222222221</v>
      </c>
      <c r="V1047" s="236">
        <f>SUM(V955:V1046)</f>
        <v>11.582222222222221</v>
      </c>
      <c r="W1047" s="236">
        <f t="array" ref="W1047">SUM(ABS(W955:W1046))</f>
        <v>14</v>
      </c>
      <c r="X1047" s="238">
        <f>IF(X955&lt;0.2, "0", IF(X955&lt;=2, "2", IF(X955&gt;2, ROUND(X955,0))))</f>
        <v>2</v>
      </c>
      <c r="Y1047" s="236">
        <f>SUM(Y955:Y1046)</f>
        <v>7</v>
      </c>
    </row>
    <row r="1048" spans="2:25">
      <c r="B1048" s="520" t="s">
        <v>112</v>
      </c>
      <c r="C1048" s="521"/>
      <c r="D1048" s="252"/>
      <c r="E1048" s="253">
        <f t="shared" ref="E1048:N1048" si="140">E62+E187+E300+E425+E481+E576+E719+E776+E899+E954+E1047</f>
        <v>943</v>
      </c>
      <c r="F1048" s="253">
        <f t="shared" si="140"/>
        <v>348243</v>
      </c>
      <c r="G1048" s="253">
        <f t="shared" si="140"/>
        <v>69648.599999999991</v>
      </c>
      <c r="H1048" s="253">
        <f t="shared" si="140"/>
        <v>193468.33333333337</v>
      </c>
      <c r="I1048" s="253">
        <f t="shared" si="140"/>
        <v>65</v>
      </c>
      <c r="J1048" s="253">
        <f t="shared" si="140"/>
        <v>62</v>
      </c>
      <c r="K1048" s="253">
        <f t="shared" si="140"/>
        <v>67</v>
      </c>
      <c r="L1048" s="253">
        <f t="shared" si="140"/>
        <v>0</v>
      </c>
      <c r="M1048" s="253">
        <f t="shared" si="140"/>
        <v>193468.33333333331</v>
      </c>
      <c r="N1048" s="253">
        <f t="shared" si="140"/>
        <v>3869.3666666666663</v>
      </c>
      <c r="O1048" s="217"/>
      <c r="P1048" s="253">
        <f>P62+P187+P300+P425+P481+P576+P719+P776+P899+P954+P1047</f>
        <v>5</v>
      </c>
      <c r="Q1048" s="217"/>
      <c r="R1048" s="217"/>
      <c r="S1048" s="254"/>
      <c r="T1048" s="225"/>
      <c r="U1048" s="253">
        <f>U62+U187+U300+U425+U481+U576+U719+U776+U899+U954+U1047</f>
        <v>128.97888888888889</v>
      </c>
      <c r="V1048" s="253">
        <f>V62+V187+V300+V425+V481+V576+V719+V776+V899+V954+V1047</f>
        <v>128.97888888888889</v>
      </c>
      <c r="W1048" s="253">
        <f>W62+W187+W300+W425+W481+W576+W719+W776+W899+W954+W1047</f>
        <v>134</v>
      </c>
      <c r="X1048" s="253">
        <f>X62+X187+X300+X425+X481+X576+X719+X776+X899+X954+X1047</f>
        <v>25</v>
      </c>
      <c r="Y1048" s="253">
        <f>Y62+Y187+Y300+Y425+Y481+Y576+Y719+Y776+Y899+Y954+Y1047</f>
        <v>67</v>
      </c>
    </row>
    <row r="1050" spans="2:25">
      <c r="U1050" s="256"/>
      <c r="V1050" s="256"/>
    </row>
  </sheetData>
  <autoFilter ref="A16:Y1048" xr:uid="{00000000-0001-0000-0500-000000000000}"/>
  <mergeCells count="47">
    <mergeCell ref="B426:B480"/>
    <mergeCell ref="B1:J1"/>
    <mergeCell ref="B2:J2"/>
    <mergeCell ref="B6:D6"/>
    <mergeCell ref="G6:H6"/>
    <mergeCell ref="B7:D7"/>
    <mergeCell ref="G7:H7"/>
    <mergeCell ref="C11:D11"/>
    <mergeCell ref="B12:D12"/>
    <mergeCell ref="B8:D8"/>
    <mergeCell ref="G8:H8"/>
    <mergeCell ref="B9:D9"/>
    <mergeCell ref="G9:H9"/>
    <mergeCell ref="B10:D10"/>
    <mergeCell ref="B188:B299"/>
    <mergeCell ref="C188:C299"/>
    <mergeCell ref="X188:X299"/>
    <mergeCell ref="B301:B424"/>
    <mergeCell ref="C301:C424"/>
    <mergeCell ref="X301:X424"/>
    <mergeCell ref="B17:B61"/>
    <mergeCell ref="C17:C61"/>
    <mergeCell ref="X17:X61"/>
    <mergeCell ref="B63:B186"/>
    <mergeCell ref="C63:C186"/>
    <mergeCell ref="X63:X186"/>
    <mergeCell ref="B482:B575"/>
    <mergeCell ref="C482:C575"/>
    <mergeCell ref="X482:X575"/>
    <mergeCell ref="C955:C1046"/>
    <mergeCell ref="X955:X1046"/>
    <mergeCell ref="C426:C480"/>
    <mergeCell ref="X426:X480"/>
    <mergeCell ref="B1048:C1048"/>
    <mergeCell ref="B577:B718"/>
    <mergeCell ref="C577:C718"/>
    <mergeCell ref="X577:X718"/>
    <mergeCell ref="B720:B775"/>
    <mergeCell ref="C720:C775"/>
    <mergeCell ref="X720:X775"/>
    <mergeCell ref="B777:B898"/>
    <mergeCell ref="C777:C898"/>
    <mergeCell ref="X777:X898"/>
    <mergeCell ref="B900:B953"/>
    <mergeCell ref="C900:C953"/>
    <mergeCell ref="X900:X953"/>
    <mergeCell ref="B955:B1046"/>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sheetPr>
  <dimension ref="A1:Y959"/>
  <sheetViews>
    <sheetView topLeftCell="A918" zoomScale="38" zoomScaleNormal="38" workbookViewId="0">
      <selection activeCell="AB248" sqref="AB248"/>
    </sheetView>
  </sheetViews>
  <sheetFormatPr defaultColWidth="11.46484375" defaultRowHeight="18"/>
  <cols>
    <col min="1" max="1" width="3" style="187" customWidth="1"/>
    <col min="2" max="2" width="9.46484375" style="187" bestFit="1" customWidth="1"/>
    <col min="3" max="3" width="17.796875" style="255" customWidth="1"/>
    <col min="4" max="4" width="6" style="187" customWidth="1"/>
    <col min="5" max="5" width="29" style="187" customWidth="1"/>
    <col min="6" max="6" width="17.53125" style="187" customWidth="1"/>
    <col min="7" max="7" width="21.19921875" style="187" customWidth="1"/>
    <col min="8" max="8" width="22.19921875" style="187" customWidth="1"/>
    <col min="9" max="9" width="19" style="187" customWidth="1"/>
    <col min="10" max="10" width="22.796875" style="187" customWidth="1"/>
    <col min="11" max="11" width="31.53125" style="187" customWidth="1"/>
    <col min="12" max="12" width="21.46484375" style="187" hidden="1" customWidth="1"/>
    <col min="13" max="14" width="16.46484375" style="187" customWidth="1"/>
    <col min="15" max="15" width="16" style="187" customWidth="1"/>
    <col min="16" max="16" width="14.19921875" style="187" customWidth="1"/>
    <col min="17" max="17" width="25.46484375" style="187" customWidth="1"/>
    <col min="18" max="18" width="14.46484375" style="187" customWidth="1"/>
    <col min="19" max="19" width="14.46484375" style="187" hidden="1" customWidth="1"/>
    <col min="20" max="20" width="28.5312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46484375" style="187" bestFit="1" customWidth="1"/>
    <col min="259" max="259" width="17.796875" style="187" customWidth="1"/>
    <col min="260" max="260" width="6" style="187" customWidth="1"/>
    <col min="261" max="261" width="29" style="187" customWidth="1"/>
    <col min="262" max="262" width="14.46484375" style="187" customWidth="1"/>
    <col min="263" max="263" width="21.19921875" style="187" customWidth="1"/>
    <col min="264" max="264" width="22.19921875" style="187" customWidth="1"/>
    <col min="265" max="265" width="19" style="187" customWidth="1"/>
    <col min="266" max="266" width="22.796875" style="187" customWidth="1"/>
    <col min="267" max="267" width="31.53125" style="187" customWidth="1"/>
    <col min="268" max="268" width="0" style="187" hidden="1" customWidth="1"/>
    <col min="269" max="270" width="16.46484375" style="187" customWidth="1"/>
    <col min="271" max="271" width="16" style="187" customWidth="1"/>
    <col min="272" max="272" width="14.19921875" style="187" customWidth="1"/>
    <col min="273" max="273" width="25.46484375" style="187" customWidth="1"/>
    <col min="274" max="274" width="14.46484375" style="187" customWidth="1"/>
    <col min="275" max="275" width="0" style="187" hidden="1" customWidth="1"/>
    <col min="276" max="276" width="28.5312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46484375" style="187" bestFit="1" customWidth="1"/>
    <col min="515" max="515" width="17.796875" style="187" customWidth="1"/>
    <col min="516" max="516" width="6" style="187" customWidth="1"/>
    <col min="517" max="517" width="29" style="187" customWidth="1"/>
    <col min="518" max="518" width="14.46484375" style="187" customWidth="1"/>
    <col min="519" max="519" width="21.19921875" style="187" customWidth="1"/>
    <col min="520" max="520" width="22.19921875" style="187" customWidth="1"/>
    <col min="521" max="521" width="19" style="187" customWidth="1"/>
    <col min="522" max="522" width="22.796875" style="187" customWidth="1"/>
    <col min="523" max="523" width="31.53125" style="187" customWidth="1"/>
    <col min="524" max="524" width="0" style="187" hidden="1" customWidth="1"/>
    <col min="525" max="526" width="16.46484375" style="187" customWidth="1"/>
    <col min="527" max="527" width="16" style="187" customWidth="1"/>
    <col min="528" max="528" width="14.19921875" style="187" customWidth="1"/>
    <col min="529" max="529" width="25.46484375" style="187" customWidth="1"/>
    <col min="530" max="530" width="14.46484375" style="187" customWidth="1"/>
    <col min="531" max="531" width="0" style="187" hidden="1" customWidth="1"/>
    <col min="532" max="532" width="28.5312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46484375" style="187" bestFit="1" customWidth="1"/>
    <col min="771" max="771" width="17.796875" style="187" customWidth="1"/>
    <col min="772" max="772" width="6" style="187" customWidth="1"/>
    <col min="773" max="773" width="29" style="187" customWidth="1"/>
    <col min="774" max="774" width="14.46484375" style="187" customWidth="1"/>
    <col min="775" max="775" width="21.19921875" style="187" customWidth="1"/>
    <col min="776" max="776" width="22.19921875" style="187" customWidth="1"/>
    <col min="777" max="777" width="19" style="187" customWidth="1"/>
    <col min="778" max="778" width="22.796875" style="187" customWidth="1"/>
    <col min="779" max="779" width="31.53125" style="187" customWidth="1"/>
    <col min="780" max="780" width="0" style="187" hidden="1" customWidth="1"/>
    <col min="781" max="782" width="16.46484375" style="187" customWidth="1"/>
    <col min="783" max="783" width="16" style="187" customWidth="1"/>
    <col min="784" max="784" width="14.19921875" style="187" customWidth="1"/>
    <col min="785" max="785" width="25.46484375" style="187" customWidth="1"/>
    <col min="786" max="786" width="14.46484375" style="187" customWidth="1"/>
    <col min="787" max="787" width="0" style="187" hidden="1" customWidth="1"/>
    <col min="788" max="788" width="28.5312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46484375" style="187" bestFit="1" customWidth="1"/>
    <col min="1027" max="1027" width="17.796875" style="187" customWidth="1"/>
    <col min="1028" max="1028" width="6" style="187" customWidth="1"/>
    <col min="1029" max="1029" width="29" style="187" customWidth="1"/>
    <col min="1030" max="1030" width="14.46484375" style="187" customWidth="1"/>
    <col min="1031" max="1031" width="21.19921875" style="187" customWidth="1"/>
    <col min="1032" max="1032" width="22.19921875" style="187" customWidth="1"/>
    <col min="1033" max="1033" width="19" style="187" customWidth="1"/>
    <col min="1034" max="1034" width="22.796875" style="187" customWidth="1"/>
    <col min="1035" max="1035" width="31.53125" style="187" customWidth="1"/>
    <col min="1036" max="1036" width="0" style="187" hidden="1" customWidth="1"/>
    <col min="1037" max="1038" width="16.46484375" style="187" customWidth="1"/>
    <col min="1039" max="1039" width="16" style="187" customWidth="1"/>
    <col min="1040" max="1040" width="14.19921875" style="187" customWidth="1"/>
    <col min="1041" max="1041" width="25.46484375" style="187" customWidth="1"/>
    <col min="1042" max="1042" width="14.46484375" style="187" customWidth="1"/>
    <col min="1043" max="1043" width="0" style="187" hidden="1" customWidth="1"/>
    <col min="1044" max="1044" width="28.5312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46484375" style="187" bestFit="1" customWidth="1"/>
    <col min="1283" max="1283" width="17.796875" style="187" customWidth="1"/>
    <col min="1284" max="1284" width="6" style="187" customWidth="1"/>
    <col min="1285" max="1285" width="29" style="187" customWidth="1"/>
    <col min="1286" max="1286" width="14.46484375" style="187" customWidth="1"/>
    <col min="1287" max="1287" width="21.19921875" style="187" customWidth="1"/>
    <col min="1288" max="1288" width="22.19921875" style="187" customWidth="1"/>
    <col min="1289" max="1289" width="19" style="187" customWidth="1"/>
    <col min="1290" max="1290" width="22.796875" style="187" customWidth="1"/>
    <col min="1291" max="1291" width="31.53125" style="187" customWidth="1"/>
    <col min="1292" max="1292" width="0" style="187" hidden="1" customWidth="1"/>
    <col min="1293" max="1294" width="16.46484375" style="187" customWidth="1"/>
    <col min="1295" max="1295" width="16" style="187" customWidth="1"/>
    <col min="1296" max="1296" width="14.19921875" style="187" customWidth="1"/>
    <col min="1297" max="1297" width="25.46484375" style="187" customWidth="1"/>
    <col min="1298" max="1298" width="14.46484375" style="187" customWidth="1"/>
    <col min="1299" max="1299" width="0" style="187" hidden="1" customWidth="1"/>
    <col min="1300" max="1300" width="28.5312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46484375" style="187" bestFit="1" customWidth="1"/>
    <col min="1539" max="1539" width="17.796875" style="187" customWidth="1"/>
    <col min="1540" max="1540" width="6" style="187" customWidth="1"/>
    <col min="1541" max="1541" width="29" style="187" customWidth="1"/>
    <col min="1542" max="1542" width="14.46484375" style="187" customWidth="1"/>
    <col min="1543" max="1543" width="21.19921875" style="187" customWidth="1"/>
    <col min="1544" max="1544" width="22.19921875" style="187" customWidth="1"/>
    <col min="1545" max="1545" width="19" style="187" customWidth="1"/>
    <col min="1546" max="1546" width="22.796875" style="187" customWidth="1"/>
    <col min="1547" max="1547" width="31.53125" style="187" customWidth="1"/>
    <col min="1548" max="1548" width="0" style="187" hidden="1" customWidth="1"/>
    <col min="1549" max="1550" width="16.46484375" style="187" customWidth="1"/>
    <col min="1551" max="1551" width="16" style="187" customWidth="1"/>
    <col min="1552" max="1552" width="14.19921875" style="187" customWidth="1"/>
    <col min="1553" max="1553" width="25.46484375" style="187" customWidth="1"/>
    <col min="1554" max="1554" width="14.46484375" style="187" customWidth="1"/>
    <col min="1555" max="1555" width="0" style="187" hidden="1" customWidth="1"/>
    <col min="1556" max="1556" width="28.5312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46484375" style="187" bestFit="1" customWidth="1"/>
    <col min="1795" max="1795" width="17.796875" style="187" customWidth="1"/>
    <col min="1796" max="1796" width="6" style="187" customWidth="1"/>
    <col min="1797" max="1797" width="29" style="187" customWidth="1"/>
    <col min="1798" max="1798" width="14.46484375" style="187" customWidth="1"/>
    <col min="1799" max="1799" width="21.19921875" style="187" customWidth="1"/>
    <col min="1800" max="1800" width="22.19921875" style="187" customWidth="1"/>
    <col min="1801" max="1801" width="19" style="187" customWidth="1"/>
    <col min="1802" max="1802" width="22.796875" style="187" customWidth="1"/>
    <col min="1803" max="1803" width="31.53125" style="187" customWidth="1"/>
    <col min="1804" max="1804" width="0" style="187" hidden="1" customWidth="1"/>
    <col min="1805" max="1806" width="16.46484375" style="187" customWidth="1"/>
    <col min="1807" max="1807" width="16" style="187" customWidth="1"/>
    <col min="1808" max="1808" width="14.19921875" style="187" customWidth="1"/>
    <col min="1809" max="1809" width="25.46484375" style="187" customWidth="1"/>
    <col min="1810" max="1810" width="14.46484375" style="187" customWidth="1"/>
    <col min="1811" max="1811" width="0" style="187" hidden="1" customWidth="1"/>
    <col min="1812" max="1812" width="28.5312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46484375" style="187" bestFit="1" customWidth="1"/>
    <col min="2051" max="2051" width="17.796875" style="187" customWidth="1"/>
    <col min="2052" max="2052" width="6" style="187" customWidth="1"/>
    <col min="2053" max="2053" width="29" style="187" customWidth="1"/>
    <col min="2054" max="2054" width="14.46484375" style="187" customWidth="1"/>
    <col min="2055" max="2055" width="21.19921875" style="187" customWidth="1"/>
    <col min="2056" max="2056" width="22.19921875" style="187" customWidth="1"/>
    <col min="2057" max="2057" width="19" style="187" customWidth="1"/>
    <col min="2058" max="2058" width="22.796875" style="187" customWidth="1"/>
    <col min="2059" max="2059" width="31.53125" style="187" customWidth="1"/>
    <col min="2060" max="2060" width="0" style="187" hidden="1" customWidth="1"/>
    <col min="2061" max="2062" width="16.46484375" style="187" customWidth="1"/>
    <col min="2063" max="2063" width="16" style="187" customWidth="1"/>
    <col min="2064" max="2064" width="14.19921875" style="187" customWidth="1"/>
    <col min="2065" max="2065" width="25.46484375" style="187" customWidth="1"/>
    <col min="2066" max="2066" width="14.46484375" style="187" customWidth="1"/>
    <col min="2067" max="2067" width="0" style="187" hidden="1" customWidth="1"/>
    <col min="2068" max="2068" width="28.5312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46484375" style="187" bestFit="1" customWidth="1"/>
    <col min="2307" max="2307" width="17.796875" style="187" customWidth="1"/>
    <col min="2308" max="2308" width="6" style="187" customWidth="1"/>
    <col min="2309" max="2309" width="29" style="187" customWidth="1"/>
    <col min="2310" max="2310" width="14.46484375" style="187" customWidth="1"/>
    <col min="2311" max="2311" width="21.19921875" style="187" customWidth="1"/>
    <col min="2312" max="2312" width="22.19921875" style="187" customWidth="1"/>
    <col min="2313" max="2313" width="19" style="187" customWidth="1"/>
    <col min="2314" max="2314" width="22.796875" style="187" customWidth="1"/>
    <col min="2315" max="2315" width="31.53125" style="187" customWidth="1"/>
    <col min="2316" max="2316" width="0" style="187" hidden="1" customWidth="1"/>
    <col min="2317" max="2318" width="16.46484375" style="187" customWidth="1"/>
    <col min="2319" max="2319" width="16" style="187" customWidth="1"/>
    <col min="2320" max="2320" width="14.19921875" style="187" customWidth="1"/>
    <col min="2321" max="2321" width="25.46484375" style="187" customWidth="1"/>
    <col min="2322" max="2322" width="14.46484375" style="187" customWidth="1"/>
    <col min="2323" max="2323" width="0" style="187" hidden="1" customWidth="1"/>
    <col min="2324" max="2324" width="28.5312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46484375" style="187" bestFit="1" customWidth="1"/>
    <col min="2563" max="2563" width="17.796875" style="187" customWidth="1"/>
    <col min="2564" max="2564" width="6" style="187" customWidth="1"/>
    <col min="2565" max="2565" width="29" style="187" customWidth="1"/>
    <col min="2566" max="2566" width="14.46484375" style="187" customWidth="1"/>
    <col min="2567" max="2567" width="21.19921875" style="187" customWidth="1"/>
    <col min="2568" max="2568" width="22.19921875" style="187" customWidth="1"/>
    <col min="2569" max="2569" width="19" style="187" customWidth="1"/>
    <col min="2570" max="2570" width="22.796875" style="187" customWidth="1"/>
    <col min="2571" max="2571" width="31.53125" style="187" customWidth="1"/>
    <col min="2572" max="2572" width="0" style="187" hidden="1" customWidth="1"/>
    <col min="2573" max="2574" width="16.46484375" style="187" customWidth="1"/>
    <col min="2575" max="2575" width="16" style="187" customWidth="1"/>
    <col min="2576" max="2576" width="14.19921875" style="187" customWidth="1"/>
    <col min="2577" max="2577" width="25.46484375" style="187" customWidth="1"/>
    <col min="2578" max="2578" width="14.46484375" style="187" customWidth="1"/>
    <col min="2579" max="2579" width="0" style="187" hidden="1" customWidth="1"/>
    <col min="2580" max="2580" width="28.5312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46484375" style="187" bestFit="1" customWidth="1"/>
    <col min="2819" max="2819" width="17.796875" style="187" customWidth="1"/>
    <col min="2820" max="2820" width="6" style="187" customWidth="1"/>
    <col min="2821" max="2821" width="29" style="187" customWidth="1"/>
    <col min="2822" max="2822" width="14.46484375" style="187" customWidth="1"/>
    <col min="2823" max="2823" width="21.19921875" style="187" customWidth="1"/>
    <col min="2824" max="2824" width="22.19921875" style="187" customWidth="1"/>
    <col min="2825" max="2825" width="19" style="187" customWidth="1"/>
    <col min="2826" max="2826" width="22.796875" style="187" customWidth="1"/>
    <col min="2827" max="2827" width="31.53125" style="187" customWidth="1"/>
    <col min="2828" max="2828" width="0" style="187" hidden="1" customWidth="1"/>
    <col min="2829" max="2830" width="16.46484375" style="187" customWidth="1"/>
    <col min="2831" max="2831" width="16" style="187" customWidth="1"/>
    <col min="2832" max="2832" width="14.19921875" style="187" customWidth="1"/>
    <col min="2833" max="2833" width="25.46484375" style="187" customWidth="1"/>
    <col min="2834" max="2834" width="14.46484375" style="187" customWidth="1"/>
    <col min="2835" max="2835" width="0" style="187" hidden="1" customWidth="1"/>
    <col min="2836" max="2836" width="28.5312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46484375" style="187" bestFit="1" customWidth="1"/>
    <col min="3075" max="3075" width="17.796875" style="187" customWidth="1"/>
    <col min="3076" max="3076" width="6" style="187" customWidth="1"/>
    <col min="3077" max="3077" width="29" style="187" customWidth="1"/>
    <col min="3078" max="3078" width="14.46484375" style="187" customWidth="1"/>
    <col min="3079" max="3079" width="21.19921875" style="187" customWidth="1"/>
    <col min="3080" max="3080" width="22.19921875" style="187" customWidth="1"/>
    <col min="3081" max="3081" width="19" style="187" customWidth="1"/>
    <col min="3082" max="3082" width="22.796875" style="187" customWidth="1"/>
    <col min="3083" max="3083" width="31.53125" style="187" customWidth="1"/>
    <col min="3084" max="3084" width="0" style="187" hidden="1" customWidth="1"/>
    <col min="3085" max="3086" width="16.46484375" style="187" customWidth="1"/>
    <col min="3087" max="3087" width="16" style="187" customWidth="1"/>
    <col min="3088" max="3088" width="14.19921875" style="187" customWidth="1"/>
    <col min="3089" max="3089" width="25.46484375" style="187" customWidth="1"/>
    <col min="3090" max="3090" width="14.46484375" style="187" customWidth="1"/>
    <col min="3091" max="3091" width="0" style="187" hidden="1" customWidth="1"/>
    <col min="3092" max="3092" width="28.5312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46484375" style="187" bestFit="1" customWidth="1"/>
    <col min="3331" max="3331" width="17.796875" style="187" customWidth="1"/>
    <col min="3332" max="3332" width="6" style="187" customWidth="1"/>
    <col min="3333" max="3333" width="29" style="187" customWidth="1"/>
    <col min="3334" max="3334" width="14.46484375" style="187" customWidth="1"/>
    <col min="3335" max="3335" width="21.19921875" style="187" customWidth="1"/>
    <col min="3336" max="3336" width="22.19921875" style="187" customWidth="1"/>
    <col min="3337" max="3337" width="19" style="187" customWidth="1"/>
    <col min="3338" max="3338" width="22.796875" style="187" customWidth="1"/>
    <col min="3339" max="3339" width="31.53125" style="187" customWidth="1"/>
    <col min="3340" max="3340" width="0" style="187" hidden="1" customWidth="1"/>
    <col min="3341" max="3342" width="16.46484375" style="187" customWidth="1"/>
    <col min="3343" max="3343" width="16" style="187" customWidth="1"/>
    <col min="3344" max="3344" width="14.19921875" style="187" customWidth="1"/>
    <col min="3345" max="3345" width="25.46484375" style="187" customWidth="1"/>
    <col min="3346" max="3346" width="14.46484375" style="187" customWidth="1"/>
    <col min="3347" max="3347" width="0" style="187" hidden="1" customWidth="1"/>
    <col min="3348" max="3348" width="28.5312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46484375" style="187" bestFit="1" customWidth="1"/>
    <col min="3587" max="3587" width="17.796875" style="187" customWidth="1"/>
    <col min="3588" max="3588" width="6" style="187" customWidth="1"/>
    <col min="3589" max="3589" width="29" style="187" customWidth="1"/>
    <col min="3590" max="3590" width="14.46484375" style="187" customWidth="1"/>
    <col min="3591" max="3591" width="21.19921875" style="187" customWidth="1"/>
    <col min="3592" max="3592" width="22.19921875" style="187" customWidth="1"/>
    <col min="3593" max="3593" width="19" style="187" customWidth="1"/>
    <col min="3594" max="3594" width="22.796875" style="187" customWidth="1"/>
    <col min="3595" max="3595" width="31.53125" style="187" customWidth="1"/>
    <col min="3596" max="3596" width="0" style="187" hidden="1" customWidth="1"/>
    <col min="3597" max="3598" width="16.46484375" style="187" customWidth="1"/>
    <col min="3599" max="3599" width="16" style="187" customWidth="1"/>
    <col min="3600" max="3600" width="14.19921875" style="187" customWidth="1"/>
    <col min="3601" max="3601" width="25.46484375" style="187" customWidth="1"/>
    <col min="3602" max="3602" width="14.46484375" style="187" customWidth="1"/>
    <col min="3603" max="3603" width="0" style="187" hidden="1" customWidth="1"/>
    <col min="3604" max="3604" width="28.5312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46484375" style="187" bestFit="1" customWidth="1"/>
    <col min="3843" max="3843" width="17.796875" style="187" customWidth="1"/>
    <col min="3844" max="3844" width="6" style="187" customWidth="1"/>
    <col min="3845" max="3845" width="29" style="187" customWidth="1"/>
    <col min="3846" max="3846" width="14.46484375" style="187" customWidth="1"/>
    <col min="3847" max="3847" width="21.19921875" style="187" customWidth="1"/>
    <col min="3848" max="3848" width="22.19921875" style="187" customWidth="1"/>
    <col min="3849" max="3849" width="19" style="187" customWidth="1"/>
    <col min="3850" max="3850" width="22.796875" style="187" customWidth="1"/>
    <col min="3851" max="3851" width="31.53125" style="187" customWidth="1"/>
    <col min="3852" max="3852" width="0" style="187" hidden="1" customWidth="1"/>
    <col min="3853" max="3854" width="16.46484375" style="187" customWidth="1"/>
    <col min="3855" max="3855" width="16" style="187" customWidth="1"/>
    <col min="3856" max="3856" width="14.19921875" style="187" customWidth="1"/>
    <col min="3857" max="3857" width="25.46484375" style="187" customWidth="1"/>
    <col min="3858" max="3858" width="14.46484375" style="187" customWidth="1"/>
    <col min="3859" max="3859" width="0" style="187" hidden="1" customWidth="1"/>
    <col min="3860" max="3860" width="28.5312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46484375" style="187" bestFit="1" customWidth="1"/>
    <col min="4099" max="4099" width="17.796875" style="187" customWidth="1"/>
    <col min="4100" max="4100" width="6" style="187" customWidth="1"/>
    <col min="4101" max="4101" width="29" style="187" customWidth="1"/>
    <col min="4102" max="4102" width="14.46484375" style="187" customWidth="1"/>
    <col min="4103" max="4103" width="21.19921875" style="187" customWidth="1"/>
    <col min="4104" max="4104" width="22.19921875" style="187" customWidth="1"/>
    <col min="4105" max="4105" width="19" style="187" customWidth="1"/>
    <col min="4106" max="4106" width="22.796875" style="187" customWidth="1"/>
    <col min="4107" max="4107" width="31.53125" style="187" customWidth="1"/>
    <col min="4108" max="4108" width="0" style="187" hidden="1" customWidth="1"/>
    <col min="4109" max="4110" width="16.46484375" style="187" customWidth="1"/>
    <col min="4111" max="4111" width="16" style="187" customWidth="1"/>
    <col min="4112" max="4112" width="14.19921875" style="187" customWidth="1"/>
    <col min="4113" max="4113" width="25.46484375" style="187" customWidth="1"/>
    <col min="4114" max="4114" width="14.46484375" style="187" customWidth="1"/>
    <col min="4115" max="4115" width="0" style="187" hidden="1" customWidth="1"/>
    <col min="4116" max="4116" width="28.5312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46484375" style="187" bestFit="1" customWidth="1"/>
    <col min="4355" max="4355" width="17.796875" style="187" customWidth="1"/>
    <col min="4356" max="4356" width="6" style="187" customWidth="1"/>
    <col min="4357" max="4357" width="29" style="187" customWidth="1"/>
    <col min="4358" max="4358" width="14.46484375" style="187" customWidth="1"/>
    <col min="4359" max="4359" width="21.19921875" style="187" customWidth="1"/>
    <col min="4360" max="4360" width="22.19921875" style="187" customWidth="1"/>
    <col min="4361" max="4361" width="19" style="187" customWidth="1"/>
    <col min="4362" max="4362" width="22.796875" style="187" customWidth="1"/>
    <col min="4363" max="4363" width="31.53125" style="187" customWidth="1"/>
    <col min="4364" max="4364" width="0" style="187" hidden="1" customWidth="1"/>
    <col min="4365" max="4366" width="16.46484375" style="187" customWidth="1"/>
    <col min="4367" max="4367" width="16" style="187" customWidth="1"/>
    <col min="4368" max="4368" width="14.19921875" style="187" customWidth="1"/>
    <col min="4369" max="4369" width="25.46484375" style="187" customWidth="1"/>
    <col min="4370" max="4370" width="14.46484375" style="187" customWidth="1"/>
    <col min="4371" max="4371" width="0" style="187" hidden="1" customWidth="1"/>
    <col min="4372" max="4372" width="28.5312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46484375" style="187" bestFit="1" customWidth="1"/>
    <col min="4611" max="4611" width="17.796875" style="187" customWidth="1"/>
    <col min="4612" max="4612" width="6" style="187" customWidth="1"/>
    <col min="4613" max="4613" width="29" style="187" customWidth="1"/>
    <col min="4614" max="4614" width="14.46484375" style="187" customWidth="1"/>
    <col min="4615" max="4615" width="21.19921875" style="187" customWidth="1"/>
    <col min="4616" max="4616" width="22.19921875" style="187" customWidth="1"/>
    <col min="4617" max="4617" width="19" style="187" customWidth="1"/>
    <col min="4618" max="4618" width="22.796875" style="187" customWidth="1"/>
    <col min="4619" max="4619" width="31.53125" style="187" customWidth="1"/>
    <col min="4620" max="4620" width="0" style="187" hidden="1" customWidth="1"/>
    <col min="4621" max="4622" width="16.46484375" style="187" customWidth="1"/>
    <col min="4623" max="4623" width="16" style="187" customWidth="1"/>
    <col min="4624" max="4624" width="14.19921875" style="187" customWidth="1"/>
    <col min="4625" max="4625" width="25.46484375" style="187" customWidth="1"/>
    <col min="4626" max="4626" width="14.46484375" style="187" customWidth="1"/>
    <col min="4627" max="4627" width="0" style="187" hidden="1" customWidth="1"/>
    <col min="4628" max="4628" width="28.5312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46484375" style="187" bestFit="1" customWidth="1"/>
    <col min="4867" max="4867" width="17.796875" style="187" customWidth="1"/>
    <col min="4868" max="4868" width="6" style="187" customWidth="1"/>
    <col min="4869" max="4869" width="29" style="187" customWidth="1"/>
    <col min="4870" max="4870" width="14.46484375" style="187" customWidth="1"/>
    <col min="4871" max="4871" width="21.19921875" style="187" customWidth="1"/>
    <col min="4872" max="4872" width="22.19921875" style="187" customWidth="1"/>
    <col min="4873" max="4873" width="19" style="187" customWidth="1"/>
    <col min="4874" max="4874" width="22.796875" style="187" customWidth="1"/>
    <col min="4875" max="4875" width="31.53125" style="187" customWidth="1"/>
    <col min="4876" max="4876" width="0" style="187" hidden="1" customWidth="1"/>
    <col min="4877" max="4878" width="16.46484375" style="187" customWidth="1"/>
    <col min="4879" max="4879" width="16" style="187" customWidth="1"/>
    <col min="4880" max="4880" width="14.19921875" style="187" customWidth="1"/>
    <col min="4881" max="4881" width="25.46484375" style="187" customWidth="1"/>
    <col min="4882" max="4882" width="14.46484375" style="187" customWidth="1"/>
    <col min="4883" max="4883" width="0" style="187" hidden="1" customWidth="1"/>
    <col min="4884" max="4884" width="28.5312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46484375" style="187" bestFit="1" customWidth="1"/>
    <col min="5123" max="5123" width="17.796875" style="187" customWidth="1"/>
    <col min="5124" max="5124" width="6" style="187" customWidth="1"/>
    <col min="5125" max="5125" width="29" style="187" customWidth="1"/>
    <col min="5126" max="5126" width="14.46484375" style="187" customWidth="1"/>
    <col min="5127" max="5127" width="21.19921875" style="187" customWidth="1"/>
    <col min="5128" max="5128" width="22.19921875" style="187" customWidth="1"/>
    <col min="5129" max="5129" width="19" style="187" customWidth="1"/>
    <col min="5130" max="5130" width="22.796875" style="187" customWidth="1"/>
    <col min="5131" max="5131" width="31.53125" style="187" customWidth="1"/>
    <col min="5132" max="5132" width="0" style="187" hidden="1" customWidth="1"/>
    <col min="5133" max="5134" width="16.46484375" style="187" customWidth="1"/>
    <col min="5135" max="5135" width="16" style="187" customWidth="1"/>
    <col min="5136" max="5136" width="14.19921875" style="187" customWidth="1"/>
    <col min="5137" max="5137" width="25.46484375" style="187" customWidth="1"/>
    <col min="5138" max="5138" width="14.46484375" style="187" customWidth="1"/>
    <col min="5139" max="5139" width="0" style="187" hidden="1" customWidth="1"/>
    <col min="5140" max="5140" width="28.5312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46484375" style="187" bestFit="1" customWidth="1"/>
    <col min="5379" max="5379" width="17.796875" style="187" customWidth="1"/>
    <col min="5380" max="5380" width="6" style="187" customWidth="1"/>
    <col min="5381" max="5381" width="29" style="187" customWidth="1"/>
    <col min="5382" max="5382" width="14.46484375" style="187" customWidth="1"/>
    <col min="5383" max="5383" width="21.19921875" style="187" customWidth="1"/>
    <col min="5384" max="5384" width="22.19921875" style="187" customWidth="1"/>
    <col min="5385" max="5385" width="19" style="187" customWidth="1"/>
    <col min="5386" max="5386" width="22.796875" style="187" customWidth="1"/>
    <col min="5387" max="5387" width="31.53125" style="187" customWidth="1"/>
    <col min="5388" max="5388" width="0" style="187" hidden="1" customWidth="1"/>
    <col min="5389" max="5390" width="16.46484375" style="187" customWidth="1"/>
    <col min="5391" max="5391" width="16" style="187" customWidth="1"/>
    <col min="5392" max="5392" width="14.19921875" style="187" customWidth="1"/>
    <col min="5393" max="5393" width="25.46484375" style="187" customWidth="1"/>
    <col min="5394" max="5394" width="14.46484375" style="187" customWidth="1"/>
    <col min="5395" max="5395" width="0" style="187" hidden="1" customWidth="1"/>
    <col min="5396" max="5396" width="28.5312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46484375" style="187" bestFit="1" customWidth="1"/>
    <col min="5635" max="5635" width="17.796875" style="187" customWidth="1"/>
    <col min="5636" max="5636" width="6" style="187" customWidth="1"/>
    <col min="5637" max="5637" width="29" style="187" customWidth="1"/>
    <col min="5638" max="5638" width="14.46484375" style="187" customWidth="1"/>
    <col min="5639" max="5639" width="21.19921875" style="187" customWidth="1"/>
    <col min="5640" max="5640" width="22.19921875" style="187" customWidth="1"/>
    <col min="5641" max="5641" width="19" style="187" customWidth="1"/>
    <col min="5642" max="5642" width="22.796875" style="187" customWidth="1"/>
    <col min="5643" max="5643" width="31.53125" style="187" customWidth="1"/>
    <col min="5644" max="5644" width="0" style="187" hidden="1" customWidth="1"/>
    <col min="5645" max="5646" width="16.46484375" style="187" customWidth="1"/>
    <col min="5647" max="5647" width="16" style="187" customWidth="1"/>
    <col min="5648" max="5648" width="14.19921875" style="187" customWidth="1"/>
    <col min="5649" max="5649" width="25.46484375" style="187" customWidth="1"/>
    <col min="5650" max="5650" width="14.46484375" style="187" customWidth="1"/>
    <col min="5651" max="5651" width="0" style="187" hidden="1" customWidth="1"/>
    <col min="5652" max="5652" width="28.5312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46484375" style="187" bestFit="1" customWidth="1"/>
    <col min="5891" max="5891" width="17.796875" style="187" customWidth="1"/>
    <col min="5892" max="5892" width="6" style="187" customWidth="1"/>
    <col min="5893" max="5893" width="29" style="187" customWidth="1"/>
    <col min="5894" max="5894" width="14.46484375" style="187" customWidth="1"/>
    <col min="5895" max="5895" width="21.19921875" style="187" customWidth="1"/>
    <col min="5896" max="5896" width="22.19921875" style="187" customWidth="1"/>
    <col min="5897" max="5897" width="19" style="187" customWidth="1"/>
    <col min="5898" max="5898" width="22.796875" style="187" customWidth="1"/>
    <col min="5899" max="5899" width="31.53125" style="187" customWidth="1"/>
    <col min="5900" max="5900" width="0" style="187" hidden="1" customWidth="1"/>
    <col min="5901" max="5902" width="16.46484375" style="187" customWidth="1"/>
    <col min="5903" max="5903" width="16" style="187" customWidth="1"/>
    <col min="5904" max="5904" width="14.19921875" style="187" customWidth="1"/>
    <col min="5905" max="5905" width="25.46484375" style="187" customWidth="1"/>
    <col min="5906" max="5906" width="14.46484375" style="187" customWidth="1"/>
    <col min="5907" max="5907" width="0" style="187" hidden="1" customWidth="1"/>
    <col min="5908" max="5908" width="28.5312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46484375" style="187" bestFit="1" customWidth="1"/>
    <col min="6147" max="6147" width="17.796875" style="187" customWidth="1"/>
    <col min="6148" max="6148" width="6" style="187" customWidth="1"/>
    <col min="6149" max="6149" width="29" style="187" customWidth="1"/>
    <col min="6150" max="6150" width="14.46484375" style="187" customWidth="1"/>
    <col min="6151" max="6151" width="21.19921875" style="187" customWidth="1"/>
    <col min="6152" max="6152" width="22.19921875" style="187" customWidth="1"/>
    <col min="6153" max="6153" width="19" style="187" customWidth="1"/>
    <col min="6154" max="6154" width="22.796875" style="187" customWidth="1"/>
    <col min="6155" max="6155" width="31.53125" style="187" customWidth="1"/>
    <col min="6156" max="6156" width="0" style="187" hidden="1" customWidth="1"/>
    <col min="6157" max="6158" width="16.46484375" style="187" customWidth="1"/>
    <col min="6159" max="6159" width="16" style="187" customWidth="1"/>
    <col min="6160" max="6160" width="14.19921875" style="187" customWidth="1"/>
    <col min="6161" max="6161" width="25.46484375" style="187" customWidth="1"/>
    <col min="6162" max="6162" width="14.46484375" style="187" customWidth="1"/>
    <col min="6163" max="6163" width="0" style="187" hidden="1" customWidth="1"/>
    <col min="6164" max="6164" width="28.5312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46484375" style="187" bestFit="1" customWidth="1"/>
    <col min="6403" max="6403" width="17.796875" style="187" customWidth="1"/>
    <col min="6404" max="6404" width="6" style="187" customWidth="1"/>
    <col min="6405" max="6405" width="29" style="187" customWidth="1"/>
    <col min="6406" max="6406" width="14.46484375" style="187" customWidth="1"/>
    <col min="6407" max="6407" width="21.19921875" style="187" customWidth="1"/>
    <col min="6408" max="6408" width="22.19921875" style="187" customWidth="1"/>
    <col min="6409" max="6409" width="19" style="187" customWidth="1"/>
    <col min="6410" max="6410" width="22.796875" style="187" customWidth="1"/>
    <col min="6411" max="6411" width="31.53125" style="187" customWidth="1"/>
    <col min="6412" max="6412" width="0" style="187" hidden="1" customWidth="1"/>
    <col min="6413" max="6414" width="16.46484375" style="187" customWidth="1"/>
    <col min="6415" max="6415" width="16" style="187" customWidth="1"/>
    <col min="6416" max="6416" width="14.19921875" style="187" customWidth="1"/>
    <col min="6417" max="6417" width="25.46484375" style="187" customWidth="1"/>
    <col min="6418" max="6418" width="14.46484375" style="187" customWidth="1"/>
    <col min="6419" max="6419" width="0" style="187" hidden="1" customWidth="1"/>
    <col min="6420" max="6420" width="28.5312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46484375" style="187" bestFit="1" customWidth="1"/>
    <col min="6659" max="6659" width="17.796875" style="187" customWidth="1"/>
    <col min="6660" max="6660" width="6" style="187" customWidth="1"/>
    <col min="6661" max="6661" width="29" style="187" customWidth="1"/>
    <col min="6662" max="6662" width="14.46484375" style="187" customWidth="1"/>
    <col min="6663" max="6663" width="21.19921875" style="187" customWidth="1"/>
    <col min="6664" max="6664" width="22.19921875" style="187" customWidth="1"/>
    <col min="6665" max="6665" width="19" style="187" customWidth="1"/>
    <col min="6666" max="6666" width="22.796875" style="187" customWidth="1"/>
    <col min="6667" max="6667" width="31.53125" style="187" customWidth="1"/>
    <col min="6668" max="6668" width="0" style="187" hidden="1" customWidth="1"/>
    <col min="6669" max="6670" width="16.46484375" style="187" customWidth="1"/>
    <col min="6671" max="6671" width="16" style="187" customWidth="1"/>
    <col min="6672" max="6672" width="14.19921875" style="187" customWidth="1"/>
    <col min="6673" max="6673" width="25.46484375" style="187" customWidth="1"/>
    <col min="6674" max="6674" width="14.46484375" style="187" customWidth="1"/>
    <col min="6675" max="6675" width="0" style="187" hidden="1" customWidth="1"/>
    <col min="6676" max="6676" width="28.5312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46484375" style="187" bestFit="1" customWidth="1"/>
    <col min="6915" max="6915" width="17.796875" style="187" customWidth="1"/>
    <col min="6916" max="6916" width="6" style="187" customWidth="1"/>
    <col min="6917" max="6917" width="29" style="187" customWidth="1"/>
    <col min="6918" max="6918" width="14.46484375" style="187" customWidth="1"/>
    <col min="6919" max="6919" width="21.19921875" style="187" customWidth="1"/>
    <col min="6920" max="6920" width="22.19921875" style="187" customWidth="1"/>
    <col min="6921" max="6921" width="19" style="187" customWidth="1"/>
    <col min="6922" max="6922" width="22.796875" style="187" customWidth="1"/>
    <col min="6923" max="6923" width="31.53125" style="187" customWidth="1"/>
    <col min="6924" max="6924" width="0" style="187" hidden="1" customWidth="1"/>
    <col min="6925" max="6926" width="16.46484375" style="187" customWidth="1"/>
    <col min="6927" max="6927" width="16" style="187" customWidth="1"/>
    <col min="6928" max="6928" width="14.19921875" style="187" customWidth="1"/>
    <col min="6929" max="6929" width="25.46484375" style="187" customWidth="1"/>
    <col min="6930" max="6930" width="14.46484375" style="187" customWidth="1"/>
    <col min="6931" max="6931" width="0" style="187" hidden="1" customWidth="1"/>
    <col min="6932" max="6932" width="28.5312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46484375" style="187" bestFit="1" customWidth="1"/>
    <col min="7171" max="7171" width="17.796875" style="187" customWidth="1"/>
    <col min="7172" max="7172" width="6" style="187" customWidth="1"/>
    <col min="7173" max="7173" width="29" style="187" customWidth="1"/>
    <col min="7174" max="7174" width="14.46484375" style="187" customWidth="1"/>
    <col min="7175" max="7175" width="21.19921875" style="187" customWidth="1"/>
    <col min="7176" max="7176" width="22.19921875" style="187" customWidth="1"/>
    <col min="7177" max="7177" width="19" style="187" customWidth="1"/>
    <col min="7178" max="7178" width="22.796875" style="187" customWidth="1"/>
    <col min="7179" max="7179" width="31.53125" style="187" customWidth="1"/>
    <col min="7180" max="7180" width="0" style="187" hidden="1" customWidth="1"/>
    <col min="7181" max="7182" width="16.46484375" style="187" customWidth="1"/>
    <col min="7183" max="7183" width="16" style="187" customWidth="1"/>
    <col min="7184" max="7184" width="14.19921875" style="187" customWidth="1"/>
    <col min="7185" max="7185" width="25.46484375" style="187" customWidth="1"/>
    <col min="7186" max="7186" width="14.46484375" style="187" customWidth="1"/>
    <col min="7187" max="7187" width="0" style="187" hidden="1" customWidth="1"/>
    <col min="7188" max="7188" width="28.5312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46484375" style="187" bestFit="1" customWidth="1"/>
    <col min="7427" max="7427" width="17.796875" style="187" customWidth="1"/>
    <col min="7428" max="7428" width="6" style="187" customWidth="1"/>
    <col min="7429" max="7429" width="29" style="187" customWidth="1"/>
    <col min="7430" max="7430" width="14.46484375" style="187" customWidth="1"/>
    <col min="7431" max="7431" width="21.19921875" style="187" customWidth="1"/>
    <col min="7432" max="7432" width="22.19921875" style="187" customWidth="1"/>
    <col min="7433" max="7433" width="19" style="187" customWidth="1"/>
    <col min="7434" max="7434" width="22.796875" style="187" customWidth="1"/>
    <col min="7435" max="7435" width="31.53125" style="187" customWidth="1"/>
    <col min="7436" max="7436" width="0" style="187" hidden="1" customWidth="1"/>
    <col min="7437" max="7438" width="16.46484375" style="187" customWidth="1"/>
    <col min="7439" max="7439" width="16" style="187" customWidth="1"/>
    <col min="7440" max="7440" width="14.19921875" style="187" customWidth="1"/>
    <col min="7441" max="7441" width="25.46484375" style="187" customWidth="1"/>
    <col min="7442" max="7442" width="14.46484375" style="187" customWidth="1"/>
    <col min="7443" max="7443" width="0" style="187" hidden="1" customWidth="1"/>
    <col min="7444" max="7444" width="28.5312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46484375" style="187" bestFit="1" customWidth="1"/>
    <col min="7683" max="7683" width="17.796875" style="187" customWidth="1"/>
    <col min="7684" max="7684" width="6" style="187" customWidth="1"/>
    <col min="7685" max="7685" width="29" style="187" customWidth="1"/>
    <col min="7686" max="7686" width="14.46484375" style="187" customWidth="1"/>
    <col min="7687" max="7687" width="21.19921875" style="187" customWidth="1"/>
    <col min="7688" max="7688" width="22.19921875" style="187" customWidth="1"/>
    <col min="7689" max="7689" width="19" style="187" customWidth="1"/>
    <col min="7690" max="7690" width="22.796875" style="187" customWidth="1"/>
    <col min="7691" max="7691" width="31.53125" style="187" customWidth="1"/>
    <col min="7692" max="7692" width="0" style="187" hidden="1" customWidth="1"/>
    <col min="7693" max="7694" width="16.46484375" style="187" customWidth="1"/>
    <col min="7695" max="7695" width="16" style="187" customWidth="1"/>
    <col min="7696" max="7696" width="14.19921875" style="187" customWidth="1"/>
    <col min="7697" max="7697" width="25.46484375" style="187" customWidth="1"/>
    <col min="7698" max="7698" width="14.46484375" style="187" customWidth="1"/>
    <col min="7699" max="7699" width="0" style="187" hidden="1" customWidth="1"/>
    <col min="7700" max="7700" width="28.5312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46484375" style="187" bestFit="1" customWidth="1"/>
    <col min="7939" max="7939" width="17.796875" style="187" customWidth="1"/>
    <col min="7940" max="7940" width="6" style="187" customWidth="1"/>
    <col min="7941" max="7941" width="29" style="187" customWidth="1"/>
    <col min="7942" max="7942" width="14.46484375" style="187" customWidth="1"/>
    <col min="7943" max="7943" width="21.19921875" style="187" customWidth="1"/>
    <col min="7944" max="7944" width="22.19921875" style="187" customWidth="1"/>
    <col min="7945" max="7945" width="19" style="187" customWidth="1"/>
    <col min="7946" max="7946" width="22.796875" style="187" customWidth="1"/>
    <col min="7947" max="7947" width="31.53125" style="187" customWidth="1"/>
    <col min="7948" max="7948" width="0" style="187" hidden="1" customWidth="1"/>
    <col min="7949" max="7950" width="16.46484375" style="187" customWidth="1"/>
    <col min="7951" max="7951" width="16" style="187" customWidth="1"/>
    <col min="7952" max="7952" width="14.19921875" style="187" customWidth="1"/>
    <col min="7953" max="7953" width="25.46484375" style="187" customWidth="1"/>
    <col min="7954" max="7954" width="14.46484375" style="187" customWidth="1"/>
    <col min="7955" max="7955" width="0" style="187" hidden="1" customWidth="1"/>
    <col min="7956" max="7956" width="28.5312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46484375" style="187" bestFit="1" customWidth="1"/>
    <col min="8195" max="8195" width="17.796875" style="187" customWidth="1"/>
    <col min="8196" max="8196" width="6" style="187" customWidth="1"/>
    <col min="8197" max="8197" width="29" style="187" customWidth="1"/>
    <col min="8198" max="8198" width="14.46484375" style="187" customWidth="1"/>
    <col min="8199" max="8199" width="21.19921875" style="187" customWidth="1"/>
    <col min="8200" max="8200" width="22.19921875" style="187" customWidth="1"/>
    <col min="8201" max="8201" width="19" style="187" customWidth="1"/>
    <col min="8202" max="8202" width="22.796875" style="187" customWidth="1"/>
    <col min="8203" max="8203" width="31.53125" style="187" customWidth="1"/>
    <col min="8204" max="8204" width="0" style="187" hidden="1" customWidth="1"/>
    <col min="8205" max="8206" width="16.46484375" style="187" customWidth="1"/>
    <col min="8207" max="8207" width="16" style="187" customWidth="1"/>
    <col min="8208" max="8208" width="14.19921875" style="187" customWidth="1"/>
    <col min="8209" max="8209" width="25.46484375" style="187" customWidth="1"/>
    <col min="8210" max="8210" width="14.46484375" style="187" customWidth="1"/>
    <col min="8211" max="8211" width="0" style="187" hidden="1" customWidth="1"/>
    <col min="8212" max="8212" width="28.5312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46484375" style="187" bestFit="1" customWidth="1"/>
    <col min="8451" max="8451" width="17.796875" style="187" customWidth="1"/>
    <col min="8452" max="8452" width="6" style="187" customWidth="1"/>
    <col min="8453" max="8453" width="29" style="187" customWidth="1"/>
    <col min="8454" max="8454" width="14.46484375" style="187" customWidth="1"/>
    <col min="8455" max="8455" width="21.19921875" style="187" customWidth="1"/>
    <col min="8456" max="8456" width="22.19921875" style="187" customWidth="1"/>
    <col min="8457" max="8457" width="19" style="187" customWidth="1"/>
    <col min="8458" max="8458" width="22.796875" style="187" customWidth="1"/>
    <col min="8459" max="8459" width="31.53125" style="187" customWidth="1"/>
    <col min="8460" max="8460" width="0" style="187" hidden="1" customWidth="1"/>
    <col min="8461" max="8462" width="16.46484375" style="187" customWidth="1"/>
    <col min="8463" max="8463" width="16" style="187" customWidth="1"/>
    <col min="8464" max="8464" width="14.19921875" style="187" customWidth="1"/>
    <col min="8465" max="8465" width="25.46484375" style="187" customWidth="1"/>
    <col min="8466" max="8466" width="14.46484375" style="187" customWidth="1"/>
    <col min="8467" max="8467" width="0" style="187" hidden="1" customWidth="1"/>
    <col min="8468" max="8468" width="28.5312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46484375" style="187" bestFit="1" customWidth="1"/>
    <col min="8707" max="8707" width="17.796875" style="187" customWidth="1"/>
    <col min="8708" max="8708" width="6" style="187" customWidth="1"/>
    <col min="8709" max="8709" width="29" style="187" customWidth="1"/>
    <col min="8710" max="8710" width="14.46484375" style="187" customWidth="1"/>
    <col min="8711" max="8711" width="21.19921875" style="187" customWidth="1"/>
    <col min="8712" max="8712" width="22.19921875" style="187" customWidth="1"/>
    <col min="8713" max="8713" width="19" style="187" customWidth="1"/>
    <col min="8714" max="8714" width="22.796875" style="187" customWidth="1"/>
    <col min="8715" max="8715" width="31.53125" style="187" customWidth="1"/>
    <col min="8716" max="8716" width="0" style="187" hidden="1" customWidth="1"/>
    <col min="8717" max="8718" width="16.46484375" style="187" customWidth="1"/>
    <col min="8719" max="8719" width="16" style="187" customWidth="1"/>
    <col min="8720" max="8720" width="14.19921875" style="187" customWidth="1"/>
    <col min="8721" max="8721" width="25.46484375" style="187" customWidth="1"/>
    <col min="8722" max="8722" width="14.46484375" style="187" customWidth="1"/>
    <col min="8723" max="8723" width="0" style="187" hidden="1" customWidth="1"/>
    <col min="8724" max="8724" width="28.5312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46484375" style="187" bestFit="1" customWidth="1"/>
    <col min="8963" max="8963" width="17.796875" style="187" customWidth="1"/>
    <col min="8964" max="8964" width="6" style="187" customWidth="1"/>
    <col min="8965" max="8965" width="29" style="187" customWidth="1"/>
    <col min="8966" max="8966" width="14.46484375" style="187" customWidth="1"/>
    <col min="8967" max="8967" width="21.19921875" style="187" customWidth="1"/>
    <col min="8968" max="8968" width="22.19921875" style="187" customWidth="1"/>
    <col min="8969" max="8969" width="19" style="187" customWidth="1"/>
    <col min="8970" max="8970" width="22.796875" style="187" customWidth="1"/>
    <col min="8971" max="8971" width="31.53125" style="187" customWidth="1"/>
    <col min="8972" max="8972" width="0" style="187" hidden="1" customWidth="1"/>
    <col min="8973" max="8974" width="16.46484375" style="187" customWidth="1"/>
    <col min="8975" max="8975" width="16" style="187" customWidth="1"/>
    <col min="8976" max="8976" width="14.19921875" style="187" customWidth="1"/>
    <col min="8977" max="8977" width="25.46484375" style="187" customWidth="1"/>
    <col min="8978" max="8978" width="14.46484375" style="187" customWidth="1"/>
    <col min="8979" max="8979" width="0" style="187" hidden="1" customWidth="1"/>
    <col min="8980" max="8980" width="28.5312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46484375" style="187" bestFit="1" customWidth="1"/>
    <col min="9219" max="9219" width="17.796875" style="187" customWidth="1"/>
    <col min="9220" max="9220" width="6" style="187" customWidth="1"/>
    <col min="9221" max="9221" width="29" style="187" customWidth="1"/>
    <col min="9222" max="9222" width="14.46484375" style="187" customWidth="1"/>
    <col min="9223" max="9223" width="21.19921875" style="187" customWidth="1"/>
    <col min="9224" max="9224" width="22.19921875" style="187" customWidth="1"/>
    <col min="9225" max="9225" width="19" style="187" customWidth="1"/>
    <col min="9226" max="9226" width="22.796875" style="187" customWidth="1"/>
    <col min="9227" max="9227" width="31.53125" style="187" customWidth="1"/>
    <col min="9228" max="9228" width="0" style="187" hidden="1" customWidth="1"/>
    <col min="9229" max="9230" width="16.46484375" style="187" customWidth="1"/>
    <col min="9231" max="9231" width="16" style="187" customWidth="1"/>
    <col min="9232" max="9232" width="14.19921875" style="187" customWidth="1"/>
    <col min="9233" max="9233" width="25.46484375" style="187" customWidth="1"/>
    <col min="9234" max="9234" width="14.46484375" style="187" customWidth="1"/>
    <col min="9235" max="9235" width="0" style="187" hidden="1" customWidth="1"/>
    <col min="9236" max="9236" width="28.5312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46484375" style="187" bestFit="1" customWidth="1"/>
    <col min="9475" max="9475" width="17.796875" style="187" customWidth="1"/>
    <col min="9476" max="9476" width="6" style="187" customWidth="1"/>
    <col min="9477" max="9477" width="29" style="187" customWidth="1"/>
    <col min="9478" max="9478" width="14.46484375" style="187" customWidth="1"/>
    <col min="9479" max="9479" width="21.19921875" style="187" customWidth="1"/>
    <col min="9480" max="9480" width="22.19921875" style="187" customWidth="1"/>
    <col min="9481" max="9481" width="19" style="187" customWidth="1"/>
    <col min="9482" max="9482" width="22.796875" style="187" customWidth="1"/>
    <col min="9483" max="9483" width="31.53125" style="187" customWidth="1"/>
    <col min="9484" max="9484" width="0" style="187" hidden="1" customWidth="1"/>
    <col min="9485" max="9486" width="16.46484375" style="187" customWidth="1"/>
    <col min="9487" max="9487" width="16" style="187" customWidth="1"/>
    <col min="9488" max="9488" width="14.19921875" style="187" customWidth="1"/>
    <col min="9489" max="9489" width="25.46484375" style="187" customWidth="1"/>
    <col min="9490" max="9490" width="14.46484375" style="187" customWidth="1"/>
    <col min="9491" max="9491" width="0" style="187" hidden="1" customWidth="1"/>
    <col min="9492" max="9492" width="28.5312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46484375" style="187" bestFit="1" customWidth="1"/>
    <col min="9731" max="9731" width="17.796875" style="187" customWidth="1"/>
    <col min="9732" max="9732" width="6" style="187" customWidth="1"/>
    <col min="9733" max="9733" width="29" style="187" customWidth="1"/>
    <col min="9734" max="9734" width="14.46484375" style="187" customWidth="1"/>
    <col min="9735" max="9735" width="21.19921875" style="187" customWidth="1"/>
    <col min="9736" max="9736" width="22.19921875" style="187" customWidth="1"/>
    <col min="9737" max="9737" width="19" style="187" customWidth="1"/>
    <col min="9738" max="9738" width="22.796875" style="187" customWidth="1"/>
    <col min="9739" max="9739" width="31.53125" style="187" customWidth="1"/>
    <col min="9740" max="9740" width="0" style="187" hidden="1" customWidth="1"/>
    <col min="9741" max="9742" width="16.46484375" style="187" customWidth="1"/>
    <col min="9743" max="9743" width="16" style="187" customWidth="1"/>
    <col min="9744" max="9744" width="14.19921875" style="187" customWidth="1"/>
    <col min="9745" max="9745" width="25.46484375" style="187" customWidth="1"/>
    <col min="9746" max="9746" width="14.46484375" style="187" customWidth="1"/>
    <col min="9747" max="9747" width="0" style="187" hidden="1" customWidth="1"/>
    <col min="9748" max="9748" width="28.5312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46484375" style="187" bestFit="1" customWidth="1"/>
    <col min="9987" max="9987" width="17.796875" style="187" customWidth="1"/>
    <col min="9988" max="9988" width="6" style="187" customWidth="1"/>
    <col min="9989" max="9989" width="29" style="187" customWidth="1"/>
    <col min="9990" max="9990" width="14.46484375" style="187" customWidth="1"/>
    <col min="9991" max="9991" width="21.19921875" style="187" customWidth="1"/>
    <col min="9992" max="9992" width="22.19921875" style="187" customWidth="1"/>
    <col min="9993" max="9993" width="19" style="187" customWidth="1"/>
    <col min="9994" max="9994" width="22.796875" style="187" customWidth="1"/>
    <col min="9995" max="9995" width="31.53125" style="187" customWidth="1"/>
    <col min="9996" max="9996" width="0" style="187" hidden="1" customWidth="1"/>
    <col min="9997" max="9998" width="16.46484375" style="187" customWidth="1"/>
    <col min="9999" max="9999" width="16" style="187" customWidth="1"/>
    <col min="10000" max="10000" width="14.19921875" style="187" customWidth="1"/>
    <col min="10001" max="10001" width="25.46484375" style="187" customWidth="1"/>
    <col min="10002" max="10002" width="14.46484375" style="187" customWidth="1"/>
    <col min="10003" max="10003" width="0" style="187" hidden="1" customWidth="1"/>
    <col min="10004" max="10004" width="28.5312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46484375" style="187" bestFit="1" customWidth="1"/>
    <col min="10243" max="10243" width="17.796875" style="187" customWidth="1"/>
    <col min="10244" max="10244" width="6" style="187" customWidth="1"/>
    <col min="10245" max="10245" width="29" style="187" customWidth="1"/>
    <col min="10246" max="10246" width="14.46484375" style="187" customWidth="1"/>
    <col min="10247" max="10247" width="21.19921875" style="187" customWidth="1"/>
    <col min="10248" max="10248" width="22.19921875" style="187" customWidth="1"/>
    <col min="10249" max="10249" width="19" style="187" customWidth="1"/>
    <col min="10250" max="10250" width="22.796875" style="187" customWidth="1"/>
    <col min="10251" max="10251" width="31.5312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46484375" style="187" customWidth="1"/>
    <col min="10258" max="10258" width="14.46484375" style="187" customWidth="1"/>
    <col min="10259" max="10259" width="0" style="187" hidden="1" customWidth="1"/>
    <col min="10260" max="10260" width="28.5312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46484375" style="187" bestFit="1" customWidth="1"/>
    <col min="10499" max="10499" width="17.796875" style="187" customWidth="1"/>
    <col min="10500" max="10500" width="6" style="187" customWidth="1"/>
    <col min="10501" max="10501" width="29" style="187" customWidth="1"/>
    <col min="10502" max="10502" width="14.46484375" style="187" customWidth="1"/>
    <col min="10503" max="10503" width="21.19921875" style="187" customWidth="1"/>
    <col min="10504" max="10504" width="22.19921875" style="187" customWidth="1"/>
    <col min="10505" max="10505" width="19" style="187" customWidth="1"/>
    <col min="10506" max="10506" width="22.796875" style="187" customWidth="1"/>
    <col min="10507" max="10507" width="31.5312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46484375" style="187" customWidth="1"/>
    <col min="10514" max="10514" width="14.46484375" style="187" customWidth="1"/>
    <col min="10515" max="10515" width="0" style="187" hidden="1" customWidth="1"/>
    <col min="10516" max="10516" width="28.5312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46484375" style="187" bestFit="1" customWidth="1"/>
    <col min="10755" max="10755" width="17.796875" style="187" customWidth="1"/>
    <col min="10756" max="10756" width="6" style="187" customWidth="1"/>
    <col min="10757" max="10757" width="29" style="187" customWidth="1"/>
    <col min="10758" max="10758" width="14.46484375" style="187" customWidth="1"/>
    <col min="10759" max="10759" width="21.19921875" style="187" customWidth="1"/>
    <col min="10760" max="10760" width="22.19921875" style="187" customWidth="1"/>
    <col min="10761" max="10761" width="19" style="187" customWidth="1"/>
    <col min="10762" max="10762" width="22.796875" style="187" customWidth="1"/>
    <col min="10763" max="10763" width="31.5312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46484375" style="187" customWidth="1"/>
    <col min="10770" max="10770" width="14.46484375" style="187" customWidth="1"/>
    <col min="10771" max="10771" width="0" style="187" hidden="1" customWidth="1"/>
    <col min="10772" max="10772" width="28.5312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46484375" style="187" bestFit="1" customWidth="1"/>
    <col min="11011" max="11011" width="17.796875" style="187" customWidth="1"/>
    <col min="11012" max="11012" width="6" style="187" customWidth="1"/>
    <col min="11013" max="11013" width="29" style="187" customWidth="1"/>
    <col min="11014" max="11014" width="14.46484375" style="187" customWidth="1"/>
    <col min="11015" max="11015" width="21.19921875" style="187" customWidth="1"/>
    <col min="11016" max="11016" width="22.19921875" style="187" customWidth="1"/>
    <col min="11017" max="11017" width="19" style="187" customWidth="1"/>
    <col min="11018" max="11018" width="22.796875" style="187" customWidth="1"/>
    <col min="11019" max="11019" width="31.5312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46484375" style="187" customWidth="1"/>
    <col min="11026" max="11026" width="14.46484375" style="187" customWidth="1"/>
    <col min="11027" max="11027" width="0" style="187" hidden="1" customWidth="1"/>
    <col min="11028" max="11028" width="28.5312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46484375" style="187" bestFit="1" customWidth="1"/>
    <col min="11267" max="11267" width="17.796875" style="187" customWidth="1"/>
    <col min="11268" max="11268" width="6" style="187" customWidth="1"/>
    <col min="11269" max="11269" width="29" style="187" customWidth="1"/>
    <col min="11270" max="11270" width="14.46484375" style="187" customWidth="1"/>
    <col min="11271" max="11271" width="21.19921875" style="187" customWidth="1"/>
    <col min="11272" max="11272" width="22.19921875" style="187" customWidth="1"/>
    <col min="11273" max="11273" width="19" style="187" customWidth="1"/>
    <col min="11274" max="11274" width="22.796875" style="187" customWidth="1"/>
    <col min="11275" max="11275" width="31.5312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46484375" style="187" customWidth="1"/>
    <col min="11282" max="11282" width="14.46484375" style="187" customWidth="1"/>
    <col min="11283" max="11283" width="0" style="187" hidden="1" customWidth="1"/>
    <col min="11284" max="11284" width="28.5312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46484375" style="187" bestFit="1" customWidth="1"/>
    <col min="11523" max="11523" width="17.796875" style="187" customWidth="1"/>
    <col min="11524" max="11524" width="6" style="187" customWidth="1"/>
    <col min="11525" max="11525" width="29" style="187" customWidth="1"/>
    <col min="11526" max="11526" width="14.46484375" style="187" customWidth="1"/>
    <col min="11527" max="11527" width="21.19921875" style="187" customWidth="1"/>
    <col min="11528" max="11528" width="22.19921875" style="187" customWidth="1"/>
    <col min="11529" max="11529" width="19" style="187" customWidth="1"/>
    <col min="11530" max="11530" width="22.796875" style="187" customWidth="1"/>
    <col min="11531" max="11531" width="31.5312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46484375" style="187" customWidth="1"/>
    <col min="11538" max="11538" width="14.46484375" style="187" customWidth="1"/>
    <col min="11539" max="11539" width="0" style="187" hidden="1" customWidth="1"/>
    <col min="11540" max="11540" width="28.5312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46484375" style="187" bestFit="1" customWidth="1"/>
    <col min="11779" max="11779" width="17.796875" style="187" customWidth="1"/>
    <col min="11780" max="11780" width="6" style="187" customWidth="1"/>
    <col min="11781" max="11781" width="29" style="187" customWidth="1"/>
    <col min="11782" max="11782" width="14.46484375" style="187" customWidth="1"/>
    <col min="11783" max="11783" width="21.19921875" style="187" customWidth="1"/>
    <col min="11784" max="11784" width="22.19921875" style="187" customWidth="1"/>
    <col min="11785" max="11785" width="19" style="187" customWidth="1"/>
    <col min="11786" max="11786" width="22.796875" style="187" customWidth="1"/>
    <col min="11787" max="11787" width="31.5312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46484375" style="187" customWidth="1"/>
    <col min="11794" max="11794" width="14.46484375" style="187" customWidth="1"/>
    <col min="11795" max="11795" width="0" style="187" hidden="1" customWidth="1"/>
    <col min="11796" max="11796" width="28.5312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46484375" style="187" bestFit="1" customWidth="1"/>
    <col min="12035" max="12035" width="17.796875" style="187" customWidth="1"/>
    <col min="12036" max="12036" width="6" style="187" customWidth="1"/>
    <col min="12037" max="12037" width="29" style="187" customWidth="1"/>
    <col min="12038" max="12038" width="14.46484375" style="187" customWidth="1"/>
    <col min="12039" max="12039" width="21.19921875" style="187" customWidth="1"/>
    <col min="12040" max="12040" width="22.19921875" style="187" customWidth="1"/>
    <col min="12041" max="12041" width="19" style="187" customWidth="1"/>
    <col min="12042" max="12042" width="22.796875" style="187" customWidth="1"/>
    <col min="12043" max="12043" width="31.5312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46484375" style="187" customWidth="1"/>
    <col min="12050" max="12050" width="14.46484375" style="187" customWidth="1"/>
    <col min="12051" max="12051" width="0" style="187" hidden="1" customWidth="1"/>
    <col min="12052" max="12052" width="28.5312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46484375" style="187" bestFit="1" customWidth="1"/>
    <col min="12291" max="12291" width="17.796875" style="187" customWidth="1"/>
    <col min="12292" max="12292" width="6" style="187" customWidth="1"/>
    <col min="12293" max="12293" width="29" style="187" customWidth="1"/>
    <col min="12294" max="12294" width="14.46484375" style="187" customWidth="1"/>
    <col min="12295" max="12295" width="21.19921875" style="187" customWidth="1"/>
    <col min="12296" max="12296" width="22.19921875" style="187" customWidth="1"/>
    <col min="12297" max="12297" width="19" style="187" customWidth="1"/>
    <col min="12298" max="12298" width="22.796875" style="187" customWidth="1"/>
    <col min="12299" max="12299" width="31.5312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46484375" style="187" customWidth="1"/>
    <col min="12306" max="12306" width="14.46484375" style="187" customWidth="1"/>
    <col min="12307" max="12307" width="0" style="187" hidden="1" customWidth="1"/>
    <col min="12308" max="12308" width="28.5312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46484375" style="187" bestFit="1" customWidth="1"/>
    <col min="12547" max="12547" width="17.796875" style="187" customWidth="1"/>
    <col min="12548" max="12548" width="6" style="187" customWidth="1"/>
    <col min="12549" max="12549" width="29" style="187" customWidth="1"/>
    <col min="12550" max="12550" width="14.46484375" style="187" customWidth="1"/>
    <col min="12551" max="12551" width="21.19921875" style="187" customWidth="1"/>
    <col min="12552" max="12552" width="22.19921875" style="187" customWidth="1"/>
    <col min="12553" max="12553" width="19" style="187" customWidth="1"/>
    <col min="12554" max="12554" width="22.796875" style="187" customWidth="1"/>
    <col min="12555" max="12555" width="31.5312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46484375" style="187" customWidth="1"/>
    <col min="12562" max="12562" width="14.46484375" style="187" customWidth="1"/>
    <col min="12563" max="12563" width="0" style="187" hidden="1" customWidth="1"/>
    <col min="12564" max="12564" width="28.5312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46484375" style="187" bestFit="1" customWidth="1"/>
    <col min="12803" max="12803" width="17.796875" style="187" customWidth="1"/>
    <col min="12804" max="12804" width="6" style="187" customWidth="1"/>
    <col min="12805" max="12805" width="29" style="187" customWidth="1"/>
    <col min="12806" max="12806" width="14.46484375" style="187" customWidth="1"/>
    <col min="12807" max="12807" width="21.19921875" style="187" customWidth="1"/>
    <col min="12808" max="12808" width="22.19921875" style="187" customWidth="1"/>
    <col min="12809" max="12809" width="19" style="187" customWidth="1"/>
    <col min="12810" max="12810" width="22.796875" style="187" customWidth="1"/>
    <col min="12811" max="12811" width="31.5312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46484375" style="187" customWidth="1"/>
    <col min="12818" max="12818" width="14.46484375" style="187" customWidth="1"/>
    <col min="12819" max="12819" width="0" style="187" hidden="1" customWidth="1"/>
    <col min="12820" max="12820" width="28.5312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46484375" style="187" bestFit="1" customWidth="1"/>
    <col min="13059" max="13059" width="17.796875" style="187" customWidth="1"/>
    <col min="13060" max="13060" width="6" style="187" customWidth="1"/>
    <col min="13061" max="13061" width="29" style="187" customWidth="1"/>
    <col min="13062" max="13062" width="14.46484375" style="187" customWidth="1"/>
    <col min="13063" max="13063" width="21.19921875" style="187" customWidth="1"/>
    <col min="13064" max="13064" width="22.19921875" style="187" customWidth="1"/>
    <col min="13065" max="13065" width="19" style="187" customWidth="1"/>
    <col min="13066" max="13066" width="22.796875" style="187" customWidth="1"/>
    <col min="13067" max="13067" width="31.5312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46484375" style="187" customWidth="1"/>
    <col min="13074" max="13074" width="14.46484375" style="187" customWidth="1"/>
    <col min="13075" max="13075" width="0" style="187" hidden="1" customWidth="1"/>
    <col min="13076" max="13076" width="28.5312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46484375" style="187" bestFit="1" customWidth="1"/>
    <col min="13315" max="13315" width="17.796875" style="187" customWidth="1"/>
    <col min="13316" max="13316" width="6" style="187" customWidth="1"/>
    <col min="13317" max="13317" width="29" style="187" customWidth="1"/>
    <col min="13318" max="13318" width="14.46484375" style="187" customWidth="1"/>
    <col min="13319" max="13319" width="21.19921875" style="187" customWidth="1"/>
    <col min="13320" max="13320" width="22.19921875" style="187" customWidth="1"/>
    <col min="13321" max="13321" width="19" style="187" customWidth="1"/>
    <col min="13322" max="13322" width="22.796875" style="187" customWidth="1"/>
    <col min="13323" max="13323" width="31.5312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46484375" style="187" customWidth="1"/>
    <col min="13330" max="13330" width="14.46484375" style="187" customWidth="1"/>
    <col min="13331" max="13331" width="0" style="187" hidden="1" customWidth="1"/>
    <col min="13332" max="13332" width="28.5312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46484375" style="187" bestFit="1" customWidth="1"/>
    <col min="13571" max="13571" width="17.796875" style="187" customWidth="1"/>
    <col min="13572" max="13572" width="6" style="187" customWidth="1"/>
    <col min="13573" max="13573" width="29" style="187" customWidth="1"/>
    <col min="13574" max="13574" width="14.46484375" style="187" customWidth="1"/>
    <col min="13575" max="13575" width="21.19921875" style="187" customWidth="1"/>
    <col min="13576" max="13576" width="22.19921875" style="187" customWidth="1"/>
    <col min="13577" max="13577" width="19" style="187" customWidth="1"/>
    <col min="13578" max="13578" width="22.796875" style="187" customWidth="1"/>
    <col min="13579" max="13579" width="31.5312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46484375" style="187" customWidth="1"/>
    <col min="13586" max="13586" width="14.46484375" style="187" customWidth="1"/>
    <col min="13587" max="13587" width="0" style="187" hidden="1" customWidth="1"/>
    <col min="13588" max="13588" width="28.5312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46484375" style="187" bestFit="1" customWidth="1"/>
    <col min="13827" max="13827" width="17.796875" style="187" customWidth="1"/>
    <col min="13828" max="13828" width="6" style="187" customWidth="1"/>
    <col min="13829" max="13829" width="29" style="187" customWidth="1"/>
    <col min="13830" max="13830" width="14.46484375" style="187" customWidth="1"/>
    <col min="13831" max="13831" width="21.19921875" style="187" customWidth="1"/>
    <col min="13832" max="13832" width="22.19921875" style="187" customWidth="1"/>
    <col min="13833" max="13833" width="19" style="187" customWidth="1"/>
    <col min="13834" max="13834" width="22.796875" style="187" customWidth="1"/>
    <col min="13835" max="13835" width="31.5312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46484375" style="187" customWidth="1"/>
    <col min="13842" max="13842" width="14.46484375" style="187" customWidth="1"/>
    <col min="13843" max="13843" width="0" style="187" hidden="1" customWidth="1"/>
    <col min="13844" max="13844" width="28.5312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46484375" style="187" bestFit="1" customWidth="1"/>
    <col min="14083" max="14083" width="17.796875" style="187" customWidth="1"/>
    <col min="14084" max="14084" width="6" style="187" customWidth="1"/>
    <col min="14085" max="14085" width="29" style="187" customWidth="1"/>
    <col min="14086" max="14086" width="14.46484375" style="187" customWidth="1"/>
    <col min="14087" max="14087" width="21.19921875" style="187" customWidth="1"/>
    <col min="14088" max="14088" width="22.19921875" style="187" customWidth="1"/>
    <col min="14089" max="14089" width="19" style="187" customWidth="1"/>
    <col min="14090" max="14090" width="22.796875" style="187" customWidth="1"/>
    <col min="14091" max="14091" width="31.5312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46484375" style="187" customWidth="1"/>
    <col min="14098" max="14098" width="14.46484375" style="187" customWidth="1"/>
    <col min="14099" max="14099" width="0" style="187" hidden="1" customWidth="1"/>
    <col min="14100" max="14100" width="28.5312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46484375" style="187" bestFit="1" customWidth="1"/>
    <col min="14339" max="14339" width="17.796875" style="187" customWidth="1"/>
    <col min="14340" max="14340" width="6" style="187" customWidth="1"/>
    <col min="14341" max="14341" width="29" style="187" customWidth="1"/>
    <col min="14342" max="14342" width="14.46484375" style="187" customWidth="1"/>
    <col min="14343" max="14343" width="21.19921875" style="187" customWidth="1"/>
    <col min="14344" max="14344" width="22.19921875" style="187" customWidth="1"/>
    <col min="14345" max="14345" width="19" style="187" customWidth="1"/>
    <col min="14346" max="14346" width="22.796875" style="187" customWidth="1"/>
    <col min="14347" max="14347" width="31.5312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46484375" style="187" customWidth="1"/>
    <col min="14354" max="14354" width="14.46484375" style="187" customWidth="1"/>
    <col min="14355" max="14355" width="0" style="187" hidden="1" customWidth="1"/>
    <col min="14356" max="14356" width="28.5312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46484375" style="187" bestFit="1" customWidth="1"/>
    <col min="14595" max="14595" width="17.796875" style="187" customWidth="1"/>
    <col min="14596" max="14596" width="6" style="187" customWidth="1"/>
    <col min="14597" max="14597" width="29" style="187" customWidth="1"/>
    <col min="14598" max="14598" width="14.46484375" style="187" customWidth="1"/>
    <col min="14599" max="14599" width="21.19921875" style="187" customWidth="1"/>
    <col min="14600" max="14600" width="22.19921875" style="187" customWidth="1"/>
    <col min="14601" max="14601" width="19" style="187" customWidth="1"/>
    <col min="14602" max="14602" width="22.796875" style="187" customWidth="1"/>
    <col min="14603" max="14603" width="31.5312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46484375" style="187" customWidth="1"/>
    <col min="14610" max="14610" width="14.46484375" style="187" customWidth="1"/>
    <col min="14611" max="14611" width="0" style="187" hidden="1" customWidth="1"/>
    <col min="14612" max="14612" width="28.5312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46484375" style="187" bestFit="1" customWidth="1"/>
    <col min="14851" max="14851" width="17.796875" style="187" customWidth="1"/>
    <col min="14852" max="14852" width="6" style="187" customWidth="1"/>
    <col min="14853" max="14853" width="29" style="187" customWidth="1"/>
    <col min="14854" max="14854" width="14.46484375" style="187" customWidth="1"/>
    <col min="14855" max="14855" width="21.19921875" style="187" customWidth="1"/>
    <col min="14856" max="14856" width="22.19921875" style="187" customWidth="1"/>
    <col min="14857" max="14857" width="19" style="187" customWidth="1"/>
    <col min="14858" max="14858" width="22.796875" style="187" customWidth="1"/>
    <col min="14859" max="14859" width="31.5312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46484375" style="187" customWidth="1"/>
    <col min="14866" max="14866" width="14.46484375" style="187" customWidth="1"/>
    <col min="14867" max="14867" width="0" style="187" hidden="1" customWidth="1"/>
    <col min="14868" max="14868" width="28.5312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46484375" style="187" bestFit="1" customWidth="1"/>
    <col min="15107" max="15107" width="17.796875" style="187" customWidth="1"/>
    <col min="15108" max="15108" width="6" style="187" customWidth="1"/>
    <col min="15109" max="15109" width="29" style="187" customWidth="1"/>
    <col min="15110" max="15110" width="14.46484375" style="187" customWidth="1"/>
    <col min="15111" max="15111" width="21.19921875" style="187" customWidth="1"/>
    <col min="15112" max="15112" width="22.19921875" style="187" customWidth="1"/>
    <col min="15113" max="15113" width="19" style="187" customWidth="1"/>
    <col min="15114" max="15114" width="22.796875" style="187" customWidth="1"/>
    <col min="15115" max="15115" width="31.5312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46484375" style="187" customWidth="1"/>
    <col min="15122" max="15122" width="14.46484375" style="187" customWidth="1"/>
    <col min="15123" max="15123" width="0" style="187" hidden="1" customWidth="1"/>
    <col min="15124" max="15124" width="28.5312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46484375" style="187" bestFit="1" customWidth="1"/>
    <col min="15363" max="15363" width="17.796875" style="187" customWidth="1"/>
    <col min="15364" max="15364" width="6" style="187" customWidth="1"/>
    <col min="15365" max="15365" width="29" style="187" customWidth="1"/>
    <col min="15366" max="15366" width="14.46484375" style="187" customWidth="1"/>
    <col min="15367" max="15367" width="21.19921875" style="187" customWidth="1"/>
    <col min="15368" max="15368" width="22.19921875" style="187" customWidth="1"/>
    <col min="15369" max="15369" width="19" style="187" customWidth="1"/>
    <col min="15370" max="15370" width="22.796875" style="187" customWidth="1"/>
    <col min="15371" max="15371" width="31.5312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46484375" style="187" customWidth="1"/>
    <col min="15378" max="15378" width="14.46484375" style="187" customWidth="1"/>
    <col min="15379" max="15379" width="0" style="187" hidden="1" customWidth="1"/>
    <col min="15380" max="15380" width="28.5312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46484375" style="187" bestFit="1" customWidth="1"/>
    <col min="15619" max="15619" width="17.796875" style="187" customWidth="1"/>
    <col min="15620" max="15620" width="6" style="187" customWidth="1"/>
    <col min="15621" max="15621" width="29" style="187" customWidth="1"/>
    <col min="15622" max="15622" width="14.46484375" style="187" customWidth="1"/>
    <col min="15623" max="15623" width="21.19921875" style="187" customWidth="1"/>
    <col min="15624" max="15624" width="22.19921875" style="187" customWidth="1"/>
    <col min="15625" max="15625" width="19" style="187" customWidth="1"/>
    <col min="15626" max="15626" width="22.796875" style="187" customWidth="1"/>
    <col min="15627" max="15627" width="31.5312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46484375" style="187" customWidth="1"/>
    <col min="15634" max="15634" width="14.46484375" style="187" customWidth="1"/>
    <col min="15635" max="15635" width="0" style="187" hidden="1" customWidth="1"/>
    <col min="15636" max="15636" width="28.5312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46484375" style="187" bestFit="1" customWidth="1"/>
    <col min="15875" max="15875" width="17.796875" style="187" customWidth="1"/>
    <col min="15876" max="15876" width="6" style="187" customWidth="1"/>
    <col min="15877" max="15877" width="29" style="187" customWidth="1"/>
    <col min="15878" max="15878" width="14.46484375" style="187" customWidth="1"/>
    <col min="15879" max="15879" width="21.19921875" style="187" customWidth="1"/>
    <col min="15880" max="15880" width="22.19921875" style="187" customWidth="1"/>
    <col min="15881" max="15881" width="19" style="187" customWidth="1"/>
    <col min="15882" max="15882" width="22.796875" style="187" customWidth="1"/>
    <col min="15883" max="15883" width="31.5312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46484375" style="187" customWidth="1"/>
    <col min="15890" max="15890" width="14.46484375" style="187" customWidth="1"/>
    <col min="15891" max="15891" width="0" style="187" hidden="1" customWidth="1"/>
    <col min="15892" max="15892" width="28.5312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46484375" style="187" bestFit="1" customWidth="1"/>
    <col min="16131" max="16131" width="17.796875" style="187" customWidth="1"/>
    <col min="16132" max="16132" width="6" style="187" customWidth="1"/>
    <col min="16133" max="16133" width="29" style="187" customWidth="1"/>
    <col min="16134" max="16134" width="14.46484375" style="187" customWidth="1"/>
    <col min="16135" max="16135" width="21.19921875" style="187" customWidth="1"/>
    <col min="16136" max="16136" width="22.19921875" style="187" customWidth="1"/>
    <col min="16137" max="16137" width="19" style="187" customWidth="1"/>
    <col min="16138" max="16138" width="22.796875" style="187" customWidth="1"/>
    <col min="16139" max="16139" width="31.5312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46484375" style="187" customWidth="1"/>
    <col min="16146" max="16146" width="14.46484375" style="187" customWidth="1"/>
    <col min="16147" max="16147" width="0" style="187" hidden="1" customWidth="1"/>
    <col min="16148" max="16148" width="28.5312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158</v>
      </c>
      <c r="J4" s="45"/>
      <c r="N4" s="188"/>
    </row>
    <row r="5" spans="1:25" ht="11.25" customHeight="1">
      <c r="B5" s="25"/>
      <c r="C5" s="144"/>
      <c r="D5" s="145"/>
      <c r="E5" s="146"/>
      <c r="F5" s="147"/>
      <c r="G5" s="145"/>
      <c r="H5" s="145"/>
      <c r="I5" s="148"/>
      <c r="J5" s="46"/>
      <c r="N5" s="188"/>
    </row>
    <row r="6" spans="1:25">
      <c r="B6" s="524" t="s">
        <v>77</v>
      </c>
      <c r="C6" s="525"/>
      <c r="D6" s="526"/>
      <c r="E6" s="158">
        <f>F957</f>
        <v>347700</v>
      </c>
      <c r="F6" s="159"/>
      <c r="G6" s="525" t="s">
        <v>78</v>
      </c>
      <c r="H6" s="526"/>
      <c r="I6" s="160">
        <f>K957</f>
        <v>67</v>
      </c>
      <c r="J6" s="47"/>
      <c r="N6" s="188"/>
    </row>
    <row r="7" spans="1:25">
      <c r="B7" s="524" t="s">
        <v>79</v>
      </c>
      <c r="C7" s="525"/>
      <c r="D7" s="526"/>
      <c r="E7" s="158">
        <f>G957</f>
        <v>69540</v>
      </c>
      <c r="F7" s="159"/>
      <c r="G7" s="525" t="s">
        <v>80</v>
      </c>
      <c r="H7" s="526"/>
      <c r="I7" s="160">
        <f>L957</f>
        <v>0</v>
      </c>
      <c r="J7" s="47"/>
      <c r="N7" s="188"/>
    </row>
    <row r="8" spans="1:25">
      <c r="B8" s="524" t="s">
        <v>81</v>
      </c>
      <c r="C8" s="525"/>
      <c r="D8" s="526"/>
      <c r="E8" s="158">
        <f>H957</f>
        <v>193166.66666666666</v>
      </c>
      <c r="F8" s="159"/>
      <c r="G8" s="525" t="s">
        <v>82</v>
      </c>
      <c r="H8" s="526"/>
      <c r="I8" s="161">
        <f>W957</f>
        <v>134</v>
      </c>
      <c r="J8" s="47"/>
      <c r="N8" s="188"/>
    </row>
    <row r="9" spans="1:25">
      <c r="A9" s="197"/>
      <c r="B9" s="524" t="s">
        <v>83</v>
      </c>
      <c r="C9" s="525"/>
      <c r="D9" s="526"/>
      <c r="E9" s="158">
        <f>N957</f>
        <v>3863.3333333333335</v>
      </c>
      <c r="F9" s="159"/>
      <c r="G9" s="525" t="s">
        <v>84</v>
      </c>
      <c r="H9" s="526"/>
      <c r="I9" s="162">
        <f>X957</f>
        <v>22</v>
      </c>
      <c r="J9" s="47"/>
      <c r="N9" s="188"/>
    </row>
    <row r="10" spans="1:25">
      <c r="B10" s="529" t="s">
        <v>85</v>
      </c>
      <c r="C10" s="527"/>
      <c r="D10" s="528"/>
      <c r="E10" s="158">
        <f>COUNTA(C17,C181,C309,C417,C494,C535,C601,C662,C744,C864)</f>
        <v>10</v>
      </c>
      <c r="F10" s="159"/>
      <c r="G10" s="149"/>
      <c r="H10" s="149"/>
      <c r="I10" s="150"/>
      <c r="J10" s="47"/>
      <c r="N10" s="188"/>
    </row>
    <row r="11" spans="1:25">
      <c r="B11" s="157"/>
      <c r="C11" s="527" t="s">
        <v>86</v>
      </c>
      <c r="D11" s="528"/>
      <c r="E11" s="158">
        <f>J957</f>
        <v>46</v>
      </c>
      <c r="F11" s="159"/>
      <c r="G11" s="159"/>
      <c r="H11" s="159"/>
      <c r="I11" s="150"/>
      <c r="J11" s="47"/>
      <c r="M11" s="198"/>
      <c r="N11" s="188"/>
      <c r="U11" s="198"/>
    </row>
    <row r="12" spans="1:25">
      <c r="B12" s="524" t="s">
        <v>87</v>
      </c>
      <c r="C12" s="525"/>
      <c r="D12" s="526"/>
      <c r="E12" s="158">
        <f>E957</f>
        <v>861</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2113</v>
      </c>
      <c r="D17" s="216">
        <v>1</v>
      </c>
      <c r="E17" s="216" t="s">
        <v>2114</v>
      </c>
      <c r="F17" s="217">
        <v>325</v>
      </c>
      <c r="G17" s="218">
        <f>F17/$G$15</f>
        <v>65</v>
      </c>
      <c r="H17" s="219">
        <f t="shared" ref="H17:H80" si="0">F17/$H$15</f>
        <v>180.55555555555554</v>
      </c>
      <c r="I17" s="219">
        <f t="shared" ref="I17:I80" si="1">H17/$I$15</f>
        <v>6.0185185185185182E-2</v>
      </c>
      <c r="J17" s="220"/>
      <c r="K17" s="220"/>
      <c r="L17" s="220"/>
      <c r="M17" s="221"/>
      <c r="N17" s="222">
        <f>M17/$N$15</f>
        <v>0</v>
      </c>
      <c r="O17" s="223"/>
      <c r="P17" s="224"/>
      <c r="Q17" s="224"/>
      <c r="R17" s="224"/>
      <c r="S17" s="224"/>
      <c r="T17" s="225"/>
      <c r="U17" s="226">
        <f t="shared" ref="U17:U80" si="2">H17/$U$15</f>
        <v>0.12037037037037036</v>
      </c>
      <c r="V17" s="227"/>
      <c r="W17" s="228" t="str">
        <f>IF(V17&lt;1,"0",IF(V17&lt;5,"2",IF(V17&gt;=5,"6")))</f>
        <v>0</v>
      </c>
      <c r="X17" s="508">
        <f>K180/$X$15</f>
        <v>2.3333333333333335</v>
      </c>
      <c r="Y17" s="229">
        <f>W17/2</f>
        <v>0</v>
      </c>
    </row>
    <row r="18" spans="2:25" ht="18.75" customHeight="1">
      <c r="B18" s="503"/>
      <c r="C18" s="506"/>
      <c r="D18" s="216">
        <v>2</v>
      </c>
      <c r="E18" s="216" t="s">
        <v>2115</v>
      </c>
      <c r="F18" s="217">
        <v>278</v>
      </c>
      <c r="G18" s="218">
        <f t="shared" ref="G18:G81" si="3">F18/$G$15</f>
        <v>55.6</v>
      </c>
      <c r="H18" s="219">
        <f t="shared" si="0"/>
        <v>154.44444444444443</v>
      </c>
      <c r="I18" s="219">
        <f t="shared" si="1"/>
        <v>5.1481481481481475E-2</v>
      </c>
      <c r="J18" s="216"/>
      <c r="K18" s="220"/>
      <c r="L18" s="220"/>
      <c r="M18" s="221"/>
      <c r="N18" s="222">
        <f t="shared" ref="N18:N95" si="4">M18/$N$15</f>
        <v>0</v>
      </c>
      <c r="O18" s="223"/>
      <c r="P18" s="224"/>
      <c r="Q18" s="224"/>
      <c r="R18" s="224"/>
      <c r="S18" s="224"/>
      <c r="T18" s="225"/>
      <c r="U18" s="226">
        <f t="shared" si="2"/>
        <v>0.10296296296296295</v>
      </c>
      <c r="V18" s="227"/>
      <c r="W18" s="228" t="str">
        <f t="shared" ref="W18:W81" si="5">IF(V18&lt;1,"0",IF(V18&lt;5,"2",IF(V18&gt;=5,"6")))</f>
        <v>0</v>
      </c>
      <c r="X18" s="509"/>
      <c r="Y18" s="229">
        <f t="shared" ref="Y18:Y81" si="6">W18/2</f>
        <v>0</v>
      </c>
    </row>
    <row r="19" spans="2:25" ht="18.75" customHeight="1">
      <c r="B19" s="503"/>
      <c r="C19" s="506"/>
      <c r="D19" s="216">
        <v>3</v>
      </c>
      <c r="E19" s="216" t="s">
        <v>2116</v>
      </c>
      <c r="F19" s="217">
        <v>165</v>
      </c>
      <c r="G19" s="218">
        <f t="shared" si="3"/>
        <v>33</v>
      </c>
      <c r="H19" s="219">
        <f t="shared" si="0"/>
        <v>91.666666666666671</v>
      </c>
      <c r="I19" s="219">
        <f t="shared" si="1"/>
        <v>3.0555555555555558E-2</v>
      </c>
      <c r="J19" s="216"/>
      <c r="K19" s="220"/>
      <c r="L19" s="220"/>
      <c r="M19" s="221"/>
      <c r="N19" s="222">
        <f t="shared" si="4"/>
        <v>0</v>
      </c>
      <c r="O19" s="230"/>
      <c r="P19" s="224"/>
      <c r="Q19" s="224"/>
      <c r="R19" s="224"/>
      <c r="S19" s="224"/>
      <c r="T19" s="225"/>
      <c r="U19" s="226">
        <f t="shared" si="2"/>
        <v>6.1111111111111116E-2</v>
      </c>
      <c r="V19" s="227"/>
      <c r="W19" s="228" t="str">
        <f t="shared" si="5"/>
        <v>0</v>
      </c>
      <c r="X19" s="509"/>
      <c r="Y19" s="229">
        <f t="shared" si="6"/>
        <v>0</v>
      </c>
    </row>
    <row r="20" spans="2:25" ht="18.75" customHeight="1">
      <c r="B20" s="503"/>
      <c r="C20" s="506"/>
      <c r="D20" s="216">
        <v>4</v>
      </c>
      <c r="E20" s="216" t="s">
        <v>2117</v>
      </c>
      <c r="F20" s="217">
        <v>316</v>
      </c>
      <c r="G20" s="218">
        <f t="shared" si="3"/>
        <v>63.2</v>
      </c>
      <c r="H20" s="219">
        <f t="shared" si="0"/>
        <v>175.55555555555554</v>
      </c>
      <c r="I20" s="219">
        <f t="shared" si="1"/>
        <v>5.8518518518518511E-2</v>
      </c>
      <c r="J20" s="216"/>
      <c r="K20" s="220"/>
      <c r="L20" s="220"/>
      <c r="M20" s="221"/>
      <c r="N20" s="222">
        <f t="shared" si="4"/>
        <v>0</v>
      </c>
      <c r="O20" s="223"/>
      <c r="P20" s="224"/>
      <c r="Q20" s="224"/>
      <c r="R20" s="224"/>
      <c r="S20" s="224"/>
      <c r="T20" s="225"/>
      <c r="U20" s="226">
        <f t="shared" si="2"/>
        <v>0.11703703703703702</v>
      </c>
      <c r="V20" s="227"/>
      <c r="W20" s="228" t="str">
        <f t="shared" si="5"/>
        <v>0</v>
      </c>
      <c r="X20" s="509"/>
      <c r="Y20" s="229">
        <f t="shared" si="6"/>
        <v>0</v>
      </c>
    </row>
    <row r="21" spans="2:25" ht="18.75" customHeight="1">
      <c r="B21" s="503"/>
      <c r="C21" s="506"/>
      <c r="D21" s="216">
        <v>5</v>
      </c>
      <c r="E21" s="216" t="s">
        <v>2118</v>
      </c>
      <c r="F21" s="217">
        <v>221</v>
      </c>
      <c r="G21" s="218">
        <f t="shared" si="3"/>
        <v>44.2</v>
      </c>
      <c r="H21" s="219">
        <f t="shared" si="0"/>
        <v>122.77777777777777</v>
      </c>
      <c r="I21" s="219">
        <f t="shared" si="1"/>
        <v>4.0925925925925921E-2</v>
      </c>
      <c r="J21" s="216"/>
      <c r="K21" s="220"/>
      <c r="L21" s="220"/>
      <c r="M21" s="221"/>
      <c r="N21" s="222">
        <f t="shared" si="4"/>
        <v>0</v>
      </c>
      <c r="O21" s="223"/>
      <c r="P21" s="224"/>
      <c r="Q21" s="224"/>
      <c r="R21" s="224"/>
      <c r="S21" s="224"/>
      <c r="T21" s="225"/>
      <c r="U21" s="226">
        <f t="shared" si="2"/>
        <v>8.1851851851851842E-2</v>
      </c>
      <c r="V21" s="227"/>
      <c r="W21" s="228" t="str">
        <f t="shared" si="5"/>
        <v>0</v>
      </c>
      <c r="X21" s="509"/>
      <c r="Y21" s="229">
        <f t="shared" si="6"/>
        <v>0</v>
      </c>
    </row>
    <row r="22" spans="2:25" ht="18.75" customHeight="1">
      <c r="B22" s="503"/>
      <c r="C22" s="506"/>
      <c r="D22" s="216">
        <v>6</v>
      </c>
      <c r="E22" s="216" t="s">
        <v>2119</v>
      </c>
      <c r="F22" s="217">
        <v>253</v>
      </c>
      <c r="G22" s="218">
        <f t="shared" si="3"/>
        <v>50.6</v>
      </c>
      <c r="H22" s="219">
        <f t="shared" si="0"/>
        <v>140.55555555555554</v>
      </c>
      <c r="I22" s="219">
        <f t="shared" si="1"/>
        <v>4.6851851851851846E-2</v>
      </c>
      <c r="J22" s="216"/>
      <c r="K22" s="220"/>
      <c r="L22" s="220"/>
      <c r="M22" s="221"/>
      <c r="N22" s="222">
        <f t="shared" si="4"/>
        <v>0</v>
      </c>
      <c r="O22" s="223"/>
      <c r="P22" s="224"/>
      <c r="Q22" s="224"/>
      <c r="R22" s="224"/>
      <c r="S22" s="224"/>
      <c r="T22" s="225"/>
      <c r="U22" s="226">
        <f t="shared" si="2"/>
        <v>9.3703703703703692E-2</v>
      </c>
      <c r="V22" s="227"/>
      <c r="W22" s="228" t="str">
        <f t="shared" si="5"/>
        <v>0</v>
      </c>
      <c r="X22" s="509"/>
      <c r="Y22" s="229">
        <f t="shared" si="6"/>
        <v>0</v>
      </c>
    </row>
    <row r="23" spans="2:25" ht="18.75" customHeight="1">
      <c r="B23" s="503"/>
      <c r="C23" s="506"/>
      <c r="D23" s="216">
        <v>7</v>
      </c>
      <c r="E23" s="216" t="s">
        <v>2120</v>
      </c>
      <c r="F23" s="217">
        <v>220</v>
      </c>
      <c r="G23" s="218">
        <f t="shared" si="3"/>
        <v>44</v>
      </c>
      <c r="H23" s="219">
        <f t="shared" si="0"/>
        <v>122.22222222222221</v>
      </c>
      <c r="I23" s="219">
        <f t="shared" si="1"/>
        <v>4.0740740740740737E-2</v>
      </c>
      <c r="J23" s="216"/>
      <c r="K23" s="220"/>
      <c r="L23" s="220"/>
      <c r="M23" s="221"/>
      <c r="N23" s="222">
        <f t="shared" si="4"/>
        <v>0</v>
      </c>
      <c r="O23" s="223"/>
      <c r="P23" s="224"/>
      <c r="Q23" s="224"/>
      <c r="R23" s="224"/>
      <c r="S23" s="224"/>
      <c r="T23" s="225"/>
      <c r="U23" s="226">
        <f t="shared" si="2"/>
        <v>8.1481481481481474E-2</v>
      </c>
      <c r="V23" s="227"/>
      <c r="W23" s="228" t="str">
        <f t="shared" si="5"/>
        <v>0</v>
      </c>
      <c r="X23" s="509"/>
      <c r="Y23" s="229">
        <f t="shared" si="6"/>
        <v>0</v>
      </c>
    </row>
    <row r="24" spans="2:25" ht="18.75" customHeight="1">
      <c r="B24" s="503"/>
      <c r="C24" s="506"/>
      <c r="D24" s="216">
        <v>8</v>
      </c>
      <c r="E24" s="216" t="s">
        <v>2121</v>
      </c>
      <c r="F24" s="217">
        <v>413</v>
      </c>
      <c r="G24" s="218">
        <f t="shared" si="3"/>
        <v>82.6</v>
      </c>
      <c r="H24" s="219">
        <f t="shared" si="0"/>
        <v>229.44444444444443</v>
      </c>
      <c r="I24" s="219">
        <f t="shared" si="1"/>
        <v>7.648148148148147E-2</v>
      </c>
      <c r="J24" s="216"/>
      <c r="K24" s="220"/>
      <c r="L24" s="220"/>
      <c r="M24" s="221"/>
      <c r="N24" s="222">
        <f t="shared" si="4"/>
        <v>0</v>
      </c>
      <c r="O24" s="223"/>
      <c r="P24" s="224"/>
      <c r="Q24" s="224"/>
      <c r="R24" s="224"/>
      <c r="S24" s="224"/>
      <c r="T24" s="225"/>
      <c r="U24" s="226">
        <f t="shared" si="2"/>
        <v>0.15296296296296294</v>
      </c>
      <c r="V24" s="227"/>
      <c r="W24" s="228" t="str">
        <f t="shared" si="5"/>
        <v>0</v>
      </c>
      <c r="X24" s="509"/>
      <c r="Y24" s="229">
        <f t="shared" si="6"/>
        <v>0</v>
      </c>
    </row>
    <row r="25" spans="2:25" ht="18.75" customHeight="1">
      <c r="B25" s="503"/>
      <c r="C25" s="506"/>
      <c r="D25" s="216">
        <v>9</v>
      </c>
      <c r="E25" s="216" t="s">
        <v>2122</v>
      </c>
      <c r="F25" s="217">
        <v>251</v>
      </c>
      <c r="G25" s="218">
        <f t="shared" si="3"/>
        <v>50.2</v>
      </c>
      <c r="H25" s="219">
        <f t="shared" si="0"/>
        <v>139.44444444444443</v>
      </c>
      <c r="I25" s="219">
        <f t="shared" si="1"/>
        <v>4.6481481481481478E-2</v>
      </c>
      <c r="J25" s="216"/>
      <c r="K25" s="220"/>
      <c r="L25" s="220"/>
      <c r="M25" s="221"/>
      <c r="N25" s="222">
        <f t="shared" si="4"/>
        <v>0</v>
      </c>
      <c r="O25" s="223"/>
      <c r="P25" s="224"/>
      <c r="Q25" s="224"/>
      <c r="R25" s="224"/>
      <c r="S25" s="224"/>
      <c r="T25" s="225"/>
      <c r="U25" s="226">
        <f t="shared" si="2"/>
        <v>9.2962962962962956E-2</v>
      </c>
      <c r="V25" s="227"/>
      <c r="W25" s="228" t="str">
        <f t="shared" si="5"/>
        <v>0</v>
      </c>
      <c r="X25" s="509"/>
      <c r="Y25" s="229">
        <f t="shared" si="6"/>
        <v>0</v>
      </c>
    </row>
    <row r="26" spans="2:25" ht="18.75" customHeight="1">
      <c r="B26" s="503"/>
      <c r="C26" s="506"/>
      <c r="D26" s="216">
        <v>10</v>
      </c>
      <c r="E26" s="216" t="s">
        <v>2123</v>
      </c>
      <c r="F26" s="217">
        <v>524</v>
      </c>
      <c r="G26" s="218">
        <f t="shared" si="3"/>
        <v>104.8</v>
      </c>
      <c r="H26" s="219">
        <f t="shared" si="0"/>
        <v>291.11111111111109</v>
      </c>
      <c r="I26" s="219">
        <f t="shared" si="1"/>
        <v>9.7037037037037033E-2</v>
      </c>
      <c r="J26" s="216"/>
      <c r="K26" s="220"/>
      <c r="L26" s="220"/>
      <c r="M26" s="221"/>
      <c r="N26" s="222">
        <f t="shared" si="4"/>
        <v>0</v>
      </c>
      <c r="O26" s="223"/>
      <c r="P26" s="224"/>
      <c r="Q26" s="224"/>
      <c r="R26" s="224"/>
      <c r="S26" s="224"/>
      <c r="T26" s="225"/>
      <c r="U26" s="226">
        <f t="shared" si="2"/>
        <v>0.19407407407407407</v>
      </c>
      <c r="V26" s="227"/>
      <c r="W26" s="228" t="str">
        <f t="shared" si="5"/>
        <v>0</v>
      </c>
      <c r="X26" s="509"/>
      <c r="Y26" s="229">
        <f t="shared" si="6"/>
        <v>0</v>
      </c>
    </row>
    <row r="27" spans="2:25" ht="18.75" customHeight="1">
      <c r="B27" s="503"/>
      <c r="C27" s="506"/>
      <c r="D27" s="216">
        <v>11</v>
      </c>
      <c r="E27" s="216" t="s">
        <v>2124</v>
      </c>
      <c r="F27" s="217">
        <v>283</v>
      </c>
      <c r="G27" s="218">
        <f t="shared" si="3"/>
        <v>56.6</v>
      </c>
      <c r="H27" s="219">
        <f t="shared" si="0"/>
        <v>157.22222222222223</v>
      </c>
      <c r="I27" s="219">
        <f t="shared" si="1"/>
        <v>5.2407407407407409E-2</v>
      </c>
      <c r="J27" s="216"/>
      <c r="K27" s="220"/>
      <c r="L27" s="220"/>
      <c r="M27" s="221"/>
      <c r="N27" s="222">
        <f t="shared" si="4"/>
        <v>0</v>
      </c>
      <c r="O27" s="223"/>
      <c r="P27" s="224"/>
      <c r="Q27" s="224"/>
      <c r="R27" s="224"/>
      <c r="S27" s="224"/>
      <c r="T27" s="225"/>
      <c r="U27" s="226">
        <f t="shared" si="2"/>
        <v>0.10481481481481482</v>
      </c>
      <c r="V27" s="227"/>
      <c r="W27" s="228" t="str">
        <f t="shared" si="5"/>
        <v>0</v>
      </c>
      <c r="X27" s="509"/>
      <c r="Y27" s="229">
        <f t="shared" si="6"/>
        <v>0</v>
      </c>
    </row>
    <row r="28" spans="2:25" ht="18.75" customHeight="1">
      <c r="B28" s="503"/>
      <c r="C28" s="506"/>
      <c r="D28" s="216">
        <v>12</v>
      </c>
      <c r="E28" s="216" t="s">
        <v>2125</v>
      </c>
      <c r="F28" s="217">
        <v>433</v>
      </c>
      <c r="G28" s="218">
        <f t="shared" si="3"/>
        <v>86.6</v>
      </c>
      <c r="H28" s="219">
        <f t="shared" si="0"/>
        <v>240.55555555555554</v>
      </c>
      <c r="I28" s="219">
        <f t="shared" si="1"/>
        <v>8.0185185185185179E-2</v>
      </c>
      <c r="J28" s="216"/>
      <c r="K28" s="220"/>
      <c r="L28" s="220"/>
      <c r="M28" s="221"/>
      <c r="N28" s="222">
        <f t="shared" si="4"/>
        <v>0</v>
      </c>
      <c r="O28" s="223"/>
      <c r="P28" s="224"/>
      <c r="Q28" s="224"/>
      <c r="R28" s="224"/>
      <c r="S28" s="224"/>
      <c r="T28" s="225"/>
      <c r="U28" s="226">
        <f t="shared" si="2"/>
        <v>0.16037037037037036</v>
      </c>
      <c r="V28" s="227"/>
      <c r="W28" s="228" t="str">
        <f t="shared" si="5"/>
        <v>0</v>
      </c>
      <c r="X28" s="509"/>
      <c r="Y28" s="229">
        <f t="shared" si="6"/>
        <v>0</v>
      </c>
    </row>
    <row r="29" spans="2:25" ht="18.75" customHeight="1">
      <c r="B29" s="503"/>
      <c r="C29" s="506"/>
      <c r="D29" s="216">
        <v>13</v>
      </c>
      <c r="E29" s="216" t="s">
        <v>2126</v>
      </c>
      <c r="F29" s="217">
        <v>153</v>
      </c>
      <c r="G29" s="218">
        <f t="shared" si="3"/>
        <v>30.6</v>
      </c>
      <c r="H29" s="219">
        <f t="shared" si="0"/>
        <v>85</v>
      </c>
      <c r="I29" s="219">
        <f t="shared" si="1"/>
        <v>2.8333333333333332E-2</v>
      </c>
      <c r="J29" s="216"/>
      <c r="K29" s="220"/>
      <c r="L29" s="220"/>
      <c r="M29" s="221"/>
      <c r="N29" s="222">
        <f t="shared" si="4"/>
        <v>0</v>
      </c>
      <c r="O29" s="223"/>
      <c r="P29" s="224"/>
      <c r="Q29" s="224"/>
      <c r="R29" s="224"/>
      <c r="S29" s="224"/>
      <c r="T29" s="225"/>
      <c r="U29" s="226">
        <f t="shared" si="2"/>
        <v>5.6666666666666664E-2</v>
      </c>
      <c r="V29" s="227"/>
      <c r="W29" s="228" t="str">
        <f t="shared" si="5"/>
        <v>0</v>
      </c>
      <c r="X29" s="509"/>
      <c r="Y29" s="229">
        <f t="shared" si="6"/>
        <v>0</v>
      </c>
    </row>
    <row r="30" spans="2:25" ht="18.75" customHeight="1">
      <c r="B30" s="503"/>
      <c r="C30" s="506"/>
      <c r="D30" s="216">
        <v>14</v>
      </c>
      <c r="E30" s="216" t="s">
        <v>2127</v>
      </c>
      <c r="F30" s="217">
        <v>157</v>
      </c>
      <c r="G30" s="218">
        <f t="shared" si="3"/>
        <v>31.4</v>
      </c>
      <c r="H30" s="219">
        <f t="shared" si="0"/>
        <v>87.222222222222214</v>
      </c>
      <c r="I30" s="219">
        <f t="shared" si="1"/>
        <v>2.9074074074074072E-2</v>
      </c>
      <c r="J30" s="216"/>
      <c r="K30" s="220"/>
      <c r="L30" s="220"/>
      <c r="M30" s="221"/>
      <c r="N30" s="222">
        <f t="shared" si="4"/>
        <v>0</v>
      </c>
      <c r="O30" s="223"/>
      <c r="P30" s="224"/>
      <c r="Q30" s="224"/>
      <c r="R30" s="224"/>
      <c r="S30" s="224"/>
      <c r="T30" s="225"/>
      <c r="U30" s="226">
        <f t="shared" si="2"/>
        <v>5.8148148148148143E-2</v>
      </c>
      <c r="V30" s="227"/>
      <c r="W30" s="228" t="str">
        <f t="shared" si="5"/>
        <v>0</v>
      </c>
      <c r="X30" s="509"/>
      <c r="Y30" s="229">
        <f t="shared" si="6"/>
        <v>0</v>
      </c>
    </row>
    <row r="31" spans="2:25" ht="18.75" customHeight="1">
      <c r="B31" s="503"/>
      <c r="C31" s="506"/>
      <c r="D31" s="216">
        <v>15</v>
      </c>
      <c r="E31" s="216" t="s">
        <v>2128</v>
      </c>
      <c r="F31" s="217">
        <v>162</v>
      </c>
      <c r="G31" s="218">
        <f t="shared" si="3"/>
        <v>32.4</v>
      </c>
      <c r="H31" s="219">
        <f t="shared" si="0"/>
        <v>90</v>
      </c>
      <c r="I31" s="219">
        <f t="shared" si="1"/>
        <v>0.03</v>
      </c>
      <c r="J31" s="216"/>
      <c r="K31" s="220"/>
      <c r="L31" s="220"/>
      <c r="M31" s="221"/>
      <c r="N31" s="222">
        <f t="shared" si="4"/>
        <v>0</v>
      </c>
      <c r="O31" s="223"/>
      <c r="P31" s="224"/>
      <c r="Q31" s="224"/>
      <c r="R31" s="224"/>
      <c r="S31" s="224"/>
      <c r="T31" s="225"/>
      <c r="U31" s="226">
        <f t="shared" si="2"/>
        <v>0.06</v>
      </c>
      <c r="V31" s="227"/>
      <c r="W31" s="228" t="str">
        <f t="shared" si="5"/>
        <v>0</v>
      </c>
      <c r="X31" s="509"/>
      <c r="Y31" s="229">
        <f t="shared" si="6"/>
        <v>0</v>
      </c>
    </row>
    <row r="32" spans="2:25" ht="18.75" customHeight="1">
      <c r="B32" s="503"/>
      <c r="C32" s="506"/>
      <c r="D32" s="216">
        <v>16</v>
      </c>
      <c r="E32" s="216" t="s">
        <v>2129</v>
      </c>
      <c r="F32" s="217">
        <v>183</v>
      </c>
      <c r="G32" s="218">
        <f t="shared" si="3"/>
        <v>36.6</v>
      </c>
      <c r="H32" s="219">
        <f t="shared" si="0"/>
        <v>101.66666666666666</v>
      </c>
      <c r="I32" s="219">
        <f t="shared" si="1"/>
        <v>3.3888888888888885E-2</v>
      </c>
      <c r="J32" s="216"/>
      <c r="K32" s="220"/>
      <c r="L32" s="220"/>
      <c r="M32" s="221"/>
      <c r="N32" s="222">
        <f t="shared" si="4"/>
        <v>0</v>
      </c>
      <c r="O32" s="223"/>
      <c r="P32" s="224"/>
      <c r="Q32" s="224"/>
      <c r="R32" s="224"/>
      <c r="S32" s="224"/>
      <c r="T32" s="225"/>
      <c r="U32" s="226">
        <f t="shared" si="2"/>
        <v>6.777777777777777E-2</v>
      </c>
      <c r="V32" s="227"/>
      <c r="W32" s="228" t="str">
        <f t="shared" si="5"/>
        <v>0</v>
      </c>
      <c r="X32" s="509"/>
      <c r="Y32" s="229">
        <f t="shared" si="6"/>
        <v>0</v>
      </c>
    </row>
    <row r="33" spans="2:25" ht="18.75" customHeight="1">
      <c r="B33" s="503"/>
      <c r="C33" s="506"/>
      <c r="D33" s="216">
        <v>17</v>
      </c>
      <c r="E33" s="216" t="s">
        <v>2130</v>
      </c>
      <c r="F33" s="217">
        <v>176</v>
      </c>
      <c r="G33" s="218">
        <f t="shared" si="3"/>
        <v>35.200000000000003</v>
      </c>
      <c r="H33" s="219">
        <f t="shared" si="0"/>
        <v>97.777777777777771</v>
      </c>
      <c r="I33" s="219">
        <f t="shared" si="1"/>
        <v>3.259259259259259E-2</v>
      </c>
      <c r="J33" s="216"/>
      <c r="K33" s="220" t="s">
        <v>2131</v>
      </c>
      <c r="L33" s="220"/>
      <c r="M33" s="221">
        <f>SUM(H17:H36)</f>
        <v>2843.333333333333</v>
      </c>
      <c r="N33" s="222">
        <f t="shared" si="4"/>
        <v>56.86666666666666</v>
      </c>
      <c r="O33" s="223" t="s">
        <v>2132</v>
      </c>
      <c r="P33" s="224" t="s">
        <v>178</v>
      </c>
      <c r="Q33" s="224"/>
      <c r="R33" s="224" t="s">
        <v>2133</v>
      </c>
      <c r="S33" s="224"/>
      <c r="T33" s="225"/>
      <c r="U33" s="226">
        <f t="shared" si="2"/>
        <v>6.5185185185185179E-2</v>
      </c>
      <c r="V33" s="227">
        <f>SUM(U17:U36)</f>
        <v>1.8955555555555552</v>
      </c>
      <c r="W33" s="228" t="str">
        <f t="shared" si="5"/>
        <v>2</v>
      </c>
      <c r="X33" s="509"/>
      <c r="Y33" s="229">
        <f t="shared" si="6"/>
        <v>1</v>
      </c>
    </row>
    <row r="34" spans="2:25" ht="18.75" customHeight="1">
      <c r="B34" s="503"/>
      <c r="C34" s="506"/>
      <c r="D34" s="216">
        <v>18</v>
      </c>
      <c r="E34" s="216" t="s">
        <v>2134</v>
      </c>
      <c r="F34" s="217">
        <v>157</v>
      </c>
      <c r="G34" s="218">
        <f t="shared" si="3"/>
        <v>31.4</v>
      </c>
      <c r="H34" s="219">
        <f t="shared" si="0"/>
        <v>87.222222222222214</v>
      </c>
      <c r="I34" s="219">
        <f t="shared" si="1"/>
        <v>2.9074074074074072E-2</v>
      </c>
      <c r="J34" s="216"/>
      <c r="K34" s="220"/>
      <c r="L34" s="220"/>
      <c r="M34" s="221"/>
      <c r="N34" s="222">
        <f t="shared" si="4"/>
        <v>0</v>
      </c>
      <c r="O34" s="223"/>
      <c r="P34" s="224"/>
      <c r="Q34" s="224"/>
      <c r="R34" s="224"/>
      <c r="S34" s="224"/>
      <c r="T34" s="225"/>
      <c r="U34" s="226">
        <f t="shared" si="2"/>
        <v>5.8148148148148143E-2</v>
      </c>
      <c r="V34" s="227"/>
      <c r="W34" s="228" t="str">
        <f t="shared" si="5"/>
        <v>0</v>
      </c>
      <c r="X34" s="509"/>
      <c r="Y34" s="229">
        <f t="shared" si="6"/>
        <v>0</v>
      </c>
    </row>
    <row r="35" spans="2:25" ht="18.75" customHeight="1">
      <c r="B35" s="503"/>
      <c r="C35" s="506"/>
      <c r="D35" s="216">
        <v>19</v>
      </c>
      <c r="E35" s="216" t="s">
        <v>2135</v>
      </c>
      <c r="F35" s="217">
        <v>167</v>
      </c>
      <c r="G35" s="218">
        <f t="shared" si="3"/>
        <v>33.4</v>
      </c>
      <c r="H35" s="219">
        <f t="shared" si="0"/>
        <v>92.777777777777771</v>
      </c>
      <c r="I35" s="219">
        <f t="shared" si="1"/>
        <v>3.0925925925925923E-2</v>
      </c>
      <c r="J35" s="216"/>
      <c r="K35" s="220"/>
      <c r="L35" s="220"/>
      <c r="M35" s="221"/>
      <c r="N35" s="222">
        <f t="shared" si="4"/>
        <v>0</v>
      </c>
      <c r="O35" s="223"/>
      <c r="P35" s="224"/>
      <c r="Q35" s="224"/>
      <c r="R35" s="224"/>
      <c r="S35" s="224"/>
      <c r="T35" s="225"/>
      <c r="U35" s="226">
        <f t="shared" si="2"/>
        <v>6.1851851851851845E-2</v>
      </c>
      <c r="V35" s="227"/>
      <c r="W35" s="228" t="str">
        <f t="shared" si="5"/>
        <v>0</v>
      </c>
      <c r="X35" s="509"/>
      <c r="Y35" s="229">
        <f t="shared" si="6"/>
        <v>0</v>
      </c>
    </row>
    <row r="36" spans="2:25" ht="18.75" customHeight="1">
      <c r="B36" s="503"/>
      <c r="C36" s="506"/>
      <c r="D36" s="216">
        <v>20</v>
      </c>
      <c r="E36" s="216" t="s">
        <v>2136</v>
      </c>
      <c r="F36" s="217">
        <v>281</v>
      </c>
      <c r="G36" s="218">
        <f t="shared" si="3"/>
        <v>56.2</v>
      </c>
      <c r="H36" s="219">
        <f t="shared" si="0"/>
        <v>156.11111111111111</v>
      </c>
      <c r="I36" s="219">
        <f t="shared" si="1"/>
        <v>5.2037037037037041E-2</v>
      </c>
      <c r="J36" s="216"/>
      <c r="K36" s="220"/>
      <c r="L36" s="220"/>
      <c r="M36" s="221"/>
      <c r="N36" s="222">
        <f t="shared" si="4"/>
        <v>0</v>
      </c>
      <c r="O36" s="223"/>
      <c r="P36" s="224"/>
      <c r="Q36" s="224"/>
      <c r="R36" s="224"/>
      <c r="S36" s="224"/>
      <c r="T36" s="225"/>
      <c r="U36" s="226">
        <f t="shared" si="2"/>
        <v>0.10407407407407408</v>
      </c>
      <c r="V36" s="227"/>
      <c r="W36" s="228" t="str">
        <f t="shared" si="5"/>
        <v>0</v>
      </c>
      <c r="X36" s="509"/>
      <c r="Y36" s="229">
        <f t="shared" si="6"/>
        <v>0</v>
      </c>
    </row>
    <row r="37" spans="2:25" ht="18.75" customHeight="1">
      <c r="B37" s="503"/>
      <c r="C37" s="506"/>
      <c r="D37" s="216"/>
      <c r="E37" s="216" t="s">
        <v>1586</v>
      </c>
      <c r="F37" s="217"/>
      <c r="G37" s="218">
        <f t="shared" si="3"/>
        <v>0</v>
      </c>
      <c r="H37" s="219">
        <f t="shared" si="0"/>
        <v>0</v>
      </c>
      <c r="I37" s="219">
        <f t="shared" si="1"/>
        <v>0</v>
      </c>
      <c r="J37" s="216"/>
      <c r="K37" s="220"/>
      <c r="L37" s="220"/>
      <c r="M37" s="221"/>
      <c r="N37" s="222">
        <f t="shared" si="4"/>
        <v>0</v>
      </c>
      <c r="O37" s="223"/>
      <c r="P37" s="224"/>
      <c r="Q37" s="224"/>
      <c r="R37" s="224"/>
      <c r="S37" s="224"/>
      <c r="T37" s="225"/>
      <c r="U37" s="226">
        <f t="shared" si="2"/>
        <v>0</v>
      </c>
      <c r="V37" s="227"/>
      <c r="W37" s="228" t="str">
        <f t="shared" si="5"/>
        <v>0</v>
      </c>
      <c r="X37" s="509"/>
      <c r="Y37" s="229">
        <f t="shared" si="6"/>
        <v>0</v>
      </c>
    </row>
    <row r="38" spans="2:25" ht="18.75" customHeight="1">
      <c r="B38" s="503"/>
      <c r="C38" s="506"/>
      <c r="D38" s="216">
        <v>1</v>
      </c>
      <c r="E38" s="216" t="s">
        <v>2137</v>
      </c>
      <c r="F38" s="217">
        <v>186</v>
      </c>
      <c r="G38" s="218">
        <f t="shared" si="3"/>
        <v>37.200000000000003</v>
      </c>
      <c r="H38" s="219">
        <f t="shared" si="0"/>
        <v>103.33333333333333</v>
      </c>
      <c r="I38" s="219">
        <f t="shared" si="1"/>
        <v>3.4444444444444444E-2</v>
      </c>
      <c r="J38" s="216"/>
      <c r="K38" s="220"/>
      <c r="L38" s="220"/>
      <c r="M38" s="221"/>
      <c r="N38" s="222">
        <f t="shared" si="4"/>
        <v>0</v>
      </c>
      <c r="O38" s="223"/>
      <c r="P38" s="224"/>
      <c r="Q38" s="224"/>
      <c r="R38" s="224"/>
      <c r="S38" s="224"/>
      <c r="T38" s="225"/>
      <c r="U38" s="226">
        <f t="shared" si="2"/>
        <v>6.8888888888888888E-2</v>
      </c>
      <c r="V38" s="227"/>
      <c r="W38" s="228" t="str">
        <f t="shared" si="5"/>
        <v>0</v>
      </c>
      <c r="X38" s="509"/>
      <c r="Y38" s="229">
        <f t="shared" si="6"/>
        <v>0</v>
      </c>
    </row>
    <row r="39" spans="2:25" ht="18.75" customHeight="1">
      <c r="B39" s="503"/>
      <c r="C39" s="506"/>
      <c r="D39" s="216">
        <v>2</v>
      </c>
      <c r="E39" s="216" t="s">
        <v>2138</v>
      </c>
      <c r="F39" s="217">
        <v>437</v>
      </c>
      <c r="G39" s="218">
        <f t="shared" si="3"/>
        <v>87.4</v>
      </c>
      <c r="H39" s="219">
        <f t="shared" si="0"/>
        <v>242.77777777777777</v>
      </c>
      <c r="I39" s="219">
        <f t="shared" si="1"/>
        <v>8.0925925925925929E-2</v>
      </c>
      <c r="J39" s="216"/>
      <c r="K39" s="220"/>
      <c r="L39" s="220"/>
      <c r="M39" s="221"/>
      <c r="N39" s="222">
        <f t="shared" si="4"/>
        <v>0</v>
      </c>
      <c r="O39" s="223"/>
      <c r="P39" s="224"/>
      <c r="Q39" s="224"/>
      <c r="R39" s="224"/>
      <c r="S39" s="224"/>
      <c r="T39" s="225"/>
      <c r="U39" s="226">
        <f t="shared" si="2"/>
        <v>0.16185185185185186</v>
      </c>
      <c r="V39" s="227"/>
      <c r="W39" s="228" t="str">
        <f t="shared" si="5"/>
        <v>0</v>
      </c>
      <c r="X39" s="509"/>
      <c r="Y39" s="229">
        <f t="shared" si="6"/>
        <v>0</v>
      </c>
    </row>
    <row r="40" spans="2:25" ht="18.75" customHeight="1">
      <c r="B40" s="503"/>
      <c r="C40" s="506"/>
      <c r="D40" s="216">
        <v>3</v>
      </c>
      <c r="E40" s="216" t="s">
        <v>2139</v>
      </c>
      <c r="F40" s="217">
        <v>202</v>
      </c>
      <c r="G40" s="218">
        <f t="shared" si="3"/>
        <v>40.4</v>
      </c>
      <c r="H40" s="219">
        <f t="shared" si="0"/>
        <v>112.22222222222221</v>
      </c>
      <c r="I40" s="219">
        <f t="shared" si="1"/>
        <v>3.7407407407407403E-2</v>
      </c>
      <c r="J40" s="216"/>
      <c r="K40" s="220"/>
      <c r="L40" s="220"/>
      <c r="M40" s="221"/>
      <c r="N40" s="222">
        <f t="shared" si="4"/>
        <v>0</v>
      </c>
      <c r="O40" s="223"/>
      <c r="P40" s="224"/>
      <c r="Q40" s="224"/>
      <c r="R40" s="224"/>
      <c r="S40" s="224"/>
      <c r="T40" s="225"/>
      <c r="U40" s="226">
        <f t="shared" si="2"/>
        <v>7.4814814814814806E-2</v>
      </c>
      <c r="V40" s="227"/>
      <c r="W40" s="228" t="str">
        <f t="shared" si="5"/>
        <v>0</v>
      </c>
      <c r="X40" s="509"/>
      <c r="Y40" s="229">
        <f t="shared" si="6"/>
        <v>0</v>
      </c>
    </row>
    <row r="41" spans="2:25" ht="18.75" customHeight="1">
      <c r="B41" s="503"/>
      <c r="C41" s="506"/>
      <c r="D41" s="216">
        <v>4</v>
      </c>
      <c r="E41" s="216" t="s">
        <v>2140</v>
      </c>
      <c r="F41" s="217">
        <v>213</v>
      </c>
      <c r="G41" s="218">
        <f t="shared" si="3"/>
        <v>42.6</v>
      </c>
      <c r="H41" s="219">
        <f t="shared" si="0"/>
        <v>118.33333333333333</v>
      </c>
      <c r="I41" s="219">
        <f t="shared" si="1"/>
        <v>3.9444444444444442E-2</v>
      </c>
      <c r="J41" s="216"/>
      <c r="K41" s="220"/>
      <c r="L41" s="220"/>
      <c r="M41" s="221"/>
      <c r="N41" s="222">
        <f t="shared" si="4"/>
        <v>0</v>
      </c>
      <c r="O41" s="223"/>
      <c r="P41" s="224"/>
      <c r="Q41" s="224"/>
      <c r="R41" s="224"/>
      <c r="S41" s="224"/>
      <c r="T41" s="225"/>
      <c r="U41" s="226">
        <f t="shared" si="2"/>
        <v>7.8888888888888883E-2</v>
      </c>
      <c r="V41" s="227"/>
      <c r="W41" s="228" t="str">
        <f t="shared" si="5"/>
        <v>0</v>
      </c>
      <c r="X41" s="509"/>
      <c r="Y41" s="229">
        <f t="shared" si="6"/>
        <v>0</v>
      </c>
    </row>
    <row r="42" spans="2:25" ht="18.75" customHeight="1">
      <c r="B42" s="503"/>
      <c r="C42" s="506"/>
      <c r="D42" s="216">
        <v>5</v>
      </c>
      <c r="E42" s="216" t="s">
        <v>2141</v>
      </c>
      <c r="F42" s="217">
        <v>204</v>
      </c>
      <c r="G42" s="218">
        <f t="shared" si="3"/>
        <v>40.799999999999997</v>
      </c>
      <c r="H42" s="219">
        <f t="shared" si="0"/>
        <v>113.33333333333333</v>
      </c>
      <c r="I42" s="219">
        <f t="shared" si="1"/>
        <v>3.7777777777777778E-2</v>
      </c>
      <c r="J42" s="216"/>
      <c r="K42" s="220" t="s">
        <v>2142</v>
      </c>
      <c r="L42" s="220"/>
      <c r="M42" s="221">
        <f>SUM(H38:H59)</f>
        <v>2843.333333333333</v>
      </c>
      <c r="N42" s="222">
        <f t="shared" si="4"/>
        <v>56.86666666666666</v>
      </c>
      <c r="O42" s="223" t="s">
        <v>2143</v>
      </c>
      <c r="P42" s="224" t="s">
        <v>178</v>
      </c>
      <c r="Q42" s="224"/>
      <c r="R42" s="224" t="s">
        <v>2144</v>
      </c>
      <c r="S42" s="224"/>
      <c r="T42" s="225"/>
      <c r="U42" s="226">
        <f t="shared" si="2"/>
        <v>7.5555555555555556E-2</v>
      </c>
      <c r="V42" s="227">
        <f>SUM(U38:U59)</f>
        <v>1.8955555555555552</v>
      </c>
      <c r="W42" s="228" t="str">
        <f t="shared" si="5"/>
        <v>2</v>
      </c>
      <c r="X42" s="509"/>
      <c r="Y42" s="229">
        <f t="shared" si="6"/>
        <v>1</v>
      </c>
    </row>
    <row r="43" spans="2:25" ht="18.75" customHeight="1">
      <c r="B43" s="503"/>
      <c r="C43" s="506"/>
      <c r="D43" s="216">
        <v>6</v>
      </c>
      <c r="E43" s="216" t="s">
        <v>2145</v>
      </c>
      <c r="F43" s="217">
        <v>204</v>
      </c>
      <c r="G43" s="218">
        <f t="shared" si="3"/>
        <v>40.799999999999997</v>
      </c>
      <c r="H43" s="219">
        <f t="shared" si="0"/>
        <v>113.33333333333333</v>
      </c>
      <c r="I43" s="219">
        <f t="shared" si="1"/>
        <v>3.7777777777777778E-2</v>
      </c>
      <c r="J43" s="216"/>
      <c r="K43" s="220"/>
      <c r="L43" s="220"/>
      <c r="M43" s="221"/>
      <c r="N43" s="222">
        <f t="shared" si="4"/>
        <v>0</v>
      </c>
      <c r="O43" s="223"/>
      <c r="P43" s="224"/>
      <c r="Q43" s="224"/>
      <c r="R43" s="224"/>
      <c r="S43" s="224"/>
      <c r="T43" s="225"/>
      <c r="U43" s="226">
        <f t="shared" si="2"/>
        <v>7.5555555555555556E-2</v>
      </c>
      <c r="V43" s="227"/>
      <c r="W43" s="228" t="str">
        <f t="shared" si="5"/>
        <v>0</v>
      </c>
      <c r="X43" s="509"/>
      <c r="Y43" s="229">
        <f t="shared" si="6"/>
        <v>0</v>
      </c>
    </row>
    <row r="44" spans="2:25" ht="18.75" customHeight="1">
      <c r="B44" s="503"/>
      <c r="C44" s="506"/>
      <c r="D44" s="216">
        <v>7</v>
      </c>
      <c r="E44" s="216" t="s">
        <v>2146</v>
      </c>
      <c r="F44" s="217">
        <v>110</v>
      </c>
      <c r="G44" s="218">
        <f t="shared" si="3"/>
        <v>22</v>
      </c>
      <c r="H44" s="219">
        <f t="shared" si="0"/>
        <v>61.111111111111107</v>
      </c>
      <c r="I44" s="219">
        <f t="shared" si="1"/>
        <v>2.0370370370370369E-2</v>
      </c>
      <c r="J44" s="216"/>
      <c r="K44" s="220"/>
      <c r="L44" s="220"/>
      <c r="M44" s="221"/>
      <c r="N44" s="222">
        <f t="shared" si="4"/>
        <v>0</v>
      </c>
      <c r="O44" s="223"/>
      <c r="P44" s="224"/>
      <c r="Q44" s="224"/>
      <c r="R44" s="224"/>
      <c r="S44" s="224"/>
      <c r="T44" s="225"/>
      <c r="U44" s="226">
        <f t="shared" si="2"/>
        <v>4.0740740740740737E-2</v>
      </c>
      <c r="V44" s="227"/>
      <c r="W44" s="228" t="str">
        <f t="shared" si="5"/>
        <v>0</v>
      </c>
      <c r="X44" s="509"/>
      <c r="Y44" s="229">
        <f t="shared" si="6"/>
        <v>0</v>
      </c>
    </row>
    <row r="45" spans="2:25" ht="18.75" customHeight="1">
      <c r="B45" s="503"/>
      <c r="C45" s="506"/>
      <c r="D45" s="216">
        <v>8</v>
      </c>
      <c r="E45" s="216" t="s">
        <v>2147</v>
      </c>
      <c r="F45" s="217">
        <v>121</v>
      </c>
      <c r="G45" s="218">
        <f t="shared" si="3"/>
        <v>24.2</v>
      </c>
      <c r="H45" s="219">
        <f t="shared" si="0"/>
        <v>67.222222222222214</v>
      </c>
      <c r="I45" s="219">
        <f t="shared" si="1"/>
        <v>2.2407407407407404E-2</v>
      </c>
      <c r="J45" s="216"/>
      <c r="K45" s="220"/>
      <c r="L45" s="220"/>
      <c r="M45" s="221"/>
      <c r="N45" s="222">
        <f t="shared" si="4"/>
        <v>0</v>
      </c>
      <c r="O45" s="223"/>
      <c r="P45" s="224"/>
      <c r="Q45" s="224"/>
      <c r="R45" s="224"/>
      <c r="S45" s="224"/>
      <c r="T45" s="225"/>
      <c r="U45" s="226">
        <f t="shared" si="2"/>
        <v>4.4814814814814807E-2</v>
      </c>
      <c r="V45" s="227"/>
      <c r="W45" s="228" t="str">
        <f t="shared" si="5"/>
        <v>0</v>
      </c>
      <c r="X45" s="509"/>
      <c r="Y45" s="229">
        <f t="shared" si="6"/>
        <v>0</v>
      </c>
    </row>
    <row r="46" spans="2:25" ht="18.75" customHeight="1">
      <c r="B46" s="503"/>
      <c r="C46" s="506"/>
      <c r="D46" s="216">
        <v>9</v>
      </c>
      <c r="E46" s="216" t="s">
        <v>2148</v>
      </c>
      <c r="F46" s="217">
        <v>89</v>
      </c>
      <c r="G46" s="218">
        <f t="shared" si="3"/>
        <v>17.8</v>
      </c>
      <c r="H46" s="219">
        <f t="shared" si="0"/>
        <v>49.444444444444443</v>
      </c>
      <c r="I46" s="219">
        <f t="shared" si="1"/>
        <v>1.6481481481481482E-2</v>
      </c>
      <c r="J46" s="216"/>
      <c r="K46" s="220"/>
      <c r="L46" s="220"/>
      <c r="M46" s="221"/>
      <c r="N46" s="222">
        <f t="shared" si="4"/>
        <v>0</v>
      </c>
      <c r="O46" s="223"/>
      <c r="P46" s="224"/>
      <c r="Q46" s="224"/>
      <c r="R46" s="224"/>
      <c r="S46" s="224"/>
      <c r="T46" s="225"/>
      <c r="U46" s="226">
        <f t="shared" si="2"/>
        <v>3.2962962962962965E-2</v>
      </c>
      <c r="V46" s="227"/>
      <c r="W46" s="228" t="str">
        <f t="shared" si="5"/>
        <v>0</v>
      </c>
      <c r="X46" s="509"/>
      <c r="Y46" s="229">
        <f t="shared" si="6"/>
        <v>0</v>
      </c>
    </row>
    <row r="47" spans="2:25" ht="18.75" customHeight="1">
      <c r="B47" s="503"/>
      <c r="C47" s="506"/>
      <c r="D47" s="216">
        <v>10</v>
      </c>
      <c r="E47" s="231" t="s">
        <v>2149</v>
      </c>
      <c r="F47" s="217">
        <v>93</v>
      </c>
      <c r="G47" s="218">
        <f t="shared" si="3"/>
        <v>18.600000000000001</v>
      </c>
      <c r="H47" s="219">
        <f t="shared" si="0"/>
        <v>51.666666666666664</v>
      </c>
      <c r="I47" s="219">
        <f t="shared" si="1"/>
        <v>1.7222222222222222E-2</v>
      </c>
      <c r="J47" s="231"/>
      <c r="K47" s="220"/>
      <c r="L47" s="220"/>
      <c r="M47" s="221"/>
      <c r="N47" s="222">
        <f t="shared" si="4"/>
        <v>0</v>
      </c>
      <c r="O47" s="223"/>
      <c r="P47" s="224"/>
      <c r="Q47" s="224"/>
      <c r="R47" s="224"/>
      <c r="S47" s="224"/>
      <c r="T47" s="225"/>
      <c r="U47" s="226">
        <f t="shared" si="2"/>
        <v>3.4444444444444444E-2</v>
      </c>
      <c r="V47" s="227"/>
      <c r="W47" s="228" t="str">
        <f t="shared" si="5"/>
        <v>0</v>
      </c>
      <c r="X47" s="509"/>
      <c r="Y47" s="229">
        <f t="shared" si="6"/>
        <v>0</v>
      </c>
    </row>
    <row r="48" spans="2:25" ht="18.75" customHeight="1">
      <c r="B48" s="503"/>
      <c r="C48" s="506"/>
      <c r="D48" s="216">
        <v>11</v>
      </c>
      <c r="E48" s="216" t="s">
        <v>2150</v>
      </c>
      <c r="F48" s="217">
        <v>113</v>
      </c>
      <c r="G48" s="218">
        <f t="shared" si="3"/>
        <v>22.6</v>
      </c>
      <c r="H48" s="219">
        <f t="shared" si="0"/>
        <v>62.777777777777779</v>
      </c>
      <c r="I48" s="219">
        <f t="shared" si="1"/>
        <v>2.0925925925925928E-2</v>
      </c>
      <c r="J48" s="216"/>
      <c r="K48" s="220"/>
      <c r="L48" s="220"/>
      <c r="M48" s="221"/>
      <c r="N48" s="222">
        <f t="shared" si="4"/>
        <v>0</v>
      </c>
      <c r="O48" s="223"/>
      <c r="P48" s="224"/>
      <c r="Q48" s="224"/>
      <c r="R48" s="224"/>
      <c r="S48" s="224"/>
      <c r="T48" s="225"/>
      <c r="U48" s="226">
        <f t="shared" si="2"/>
        <v>4.1851851851851855E-2</v>
      </c>
      <c r="V48" s="227"/>
      <c r="W48" s="228" t="str">
        <f t="shared" si="5"/>
        <v>0</v>
      </c>
      <c r="X48" s="509"/>
      <c r="Y48" s="229">
        <f t="shared" si="6"/>
        <v>0</v>
      </c>
    </row>
    <row r="49" spans="2:25" ht="18.75" customHeight="1">
      <c r="B49" s="503"/>
      <c r="C49" s="506"/>
      <c r="D49" s="216">
        <v>12</v>
      </c>
      <c r="E49" s="216" t="s">
        <v>2151</v>
      </c>
      <c r="F49" s="217">
        <v>235</v>
      </c>
      <c r="G49" s="218">
        <f t="shared" si="3"/>
        <v>47</v>
      </c>
      <c r="H49" s="219">
        <f t="shared" si="0"/>
        <v>130.55555555555554</v>
      </c>
      <c r="I49" s="219">
        <f t="shared" si="1"/>
        <v>4.3518518518518512E-2</v>
      </c>
      <c r="J49" s="216"/>
      <c r="K49" s="220"/>
      <c r="L49" s="220"/>
      <c r="M49" s="221"/>
      <c r="N49" s="222">
        <f t="shared" si="4"/>
        <v>0</v>
      </c>
      <c r="O49" s="223"/>
      <c r="P49" s="224"/>
      <c r="Q49" s="224"/>
      <c r="R49" s="224"/>
      <c r="S49" s="224"/>
      <c r="T49" s="225"/>
      <c r="U49" s="226">
        <f t="shared" si="2"/>
        <v>8.7037037037037024E-2</v>
      </c>
      <c r="V49" s="227"/>
      <c r="W49" s="228" t="str">
        <f t="shared" si="5"/>
        <v>0</v>
      </c>
      <c r="X49" s="509"/>
      <c r="Y49" s="229">
        <f t="shared" si="6"/>
        <v>0</v>
      </c>
    </row>
    <row r="50" spans="2:25" ht="18.75" customHeight="1">
      <c r="B50" s="503"/>
      <c r="C50" s="506"/>
      <c r="D50" s="216">
        <v>13</v>
      </c>
      <c r="E50" s="216" t="s">
        <v>2152</v>
      </c>
      <c r="F50" s="217">
        <v>161</v>
      </c>
      <c r="G50" s="218">
        <f t="shared" si="3"/>
        <v>32.200000000000003</v>
      </c>
      <c r="H50" s="219">
        <f t="shared" si="0"/>
        <v>89.444444444444443</v>
      </c>
      <c r="I50" s="219">
        <f t="shared" si="1"/>
        <v>2.9814814814814815E-2</v>
      </c>
      <c r="J50" s="216"/>
      <c r="K50" s="220"/>
      <c r="L50" s="220"/>
      <c r="M50" s="221"/>
      <c r="N50" s="222">
        <f t="shared" si="4"/>
        <v>0</v>
      </c>
      <c r="O50" s="223"/>
      <c r="P50" s="224"/>
      <c r="Q50" s="224"/>
      <c r="R50" s="224"/>
      <c r="S50" s="224"/>
      <c r="T50" s="225"/>
      <c r="U50" s="226">
        <f t="shared" si="2"/>
        <v>5.962962962962963E-2</v>
      </c>
      <c r="V50" s="227"/>
      <c r="W50" s="228" t="str">
        <f t="shared" si="5"/>
        <v>0</v>
      </c>
      <c r="X50" s="509"/>
      <c r="Y50" s="229">
        <f t="shared" si="6"/>
        <v>0</v>
      </c>
    </row>
    <row r="51" spans="2:25" ht="18.75" customHeight="1">
      <c r="B51" s="503"/>
      <c r="C51" s="506"/>
      <c r="D51" s="216">
        <v>14</v>
      </c>
      <c r="E51" s="216" t="s">
        <v>2153</v>
      </c>
      <c r="F51" s="217">
        <v>187</v>
      </c>
      <c r="G51" s="218">
        <f t="shared" si="3"/>
        <v>37.4</v>
      </c>
      <c r="H51" s="219">
        <f t="shared" si="0"/>
        <v>103.88888888888889</v>
      </c>
      <c r="I51" s="219">
        <f t="shared" si="1"/>
        <v>3.4629629629629628E-2</v>
      </c>
      <c r="J51" s="216"/>
      <c r="K51" s="220"/>
      <c r="L51" s="220"/>
      <c r="M51" s="221"/>
      <c r="N51" s="222">
        <f t="shared" si="4"/>
        <v>0</v>
      </c>
      <c r="O51" s="223"/>
      <c r="P51" s="224"/>
      <c r="Q51" s="224"/>
      <c r="R51" s="224"/>
      <c r="S51" s="224"/>
      <c r="T51" s="225"/>
      <c r="U51" s="226">
        <f t="shared" si="2"/>
        <v>6.9259259259259257E-2</v>
      </c>
      <c r="V51" s="227"/>
      <c r="W51" s="228" t="str">
        <f t="shared" si="5"/>
        <v>0</v>
      </c>
      <c r="X51" s="509"/>
      <c r="Y51" s="229">
        <f t="shared" si="6"/>
        <v>0</v>
      </c>
    </row>
    <row r="52" spans="2:25" ht="18.75" customHeight="1">
      <c r="B52" s="503"/>
      <c r="C52" s="506"/>
      <c r="D52" s="216">
        <v>15</v>
      </c>
      <c r="E52" s="216" t="s">
        <v>2154</v>
      </c>
      <c r="F52" s="217">
        <v>86</v>
      </c>
      <c r="G52" s="218">
        <f t="shared" si="3"/>
        <v>17.2</v>
      </c>
      <c r="H52" s="219">
        <f t="shared" si="0"/>
        <v>47.777777777777779</v>
      </c>
      <c r="I52" s="219">
        <f t="shared" si="1"/>
        <v>1.5925925925925927E-2</v>
      </c>
      <c r="J52" s="216"/>
      <c r="K52" s="216"/>
      <c r="L52" s="220"/>
      <c r="M52" s="221"/>
      <c r="N52" s="222">
        <f t="shared" si="4"/>
        <v>0</v>
      </c>
      <c r="O52" s="223"/>
      <c r="P52" s="224"/>
      <c r="Q52" s="224"/>
      <c r="R52" s="224"/>
      <c r="S52" s="224"/>
      <c r="T52" s="225"/>
      <c r="U52" s="226">
        <f t="shared" si="2"/>
        <v>3.1851851851851853E-2</v>
      </c>
      <c r="V52" s="227"/>
      <c r="W52" s="228" t="str">
        <f t="shared" si="5"/>
        <v>0</v>
      </c>
      <c r="X52" s="509"/>
      <c r="Y52" s="229">
        <f t="shared" si="6"/>
        <v>0</v>
      </c>
    </row>
    <row r="53" spans="2:25" ht="18.75" customHeight="1">
      <c r="B53" s="503"/>
      <c r="C53" s="506"/>
      <c r="D53" s="216">
        <v>16</v>
      </c>
      <c r="E53" s="216" t="s">
        <v>2155</v>
      </c>
      <c r="F53" s="217">
        <v>368</v>
      </c>
      <c r="G53" s="218">
        <f t="shared" si="3"/>
        <v>73.599999999999994</v>
      </c>
      <c r="H53" s="219">
        <f t="shared" si="0"/>
        <v>204.44444444444443</v>
      </c>
      <c r="I53" s="219">
        <f t="shared" si="1"/>
        <v>6.8148148148148138E-2</v>
      </c>
      <c r="J53" s="216"/>
      <c r="K53" s="220"/>
      <c r="L53" s="220"/>
      <c r="M53" s="221"/>
      <c r="N53" s="222">
        <f t="shared" si="4"/>
        <v>0</v>
      </c>
      <c r="O53" s="223"/>
      <c r="P53" s="224"/>
      <c r="Q53" s="224"/>
      <c r="R53" s="224"/>
      <c r="S53" s="224"/>
      <c r="T53" s="225"/>
      <c r="U53" s="226">
        <f t="shared" si="2"/>
        <v>0.13629629629629628</v>
      </c>
      <c r="V53" s="227"/>
      <c r="W53" s="228" t="str">
        <f t="shared" si="5"/>
        <v>0</v>
      </c>
      <c r="X53" s="509"/>
      <c r="Y53" s="229">
        <f t="shared" si="6"/>
        <v>0</v>
      </c>
    </row>
    <row r="54" spans="2:25" ht="18.75" customHeight="1">
      <c r="B54" s="503"/>
      <c r="C54" s="506"/>
      <c r="D54" s="216">
        <v>17</v>
      </c>
      <c r="E54" s="216" t="s">
        <v>2156</v>
      </c>
      <c r="F54" s="217">
        <v>209</v>
      </c>
      <c r="G54" s="218">
        <f t="shared" si="3"/>
        <v>41.8</v>
      </c>
      <c r="H54" s="219">
        <f t="shared" si="0"/>
        <v>116.11111111111111</v>
      </c>
      <c r="I54" s="219">
        <f t="shared" si="1"/>
        <v>3.8703703703703705E-2</v>
      </c>
      <c r="J54" s="216"/>
      <c r="K54" s="220"/>
      <c r="L54" s="220"/>
      <c r="M54" s="221"/>
      <c r="N54" s="222">
        <f t="shared" si="4"/>
        <v>0</v>
      </c>
      <c r="O54" s="223"/>
      <c r="P54" s="224"/>
      <c r="Q54" s="224"/>
      <c r="R54" s="224"/>
      <c r="S54" s="224"/>
      <c r="T54" s="225"/>
      <c r="U54" s="226">
        <f t="shared" si="2"/>
        <v>7.7407407407407411E-2</v>
      </c>
      <c r="V54" s="227"/>
      <c r="W54" s="228" t="str">
        <f t="shared" si="5"/>
        <v>0</v>
      </c>
      <c r="X54" s="509"/>
      <c r="Y54" s="229">
        <f t="shared" si="6"/>
        <v>0</v>
      </c>
    </row>
    <row r="55" spans="2:25" ht="18.75" customHeight="1">
      <c r="B55" s="503"/>
      <c r="C55" s="506"/>
      <c r="D55" s="216">
        <v>18</v>
      </c>
      <c r="E55" s="216" t="s">
        <v>2157</v>
      </c>
      <c r="F55" s="217">
        <v>321</v>
      </c>
      <c r="G55" s="218">
        <f t="shared" si="3"/>
        <v>64.2</v>
      </c>
      <c r="H55" s="219">
        <f t="shared" si="0"/>
        <v>178.33333333333334</v>
      </c>
      <c r="I55" s="219">
        <f t="shared" si="1"/>
        <v>5.9444444444444446E-2</v>
      </c>
      <c r="J55" s="216"/>
      <c r="K55" s="220"/>
      <c r="L55" s="220"/>
      <c r="M55" s="221"/>
      <c r="N55" s="222">
        <f t="shared" si="4"/>
        <v>0</v>
      </c>
      <c r="O55" s="223"/>
      <c r="P55" s="224"/>
      <c r="Q55" s="224"/>
      <c r="R55" s="224"/>
      <c r="S55" s="224"/>
      <c r="T55" s="225"/>
      <c r="U55" s="226">
        <f t="shared" si="2"/>
        <v>0.11888888888888889</v>
      </c>
      <c r="V55" s="227"/>
      <c r="W55" s="228" t="str">
        <f t="shared" si="5"/>
        <v>0</v>
      </c>
      <c r="X55" s="509"/>
      <c r="Y55" s="229">
        <f t="shared" si="6"/>
        <v>0</v>
      </c>
    </row>
    <row r="56" spans="2:25" ht="18.75" customHeight="1">
      <c r="B56" s="503"/>
      <c r="C56" s="506"/>
      <c r="D56" s="216">
        <v>19</v>
      </c>
      <c r="E56" s="216" t="s">
        <v>2158</v>
      </c>
      <c r="F56" s="217">
        <v>213</v>
      </c>
      <c r="G56" s="218">
        <f t="shared" si="3"/>
        <v>42.6</v>
      </c>
      <c r="H56" s="219">
        <f t="shared" si="0"/>
        <v>118.33333333333333</v>
      </c>
      <c r="I56" s="219">
        <f t="shared" si="1"/>
        <v>3.9444444444444442E-2</v>
      </c>
      <c r="J56" s="216"/>
      <c r="K56" s="220"/>
      <c r="L56" s="220"/>
      <c r="M56" s="221"/>
      <c r="N56" s="222">
        <f t="shared" si="4"/>
        <v>0</v>
      </c>
      <c r="O56" s="223"/>
      <c r="P56" s="224"/>
      <c r="Q56" s="224"/>
      <c r="R56" s="224"/>
      <c r="S56" s="224"/>
      <c r="T56" s="225"/>
      <c r="U56" s="226">
        <f t="shared" si="2"/>
        <v>7.8888888888888883E-2</v>
      </c>
      <c r="V56" s="227"/>
      <c r="W56" s="228" t="str">
        <f t="shared" si="5"/>
        <v>0</v>
      </c>
      <c r="X56" s="509"/>
      <c r="Y56" s="229">
        <f t="shared" si="6"/>
        <v>0</v>
      </c>
    </row>
    <row r="57" spans="2:25" ht="18.75" customHeight="1">
      <c r="B57" s="503"/>
      <c r="C57" s="506"/>
      <c r="D57" s="216">
        <v>20</v>
      </c>
      <c r="E57" s="216" t="s">
        <v>2159</v>
      </c>
      <c r="F57" s="217">
        <v>607</v>
      </c>
      <c r="G57" s="218">
        <f t="shared" si="3"/>
        <v>121.4</v>
      </c>
      <c r="H57" s="219">
        <f t="shared" si="0"/>
        <v>337.22222222222223</v>
      </c>
      <c r="I57" s="219">
        <f t="shared" si="1"/>
        <v>0.11240740740740741</v>
      </c>
      <c r="J57" s="216"/>
      <c r="K57" s="220"/>
      <c r="L57" s="220"/>
      <c r="M57" s="221"/>
      <c r="N57" s="222">
        <f t="shared" si="4"/>
        <v>0</v>
      </c>
      <c r="O57" s="223"/>
      <c r="P57" s="224"/>
      <c r="Q57" s="224"/>
      <c r="R57" s="224"/>
      <c r="S57" s="224"/>
      <c r="T57" s="225"/>
      <c r="U57" s="226">
        <f t="shared" si="2"/>
        <v>0.22481481481481483</v>
      </c>
      <c r="V57" s="227"/>
      <c r="W57" s="228" t="str">
        <f t="shared" si="5"/>
        <v>0</v>
      </c>
      <c r="X57" s="509"/>
      <c r="Y57" s="229">
        <f t="shared" si="6"/>
        <v>0</v>
      </c>
    </row>
    <row r="58" spans="2:25" ht="18.75" customHeight="1">
      <c r="B58" s="503"/>
      <c r="C58" s="506"/>
      <c r="D58" s="216">
        <v>21</v>
      </c>
      <c r="E58" s="216" t="s">
        <v>2160</v>
      </c>
      <c r="F58" s="217">
        <v>635</v>
      </c>
      <c r="G58" s="218">
        <f t="shared" si="3"/>
        <v>127</v>
      </c>
      <c r="H58" s="219">
        <f t="shared" si="0"/>
        <v>352.77777777777777</v>
      </c>
      <c r="I58" s="219">
        <f t="shared" si="1"/>
        <v>0.1175925925925926</v>
      </c>
      <c r="J58" s="216"/>
      <c r="K58" s="220"/>
      <c r="L58" s="220"/>
      <c r="M58" s="221"/>
      <c r="N58" s="222">
        <f t="shared" si="4"/>
        <v>0</v>
      </c>
      <c r="O58" s="223"/>
      <c r="P58" s="224"/>
      <c r="Q58" s="224"/>
      <c r="R58" s="224"/>
      <c r="S58" s="224"/>
      <c r="T58" s="225"/>
      <c r="U58" s="226">
        <f t="shared" si="2"/>
        <v>0.23518518518518519</v>
      </c>
      <c r="V58" s="227"/>
      <c r="W58" s="228" t="str">
        <f t="shared" si="5"/>
        <v>0</v>
      </c>
      <c r="X58" s="509"/>
      <c r="Y58" s="229">
        <f t="shared" si="6"/>
        <v>0</v>
      </c>
    </row>
    <row r="59" spans="2:25" ht="18.75" customHeight="1">
      <c r="B59" s="503"/>
      <c r="C59" s="506"/>
      <c r="D59" s="216">
        <v>22</v>
      </c>
      <c r="E59" s="216" t="s">
        <v>2161</v>
      </c>
      <c r="F59" s="217">
        <v>124</v>
      </c>
      <c r="G59" s="218">
        <f t="shared" si="3"/>
        <v>24.8</v>
      </c>
      <c r="H59" s="219">
        <f t="shared" si="0"/>
        <v>68.888888888888886</v>
      </c>
      <c r="I59" s="219">
        <f t="shared" si="1"/>
        <v>2.2962962962962963E-2</v>
      </c>
      <c r="J59" s="217"/>
      <c r="K59" s="220"/>
      <c r="L59" s="220"/>
      <c r="M59" s="221"/>
      <c r="N59" s="222">
        <f t="shared" si="4"/>
        <v>0</v>
      </c>
      <c r="O59" s="223"/>
      <c r="P59" s="224"/>
      <c r="Q59" s="224"/>
      <c r="R59" s="224"/>
      <c r="S59" s="224"/>
      <c r="T59" s="225"/>
      <c r="U59" s="226">
        <f t="shared" si="2"/>
        <v>4.5925925925925926E-2</v>
      </c>
      <c r="V59" s="227"/>
      <c r="W59" s="228" t="str">
        <f t="shared" si="5"/>
        <v>0</v>
      </c>
      <c r="X59" s="509"/>
      <c r="Y59" s="229">
        <f t="shared" si="6"/>
        <v>0</v>
      </c>
    </row>
    <row r="60" spans="2:25" ht="18.75" customHeight="1">
      <c r="B60" s="503"/>
      <c r="C60" s="506"/>
      <c r="D60" s="216"/>
      <c r="E60" s="216" t="s">
        <v>1586</v>
      </c>
      <c r="F60" s="217"/>
      <c r="G60" s="218">
        <f t="shared" si="3"/>
        <v>0</v>
      </c>
      <c r="H60" s="219">
        <f t="shared" si="0"/>
        <v>0</v>
      </c>
      <c r="I60" s="219">
        <f t="shared" si="1"/>
        <v>0</v>
      </c>
      <c r="J60" s="217"/>
      <c r="K60" s="220"/>
      <c r="L60" s="220"/>
      <c r="M60" s="221"/>
      <c r="N60" s="222">
        <f t="shared" si="4"/>
        <v>0</v>
      </c>
      <c r="O60" s="223"/>
      <c r="P60" s="224"/>
      <c r="Q60" s="224"/>
      <c r="R60" s="224"/>
      <c r="S60" s="224"/>
      <c r="T60" s="225"/>
      <c r="U60" s="226">
        <f t="shared" si="2"/>
        <v>0</v>
      </c>
      <c r="V60" s="227"/>
      <c r="W60" s="228" t="str">
        <f t="shared" si="5"/>
        <v>0</v>
      </c>
      <c r="X60" s="509"/>
      <c r="Y60" s="229">
        <f t="shared" si="6"/>
        <v>0</v>
      </c>
    </row>
    <row r="61" spans="2:25" ht="18.75" customHeight="1">
      <c r="B61" s="503"/>
      <c r="C61" s="506"/>
      <c r="D61" s="216">
        <v>1</v>
      </c>
      <c r="E61" s="216" t="s">
        <v>2162</v>
      </c>
      <c r="F61" s="217">
        <v>310</v>
      </c>
      <c r="G61" s="218">
        <f t="shared" si="3"/>
        <v>62</v>
      </c>
      <c r="H61" s="219">
        <f t="shared" si="0"/>
        <v>172.22222222222223</v>
      </c>
      <c r="I61" s="219">
        <f t="shared" si="1"/>
        <v>5.7407407407407407E-2</v>
      </c>
      <c r="J61" s="217"/>
      <c r="K61" s="220" t="s">
        <v>2163</v>
      </c>
      <c r="L61" s="220"/>
      <c r="M61" s="221">
        <f>SUM(H61:H84)</f>
        <v>2844.9999999999995</v>
      </c>
      <c r="N61" s="222">
        <f t="shared" si="4"/>
        <v>56.899999999999991</v>
      </c>
      <c r="O61" s="223" t="s">
        <v>2132</v>
      </c>
      <c r="P61" s="224" t="s">
        <v>178</v>
      </c>
      <c r="Q61" s="224"/>
      <c r="R61" s="224" t="s">
        <v>2133</v>
      </c>
      <c r="S61" s="224"/>
      <c r="T61" s="225"/>
      <c r="U61" s="226">
        <f t="shared" si="2"/>
        <v>0.11481481481481481</v>
      </c>
      <c r="V61" s="227">
        <f>SUM(U61:U84)</f>
        <v>1.8966666666666667</v>
      </c>
      <c r="W61" s="228" t="str">
        <f t="shared" si="5"/>
        <v>2</v>
      </c>
      <c r="X61" s="509"/>
      <c r="Y61" s="229">
        <f t="shared" si="6"/>
        <v>1</v>
      </c>
    </row>
    <row r="62" spans="2:25" ht="18.75" customHeight="1">
      <c r="B62" s="503"/>
      <c r="C62" s="506"/>
      <c r="D62" s="216">
        <v>2</v>
      </c>
      <c r="E62" s="216" t="s">
        <v>2164</v>
      </c>
      <c r="F62" s="217">
        <v>155</v>
      </c>
      <c r="G62" s="218">
        <f t="shared" si="3"/>
        <v>31</v>
      </c>
      <c r="H62" s="219">
        <f t="shared" si="0"/>
        <v>86.111111111111114</v>
      </c>
      <c r="I62" s="219">
        <f t="shared" si="1"/>
        <v>2.8703703703703703E-2</v>
      </c>
      <c r="J62" s="217"/>
      <c r="K62" s="220"/>
      <c r="L62" s="220"/>
      <c r="M62" s="221"/>
      <c r="N62" s="222">
        <f t="shared" si="4"/>
        <v>0</v>
      </c>
      <c r="O62" s="223"/>
      <c r="P62" s="224"/>
      <c r="Q62" s="224"/>
      <c r="R62" s="224"/>
      <c r="S62" s="224"/>
      <c r="T62" s="225"/>
      <c r="U62" s="226">
        <f t="shared" si="2"/>
        <v>5.7407407407407407E-2</v>
      </c>
      <c r="V62" s="227"/>
      <c r="W62" s="228" t="str">
        <f t="shared" si="5"/>
        <v>0</v>
      </c>
      <c r="X62" s="509"/>
      <c r="Y62" s="229">
        <f t="shared" si="6"/>
        <v>0</v>
      </c>
    </row>
    <row r="63" spans="2:25" ht="18.75" customHeight="1">
      <c r="B63" s="503"/>
      <c r="C63" s="506"/>
      <c r="D63" s="216">
        <v>3</v>
      </c>
      <c r="E63" s="216" t="s">
        <v>2165</v>
      </c>
      <c r="F63" s="217">
        <v>218</v>
      </c>
      <c r="G63" s="218">
        <f t="shared" si="3"/>
        <v>43.6</v>
      </c>
      <c r="H63" s="219">
        <f t="shared" si="0"/>
        <v>121.11111111111111</v>
      </c>
      <c r="I63" s="219">
        <f t="shared" si="1"/>
        <v>4.0370370370370369E-2</v>
      </c>
      <c r="J63" s="217"/>
      <c r="K63" s="220"/>
      <c r="L63" s="220"/>
      <c r="M63" s="221"/>
      <c r="N63" s="222">
        <f t="shared" si="4"/>
        <v>0</v>
      </c>
      <c r="O63" s="223"/>
      <c r="P63" s="224"/>
      <c r="Q63" s="224"/>
      <c r="R63" s="224"/>
      <c r="S63" s="224"/>
      <c r="T63" s="225"/>
      <c r="U63" s="226">
        <f t="shared" si="2"/>
        <v>8.0740740740740738E-2</v>
      </c>
      <c r="V63" s="227"/>
      <c r="W63" s="228" t="str">
        <f t="shared" si="5"/>
        <v>0</v>
      </c>
      <c r="X63" s="509"/>
      <c r="Y63" s="229">
        <f t="shared" si="6"/>
        <v>0</v>
      </c>
    </row>
    <row r="64" spans="2:25" ht="18.75" customHeight="1">
      <c r="B64" s="503"/>
      <c r="C64" s="506"/>
      <c r="D64" s="216">
        <v>4</v>
      </c>
      <c r="E64" s="216" t="s">
        <v>2166</v>
      </c>
      <c r="F64" s="217">
        <v>189</v>
      </c>
      <c r="G64" s="218">
        <f t="shared" si="3"/>
        <v>37.799999999999997</v>
      </c>
      <c r="H64" s="219">
        <f t="shared" si="0"/>
        <v>105</v>
      </c>
      <c r="I64" s="219">
        <f t="shared" si="1"/>
        <v>3.5000000000000003E-2</v>
      </c>
      <c r="J64" s="217"/>
      <c r="K64" s="220"/>
      <c r="L64" s="220"/>
      <c r="M64" s="221"/>
      <c r="N64" s="222">
        <f t="shared" si="4"/>
        <v>0</v>
      </c>
      <c r="O64" s="223"/>
      <c r="P64" s="224"/>
      <c r="Q64" s="224"/>
      <c r="R64" s="224"/>
      <c r="S64" s="224"/>
      <c r="T64" s="225"/>
      <c r="U64" s="226">
        <f t="shared" si="2"/>
        <v>7.0000000000000007E-2</v>
      </c>
      <c r="V64" s="227"/>
      <c r="W64" s="228" t="str">
        <f t="shared" si="5"/>
        <v>0</v>
      </c>
      <c r="X64" s="509"/>
      <c r="Y64" s="229">
        <f t="shared" si="6"/>
        <v>0</v>
      </c>
    </row>
    <row r="65" spans="2:25" ht="18.75" customHeight="1">
      <c r="B65" s="503"/>
      <c r="C65" s="506"/>
      <c r="D65" s="216">
        <v>5</v>
      </c>
      <c r="E65" s="216" t="s">
        <v>2167</v>
      </c>
      <c r="F65" s="217">
        <v>231</v>
      </c>
      <c r="G65" s="218">
        <f t="shared" si="3"/>
        <v>46.2</v>
      </c>
      <c r="H65" s="219">
        <f t="shared" si="0"/>
        <v>128.33333333333334</v>
      </c>
      <c r="I65" s="219">
        <f t="shared" si="1"/>
        <v>4.2777777777777783E-2</v>
      </c>
      <c r="J65" s="217"/>
      <c r="K65" s="220"/>
      <c r="L65" s="220"/>
      <c r="M65" s="221"/>
      <c r="N65" s="222">
        <f t="shared" si="4"/>
        <v>0</v>
      </c>
      <c r="O65" s="223"/>
      <c r="P65" s="224"/>
      <c r="Q65" s="224"/>
      <c r="R65" s="224"/>
      <c r="S65" s="224"/>
      <c r="T65" s="225"/>
      <c r="U65" s="226">
        <f t="shared" si="2"/>
        <v>8.5555555555555565E-2</v>
      </c>
      <c r="V65" s="227"/>
      <c r="W65" s="228" t="str">
        <f t="shared" si="5"/>
        <v>0</v>
      </c>
      <c r="X65" s="509"/>
      <c r="Y65" s="229">
        <f t="shared" si="6"/>
        <v>0</v>
      </c>
    </row>
    <row r="66" spans="2:25" ht="18.75" customHeight="1">
      <c r="B66" s="503"/>
      <c r="C66" s="506"/>
      <c r="D66" s="216">
        <v>6</v>
      </c>
      <c r="E66" s="216" t="s">
        <v>2168</v>
      </c>
      <c r="F66" s="217">
        <v>207</v>
      </c>
      <c r="G66" s="218">
        <f t="shared" si="3"/>
        <v>41.4</v>
      </c>
      <c r="H66" s="219">
        <f t="shared" si="0"/>
        <v>115</v>
      </c>
      <c r="I66" s="219">
        <f t="shared" si="1"/>
        <v>3.833333333333333E-2</v>
      </c>
      <c r="J66" s="217"/>
      <c r="K66" s="220"/>
      <c r="L66" s="220"/>
      <c r="M66" s="221"/>
      <c r="N66" s="222">
        <f t="shared" si="4"/>
        <v>0</v>
      </c>
      <c r="O66" s="223"/>
      <c r="P66" s="224"/>
      <c r="Q66" s="224"/>
      <c r="R66" s="224"/>
      <c r="S66" s="224"/>
      <c r="T66" s="225"/>
      <c r="U66" s="226">
        <f t="shared" si="2"/>
        <v>7.6666666666666661E-2</v>
      </c>
      <c r="V66" s="227"/>
      <c r="W66" s="228" t="str">
        <f t="shared" si="5"/>
        <v>0</v>
      </c>
      <c r="X66" s="509"/>
      <c r="Y66" s="229">
        <f t="shared" si="6"/>
        <v>0</v>
      </c>
    </row>
    <row r="67" spans="2:25" ht="18.75" customHeight="1">
      <c r="B67" s="503"/>
      <c r="C67" s="506"/>
      <c r="D67" s="216">
        <v>7</v>
      </c>
      <c r="E67" s="216" t="s">
        <v>2169</v>
      </c>
      <c r="F67" s="217">
        <v>285</v>
      </c>
      <c r="G67" s="218">
        <f t="shared" si="3"/>
        <v>57</v>
      </c>
      <c r="H67" s="219">
        <f t="shared" si="0"/>
        <v>158.33333333333334</v>
      </c>
      <c r="I67" s="219">
        <f t="shared" si="1"/>
        <v>5.2777777777777778E-2</v>
      </c>
      <c r="J67" s="217"/>
      <c r="K67" s="220"/>
      <c r="L67" s="220"/>
      <c r="M67" s="221"/>
      <c r="N67" s="222">
        <f t="shared" si="4"/>
        <v>0</v>
      </c>
      <c r="O67" s="223"/>
      <c r="P67" s="224"/>
      <c r="Q67" s="224"/>
      <c r="R67" s="224"/>
      <c r="S67" s="224"/>
      <c r="T67" s="225"/>
      <c r="U67" s="226">
        <f t="shared" si="2"/>
        <v>0.10555555555555556</v>
      </c>
      <c r="V67" s="227"/>
      <c r="W67" s="228" t="str">
        <f t="shared" si="5"/>
        <v>0</v>
      </c>
      <c r="X67" s="509"/>
      <c r="Y67" s="229">
        <f t="shared" si="6"/>
        <v>0</v>
      </c>
    </row>
    <row r="68" spans="2:25" ht="18.75" customHeight="1">
      <c r="B68" s="503"/>
      <c r="C68" s="506"/>
      <c r="D68" s="216">
        <v>8</v>
      </c>
      <c r="E68" s="216" t="s">
        <v>2170</v>
      </c>
      <c r="F68" s="217">
        <v>196</v>
      </c>
      <c r="G68" s="218">
        <f t="shared" si="3"/>
        <v>39.200000000000003</v>
      </c>
      <c r="H68" s="219">
        <f t="shared" si="0"/>
        <v>108.88888888888889</v>
      </c>
      <c r="I68" s="219">
        <f t="shared" si="1"/>
        <v>3.6296296296296292E-2</v>
      </c>
      <c r="J68" s="217"/>
      <c r="K68" s="220"/>
      <c r="L68" s="220"/>
      <c r="M68" s="221"/>
      <c r="N68" s="222">
        <f t="shared" si="4"/>
        <v>0</v>
      </c>
      <c r="O68" s="223"/>
      <c r="P68" s="224"/>
      <c r="Q68" s="224"/>
      <c r="R68" s="224"/>
      <c r="S68" s="224"/>
      <c r="T68" s="225"/>
      <c r="U68" s="226">
        <f t="shared" si="2"/>
        <v>7.2592592592592584E-2</v>
      </c>
      <c r="V68" s="227"/>
      <c r="W68" s="228" t="str">
        <f t="shared" si="5"/>
        <v>0</v>
      </c>
      <c r="X68" s="509"/>
      <c r="Y68" s="229">
        <f t="shared" si="6"/>
        <v>0</v>
      </c>
    </row>
    <row r="69" spans="2:25" ht="18.75" customHeight="1">
      <c r="B69" s="503"/>
      <c r="C69" s="506"/>
      <c r="D69" s="216">
        <v>9</v>
      </c>
      <c r="E69" s="216" t="s">
        <v>2171</v>
      </c>
      <c r="F69" s="217">
        <v>183</v>
      </c>
      <c r="G69" s="218">
        <f t="shared" si="3"/>
        <v>36.6</v>
      </c>
      <c r="H69" s="219">
        <f t="shared" si="0"/>
        <v>101.66666666666666</v>
      </c>
      <c r="I69" s="219">
        <f t="shared" si="1"/>
        <v>3.3888888888888885E-2</v>
      </c>
      <c r="J69" s="217"/>
      <c r="K69" s="220"/>
      <c r="L69" s="220"/>
      <c r="M69" s="221"/>
      <c r="N69" s="222">
        <f t="shared" si="4"/>
        <v>0</v>
      </c>
      <c r="O69" s="223"/>
      <c r="P69" s="224"/>
      <c r="Q69" s="224"/>
      <c r="R69" s="224"/>
      <c r="S69" s="224"/>
      <c r="T69" s="225"/>
      <c r="U69" s="226">
        <f t="shared" si="2"/>
        <v>6.777777777777777E-2</v>
      </c>
      <c r="V69" s="227"/>
      <c r="W69" s="228" t="str">
        <f t="shared" si="5"/>
        <v>0</v>
      </c>
      <c r="X69" s="509"/>
      <c r="Y69" s="229">
        <f t="shared" si="6"/>
        <v>0</v>
      </c>
    </row>
    <row r="70" spans="2:25" ht="18.75" customHeight="1">
      <c r="B70" s="503"/>
      <c r="C70" s="506"/>
      <c r="D70" s="216">
        <v>10</v>
      </c>
      <c r="E70" s="216" t="s">
        <v>2172</v>
      </c>
      <c r="F70" s="217">
        <v>242</v>
      </c>
      <c r="G70" s="218">
        <f t="shared" si="3"/>
        <v>48.4</v>
      </c>
      <c r="H70" s="219">
        <f t="shared" si="0"/>
        <v>134.44444444444443</v>
      </c>
      <c r="I70" s="219">
        <f t="shared" si="1"/>
        <v>4.4814814814814807E-2</v>
      </c>
      <c r="J70" s="217"/>
      <c r="K70" s="220"/>
      <c r="L70" s="220"/>
      <c r="M70" s="221"/>
      <c r="N70" s="222">
        <f t="shared" si="4"/>
        <v>0</v>
      </c>
      <c r="O70" s="223"/>
      <c r="P70" s="224"/>
      <c r="Q70" s="224"/>
      <c r="R70" s="224"/>
      <c r="S70" s="224"/>
      <c r="T70" s="225"/>
      <c r="U70" s="226">
        <f t="shared" si="2"/>
        <v>8.9629629629629615E-2</v>
      </c>
      <c r="V70" s="227"/>
      <c r="W70" s="228" t="str">
        <f t="shared" si="5"/>
        <v>0</v>
      </c>
      <c r="X70" s="509"/>
      <c r="Y70" s="229">
        <f t="shared" si="6"/>
        <v>0</v>
      </c>
    </row>
    <row r="71" spans="2:25" ht="18.75" customHeight="1">
      <c r="B71" s="503"/>
      <c r="C71" s="506"/>
      <c r="D71" s="216">
        <v>11</v>
      </c>
      <c r="E71" s="216" t="s">
        <v>2173</v>
      </c>
      <c r="F71" s="217">
        <v>241</v>
      </c>
      <c r="G71" s="218">
        <f t="shared" si="3"/>
        <v>48.2</v>
      </c>
      <c r="H71" s="219">
        <f t="shared" si="0"/>
        <v>133.88888888888889</v>
      </c>
      <c r="I71" s="219">
        <f t="shared" si="1"/>
        <v>4.462962962962963E-2</v>
      </c>
      <c r="J71" s="217"/>
      <c r="K71" s="220"/>
      <c r="L71" s="220"/>
      <c r="M71" s="221"/>
      <c r="N71" s="222">
        <f t="shared" si="4"/>
        <v>0</v>
      </c>
      <c r="O71" s="223"/>
      <c r="P71" s="224"/>
      <c r="Q71" s="224"/>
      <c r="R71" s="224"/>
      <c r="S71" s="224"/>
      <c r="T71" s="225"/>
      <c r="U71" s="226">
        <f t="shared" si="2"/>
        <v>8.925925925925926E-2</v>
      </c>
      <c r="V71" s="227"/>
      <c r="W71" s="228" t="str">
        <f t="shared" si="5"/>
        <v>0</v>
      </c>
      <c r="X71" s="509"/>
      <c r="Y71" s="229">
        <f t="shared" si="6"/>
        <v>0</v>
      </c>
    </row>
    <row r="72" spans="2:25" ht="18.75" customHeight="1">
      <c r="B72" s="503"/>
      <c r="C72" s="506"/>
      <c r="D72" s="216">
        <v>12</v>
      </c>
      <c r="E72" s="216" t="s">
        <v>2174</v>
      </c>
      <c r="F72" s="217">
        <v>207</v>
      </c>
      <c r="G72" s="218">
        <f t="shared" si="3"/>
        <v>41.4</v>
      </c>
      <c r="H72" s="219">
        <f t="shared" si="0"/>
        <v>115</v>
      </c>
      <c r="I72" s="219">
        <f t="shared" si="1"/>
        <v>3.833333333333333E-2</v>
      </c>
      <c r="J72" s="217"/>
      <c r="K72" s="220"/>
      <c r="L72" s="220"/>
      <c r="M72" s="221"/>
      <c r="N72" s="222">
        <f t="shared" si="4"/>
        <v>0</v>
      </c>
      <c r="O72" s="223"/>
      <c r="P72" s="224"/>
      <c r="Q72" s="224"/>
      <c r="R72" s="224"/>
      <c r="S72" s="224"/>
      <c r="T72" s="225"/>
      <c r="U72" s="226">
        <f t="shared" si="2"/>
        <v>7.6666666666666661E-2</v>
      </c>
      <c r="V72" s="227"/>
      <c r="W72" s="228" t="str">
        <f t="shared" si="5"/>
        <v>0</v>
      </c>
      <c r="X72" s="509"/>
      <c r="Y72" s="229">
        <f t="shared" si="6"/>
        <v>0</v>
      </c>
    </row>
    <row r="73" spans="2:25" ht="18.75" customHeight="1">
      <c r="B73" s="503"/>
      <c r="C73" s="506"/>
      <c r="D73" s="216">
        <v>13</v>
      </c>
      <c r="E73" s="216" t="s">
        <v>2175</v>
      </c>
      <c r="F73" s="217">
        <v>242</v>
      </c>
      <c r="G73" s="218">
        <f t="shared" si="3"/>
        <v>48.4</v>
      </c>
      <c r="H73" s="219">
        <f t="shared" si="0"/>
        <v>134.44444444444443</v>
      </c>
      <c r="I73" s="219">
        <f t="shared" si="1"/>
        <v>4.4814814814814807E-2</v>
      </c>
      <c r="J73" s="217"/>
      <c r="K73" s="220"/>
      <c r="L73" s="220"/>
      <c r="M73" s="221"/>
      <c r="N73" s="222">
        <f t="shared" si="4"/>
        <v>0</v>
      </c>
      <c r="O73" s="223"/>
      <c r="P73" s="224"/>
      <c r="Q73" s="224"/>
      <c r="R73" s="224"/>
      <c r="S73" s="224"/>
      <c r="T73" s="225"/>
      <c r="U73" s="226">
        <f t="shared" si="2"/>
        <v>8.9629629629629615E-2</v>
      </c>
      <c r="V73" s="227"/>
      <c r="W73" s="228" t="str">
        <f t="shared" si="5"/>
        <v>0</v>
      </c>
      <c r="X73" s="509"/>
      <c r="Y73" s="229">
        <f t="shared" si="6"/>
        <v>0</v>
      </c>
    </row>
    <row r="74" spans="2:25" ht="18.75" customHeight="1">
      <c r="B74" s="503"/>
      <c r="C74" s="506"/>
      <c r="D74" s="216">
        <v>14</v>
      </c>
      <c r="E74" s="216" t="s">
        <v>2176</v>
      </c>
      <c r="F74" s="217">
        <v>221</v>
      </c>
      <c r="G74" s="218">
        <f t="shared" si="3"/>
        <v>44.2</v>
      </c>
      <c r="H74" s="219">
        <f t="shared" si="0"/>
        <v>122.77777777777777</v>
      </c>
      <c r="I74" s="219">
        <f t="shared" si="1"/>
        <v>4.0925925925925921E-2</v>
      </c>
      <c r="J74" s="217" t="s">
        <v>2177</v>
      </c>
      <c r="K74" s="220"/>
      <c r="L74" s="220"/>
      <c r="M74" s="221"/>
      <c r="N74" s="222">
        <f t="shared" si="4"/>
        <v>0</v>
      </c>
      <c r="O74" s="223"/>
      <c r="P74" s="224"/>
      <c r="Q74" s="224"/>
      <c r="R74" s="224"/>
      <c r="S74" s="224"/>
      <c r="T74" s="225"/>
      <c r="U74" s="226">
        <f t="shared" si="2"/>
        <v>8.1851851851851842E-2</v>
      </c>
      <c r="V74" s="227"/>
      <c r="W74" s="228" t="str">
        <f t="shared" si="5"/>
        <v>0</v>
      </c>
      <c r="X74" s="509"/>
      <c r="Y74" s="229">
        <f t="shared" si="6"/>
        <v>0</v>
      </c>
    </row>
    <row r="75" spans="2:25" ht="18.75" customHeight="1">
      <c r="B75" s="503"/>
      <c r="C75" s="506"/>
      <c r="D75" s="216">
        <v>15</v>
      </c>
      <c r="E75" s="216" t="s">
        <v>2178</v>
      </c>
      <c r="F75" s="217">
        <v>244</v>
      </c>
      <c r="G75" s="218">
        <f t="shared" si="3"/>
        <v>48.8</v>
      </c>
      <c r="H75" s="219">
        <f t="shared" si="0"/>
        <v>135.55555555555554</v>
      </c>
      <c r="I75" s="219">
        <f t="shared" si="1"/>
        <v>4.5185185185185182E-2</v>
      </c>
      <c r="J75" s="217"/>
      <c r="K75" s="220"/>
      <c r="L75" s="220"/>
      <c r="M75" s="221"/>
      <c r="N75" s="222">
        <f t="shared" si="4"/>
        <v>0</v>
      </c>
      <c r="O75" s="223"/>
      <c r="P75" s="224"/>
      <c r="Q75" s="224"/>
      <c r="R75" s="224"/>
      <c r="S75" s="224"/>
      <c r="T75" s="225"/>
      <c r="U75" s="226">
        <f t="shared" si="2"/>
        <v>9.0370370370370365E-2</v>
      </c>
      <c r="V75" s="227"/>
      <c r="W75" s="228" t="str">
        <f t="shared" si="5"/>
        <v>0</v>
      </c>
      <c r="X75" s="509"/>
      <c r="Y75" s="229">
        <f t="shared" si="6"/>
        <v>0</v>
      </c>
    </row>
    <row r="76" spans="2:25" ht="18.75" customHeight="1">
      <c r="B76" s="503"/>
      <c r="C76" s="506"/>
      <c r="D76" s="216">
        <v>16</v>
      </c>
      <c r="E76" s="216" t="s">
        <v>2179</v>
      </c>
      <c r="F76" s="217">
        <v>182</v>
      </c>
      <c r="G76" s="218">
        <f t="shared" si="3"/>
        <v>36.4</v>
      </c>
      <c r="H76" s="219">
        <f t="shared" si="0"/>
        <v>101.11111111111111</v>
      </c>
      <c r="I76" s="219">
        <f t="shared" si="1"/>
        <v>3.3703703703703708E-2</v>
      </c>
      <c r="J76" s="217"/>
      <c r="K76" s="220"/>
      <c r="L76" s="220"/>
      <c r="M76" s="221"/>
      <c r="N76" s="222">
        <f t="shared" si="4"/>
        <v>0</v>
      </c>
      <c r="O76" s="223"/>
      <c r="P76" s="224"/>
      <c r="Q76" s="224"/>
      <c r="R76" s="224"/>
      <c r="S76" s="224"/>
      <c r="T76" s="225"/>
      <c r="U76" s="226">
        <f t="shared" si="2"/>
        <v>6.7407407407407416E-2</v>
      </c>
      <c r="V76" s="227"/>
      <c r="W76" s="228" t="str">
        <f t="shared" si="5"/>
        <v>0</v>
      </c>
      <c r="X76" s="509"/>
      <c r="Y76" s="229">
        <f t="shared" si="6"/>
        <v>0</v>
      </c>
    </row>
    <row r="77" spans="2:25" ht="18.75" customHeight="1">
      <c r="B77" s="503"/>
      <c r="C77" s="506"/>
      <c r="D77" s="216">
        <v>17</v>
      </c>
      <c r="E77" s="216" t="s">
        <v>2180</v>
      </c>
      <c r="F77" s="217">
        <v>221</v>
      </c>
      <c r="G77" s="218">
        <f t="shared" si="3"/>
        <v>44.2</v>
      </c>
      <c r="H77" s="219">
        <f t="shared" si="0"/>
        <v>122.77777777777777</v>
      </c>
      <c r="I77" s="219">
        <f t="shared" si="1"/>
        <v>4.0925925925925921E-2</v>
      </c>
      <c r="J77" s="217"/>
      <c r="K77" s="220"/>
      <c r="L77" s="220"/>
      <c r="M77" s="221"/>
      <c r="N77" s="222">
        <f t="shared" si="4"/>
        <v>0</v>
      </c>
      <c r="O77" s="223"/>
      <c r="P77" s="224"/>
      <c r="Q77" s="224"/>
      <c r="R77" s="224"/>
      <c r="S77" s="224"/>
      <c r="T77" s="225"/>
      <c r="U77" s="226">
        <f t="shared" si="2"/>
        <v>8.1851851851851842E-2</v>
      </c>
      <c r="V77" s="227"/>
      <c r="W77" s="228" t="str">
        <f t="shared" si="5"/>
        <v>0</v>
      </c>
      <c r="X77" s="509"/>
      <c r="Y77" s="229">
        <f t="shared" si="6"/>
        <v>0</v>
      </c>
    </row>
    <row r="78" spans="2:25" ht="18.75" customHeight="1">
      <c r="B78" s="503"/>
      <c r="C78" s="506"/>
      <c r="D78" s="216">
        <v>18</v>
      </c>
      <c r="E78" s="216" t="s">
        <v>2181</v>
      </c>
      <c r="F78" s="217">
        <v>265</v>
      </c>
      <c r="G78" s="218">
        <f t="shared" si="3"/>
        <v>53</v>
      </c>
      <c r="H78" s="219">
        <f t="shared" si="0"/>
        <v>147.22222222222223</v>
      </c>
      <c r="I78" s="219">
        <f t="shared" si="1"/>
        <v>4.9074074074074076E-2</v>
      </c>
      <c r="J78" s="217"/>
      <c r="K78" s="220"/>
      <c r="L78" s="220"/>
      <c r="M78" s="221"/>
      <c r="N78" s="222">
        <f t="shared" si="4"/>
        <v>0</v>
      </c>
      <c r="O78" s="223"/>
      <c r="P78" s="224"/>
      <c r="Q78" s="224"/>
      <c r="R78" s="224"/>
      <c r="S78" s="224"/>
      <c r="T78" s="225"/>
      <c r="U78" s="226">
        <f t="shared" si="2"/>
        <v>9.8148148148148151E-2</v>
      </c>
      <c r="V78" s="227"/>
      <c r="W78" s="228" t="str">
        <f t="shared" si="5"/>
        <v>0</v>
      </c>
      <c r="X78" s="509"/>
      <c r="Y78" s="229">
        <f t="shared" si="6"/>
        <v>0</v>
      </c>
    </row>
    <row r="79" spans="2:25" ht="18.75" customHeight="1">
      <c r="B79" s="503"/>
      <c r="C79" s="506"/>
      <c r="D79" s="216">
        <v>19</v>
      </c>
      <c r="E79" s="216" t="s">
        <v>2182</v>
      </c>
      <c r="F79" s="217">
        <v>202</v>
      </c>
      <c r="G79" s="218">
        <f t="shared" si="3"/>
        <v>40.4</v>
      </c>
      <c r="H79" s="219">
        <f t="shared" si="0"/>
        <v>112.22222222222221</v>
      </c>
      <c r="I79" s="219">
        <f t="shared" si="1"/>
        <v>3.7407407407407403E-2</v>
      </c>
      <c r="J79" s="217"/>
      <c r="K79" s="220"/>
      <c r="L79" s="220"/>
      <c r="M79" s="232"/>
      <c r="N79" s="222">
        <f t="shared" si="4"/>
        <v>0</v>
      </c>
      <c r="O79" s="223"/>
      <c r="P79" s="224"/>
      <c r="Q79" s="224"/>
      <c r="R79" s="224"/>
      <c r="S79" s="224"/>
      <c r="T79" s="225"/>
      <c r="U79" s="226">
        <f t="shared" si="2"/>
        <v>7.4814814814814806E-2</v>
      </c>
      <c r="V79" s="227"/>
      <c r="W79" s="228" t="str">
        <f t="shared" si="5"/>
        <v>0</v>
      </c>
      <c r="X79" s="509"/>
      <c r="Y79" s="229">
        <f t="shared" si="6"/>
        <v>0</v>
      </c>
    </row>
    <row r="80" spans="2:25" ht="18.75" customHeight="1">
      <c r="B80" s="503"/>
      <c r="C80" s="506"/>
      <c r="D80" s="216">
        <v>20</v>
      </c>
      <c r="E80" s="216" t="s">
        <v>2183</v>
      </c>
      <c r="F80" s="217">
        <v>232</v>
      </c>
      <c r="G80" s="218">
        <f t="shared" si="3"/>
        <v>46.4</v>
      </c>
      <c r="H80" s="219">
        <f t="shared" si="0"/>
        <v>128.88888888888889</v>
      </c>
      <c r="I80" s="219">
        <f t="shared" si="1"/>
        <v>4.296296296296296E-2</v>
      </c>
      <c r="J80" s="217"/>
      <c r="K80" s="220"/>
      <c r="L80" s="220"/>
      <c r="M80" s="232"/>
      <c r="N80" s="222">
        <f t="shared" si="4"/>
        <v>0</v>
      </c>
      <c r="O80" s="223"/>
      <c r="P80" s="224"/>
      <c r="Q80" s="224"/>
      <c r="R80" s="224"/>
      <c r="S80" s="224"/>
      <c r="T80" s="225"/>
      <c r="U80" s="226">
        <f t="shared" si="2"/>
        <v>8.5925925925925919E-2</v>
      </c>
      <c r="V80" s="227"/>
      <c r="W80" s="228" t="str">
        <f t="shared" si="5"/>
        <v>0</v>
      </c>
      <c r="X80" s="509"/>
      <c r="Y80" s="229">
        <f t="shared" si="6"/>
        <v>0</v>
      </c>
    </row>
    <row r="81" spans="2:25" ht="18.75" customHeight="1">
      <c r="B81" s="503"/>
      <c r="C81" s="506"/>
      <c r="D81" s="216">
        <v>21</v>
      </c>
      <c r="E81" s="216" t="s">
        <v>2184</v>
      </c>
      <c r="F81" s="217">
        <v>241</v>
      </c>
      <c r="G81" s="218">
        <f t="shared" si="3"/>
        <v>48.2</v>
      </c>
      <c r="H81" s="219">
        <f t="shared" ref="H81:H144" si="7">F81/$H$15</f>
        <v>133.88888888888889</v>
      </c>
      <c r="I81" s="219">
        <f t="shared" ref="I81:I144" si="8">H81/$I$15</f>
        <v>4.462962962962963E-2</v>
      </c>
      <c r="J81" s="217"/>
      <c r="K81" s="220"/>
      <c r="L81" s="220"/>
      <c r="M81" s="232"/>
      <c r="N81" s="222">
        <f t="shared" si="4"/>
        <v>0</v>
      </c>
      <c r="O81" s="223"/>
      <c r="P81" s="224"/>
      <c r="Q81" s="224"/>
      <c r="R81" s="224"/>
      <c r="S81" s="224"/>
      <c r="T81" s="225"/>
      <c r="U81" s="226">
        <f t="shared" ref="U81:U144" si="9">H81/$U$15</f>
        <v>8.925925925925926E-2</v>
      </c>
      <c r="V81" s="227"/>
      <c r="W81" s="228" t="str">
        <f t="shared" si="5"/>
        <v>0</v>
      </c>
      <c r="X81" s="509"/>
      <c r="Y81" s="229">
        <f t="shared" si="6"/>
        <v>0</v>
      </c>
    </row>
    <row r="82" spans="2:25" ht="18.75" customHeight="1">
      <c r="B82" s="503"/>
      <c r="C82" s="506"/>
      <c r="D82" s="216">
        <v>22</v>
      </c>
      <c r="E82" s="216" t="s">
        <v>2185</v>
      </c>
      <c r="F82" s="217">
        <v>180</v>
      </c>
      <c r="G82" s="218">
        <f t="shared" ref="G82:G145" si="10">F82/$G$15</f>
        <v>36</v>
      </c>
      <c r="H82" s="219">
        <f t="shared" si="7"/>
        <v>100</v>
      </c>
      <c r="I82" s="219">
        <f t="shared" si="8"/>
        <v>3.3333333333333333E-2</v>
      </c>
      <c r="J82" s="217"/>
      <c r="K82" s="220"/>
      <c r="L82" s="220"/>
      <c r="M82" s="232"/>
      <c r="N82" s="222">
        <f t="shared" si="4"/>
        <v>0</v>
      </c>
      <c r="O82" s="223"/>
      <c r="P82" s="224"/>
      <c r="Q82" s="224"/>
      <c r="R82" s="224"/>
      <c r="S82" s="224"/>
      <c r="T82" s="225"/>
      <c r="U82" s="226">
        <f t="shared" si="9"/>
        <v>6.6666666666666666E-2</v>
      </c>
      <c r="V82" s="227"/>
      <c r="W82" s="228" t="str">
        <f t="shared" ref="W82:W145" si="11">IF(V82&lt;1,"0",IF(V82&lt;5,"2",IF(V82&gt;=5,"6")))</f>
        <v>0</v>
      </c>
      <c r="X82" s="509"/>
      <c r="Y82" s="229">
        <f t="shared" ref="Y82:Y145" si="12">W82/2</f>
        <v>0</v>
      </c>
    </row>
    <row r="83" spans="2:25" ht="18.75" customHeight="1">
      <c r="B83" s="503"/>
      <c r="C83" s="506"/>
      <c r="D83" s="216">
        <v>23</v>
      </c>
      <c r="E83" s="216" t="s">
        <v>2186</v>
      </c>
      <c r="F83" s="217">
        <v>68</v>
      </c>
      <c r="G83" s="218">
        <f t="shared" si="10"/>
        <v>13.6</v>
      </c>
      <c r="H83" s="219">
        <f t="shared" si="7"/>
        <v>37.777777777777779</v>
      </c>
      <c r="I83" s="219">
        <f t="shared" si="8"/>
        <v>1.2592592592592593E-2</v>
      </c>
      <c r="J83" s="217"/>
      <c r="K83" s="220"/>
      <c r="L83" s="220"/>
      <c r="M83" s="232"/>
      <c r="N83" s="222">
        <f t="shared" si="4"/>
        <v>0</v>
      </c>
      <c r="O83" s="223"/>
      <c r="P83" s="224"/>
      <c r="Q83" s="224"/>
      <c r="R83" s="224"/>
      <c r="S83" s="224"/>
      <c r="T83" s="225"/>
      <c r="U83" s="226">
        <f t="shared" si="9"/>
        <v>2.5185185185185185E-2</v>
      </c>
      <c r="V83" s="227"/>
      <c r="W83" s="228" t="str">
        <f t="shared" si="11"/>
        <v>0</v>
      </c>
      <c r="X83" s="509"/>
      <c r="Y83" s="229">
        <f t="shared" si="12"/>
        <v>0</v>
      </c>
    </row>
    <row r="84" spans="2:25" ht="18.75" customHeight="1">
      <c r="B84" s="503"/>
      <c r="C84" s="506"/>
      <c r="D84" s="216">
        <v>24</v>
      </c>
      <c r="E84" s="216" t="s">
        <v>2187</v>
      </c>
      <c r="F84" s="217">
        <v>159</v>
      </c>
      <c r="G84" s="218">
        <f t="shared" si="10"/>
        <v>31.8</v>
      </c>
      <c r="H84" s="219">
        <f t="shared" si="7"/>
        <v>88.333333333333329</v>
      </c>
      <c r="I84" s="219">
        <f t="shared" si="8"/>
        <v>2.9444444444444443E-2</v>
      </c>
      <c r="J84" s="217"/>
      <c r="K84" s="220"/>
      <c r="L84" s="220"/>
      <c r="M84" s="232"/>
      <c r="N84" s="222">
        <f t="shared" si="4"/>
        <v>0</v>
      </c>
      <c r="O84" s="223"/>
      <c r="P84" s="224"/>
      <c r="Q84" s="224"/>
      <c r="R84" s="224"/>
      <c r="S84" s="224"/>
      <c r="T84" s="225"/>
      <c r="U84" s="226">
        <f t="shared" si="9"/>
        <v>5.8888888888888886E-2</v>
      </c>
      <c r="V84" s="227"/>
      <c r="W84" s="228" t="str">
        <f t="shared" si="11"/>
        <v>0</v>
      </c>
      <c r="X84" s="509"/>
      <c r="Y84" s="229">
        <f t="shared" si="12"/>
        <v>0</v>
      </c>
    </row>
    <row r="85" spans="2:25" ht="18.75" customHeight="1">
      <c r="B85" s="503"/>
      <c r="C85" s="506"/>
      <c r="D85" s="216"/>
      <c r="E85" s="216" t="s">
        <v>1586</v>
      </c>
      <c r="F85" s="217"/>
      <c r="G85" s="218">
        <f t="shared" si="10"/>
        <v>0</v>
      </c>
      <c r="H85" s="219">
        <f t="shared" si="7"/>
        <v>0</v>
      </c>
      <c r="I85" s="219">
        <f t="shared" si="8"/>
        <v>0</v>
      </c>
      <c r="J85" s="217"/>
      <c r="K85" s="220"/>
      <c r="L85" s="220"/>
      <c r="M85" s="232"/>
      <c r="N85" s="222">
        <f t="shared" si="4"/>
        <v>0</v>
      </c>
      <c r="O85" s="223"/>
      <c r="P85" s="224"/>
      <c r="Q85" s="224"/>
      <c r="R85" s="224"/>
      <c r="S85" s="224"/>
      <c r="T85" s="225"/>
      <c r="U85" s="226">
        <f t="shared" si="9"/>
        <v>0</v>
      </c>
      <c r="V85" s="227"/>
      <c r="W85" s="228" t="str">
        <f t="shared" si="11"/>
        <v>0</v>
      </c>
      <c r="X85" s="509"/>
      <c r="Y85" s="229">
        <f t="shared" si="12"/>
        <v>0</v>
      </c>
    </row>
    <row r="86" spans="2:25" ht="15" customHeight="1">
      <c r="B86" s="503"/>
      <c r="C86" s="506"/>
      <c r="D86" s="216">
        <v>1</v>
      </c>
      <c r="E86" s="216" t="s">
        <v>2188</v>
      </c>
      <c r="F86" s="217">
        <v>356</v>
      </c>
      <c r="G86" s="218">
        <f t="shared" si="10"/>
        <v>71.2</v>
      </c>
      <c r="H86" s="219">
        <f t="shared" si="7"/>
        <v>197.77777777777777</v>
      </c>
      <c r="I86" s="219">
        <f t="shared" si="8"/>
        <v>6.5925925925925929E-2</v>
      </c>
      <c r="J86" s="217"/>
      <c r="K86" s="220"/>
      <c r="L86" s="220"/>
      <c r="M86" s="232"/>
      <c r="N86" s="222">
        <f t="shared" si="4"/>
        <v>0</v>
      </c>
      <c r="O86" s="223"/>
      <c r="P86" s="224"/>
      <c r="Q86" s="224"/>
      <c r="R86" s="224"/>
      <c r="S86" s="224"/>
      <c r="T86" s="225"/>
      <c r="U86" s="226">
        <f t="shared" si="9"/>
        <v>0.13185185185185186</v>
      </c>
      <c r="V86" s="227"/>
      <c r="W86" s="228" t="str">
        <f t="shared" si="11"/>
        <v>0</v>
      </c>
      <c r="X86" s="509"/>
      <c r="Y86" s="229">
        <f t="shared" si="12"/>
        <v>0</v>
      </c>
    </row>
    <row r="87" spans="2:25" ht="18.75" customHeight="1">
      <c r="B87" s="503"/>
      <c r="C87" s="506"/>
      <c r="D87" s="216">
        <v>2</v>
      </c>
      <c r="E87" s="216" t="s">
        <v>2189</v>
      </c>
      <c r="F87" s="217">
        <v>205</v>
      </c>
      <c r="G87" s="218">
        <f t="shared" si="10"/>
        <v>41</v>
      </c>
      <c r="H87" s="219">
        <f t="shared" si="7"/>
        <v>113.88888888888889</v>
      </c>
      <c r="I87" s="219">
        <f t="shared" si="8"/>
        <v>3.7962962962962962E-2</v>
      </c>
      <c r="J87" s="217"/>
      <c r="K87" s="220"/>
      <c r="L87" s="220"/>
      <c r="M87" s="232"/>
      <c r="N87" s="222">
        <f t="shared" si="4"/>
        <v>0</v>
      </c>
      <c r="O87" s="223"/>
      <c r="P87" s="224"/>
      <c r="Q87" s="224"/>
      <c r="R87" s="224"/>
      <c r="S87" s="224"/>
      <c r="T87" s="225"/>
      <c r="U87" s="226">
        <f t="shared" si="9"/>
        <v>7.5925925925925924E-2</v>
      </c>
      <c r="V87" s="227"/>
      <c r="W87" s="228" t="str">
        <f t="shared" si="11"/>
        <v>0</v>
      </c>
      <c r="X87" s="509"/>
      <c r="Y87" s="229">
        <f t="shared" si="12"/>
        <v>0</v>
      </c>
    </row>
    <row r="88" spans="2:25" ht="15" customHeight="1">
      <c r="B88" s="503"/>
      <c r="C88" s="506"/>
      <c r="D88" s="216">
        <v>3</v>
      </c>
      <c r="E88" s="216" t="s">
        <v>2190</v>
      </c>
      <c r="F88" s="217">
        <v>236</v>
      </c>
      <c r="G88" s="218">
        <f t="shared" si="10"/>
        <v>47.2</v>
      </c>
      <c r="H88" s="219">
        <f t="shared" si="7"/>
        <v>131.11111111111111</v>
      </c>
      <c r="I88" s="219">
        <f t="shared" si="8"/>
        <v>4.3703703703703703E-2</v>
      </c>
      <c r="J88" s="217"/>
      <c r="K88" s="220"/>
      <c r="L88" s="220"/>
      <c r="M88" s="232"/>
      <c r="N88" s="222">
        <f t="shared" si="4"/>
        <v>0</v>
      </c>
      <c r="O88" s="223"/>
      <c r="P88" s="224"/>
      <c r="Q88" s="224"/>
      <c r="R88" s="224"/>
      <c r="S88" s="224"/>
      <c r="T88" s="225"/>
      <c r="U88" s="226">
        <f t="shared" si="9"/>
        <v>8.7407407407407406E-2</v>
      </c>
      <c r="V88" s="227"/>
      <c r="W88" s="228" t="str">
        <f t="shared" si="11"/>
        <v>0</v>
      </c>
      <c r="X88" s="509"/>
      <c r="Y88" s="229">
        <f t="shared" si="12"/>
        <v>0</v>
      </c>
    </row>
    <row r="89" spans="2:25" ht="18.75" customHeight="1">
      <c r="B89" s="503"/>
      <c r="C89" s="506"/>
      <c r="D89" s="216">
        <v>4</v>
      </c>
      <c r="E89" s="216" t="s">
        <v>2191</v>
      </c>
      <c r="F89" s="217">
        <v>198</v>
      </c>
      <c r="G89" s="218">
        <f t="shared" si="10"/>
        <v>39.6</v>
      </c>
      <c r="H89" s="219">
        <f t="shared" si="7"/>
        <v>110</v>
      </c>
      <c r="I89" s="219">
        <f t="shared" si="8"/>
        <v>3.6666666666666667E-2</v>
      </c>
      <c r="J89" s="217"/>
      <c r="K89" s="220"/>
      <c r="L89" s="220"/>
      <c r="M89" s="232"/>
      <c r="N89" s="222">
        <f t="shared" si="4"/>
        <v>0</v>
      </c>
      <c r="O89" s="223"/>
      <c r="P89" s="224"/>
      <c r="Q89" s="224"/>
      <c r="R89" s="224"/>
      <c r="S89" s="224"/>
      <c r="T89" s="225"/>
      <c r="U89" s="226">
        <f t="shared" si="9"/>
        <v>7.3333333333333334E-2</v>
      </c>
      <c r="V89" s="227"/>
      <c r="W89" s="228" t="str">
        <f t="shared" si="11"/>
        <v>0</v>
      </c>
      <c r="X89" s="509"/>
      <c r="Y89" s="229">
        <f t="shared" si="12"/>
        <v>0</v>
      </c>
    </row>
    <row r="90" spans="2:25" ht="15" customHeight="1">
      <c r="B90" s="503"/>
      <c r="C90" s="506"/>
      <c r="D90" s="216">
        <v>5</v>
      </c>
      <c r="E90" s="216" t="s">
        <v>2192</v>
      </c>
      <c r="F90" s="217">
        <v>225</v>
      </c>
      <c r="G90" s="218">
        <f t="shared" si="10"/>
        <v>45</v>
      </c>
      <c r="H90" s="219">
        <f t="shared" si="7"/>
        <v>125</v>
      </c>
      <c r="I90" s="219">
        <f t="shared" si="8"/>
        <v>4.1666666666666664E-2</v>
      </c>
      <c r="J90" s="217"/>
      <c r="K90" s="220"/>
      <c r="L90" s="220"/>
      <c r="M90" s="232"/>
      <c r="N90" s="222">
        <f t="shared" si="4"/>
        <v>0</v>
      </c>
      <c r="O90" s="223"/>
      <c r="P90" s="224"/>
      <c r="Q90" s="224"/>
      <c r="R90" s="224"/>
      <c r="S90" s="224"/>
      <c r="T90" s="225"/>
      <c r="U90" s="226">
        <f t="shared" si="9"/>
        <v>8.3333333333333329E-2</v>
      </c>
      <c r="V90" s="227"/>
      <c r="W90" s="228" t="str">
        <f t="shared" si="11"/>
        <v>0</v>
      </c>
      <c r="X90" s="509"/>
      <c r="Y90" s="229">
        <f t="shared" si="12"/>
        <v>0</v>
      </c>
    </row>
    <row r="91" spans="2:25" ht="18.75" customHeight="1">
      <c r="B91" s="503"/>
      <c r="C91" s="506"/>
      <c r="D91" s="216">
        <v>6</v>
      </c>
      <c r="E91" s="216" t="s">
        <v>2193</v>
      </c>
      <c r="F91" s="217">
        <v>189</v>
      </c>
      <c r="G91" s="218">
        <f t="shared" si="10"/>
        <v>37.799999999999997</v>
      </c>
      <c r="H91" s="219">
        <f t="shared" si="7"/>
        <v>105</v>
      </c>
      <c r="I91" s="219">
        <f t="shared" si="8"/>
        <v>3.5000000000000003E-2</v>
      </c>
      <c r="J91" s="217"/>
      <c r="K91" s="220"/>
      <c r="L91" s="220"/>
      <c r="M91" s="232"/>
      <c r="N91" s="222">
        <f t="shared" si="4"/>
        <v>0</v>
      </c>
      <c r="O91" s="223"/>
      <c r="P91" s="224"/>
      <c r="Q91" s="224"/>
      <c r="R91" s="224"/>
      <c r="S91" s="224"/>
      <c r="T91" s="225"/>
      <c r="U91" s="226">
        <f t="shared" si="9"/>
        <v>7.0000000000000007E-2</v>
      </c>
      <c r="V91" s="227"/>
      <c r="W91" s="228" t="str">
        <f t="shared" si="11"/>
        <v>0</v>
      </c>
      <c r="X91" s="509"/>
      <c r="Y91" s="229">
        <f t="shared" si="12"/>
        <v>0</v>
      </c>
    </row>
    <row r="92" spans="2:25" ht="15" customHeight="1">
      <c r="B92" s="503"/>
      <c r="C92" s="506"/>
      <c r="D92" s="216">
        <v>7</v>
      </c>
      <c r="E92" s="216" t="s">
        <v>2194</v>
      </c>
      <c r="F92" s="217">
        <v>297</v>
      </c>
      <c r="G92" s="218">
        <f t="shared" si="10"/>
        <v>59.4</v>
      </c>
      <c r="H92" s="219">
        <f t="shared" si="7"/>
        <v>165</v>
      </c>
      <c r="I92" s="219">
        <f t="shared" si="8"/>
        <v>5.5E-2</v>
      </c>
      <c r="J92" s="217"/>
      <c r="K92" s="220"/>
      <c r="L92" s="220"/>
      <c r="M92" s="232"/>
      <c r="N92" s="222">
        <f t="shared" si="4"/>
        <v>0</v>
      </c>
      <c r="O92" s="223"/>
      <c r="P92" s="224"/>
      <c r="Q92" s="224"/>
      <c r="R92" s="224"/>
      <c r="S92" s="224"/>
      <c r="T92" s="225"/>
      <c r="U92" s="226">
        <f t="shared" si="9"/>
        <v>0.11</v>
      </c>
      <c r="V92" s="227"/>
      <c r="W92" s="228" t="str">
        <f t="shared" si="11"/>
        <v>0</v>
      </c>
      <c r="X92" s="509"/>
      <c r="Y92" s="229">
        <f t="shared" si="12"/>
        <v>0</v>
      </c>
    </row>
    <row r="93" spans="2:25" ht="15" customHeight="1">
      <c r="B93" s="503"/>
      <c r="C93" s="506"/>
      <c r="D93" s="216">
        <v>8</v>
      </c>
      <c r="E93" s="216" t="s">
        <v>2195</v>
      </c>
      <c r="F93" s="217">
        <v>354</v>
      </c>
      <c r="G93" s="218">
        <f t="shared" si="10"/>
        <v>70.8</v>
      </c>
      <c r="H93" s="219">
        <f t="shared" si="7"/>
        <v>196.66666666666666</v>
      </c>
      <c r="I93" s="219">
        <f t="shared" si="8"/>
        <v>6.5555555555555547E-2</v>
      </c>
      <c r="J93" s="217"/>
      <c r="K93" s="220"/>
      <c r="L93" s="220"/>
      <c r="M93" s="232"/>
      <c r="N93" s="222">
        <f t="shared" si="4"/>
        <v>0</v>
      </c>
      <c r="O93" s="223"/>
      <c r="P93" s="224"/>
      <c r="Q93" s="224"/>
      <c r="R93" s="224"/>
      <c r="S93" s="224"/>
      <c r="T93" s="225"/>
      <c r="U93" s="226">
        <f t="shared" si="9"/>
        <v>0.13111111111111109</v>
      </c>
      <c r="V93" s="227"/>
      <c r="W93" s="228" t="str">
        <f t="shared" si="11"/>
        <v>0</v>
      </c>
      <c r="X93" s="509"/>
      <c r="Y93" s="229">
        <f t="shared" si="12"/>
        <v>0</v>
      </c>
    </row>
    <row r="94" spans="2:25" ht="15" customHeight="1">
      <c r="B94" s="503"/>
      <c r="C94" s="506"/>
      <c r="D94" s="216">
        <v>9</v>
      </c>
      <c r="E94" s="216" t="s">
        <v>2196</v>
      </c>
      <c r="F94" s="217">
        <v>261</v>
      </c>
      <c r="G94" s="218">
        <f t="shared" si="10"/>
        <v>52.2</v>
      </c>
      <c r="H94" s="219">
        <f t="shared" si="7"/>
        <v>145</v>
      </c>
      <c r="I94" s="219">
        <f t="shared" si="8"/>
        <v>4.8333333333333332E-2</v>
      </c>
      <c r="J94" s="217"/>
      <c r="K94" s="220"/>
      <c r="L94" s="220"/>
      <c r="M94" s="232"/>
      <c r="N94" s="222">
        <f t="shared" si="4"/>
        <v>0</v>
      </c>
      <c r="O94" s="223"/>
      <c r="P94" s="224"/>
      <c r="Q94" s="224"/>
      <c r="R94" s="224"/>
      <c r="S94" s="224"/>
      <c r="T94" s="225"/>
      <c r="U94" s="226">
        <f t="shared" si="9"/>
        <v>9.6666666666666665E-2</v>
      </c>
      <c r="V94" s="227"/>
      <c r="W94" s="228" t="str">
        <f t="shared" si="11"/>
        <v>0</v>
      </c>
      <c r="X94" s="509"/>
      <c r="Y94" s="229">
        <f t="shared" si="12"/>
        <v>0</v>
      </c>
    </row>
    <row r="95" spans="2:25" ht="15" customHeight="1">
      <c r="B95" s="503"/>
      <c r="C95" s="506"/>
      <c r="D95" s="216">
        <v>10</v>
      </c>
      <c r="E95" s="231" t="s">
        <v>2197</v>
      </c>
      <c r="F95" s="217">
        <v>235</v>
      </c>
      <c r="G95" s="218">
        <f t="shared" si="10"/>
        <v>47</v>
      </c>
      <c r="H95" s="219">
        <f t="shared" si="7"/>
        <v>130.55555555555554</v>
      </c>
      <c r="I95" s="219">
        <f t="shared" si="8"/>
        <v>4.3518518518518512E-2</v>
      </c>
      <c r="J95" s="217"/>
      <c r="K95" s="220"/>
      <c r="L95" s="220"/>
      <c r="M95" s="232"/>
      <c r="N95" s="222">
        <f t="shared" si="4"/>
        <v>0</v>
      </c>
      <c r="O95" s="231"/>
      <c r="P95" s="231"/>
      <c r="Q95" s="231"/>
      <c r="R95" s="231"/>
      <c r="S95" s="231"/>
      <c r="T95" s="225"/>
      <c r="U95" s="226">
        <f t="shared" si="9"/>
        <v>8.7037037037037024E-2</v>
      </c>
      <c r="V95" s="227"/>
      <c r="W95" s="228" t="str">
        <f t="shared" si="11"/>
        <v>0</v>
      </c>
      <c r="X95" s="509"/>
      <c r="Y95" s="229">
        <f t="shared" si="12"/>
        <v>0</v>
      </c>
    </row>
    <row r="96" spans="2:25" ht="18.75" customHeight="1">
      <c r="B96" s="503"/>
      <c r="C96" s="506"/>
      <c r="D96" s="216">
        <v>11</v>
      </c>
      <c r="E96" s="216" t="s">
        <v>2198</v>
      </c>
      <c r="F96" s="217">
        <v>255</v>
      </c>
      <c r="G96" s="218">
        <f t="shared" si="10"/>
        <v>51</v>
      </c>
      <c r="H96" s="219">
        <f t="shared" si="7"/>
        <v>141.66666666666666</v>
      </c>
      <c r="I96" s="219">
        <f t="shared" si="8"/>
        <v>4.7222222222222221E-2</v>
      </c>
      <c r="J96" s="217"/>
      <c r="K96" s="220"/>
      <c r="L96" s="220"/>
      <c r="M96" s="221"/>
      <c r="N96" s="222">
        <f t="shared" ref="N96:N159" si="13">M96/$N$15</f>
        <v>0</v>
      </c>
      <c r="O96" s="223"/>
      <c r="P96" s="224"/>
      <c r="Q96" s="224"/>
      <c r="R96" s="224"/>
      <c r="S96" s="224"/>
      <c r="T96" s="225"/>
      <c r="U96" s="226">
        <f t="shared" si="9"/>
        <v>9.4444444444444442E-2</v>
      </c>
      <c r="V96" s="227"/>
      <c r="W96" s="228" t="str">
        <f t="shared" si="11"/>
        <v>0</v>
      </c>
      <c r="X96" s="509"/>
      <c r="Y96" s="229">
        <f t="shared" si="12"/>
        <v>0</v>
      </c>
    </row>
    <row r="97" spans="2:25" ht="18.75" customHeight="1">
      <c r="B97" s="503"/>
      <c r="C97" s="506"/>
      <c r="D97" s="216">
        <v>12</v>
      </c>
      <c r="E97" s="216" t="s">
        <v>2199</v>
      </c>
      <c r="F97" s="217">
        <v>247</v>
      </c>
      <c r="G97" s="218">
        <f t="shared" si="10"/>
        <v>49.4</v>
      </c>
      <c r="H97" s="219">
        <f t="shared" si="7"/>
        <v>137.22222222222223</v>
      </c>
      <c r="I97" s="219">
        <f t="shared" si="8"/>
        <v>4.5740740740740742E-2</v>
      </c>
      <c r="J97" s="217"/>
      <c r="K97" s="220"/>
      <c r="L97" s="220"/>
      <c r="M97" s="221"/>
      <c r="N97" s="222">
        <f t="shared" si="13"/>
        <v>0</v>
      </c>
      <c r="O97" s="230"/>
      <c r="P97" s="224"/>
      <c r="Q97" s="224"/>
      <c r="R97" s="224"/>
      <c r="S97" s="224"/>
      <c r="T97" s="225"/>
      <c r="U97" s="226">
        <f t="shared" si="9"/>
        <v>9.1481481481481483E-2</v>
      </c>
      <c r="V97" s="227"/>
      <c r="W97" s="228" t="str">
        <f t="shared" si="11"/>
        <v>0</v>
      </c>
      <c r="X97" s="509"/>
      <c r="Y97" s="229">
        <f t="shared" si="12"/>
        <v>0</v>
      </c>
    </row>
    <row r="98" spans="2:25" ht="18.75" customHeight="1">
      <c r="B98" s="503"/>
      <c r="C98" s="506"/>
      <c r="D98" s="216">
        <v>13</v>
      </c>
      <c r="E98" s="216" t="s">
        <v>2200</v>
      </c>
      <c r="F98" s="217">
        <v>196</v>
      </c>
      <c r="G98" s="218">
        <f t="shared" si="10"/>
        <v>39.200000000000003</v>
      </c>
      <c r="H98" s="219">
        <f t="shared" si="7"/>
        <v>108.88888888888889</v>
      </c>
      <c r="I98" s="219">
        <f t="shared" si="8"/>
        <v>3.6296296296296292E-2</v>
      </c>
      <c r="J98" s="217"/>
      <c r="K98" s="220"/>
      <c r="L98" s="220"/>
      <c r="M98" s="221"/>
      <c r="N98" s="222">
        <f t="shared" si="13"/>
        <v>0</v>
      </c>
      <c r="O98" s="223"/>
      <c r="P98" s="224"/>
      <c r="Q98" s="224"/>
      <c r="R98" s="224"/>
      <c r="S98" s="224"/>
      <c r="T98" s="225"/>
      <c r="U98" s="226">
        <f t="shared" si="9"/>
        <v>7.2592592592592584E-2</v>
      </c>
      <c r="V98" s="227"/>
      <c r="W98" s="228" t="str">
        <f t="shared" si="11"/>
        <v>0</v>
      </c>
      <c r="X98" s="509"/>
      <c r="Y98" s="229">
        <f t="shared" si="12"/>
        <v>0</v>
      </c>
    </row>
    <row r="99" spans="2:25" ht="18.75" customHeight="1">
      <c r="B99" s="503"/>
      <c r="C99" s="506"/>
      <c r="D99" s="216">
        <v>14</v>
      </c>
      <c r="E99" s="216" t="s">
        <v>2201</v>
      </c>
      <c r="F99" s="217">
        <v>155</v>
      </c>
      <c r="G99" s="218">
        <f t="shared" si="10"/>
        <v>31</v>
      </c>
      <c r="H99" s="219">
        <f t="shared" si="7"/>
        <v>86.111111111111114</v>
      </c>
      <c r="I99" s="219">
        <f t="shared" si="8"/>
        <v>2.8703703703703703E-2</v>
      </c>
      <c r="J99" s="217"/>
      <c r="K99" s="220"/>
      <c r="L99" s="220"/>
      <c r="M99" s="221"/>
      <c r="N99" s="222">
        <f t="shared" si="13"/>
        <v>0</v>
      </c>
      <c r="O99" s="223"/>
      <c r="P99" s="224"/>
      <c r="Q99" s="224"/>
      <c r="R99" s="224"/>
      <c r="S99" s="224"/>
      <c r="T99" s="225"/>
      <c r="U99" s="226">
        <f t="shared" si="9"/>
        <v>5.7407407407407407E-2</v>
      </c>
      <c r="V99" s="227"/>
      <c r="W99" s="228" t="str">
        <f t="shared" si="11"/>
        <v>0</v>
      </c>
      <c r="X99" s="509"/>
      <c r="Y99" s="229">
        <f t="shared" si="12"/>
        <v>0</v>
      </c>
    </row>
    <row r="100" spans="2:25" ht="18.75" customHeight="1">
      <c r="B100" s="503"/>
      <c r="C100" s="506"/>
      <c r="D100" s="216">
        <v>15</v>
      </c>
      <c r="E100" s="216" t="s">
        <v>2202</v>
      </c>
      <c r="F100" s="217">
        <v>143</v>
      </c>
      <c r="G100" s="218">
        <f t="shared" si="10"/>
        <v>28.6</v>
      </c>
      <c r="H100" s="219">
        <f t="shared" si="7"/>
        <v>79.444444444444443</v>
      </c>
      <c r="I100" s="219">
        <f t="shared" si="8"/>
        <v>2.6481481481481481E-2</v>
      </c>
      <c r="J100" s="217"/>
      <c r="K100" s="220"/>
      <c r="L100" s="220"/>
      <c r="M100" s="221"/>
      <c r="N100" s="222">
        <f t="shared" si="13"/>
        <v>0</v>
      </c>
      <c r="O100" s="223"/>
      <c r="P100" s="224"/>
      <c r="Q100" s="224"/>
      <c r="R100" s="224"/>
      <c r="S100" s="224"/>
      <c r="T100" s="225"/>
      <c r="U100" s="226">
        <f t="shared" si="9"/>
        <v>5.2962962962962962E-2</v>
      </c>
      <c r="V100" s="227"/>
      <c r="W100" s="228" t="str">
        <f t="shared" si="11"/>
        <v>0</v>
      </c>
      <c r="X100" s="509"/>
      <c r="Y100" s="229">
        <f t="shared" si="12"/>
        <v>0</v>
      </c>
    </row>
    <row r="101" spans="2:25" ht="18.75" customHeight="1">
      <c r="B101" s="503"/>
      <c r="C101" s="506"/>
      <c r="D101" s="216">
        <v>16</v>
      </c>
      <c r="E101" s="216" t="s">
        <v>2203</v>
      </c>
      <c r="F101" s="217">
        <v>269</v>
      </c>
      <c r="G101" s="218">
        <f t="shared" si="10"/>
        <v>53.8</v>
      </c>
      <c r="H101" s="219">
        <f t="shared" si="7"/>
        <v>149.44444444444443</v>
      </c>
      <c r="I101" s="219">
        <f t="shared" si="8"/>
        <v>4.9814814814814812E-2</v>
      </c>
      <c r="J101" s="217"/>
      <c r="K101" s="220"/>
      <c r="L101" s="220"/>
      <c r="M101" s="221"/>
      <c r="N101" s="222">
        <f t="shared" si="13"/>
        <v>0</v>
      </c>
      <c r="O101" s="223"/>
      <c r="P101" s="224"/>
      <c r="Q101" s="224"/>
      <c r="R101" s="224"/>
      <c r="S101" s="224"/>
      <c r="T101" s="225"/>
      <c r="U101" s="226">
        <f t="shared" si="9"/>
        <v>9.9629629629629624E-2</v>
      </c>
      <c r="V101" s="227"/>
      <c r="W101" s="228" t="str">
        <f t="shared" si="11"/>
        <v>0</v>
      </c>
      <c r="X101" s="509"/>
      <c r="Y101" s="229">
        <f t="shared" si="12"/>
        <v>0</v>
      </c>
    </row>
    <row r="102" spans="2:25" ht="18.75" customHeight="1">
      <c r="B102" s="503"/>
      <c r="C102" s="506"/>
      <c r="D102" s="216">
        <v>17</v>
      </c>
      <c r="E102" s="216" t="s">
        <v>2204</v>
      </c>
      <c r="F102" s="217">
        <v>415</v>
      </c>
      <c r="G102" s="218">
        <f t="shared" si="10"/>
        <v>83</v>
      </c>
      <c r="H102" s="219">
        <f t="shared" si="7"/>
        <v>230.55555555555554</v>
      </c>
      <c r="I102" s="219">
        <f t="shared" si="8"/>
        <v>7.6851851851851852E-2</v>
      </c>
      <c r="J102" s="217"/>
      <c r="K102" s="220"/>
      <c r="L102" s="220"/>
      <c r="M102" s="221"/>
      <c r="N102" s="222">
        <f t="shared" si="13"/>
        <v>0</v>
      </c>
      <c r="O102" s="223"/>
      <c r="P102" s="224"/>
      <c r="Q102" s="224"/>
      <c r="R102" s="224"/>
      <c r="S102" s="224"/>
      <c r="T102" s="225"/>
      <c r="U102" s="226">
        <f t="shared" si="9"/>
        <v>0.1537037037037037</v>
      </c>
      <c r="V102" s="227"/>
      <c r="W102" s="228" t="str">
        <f t="shared" si="11"/>
        <v>0</v>
      </c>
      <c r="X102" s="509"/>
      <c r="Y102" s="229">
        <f t="shared" si="12"/>
        <v>0</v>
      </c>
    </row>
    <row r="103" spans="2:25" ht="18.75" customHeight="1">
      <c r="B103" s="503"/>
      <c r="C103" s="506"/>
      <c r="D103" s="216">
        <v>18</v>
      </c>
      <c r="E103" s="216" t="s">
        <v>2205</v>
      </c>
      <c r="F103" s="217">
        <v>115</v>
      </c>
      <c r="G103" s="218">
        <f t="shared" si="10"/>
        <v>23</v>
      </c>
      <c r="H103" s="219">
        <f t="shared" si="7"/>
        <v>63.888888888888886</v>
      </c>
      <c r="I103" s="219">
        <f t="shared" si="8"/>
        <v>2.1296296296296296E-2</v>
      </c>
      <c r="J103" s="217"/>
      <c r="K103" s="220"/>
      <c r="L103" s="220"/>
      <c r="M103" s="221"/>
      <c r="N103" s="222">
        <f t="shared" si="13"/>
        <v>0</v>
      </c>
      <c r="O103" s="223"/>
      <c r="P103" s="224"/>
      <c r="Q103" s="224"/>
      <c r="R103" s="224"/>
      <c r="S103" s="224"/>
      <c r="T103" s="225"/>
      <c r="U103" s="226">
        <f t="shared" si="9"/>
        <v>4.2592592592592592E-2</v>
      </c>
      <c r="V103" s="227"/>
      <c r="W103" s="228" t="str">
        <f t="shared" si="11"/>
        <v>0</v>
      </c>
      <c r="X103" s="509"/>
      <c r="Y103" s="229">
        <f t="shared" si="12"/>
        <v>0</v>
      </c>
    </row>
    <row r="104" spans="2:25" ht="18.75" customHeight="1">
      <c r="B104" s="503"/>
      <c r="C104" s="506"/>
      <c r="D104" s="216">
        <v>19</v>
      </c>
      <c r="E104" s="216" t="s">
        <v>2206</v>
      </c>
      <c r="F104" s="217">
        <v>261</v>
      </c>
      <c r="G104" s="218">
        <f t="shared" si="10"/>
        <v>52.2</v>
      </c>
      <c r="H104" s="219">
        <f t="shared" si="7"/>
        <v>145</v>
      </c>
      <c r="I104" s="219">
        <f t="shared" si="8"/>
        <v>4.8333333333333332E-2</v>
      </c>
      <c r="J104" s="217" t="s">
        <v>2207</v>
      </c>
      <c r="K104" s="217" t="s">
        <v>11453</v>
      </c>
      <c r="L104" s="220"/>
      <c r="M104" s="221">
        <f>SUM(H86:H108)</f>
        <v>2788.3333333333335</v>
      </c>
      <c r="N104" s="222">
        <f t="shared" si="13"/>
        <v>55.766666666666673</v>
      </c>
      <c r="O104" s="223" t="s">
        <v>177</v>
      </c>
      <c r="P104" s="224" t="s">
        <v>178</v>
      </c>
      <c r="Q104" s="224"/>
      <c r="R104" s="224" t="s">
        <v>2208</v>
      </c>
      <c r="S104" s="224"/>
      <c r="T104" s="225"/>
      <c r="U104" s="226">
        <f t="shared" si="9"/>
        <v>9.6666666666666665E-2</v>
      </c>
      <c r="V104" s="227">
        <f>SUM(U86:U108)</f>
        <v>1.8588888888888886</v>
      </c>
      <c r="W104" s="228" t="str">
        <f t="shared" si="11"/>
        <v>2</v>
      </c>
      <c r="X104" s="509"/>
      <c r="Y104" s="229">
        <f t="shared" si="12"/>
        <v>1</v>
      </c>
    </row>
    <row r="105" spans="2:25" ht="18.75" customHeight="1">
      <c r="B105" s="503"/>
      <c r="C105" s="506"/>
      <c r="D105" s="216">
        <v>20</v>
      </c>
      <c r="E105" s="216" t="s">
        <v>2209</v>
      </c>
      <c r="F105" s="217">
        <v>137</v>
      </c>
      <c r="G105" s="218">
        <f t="shared" si="10"/>
        <v>27.4</v>
      </c>
      <c r="H105" s="219">
        <f t="shared" si="7"/>
        <v>76.111111111111114</v>
      </c>
      <c r="I105" s="219">
        <f t="shared" si="8"/>
        <v>2.5370370370370373E-2</v>
      </c>
      <c r="J105" s="217"/>
      <c r="K105" s="220"/>
      <c r="L105" s="220"/>
      <c r="M105" s="221"/>
      <c r="N105" s="222">
        <f t="shared" si="13"/>
        <v>0</v>
      </c>
      <c r="O105" s="223"/>
      <c r="P105" s="224"/>
      <c r="Q105" s="224"/>
      <c r="R105" s="224"/>
      <c r="S105" s="224"/>
      <c r="T105" s="225"/>
      <c r="U105" s="226">
        <f t="shared" si="9"/>
        <v>5.0740740740740746E-2</v>
      </c>
      <c r="V105" s="227"/>
      <c r="W105" s="228" t="str">
        <f t="shared" si="11"/>
        <v>0</v>
      </c>
      <c r="X105" s="509"/>
      <c r="Y105" s="229">
        <f t="shared" si="12"/>
        <v>0</v>
      </c>
    </row>
    <row r="106" spans="2:25" ht="18.75" customHeight="1">
      <c r="B106" s="503"/>
      <c r="C106" s="506"/>
      <c r="D106" s="216">
        <v>21</v>
      </c>
      <c r="E106" s="216" t="s">
        <v>2210</v>
      </c>
      <c r="F106" s="217">
        <v>73</v>
      </c>
      <c r="G106" s="218">
        <f t="shared" si="10"/>
        <v>14.6</v>
      </c>
      <c r="H106" s="219">
        <f t="shared" si="7"/>
        <v>40.555555555555557</v>
      </c>
      <c r="I106" s="219">
        <f t="shared" si="8"/>
        <v>1.3518518518518518E-2</v>
      </c>
      <c r="J106" s="217"/>
      <c r="K106" s="220"/>
      <c r="L106" s="220"/>
      <c r="M106" s="221"/>
      <c r="N106" s="222">
        <f t="shared" si="13"/>
        <v>0</v>
      </c>
      <c r="O106" s="223"/>
      <c r="P106" s="224"/>
      <c r="Q106" s="224"/>
      <c r="R106" s="224"/>
      <c r="S106" s="224"/>
      <c r="T106" s="225"/>
      <c r="U106" s="226">
        <f t="shared" si="9"/>
        <v>2.7037037037037037E-2</v>
      </c>
      <c r="V106" s="227"/>
      <c r="W106" s="228" t="str">
        <f t="shared" si="11"/>
        <v>0</v>
      </c>
      <c r="X106" s="509"/>
      <c r="Y106" s="229">
        <f t="shared" si="12"/>
        <v>0</v>
      </c>
    </row>
    <row r="107" spans="2:25" ht="18.75" customHeight="1">
      <c r="B107" s="503"/>
      <c r="C107" s="506"/>
      <c r="D107" s="216">
        <v>22</v>
      </c>
      <c r="E107" s="216" t="s">
        <v>2211</v>
      </c>
      <c r="F107" s="217">
        <v>61</v>
      </c>
      <c r="G107" s="218">
        <f t="shared" si="10"/>
        <v>12.2</v>
      </c>
      <c r="H107" s="219">
        <f t="shared" si="7"/>
        <v>33.888888888888886</v>
      </c>
      <c r="I107" s="219">
        <f t="shared" si="8"/>
        <v>1.1296296296296296E-2</v>
      </c>
      <c r="J107" s="217"/>
      <c r="K107" s="220"/>
      <c r="L107" s="220"/>
      <c r="M107" s="221"/>
      <c r="N107" s="222">
        <f t="shared" si="13"/>
        <v>0</v>
      </c>
      <c r="O107" s="223"/>
      <c r="P107" s="224"/>
      <c r="Q107" s="224"/>
      <c r="R107" s="224"/>
      <c r="S107" s="224"/>
      <c r="T107" s="225"/>
      <c r="U107" s="226">
        <f t="shared" si="9"/>
        <v>2.2592592592592591E-2</v>
      </c>
      <c r="V107" s="227"/>
      <c r="W107" s="228" t="str">
        <f t="shared" si="11"/>
        <v>0</v>
      </c>
      <c r="X107" s="509"/>
      <c r="Y107" s="229">
        <f t="shared" si="12"/>
        <v>0</v>
      </c>
    </row>
    <row r="108" spans="2:25" ht="18.75" customHeight="1">
      <c r="B108" s="503"/>
      <c r="C108" s="506"/>
      <c r="D108" s="216">
        <v>23</v>
      </c>
      <c r="E108" s="216" t="s">
        <v>2212</v>
      </c>
      <c r="F108" s="217">
        <v>136</v>
      </c>
      <c r="G108" s="218">
        <f t="shared" si="10"/>
        <v>27.2</v>
      </c>
      <c r="H108" s="219">
        <f t="shared" si="7"/>
        <v>75.555555555555557</v>
      </c>
      <c r="I108" s="219">
        <f t="shared" si="8"/>
        <v>2.5185185185185185E-2</v>
      </c>
      <c r="J108" s="217"/>
      <c r="K108" s="220"/>
      <c r="L108" s="220"/>
      <c r="M108" s="221"/>
      <c r="N108" s="222">
        <f t="shared" si="13"/>
        <v>0</v>
      </c>
      <c r="O108" s="223"/>
      <c r="P108" s="224"/>
      <c r="Q108" s="224"/>
      <c r="R108" s="224"/>
      <c r="S108" s="224"/>
      <c r="T108" s="225"/>
      <c r="U108" s="226">
        <f t="shared" si="9"/>
        <v>5.0370370370370371E-2</v>
      </c>
      <c r="V108" s="227"/>
      <c r="W108" s="228" t="str">
        <f t="shared" si="11"/>
        <v>0</v>
      </c>
      <c r="X108" s="509"/>
      <c r="Y108" s="229">
        <f t="shared" si="12"/>
        <v>0</v>
      </c>
    </row>
    <row r="109" spans="2:25" ht="18.75" customHeight="1">
      <c r="B109" s="503"/>
      <c r="C109" s="506"/>
      <c r="D109" s="216"/>
      <c r="E109" s="216" t="s">
        <v>1586</v>
      </c>
      <c r="F109" s="217"/>
      <c r="G109" s="218">
        <f t="shared" si="10"/>
        <v>0</v>
      </c>
      <c r="H109" s="219">
        <f t="shared" si="7"/>
        <v>0</v>
      </c>
      <c r="I109" s="219">
        <f t="shared" si="8"/>
        <v>0</v>
      </c>
      <c r="J109" s="217"/>
      <c r="K109" s="220"/>
      <c r="L109" s="220"/>
      <c r="M109" s="221"/>
      <c r="N109" s="222">
        <f t="shared" si="13"/>
        <v>0</v>
      </c>
      <c r="O109" s="223"/>
      <c r="P109" s="224"/>
      <c r="Q109" s="224"/>
      <c r="R109" s="224"/>
      <c r="S109" s="224"/>
      <c r="T109" s="225"/>
      <c r="U109" s="226">
        <f t="shared" si="9"/>
        <v>0</v>
      </c>
      <c r="V109" s="227"/>
      <c r="W109" s="228" t="str">
        <f t="shared" si="11"/>
        <v>0</v>
      </c>
      <c r="X109" s="509"/>
      <c r="Y109" s="229">
        <f t="shared" si="12"/>
        <v>0</v>
      </c>
    </row>
    <row r="110" spans="2:25" ht="18.75" customHeight="1">
      <c r="B110" s="503"/>
      <c r="C110" s="506"/>
      <c r="D110" s="216">
        <v>1</v>
      </c>
      <c r="E110" s="216" t="s">
        <v>2213</v>
      </c>
      <c r="F110" s="217">
        <v>256</v>
      </c>
      <c r="G110" s="218">
        <f t="shared" si="10"/>
        <v>51.2</v>
      </c>
      <c r="H110" s="219">
        <f t="shared" si="7"/>
        <v>142.22222222222223</v>
      </c>
      <c r="I110" s="219">
        <f t="shared" si="8"/>
        <v>4.7407407407407412E-2</v>
      </c>
      <c r="J110" s="217"/>
      <c r="K110" s="220"/>
      <c r="L110" s="220"/>
      <c r="M110" s="221"/>
      <c r="N110" s="222">
        <f t="shared" si="13"/>
        <v>0</v>
      </c>
      <c r="O110" s="223"/>
      <c r="P110" s="224"/>
      <c r="Q110" s="224"/>
      <c r="R110" s="224"/>
      <c r="S110" s="224"/>
      <c r="T110" s="225"/>
      <c r="U110" s="226">
        <f t="shared" si="9"/>
        <v>9.4814814814814824E-2</v>
      </c>
      <c r="V110" s="227"/>
      <c r="W110" s="228" t="str">
        <f t="shared" si="11"/>
        <v>0</v>
      </c>
      <c r="X110" s="509"/>
      <c r="Y110" s="229">
        <f t="shared" si="12"/>
        <v>0</v>
      </c>
    </row>
    <row r="111" spans="2:25" ht="18.75" customHeight="1">
      <c r="B111" s="503"/>
      <c r="C111" s="506"/>
      <c r="D111" s="216">
        <v>2</v>
      </c>
      <c r="E111" s="216" t="s">
        <v>2214</v>
      </c>
      <c r="F111" s="217">
        <v>215</v>
      </c>
      <c r="G111" s="218">
        <f t="shared" si="10"/>
        <v>43</v>
      </c>
      <c r="H111" s="219">
        <f t="shared" si="7"/>
        <v>119.44444444444444</v>
      </c>
      <c r="I111" s="219">
        <f t="shared" si="8"/>
        <v>3.9814814814814817E-2</v>
      </c>
      <c r="J111" s="217"/>
      <c r="K111" s="220"/>
      <c r="L111" s="220"/>
      <c r="M111" s="221"/>
      <c r="N111" s="222">
        <f t="shared" si="13"/>
        <v>0</v>
      </c>
      <c r="O111" s="223"/>
      <c r="P111" s="224"/>
      <c r="Q111" s="224"/>
      <c r="R111" s="224"/>
      <c r="S111" s="224"/>
      <c r="T111" s="225"/>
      <c r="U111" s="226">
        <f t="shared" si="9"/>
        <v>7.9629629629629634E-2</v>
      </c>
      <c r="V111" s="227"/>
      <c r="W111" s="228" t="str">
        <f t="shared" si="11"/>
        <v>0</v>
      </c>
      <c r="X111" s="509"/>
      <c r="Y111" s="229">
        <f t="shared" si="12"/>
        <v>0</v>
      </c>
    </row>
    <row r="112" spans="2:25" ht="18.75" customHeight="1">
      <c r="B112" s="503"/>
      <c r="C112" s="506"/>
      <c r="D112" s="216">
        <v>3</v>
      </c>
      <c r="E112" s="216" t="s">
        <v>2215</v>
      </c>
      <c r="F112" s="217">
        <v>114</v>
      </c>
      <c r="G112" s="218">
        <f t="shared" si="10"/>
        <v>22.8</v>
      </c>
      <c r="H112" s="219">
        <f t="shared" si="7"/>
        <v>63.333333333333329</v>
      </c>
      <c r="I112" s="219">
        <f t="shared" si="8"/>
        <v>2.1111111111111108E-2</v>
      </c>
      <c r="J112" s="217"/>
      <c r="K112" s="220"/>
      <c r="L112" s="220"/>
      <c r="M112" s="221"/>
      <c r="N112" s="222">
        <f t="shared" si="13"/>
        <v>0</v>
      </c>
      <c r="O112" s="223"/>
      <c r="P112" s="224"/>
      <c r="Q112" s="224"/>
      <c r="R112" s="224"/>
      <c r="S112" s="224"/>
      <c r="T112" s="225"/>
      <c r="U112" s="226">
        <f t="shared" si="9"/>
        <v>4.2222222222222217E-2</v>
      </c>
      <c r="V112" s="227"/>
      <c r="W112" s="228" t="str">
        <f t="shared" si="11"/>
        <v>0</v>
      </c>
      <c r="X112" s="509"/>
      <c r="Y112" s="229">
        <f t="shared" si="12"/>
        <v>0</v>
      </c>
    </row>
    <row r="113" spans="2:25" ht="18.75" customHeight="1">
      <c r="B113" s="503"/>
      <c r="C113" s="506"/>
      <c r="D113" s="216">
        <v>4</v>
      </c>
      <c r="E113" s="216" t="s">
        <v>2216</v>
      </c>
      <c r="F113" s="217">
        <v>275</v>
      </c>
      <c r="G113" s="218">
        <f t="shared" si="10"/>
        <v>55</v>
      </c>
      <c r="H113" s="219">
        <f t="shared" si="7"/>
        <v>152.77777777777777</v>
      </c>
      <c r="I113" s="219">
        <f t="shared" si="8"/>
        <v>5.0925925925925923E-2</v>
      </c>
      <c r="J113" s="217"/>
      <c r="K113" s="220"/>
      <c r="L113" s="220"/>
      <c r="M113" s="221"/>
      <c r="N113" s="222">
        <f t="shared" si="13"/>
        <v>0</v>
      </c>
      <c r="O113" s="223"/>
      <c r="P113" s="224"/>
      <c r="Q113" s="224"/>
      <c r="R113" s="224"/>
      <c r="S113" s="224"/>
      <c r="T113" s="225"/>
      <c r="U113" s="226">
        <f t="shared" si="9"/>
        <v>0.10185185185185185</v>
      </c>
      <c r="V113" s="227"/>
      <c r="W113" s="228" t="str">
        <f t="shared" si="11"/>
        <v>0</v>
      </c>
      <c r="X113" s="509"/>
      <c r="Y113" s="229">
        <f t="shared" si="12"/>
        <v>0</v>
      </c>
    </row>
    <row r="114" spans="2:25" ht="18.75" customHeight="1">
      <c r="B114" s="503"/>
      <c r="C114" s="506"/>
      <c r="D114" s="216">
        <v>5</v>
      </c>
      <c r="E114" s="216" t="s">
        <v>2217</v>
      </c>
      <c r="F114" s="217">
        <v>53</v>
      </c>
      <c r="G114" s="218">
        <f t="shared" si="10"/>
        <v>10.6</v>
      </c>
      <c r="H114" s="219">
        <f t="shared" si="7"/>
        <v>29.444444444444443</v>
      </c>
      <c r="I114" s="219">
        <f t="shared" si="8"/>
        <v>9.8148148148148144E-3</v>
      </c>
      <c r="J114" s="217"/>
      <c r="K114" s="220"/>
      <c r="L114" s="220"/>
      <c r="M114" s="221"/>
      <c r="N114" s="222">
        <f t="shared" si="13"/>
        <v>0</v>
      </c>
      <c r="O114" s="223"/>
      <c r="P114" s="224"/>
      <c r="Q114" s="224"/>
      <c r="R114" s="224"/>
      <c r="S114" s="224"/>
      <c r="T114" s="225"/>
      <c r="U114" s="226">
        <f t="shared" si="9"/>
        <v>1.9629629629629629E-2</v>
      </c>
      <c r="V114" s="227"/>
      <c r="W114" s="228" t="str">
        <f t="shared" si="11"/>
        <v>0</v>
      </c>
      <c r="X114" s="509"/>
      <c r="Y114" s="229">
        <f t="shared" si="12"/>
        <v>0</v>
      </c>
    </row>
    <row r="115" spans="2:25" ht="18.75" customHeight="1">
      <c r="B115" s="503"/>
      <c r="C115" s="506"/>
      <c r="D115" s="216">
        <v>6</v>
      </c>
      <c r="E115" s="216" t="s">
        <v>2218</v>
      </c>
      <c r="F115" s="217">
        <v>217</v>
      </c>
      <c r="G115" s="218">
        <f t="shared" si="10"/>
        <v>43.4</v>
      </c>
      <c r="H115" s="219">
        <f t="shared" si="7"/>
        <v>120.55555555555556</v>
      </c>
      <c r="I115" s="219">
        <f t="shared" si="8"/>
        <v>4.0185185185185185E-2</v>
      </c>
      <c r="J115" s="217"/>
      <c r="K115" s="220"/>
      <c r="L115" s="220"/>
      <c r="M115" s="221"/>
      <c r="N115" s="222">
        <f t="shared" si="13"/>
        <v>0</v>
      </c>
      <c r="O115" s="223"/>
      <c r="P115" s="224"/>
      <c r="Q115" s="224"/>
      <c r="R115" s="224"/>
      <c r="S115" s="224"/>
      <c r="T115" s="225"/>
      <c r="U115" s="226">
        <f t="shared" si="9"/>
        <v>8.037037037037037E-2</v>
      </c>
      <c r="V115" s="227"/>
      <c r="W115" s="228" t="str">
        <f t="shared" si="11"/>
        <v>0</v>
      </c>
      <c r="X115" s="509"/>
      <c r="Y115" s="229">
        <f t="shared" si="12"/>
        <v>0</v>
      </c>
    </row>
    <row r="116" spans="2:25" ht="18.75" customHeight="1">
      <c r="B116" s="503"/>
      <c r="C116" s="506"/>
      <c r="D116" s="216">
        <v>7</v>
      </c>
      <c r="E116" s="216" t="s">
        <v>2219</v>
      </c>
      <c r="F116" s="217">
        <v>318</v>
      </c>
      <c r="G116" s="218">
        <f t="shared" si="10"/>
        <v>63.6</v>
      </c>
      <c r="H116" s="219">
        <f t="shared" si="7"/>
        <v>176.66666666666666</v>
      </c>
      <c r="I116" s="219">
        <f t="shared" si="8"/>
        <v>5.8888888888888886E-2</v>
      </c>
      <c r="J116" s="217"/>
      <c r="K116" s="220" t="s">
        <v>2220</v>
      </c>
      <c r="L116" s="220"/>
      <c r="M116" s="221">
        <f>SUM(H110:H132)</f>
        <v>2841.1111111111113</v>
      </c>
      <c r="N116" s="222">
        <f t="shared" si="13"/>
        <v>56.822222222222223</v>
      </c>
      <c r="O116" s="223" t="s">
        <v>630</v>
      </c>
      <c r="P116" s="224" t="s">
        <v>178</v>
      </c>
      <c r="Q116" s="224"/>
      <c r="R116" s="224" t="s">
        <v>2221</v>
      </c>
      <c r="S116" s="224"/>
      <c r="T116" s="225"/>
      <c r="U116" s="226">
        <f t="shared" si="9"/>
        <v>0.11777777777777777</v>
      </c>
      <c r="V116" s="227">
        <f>SUM(U110:U132)</f>
        <v>1.894074074074074</v>
      </c>
      <c r="W116" s="228" t="str">
        <f t="shared" si="11"/>
        <v>2</v>
      </c>
      <c r="X116" s="509"/>
      <c r="Y116" s="229">
        <f t="shared" si="12"/>
        <v>1</v>
      </c>
    </row>
    <row r="117" spans="2:25" ht="18.75" customHeight="1">
      <c r="B117" s="503"/>
      <c r="C117" s="506"/>
      <c r="D117" s="216">
        <v>8</v>
      </c>
      <c r="E117" s="216" t="s">
        <v>2222</v>
      </c>
      <c r="F117" s="217">
        <v>223</v>
      </c>
      <c r="G117" s="218">
        <f t="shared" si="10"/>
        <v>44.6</v>
      </c>
      <c r="H117" s="219">
        <f t="shared" si="7"/>
        <v>123.88888888888889</v>
      </c>
      <c r="I117" s="219">
        <f t="shared" si="8"/>
        <v>4.1296296296296296E-2</v>
      </c>
      <c r="J117" s="217"/>
      <c r="K117" s="220"/>
      <c r="L117" s="220"/>
      <c r="M117" s="221"/>
      <c r="N117" s="222">
        <f t="shared" si="13"/>
        <v>0</v>
      </c>
      <c r="O117" s="223"/>
      <c r="P117" s="224"/>
      <c r="Q117" s="224"/>
      <c r="R117" s="224"/>
      <c r="S117" s="224"/>
      <c r="T117" s="225"/>
      <c r="U117" s="226">
        <f t="shared" si="9"/>
        <v>8.2592592592592592E-2</v>
      </c>
      <c r="V117" s="227"/>
      <c r="W117" s="228" t="str">
        <f t="shared" si="11"/>
        <v>0</v>
      </c>
      <c r="X117" s="509"/>
      <c r="Y117" s="229">
        <f t="shared" si="12"/>
        <v>0</v>
      </c>
    </row>
    <row r="118" spans="2:25" ht="18.75" customHeight="1">
      <c r="B118" s="503"/>
      <c r="C118" s="506"/>
      <c r="D118" s="216">
        <v>9</v>
      </c>
      <c r="E118" s="216" t="s">
        <v>2223</v>
      </c>
      <c r="F118" s="217">
        <v>213</v>
      </c>
      <c r="G118" s="218">
        <f t="shared" si="10"/>
        <v>42.6</v>
      </c>
      <c r="H118" s="219">
        <f t="shared" si="7"/>
        <v>118.33333333333333</v>
      </c>
      <c r="I118" s="219">
        <f t="shared" si="8"/>
        <v>3.9444444444444442E-2</v>
      </c>
      <c r="J118" s="217"/>
      <c r="K118" s="220"/>
      <c r="L118" s="220"/>
      <c r="M118" s="221"/>
      <c r="N118" s="222">
        <f t="shared" si="13"/>
        <v>0</v>
      </c>
      <c r="O118" s="223"/>
      <c r="P118" s="224"/>
      <c r="Q118" s="224"/>
      <c r="R118" s="224"/>
      <c r="S118" s="224"/>
      <c r="T118" s="225"/>
      <c r="U118" s="226">
        <f t="shared" si="9"/>
        <v>7.8888888888888883E-2</v>
      </c>
      <c r="V118" s="227"/>
      <c r="W118" s="228" t="str">
        <f t="shared" si="11"/>
        <v>0</v>
      </c>
      <c r="X118" s="509"/>
      <c r="Y118" s="229">
        <f t="shared" si="12"/>
        <v>0</v>
      </c>
    </row>
    <row r="119" spans="2:25" ht="18.75" customHeight="1">
      <c r="B119" s="503"/>
      <c r="C119" s="506"/>
      <c r="D119" s="216">
        <v>10</v>
      </c>
      <c r="E119" s="216" t="s">
        <v>2224</v>
      </c>
      <c r="F119" s="217">
        <v>78</v>
      </c>
      <c r="G119" s="218">
        <f t="shared" si="10"/>
        <v>15.6</v>
      </c>
      <c r="H119" s="219">
        <f t="shared" si="7"/>
        <v>43.333333333333336</v>
      </c>
      <c r="I119" s="219">
        <f t="shared" si="8"/>
        <v>1.4444444444444446E-2</v>
      </c>
      <c r="J119" s="217"/>
      <c r="K119" s="220"/>
      <c r="L119" s="220"/>
      <c r="M119" s="221"/>
      <c r="N119" s="222">
        <f t="shared" si="13"/>
        <v>0</v>
      </c>
      <c r="O119" s="223"/>
      <c r="P119" s="224"/>
      <c r="Q119" s="224"/>
      <c r="R119" s="224"/>
      <c r="S119" s="224"/>
      <c r="T119" s="225"/>
      <c r="U119" s="226">
        <f t="shared" si="9"/>
        <v>2.8888888888888891E-2</v>
      </c>
      <c r="V119" s="227"/>
      <c r="W119" s="228" t="str">
        <f t="shared" si="11"/>
        <v>0</v>
      </c>
      <c r="X119" s="509"/>
      <c r="Y119" s="229">
        <f t="shared" si="12"/>
        <v>0</v>
      </c>
    </row>
    <row r="120" spans="2:25" ht="18.75" customHeight="1">
      <c r="B120" s="503"/>
      <c r="C120" s="506"/>
      <c r="D120" s="216">
        <v>11</v>
      </c>
      <c r="E120" s="216" t="s">
        <v>2225</v>
      </c>
      <c r="F120" s="217">
        <v>190</v>
      </c>
      <c r="G120" s="218">
        <f t="shared" si="10"/>
        <v>38</v>
      </c>
      <c r="H120" s="219">
        <f t="shared" si="7"/>
        <v>105.55555555555556</v>
      </c>
      <c r="I120" s="219">
        <f t="shared" si="8"/>
        <v>3.5185185185185187E-2</v>
      </c>
      <c r="J120" s="217"/>
      <c r="K120" s="220"/>
      <c r="L120" s="220"/>
      <c r="M120" s="221"/>
      <c r="N120" s="222">
        <f t="shared" si="13"/>
        <v>0</v>
      </c>
      <c r="O120" s="223"/>
      <c r="P120" s="224"/>
      <c r="Q120" s="224"/>
      <c r="R120" s="224"/>
      <c r="S120" s="224"/>
      <c r="T120" s="225"/>
      <c r="U120" s="226">
        <f t="shared" si="9"/>
        <v>7.0370370370370375E-2</v>
      </c>
      <c r="V120" s="227"/>
      <c r="W120" s="228" t="str">
        <f t="shared" si="11"/>
        <v>0</v>
      </c>
      <c r="X120" s="509"/>
      <c r="Y120" s="229">
        <f t="shared" si="12"/>
        <v>0</v>
      </c>
    </row>
    <row r="121" spans="2:25" ht="18.75" customHeight="1">
      <c r="B121" s="503"/>
      <c r="C121" s="506"/>
      <c r="D121" s="216">
        <v>12</v>
      </c>
      <c r="E121" s="216" t="s">
        <v>2226</v>
      </c>
      <c r="F121" s="217">
        <v>201</v>
      </c>
      <c r="G121" s="218">
        <f t="shared" si="10"/>
        <v>40.200000000000003</v>
      </c>
      <c r="H121" s="219">
        <f t="shared" si="7"/>
        <v>111.66666666666666</v>
      </c>
      <c r="I121" s="219">
        <f t="shared" si="8"/>
        <v>3.7222222222222219E-2</v>
      </c>
      <c r="J121" s="217"/>
      <c r="K121" s="220"/>
      <c r="L121" s="220"/>
      <c r="M121" s="221"/>
      <c r="N121" s="222">
        <f t="shared" si="13"/>
        <v>0</v>
      </c>
      <c r="O121" s="223"/>
      <c r="P121" s="224"/>
      <c r="Q121" s="224"/>
      <c r="R121" s="224"/>
      <c r="S121" s="224"/>
      <c r="T121" s="225"/>
      <c r="U121" s="226">
        <f t="shared" si="9"/>
        <v>7.4444444444444438E-2</v>
      </c>
      <c r="V121" s="227"/>
      <c r="W121" s="228" t="str">
        <f t="shared" si="11"/>
        <v>0</v>
      </c>
      <c r="X121" s="509"/>
      <c r="Y121" s="229">
        <f t="shared" si="12"/>
        <v>0</v>
      </c>
    </row>
    <row r="122" spans="2:25" ht="18.75" customHeight="1">
      <c r="B122" s="503"/>
      <c r="C122" s="506"/>
      <c r="D122" s="216">
        <v>13</v>
      </c>
      <c r="E122" s="216" t="s">
        <v>2227</v>
      </c>
      <c r="F122" s="217">
        <v>217</v>
      </c>
      <c r="G122" s="218">
        <f t="shared" si="10"/>
        <v>43.4</v>
      </c>
      <c r="H122" s="219">
        <f t="shared" si="7"/>
        <v>120.55555555555556</v>
      </c>
      <c r="I122" s="219">
        <f t="shared" si="8"/>
        <v>4.0185185185185185E-2</v>
      </c>
      <c r="J122" s="217"/>
      <c r="K122" s="220"/>
      <c r="L122" s="220"/>
      <c r="M122" s="221"/>
      <c r="N122" s="222">
        <f t="shared" si="13"/>
        <v>0</v>
      </c>
      <c r="O122" s="223"/>
      <c r="P122" s="224"/>
      <c r="Q122" s="224"/>
      <c r="R122" s="224"/>
      <c r="S122" s="224"/>
      <c r="T122" s="225"/>
      <c r="U122" s="226">
        <f t="shared" si="9"/>
        <v>8.037037037037037E-2</v>
      </c>
      <c r="V122" s="227"/>
      <c r="W122" s="228" t="str">
        <f t="shared" si="11"/>
        <v>0</v>
      </c>
      <c r="X122" s="509"/>
      <c r="Y122" s="229">
        <f t="shared" si="12"/>
        <v>0</v>
      </c>
    </row>
    <row r="123" spans="2:25" ht="18.75" customHeight="1">
      <c r="B123" s="503"/>
      <c r="C123" s="506"/>
      <c r="D123" s="216">
        <v>14</v>
      </c>
      <c r="E123" s="216" t="s">
        <v>2228</v>
      </c>
      <c r="F123" s="217">
        <v>198</v>
      </c>
      <c r="G123" s="218">
        <f t="shared" si="10"/>
        <v>39.6</v>
      </c>
      <c r="H123" s="219">
        <f t="shared" si="7"/>
        <v>110</v>
      </c>
      <c r="I123" s="219">
        <f t="shared" si="8"/>
        <v>3.6666666666666667E-2</v>
      </c>
      <c r="J123" s="217"/>
      <c r="K123" s="220"/>
      <c r="L123" s="220"/>
      <c r="M123" s="221"/>
      <c r="N123" s="222">
        <f t="shared" si="13"/>
        <v>0</v>
      </c>
      <c r="O123" s="223"/>
      <c r="P123" s="224"/>
      <c r="Q123" s="224"/>
      <c r="R123" s="224"/>
      <c r="S123" s="224"/>
      <c r="T123" s="225"/>
      <c r="U123" s="226">
        <f t="shared" si="9"/>
        <v>7.3333333333333334E-2</v>
      </c>
      <c r="V123" s="227"/>
      <c r="W123" s="228" t="str">
        <f t="shared" si="11"/>
        <v>0</v>
      </c>
      <c r="X123" s="509"/>
      <c r="Y123" s="229">
        <f t="shared" si="12"/>
        <v>0</v>
      </c>
    </row>
    <row r="124" spans="2:25" ht="18.75" customHeight="1">
      <c r="B124" s="503"/>
      <c r="C124" s="506"/>
      <c r="D124" s="216">
        <v>15</v>
      </c>
      <c r="E124" s="216" t="s">
        <v>2229</v>
      </c>
      <c r="F124" s="217">
        <v>307</v>
      </c>
      <c r="G124" s="218">
        <f t="shared" si="10"/>
        <v>61.4</v>
      </c>
      <c r="H124" s="219">
        <f t="shared" si="7"/>
        <v>170.55555555555554</v>
      </c>
      <c r="I124" s="219">
        <f t="shared" si="8"/>
        <v>5.6851851851851848E-2</v>
      </c>
      <c r="J124" s="217"/>
      <c r="K124" s="220"/>
      <c r="L124" s="220"/>
      <c r="M124" s="221"/>
      <c r="N124" s="222">
        <f t="shared" si="13"/>
        <v>0</v>
      </c>
      <c r="O124" s="223"/>
      <c r="P124" s="224"/>
      <c r="Q124" s="224"/>
      <c r="R124" s="224"/>
      <c r="S124" s="224"/>
      <c r="T124" s="225"/>
      <c r="U124" s="226">
        <f t="shared" si="9"/>
        <v>0.1137037037037037</v>
      </c>
      <c r="V124" s="227"/>
      <c r="W124" s="228" t="str">
        <f t="shared" si="11"/>
        <v>0</v>
      </c>
      <c r="X124" s="509"/>
      <c r="Y124" s="229">
        <f t="shared" si="12"/>
        <v>0</v>
      </c>
    </row>
    <row r="125" spans="2:25" ht="18.75" customHeight="1">
      <c r="B125" s="503"/>
      <c r="C125" s="506"/>
      <c r="D125" s="216">
        <v>16</v>
      </c>
      <c r="E125" s="216" t="s">
        <v>2230</v>
      </c>
      <c r="F125" s="217">
        <v>341</v>
      </c>
      <c r="G125" s="218">
        <f t="shared" si="10"/>
        <v>68.2</v>
      </c>
      <c r="H125" s="219">
        <f t="shared" si="7"/>
        <v>189.44444444444443</v>
      </c>
      <c r="I125" s="219">
        <f t="shared" si="8"/>
        <v>6.3148148148148148E-2</v>
      </c>
      <c r="J125" s="217"/>
      <c r="K125" s="220"/>
      <c r="L125" s="220"/>
      <c r="M125" s="221"/>
      <c r="N125" s="222">
        <f t="shared" si="13"/>
        <v>0</v>
      </c>
      <c r="O125" s="223"/>
      <c r="P125" s="224"/>
      <c r="Q125" s="224"/>
      <c r="R125" s="224"/>
      <c r="S125" s="224"/>
      <c r="T125" s="225"/>
      <c r="U125" s="226">
        <f t="shared" si="9"/>
        <v>0.1262962962962963</v>
      </c>
      <c r="V125" s="227"/>
      <c r="W125" s="228" t="str">
        <f t="shared" si="11"/>
        <v>0</v>
      </c>
      <c r="X125" s="509"/>
      <c r="Y125" s="229">
        <f t="shared" si="12"/>
        <v>0</v>
      </c>
    </row>
    <row r="126" spans="2:25" ht="18.75" customHeight="1">
      <c r="B126" s="503"/>
      <c r="C126" s="506"/>
      <c r="D126" s="216">
        <v>17</v>
      </c>
      <c r="E126" s="216" t="s">
        <v>2231</v>
      </c>
      <c r="F126" s="217">
        <v>326</v>
      </c>
      <c r="G126" s="218">
        <f t="shared" si="10"/>
        <v>65.2</v>
      </c>
      <c r="H126" s="219">
        <f t="shared" si="7"/>
        <v>181.11111111111111</v>
      </c>
      <c r="I126" s="219">
        <f t="shared" si="8"/>
        <v>6.0370370370370373E-2</v>
      </c>
      <c r="J126" s="217"/>
      <c r="K126" s="220"/>
      <c r="L126" s="220"/>
      <c r="M126" s="221"/>
      <c r="N126" s="222">
        <f t="shared" si="13"/>
        <v>0</v>
      </c>
      <c r="O126" s="223"/>
      <c r="P126" s="224"/>
      <c r="Q126" s="224"/>
      <c r="R126" s="224"/>
      <c r="S126" s="224"/>
      <c r="T126" s="225"/>
      <c r="U126" s="226">
        <f t="shared" si="9"/>
        <v>0.12074074074074075</v>
      </c>
      <c r="V126" s="227"/>
      <c r="W126" s="228" t="str">
        <f t="shared" si="11"/>
        <v>0</v>
      </c>
      <c r="X126" s="509"/>
      <c r="Y126" s="229">
        <f t="shared" si="12"/>
        <v>0</v>
      </c>
    </row>
    <row r="127" spans="2:25" ht="18.75" customHeight="1">
      <c r="B127" s="503"/>
      <c r="C127" s="506"/>
      <c r="D127" s="216">
        <v>18</v>
      </c>
      <c r="E127" s="216" t="s">
        <v>2232</v>
      </c>
      <c r="F127" s="217">
        <v>298</v>
      </c>
      <c r="G127" s="218">
        <f t="shared" si="10"/>
        <v>59.6</v>
      </c>
      <c r="H127" s="219">
        <f t="shared" si="7"/>
        <v>165.55555555555554</v>
      </c>
      <c r="I127" s="219">
        <f t="shared" si="8"/>
        <v>5.5185185185185184E-2</v>
      </c>
      <c r="J127" s="217"/>
      <c r="K127" s="220"/>
      <c r="L127" s="220"/>
      <c r="M127" s="221"/>
      <c r="N127" s="222">
        <f t="shared" si="13"/>
        <v>0</v>
      </c>
      <c r="O127" s="223"/>
      <c r="P127" s="224"/>
      <c r="Q127" s="224"/>
      <c r="R127" s="224"/>
      <c r="S127" s="224"/>
      <c r="T127" s="225"/>
      <c r="U127" s="226">
        <f t="shared" si="9"/>
        <v>0.11037037037037037</v>
      </c>
      <c r="V127" s="227"/>
      <c r="W127" s="228" t="str">
        <f t="shared" si="11"/>
        <v>0</v>
      </c>
      <c r="X127" s="509"/>
      <c r="Y127" s="229">
        <f t="shared" si="12"/>
        <v>0</v>
      </c>
    </row>
    <row r="128" spans="2:25" ht="18.75" customHeight="1">
      <c r="B128" s="503"/>
      <c r="C128" s="506"/>
      <c r="D128" s="216">
        <v>19</v>
      </c>
      <c r="E128" s="216" t="s">
        <v>2233</v>
      </c>
      <c r="F128" s="217">
        <v>174</v>
      </c>
      <c r="G128" s="218">
        <f t="shared" si="10"/>
        <v>34.799999999999997</v>
      </c>
      <c r="H128" s="219">
        <f t="shared" si="7"/>
        <v>96.666666666666657</v>
      </c>
      <c r="I128" s="219">
        <f t="shared" si="8"/>
        <v>3.2222222222222222E-2</v>
      </c>
      <c r="J128" s="217"/>
      <c r="K128" s="220"/>
      <c r="L128" s="220"/>
      <c r="M128" s="221"/>
      <c r="N128" s="222">
        <f t="shared" si="13"/>
        <v>0</v>
      </c>
      <c r="O128" s="223"/>
      <c r="P128" s="224"/>
      <c r="Q128" s="224"/>
      <c r="R128" s="224"/>
      <c r="S128" s="224"/>
      <c r="T128" s="225"/>
      <c r="U128" s="226">
        <f t="shared" si="9"/>
        <v>6.4444444444444443E-2</v>
      </c>
      <c r="V128" s="227"/>
      <c r="W128" s="228" t="str">
        <f t="shared" si="11"/>
        <v>0</v>
      </c>
      <c r="X128" s="509"/>
      <c r="Y128" s="229">
        <f t="shared" si="12"/>
        <v>0</v>
      </c>
    </row>
    <row r="129" spans="2:25" ht="18.75" customHeight="1">
      <c r="B129" s="503"/>
      <c r="C129" s="506"/>
      <c r="D129" s="216">
        <v>20</v>
      </c>
      <c r="E129" s="216" t="s">
        <v>2234</v>
      </c>
      <c r="F129" s="217">
        <v>157</v>
      </c>
      <c r="G129" s="218">
        <f t="shared" si="10"/>
        <v>31.4</v>
      </c>
      <c r="H129" s="219">
        <f t="shared" si="7"/>
        <v>87.222222222222214</v>
      </c>
      <c r="I129" s="219">
        <f t="shared" si="8"/>
        <v>2.9074074074074072E-2</v>
      </c>
      <c r="J129" s="217"/>
      <c r="K129" s="220"/>
      <c r="L129" s="220"/>
      <c r="M129" s="221"/>
      <c r="N129" s="222">
        <f t="shared" si="13"/>
        <v>0</v>
      </c>
      <c r="O129" s="223"/>
      <c r="P129" s="224"/>
      <c r="Q129" s="224"/>
      <c r="R129" s="224"/>
      <c r="S129" s="224"/>
      <c r="T129" s="225"/>
      <c r="U129" s="226">
        <f t="shared" si="9"/>
        <v>5.8148148148148143E-2</v>
      </c>
      <c r="V129" s="227"/>
      <c r="W129" s="228" t="str">
        <f t="shared" si="11"/>
        <v>0</v>
      </c>
      <c r="X129" s="509"/>
      <c r="Y129" s="229">
        <f t="shared" si="12"/>
        <v>0</v>
      </c>
    </row>
    <row r="130" spans="2:25" ht="18.75" customHeight="1">
      <c r="B130" s="503"/>
      <c r="C130" s="506"/>
      <c r="D130" s="216">
        <v>21</v>
      </c>
      <c r="E130" s="216" t="s">
        <v>2235</v>
      </c>
      <c r="F130" s="217">
        <v>203</v>
      </c>
      <c r="G130" s="218">
        <f t="shared" si="10"/>
        <v>40.6</v>
      </c>
      <c r="H130" s="219">
        <f t="shared" si="7"/>
        <v>112.77777777777777</v>
      </c>
      <c r="I130" s="219">
        <f t="shared" si="8"/>
        <v>3.7592592592592587E-2</v>
      </c>
      <c r="J130" s="217"/>
      <c r="K130" s="220"/>
      <c r="L130" s="220"/>
      <c r="M130" s="221"/>
      <c r="N130" s="222">
        <f t="shared" si="13"/>
        <v>0</v>
      </c>
      <c r="O130" s="223"/>
      <c r="P130" s="224"/>
      <c r="Q130" s="224"/>
      <c r="R130" s="224"/>
      <c r="S130" s="224"/>
      <c r="T130" s="225"/>
      <c r="U130" s="226">
        <f t="shared" si="9"/>
        <v>7.5185185185185174E-2</v>
      </c>
      <c r="V130" s="227"/>
      <c r="W130" s="228" t="str">
        <f t="shared" si="11"/>
        <v>0</v>
      </c>
      <c r="X130" s="509"/>
      <c r="Y130" s="229">
        <f t="shared" si="12"/>
        <v>0</v>
      </c>
    </row>
    <row r="131" spans="2:25" ht="18.75" customHeight="1">
      <c r="B131" s="503"/>
      <c r="C131" s="506"/>
      <c r="D131" s="216">
        <v>22</v>
      </c>
      <c r="E131" s="216" t="s">
        <v>2236</v>
      </c>
      <c r="F131" s="217">
        <v>294</v>
      </c>
      <c r="G131" s="218">
        <f t="shared" si="10"/>
        <v>58.8</v>
      </c>
      <c r="H131" s="219">
        <f t="shared" si="7"/>
        <v>163.33333333333334</v>
      </c>
      <c r="I131" s="219">
        <f t="shared" si="8"/>
        <v>5.4444444444444448E-2</v>
      </c>
      <c r="J131" s="217"/>
      <c r="K131" s="220"/>
      <c r="L131" s="220"/>
      <c r="M131" s="221"/>
      <c r="N131" s="222">
        <f t="shared" si="13"/>
        <v>0</v>
      </c>
      <c r="O131" s="223"/>
      <c r="P131" s="224"/>
      <c r="Q131" s="224"/>
      <c r="R131" s="224"/>
      <c r="S131" s="224"/>
      <c r="T131" s="225"/>
      <c r="U131" s="226">
        <f t="shared" si="9"/>
        <v>0.1088888888888889</v>
      </c>
      <c r="V131" s="227"/>
      <c r="W131" s="228" t="str">
        <f t="shared" si="11"/>
        <v>0</v>
      </c>
      <c r="X131" s="509"/>
      <c r="Y131" s="229">
        <f t="shared" si="12"/>
        <v>0</v>
      </c>
    </row>
    <row r="132" spans="2:25" ht="18.75" customHeight="1">
      <c r="B132" s="503"/>
      <c r="C132" s="506"/>
      <c r="D132" s="216">
        <v>23</v>
      </c>
      <c r="E132" s="216" t="s">
        <v>2237</v>
      </c>
      <c r="F132" s="217">
        <v>246</v>
      </c>
      <c r="G132" s="218">
        <f t="shared" si="10"/>
        <v>49.2</v>
      </c>
      <c r="H132" s="219">
        <f t="shared" si="7"/>
        <v>136.66666666666666</v>
      </c>
      <c r="I132" s="219">
        <f t="shared" si="8"/>
        <v>4.5555555555555551E-2</v>
      </c>
      <c r="J132" s="217"/>
      <c r="K132" s="220"/>
      <c r="L132" s="220"/>
      <c r="M132" s="221"/>
      <c r="N132" s="222">
        <f t="shared" si="13"/>
        <v>0</v>
      </c>
      <c r="O132" s="223"/>
      <c r="P132" s="224"/>
      <c r="Q132" s="224"/>
      <c r="R132" s="224"/>
      <c r="S132" s="224"/>
      <c r="T132" s="225"/>
      <c r="U132" s="226">
        <f t="shared" si="9"/>
        <v>9.1111111111111101E-2</v>
      </c>
      <c r="V132" s="227"/>
      <c r="W132" s="228" t="str">
        <f t="shared" si="11"/>
        <v>0</v>
      </c>
      <c r="X132" s="509"/>
      <c r="Y132" s="229">
        <f t="shared" si="12"/>
        <v>0</v>
      </c>
    </row>
    <row r="133" spans="2:25" ht="18.75" customHeight="1">
      <c r="B133" s="503"/>
      <c r="C133" s="506"/>
      <c r="D133" s="216"/>
      <c r="E133" s="216" t="s">
        <v>1586</v>
      </c>
      <c r="F133" s="217"/>
      <c r="G133" s="218">
        <f t="shared" si="10"/>
        <v>0</v>
      </c>
      <c r="H133" s="219">
        <f t="shared" si="7"/>
        <v>0</v>
      </c>
      <c r="I133" s="219">
        <f t="shared" si="8"/>
        <v>0</v>
      </c>
      <c r="J133" s="217"/>
      <c r="K133" s="220"/>
      <c r="L133" s="220"/>
      <c r="M133" s="221"/>
      <c r="N133" s="222">
        <f t="shared" si="13"/>
        <v>0</v>
      </c>
      <c r="O133" s="223"/>
      <c r="P133" s="224"/>
      <c r="Q133" s="224"/>
      <c r="R133" s="224"/>
      <c r="S133" s="224"/>
      <c r="T133" s="225"/>
      <c r="U133" s="226">
        <f t="shared" si="9"/>
        <v>0</v>
      </c>
      <c r="V133" s="227"/>
      <c r="W133" s="228" t="str">
        <f t="shared" si="11"/>
        <v>0</v>
      </c>
      <c r="X133" s="509"/>
      <c r="Y133" s="229">
        <f t="shared" si="12"/>
        <v>0</v>
      </c>
    </row>
    <row r="134" spans="2:25" ht="18.75" customHeight="1">
      <c r="B134" s="503"/>
      <c r="C134" s="506"/>
      <c r="D134" s="216">
        <v>1</v>
      </c>
      <c r="E134" s="216" t="s">
        <v>2238</v>
      </c>
      <c r="F134" s="217">
        <v>269</v>
      </c>
      <c r="G134" s="218">
        <f t="shared" si="10"/>
        <v>53.8</v>
      </c>
      <c r="H134" s="219">
        <f t="shared" si="7"/>
        <v>149.44444444444443</v>
      </c>
      <c r="I134" s="219">
        <f t="shared" si="8"/>
        <v>4.9814814814814812E-2</v>
      </c>
      <c r="J134" s="217"/>
      <c r="K134" s="220"/>
      <c r="L134" s="220"/>
      <c r="M134" s="221"/>
      <c r="N134" s="222">
        <f t="shared" si="13"/>
        <v>0</v>
      </c>
      <c r="O134" s="223"/>
      <c r="P134" s="224"/>
      <c r="Q134" s="224"/>
      <c r="R134" s="224"/>
      <c r="S134" s="224"/>
      <c r="T134" s="225"/>
      <c r="U134" s="226">
        <f t="shared" si="9"/>
        <v>9.9629629629629624E-2</v>
      </c>
      <c r="V134" s="227"/>
      <c r="W134" s="228" t="str">
        <f t="shared" si="11"/>
        <v>0</v>
      </c>
      <c r="X134" s="509"/>
      <c r="Y134" s="229">
        <f t="shared" si="12"/>
        <v>0</v>
      </c>
    </row>
    <row r="135" spans="2:25" ht="18.75" customHeight="1">
      <c r="B135" s="503"/>
      <c r="C135" s="506"/>
      <c r="D135" s="216">
        <v>2</v>
      </c>
      <c r="E135" s="216" t="s">
        <v>2239</v>
      </c>
      <c r="F135" s="217">
        <v>210</v>
      </c>
      <c r="G135" s="218">
        <f t="shared" si="10"/>
        <v>42</v>
      </c>
      <c r="H135" s="219">
        <f t="shared" si="7"/>
        <v>116.66666666666666</v>
      </c>
      <c r="I135" s="219">
        <f t="shared" si="8"/>
        <v>3.8888888888888883E-2</v>
      </c>
      <c r="J135" s="217"/>
      <c r="K135" s="220"/>
      <c r="L135" s="220"/>
      <c r="M135" s="221"/>
      <c r="N135" s="222">
        <f t="shared" si="13"/>
        <v>0</v>
      </c>
      <c r="O135" s="223"/>
      <c r="P135" s="224"/>
      <c r="Q135" s="224"/>
      <c r="R135" s="224"/>
      <c r="S135" s="224"/>
      <c r="T135" s="225"/>
      <c r="U135" s="226">
        <f t="shared" si="9"/>
        <v>7.7777777777777765E-2</v>
      </c>
      <c r="V135" s="227"/>
      <c r="W135" s="228" t="str">
        <f t="shared" si="11"/>
        <v>0</v>
      </c>
      <c r="X135" s="509"/>
      <c r="Y135" s="229">
        <f t="shared" si="12"/>
        <v>0</v>
      </c>
    </row>
    <row r="136" spans="2:25" ht="18.75" customHeight="1">
      <c r="B136" s="503"/>
      <c r="C136" s="506"/>
      <c r="D136" s="216">
        <v>3</v>
      </c>
      <c r="E136" s="216" t="s">
        <v>2240</v>
      </c>
      <c r="F136" s="217">
        <v>250</v>
      </c>
      <c r="G136" s="218">
        <f t="shared" si="10"/>
        <v>50</v>
      </c>
      <c r="H136" s="219">
        <f t="shared" si="7"/>
        <v>138.88888888888889</v>
      </c>
      <c r="I136" s="219">
        <f t="shared" si="8"/>
        <v>4.6296296296296294E-2</v>
      </c>
      <c r="J136" s="217"/>
      <c r="K136" s="220"/>
      <c r="L136" s="220"/>
      <c r="M136" s="221"/>
      <c r="N136" s="222">
        <f t="shared" si="13"/>
        <v>0</v>
      </c>
      <c r="O136" s="223"/>
      <c r="P136" s="224"/>
      <c r="Q136" s="224"/>
      <c r="R136" s="224"/>
      <c r="S136" s="224"/>
      <c r="T136" s="225"/>
      <c r="U136" s="226">
        <f t="shared" si="9"/>
        <v>9.2592592592592587E-2</v>
      </c>
      <c r="V136" s="227"/>
      <c r="W136" s="228" t="str">
        <f t="shared" si="11"/>
        <v>0</v>
      </c>
      <c r="X136" s="509"/>
      <c r="Y136" s="229">
        <f t="shared" si="12"/>
        <v>0</v>
      </c>
    </row>
    <row r="137" spans="2:25" ht="18.75" customHeight="1">
      <c r="B137" s="503"/>
      <c r="C137" s="506"/>
      <c r="D137" s="216">
        <v>4</v>
      </c>
      <c r="E137" s="216" t="s">
        <v>2241</v>
      </c>
      <c r="F137" s="217">
        <v>100</v>
      </c>
      <c r="G137" s="218">
        <f t="shared" si="10"/>
        <v>20</v>
      </c>
      <c r="H137" s="219">
        <f t="shared" si="7"/>
        <v>55.555555555555557</v>
      </c>
      <c r="I137" s="219">
        <f t="shared" si="8"/>
        <v>1.8518518518518517E-2</v>
      </c>
      <c r="J137" s="217"/>
      <c r="K137" s="220"/>
      <c r="L137" s="220"/>
      <c r="M137" s="221"/>
      <c r="N137" s="222">
        <f t="shared" si="13"/>
        <v>0</v>
      </c>
      <c r="O137" s="223"/>
      <c r="P137" s="224"/>
      <c r="Q137" s="224"/>
      <c r="R137" s="224"/>
      <c r="S137" s="224"/>
      <c r="T137" s="225"/>
      <c r="U137" s="226">
        <f t="shared" si="9"/>
        <v>3.7037037037037035E-2</v>
      </c>
      <c r="V137" s="227"/>
      <c r="W137" s="228" t="str">
        <f t="shared" si="11"/>
        <v>0</v>
      </c>
      <c r="X137" s="509"/>
      <c r="Y137" s="229">
        <f t="shared" si="12"/>
        <v>0</v>
      </c>
    </row>
    <row r="138" spans="2:25" ht="18.75" customHeight="1">
      <c r="B138" s="503"/>
      <c r="C138" s="506"/>
      <c r="D138" s="216">
        <v>5</v>
      </c>
      <c r="E138" s="216" t="s">
        <v>2242</v>
      </c>
      <c r="F138" s="217">
        <v>200</v>
      </c>
      <c r="G138" s="218">
        <f t="shared" si="10"/>
        <v>40</v>
      </c>
      <c r="H138" s="219">
        <f t="shared" si="7"/>
        <v>111.11111111111111</v>
      </c>
      <c r="I138" s="219">
        <f t="shared" si="8"/>
        <v>3.7037037037037035E-2</v>
      </c>
      <c r="J138" s="217"/>
      <c r="K138" s="220" t="s">
        <v>2243</v>
      </c>
      <c r="L138" s="220"/>
      <c r="M138" s="221">
        <f>SUM(H134:H157)</f>
        <v>2843.8888888888891</v>
      </c>
      <c r="N138" s="222">
        <f t="shared" si="13"/>
        <v>56.87777777777778</v>
      </c>
      <c r="O138" s="223" t="s">
        <v>630</v>
      </c>
      <c r="P138" s="224" t="s">
        <v>178</v>
      </c>
      <c r="Q138" s="224"/>
      <c r="R138" s="224" t="s">
        <v>2221</v>
      </c>
      <c r="S138" s="224"/>
      <c r="T138" s="225"/>
      <c r="U138" s="226">
        <f t="shared" si="9"/>
        <v>7.407407407407407E-2</v>
      </c>
      <c r="V138" s="227">
        <f>SUM(U134:U157)</f>
        <v>1.8959259259259265</v>
      </c>
      <c r="W138" s="228" t="str">
        <f t="shared" si="11"/>
        <v>2</v>
      </c>
      <c r="X138" s="509"/>
      <c r="Y138" s="229">
        <f t="shared" si="12"/>
        <v>1</v>
      </c>
    </row>
    <row r="139" spans="2:25" ht="18.75" customHeight="1">
      <c r="B139" s="503"/>
      <c r="C139" s="506"/>
      <c r="D139" s="216">
        <v>6</v>
      </c>
      <c r="E139" s="216" t="s">
        <v>2244</v>
      </c>
      <c r="F139" s="217">
        <v>298</v>
      </c>
      <c r="G139" s="218">
        <f t="shared" si="10"/>
        <v>59.6</v>
      </c>
      <c r="H139" s="219">
        <f t="shared" si="7"/>
        <v>165.55555555555554</v>
      </c>
      <c r="I139" s="219">
        <f t="shared" si="8"/>
        <v>5.5185185185185184E-2</v>
      </c>
      <c r="J139" s="217"/>
      <c r="K139" s="220"/>
      <c r="L139" s="220"/>
      <c r="M139" s="221"/>
      <c r="N139" s="222">
        <f t="shared" si="13"/>
        <v>0</v>
      </c>
      <c r="O139" s="223"/>
      <c r="P139" s="224"/>
      <c r="Q139" s="224"/>
      <c r="R139" s="224"/>
      <c r="S139" s="224"/>
      <c r="T139" s="225"/>
      <c r="U139" s="226">
        <f t="shared" si="9"/>
        <v>0.11037037037037037</v>
      </c>
      <c r="V139" s="227"/>
      <c r="W139" s="228" t="str">
        <f t="shared" si="11"/>
        <v>0</v>
      </c>
      <c r="X139" s="509"/>
      <c r="Y139" s="229">
        <f t="shared" si="12"/>
        <v>0</v>
      </c>
    </row>
    <row r="140" spans="2:25" ht="18.75" customHeight="1">
      <c r="B140" s="503"/>
      <c r="C140" s="506"/>
      <c r="D140" s="216">
        <v>7</v>
      </c>
      <c r="E140" s="216" t="s">
        <v>2245</v>
      </c>
      <c r="F140" s="217">
        <v>178</v>
      </c>
      <c r="G140" s="218">
        <f t="shared" si="10"/>
        <v>35.6</v>
      </c>
      <c r="H140" s="219">
        <f t="shared" si="7"/>
        <v>98.888888888888886</v>
      </c>
      <c r="I140" s="219">
        <f t="shared" si="8"/>
        <v>3.2962962962962965E-2</v>
      </c>
      <c r="J140" s="217"/>
      <c r="K140" s="220"/>
      <c r="L140" s="220"/>
      <c r="M140" s="221"/>
      <c r="N140" s="222">
        <f t="shared" si="13"/>
        <v>0</v>
      </c>
      <c r="O140" s="223"/>
      <c r="P140" s="224"/>
      <c r="Q140" s="224"/>
      <c r="R140" s="224"/>
      <c r="S140" s="224"/>
      <c r="T140" s="225"/>
      <c r="U140" s="226">
        <f t="shared" si="9"/>
        <v>6.5925925925925929E-2</v>
      </c>
      <c r="V140" s="227"/>
      <c r="W140" s="228" t="str">
        <f t="shared" si="11"/>
        <v>0</v>
      </c>
      <c r="X140" s="509"/>
      <c r="Y140" s="229">
        <f t="shared" si="12"/>
        <v>0</v>
      </c>
    </row>
    <row r="141" spans="2:25" ht="18.75" customHeight="1">
      <c r="B141" s="503"/>
      <c r="C141" s="506"/>
      <c r="D141" s="216">
        <v>8</v>
      </c>
      <c r="E141" s="216" t="s">
        <v>2246</v>
      </c>
      <c r="F141" s="217">
        <v>183</v>
      </c>
      <c r="G141" s="218">
        <f t="shared" si="10"/>
        <v>36.6</v>
      </c>
      <c r="H141" s="219">
        <f t="shared" si="7"/>
        <v>101.66666666666666</v>
      </c>
      <c r="I141" s="219">
        <f t="shared" si="8"/>
        <v>3.3888888888888885E-2</v>
      </c>
      <c r="J141" s="217"/>
      <c r="K141" s="220"/>
      <c r="L141" s="220"/>
      <c r="M141" s="221"/>
      <c r="N141" s="222">
        <f t="shared" si="13"/>
        <v>0</v>
      </c>
      <c r="O141" s="223"/>
      <c r="P141" s="224"/>
      <c r="Q141" s="224"/>
      <c r="R141" s="224"/>
      <c r="S141" s="224"/>
      <c r="T141" s="225"/>
      <c r="U141" s="226">
        <f t="shared" si="9"/>
        <v>6.777777777777777E-2</v>
      </c>
      <c r="V141" s="227"/>
      <c r="W141" s="228" t="str">
        <f t="shared" si="11"/>
        <v>0</v>
      </c>
      <c r="X141" s="509"/>
      <c r="Y141" s="229">
        <f t="shared" si="12"/>
        <v>0</v>
      </c>
    </row>
    <row r="142" spans="2:25" ht="18.75" customHeight="1">
      <c r="B142" s="503"/>
      <c r="C142" s="506"/>
      <c r="D142" s="216">
        <v>9</v>
      </c>
      <c r="E142" s="216" t="s">
        <v>2247</v>
      </c>
      <c r="F142" s="217">
        <v>142</v>
      </c>
      <c r="G142" s="218">
        <f t="shared" si="10"/>
        <v>28.4</v>
      </c>
      <c r="H142" s="219">
        <f t="shared" si="7"/>
        <v>78.888888888888886</v>
      </c>
      <c r="I142" s="219">
        <f t="shared" si="8"/>
        <v>2.6296296296296297E-2</v>
      </c>
      <c r="J142" s="217"/>
      <c r="K142" s="220"/>
      <c r="L142" s="220"/>
      <c r="M142" s="221"/>
      <c r="N142" s="222">
        <f t="shared" si="13"/>
        <v>0</v>
      </c>
      <c r="O142" s="223"/>
      <c r="P142" s="224"/>
      <c r="Q142" s="224"/>
      <c r="R142" s="224"/>
      <c r="S142" s="224"/>
      <c r="T142" s="225"/>
      <c r="U142" s="226">
        <f t="shared" si="9"/>
        <v>5.2592592592592594E-2</v>
      </c>
      <c r="V142" s="227"/>
      <c r="W142" s="228" t="str">
        <f t="shared" si="11"/>
        <v>0</v>
      </c>
      <c r="X142" s="509"/>
      <c r="Y142" s="229">
        <f t="shared" si="12"/>
        <v>0</v>
      </c>
    </row>
    <row r="143" spans="2:25" ht="18.75" customHeight="1">
      <c r="B143" s="503"/>
      <c r="C143" s="506"/>
      <c r="D143" s="216">
        <v>10</v>
      </c>
      <c r="E143" s="216" t="s">
        <v>2248</v>
      </c>
      <c r="F143" s="217">
        <v>123</v>
      </c>
      <c r="G143" s="218">
        <f t="shared" si="10"/>
        <v>24.6</v>
      </c>
      <c r="H143" s="219">
        <f t="shared" si="7"/>
        <v>68.333333333333329</v>
      </c>
      <c r="I143" s="219">
        <f t="shared" si="8"/>
        <v>2.2777777777777775E-2</v>
      </c>
      <c r="J143" s="217"/>
      <c r="K143" s="220"/>
      <c r="L143" s="220"/>
      <c r="M143" s="221"/>
      <c r="N143" s="222">
        <f t="shared" si="13"/>
        <v>0</v>
      </c>
      <c r="O143" s="223"/>
      <c r="P143" s="224"/>
      <c r="Q143" s="224"/>
      <c r="R143" s="224"/>
      <c r="S143" s="224"/>
      <c r="T143" s="225"/>
      <c r="U143" s="226">
        <f t="shared" si="9"/>
        <v>4.5555555555555551E-2</v>
      </c>
      <c r="V143" s="227"/>
      <c r="W143" s="228" t="str">
        <f t="shared" si="11"/>
        <v>0</v>
      </c>
      <c r="X143" s="509"/>
      <c r="Y143" s="229">
        <f t="shared" si="12"/>
        <v>0</v>
      </c>
    </row>
    <row r="144" spans="2:25" ht="18.75" customHeight="1">
      <c r="B144" s="503"/>
      <c r="C144" s="506"/>
      <c r="D144" s="216">
        <v>11</v>
      </c>
      <c r="E144" s="216" t="s">
        <v>2249</v>
      </c>
      <c r="F144" s="217">
        <v>115</v>
      </c>
      <c r="G144" s="218">
        <f t="shared" si="10"/>
        <v>23</v>
      </c>
      <c r="H144" s="219">
        <f t="shared" si="7"/>
        <v>63.888888888888886</v>
      </c>
      <c r="I144" s="219">
        <f t="shared" si="8"/>
        <v>2.1296296296296296E-2</v>
      </c>
      <c r="J144" s="217"/>
      <c r="K144" s="220"/>
      <c r="L144" s="220"/>
      <c r="M144" s="221"/>
      <c r="N144" s="222">
        <f t="shared" si="13"/>
        <v>0</v>
      </c>
      <c r="O144" s="223"/>
      <c r="P144" s="224"/>
      <c r="Q144" s="224"/>
      <c r="R144" s="224"/>
      <c r="S144" s="224"/>
      <c r="T144" s="225"/>
      <c r="U144" s="226">
        <f t="shared" si="9"/>
        <v>4.2592592592592592E-2</v>
      </c>
      <c r="V144" s="227"/>
      <c r="W144" s="228" t="str">
        <f t="shared" si="11"/>
        <v>0</v>
      </c>
      <c r="X144" s="509"/>
      <c r="Y144" s="229">
        <f t="shared" si="12"/>
        <v>0</v>
      </c>
    </row>
    <row r="145" spans="2:25" ht="18.75" customHeight="1">
      <c r="B145" s="503"/>
      <c r="C145" s="506"/>
      <c r="D145" s="216">
        <v>12</v>
      </c>
      <c r="E145" s="216" t="s">
        <v>2250</v>
      </c>
      <c r="F145" s="217">
        <v>274</v>
      </c>
      <c r="G145" s="218">
        <f t="shared" si="10"/>
        <v>54.8</v>
      </c>
      <c r="H145" s="219">
        <f t="shared" ref="H145:H179" si="14">F145/$H$15</f>
        <v>152.22222222222223</v>
      </c>
      <c r="I145" s="219">
        <f t="shared" ref="I145:I179" si="15">H145/$I$15</f>
        <v>5.0740740740740746E-2</v>
      </c>
      <c r="J145" s="217"/>
      <c r="K145" s="220"/>
      <c r="L145" s="220"/>
      <c r="M145" s="221"/>
      <c r="N145" s="222">
        <f t="shared" si="13"/>
        <v>0</v>
      </c>
      <c r="O145" s="223"/>
      <c r="P145" s="224"/>
      <c r="Q145" s="224"/>
      <c r="R145" s="224"/>
      <c r="S145" s="224"/>
      <c r="T145" s="225"/>
      <c r="U145" s="226">
        <f t="shared" ref="U145:U179" si="16">H145/$U$15</f>
        <v>0.10148148148148149</v>
      </c>
      <c r="V145" s="227"/>
      <c r="W145" s="228" t="str">
        <f t="shared" si="11"/>
        <v>0</v>
      </c>
      <c r="X145" s="509"/>
      <c r="Y145" s="229">
        <f t="shared" si="12"/>
        <v>0</v>
      </c>
    </row>
    <row r="146" spans="2:25" ht="18.75" customHeight="1">
      <c r="B146" s="503"/>
      <c r="C146" s="506"/>
      <c r="D146" s="216">
        <v>13</v>
      </c>
      <c r="E146" s="216" t="s">
        <v>2251</v>
      </c>
      <c r="F146" s="217">
        <v>263</v>
      </c>
      <c r="G146" s="218">
        <f t="shared" ref="G146:G179" si="17">F146/$G$15</f>
        <v>52.6</v>
      </c>
      <c r="H146" s="219">
        <f t="shared" si="14"/>
        <v>146.11111111111111</v>
      </c>
      <c r="I146" s="219">
        <f t="shared" si="15"/>
        <v>4.8703703703703707E-2</v>
      </c>
      <c r="J146" s="217"/>
      <c r="L146" s="220"/>
      <c r="M146" s="221"/>
      <c r="N146" s="222">
        <f t="shared" si="13"/>
        <v>0</v>
      </c>
      <c r="O146" s="223"/>
      <c r="P146" s="224"/>
      <c r="Q146" s="224"/>
      <c r="R146" s="224"/>
      <c r="S146" s="224"/>
      <c r="T146" s="225"/>
      <c r="U146" s="226">
        <f t="shared" si="16"/>
        <v>9.7407407407407415E-2</v>
      </c>
      <c r="V146" s="227"/>
      <c r="W146" s="228" t="str">
        <f t="shared" ref="W146:W179" si="18">IF(V146&lt;1,"0",IF(V146&lt;5,"2",IF(V146&gt;=5,"6")))</f>
        <v>0</v>
      </c>
      <c r="X146" s="509"/>
      <c r="Y146" s="229">
        <f t="shared" ref="Y146:Y179" si="19">W146/2</f>
        <v>0</v>
      </c>
    </row>
    <row r="147" spans="2:25" ht="18.75" customHeight="1">
      <c r="B147" s="503"/>
      <c r="C147" s="506"/>
      <c r="D147" s="216">
        <v>14</v>
      </c>
      <c r="E147" s="216" t="s">
        <v>2252</v>
      </c>
      <c r="F147" s="217">
        <v>367</v>
      </c>
      <c r="G147" s="218">
        <f t="shared" si="17"/>
        <v>73.400000000000006</v>
      </c>
      <c r="H147" s="219">
        <f t="shared" si="14"/>
        <v>203.88888888888889</v>
      </c>
      <c r="I147" s="219">
        <f t="shared" si="15"/>
        <v>6.7962962962962961E-2</v>
      </c>
      <c r="J147" s="217"/>
      <c r="K147" s="220"/>
      <c r="L147" s="220"/>
      <c r="M147" s="221"/>
      <c r="N147" s="222">
        <f t="shared" si="13"/>
        <v>0</v>
      </c>
      <c r="O147" s="223"/>
      <c r="P147" s="224"/>
      <c r="Q147" s="224"/>
      <c r="R147" s="224"/>
      <c r="S147" s="224"/>
      <c r="T147" s="225"/>
      <c r="U147" s="226">
        <f t="shared" si="16"/>
        <v>0.13592592592592592</v>
      </c>
      <c r="V147" s="227"/>
      <c r="W147" s="228" t="str">
        <f t="shared" si="18"/>
        <v>0</v>
      </c>
      <c r="X147" s="509"/>
      <c r="Y147" s="229">
        <f t="shared" si="19"/>
        <v>0</v>
      </c>
    </row>
    <row r="148" spans="2:25" ht="18.75" customHeight="1">
      <c r="B148" s="503"/>
      <c r="C148" s="506"/>
      <c r="D148" s="216">
        <v>15</v>
      </c>
      <c r="E148" s="216" t="s">
        <v>2253</v>
      </c>
      <c r="F148" s="217">
        <v>122</v>
      </c>
      <c r="G148" s="218">
        <f t="shared" si="17"/>
        <v>24.4</v>
      </c>
      <c r="H148" s="219">
        <f t="shared" si="14"/>
        <v>67.777777777777771</v>
      </c>
      <c r="I148" s="219">
        <f t="shared" si="15"/>
        <v>2.2592592592592591E-2</v>
      </c>
      <c r="J148" s="217"/>
      <c r="K148" s="220"/>
      <c r="L148" s="220"/>
      <c r="M148" s="221"/>
      <c r="N148" s="222">
        <f t="shared" si="13"/>
        <v>0</v>
      </c>
      <c r="O148" s="223"/>
      <c r="P148" s="224"/>
      <c r="Q148" s="224"/>
      <c r="R148" s="224"/>
      <c r="S148" s="224"/>
      <c r="T148" s="225"/>
      <c r="U148" s="226">
        <f t="shared" si="16"/>
        <v>4.5185185185185182E-2</v>
      </c>
      <c r="V148" s="227"/>
      <c r="W148" s="228" t="str">
        <f t="shared" si="18"/>
        <v>0</v>
      </c>
      <c r="X148" s="509"/>
      <c r="Y148" s="229">
        <f t="shared" si="19"/>
        <v>0</v>
      </c>
    </row>
    <row r="149" spans="2:25" ht="18.75" customHeight="1">
      <c r="B149" s="503"/>
      <c r="C149" s="506"/>
      <c r="D149" s="216">
        <v>16</v>
      </c>
      <c r="E149" s="216" t="s">
        <v>2254</v>
      </c>
      <c r="F149" s="217">
        <v>328</v>
      </c>
      <c r="G149" s="218">
        <f t="shared" si="17"/>
        <v>65.599999999999994</v>
      </c>
      <c r="H149" s="219">
        <f t="shared" si="14"/>
        <v>182.22222222222223</v>
      </c>
      <c r="I149" s="219">
        <f t="shared" si="15"/>
        <v>6.0740740740740741E-2</v>
      </c>
      <c r="J149" s="217"/>
      <c r="K149" s="220"/>
      <c r="L149" s="220"/>
      <c r="M149" s="221"/>
      <c r="N149" s="222">
        <f t="shared" si="13"/>
        <v>0</v>
      </c>
      <c r="O149" s="223"/>
      <c r="P149" s="224"/>
      <c r="Q149" s="224"/>
      <c r="R149" s="224"/>
      <c r="S149" s="224"/>
      <c r="T149" s="225"/>
      <c r="U149" s="226">
        <f t="shared" si="16"/>
        <v>0.12148148148148148</v>
      </c>
      <c r="V149" s="227"/>
      <c r="W149" s="228" t="str">
        <f t="shared" si="18"/>
        <v>0</v>
      </c>
      <c r="X149" s="509"/>
      <c r="Y149" s="229">
        <f t="shared" si="19"/>
        <v>0</v>
      </c>
    </row>
    <row r="150" spans="2:25" ht="18.75" customHeight="1">
      <c r="B150" s="503"/>
      <c r="C150" s="506"/>
      <c r="D150" s="216">
        <v>17</v>
      </c>
      <c r="E150" s="216" t="s">
        <v>2255</v>
      </c>
      <c r="F150" s="217">
        <v>197</v>
      </c>
      <c r="G150" s="218">
        <f t="shared" si="17"/>
        <v>39.4</v>
      </c>
      <c r="H150" s="219">
        <f t="shared" si="14"/>
        <v>109.44444444444444</v>
      </c>
      <c r="I150" s="219">
        <f t="shared" si="15"/>
        <v>3.6481481481481483E-2</v>
      </c>
      <c r="J150" s="217"/>
      <c r="K150" s="220"/>
      <c r="L150" s="220"/>
      <c r="M150" s="221"/>
      <c r="N150" s="222">
        <f t="shared" si="13"/>
        <v>0</v>
      </c>
      <c r="O150" s="223"/>
      <c r="P150" s="224"/>
      <c r="Q150" s="224"/>
      <c r="R150" s="224"/>
      <c r="S150" s="224"/>
      <c r="T150" s="225"/>
      <c r="U150" s="226">
        <f t="shared" si="16"/>
        <v>7.2962962962962966E-2</v>
      </c>
      <c r="V150" s="227"/>
      <c r="W150" s="228" t="str">
        <f t="shared" si="18"/>
        <v>0</v>
      </c>
      <c r="X150" s="509"/>
      <c r="Y150" s="229">
        <f t="shared" si="19"/>
        <v>0</v>
      </c>
    </row>
    <row r="151" spans="2:25" ht="18.75" customHeight="1">
      <c r="B151" s="503"/>
      <c r="C151" s="506"/>
      <c r="D151" s="216">
        <v>18</v>
      </c>
      <c r="E151" s="216" t="s">
        <v>2256</v>
      </c>
      <c r="F151" s="217">
        <v>207</v>
      </c>
      <c r="G151" s="218">
        <f t="shared" si="17"/>
        <v>41.4</v>
      </c>
      <c r="H151" s="219">
        <f t="shared" si="14"/>
        <v>115</v>
      </c>
      <c r="I151" s="219">
        <f t="shared" si="15"/>
        <v>3.833333333333333E-2</v>
      </c>
      <c r="J151" s="217"/>
      <c r="K151" s="220"/>
      <c r="L151" s="220"/>
      <c r="M151" s="221"/>
      <c r="N151" s="222">
        <f t="shared" si="13"/>
        <v>0</v>
      </c>
      <c r="O151" s="223"/>
      <c r="P151" s="224"/>
      <c r="Q151" s="224"/>
      <c r="R151" s="224"/>
      <c r="S151" s="224"/>
      <c r="T151" s="225"/>
      <c r="U151" s="226">
        <f t="shared" si="16"/>
        <v>7.6666666666666661E-2</v>
      </c>
      <c r="V151" s="227"/>
      <c r="W151" s="228" t="str">
        <f t="shared" si="18"/>
        <v>0</v>
      </c>
      <c r="X151" s="509"/>
      <c r="Y151" s="229">
        <f t="shared" si="19"/>
        <v>0</v>
      </c>
    </row>
    <row r="152" spans="2:25" ht="18.75" customHeight="1">
      <c r="B152" s="503"/>
      <c r="C152" s="506"/>
      <c r="D152" s="216">
        <v>19</v>
      </c>
      <c r="E152" s="216" t="s">
        <v>2257</v>
      </c>
      <c r="F152" s="217">
        <v>219</v>
      </c>
      <c r="G152" s="218">
        <f t="shared" si="17"/>
        <v>43.8</v>
      </c>
      <c r="H152" s="219">
        <f t="shared" si="14"/>
        <v>121.66666666666666</v>
      </c>
      <c r="I152" s="219">
        <f t="shared" si="15"/>
        <v>4.0555555555555553E-2</v>
      </c>
      <c r="J152" s="217"/>
      <c r="K152" s="220"/>
      <c r="L152" s="220"/>
      <c r="M152" s="221"/>
      <c r="N152" s="222">
        <f t="shared" si="13"/>
        <v>0</v>
      </c>
      <c r="O152" s="223"/>
      <c r="P152" s="224"/>
      <c r="Q152" s="224"/>
      <c r="R152" s="224"/>
      <c r="S152" s="224"/>
      <c r="T152" s="225"/>
      <c r="U152" s="226">
        <f t="shared" si="16"/>
        <v>8.1111111111111106E-2</v>
      </c>
      <c r="V152" s="227"/>
      <c r="W152" s="228" t="str">
        <f t="shared" si="18"/>
        <v>0</v>
      </c>
      <c r="X152" s="509"/>
      <c r="Y152" s="229">
        <f t="shared" si="19"/>
        <v>0</v>
      </c>
    </row>
    <row r="153" spans="2:25" ht="18.75" customHeight="1">
      <c r="B153" s="503"/>
      <c r="C153" s="506"/>
      <c r="D153" s="216">
        <v>20</v>
      </c>
      <c r="E153" s="216" t="s">
        <v>2258</v>
      </c>
      <c r="F153" s="217">
        <v>92</v>
      </c>
      <c r="G153" s="218">
        <f t="shared" si="17"/>
        <v>18.399999999999999</v>
      </c>
      <c r="H153" s="219">
        <f t="shared" si="14"/>
        <v>51.111111111111107</v>
      </c>
      <c r="I153" s="219">
        <f t="shared" si="15"/>
        <v>1.7037037037037035E-2</v>
      </c>
      <c r="J153" s="217"/>
      <c r="K153" s="220"/>
      <c r="L153" s="220"/>
      <c r="M153" s="221"/>
      <c r="N153" s="222">
        <f t="shared" si="13"/>
        <v>0</v>
      </c>
      <c r="O153" s="223"/>
      <c r="P153" s="224"/>
      <c r="Q153" s="224"/>
      <c r="R153" s="224"/>
      <c r="S153" s="224"/>
      <c r="T153" s="225"/>
      <c r="U153" s="226">
        <f t="shared" si="16"/>
        <v>3.4074074074074069E-2</v>
      </c>
      <c r="V153" s="227"/>
      <c r="W153" s="228" t="str">
        <f t="shared" si="18"/>
        <v>0</v>
      </c>
      <c r="X153" s="509"/>
      <c r="Y153" s="229">
        <f t="shared" si="19"/>
        <v>0</v>
      </c>
    </row>
    <row r="154" spans="2:25" ht="18.75" customHeight="1">
      <c r="B154" s="503"/>
      <c r="C154" s="506"/>
      <c r="D154" s="216">
        <v>21</v>
      </c>
      <c r="E154" s="216" t="s">
        <v>2259</v>
      </c>
      <c r="F154" s="217">
        <v>121</v>
      </c>
      <c r="G154" s="218">
        <f t="shared" si="17"/>
        <v>24.2</v>
      </c>
      <c r="H154" s="219">
        <f t="shared" si="14"/>
        <v>67.222222222222214</v>
      </c>
      <c r="I154" s="219">
        <f t="shared" si="15"/>
        <v>2.2407407407407404E-2</v>
      </c>
      <c r="J154" s="217"/>
      <c r="K154" s="220"/>
      <c r="L154" s="220"/>
      <c r="M154" s="221"/>
      <c r="N154" s="222">
        <f t="shared" si="13"/>
        <v>0</v>
      </c>
      <c r="O154" s="223"/>
      <c r="P154" s="224"/>
      <c r="Q154" s="224"/>
      <c r="R154" s="224"/>
      <c r="S154" s="224"/>
      <c r="T154" s="225"/>
      <c r="U154" s="226">
        <f t="shared" si="16"/>
        <v>4.4814814814814807E-2</v>
      </c>
      <c r="V154" s="227"/>
      <c r="W154" s="228" t="str">
        <f t="shared" si="18"/>
        <v>0</v>
      </c>
      <c r="X154" s="509"/>
      <c r="Y154" s="229">
        <f t="shared" si="19"/>
        <v>0</v>
      </c>
    </row>
    <row r="155" spans="2:25" ht="18.75" customHeight="1">
      <c r="B155" s="503"/>
      <c r="C155" s="506"/>
      <c r="D155" s="216">
        <v>22</v>
      </c>
      <c r="E155" s="216" t="s">
        <v>2260</v>
      </c>
      <c r="F155" s="217">
        <v>368</v>
      </c>
      <c r="G155" s="218">
        <f t="shared" si="17"/>
        <v>73.599999999999994</v>
      </c>
      <c r="H155" s="219">
        <f t="shared" si="14"/>
        <v>204.44444444444443</v>
      </c>
      <c r="I155" s="219">
        <f t="shared" si="15"/>
        <v>6.8148148148148138E-2</v>
      </c>
      <c r="J155" s="217"/>
      <c r="K155" s="220"/>
      <c r="L155" s="220"/>
      <c r="M155" s="221"/>
      <c r="N155" s="222">
        <f t="shared" si="13"/>
        <v>0</v>
      </c>
      <c r="O155" s="223"/>
      <c r="P155" s="224"/>
      <c r="Q155" s="224"/>
      <c r="R155" s="224"/>
      <c r="S155" s="224"/>
      <c r="T155" s="225"/>
      <c r="U155" s="226">
        <f t="shared" si="16"/>
        <v>0.13629629629629628</v>
      </c>
      <c r="V155" s="227"/>
      <c r="W155" s="228" t="str">
        <f t="shared" si="18"/>
        <v>0</v>
      </c>
      <c r="X155" s="509"/>
      <c r="Y155" s="229">
        <f t="shared" si="19"/>
        <v>0</v>
      </c>
    </row>
    <row r="156" spans="2:25" ht="18.75" customHeight="1">
      <c r="B156" s="503"/>
      <c r="C156" s="506"/>
      <c r="D156" s="216">
        <v>23</v>
      </c>
      <c r="E156" s="216" t="s">
        <v>2261</v>
      </c>
      <c r="F156" s="217">
        <v>397</v>
      </c>
      <c r="G156" s="218">
        <f t="shared" si="17"/>
        <v>79.400000000000006</v>
      </c>
      <c r="H156" s="219">
        <f t="shared" si="14"/>
        <v>220.55555555555554</v>
      </c>
      <c r="I156" s="219">
        <f t="shared" si="15"/>
        <v>7.3518518518518511E-2</v>
      </c>
      <c r="J156" s="217"/>
      <c r="K156" s="220"/>
      <c r="L156" s="220"/>
      <c r="M156" s="221"/>
      <c r="N156" s="222">
        <f t="shared" si="13"/>
        <v>0</v>
      </c>
      <c r="O156" s="223"/>
      <c r="P156" s="224"/>
      <c r="Q156" s="224"/>
      <c r="R156" s="224"/>
      <c r="S156" s="224"/>
      <c r="T156" s="225"/>
      <c r="U156" s="226">
        <f t="shared" si="16"/>
        <v>0.14703703703703702</v>
      </c>
      <c r="V156" s="227"/>
      <c r="W156" s="228" t="str">
        <f t="shared" si="18"/>
        <v>0</v>
      </c>
      <c r="X156" s="509"/>
      <c r="Y156" s="229">
        <f t="shared" si="19"/>
        <v>0</v>
      </c>
    </row>
    <row r="157" spans="2:25" ht="18.75" customHeight="1">
      <c r="B157" s="503"/>
      <c r="C157" s="506"/>
      <c r="D157" s="216">
        <v>24</v>
      </c>
      <c r="E157" s="216" t="s">
        <v>2262</v>
      </c>
      <c r="F157" s="217">
        <v>96</v>
      </c>
      <c r="G157" s="218">
        <f t="shared" si="17"/>
        <v>19.2</v>
      </c>
      <c r="H157" s="219">
        <f t="shared" si="14"/>
        <v>53.333333333333329</v>
      </c>
      <c r="I157" s="219">
        <f t="shared" si="15"/>
        <v>1.7777777777777778E-2</v>
      </c>
      <c r="J157" s="217"/>
      <c r="K157" s="220"/>
      <c r="L157" s="220"/>
      <c r="M157" s="232"/>
      <c r="N157" s="222">
        <f t="shared" si="13"/>
        <v>0</v>
      </c>
      <c r="O157" s="223"/>
      <c r="P157" s="224"/>
      <c r="Q157" s="224"/>
      <c r="R157" s="224"/>
      <c r="S157" s="224"/>
      <c r="T157" s="225"/>
      <c r="U157" s="226">
        <f t="shared" si="16"/>
        <v>3.5555555555555556E-2</v>
      </c>
      <c r="V157" s="227"/>
      <c r="W157" s="228" t="str">
        <f t="shared" si="18"/>
        <v>0</v>
      </c>
      <c r="X157" s="509"/>
      <c r="Y157" s="229">
        <f t="shared" si="19"/>
        <v>0</v>
      </c>
    </row>
    <row r="158" spans="2:25" ht="18.75" customHeight="1">
      <c r="B158" s="503"/>
      <c r="C158" s="506"/>
      <c r="D158" s="216"/>
      <c r="E158" s="216" t="s">
        <v>1586</v>
      </c>
      <c r="F158" s="217"/>
      <c r="G158" s="218">
        <f t="shared" si="17"/>
        <v>0</v>
      </c>
      <c r="H158" s="219">
        <f t="shared" si="14"/>
        <v>0</v>
      </c>
      <c r="I158" s="219">
        <f t="shared" si="15"/>
        <v>0</v>
      </c>
      <c r="J158" s="217"/>
      <c r="K158" s="220"/>
      <c r="L158" s="220"/>
      <c r="M158" s="232"/>
      <c r="N158" s="222">
        <f t="shared" si="13"/>
        <v>0</v>
      </c>
      <c r="O158" s="223"/>
      <c r="P158" s="224"/>
      <c r="Q158" s="224"/>
      <c r="R158" s="224"/>
      <c r="S158" s="224"/>
      <c r="T158" s="225"/>
      <c r="U158" s="226">
        <f t="shared" si="16"/>
        <v>0</v>
      </c>
      <c r="V158" s="227"/>
      <c r="W158" s="228" t="str">
        <f t="shared" si="18"/>
        <v>0</v>
      </c>
      <c r="X158" s="509"/>
      <c r="Y158" s="229">
        <f t="shared" si="19"/>
        <v>0</v>
      </c>
    </row>
    <row r="159" spans="2:25" ht="18.75" customHeight="1">
      <c r="B159" s="503"/>
      <c r="C159" s="506"/>
      <c r="D159" s="216">
        <v>1</v>
      </c>
      <c r="E159" s="216" t="s">
        <v>2263</v>
      </c>
      <c r="F159" s="217">
        <v>245</v>
      </c>
      <c r="G159" s="218">
        <f t="shared" si="17"/>
        <v>49</v>
      </c>
      <c r="H159" s="219">
        <f t="shared" si="14"/>
        <v>136.11111111111111</v>
      </c>
      <c r="I159" s="219">
        <f t="shared" si="15"/>
        <v>4.5370370370370373E-2</v>
      </c>
      <c r="J159" s="217"/>
      <c r="K159" s="220"/>
      <c r="L159" s="220"/>
      <c r="M159" s="232"/>
      <c r="N159" s="222">
        <f t="shared" si="13"/>
        <v>0</v>
      </c>
      <c r="O159" s="223"/>
      <c r="P159" s="224"/>
      <c r="Q159" s="224"/>
      <c r="R159" s="224"/>
      <c r="S159" s="224"/>
      <c r="T159" s="225"/>
      <c r="U159" s="226">
        <f t="shared" si="16"/>
        <v>9.0740740740740747E-2</v>
      </c>
      <c r="V159" s="227"/>
      <c r="W159" s="228" t="str">
        <f t="shared" si="18"/>
        <v>0</v>
      </c>
      <c r="X159" s="509"/>
      <c r="Y159" s="229">
        <f t="shared" si="19"/>
        <v>0</v>
      </c>
    </row>
    <row r="160" spans="2:25" ht="18.75" customHeight="1">
      <c r="B160" s="503"/>
      <c r="C160" s="506"/>
      <c r="D160" s="216">
        <v>2</v>
      </c>
      <c r="E160" s="216" t="s">
        <v>2264</v>
      </c>
      <c r="F160" s="217">
        <v>315</v>
      </c>
      <c r="G160" s="218">
        <f t="shared" si="17"/>
        <v>63</v>
      </c>
      <c r="H160" s="219">
        <f t="shared" si="14"/>
        <v>175</v>
      </c>
      <c r="I160" s="219">
        <f t="shared" si="15"/>
        <v>5.8333333333333334E-2</v>
      </c>
      <c r="J160" s="217"/>
      <c r="K160" s="220" t="s">
        <v>2265</v>
      </c>
      <c r="L160" s="220"/>
      <c r="M160" s="232">
        <f>SUM(H159:H177)</f>
        <v>2843.3333333333335</v>
      </c>
      <c r="N160" s="222">
        <f t="shared" ref="N160:N179" si="20">M160/$N$15</f>
        <v>56.866666666666667</v>
      </c>
      <c r="O160" s="223" t="s">
        <v>177</v>
      </c>
      <c r="P160" s="224" t="s">
        <v>178</v>
      </c>
      <c r="Q160" s="224"/>
      <c r="R160" s="224" t="s">
        <v>2208</v>
      </c>
      <c r="S160" s="224"/>
      <c r="T160" s="225"/>
      <c r="U160" s="226">
        <f t="shared" si="16"/>
        <v>0.11666666666666667</v>
      </c>
      <c r="V160" s="227">
        <f>SUM(U159:U177)</f>
        <v>1.8955555555555552</v>
      </c>
      <c r="W160" s="228" t="str">
        <f t="shared" si="18"/>
        <v>2</v>
      </c>
      <c r="X160" s="509"/>
      <c r="Y160" s="229">
        <f t="shared" si="19"/>
        <v>1</v>
      </c>
    </row>
    <row r="161" spans="2:25" ht="18.75" customHeight="1">
      <c r="B161" s="503"/>
      <c r="C161" s="506"/>
      <c r="D161" s="216">
        <v>3</v>
      </c>
      <c r="E161" s="216" t="s">
        <v>2266</v>
      </c>
      <c r="F161" s="217">
        <v>236</v>
      </c>
      <c r="G161" s="218">
        <f t="shared" si="17"/>
        <v>47.2</v>
      </c>
      <c r="H161" s="219">
        <f t="shared" si="14"/>
        <v>131.11111111111111</v>
      </c>
      <c r="I161" s="219">
        <f t="shared" si="15"/>
        <v>4.3703703703703703E-2</v>
      </c>
      <c r="J161" s="217"/>
      <c r="K161" s="220"/>
      <c r="L161" s="220"/>
      <c r="M161" s="232"/>
      <c r="N161" s="222">
        <f t="shared" si="20"/>
        <v>0</v>
      </c>
      <c r="O161" s="223"/>
      <c r="P161" s="224"/>
      <c r="Q161" s="224"/>
      <c r="R161" s="224"/>
      <c r="S161" s="224"/>
      <c r="T161" s="225"/>
      <c r="U161" s="226">
        <f t="shared" si="16"/>
        <v>8.7407407407407406E-2</v>
      </c>
      <c r="V161" s="227"/>
      <c r="W161" s="228" t="str">
        <f t="shared" si="18"/>
        <v>0</v>
      </c>
      <c r="X161" s="509"/>
      <c r="Y161" s="229">
        <f t="shared" si="19"/>
        <v>0</v>
      </c>
    </row>
    <row r="162" spans="2:25" ht="18.75" customHeight="1">
      <c r="B162" s="503"/>
      <c r="C162" s="506"/>
      <c r="D162" s="216">
        <v>4</v>
      </c>
      <c r="E162" s="216" t="s">
        <v>2267</v>
      </c>
      <c r="F162" s="217">
        <v>229</v>
      </c>
      <c r="G162" s="218">
        <f t="shared" si="17"/>
        <v>45.8</v>
      </c>
      <c r="H162" s="219">
        <f t="shared" si="14"/>
        <v>127.22222222222221</v>
      </c>
      <c r="I162" s="219">
        <f t="shared" si="15"/>
        <v>4.2407407407407408E-2</v>
      </c>
      <c r="J162" s="217"/>
      <c r="K162" s="220"/>
      <c r="L162" s="220"/>
      <c r="M162" s="232"/>
      <c r="N162" s="222">
        <f t="shared" si="20"/>
        <v>0</v>
      </c>
      <c r="O162" s="223"/>
      <c r="P162" s="224"/>
      <c r="Q162" s="224"/>
      <c r="R162" s="224"/>
      <c r="S162" s="224"/>
      <c r="T162" s="225"/>
      <c r="U162" s="226">
        <f t="shared" si="16"/>
        <v>8.4814814814814815E-2</v>
      </c>
      <c r="V162" s="227"/>
      <c r="W162" s="228" t="str">
        <f t="shared" si="18"/>
        <v>0</v>
      </c>
      <c r="X162" s="509"/>
      <c r="Y162" s="229">
        <f t="shared" si="19"/>
        <v>0</v>
      </c>
    </row>
    <row r="163" spans="2:25" ht="18.75" customHeight="1">
      <c r="B163" s="503"/>
      <c r="C163" s="506"/>
      <c r="D163" s="216">
        <v>5</v>
      </c>
      <c r="E163" s="216" t="s">
        <v>2268</v>
      </c>
      <c r="F163" s="217">
        <v>365</v>
      </c>
      <c r="G163" s="218">
        <f t="shared" si="17"/>
        <v>73</v>
      </c>
      <c r="H163" s="219">
        <f t="shared" si="14"/>
        <v>202.77777777777777</v>
      </c>
      <c r="I163" s="219">
        <f t="shared" si="15"/>
        <v>6.7592592592592593E-2</v>
      </c>
      <c r="J163" s="217"/>
      <c r="K163" s="220"/>
      <c r="L163" s="220"/>
      <c r="M163" s="232"/>
      <c r="N163" s="222">
        <f t="shared" si="20"/>
        <v>0</v>
      </c>
      <c r="O163" s="223"/>
      <c r="P163" s="224"/>
      <c r="Q163" s="224"/>
      <c r="R163" s="224"/>
      <c r="S163" s="224"/>
      <c r="T163" s="225"/>
      <c r="U163" s="226">
        <f t="shared" si="16"/>
        <v>0.13518518518518519</v>
      </c>
      <c r="V163" s="227"/>
      <c r="W163" s="228" t="str">
        <f t="shared" si="18"/>
        <v>0</v>
      </c>
      <c r="X163" s="509"/>
      <c r="Y163" s="229">
        <f t="shared" si="19"/>
        <v>0</v>
      </c>
    </row>
    <row r="164" spans="2:25" ht="18.75" customHeight="1">
      <c r="B164" s="503"/>
      <c r="C164" s="506"/>
      <c r="D164" s="216">
        <v>6</v>
      </c>
      <c r="E164" s="216" t="s">
        <v>2269</v>
      </c>
      <c r="F164" s="217">
        <v>255</v>
      </c>
      <c r="G164" s="218">
        <f t="shared" si="17"/>
        <v>51</v>
      </c>
      <c r="H164" s="219">
        <f t="shared" si="14"/>
        <v>141.66666666666666</v>
      </c>
      <c r="I164" s="219">
        <f t="shared" si="15"/>
        <v>4.7222222222222221E-2</v>
      </c>
      <c r="J164" s="217"/>
      <c r="K164" s="220"/>
      <c r="L164" s="220"/>
      <c r="M164" s="232"/>
      <c r="N164" s="222">
        <f t="shared" si="20"/>
        <v>0</v>
      </c>
      <c r="O164" s="223"/>
      <c r="P164" s="224"/>
      <c r="Q164" s="224"/>
      <c r="R164" s="224"/>
      <c r="S164" s="224"/>
      <c r="T164" s="225"/>
      <c r="U164" s="226">
        <f t="shared" si="16"/>
        <v>9.4444444444444442E-2</v>
      </c>
      <c r="V164" s="227"/>
      <c r="W164" s="228" t="str">
        <f t="shared" si="18"/>
        <v>0</v>
      </c>
      <c r="X164" s="509"/>
      <c r="Y164" s="229">
        <f t="shared" si="19"/>
        <v>0</v>
      </c>
    </row>
    <row r="165" spans="2:25" ht="18.75" customHeight="1">
      <c r="B165" s="503"/>
      <c r="C165" s="506"/>
      <c r="D165" s="216">
        <v>7</v>
      </c>
      <c r="E165" s="216" t="s">
        <v>2270</v>
      </c>
      <c r="F165" s="217">
        <v>225</v>
      </c>
      <c r="G165" s="218">
        <f t="shared" si="17"/>
        <v>45</v>
      </c>
      <c r="H165" s="219">
        <f t="shared" si="14"/>
        <v>125</v>
      </c>
      <c r="I165" s="219">
        <f t="shared" si="15"/>
        <v>4.1666666666666664E-2</v>
      </c>
      <c r="J165" s="217"/>
      <c r="K165" s="220"/>
      <c r="L165" s="220"/>
      <c r="M165" s="232"/>
      <c r="N165" s="222">
        <f t="shared" si="20"/>
        <v>0</v>
      </c>
      <c r="O165" s="223"/>
      <c r="P165" s="224"/>
      <c r="Q165" s="224"/>
      <c r="R165" s="224"/>
      <c r="S165" s="224"/>
      <c r="T165" s="225"/>
      <c r="U165" s="226">
        <f t="shared" si="16"/>
        <v>8.3333333333333329E-2</v>
      </c>
      <c r="V165" s="227"/>
      <c r="W165" s="228" t="str">
        <f t="shared" si="18"/>
        <v>0</v>
      </c>
      <c r="X165" s="509"/>
      <c r="Y165" s="229">
        <f t="shared" si="19"/>
        <v>0</v>
      </c>
    </row>
    <row r="166" spans="2:25" ht="18.75" customHeight="1">
      <c r="B166" s="503"/>
      <c r="C166" s="506"/>
      <c r="D166" s="216">
        <v>8</v>
      </c>
      <c r="E166" s="216" t="s">
        <v>2271</v>
      </c>
      <c r="F166" s="217">
        <v>254</v>
      </c>
      <c r="G166" s="218">
        <f t="shared" si="17"/>
        <v>50.8</v>
      </c>
      <c r="H166" s="219">
        <f t="shared" si="14"/>
        <v>141.11111111111111</v>
      </c>
      <c r="I166" s="219">
        <f t="shared" si="15"/>
        <v>4.7037037037037037E-2</v>
      </c>
      <c r="J166" s="217"/>
      <c r="K166" s="220"/>
      <c r="L166" s="220"/>
      <c r="M166" s="232"/>
      <c r="N166" s="222">
        <f t="shared" si="20"/>
        <v>0</v>
      </c>
      <c r="O166" s="223"/>
      <c r="P166" s="224"/>
      <c r="Q166" s="224"/>
      <c r="R166" s="224"/>
      <c r="S166" s="224"/>
      <c r="T166" s="225"/>
      <c r="U166" s="226">
        <f t="shared" si="16"/>
        <v>9.4074074074074074E-2</v>
      </c>
      <c r="V166" s="227"/>
      <c r="W166" s="228" t="str">
        <f t="shared" si="18"/>
        <v>0</v>
      </c>
      <c r="X166" s="509"/>
      <c r="Y166" s="229">
        <f t="shared" si="19"/>
        <v>0</v>
      </c>
    </row>
    <row r="167" spans="2:25" ht="18.75" customHeight="1">
      <c r="B167" s="503"/>
      <c r="C167" s="506"/>
      <c r="D167" s="216">
        <v>9</v>
      </c>
      <c r="E167" s="216" t="s">
        <v>2272</v>
      </c>
      <c r="F167" s="217">
        <v>589</v>
      </c>
      <c r="G167" s="218">
        <f t="shared" si="17"/>
        <v>117.8</v>
      </c>
      <c r="H167" s="219">
        <f t="shared" si="14"/>
        <v>327.22222222222223</v>
      </c>
      <c r="I167" s="219">
        <f t="shared" si="15"/>
        <v>0.10907407407407407</v>
      </c>
      <c r="J167" s="217"/>
      <c r="K167" s="220"/>
      <c r="L167" s="220"/>
      <c r="M167" s="232"/>
      <c r="N167" s="222">
        <f t="shared" si="20"/>
        <v>0</v>
      </c>
      <c r="O167" s="223"/>
      <c r="P167" s="224"/>
      <c r="Q167" s="224"/>
      <c r="R167" s="224"/>
      <c r="S167" s="224"/>
      <c r="T167" s="225"/>
      <c r="U167" s="226">
        <f t="shared" si="16"/>
        <v>0.21814814814814815</v>
      </c>
      <c r="V167" s="227"/>
      <c r="W167" s="228" t="str">
        <f t="shared" si="18"/>
        <v>0</v>
      </c>
      <c r="X167" s="509"/>
      <c r="Y167" s="229">
        <f t="shared" si="19"/>
        <v>0</v>
      </c>
    </row>
    <row r="168" spans="2:25" ht="18.75" customHeight="1">
      <c r="B168" s="503"/>
      <c r="C168" s="506"/>
      <c r="D168" s="216">
        <v>10</v>
      </c>
      <c r="E168" s="216" t="s">
        <v>2273</v>
      </c>
      <c r="F168" s="217">
        <v>208</v>
      </c>
      <c r="G168" s="218">
        <f t="shared" si="17"/>
        <v>41.6</v>
      </c>
      <c r="H168" s="219">
        <f t="shared" si="14"/>
        <v>115.55555555555556</v>
      </c>
      <c r="I168" s="219">
        <f t="shared" si="15"/>
        <v>3.8518518518518521E-2</v>
      </c>
      <c r="J168" s="217"/>
      <c r="K168" s="220"/>
      <c r="L168" s="220"/>
      <c r="M168" s="232"/>
      <c r="N168" s="222">
        <f t="shared" si="20"/>
        <v>0</v>
      </c>
      <c r="O168" s="223"/>
      <c r="P168" s="224"/>
      <c r="Q168" s="224"/>
      <c r="R168" s="224"/>
      <c r="S168" s="224"/>
      <c r="T168" s="225"/>
      <c r="U168" s="226">
        <f t="shared" si="16"/>
        <v>7.7037037037037043E-2</v>
      </c>
      <c r="V168" s="227"/>
      <c r="W168" s="228" t="str">
        <f t="shared" si="18"/>
        <v>0</v>
      </c>
      <c r="X168" s="509"/>
      <c r="Y168" s="229">
        <f t="shared" si="19"/>
        <v>0</v>
      </c>
    </row>
    <row r="169" spans="2:25" ht="18.75" customHeight="1">
      <c r="B169" s="503"/>
      <c r="C169" s="506"/>
      <c r="D169" s="216">
        <v>11</v>
      </c>
      <c r="E169" s="216" t="s">
        <v>2274</v>
      </c>
      <c r="F169" s="217">
        <v>198</v>
      </c>
      <c r="G169" s="218">
        <f t="shared" si="17"/>
        <v>39.6</v>
      </c>
      <c r="H169" s="219">
        <f t="shared" si="14"/>
        <v>110</v>
      </c>
      <c r="I169" s="219">
        <f t="shared" si="15"/>
        <v>3.6666666666666667E-2</v>
      </c>
      <c r="J169" s="217"/>
      <c r="K169" s="220"/>
      <c r="L169" s="220"/>
      <c r="M169" s="232"/>
      <c r="N169" s="222">
        <f t="shared" si="20"/>
        <v>0</v>
      </c>
      <c r="O169" s="223"/>
      <c r="P169" s="224"/>
      <c r="Q169" s="224"/>
      <c r="R169" s="224"/>
      <c r="S169" s="224"/>
      <c r="T169" s="225"/>
      <c r="U169" s="226">
        <f t="shared" si="16"/>
        <v>7.3333333333333334E-2</v>
      </c>
      <c r="V169" s="227"/>
      <c r="W169" s="228" t="str">
        <f t="shared" si="18"/>
        <v>0</v>
      </c>
      <c r="X169" s="509"/>
      <c r="Y169" s="229">
        <f t="shared" si="19"/>
        <v>0</v>
      </c>
    </row>
    <row r="170" spans="2:25" ht="18.75" customHeight="1">
      <c r="B170" s="503"/>
      <c r="C170" s="506"/>
      <c r="D170" s="216">
        <v>12</v>
      </c>
      <c r="E170" s="216" t="s">
        <v>2275</v>
      </c>
      <c r="F170" s="217">
        <v>236</v>
      </c>
      <c r="G170" s="218">
        <f t="shared" si="17"/>
        <v>47.2</v>
      </c>
      <c r="H170" s="219">
        <f t="shared" si="14"/>
        <v>131.11111111111111</v>
      </c>
      <c r="I170" s="219">
        <f t="shared" si="15"/>
        <v>4.3703703703703703E-2</v>
      </c>
      <c r="J170" s="217"/>
      <c r="K170" s="220"/>
      <c r="L170" s="220"/>
      <c r="M170" s="232"/>
      <c r="N170" s="222">
        <f t="shared" si="20"/>
        <v>0</v>
      </c>
      <c r="O170" s="223"/>
      <c r="P170" s="224"/>
      <c r="Q170" s="224"/>
      <c r="R170" s="224"/>
      <c r="S170" s="224"/>
      <c r="T170" s="225"/>
      <c r="U170" s="226">
        <f t="shared" si="16"/>
        <v>8.7407407407407406E-2</v>
      </c>
      <c r="V170" s="227"/>
      <c r="W170" s="228" t="str">
        <f t="shared" si="18"/>
        <v>0</v>
      </c>
      <c r="X170" s="509"/>
      <c r="Y170" s="229">
        <f t="shared" si="19"/>
        <v>0</v>
      </c>
    </row>
    <row r="171" spans="2:25" ht="18.75" customHeight="1">
      <c r="B171" s="503"/>
      <c r="C171" s="506"/>
      <c r="D171" s="216">
        <v>13</v>
      </c>
      <c r="E171" s="216" t="s">
        <v>2276</v>
      </c>
      <c r="F171" s="217">
        <v>253</v>
      </c>
      <c r="G171" s="218">
        <f t="shared" si="17"/>
        <v>50.6</v>
      </c>
      <c r="H171" s="219">
        <f t="shared" si="14"/>
        <v>140.55555555555554</v>
      </c>
      <c r="I171" s="219">
        <f t="shared" si="15"/>
        <v>4.6851851851851846E-2</v>
      </c>
      <c r="J171" s="217"/>
      <c r="K171" s="220"/>
      <c r="L171" s="220"/>
      <c r="M171" s="232"/>
      <c r="N171" s="222">
        <f t="shared" si="20"/>
        <v>0</v>
      </c>
      <c r="O171" s="223"/>
      <c r="P171" s="224"/>
      <c r="Q171" s="224"/>
      <c r="R171" s="224"/>
      <c r="S171" s="224"/>
      <c r="T171" s="225"/>
      <c r="U171" s="226">
        <f t="shared" si="16"/>
        <v>9.3703703703703692E-2</v>
      </c>
      <c r="V171" s="227"/>
      <c r="W171" s="228" t="str">
        <f t="shared" si="18"/>
        <v>0</v>
      </c>
      <c r="X171" s="509"/>
      <c r="Y171" s="229">
        <f t="shared" si="19"/>
        <v>0</v>
      </c>
    </row>
    <row r="172" spans="2:25" ht="15" customHeight="1">
      <c r="B172" s="503"/>
      <c r="C172" s="506"/>
      <c r="D172" s="216">
        <v>14</v>
      </c>
      <c r="E172" s="216" t="s">
        <v>2277</v>
      </c>
      <c r="F172" s="217">
        <v>196</v>
      </c>
      <c r="G172" s="218">
        <f t="shared" si="17"/>
        <v>39.200000000000003</v>
      </c>
      <c r="H172" s="219">
        <f t="shared" si="14"/>
        <v>108.88888888888889</v>
      </c>
      <c r="I172" s="219">
        <f t="shared" si="15"/>
        <v>3.6296296296296292E-2</v>
      </c>
      <c r="J172" s="217"/>
      <c r="K172" s="220"/>
      <c r="L172" s="220"/>
      <c r="M172" s="232"/>
      <c r="N172" s="222">
        <f t="shared" si="20"/>
        <v>0</v>
      </c>
      <c r="O172" s="223"/>
      <c r="P172" s="224"/>
      <c r="Q172" s="224"/>
      <c r="R172" s="224"/>
      <c r="S172" s="224"/>
      <c r="T172" s="225"/>
      <c r="U172" s="226">
        <f t="shared" si="16"/>
        <v>7.2592592592592584E-2</v>
      </c>
      <c r="V172" s="227"/>
      <c r="W172" s="228" t="str">
        <f t="shared" si="18"/>
        <v>0</v>
      </c>
      <c r="X172" s="509"/>
      <c r="Y172" s="229">
        <f t="shared" si="19"/>
        <v>0</v>
      </c>
    </row>
    <row r="173" spans="2:25" ht="18.75" customHeight="1">
      <c r="B173" s="503"/>
      <c r="C173" s="506"/>
      <c r="D173" s="216">
        <v>15</v>
      </c>
      <c r="E173" s="231" t="s">
        <v>2278</v>
      </c>
      <c r="F173" s="217">
        <v>217</v>
      </c>
      <c r="G173" s="218">
        <f t="shared" si="17"/>
        <v>43.4</v>
      </c>
      <c r="H173" s="219">
        <f t="shared" si="14"/>
        <v>120.55555555555556</v>
      </c>
      <c r="I173" s="219">
        <f t="shared" si="15"/>
        <v>4.0185185185185185E-2</v>
      </c>
      <c r="J173" s="217"/>
      <c r="K173" s="220"/>
      <c r="L173" s="220"/>
      <c r="M173" s="232"/>
      <c r="N173" s="222">
        <f t="shared" si="20"/>
        <v>0</v>
      </c>
      <c r="O173" s="231"/>
      <c r="P173" s="231"/>
      <c r="Q173" s="231"/>
      <c r="R173" s="231"/>
      <c r="S173" s="231"/>
      <c r="T173" s="225"/>
      <c r="U173" s="226">
        <f t="shared" si="16"/>
        <v>8.037037037037037E-2</v>
      </c>
      <c r="V173" s="227"/>
      <c r="W173" s="228" t="str">
        <f t="shared" si="18"/>
        <v>0</v>
      </c>
      <c r="X173" s="509"/>
      <c r="Y173" s="229">
        <f t="shared" si="19"/>
        <v>0</v>
      </c>
    </row>
    <row r="174" spans="2:25" ht="15" customHeight="1">
      <c r="B174" s="503"/>
      <c r="C174" s="506"/>
      <c r="D174" s="216">
        <v>16</v>
      </c>
      <c r="E174" s="216" t="s">
        <v>2279</v>
      </c>
      <c r="F174" s="217">
        <v>184</v>
      </c>
      <c r="G174" s="218">
        <f t="shared" si="17"/>
        <v>36.799999999999997</v>
      </c>
      <c r="H174" s="219">
        <f t="shared" si="14"/>
        <v>102.22222222222221</v>
      </c>
      <c r="I174" s="219">
        <f t="shared" si="15"/>
        <v>3.4074074074074069E-2</v>
      </c>
      <c r="J174" s="217"/>
      <c r="K174" s="220"/>
      <c r="L174" s="220"/>
      <c r="M174" s="232"/>
      <c r="N174" s="222">
        <f t="shared" si="20"/>
        <v>0</v>
      </c>
      <c r="O174" s="231"/>
      <c r="P174" s="231"/>
      <c r="Q174" s="231"/>
      <c r="R174" s="225"/>
      <c r="S174" s="225"/>
      <c r="T174" s="225"/>
      <c r="U174" s="226">
        <f t="shared" si="16"/>
        <v>6.8148148148148138E-2</v>
      </c>
      <c r="V174" s="227"/>
      <c r="W174" s="228" t="str">
        <f t="shared" si="18"/>
        <v>0</v>
      </c>
      <c r="X174" s="509"/>
      <c r="Y174" s="229">
        <f t="shared" si="19"/>
        <v>0</v>
      </c>
    </row>
    <row r="175" spans="2:25" ht="18.75" customHeight="1">
      <c r="B175" s="503"/>
      <c r="C175" s="506"/>
      <c r="D175" s="216">
        <v>17</v>
      </c>
      <c r="E175" s="216" t="s">
        <v>2280</v>
      </c>
      <c r="F175" s="217">
        <v>236</v>
      </c>
      <c r="G175" s="218">
        <f t="shared" si="17"/>
        <v>47.2</v>
      </c>
      <c r="H175" s="219">
        <f t="shared" si="14"/>
        <v>131.11111111111111</v>
      </c>
      <c r="I175" s="219">
        <f t="shared" si="15"/>
        <v>4.3703703703703703E-2</v>
      </c>
      <c r="J175" s="217"/>
      <c r="K175" s="220"/>
      <c r="L175" s="220"/>
      <c r="M175" s="232"/>
      <c r="N175" s="222">
        <f t="shared" si="20"/>
        <v>0</v>
      </c>
      <c r="O175" s="231"/>
      <c r="P175" s="231"/>
      <c r="Q175" s="231"/>
      <c r="R175" s="231"/>
      <c r="S175" s="231"/>
      <c r="T175" s="225"/>
      <c r="U175" s="226">
        <f t="shared" si="16"/>
        <v>8.7407407407407406E-2</v>
      </c>
      <c r="V175" s="227"/>
      <c r="W175" s="228" t="str">
        <f t="shared" si="18"/>
        <v>0</v>
      </c>
      <c r="X175" s="509"/>
      <c r="Y175" s="229">
        <f t="shared" si="19"/>
        <v>0</v>
      </c>
    </row>
    <row r="176" spans="2:25" ht="18.75" customHeight="1">
      <c r="B176" s="503"/>
      <c r="C176" s="506"/>
      <c r="D176" s="216">
        <v>18</v>
      </c>
      <c r="E176" s="216" t="s">
        <v>2281</v>
      </c>
      <c r="F176" s="217">
        <v>410</v>
      </c>
      <c r="G176" s="218">
        <f t="shared" si="17"/>
        <v>82</v>
      </c>
      <c r="H176" s="219">
        <f t="shared" si="14"/>
        <v>227.77777777777777</v>
      </c>
      <c r="I176" s="219">
        <f t="shared" si="15"/>
        <v>7.5925925925925924E-2</v>
      </c>
      <c r="J176" s="217"/>
      <c r="K176" s="220"/>
      <c r="L176" s="220"/>
      <c r="M176" s="221"/>
      <c r="N176" s="222">
        <f t="shared" si="20"/>
        <v>0</v>
      </c>
      <c r="O176" s="223"/>
      <c r="P176" s="224"/>
      <c r="Q176" s="224"/>
      <c r="R176" s="224"/>
      <c r="S176" s="224"/>
      <c r="T176" s="225"/>
      <c r="U176" s="226">
        <f t="shared" si="16"/>
        <v>0.15185185185185185</v>
      </c>
      <c r="V176" s="227"/>
      <c r="W176" s="228" t="str">
        <f t="shared" si="18"/>
        <v>0</v>
      </c>
      <c r="X176" s="509"/>
      <c r="Y176" s="229">
        <f t="shared" si="19"/>
        <v>0</v>
      </c>
    </row>
    <row r="177" spans="2:25" ht="18.75" customHeight="1">
      <c r="B177" s="503"/>
      <c r="C177" s="506"/>
      <c r="D177" s="216">
        <v>19</v>
      </c>
      <c r="E177" s="366" t="s">
        <v>2282</v>
      </c>
      <c r="F177" s="217">
        <v>267</v>
      </c>
      <c r="G177" s="218">
        <f>F177/$G$15</f>
        <v>53.4</v>
      </c>
      <c r="H177" s="219">
        <f t="shared" si="14"/>
        <v>148.33333333333334</v>
      </c>
      <c r="I177" s="219">
        <f t="shared" si="15"/>
        <v>4.9444444444444451E-2</v>
      </c>
      <c r="J177" s="217"/>
      <c r="K177" s="220"/>
      <c r="L177" s="220"/>
      <c r="M177" s="221"/>
      <c r="N177" s="222">
        <f t="shared" si="20"/>
        <v>0</v>
      </c>
      <c r="O177" s="223"/>
      <c r="P177" s="224"/>
      <c r="Q177" s="224"/>
      <c r="R177" s="224"/>
      <c r="S177" s="224"/>
      <c r="T177" s="225"/>
      <c r="U177" s="226">
        <f t="shared" si="16"/>
        <v>9.8888888888888901E-2</v>
      </c>
      <c r="V177" s="227"/>
      <c r="W177" s="228" t="str">
        <f t="shared" si="18"/>
        <v>0</v>
      </c>
      <c r="X177" s="509"/>
      <c r="Y177" s="229">
        <f t="shared" si="19"/>
        <v>0</v>
      </c>
    </row>
    <row r="178" spans="2:25" ht="18.75" customHeight="1">
      <c r="B178" s="503"/>
      <c r="C178" s="506"/>
      <c r="D178" s="216"/>
      <c r="E178" s="216"/>
      <c r="F178" s="217"/>
      <c r="G178" s="218">
        <f t="shared" si="17"/>
        <v>0</v>
      </c>
      <c r="H178" s="219">
        <f t="shared" si="14"/>
        <v>0</v>
      </c>
      <c r="I178" s="219">
        <f t="shared" si="15"/>
        <v>0</v>
      </c>
      <c r="J178" s="217"/>
      <c r="K178" s="220"/>
      <c r="L178" s="220"/>
      <c r="M178" s="221"/>
      <c r="N178" s="222">
        <f t="shared" si="20"/>
        <v>0</v>
      </c>
      <c r="O178" s="223"/>
      <c r="P178" s="224"/>
      <c r="Q178" s="224"/>
      <c r="R178" s="224"/>
      <c r="S178" s="224"/>
      <c r="T178" s="225"/>
      <c r="U178" s="226">
        <f t="shared" si="16"/>
        <v>0</v>
      </c>
      <c r="V178" s="227"/>
      <c r="W178" s="228" t="str">
        <f t="shared" si="18"/>
        <v>0</v>
      </c>
      <c r="X178" s="509"/>
      <c r="Y178" s="229">
        <f t="shared" si="19"/>
        <v>0</v>
      </c>
    </row>
    <row r="179" spans="2:25" ht="18.75" customHeight="1">
      <c r="B179" s="504"/>
      <c r="C179" s="507"/>
      <c r="D179" s="216"/>
      <c r="E179" s="216"/>
      <c r="F179" s="217"/>
      <c r="G179" s="218">
        <f t="shared" si="17"/>
        <v>0</v>
      </c>
      <c r="H179" s="219">
        <f t="shared" si="14"/>
        <v>0</v>
      </c>
      <c r="I179" s="219">
        <f t="shared" si="15"/>
        <v>0</v>
      </c>
      <c r="J179" s="217"/>
      <c r="K179" s="220"/>
      <c r="L179" s="220"/>
      <c r="M179" s="221"/>
      <c r="N179" s="222">
        <f t="shared" si="20"/>
        <v>0</v>
      </c>
      <c r="O179" s="223"/>
      <c r="P179" s="224"/>
      <c r="Q179" s="224"/>
      <c r="R179" s="224"/>
      <c r="S179" s="224"/>
      <c r="T179" s="225"/>
      <c r="U179" s="226">
        <f t="shared" si="16"/>
        <v>0</v>
      </c>
      <c r="V179" s="227"/>
      <c r="W179" s="228" t="str">
        <f t="shared" si="18"/>
        <v>0</v>
      </c>
      <c r="X179" s="510"/>
      <c r="Y179" s="229">
        <f t="shared" si="19"/>
        <v>0</v>
      </c>
    </row>
    <row r="180" spans="2:25">
      <c r="B180" s="233"/>
      <c r="C180" s="234" t="s">
        <v>111</v>
      </c>
      <c r="D180" s="235"/>
      <c r="E180" s="236">
        <f>COUNTA(E17:E179)</f>
        <v>161</v>
      </c>
      <c r="F180" s="236">
        <f>SUM(F17:F179)</f>
        <v>35727</v>
      </c>
      <c r="G180" s="236">
        <f>SUM(G17:G179)</f>
        <v>7145.4000000000005</v>
      </c>
      <c r="H180" s="236">
        <f>SUM(H17:H179)</f>
        <v>19848.333333333318</v>
      </c>
      <c r="I180" s="236">
        <f>MROUND(SUM(I17:I179),1)</f>
        <v>7</v>
      </c>
      <c r="J180" s="236">
        <f>COUNTA(J17:J175)</f>
        <v>2</v>
      </c>
      <c r="K180" s="236">
        <f>COUNTA(K17:K175)</f>
        <v>7</v>
      </c>
      <c r="L180" s="236">
        <f>COUNTA(L17:L175)</f>
        <v>0</v>
      </c>
      <c r="M180" s="236">
        <f>SUM(M17:M178)</f>
        <v>19848.333333333332</v>
      </c>
      <c r="N180" s="236">
        <f>SUM(N17:N179)</f>
        <v>396.9666666666667</v>
      </c>
      <c r="O180" s="237"/>
      <c r="P180" s="238">
        <f>COUNTIF(P17:P175, "YES")</f>
        <v>0</v>
      </c>
      <c r="Q180" s="237"/>
      <c r="R180" s="237"/>
      <c r="S180" s="237"/>
      <c r="T180" s="237"/>
      <c r="U180" s="236">
        <f>SUM(U17:U179)</f>
        <v>13.232222222222225</v>
      </c>
      <c r="V180" s="236">
        <f>SUM(V17:V179)</f>
        <v>13.232222222222221</v>
      </c>
      <c r="W180" s="236">
        <f t="array" ref="W180">SUM(ABS(W17:W179))</f>
        <v>14</v>
      </c>
      <c r="X180" s="238">
        <f>IF(X17&lt;0.3, "0", IF(X17&lt;=2, "2", IF(X17&gt;2, ROUND(X17,0))))</f>
        <v>2</v>
      </c>
      <c r="Y180" s="236">
        <f>SUM(Y17:Y179)</f>
        <v>7</v>
      </c>
    </row>
    <row r="181" spans="2:25" ht="18.75" customHeight="1">
      <c r="B181" s="502">
        <v>2</v>
      </c>
      <c r="C181" s="505" t="s">
        <v>2283</v>
      </c>
      <c r="D181" s="216">
        <v>1</v>
      </c>
      <c r="E181" s="216" t="s">
        <v>2284</v>
      </c>
      <c r="F181" s="217">
        <v>277</v>
      </c>
      <c r="G181" s="218">
        <f t="shared" ref="G181:G244" si="21">F181/$G$15</f>
        <v>55.4</v>
      </c>
      <c r="H181" s="219">
        <f t="shared" ref="H181:H244" si="22">F181/$H$15</f>
        <v>153.88888888888889</v>
      </c>
      <c r="I181" s="219">
        <f t="shared" ref="I181:I244" si="23">H181/$I$15</f>
        <v>5.1296296296296298E-2</v>
      </c>
      <c r="J181" s="217" t="s">
        <v>2285</v>
      </c>
      <c r="K181" s="220" t="s">
        <v>2286</v>
      </c>
      <c r="L181" s="220"/>
      <c r="M181" s="221">
        <f>SUM(H181:H192)</f>
        <v>3061.1111111111104</v>
      </c>
      <c r="N181" s="222">
        <f>M181/$N$15</f>
        <v>61.222222222222207</v>
      </c>
      <c r="O181" s="223" t="s">
        <v>177</v>
      </c>
      <c r="P181" s="224" t="s">
        <v>12</v>
      </c>
      <c r="Q181" s="224"/>
      <c r="R181" s="224" t="s">
        <v>2208</v>
      </c>
      <c r="S181" s="224"/>
      <c r="T181" s="225"/>
      <c r="U181" s="226">
        <f t="shared" ref="U181:U244" si="24">H181/$U$15</f>
        <v>0.1025925925925926</v>
      </c>
      <c r="V181" s="227">
        <f>SUM(U181:U192)</f>
        <v>2.0407407407407407</v>
      </c>
      <c r="W181" s="228" t="str">
        <f t="shared" ref="W181:W244" si="25">IF(V181&lt;1,"0",IF(V181&lt;5,"2",IF(V181&gt;=5,"6")))</f>
        <v>2</v>
      </c>
      <c r="X181" s="508">
        <f>K308/$X$15</f>
        <v>2.3333333333333335</v>
      </c>
      <c r="Y181" s="229">
        <f t="shared" ref="Y181:Y244" si="26">W181/2</f>
        <v>1</v>
      </c>
    </row>
    <row r="182" spans="2:25" ht="18.75" customHeight="1">
      <c r="B182" s="503"/>
      <c r="C182" s="506"/>
      <c r="D182" s="216">
        <v>2</v>
      </c>
      <c r="E182" s="216" t="s">
        <v>2287</v>
      </c>
      <c r="F182" s="217">
        <v>153</v>
      </c>
      <c r="G182" s="218">
        <f t="shared" si="21"/>
        <v>30.6</v>
      </c>
      <c r="H182" s="219">
        <f t="shared" si="22"/>
        <v>85</v>
      </c>
      <c r="I182" s="219">
        <f t="shared" si="23"/>
        <v>2.8333333333333332E-2</v>
      </c>
      <c r="J182" s="217"/>
      <c r="K182" s="220"/>
      <c r="L182" s="220"/>
      <c r="M182" s="221"/>
      <c r="N182" s="222">
        <f t="shared" ref="N182:N255" si="27">M182/$N$15</f>
        <v>0</v>
      </c>
      <c r="O182" s="223"/>
      <c r="P182" s="224"/>
      <c r="Q182" s="224"/>
      <c r="R182" s="224"/>
      <c r="S182" s="224"/>
      <c r="T182" s="225"/>
      <c r="U182" s="226">
        <f t="shared" si="24"/>
        <v>5.6666666666666664E-2</v>
      </c>
      <c r="V182" s="227"/>
      <c r="W182" s="228" t="str">
        <f t="shared" si="25"/>
        <v>0</v>
      </c>
      <c r="X182" s="509"/>
      <c r="Y182" s="229">
        <f t="shared" si="26"/>
        <v>0</v>
      </c>
    </row>
    <row r="183" spans="2:25" ht="18.75" customHeight="1">
      <c r="B183" s="503"/>
      <c r="C183" s="506"/>
      <c r="D183" s="216">
        <v>3</v>
      </c>
      <c r="E183" s="216" t="s">
        <v>2288</v>
      </c>
      <c r="F183" s="217">
        <v>593</v>
      </c>
      <c r="G183" s="218">
        <f t="shared" si="21"/>
        <v>118.6</v>
      </c>
      <c r="H183" s="219">
        <f t="shared" si="22"/>
        <v>329.44444444444446</v>
      </c>
      <c r="I183" s="219">
        <f t="shared" si="23"/>
        <v>0.10981481481481482</v>
      </c>
      <c r="J183" s="217"/>
      <c r="K183" s="220"/>
      <c r="L183" s="220"/>
      <c r="M183" s="221"/>
      <c r="N183" s="222">
        <f t="shared" si="27"/>
        <v>0</v>
      </c>
      <c r="O183" s="223"/>
      <c r="P183" s="224"/>
      <c r="Q183" s="224"/>
      <c r="R183" s="224"/>
      <c r="S183" s="224"/>
      <c r="T183" s="225"/>
      <c r="U183" s="226">
        <f t="shared" si="24"/>
        <v>0.21962962962962965</v>
      </c>
      <c r="V183" s="227"/>
      <c r="W183" s="228" t="str">
        <f t="shared" si="25"/>
        <v>0</v>
      </c>
      <c r="X183" s="509"/>
      <c r="Y183" s="229">
        <f t="shared" si="26"/>
        <v>0</v>
      </c>
    </row>
    <row r="184" spans="2:25" ht="18.75" customHeight="1">
      <c r="B184" s="503"/>
      <c r="C184" s="506"/>
      <c r="D184" s="216">
        <v>4</v>
      </c>
      <c r="E184" s="216" t="s">
        <v>2289</v>
      </c>
      <c r="F184" s="217">
        <v>347</v>
      </c>
      <c r="G184" s="218">
        <f t="shared" si="21"/>
        <v>69.400000000000006</v>
      </c>
      <c r="H184" s="219">
        <f t="shared" si="22"/>
        <v>192.77777777777777</v>
      </c>
      <c r="I184" s="219">
        <f t="shared" si="23"/>
        <v>6.4259259259259252E-2</v>
      </c>
      <c r="J184" s="217"/>
      <c r="K184" s="220"/>
      <c r="L184" s="220"/>
      <c r="M184" s="221"/>
      <c r="N184" s="222">
        <f t="shared" si="27"/>
        <v>0</v>
      </c>
      <c r="O184" s="223"/>
      <c r="P184" s="224"/>
      <c r="Q184" s="224"/>
      <c r="R184" s="224"/>
      <c r="S184" s="224"/>
      <c r="T184" s="225"/>
      <c r="U184" s="226">
        <f t="shared" si="24"/>
        <v>0.1285185185185185</v>
      </c>
      <c r="V184" s="227"/>
      <c r="W184" s="228" t="str">
        <f t="shared" si="25"/>
        <v>0</v>
      </c>
      <c r="X184" s="509"/>
      <c r="Y184" s="229">
        <f t="shared" si="26"/>
        <v>0</v>
      </c>
    </row>
    <row r="185" spans="2:25" ht="18.75" customHeight="1">
      <c r="B185" s="503"/>
      <c r="C185" s="506"/>
      <c r="D185" s="216">
        <v>5</v>
      </c>
      <c r="E185" s="216" t="s">
        <v>2156</v>
      </c>
      <c r="F185" s="217">
        <v>103</v>
      </c>
      <c r="G185" s="218">
        <f t="shared" si="21"/>
        <v>20.6</v>
      </c>
      <c r="H185" s="219">
        <f t="shared" si="22"/>
        <v>57.222222222222221</v>
      </c>
      <c r="I185" s="219">
        <f t="shared" si="23"/>
        <v>1.9074074074074073E-2</v>
      </c>
      <c r="J185" s="217"/>
      <c r="K185" s="220"/>
      <c r="L185" s="220"/>
      <c r="M185" s="221"/>
      <c r="N185" s="222">
        <f t="shared" si="27"/>
        <v>0</v>
      </c>
      <c r="O185" s="223"/>
      <c r="P185" s="224"/>
      <c r="Q185" s="224"/>
      <c r="R185" s="224"/>
      <c r="S185" s="224"/>
      <c r="T185" s="225"/>
      <c r="U185" s="226">
        <f t="shared" si="24"/>
        <v>3.8148148148148146E-2</v>
      </c>
      <c r="V185" s="227"/>
      <c r="W185" s="228" t="str">
        <f t="shared" si="25"/>
        <v>0</v>
      </c>
      <c r="X185" s="509"/>
      <c r="Y185" s="229">
        <f t="shared" si="26"/>
        <v>0</v>
      </c>
    </row>
    <row r="186" spans="2:25" ht="18.75" customHeight="1">
      <c r="B186" s="503"/>
      <c r="C186" s="506"/>
      <c r="D186" s="216">
        <v>6</v>
      </c>
      <c r="E186" s="216" t="s">
        <v>2290</v>
      </c>
      <c r="F186" s="217">
        <v>1852</v>
      </c>
      <c r="G186" s="218">
        <f t="shared" si="21"/>
        <v>370.4</v>
      </c>
      <c r="H186" s="219">
        <f t="shared" si="22"/>
        <v>1028.8888888888889</v>
      </c>
      <c r="I186" s="219">
        <f t="shared" si="23"/>
        <v>0.34296296296296297</v>
      </c>
      <c r="J186" s="217"/>
      <c r="K186" s="220"/>
      <c r="L186" s="220"/>
      <c r="M186" s="221"/>
      <c r="N186" s="222">
        <f t="shared" si="27"/>
        <v>0</v>
      </c>
      <c r="O186" s="223"/>
      <c r="P186" s="224"/>
      <c r="Q186" s="224"/>
      <c r="R186" s="224"/>
      <c r="S186" s="224"/>
      <c r="T186" s="225"/>
      <c r="U186" s="226">
        <f t="shared" si="24"/>
        <v>0.68592592592592594</v>
      </c>
      <c r="V186" s="227"/>
      <c r="W186" s="228" t="str">
        <f t="shared" si="25"/>
        <v>0</v>
      </c>
      <c r="X186" s="509"/>
      <c r="Y186" s="229">
        <f t="shared" si="26"/>
        <v>0</v>
      </c>
    </row>
    <row r="187" spans="2:25" ht="18.75" customHeight="1">
      <c r="B187" s="503"/>
      <c r="C187" s="506"/>
      <c r="D187" s="216">
        <v>7</v>
      </c>
      <c r="E187" s="216" t="s">
        <v>2291</v>
      </c>
      <c r="F187" s="217">
        <v>1007</v>
      </c>
      <c r="G187" s="218">
        <f t="shared" si="21"/>
        <v>201.4</v>
      </c>
      <c r="H187" s="219">
        <f t="shared" si="22"/>
        <v>559.44444444444446</v>
      </c>
      <c r="I187" s="219">
        <f t="shared" si="23"/>
        <v>0.1864814814814815</v>
      </c>
      <c r="J187" s="217"/>
      <c r="K187" s="220"/>
      <c r="L187" s="220"/>
      <c r="M187" s="221"/>
      <c r="N187" s="222">
        <f t="shared" si="27"/>
        <v>0</v>
      </c>
      <c r="O187" s="223"/>
      <c r="P187" s="224"/>
      <c r="Q187" s="224"/>
      <c r="R187" s="224"/>
      <c r="S187" s="224"/>
      <c r="T187" s="225"/>
      <c r="U187" s="226">
        <f t="shared" si="24"/>
        <v>0.372962962962963</v>
      </c>
      <c r="V187" s="227"/>
      <c r="W187" s="228" t="str">
        <f t="shared" si="25"/>
        <v>0</v>
      </c>
      <c r="X187" s="509"/>
      <c r="Y187" s="229">
        <f t="shared" si="26"/>
        <v>0</v>
      </c>
    </row>
    <row r="188" spans="2:25" ht="18.75" customHeight="1">
      <c r="B188" s="503"/>
      <c r="C188" s="506"/>
      <c r="D188" s="216">
        <v>8</v>
      </c>
      <c r="E188" s="216" t="s">
        <v>2292</v>
      </c>
      <c r="F188" s="217">
        <v>188</v>
      </c>
      <c r="G188" s="218">
        <f t="shared" si="21"/>
        <v>37.6</v>
      </c>
      <c r="H188" s="219">
        <f t="shared" si="22"/>
        <v>104.44444444444444</v>
      </c>
      <c r="I188" s="219">
        <f t="shared" si="23"/>
        <v>3.4814814814814812E-2</v>
      </c>
      <c r="J188" s="217"/>
      <c r="K188" s="220"/>
      <c r="L188" s="220"/>
      <c r="M188" s="221"/>
      <c r="N188" s="222">
        <f t="shared" si="27"/>
        <v>0</v>
      </c>
      <c r="O188" s="223"/>
      <c r="P188" s="224"/>
      <c r="Q188" s="224"/>
      <c r="R188" s="224"/>
      <c r="S188" s="224"/>
      <c r="T188" s="225"/>
      <c r="U188" s="226">
        <f t="shared" si="24"/>
        <v>6.9629629629629625E-2</v>
      </c>
      <c r="V188" s="227"/>
      <c r="W188" s="228" t="str">
        <f t="shared" si="25"/>
        <v>0</v>
      </c>
      <c r="X188" s="509"/>
      <c r="Y188" s="229">
        <f t="shared" si="26"/>
        <v>0</v>
      </c>
    </row>
    <row r="189" spans="2:25" ht="18.75" customHeight="1">
      <c r="B189" s="503"/>
      <c r="C189" s="506"/>
      <c r="D189" s="216">
        <v>9</v>
      </c>
      <c r="E189" s="216" t="s">
        <v>2293</v>
      </c>
      <c r="F189" s="217">
        <v>122</v>
      </c>
      <c r="G189" s="218">
        <f t="shared" si="21"/>
        <v>24.4</v>
      </c>
      <c r="H189" s="219">
        <f t="shared" si="22"/>
        <v>67.777777777777771</v>
      </c>
      <c r="I189" s="219">
        <f t="shared" si="23"/>
        <v>2.2592592592592591E-2</v>
      </c>
      <c r="J189" s="217"/>
      <c r="K189" s="220"/>
      <c r="L189" s="220"/>
      <c r="M189" s="221"/>
      <c r="N189" s="222">
        <f t="shared" si="27"/>
        <v>0</v>
      </c>
      <c r="O189" s="223"/>
      <c r="P189" s="224"/>
      <c r="Q189" s="224"/>
      <c r="R189" s="224"/>
      <c r="S189" s="224"/>
      <c r="T189" s="225"/>
      <c r="U189" s="226">
        <f t="shared" si="24"/>
        <v>4.5185185185185182E-2</v>
      </c>
      <c r="V189" s="227"/>
      <c r="W189" s="228" t="str">
        <f t="shared" si="25"/>
        <v>0</v>
      </c>
      <c r="X189" s="509"/>
      <c r="Y189" s="229">
        <f t="shared" si="26"/>
        <v>0</v>
      </c>
    </row>
    <row r="190" spans="2:25" ht="18.75" customHeight="1">
      <c r="B190" s="503"/>
      <c r="C190" s="506"/>
      <c r="D190" s="216">
        <v>10</v>
      </c>
      <c r="E190" s="216" t="s">
        <v>2294</v>
      </c>
      <c r="F190" s="217">
        <v>103</v>
      </c>
      <c r="G190" s="218">
        <f t="shared" si="21"/>
        <v>20.6</v>
      </c>
      <c r="H190" s="219">
        <f t="shared" si="22"/>
        <v>57.222222222222221</v>
      </c>
      <c r="I190" s="219">
        <f t="shared" si="23"/>
        <v>1.9074074074074073E-2</v>
      </c>
      <c r="J190" s="217"/>
      <c r="K190" s="220"/>
      <c r="L190" s="220"/>
      <c r="M190" s="221"/>
      <c r="N190" s="222">
        <f t="shared" si="27"/>
        <v>0</v>
      </c>
      <c r="O190" s="223"/>
      <c r="P190" s="224"/>
      <c r="Q190" s="224"/>
      <c r="R190" s="224"/>
      <c r="S190" s="224"/>
      <c r="T190" s="225"/>
      <c r="U190" s="226">
        <f t="shared" si="24"/>
        <v>3.8148148148148146E-2</v>
      </c>
      <c r="V190" s="227"/>
      <c r="W190" s="228" t="str">
        <f t="shared" si="25"/>
        <v>0</v>
      </c>
      <c r="X190" s="509"/>
      <c r="Y190" s="229">
        <f t="shared" si="26"/>
        <v>0</v>
      </c>
    </row>
    <row r="191" spans="2:25" ht="18.75" customHeight="1">
      <c r="B191" s="503"/>
      <c r="C191" s="506"/>
      <c r="D191" s="216">
        <v>11</v>
      </c>
      <c r="E191" s="216" t="s">
        <v>2295</v>
      </c>
      <c r="F191" s="217">
        <v>160</v>
      </c>
      <c r="G191" s="218">
        <f t="shared" si="21"/>
        <v>32</v>
      </c>
      <c r="H191" s="219">
        <f t="shared" si="22"/>
        <v>88.888888888888886</v>
      </c>
      <c r="I191" s="219">
        <f t="shared" si="23"/>
        <v>2.9629629629629627E-2</v>
      </c>
      <c r="J191" s="217"/>
      <c r="K191" s="220"/>
      <c r="L191" s="220"/>
      <c r="M191" s="221"/>
      <c r="N191" s="222">
        <f t="shared" si="27"/>
        <v>0</v>
      </c>
      <c r="O191" s="223"/>
      <c r="P191" s="224"/>
      <c r="Q191" s="224"/>
      <c r="R191" s="224"/>
      <c r="S191" s="224"/>
      <c r="T191" s="225"/>
      <c r="U191" s="226">
        <f t="shared" si="24"/>
        <v>5.9259259259259255E-2</v>
      </c>
      <c r="V191" s="227"/>
      <c r="W191" s="228" t="str">
        <f t="shared" si="25"/>
        <v>0</v>
      </c>
      <c r="X191" s="509"/>
      <c r="Y191" s="229">
        <f t="shared" si="26"/>
        <v>0</v>
      </c>
    </row>
    <row r="192" spans="2:25" ht="18.75" customHeight="1">
      <c r="B192" s="503"/>
      <c r="C192" s="506"/>
      <c r="D192" s="216">
        <v>12</v>
      </c>
      <c r="E192" s="216" t="s">
        <v>2296</v>
      </c>
      <c r="F192" s="217">
        <v>605</v>
      </c>
      <c r="G192" s="218">
        <f t="shared" si="21"/>
        <v>121</v>
      </c>
      <c r="H192" s="219">
        <f t="shared" si="22"/>
        <v>336.11111111111109</v>
      </c>
      <c r="I192" s="219">
        <f t="shared" si="23"/>
        <v>0.11203703703703703</v>
      </c>
      <c r="J192" s="217"/>
      <c r="K192" s="220"/>
      <c r="L192" s="220"/>
      <c r="M192" s="221"/>
      <c r="N192" s="222">
        <f t="shared" si="27"/>
        <v>0</v>
      </c>
      <c r="O192" s="223"/>
      <c r="P192" s="224"/>
      <c r="Q192" s="224"/>
      <c r="R192" s="224"/>
      <c r="S192" s="224"/>
      <c r="T192" s="225"/>
      <c r="U192" s="226">
        <f t="shared" si="24"/>
        <v>0.22407407407407406</v>
      </c>
      <c r="V192" s="227"/>
      <c r="W192" s="228" t="str">
        <f t="shared" si="25"/>
        <v>0</v>
      </c>
      <c r="X192" s="509"/>
      <c r="Y192" s="229">
        <f t="shared" si="26"/>
        <v>0</v>
      </c>
    </row>
    <row r="193" spans="2:25" ht="18.75" customHeight="1">
      <c r="B193" s="503"/>
      <c r="C193" s="506"/>
      <c r="D193" s="216"/>
      <c r="E193" s="216"/>
      <c r="F193" s="217"/>
      <c r="G193" s="218">
        <f t="shared" si="21"/>
        <v>0</v>
      </c>
      <c r="H193" s="219">
        <f t="shared" si="22"/>
        <v>0</v>
      </c>
      <c r="I193" s="219">
        <f t="shared" si="23"/>
        <v>0</v>
      </c>
      <c r="J193" s="217"/>
      <c r="K193" s="220"/>
      <c r="L193" s="220"/>
      <c r="M193" s="221"/>
      <c r="N193" s="222">
        <f t="shared" si="27"/>
        <v>0</v>
      </c>
      <c r="O193" s="223"/>
      <c r="P193" s="224"/>
      <c r="Q193" s="224"/>
      <c r="R193" s="224"/>
      <c r="S193" s="224"/>
      <c r="T193" s="225"/>
      <c r="U193" s="226">
        <f t="shared" si="24"/>
        <v>0</v>
      </c>
      <c r="V193" s="227"/>
      <c r="W193" s="228" t="str">
        <f t="shared" si="25"/>
        <v>0</v>
      </c>
      <c r="X193" s="509"/>
      <c r="Y193" s="229">
        <f t="shared" si="26"/>
        <v>0</v>
      </c>
    </row>
    <row r="194" spans="2:25" ht="18.75" customHeight="1">
      <c r="B194" s="503"/>
      <c r="C194" s="506"/>
      <c r="D194" s="216">
        <v>1</v>
      </c>
      <c r="E194" s="216" t="s">
        <v>2297</v>
      </c>
      <c r="F194" s="217">
        <v>103</v>
      </c>
      <c r="G194" s="218">
        <f t="shared" si="21"/>
        <v>20.6</v>
      </c>
      <c r="H194" s="219">
        <f t="shared" si="22"/>
        <v>57.222222222222221</v>
      </c>
      <c r="I194" s="219">
        <f t="shared" si="23"/>
        <v>1.9074074074074073E-2</v>
      </c>
      <c r="J194" s="217"/>
      <c r="K194" s="220"/>
      <c r="L194" s="220"/>
      <c r="M194" s="221"/>
      <c r="N194" s="222">
        <f t="shared" si="27"/>
        <v>0</v>
      </c>
      <c r="O194" s="223"/>
      <c r="P194" s="224"/>
      <c r="Q194" s="224"/>
      <c r="R194" s="224"/>
      <c r="S194" s="224"/>
      <c r="T194" s="225"/>
      <c r="U194" s="226">
        <f t="shared" si="24"/>
        <v>3.8148148148148146E-2</v>
      </c>
      <c r="V194" s="227"/>
      <c r="W194" s="228" t="str">
        <f t="shared" si="25"/>
        <v>0</v>
      </c>
      <c r="X194" s="509"/>
      <c r="Y194" s="229">
        <f t="shared" si="26"/>
        <v>0</v>
      </c>
    </row>
    <row r="195" spans="2:25" ht="18.75" customHeight="1">
      <c r="B195" s="503"/>
      <c r="C195" s="506"/>
      <c r="D195" s="216">
        <v>2</v>
      </c>
      <c r="E195" s="216" t="s">
        <v>2298</v>
      </c>
      <c r="F195" s="217">
        <v>497</v>
      </c>
      <c r="G195" s="218">
        <f t="shared" si="21"/>
        <v>99.4</v>
      </c>
      <c r="H195" s="219">
        <f t="shared" si="22"/>
        <v>276.11111111111109</v>
      </c>
      <c r="I195" s="219">
        <f t="shared" si="23"/>
        <v>9.2037037037037028E-2</v>
      </c>
      <c r="J195" s="217"/>
      <c r="K195" s="220"/>
      <c r="L195" s="220"/>
      <c r="M195" s="221"/>
      <c r="N195" s="222">
        <f t="shared" si="27"/>
        <v>0</v>
      </c>
      <c r="O195" s="223"/>
      <c r="P195" s="224"/>
      <c r="Q195" s="224"/>
      <c r="R195" s="224"/>
      <c r="S195" s="224"/>
      <c r="T195" s="225"/>
      <c r="U195" s="226">
        <f t="shared" si="24"/>
        <v>0.18407407407407406</v>
      </c>
      <c r="V195" s="227"/>
      <c r="W195" s="228" t="str">
        <f t="shared" si="25"/>
        <v>0</v>
      </c>
      <c r="X195" s="509"/>
      <c r="Y195" s="229">
        <f t="shared" si="26"/>
        <v>0</v>
      </c>
    </row>
    <row r="196" spans="2:25" ht="18.75" customHeight="1">
      <c r="B196" s="503"/>
      <c r="C196" s="506"/>
      <c r="D196" s="216">
        <v>3</v>
      </c>
      <c r="E196" s="216" t="s">
        <v>2299</v>
      </c>
      <c r="F196" s="217">
        <v>498</v>
      </c>
      <c r="G196" s="218">
        <f t="shared" si="21"/>
        <v>99.6</v>
      </c>
      <c r="H196" s="219">
        <f t="shared" si="22"/>
        <v>276.66666666666669</v>
      </c>
      <c r="I196" s="219">
        <f t="shared" si="23"/>
        <v>9.2222222222222233E-2</v>
      </c>
      <c r="J196" s="217"/>
      <c r="K196" s="220"/>
      <c r="L196" s="220"/>
      <c r="M196" s="221"/>
      <c r="N196" s="222">
        <f t="shared" si="27"/>
        <v>0</v>
      </c>
      <c r="O196" s="223"/>
      <c r="P196" s="224"/>
      <c r="Q196" s="224"/>
      <c r="R196" s="224"/>
      <c r="S196" s="224"/>
      <c r="T196" s="225"/>
      <c r="U196" s="226">
        <f t="shared" si="24"/>
        <v>0.18444444444444447</v>
      </c>
      <c r="V196" s="227"/>
      <c r="W196" s="228" t="str">
        <f t="shared" si="25"/>
        <v>0</v>
      </c>
      <c r="X196" s="509"/>
      <c r="Y196" s="229">
        <f t="shared" si="26"/>
        <v>0</v>
      </c>
    </row>
    <row r="197" spans="2:25" ht="18.75" customHeight="1">
      <c r="B197" s="503"/>
      <c r="C197" s="506"/>
      <c r="D197" s="216">
        <v>4</v>
      </c>
      <c r="E197" s="216" t="s">
        <v>2300</v>
      </c>
      <c r="F197" s="217">
        <v>317</v>
      </c>
      <c r="G197" s="218">
        <f t="shared" si="21"/>
        <v>63.4</v>
      </c>
      <c r="H197" s="219">
        <f t="shared" si="22"/>
        <v>176.11111111111111</v>
      </c>
      <c r="I197" s="219">
        <f t="shared" si="23"/>
        <v>5.8703703703703702E-2</v>
      </c>
      <c r="J197" s="217"/>
      <c r="K197" s="220"/>
      <c r="L197" s="220"/>
      <c r="M197" s="221"/>
      <c r="N197" s="222">
        <f t="shared" si="27"/>
        <v>0</v>
      </c>
      <c r="O197" s="223"/>
      <c r="P197" s="224"/>
      <c r="Q197" s="224"/>
      <c r="R197" s="224"/>
      <c r="S197" s="224"/>
      <c r="T197" s="225"/>
      <c r="U197" s="226">
        <f t="shared" si="24"/>
        <v>0.1174074074074074</v>
      </c>
      <c r="V197" s="227"/>
      <c r="W197" s="228" t="str">
        <f t="shared" si="25"/>
        <v>0</v>
      </c>
      <c r="X197" s="509"/>
      <c r="Y197" s="229">
        <f t="shared" si="26"/>
        <v>0</v>
      </c>
    </row>
    <row r="198" spans="2:25" ht="18.75" customHeight="1">
      <c r="B198" s="503"/>
      <c r="C198" s="506"/>
      <c r="D198" s="216">
        <v>5</v>
      </c>
      <c r="E198" s="216" t="s">
        <v>2301</v>
      </c>
      <c r="F198" s="217">
        <v>30</v>
      </c>
      <c r="G198" s="218">
        <f t="shared" si="21"/>
        <v>6</v>
      </c>
      <c r="H198" s="219">
        <f t="shared" si="22"/>
        <v>16.666666666666668</v>
      </c>
      <c r="I198" s="219">
        <f t="shared" si="23"/>
        <v>5.5555555555555558E-3</v>
      </c>
      <c r="J198" s="217" t="s">
        <v>2302</v>
      </c>
      <c r="K198" s="220"/>
      <c r="L198" s="220"/>
      <c r="M198" s="221"/>
      <c r="N198" s="222">
        <f t="shared" si="27"/>
        <v>0</v>
      </c>
      <c r="O198" s="223"/>
      <c r="P198" s="224"/>
      <c r="Q198" s="224"/>
      <c r="R198" s="224"/>
      <c r="S198" s="224"/>
      <c r="T198" s="225"/>
      <c r="U198" s="226">
        <f t="shared" si="24"/>
        <v>1.1111111111111112E-2</v>
      </c>
      <c r="V198" s="227"/>
      <c r="W198" s="228" t="str">
        <f t="shared" si="25"/>
        <v>0</v>
      </c>
      <c r="X198" s="509"/>
      <c r="Y198" s="229">
        <f t="shared" si="26"/>
        <v>0</v>
      </c>
    </row>
    <row r="199" spans="2:25" ht="18.75" customHeight="1">
      <c r="B199" s="503"/>
      <c r="C199" s="506"/>
      <c r="D199" s="216">
        <v>6</v>
      </c>
      <c r="E199" s="216" t="s">
        <v>2255</v>
      </c>
      <c r="F199" s="217">
        <v>195</v>
      </c>
      <c r="G199" s="218">
        <f t="shared" si="21"/>
        <v>39</v>
      </c>
      <c r="H199" s="219">
        <f t="shared" si="22"/>
        <v>108.33333333333333</v>
      </c>
      <c r="I199" s="219">
        <f t="shared" si="23"/>
        <v>3.6111111111111108E-2</v>
      </c>
      <c r="J199" s="217" t="s">
        <v>2303</v>
      </c>
      <c r="K199" s="220"/>
      <c r="L199" s="220"/>
      <c r="M199" s="221"/>
      <c r="N199" s="222">
        <f t="shared" si="27"/>
        <v>0</v>
      </c>
      <c r="O199" s="223"/>
      <c r="P199" s="224"/>
      <c r="Q199" s="224"/>
      <c r="R199" s="224"/>
      <c r="S199" s="224"/>
      <c r="T199" s="225"/>
      <c r="U199" s="226">
        <f t="shared" si="24"/>
        <v>7.2222222222222215E-2</v>
      </c>
      <c r="V199" s="227"/>
      <c r="W199" s="228" t="str">
        <f t="shared" si="25"/>
        <v>0</v>
      </c>
      <c r="X199" s="509"/>
      <c r="Y199" s="229">
        <f t="shared" si="26"/>
        <v>0</v>
      </c>
    </row>
    <row r="200" spans="2:25" ht="18.75" customHeight="1">
      <c r="B200" s="503"/>
      <c r="C200" s="506"/>
      <c r="D200" s="216">
        <v>7</v>
      </c>
      <c r="E200" s="216" t="s">
        <v>2304</v>
      </c>
      <c r="F200" s="217">
        <v>155</v>
      </c>
      <c r="G200" s="218">
        <f t="shared" si="21"/>
        <v>31</v>
      </c>
      <c r="H200" s="219">
        <f t="shared" si="22"/>
        <v>86.111111111111114</v>
      </c>
      <c r="I200" s="219">
        <f t="shared" si="23"/>
        <v>2.8703703703703703E-2</v>
      </c>
      <c r="K200" s="220"/>
      <c r="L200" s="220"/>
      <c r="M200" s="221"/>
      <c r="N200" s="222">
        <f t="shared" si="27"/>
        <v>0</v>
      </c>
      <c r="O200" s="223"/>
      <c r="P200" s="224"/>
      <c r="Q200" s="224"/>
      <c r="R200" s="224"/>
      <c r="S200" s="224"/>
      <c r="T200" s="225"/>
      <c r="U200" s="226">
        <f t="shared" si="24"/>
        <v>5.7407407407407407E-2</v>
      </c>
      <c r="V200" s="227"/>
      <c r="W200" s="228" t="str">
        <f t="shared" si="25"/>
        <v>0</v>
      </c>
      <c r="X200" s="509"/>
      <c r="Y200" s="229">
        <f t="shared" si="26"/>
        <v>0</v>
      </c>
    </row>
    <row r="201" spans="2:25" ht="18.75" customHeight="1">
      <c r="B201" s="503"/>
      <c r="C201" s="506"/>
      <c r="D201" s="216">
        <v>8</v>
      </c>
      <c r="E201" s="216" t="s">
        <v>2305</v>
      </c>
      <c r="F201" s="217">
        <v>195</v>
      </c>
      <c r="G201" s="218">
        <f t="shared" si="21"/>
        <v>39</v>
      </c>
      <c r="H201" s="219">
        <f t="shared" si="22"/>
        <v>108.33333333333333</v>
      </c>
      <c r="I201" s="219">
        <f t="shared" si="23"/>
        <v>3.6111111111111108E-2</v>
      </c>
      <c r="J201" s="217"/>
      <c r="K201" s="220"/>
      <c r="L201" s="220"/>
      <c r="M201" s="221"/>
      <c r="N201" s="222">
        <f t="shared" si="27"/>
        <v>0</v>
      </c>
      <c r="O201" s="223"/>
      <c r="P201" s="224"/>
      <c r="Q201" s="224"/>
      <c r="R201" s="224"/>
      <c r="S201" s="224"/>
      <c r="T201" s="225"/>
      <c r="U201" s="226">
        <f t="shared" si="24"/>
        <v>7.2222222222222215E-2</v>
      </c>
      <c r="V201" s="227"/>
      <c r="W201" s="228" t="str">
        <f t="shared" si="25"/>
        <v>0</v>
      </c>
      <c r="X201" s="509"/>
      <c r="Y201" s="229">
        <f t="shared" si="26"/>
        <v>0</v>
      </c>
    </row>
    <row r="202" spans="2:25" ht="18.75" customHeight="1">
      <c r="B202" s="503"/>
      <c r="C202" s="506"/>
      <c r="D202" s="216">
        <v>9</v>
      </c>
      <c r="E202" s="216" t="s">
        <v>2306</v>
      </c>
      <c r="F202" s="217">
        <v>85</v>
      </c>
      <c r="G202" s="218">
        <f t="shared" si="21"/>
        <v>17</v>
      </c>
      <c r="H202" s="219">
        <f t="shared" si="22"/>
        <v>47.222222222222221</v>
      </c>
      <c r="I202" s="219">
        <f t="shared" si="23"/>
        <v>1.5740740740740739E-2</v>
      </c>
      <c r="J202" s="217"/>
      <c r="K202" s="220"/>
      <c r="L202" s="220"/>
      <c r="M202" s="221"/>
      <c r="N202" s="222">
        <f t="shared" si="27"/>
        <v>0</v>
      </c>
      <c r="O202" s="223"/>
      <c r="P202" s="224"/>
      <c r="Q202" s="224"/>
      <c r="R202" s="224"/>
      <c r="S202" s="224"/>
      <c r="T202" s="225"/>
      <c r="U202" s="226">
        <f t="shared" si="24"/>
        <v>3.1481481481481478E-2</v>
      </c>
      <c r="V202" s="227"/>
      <c r="W202" s="228" t="str">
        <f t="shared" si="25"/>
        <v>0</v>
      </c>
      <c r="X202" s="509"/>
      <c r="Y202" s="229">
        <f t="shared" si="26"/>
        <v>0</v>
      </c>
    </row>
    <row r="203" spans="2:25" ht="18.75" customHeight="1">
      <c r="B203" s="503"/>
      <c r="C203" s="506"/>
      <c r="D203" s="216">
        <v>10</v>
      </c>
      <c r="E203" s="216" t="s">
        <v>2307</v>
      </c>
      <c r="F203" s="217">
        <v>1943</v>
      </c>
      <c r="G203" s="218">
        <f t="shared" si="21"/>
        <v>388.6</v>
      </c>
      <c r="H203" s="219">
        <f t="shared" si="22"/>
        <v>1079.4444444444443</v>
      </c>
      <c r="I203" s="219">
        <f t="shared" si="23"/>
        <v>0.35981481481481475</v>
      </c>
      <c r="J203" s="217"/>
      <c r="K203" s="220"/>
      <c r="L203" s="220"/>
      <c r="M203" s="221"/>
      <c r="N203" s="222">
        <f t="shared" si="27"/>
        <v>0</v>
      </c>
      <c r="O203" s="223"/>
      <c r="P203" s="224"/>
      <c r="Q203" s="224"/>
      <c r="R203" s="224"/>
      <c r="S203" s="224"/>
      <c r="T203" s="225"/>
      <c r="U203" s="226">
        <f t="shared" si="24"/>
        <v>0.71962962962962951</v>
      </c>
      <c r="V203" s="227"/>
      <c r="W203" s="228" t="str">
        <f t="shared" si="25"/>
        <v>0</v>
      </c>
      <c r="X203" s="509"/>
      <c r="Y203" s="229">
        <f t="shared" si="26"/>
        <v>0</v>
      </c>
    </row>
    <row r="204" spans="2:25" ht="18.75" customHeight="1">
      <c r="B204" s="503"/>
      <c r="C204" s="506"/>
      <c r="D204" s="216">
        <v>11</v>
      </c>
      <c r="E204" s="216" t="s">
        <v>2308</v>
      </c>
      <c r="F204" s="217">
        <v>213</v>
      </c>
      <c r="G204" s="218">
        <f t="shared" si="21"/>
        <v>42.6</v>
      </c>
      <c r="H204" s="219">
        <f t="shared" si="22"/>
        <v>118.33333333333333</v>
      </c>
      <c r="I204" s="219">
        <f t="shared" si="23"/>
        <v>3.9444444444444442E-2</v>
      </c>
      <c r="J204" s="217"/>
      <c r="K204" s="220"/>
      <c r="L204" s="220"/>
      <c r="M204" s="221"/>
      <c r="N204" s="222">
        <f t="shared" si="27"/>
        <v>0</v>
      </c>
      <c r="O204" s="223"/>
      <c r="P204" s="224"/>
      <c r="Q204" s="224"/>
      <c r="R204" s="224"/>
      <c r="S204" s="224"/>
      <c r="T204" s="225"/>
      <c r="U204" s="226">
        <f t="shared" si="24"/>
        <v>7.8888888888888883E-2</v>
      </c>
      <c r="V204" s="227"/>
      <c r="W204" s="228" t="str">
        <f t="shared" si="25"/>
        <v>0</v>
      </c>
      <c r="X204" s="509"/>
      <c r="Y204" s="229">
        <f t="shared" si="26"/>
        <v>0</v>
      </c>
    </row>
    <row r="205" spans="2:25" ht="18.75" customHeight="1">
      <c r="B205" s="503"/>
      <c r="C205" s="506"/>
      <c r="D205" s="216">
        <v>12</v>
      </c>
      <c r="E205" s="216" t="s">
        <v>2309</v>
      </c>
      <c r="F205" s="217">
        <v>1247</v>
      </c>
      <c r="G205" s="218">
        <f t="shared" si="21"/>
        <v>249.4</v>
      </c>
      <c r="H205" s="219">
        <f t="shared" si="22"/>
        <v>692.77777777777771</v>
      </c>
      <c r="I205" s="219">
        <f t="shared" si="23"/>
        <v>0.2309259259259259</v>
      </c>
      <c r="J205" s="217" t="s">
        <v>2310</v>
      </c>
      <c r="K205" s="220" t="s">
        <v>2311</v>
      </c>
      <c r="L205" s="220"/>
      <c r="M205" s="221">
        <f>SUM(H194:H205)</f>
        <v>3043.333333333333</v>
      </c>
      <c r="N205" s="222">
        <f t="shared" si="27"/>
        <v>60.86666666666666</v>
      </c>
      <c r="O205" s="223" t="s">
        <v>2312</v>
      </c>
      <c r="P205" s="224" t="s">
        <v>12</v>
      </c>
      <c r="Q205" s="224"/>
      <c r="R205" s="224" t="s">
        <v>2313</v>
      </c>
      <c r="S205" s="224"/>
      <c r="T205" s="225"/>
      <c r="U205" s="226">
        <f t="shared" si="24"/>
        <v>0.46185185185185179</v>
      </c>
      <c r="V205" s="227">
        <f>SUM(U194:U205)</f>
        <v>2.0288888888888885</v>
      </c>
      <c r="W205" s="228" t="str">
        <f t="shared" si="25"/>
        <v>2</v>
      </c>
      <c r="X205" s="509"/>
      <c r="Y205" s="229">
        <f t="shared" si="26"/>
        <v>1</v>
      </c>
    </row>
    <row r="206" spans="2:25" ht="18.75" customHeight="1">
      <c r="B206" s="503"/>
      <c r="C206" s="506"/>
      <c r="D206" s="216"/>
      <c r="E206" s="216"/>
      <c r="F206" s="217"/>
      <c r="G206" s="218">
        <f t="shared" si="21"/>
        <v>0</v>
      </c>
      <c r="H206" s="219">
        <f t="shared" si="22"/>
        <v>0</v>
      </c>
      <c r="I206" s="219">
        <f t="shared" si="23"/>
        <v>0</v>
      </c>
      <c r="J206" s="217"/>
      <c r="K206" s="220"/>
      <c r="L206" s="220"/>
      <c r="M206" s="221"/>
      <c r="N206" s="222">
        <f t="shared" si="27"/>
        <v>0</v>
      </c>
      <c r="O206" s="223"/>
      <c r="P206" s="224"/>
      <c r="Q206" s="224"/>
      <c r="R206" s="224"/>
      <c r="S206" s="224"/>
      <c r="T206" s="225"/>
      <c r="U206" s="226">
        <f t="shared" si="24"/>
        <v>0</v>
      </c>
      <c r="V206" s="227"/>
      <c r="W206" s="228" t="str">
        <f t="shared" si="25"/>
        <v>0</v>
      </c>
      <c r="X206" s="509"/>
      <c r="Y206" s="229">
        <f t="shared" si="26"/>
        <v>0</v>
      </c>
    </row>
    <row r="207" spans="2:25" ht="18.75" customHeight="1">
      <c r="B207" s="503"/>
      <c r="C207" s="506"/>
      <c r="D207" s="216">
        <v>1</v>
      </c>
      <c r="E207" s="216" t="s">
        <v>2314</v>
      </c>
      <c r="F207" s="217">
        <v>87</v>
      </c>
      <c r="G207" s="218">
        <f t="shared" si="21"/>
        <v>17.399999999999999</v>
      </c>
      <c r="H207" s="219">
        <f t="shared" si="22"/>
        <v>48.333333333333329</v>
      </c>
      <c r="I207" s="219">
        <f t="shared" si="23"/>
        <v>1.6111111111111111E-2</v>
      </c>
      <c r="J207" s="217"/>
      <c r="K207" s="220"/>
      <c r="L207" s="220"/>
      <c r="M207" s="221"/>
      <c r="N207" s="222">
        <f t="shared" si="27"/>
        <v>0</v>
      </c>
      <c r="O207" s="223"/>
      <c r="P207" s="224"/>
      <c r="Q207" s="224"/>
      <c r="R207" s="224"/>
      <c r="S207" s="224"/>
      <c r="T207" s="225"/>
      <c r="U207" s="226">
        <f t="shared" si="24"/>
        <v>3.2222222222222222E-2</v>
      </c>
      <c r="V207" s="227"/>
      <c r="W207" s="228" t="str">
        <f t="shared" si="25"/>
        <v>0</v>
      </c>
      <c r="X207" s="509"/>
      <c r="Y207" s="229">
        <f t="shared" si="26"/>
        <v>0</v>
      </c>
    </row>
    <row r="208" spans="2:25" ht="18.75" customHeight="1">
      <c r="B208" s="503"/>
      <c r="C208" s="506"/>
      <c r="D208" s="216">
        <v>2</v>
      </c>
      <c r="E208" s="216" t="s">
        <v>2315</v>
      </c>
      <c r="F208" s="217">
        <v>98</v>
      </c>
      <c r="G208" s="218">
        <f t="shared" si="21"/>
        <v>19.600000000000001</v>
      </c>
      <c r="H208" s="219">
        <f t="shared" si="22"/>
        <v>54.444444444444443</v>
      </c>
      <c r="I208" s="219">
        <f t="shared" si="23"/>
        <v>1.8148148148148146E-2</v>
      </c>
      <c r="J208" s="217"/>
      <c r="K208" s="220"/>
      <c r="L208" s="220"/>
      <c r="M208" s="221"/>
      <c r="N208" s="222">
        <f t="shared" si="27"/>
        <v>0</v>
      </c>
      <c r="O208" s="223"/>
      <c r="P208" s="224"/>
      <c r="Q208" s="224"/>
      <c r="R208" s="224"/>
      <c r="S208" s="224"/>
      <c r="T208" s="225"/>
      <c r="U208" s="226">
        <f t="shared" si="24"/>
        <v>3.6296296296296292E-2</v>
      </c>
      <c r="V208" s="227"/>
      <c r="W208" s="228" t="str">
        <f t="shared" si="25"/>
        <v>0</v>
      </c>
      <c r="X208" s="509"/>
      <c r="Y208" s="229">
        <f t="shared" si="26"/>
        <v>0</v>
      </c>
    </row>
    <row r="209" spans="2:25" ht="18.75" customHeight="1">
      <c r="B209" s="503"/>
      <c r="C209" s="506"/>
      <c r="D209" s="216">
        <v>3</v>
      </c>
      <c r="E209" s="216" t="s">
        <v>2316</v>
      </c>
      <c r="F209" s="217">
        <v>65</v>
      </c>
      <c r="G209" s="218">
        <f t="shared" si="21"/>
        <v>13</v>
      </c>
      <c r="H209" s="219">
        <f t="shared" si="22"/>
        <v>36.111111111111107</v>
      </c>
      <c r="I209" s="219">
        <f t="shared" si="23"/>
        <v>1.2037037037037035E-2</v>
      </c>
      <c r="J209" s="217"/>
      <c r="K209" s="220"/>
      <c r="L209" s="220"/>
      <c r="M209" s="221"/>
      <c r="N209" s="222">
        <f t="shared" si="27"/>
        <v>0</v>
      </c>
      <c r="O209" s="223"/>
      <c r="P209" s="224"/>
      <c r="Q209" s="224"/>
      <c r="R209" s="224"/>
      <c r="S209" s="224"/>
      <c r="T209" s="225"/>
      <c r="U209" s="226">
        <f t="shared" si="24"/>
        <v>2.4074074074074071E-2</v>
      </c>
      <c r="V209" s="227"/>
      <c r="W209" s="228" t="str">
        <f t="shared" si="25"/>
        <v>0</v>
      </c>
      <c r="X209" s="509"/>
      <c r="Y209" s="229">
        <f t="shared" si="26"/>
        <v>0</v>
      </c>
    </row>
    <row r="210" spans="2:25" ht="18.75" customHeight="1">
      <c r="B210" s="503"/>
      <c r="C210" s="506"/>
      <c r="D210" s="216">
        <v>4</v>
      </c>
      <c r="E210" s="216" t="s">
        <v>2317</v>
      </c>
      <c r="F210" s="217">
        <v>665</v>
      </c>
      <c r="G210" s="218">
        <f t="shared" si="21"/>
        <v>133</v>
      </c>
      <c r="H210" s="219">
        <f t="shared" si="22"/>
        <v>369.44444444444446</v>
      </c>
      <c r="I210" s="219">
        <f t="shared" si="23"/>
        <v>0.12314814814814815</v>
      </c>
      <c r="J210" s="217"/>
      <c r="K210" s="220"/>
      <c r="L210" s="220"/>
      <c r="M210" s="221"/>
      <c r="N210" s="222">
        <f t="shared" si="27"/>
        <v>0</v>
      </c>
      <c r="O210" s="223"/>
      <c r="P210" s="224"/>
      <c r="Q210" s="224"/>
      <c r="R210" s="224"/>
      <c r="S210" s="224"/>
      <c r="T210" s="225"/>
      <c r="U210" s="226">
        <f t="shared" si="24"/>
        <v>0.24629629629629629</v>
      </c>
      <c r="V210" s="227"/>
      <c r="W210" s="228" t="str">
        <f t="shared" si="25"/>
        <v>0</v>
      </c>
      <c r="X210" s="509"/>
      <c r="Y210" s="229">
        <f t="shared" si="26"/>
        <v>0</v>
      </c>
    </row>
    <row r="211" spans="2:25" ht="18.75" customHeight="1">
      <c r="B211" s="503"/>
      <c r="C211" s="506"/>
      <c r="D211" s="216">
        <v>5</v>
      </c>
      <c r="E211" s="216" t="s">
        <v>2318</v>
      </c>
      <c r="F211" s="217">
        <v>752</v>
      </c>
      <c r="G211" s="218">
        <f t="shared" si="21"/>
        <v>150.4</v>
      </c>
      <c r="H211" s="219">
        <f t="shared" si="22"/>
        <v>417.77777777777777</v>
      </c>
      <c r="I211" s="219">
        <f t="shared" si="23"/>
        <v>0.13925925925925925</v>
      </c>
      <c r="J211" s="217"/>
      <c r="K211" s="220"/>
      <c r="L211" s="220"/>
      <c r="M211" s="221"/>
      <c r="N211" s="222">
        <f t="shared" si="27"/>
        <v>0</v>
      </c>
      <c r="O211" s="223"/>
      <c r="P211" s="224"/>
      <c r="Q211" s="224"/>
      <c r="R211" s="224"/>
      <c r="S211" s="224"/>
      <c r="T211" s="225"/>
      <c r="U211" s="226">
        <f t="shared" si="24"/>
        <v>0.2785185185185185</v>
      </c>
      <c r="V211" s="227"/>
      <c r="W211" s="228" t="str">
        <f t="shared" si="25"/>
        <v>0</v>
      </c>
      <c r="X211" s="509"/>
      <c r="Y211" s="229">
        <f t="shared" si="26"/>
        <v>0</v>
      </c>
    </row>
    <row r="212" spans="2:25" ht="18.75" customHeight="1">
      <c r="B212" s="503"/>
      <c r="C212" s="506"/>
      <c r="D212" s="216">
        <v>6</v>
      </c>
      <c r="E212" s="216" t="s">
        <v>2319</v>
      </c>
      <c r="F212" s="217">
        <v>208</v>
      </c>
      <c r="G212" s="218">
        <f t="shared" si="21"/>
        <v>41.6</v>
      </c>
      <c r="H212" s="219">
        <f t="shared" si="22"/>
        <v>115.55555555555556</v>
      </c>
      <c r="I212" s="219">
        <f t="shared" si="23"/>
        <v>3.8518518518518521E-2</v>
      </c>
      <c r="J212" s="217"/>
      <c r="K212" s="220"/>
      <c r="L212" s="220"/>
      <c r="M212" s="221"/>
      <c r="N212" s="222">
        <f t="shared" si="27"/>
        <v>0</v>
      </c>
      <c r="O212" s="223"/>
      <c r="P212" s="224"/>
      <c r="Q212" s="224"/>
      <c r="R212" s="224"/>
      <c r="S212" s="224"/>
      <c r="T212" s="225"/>
      <c r="U212" s="226">
        <f t="shared" si="24"/>
        <v>7.7037037037037043E-2</v>
      </c>
      <c r="V212" s="227"/>
      <c r="W212" s="228" t="str">
        <f t="shared" si="25"/>
        <v>0</v>
      </c>
      <c r="X212" s="509"/>
      <c r="Y212" s="229">
        <f t="shared" si="26"/>
        <v>0</v>
      </c>
    </row>
    <row r="213" spans="2:25" ht="18.75" customHeight="1">
      <c r="B213" s="503"/>
      <c r="C213" s="506"/>
      <c r="D213" s="216">
        <v>7</v>
      </c>
      <c r="E213" s="216" t="s">
        <v>2320</v>
      </c>
      <c r="F213" s="217">
        <v>100</v>
      </c>
      <c r="G213" s="218">
        <f t="shared" si="21"/>
        <v>20</v>
      </c>
      <c r="H213" s="219">
        <f t="shared" si="22"/>
        <v>55.555555555555557</v>
      </c>
      <c r="I213" s="219">
        <f t="shared" si="23"/>
        <v>1.8518518518518517E-2</v>
      </c>
      <c r="J213" s="217"/>
      <c r="K213" s="220"/>
      <c r="L213" s="220"/>
      <c r="M213" s="221"/>
      <c r="N213" s="222">
        <f t="shared" si="27"/>
        <v>0</v>
      </c>
      <c r="O213" s="223"/>
      <c r="P213" s="224"/>
      <c r="Q213" s="224"/>
      <c r="R213" s="224"/>
      <c r="S213" s="224"/>
      <c r="T213" s="225"/>
      <c r="U213" s="226">
        <f t="shared" si="24"/>
        <v>3.7037037037037035E-2</v>
      </c>
      <c r="V213" s="227"/>
      <c r="W213" s="228" t="str">
        <f t="shared" si="25"/>
        <v>0</v>
      </c>
      <c r="X213" s="509"/>
      <c r="Y213" s="229">
        <f t="shared" si="26"/>
        <v>0</v>
      </c>
    </row>
    <row r="214" spans="2:25" ht="18.75" customHeight="1">
      <c r="B214" s="503"/>
      <c r="C214" s="506"/>
      <c r="D214" s="216">
        <v>8</v>
      </c>
      <c r="E214" s="216" t="s">
        <v>2321</v>
      </c>
      <c r="F214" s="217">
        <v>875</v>
      </c>
      <c r="G214" s="218">
        <f t="shared" si="21"/>
        <v>175</v>
      </c>
      <c r="H214" s="219">
        <f t="shared" si="22"/>
        <v>486.11111111111109</v>
      </c>
      <c r="I214" s="219">
        <f t="shared" si="23"/>
        <v>0.16203703703703703</v>
      </c>
      <c r="J214" s="217"/>
      <c r="K214" s="220" t="s">
        <v>2322</v>
      </c>
      <c r="L214" s="220"/>
      <c r="M214" s="221">
        <f>SUM(H207:H222)</f>
        <v>3080.5555555555552</v>
      </c>
      <c r="N214" s="222">
        <f t="shared" si="27"/>
        <v>61.611111111111107</v>
      </c>
      <c r="O214" s="223" t="s">
        <v>177</v>
      </c>
      <c r="P214" s="224" t="s">
        <v>12</v>
      </c>
      <c r="Q214" s="224"/>
      <c r="R214" s="224" t="s">
        <v>2208</v>
      </c>
      <c r="S214" s="224"/>
      <c r="T214" s="225"/>
      <c r="U214" s="226">
        <f t="shared" si="24"/>
        <v>0.32407407407407407</v>
      </c>
      <c r="V214" s="227">
        <f>SUM(U207:U222)</f>
        <v>2.0537037037037038</v>
      </c>
      <c r="W214" s="228" t="str">
        <f t="shared" si="25"/>
        <v>2</v>
      </c>
      <c r="X214" s="509"/>
      <c r="Y214" s="229">
        <f t="shared" si="26"/>
        <v>1</v>
      </c>
    </row>
    <row r="215" spans="2:25" ht="18.75" customHeight="1">
      <c r="B215" s="503"/>
      <c r="C215" s="506"/>
      <c r="D215" s="216">
        <v>9</v>
      </c>
      <c r="E215" s="216" t="s">
        <v>2323</v>
      </c>
      <c r="F215" s="217">
        <v>202</v>
      </c>
      <c r="G215" s="218">
        <f t="shared" si="21"/>
        <v>40.4</v>
      </c>
      <c r="H215" s="219">
        <f t="shared" si="22"/>
        <v>112.22222222222221</v>
      </c>
      <c r="I215" s="219">
        <f t="shared" si="23"/>
        <v>3.7407407407407403E-2</v>
      </c>
      <c r="J215" s="217"/>
      <c r="K215" s="220"/>
      <c r="L215" s="220"/>
      <c r="M215" s="221"/>
      <c r="N215" s="222">
        <f t="shared" si="27"/>
        <v>0</v>
      </c>
      <c r="O215" s="223"/>
      <c r="P215" s="224"/>
      <c r="Q215" s="224"/>
      <c r="R215" s="224"/>
      <c r="S215" s="224"/>
      <c r="T215" s="225"/>
      <c r="U215" s="226">
        <f t="shared" si="24"/>
        <v>7.4814814814814806E-2</v>
      </c>
      <c r="V215" s="227"/>
      <c r="W215" s="228" t="str">
        <f t="shared" si="25"/>
        <v>0</v>
      </c>
      <c r="X215" s="509"/>
      <c r="Y215" s="229">
        <f t="shared" si="26"/>
        <v>0</v>
      </c>
    </row>
    <row r="216" spans="2:25" ht="18.75" customHeight="1">
      <c r="B216" s="503"/>
      <c r="C216" s="506"/>
      <c r="D216" s="216">
        <v>10</v>
      </c>
      <c r="E216" s="216" t="s">
        <v>2324</v>
      </c>
      <c r="F216" s="217">
        <v>398</v>
      </c>
      <c r="G216" s="218">
        <f t="shared" si="21"/>
        <v>79.599999999999994</v>
      </c>
      <c r="H216" s="219">
        <f t="shared" si="22"/>
        <v>221.11111111111111</v>
      </c>
      <c r="I216" s="219">
        <f t="shared" si="23"/>
        <v>7.3703703703703702E-2</v>
      </c>
      <c r="J216" s="217"/>
      <c r="K216" s="220"/>
      <c r="L216" s="220"/>
      <c r="M216" s="221"/>
      <c r="N216" s="222">
        <f t="shared" si="27"/>
        <v>0</v>
      </c>
      <c r="O216" s="223"/>
      <c r="P216" s="224"/>
      <c r="Q216" s="224"/>
      <c r="R216" s="224"/>
      <c r="S216" s="224"/>
      <c r="T216" s="225"/>
      <c r="U216" s="226">
        <f t="shared" si="24"/>
        <v>0.1474074074074074</v>
      </c>
      <c r="V216" s="227"/>
      <c r="W216" s="228" t="str">
        <f t="shared" si="25"/>
        <v>0</v>
      </c>
      <c r="X216" s="509"/>
      <c r="Y216" s="229">
        <f t="shared" si="26"/>
        <v>0</v>
      </c>
    </row>
    <row r="217" spans="2:25" ht="18.75" customHeight="1">
      <c r="B217" s="503"/>
      <c r="C217" s="506"/>
      <c r="D217" s="216">
        <v>11</v>
      </c>
      <c r="E217" s="216" t="s">
        <v>2325</v>
      </c>
      <c r="F217" s="217">
        <v>298</v>
      </c>
      <c r="G217" s="218">
        <f t="shared" si="21"/>
        <v>59.6</v>
      </c>
      <c r="H217" s="219">
        <f t="shared" si="22"/>
        <v>165.55555555555554</v>
      </c>
      <c r="I217" s="219">
        <f t="shared" si="23"/>
        <v>5.5185185185185184E-2</v>
      </c>
      <c r="J217" s="217"/>
      <c r="K217" s="220"/>
      <c r="L217" s="220"/>
      <c r="M217" s="221"/>
      <c r="N217" s="222">
        <f t="shared" si="27"/>
        <v>0</v>
      </c>
      <c r="O217" s="223"/>
      <c r="P217" s="224"/>
      <c r="Q217" s="224"/>
      <c r="R217" s="224"/>
      <c r="S217" s="224"/>
      <c r="T217" s="225"/>
      <c r="U217" s="226">
        <f t="shared" si="24"/>
        <v>0.11037037037037037</v>
      </c>
      <c r="V217" s="227"/>
      <c r="W217" s="228" t="str">
        <f t="shared" si="25"/>
        <v>0</v>
      </c>
      <c r="X217" s="509"/>
      <c r="Y217" s="229">
        <f t="shared" si="26"/>
        <v>0</v>
      </c>
    </row>
    <row r="218" spans="2:25" ht="18.75" customHeight="1">
      <c r="B218" s="503"/>
      <c r="C218" s="506"/>
      <c r="D218" s="216">
        <v>12</v>
      </c>
      <c r="E218" s="216" t="s">
        <v>2326</v>
      </c>
      <c r="F218" s="217">
        <v>197</v>
      </c>
      <c r="G218" s="218">
        <f t="shared" si="21"/>
        <v>39.4</v>
      </c>
      <c r="H218" s="219">
        <f t="shared" si="22"/>
        <v>109.44444444444444</v>
      </c>
      <c r="I218" s="219">
        <f t="shared" si="23"/>
        <v>3.6481481481481483E-2</v>
      </c>
      <c r="J218" s="217"/>
      <c r="K218" s="220"/>
      <c r="L218" s="220"/>
      <c r="M218" s="221"/>
      <c r="N218" s="222">
        <f t="shared" si="27"/>
        <v>0</v>
      </c>
      <c r="O218" s="223"/>
      <c r="P218" s="224"/>
      <c r="Q218" s="224"/>
      <c r="R218" s="224"/>
      <c r="S218" s="224"/>
      <c r="T218" s="225"/>
      <c r="U218" s="226">
        <f t="shared" si="24"/>
        <v>7.2962962962962966E-2</v>
      </c>
      <c r="V218" s="227"/>
      <c r="W218" s="228" t="str">
        <f t="shared" si="25"/>
        <v>0</v>
      </c>
      <c r="X218" s="509"/>
      <c r="Y218" s="229">
        <f t="shared" si="26"/>
        <v>0</v>
      </c>
    </row>
    <row r="219" spans="2:25" ht="18.75" customHeight="1">
      <c r="B219" s="503"/>
      <c r="C219" s="506"/>
      <c r="D219" s="216">
        <v>13</v>
      </c>
      <c r="E219" s="216" t="s">
        <v>2327</v>
      </c>
      <c r="F219" s="217">
        <v>80</v>
      </c>
      <c r="G219" s="218">
        <f t="shared" si="21"/>
        <v>16</v>
      </c>
      <c r="H219" s="219">
        <f t="shared" si="22"/>
        <v>44.444444444444443</v>
      </c>
      <c r="I219" s="219">
        <f t="shared" si="23"/>
        <v>1.4814814814814814E-2</v>
      </c>
      <c r="J219" s="217"/>
      <c r="K219" s="220"/>
      <c r="L219" s="220"/>
      <c r="M219" s="221"/>
      <c r="N219" s="222">
        <f t="shared" si="27"/>
        <v>0</v>
      </c>
      <c r="O219" s="223"/>
      <c r="P219" s="224"/>
      <c r="Q219" s="224"/>
      <c r="R219" s="224"/>
      <c r="S219" s="224"/>
      <c r="T219" s="225"/>
      <c r="U219" s="226">
        <f t="shared" si="24"/>
        <v>2.9629629629629627E-2</v>
      </c>
      <c r="V219" s="227"/>
      <c r="W219" s="228" t="str">
        <f t="shared" si="25"/>
        <v>0</v>
      </c>
      <c r="X219" s="509"/>
      <c r="Y219" s="229">
        <f t="shared" si="26"/>
        <v>0</v>
      </c>
    </row>
    <row r="220" spans="2:25" ht="18.75" customHeight="1">
      <c r="B220" s="503"/>
      <c r="C220" s="506"/>
      <c r="D220" s="216">
        <v>14</v>
      </c>
      <c r="E220" s="216" t="s">
        <v>2328</v>
      </c>
      <c r="F220" s="217">
        <v>845</v>
      </c>
      <c r="G220" s="218">
        <f t="shared" si="21"/>
        <v>169</v>
      </c>
      <c r="H220" s="219">
        <f t="shared" si="22"/>
        <v>469.44444444444446</v>
      </c>
      <c r="I220" s="219">
        <f t="shared" si="23"/>
        <v>0.1564814814814815</v>
      </c>
      <c r="J220" s="217"/>
      <c r="K220" s="220"/>
      <c r="L220" s="220"/>
      <c r="M220" s="221"/>
      <c r="N220" s="222">
        <f t="shared" si="27"/>
        <v>0</v>
      </c>
      <c r="O220" s="223"/>
      <c r="P220" s="224"/>
      <c r="Q220" s="224"/>
      <c r="R220" s="224"/>
      <c r="S220" s="224"/>
      <c r="T220" s="225"/>
      <c r="U220" s="226">
        <f t="shared" si="24"/>
        <v>0.312962962962963</v>
      </c>
      <c r="V220" s="227"/>
      <c r="W220" s="228" t="str">
        <f t="shared" si="25"/>
        <v>0</v>
      </c>
      <c r="X220" s="509"/>
      <c r="Y220" s="229">
        <f t="shared" si="26"/>
        <v>0</v>
      </c>
    </row>
    <row r="221" spans="2:25" ht="18.75" customHeight="1">
      <c r="B221" s="503"/>
      <c r="C221" s="506"/>
      <c r="D221" s="216">
        <v>15</v>
      </c>
      <c r="E221" s="216" t="s">
        <v>2329</v>
      </c>
      <c r="F221" s="217">
        <v>597</v>
      </c>
      <c r="G221" s="218">
        <f t="shared" si="21"/>
        <v>119.4</v>
      </c>
      <c r="H221" s="219">
        <f t="shared" si="22"/>
        <v>331.66666666666669</v>
      </c>
      <c r="I221" s="219">
        <f t="shared" si="23"/>
        <v>0.11055555555555556</v>
      </c>
      <c r="J221" s="217"/>
      <c r="K221" s="220"/>
      <c r="L221" s="220"/>
      <c r="M221" s="221"/>
      <c r="N221" s="222">
        <f t="shared" si="27"/>
        <v>0</v>
      </c>
      <c r="O221" s="223"/>
      <c r="P221" s="224"/>
      <c r="Q221" s="224"/>
      <c r="R221" s="224"/>
      <c r="S221" s="224"/>
      <c r="T221" s="225"/>
      <c r="U221" s="226">
        <f t="shared" si="24"/>
        <v>0.22111111111111112</v>
      </c>
      <c r="V221" s="227"/>
      <c r="W221" s="228" t="str">
        <f t="shared" si="25"/>
        <v>0</v>
      </c>
      <c r="X221" s="509"/>
      <c r="Y221" s="229">
        <f t="shared" si="26"/>
        <v>0</v>
      </c>
    </row>
    <row r="222" spans="2:25" ht="18.75" customHeight="1">
      <c r="B222" s="503"/>
      <c r="C222" s="506"/>
      <c r="D222" s="216">
        <v>16</v>
      </c>
      <c r="E222" s="216" t="s">
        <v>2330</v>
      </c>
      <c r="F222" s="217">
        <v>78</v>
      </c>
      <c r="G222" s="218">
        <f t="shared" si="21"/>
        <v>15.6</v>
      </c>
      <c r="H222" s="219">
        <f t="shared" si="22"/>
        <v>43.333333333333336</v>
      </c>
      <c r="I222" s="219">
        <f t="shared" si="23"/>
        <v>1.4444444444444446E-2</v>
      </c>
      <c r="J222" s="217"/>
      <c r="K222" s="220"/>
      <c r="L222" s="220"/>
      <c r="M222" s="221"/>
      <c r="N222" s="222">
        <f t="shared" si="27"/>
        <v>0</v>
      </c>
      <c r="O222" s="223"/>
      <c r="P222" s="224"/>
      <c r="Q222" s="224"/>
      <c r="R222" s="224"/>
      <c r="S222" s="224"/>
      <c r="T222" s="225"/>
      <c r="U222" s="226">
        <f t="shared" si="24"/>
        <v>2.8888888888888891E-2</v>
      </c>
      <c r="V222" s="227"/>
      <c r="W222" s="228" t="str">
        <f t="shared" si="25"/>
        <v>0</v>
      </c>
      <c r="X222" s="509"/>
      <c r="Y222" s="229">
        <f t="shared" si="26"/>
        <v>0</v>
      </c>
    </row>
    <row r="223" spans="2:25" ht="18.75" customHeight="1">
      <c r="B223" s="503"/>
      <c r="C223" s="506"/>
      <c r="D223" s="216"/>
      <c r="E223" s="216"/>
      <c r="F223" s="217"/>
      <c r="G223" s="218">
        <f t="shared" si="21"/>
        <v>0</v>
      </c>
      <c r="H223" s="219">
        <f t="shared" si="22"/>
        <v>0</v>
      </c>
      <c r="I223" s="219">
        <f t="shared" si="23"/>
        <v>0</v>
      </c>
      <c r="J223" s="217"/>
      <c r="K223" s="220"/>
      <c r="L223" s="220"/>
      <c r="M223" s="221"/>
      <c r="N223" s="222">
        <f t="shared" si="27"/>
        <v>0</v>
      </c>
      <c r="O223" s="223"/>
      <c r="P223" s="224"/>
      <c r="Q223" s="224"/>
      <c r="R223" s="224"/>
      <c r="S223" s="224"/>
      <c r="T223" s="225"/>
      <c r="U223" s="226">
        <f t="shared" si="24"/>
        <v>0</v>
      </c>
      <c r="V223" s="227"/>
      <c r="W223" s="228" t="str">
        <f t="shared" si="25"/>
        <v>0</v>
      </c>
      <c r="X223" s="509"/>
      <c r="Y223" s="229">
        <f t="shared" si="26"/>
        <v>0</v>
      </c>
    </row>
    <row r="224" spans="2:25" ht="18.75" customHeight="1">
      <c r="B224" s="503"/>
      <c r="C224" s="506"/>
      <c r="D224" s="216">
        <v>1</v>
      </c>
      <c r="E224" s="216" t="s">
        <v>2331</v>
      </c>
      <c r="F224" s="217">
        <v>195</v>
      </c>
      <c r="G224" s="218">
        <f t="shared" si="21"/>
        <v>39</v>
      </c>
      <c r="H224" s="219">
        <f t="shared" si="22"/>
        <v>108.33333333333333</v>
      </c>
      <c r="I224" s="219">
        <f t="shared" si="23"/>
        <v>3.6111111111111108E-2</v>
      </c>
      <c r="J224" s="217"/>
      <c r="K224" s="220"/>
      <c r="L224" s="220"/>
      <c r="M224" s="221"/>
      <c r="N224" s="222">
        <f t="shared" si="27"/>
        <v>0</v>
      </c>
      <c r="O224" s="223"/>
      <c r="P224" s="224"/>
      <c r="Q224" s="224"/>
      <c r="R224" s="224"/>
      <c r="S224" s="224"/>
      <c r="T224" s="225"/>
      <c r="U224" s="226">
        <f t="shared" si="24"/>
        <v>7.2222222222222215E-2</v>
      </c>
      <c r="V224" s="227"/>
      <c r="W224" s="228" t="str">
        <f t="shared" si="25"/>
        <v>0</v>
      </c>
      <c r="X224" s="509"/>
      <c r="Y224" s="229">
        <f t="shared" si="26"/>
        <v>0</v>
      </c>
    </row>
    <row r="225" spans="2:25" ht="18.75" customHeight="1">
      <c r="B225" s="503"/>
      <c r="C225" s="506"/>
      <c r="D225" s="216">
        <v>2</v>
      </c>
      <c r="E225" s="216" t="s">
        <v>2332</v>
      </c>
      <c r="F225" s="217">
        <v>75</v>
      </c>
      <c r="G225" s="218">
        <f t="shared" si="21"/>
        <v>15</v>
      </c>
      <c r="H225" s="219">
        <f t="shared" si="22"/>
        <v>41.666666666666664</v>
      </c>
      <c r="I225" s="219">
        <f t="shared" si="23"/>
        <v>1.3888888888888888E-2</v>
      </c>
      <c r="J225" s="217"/>
      <c r="K225" s="220"/>
      <c r="L225" s="220"/>
      <c r="M225" s="221"/>
      <c r="N225" s="222">
        <f t="shared" si="27"/>
        <v>0</v>
      </c>
      <c r="O225" s="223"/>
      <c r="P225" s="224"/>
      <c r="Q225" s="224"/>
      <c r="R225" s="224"/>
      <c r="S225" s="224"/>
      <c r="T225" s="225"/>
      <c r="U225" s="226">
        <f t="shared" si="24"/>
        <v>2.7777777777777776E-2</v>
      </c>
      <c r="V225" s="227"/>
      <c r="W225" s="228" t="str">
        <f t="shared" si="25"/>
        <v>0</v>
      </c>
      <c r="X225" s="509"/>
      <c r="Y225" s="229">
        <f t="shared" si="26"/>
        <v>0</v>
      </c>
    </row>
    <row r="226" spans="2:25" ht="18.75" customHeight="1">
      <c r="B226" s="503"/>
      <c r="C226" s="506"/>
      <c r="D226" s="216">
        <v>3</v>
      </c>
      <c r="E226" s="216" t="s">
        <v>2333</v>
      </c>
      <c r="F226" s="217">
        <v>102</v>
      </c>
      <c r="G226" s="218">
        <f t="shared" si="21"/>
        <v>20.399999999999999</v>
      </c>
      <c r="H226" s="219">
        <f t="shared" si="22"/>
        <v>56.666666666666664</v>
      </c>
      <c r="I226" s="219">
        <f t="shared" si="23"/>
        <v>1.8888888888888889E-2</v>
      </c>
      <c r="J226" s="217"/>
      <c r="K226" s="220" t="s">
        <v>2334</v>
      </c>
      <c r="L226" s="220"/>
      <c r="M226" s="221">
        <f>SUM(H224:H244)</f>
        <v>3138.333333333333</v>
      </c>
      <c r="N226" s="222">
        <f t="shared" si="27"/>
        <v>62.766666666666659</v>
      </c>
      <c r="O226" s="223" t="s">
        <v>293</v>
      </c>
      <c r="P226" s="224" t="s">
        <v>12</v>
      </c>
      <c r="Q226" s="224"/>
      <c r="R226" s="224" t="s">
        <v>2335</v>
      </c>
      <c r="S226" s="224"/>
      <c r="T226" s="225"/>
      <c r="U226" s="226">
        <f t="shared" si="24"/>
        <v>3.7777777777777778E-2</v>
      </c>
      <c r="V226" s="227">
        <f>SUM(U224:U244)</f>
        <v>2.092222222222222</v>
      </c>
      <c r="W226" s="228" t="str">
        <f t="shared" si="25"/>
        <v>2</v>
      </c>
      <c r="X226" s="509"/>
      <c r="Y226" s="229">
        <f t="shared" si="26"/>
        <v>1</v>
      </c>
    </row>
    <row r="227" spans="2:25" ht="18.75" customHeight="1">
      <c r="B227" s="503"/>
      <c r="C227" s="506"/>
      <c r="D227" s="216">
        <v>4</v>
      </c>
      <c r="E227" s="216" t="s">
        <v>2336</v>
      </c>
      <c r="F227" s="217">
        <v>123</v>
      </c>
      <c r="G227" s="218">
        <f t="shared" si="21"/>
        <v>24.6</v>
      </c>
      <c r="H227" s="219">
        <f t="shared" si="22"/>
        <v>68.333333333333329</v>
      </c>
      <c r="I227" s="219">
        <f t="shared" si="23"/>
        <v>2.2777777777777775E-2</v>
      </c>
      <c r="J227" s="217"/>
      <c r="K227" s="220"/>
      <c r="L227" s="220"/>
      <c r="M227" s="221"/>
      <c r="N227" s="222">
        <f t="shared" si="27"/>
        <v>0</v>
      </c>
      <c r="O227" s="223"/>
      <c r="P227" s="224"/>
      <c r="Q227" s="224"/>
      <c r="R227" s="224"/>
      <c r="S227" s="224"/>
      <c r="T227" s="225"/>
      <c r="U227" s="226">
        <f t="shared" si="24"/>
        <v>4.5555555555555551E-2</v>
      </c>
      <c r="V227" s="227"/>
      <c r="W227" s="228" t="str">
        <f t="shared" si="25"/>
        <v>0</v>
      </c>
      <c r="X227" s="509"/>
      <c r="Y227" s="229">
        <f t="shared" si="26"/>
        <v>0</v>
      </c>
    </row>
    <row r="228" spans="2:25" ht="18.75" customHeight="1">
      <c r="B228" s="503"/>
      <c r="C228" s="506"/>
      <c r="D228" s="216">
        <v>5</v>
      </c>
      <c r="E228" s="216" t="s">
        <v>2337</v>
      </c>
      <c r="F228" s="217">
        <v>40</v>
      </c>
      <c r="G228" s="218">
        <f t="shared" si="21"/>
        <v>8</v>
      </c>
      <c r="H228" s="219">
        <f t="shared" si="22"/>
        <v>22.222222222222221</v>
      </c>
      <c r="I228" s="219">
        <f t="shared" si="23"/>
        <v>7.4074074074074068E-3</v>
      </c>
      <c r="J228" s="217"/>
      <c r="K228" s="220"/>
      <c r="L228" s="220"/>
      <c r="M228" s="221"/>
      <c r="N228" s="222">
        <f t="shared" si="27"/>
        <v>0</v>
      </c>
      <c r="O228" s="223"/>
      <c r="P228" s="224"/>
      <c r="Q228" s="224"/>
      <c r="R228" s="224"/>
      <c r="S228" s="224"/>
      <c r="T228" s="225"/>
      <c r="U228" s="226">
        <f t="shared" si="24"/>
        <v>1.4814814814814814E-2</v>
      </c>
      <c r="V228" s="227"/>
      <c r="W228" s="228" t="str">
        <f t="shared" si="25"/>
        <v>0</v>
      </c>
      <c r="X228" s="509"/>
      <c r="Y228" s="229">
        <f t="shared" si="26"/>
        <v>0</v>
      </c>
    </row>
    <row r="229" spans="2:25" ht="18.75" customHeight="1">
      <c r="B229" s="503"/>
      <c r="C229" s="506"/>
      <c r="D229" s="216">
        <v>6</v>
      </c>
      <c r="E229" s="216" t="s">
        <v>2338</v>
      </c>
      <c r="F229" s="217">
        <v>145</v>
      </c>
      <c r="G229" s="218">
        <f t="shared" si="21"/>
        <v>29</v>
      </c>
      <c r="H229" s="219">
        <f t="shared" si="22"/>
        <v>80.555555555555557</v>
      </c>
      <c r="I229" s="219">
        <f t="shared" si="23"/>
        <v>2.6851851851851852E-2</v>
      </c>
      <c r="J229" s="217"/>
      <c r="K229" s="220"/>
      <c r="L229" s="220"/>
      <c r="M229" s="221"/>
      <c r="N229" s="222">
        <f t="shared" si="27"/>
        <v>0</v>
      </c>
      <c r="O229" s="223"/>
      <c r="P229" s="224"/>
      <c r="Q229" s="224"/>
      <c r="R229" s="224"/>
      <c r="S229" s="224"/>
      <c r="T229" s="225"/>
      <c r="U229" s="226">
        <f t="shared" si="24"/>
        <v>5.3703703703703705E-2</v>
      </c>
      <c r="V229" s="227"/>
      <c r="W229" s="228" t="str">
        <f t="shared" si="25"/>
        <v>0</v>
      </c>
      <c r="X229" s="509"/>
      <c r="Y229" s="229">
        <f t="shared" si="26"/>
        <v>0</v>
      </c>
    </row>
    <row r="230" spans="2:25" ht="18.75" customHeight="1">
      <c r="B230" s="503"/>
      <c r="C230" s="506"/>
      <c r="D230" s="216">
        <v>7</v>
      </c>
      <c r="E230" s="216" t="s">
        <v>2339</v>
      </c>
      <c r="F230" s="217">
        <v>58</v>
      </c>
      <c r="G230" s="218">
        <f t="shared" si="21"/>
        <v>11.6</v>
      </c>
      <c r="H230" s="219">
        <f t="shared" si="22"/>
        <v>32.222222222222221</v>
      </c>
      <c r="I230" s="219">
        <f t="shared" si="23"/>
        <v>1.074074074074074E-2</v>
      </c>
      <c r="J230" s="217"/>
      <c r="K230" s="220"/>
      <c r="L230" s="220"/>
      <c r="M230" s="221"/>
      <c r="N230" s="222">
        <f t="shared" si="27"/>
        <v>0</v>
      </c>
      <c r="O230" s="223"/>
      <c r="P230" s="224"/>
      <c r="Q230" s="224"/>
      <c r="R230" s="224"/>
      <c r="S230" s="224"/>
      <c r="T230" s="225"/>
      <c r="U230" s="226">
        <f t="shared" si="24"/>
        <v>2.148148148148148E-2</v>
      </c>
      <c r="V230" s="227"/>
      <c r="W230" s="228" t="str">
        <f t="shared" si="25"/>
        <v>0</v>
      </c>
      <c r="X230" s="509"/>
      <c r="Y230" s="229">
        <f t="shared" si="26"/>
        <v>0</v>
      </c>
    </row>
    <row r="231" spans="2:25" ht="18.75" customHeight="1">
      <c r="B231" s="503"/>
      <c r="C231" s="506"/>
      <c r="D231" s="216">
        <v>8</v>
      </c>
      <c r="E231" s="216" t="s">
        <v>2340</v>
      </c>
      <c r="F231" s="217">
        <v>57</v>
      </c>
      <c r="G231" s="218">
        <f t="shared" si="21"/>
        <v>11.4</v>
      </c>
      <c r="H231" s="219">
        <f t="shared" si="22"/>
        <v>31.666666666666664</v>
      </c>
      <c r="I231" s="219">
        <f t="shared" si="23"/>
        <v>1.0555555555555554E-2</v>
      </c>
      <c r="J231" s="217"/>
      <c r="K231" s="220"/>
      <c r="L231" s="220"/>
      <c r="M231" s="221"/>
      <c r="N231" s="222">
        <f t="shared" si="27"/>
        <v>0</v>
      </c>
      <c r="O231" s="223"/>
      <c r="P231" s="224"/>
      <c r="Q231" s="224"/>
      <c r="R231" s="224"/>
      <c r="S231" s="224"/>
      <c r="T231" s="225"/>
      <c r="U231" s="226">
        <f t="shared" si="24"/>
        <v>2.1111111111111108E-2</v>
      </c>
      <c r="V231" s="227"/>
      <c r="W231" s="228" t="str">
        <f t="shared" si="25"/>
        <v>0</v>
      </c>
      <c r="X231" s="509"/>
      <c r="Y231" s="229">
        <f t="shared" si="26"/>
        <v>0</v>
      </c>
    </row>
    <row r="232" spans="2:25" ht="18.75" customHeight="1">
      <c r="B232" s="503"/>
      <c r="C232" s="506"/>
      <c r="D232" s="216">
        <v>9</v>
      </c>
      <c r="E232" s="216" t="s">
        <v>2341</v>
      </c>
      <c r="F232" s="217">
        <v>45</v>
      </c>
      <c r="G232" s="218">
        <f t="shared" si="21"/>
        <v>9</v>
      </c>
      <c r="H232" s="219">
        <f t="shared" si="22"/>
        <v>25</v>
      </c>
      <c r="I232" s="219">
        <f t="shared" si="23"/>
        <v>8.3333333333333332E-3</v>
      </c>
      <c r="J232" s="217"/>
      <c r="K232" s="220"/>
      <c r="L232" s="220"/>
      <c r="M232" s="221"/>
      <c r="N232" s="222">
        <f t="shared" si="27"/>
        <v>0</v>
      </c>
      <c r="O232" s="223"/>
      <c r="P232" s="224"/>
      <c r="Q232" s="224"/>
      <c r="R232" s="224"/>
      <c r="S232" s="224"/>
      <c r="T232" s="225"/>
      <c r="U232" s="226">
        <f t="shared" si="24"/>
        <v>1.6666666666666666E-2</v>
      </c>
      <c r="V232" s="227"/>
      <c r="W232" s="228" t="str">
        <f t="shared" si="25"/>
        <v>0</v>
      </c>
      <c r="X232" s="509"/>
      <c r="Y232" s="229">
        <f t="shared" si="26"/>
        <v>0</v>
      </c>
    </row>
    <row r="233" spans="2:25" ht="18.75" customHeight="1">
      <c r="B233" s="503"/>
      <c r="C233" s="506"/>
      <c r="D233" s="216">
        <v>10</v>
      </c>
      <c r="E233" s="216" t="s">
        <v>2342</v>
      </c>
      <c r="F233" s="217">
        <v>95</v>
      </c>
      <c r="G233" s="218">
        <f t="shared" si="21"/>
        <v>19</v>
      </c>
      <c r="H233" s="219">
        <f t="shared" si="22"/>
        <v>52.777777777777779</v>
      </c>
      <c r="I233" s="219">
        <f t="shared" si="23"/>
        <v>1.7592592592592594E-2</v>
      </c>
      <c r="J233" s="217"/>
      <c r="K233" s="220"/>
      <c r="L233" s="220"/>
      <c r="M233" s="221"/>
      <c r="N233" s="222">
        <f t="shared" si="27"/>
        <v>0</v>
      </c>
      <c r="O233" s="223"/>
      <c r="P233" s="224"/>
      <c r="Q233" s="224"/>
      <c r="R233" s="224"/>
      <c r="S233" s="224"/>
      <c r="T233" s="225"/>
      <c r="U233" s="226">
        <f t="shared" si="24"/>
        <v>3.5185185185185187E-2</v>
      </c>
      <c r="V233" s="227"/>
      <c r="W233" s="228" t="str">
        <f t="shared" si="25"/>
        <v>0</v>
      </c>
      <c r="X233" s="509"/>
      <c r="Y233" s="229">
        <f t="shared" si="26"/>
        <v>0</v>
      </c>
    </row>
    <row r="234" spans="2:25" ht="18.75" customHeight="1">
      <c r="B234" s="503"/>
      <c r="C234" s="506"/>
      <c r="D234" s="216">
        <v>11</v>
      </c>
      <c r="E234" s="216" t="s">
        <v>2343</v>
      </c>
      <c r="F234" s="217">
        <v>220</v>
      </c>
      <c r="G234" s="218">
        <f t="shared" si="21"/>
        <v>44</v>
      </c>
      <c r="H234" s="219">
        <f t="shared" si="22"/>
        <v>122.22222222222221</v>
      </c>
      <c r="I234" s="219">
        <f t="shared" si="23"/>
        <v>4.0740740740740737E-2</v>
      </c>
      <c r="J234" s="217"/>
      <c r="K234" s="220"/>
      <c r="L234" s="220"/>
      <c r="M234" s="221"/>
      <c r="N234" s="222">
        <f t="shared" si="27"/>
        <v>0</v>
      </c>
      <c r="O234" s="223"/>
      <c r="P234" s="224"/>
      <c r="Q234" s="224"/>
      <c r="R234" s="224"/>
      <c r="S234" s="224"/>
      <c r="T234" s="225"/>
      <c r="U234" s="226">
        <f t="shared" si="24"/>
        <v>8.1481481481481474E-2</v>
      </c>
      <c r="V234" s="227"/>
      <c r="W234" s="228" t="str">
        <f t="shared" si="25"/>
        <v>0</v>
      </c>
      <c r="X234" s="509"/>
      <c r="Y234" s="229">
        <f t="shared" si="26"/>
        <v>0</v>
      </c>
    </row>
    <row r="235" spans="2:25" ht="18.75" customHeight="1">
      <c r="B235" s="503"/>
      <c r="C235" s="506"/>
      <c r="D235" s="216">
        <v>12</v>
      </c>
      <c r="E235" s="216" t="s">
        <v>2344</v>
      </c>
      <c r="F235" s="217">
        <v>1195</v>
      </c>
      <c r="G235" s="218">
        <f t="shared" si="21"/>
        <v>239</v>
      </c>
      <c r="H235" s="219">
        <f t="shared" si="22"/>
        <v>663.88888888888891</v>
      </c>
      <c r="I235" s="219">
        <f t="shared" si="23"/>
        <v>0.2212962962962963</v>
      </c>
      <c r="J235" s="217"/>
      <c r="K235" s="220"/>
      <c r="L235" s="220"/>
      <c r="M235" s="221"/>
      <c r="N235" s="222">
        <f t="shared" si="27"/>
        <v>0</v>
      </c>
      <c r="O235" s="223"/>
      <c r="P235" s="224"/>
      <c r="Q235" s="224"/>
      <c r="R235" s="224"/>
      <c r="S235" s="224"/>
      <c r="T235" s="225"/>
      <c r="U235" s="226">
        <f t="shared" si="24"/>
        <v>0.44259259259259259</v>
      </c>
      <c r="V235" s="227"/>
      <c r="W235" s="228" t="str">
        <f t="shared" si="25"/>
        <v>0</v>
      </c>
      <c r="X235" s="509"/>
      <c r="Y235" s="229">
        <f t="shared" si="26"/>
        <v>0</v>
      </c>
    </row>
    <row r="236" spans="2:25" ht="18.75" customHeight="1">
      <c r="B236" s="503"/>
      <c r="C236" s="506"/>
      <c r="D236" s="216">
        <v>13</v>
      </c>
      <c r="E236" s="216" t="s">
        <v>2345</v>
      </c>
      <c r="F236" s="217">
        <v>123</v>
      </c>
      <c r="G236" s="218">
        <f t="shared" si="21"/>
        <v>24.6</v>
      </c>
      <c r="H236" s="219">
        <f t="shared" si="22"/>
        <v>68.333333333333329</v>
      </c>
      <c r="I236" s="219">
        <f t="shared" si="23"/>
        <v>2.2777777777777775E-2</v>
      </c>
      <c r="J236" s="217"/>
      <c r="K236" s="220"/>
      <c r="L236" s="220"/>
      <c r="M236" s="221"/>
      <c r="N236" s="222">
        <f t="shared" si="27"/>
        <v>0</v>
      </c>
      <c r="O236" s="223"/>
      <c r="P236" s="224"/>
      <c r="Q236" s="224"/>
      <c r="R236" s="224"/>
      <c r="S236" s="224"/>
      <c r="T236" s="225"/>
      <c r="U236" s="226">
        <f t="shared" si="24"/>
        <v>4.5555555555555551E-2</v>
      </c>
      <c r="V236" s="227"/>
      <c r="W236" s="228" t="str">
        <f t="shared" si="25"/>
        <v>0</v>
      </c>
      <c r="X236" s="509"/>
      <c r="Y236" s="229">
        <f t="shared" si="26"/>
        <v>0</v>
      </c>
    </row>
    <row r="237" spans="2:25" ht="18.75" customHeight="1">
      <c r="B237" s="503"/>
      <c r="C237" s="506"/>
      <c r="D237" s="216">
        <v>14</v>
      </c>
      <c r="E237" s="216" t="s">
        <v>2346</v>
      </c>
      <c r="F237" s="217">
        <v>125</v>
      </c>
      <c r="G237" s="218">
        <f t="shared" si="21"/>
        <v>25</v>
      </c>
      <c r="H237" s="219">
        <f t="shared" si="22"/>
        <v>69.444444444444443</v>
      </c>
      <c r="I237" s="219">
        <f t="shared" si="23"/>
        <v>2.3148148148148147E-2</v>
      </c>
      <c r="J237" s="217"/>
      <c r="K237" s="220"/>
      <c r="L237" s="220"/>
      <c r="M237" s="221"/>
      <c r="N237" s="222">
        <f t="shared" si="27"/>
        <v>0</v>
      </c>
      <c r="O237" s="223"/>
      <c r="P237" s="224"/>
      <c r="Q237" s="224"/>
      <c r="R237" s="224"/>
      <c r="S237" s="224"/>
      <c r="T237" s="225"/>
      <c r="U237" s="226">
        <f t="shared" si="24"/>
        <v>4.6296296296296294E-2</v>
      </c>
      <c r="V237" s="227"/>
      <c r="W237" s="228" t="str">
        <f t="shared" si="25"/>
        <v>0</v>
      </c>
      <c r="X237" s="509"/>
      <c r="Y237" s="229">
        <f t="shared" si="26"/>
        <v>0</v>
      </c>
    </row>
    <row r="238" spans="2:25" ht="18.75" customHeight="1">
      <c r="B238" s="503"/>
      <c r="C238" s="506"/>
      <c r="D238" s="216">
        <v>15</v>
      </c>
      <c r="E238" s="216" t="s">
        <v>2347</v>
      </c>
      <c r="F238" s="217">
        <v>45</v>
      </c>
      <c r="G238" s="218">
        <f t="shared" si="21"/>
        <v>9</v>
      </c>
      <c r="H238" s="219">
        <f t="shared" si="22"/>
        <v>25</v>
      </c>
      <c r="I238" s="219">
        <f t="shared" si="23"/>
        <v>8.3333333333333332E-3</v>
      </c>
      <c r="J238" s="217"/>
      <c r="K238" s="220"/>
      <c r="L238" s="220"/>
      <c r="M238" s="221"/>
      <c r="N238" s="222">
        <f t="shared" si="27"/>
        <v>0</v>
      </c>
      <c r="O238" s="223"/>
      <c r="P238" s="224"/>
      <c r="Q238" s="224"/>
      <c r="R238" s="224"/>
      <c r="S238" s="224"/>
      <c r="T238" s="225"/>
      <c r="U238" s="226">
        <f t="shared" si="24"/>
        <v>1.6666666666666666E-2</v>
      </c>
      <c r="V238" s="227"/>
      <c r="W238" s="228" t="str">
        <f t="shared" si="25"/>
        <v>0</v>
      </c>
      <c r="X238" s="509"/>
      <c r="Y238" s="229">
        <f t="shared" si="26"/>
        <v>0</v>
      </c>
    </row>
    <row r="239" spans="2:25" ht="18.75" customHeight="1">
      <c r="B239" s="503"/>
      <c r="C239" s="506"/>
      <c r="D239" s="216">
        <v>16</v>
      </c>
      <c r="E239" s="216" t="s">
        <v>2348</v>
      </c>
      <c r="F239" s="217">
        <v>27</v>
      </c>
      <c r="G239" s="218">
        <f t="shared" si="21"/>
        <v>5.4</v>
      </c>
      <c r="H239" s="219">
        <f t="shared" si="22"/>
        <v>15</v>
      </c>
      <c r="I239" s="219">
        <f t="shared" si="23"/>
        <v>5.0000000000000001E-3</v>
      </c>
      <c r="J239" s="217"/>
      <c r="K239" s="220"/>
      <c r="L239" s="220"/>
      <c r="M239" s="221"/>
      <c r="N239" s="222">
        <f t="shared" si="27"/>
        <v>0</v>
      </c>
      <c r="O239" s="223"/>
      <c r="P239" s="224"/>
      <c r="Q239" s="224"/>
      <c r="R239" s="224"/>
      <c r="S239" s="224"/>
      <c r="T239" s="225"/>
      <c r="U239" s="226">
        <f t="shared" si="24"/>
        <v>0.01</v>
      </c>
      <c r="V239" s="227"/>
      <c r="W239" s="228" t="str">
        <f t="shared" si="25"/>
        <v>0</v>
      </c>
      <c r="X239" s="509"/>
      <c r="Y239" s="229">
        <f t="shared" si="26"/>
        <v>0</v>
      </c>
    </row>
    <row r="240" spans="2:25" ht="18.75" customHeight="1">
      <c r="B240" s="503"/>
      <c r="C240" s="506"/>
      <c r="D240" s="216">
        <v>17</v>
      </c>
      <c r="E240" s="216" t="s">
        <v>2349</v>
      </c>
      <c r="F240" s="217">
        <v>33</v>
      </c>
      <c r="G240" s="218">
        <f t="shared" si="21"/>
        <v>6.6</v>
      </c>
      <c r="H240" s="219">
        <f t="shared" si="22"/>
        <v>18.333333333333332</v>
      </c>
      <c r="I240" s="219">
        <f t="shared" si="23"/>
        <v>6.1111111111111106E-3</v>
      </c>
      <c r="J240" s="217"/>
      <c r="K240" s="220"/>
      <c r="L240" s="220"/>
      <c r="M240" s="221"/>
      <c r="N240" s="222">
        <f t="shared" si="27"/>
        <v>0</v>
      </c>
      <c r="O240" s="223"/>
      <c r="P240" s="224"/>
      <c r="Q240" s="224"/>
      <c r="R240" s="224"/>
      <c r="S240" s="224"/>
      <c r="T240" s="225"/>
      <c r="U240" s="226">
        <f t="shared" si="24"/>
        <v>1.2222222222222221E-2</v>
      </c>
      <c r="V240" s="227"/>
      <c r="W240" s="228" t="str">
        <f t="shared" si="25"/>
        <v>0</v>
      </c>
      <c r="X240" s="509"/>
      <c r="Y240" s="229">
        <f t="shared" si="26"/>
        <v>0</v>
      </c>
    </row>
    <row r="241" spans="2:25" ht="18.75" customHeight="1">
      <c r="B241" s="503"/>
      <c r="C241" s="506"/>
      <c r="D241" s="216">
        <v>18</v>
      </c>
      <c r="E241" s="216" t="s">
        <v>2350</v>
      </c>
      <c r="F241" s="217">
        <v>47</v>
      </c>
      <c r="G241" s="218">
        <f t="shared" si="21"/>
        <v>9.4</v>
      </c>
      <c r="H241" s="219">
        <f t="shared" si="22"/>
        <v>26.111111111111111</v>
      </c>
      <c r="I241" s="219">
        <f t="shared" si="23"/>
        <v>8.7037037037037031E-3</v>
      </c>
      <c r="J241" s="217"/>
      <c r="K241" s="220"/>
      <c r="L241" s="220"/>
      <c r="M241" s="221"/>
      <c r="N241" s="222">
        <f t="shared" si="27"/>
        <v>0</v>
      </c>
      <c r="O241" s="223"/>
      <c r="P241" s="224"/>
      <c r="Q241" s="224"/>
      <c r="R241" s="224"/>
      <c r="S241" s="224"/>
      <c r="T241" s="225"/>
      <c r="U241" s="226">
        <f t="shared" si="24"/>
        <v>1.7407407407407406E-2</v>
      </c>
      <c r="V241" s="227"/>
      <c r="W241" s="228" t="str">
        <f t="shared" si="25"/>
        <v>0</v>
      </c>
      <c r="X241" s="509"/>
      <c r="Y241" s="229">
        <f t="shared" si="26"/>
        <v>0</v>
      </c>
    </row>
    <row r="242" spans="2:25" ht="18.75" customHeight="1">
      <c r="B242" s="503"/>
      <c r="C242" s="506"/>
      <c r="D242" s="216">
        <v>19</v>
      </c>
      <c r="E242" s="216" t="s">
        <v>2351</v>
      </c>
      <c r="F242" s="217">
        <v>100</v>
      </c>
      <c r="G242" s="218">
        <f t="shared" si="21"/>
        <v>20</v>
      </c>
      <c r="H242" s="219">
        <f t="shared" si="22"/>
        <v>55.555555555555557</v>
      </c>
      <c r="I242" s="219">
        <f t="shared" si="23"/>
        <v>1.8518518518518517E-2</v>
      </c>
      <c r="J242" s="217"/>
      <c r="K242" s="220"/>
      <c r="L242" s="220"/>
      <c r="M242" s="221"/>
      <c r="N242" s="222">
        <f t="shared" si="27"/>
        <v>0</v>
      </c>
      <c r="O242" s="223"/>
      <c r="P242" s="224"/>
      <c r="Q242" s="224"/>
      <c r="R242" s="224"/>
      <c r="S242" s="224"/>
      <c r="T242" s="225"/>
      <c r="U242" s="226">
        <f t="shared" si="24"/>
        <v>3.7037037037037035E-2</v>
      </c>
      <c r="V242" s="227"/>
      <c r="W242" s="228" t="str">
        <f t="shared" si="25"/>
        <v>0</v>
      </c>
      <c r="X242" s="509"/>
      <c r="Y242" s="229">
        <f t="shared" si="26"/>
        <v>0</v>
      </c>
    </row>
    <row r="243" spans="2:25" ht="18.75" customHeight="1">
      <c r="B243" s="503"/>
      <c r="C243" s="506"/>
      <c r="D243" s="216">
        <v>20</v>
      </c>
      <c r="E243" s="216" t="s">
        <v>2352</v>
      </c>
      <c r="F243" s="217">
        <v>45</v>
      </c>
      <c r="G243" s="218">
        <f t="shared" si="21"/>
        <v>9</v>
      </c>
      <c r="H243" s="219">
        <f t="shared" si="22"/>
        <v>25</v>
      </c>
      <c r="I243" s="219">
        <f t="shared" si="23"/>
        <v>8.3333333333333332E-3</v>
      </c>
      <c r="J243" s="217"/>
      <c r="K243" s="220"/>
      <c r="L243" s="220"/>
      <c r="M243" s="232"/>
      <c r="N243" s="222">
        <f t="shared" si="27"/>
        <v>0</v>
      </c>
      <c r="O243" s="223"/>
      <c r="P243" s="224"/>
      <c r="Q243" s="224"/>
      <c r="R243" s="224"/>
      <c r="S243" s="224"/>
      <c r="T243" s="225"/>
      <c r="U243" s="226">
        <f t="shared" si="24"/>
        <v>1.6666666666666666E-2</v>
      </c>
      <c r="V243" s="227"/>
      <c r="W243" s="228" t="str">
        <f t="shared" si="25"/>
        <v>0</v>
      </c>
      <c r="X243" s="509"/>
      <c r="Y243" s="229">
        <f t="shared" si="26"/>
        <v>0</v>
      </c>
    </row>
    <row r="244" spans="2:25" ht="18.75" customHeight="1">
      <c r="B244" s="503"/>
      <c r="C244" s="506"/>
      <c r="D244" s="216">
        <v>21</v>
      </c>
      <c r="E244" s="216" t="s">
        <v>2327</v>
      </c>
      <c r="F244" s="217">
        <v>2754</v>
      </c>
      <c r="G244" s="218">
        <f t="shared" si="21"/>
        <v>550.79999999999995</v>
      </c>
      <c r="H244" s="219">
        <f t="shared" si="22"/>
        <v>1530</v>
      </c>
      <c r="I244" s="219">
        <f t="shared" si="23"/>
        <v>0.51</v>
      </c>
      <c r="J244" s="217"/>
      <c r="K244" s="220"/>
      <c r="L244" s="220"/>
      <c r="M244" s="232"/>
      <c r="N244" s="222">
        <f t="shared" si="27"/>
        <v>0</v>
      </c>
      <c r="O244" s="223"/>
      <c r="P244" s="224"/>
      <c r="Q244" s="224"/>
      <c r="R244" s="224"/>
      <c r="S244" s="224"/>
      <c r="T244" s="225"/>
      <c r="U244" s="226">
        <f t="shared" si="24"/>
        <v>1.02</v>
      </c>
      <c r="V244" s="227"/>
      <c r="W244" s="228" t="str">
        <f t="shared" si="25"/>
        <v>0</v>
      </c>
      <c r="X244" s="509"/>
      <c r="Y244" s="229">
        <f t="shared" si="26"/>
        <v>0</v>
      </c>
    </row>
    <row r="245" spans="2:25" ht="18.75" customHeight="1">
      <c r="B245" s="503"/>
      <c r="C245" s="506"/>
      <c r="D245" s="216"/>
      <c r="E245" s="216"/>
      <c r="F245" s="217"/>
      <c r="G245" s="218">
        <f t="shared" ref="G245:G306" si="28">F245/$G$15</f>
        <v>0</v>
      </c>
      <c r="H245" s="219">
        <f t="shared" ref="H245:H306" si="29">F245/$H$15</f>
        <v>0</v>
      </c>
      <c r="I245" s="219">
        <f t="shared" ref="I245:I306" si="30">H245/$I$15</f>
        <v>0</v>
      </c>
      <c r="J245" s="217"/>
      <c r="K245" s="220"/>
      <c r="L245" s="220"/>
      <c r="M245" s="232"/>
      <c r="N245" s="222">
        <f t="shared" si="27"/>
        <v>0</v>
      </c>
      <c r="O245" s="223"/>
      <c r="P245" s="224"/>
      <c r="Q245" s="224"/>
      <c r="R245" s="224"/>
      <c r="S245" s="224"/>
      <c r="T245" s="225"/>
      <c r="U245" s="226">
        <f t="shared" ref="U245:U306" si="31">H245/$U$15</f>
        <v>0</v>
      </c>
      <c r="V245" s="227"/>
      <c r="W245" s="228" t="str">
        <f t="shared" ref="W245:W306" si="32">IF(V245&lt;1,"0",IF(V245&lt;5,"2",IF(V245&gt;=5,"6")))</f>
        <v>0</v>
      </c>
      <c r="X245" s="509"/>
      <c r="Y245" s="229">
        <f t="shared" ref="Y245:Y307" si="33">W245/2</f>
        <v>0</v>
      </c>
    </row>
    <row r="246" spans="2:25" ht="18.75" customHeight="1">
      <c r="B246" s="503"/>
      <c r="C246" s="506"/>
      <c r="D246" s="216">
        <v>1</v>
      </c>
      <c r="E246" s="216" t="s">
        <v>2353</v>
      </c>
      <c r="F246" s="217">
        <v>130</v>
      </c>
      <c r="G246" s="218">
        <f t="shared" si="28"/>
        <v>26</v>
      </c>
      <c r="H246" s="219">
        <f t="shared" si="29"/>
        <v>72.222222222222214</v>
      </c>
      <c r="I246" s="219">
        <f t="shared" si="30"/>
        <v>2.4074074074074071E-2</v>
      </c>
      <c r="J246" s="217"/>
      <c r="K246" s="220"/>
      <c r="L246" s="220"/>
      <c r="M246" s="232"/>
      <c r="N246" s="222">
        <f t="shared" si="27"/>
        <v>0</v>
      </c>
      <c r="O246" s="223"/>
      <c r="P246" s="224"/>
      <c r="Q246" s="224"/>
      <c r="R246" s="224"/>
      <c r="S246" s="224"/>
      <c r="T246" s="225"/>
      <c r="U246" s="226">
        <f t="shared" si="31"/>
        <v>4.8148148148148141E-2</v>
      </c>
      <c r="V246" s="227"/>
      <c r="W246" s="228" t="str">
        <f t="shared" si="32"/>
        <v>0</v>
      </c>
      <c r="X246" s="509"/>
      <c r="Y246" s="229">
        <f t="shared" si="33"/>
        <v>0</v>
      </c>
    </row>
    <row r="247" spans="2:25" ht="18.75" customHeight="1">
      <c r="B247" s="503"/>
      <c r="C247" s="506"/>
      <c r="D247" s="216">
        <v>2</v>
      </c>
      <c r="E247" s="216" t="s">
        <v>2354</v>
      </c>
      <c r="F247" s="217">
        <v>35</v>
      </c>
      <c r="G247" s="218">
        <f t="shared" si="28"/>
        <v>7</v>
      </c>
      <c r="H247" s="219">
        <f t="shared" si="29"/>
        <v>19.444444444444443</v>
      </c>
      <c r="I247" s="219">
        <f t="shared" si="30"/>
        <v>6.4814814814814813E-3</v>
      </c>
      <c r="J247" s="217"/>
      <c r="K247" s="220"/>
      <c r="L247" s="220"/>
      <c r="M247" s="232"/>
      <c r="N247" s="222">
        <f t="shared" si="27"/>
        <v>0</v>
      </c>
      <c r="O247" s="223"/>
      <c r="P247" s="224"/>
      <c r="Q247" s="224"/>
      <c r="R247" s="224"/>
      <c r="S247" s="224"/>
      <c r="T247" s="225"/>
      <c r="U247" s="226">
        <f t="shared" si="31"/>
        <v>1.2962962962962963E-2</v>
      </c>
      <c r="V247" s="227"/>
      <c r="W247" s="228" t="str">
        <f t="shared" si="32"/>
        <v>0</v>
      </c>
      <c r="X247" s="509"/>
      <c r="Y247" s="229">
        <f t="shared" si="33"/>
        <v>0</v>
      </c>
    </row>
    <row r="248" spans="2:25" ht="18.75" customHeight="1">
      <c r="B248" s="503"/>
      <c r="C248" s="506"/>
      <c r="D248" s="216">
        <v>3</v>
      </c>
      <c r="E248" s="216" t="s">
        <v>2355</v>
      </c>
      <c r="F248" s="217">
        <v>147</v>
      </c>
      <c r="G248" s="218">
        <f t="shared" si="28"/>
        <v>29.4</v>
      </c>
      <c r="H248" s="219">
        <f t="shared" si="29"/>
        <v>81.666666666666671</v>
      </c>
      <c r="I248" s="219">
        <f t="shared" si="30"/>
        <v>2.7222222222222224E-2</v>
      </c>
      <c r="J248" s="217"/>
      <c r="K248" s="220"/>
      <c r="L248" s="220"/>
      <c r="M248" s="232"/>
      <c r="N248" s="222">
        <f t="shared" si="27"/>
        <v>0</v>
      </c>
      <c r="O248" s="223"/>
      <c r="P248" s="224"/>
      <c r="Q248" s="224"/>
      <c r="R248" s="224"/>
      <c r="S248" s="224"/>
      <c r="T248" s="225"/>
      <c r="U248" s="226">
        <f t="shared" si="31"/>
        <v>5.4444444444444448E-2</v>
      </c>
      <c r="V248" s="227"/>
      <c r="W248" s="228" t="str">
        <f t="shared" si="32"/>
        <v>0</v>
      </c>
      <c r="X248" s="509"/>
      <c r="Y248" s="229">
        <f t="shared" si="33"/>
        <v>0</v>
      </c>
    </row>
    <row r="249" spans="2:25" ht="18.75" customHeight="1">
      <c r="B249" s="503"/>
      <c r="C249" s="506"/>
      <c r="D249" s="216">
        <v>4</v>
      </c>
      <c r="E249" s="216" t="s">
        <v>2356</v>
      </c>
      <c r="F249" s="217">
        <v>78</v>
      </c>
      <c r="G249" s="218">
        <f t="shared" si="28"/>
        <v>15.6</v>
      </c>
      <c r="H249" s="219">
        <f t="shared" si="29"/>
        <v>43.333333333333336</v>
      </c>
      <c r="I249" s="219">
        <f t="shared" si="30"/>
        <v>1.4444444444444446E-2</v>
      </c>
      <c r="J249" s="217"/>
      <c r="K249" s="220"/>
      <c r="L249" s="220"/>
      <c r="M249" s="232"/>
      <c r="N249" s="222">
        <f t="shared" si="27"/>
        <v>0</v>
      </c>
      <c r="O249" s="223"/>
      <c r="P249" s="224"/>
      <c r="Q249" s="224"/>
      <c r="R249" s="224"/>
      <c r="S249" s="224"/>
      <c r="T249" s="225"/>
      <c r="U249" s="226">
        <f t="shared" si="31"/>
        <v>2.8888888888888891E-2</v>
      </c>
      <c r="V249" s="227"/>
      <c r="W249" s="228" t="str">
        <f t="shared" si="32"/>
        <v>0</v>
      </c>
      <c r="X249" s="509"/>
      <c r="Y249" s="229">
        <f t="shared" si="33"/>
        <v>0</v>
      </c>
    </row>
    <row r="250" spans="2:25" ht="18.75" customHeight="1">
      <c r="B250" s="503"/>
      <c r="C250" s="506"/>
      <c r="D250" s="216">
        <v>5</v>
      </c>
      <c r="E250" s="216" t="s">
        <v>2357</v>
      </c>
      <c r="F250" s="217">
        <v>117</v>
      </c>
      <c r="G250" s="218">
        <f t="shared" si="28"/>
        <v>23.4</v>
      </c>
      <c r="H250" s="219">
        <f t="shared" si="29"/>
        <v>65</v>
      </c>
      <c r="I250" s="219">
        <f t="shared" si="30"/>
        <v>2.1666666666666667E-2</v>
      </c>
      <c r="J250" s="217"/>
      <c r="K250" s="220"/>
      <c r="L250" s="220"/>
      <c r="M250" s="232"/>
      <c r="N250" s="222">
        <f t="shared" si="27"/>
        <v>0</v>
      </c>
      <c r="O250" s="223"/>
      <c r="P250" s="224"/>
      <c r="Q250" s="224"/>
      <c r="R250" s="224"/>
      <c r="S250" s="224"/>
      <c r="T250" s="225"/>
      <c r="U250" s="226">
        <f t="shared" si="31"/>
        <v>4.3333333333333335E-2</v>
      </c>
      <c r="V250" s="227"/>
      <c r="W250" s="228" t="str">
        <f t="shared" si="32"/>
        <v>0</v>
      </c>
      <c r="X250" s="509"/>
      <c r="Y250" s="229">
        <f t="shared" si="33"/>
        <v>0</v>
      </c>
    </row>
    <row r="251" spans="2:25" ht="18.75" customHeight="1">
      <c r="B251" s="503"/>
      <c r="C251" s="506"/>
      <c r="D251" s="216">
        <v>6</v>
      </c>
      <c r="E251" s="216" t="s">
        <v>2358</v>
      </c>
      <c r="F251" s="217">
        <v>56</v>
      </c>
      <c r="G251" s="218">
        <f t="shared" si="28"/>
        <v>11.2</v>
      </c>
      <c r="H251" s="219">
        <f t="shared" si="29"/>
        <v>31.111111111111111</v>
      </c>
      <c r="I251" s="219">
        <f t="shared" si="30"/>
        <v>1.037037037037037E-2</v>
      </c>
      <c r="J251" s="217"/>
      <c r="K251" s="220"/>
      <c r="L251" s="220"/>
      <c r="M251" s="232"/>
      <c r="N251" s="222">
        <f t="shared" si="27"/>
        <v>0</v>
      </c>
      <c r="O251" s="223"/>
      <c r="P251" s="224"/>
      <c r="Q251" s="224"/>
      <c r="R251" s="224"/>
      <c r="S251" s="224"/>
      <c r="T251" s="225"/>
      <c r="U251" s="226">
        <f t="shared" si="31"/>
        <v>2.074074074074074E-2</v>
      </c>
      <c r="V251" s="227"/>
      <c r="W251" s="228" t="str">
        <f t="shared" si="32"/>
        <v>0</v>
      </c>
      <c r="X251" s="509"/>
      <c r="Y251" s="229">
        <f t="shared" si="33"/>
        <v>0</v>
      </c>
    </row>
    <row r="252" spans="2:25" ht="18.75" customHeight="1">
      <c r="B252" s="503"/>
      <c r="C252" s="506"/>
      <c r="D252" s="216">
        <v>7</v>
      </c>
      <c r="E252" s="216" t="s">
        <v>2359</v>
      </c>
      <c r="F252" s="217">
        <v>125</v>
      </c>
      <c r="G252" s="218">
        <f t="shared" si="28"/>
        <v>25</v>
      </c>
      <c r="H252" s="219">
        <f t="shared" si="29"/>
        <v>69.444444444444443</v>
      </c>
      <c r="I252" s="219">
        <f t="shared" si="30"/>
        <v>2.3148148148148147E-2</v>
      </c>
      <c r="J252" s="217"/>
      <c r="K252" s="220"/>
      <c r="L252" s="220"/>
      <c r="M252" s="232"/>
      <c r="N252" s="222">
        <f t="shared" si="27"/>
        <v>0</v>
      </c>
      <c r="O252" s="223"/>
      <c r="P252" s="224"/>
      <c r="Q252" s="224"/>
      <c r="R252" s="224"/>
      <c r="S252" s="224"/>
      <c r="T252" s="225"/>
      <c r="U252" s="226">
        <f t="shared" si="31"/>
        <v>4.6296296296296294E-2</v>
      </c>
      <c r="V252" s="227"/>
      <c r="W252" s="228" t="str">
        <f t="shared" si="32"/>
        <v>0</v>
      </c>
      <c r="X252" s="509"/>
      <c r="Y252" s="229">
        <f t="shared" si="33"/>
        <v>0</v>
      </c>
    </row>
    <row r="253" spans="2:25" ht="18.75" customHeight="1">
      <c r="B253" s="503"/>
      <c r="C253" s="506"/>
      <c r="D253" s="216">
        <v>8</v>
      </c>
      <c r="E253" s="216" t="s">
        <v>2360</v>
      </c>
      <c r="F253" s="217">
        <v>195</v>
      </c>
      <c r="G253" s="218">
        <f t="shared" si="28"/>
        <v>39</v>
      </c>
      <c r="H253" s="219">
        <f t="shared" si="29"/>
        <v>108.33333333333333</v>
      </c>
      <c r="I253" s="219">
        <f t="shared" si="30"/>
        <v>3.6111111111111108E-2</v>
      </c>
      <c r="J253" s="217"/>
      <c r="K253" s="220"/>
      <c r="L253" s="220"/>
      <c r="M253" s="232"/>
      <c r="N253" s="222">
        <f t="shared" si="27"/>
        <v>0</v>
      </c>
      <c r="O253" s="223"/>
      <c r="P253" s="224"/>
      <c r="Q253" s="224"/>
      <c r="R253" s="224"/>
      <c r="S253" s="224"/>
      <c r="T253" s="225"/>
      <c r="U253" s="226">
        <f t="shared" si="31"/>
        <v>7.2222222222222215E-2</v>
      </c>
      <c r="V253" s="227"/>
      <c r="W253" s="228" t="str">
        <f t="shared" si="32"/>
        <v>0</v>
      </c>
      <c r="X253" s="509"/>
      <c r="Y253" s="229">
        <f t="shared" si="33"/>
        <v>0</v>
      </c>
    </row>
    <row r="254" spans="2:25" ht="18.75" customHeight="1">
      <c r="B254" s="503"/>
      <c r="C254" s="506"/>
      <c r="D254" s="216">
        <v>9</v>
      </c>
      <c r="E254" s="216" t="s">
        <v>2361</v>
      </c>
      <c r="F254" s="217">
        <v>52</v>
      </c>
      <c r="G254" s="218">
        <f t="shared" si="28"/>
        <v>10.4</v>
      </c>
      <c r="H254" s="219">
        <f t="shared" si="29"/>
        <v>28.888888888888889</v>
      </c>
      <c r="I254" s="219">
        <f t="shared" si="30"/>
        <v>9.6296296296296303E-3</v>
      </c>
      <c r="J254" s="217"/>
      <c r="K254" s="220"/>
      <c r="L254" s="220"/>
      <c r="M254" s="232"/>
      <c r="N254" s="222">
        <f t="shared" si="27"/>
        <v>0</v>
      </c>
      <c r="O254" s="223"/>
      <c r="P254" s="224"/>
      <c r="Q254" s="224"/>
      <c r="R254" s="224"/>
      <c r="S254" s="224"/>
      <c r="T254" s="225"/>
      <c r="U254" s="226">
        <f t="shared" si="31"/>
        <v>1.9259259259259261E-2</v>
      </c>
      <c r="V254" s="227"/>
      <c r="W254" s="228" t="str">
        <f t="shared" si="32"/>
        <v>0</v>
      </c>
      <c r="X254" s="509"/>
      <c r="Y254" s="229">
        <f t="shared" si="33"/>
        <v>0</v>
      </c>
    </row>
    <row r="255" spans="2:25" ht="18.75" customHeight="1">
      <c r="B255" s="503"/>
      <c r="C255" s="506"/>
      <c r="D255" s="216">
        <v>10</v>
      </c>
      <c r="E255" s="216" t="s">
        <v>2362</v>
      </c>
      <c r="F255" s="217">
        <v>698</v>
      </c>
      <c r="G255" s="218">
        <f t="shared" si="28"/>
        <v>139.6</v>
      </c>
      <c r="H255" s="219">
        <f t="shared" si="29"/>
        <v>387.77777777777777</v>
      </c>
      <c r="I255" s="219">
        <f t="shared" si="30"/>
        <v>0.12925925925925927</v>
      </c>
      <c r="J255" s="217"/>
      <c r="K255" s="220"/>
      <c r="L255" s="220"/>
      <c r="M255" s="232"/>
      <c r="N255" s="222">
        <f t="shared" si="27"/>
        <v>0</v>
      </c>
      <c r="O255" s="223"/>
      <c r="P255" s="224"/>
      <c r="Q255" s="224"/>
      <c r="R255" s="224"/>
      <c r="S255" s="224"/>
      <c r="T255" s="225"/>
      <c r="U255" s="226">
        <f t="shared" si="31"/>
        <v>0.25851851851851854</v>
      </c>
      <c r="V255" s="227"/>
      <c r="W255" s="228" t="str">
        <f t="shared" si="32"/>
        <v>0</v>
      </c>
      <c r="X255" s="509"/>
      <c r="Y255" s="229">
        <f t="shared" si="33"/>
        <v>0</v>
      </c>
    </row>
    <row r="256" spans="2:25" ht="18.75" customHeight="1">
      <c r="B256" s="503"/>
      <c r="C256" s="506"/>
      <c r="D256" s="216">
        <v>11</v>
      </c>
      <c r="E256" s="216" t="s">
        <v>2363</v>
      </c>
      <c r="F256" s="217">
        <v>247</v>
      </c>
      <c r="G256" s="218">
        <f t="shared" si="28"/>
        <v>49.4</v>
      </c>
      <c r="H256" s="219">
        <f t="shared" si="29"/>
        <v>137.22222222222223</v>
      </c>
      <c r="I256" s="219">
        <f t="shared" si="30"/>
        <v>4.5740740740740742E-2</v>
      </c>
      <c r="J256" s="217"/>
      <c r="K256" s="220"/>
      <c r="L256" s="220"/>
      <c r="M256" s="221"/>
      <c r="N256" s="222">
        <f t="shared" ref="N256:N306" si="34">M256/$N$15</f>
        <v>0</v>
      </c>
      <c r="O256" s="223"/>
      <c r="P256" s="224"/>
      <c r="Q256" s="224"/>
      <c r="R256" s="224"/>
      <c r="S256" s="224"/>
      <c r="T256" s="225"/>
      <c r="U256" s="226">
        <f t="shared" si="31"/>
        <v>9.1481481481481483E-2</v>
      </c>
      <c r="V256" s="227"/>
      <c r="W256" s="228" t="str">
        <f t="shared" si="32"/>
        <v>0</v>
      </c>
      <c r="X256" s="509"/>
      <c r="Y256" s="229">
        <f t="shared" si="33"/>
        <v>0</v>
      </c>
    </row>
    <row r="257" spans="2:25" ht="18.75" customHeight="1">
      <c r="B257" s="503"/>
      <c r="C257" s="506"/>
      <c r="D257" s="216">
        <v>12</v>
      </c>
      <c r="E257" s="216" t="s">
        <v>2364</v>
      </c>
      <c r="F257" s="217">
        <v>68</v>
      </c>
      <c r="G257" s="218">
        <f t="shared" si="28"/>
        <v>13.6</v>
      </c>
      <c r="H257" s="219">
        <f t="shared" si="29"/>
        <v>37.777777777777779</v>
      </c>
      <c r="I257" s="219">
        <f t="shared" si="30"/>
        <v>1.2592592592592593E-2</v>
      </c>
      <c r="J257" s="217"/>
      <c r="K257" s="220"/>
      <c r="L257" s="220"/>
      <c r="M257" s="221"/>
      <c r="N257" s="222">
        <f t="shared" si="34"/>
        <v>0</v>
      </c>
      <c r="O257" s="223"/>
      <c r="P257" s="224"/>
      <c r="Q257" s="224"/>
      <c r="R257" s="224"/>
      <c r="S257" s="224"/>
      <c r="T257" s="225"/>
      <c r="U257" s="226">
        <f t="shared" si="31"/>
        <v>2.5185185185185185E-2</v>
      </c>
      <c r="V257" s="227"/>
      <c r="W257" s="228" t="str">
        <f t="shared" si="32"/>
        <v>0</v>
      </c>
      <c r="X257" s="509"/>
      <c r="Y257" s="229">
        <f t="shared" si="33"/>
        <v>0</v>
      </c>
    </row>
    <row r="258" spans="2:25" ht="18.75" customHeight="1">
      <c r="B258" s="503"/>
      <c r="C258" s="506"/>
      <c r="D258" s="216">
        <v>13</v>
      </c>
      <c r="E258" s="216" t="s">
        <v>2365</v>
      </c>
      <c r="F258" s="217">
        <v>245</v>
      </c>
      <c r="G258" s="218">
        <f t="shared" si="28"/>
        <v>49</v>
      </c>
      <c r="H258" s="219">
        <f t="shared" si="29"/>
        <v>136.11111111111111</v>
      </c>
      <c r="I258" s="219">
        <f t="shared" si="30"/>
        <v>4.5370370370370373E-2</v>
      </c>
      <c r="J258" s="217"/>
      <c r="K258" s="220"/>
      <c r="L258" s="220"/>
      <c r="M258" s="221"/>
      <c r="N258" s="222">
        <f t="shared" si="34"/>
        <v>0</v>
      </c>
      <c r="O258" s="223"/>
      <c r="P258" s="224"/>
      <c r="Q258" s="224"/>
      <c r="R258" s="224"/>
      <c r="S258" s="224"/>
      <c r="T258" s="225"/>
      <c r="U258" s="226">
        <f t="shared" si="31"/>
        <v>9.0740740740740747E-2</v>
      </c>
      <c r="V258" s="227"/>
      <c r="W258" s="228" t="str">
        <f t="shared" si="32"/>
        <v>0</v>
      </c>
      <c r="X258" s="509"/>
      <c r="Y258" s="229">
        <f t="shared" si="33"/>
        <v>0</v>
      </c>
    </row>
    <row r="259" spans="2:25" ht="18.75" customHeight="1">
      <c r="B259" s="503"/>
      <c r="C259" s="506"/>
      <c r="D259" s="216">
        <v>14</v>
      </c>
      <c r="E259" s="216" t="s">
        <v>2366</v>
      </c>
      <c r="F259" s="217">
        <v>205</v>
      </c>
      <c r="G259" s="218">
        <f t="shared" si="28"/>
        <v>41</v>
      </c>
      <c r="H259" s="219">
        <f t="shared" si="29"/>
        <v>113.88888888888889</v>
      </c>
      <c r="I259" s="219">
        <f t="shared" si="30"/>
        <v>3.7962962962962962E-2</v>
      </c>
      <c r="J259" s="217"/>
      <c r="K259" s="220"/>
      <c r="L259" s="220"/>
      <c r="M259" s="221"/>
      <c r="N259" s="222">
        <f t="shared" si="34"/>
        <v>0</v>
      </c>
      <c r="O259" s="223"/>
      <c r="P259" s="224"/>
      <c r="Q259" s="224"/>
      <c r="R259" s="224"/>
      <c r="S259" s="224"/>
      <c r="T259" s="225"/>
      <c r="U259" s="226">
        <f t="shared" si="31"/>
        <v>7.5925925925925924E-2</v>
      </c>
      <c r="V259" s="227"/>
      <c r="W259" s="228" t="str">
        <f t="shared" si="32"/>
        <v>0</v>
      </c>
      <c r="X259" s="509"/>
      <c r="Y259" s="229">
        <f t="shared" si="33"/>
        <v>0</v>
      </c>
    </row>
    <row r="260" spans="2:25" ht="18.75" customHeight="1">
      <c r="B260" s="503"/>
      <c r="C260" s="506"/>
      <c r="D260" s="216">
        <v>15</v>
      </c>
      <c r="E260" s="216" t="s">
        <v>2367</v>
      </c>
      <c r="F260" s="217">
        <v>105</v>
      </c>
      <c r="G260" s="218">
        <f t="shared" si="28"/>
        <v>21</v>
      </c>
      <c r="H260" s="219">
        <f t="shared" si="29"/>
        <v>58.333333333333329</v>
      </c>
      <c r="I260" s="219">
        <f t="shared" si="30"/>
        <v>1.9444444444444441E-2</v>
      </c>
      <c r="J260" s="217"/>
      <c r="K260" s="220"/>
      <c r="L260" s="220"/>
      <c r="M260" s="221"/>
      <c r="N260" s="222">
        <f t="shared" si="34"/>
        <v>0</v>
      </c>
      <c r="O260" s="223"/>
      <c r="P260" s="224"/>
      <c r="Q260" s="224"/>
      <c r="R260" s="224"/>
      <c r="S260" s="224"/>
      <c r="T260" s="225"/>
      <c r="U260" s="226">
        <f t="shared" si="31"/>
        <v>3.8888888888888883E-2</v>
      </c>
      <c r="V260" s="227"/>
      <c r="W260" s="228" t="str">
        <f t="shared" si="32"/>
        <v>0</v>
      </c>
      <c r="X260" s="509"/>
      <c r="Y260" s="229">
        <f t="shared" si="33"/>
        <v>0</v>
      </c>
    </row>
    <row r="261" spans="2:25" ht="18.75" customHeight="1">
      <c r="B261" s="503"/>
      <c r="C261" s="506"/>
      <c r="D261" s="216">
        <v>16</v>
      </c>
      <c r="E261" s="216" t="s">
        <v>2368</v>
      </c>
      <c r="F261" s="217">
        <v>345</v>
      </c>
      <c r="G261" s="218">
        <f t="shared" si="28"/>
        <v>69</v>
      </c>
      <c r="H261" s="219">
        <f t="shared" si="29"/>
        <v>191.66666666666666</v>
      </c>
      <c r="I261" s="219">
        <f t="shared" si="30"/>
        <v>6.3888888888888884E-2</v>
      </c>
      <c r="J261" s="217"/>
      <c r="K261" s="220"/>
      <c r="L261" s="220"/>
      <c r="M261" s="221"/>
      <c r="N261" s="222">
        <f t="shared" si="34"/>
        <v>0</v>
      </c>
      <c r="O261" s="223"/>
      <c r="P261" s="224"/>
      <c r="Q261" s="224"/>
      <c r="R261" s="224"/>
      <c r="S261" s="224"/>
      <c r="T261" s="225"/>
      <c r="U261" s="226">
        <f t="shared" si="31"/>
        <v>0.12777777777777777</v>
      </c>
      <c r="V261" s="227"/>
      <c r="W261" s="228" t="str">
        <f t="shared" si="32"/>
        <v>0</v>
      </c>
      <c r="X261" s="509"/>
      <c r="Y261" s="229">
        <f t="shared" si="33"/>
        <v>0</v>
      </c>
    </row>
    <row r="262" spans="2:25" ht="18.75" customHeight="1">
      <c r="B262" s="503"/>
      <c r="C262" s="506"/>
      <c r="D262" s="216">
        <v>17</v>
      </c>
      <c r="E262" s="216" t="s">
        <v>2369</v>
      </c>
      <c r="F262" s="217">
        <v>297</v>
      </c>
      <c r="G262" s="218">
        <f t="shared" si="28"/>
        <v>59.4</v>
      </c>
      <c r="H262" s="219">
        <f t="shared" si="29"/>
        <v>165</v>
      </c>
      <c r="I262" s="219">
        <f t="shared" si="30"/>
        <v>5.5E-2</v>
      </c>
      <c r="J262" s="217"/>
      <c r="K262" s="220"/>
      <c r="L262" s="220"/>
      <c r="M262" s="221"/>
      <c r="N262" s="222">
        <f t="shared" si="34"/>
        <v>0</v>
      </c>
      <c r="O262" s="223"/>
      <c r="P262" s="224"/>
      <c r="Q262" s="224"/>
      <c r="R262" s="224"/>
      <c r="S262" s="224"/>
      <c r="T262" s="225"/>
      <c r="U262" s="226">
        <f t="shared" si="31"/>
        <v>0.11</v>
      </c>
      <c r="V262" s="227"/>
      <c r="W262" s="228" t="str">
        <f t="shared" si="32"/>
        <v>0</v>
      </c>
      <c r="X262" s="509"/>
      <c r="Y262" s="229">
        <f t="shared" si="33"/>
        <v>0</v>
      </c>
    </row>
    <row r="263" spans="2:25" ht="18.75" customHeight="1">
      <c r="B263" s="503"/>
      <c r="C263" s="506"/>
      <c r="D263" s="216">
        <v>18</v>
      </c>
      <c r="E263" s="216" t="s">
        <v>2370</v>
      </c>
      <c r="F263" s="217">
        <v>155</v>
      </c>
      <c r="G263" s="218">
        <f t="shared" si="28"/>
        <v>31</v>
      </c>
      <c r="H263" s="219">
        <f t="shared" si="29"/>
        <v>86.111111111111114</v>
      </c>
      <c r="I263" s="219">
        <f t="shared" si="30"/>
        <v>2.8703703703703703E-2</v>
      </c>
      <c r="J263" s="217"/>
      <c r="K263" s="220"/>
      <c r="L263" s="220"/>
      <c r="M263" s="221"/>
      <c r="N263" s="222">
        <f t="shared" si="34"/>
        <v>0</v>
      </c>
      <c r="O263" s="223"/>
      <c r="P263" s="224"/>
      <c r="Q263" s="224"/>
      <c r="R263" s="224"/>
      <c r="S263" s="224"/>
      <c r="T263" s="225"/>
      <c r="U263" s="226">
        <f t="shared" si="31"/>
        <v>5.7407407407407407E-2</v>
      </c>
      <c r="V263" s="227"/>
      <c r="W263" s="228" t="str">
        <f t="shared" si="32"/>
        <v>0</v>
      </c>
      <c r="X263" s="509"/>
      <c r="Y263" s="229">
        <f t="shared" si="33"/>
        <v>0</v>
      </c>
    </row>
    <row r="264" spans="2:25" ht="18.75" customHeight="1">
      <c r="B264" s="503"/>
      <c r="C264" s="506"/>
      <c r="D264" s="216">
        <v>19</v>
      </c>
      <c r="E264" s="216" t="s">
        <v>2371</v>
      </c>
      <c r="F264" s="217">
        <v>495</v>
      </c>
      <c r="G264" s="218">
        <f t="shared" si="28"/>
        <v>99</v>
      </c>
      <c r="H264" s="219">
        <f t="shared" si="29"/>
        <v>275</v>
      </c>
      <c r="I264" s="219">
        <f t="shared" si="30"/>
        <v>9.166666666666666E-2</v>
      </c>
      <c r="J264" s="217"/>
      <c r="K264" s="220"/>
      <c r="L264" s="220"/>
      <c r="M264" s="221"/>
      <c r="N264" s="222">
        <f t="shared" si="34"/>
        <v>0</v>
      </c>
      <c r="O264" s="223"/>
      <c r="P264" s="224"/>
      <c r="Q264" s="224"/>
      <c r="R264" s="224"/>
      <c r="S264" s="224"/>
      <c r="T264" s="225"/>
      <c r="U264" s="226">
        <f t="shared" si="31"/>
        <v>0.18333333333333332</v>
      </c>
      <c r="V264" s="227"/>
      <c r="W264" s="228" t="str">
        <f t="shared" si="32"/>
        <v>0</v>
      </c>
      <c r="X264" s="509"/>
      <c r="Y264" s="229">
        <f t="shared" si="33"/>
        <v>0</v>
      </c>
    </row>
    <row r="265" spans="2:25" ht="18.75" customHeight="1">
      <c r="B265" s="503"/>
      <c r="C265" s="506"/>
      <c r="D265" s="216">
        <v>20</v>
      </c>
      <c r="E265" s="216" t="s">
        <v>2372</v>
      </c>
      <c r="F265" s="217">
        <v>53</v>
      </c>
      <c r="G265" s="218">
        <f t="shared" si="28"/>
        <v>10.6</v>
      </c>
      <c r="H265" s="219">
        <f t="shared" si="29"/>
        <v>29.444444444444443</v>
      </c>
      <c r="I265" s="219">
        <f t="shared" si="30"/>
        <v>9.8148148148148144E-3</v>
      </c>
      <c r="J265" s="217"/>
      <c r="K265" s="220"/>
      <c r="L265" s="220"/>
      <c r="M265" s="221"/>
      <c r="N265" s="222">
        <f t="shared" si="34"/>
        <v>0</v>
      </c>
      <c r="O265" s="223"/>
      <c r="P265" s="224"/>
      <c r="Q265" s="224"/>
      <c r="R265" s="224"/>
      <c r="S265" s="224"/>
      <c r="T265" s="225"/>
      <c r="U265" s="226">
        <f t="shared" si="31"/>
        <v>1.9629629629629629E-2</v>
      </c>
      <c r="V265" s="227"/>
      <c r="W265" s="228" t="str">
        <f t="shared" si="32"/>
        <v>0</v>
      </c>
      <c r="X265" s="509"/>
      <c r="Y265" s="229">
        <f t="shared" si="33"/>
        <v>0</v>
      </c>
    </row>
    <row r="266" spans="2:25" ht="18.75" customHeight="1">
      <c r="B266" s="503"/>
      <c r="C266" s="506"/>
      <c r="D266" s="216">
        <v>21</v>
      </c>
      <c r="E266" s="216" t="s">
        <v>2373</v>
      </c>
      <c r="F266" s="217">
        <v>347</v>
      </c>
      <c r="G266" s="218">
        <f t="shared" si="28"/>
        <v>69.400000000000006</v>
      </c>
      <c r="H266" s="219">
        <f t="shared" si="29"/>
        <v>192.77777777777777</v>
      </c>
      <c r="I266" s="219">
        <f t="shared" si="30"/>
        <v>6.4259259259259252E-2</v>
      </c>
      <c r="J266" s="217"/>
      <c r="K266" s="220"/>
      <c r="L266" s="220"/>
      <c r="M266" s="221"/>
      <c r="N266" s="222">
        <f t="shared" si="34"/>
        <v>0</v>
      </c>
      <c r="O266" s="223"/>
      <c r="P266" s="224"/>
      <c r="Q266" s="224"/>
      <c r="R266" s="224"/>
      <c r="S266" s="224"/>
      <c r="T266" s="225"/>
      <c r="U266" s="226">
        <f t="shared" si="31"/>
        <v>0.1285185185185185</v>
      </c>
      <c r="V266" s="227"/>
      <c r="W266" s="228" t="str">
        <f t="shared" si="32"/>
        <v>0</v>
      </c>
      <c r="X266" s="509"/>
      <c r="Y266" s="229">
        <f t="shared" si="33"/>
        <v>0</v>
      </c>
    </row>
    <row r="267" spans="2:25" ht="18.75" customHeight="1">
      <c r="B267" s="503"/>
      <c r="C267" s="506"/>
      <c r="D267" s="216">
        <v>22</v>
      </c>
      <c r="E267" s="216" t="s">
        <v>2374</v>
      </c>
      <c r="F267" s="217">
        <v>278</v>
      </c>
      <c r="G267" s="218">
        <f t="shared" si="28"/>
        <v>55.6</v>
      </c>
      <c r="H267" s="219">
        <f t="shared" si="29"/>
        <v>154.44444444444443</v>
      </c>
      <c r="I267" s="219">
        <f t="shared" si="30"/>
        <v>5.1481481481481475E-2</v>
      </c>
      <c r="J267" s="217"/>
      <c r="K267" s="217" t="s">
        <v>2375</v>
      </c>
      <c r="L267" s="220"/>
      <c r="M267" s="221">
        <f>SUM(H246:H272)</f>
        <v>2987.2222222222217</v>
      </c>
      <c r="N267" s="222">
        <f t="shared" si="34"/>
        <v>59.744444444444433</v>
      </c>
      <c r="O267" s="223" t="s">
        <v>177</v>
      </c>
      <c r="P267" s="224" t="s">
        <v>12</v>
      </c>
      <c r="Q267" s="224"/>
      <c r="R267" s="224" t="s">
        <v>2376</v>
      </c>
      <c r="S267" s="224"/>
      <c r="T267" s="225"/>
      <c r="U267" s="226">
        <f t="shared" si="31"/>
        <v>0.10296296296296295</v>
      </c>
      <c r="V267" s="227">
        <f>SUM(U246:U272)</f>
        <v>1.9914814814814816</v>
      </c>
      <c r="W267" s="228" t="str">
        <f t="shared" si="32"/>
        <v>2</v>
      </c>
      <c r="X267" s="509"/>
      <c r="Y267" s="229">
        <f t="shared" si="33"/>
        <v>1</v>
      </c>
    </row>
    <row r="268" spans="2:25" ht="18.75" customHeight="1">
      <c r="B268" s="503"/>
      <c r="C268" s="506"/>
      <c r="D268" s="216">
        <v>23</v>
      </c>
      <c r="E268" s="216" t="s">
        <v>2377</v>
      </c>
      <c r="F268" s="217">
        <v>214</v>
      </c>
      <c r="G268" s="218">
        <f t="shared" si="28"/>
        <v>42.8</v>
      </c>
      <c r="H268" s="219">
        <f t="shared" si="29"/>
        <v>118.88888888888889</v>
      </c>
      <c r="I268" s="219">
        <f t="shared" si="30"/>
        <v>3.9629629629629626E-2</v>
      </c>
      <c r="J268" s="217"/>
      <c r="K268" s="220"/>
      <c r="L268" s="220"/>
      <c r="M268" s="221"/>
      <c r="N268" s="222">
        <f t="shared" si="34"/>
        <v>0</v>
      </c>
      <c r="O268" s="223"/>
      <c r="P268" s="224"/>
      <c r="Q268" s="224"/>
      <c r="R268" s="224"/>
      <c r="S268" s="224"/>
      <c r="T268" s="225"/>
      <c r="U268" s="226">
        <f t="shared" si="31"/>
        <v>7.9259259259259252E-2</v>
      </c>
      <c r="V268" s="227"/>
      <c r="W268" s="228" t="str">
        <f t="shared" si="32"/>
        <v>0</v>
      </c>
      <c r="X268" s="509"/>
      <c r="Y268" s="229">
        <f t="shared" si="33"/>
        <v>0</v>
      </c>
    </row>
    <row r="269" spans="2:25" ht="18.75" customHeight="1">
      <c r="B269" s="503"/>
      <c r="C269" s="506"/>
      <c r="D269" s="216">
        <v>24</v>
      </c>
      <c r="E269" s="216" t="s">
        <v>2378</v>
      </c>
      <c r="F269" s="217">
        <v>55</v>
      </c>
      <c r="G269" s="218">
        <f t="shared" si="28"/>
        <v>11</v>
      </c>
      <c r="H269" s="219">
        <f t="shared" si="29"/>
        <v>30.555555555555554</v>
      </c>
      <c r="I269" s="219">
        <f t="shared" si="30"/>
        <v>1.0185185185185184E-2</v>
      </c>
      <c r="J269" s="217"/>
      <c r="K269" s="220"/>
      <c r="L269" s="220"/>
      <c r="M269" s="221"/>
      <c r="N269" s="222">
        <f t="shared" si="34"/>
        <v>0</v>
      </c>
      <c r="O269" s="223"/>
      <c r="P269" s="224"/>
      <c r="Q269" s="224"/>
      <c r="R269" s="224"/>
      <c r="S269" s="224"/>
      <c r="T269" s="225"/>
      <c r="U269" s="226">
        <f t="shared" si="31"/>
        <v>2.0370370370370369E-2</v>
      </c>
      <c r="V269" s="227"/>
      <c r="W269" s="228" t="str">
        <f t="shared" si="32"/>
        <v>0</v>
      </c>
      <c r="X269" s="509"/>
      <c r="Y269" s="229">
        <f t="shared" si="33"/>
        <v>0</v>
      </c>
    </row>
    <row r="270" spans="2:25" ht="18.75" customHeight="1">
      <c r="B270" s="503"/>
      <c r="C270" s="506"/>
      <c r="D270" s="216">
        <v>25</v>
      </c>
      <c r="E270" s="216" t="s">
        <v>2379</v>
      </c>
      <c r="F270" s="217">
        <v>235</v>
      </c>
      <c r="G270" s="218">
        <f t="shared" si="28"/>
        <v>47</v>
      </c>
      <c r="H270" s="219">
        <f t="shared" si="29"/>
        <v>130.55555555555554</v>
      </c>
      <c r="I270" s="219">
        <f t="shared" si="30"/>
        <v>4.3518518518518512E-2</v>
      </c>
      <c r="J270" s="217"/>
      <c r="K270" s="220"/>
      <c r="L270" s="220"/>
      <c r="M270" s="221"/>
      <c r="N270" s="222">
        <f t="shared" si="34"/>
        <v>0</v>
      </c>
      <c r="O270" s="223"/>
      <c r="P270" s="224"/>
      <c r="Q270" s="224"/>
      <c r="R270" s="224"/>
      <c r="S270" s="224"/>
      <c r="T270" s="225"/>
      <c r="U270" s="226">
        <f t="shared" si="31"/>
        <v>8.7037037037037024E-2</v>
      </c>
      <c r="V270" s="227"/>
      <c r="W270" s="228" t="str">
        <f t="shared" si="32"/>
        <v>0</v>
      </c>
      <c r="X270" s="509"/>
      <c r="Y270" s="229">
        <f t="shared" si="33"/>
        <v>0</v>
      </c>
    </row>
    <row r="271" spans="2:25" ht="18.75" customHeight="1">
      <c r="B271" s="503"/>
      <c r="C271" s="506"/>
      <c r="D271" s="216">
        <v>26</v>
      </c>
      <c r="E271" s="216" t="s">
        <v>2380</v>
      </c>
      <c r="F271" s="217">
        <v>297</v>
      </c>
      <c r="G271" s="218">
        <f t="shared" si="28"/>
        <v>59.4</v>
      </c>
      <c r="H271" s="219">
        <f t="shared" si="29"/>
        <v>165</v>
      </c>
      <c r="I271" s="219">
        <f t="shared" si="30"/>
        <v>5.5E-2</v>
      </c>
      <c r="J271" s="217"/>
      <c r="K271" s="220"/>
      <c r="L271" s="220"/>
      <c r="M271" s="221"/>
      <c r="N271" s="222">
        <f t="shared" si="34"/>
        <v>0</v>
      </c>
      <c r="O271" s="223"/>
      <c r="P271" s="224"/>
      <c r="Q271" s="224"/>
      <c r="R271" s="224"/>
      <c r="S271" s="224"/>
      <c r="T271" s="225"/>
      <c r="U271" s="226">
        <f t="shared" si="31"/>
        <v>0.11</v>
      </c>
      <c r="V271" s="227"/>
      <c r="W271" s="228" t="str">
        <f t="shared" si="32"/>
        <v>0</v>
      </c>
      <c r="X271" s="509"/>
      <c r="Y271" s="229">
        <f t="shared" si="33"/>
        <v>0</v>
      </c>
    </row>
    <row r="272" spans="2:25" ht="18.75" customHeight="1">
      <c r="B272" s="503"/>
      <c r="C272" s="506"/>
      <c r="D272" s="216">
        <v>27</v>
      </c>
      <c r="E272" s="216" t="s">
        <v>2381</v>
      </c>
      <c r="F272" s="217">
        <v>103</v>
      </c>
      <c r="G272" s="218">
        <f t="shared" si="28"/>
        <v>20.6</v>
      </c>
      <c r="H272" s="219">
        <f t="shared" si="29"/>
        <v>57.222222222222221</v>
      </c>
      <c r="I272" s="219">
        <f t="shared" si="30"/>
        <v>1.9074074074074073E-2</v>
      </c>
      <c r="J272" s="217"/>
      <c r="K272" s="220"/>
      <c r="L272" s="220"/>
      <c r="M272" s="221"/>
      <c r="N272" s="222">
        <f t="shared" si="34"/>
        <v>0</v>
      </c>
      <c r="O272" s="223"/>
      <c r="P272" s="224"/>
      <c r="Q272" s="224"/>
      <c r="R272" s="224"/>
      <c r="S272" s="224"/>
      <c r="T272" s="225"/>
      <c r="U272" s="226">
        <f t="shared" si="31"/>
        <v>3.8148148148148146E-2</v>
      </c>
      <c r="V272" s="227"/>
      <c r="W272" s="228" t="str">
        <f t="shared" si="32"/>
        <v>0</v>
      </c>
      <c r="X272" s="509"/>
      <c r="Y272" s="229">
        <f t="shared" si="33"/>
        <v>0</v>
      </c>
    </row>
    <row r="273" spans="2:25" ht="18.75" customHeight="1">
      <c r="B273" s="503"/>
      <c r="C273" s="506"/>
      <c r="D273" s="216"/>
      <c r="E273" s="216"/>
      <c r="F273" s="217"/>
      <c r="G273" s="218">
        <f t="shared" si="28"/>
        <v>0</v>
      </c>
      <c r="H273" s="219">
        <f t="shared" si="29"/>
        <v>0</v>
      </c>
      <c r="I273" s="219">
        <f t="shared" si="30"/>
        <v>0</v>
      </c>
      <c r="J273" s="217"/>
      <c r="K273" s="220"/>
      <c r="L273" s="220"/>
      <c r="M273" s="221"/>
      <c r="N273" s="222">
        <f t="shared" si="34"/>
        <v>0</v>
      </c>
      <c r="O273" s="223"/>
      <c r="P273" s="224"/>
      <c r="Q273" s="224"/>
      <c r="R273" s="224"/>
      <c r="S273" s="224"/>
      <c r="T273" s="225"/>
      <c r="U273" s="226">
        <f t="shared" si="31"/>
        <v>0</v>
      </c>
      <c r="V273" s="227"/>
      <c r="W273" s="228" t="str">
        <f t="shared" si="32"/>
        <v>0</v>
      </c>
      <c r="X273" s="509"/>
      <c r="Y273" s="229">
        <f t="shared" si="33"/>
        <v>0</v>
      </c>
    </row>
    <row r="274" spans="2:25" ht="18.75" customHeight="1">
      <c r="B274" s="503"/>
      <c r="C274" s="506"/>
      <c r="D274" s="216">
        <v>1</v>
      </c>
      <c r="E274" s="216" t="s">
        <v>2382</v>
      </c>
      <c r="F274" s="217">
        <v>42</v>
      </c>
      <c r="G274" s="218">
        <f t="shared" si="28"/>
        <v>8.4</v>
      </c>
      <c r="H274" s="219">
        <f t="shared" si="29"/>
        <v>23.333333333333332</v>
      </c>
      <c r="I274" s="219">
        <f t="shared" si="30"/>
        <v>7.7777777777777776E-3</v>
      </c>
      <c r="J274" s="217"/>
      <c r="K274" s="220"/>
      <c r="L274" s="220"/>
      <c r="M274" s="221"/>
      <c r="N274" s="222">
        <f t="shared" si="34"/>
        <v>0</v>
      </c>
      <c r="O274" s="223"/>
      <c r="P274" s="224"/>
      <c r="Q274" s="224"/>
      <c r="R274" s="224"/>
      <c r="S274" s="224"/>
      <c r="T274" s="225"/>
      <c r="U274" s="226">
        <f t="shared" si="31"/>
        <v>1.5555555555555555E-2</v>
      </c>
      <c r="V274" s="227"/>
      <c r="W274" s="228" t="str">
        <f t="shared" si="32"/>
        <v>0</v>
      </c>
      <c r="X274" s="509"/>
      <c r="Y274" s="229">
        <f t="shared" si="33"/>
        <v>0</v>
      </c>
    </row>
    <row r="275" spans="2:25" ht="18.75" customHeight="1">
      <c r="B275" s="503"/>
      <c r="C275" s="506"/>
      <c r="D275" s="216">
        <v>2</v>
      </c>
      <c r="E275" s="216" t="s">
        <v>2383</v>
      </c>
      <c r="F275" s="217">
        <v>268</v>
      </c>
      <c r="G275" s="218">
        <f t="shared" si="28"/>
        <v>53.6</v>
      </c>
      <c r="H275" s="219">
        <f t="shared" si="29"/>
        <v>148.88888888888889</v>
      </c>
      <c r="I275" s="219">
        <f t="shared" si="30"/>
        <v>4.9629629629629628E-2</v>
      </c>
      <c r="J275" s="217"/>
      <c r="K275" s="220"/>
      <c r="L275" s="220"/>
      <c r="M275" s="221"/>
      <c r="N275" s="222">
        <f t="shared" si="34"/>
        <v>0</v>
      </c>
      <c r="O275" s="223"/>
      <c r="P275" s="224"/>
      <c r="Q275" s="224"/>
      <c r="R275" s="224"/>
      <c r="S275" s="224"/>
      <c r="T275" s="225"/>
      <c r="U275" s="226">
        <f t="shared" si="31"/>
        <v>9.9259259259259255E-2</v>
      </c>
      <c r="V275" s="227"/>
      <c r="W275" s="228" t="str">
        <f t="shared" si="32"/>
        <v>0</v>
      </c>
      <c r="X275" s="509"/>
      <c r="Y275" s="229">
        <f t="shared" si="33"/>
        <v>0</v>
      </c>
    </row>
    <row r="276" spans="2:25" ht="18.75" customHeight="1">
      <c r="B276" s="503"/>
      <c r="C276" s="506"/>
      <c r="D276" s="216">
        <v>3</v>
      </c>
      <c r="E276" s="216" t="s">
        <v>2384</v>
      </c>
      <c r="F276" s="217">
        <v>120</v>
      </c>
      <c r="G276" s="218">
        <f t="shared" si="28"/>
        <v>24</v>
      </c>
      <c r="H276" s="219">
        <f t="shared" si="29"/>
        <v>66.666666666666671</v>
      </c>
      <c r="I276" s="219">
        <f t="shared" si="30"/>
        <v>2.2222222222222223E-2</v>
      </c>
      <c r="J276" s="217"/>
      <c r="K276" s="220"/>
      <c r="L276" s="220"/>
      <c r="M276" s="221"/>
      <c r="N276" s="222">
        <f t="shared" si="34"/>
        <v>0</v>
      </c>
      <c r="O276" s="223"/>
      <c r="P276" s="224"/>
      <c r="Q276" s="224"/>
      <c r="R276" s="224"/>
      <c r="S276" s="224"/>
      <c r="T276" s="225"/>
      <c r="U276" s="226">
        <f t="shared" si="31"/>
        <v>4.4444444444444446E-2</v>
      </c>
      <c r="V276" s="227"/>
      <c r="W276" s="228" t="str">
        <f t="shared" si="32"/>
        <v>0</v>
      </c>
      <c r="X276" s="509"/>
      <c r="Y276" s="229">
        <f t="shared" si="33"/>
        <v>0</v>
      </c>
    </row>
    <row r="277" spans="2:25" ht="18.75" customHeight="1">
      <c r="B277" s="503"/>
      <c r="C277" s="506"/>
      <c r="D277" s="216">
        <v>4</v>
      </c>
      <c r="E277" s="216" t="s">
        <v>2385</v>
      </c>
      <c r="F277" s="217">
        <v>55</v>
      </c>
      <c r="G277" s="218">
        <f t="shared" si="28"/>
        <v>11</v>
      </c>
      <c r="H277" s="219">
        <f t="shared" si="29"/>
        <v>30.555555555555554</v>
      </c>
      <c r="I277" s="219">
        <f t="shared" si="30"/>
        <v>1.0185185185185184E-2</v>
      </c>
      <c r="J277" s="217"/>
      <c r="K277" s="220"/>
      <c r="L277" s="220"/>
      <c r="M277" s="221"/>
      <c r="N277" s="222">
        <f t="shared" si="34"/>
        <v>0</v>
      </c>
      <c r="O277" s="223"/>
      <c r="P277" s="224"/>
      <c r="Q277" s="224"/>
      <c r="R277" s="224"/>
      <c r="S277" s="224"/>
      <c r="T277" s="225"/>
      <c r="U277" s="226">
        <f t="shared" si="31"/>
        <v>2.0370370370370369E-2</v>
      </c>
      <c r="V277" s="227"/>
      <c r="W277" s="228" t="str">
        <f t="shared" si="32"/>
        <v>0</v>
      </c>
      <c r="X277" s="509"/>
      <c r="Y277" s="229">
        <f t="shared" si="33"/>
        <v>0</v>
      </c>
    </row>
    <row r="278" spans="2:25" ht="18.75" customHeight="1">
      <c r="B278" s="503"/>
      <c r="C278" s="506"/>
      <c r="D278" s="216">
        <v>5</v>
      </c>
      <c r="E278" s="216" t="s">
        <v>2386</v>
      </c>
      <c r="F278" s="217">
        <v>157</v>
      </c>
      <c r="G278" s="218">
        <f t="shared" si="28"/>
        <v>31.4</v>
      </c>
      <c r="H278" s="219">
        <f t="shared" si="29"/>
        <v>87.222222222222214</v>
      </c>
      <c r="I278" s="219">
        <f t="shared" si="30"/>
        <v>2.9074074074074072E-2</v>
      </c>
      <c r="J278" s="217"/>
      <c r="K278" s="220"/>
      <c r="L278" s="220"/>
      <c r="M278" s="221"/>
      <c r="N278" s="222">
        <f t="shared" si="34"/>
        <v>0</v>
      </c>
      <c r="O278" s="223"/>
      <c r="P278" s="224"/>
      <c r="Q278" s="224"/>
      <c r="R278" s="224"/>
      <c r="S278" s="224"/>
      <c r="T278" s="225"/>
      <c r="U278" s="226">
        <f t="shared" si="31"/>
        <v>5.8148148148148143E-2</v>
      </c>
      <c r="V278" s="227"/>
      <c r="W278" s="228" t="str">
        <f t="shared" si="32"/>
        <v>0</v>
      </c>
      <c r="X278" s="509"/>
      <c r="Y278" s="229">
        <f t="shared" si="33"/>
        <v>0</v>
      </c>
    </row>
    <row r="279" spans="2:25" ht="18.75" customHeight="1">
      <c r="B279" s="503"/>
      <c r="C279" s="506"/>
      <c r="D279" s="216">
        <v>6</v>
      </c>
      <c r="E279" s="216" t="s">
        <v>2387</v>
      </c>
      <c r="F279" s="217">
        <v>53</v>
      </c>
      <c r="G279" s="218">
        <f t="shared" si="28"/>
        <v>10.6</v>
      </c>
      <c r="H279" s="219">
        <f t="shared" si="29"/>
        <v>29.444444444444443</v>
      </c>
      <c r="I279" s="219">
        <f t="shared" si="30"/>
        <v>9.8148148148148144E-3</v>
      </c>
      <c r="J279" s="217"/>
      <c r="K279" s="217" t="s">
        <v>2388</v>
      </c>
      <c r="L279" s="220"/>
      <c r="M279" s="221">
        <f>SUM(H274:H286)</f>
        <v>3072.2222222222222</v>
      </c>
      <c r="N279" s="222">
        <f t="shared" si="34"/>
        <v>61.444444444444443</v>
      </c>
      <c r="O279" s="223" t="s">
        <v>177</v>
      </c>
      <c r="P279" s="224" t="s">
        <v>12</v>
      </c>
      <c r="Q279" s="224"/>
      <c r="R279" s="224" t="s">
        <v>2376</v>
      </c>
      <c r="S279" s="224"/>
      <c r="T279" s="225"/>
      <c r="U279" s="226">
        <f t="shared" si="31"/>
        <v>1.9629629629629629E-2</v>
      </c>
      <c r="V279" s="227">
        <f>SUM(U274:U286)</f>
        <v>2.0481481481481478</v>
      </c>
      <c r="W279" s="228" t="str">
        <f t="shared" si="32"/>
        <v>2</v>
      </c>
      <c r="X279" s="509"/>
      <c r="Y279" s="229">
        <f t="shared" si="33"/>
        <v>1</v>
      </c>
    </row>
    <row r="280" spans="2:25" ht="18.75" customHeight="1">
      <c r="B280" s="503"/>
      <c r="C280" s="506"/>
      <c r="D280" s="216">
        <v>7</v>
      </c>
      <c r="E280" s="216" t="s">
        <v>2389</v>
      </c>
      <c r="F280" s="217">
        <v>38</v>
      </c>
      <c r="G280" s="218">
        <f t="shared" si="28"/>
        <v>7.6</v>
      </c>
      <c r="H280" s="219">
        <f t="shared" si="29"/>
        <v>21.111111111111111</v>
      </c>
      <c r="I280" s="219">
        <f t="shared" si="30"/>
        <v>7.037037037037037E-3</v>
      </c>
      <c r="J280" s="217"/>
      <c r="K280" s="220"/>
      <c r="L280" s="220"/>
      <c r="M280" s="221"/>
      <c r="N280" s="222">
        <f t="shared" si="34"/>
        <v>0</v>
      </c>
      <c r="O280" s="223"/>
      <c r="P280" s="224"/>
      <c r="Q280" s="224"/>
      <c r="R280" s="224"/>
      <c r="S280" s="224"/>
      <c r="T280" s="225"/>
      <c r="U280" s="226">
        <f t="shared" si="31"/>
        <v>1.4074074074074074E-2</v>
      </c>
      <c r="V280" s="227"/>
      <c r="W280" s="228" t="str">
        <f t="shared" si="32"/>
        <v>0</v>
      </c>
      <c r="X280" s="509"/>
      <c r="Y280" s="229">
        <f t="shared" si="33"/>
        <v>0</v>
      </c>
    </row>
    <row r="281" spans="2:25" ht="18.75" customHeight="1">
      <c r="B281" s="503"/>
      <c r="C281" s="506"/>
      <c r="D281" s="216">
        <v>8</v>
      </c>
      <c r="E281" s="216" t="s">
        <v>2390</v>
      </c>
      <c r="F281" s="217">
        <v>797</v>
      </c>
      <c r="G281" s="218">
        <f t="shared" si="28"/>
        <v>159.4</v>
      </c>
      <c r="H281" s="219">
        <f t="shared" si="29"/>
        <v>442.77777777777777</v>
      </c>
      <c r="I281" s="219">
        <f t="shared" si="30"/>
        <v>0.14759259259259258</v>
      </c>
      <c r="J281" s="217"/>
      <c r="K281" s="220"/>
      <c r="L281" s="220"/>
      <c r="M281" s="221"/>
      <c r="N281" s="222">
        <f t="shared" si="34"/>
        <v>0</v>
      </c>
      <c r="O281" s="223"/>
      <c r="P281" s="224"/>
      <c r="Q281" s="224"/>
      <c r="R281" s="224"/>
      <c r="S281" s="224"/>
      <c r="T281" s="225"/>
      <c r="U281" s="226">
        <f t="shared" si="31"/>
        <v>0.29518518518518516</v>
      </c>
      <c r="V281" s="227"/>
      <c r="W281" s="228" t="str">
        <f t="shared" si="32"/>
        <v>0</v>
      </c>
      <c r="X281" s="509"/>
      <c r="Y281" s="229">
        <f t="shared" si="33"/>
        <v>0</v>
      </c>
    </row>
    <row r="282" spans="2:25" ht="18.75" customHeight="1">
      <c r="B282" s="503"/>
      <c r="C282" s="506"/>
      <c r="D282" s="216">
        <v>9</v>
      </c>
      <c r="E282" s="216" t="s">
        <v>2391</v>
      </c>
      <c r="F282" s="217">
        <v>195</v>
      </c>
      <c r="G282" s="218">
        <f t="shared" si="28"/>
        <v>39</v>
      </c>
      <c r="H282" s="219">
        <f t="shared" si="29"/>
        <v>108.33333333333333</v>
      </c>
      <c r="I282" s="219">
        <f t="shared" si="30"/>
        <v>3.6111111111111108E-2</v>
      </c>
      <c r="J282" s="217"/>
      <c r="K282" s="220"/>
      <c r="L282" s="220"/>
      <c r="M282" s="221"/>
      <c r="N282" s="222">
        <f t="shared" si="34"/>
        <v>0</v>
      </c>
      <c r="O282" s="223"/>
      <c r="P282" s="224"/>
      <c r="Q282" s="224"/>
      <c r="R282" s="224"/>
      <c r="S282" s="224"/>
      <c r="T282" s="225"/>
      <c r="U282" s="226">
        <f t="shared" si="31"/>
        <v>7.2222222222222215E-2</v>
      </c>
      <c r="V282" s="227"/>
      <c r="W282" s="228" t="str">
        <f t="shared" si="32"/>
        <v>0</v>
      </c>
      <c r="X282" s="509"/>
      <c r="Y282" s="229">
        <f t="shared" si="33"/>
        <v>0</v>
      </c>
    </row>
    <row r="283" spans="2:25" ht="18.75" customHeight="1">
      <c r="B283" s="503"/>
      <c r="C283" s="506"/>
      <c r="D283" s="216">
        <v>10</v>
      </c>
      <c r="E283" s="216" t="s">
        <v>2392</v>
      </c>
      <c r="F283" s="217">
        <v>55</v>
      </c>
      <c r="G283" s="218">
        <f t="shared" si="28"/>
        <v>11</v>
      </c>
      <c r="H283" s="219">
        <f t="shared" si="29"/>
        <v>30.555555555555554</v>
      </c>
      <c r="I283" s="219">
        <f t="shared" si="30"/>
        <v>1.0185185185185184E-2</v>
      </c>
      <c r="J283" s="217"/>
      <c r="K283" s="220"/>
      <c r="L283" s="220"/>
      <c r="M283" s="221"/>
      <c r="N283" s="222">
        <f t="shared" si="34"/>
        <v>0</v>
      </c>
      <c r="O283" s="223"/>
      <c r="P283" s="224"/>
      <c r="Q283" s="224"/>
      <c r="R283" s="224"/>
      <c r="S283" s="224"/>
      <c r="T283" s="225"/>
      <c r="U283" s="226">
        <f t="shared" si="31"/>
        <v>2.0370370370370369E-2</v>
      </c>
      <c r="V283" s="227"/>
      <c r="W283" s="228" t="str">
        <f t="shared" si="32"/>
        <v>0</v>
      </c>
      <c r="X283" s="509"/>
      <c r="Y283" s="229">
        <f t="shared" si="33"/>
        <v>0</v>
      </c>
    </row>
    <row r="284" spans="2:25" ht="18.75" customHeight="1">
      <c r="B284" s="503"/>
      <c r="C284" s="506"/>
      <c r="D284" s="216">
        <v>11</v>
      </c>
      <c r="E284" s="216" t="s">
        <v>2393</v>
      </c>
      <c r="F284" s="217">
        <v>157</v>
      </c>
      <c r="G284" s="218">
        <f t="shared" si="28"/>
        <v>31.4</v>
      </c>
      <c r="H284" s="219">
        <f t="shared" si="29"/>
        <v>87.222222222222214</v>
      </c>
      <c r="I284" s="219">
        <f t="shared" si="30"/>
        <v>2.9074074074074072E-2</v>
      </c>
      <c r="J284" s="217"/>
      <c r="K284" s="220"/>
      <c r="L284" s="220"/>
      <c r="M284" s="221"/>
      <c r="N284" s="222">
        <f t="shared" si="34"/>
        <v>0</v>
      </c>
      <c r="O284" s="223"/>
      <c r="P284" s="224"/>
      <c r="Q284" s="224"/>
      <c r="R284" s="224"/>
      <c r="S284" s="224"/>
      <c r="T284" s="225"/>
      <c r="U284" s="226">
        <f t="shared" si="31"/>
        <v>5.8148148148148143E-2</v>
      </c>
      <c r="V284" s="227"/>
      <c r="W284" s="228" t="str">
        <f t="shared" si="32"/>
        <v>0</v>
      </c>
      <c r="X284" s="509"/>
      <c r="Y284" s="229">
        <f t="shared" si="33"/>
        <v>0</v>
      </c>
    </row>
    <row r="285" spans="2:25" ht="18.75" customHeight="1">
      <c r="B285" s="503"/>
      <c r="C285" s="506"/>
      <c r="D285" s="216">
        <v>12</v>
      </c>
      <c r="E285" s="216" t="s">
        <v>2394</v>
      </c>
      <c r="F285" s="217">
        <v>593</v>
      </c>
      <c r="G285" s="218">
        <f t="shared" si="28"/>
        <v>118.6</v>
      </c>
      <c r="H285" s="219">
        <f t="shared" si="29"/>
        <v>329.44444444444446</v>
      </c>
      <c r="I285" s="219">
        <f t="shared" si="30"/>
        <v>0.10981481481481482</v>
      </c>
      <c r="J285" s="217"/>
      <c r="K285" s="220"/>
      <c r="L285" s="220"/>
      <c r="M285" s="221"/>
      <c r="N285" s="222">
        <f t="shared" si="34"/>
        <v>0</v>
      </c>
      <c r="O285" s="223"/>
      <c r="P285" s="224"/>
      <c r="Q285" s="224"/>
      <c r="R285" s="224"/>
      <c r="S285" s="224"/>
      <c r="T285" s="225"/>
      <c r="U285" s="226">
        <f t="shared" si="31"/>
        <v>0.21962962962962965</v>
      </c>
      <c r="V285" s="227"/>
      <c r="W285" s="228" t="str">
        <f t="shared" si="32"/>
        <v>0</v>
      </c>
      <c r="X285" s="509"/>
      <c r="Y285" s="229">
        <f t="shared" si="33"/>
        <v>0</v>
      </c>
    </row>
    <row r="286" spans="2:25" ht="18.75" customHeight="1">
      <c r="B286" s="503"/>
      <c r="C286" s="506"/>
      <c r="D286" s="216">
        <v>13</v>
      </c>
      <c r="E286" s="216" t="s">
        <v>2395</v>
      </c>
      <c r="F286" s="217">
        <v>3000</v>
      </c>
      <c r="G286" s="218">
        <f t="shared" si="28"/>
        <v>600</v>
      </c>
      <c r="H286" s="219">
        <f t="shared" si="29"/>
        <v>1666.6666666666665</v>
      </c>
      <c r="I286" s="219">
        <f t="shared" si="30"/>
        <v>0.55555555555555547</v>
      </c>
      <c r="J286" s="217" t="s">
        <v>2396</v>
      </c>
      <c r="K286" s="220"/>
      <c r="L286" s="220"/>
      <c r="M286" s="221"/>
      <c r="N286" s="222">
        <f t="shared" si="34"/>
        <v>0</v>
      </c>
      <c r="O286" s="223"/>
      <c r="P286" s="224"/>
      <c r="Q286" s="224"/>
      <c r="R286" s="224"/>
      <c r="S286" s="224"/>
      <c r="T286" s="225"/>
      <c r="U286" s="226">
        <f t="shared" si="31"/>
        <v>1.1111111111111109</v>
      </c>
      <c r="V286" s="227"/>
      <c r="W286" s="228" t="str">
        <f t="shared" si="32"/>
        <v>0</v>
      </c>
      <c r="X286" s="509"/>
      <c r="Y286" s="229">
        <f t="shared" si="33"/>
        <v>0</v>
      </c>
    </row>
    <row r="287" spans="2:25" ht="18.75" customHeight="1">
      <c r="B287" s="503"/>
      <c r="C287" s="506"/>
      <c r="D287" s="216"/>
      <c r="E287" s="216"/>
      <c r="F287" s="217"/>
      <c r="G287" s="218">
        <f t="shared" si="28"/>
        <v>0</v>
      </c>
      <c r="H287" s="219">
        <f t="shared" si="29"/>
        <v>0</v>
      </c>
      <c r="I287" s="219">
        <f t="shared" si="30"/>
        <v>0</v>
      </c>
      <c r="J287" s="217"/>
      <c r="K287" s="220"/>
      <c r="L287" s="220"/>
      <c r="M287" s="221"/>
      <c r="N287" s="222">
        <f t="shared" si="34"/>
        <v>0</v>
      </c>
      <c r="O287" s="223"/>
      <c r="P287" s="224"/>
      <c r="Q287" s="224"/>
      <c r="R287" s="224"/>
      <c r="S287" s="224"/>
      <c r="T287" s="225"/>
      <c r="U287" s="226">
        <f t="shared" si="31"/>
        <v>0</v>
      </c>
      <c r="V287" s="227"/>
      <c r="W287" s="228" t="str">
        <f t="shared" si="32"/>
        <v>0</v>
      </c>
      <c r="X287" s="509"/>
      <c r="Y287" s="229">
        <f t="shared" si="33"/>
        <v>0</v>
      </c>
    </row>
    <row r="288" spans="2:25" ht="18.75" customHeight="1">
      <c r="B288" s="503"/>
      <c r="C288" s="506"/>
      <c r="D288" s="216">
        <v>1</v>
      </c>
      <c r="E288" s="216" t="s">
        <v>2397</v>
      </c>
      <c r="F288" s="217">
        <v>298</v>
      </c>
      <c r="G288" s="218">
        <f t="shared" si="28"/>
        <v>59.6</v>
      </c>
      <c r="H288" s="219">
        <f t="shared" si="29"/>
        <v>165.55555555555554</v>
      </c>
      <c r="I288" s="219">
        <f t="shared" si="30"/>
        <v>5.5185185185185184E-2</v>
      </c>
      <c r="J288" s="217"/>
      <c r="K288" s="220"/>
      <c r="L288" s="220"/>
      <c r="M288" s="221"/>
      <c r="N288" s="222">
        <f t="shared" si="34"/>
        <v>0</v>
      </c>
      <c r="O288" s="223"/>
      <c r="P288" s="224"/>
      <c r="Q288" s="224"/>
      <c r="R288" s="224"/>
      <c r="S288" s="224"/>
      <c r="T288" s="225"/>
      <c r="U288" s="226">
        <f t="shared" si="31"/>
        <v>0.11037037037037037</v>
      </c>
      <c r="V288" s="227"/>
      <c r="W288" s="228" t="str">
        <f t="shared" si="32"/>
        <v>0</v>
      </c>
      <c r="X288" s="509"/>
      <c r="Y288" s="229">
        <f t="shared" si="33"/>
        <v>0</v>
      </c>
    </row>
    <row r="289" spans="2:25" ht="18.75" customHeight="1">
      <c r="B289" s="503"/>
      <c r="C289" s="506"/>
      <c r="D289" s="216">
        <v>2</v>
      </c>
      <c r="E289" s="216" t="s">
        <v>2398</v>
      </c>
      <c r="F289" s="217">
        <v>252</v>
      </c>
      <c r="G289" s="218">
        <f t="shared" si="28"/>
        <v>50.4</v>
      </c>
      <c r="H289" s="219">
        <f t="shared" si="29"/>
        <v>140</v>
      </c>
      <c r="I289" s="219">
        <f t="shared" si="30"/>
        <v>4.6666666666666669E-2</v>
      </c>
      <c r="J289" s="217"/>
      <c r="K289" s="217" t="s">
        <v>2396</v>
      </c>
      <c r="L289" s="220"/>
      <c r="M289" s="221">
        <f>SUM(H288:H306)</f>
        <v>3061.666666666667</v>
      </c>
      <c r="N289" s="222">
        <f t="shared" si="34"/>
        <v>61.233333333333341</v>
      </c>
      <c r="O289" s="223" t="s">
        <v>377</v>
      </c>
      <c r="P289" s="224" t="s">
        <v>12</v>
      </c>
      <c r="Q289" s="224"/>
      <c r="R289" s="224" t="s">
        <v>2399</v>
      </c>
      <c r="S289" s="224"/>
      <c r="T289" s="225"/>
      <c r="U289" s="226">
        <f t="shared" si="31"/>
        <v>9.3333333333333338E-2</v>
      </c>
      <c r="V289" s="227">
        <f>SUM(U288:U306)</f>
        <v>2.0411111111111113</v>
      </c>
      <c r="W289" s="228" t="str">
        <f t="shared" si="32"/>
        <v>2</v>
      </c>
      <c r="X289" s="509"/>
      <c r="Y289" s="229">
        <f t="shared" si="33"/>
        <v>1</v>
      </c>
    </row>
    <row r="290" spans="2:25" ht="18.75" customHeight="1">
      <c r="B290" s="503"/>
      <c r="C290" s="506"/>
      <c r="D290" s="216">
        <v>3</v>
      </c>
      <c r="E290" s="216" t="s">
        <v>2400</v>
      </c>
      <c r="F290" s="217">
        <v>303</v>
      </c>
      <c r="G290" s="218">
        <f t="shared" si="28"/>
        <v>60.6</v>
      </c>
      <c r="H290" s="219">
        <f t="shared" si="29"/>
        <v>168.33333333333334</v>
      </c>
      <c r="I290" s="219">
        <f t="shared" si="30"/>
        <v>5.6111111111111112E-2</v>
      </c>
      <c r="J290" s="217"/>
      <c r="K290" s="220"/>
      <c r="L290" s="220"/>
      <c r="M290" s="221"/>
      <c r="N290" s="222">
        <f t="shared" si="34"/>
        <v>0</v>
      </c>
      <c r="O290" s="223"/>
      <c r="P290" s="224"/>
      <c r="Q290" s="224"/>
      <c r="R290" s="224"/>
      <c r="S290" s="224"/>
      <c r="T290" s="225"/>
      <c r="U290" s="226">
        <f t="shared" si="31"/>
        <v>0.11222222222222222</v>
      </c>
      <c r="V290" s="227"/>
      <c r="W290" s="228" t="str">
        <f t="shared" si="32"/>
        <v>0</v>
      </c>
      <c r="X290" s="509"/>
      <c r="Y290" s="229">
        <f t="shared" si="33"/>
        <v>0</v>
      </c>
    </row>
    <row r="291" spans="2:25" ht="18.75" customHeight="1">
      <c r="B291" s="503"/>
      <c r="C291" s="506"/>
      <c r="D291" s="216">
        <v>4</v>
      </c>
      <c r="E291" s="216" t="s">
        <v>2401</v>
      </c>
      <c r="F291" s="217">
        <v>397</v>
      </c>
      <c r="G291" s="218">
        <f t="shared" si="28"/>
        <v>79.400000000000006</v>
      </c>
      <c r="H291" s="219">
        <f t="shared" si="29"/>
        <v>220.55555555555554</v>
      </c>
      <c r="I291" s="219">
        <f t="shared" si="30"/>
        <v>7.3518518518518511E-2</v>
      </c>
      <c r="J291" s="217"/>
      <c r="K291" s="220"/>
      <c r="L291" s="220"/>
      <c r="M291" s="221"/>
      <c r="N291" s="222">
        <f t="shared" si="34"/>
        <v>0</v>
      </c>
      <c r="O291" s="223"/>
      <c r="P291" s="224"/>
      <c r="Q291" s="224"/>
      <c r="R291" s="224"/>
      <c r="S291" s="224"/>
      <c r="T291" s="225"/>
      <c r="U291" s="226">
        <f t="shared" si="31"/>
        <v>0.14703703703703702</v>
      </c>
      <c r="V291" s="227"/>
      <c r="W291" s="228" t="str">
        <f t="shared" si="32"/>
        <v>0</v>
      </c>
      <c r="X291" s="509"/>
      <c r="Y291" s="229">
        <f t="shared" si="33"/>
        <v>0</v>
      </c>
    </row>
    <row r="292" spans="2:25" ht="18.75" customHeight="1">
      <c r="B292" s="503"/>
      <c r="C292" s="506"/>
      <c r="D292" s="216">
        <v>5</v>
      </c>
      <c r="E292" s="216" t="s">
        <v>2402</v>
      </c>
      <c r="F292" s="217">
        <v>152</v>
      </c>
      <c r="G292" s="218">
        <f t="shared" si="28"/>
        <v>30.4</v>
      </c>
      <c r="H292" s="219">
        <f t="shared" si="29"/>
        <v>84.444444444444443</v>
      </c>
      <c r="I292" s="219">
        <f t="shared" si="30"/>
        <v>2.8148148148148148E-2</v>
      </c>
      <c r="J292" s="217"/>
      <c r="K292" s="220"/>
      <c r="L292" s="220"/>
      <c r="M292" s="221"/>
      <c r="N292" s="222">
        <f t="shared" si="34"/>
        <v>0</v>
      </c>
      <c r="O292" s="223"/>
      <c r="P292" s="224"/>
      <c r="Q292" s="224"/>
      <c r="R292" s="224"/>
      <c r="S292" s="224"/>
      <c r="T292" s="225"/>
      <c r="U292" s="226">
        <f t="shared" si="31"/>
        <v>5.6296296296296296E-2</v>
      </c>
      <c r="V292" s="227"/>
      <c r="W292" s="228" t="str">
        <f t="shared" si="32"/>
        <v>0</v>
      </c>
      <c r="X292" s="509"/>
      <c r="Y292" s="229">
        <f t="shared" si="33"/>
        <v>0</v>
      </c>
    </row>
    <row r="293" spans="2:25" ht="18.75" customHeight="1">
      <c r="B293" s="503"/>
      <c r="C293" s="506"/>
      <c r="D293" s="216">
        <v>6</v>
      </c>
      <c r="E293" s="216" t="s">
        <v>2403</v>
      </c>
      <c r="F293" s="217">
        <v>198</v>
      </c>
      <c r="G293" s="218">
        <f t="shared" si="28"/>
        <v>39.6</v>
      </c>
      <c r="H293" s="219">
        <f t="shared" si="29"/>
        <v>110</v>
      </c>
      <c r="I293" s="219">
        <f t="shared" si="30"/>
        <v>3.6666666666666667E-2</v>
      </c>
      <c r="J293" s="217"/>
      <c r="K293" s="220"/>
      <c r="L293" s="220"/>
      <c r="M293" s="221"/>
      <c r="N293" s="222">
        <f t="shared" si="34"/>
        <v>0</v>
      </c>
      <c r="O293" s="223"/>
      <c r="P293" s="224"/>
      <c r="Q293" s="224"/>
      <c r="R293" s="224"/>
      <c r="S293" s="224"/>
      <c r="T293" s="225"/>
      <c r="U293" s="226">
        <f t="shared" si="31"/>
        <v>7.3333333333333334E-2</v>
      </c>
      <c r="V293" s="227"/>
      <c r="W293" s="228" t="str">
        <f t="shared" si="32"/>
        <v>0</v>
      </c>
      <c r="X293" s="509"/>
      <c r="Y293" s="229">
        <f t="shared" si="33"/>
        <v>0</v>
      </c>
    </row>
    <row r="294" spans="2:25" ht="18.75" customHeight="1">
      <c r="B294" s="503"/>
      <c r="C294" s="506"/>
      <c r="D294" s="216">
        <v>7</v>
      </c>
      <c r="E294" s="216" t="s">
        <v>2404</v>
      </c>
      <c r="F294" s="217">
        <v>305</v>
      </c>
      <c r="G294" s="218">
        <f t="shared" si="28"/>
        <v>61</v>
      </c>
      <c r="H294" s="219">
        <f t="shared" si="29"/>
        <v>169.44444444444443</v>
      </c>
      <c r="I294" s="219">
        <f t="shared" si="30"/>
        <v>5.6481481481481473E-2</v>
      </c>
      <c r="J294" s="217"/>
      <c r="K294" s="220"/>
      <c r="L294" s="220"/>
      <c r="M294" s="221"/>
      <c r="N294" s="222">
        <f t="shared" si="34"/>
        <v>0</v>
      </c>
      <c r="O294" s="223"/>
      <c r="P294" s="224"/>
      <c r="Q294" s="224"/>
      <c r="R294" s="224"/>
      <c r="S294" s="224"/>
      <c r="T294" s="225"/>
      <c r="U294" s="226">
        <f t="shared" si="31"/>
        <v>0.11296296296296295</v>
      </c>
      <c r="V294" s="227"/>
      <c r="W294" s="228" t="str">
        <f t="shared" si="32"/>
        <v>0</v>
      </c>
      <c r="X294" s="509"/>
      <c r="Y294" s="229">
        <f t="shared" si="33"/>
        <v>0</v>
      </c>
    </row>
    <row r="295" spans="2:25" ht="18.75" customHeight="1">
      <c r="B295" s="503"/>
      <c r="C295" s="506"/>
      <c r="D295" s="216">
        <v>8</v>
      </c>
      <c r="E295" s="216" t="s">
        <v>2405</v>
      </c>
      <c r="F295" s="217">
        <v>395</v>
      </c>
      <c r="G295" s="218">
        <f t="shared" si="28"/>
        <v>79</v>
      </c>
      <c r="H295" s="219">
        <f t="shared" si="29"/>
        <v>219.44444444444443</v>
      </c>
      <c r="I295" s="219">
        <f t="shared" si="30"/>
        <v>7.3148148148148143E-2</v>
      </c>
      <c r="J295" s="217"/>
      <c r="K295" s="220"/>
      <c r="L295" s="220"/>
      <c r="M295" s="221"/>
      <c r="N295" s="222">
        <f t="shared" si="34"/>
        <v>0</v>
      </c>
      <c r="O295" s="223"/>
      <c r="P295" s="224"/>
      <c r="Q295" s="224"/>
      <c r="R295" s="224"/>
      <c r="S295" s="224"/>
      <c r="T295" s="225"/>
      <c r="U295" s="226">
        <f t="shared" si="31"/>
        <v>0.14629629629629629</v>
      </c>
      <c r="V295" s="227"/>
      <c r="W295" s="228" t="str">
        <f t="shared" si="32"/>
        <v>0</v>
      </c>
      <c r="X295" s="509"/>
      <c r="Y295" s="229">
        <f t="shared" si="33"/>
        <v>0</v>
      </c>
    </row>
    <row r="296" spans="2:25" ht="18.75" customHeight="1">
      <c r="B296" s="503"/>
      <c r="C296" s="506"/>
      <c r="D296" s="216">
        <v>9</v>
      </c>
      <c r="E296" s="216" t="s">
        <v>2406</v>
      </c>
      <c r="F296" s="217">
        <v>495</v>
      </c>
      <c r="G296" s="218">
        <f t="shared" si="28"/>
        <v>99</v>
      </c>
      <c r="H296" s="219">
        <f t="shared" si="29"/>
        <v>275</v>
      </c>
      <c r="I296" s="219">
        <f t="shared" si="30"/>
        <v>9.166666666666666E-2</v>
      </c>
      <c r="J296" s="217"/>
      <c r="K296" s="220"/>
      <c r="L296" s="220"/>
      <c r="M296" s="221"/>
      <c r="N296" s="222">
        <f t="shared" si="34"/>
        <v>0</v>
      </c>
      <c r="O296" s="223"/>
      <c r="P296" s="224"/>
      <c r="Q296" s="224"/>
      <c r="R296" s="224"/>
      <c r="S296" s="224"/>
      <c r="T296" s="225"/>
      <c r="U296" s="226">
        <f t="shared" si="31"/>
        <v>0.18333333333333332</v>
      </c>
      <c r="V296" s="227"/>
      <c r="W296" s="228" t="str">
        <f t="shared" si="32"/>
        <v>0</v>
      </c>
      <c r="X296" s="509"/>
      <c r="Y296" s="229">
        <f t="shared" si="33"/>
        <v>0</v>
      </c>
    </row>
    <row r="297" spans="2:25" ht="18.75" customHeight="1">
      <c r="B297" s="503"/>
      <c r="C297" s="506"/>
      <c r="D297" s="216">
        <v>10</v>
      </c>
      <c r="E297" s="216" t="s">
        <v>2407</v>
      </c>
      <c r="F297" s="217">
        <v>25</v>
      </c>
      <c r="G297" s="218">
        <f t="shared" si="28"/>
        <v>5</v>
      </c>
      <c r="H297" s="219">
        <f t="shared" si="29"/>
        <v>13.888888888888889</v>
      </c>
      <c r="I297" s="219">
        <f t="shared" si="30"/>
        <v>4.6296296296296294E-3</v>
      </c>
      <c r="J297" s="217"/>
      <c r="K297" s="220"/>
      <c r="L297" s="220"/>
      <c r="M297" s="221"/>
      <c r="N297" s="222">
        <f t="shared" si="34"/>
        <v>0</v>
      </c>
      <c r="O297" s="223"/>
      <c r="P297" s="224"/>
      <c r="Q297" s="224"/>
      <c r="R297" s="224"/>
      <c r="S297" s="224"/>
      <c r="T297" s="225"/>
      <c r="U297" s="226">
        <f t="shared" si="31"/>
        <v>9.2592592592592587E-3</v>
      </c>
      <c r="V297" s="227"/>
      <c r="W297" s="228" t="str">
        <f t="shared" si="32"/>
        <v>0</v>
      </c>
      <c r="X297" s="509"/>
      <c r="Y297" s="229">
        <f t="shared" si="33"/>
        <v>0</v>
      </c>
    </row>
    <row r="298" spans="2:25" ht="18.75" customHeight="1">
      <c r="B298" s="503"/>
      <c r="C298" s="506"/>
      <c r="D298" s="216">
        <v>11</v>
      </c>
      <c r="E298" s="216" t="s">
        <v>2408</v>
      </c>
      <c r="F298" s="217">
        <v>196</v>
      </c>
      <c r="G298" s="218">
        <f t="shared" si="28"/>
        <v>39.200000000000003</v>
      </c>
      <c r="H298" s="219">
        <f t="shared" si="29"/>
        <v>108.88888888888889</v>
      </c>
      <c r="I298" s="219">
        <f t="shared" si="30"/>
        <v>3.6296296296296292E-2</v>
      </c>
      <c r="J298" s="217"/>
      <c r="K298" s="220"/>
      <c r="L298" s="220"/>
      <c r="M298" s="221"/>
      <c r="N298" s="222">
        <f t="shared" si="34"/>
        <v>0</v>
      </c>
      <c r="O298" s="223"/>
      <c r="P298" s="224"/>
      <c r="Q298" s="224"/>
      <c r="R298" s="224"/>
      <c r="S298" s="224"/>
      <c r="T298" s="225"/>
      <c r="U298" s="226">
        <f t="shared" si="31"/>
        <v>7.2592592592592584E-2</v>
      </c>
      <c r="V298" s="227"/>
      <c r="W298" s="228" t="str">
        <f t="shared" si="32"/>
        <v>0</v>
      </c>
      <c r="X298" s="509"/>
      <c r="Y298" s="229">
        <f t="shared" si="33"/>
        <v>0</v>
      </c>
    </row>
    <row r="299" spans="2:25" ht="18.75" customHeight="1">
      <c r="B299" s="503"/>
      <c r="C299" s="506"/>
      <c r="D299" s="216">
        <v>12</v>
      </c>
      <c r="E299" s="216" t="s">
        <v>2409</v>
      </c>
      <c r="F299" s="217">
        <v>54</v>
      </c>
      <c r="G299" s="218">
        <f t="shared" si="28"/>
        <v>10.8</v>
      </c>
      <c r="H299" s="219">
        <f t="shared" si="29"/>
        <v>30</v>
      </c>
      <c r="I299" s="219">
        <f t="shared" si="30"/>
        <v>0.01</v>
      </c>
      <c r="J299" s="217"/>
      <c r="K299" s="220"/>
      <c r="L299" s="220"/>
      <c r="M299" s="221"/>
      <c r="N299" s="222">
        <f t="shared" si="34"/>
        <v>0</v>
      </c>
      <c r="O299" s="223"/>
      <c r="P299" s="224"/>
      <c r="Q299" s="224"/>
      <c r="R299" s="224"/>
      <c r="S299" s="224"/>
      <c r="T299" s="225"/>
      <c r="U299" s="226">
        <f t="shared" si="31"/>
        <v>0.02</v>
      </c>
      <c r="V299" s="227"/>
      <c r="W299" s="228" t="str">
        <f t="shared" si="32"/>
        <v>0</v>
      </c>
      <c r="X299" s="509"/>
      <c r="Y299" s="229">
        <f t="shared" si="33"/>
        <v>0</v>
      </c>
    </row>
    <row r="300" spans="2:25" ht="18.75" customHeight="1">
      <c r="B300" s="503"/>
      <c r="C300" s="506"/>
      <c r="D300" s="216">
        <v>13</v>
      </c>
      <c r="E300" s="216" t="s">
        <v>2410</v>
      </c>
      <c r="F300" s="217">
        <v>105</v>
      </c>
      <c r="G300" s="218">
        <f t="shared" si="28"/>
        <v>21</v>
      </c>
      <c r="H300" s="219">
        <f t="shared" si="29"/>
        <v>58.333333333333329</v>
      </c>
      <c r="I300" s="219">
        <f t="shared" si="30"/>
        <v>1.9444444444444441E-2</v>
      </c>
      <c r="J300" s="217"/>
      <c r="K300" s="220"/>
      <c r="L300" s="220"/>
      <c r="M300" s="221"/>
      <c r="N300" s="222">
        <f t="shared" si="34"/>
        <v>0</v>
      </c>
      <c r="O300" s="223"/>
      <c r="P300" s="224"/>
      <c r="Q300" s="224"/>
      <c r="R300" s="224"/>
      <c r="S300" s="224"/>
      <c r="T300" s="225"/>
      <c r="U300" s="226">
        <f t="shared" si="31"/>
        <v>3.8888888888888883E-2</v>
      </c>
      <c r="V300" s="227"/>
      <c r="W300" s="228" t="str">
        <f t="shared" si="32"/>
        <v>0</v>
      </c>
      <c r="X300" s="509"/>
      <c r="Y300" s="229">
        <f t="shared" si="33"/>
        <v>0</v>
      </c>
    </row>
    <row r="301" spans="2:25" ht="18.75" customHeight="1">
      <c r="B301" s="503"/>
      <c r="C301" s="506"/>
      <c r="D301" s="216">
        <v>14</v>
      </c>
      <c r="E301" s="216" t="s">
        <v>2411</v>
      </c>
      <c r="F301" s="217">
        <v>495</v>
      </c>
      <c r="G301" s="218">
        <f t="shared" si="28"/>
        <v>99</v>
      </c>
      <c r="H301" s="219">
        <f t="shared" si="29"/>
        <v>275</v>
      </c>
      <c r="I301" s="219">
        <f t="shared" si="30"/>
        <v>9.166666666666666E-2</v>
      </c>
      <c r="J301" s="217"/>
      <c r="K301" s="220"/>
      <c r="L301" s="220"/>
      <c r="M301" s="221"/>
      <c r="N301" s="222">
        <f t="shared" si="34"/>
        <v>0</v>
      </c>
      <c r="O301" s="223"/>
      <c r="P301" s="224"/>
      <c r="Q301" s="224"/>
      <c r="R301" s="224"/>
      <c r="S301" s="224"/>
      <c r="T301" s="225"/>
      <c r="U301" s="226">
        <f t="shared" si="31"/>
        <v>0.18333333333333332</v>
      </c>
      <c r="V301" s="227"/>
      <c r="W301" s="228" t="str">
        <f t="shared" si="32"/>
        <v>0</v>
      </c>
      <c r="X301" s="509"/>
      <c r="Y301" s="229">
        <f t="shared" si="33"/>
        <v>0</v>
      </c>
    </row>
    <row r="302" spans="2:25" ht="18.75" customHeight="1">
      <c r="B302" s="503"/>
      <c r="C302" s="506"/>
      <c r="D302" s="216">
        <v>15</v>
      </c>
      <c r="E302" s="216" t="s">
        <v>2412</v>
      </c>
      <c r="F302" s="217">
        <v>73</v>
      </c>
      <c r="G302" s="218">
        <f t="shared" si="28"/>
        <v>14.6</v>
      </c>
      <c r="H302" s="219">
        <f t="shared" si="29"/>
        <v>40.555555555555557</v>
      </c>
      <c r="I302" s="219">
        <f t="shared" si="30"/>
        <v>1.3518518518518518E-2</v>
      </c>
      <c r="J302" s="217"/>
      <c r="K302" s="220"/>
      <c r="L302" s="220"/>
      <c r="M302" s="221"/>
      <c r="N302" s="222">
        <f t="shared" si="34"/>
        <v>0</v>
      </c>
      <c r="O302" s="223"/>
      <c r="P302" s="224"/>
      <c r="Q302" s="224"/>
      <c r="R302" s="224"/>
      <c r="S302" s="224"/>
      <c r="T302" s="225"/>
      <c r="U302" s="226">
        <f t="shared" si="31"/>
        <v>2.7037037037037037E-2</v>
      </c>
      <c r="V302" s="227"/>
      <c r="W302" s="228" t="str">
        <f t="shared" si="32"/>
        <v>0</v>
      </c>
      <c r="X302" s="509"/>
      <c r="Y302" s="229">
        <f t="shared" si="33"/>
        <v>0</v>
      </c>
    </row>
    <row r="303" spans="2:25" ht="18.75" customHeight="1">
      <c r="B303" s="503"/>
      <c r="C303" s="506"/>
      <c r="D303" s="216">
        <v>16</v>
      </c>
      <c r="E303" s="216" t="s">
        <v>2413</v>
      </c>
      <c r="F303" s="217">
        <v>33</v>
      </c>
      <c r="G303" s="218">
        <f t="shared" si="28"/>
        <v>6.6</v>
      </c>
      <c r="H303" s="219">
        <f t="shared" si="29"/>
        <v>18.333333333333332</v>
      </c>
      <c r="I303" s="219">
        <f t="shared" si="30"/>
        <v>6.1111111111111106E-3</v>
      </c>
      <c r="J303" s="217"/>
      <c r="K303" s="220"/>
      <c r="L303" s="220"/>
      <c r="M303" s="221"/>
      <c r="N303" s="222">
        <f t="shared" si="34"/>
        <v>0</v>
      </c>
      <c r="O303" s="223"/>
      <c r="P303" s="224"/>
      <c r="Q303" s="224"/>
      <c r="R303" s="224"/>
      <c r="S303" s="224"/>
      <c r="T303" s="225"/>
      <c r="U303" s="226">
        <f t="shared" si="31"/>
        <v>1.2222222222222221E-2</v>
      </c>
      <c r="V303" s="227"/>
      <c r="W303" s="228" t="str">
        <f t="shared" si="32"/>
        <v>0</v>
      </c>
      <c r="X303" s="509"/>
      <c r="Y303" s="229">
        <f t="shared" si="33"/>
        <v>0</v>
      </c>
    </row>
    <row r="304" spans="2:25" ht="18.75" customHeight="1">
      <c r="B304" s="503"/>
      <c r="C304" s="506"/>
      <c r="D304" s="216">
        <v>17</v>
      </c>
      <c r="E304" s="216" t="s">
        <v>2414</v>
      </c>
      <c r="F304" s="217">
        <v>397</v>
      </c>
      <c r="G304" s="218">
        <f t="shared" si="28"/>
        <v>79.400000000000006</v>
      </c>
      <c r="H304" s="219">
        <f t="shared" si="29"/>
        <v>220.55555555555554</v>
      </c>
      <c r="I304" s="219">
        <f t="shared" si="30"/>
        <v>7.3518518518518511E-2</v>
      </c>
      <c r="J304" s="217"/>
      <c r="K304" s="220"/>
      <c r="L304" s="220"/>
      <c r="M304" s="221"/>
      <c r="N304" s="222">
        <f t="shared" si="34"/>
        <v>0</v>
      </c>
      <c r="O304" s="223"/>
      <c r="P304" s="224"/>
      <c r="Q304" s="224"/>
      <c r="R304" s="224"/>
      <c r="S304" s="224"/>
      <c r="T304" s="225"/>
      <c r="U304" s="226">
        <f t="shared" si="31"/>
        <v>0.14703703703703702</v>
      </c>
      <c r="V304" s="227"/>
      <c r="W304" s="228" t="str">
        <f t="shared" si="32"/>
        <v>0</v>
      </c>
      <c r="X304" s="509"/>
      <c r="Y304" s="229">
        <f t="shared" si="33"/>
        <v>0</v>
      </c>
    </row>
    <row r="305" spans="2:25" ht="18.75" customHeight="1">
      <c r="B305" s="503"/>
      <c r="C305" s="506"/>
      <c r="D305" s="216">
        <v>18</v>
      </c>
      <c r="E305" s="216" t="s">
        <v>2415</v>
      </c>
      <c r="F305" s="217">
        <v>395</v>
      </c>
      <c r="G305" s="218">
        <f t="shared" si="28"/>
        <v>79</v>
      </c>
      <c r="H305" s="219">
        <f t="shared" si="29"/>
        <v>219.44444444444443</v>
      </c>
      <c r="I305" s="219">
        <f t="shared" si="30"/>
        <v>7.3148148148148143E-2</v>
      </c>
      <c r="J305" s="217"/>
      <c r="K305" s="220"/>
      <c r="L305" s="220"/>
      <c r="M305" s="221"/>
      <c r="N305" s="222">
        <f t="shared" si="34"/>
        <v>0</v>
      </c>
      <c r="O305" s="223"/>
      <c r="P305" s="224"/>
      <c r="Q305" s="224"/>
      <c r="R305" s="224"/>
      <c r="S305" s="224"/>
      <c r="T305" s="225"/>
      <c r="U305" s="226">
        <f t="shared" si="31"/>
        <v>0.14629629629629629</v>
      </c>
      <c r="V305" s="227"/>
      <c r="W305" s="228" t="str">
        <f t="shared" si="32"/>
        <v>0</v>
      </c>
      <c r="X305" s="509"/>
      <c r="Y305" s="229">
        <f t="shared" si="33"/>
        <v>0</v>
      </c>
    </row>
    <row r="306" spans="2:25" ht="18.75" customHeight="1">
      <c r="B306" s="503"/>
      <c r="C306" s="506"/>
      <c r="D306" s="216">
        <v>19</v>
      </c>
      <c r="E306" s="216" t="s">
        <v>2416</v>
      </c>
      <c r="F306" s="217">
        <v>943</v>
      </c>
      <c r="G306" s="218">
        <f t="shared" si="28"/>
        <v>188.6</v>
      </c>
      <c r="H306" s="219">
        <f t="shared" si="29"/>
        <v>523.88888888888891</v>
      </c>
      <c r="I306" s="219">
        <f t="shared" si="30"/>
        <v>0.17462962962962963</v>
      </c>
      <c r="J306" s="217"/>
      <c r="K306" s="220"/>
      <c r="L306" s="220"/>
      <c r="M306" s="221"/>
      <c r="N306" s="222">
        <f t="shared" si="34"/>
        <v>0</v>
      </c>
      <c r="O306" s="223"/>
      <c r="P306" s="224"/>
      <c r="Q306" s="224"/>
      <c r="R306" s="224"/>
      <c r="S306" s="224"/>
      <c r="T306" s="225"/>
      <c r="U306" s="226">
        <f t="shared" si="31"/>
        <v>0.34925925925925927</v>
      </c>
      <c r="V306" s="227"/>
      <c r="W306" s="228" t="str">
        <f t="shared" si="32"/>
        <v>0</v>
      </c>
      <c r="X306" s="509"/>
      <c r="Y306" s="229">
        <f t="shared" si="33"/>
        <v>0</v>
      </c>
    </row>
    <row r="307" spans="2:25" ht="18.75" customHeight="1">
      <c r="B307" s="504"/>
      <c r="C307" s="507"/>
      <c r="D307" s="216"/>
      <c r="E307" s="216"/>
      <c r="F307" s="217"/>
      <c r="G307" s="218">
        <f>F307/$G$15</f>
        <v>0</v>
      </c>
      <c r="H307" s="219">
        <f>F307/$H$15</f>
        <v>0</v>
      </c>
      <c r="I307" s="219">
        <f>H307/$I$15</f>
        <v>0</v>
      </c>
      <c r="J307" s="217"/>
      <c r="K307" s="220"/>
      <c r="L307" s="220"/>
      <c r="M307" s="232"/>
      <c r="N307" s="222">
        <f>M307/$N$15</f>
        <v>0</v>
      </c>
      <c r="O307" s="231"/>
      <c r="P307" s="231"/>
      <c r="Q307" s="231"/>
      <c r="R307" s="231"/>
      <c r="S307" s="231"/>
      <c r="T307" s="225"/>
      <c r="U307" s="226">
        <f>H307/$U$15</f>
        <v>0</v>
      </c>
      <c r="V307" s="227"/>
      <c r="W307" s="228" t="str">
        <f>IF(V307&lt;1,"0",IF(V307&lt;5,"2",IF(V307&gt;=5,"6")))</f>
        <v>0</v>
      </c>
      <c r="X307" s="510"/>
      <c r="Y307" s="229">
        <f t="shared" si="33"/>
        <v>0</v>
      </c>
    </row>
    <row r="308" spans="2:25">
      <c r="B308" s="233"/>
      <c r="C308" s="234" t="s">
        <v>111</v>
      </c>
      <c r="D308" s="235"/>
      <c r="E308" s="236">
        <f>COUNTA(E181:E307)</f>
        <v>120</v>
      </c>
      <c r="F308" s="236">
        <f>SUM(F181:F307)</f>
        <v>38600</v>
      </c>
      <c r="G308" s="236">
        <f>SUM(G181:G307)</f>
        <v>7720</v>
      </c>
      <c r="H308" s="236">
        <f>SUM(H181:H307)</f>
        <v>21444.444444444453</v>
      </c>
      <c r="I308" s="236">
        <f>MROUND(SUM(I181:I307),1)</f>
        <v>7</v>
      </c>
      <c r="J308" s="236">
        <f>COUNTA(J181:J307)</f>
        <v>5</v>
      </c>
      <c r="K308" s="236">
        <f>COUNTA(K181:K307)</f>
        <v>7</v>
      </c>
      <c r="L308" s="236">
        <f>COUNTA(L181:L307)</f>
        <v>0</v>
      </c>
      <c r="M308" s="236">
        <f>SUM(M181:M307)</f>
        <v>21444.444444444445</v>
      </c>
      <c r="N308" s="236">
        <f>SUM(N181:N307)</f>
        <v>428.88888888888886</v>
      </c>
      <c r="O308" s="237"/>
      <c r="P308" s="238">
        <f>COUNTIF(P181:P307, "YES")</f>
        <v>0</v>
      </c>
      <c r="Q308" s="237"/>
      <c r="R308" s="237"/>
      <c r="S308" s="237"/>
      <c r="T308" s="237"/>
      <c r="U308" s="236">
        <f>SUM(U181:U307)</f>
        <v>14.296296296296298</v>
      </c>
      <c r="V308" s="236">
        <f>SUM(V181:V307)</f>
        <v>14.296296296296294</v>
      </c>
      <c r="W308" s="236">
        <f t="array" ref="W308">SUM(ABS(W181:W307))</f>
        <v>14</v>
      </c>
      <c r="X308" s="238">
        <f>IF(X181&lt;0.2, "0", IF(X181&lt;=2, "2", IF(X181&gt;2, ROUND(X181,0))))</f>
        <v>2</v>
      </c>
      <c r="Y308" s="236">
        <f>SUM(Y181:Y307)</f>
        <v>7</v>
      </c>
    </row>
    <row r="309" spans="2:25" ht="18.75" customHeight="1">
      <c r="B309" s="514">
        <v>3</v>
      </c>
      <c r="C309" s="505" t="s">
        <v>2417</v>
      </c>
      <c r="D309" s="216">
        <v>1</v>
      </c>
      <c r="E309" s="216" t="s">
        <v>2418</v>
      </c>
      <c r="F309" s="217">
        <v>702</v>
      </c>
      <c r="G309" s="218">
        <f t="shared" ref="G309:G372" si="35">F309/$G$15</f>
        <v>140.4</v>
      </c>
      <c r="H309" s="219">
        <f t="shared" ref="H309:H372" si="36">F309/$H$15</f>
        <v>390</v>
      </c>
      <c r="I309" s="219">
        <f t="shared" ref="I309:I372" si="37">H309/$I$15</f>
        <v>0.13</v>
      </c>
      <c r="J309" s="217"/>
      <c r="K309" s="220"/>
      <c r="L309" s="220"/>
      <c r="M309" s="221"/>
      <c r="N309" s="222">
        <f t="shared" ref="N309:N414" si="38">M309/$N$15</f>
        <v>0</v>
      </c>
      <c r="O309" s="223"/>
      <c r="P309" s="224"/>
      <c r="Q309" s="224"/>
      <c r="R309" s="224"/>
      <c r="S309" s="224"/>
      <c r="T309" s="225"/>
      <c r="U309" s="226">
        <f t="shared" ref="U309:U372" si="39">H309/$U$15</f>
        <v>0.26</v>
      </c>
      <c r="V309" s="227"/>
      <c r="W309" s="228" t="str">
        <f t="shared" ref="W309:W372" si="40">IF(V309&lt;1,"0",IF(V309&lt;5,"2",IF(V309&gt;=5,"6")))</f>
        <v>0</v>
      </c>
      <c r="X309" s="508">
        <f>K416/$X$15</f>
        <v>2.3333333333333335</v>
      </c>
      <c r="Y309" s="229">
        <f t="shared" ref="Y309:Y372" si="41">W309/2</f>
        <v>0</v>
      </c>
    </row>
    <row r="310" spans="2:25" ht="18.75" customHeight="1">
      <c r="B310" s="515"/>
      <c r="C310" s="506"/>
      <c r="D310" s="216">
        <v>2</v>
      </c>
      <c r="E310" s="216" t="s">
        <v>2419</v>
      </c>
      <c r="F310" s="217">
        <v>135</v>
      </c>
      <c r="G310" s="218">
        <f t="shared" si="35"/>
        <v>27</v>
      </c>
      <c r="H310" s="219">
        <f t="shared" si="36"/>
        <v>75</v>
      </c>
      <c r="I310" s="219">
        <f t="shared" si="37"/>
        <v>2.5000000000000001E-2</v>
      </c>
      <c r="J310" s="217"/>
      <c r="K310" s="220"/>
      <c r="L310" s="220"/>
      <c r="M310" s="221"/>
      <c r="N310" s="222">
        <f t="shared" si="38"/>
        <v>0</v>
      </c>
      <c r="P310" s="224"/>
      <c r="Q310" s="224"/>
      <c r="R310" s="224"/>
      <c r="S310" s="224"/>
      <c r="T310" s="225"/>
      <c r="U310" s="226">
        <f t="shared" si="39"/>
        <v>0.05</v>
      </c>
      <c r="V310" s="227"/>
      <c r="W310" s="228" t="str">
        <f t="shared" si="40"/>
        <v>0</v>
      </c>
      <c r="X310" s="509"/>
      <c r="Y310" s="229">
        <f t="shared" si="41"/>
        <v>0</v>
      </c>
    </row>
    <row r="311" spans="2:25" ht="18.75" customHeight="1">
      <c r="B311" s="515"/>
      <c r="C311" s="506"/>
      <c r="D311" s="216">
        <v>3</v>
      </c>
      <c r="E311" s="216" t="s">
        <v>2420</v>
      </c>
      <c r="F311" s="217">
        <v>348</v>
      </c>
      <c r="G311" s="218">
        <f t="shared" si="35"/>
        <v>69.599999999999994</v>
      </c>
      <c r="H311" s="219">
        <f t="shared" si="36"/>
        <v>193.33333333333331</v>
      </c>
      <c r="I311" s="219">
        <f t="shared" si="37"/>
        <v>6.4444444444444443E-2</v>
      </c>
      <c r="J311" s="217"/>
      <c r="K311" s="220"/>
      <c r="L311" s="220"/>
      <c r="M311" s="221"/>
      <c r="N311" s="222">
        <f t="shared" si="38"/>
        <v>0</v>
      </c>
      <c r="O311" s="223"/>
      <c r="P311" s="224"/>
      <c r="Q311" s="224"/>
      <c r="R311" s="224"/>
      <c r="S311" s="224"/>
      <c r="T311" s="225"/>
      <c r="U311" s="226">
        <f t="shared" si="39"/>
        <v>0.12888888888888889</v>
      </c>
      <c r="V311" s="227"/>
      <c r="W311" s="228" t="str">
        <f t="shared" si="40"/>
        <v>0</v>
      </c>
      <c r="X311" s="509"/>
      <c r="Y311" s="229">
        <f t="shared" si="41"/>
        <v>0</v>
      </c>
    </row>
    <row r="312" spans="2:25" ht="18.75" customHeight="1">
      <c r="B312" s="515"/>
      <c r="C312" s="506"/>
      <c r="D312" s="216">
        <v>4</v>
      </c>
      <c r="E312" s="216" t="s">
        <v>2421</v>
      </c>
      <c r="F312" s="217">
        <v>52</v>
      </c>
      <c r="G312" s="218">
        <f t="shared" si="35"/>
        <v>10.4</v>
      </c>
      <c r="H312" s="219">
        <f t="shared" si="36"/>
        <v>28.888888888888889</v>
      </c>
      <c r="I312" s="219">
        <f t="shared" si="37"/>
        <v>9.6296296296296303E-3</v>
      </c>
      <c r="J312" s="217"/>
      <c r="K312" s="220"/>
      <c r="L312" s="220"/>
      <c r="M312" s="221"/>
      <c r="N312" s="222">
        <f t="shared" si="38"/>
        <v>0</v>
      </c>
      <c r="O312" s="223"/>
      <c r="P312" s="224"/>
      <c r="Q312" s="224"/>
      <c r="R312" s="224"/>
      <c r="S312" s="224"/>
      <c r="T312" s="225"/>
      <c r="U312" s="226">
        <f t="shared" si="39"/>
        <v>1.9259259259259261E-2</v>
      </c>
      <c r="V312" s="227"/>
      <c r="W312" s="228" t="str">
        <f t="shared" si="40"/>
        <v>0</v>
      </c>
      <c r="X312" s="509"/>
      <c r="Y312" s="229">
        <f t="shared" si="41"/>
        <v>0</v>
      </c>
    </row>
    <row r="313" spans="2:25" ht="18.75" customHeight="1">
      <c r="B313" s="515"/>
      <c r="C313" s="506"/>
      <c r="D313" s="216">
        <v>5</v>
      </c>
      <c r="E313" s="216" t="s">
        <v>2422</v>
      </c>
      <c r="F313" s="217">
        <v>597</v>
      </c>
      <c r="G313" s="218">
        <f t="shared" si="35"/>
        <v>119.4</v>
      </c>
      <c r="H313" s="219">
        <f t="shared" si="36"/>
        <v>331.66666666666669</v>
      </c>
      <c r="I313" s="219">
        <f t="shared" si="37"/>
        <v>0.11055555555555556</v>
      </c>
      <c r="J313" s="217"/>
      <c r="K313" s="220"/>
      <c r="L313" s="220"/>
      <c r="M313" s="221"/>
      <c r="N313" s="222">
        <f t="shared" si="38"/>
        <v>0</v>
      </c>
      <c r="O313" s="223"/>
      <c r="P313" s="224"/>
      <c r="Q313" s="224"/>
      <c r="R313" s="224"/>
      <c r="S313" s="224"/>
      <c r="T313" s="225"/>
      <c r="U313" s="226">
        <f t="shared" si="39"/>
        <v>0.22111111111111112</v>
      </c>
      <c r="V313" s="227"/>
      <c r="W313" s="228" t="str">
        <f t="shared" si="40"/>
        <v>0</v>
      </c>
      <c r="X313" s="509"/>
      <c r="Y313" s="229">
        <f t="shared" si="41"/>
        <v>0</v>
      </c>
    </row>
    <row r="314" spans="2:25" ht="18.75" customHeight="1">
      <c r="B314" s="515"/>
      <c r="C314" s="506"/>
      <c r="D314" s="216">
        <v>6</v>
      </c>
      <c r="E314" s="216" t="s">
        <v>2423</v>
      </c>
      <c r="F314" s="217">
        <v>38</v>
      </c>
      <c r="G314" s="218">
        <f t="shared" si="35"/>
        <v>7.6</v>
      </c>
      <c r="H314" s="219">
        <f t="shared" si="36"/>
        <v>21.111111111111111</v>
      </c>
      <c r="I314" s="219">
        <f t="shared" si="37"/>
        <v>7.037037037037037E-3</v>
      </c>
      <c r="J314" s="217"/>
      <c r="K314" s="220"/>
      <c r="L314" s="220"/>
      <c r="M314" s="221"/>
      <c r="N314" s="222">
        <f t="shared" si="38"/>
        <v>0</v>
      </c>
      <c r="O314" s="223"/>
      <c r="P314" s="224"/>
      <c r="Q314" s="224"/>
      <c r="R314" s="224"/>
      <c r="S314" s="224"/>
      <c r="T314" s="225"/>
      <c r="U314" s="226">
        <f t="shared" si="39"/>
        <v>1.4074074074074074E-2</v>
      </c>
      <c r="V314" s="227"/>
      <c r="W314" s="228" t="str">
        <f t="shared" si="40"/>
        <v>0</v>
      </c>
      <c r="X314" s="509"/>
      <c r="Y314" s="229">
        <f t="shared" si="41"/>
        <v>0</v>
      </c>
    </row>
    <row r="315" spans="2:25" ht="18.75" customHeight="1">
      <c r="B315" s="515"/>
      <c r="C315" s="506"/>
      <c r="D315" s="216">
        <v>7</v>
      </c>
      <c r="E315" s="216" t="s">
        <v>2424</v>
      </c>
      <c r="F315" s="217">
        <v>346</v>
      </c>
      <c r="G315" s="218">
        <f t="shared" si="35"/>
        <v>69.2</v>
      </c>
      <c r="H315" s="219">
        <f t="shared" si="36"/>
        <v>192.22222222222223</v>
      </c>
      <c r="I315" s="219">
        <f t="shared" si="37"/>
        <v>6.4074074074074075E-2</v>
      </c>
      <c r="J315" s="217"/>
      <c r="K315" s="220"/>
      <c r="L315" s="220"/>
      <c r="M315" s="221"/>
      <c r="N315" s="222">
        <f t="shared" si="38"/>
        <v>0</v>
      </c>
      <c r="O315" s="223"/>
      <c r="P315" s="224"/>
      <c r="Q315" s="224"/>
      <c r="R315" s="224"/>
      <c r="S315" s="224"/>
      <c r="T315" s="225"/>
      <c r="U315" s="226">
        <f t="shared" si="39"/>
        <v>0.12814814814814815</v>
      </c>
      <c r="V315" s="227"/>
      <c r="W315" s="228" t="str">
        <f t="shared" si="40"/>
        <v>0</v>
      </c>
      <c r="X315" s="509"/>
      <c r="Y315" s="229">
        <f t="shared" si="41"/>
        <v>0</v>
      </c>
    </row>
    <row r="316" spans="2:25" ht="18.75" customHeight="1">
      <c r="B316" s="515"/>
      <c r="C316" s="506"/>
      <c r="D316" s="216">
        <v>8</v>
      </c>
      <c r="E316" s="216" t="s">
        <v>2425</v>
      </c>
      <c r="F316" s="217">
        <v>104</v>
      </c>
      <c r="G316" s="218">
        <f t="shared" si="35"/>
        <v>20.8</v>
      </c>
      <c r="H316" s="219">
        <f t="shared" si="36"/>
        <v>57.777777777777779</v>
      </c>
      <c r="I316" s="219">
        <f t="shared" si="37"/>
        <v>1.9259259259259261E-2</v>
      </c>
      <c r="J316" s="217"/>
      <c r="K316" s="220"/>
      <c r="L316" s="220"/>
      <c r="M316" s="221"/>
      <c r="N316" s="222">
        <f t="shared" si="38"/>
        <v>0</v>
      </c>
      <c r="O316" s="223"/>
      <c r="P316" s="224"/>
      <c r="Q316" s="224"/>
      <c r="R316" s="224"/>
      <c r="S316" s="224"/>
      <c r="T316" s="225"/>
      <c r="U316" s="226">
        <f t="shared" si="39"/>
        <v>3.8518518518518521E-2</v>
      </c>
      <c r="V316" s="227"/>
      <c r="W316" s="228" t="str">
        <f t="shared" si="40"/>
        <v>0</v>
      </c>
      <c r="X316" s="509"/>
      <c r="Y316" s="229">
        <f t="shared" si="41"/>
        <v>0</v>
      </c>
    </row>
    <row r="317" spans="2:25" ht="18.75" customHeight="1">
      <c r="B317" s="515"/>
      <c r="C317" s="506"/>
      <c r="D317" s="216">
        <v>9</v>
      </c>
      <c r="E317" s="216" t="s">
        <v>2426</v>
      </c>
      <c r="F317" s="217">
        <v>198</v>
      </c>
      <c r="G317" s="218">
        <f t="shared" si="35"/>
        <v>39.6</v>
      </c>
      <c r="H317" s="219">
        <f t="shared" si="36"/>
        <v>110</v>
      </c>
      <c r="I317" s="219">
        <f t="shared" si="37"/>
        <v>3.6666666666666667E-2</v>
      </c>
      <c r="J317" s="217"/>
      <c r="K317" s="220"/>
      <c r="L317" s="220"/>
      <c r="M317" s="221"/>
      <c r="N317" s="222">
        <f t="shared" si="38"/>
        <v>0</v>
      </c>
      <c r="O317" s="223"/>
      <c r="P317" s="224"/>
      <c r="Q317" s="224"/>
      <c r="R317" s="224"/>
      <c r="S317" s="224"/>
      <c r="T317" s="225"/>
      <c r="U317" s="226">
        <f t="shared" si="39"/>
        <v>7.3333333333333334E-2</v>
      </c>
      <c r="V317" s="227"/>
      <c r="W317" s="228" t="str">
        <f t="shared" si="40"/>
        <v>0</v>
      </c>
      <c r="X317" s="509"/>
      <c r="Y317" s="229">
        <f t="shared" si="41"/>
        <v>0</v>
      </c>
    </row>
    <row r="318" spans="2:25" ht="18.75" customHeight="1">
      <c r="B318" s="515"/>
      <c r="C318" s="506"/>
      <c r="D318" s="216">
        <v>10</v>
      </c>
      <c r="E318" s="216" t="s">
        <v>2427</v>
      </c>
      <c r="F318" s="217">
        <v>302</v>
      </c>
      <c r="G318" s="218">
        <f t="shared" si="35"/>
        <v>60.4</v>
      </c>
      <c r="H318" s="219">
        <f t="shared" si="36"/>
        <v>167.77777777777777</v>
      </c>
      <c r="I318" s="219">
        <f t="shared" si="37"/>
        <v>5.5925925925925921E-2</v>
      </c>
      <c r="J318" s="217"/>
      <c r="K318" s="220"/>
      <c r="L318" s="220"/>
      <c r="M318" s="221"/>
      <c r="N318" s="222">
        <f t="shared" si="38"/>
        <v>0</v>
      </c>
      <c r="O318" s="223"/>
      <c r="P318" s="224"/>
      <c r="Q318" s="224"/>
      <c r="R318" s="224"/>
      <c r="S318" s="224"/>
      <c r="T318" s="225"/>
      <c r="U318" s="226">
        <f t="shared" si="39"/>
        <v>0.11185185185185184</v>
      </c>
      <c r="V318" s="227"/>
      <c r="W318" s="228" t="str">
        <f t="shared" si="40"/>
        <v>0</v>
      </c>
      <c r="X318" s="509"/>
      <c r="Y318" s="229">
        <f t="shared" si="41"/>
        <v>0</v>
      </c>
    </row>
    <row r="319" spans="2:25" ht="18.75" customHeight="1">
      <c r="B319" s="515"/>
      <c r="C319" s="506"/>
      <c r="D319" s="216">
        <v>11</v>
      </c>
      <c r="E319" s="216" t="s">
        <v>2428</v>
      </c>
      <c r="F319" s="217">
        <v>1618</v>
      </c>
      <c r="G319" s="218">
        <f t="shared" si="35"/>
        <v>323.60000000000002</v>
      </c>
      <c r="H319" s="219">
        <f t="shared" si="36"/>
        <v>898.88888888888891</v>
      </c>
      <c r="I319" s="219">
        <f t="shared" si="37"/>
        <v>0.29962962962962963</v>
      </c>
      <c r="J319" s="217" t="s">
        <v>2429</v>
      </c>
      <c r="K319" s="217" t="s">
        <v>11256</v>
      </c>
      <c r="L319" s="220"/>
      <c r="M319" s="221">
        <f>SUM(H309:H323)</f>
        <v>2873.8888888888891</v>
      </c>
      <c r="N319" s="222">
        <f t="shared" si="38"/>
        <v>57.477777777777781</v>
      </c>
      <c r="O319" s="223" t="s">
        <v>2430</v>
      </c>
      <c r="P319" s="224" t="s">
        <v>178</v>
      </c>
      <c r="Q319" s="224"/>
      <c r="R319" s="223" t="s">
        <v>2431</v>
      </c>
      <c r="S319" s="224"/>
      <c r="T319" s="225"/>
      <c r="U319" s="226">
        <f t="shared" si="39"/>
        <v>0.59925925925925927</v>
      </c>
      <c r="V319" s="227">
        <f>SUM(U309:U323)</f>
        <v>1.9159259259259258</v>
      </c>
      <c r="W319" s="228" t="str">
        <f t="shared" si="40"/>
        <v>2</v>
      </c>
      <c r="X319" s="509"/>
      <c r="Y319" s="229">
        <f t="shared" si="41"/>
        <v>1</v>
      </c>
    </row>
    <row r="320" spans="2:25" ht="18.75" customHeight="1">
      <c r="B320" s="515"/>
      <c r="C320" s="506"/>
      <c r="D320" s="216">
        <v>12</v>
      </c>
      <c r="E320" s="216" t="s">
        <v>2432</v>
      </c>
      <c r="F320" s="217">
        <v>197</v>
      </c>
      <c r="G320" s="218">
        <f t="shared" si="35"/>
        <v>39.4</v>
      </c>
      <c r="H320" s="219">
        <f t="shared" si="36"/>
        <v>109.44444444444444</v>
      </c>
      <c r="I320" s="219">
        <f t="shared" si="37"/>
        <v>3.6481481481481483E-2</v>
      </c>
      <c r="J320" s="217"/>
      <c r="K320" s="220"/>
      <c r="L320" s="220"/>
      <c r="M320" s="221"/>
      <c r="N320" s="222">
        <f t="shared" si="38"/>
        <v>0</v>
      </c>
      <c r="O320" s="223"/>
      <c r="P320" s="224"/>
      <c r="Q320" s="224"/>
      <c r="R320" s="224"/>
      <c r="S320" s="224"/>
      <c r="T320" s="225"/>
      <c r="U320" s="226">
        <f t="shared" si="39"/>
        <v>7.2962962962962966E-2</v>
      </c>
      <c r="V320" s="227"/>
      <c r="W320" s="228" t="str">
        <f t="shared" si="40"/>
        <v>0</v>
      </c>
      <c r="X320" s="509"/>
      <c r="Y320" s="229">
        <f t="shared" si="41"/>
        <v>0</v>
      </c>
    </row>
    <row r="321" spans="2:25" ht="18.75" customHeight="1">
      <c r="B321" s="515"/>
      <c r="C321" s="506"/>
      <c r="D321" s="216">
        <v>13</v>
      </c>
      <c r="E321" s="216" t="s">
        <v>2433</v>
      </c>
      <c r="F321" s="217">
        <v>203</v>
      </c>
      <c r="G321" s="218">
        <f t="shared" si="35"/>
        <v>40.6</v>
      </c>
      <c r="H321" s="219">
        <f t="shared" si="36"/>
        <v>112.77777777777777</v>
      </c>
      <c r="I321" s="219">
        <f t="shared" si="37"/>
        <v>3.7592592592592587E-2</v>
      </c>
      <c r="J321" s="217"/>
      <c r="K321" s="220"/>
      <c r="L321" s="220"/>
      <c r="M321" s="221"/>
      <c r="N321" s="222">
        <f t="shared" si="38"/>
        <v>0</v>
      </c>
      <c r="O321" s="223"/>
      <c r="P321" s="224"/>
      <c r="Q321" s="224"/>
      <c r="R321" s="224"/>
      <c r="S321" s="224"/>
      <c r="T321" s="225"/>
      <c r="U321" s="226">
        <f t="shared" si="39"/>
        <v>7.5185185185185174E-2</v>
      </c>
      <c r="V321" s="227"/>
      <c r="W321" s="228" t="str">
        <f t="shared" si="40"/>
        <v>0</v>
      </c>
      <c r="X321" s="509"/>
      <c r="Y321" s="229">
        <f t="shared" si="41"/>
        <v>0</v>
      </c>
    </row>
    <row r="322" spans="2:25" ht="18.75" customHeight="1">
      <c r="B322" s="515"/>
      <c r="C322" s="506"/>
      <c r="D322" s="216">
        <v>14</v>
      </c>
      <c r="E322" s="216" t="s">
        <v>2406</v>
      </c>
      <c r="F322" s="217">
        <v>304</v>
      </c>
      <c r="G322" s="218">
        <f t="shared" si="35"/>
        <v>60.8</v>
      </c>
      <c r="H322" s="219">
        <f t="shared" si="36"/>
        <v>168.88888888888889</v>
      </c>
      <c r="I322" s="219">
        <f t="shared" si="37"/>
        <v>5.6296296296296296E-2</v>
      </c>
      <c r="J322" s="217"/>
      <c r="K322" s="220"/>
      <c r="L322" s="220"/>
      <c r="M322" s="221"/>
      <c r="N322" s="222">
        <f t="shared" si="38"/>
        <v>0</v>
      </c>
      <c r="O322" s="223"/>
      <c r="P322" s="224"/>
      <c r="Q322" s="224"/>
      <c r="R322" s="224"/>
      <c r="S322" s="224"/>
      <c r="T322" s="225"/>
      <c r="U322" s="226">
        <f t="shared" si="39"/>
        <v>0.11259259259259259</v>
      </c>
      <c r="V322" s="227"/>
      <c r="W322" s="228" t="str">
        <f t="shared" si="40"/>
        <v>0</v>
      </c>
      <c r="X322" s="509"/>
      <c r="Y322" s="229">
        <f t="shared" si="41"/>
        <v>0</v>
      </c>
    </row>
    <row r="323" spans="2:25" ht="18.75" customHeight="1">
      <c r="B323" s="515"/>
      <c r="C323" s="506"/>
      <c r="D323" s="216">
        <v>15</v>
      </c>
      <c r="E323" s="216" t="s">
        <v>2434</v>
      </c>
      <c r="F323" s="217">
        <v>29</v>
      </c>
      <c r="G323" s="218">
        <f t="shared" si="35"/>
        <v>5.8</v>
      </c>
      <c r="H323" s="219">
        <f t="shared" si="36"/>
        <v>16.111111111111111</v>
      </c>
      <c r="I323" s="219">
        <f t="shared" si="37"/>
        <v>5.37037037037037E-3</v>
      </c>
      <c r="J323" s="217"/>
      <c r="K323" s="220"/>
      <c r="L323" s="220"/>
      <c r="M323" s="221"/>
      <c r="N323" s="222">
        <f t="shared" si="38"/>
        <v>0</v>
      </c>
      <c r="O323" s="223"/>
      <c r="P323" s="224"/>
      <c r="Q323" s="224"/>
      <c r="R323" s="224"/>
      <c r="S323" s="224"/>
      <c r="T323" s="225"/>
      <c r="U323" s="226">
        <f t="shared" si="39"/>
        <v>1.074074074074074E-2</v>
      </c>
      <c r="V323" s="227"/>
      <c r="W323" s="228" t="str">
        <f t="shared" si="40"/>
        <v>0</v>
      </c>
      <c r="X323" s="509"/>
      <c r="Y323" s="229">
        <f t="shared" si="41"/>
        <v>0</v>
      </c>
    </row>
    <row r="324" spans="2:25" ht="18.75" customHeight="1">
      <c r="B324" s="515"/>
      <c r="C324" s="506"/>
      <c r="D324" s="216"/>
      <c r="E324" s="216"/>
      <c r="F324" s="217"/>
      <c r="G324" s="218">
        <f t="shared" si="35"/>
        <v>0</v>
      </c>
      <c r="H324" s="219">
        <f t="shared" si="36"/>
        <v>0</v>
      </c>
      <c r="I324" s="219">
        <f t="shared" si="37"/>
        <v>0</v>
      </c>
      <c r="J324" s="217"/>
      <c r="K324" s="220"/>
      <c r="L324" s="220"/>
      <c r="M324" s="221"/>
      <c r="N324" s="222">
        <f t="shared" si="38"/>
        <v>0</v>
      </c>
      <c r="O324" s="223"/>
      <c r="P324" s="224"/>
      <c r="Q324" s="224"/>
      <c r="R324" s="224"/>
      <c r="S324" s="224"/>
      <c r="T324" s="225"/>
      <c r="U324" s="226">
        <f t="shared" si="39"/>
        <v>0</v>
      </c>
      <c r="V324" s="227"/>
      <c r="W324" s="228" t="str">
        <f t="shared" si="40"/>
        <v>0</v>
      </c>
      <c r="X324" s="509"/>
      <c r="Y324" s="229">
        <f t="shared" si="41"/>
        <v>0</v>
      </c>
    </row>
    <row r="325" spans="2:25" ht="18.75" customHeight="1">
      <c r="B325" s="515"/>
      <c r="C325" s="506"/>
      <c r="D325" s="216">
        <v>1</v>
      </c>
      <c r="E325" s="216" t="s">
        <v>2435</v>
      </c>
      <c r="F325" s="217">
        <v>198</v>
      </c>
      <c r="G325" s="218">
        <f t="shared" si="35"/>
        <v>39.6</v>
      </c>
      <c r="H325" s="219">
        <f t="shared" si="36"/>
        <v>110</v>
      </c>
      <c r="I325" s="219">
        <f t="shared" si="37"/>
        <v>3.6666666666666667E-2</v>
      </c>
      <c r="J325" s="217"/>
      <c r="K325" s="220"/>
      <c r="L325" s="220"/>
      <c r="M325" s="221"/>
      <c r="N325" s="222">
        <f t="shared" si="38"/>
        <v>0</v>
      </c>
      <c r="O325" s="223"/>
      <c r="P325" s="224"/>
      <c r="Q325" s="224"/>
      <c r="R325" s="224"/>
      <c r="S325" s="224"/>
      <c r="T325" s="225"/>
      <c r="U325" s="226">
        <f t="shared" si="39"/>
        <v>7.3333333333333334E-2</v>
      </c>
      <c r="V325" s="227"/>
      <c r="W325" s="228" t="str">
        <f t="shared" si="40"/>
        <v>0</v>
      </c>
      <c r="X325" s="509"/>
      <c r="Y325" s="229">
        <f t="shared" si="41"/>
        <v>0</v>
      </c>
    </row>
    <row r="326" spans="2:25" ht="18.75" customHeight="1">
      <c r="B326" s="515"/>
      <c r="C326" s="506"/>
      <c r="D326" s="216">
        <v>2</v>
      </c>
      <c r="E326" s="216" t="s">
        <v>2436</v>
      </c>
      <c r="F326" s="217">
        <v>102</v>
      </c>
      <c r="G326" s="218">
        <f t="shared" si="35"/>
        <v>20.399999999999999</v>
      </c>
      <c r="H326" s="219">
        <f t="shared" si="36"/>
        <v>56.666666666666664</v>
      </c>
      <c r="I326" s="219">
        <f t="shared" si="37"/>
        <v>1.8888888888888889E-2</v>
      </c>
      <c r="J326" s="217"/>
      <c r="K326" s="220"/>
      <c r="L326" s="220"/>
      <c r="M326" s="221"/>
      <c r="N326" s="222">
        <f t="shared" si="38"/>
        <v>0</v>
      </c>
      <c r="O326" s="223"/>
      <c r="P326" s="224"/>
      <c r="Q326" s="224"/>
      <c r="R326" s="224"/>
      <c r="S326" s="224"/>
      <c r="T326" s="225"/>
      <c r="U326" s="226">
        <f t="shared" si="39"/>
        <v>3.7777777777777778E-2</v>
      </c>
      <c r="V326" s="227"/>
      <c r="W326" s="228" t="str">
        <f t="shared" si="40"/>
        <v>0</v>
      </c>
      <c r="X326" s="509"/>
      <c r="Y326" s="229">
        <f t="shared" si="41"/>
        <v>0</v>
      </c>
    </row>
    <row r="327" spans="2:25" ht="18.75" customHeight="1">
      <c r="B327" s="515"/>
      <c r="C327" s="506"/>
      <c r="D327" s="216">
        <v>3</v>
      </c>
      <c r="E327" s="216" t="s">
        <v>2437</v>
      </c>
      <c r="F327" s="217">
        <v>502</v>
      </c>
      <c r="G327" s="218">
        <f t="shared" si="35"/>
        <v>100.4</v>
      </c>
      <c r="H327" s="219">
        <f t="shared" si="36"/>
        <v>278.88888888888886</v>
      </c>
      <c r="I327" s="219">
        <f t="shared" si="37"/>
        <v>9.2962962962962956E-2</v>
      </c>
      <c r="J327" s="217"/>
      <c r="K327" s="220"/>
      <c r="L327" s="220"/>
      <c r="M327" s="221"/>
      <c r="N327" s="222">
        <f t="shared" si="38"/>
        <v>0</v>
      </c>
      <c r="O327" s="223"/>
      <c r="P327" s="224"/>
      <c r="Q327" s="224"/>
      <c r="R327" s="224"/>
      <c r="S327" s="224"/>
      <c r="T327" s="225"/>
      <c r="U327" s="226">
        <f t="shared" si="39"/>
        <v>0.18592592592592591</v>
      </c>
      <c r="V327" s="227"/>
      <c r="W327" s="228" t="str">
        <f t="shared" si="40"/>
        <v>0</v>
      </c>
      <c r="X327" s="509"/>
      <c r="Y327" s="229">
        <f t="shared" si="41"/>
        <v>0</v>
      </c>
    </row>
    <row r="328" spans="2:25" ht="18.75" customHeight="1">
      <c r="B328" s="515"/>
      <c r="C328" s="506"/>
      <c r="D328" s="216">
        <v>4</v>
      </c>
      <c r="E328" s="216" t="s">
        <v>2438</v>
      </c>
      <c r="F328" s="217">
        <v>406</v>
      </c>
      <c r="G328" s="218">
        <f t="shared" si="35"/>
        <v>81.2</v>
      </c>
      <c r="H328" s="219">
        <f t="shared" si="36"/>
        <v>225.55555555555554</v>
      </c>
      <c r="I328" s="219">
        <f t="shared" si="37"/>
        <v>7.5185185185185174E-2</v>
      </c>
      <c r="J328" s="217"/>
      <c r="K328" s="220"/>
      <c r="L328" s="220"/>
      <c r="M328" s="221"/>
      <c r="N328" s="222">
        <f t="shared" si="38"/>
        <v>0</v>
      </c>
      <c r="O328" s="223"/>
      <c r="P328" s="224"/>
      <c r="Q328" s="224"/>
      <c r="R328" s="224"/>
      <c r="S328" s="224"/>
      <c r="T328" s="225"/>
      <c r="U328" s="226">
        <f t="shared" si="39"/>
        <v>0.15037037037037035</v>
      </c>
      <c r="V328" s="227"/>
      <c r="W328" s="228" t="str">
        <f t="shared" si="40"/>
        <v>0</v>
      </c>
      <c r="X328" s="509"/>
      <c r="Y328" s="229">
        <f t="shared" si="41"/>
        <v>0</v>
      </c>
    </row>
    <row r="329" spans="2:25" ht="18.75" customHeight="1">
      <c r="B329" s="515"/>
      <c r="C329" s="506"/>
      <c r="D329" s="216">
        <v>5</v>
      </c>
      <c r="E329" s="216" t="s">
        <v>2415</v>
      </c>
      <c r="F329" s="217">
        <v>597</v>
      </c>
      <c r="G329" s="218">
        <f t="shared" si="35"/>
        <v>119.4</v>
      </c>
      <c r="H329" s="219">
        <f t="shared" si="36"/>
        <v>331.66666666666669</v>
      </c>
      <c r="I329" s="219">
        <f t="shared" si="37"/>
        <v>0.11055555555555556</v>
      </c>
      <c r="J329" s="217"/>
      <c r="K329" s="220"/>
      <c r="L329" s="220"/>
      <c r="M329" s="221"/>
      <c r="N329" s="222">
        <f t="shared" si="38"/>
        <v>0</v>
      </c>
      <c r="O329" s="223"/>
      <c r="P329" s="224"/>
      <c r="Q329" s="224"/>
      <c r="R329" s="224"/>
      <c r="S329" s="224"/>
      <c r="T329" s="225"/>
      <c r="U329" s="226">
        <f t="shared" si="39"/>
        <v>0.22111111111111112</v>
      </c>
      <c r="V329" s="227"/>
      <c r="W329" s="228" t="str">
        <f t="shared" si="40"/>
        <v>0</v>
      </c>
      <c r="X329" s="509"/>
      <c r="Y329" s="229">
        <f t="shared" si="41"/>
        <v>0</v>
      </c>
    </row>
    <row r="330" spans="2:25" ht="18.75" customHeight="1">
      <c r="B330" s="515"/>
      <c r="C330" s="506"/>
      <c r="D330" s="216">
        <v>6</v>
      </c>
      <c r="E330" s="216" t="s">
        <v>2439</v>
      </c>
      <c r="F330" s="217">
        <v>1294</v>
      </c>
      <c r="G330" s="218">
        <f t="shared" si="35"/>
        <v>258.8</v>
      </c>
      <c r="H330" s="219">
        <f t="shared" si="36"/>
        <v>718.88888888888891</v>
      </c>
      <c r="I330" s="219">
        <f t="shared" si="37"/>
        <v>0.23962962962962964</v>
      </c>
      <c r="J330" s="217"/>
      <c r="K330" s="366" t="s">
        <v>2440</v>
      </c>
      <c r="L330" s="220"/>
      <c r="M330" s="221">
        <f>SUM(H325:H338)</f>
        <v>3066.1111111111109</v>
      </c>
      <c r="N330" s="222">
        <f t="shared" si="38"/>
        <v>61.322222222222216</v>
      </c>
      <c r="O330" s="223" t="s">
        <v>215</v>
      </c>
      <c r="P330" s="224" t="s">
        <v>2441</v>
      </c>
      <c r="Q330" s="224" t="s">
        <v>2442</v>
      </c>
      <c r="R330" s="223" t="s">
        <v>2443</v>
      </c>
      <c r="S330" s="224"/>
      <c r="T330" s="225"/>
      <c r="U330" s="226">
        <f t="shared" si="39"/>
        <v>0.47925925925925927</v>
      </c>
      <c r="V330" s="227">
        <f>SUM(U325:U338)</f>
        <v>2.0440740740740742</v>
      </c>
      <c r="W330" s="228" t="str">
        <f t="shared" si="40"/>
        <v>2</v>
      </c>
      <c r="X330" s="509"/>
      <c r="Y330" s="229">
        <f t="shared" si="41"/>
        <v>1</v>
      </c>
    </row>
    <row r="331" spans="2:25" ht="18.75" customHeight="1">
      <c r="B331" s="515"/>
      <c r="C331" s="506"/>
      <c r="D331" s="216">
        <v>7</v>
      </c>
      <c r="E331" s="216" t="s">
        <v>2444</v>
      </c>
      <c r="F331" s="217">
        <v>99</v>
      </c>
      <c r="G331" s="218">
        <f t="shared" si="35"/>
        <v>19.8</v>
      </c>
      <c r="H331" s="219">
        <f t="shared" si="36"/>
        <v>55</v>
      </c>
      <c r="I331" s="219">
        <f t="shared" si="37"/>
        <v>1.8333333333333333E-2</v>
      </c>
      <c r="J331" s="217"/>
      <c r="K331" s="220"/>
      <c r="L331" s="220"/>
      <c r="M331" s="221"/>
      <c r="N331" s="222">
        <f t="shared" si="38"/>
        <v>0</v>
      </c>
      <c r="O331" s="223"/>
      <c r="P331" s="224"/>
      <c r="Q331" s="224"/>
      <c r="R331" s="224"/>
      <c r="S331" s="224"/>
      <c r="T331" s="225"/>
      <c r="U331" s="226">
        <f t="shared" si="39"/>
        <v>3.6666666666666667E-2</v>
      </c>
      <c r="V331" s="227"/>
      <c r="W331" s="228" t="str">
        <f t="shared" si="40"/>
        <v>0</v>
      </c>
      <c r="X331" s="509"/>
      <c r="Y331" s="229">
        <f t="shared" si="41"/>
        <v>0</v>
      </c>
    </row>
    <row r="332" spans="2:25" ht="18.75" customHeight="1">
      <c r="B332" s="515"/>
      <c r="C332" s="506"/>
      <c r="D332" s="216">
        <v>8</v>
      </c>
      <c r="E332" s="216" t="s">
        <v>2445</v>
      </c>
      <c r="F332" s="217">
        <v>101</v>
      </c>
      <c r="G332" s="218">
        <f t="shared" si="35"/>
        <v>20.2</v>
      </c>
      <c r="H332" s="219">
        <f t="shared" si="36"/>
        <v>56.111111111111107</v>
      </c>
      <c r="I332" s="219">
        <f t="shared" si="37"/>
        <v>1.8703703703703702E-2</v>
      </c>
      <c r="J332" s="217"/>
      <c r="K332" s="220"/>
      <c r="L332" s="220"/>
      <c r="M332" s="221"/>
      <c r="N332" s="222">
        <f t="shared" si="38"/>
        <v>0</v>
      </c>
      <c r="O332" s="223"/>
      <c r="P332" s="224"/>
      <c r="Q332" s="224"/>
      <c r="R332" s="224"/>
      <c r="S332" s="224"/>
      <c r="T332" s="225"/>
      <c r="U332" s="226">
        <f t="shared" si="39"/>
        <v>3.7407407407407403E-2</v>
      </c>
      <c r="V332" s="227"/>
      <c r="W332" s="228" t="str">
        <f t="shared" si="40"/>
        <v>0</v>
      </c>
      <c r="X332" s="509"/>
      <c r="Y332" s="229">
        <f t="shared" si="41"/>
        <v>0</v>
      </c>
    </row>
    <row r="333" spans="2:25" ht="18.75" customHeight="1">
      <c r="B333" s="515"/>
      <c r="C333" s="506"/>
      <c r="D333" s="216">
        <v>9</v>
      </c>
      <c r="E333" s="216" t="s">
        <v>2446</v>
      </c>
      <c r="F333" s="217">
        <v>49</v>
      </c>
      <c r="G333" s="218">
        <f t="shared" si="35"/>
        <v>9.8000000000000007</v>
      </c>
      <c r="H333" s="219">
        <f t="shared" si="36"/>
        <v>27.222222222222221</v>
      </c>
      <c r="I333" s="219">
        <f t="shared" si="37"/>
        <v>9.0740740740740729E-3</v>
      </c>
      <c r="J333" s="217"/>
      <c r="K333" s="220"/>
      <c r="L333" s="220"/>
      <c r="M333" s="221"/>
      <c r="N333" s="222">
        <f t="shared" si="38"/>
        <v>0</v>
      </c>
      <c r="O333" s="223"/>
      <c r="P333" s="224"/>
      <c r="Q333" s="224"/>
      <c r="R333" s="224"/>
      <c r="S333" s="224"/>
      <c r="T333" s="225"/>
      <c r="U333" s="226">
        <f t="shared" si="39"/>
        <v>1.8148148148148146E-2</v>
      </c>
      <c r="V333" s="227"/>
      <c r="W333" s="228" t="str">
        <f t="shared" si="40"/>
        <v>0</v>
      </c>
      <c r="X333" s="509"/>
      <c r="Y333" s="229">
        <f t="shared" si="41"/>
        <v>0</v>
      </c>
    </row>
    <row r="334" spans="2:25" ht="18.75" customHeight="1">
      <c r="B334" s="515"/>
      <c r="C334" s="506"/>
      <c r="D334" s="216">
        <v>10</v>
      </c>
      <c r="E334" s="216" t="s">
        <v>2447</v>
      </c>
      <c r="F334" s="217">
        <v>121</v>
      </c>
      <c r="G334" s="218">
        <f t="shared" si="35"/>
        <v>24.2</v>
      </c>
      <c r="H334" s="219">
        <f t="shared" si="36"/>
        <v>67.222222222222214</v>
      </c>
      <c r="I334" s="219">
        <f t="shared" si="37"/>
        <v>2.2407407407407404E-2</v>
      </c>
      <c r="J334" s="217"/>
      <c r="K334" s="220"/>
      <c r="L334" s="220"/>
      <c r="M334" s="221"/>
      <c r="N334" s="222">
        <f t="shared" si="38"/>
        <v>0</v>
      </c>
      <c r="O334" s="223"/>
      <c r="P334" s="224"/>
      <c r="Q334" s="224"/>
      <c r="R334" s="224"/>
      <c r="S334" s="224"/>
      <c r="T334" s="225"/>
      <c r="U334" s="226">
        <f t="shared" si="39"/>
        <v>4.4814814814814807E-2</v>
      </c>
      <c r="V334" s="227"/>
      <c r="W334" s="228" t="str">
        <f t="shared" si="40"/>
        <v>0</v>
      </c>
      <c r="X334" s="509"/>
      <c r="Y334" s="229">
        <f t="shared" si="41"/>
        <v>0</v>
      </c>
    </row>
    <row r="335" spans="2:25" ht="18.75" customHeight="1">
      <c r="B335" s="515"/>
      <c r="C335" s="506"/>
      <c r="D335" s="216">
        <v>11</v>
      </c>
      <c r="E335" s="216" t="s">
        <v>2448</v>
      </c>
      <c r="F335" s="217">
        <v>502</v>
      </c>
      <c r="G335" s="218">
        <f t="shared" si="35"/>
        <v>100.4</v>
      </c>
      <c r="H335" s="219">
        <f t="shared" si="36"/>
        <v>278.88888888888886</v>
      </c>
      <c r="I335" s="219">
        <f t="shared" si="37"/>
        <v>9.2962962962962956E-2</v>
      </c>
      <c r="J335" s="217"/>
      <c r="K335" s="220"/>
      <c r="L335" s="220"/>
      <c r="M335" s="221"/>
      <c r="N335" s="222">
        <f t="shared" si="38"/>
        <v>0</v>
      </c>
      <c r="O335" s="223"/>
      <c r="P335" s="224"/>
      <c r="Q335" s="224"/>
      <c r="R335" s="224"/>
      <c r="S335" s="224"/>
      <c r="T335" s="225"/>
      <c r="U335" s="226">
        <f t="shared" si="39"/>
        <v>0.18592592592592591</v>
      </c>
      <c r="V335" s="227"/>
      <c r="W335" s="228" t="str">
        <f t="shared" si="40"/>
        <v>0</v>
      </c>
      <c r="X335" s="509"/>
      <c r="Y335" s="229">
        <f t="shared" si="41"/>
        <v>0</v>
      </c>
    </row>
    <row r="336" spans="2:25" ht="18.75" customHeight="1">
      <c r="B336" s="515"/>
      <c r="C336" s="506"/>
      <c r="D336" s="216">
        <v>12</v>
      </c>
      <c r="E336" s="216" t="s">
        <v>2449</v>
      </c>
      <c r="F336" s="217">
        <v>1098</v>
      </c>
      <c r="G336" s="218">
        <f t="shared" si="35"/>
        <v>219.6</v>
      </c>
      <c r="H336" s="219">
        <f t="shared" si="36"/>
        <v>610</v>
      </c>
      <c r="I336" s="219">
        <f t="shared" si="37"/>
        <v>0.20333333333333334</v>
      </c>
      <c r="J336" s="217" t="s">
        <v>2450</v>
      </c>
      <c r="K336" s="220"/>
      <c r="L336" s="220"/>
      <c r="M336" s="221"/>
      <c r="N336" s="222">
        <f t="shared" si="38"/>
        <v>0</v>
      </c>
      <c r="O336" s="223"/>
      <c r="P336" s="224"/>
      <c r="Q336" s="224"/>
      <c r="R336" s="224"/>
      <c r="S336" s="224"/>
      <c r="T336" s="225"/>
      <c r="U336" s="226">
        <f t="shared" si="39"/>
        <v>0.40666666666666668</v>
      </c>
      <c r="V336" s="227"/>
      <c r="W336" s="228" t="str">
        <f t="shared" si="40"/>
        <v>0</v>
      </c>
      <c r="X336" s="509"/>
      <c r="Y336" s="229">
        <f t="shared" si="41"/>
        <v>0</v>
      </c>
    </row>
    <row r="337" spans="2:25" ht="18.75" customHeight="1">
      <c r="B337" s="515"/>
      <c r="C337" s="506"/>
      <c r="D337" s="216">
        <v>13</v>
      </c>
      <c r="E337" s="216" t="s">
        <v>2451</v>
      </c>
      <c r="F337" s="217">
        <v>200</v>
      </c>
      <c r="G337" s="218">
        <f t="shared" si="35"/>
        <v>40</v>
      </c>
      <c r="H337" s="219">
        <f t="shared" si="36"/>
        <v>111.11111111111111</v>
      </c>
      <c r="I337" s="219">
        <f t="shared" si="37"/>
        <v>3.7037037037037035E-2</v>
      </c>
      <c r="J337" s="217"/>
      <c r="K337" s="220"/>
      <c r="L337" s="220"/>
      <c r="M337" s="221"/>
      <c r="N337" s="222">
        <f t="shared" si="38"/>
        <v>0</v>
      </c>
      <c r="O337" s="223"/>
      <c r="P337" s="224"/>
      <c r="Q337" s="224"/>
      <c r="R337" s="224"/>
      <c r="S337" s="224"/>
      <c r="T337" s="225"/>
      <c r="U337" s="226">
        <f t="shared" si="39"/>
        <v>7.407407407407407E-2</v>
      </c>
      <c r="V337" s="227"/>
      <c r="W337" s="228" t="str">
        <f t="shared" si="40"/>
        <v>0</v>
      </c>
      <c r="X337" s="509"/>
      <c r="Y337" s="229">
        <f t="shared" si="41"/>
        <v>0</v>
      </c>
    </row>
    <row r="338" spans="2:25" ht="18.75" customHeight="1">
      <c r="B338" s="515"/>
      <c r="C338" s="506"/>
      <c r="D338" s="216">
        <v>14</v>
      </c>
      <c r="E338" s="216" t="s">
        <v>2452</v>
      </c>
      <c r="F338" s="217">
        <v>250</v>
      </c>
      <c r="G338" s="218">
        <f t="shared" si="35"/>
        <v>50</v>
      </c>
      <c r="H338" s="219">
        <f t="shared" si="36"/>
        <v>138.88888888888889</v>
      </c>
      <c r="I338" s="219">
        <f t="shared" si="37"/>
        <v>4.6296296296296294E-2</v>
      </c>
      <c r="J338" s="217"/>
      <c r="K338" s="220"/>
      <c r="L338" s="220"/>
      <c r="M338" s="221"/>
      <c r="N338" s="222">
        <f t="shared" si="38"/>
        <v>0</v>
      </c>
      <c r="O338" s="223"/>
      <c r="P338" s="224"/>
      <c r="Q338" s="224"/>
      <c r="R338" s="224"/>
      <c r="S338" s="224"/>
      <c r="T338" s="225"/>
      <c r="U338" s="226">
        <f t="shared" si="39"/>
        <v>9.2592592592592587E-2</v>
      </c>
      <c r="V338" s="227"/>
      <c r="W338" s="228" t="str">
        <f t="shared" si="40"/>
        <v>0</v>
      </c>
      <c r="X338" s="509"/>
      <c r="Y338" s="229">
        <f t="shared" si="41"/>
        <v>0</v>
      </c>
    </row>
    <row r="339" spans="2:25" ht="18.75" customHeight="1">
      <c r="B339" s="515"/>
      <c r="C339" s="506"/>
      <c r="D339" s="216"/>
      <c r="E339" s="216"/>
      <c r="F339" s="217"/>
      <c r="G339" s="218">
        <f t="shared" si="35"/>
        <v>0</v>
      </c>
      <c r="H339" s="219">
        <f t="shared" si="36"/>
        <v>0</v>
      </c>
      <c r="I339" s="219">
        <f t="shared" si="37"/>
        <v>0</v>
      </c>
      <c r="J339" s="217"/>
      <c r="K339" s="220"/>
      <c r="L339" s="220"/>
      <c r="M339" s="221"/>
      <c r="N339" s="222">
        <f t="shared" si="38"/>
        <v>0</v>
      </c>
      <c r="O339" s="223"/>
      <c r="P339" s="224"/>
      <c r="Q339" s="224"/>
      <c r="R339" s="224"/>
      <c r="S339" s="224"/>
      <c r="T339" s="225"/>
      <c r="U339" s="226">
        <f t="shared" si="39"/>
        <v>0</v>
      </c>
      <c r="V339" s="227"/>
      <c r="W339" s="228" t="str">
        <f t="shared" si="40"/>
        <v>0</v>
      </c>
      <c r="X339" s="509"/>
      <c r="Y339" s="229">
        <f t="shared" si="41"/>
        <v>0</v>
      </c>
    </row>
    <row r="340" spans="2:25" ht="18.75" customHeight="1">
      <c r="B340" s="515"/>
      <c r="C340" s="506"/>
      <c r="D340" s="216">
        <v>1</v>
      </c>
      <c r="E340" s="216" t="s">
        <v>2453</v>
      </c>
      <c r="F340" s="217">
        <v>599</v>
      </c>
      <c r="G340" s="218">
        <f t="shared" si="35"/>
        <v>119.8</v>
      </c>
      <c r="H340" s="219">
        <f t="shared" si="36"/>
        <v>332.77777777777777</v>
      </c>
      <c r="I340" s="219">
        <f t="shared" si="37"/>
        <v>0.11092592592592593</v>
      </c>
      <c r="J340" s="217"/>
      <c r="K340" s="220"/>
      <c r="L340" s="220"/>
      <c r="M340" s="221"/>
      <c r="N340" s="222">
        <f t="shared" si="38"/>
        <v>0</v>
      </c>
      <c r="O340" s="223"/>
      <c r="P340" s="224"/>
      <c r="Q340" s="224"/>
      <c r="R340" s="224"/>
      <c r="S340" s="224"/>
      <c r="T340" s="225"/>
      <c r="U340" s="226">
        <f t="shared" si="39"/>
        <v>0.22185185185185186</v>
      </c>
      <c r="V340" s="227"/>
      <c r="W340" s="228" t="str">
        <f t="shared" si="40"/>
        <v>0</v>
      </c>
      <c r="X340" s="509"/>
      <c r="Y340" s="229">
        <f t="shared" si="41"/>
        <v>0</v>
      </c>
    </row>
    <row r="341" spans="2:25" ht="18.75" customHeight="1">
      <c r="B341" s="515"/>
      <c r="C341" s="506"/>
      <c r="D341" s="216">
        <v>2</v>
      </c>
      <c r="E341" s="216" t="s">
        <v>2454</v>
      </c>
      <c r="F341" s="217">
        <v>51</v>
      </c>
      <c r="G341" s="218">
        <f t="shared" si="35"/>
        <v>10.199999999999999</v>
      </c>
      <c r="H341" s="219">
        <f t="shared" si="36"/>
        <v>28.333333333333332</v>
      </c>
      <c r="I341" s="219">
        <f t="shared" si="37"/>
        <v>9.4444444444444445E-3</v>
      </c>
      <c r="J341" s="217"/>
      <c r="K341" s="220"/>
      <c r="L341" s="220"/>
      <c r="M341" s="221"/>
      <c r="N341" s="222">
        <f t="shared" si="38"/>
        <v>0</v>
      </c>
      <c r="O341" s="223"/>
      <c r="P341" s="224"/>
      <c r="Q341" s="224"/>
      <c r="R341" s="224"/>
      <c r="S341" s="224"/>
      <c r="T341" s="225"/>
      <c r="U341" s="226">
        <f t="shared" si="39"/>
        <v>1.8888888888888889E-2</v>
      </c>
      <c r="V341" s="227"/>
      <c r="W341" s="228" t="str">
        <f t="shared" si="40"/>
        <v>0</v>
      </c>
      <c r="X341" s="509"/>
      <c r="Y341" s="229">
        <f t="shared" si="41"/>
        <v>0</v>
      </c>
    </row>
    <row r="342" spans="2:25" ht="18.75" customHeight="1">
      <c r="B342" s="515"/>
      <c r="C342" s="506"/>
      <c r="D342" s="216">
        <v>3</v>
      </c>
      <c r="E342" s="216" t="s">
        <v>2455</v>
      </c>
      <c r="F342" s="217">
        <v>402</v>
      </c>
      <c r="G342" s="218">
        <f t="shared" si="35"/>
        <v>80.400000000000006</v>
      </c>
      <c r="H342" s="219">
        <f t="shared" si="36"/>
        <v>223.33333333333331</v>
      </c>
      <c r="I342" s="219">
        <f t="shared" si="37"/>
        <v>7.4444444444444438E-2</v>
      </c>
      <c r="J342" s="217"/>
      <c r="K342" s="220"/>
      <c r="L342" s="220"/>
      <c r="M342" s="221"/>
      <c r="N342" s="222">
        <f t="shared" si="38"/>
        <v>0</v>
      </c>
      <c r="O342" s="223"/>
      <c r="P342" s="224"/>
      <c r="Q342" s="224"/>
      <c r="R342" s="224"/>
      <c r="S342" s="224"/>
      <c r="T342" s="225"/>
      <c r="U342" s="226">
        <f t="shared" si="39"/>
        <v>0.14888888888888888</v>
      </c>
      <c r="V342" s="227"/>
      <c r="W342" s="228" t="str">
        <f t="shared" si="40"/>
        <v>0</v>
      </c>
      <c r="X342" s="509"/>
      <c r="Y342" s="229">
        <f t="shared" si="41"/>
        <v>0</v>
      </c>
    </row>
    <row r="343" spans="2:25" ht="18.75" customHeight="1">
      <c r="B343" s="515"/>
      <c r="C343" s="506"/>
      <c r="D343" s="216">
        <v>4</v>
      </c>
      <c r="E343" s="216" t="s">
        <v>2456</v>
      </c>
      <c r="F343" s="217">
        <v>198</v>
      </c>
      <c r="G343" s="218">
        <f t="shared" si="35"/>
        <v>39.6</v>
      </c>
      <c r="H343" s="219">
        <f t="shared" si="36"/>
        <v>110</v>
      </c>
      <c r="I343" s="219">
        <f t="shared" si="37"/>
        <v>3.6666666666666667E-2</v>
      </c>
      <c r="J343" s="217"/>
      <c r="K343" s="220"/>
      <c r="L343" s="220"/>
      <c r="M343" s="221"/>
      <c r="N343" s="222">
        <f t="shared" si="38"/>
        <v>0</v>
      </c>
      <c r="O343" s="223"/>
      <c r="P343" s="224"/>
      <c r="Q343" s="224"/>
      <c r="R343" s="224"/>
      <c r="S343" s="224"/>
      <c r="T343" s="225"/>
      <c r="U343" s="226">
        <f t="shared" si="39"/>
        <v>7.3333333333333334E-2</v>
      </c>
      <c r="V343" s="227"/>
      <c r="W343" s="228" t="str">
        <f t="shared" si="40"/>
        <v>0</v>
      </c>
      <c r="X343" s="509"/>
      <c r="Y343" s="229">
        <f t="shared" si="41"/>
        <v>0</v>
      </c>
    </row>
    <row r="344" spans="2:25" ht="18.75" customHeight="1">
      <c r="B344" s="515"/>
      <c r="C344" s="506"/>
      <c r="D344" s="216">
        <v>5</v>
      </c>
      <c r="E344" s="216" t="s">
        <v>2457</v>
      </c>
      <c r="F344" s="217">
        <v>301</v>
      </c>
      <c r="G344" s="218">
        <f t="shared" si="35"/>
        <v>60.2</v>
      </c>
      <c r="H344" s="219">
        <f t="shared" si="36"/>
        <v>167.22222222222223</v>
      </c>
      <c r="I344" s="219">
        <f t="shared" si="37"/>
        <v>5.5740740740740743E-2</v>
      </c>
      <c r="J344" s="217"/>
      <c r="K344" s="220"/>
      <c r="L344" s="220"/>
      <c r="M344" s="221"/>
      <c r="N344" s="222">
        <f t="shared" si="38"/>
        <v>0</v>
      </c>
      <c r="O344" s="223"/>
      <c r="P344" s="224"/>
      <c r="Q344" s="224"/>
      <c r="R344" s="224"/>
      <c r="S344" s="224"/>
      <c r="T344" s="225"/>
      <c r="U344" s="226">
        <f t="shared" si="39"/>
        <v>0.11148148148148149</v>
      </c>
      <c r="V344" s="227"/>
      <c r="W344" s="228" t="str">
        <f t="shared" si="40"/>
        <v>0</v>
      </c>
      <c r="X344" s="509"/>
      <c r="Y344" s="229">
        <f t="shared" si="41"/>
        <v>0</v>
      </c>
    </row>
    <row r="345" spans="2:25" ht="18.75" customHeight="1">
      <c r="B345" s="515"/>
      <c r="C345" s="506"/>
      <c r="D345" s="216">
        <v>6</v>
      </c>
      <c r="E345" s="216" t="s">
        <v>2458</v>
      </c>
      <c r="F345" s="217">
        <v>199</v>
      </c>
      <c r="G345" s="218">
        <f t="shared" si="35"/>
        <v>39.799999999999997</v>
      </c>
      <c r="H345" s="219">
        <f t="shared" si="36"/>
        <v>110.55555555555556</v>
      </c>
      <c r="I345" s="219">
        <f t="shared" si="37"/>
        <v>3.6851851851851851E-2</v>
      </c>
      <c r="J345" s="217"/>
      <c r="K345" s="220"/>
      <c r="L345" s="220"/>
      <c r="M345" s="221"/>
      <c r="N345" s="222">
        <f t="shared" si="38"/>
        <v>0</v>
      </c>
      <c r="O345" s="223"/>
      <c r="P345" s="224"/>
      <c r="Q345" s="224"/>
      <c r="R345" s="224"/>
      <c r="S345" s="224"/>
      <c r="T345" s="225"/>
      <c r="U345" s="226">
        <f t="shared" si="39"/>
        <v>7.3703703703703702E-2</v>
      </c>
      <c r="V345" s="227"/>
      <c r="W345" s="228" t="str">
        <f t="shared" si="40"/>
        <v>0</v>
      </c>
      <c r="X345" s="509"/>
      <c r="Y345" s="229">
        <f t="shared" si="41"/>
        <v>0</v>
      </c>
    </row>
    <row r="346" spans="2:25" ht="18.75" customHeight="1">
      <c r="B346" s="515"/>
      <c r="C346" s="506"/>
      <c r="D346" s="216">
        <v>7</v>
      </c>
      <c r="E346" s="216" t="s">
        <v>2459</v>
      </c>
      <c r="F346" s="217">
        <v>298</v>
      </c>
      <c r="G346" s="218">
        <f t="shared" si="35"/>
        <v>59.6</v>
      </c>
      <c r="H346" s="219">
        <f t="shared" si="36"/>
        <v>165.55555555555554</v>
      </c>
      <c r="I346" s="219">
        <f t="shared" si="37"/>
        <v>5.5185185185185184E-2</v>
      </c>
      <c r="J346" s="217"/>
      <c r="K346" s="220"/>
      <c r="L346" s="220"/>
      <c r="M346" s="221"/>
      <c r="N346" s="222">
        <f t="shared" si="38"/>
        <v>0</v>
      </c>
      <c r="O346" s="223"/>
      <c r="P346" s="224"/>
      <c r="Q346" s="224"/>
      <c r="R346" s="224"/>
      <c r="S346" s="224"/>
      <c r="T346" s="225"/>
      <c r="U346" s="226">
        <f t="shared" si="39"/>
        <v>0.11037037037037037</v>
      </c>
      <c r="V346" s="227"/>
      <c r="W346" s="228" t="str">
        <f t="shared" si="40"/>
        <v>0</v>
      </c>
      <c r="X346" s="509"/>
      <c r="Y346" s="229">
        <f t="shared" si="41"/>
        <v>0</v>
      </c>
    </row>
    <row r="347" spans="2:25" ht="18.75" customHeight="1">
      <c r="B347" s="515"/>
      <c r="C347" s="506"/>
      <c r="D347" s="216">
        <v>8</v>
      </c>
      <c r="E347" s="216" t="s">
        <v>2460</v>
      </c>
      <c r="F347" s="217">
        <v>302</v>
      </c>
      <c r="G347" s="218">
        <f t="shared" si="35"/>
        <v>60.4</v>
      </c>
      <c r="H347" s="219">
        <f t="shared" si="36"/>
        <v>167.77777777777777</v>
      </c>
      <c r="I347" s="219">
        <f t="shared" si="37"/>
        <v>5.5925925925925921E-2</v>
      </c>
      <c r="J347" s="217"/>
      <c r="K347" s="220"/>
      <c r="L347" s="220"/>
      <c r="M347" s="221"/>
      <c r="N347" s="222">
        <f t="shared" si="38"/>
        <v>0</v>
      </c>
      <c r="O347" s="223"/>
      <c r="P347" s="224"/>
      <c r="Q347" s="224"/>
      <c r="R347" s="224"/>
      <c r="S347" s="224"/>
      <c r="T347" s="225"/>
      <c r="U347" s="226">
        <f t="shared" si="39"/>
        <v>0.11185185185185184</v>
      </c>
      <c r="V347" s="227"/>
      <c r="W347" s="228" t="str">
        <f t="shared" si="40"/>
        <v>0</v>
      </c>
      <c r="X347" s="509"/>
      <c r="Y347" s="229">
        <f t="shared" si="41"/>
        <v>0</v>
      </c>
    </row>
    <row r="348" spans="2:25" ht="18.75" customHeight="1">
      <c r="B348" s="515"/>
      <c r="C348" s="506"/>
      <c r="D348" s="216">
        <v>9</v>
      </c>
      <c r="E348" s="216" t="s">
        <v>2461</v>
      </c>
      <c r="F348" s="217">
        <v>198</v>
      </c>
      <c r="G348" s="218">
        <f t="shared" si="35"/>
        <v>39.6</v>
      </c>
      <c r="H348" s="219">
        <f t="shared" si="36"/>
        <v>110</v>
      </c>
      <c r="I348" s="219">
        <f t="shared" si="37"/>
        <v>3.6666666666666667E-2</v>
      </c>
      <c r="J348" s="217"/>
      <c r="K348" s="220"/>
      <c r="L348" s="220"/>
      <c r="M348" s="221"/>
      <c r="N348" s="222">
        <f t="shared" si="38"/>
        <v>0</v>
      </c>
      <c r="O348" s="223"/>
      <c r="P348" s="224"/>
      <c r="Q348" s="224"/>
      <c r="R348" s="224"/>
      <c r="S348" s="224"/>
      <c r="T348" s="225"/>
      <c r="U348" s="226">
        <f t="shared" si="39"/>
        <v>7.3333333333333334E-2</v>
      </c>
      <c r="V348" s="227"/>
      <c r="W348" s="228" t="str">
        <f t="shared" si="40"/>
        <v>0</v>
      </c>
      <c r="X348" s="509"/>
      <c r="Y348" s="229">
        <f t="shared" si="41"/>
        <v>0</v>
      </c>
    </row>
    <row r="349" spans="2:25" ht="18.75" customHeight="1">
      <c r="B349" s="515"/>
      <c r="C349" s="506"/>
      <c r="D349" s="216">
        <v>10</v>
      </c>
      <c r="E349" s="216" t="s">
        <v>2462</v>
      </c>
      <c r="F349" s="217">
        <v>100</v>
      </c>
      <c r="G349" s="218">
        <f t="shared" si="35"/>
        <v>20</v>
      </c>
      <c r="H349" s="219">
        <f t="shared" si="36"/>
        <v>55.555555555555557</v>
      </c>
      <c r="I349" s="219">
        <f t="shared" si="37"/>
        <v>1.8518518518518517E-2</v>
      </c>
      <c r="J349" s="217"/>
      <c r="K349" s="220"/>
      <c r="L349" s="220"/>
      <c r="M349" s="221"/>
      <c r="N349" s="222">
        <f t="shared" si="38"/>
        <v>0</v>
      </c>
      <c r="O349" s="223"/>
      <c r="P349" s="224"/>
      <c r="Q349" s="224"/>
      <c r="R349" s="224"/>
      <c r="S349" s="224"/>
      <c r="T349" s="225"/>
      <c r="U349" s="226">
        <f t="shared" si="39"/>
        <v>3.7037037037037035E-2</v>
      </c>
      <c r="V349" s="227"/>
      <c r="W349" s="228" t="str">
        <f t="shared" si="40"/>
        <v>0</v>
      </c>
      <c r="X349" s="509"/>
      <c r="Y349" s="229">
        <f t="shared" si="41"/>
        <v>0</v>
      </c>
    </row>
    <row r="350" spans="2:25" ht="18.75" customHeight="1">
      <c r="B350" s="515"/>
      <c r="C350" s="506"/>
      <c r="D350" s="216">
        <v>11</v>
      </c>
      <c r="E350" s="216" t="s">
        <v>2463</v>
      </c>
      <c r="F350" s="217">
        <v>606</v>
      </c>
      <c r="G350" s="218">
        <f t="shared" si="35"/>
        <v>121.2</v>
      </c>
      <c r="H350" s="219">
        <f t="shared" si="36"/>
        <v>336.66666666666669</v>
      </c>
      <c r="I350" s="219">
        <f t="shared" si="37"/>
        <v>0.11222222222222222</v>
      </c>
      <c r="J350" s="217"/>
      <c r="K350" s="220"/>
      <c r="L350" s="220"/>
      <c r="M350" s="221"/>
      <c r="N350" s="222">
        <f t="shared" si="38"/>
        <v>0</v>
      </c>
      <c r="O350" s="223"/>
      <c r="P350" s="224"/>
      <c r="Q350" s="224"/>
      <c r="R350" s="224"/>
      <c r="S350" s="224"/>
      <c r="T350" s="225"/>
      <c r="U350" s="226">
        <f t="shared" si="39"/>
        <v>0.22444444444444445</v>
      </c>
      <c r="V350" s="227"/>
      <c r="W350" s="228" t="str">
        <f t="shared" si="40"/>
        <v>0</v>
      </c>
      <c r="X350" s="509"/>
      <c r="Y350" s="229">
        <f t="shared" si="41"/>
        <v>0</v>
      </c>
    </row>
    <row r="351" spans="2:25" ht="18.75" customHeight="1">
      <c r="B351" s="515"/>
      <c r="C351" s="506"/>
      <c r="D351" s="216">
        <v>12</v>
      </c>
      <c r="E351" s="216" t="s">
        <v>2464</v>
      </c>
      <c r="F351" s="217">
        <v>1205</v>
      </c>
      <c r="G351" s="218">
        <f t="shared" si="35"/>
        <v>241</v>
      </c>
      <c r="H351" s="219">
        <f t="shared" si="36"/>
        <v>669.44444444444446</v>
      </c>
      <c r="I351" s="219">
        <f t="shared" si="37"/>
        <v>0.22314814814814815</v>
      </c>
      <c r="J351" s="217" t="s">
        <v>2465</v>
      </c>
      <c r="K351" s="217" t="s">
        <v>11257</v>
      </c>
      <c r="L351" s="220"/>
      <c r="M351" s="221">
        <f>SUM(H340:H353)</f>
        <v>2863.333333333333</v>
      </c>
      <c r="N351" s="222">
        <f t="shared" si="38"/>
        <v>57.266666666666659</v>
      </c>
      <c r="O351" s="223" t="s">
        <v>2466</v>
      </c>
      <c r="P351" s="224" t="s">
        <v>178</v>
      </c>
      <c r="Q351" s="224"/>
      <c r="R351" s="223" t="s">
        <v>2467</v>
      </c>
      <c r="S351" s="224"/>
      <c r="T351" s="225"/>
      <c r="U351" s="226">
        <f t="shared" si="39"/>
        <v>0.4462962962962963</v>
      </c>
      <c r="V351" s="227">
        <f>SUM(U340:U353)</f>
        <v>1.9088888888888893</v>
      </c>
      <c r="W351" s="228" t="str">
        <f t="shared" si="40"/>
        <v>2</v>
      </c>
      <c r="X351" s="509"/>
      <c r="Y351" s="229">
        <f t="shared" si="41"/>
        <v>1</v>
      </c>
    </row>
    <row r="352" spans="2:25" ht="18.75" customHeight="1">
      <c r="B352" s="515"/>
      <c r="C352" s="506"/>
      <c r="D352" s="216">
        <v>13</v>
      </c>
      <c r="E352" s="216" t="s">
        <v>2468</v>
      </c>
      <c r="F352" s="217">
        <v>395</v>
      </c>
      <c r="G352" s="218">
        <f t="shared" si="35"/>
        <v>79</v>
      </c>
      <c r="H352" s="219">
        <f t="shared" si="36"/>
        <v>219.44444444444443</v>
      </c>
      <c r="I352" s="219">
        <f t="shared" si="37"/>
        <v>7.3148148148148143E-2</v>
      </c>
      <c r="J352" s="217"/>
      <c r="K352" s="220"/>
      <c r="L352" s="220"/>
      <c r="M352" s="221"/>
      <c r="N352" s="222">
        <f t="shared" si="38"/>
        <v>0</v>
      </c>
      <c r="O352" s="223"/>
      <c r="P352" s="224"/>
      <c r="Q352" s="224"/>
      <c r="R352" s="224"/>
      <c r="S352" s="224"/>
      <c r="T352" s="225"/>
      <c r="U352" s="226">
        <f t="shared" si="39"/>
        <v>0.14629629629629629</v>
      </c>
      <c r="V352" s="227"/>
      <c r="W352" s="228" t="str">
        <f t="shared" si="40"/>
        <v>0</v>
      </c>
      <c r="X352" s="509"/>
      <c r="Y352" s="229">
        <f t="shared" si="41"/>
        <v>0</v>
      </c>
    </row>
    <row r="353" spans="2:25" ht="18.75" customHeight="1">
      <c r="B353" s="515"/>
      <c r="C353" s="506"/>
      <c r="D353" s="216">
        <v>14</v>
      </c>
      <c r="E353" s="216" t="s">
        <v>2469</v>
      </c>
      <c r="F353" s="217">
        <v>300</v>
      </c>
      <c r="G353" s="218">
        <f t="shared" si="35"/>
        <v>60</v>
      </c>
      <c r="H353" s="219">
        <f t="shared" si="36"/>
        <v>166.66666666666666</v>
      </c>
      <c r="I353" s="219">
        <f t="shared" si="37"/>
        <v>5.5555555555555552E-2</v>
      </c>
      <c r="J353" s="217"/>
      <c r="K353" s="220"/>
      <c r="L353" s="220"/>
      <c r="M353" s="221"/>
      <c r="N353" s="222">
        <f t="shared" si="38"/>
        <v>0</v>
      </c>
      <c r="O353" s="223"/>
      <c r="P353" s="224"/>
      <c r="Q353" s="224"/>
      <c r="R353" s="224"/>
      <c r="S353" s="224"/>
      <c r="T353" s="225"/>
      <c r="U353" s="226">
        <f t="shared" si="39"/>
        <v>0.1111111111111111</v>
      </c>
      <c r="V353" s="227"/>
      <c r="W353" s="228" t="str">
        <f t="shared" si="40"/>
        <v>0</v>
      </c>
      <c r="X353" s="509"/>
      <c r="Y353" s="229">
        <f t="shared" si="41"/>
        <v>0</v>
      </c>
    </row>
    <row r="354" spans="2:25" ht="18.75" customHeight="1">
      <c r="B354" s="515"/>
      <c r="C354" s="506"/>
      <c r="D354" s="216"/>
      <c r="E354" s="216"/>
      <c r="F354" s="217"/>
      <c r="G354" s="218">
        <f t="shared" si="35"/>
        <v>0</v>
      </c>
      <c r="H354" s="219">
        <f t="shared" si="36"/>
        <v>0</v>
      </c>
      <c r="I354" s="219">
        <f t="shared" si="37"/>
        <v>0</v>
      </c>
      <c r="J354" s="217"/>
      <c r="K354" s="220"/>
      <c r="L354" s="220"/>
      <c r="M354" s="221"/>
      <c r="N354" s="222">
        <f t="shared" si="38"/>
        <v>0</v>
      </c>
      <c r="O354" s="223"/>
      <c r="P354" s="224"/>
      <c r="Q354" s="224"/>
      <c r="R354" s="224"/>
      <c r="S354" s="224"/>
      <c r="T354" s="225"/>
      <c r="U354" s="226">
        <f t="shared" si="39"/>
        <v>0</v>
      </c>
      <c r="V354" s="227"/>
      <c r="W354" s="228" t="str">
        <f t="shared" si="40"/>
        <v>0</v>
      </c>
      <c r="X354" s="509"/>
      <c r="Y354" s="229">
        <f t="shared" si="41"/>
        <v>0</v>
      </c>
    </row>
    <row r="355" spans="2:25" ht="18.75" customHeight="1">
      <c r="B355" s="515"/>
      <c r="C355" s="506"/>
      <c r="D355" s="216">
        <v>1</v>
      </c>
      <c r="E355" s="216" t="s">
        <v>2470</v>
      </c>
      <c r="F355" s="217">
        <v>1107</v>
      </c>
      <c r="G355" s="218">
        <f t="shared" si="35"/>
        <v>221.4</v>
      </c>
      <c r="H355" s="219">
        <f t="shared" si="36"/>
        <v>615</v>
      </c>
      <c r="I355" s="219">
        <f t="shared" si="37"/>
        <v>0.20499999999999999</v>
      </c>
      <c r="J355" s="217" t="s">
        <v>2471</v>
      </c>
      <c r="K355" s="217" t="s">
        <v>11258</v>
      </c>
      <c r="L355" s="220"/>
      <c r="M355" s="221">
        <f>SUM(H355:H368)</f>
        <v>2244.4444444444443</v>
      </c>
      <c r="N355" s="222">
        <f t="shared" si="38"/>
        <v>44.888888888888886</v>
      </c>
      <c r="O355" s="223" t="s">
        <v>2472</v>
      </c>
      <c r="P355" s="224" t="s">
        <v>178</v>
      </c>
      <c r="Q355" s="224"/>
      <c r="R355" s="223" t="s">
        <v>2473</v>
      </c>
      <c r="S355" s="224"/>
      <c r="T355" s="225"/>
      <c r="U355" s="226">
        <f t="shared" si="39"/>
        <v>0.41</v>
      </c>
      <c r="V355" s="227">
        <f>SUM(U355:U368)</f>
        <v>1.496296296296296</v>
      </c>
      <c r="W355" s="228" t="str">
        <f t="shared" si="40"/>
        <v>2</v>
      </c>
      <c r="X355" s="509"/>
      <c r="Y355" s="229">
        <f t="shared" si="41"/>
        <v>1</v>
      </c>
    </row>
    <row r="356" spans="2:25" ht="18.75" customHeight="1">
      <c r="B356" s="515"/>
      <c r="C356" s="506"/>
      <c r="D356" s="216">
        <v>2</v>
      </c>
      <c r="E356" s="216" t="s">
        <v>2474</v>
      </c>
      <c r="F356" s="217">
        <v>693</v>
      </c>
      <c r="G356" s="218">
        <f t="shared" si="35"/>
        <v>138.6</v>
      </c>
      <c r="H356" s="219">
        <f t="shared" si="36"/>
        <v>385</v>
      </c>
      <c r="I356" s="219">
        <f t="shared" si="37"/>
        <v>0.12833333333333333</v>
      </c>
      <c r="J356" s="217"/>
      <c r="K356" s="220"/>
      <c r="L356" s="220"/>
      <c r="M356" s="221"/>
      <c r="N356" s="222">
        <f t="shared" si="38"/>
        <v>0</v>
      </c>
      <c r="O356" s="223"/>
      <c r="P356" s="224"/>
      <c r="Q356" s="224"/>
      <c r="R356" s="224"/>
      <c r="S356" s="224"/>
      <c r="T356" s="225"/>
      <c r="U356" s="226">
        <f t="shared" si="39"/>
        <v>0.25666666666666665</v>
      </c>
      <c r="V356" s="227"/>
      <c r="W356" s="228" t="str">
        <f t="shared" si="40"/>
        <v>0</v>
      </c>
      <c r="X356" s="509"/>
      <c r="Y356" s="229">
        <f t="shared" si="41"/>
        <v>0</v>
      </c>
    </row>
    <row r="357" spans="2:25" ht="18.75" customHeight="1">
      <c r="B357" s="515"/>
      <c r="C357" s="506"/>
      <c r="D357" s="216">
        <v>3</v>
      </c>
      <c r="E357" s="216" t="s">
        <v>2475</v>
      </c>
      <c r="F357" s="217">
        <v>68</v>
      </c>
      <c r="G357" s="218">
        <f t="shared" si="35"/>
        <v>13.6</v>
      </c>
      <c r="H357" s="219">
        <f t="shared" si="36"/>
        <v>37.777777777777779</v>
      </c>
      <c r="I357" s="219">
        <f t="shared" si="37"/>
        <v>1.2592592592592593E-2</v>
      </c>
      <c r="J357" s="217"/>
      <c r="K357" s="220"/>
      <c r="L357" s="220"/>
      <c r="M357" s="221"/>
      <c r="N357" s="222">
        <f t="shared" si="38"/>
        <v>0</v>
      </c>
      <c r="O357" s="223"/>
      <c r="P357" s="224"/>
      <c r="Q357" s="224"/>
      <c r="R357" s="224"/>
      <c r="S357" s="224"/>
      <c r="T357" s="225"/>
      <c r="U357" s="226">
        <f t="shared" si="39"/>
        <v>2.5185185185185185E-2</v>
      </c>
      <c r="V357" s="227"/>
      <c r="W357" s="228" t="str">
        <f t="shared" si="40"/>
        <v>0</v>
      </c>
      <c r="X357" s="509"/>
      <c r="Y357" s="229">
        <f t="shared" si="41"/>
        <v>0</v>
      </c>
    </row>
    <row r="358" spans="2:25" ht="18.75" customHeight="1">
      <c r="B358" s="515"/>
      <c r="C358" s="506"/>
      <c r="D358" s="216">
        <v>4</v>
      </c>
      <c r="E358" s="216" t="s">
        <v>2476</v>
      </c>
      <c r="F358" s="217">
        <v>702</v>
      </c>
      <c r="G358" s="218">
        <f t="shared" si="35"/>
        <v>140.4</v>
      </c>
      <c r="H358" s="219">
        <f t="shared" si="36"/>
        <v>390</v>
      </c>
      <c r="I358" s="219">
        <f t="shared" si="37"/>
        <v>0.13</v>
      </c>
      <c r="J358" s="217" t="s">
        <v>2477</v>
      </c>
      <c r="K358" s="220"/>
      <c r="L358" s="220"/>
      <c r="M358" s="221"/>
      <c r="N358" s="222">
        <f t="shared" si="38"/>
        <v>0</v>
      </c>
      <c r="O358" s="223"/>
      <c r="P358" s="224"/>
      <c r="Q358" s="224"/>
      <c r="R358" s="224"/>
      <c r="S358" s="224"/>
      <c r="T358" s="225"/>
      <c r="U358" s="226">
        <f t="shared" si="39"/>
        <v>0.26</v>
      </c>
      <c r="V358" s="227"/>
      <c r="W358" s="228" t="str">
        <f t="shared" si="40"/>
        <v>0</v>
      </c>
      <c r="X358" s="509"/>
      <c r="Y358" s="229">
        <f t="shared" si="41"/>
        <v>0</v>
      </c>
    </row>
    <row r="359" spans="2:25" ht="18.75" customHeight="1">
      <c r="B359" s="515"/>
      <c r="C359" s="506"/>
      <c r="D359" s="216">
        <v>5</v>
      </c>
      <c r="E359" s="216" t="s">
        <v>2478</v>
      </c>
      <c r="F359" s="217">
        <v>162</v>
      </c>
      <c r="G359" s="218">
        <f t="shared" si="35"/>
        <v>32.4</v>
      </c>
      <c r="H359" s="219">
        <f t="shared" si="36"/>
        <v>90</v>
      </c>
      <c r="I359" s="219">
        <f t="shared" si="37"/>
        <v>0.03</v>
      </c>
      <c r="J359" s="217"/>
      <c r="K359" s="220"/>
      <c r="L359" s="220"/>
      <c r="M359" s="221"/>
      <c r="N359" s="222">
        <f t="shared" si="38"/>
        <v>0</v>
      </c>
      <c r="O359" s="223"/>
      <c r="P359" s="224"/>
      <c r="Q359" s="224"/>
      <c r="R359" s="224"/>
      <c r="S359" s="224"/>
      <c r="T359" s="225"/>
      <c r="U359" s="226">
        <f t="shared" si="39"/>
        <v>0.06</v>
      </c>
      <c r="V359" s="227"/>
      <c r="W359" s="228" t="str">
        <f t="shared" si="40"/>
        <v>0</v>
      </c>
      <c r="X359" s="509"/>
      <c r="Y359" s="229">
        <f t="shared" si="41"/>
        <v>0</v>
      </c>
    </row>
    <row r="360" spans="2:25" ht="18.75" customHeight="1">
      <c r="B360" s="515"/>
      <c r="C360" s="506"/>
      <c r="D360" s="216">
        <v>6</v>
      </c>
      <c r="E360" s="216" t="s">
        <v>2479</v>
      </c>
      <c r="F360" s="217">
        <v>158</v>
      </c>
      <c r="G360" s="218">
        <f t="shared" si="35"/>
        <v>31.6</v>
      </c>
      <c r="H360" s="219">
        <f t="shared" si="36"/>
        <v>87.777777777777771</v>
      </c>
      <c r="I360" s="219">
        <f t="shared" si="37"/>
        <v>2.9259259259259256E-2</v>
      </c>
      <c r="J360" s="217"/>
      <c r="K360" s="220"/>
      <c r="L360" s="220"/>
      <c r="M360" s="221"/>
      <c r="N360" s="222">
        <f t="shared" si="38"/>
        <v>0</v>
      </c>
      <c r="O360" s="223"/>
      <c r="P360" s="224"/>
      <c r="Q360" s="224"/>
      <c r="R360" s="224"/>
      <c r="S360" s="224"/>
      <c r="T360" s="225"/>
      <c r="U360" s="226">
        <f t="shared" si="39"/>
        <v>5.8518518518518511E-2</v>
      </c>
      <c r="V360" s="227"/>
      <c r="W360" s="228" t="str">
        <f t="shared" si="40"/>
        <v>0</v>
      </c>
      <c r="X360" s="509"/>
      <c r="Y360" s="229">
        <f t="shared" si="41"/>
        <v>0</v>
      </c>
    </row>
    <row r="361" spans="2:25" ht="18.75" customHeight="1">
      <c r="B361" s="515"/>
      <c r="C361" s="506"/>
      <c r="D361" s="216">
        <v>7</v>
      </c>
      <c r="E361" s="216" t="s">
        <v>2480</v>
      </c>
      <c r="F361" s="217">
        <v>57</v>
      </c>
      <c r="G361" s="218">
        <f t="shared" si="35"/>
        <v>11.4</v>
      </c>
      <c r="H361" s="219">
        <f t="shared" si="36"/>
        <v>31.666666666666664</v>
      </c>
      <c r="I361" s="219">
        <f t="shared" si="37"/>
        <v>1.0555555555555554E-2</v>
      </c>
      <c r="J361" s="217"/>
      <c r="K361" s="220"/>
      <c r="L361" s="220"/>
      <c r="M361" s="221"/>
      <c r="N361" s="222">
        <f t="shared" si="38"/>
        <v>0</v>
      </c>
      <c r="O361" s="223"/>
      <c r="P361" s="224"/>
      <c r="Q361" s="224"/>
      <c r="R361" s="224"/>
      <c r="S361" s="224"/>
      <c r="T361" s="225"/>
      <c r="U361" s="226">
        <f t="shared" si="39"/>
        <v>2.1111111111111108E-2</v>
      </c>
      <c r="V361" s="227"/>
      <c r="W361" s="228" t="str">
        <f t="shared" si="40"/>
        <v>0</v>
      </c>
      <c r="X361" s="509"/>
      <c r="Y361" s="229">
        <f t="shared" si="41"/>
        <v>0</v>
      </c>
    </row>
    <row r="362" spans="2:25" ht="18.75" customHeight="1">
      <c r="B362" s="515"/>
      <c r="C362" s="506"/>
      <c r="D362" s="216">
        <v>8</v>
      </c>
      <c r="E362" s="216" t="s">
        <v>2481</v>
      </c>
      <c r="F362" s="217">
        <v>83</v>
      </c>
      <c r="G362" s="218">
        <f t="shared" si="35"/>
        <v>16.600000000000001</v>
      </c>
      <c r="H362" s="219">
        <f t="shared" si="36"/>
        <v>46.111111111111107</v>
      </c>
      <c r="I362" s="219">
        <f t="shared" si="37"/>
        <v>1.5370370370370369E-2</v>
      </c>
      <c r="J362" s="217"/>
      <c r="K362" s="220"/>
      <c r="L362" s="220"/>
      <c r="M362" s="221"/>
      <c r="N362" s="222">
        <f t="shared" si="38"/>
        <v>0</v>
      </c>
      <c r="O362" s="223"/>
      <c r="P362" s="224"/>
      <c r="Q362" s="224"/>
      <c r="R362" s="224"/>
      <c r="S362" s="224"/>
      <c r="T362" s="225"/>
      <c r="U362" s="226">
        <f t="shared" si="39"/>
        <v>3.0740740740740739E-2</v>
      </c>
      <c r="V362" s="227"/>
      <c r="W362" s="228" t="str">
        <f t="shared" si="40"/>
        <v>0</v>
      </c>
      <c r="X362" s="509"/>
      <c r="Y362" s="229">
        <f t="shared" si="41"/>
        <v>0</v>
      </c>
    </row>
    <row r="363" spans="2:25" ht="18.75" customHeight="1">
      <c r="B363" s="515"/>
      <c r="C363" s="506"/>
      <c r="D363" s="216">
        <v>9</v>
      </c>
      <c r="E363" s="216" t="s">
        <v>2482</v>
      </c>
      <c r="F363" s="217">
        <v>89</v>
      </c>
      <c r="G363" s="218">
        <f t="shared" si="35"/>
        <v>17.8</v>
      </c>
      <c r="H363" s="219">
        <f t="shared" si="36"/>
        <v>49.444444444444443</v>
      </c>
      <c r="I363" s="219">
        <f t="shared" si="37"/>
        <v>1.6481481481481482E-2</v>
      </c>
      <c r="J363" s="217"/>
      <c r="K363" s="220"/>
      <c r="L363" s="220"/>
      <c r="M363" s="221"/>
      <c r="N363" s="222">
        <f t="shared" si="38"/>
        <v>0</v>
      </c>
      <c r="O363" s="223"/>
      <c r="P363" s="224"/>
      <c r="Q363" s="224"/>
      <c r="R363" s="224"/>
      <c r="S363" s="224"/>
      <c r="T363" s="225"/>
      <c r="U363" s="226">
        <f t="shared" si="39"/>
        <v>3.2962962962962965E-2</v>
      </c>
      <c r="V363" s="227"/>
      <c r="W363" s="228" t="str">
        <f t="shared" si="40"/>
        <v>0</v>
      </c>
      <c r="X363" s="509"/>
      <c r="Y363" s="229">
        <f t="shared" si="41"/>
        <v>0</v>
      </c>
    </row>
    <row r="364" spans="2:25" ht="18.75" customHeight="1">
      <c r="B364" s="515"/>
      <c r="C364" s="506"/>
      <c r="D364" s="216">
        <v>10</v>
      </c>
      <c r="E364" s="216" t="s">
        <v>2483</v>
      </c>
      <c r="F364" s="217">
        <v>51</v>
      </c>
      <c r="G364" s="218">
        <f t="shared" si="35"/>
        <v>10.199999999999999</v>
      </c>
      <c r="H364" s="219">
        <f t="shared" si="36"/>
        <v>28.333333333333332</v>
      </c>
      <c r="I364" s="219">
        <f t="shared" si="37"/>
        <v>9.4444444444444445E-3</v>
      </c>
      <c r="J364" s="217"/>
      <c r="K364" s="220"/>
      <c r="L364" s="220"/>
      <c r="M364" s="221"/>
      <c r="N364" s="222">
        <f t="shared" si="38"/>
        <v>0</v>
      </c>
      <c r="O364" s="223"/>
      <c r="P364" s="224"/>
      <c r="Q364" s="224"/>
      <c r="R364" s="224"/>
      <c r="S364" s="224"/>
      <c r="T364" s="225"/>
      <c r="U364" s="226">
        <f t="shared" si="39"/>
        <v>1.8888888888888889E-2</v>
      </c>
      <c r="V364" s="227"/>
      <c r="W364" s="228" t="str">
        <f t="shared" si="40"/>
        <v>0</v>
      </c>
      <c r="X364" s="509"/>
      <c r="Y364" s="229">
        <f t="shared" si="41"/>
        <v>0</v>
      </c>
    </row>
    <row r="365" spans="2:25" ht="18.75" customHeight="1">
      <c r="B365" s="515"/>
      <c r="C365" s="506"/>
      <c r="D365" s="216">
        <v>11</v>
      </c>
      <c r="E365" s="216" t="s">
        <v>2484</v>
      </c>
      <c r="F365" s="217">
        <v>251</v>
      </c>
      <c r="G365" s="218">
        <f t="shared" si="35"/>
        <v>50.2</v>
      </c>
      <c r="H365" s="219">
        <f t="shared" si="36"/>
        <v>139.44444444444443</v>
      </c>
      <c r="I365" s="219">
        <f t="shared" si="37"/>
        <v>4.6481481481481478E-2</v>
      </c>
      <c r="J365" s="217"/>
      <c r="K365" s="220"/>
      <c r="L365" s="220"/>
      <c r="M365" s="221"/>
      <c r="N365" s="222">
        <f t="shared" si="38"/>
        <v>0</v>
      </c>
      <c r="O365" s="223"/>
      <c r="P365" s="224"/>
      <c r="Q365" s="224"/>
      <c r="R365" s="224"/>
      <c r="S365" s="224"/>
      <c r="T365" s="225"/>
      <c r="U365" s="226">
        <f t="shared" si="39"/>
        <v>9.2962962962962956E-2</v>
      </c>
      <c r="V365" s="227"/>
      <c r="W365" s="228" t="str">
        <f t="shared" si="40"/>
        <v>0</v>
      </c>
      <c r="X365" s="509"/>
      <c r="Y365" s="229">
        <f t="shared" si="41"/>
        <v>0</v>
      </c>
    </row>
    <row r="366" spans="2:25" ht="18.75" customHeight="1">
      <c r="B366" s="515"/>
      <c r="C366" s="506"/>
      <c r="D366" s="216">
        <v>12</v>
      </c>
      <c r="E366" s="216" t="s">
        <v>2485</v>
      </c>
      <c r="F366" s="217">
        <v>249</v>
      </c>
      <c r="G366" s="218">
        <f t="shared" si="35"/>
        <v>49.8</v>
      </c>
      <c r="H366" s="219">
        <f t="shared" si="36"/>
        <v>138.33333333333334</v>
      </c>
      <c r="I366" s="219">
        <f t="shared" si="37"/>
        <v>4.6111111111111117E-2</v>
      </c>
      <c r="J366" s="217"/>
      <c r="K366" s="220"/>
      <c r="L366" s="220"/>
      <c r="M366" s="221"/>
      <c r="N366" s="222">
        <f t="shared" si="38"/>
        <v>0</v>
      </c>
      <c r="O366" s="223"/>
      <c r="P366" s="224"/>
      <c r="Q366" s="224"/>
      <c r="R366" s="224"/>
      <c r="S366" s="224"/>
      <c r="T366" s="225"/>
      <c r="U366" s="226">
        <f t="shared" si="39"/>
        <v>9.2222222222222233E-2</v>
      </c>
      <c r="V366" s="227"/>
      <c r="W366" s="228" t="str">
        <f t="shared" si="40"/>
        <v>0</v>
      </c>
      <c r="X366" s="509"/>
      <c r="Y366" s="229">
        <f t="shared" si="41"/>
        <v>0</v>
      </c>
    </row>
    <row r="367" spans="2:25" ht="18.75" customHeight="1">
      <c r="B367" s="515"/>
      <c r="C367" s="506"/>
      <c r="D367" s="216">
        <v>13</v>
      </c>
      <c r="E367" s="216" t="s">
        <v>2486</v>
      </c>
      <c r="F367" s="217">
        <v>152</v>
      </c>
      <c r="G367" s="218">
        <f t="shared" si="35"/>
        <v>30.4</v>
      </c>
      <c r="H367" s="219">
        <f t="shared" si="36"/>
        <v>84.444444444444443</v>
      </c>
      <c r="I367" s="219">
        <f t="shared" si="37"/>
        <v>2.8148148148148148E-2</v>
      </c>
      <c r="J367" s="217"/>
      <c r="K367" s="220"/>
      <c r="L367" s="220"/>
      <c r="M367" s="221"/>
      <c r="N367" s="222">
        <f t="shared" si="38"/>
        <v>0</v>
      </c>
      <c r="O367" s="223"/>
      <c r="P367" s="224"/>
      <c r="Q367" s="224"/>
      <c r="R367" s="224"/>
      <c r="S367" s="224"/>
      <c r="T367" s="225"/>
      <c r="U367" s="226">
        <f t="shared" si="39"/>
        <v>5.6296296296296296E-2</v>
      </c>
      <c r="V367" s="227"/>
      <c r="W367" s="228" t="str">
        <f t="shared" si="40"/>
        <v>0</v>
      </c>
      <c r="X367" s="509"/>
      <c r="Y367" s="229">
        <f t="shared" si="41"/>
        <v>0</v>
      </c>
    </row>
    <row r="368" spans="2:25" ht="18.75" customHeight="1">
      <c r="B368" s="515"/>
      <c r="C368" s="506"/>
      <c r="D368" s="216">
        <v>14</v>
      </c>
      <c r="E368" s="216" t="s">
        <v>2487</v>
      </c>
      <c r="F368" s="217">
        <v>218</v>
      </c>
      <c r="G368" s="218">
        <f t="shared" si="35"/>
        <v>43.6</v>
      </c>
      <c r="H368" s="219">
        <f t="shared" si="36"/>
        <v>121.11111111111111</v>
      </c>
      <c r="I368" s="219">
        <f t="shared" si="37"/>
        <v>4.0370370370370369E-2</v>
      </c>
      <c r="J368" s="217"/>
      <c r="K368" s="220"/>
      <c r="L368" s="220"/>
      <c r="M368" s="221"/>
      <c r="N368" s="222">
        <f t="shared" si="38"/>
        <v>0</v>
      </c>
      <c r="O368" s="223"/>
      <c r="P368" s="224"/>
      <c r="Q368" s="224"/>
      <c r="R368" s="224"/>
      <c r="S368" s="224"/>
      <c r="T368" s="225"/>
      <c r="U368" s="226">
        <f t="shared" si="39"/>
        <v>8.0740740740740738E-2</v>
      </c>
      <c r="V368" s="227"/>
      <c r="W368" s="228" t="str">
        <f t="shared" si="40"/>
        <v>0</v>
      </c>
      <c r="X368" s="509"/>
      <c r="Y368" s="229">
        <f t="shared" si="41"/>
        <v>0</v>
      </c>
    </row>
    <row r="369" spans="2:25" ht="18.75" customHeight="1">
      <c r="B369" s="515"/>
      <c r="C369" s="506"/>
      <c r="D369" s="216"/>
      <c r="E369" s="216"/>
      <c r="F369" s="217"/>
      <c r="G369" s="218">
        <f t="shared" si="35"/>
        <v>0</v>
      </c>
      <c r="H369" s="219">
        <f t="shared" si="36"/>
        <v>0</v>
      </c>
      <c r="I369" s="219">
        <f t="shared" si="37"/>
        <v>0</v>
      </c>
      <c r="J369" s="217"/>
      <c r="K369" s="220"/>
      <c r="L369" s="220"/>
      <c r="M369" s="221"/>
      <c r="N369" s="222">
        <f t="shared" si="38"/>
        <v>0</v>
      </c>
      <c r="O369" s="223"/>
      <c r="P369" s="224"/>
      <c r="Q369" s="224"/>
      <c r="R369" s="224"/>
      <c r="S369" s="224"/>
      <c r="T369" s="225"/>
      <c r="U369" s="226">
        <f t="shared" si="39"/>
        <v>0</v>
      </c>
      <c r="V369" s="227"/>
      <c r="W369" s="228" t="str">
        <f t="shared" si="40"/>
        <v>0</v>
      </c>
      <c r="X369" s="509"/>
      <c r="Y369" s="229">
        <f t="shared" si="41"/>
        <v>0</v>
      </c>
    </row>
    <row r="370" spans="2:25" ht="18.75" customHeight="1">
      <c r="B370" s="515"/>
      <c r="C370" s="506"/>
      <c r="D370" s="216">
        <v>1</v>
      </c>
      <c r="E370" s="216" t="s">
        <v>2488</v>
      </c>
      <c r="F370" s="217">
        <v>1005</v>
      </c>
      <c r="G370" s="218">
        <f t="shared" si="35"/>
        <v>201</v>
      </c>
      <c r="H370" s="219">
        <f t="shared" si="36"/>
        <v>558.33333333333337</v>
      </c>
      <c r="I370" s="219">
        <f t="shared" si="37"/>
        <v>0.18611111111111112</v>
      </c>
      <c r="J370" s="217" t="s">
        <v>2489</v>
      </c>
      <c r="K370" s="217" t="s">
        <v>11259</v>
      </c>
      <c r="L370" s="220"/>
      <c r="M370" s="221">
        <f>SUM(H370:H376)</f>
        <v>2980.5555555555557</v>
      </c>
      <c r="N370" s="222">
        <f t="shared" si="38"/>
        <v>59.611111111111114</v>
      </c>
      <c r="O370" s="223" t="s">
        <v>2472</v>
      </c>
      <c r="P370" s="224" t="s">
        <v>178</v>
      </c>
      <c r="Q370" s="224"/>
      <c r="R370" s="223" t="s">
        <v>2473</v>
      </c>
      <c r="S370" s="224"/>
      <c r="T370" s="225"/>
      <c r="U370" s="226">
        <f t="shared" si="39"/>
        <v>0.37222222222222223</v>
      </c>
      <c r="V370" s="227">
        <f>SUM(U370:U376)</f>
        <v>1.9870370370370372</v>
      </c>
      <c r="W370" s="228" t="str">
        <f t="shared" si="40"/>
        <v>2</v>
      </c>
      <c r="X370" s="509"/>
      <c r="Y370" s="229">
        <f t="shared" si="41"/>
        <v>1</v>
      </c>
    </row>
    <row r="371" spans="2:25" ht="18.75" customHeight="1">
      <c r="B371" s="515"/>
      <c r="C371" s="506"/>
      <c r="D371" s="216">
        <v>2</v>
      </c>
      <c r="E371" s="216" t="s">
        <v>2490</v>
      </c>
      <c r="F371" s="217">
        <v>905</v>
      </c>
      <c r="G371" s="218">
        <f t="shared" si="35"/>
        <v>181</v>
      </c>
      <c r="H371" s="219">
        <f t="shared" si="36"/>
        <v>502.77777777777777</v>
      </c>
      <c r="I371" s="219">
        <f t="shared" si="37"/>
        <v>0.1675925925925926</v>
      </c>
      <c r="J371" s="217"/>
      <c r="K371" s="220"/>
      <c r="L371" s="220"/>
      <c r="M371" s="232"/>
      <c r="N371" s="222">
        <f t="shared" si="38"/>
        <v>0</v>
      </c>
      <c r="O371" s="223"/>
      <c r="P371" s="224"/>
      <c r="Q371" s="224"/>
      <c r="R371" s="224"/>
      <c r="S371" s="224"/>
      <c r="T371" s="225"/>
      <c r="U371" s="226">
        <f t="shared" si="39"/>
        <v>0.3351851851851852</v>
      </c>
      <c r="V371" s="227"/>
      <c r="W371" s="228" t="str">
        <f t="shared" si="40"/>
        <v>0</v>
      </c>
      <c r="X371" s="509"/>
      <c r="Y371" s="229">
        <f t="shared" si="41"/>
        <v>0</v>
      </c>
    </row>
    <row r="372" spans="2:25" ht="18.75" customHeight="1">
      <c r="B372" s="515"/>
      <c r="C372" s="506"/>
      <c r="D372" s="216">
        <v>3</v>
      </c>
      <c r="E372" s="216" t="s">
        <v>2491</v>
      </c>
      <c r="F372" s="217">
        <v>895</v>
      </c>
      <c r="G372" s="218">
        <f t="shared" si="35"/>
        <v>179</v>
      </c>
      <c r="H372" s="219">
        <f t="shared" si="36"/>
        <v>497.22222222222223</v>
      </c>
      <c r="I372" s="219">
        <f t="shared" si="37"/>
        <v>0.16574074074074074</v>
      </c>
      <c r="J372" s="217"/>
      <c r="K372" s="220"/>
      <c r="L372" s="220"/>
      <c r="M372" s="232"/>
      <c r="N372" s="222">
        <f t="shared" si="38"/>
        <v>0</v>
      </c>
      <c r="O372" s="223"/>
      <c r="P372" s="224"/>
      <c r="Q372" s="224"/>
      <c r="R372" s="224"/>
      <c r="S372" s="224"/>
      <c r="T372" s="225"/>
      <c r="U372" s="226">
        <f t="shared" si="39"/>
        <v>0.33148148148148149</v>
      </c>
      <c r="V372" s="227"/>
      <c r="W372" s="228" t="str">
        <f t="shared" si="40"/>
        <v>0</v>
      </c>
      <c r="X372" s="509"/>
      <c r="Y372" s="229">
        <f t="shared" si="41"/>
        <v>0</v>
      </c>
    </row>
    <row r="373" spans="2:25" ht="18.75" customHeight="1">
      <c r="B373" s="515"/>
      <c r="C373" s="506"/>
      <c r="D373" s="216">
        <v>4</v>
      </c>
      <c r="E373" s="216" t="s">
        <v>2492</v>
      </c>
      <c r="F373" s="217">
        <v>894</v>
      </c>
      <c r="G373" s="218">
        <f t="shared" ref="G373:G414" si="42">F373/$G$15</f>
        <v>178.8</v>
      </c>
      <c r="H373" s="219">
        <f t="shared" ref="H373:H414" si="43">F373/$H$15</f>
        <v>496.66666666666663</v>
      </c>
      <c r="I373" s="219">
        <f t="shared" ref="I373:I414" si="44">H373/$I$15</f>
        <v>0.16555555555555554</v>
      </c>
      <c r="J373" s="217"/>
      <c r="K373" s="220"/>
      <c r="L373" s="220"/>
      <c r="M373" s="232"/>
      <c r="N373" s="222">
        <f t="shared" si="38"/>
        <v>0</v>
      </c>
      <c r="O373" s="223"/>
      <c r="P373" s="224"/>
      <c r="Q373" s="224"/>
      <c r="R373" s="224"/>
      <c r="S373" s="224"/>
      <c r="T373" s="225"/>
      <c r="U373" s="226">
        <f t="shared" ref="U373:U414" si="45">H373/$U$15</f>
        <v>0.33111111111111108</v>
      </c>
      <c r="V373" s="227"/>
      <c r="W373" s="228" t="str">
        <f t="shared" ref="W373:W414" si="46">IF(V373&lt;1,"0",IF(V373&lt;5,"2",IF(V373&gt;=5,"6")))</f>
        <v>0</v>
      </c>
      <c r="X373" s="509"/>
      <c r="Y373" s="229">
        <f t="shared" ref="Y373:Y415" si="47">W373/2</f>
        <v>0</v>
      </c>
    </row>
    <row r="374" spans="2:25" ht="18.75" customHeight="1">
      <c r="B374" s="515"/>
      <c r="C374" s="506"/>
      <c r="D374" s="216">
        <v>5</v>
      </c>
      <c r="E374" s="216" t="s">
        <v>2493</v>
      </c>
      <c r="F374" s="217">
        <v>706</v>
      </c>
      <c r="G374" s="218">
        <f t="shared" si="42"/>
        <v>141.19999999999999</v>
      </c>
      <c r="H374" s="219">
        <f t="shared" si="43"/>
        <v>392.22222222222223</v>
      </c>
      <c r="I374" s="219">
        <f t="shared" si="44"/>
        <v>0.13074074074074074</v>
      </c>
      <c r="J374" s="217"/>
      <c r="K374" s="220"/>
      <c r="L374" s="220"/>
      <c r="M374" s="232"/>
      <c r="N374" s="222">
        <f t="shared" si="38"/>
        <v>0</v>
      </c>
      <c r="O374" s="223"/>
      <c r="P374" s="224"/>
      <c r="Q374" s="224"/>
      <c r="R374" s="224"/>
      <c r="S374" s="224"/>
      <c r="T374" s="225"/>
      <c r="U374" s="226">
        <f t="shared" si="45"/>
        <v>0.26148148148148148</v>
      </c>
      <c r="V374" s="227"/>
      <c r="W374" s="228" t="str">
        <f t="shared" si="46"/>
        <v>0</v>
      </c>
      <c r="X374" s="509"/>
      <c r="Y374" s="229">
        <f t="shared" si="47"/>
        <v>0</v>
      </c>
    </row>
    <row r="375" spans="2:25" ht="18.75" customHeight="1">
      <c r="B375" s="515"/>
      <c r="C375" s="506"/>
      <c r="D375" s="216">
        <v>6</v>
      </c>
      <c r="E375" s="216" t="s">
        <v>2494</v>
      </c>
      <c r="F375" s="217">
        <v>657</v>
      </c>
      <c r="G375" s="218">
        <f t="shared" si="42"/>
        <v>131.4</v>
      </c>
      <c r="H375" s="219">
        <f t="shared" si="43"/>
        <v>365</v>
      </c>
      <c r="I375" s="219">
        <f t="shared" si="44"/>
        <v>0.12166666666666667</v>
      </c>
      <c r="J375" s="217"/>
      <c r="K375" s="220"/>
      <c r="L375" s="220"/>
      <c r="M375" s="232"/>
      <c r="N375" s="222">
        <f t="shared" si="38"/>
        <v>0</v>
      </c>
      <c r="O375" s="223"/>
      <c r="P375" s="224"/>
      <c r="Q375" s="224"/>
      <c r="R375" s="224"/>
      <c r="S375" s="224"/>
      <c r="T375" s="225"/>
      <c r="U375" s="226">
        <f t="shared" si="45"/>
        <v>0.24333333333333335</v>
      </c>
      <c r="V375" s="227"/>
      <c r="W375" s="228" t="str">
        <f t="shared" si="46"/>
        <v>0</v>
      </c>
      <c r="X375" s="509"/>
      <c r="Y375" s="229">
        <f t="shared" si="47"/>
        <v>0</v>
      </c>
    </row>
    <row r="376" spans="2:25" ht="18.75" customHeight="1">
      <c r="B376" s="515"/>
      <c r="C376" s="506"/>
      <c r="D376" s="216">
        <v>7</v>
      </c>
      <c r="E376" s="216" t="s">
        <v>2495</v>
      </c>
      <c r="F376" s="217">
        <v>303</v>
      </c>
      <c r="G376" s="218">
        <f t="shared" si="42"/>
        <v>60.6</v>
      </c>
      <c r="H376" s="219">
        <f t="shared" si="43"/>
        <v>168.33333333333334</v>
      </c>
      <c r="I376" s="219">
        <f t="shared" si="44"/>
        <v>5.6111111111111112E-2</v>
      </c>
      <c r="J376" s="217"/>
      <c r="K376" s="220"/>
      <c r="L376" s="220"/>
      <c r="M376" s="232"/>
      <c r="N376" s="222">
        <f t="shared" si="38"/>
        <v>0</v>
      </c>
      <c r="O376" s="223"/>
      <c r="P376" s="224"/>
      <c r="Q376" s="224"/>
      <c r="R376" s="224"/>
      <c r="S376" s="224"/>
      <c r="T376" s="225"/>
      <c r="U376" s="226">
        <f t="shared" si="45"/>
        <v>0.11222222222222222</v>
      </c>
      <c r="V376" s="227"/>
      <c r="W376" s="228" t="str">
        <f t="shared" si="46"/>
        <v>0</v>
      </c>
      <c r="X376" s="509"/>
      <c r="Y376" s="229">
        <f t="shared" si="47"/>
        <v>0</v>
      </c>
    </row>
    <row r="377" spans="2:25" ht="18.75" customHeight="1">
      <c r="B377" s="515"/>
      <c r="C377" s="506"/>
      <c r="D377" s="216"/>
      <c r="E377" s="216"/>
      <c r="F377" s="217"/>
      <c r="G377" s="218">
        <f t="shared" si="42"/>
        <v>0</v>
      </c>
      <c r="H377" s="219">
        <f t="shared" si="43"/>
        <v>0</v>
      </c>
      <c r="I377" s="219">
        <f t="shared" si="44"/>
        <v>0</v>
      </c>
      <c r="J377" s="217"/>
      <c r="K377" s="220"/>
      <c r="L377" s="220"/>
      <c r="M377" s="232"/>
      <c r="N377" s="222">
        <f t="shared" si="38"/>
        <v>0</v>
      </c>
      <c r="O377" s="223"/>
      <c r="P377" s="224"/>
      <c r="Q377" s="224"/>
      <c r="R377" s="224"/>
      <c r="S377" s="224"/>
      <c r="T377" s="225"/>
      <c r="U377" s="226">
        <f t="shared" si="45"/>
        <v>0</v>
      </c>
      <c r="V377" s="227"/>
      <c r="W377" s="228" t="str">
        <f t="shared" si="46"/>
        <v>0</v>
      </c>
      <c r="X377" s="509"/>
      <c r="Y377" s="229">
        <f t="shared" si="47"/>
        <v>0</v>
      </c>
    </row>
    <row r="378" spans="2:25" ht="18.75" customHeight="1">
      <c r="B378" s="515"/>
      <c r="C378" s="506"/>
      <c r="D378" s="216">
        <v>1</v>
      </c>
      <c r="E378" s="216" t="s">
        <v>2496</v>
      </c>
      <c r="F378" s="217">
        <v>497</v>
      </c>
      <c r="G378" s="218">
        <f t="shared" si="42"/>
        <v>99.4</v>
      </c>
      <c r="H378" s="219">
        <f t="shared" si="43"/>
        <v>276.11111111111109</v>
      </c>
      <c r="I378" s="219">
        <f t="shared" si="44"/>
        <v>9.2037037037037028E-2</v>
      </c>
      <c r="J378" s="217" t="s">
        <v>2497</v>
      </c>
      <c r="K378" s="220"/>
      <c r="L378" s="220"/>
      <c r="M378" s="232"/>
      <c r="N378" s="222">
        <f t="shared" si="38"/>
        <v>0</v>
      </c>
      <c r="O378" s="223"/>
      <c r="P378" s="224"/>
      <c r="Q378" s="224"/>
      <c r="R378" s="224"/>
      <c r="S378" s="224"/>
      <c r="T378" s="225"/>
      <c r="U378" s="226">
        <f t="shared" si="45"/>
        <v>0.18407407407407406</v>
      </c>
      <c r="V378" s="227"/>
      <c r="W378" s="228" t="str">
        <f t="shared" si="46"/>
        <v>0</v>
      </c>
      <c r="X378" s="509"/>
      <c r="Y378" s="229">
        <f t="shared" si="47"/>
        <v>0</v>
      </c>
    </row>
    <row r="379" spans="2:25" ht="18.75" customHeight="1">
      <c r="B379" s="515"/>
      <c r="C379" s="506"/>
      <c r="D379" s="216">
        <v>2</v>
      </c>
      <c r="E379" s="216" t="s">
        <v>2498</v>
      </c>
      <c r="F379" s="217">
        <v>87</v>
      </c>
      <c r="G379" s="218">
        <f t="shared" si="42"/>
        <v>17.399999999999999</v>
      </c>
      <c r="H379" s="219">
        <f t="shared" si="43"/>
        <v>48.333333333333329</v>
      </c>
      <c r="I379" s="219">
        <f t="shared" si="44"/>
        <v>1.6111111111111111E-2</v>
      </c>
      <c r="J379" s="217"/>
      <c r="K379" s="220"/>
      <c r="L379" s="220"/>
      <c r="M379" s="232"/>
      <c r="N379" s="222">
        <f t="shared" si="38"/>
        <v>0</v>
      </c>
      <c r="O379" s="223"/>
      <c r="P379" s="224"/>
      <c r="Q379" s="224"/>
      <c r="R379" s="224"/>
      <c r="S379" s="224"/>
      <c r="T379" s="225"/>
      <c r="U379" s="226">
        <f t="shared" si="45"/>
        <v>3.2222222222222222E-2</v>
      </c>
      <c r="V379" s="227"/>
      <c r="W379" s="228" t="str">
        <f t="shared" si="46"/>
        <v>0</v>
      </c>
      <c r="X379" s="509"/>
      <c r="Y379" s="229">
        <f t="shared" si="47"/>
        <v>0</v>
      </c>
    </row>
    <row r="380" spans="2:25" ht="18.75" customHeight="1">
      <c r="B380" s="515"/>
      <c r="C380" s="506"/>
      <c r="D380" s="216">
        <v>3</v>
      </c>
      <c r="E380" s="216" t="s">
        <v>2499</v>
      </c>
      <c r="F380" s="217">
        <v>313</v>
      </c>
      <c r="G380" s="218">
        <f t="shared" si="42"/>
        <v>62.6</v>
      </c>
      <c r="H380" s="219">
        <f t="shared" si="43"/>
        <v>173.88888888888889</v>
      </c>
      <c r="I380" s="219">
        <f t="shared" si="44"/>
        <v>5.7962962962962959E-2</v>
      </c>
      <c r="J380" s="217"/>
      <c r="K380" s="220"/>
      <c r="L380" s="220"/>
      <c r="M380" s="232"/>
      <c r="N380" s="222">
        <f t="shared" si="38"/>
        <v>0</v>
      </c>
      <c r="O380" s="223"/>
      <c r="P380" s="224"/>
      <c r="Q380" s="224"/>
      <c r="R380" s="224"/>
      <c r="S380" s="224"/>
      <c r="T380" s="225"/>
      <c r="U380" s="226">
        <f t="shared" si="45"/>
        <v>0.11592592592592592</v>
      </c>
      <c r="V380" s="227"/>
      <c r="W380" s="228" t="str">
        <f t="shared" si="46"/>
        <v>0</v>
      </c>
      <c r="X380" s="509"/>
      <c r="Y380" s="229">
        <f t="shared" si="47"/>
        <v>0</v>
      </c>
    </row>
    <row r="381" spans="2:25" ht="18.75" customHeight="1">
      <c r="B381" s="515"/>
      <c r="C381" s="506"/>
      <c r="D381" s="216">
        <v>4</v>
      </c>
      <c r="E381" s="216" t="s">
        <v>2500</v>
      </c>
      <c r="F381" s="217">
        <v>352</v>
      </c>
      <c r="G381" s="218">
        <f t="shared" si="42"/>
        <v>70.400000000000006</v>
      </c>
      <c r="H381" s="219">
        <f t="shared" si="43"/>
        <v>195.55555555555554</v>
      </c>
      <c r="I381" s="219">
        <f t="shared" si="44"/>
        <v>6.5185185185185179E-2</v>
      </c>
      <c r="J381" s="217"/>
      <c r="K381" s="220"/>
      <c r="L381" s="220"/>
      <c r="M381" s="232"/>
      <c r="N381" s="222">
        <f t="shared" si="38"/>
        <v>0</v>
      </c>
      <c r="O381" s="223"/>
      <c r="P381" s="224"/>
      <c r="Q381" s="224"/>
      <c r="R381" s="224"/>
      <c r="S381" s="224"/>
      <c r="T381" s="225"/>
      <c r="U381" s="226">
        <f t="shared" si="45"/>
        <v>0.13037037037037036</v>
      </c>
      <c r="V381" s="227"/>
      <c r="W381" s="228" t="str">
        <f t="shared" si="46"/>
        <v>0</v>
      </c>
      <c r="X381" s="509"/>
      <c r="Y381" s="229">
        <f t="shared" si="47"/>
        <v>0</v>
      </c>
    </row>
    <row r="382" spans="2:25" ht="18.75" customHeight="1">
      <c r="B382" s="515"/>
      <c r="C382" s="506"/>
      <c r="D382" s="216">
        <v>5</v>
      </c>
      <c r="E382" s="216" t="s">
        <v>2501</v>
      </c>
      <c r="F382" s="217">
        <v>198</v>
      </c>
      <c r="G382" s="218">
        <f t="shared" si="42"/>
        <v>39.6</v>
      </c>
      <c r="H382" s="219">
        <f t="shared" si="43"/>
        <v>110</v>
      </c>
      <c r="I382" s="219">
        <f t="shared" si="44"/>
        <v>3.6666666666666667E-2</v>
      </c>
      <c r="J382" s="217"/>
      <c r="K382" s="220"/>
      <c r="L382" s="220"/>
      <c r="M382" s="232"/>
      <c r="N382" s="222">
        <f t="shared" si="38"/>
        <v>0</v>
      </c>
      <c r="O382" s="223"/>
      <c r="P382" s="224"/>
      <c r="Q382" s="224"/>
      <c r="R382" s="224"/>
      <c r="S382" s="224"/>
      <c r="T382" s="225"/>
      <c r="U382" s="226">
        <f t="shared" si="45"/>
        <v>7.3333333333333334E-2</v>
      </c>
      <c r="V382" s="227"/>
      <c r="W382" s="228" t="str">
        <f t="shared" si="46"/>
        <v>0</v>
      </c>
      <c r="X382" s="509"/>
      <c r="Y382" s="229">
        <f t="shared" si="47"/>
        <v>0</v>
      </c>
    </row>
    <row r="383" spans="2:25" ht="18.75" customHeight="1">
      <c r="B383" s="515"/>
      <c r="C383" s="506"/>
      <c r="D383" s="216">
        <v>6</v>
      </c>
      <c r="E383" s="216" t="s">
        <v>2502</v>
      </c>
      <c r="F383" s="217">
        <v>405</v>
      </c>
      <c r="G383" s="218">
        <f t="shared" si="42"/>
        <v>81</v>
      </c>
      <c r="H383" s="219">
        <f t="shared" si="43"/>
        <v>225</v>
      </c>
      <c r="I383" s="219">
        <f t="shared" si="44"/>
        <v>7.4999999999999997E-2</v>
      </c>
      <c r="J383" s="217"/>
      <c r="K383" s="220"/>
      <c r="L383" s="220"/>
      <c r="M383" s="232"/>
      <c r="N383" s="222">
        <f t="shared" si="38"/>
        <v>0</v>
      </c>
      <c r="O383" s="223"/>
      <c r="P383" s="224"/>
      <c r="Q383" s="224"/>
      <c r="R383" s="224"/>
      <c r="S383" s="224"/>
      <c r="T383" s="225"/>
      <c r="U383" s="226">
        <f t="shared" si="45"/>
        <v>0.15</v>
      </c>
      <c r="V383" s="227"/>
      <c r="W383" s="228" t="str">
        <f t="shared" si="46"/>
        <v>0</v>
      </c>
      <c r="X383" s="509"/>
      <c r="Y383" s="229">
        <f t="shared" si="47"/>
        <v>0</v>
      </c>
    </row>
    <row r="384" spans="2:25" ht="18.75" customHeight="1">
      <c r="B384" s="515"/>
      <c r="C384" s="506"/>
      <c r="D384" s="216">
        <v>7</v>
      </c>
      <c r="E384" s="216" t="s">
        <v>2503</v>
      </c>
      <c r="F384" s="217">
        <v>105</v>
      </c>
      <c r="G384" s="218">
        <f t="shared" si="42"/>
        <v>21</v>
      </c>
      <c r="H384" s="219">
        <f t="shared" si="43"/>
        <v>58.333333333333329</v>
      </c>
      <c r="I384" s="219">
        <f t="shared" si="44"/>
        <v>1.9444444444444441E-2</v>
      </c>
      <c r="J384" s="217"/>
      <c r="K384" s="220"/>
      <c r="L384" s="220"/>
      <c r="M384" s="232"/>
      <c r="N384" s="222">
        <f t="shared" si="38"/>
        <v>0</v>
      </c>
      <c r="O384" s="223"/>
      <c r="P384" s="224"/>
      <c r="Q384" s="224"/>
      <c r="R384" s="224"/>
      <c r="S384" s="224"/>
      <c r="T384" s="225"/>
      <c r="U384" s="226">
        <f t="shared" si="45"/>
        <v>3.8888888888888883E-2</v>
      </c>
      <c r="V384" s="227"/>
      <c r="W384" s="228" t="str">
        <f t="shared" si="46"/>
        <v>0</v>
      </c>
      <c r="X384" s="509"/>
      <c r="Y384" s="229">
        <f t="shared" si="47"/>
        <v>0</v>
      </c>
    </row>
    <row r="385" spans="2:25" ht="18.75" customHeight="1">
      <c r="B385" s="515"/>
      <c r="C385" s="506"/>
      <c r="D385" s="216">
        <v>8</v>
      </c>
      <c r="E385" s="216" t="s">
        <v>2504</v>
      </c>
      <c r="F385" s="217">
        <v>1006</v>
      </c>
      <c r="G385" s="218">
        <f t="shared" si="42"/>
        <v>201.2</v>
      </c>
      <c r="H385" s="219">
        <f t="shared" si="43"/>
        <v>558.88888888888891</v>
      </c>
      <c r="I385" s="219">
        <f t="shared" si="44"/>
        <v>0.18629629629629629</v>
      </c>
      <c r="J385" s="217" t="s">
        <v>2505</v>
      </c>
      <c r="K385" s="217" t="s">
        <v>11260</v>
      </c>
      <c r="L385" s="220"/>
      <c r="M385" s="221">
        <f>SUM(H378:H398)</f>
        <v>2936.1111111111099</v>
      </c>
      <c r="N385" s="222">
        <f t="shared" si="38"/>
        <v>58.7222222222222</v>
      </c>
      <c r="O385" s="223" t="s">
        <v>2506</v>
      </c>
      <c r="P385" s="224" t="s">
        <v>178</v>
      </c>
      <c r="Q385" s="224"/>
      <c r="R385" s="223" t="s">
        <v>2507</v>
      </c>
      <c r="S385" s="224"/>
      <c r="T385" s="225"/>
      <c r="U385" s="226">
        <f t="shared" si="45"/>
        <v>0.37259259259259259</v>
      </c>
      <c r="V385" s="227">
        <f>SUM(U378:U398)</f>
        <v>1.9574074074074075</v>
      </c>
      <c r="W385" s="228" t="str">
        <f t="shared" si="46"/>
        <v>2</v>
      </c>
      <c r="X385" s="509"/>
      <c r="Y385" s="229">
        <f t="shared" si="47"/>
        <v>1</v>
      </c>
    </row>
    <row r="386" spans="2:25" ht="18.75" customHeight="1">
      <c r="B386" s="515"/>
      <c r="C386" s="506"/>
      <c r="D386" s="216">
        <v>9</v>
      </c>
      <c r="E386" s="216" t="s">
        <v>2508</v>
      </c>
      <c r="F386" s="217">
        <v>244</v>
      </c>
      <c r="G386" s="218">
        <f t="shared" si="42"/>
        <v>48.8</v>
      </c>
      <c r="H386" s="219">
        <f t="shared" si="43"/>
        <v>135.55555555555554</v>
      </c>
      <c r="I386" s="219">
        <f t="shared" si="44"/>
        <v>4.5185185185185182E-2</v>
      </c>
      <c r="J386" s="217"/>
      <c r="K386" s="220"/>
      <c r="L386" s="220"/>
      <c r="M386" s="221"/>
      <c r="N386" s="222">
        <f t="shared" si="38"/>
        <v>0</v>
      </c>
      <c r="O386" s="223"/>
      <c r="P386" s="224"/>
      <c r="Q386" s="224"/>
      <c r="R386" s="224"/>
      <c r="S386" s="224"/>
      <c r="T386" s="225"/>
      <c r="U386" s="226">
        <f t="shared" si="45"/>
        <v>9.0370370370370365E-2</v>
      </c>
      <c r="V386" s="227"/>
      <c r="W386" s="228" t="str">
        <f t="shared" si="46"/>
        <v>0</v>
      </c>
      <c r="X386" s="509"/>
      <c r="Y386" s="229">
        <f t="shared" si="47"/>
        <v>0</v>
      </c>
    </row>
    <row r="387" spans="2:25" ht="18.75" customHeight="1">
      <c r="B387" s="515"/>
      <c r="C387" s="506"/>
      <c r="D387" s="216">
        <v>10</v>
      </c>
      <c r="E387" s="216" t="s">
        <v>2509</v>
      </c>
      <c r="F387" s="217">
        <v>355</v>
      </c>
      <c r="G387" s="218">
        <f t="shared" si="42"/>
        <v>71</v>
      </c>
      <c r="H387" s="219">
        <f t="shared" si="43"/>
        <v>197.22222222222223</v>
      </c>
      <c r="I387" s="219">
        <f t="shared" si="44"/>
        <v>6.5740740740740738E-2</v>
      </c>
      <c r="J387" s="217"/>
      <c r="K387" s="220"/>
      <c r="L387" s="220"/>
      <c r="M387" s="221"/>
      <c r="N387" s="222">
        <f t="shared" si="38"/>
        <v>0</v>
      </c>
      <c r="O387" s="223"/>
      <c r="P387" s="224"/>
      <c r="Q387" s="224"/>
      <c r="R387" s="224"/>
      <c r="S387" s="224"/>
      <c r="T387" s="225"/>
      <c r="U387" s="226">
        <f t="shared" si="45"/>
        <v>0.13148148148148148</v>
      </c>
      <c r="V387" s="227"/>
      <c r="W387" s="228" t="str">
        <f t="shared" si="46"/>
        <v>0</v>
      </c>
      <c r="X387" s="509"/>
      <c r="Y387" s="229">
        <f t="shared" si="47"/>
        <v>0</v>
      </c>
    </row>
    <row r="388" spans="2:25" ht="18.75" customHeight="1">
      <c r="B388" s="515"/>
      <c r="C388" s="506"/>
      <c r="D388" s="216">
        <v>11</v>
      </c>
      <c r="E388" s="216" t="s">
        <v>2510</v>
      </c>
      <c r="F388" s="217">
        <v>35</v>
      </c>
      <c r="G388" s="218">
        <f t="shared" si="42"/>
        <v>7</v>
      </c>
      <c r="H388" s="219">
        <f t="shared" si="43"/>
        <v>19.444444444444443</v>
      </c>
      <c r="I388" s="219">
        <f t="shared" si="44"/>
        <v>6.4814814814814813E-3</v>
      </c>
      <c r="J388" s="217"/>
      <c r="K388" s="220"/>
      <c r="L388" s="220"/>
      <c r="M388" s="221"/>
      <c r="N388" s="222">
        <f t="shared" si="38"/>
        <v>0</v>
      </c>
      <c r="O388" s="223"/>
      <c r="P388" s="224"/>
      <c r="Q388" s="224"/>
      <c r="R388" s="224"/>
      <c r="S388" s="224"/>
      <c r="T388" s="225"/>
      <c r="U388" s="226">
        <f t="shared" si="45"/>
        <v>1.2962962962962963E-2</v>
      </c>
      <c r="V388" s="227"/>
      <c r="W388" s="228" t="str">
        <f t="shared" si="46"/>
        <v>0</v>
      </c>
      <c r="X388" s="509"/>
      <c r="Y388" s="229">
        <f t="shared" si="47"/>
        <v>0</v>
      </c>
    </row>
    <row r="389" spans="2:25" ht="18.75" customHeight="1">
      <c r="B389" s="515"/>
      <c r="C389" s="506"/>
      <c r="D389" s="216">
        <v>12</v>
      </c>
      <c r="E389" s="216" t="s">
        <v>2511</v>
      </c>
      <c r="F389" s="217">
        <v>61</v>
      </c>
      <c r="G389" s="218">
        <f t="shared" si="42"/>
        <v>12.2</v>
      </c>
      <c r="H389" s="219">
        <f t="shared" si="43"/>
        <v>33.888888888888886</v>
      </c>
      <c r="I389" s="219">
        <f t="shared" si="44"/>
        <v>1.1296296296296296E-2</v>
      </c>
      <c r="J389" s="217"/>
      <c r="K389" s="220"/>
      <c r="L389" s="220"/>
      <c r="M389" s="221"/>
      <c r="N389" s="222">
        <f t="shared" si="38"/>
        <v>0</v>
      </c>
      <c r="O389" s="223"/>
      <c r="P389" s="224"/>
      <c r="Q389" s="224"/>
      <c r="R389" s="224"/>
      <c r="S389" s="224"/>
      <c r="T389" s="225"/>
      <c r="U389" s="226">
        <f t="shared" si="45"/>
        <v>2.2592592592592591E-2</v>
      </c>
      <c r="V389" s="227"/>
      <c r="W389" s="228" t="str">
        <f t="shared" si="46"/>
        <v>0</v>
      </c>
      <c r="X389" s="509"/>
      <c r="Y389" s="229">
        <f t="shared" si="47"/>
        <v>0</v>
      </c>
    </row>
    <row r="390" spans="2:25" ht="18.75" customHeight="1">
      <c r="B390" s="515"/>
      <c r="C390" s="506"/>
      <c r="D390" s="216">
        <v>13</v>
      </c>
      <c r="E390" s="216" t="s">
        <v>2512</v>
      </c>
      <c r="F390" s="217">
        <v>209</v>
      </c>
      <c r="G390" s="218">
        <f t="shared" si="42"/>
        <v>41.8</v>
      </c>
      <c r="H390" s="219">
        <f t="shared" si="43"/>
        <v>116.11111111111111</v>
      </c>
      <c r="I390" s="219">
        <f t="shared" si="44"/>
        <v>3.8703703703703705E-2</v>
      </c>
      <c r="J390" s="217"/>
      <c r="K390" s="220"/>
      <c r="L390" s="220"/>
      <c r="M390" s="221"/>
      <c r="N390" s="222">
        <f t="shared" si="38"/>
        <v>0</v>
      </c>
      <c r="O390" s="223"/>
      <c r="P390" s="224"/>
      <c r="Q390" s="224"/>
      <c r="R390" s="224"/>
      <c r="S390" s="224"/>
      <c r="T390" s="225"/>
      <c r="U390" s="226">
        <f t="shared" si="45"/>
        <v>7.7407407407407411E-2</v>
      </c>
      <c r="V390" s="227"/>
      <c r="W390" s="228" t="str">
        <f t="shared" si="46"/>
        <v>0</v>
      </c>
      <c r="X390" s="509"/>
      <c r="Y390" s="229">
        <f t="shared" si="47"/>
        <v>0</v>
      </c>
    </row>
    <row r="391" spans="2:25" ht="18.75" customHeight="1">
      <c r="B391" s="515"/>
      <c r="C391" s="506"/>
      <c r="D391" s="216">
        <v>14</v>
      </c>
      <c r="E391" s="216" t="s">
        <v>2513</v>
      </c>
      <c r="F391" s="217">
        <v>121</v>
      </c>
      <c r="G391" s="218">
        <f t="shared" si="42"/>
        <v>24.2</v>
      </c>
      <c r="H391" s="219">
        <f t="shared" si="43"/>
        <v>67.222222222222214</v>
      </c>
      <c r="I391" s="219">
        <f t="shared" si="44"/>
        <v>2.2407407407407404E-2</v>
      </c>
      <c r="J391" s="217"/>
      <c r="K391" s="220"/>
      <c r="L391" s="220"/>
      <c r="M391" s="221"/>
      <c r="N391" s="222">
        <f t="shared" si="38"/>
        <v>0</v>
      </c>
      <c r="O391" s="223"/>
      <c r="P391" s="224"/>
      <c r="Q391" s="224"/>
      <c r="R391" s="224"/>
      <c r="S391" s="224"/>
      <c r="T391" s="225"/>
      <c r="U391" s="226">
        <f t="shared" si="45"/>
        <v>4.4814814814814807E-2</v>
      </c>
      <c r="V391" s="227"/>
      <c r="W391" s="228" t="str">
        <f t="shared" si="46"/>
        <v>0</v>
      </c>
      <c r="X391" s="509"/>
      <c r="Y391" s="229">
        <f t="shared" si="47"/>
        <v>0</v>
      </c>
    </row>
    <row r="392" spans="2:25" ht="18.75" customHeight="1">
      <c r="B392" s="515"/>
      <c r="C392" s="506"/>
      <c r="D392" s="216">
        <v>15</v>
      </c>
      <c r="E392" s="216" t="s">
        <v>2514</v>
      </c>
      <c r="F392" s="217">
        <v>129</v>
      </c>
      <c r="G392" s="218">
        <f t="shared" si="42"/>
        <v>25.8</v>
      </c>
      <c r="H392" s="219">
        <f t="shared" si="43"/>
        <v>71.666666666666671</v>
      </c>
      <c r="I392" s="219">
        <f t="shared" si="44"/>
        <v>2.388888888888889E-2</v>
      </c>
      <c r="J392" s="217"/>
      <c r="K392" s="220"/>
      <c r="L392" s="220"/>
      <c r="M392" s="221"/>
      <c r="N392" s="222">
        <f t="shared" si="38"/>
        <v>0</v>
      </c>
      <c r="O392" s="223"/>
      <c r="P392" s="224"/>
      <c r="Q392" s="224"/>
      <c r="R392" s="224"/>
      <c r="S392" s="224"/>
      <c r="T392" s="225"/>
      <c r="U392" s="226">
        <f t="shared" si="45"/>
        <v>4.777777777777778E-2</v>
      </c>
      <c r="V392" s="227"/>
      <c r="W392" s="228" t="str">
        <f t="shared" si="46"/>
        <v>0</v>
      </c>
      <c r="X392" s="509"/>
      <c r="Y392" s="229">
        <f t="shared" si="47"/>
        <v>0</v>
      </c>
    </row>
    <row r="393" spans="2:25" ht="18.75" customHeight="1">
      <c r="B393" s="515"/>
      <c r="C393" s="506"/>
      <c r="D393" s="216">
        <v>16</v>
      </c>
      <c r="E393" s="216" t="s">
        <v>2515</v>
      </c>
      <c r="F393" s="217">
        <v>151</v>
      </c>
      <c r="G393" s="218">
        <f t="shared" si="42"/>
        <v>30.2</v>
      </c>
      <c r="H393" s="219">
        <f t="shared" si="43"/>
        <v>83.888888888888886</v>
      </c>
      <c r="I393" s="219">
        <f t="shared" si="44"/>
        <v>2.796296296296296E-2</v>
      </c>
      <c r="J393" s="217"/>
      <c r="K393" s="220"/>
      <c r="L393" s="220"/>
      <c r="M393" s="221"/>
      <c r="N393" s="222">
        <f t="shared" si="38"/>
        <v>0</v>
      </c>
      <c r="O393" s="223"/>
      <c r="P393" s="224"/>
      <c r="Q393" s="224"/>
      <c r="R393" s="224"/>
      <c r="S393" s="224"/>
      <c r="T393" s="225"/>
      <c r="U393" s="226">
        <f t="shared" si="45"/>
        <v>5.5925925925925921E-2</v>
      </c>
      <c r="V393" s="227"/>
      <c r="W393" s="228" t="str">
        <f t="shared" si="46"/>
        <v>0</v>
      </c>
      <c r="X393" s="509"/>
      <c r="Y393" s="229">
        <f t="shared" si="47"/>
        <v>0</v>
      </c>
    </row>
    <row r="394" spans="2:25" ht="18.75" customHeight="1">
      <c r="B394" s="515"/>
      <c r="C394" s="506"/>
      <c r="D394" s="216">
        <v>17</v>
      </c>
      <c r="E394" s="216" t="s">
        <v>2516</v>
      </c>
      <c r="F394" s="217">
        <v>498</v>
      </c>
      <c r="G394" s="218">
        <f t="shared" si="42"/>
        <v>99.6</v>
      </c>
      <c r="H394" s="219">
        <f t="shared" si="43"/>
        <v>276.66666666666669</v>
      </c>
      <c r="I394" s="219">
        <f t="shared" si="44"/>
        <v>9.2222222222222233E-2</v>
      </c>
      <c r="J394" s="217"/>
      <c r="K394" s="220"/>
      <c r="L394" s="220"/>
      <c r="M394" s="221"/>
      <c r="N394" s="222">
        <f t="shared" si="38"/>
        <v>0</v>
      </c>
      <c r="O394" s="223"/>
      <c r="P394" s="224"/>
      <c r="Q394" s="224"/>
      <c r="R394" s="224"/>
      <c r="S394" s="224"/>
      <c r="T394" s="225"/>
      <c r="U394" s="226">
        <f t="shared" si="45"/>
        <v>0.18444444444444447</v>
      </c>
      <c r="V394" s="227"/>
      <c r="W394" s="228" t="str">
        <f t="shared" si="46"/>
        <v>0</v>
      </c>
      <c r="X394" s="509"/>
      <c r="Y394" s="229">
        <f t="shared" si="47"/>
        <v>0</v>
      </c>
    </row>
    <row r="395" spans="2:25" ht="18.75" customHeight="1">
      <c r="B395" s="515"/>
      <c r="C395" s="506"/>
      <c r="D395" s="216">
        <v>18</v>
      </c>
      <c r="E395" s="216" t="s">
        <v>2517</v>
      </c>
      <c r="F395" s="217">
        <v>349</v>
      </c>
      <c r="G395" s="218">
        <f t="shared" si="42"/>
        <v>69.8</v>
      </c>
      <c r="H395" s="219">
        <f t="shared" si="43"/>
        <v>193.88888888888889</v>
      </c>
      <c r="I395" s="219">
        <f t="shared" si="44"/>
        <v>6.4629629629629634E-2</v>
      </c>
      <c r="J395" s="217"/>
      <c r="K395" s="220"/>
      <c r="L395" s="220"/>
      <c r="M395" s="221"/>
      <c r="N395" s="222">
        <f t="shared" si="38"/>
        <v>0</v>
      </c>
      <c r="O395" s="223"/>
      <c r="P395" s="224"/>
      <c r="Q395" s="224"/>
      <c r="R395" s="224"/>
      <c r="S395" s="224"/>
      <c r="T395" s="225"/>
      <c r="U395" s="226">
        <f t="shared" si="45"/>
        <v>0.12925925925925927</v>
      </c>
      <c r="V395" s="227"/>
      <c r="W395" s="228" t="str">
        <f t="shared" si="46"/>
        <v>0</v>
      </c>
      <c r="X395" s="509"/>
      <c r="Y395" s="229">
        <f t="shared" si="47"/>
        <v>0</v>
      </c>
    </row>
    <row r="396" spans="2:25" ht="18.75" customHeight="1">
      <c r="B396" s="515"/>
      <c r="C396" s="506"/>
      <c r="D396" s="216">
        <v>19</v>
      </c>
      <c r="E396" s="216" t="s">
        <v>2518</v>
      </c>
      <c r="F396" s="217">
        <v>70</v>
      </c>
      <c r="G396" s="218">
        <f t="shared" si="42"/>
        <v>14</v>
      </c>
      <c r="H396" s="219">
        <f t="shared" si="43"/>
        <v>38.888888888888886</v>
      </c>
      <c r="I396" s="219">
        <f t="shared" si="44"/>
        <v>1.2962962962962963E-2</v>
      </c>
      <c r="J396" s="217"/>
      <c r="K396" s="220"/>
      <c r="L396" s="220"/>
      <c r="M396" s="221"/>
      <c r="N396" s="222">
        <f t="shared" si="38"/>
        <v>0</v>
      </c>
      <c r="O396" s="223"/>
      <c r="P396" s="224"/>
      <c r="Q396" s="224"/>
      <c r="R396" s="224"/>
      <c r="S396" s="224"/>
      <c r="T396" s="225"/>
      <c r="U396" s="226">
        <f t="shared" si="45"/>
        <v>2.5925925925925925E-2</v>
      </c>
      <c r="V396" s="227"/>
      <c r="W396" s="228" t="str">
        <f t="shared" si="46"/>
        <v>0</v>
      </c>
      <c r="X396" s="509"/>
      <c r="Y396" s="229">
        <f t="shared" si="47"/>
        <v>0</v>
      </c>
    </row>
    <row r="397" spans="2:25" ht="18.75" customHeight="1">
      <c r="B397" s="515"/>
      <c r="C397" s="506"/>
      <c r="D397" s="216">
        <v>20</v>
      </c>
      <c r="E397" s="216" t="s">
        <v>2519</v>
      </c>
      <c r="F397" s="217">
        <v>49</v>
      </c>
      <c r="G397" s="218">
        <f t="shared" si="42"/>
        <v>9.8000000000000007</v>
      </c>
      <c r="H397" s="219">
        <f t="shared" si="43"/>
        <v>27.222222222222221</v>
      </c>
      <c r="I397" s="219">
        <f t="shared" si="44"/>
        <v>9.0740740740740729E-3</v>
      </c>
      <c r="J397" s="217"/>
      <c r="K397" s="220"/>
      <c r="L397" s="220"/>
      <c r="M397" s="221"/>
      <c r="N397" s="222">
        <f t="shared" si="38"/>
        <v>0</v>
      </c>
      <c r="O397" s="223"/>
      <c r="P397" s="224"/>
      <c r="Q397" s="224"/>
      <c r="R397" s="224"/>
      <c r="S397" s="224"/>
      <c r="T397" s="225"/>
      <c r="U397" s="226">
        <f t="shared" si="45"/>
        <v>1.8148148148148146E-2</v>
      </c>
      <c r="V397" s="227"/>
      <c r="W397" s="228" t="str">
        <f t="shared" si="46"/>
        <v>0</v>
      </c>
      <c r="X397" s="509"/>
      <c r="Y397" s="229">
        <f t="shared" si="47"/>
        <v>0</v>
      </c>
    </row>
    <row r="398" spans="2:25" ht="18.75" customHeight="1">
      <c r="B398" s="515"/>
      <c r="C398" s="506"/>
      <c r="D398" s="216">
        <v>21</v>
      </c>
      <c r="E398" s="216" t="s">
        <v>2520</v>
      </c>
      <c r="F398" s="217">
        <v>51</v>
      </c>
      <c r="G398" s="218">
        <f t="shared" si="42"/>
        <v>10.199999999999999</v>
      </c>
      <c r="H398" s="219">
        <f t="shared" si="43"/>
        <v>28.333333333333332</v>
      </c>
      <c r="I398" s="219">
        <f t="shared" si="44"/>
        <v>9.4444444444444445E-3</v>
      </c>
      <c r="J398" s="217"/>
      <c r="K398" s="220"/>
      <c r="L398" s="220"/>
      <c r="M398" s="221"/>
      <c r="N398" s="222">
        <f t="shared" si="38"/>
        <v>0</v>
      </c>
      <c r="O398" s="223"/>
      <c r="P398" s="224"/>
      <c r="Q398" s="224"/>
      <c r="R398" s="224"/>
      <c r="S398" s="224"/>
      <c r="T398" s="225"/>
      <c r="U398" s="226">
        <f t="shared" si="45"/>
        <v>1.8888888888888889E-2</v>
      </c>
      <c r="V398" s="227"/>
      <c r="W398" s="228" t="str">
        <f t="shared" si="46"/>
        <v>0</v>
      </c>
      <c r="X398" s="509"/>
      <c r="Y398" s="229">
        <f t="shared" si="47"/>
        <v>0</v>
      </c>
    </row>
    <row r="399" spans="2:25" ht="18.75" customHeight="1">
      <c r="B399" s="515"/>
      <c r="C399" s="506"/>
      <c r="D399" s="216"/>
      <c r="E399" s="216"/>
      <c r="F399" s="217"/>
      <c r="G399" s="218">
        <f t="shared" si="42"/>
        <v>0</v>
      </c>
      <c r="H399" s="219">
        <f t="shared" si="43"/>
        <v>0</v>
      </c>
      <c r="I399" s="219">
        <f t="shared" si="44"/>
        <v>0</v>
      </c>
      <c r="J399" s="217"/>
      <c r="K399" s="220"/>
      <c r="L399" s="220"/>
      <c r="M399" s="221"/>
      <c r="N399" s="222">
        <f t="shared" si="38"/>
        <v>0</v>
      </c>
      <c r="O399" s="223"/>
      <c r="P399" s="224"/>
      <c r="Q399" s="224"/>
      <c r="R399" s="224"/>
      <c r="S399" s="224"/>
      <c r="T399" s="225"/>
      <c r="U399" s="226">
        <f t="shared" si="45"/>
        <v>0</v>
      </c>
      <c r="V399" s="227"/>
      <c r="W399" s="228" t="str">
        <f t="shared" si="46"/>
        <v>0</v>
      </c>
      <c r="X399" s="509"/>
      <c r="Y399" s="229">
        <f t="shared" si="47"/>
        <v>0</v>
      </c>
    </row>
    <row r="400" spans="2:25" ht="18.75" customHeight="1">
      <c r="B400" s="515"/>
      <c r="C400" s="506"/>
      <c r="D400" s="216">
        <v>1</v>
      </c>
      <c r="E400" s="216" t="s">
        <v>2521</v>
      </c>
      <c r="F400" s="217">
        <v>792</v>
      </c>
      <c r="G400" s="218">
        <f t="shared" si="42"/>
        <v>158.4</v>
      </c>
      <c r="H400" s="219">
        <f t="shared" si="43"/>
        <v>440</v>
      </c>
      <c r="I400" s="219">
        <f t="shared" si="44"/>
        <v>0.14666666666666667</v>
      </c>
      <c r="J400" s="217" t="s">
        <v>2522</v>
      </c>
      <c r="K400" s="217" t="s">
        <v>11261</v>
      </c>
      <c r="L400" s="220"/>
      <c r="M400" s="221">
        <f>SUM(H400:H413)</f>
        <v>3001.1111111111113</v>
      </c>
      <c r="N400" s="222">
        <f t="shared" si="38"/>
        <v>60.022222222222226</v>
      </c>
      <c r="O400" s="223" t="s">
        <v>2523</v>
      </c>
      <c r="P400" s="224" t="s">
        <v>12</v>
      </c>
      <c r="Q400" s="224"/>
      <c r="R400" s="223" t="s">
        <v>2524</v>
      </c>
      <c r="S400" s="224"/>
      <c r="T400" s="225"/>
      <c r="U400" s="226">
        <f t="shared" si="45"/>
        <v>0.29333333333333333</v>
      </c>
      <c r="V400" s="227">
        <f>SUM(U400:U413)</f>
        <v>2.0007407407407403</v>
      </c>
      <c r="W400" s="228" t="str">
        <f t="shared" si="46"/>
        <v>2</v>
      </c>
      <c r="X400" s="509"/>
      <c r="Y400" s="229">
        <f t="shared" si="47"/>
        <v>1</v>
      </c>
    </row>
    <row r="401" spans="2:25" ht="18.75" customHeight="1">
      <c r="B401" s="515"/>
      <c r="C401" s="506"/>
      <c r="D401" s="216">
        <v>2</v>
      </c>
      <c r="E401" s="216" t="s">
        <v>2525</v>
      </c>
      <c r="F401" s="217">
        <v>160</v>
      </c>
      <c r="G401" s="218">
        <f t="shared" si="42"/>
        <v>32</v>
      </c>
      <c r="H401" s="219">
        <f t="shared" si="43"/>
        <v>88.888888888888886</v>
      </c>
      <c r="I401" s="219">
        <f t="shared" si="44"/>
        <v>2.9629629629629627E-2</v>
      </c>
      <c r="J401" s="217"/>
      <c r="K401" s="220"/>
      <c r="L401" s="220"/>
      <c r="M401" s="221"/>
      <c r="N401" s="222">
        <f t="shared" si="38"/>
        <v>0</v>
      </c>
      <c r="O401" s="223"/>
      <c r="P401" s="224"/>
      <c r="Q401" s="224"/>
      <c r="R401" s="224"/>
      <c r="S401" s="224"/>
      <c r="T401" s="225"/>
      <c r="U401" s="226">
        <f t="shared" si="45"/>
        <v>5.9259259259259255E-2</v>
      </c>
      <c r="V401" s="227"/>
      <c r="W401" s="228" t="str">
        <f t="shared" si="46"/>
        <v>0</v>
      </c>
      <c r="X401" s="509"/>
      <c r="Y401" s="229">
        <f t="shared" si="47"/>
        <v>0</v>
      </c>
    </row>
    <row r="402" spans="2:25" ht="18.75" customHeight="1">
      <c r="B402" s="515"/>
      <c r="C402" s="506"/>
      <c r="D402" s="216">
        <v>3</v>
      </c>
      <c r="E402" s="216" t="s">
        <v>2526</v>
      </c>
      <c r="F402" s="217">
        <v>202</v>
      </c>
      <c r="G402" s="218">
        <f t="shared" si="42"/>
        <v>40.4</v>
      </c>
      <c r="H402" s="219">
        <f t="shared" si="43"/>
        <v>112.22222222222221</v>
      </c>
      <c r="I402" s="219">
        <f t="shared" si="44"/>
        <v>3.7407407407407403E-2</v>
      </c>
      <c r="J402" s="217"/>
      <c r="K402" s="220"/>
      <c r="L402" s="220"/>
      <c r="M402" s="221"/>
      <c r="N402" s="222">
        <f t="shared" si="38"/>
        <v>0</v>
      </c>
      <c r="O402" s="223"/>
      <c r="P402" s="224"/>
      <c r="Q402" s="224"/>
      <c r="R402" s="224"/>
      <c r="S402" s="224"/>
      <c r="T402" s="225"/>
      <c r="U402" s="226">
        <f t="shared" si="45"/>
        <v>7.4814814814814806E-2</v>
      </c>
      <c r="V402" s="227"/>
      <c r="W402" s="228" t="str">
        <f t="shared" si="46"/>
        <v>0</v>
      </c>
      <c r="X402" s="509"/>
      <c r="Y402" s="229">
        <f t="shared" si="47"/>
        <v>0</v>
      </c>
    </row>
    <row r="403" spans="2:25" ht="18.75" customHeight="1">
      <c r="B403" s="515"/>
      <c r="C403" s="506"/>
      <c r="D403" s="216">
        <v>4</v>
      </c>
      <c r="E403" s="216" t="s">
        <v>2527</v>
      </c>
      <c r="F403" s="217">
        <v>250</v>
      </c>
      <c r="G403" s="218">
        <f t="shared" si="42"/>
        <v>50</v>
      </c>
      <c r="H403" s="219">
        <f t="shared" si="43"/>
        <v>138.88888888888889</v>
      </c>
      <c r="I403" s="219">
        <f t="shared" si="44"/>
        <v>4.6296296296296294E-2</v>
      </c>
      <c r="J403" s="217"/>
      <c r="K403" s="220"/>
      <c r="L403" s="220"/>
      <c r="M403" s="221"/>
      <c r="N403" s="222">
        <f t="shared" si="38"/>
        <v>0</v>
      </c>
      <c r="O403" s="223"/>
      <c r="P403" s="224"/>
      <c r="Q403" s="224"/>
      <c r="R403" s="224"/>
      <c r="S403" s="224"/>
      <c r="T403" s="225"/>
      <c r="U403" s="226">
        <f t="shared" si="45"/>
        <v>9.2592592592592587E-2</v>
      </c>
      <c r="V403" s="227"/>
      <c r="W403" s="228" t="str">
        <f t="shared" si="46"/>
        <v>0</v>
      </c>
      <c r="X403" s="509"/>
      <c r="Y403" s="229">
        <f t="shared" si="47"/>
        <v>0</v>
      </c>
    </row>
    <row r="404" spans="2:25" ht="18.75" customHeight="1">
      <c r="B404" s="515"/>
      <c r="C404" s="506"/>
      <c r="D404" s="216">
        <v>5</v>
      </c>
      <c r="E404" s="216" t="s">
        <v>2528</v>
      </c>
      <c r="F404" s="217">
        <v>198</v>
      </c>
      <c r="G404" s="218">
        <f t="shared" si="42"/>
        <v>39.6</v>
      </c>
      <c r="H404" s="219">
        <f t="shared" si="43"/>
        <v>110</v>
      </c>
      <c r="I404" s="219">
        <f t="shared" si="44"/>
        <v>3.6666666666666667E-2</v>
      </c>
      <c r="J404" s="217"/>
      <c r="K404" s="220"/>
      <c r="L404" s="220"/>
      <c r="M404" s="221"/>
      <c r="N404" s="222">
        <f t="shared" si="38"/>
        <v>0</v>
      </c>
      <c r="O404" s="223"/>
      <c r="P404" s="224"/>
      <c r="Q404" s="224"/>
      <c r="R404" s="224"/>
      <c r="S404" s="224"/>
      <c r="T404" s="225"/>
      <c r="U404" s="226">
        <f t="shared" si="45"/>
        <v>7.3333333333333334E-2</v>
      </c>
      <c r="V404" s="227"/>
      <c r="W404" s="228" t="str">
        <f t="shared" si="46"/>
        <v>0</v>
      </c>
      <c r="X404" s="509"/>
      <c r="Y404" s="229">
        <f t="shared" si="47"/>
        <v>0</v>
      </c>
    </row>
    <row r="405" spans="2:25" ht="18.75" customHeight="1">
      <c r="B405" s="515"/>
      <c r="C405" s="506"/>
      <c r="D405" s="216">
        <v>6</v>
      </c>
      <c r="E405" s="216" t="s">
        <v>2529</v>
      </c>
      <c r="F405" s="217">
        <v>202</v>
      </c>
      <c r="G405" s="218">
        <f t="shared" si="42"/>
        <v>40.4</v>
      </c>
      <c r="H405" s="219">
        <f t="shared" si="43"/>
        <v>112.22222222222221</v>
      </c>
      <c r="I405" s="219">
        <f t="shared" si="44"/>
        <v>3.7407407407407403E-2</v>
      </c>
      <c r="J405" s="217"/>
      <c r="K405" s="220"/>
      <c r="L405" s="220"/>
      <c r="M405" s="221"/>
      <c r="N405" s="222">
        <f t="shared" si="38"/>
        <v>0</v>
      </c>
      <c r="O405" s="223"/>
      <c r="P405" s="224"/>
      <c r="Q405" s="224"/>
      <c r="R405" s="224"/>
      <c r="S405" s="224"/>
      <c r="T405" s="225"/>
      <c r="U405" s="226">
        <f t="shared" si="45"/>
        <v>7.4814814814814806E-2</v>
      </c>
      <c r="V405" s="227"/>
      <c r="W405" s="228" t="str">
        <f t="shared" si="46"/>
        <v>0</v>
      </c>
      <c r="X405" s="509"/>
      <c r="Y405" s="229">
        <f t="shared" si="47"/>
        <v>0</v>
      </c>
    </row>
    <row r="406" spans="2:25" ht="18.75" customHeight="1">
      <c r="B406" s="515"/>
      <c r="C406" s="506"/>
      <c r="D406" s="216">
        <v>7</v>
      </c>
      <c r="E406" s="216" t="s">
        <v>2530</v>
      </c>
      <c r="F406" s="217">
        <v>405</v>
      </c>
      <c r="G406" s="218">
        <f t="shared" si="42"/>
        <v>81</v>
      </c>
      <c r="H406" s="219">
        <f t="shared" si="43"/>
        <v>225</v>
      </c>
      <c r="I406" s="219">
        <f t="shared" si="44"/>
        <v>7.4999999999999997E-2</v>
      </c>
      <c r="J406" s="217"/>
      <c r="K406" s="220"/>
      <c r="L406" s="220"/>
      <c r="M406" s="221"/>
      <c r="N406" s="222">
        <f t="shared" si="38"/>
        <v>0</v>
      </c>
      <c r="O406" s="223"/>
      <c r="P406" s="224"/>
      <c r="Q406" s="224"/>
      <c r="R406" s="224"/>
      <c r="S406" s="224"/>
      <c r="T406" s="225"/>
      <c r="U406" s="226">
        <f t="shared" si="45"/>
        <v>0.15</v>
      </c>
      <c r="V406" s="227"/>
      <c r="W406" s="228" t="str">
        <f t="shared" si="46"/>
        <v>0</v>
      </c>
      <c r="X406" s="509"/>
      <c r="Y406" s="229">
        <f t="shared" si="47"/>
        <v>0</v>
      </c>
    </row>
    <row r="407" spans="2:25" ht="18.75" customHeight="1">
      <c r="B407" s="515"/>
      <c r="C407" s="506"/>
      <c r="D407" s="216">
        <v>8</v>
      </c>
      <c r="E407" s="216" t="s">
        <v>2531</v>
      </c>
      <c r="F407" s="217">
        <v>397</v>
      </c>
      <c r="G407" s="218">
        <f t="shared" si="42"/>
        <v>79.400000000000006</v>
      </c>
      <c r="H407" s="219">
        <f t="shared" si="43"/>
        <v>220.55555555555554</v>
      </c>
      <c r="I407" s="219">
        <f t="shared" si="44"/>
        <v>7.3518518518518511E-2</v>
      </c>
      <c r="J407" s="217"/>
      <c r="K407" s="220"/>
      <c r="L407" s="220"/>
      <c r="M407" s="221"/>
      <c r="N407" s="222">
        <f t="shared" si="38"/>
        <v>0</v>
      </c>
      <c r="O407" s="223"/>
      <c r="P407" s="224"/>
      <c r="Q407" s="224"/>
      <c r="R407" s="224"/>
      <c r="S407" s="224"/>
      <c r="T407" s="225"/>
      <c r="U407" s="226">
        <f t="shared" si="45"/>
        <v>0.14703703703703702</v>
      </c>
      <c r="V407" s="227"/>
      <c r="W407" s="228" t="str">
        <f t="shared" si="46"/>
        <v>0</v>
      </c>
      <c r="X407" s="509"/>
      <c r="Y407" s="229">
        <f t="shared" si="47"/>
        <v>0</v>
      </c>
    </row>
    <row r="408" spans="2:25" ht="18.75" customHeight="1">
      <c r="B408" s="515"/>
      <c r="C408" s="506"/>
      <c r="D408" s="216">
        <v>9</v>
      </c>
      <c r="E408" s="216" t="s">
        <v>2532</v>
      </c>
      <c r="F408" s="217">
        <v>803</v>
      </c>
      <c r="G408" s="218">
        <f t="shared" si="42"/>
        <v>160.6</v>
      </c>
      <c r="H408" s="219">
        <f t="shared" si="43"/>
        <v>446.11111111111109</v>
      </c>
      <c r="I408" s="219">
        <f t="shared" si="44"/>
        <v>0.1487037037037037</v>
      </c>
      <c r="J408" s="217"/>
      <c r="K408" s="220"/>
      <c r="L408" s="220"/>
      <c r="M408" s="221"/>
      <c r="N408" s="222">
        <f t="shared" si="38"/>
        <v>0</v>
      </c>
      <c r="O408" s="223"/>
      <c r="P408" s="224"/>
      <c r="Q408" s="224"/>
      <c r="R408" s="224"/>
      <c r="S408" s="224"/>
      <c r="T408" s="225"/>
      <c r="U408" s="226">
        <f t="shared" si="45"/>
        <v>0.2974074074074074</v>
      </c>
      <c r="V408" s="227"/>
      <c r="W408" s="228" t="str">
        <f t="shared" si="46"/>
        <v>0</v>
      </c>
      <c r="X408" s="509"/>
      <c r="Y408" s="229">
        <f t="shared" si="47"/>
        <v>0</v>
      </c>
    </row>
    <row r="409" spans="2:25" ht="18.75" customHeight="1">
      <c r="B409" s="515"/>
      <c r="C409" s="506"/>
      <c r="D409" s="216">
        <v>10</v>
      </c>
      <c r="E409" s="216" t="s">
        <v>2533</v>
      </c>
      <c r="F409" s="217">
        <v>199</v>
      </c>
      <c r="G409" s="218">
        <f t="shared" si="42"/>
        <v>39.799999999999997</v>
      </c>
      <c r="H409" s="219">
        <f t="shared" si="43"/>
        <v>110.55555555555556</v>
      </c>
      <c r="I409" s="219">
        <f t="shared" si="44"/>
        <v>3.6851851851851851E-2</v>
      </c>
      <c r="J409" s="217"/>
      <c r="K409" s="220"/>
      <c r="L409" s="220"/>
      <c r="M409" s="221"/>
      <c r="N409" s="222">
        <f t="shared" si="38"/>
        <v>0</v>
      </c>
      <c r="O409" s="223"/>
      <c r="P409" s="224"/>
      <c r="Q409" s="224"/>
      <c r="R409" s="224"/>
      <c r="S409" s="224"/>
      <c r="T409" s="225"/>
      <c r="U409" s="226">
        <f t="shared" si="45"/>
        <v>7.3703703703703702E-2</v>
      </c>
      <c r="V409" s="227"/>
      <c r="W409" s="228" t="str">
        <f t="shared" si="46"/>
        <v>0</v>
      </c>
      <c r="X409" s="509"/>
      <c r="Y409" s="229">
        <f t="shared" si="47"/>
        <v>0</v>
      </c>
    </row>
    <row r="410" spans="2:25" ht="18.75" customHeight="1">
      <c r="B410" s="515"/>
      <c r="C410" s="506"/>
      <c r="D410" s="216">
        <v>11</v>
      </c>
      <c r="E410" s="216" t="s">
        <v>2534</v>
      </c>
      <c r="F410" s="217">
        <v>201</v>
      </c>
      <c r="G410" s="218">
        <f t="shared" si="42"/>
        <v>40.200000000000003</v>
      </c>
      <c r="H410" s="219">
        <f t="shared" si="43"/>
        <v>111.66666666666666</v>
      </c>
      <c r="I410" s="219">
        <f t="shared" si="44"/>
        <v>3.7222222222222219E-2</v>
      </c>
      <c r="J410" s="217"/>
      <c r="K410" s="220"/>
      <c r="L410" s="220"/>
      <c r="M410" s="221"/>
      <c r="N410" s="222">
        <f t="shared" si="38"/>
        <v>0</v>
      </c>
      <c r="O410" s="223"/>
      <c r="P410" s="224"/>
      <c r="Q410" s="224"/>
      <c r="R410" s="224"/>
      <c r="S410" s="224"/>
      <c r="T410" s="225"/>
      <c r="U410" s="226">
        <f t="shared" si="45"/>
        <v>7.4444444444444438E-2</v>
      </c>
      <c r="V410" s="227"/>
      <c r="W410" s="228" t="str">
        <f t="shared" si="46"/>
        <v>0</v>
      </c>
      <c r="X410" s="509"/>
      <c r="Y410" s="229">
        <f t="shared" si="47"/>
        <v>0</v>
      </c>
    </row>
    <row r="411" spans="2:25" ht="18.75" customHeight="1">
      <c r="B411" s="515"/>
      <c r="C411" s="506"/>
      <c r="D411" s="216">
        <v>12</v>
      </c>
      <c r="E411" s="216" t="s">
        <v>2535</v>
      </c>
      <c r="F411" s="217">
        <v>792</v>
      </c>
      <c r="G411" s="218">
        <f t="shared" si="42"/>
        <v>158.4</v>
      </c>
      <c r="H411" s="219">
        <f t="shared" si="43"/>
        <v>440</v>
      </c>
      <c r="I411" s="219">
        <f t="shared" si="44"/>
        <v>0.14666666666666667</v>
      </c>
      <c r="J411" s="217"/>
      <c r="K411" s="220"/>
      <c r="L411" s="220"/>
      <c r="M411" s="221"/>
      <c r="N411" s="222">
        <f t="shared" si="38"/>
        <v>0</v>
      </c>
      <c r="O411" s="223"/>
      <c r="P411" s="224"/>
      <c r="Q411" s="224"/>
      <c r="R411" s="224"/>
      <c r="S411" s="224"/>
      <c r="T411" s="225"/>
      <c r="U411" s="226">
        <f t="shared" si="45"/>
        <v>0.29333333333333333</v>
      </c>
      <c r="V411" s="227"/>
      <c r="W411" s="228" t="str">
        <f t="shared" si="46"/>
        <v>0</v>
      </c>
      <c r="X411" s="509"/>
      <c r="Y411" s="229">
        <f t="shared" si="47"/>
        <v>0</v>
      </c>
    </row>
    <row r="412" spans="2:25" ht="18.75" customHeight="1">
      <c r="B412" s="515"/>
      <c r="C412" s="506"/>
      <c r="D412" s="216">
        <v>13</v>
      </c>
      <c r="E412" s="216" t="s">
        <v>2536</v>
      </c>
      <c r="F412" s="217">
        <v>195</v>
      </c>
      <c r="G412" s="218">
        <f t="shared" si="42"/>
        <v>39</v>
      </c>
      <c r="H412" s="219">
        <f t="shared" si="43"/>
        <v>108.33333333333333</v>
      </c>
      <c r="I412" s="219">
        <f t="shared" si="44"/>
        <v>3.6111111111111108E-2</v>
      </c>
      <c r="J412" s="217"/>
      <c r="K412" s="220"/>
      <c r="L412" s="220"/>
      <c r="M412" s="221"/>
      <c r="N412" s="222">
        <f t="shared" si="38"/>
        <v>0</v>
      </c>
      <c r="O412" s="223"/>
      <c r="P412" s="224"/>
      <c r="Q412" s="224"/>
      <c r="R412" s="224"/>
      <c r="S412" s="224"/>
      <c r="T412" s="225"/>
      <c r="U412" s="226">
        <f t="shared" si="45"/>
        <v>7.2222222222222215E-2</v>
      </c>
      <c r="V412" s="227"/>
      <c r="W412" s="228" t="str">
        <f t="shared" si="46"/>
        <v>0</v>
      </c>
      <c r="X412" s="509"/>
      <c r="Y412" s="229">
        <f t="shared" si="47"/>
        <v>0</v>
      </c>
    </row>
    <row r="413" spans="2:25" ht="18.75" customHeight="1">
      <c r="B413" s="515"/>
      <c r="C413" s="506"/>
      <c r="D413" s="216">
        <v>14</v>
      </c>
      <c r="E413" s="216" t="s">
        <v>2537</v>
      </c>
      <c r="F413" s="217">
        <v>606</v>
      </c>
      <c r="G413" s="218">
        <f t="shared" si="42"/>
        <v>121.2</v>
      </c>
      <c r="H413" s="219">
        <f t="shared" si="43"/>
        <v>336.66666666666669</v>
      </c>
      <c r="I413" s="219">
        <f t="shared" si="44"/>
        <v>0.11222222222222222</v>
      </c>
      <c r="J413" s="217"/>
      <c r="K413" s="220"/>
      <c r="L413" s="220"/>
      <c r="M413" s="221"/>
      <c r="N413" s="222">
        <f t="shared" si="38"/>
        <v>0</v>
      </c>
      <c r="O413" s="223"/>
      <c r="P413" s="224"/>
      <c r="Q413" s="224"/>
      <c r="R413" s="224"/>
      <c r="S413" s="224"/>
      <c r="T413" s="225"/>
      <c r="U413" s="226">
        <f t="shared" si="45"/>
        <v>0.22444444444444445</v>
      </c>
      <c r="V413" s="227"/>
      <c r="W413" s="228" t="str">
        <f t="shared" si="46"/>
        <v>0</v>
      </c>
      <c r="X413" s="509"/>
      <c r="Y413" s="229">
        <f t="shared" si="47"/>
        <v>0</v>
      </c>
    </row>
    <row r="414" spans="2:25" ht="18.75" customHeight="1">
      <c r="B414" s="515"/>
      <c r="C414" s="506"/>
      <c r="D414" s="216"/>
      <c r="E414" s="216"/>
      <c r="F414" s="217"/>
      <c r="G414" s="218">
        <f t="shared" si="42"/>
        <v>0</v>
      </c>
      <c r="H414" s="219">
        <f t="shared" si="43"/>
        <v>0</v>
      </c>
      <c r="I414" s="219">
        <f t="shared" si="44"/>
        <v>0</v>
      </c>
      <c r="J414" s="217"/>
      <c r="K414" s="220"/>
      <c r="L414" s="220"/>
      <c r="M414" s="221"/>
      <c r="N414" s="222">
        <f t="shared" si="38"/>
        <v>0</v>
      </c>
      <c r="O414" s="223"/>
      <c r="P414" s="224"/>
      <c r="Q414" s="224"/>
      <c r="R414" s="224"/>
      <c r="S414" s="224"/>
      <c r="T414" s="225"/>
      <c r="U414" s="226">
        <f t="shared" si="45"/>
        <v>0</v>
      </c>
      <c r="V414" s="227"/>
      <c r="W414" s="228" t="str">
        <f t="shared" si="46"/>
        <v>0</v>
      </c>
      <c r="X414" s="509"/>
      <c r="Y414" s="229">
        <f t="shared" si="47"/>
        <v>0</v>
      </c>
    </row>
    <row r="415" spans="2:25" ht="18.75" customHeight="1">
      <c r="B415" s="516"/>
      <c r="C415" s="507"/>
      <c r="D415" s="216"/>
      <c r="E415" s="216"/>
      <c r="F415" s="217"/>
      <c r="G415" s="218">
        <f>F415/$G$15</f>
        <v>0</v>
      </c>
      <c r="H415" s="219">
        <f>F415/$H$15</f>
        <v>0</v>
      </c>
      <c r="I415" s="219">
        <f>H415/$I$15</f>
        <v>0</v>
      </c>
      <c r="J415" s="217"/>
      <c r="K415" s="220"/>
      <c r="L415" s="220"/>
      <c r="M415" s="232"/>
      <c r="N415" s="222">
        <f>M415/$N$15</f>
        <v>0</v>
      </c>
      <c r="O415" s="231"/>
      <c r="P415" s="231"/>
      <c r="Q415" s="231"/>
      <c r="R415" s="231"/>
      <c r="S415" s="231"/>
      <c r="T415" s="225"/>
      <c r="U415" s="226">
        <f>H415/$U$15</f>
        <v>0</v>
      </c>
      <c r="V415" s="227"/>
      <c r="W415" s="228" t="str">
        <f>IF(V415&lt;1,"0",IF(V415&lt;5,"2",IF(V415&gt;=5,"6")))</f>
        <v>0</v>
      </c>
      <c r="X415" s="510"/>
      <c r="Y415" s="229">
        <f t="shared" si="47"/>
        <v>0</v>
      </c>
    </row>
    <row r="416" spans="2:25">
      <c r="B416" s="233"/>
      <c r="C416" s="234" t="s">
        <v>111</v>
      </c>
      <c r="D416" s="235"/>
      <c r="E416" s="236">
        <f>COUNTA(E309:E415)</f>
        <v>99</v>
      </c>
      <c r="F416" s="236">
        <f>SUM(F309:F415)</f>
        <v>35938</v>
      </c>
      <c r="G416" s="236">
        <f>SUM(G309:G415)</f>
        <v>7187.5999999999995</v>
      </c>
      <c r="H416" s="236">
        <f>SUM(H309:H415)</f>
        <v>19965.555555555566</v>
      </c>
      <c r="I416" s="236">
        <f>MROUND(SUM(I309:I415),1)</f>
        <v>7</v>
      </c>
      <c r="J416" s="236">
        <f>COUNTA(J309:J415)</f>
        <v>9</v>
      </c>
      <c r="K416" s="236">
        <f>COUNTA(K309:K415)</f>
        <v>7</v>
      </c>
      <c r="L416" s="236">
        <f>COUNTA(L309:L415)</f>
        <v>0</v>
      </c>
      <c r="M416" s="236">
        <f>SUM(M309:M415)</f>
        <v>19965.555555555555</v>
      </c>
      <c r="N416" s="236">
        <f>SUM(N309:N415)</f>
        <v>399.31111111111113</v>
      </c>
      <c r="O416" s="237"/>
      <c r="P416" s="238">
        <f>COUNTIF(P309:P415, "YES")</f>
        <v>1</v>
      </c>
      <c r="Q416" s="237"/>
      <c r="R416" s="237"/>
      <c r="S416" s="237"/>
      <c r="T416" s="237"/>
      <c r="U416" s="236">
        <f>SUM(U309:U415)</f>
        <v>13.310370370370373</v>
      </c>
      <c r="V416" s="236">
        <f>SUM(V309:V415)</f>
        <v>13.31037037037037</v>
      </c>
      <c r="W416" s="236">
        <f t="array" ref="W416">SUM(ABS(W309:W415))</f>
        <v>14</v>
      </c>
      <c r="X416" s="238">
        <f>IF(X309&lt;0.2, "0", IF(X309&lt;=2, "2", IF(X309&gt;2, ROUND(X309,0))))</f>
        <v>2</v>
      </c>
      <c r="Y416" s="236">
        <f>SUM(Y309:Y415)</f>
        <v>7</v>
      </c>
    </row>
    <row r="417" spans="2:25" ht="18.75" customHeight="1">
      <c r="B417" s="514">
        <v>4</v>
      </c>
      <c r="C417" s="517" t="s">
        <v>2538</v>
      </c>
      <c r="D417" s="216">
        <v>1</v>
      </c>
      <c r="E417" s="216" t="s">
        <v>2539</v>
      </c>
      <c r="F417" s="217">
        <v>792</v>
      </c>
      <c r="G417" s="218">
        <f t="shared" ref="G417:G489" si="48">F417/$G$15</f>
        <v>158.4</v>
      </c>
      <c r="H417" s="219">
        <f t="shared" ref="H417:H489" si="49">F417/$H$15</f>
        <v>440</v>
      </c>
      <c r="I417" s="219">
        <f t="shared" ref="I417:I489" si="50">H417/$I$15</f>
        <v>0.14666666666666667</v>
      </c>
      <c r="J417" s="217" t="s">
        <v>2540</v>
      </c>
      <c r="K417" s="217" t="s">
        <v>2540</v>
      </c>
      <c r="L417" s="220"/>
      <c r="M417" s="221">
        <f>SUM(H417:H426)</f>
        <v>3072.2222222222226</v>
      </c>
      <c r="N417" s="222">
        <f t="shared" ref="N417:N491" si="51">M417/$N$15</f>
        <v>61.44444444444445</v>
      </c>
      <c r="O417" s="223" t="s">
        <v>939</v>
      </c>
      <c r="P417" s="224" t="s">
        <v>12</v>
      </c>
      <c r="Q417" s="224" t="s">
        <v>2541</v>
      </c>
      <c r="R417" s="224" t="s">
        <v>2542</v>
      </c>
      <c r="S417" s="224"/>
      <c r="T417" s="225"/>
      <c r="U417" s="226">
        <f t="shared" ref="U417:U489" si="52">H417/$U$15</f>
        <v>0.29333333333333333</v>
      </c>
      <c r="V417" s="227">
        <f>SUM(U417:U426)</f>
        <v>2.0481481481481478</v>
      </c>
      <c r="W417" s="228" t="str">
        <f t="shared" ref="W417:W489" si="53">IF(V417&lt;1,"0",IF(V417&lt;5,"2",IF(V417&gt;=5,"6")))</f>
        <v>2</v>
      </c>
      <c r="X417" s="508">
        <f>K493/$X$15</f>
        <v>3</v>
      </c>
      <c r="Y417" s="229">
        <f t="shared" ref="Y417:Y480" si="54">W417/2</f>
        <v>1</v>
      </c>
    </row>
    <row r="418" spans="2:25" ht="18.75" customHeight="1">
      <c r="B418" s="515"/>
      <c r="C418" s="518"/>
      <c r="D418" s="216">
        <v>2</v>
      </c>
      <c r="E418" s="216" t="s">
        <v>2543</v>
      </c>
      <c r="F418" s="217">
        <v>583</v>
      </c>
      <c r="G418" s="218">
        <f t="shared" si="48"/>
        <v>116.6</v>
      </c>
      <c r="H418" s="219">
        <f t="shared" si="49"/>
        <v>323.88888888888886</v>
      </c>
      <c r="I418" s="219">
        <f t="shared" si="50"/>
        <v>0.10796296296296296</v>
      </c>
      <c r="J418" s="217"/>
      <c r="K418" s="220"/>
      <c r="L418" s="220"/>
      <c r="M418" s="221"/>
      <c r="N418" s="222">
        <f t="shared" si="51"/>
        <v>0</v>
      </c>
      <c r="O418" s="223"/>
      <c r="P418" s="224"/>
      <c r="Q418" s="224"/>
      <c r="R418" s="224"/>
      <c r="S418" s="224"/>
      <c r="T418" s="225"/>
      <c r="U418" s="226">
        <f t="shared" si="52"/>
        <v>0.21592592592592591</v>
      </c>
      <c r="V418" s="227"/>
      <c r="W418" s="228" t="str">
        <f t="shared" si="53"/>
        <v>0</v>
      </c>
      <c r="X418" s="509"/>
      <c r="Y418" s="229">
        <f t="shared" si="54"/>
        <v>0</v>
      </c>
    </row>
    <row r="419" spans="2:25" ht="18.75" customHeight="1">
      <c r="B419" s="515"/>
      <c r="C419" s="518"/>
      <c r="D419" s="216">
        <v>3</v>
      </c>
      <c r="E419" s="216" t="s">
        <v>2544</v>
      </c>
      <c r="F419" s="217">
        <v>518</v>
      </c>
      <c r="G419" s="218">
        <f t="shared" si="48"/>
        <v>103.6</v>
      </c>
      <c r="H419" s="219">
        <f t="shared" si="49"/>
        <v>287.77777777777777</v>
      </c>
      <c r="I419" s="219">
        <f t="shared" si="50"/>
        <v>9.5925925925925928E-2</v>
      </c>
      <c r="J419" s="217"/>
      <c r="K419" s="220"/>
      <c r="L419" s="220"/>
      <c r="M419" s="221"/>
      <c r="N419" s="222">
        <f t="shared" si="51"/>
        <v>0</v>
      </c>
      <c r="O419" s="223"/>
      <c r="P419" s="224"/>
      <c r="Q419" s="224"/>
      <c r="R419" s="224"/>
      <c r="S419" s="224"/>
      <c r="T419" s="225"/>
      <c r="U419" s="226">
        <f t="shared" si="52"/>
        <v>0.19185185185185186</v>
      </c>
      <c r="V419" s="227"/>
      <c r="W419" s="228" t="str">
        <f t="shared" si="53"/>
        <v>0</v>
      </c>
      <c r="X419" s="509"/>
      <c r="Y419" s="229">
        <f t="shared" si="54"/>
        <v>0</v>
      </c>
    </row>
    <row r="420" spans="2:25" ht="18.75" customHeight="1">
      <c r="B420" s="515"/>
      <c r="C420" s="518"/>
      <c r="D420" s="216">
        <v>4</v>
      </c>
      <c r="E420" s="216" t="s">
        <v>2545</v>
      </c>
      <c r="F420" s="217">
        <v>589</v>
      </c>
      <c r="G420" s="218">
        <f t="shared" si="48"/>
        <v>117.8</v>
      </c>
      <c r="H420" s="219">
        <f t="shared" si="49"/>
        <v>327.22222222222223</v>
      </c>
      <c r="I420" s="219">
        <f t="shared" si="50"/>
        <v>0.10907407407407407</v>
      </c>
      <c r="J420" s="217"/>
      <c r="K420" s="220"/>
      <c r="L420" s="220"/>
      <c r="M420" s="221"/>
      <c r="N420" s="222">
        <f t="shared" si="51"/>
        <v>0</v>
      </c>
      <c r="O420" s="223"/>
      <c r="P420" s="224"/>
      <c r="Q420" s="224"/>
      <c r="R420" s="224"/>
      <c r="S420" s="224"/>
      <c r="T420" s="225"/>
      <c r="U420" s="226">
        <f t="shared" si="52"/>
        <v>0.21814814814814815</v>
      </c>
      <c r="V420" s="227"/>
      <c r="W420" s="228" t="str">
        <f t="shared" si="53"/>
        <v>0</v>
      </c>
      <c r="X420" s="509"/>
      <c r="Y420" s="229">
        <f t="shared" si="54"/>
        <v>0</v>
      </c>
    </row>
    <row r="421" spans="2:25" ht="18.75" customHeight="1">
      <c r="B421" s="515"/>
      <c r="C421" s="518"/>
      <c r="D421" s="216">
        <v>5</v>
      </c>
      <c r="E421" s="216" t="s">
        <v>2546</v>
      </c>
      <c r="F421" s="217">
        <v>608</v>
      </c>
      <c r="G421" s="218">
        <f t="shared" si="48"/>
        <v>121.6</v>
      </c>
      <c r="H421" s="219">
        <f t="shared" si="49"/>
        <v>337.77777777777777</v>
      </c>
      <c r="I421" s="219">
        <f t="shared" si="50"/>
        <v>0.11259259259259259</v>
      </c>
      <c r="J421" s="217"/>
      <c r="K421" s="220"/>
      <c r="L421" s="220"/>
      <c r="M421" s="221"/>
      <c r="N421" s="222">
        <f t="shared" si="51"/>
        <v>0</v>
      </c>
      <c r="O421" s="223"/>
      <c r="P421" s="224"/>
      <c r="Q421" s="224"/>
      <c r="R421" s="224"/>
      <c r="S421" s="224"/>
      <c r="T421" s="225"/>
      <c r="U421" s="226">
        <f t="shared" si="52"/>
        <v>0.22518518518518518</v>
      </c>
      <c r="V421" s="227"/>
      <c r="W421" s="228" t="str">
        <f t="shared" si="53"/>
        <v>0</v>
      </c>
      <c r="X421" s="509"/>
      <c r="Y421" s="229">
        <f t="shared" si="54"/>
        <v>0</v>
      </c>
    </row>
    <row r="422" spans="2:25" ht="18.75" customHeight="1">
      <c r="B422" s="515"/>
      <c r="C422" s="518"/>
      <c r="D422" s="216">
        <v>6</v>
      </c>
      <c r="E422" s="216" t="s">
        <v>2547</v>
      </c>
      <c r="F422" s="217">
        <v>502</v>
      </c>
      <c r="G422" s="218">
        <f t="shared" si="48"/>
        <v>100.4</v>
      </c>
      <c r="H422" s="219">
        <f t="shared" si="49"/>
        <v>278.88888888888886</v>
      </c>
      <c r="I422" s="219">
        <f t="shared" si="50"/>
        <v>9.2962962962962956E-2</v>
      </c>
      <c r="J422" s="217"/>
      <c r="K422" s="220"/>
      <c r="L422" s="220"/>
      <c r="M422" s="221"/>
      <c r="N422" s="222">
        <f t="shared" si="51"/>
        <v>0</v>
      </c>
      <c r="O422" s="223"/>
      <c r="P422" s="224"/>
      <c r="Q422" s="224"/>
      <c r="R422" s="224"/>
      <c r="S422" s="224"/>
      <c r="T422" s="225"/>
      <c r="U422" s="226">
        <f t="shared" si="52"/>
        <v>0.18592592592592591</v>
      </c>
      <c r="V422" s="227"/>
      <c r="W422" s="228" t="str">
        <f t="shared" si="53"/>
        <v>0</v>
      </c>
      <c r="X422" s="509"/>
      <c r="Y422" s="229">
        <f t="shared" si="54"/>
        <v>0</v>
      </c>
    </row>
    <row r="423" spans="2:25" ht="18.75" customHeight="1">
      <c r="B423" s="515"/>
      <c r="C423" s="518"/>
      <c r="D423" s="216">
        <v>7</v>
      </c>
      <c r="E423" s="216" t="s">
        <v>2548</v>
      </c>
      <c r="F423" s="217">
        <v>501</v>
      </c>
      <c r="G423" s="218">
        <f t="shared" si="48"/>
        <v>100.2</v>
      </c>
      <c r="H423" s="219">
        <f t="shared" si="49"/>
        <v>278.33333333333331</v>
      </c>
      <c r="I423" s="219">
        <f t="shared" si="50"/>
        <v>9.2777777777777765E-2</v>
      </c>
      <c r="J423" s="217"/>
      <c r="K423" s="220"/>
      <c r="L423" s="220"/>
      <c r="M423" s="221"/>
      <c r="N423" s="222">
        <f t="shared" si="51"/>
        <v>0</v>
      </c>
      <c r="O423" s="223"/>
      <c r="P423" s="224"/>
      <c r="Q423" s="224"/>
      <c r="R423" s="224"/>
      <c r="S423" s="224"/>
      <c r="T423" s="225"/>
      <c r="U423" s="226">
        <f t="shared" si="52"/>
        <v>0.18555555555555553</v>
      </c>
      <c r="V423" s="227"/>
      <c r="W423" s="228" t="str">
        <f t="shared" si="53"/>
        <v>0</v>
      </c>
      <c r="X423" s="509"/>
      <c r="Y423" s="229">
        <f t="shared" si="54"/>
        <v>0</v>
      </c>
    </row>
    <row r="424" spans="2:25" ht="18.75" customHeight="1">
      <c r="B424" s="515"/>
      <c r="C424" s="518"/>
      <c r="D424" s="216">
        <v>8</v>
      </c>
      <c r="E424" s="216" t="s">
        <v>2549</v>
      </c>
      <c r="F424" s="217">
        <v>621</v>
      </c>
      <c r="G424" s="218">
        <f t="shared" si="48"/>
        <v>124.2</v>
      </c>
      <c r="H424" s="219">
        <f t="shared" si="49"/>
        <v>345</v>
      </c>
      <c r="I424" s="219">
        <f t="shared" si="50"/>
        <v>0.115</v>
      </c>
      <c r="J424" s="217"/>
      <c r="K424" s="220"/>
      <c r="L424" s="220"/>
      <c r="M424" s="221"/>
      <c r="N424" s="222">
        <f t="shared" si="51"/>
        <v>0</v>
      </c>
      <c r="O424" s="223"/>
      <c r="P424" s="224"/>
      <c r="Q424" s="224"/>
      <c r="R424" s="224"/>
      <c r="S424" s="224"/>
      <c r="T424" s="225"/>
      <c r="U424" s="226">
        <f t="shared" si="52"/>
        <v>0.23</v>
      </c>
      <c r="V424" s="227"/>
      <c r="W424" s="228" t="str">
        <f t="shared" si="53"/>
        <v>0</v>
      </c>
      <c r="X424" s="509"/>
      <c r="Y424" s="229">
        <f t="shared" si="54"/>
        <v>0</v>
      </c>
    </row>
    <row r="425" spans="2:25" ht="18.75" customHeight="1">
      <c r="B425" s="515"/>
      <c r="C425" s="518"/>
      <c r="D425" s="216">
        <v>9</v>
      </c>
      <c r="E425" s="216" t="s">
        <v>2550</v>
      </c>
      <c r="F425" s="217">
        <v>414</v>
      </c>
      <c r="G425" s="218">
        <f t="shared" si="48"/>
        <v>82.8</v>
      </c>
      <c r="H425" s="219">
        <f t="shared" si="49"/>
        <v>230</v>
      </c>
      <c r="I425" s="219">
        <f t="shared" si="50"/>
        <v>7.6666666666666661E-2</v>
      </c>
      <c r="J425" s="217"/>
      <c r="K425" s="220"/>
      <c r="L425" s="220"/>
      <c r="M425" s="221"/>
      <c r="N425" s="222">
        <f t="shared" si="51"/>
        <v>0</v>
      </c>
      <c r="O425" s="223"/>
      <c r="P425" s="224"/>
      <c r="Q425" s="224"/>
      <c r="R425" s="224"/>
      <c r="S425" s="224"/>
      <c r="T425" s="225"/>
      <c r="U425" s="226">
        <f t="shared" si="52"/>
        <v>0.15333333333333332</v>
      </c>
      <c r="V425" s="227"/>
      <c r="W425" s="228" t="str">
        <f t="shared" si="53"/>
        <v>0</v>
      </c>
      <c r="X425" s="509"/>
      <c r="Y425" s="229">
        <f t="shared" si="54"/>
        <v>0</v>
      </c>
    </row>
    <row r="426" spans="2:25" ht="18.75" customHeight="1">
      <c r="B426" s="515"/>
      <c r="C426" s="518"/>
      <c r="D426" s="216">
        <v>10</v>
      </c>
      <c r="E426" s="216" t="s">
        <v>2551</v>
      </c>
      <c r="F426" s="217">
        <v>402</v>
      </c>
      <c r="G426" s="218">
        <f t="shared" si="48"/>
        <v>80.400000000000006</v>
      </c>
      <c r="H426" s="219">
        <f t="shared" si="49"/>
        <v>223.33333333333331</v>
      </c>
      <c r="I426" s="219">
        <f t="shared" si="50"/>
        <v>7.4444444444444438E-2</v>
      </c>
      <c r="J426" s="217"/>
      <c r="K426" s="220"/>
      <c r="L426" s="220"/>
      <c r="M426" s="221"/>
      <c r="N426" s="222">
        <f t="shared" si="51"/>
        <v>0</v>
      </c>
      <c r="O426" s="223"/>
      <c r="P426" s="224"/>
      <c r="Q426" s="224"/>
      <c r="R426" s="224"/>
      <c r="S426" s="224"/>
      <c r="T426" s="225"/>
      <c r="U426" s="226">
        <f t="shared" si="52"/>
        <v>0.14888888888888888</v>
      </c>
      <c r="V426" s="227"/>
      <c r="W426" s="228" t="str">
        <f t="shared" si="53"/>
        <v>0</v>
      </c>
      <c r="X426" s="509"/>
      <c r="Y426" s="229">
        <f t="shared" si="54"/>
        <v>0</v>
      </c>
    </row>
    <row r="427" spans="2:25" ht="18.75" customHeight="1">
      <c r="B427" s="515"/>
      <c r="C427" s="518"/>
      <c r="D427" s="216"/>
      <c r="E427" s="216"/>
      <c r="F427" s="217"/>
      <c r="G427" s="218">
        <f t="shared" si="48"/>
        <v>0</v>
      </c>
      <c r="H427" s="219">
        <f t="shared" si="49"/>
        <v>0</v>
      </c>
      <c r="I427" s="219">
        <f t="shared" si="50"/>
        <v>0</v>
      </c>
      <c r="J427" s="217"/>
      <c r="K427" s="220"/>
      <c r="L427" s="220"/>
      <c r="M427" s="232"/>
      <c r="N427" s="222">
        <f>M427/$N$15</f>
        <v>0</v>
      </c>
      <c r="O427" s="223"/>
      <c r="P427" s="224"/>
      <c r="Q427" s="224"/>
      <c r="R427" s="224"/>
      <c r="S427" s="224"/>
      <c r="T427" s="225"/>
      <c r="U427" s="226">
        <f t="shared" si="52"/>
        <v>0</v>
      </c>
      <c r="V427" s="227"/>
      <c r="W427" s="228" t="str">
        <f t="shared" si="53"/>
        <v>0</v>
      </c>
      <c r="X427" s="509"/>
      <c r="Y427" s="229">
        <f t="shared" si="54"/>
        <v>0</v>
      </c>
    </row>
    <row r="428" spans="2:25" ht="18.75" customHeight="1">
      <c r="B428" s="515"/>
      <c r="C428" s="518"/>
      <c r="D428" s="216">
        <v>1</v>
      </c>
      <c r="E428" s="216" t="s">
        <v>2552</v>
      </c>
      <c r="F428" s="217">
        <v>723</v>
      </c>
      <c r="G428" s="218">
        <f t="shared" si="48"/>
        <v>144.6</v>
      </c>
      <c r="H428" s="219">
        <f t="shared" si="49"/>
        <v>401.66666666666663</v>
      </c>
      <c r="I428" s="219">
        <f t="shared" si="50"/>
        <v>0.13388888888888886</v>
      </c>
      <c r="J428" s="217"/>
      <c r="K428" s="220"/>
      <c r="L428" s="220"/>
      <c r="M428" s="221"/>
      <c r="N428" s="222">
        <f t="shared" si="51"/>
        <v>0</v>
      </c>
      <c r="O428" s="223"/>
      <c r="P428" s="224"/>
      <c r="Q428" s="224"/>
      <c r="R428" s="224"/>
      <c r="S428" s="224"/>
      <c r="T428" s="225"/>
      <c r="U428" s="226">
        <f t="shared" si="52"/>
        <v>0.26777777777777773</v>
      </c>
      <c r="V428" s="227"/>
      <c r="W428" s="228" t="str">
        <f t="shared" si="53"/>
        <v>0</v>
      </c>
      <c r="X428" s="509"/>
      <c r="Y428" s="229">
        <f t="shared" si="54"/>
        <v>0</v>
      </c>
    </row>
    <row r="429" spans="2:25" ht="18.75" customHeight="1">
      <c r="B429" s="515"/>
      <c r="C429" s="518"/>
      <c r="D429" s="216">
        <v>2</v>
      </c>
      <c r="E429" s="216" t="s">
        <v>2553</v>
      </c>
      <c r="F429" s="217">
        <v>568</v>
      </c>
      <c r="G429" s="218">
        <f t="shared" si="48"/>
        <v>113.6</v>
      </c>
      <c r="H429" s="219">
        <f t="shared" si="49"/>
        <v>315.55555555555554</v>
      </c>
      <c r="I429" s="219">
        <f t="shared" si="50"/>
        <v>0.10518518518518519</v>
      </c>
      <c r="J429" s="217"/>
      <c r="K429" s="220"/>
      <c r="L429" s="220"/>
      <c r="M429" s="221"/>
      <c r="N429" s="222">
        <f t="shared" si="51"/>
        <v>0</v>
      </c>
      <c r="O429" s="223"/>
      <c r="P429" s="224"/>
      <c r="Q429" s="224"/>
      <c r="R429" s="224"/>
      <c r="S429" s="224"/>
      <c r="T429" s="225"/>
      <c r="U429" s="226">
        <f t="shared" si="52"/>
        <v>0.21037037037037037</v>
      </c>
      <c r="V429" s="227"/>
      <c r="W429" s="228" t="str">
        <f t="shared" si="53"/>
        <v>0</v>
      </c>
      <c r="X429" s="509"/>
      <c r="Y429" s="229">
        <f t="shared" si="54"/>
        <v>0</v>
      </c>
    </row>
    <row r="430" spans="2:25" ht="18.75" customHeight="1">
      <c r="B430" s="515"/>
      <c r="C430" s="518"/>
      <c r="D430" s="216">
        <v>3</v>
      </c>
      <c r="E430" s="216" t="s">
        <v>2554</v>
      </c>
      <c r="F430" s="217">
        <v>855</v>
      </c>
      <c r="G430" s="218">
        <f t="shared" si="48"/>
        <v>171</v>
      </c>
      <c r="H430" s="219">
        <f t="shared" si="49"/>
        <v>475</v>
      </c>
      <c r="I430" s="219">
        <f t="shared" si="50"/>
        <v>0.15833333333333333</v>
      </c>
      <c r="J430" s="216"/>
      <c r="K430" s="216" t="s">
        <v>2555</v>
      </c>
      <c r="L430" s="220"/>
      <c r="M430" s="221">
        <f>SUM(H428:H433)</f>
        <v>3008.333333333333</v>
      </c>
      <c r="N430" s="222">
        <f t="shared" si="51"/>
        <v>60.166666666666657</v>
      </c>
      <c r="O430" s="223" t="s">
        <v>2556</v>
      </c>
      <c r="P430" s="224" t="s">
        <v>178</v>
      </c>
      <c r="Q430" s="224" t="s">
        <v>2541</v>
      </c>
      <c r="R430" s="224" t="s">
        <v>2542</v>
      </c>
      <c r="S430" s="224"/>
      <c r="T430" s="225"/>
      <c r="U430" s="226">
        <f t="shared" si="52"/>
        <v>0.31666666666666665</v>
      </c>
      <c r="V430" s="227">
        <f>SUM(U428:U433)</f>
        <v>2.0055555555555555</v>
      </c>
      <c r="W430" s="228" t="str">
        <f t="shared" si="53"/>
        <v>2</v>
      </c>
      <c r="X430" s="509"/>
      <c r="Y430" s="229">
        <f t="shared" si="54"/>
        <v>1</v>
      </c>
    </row>
    <row r="431" spans="2:25" ht="18.75" customHeight="1">
      <c r="B431" s="515"/>
      <c r="C431" s="518"/>
      <c r="D431" s="216">
        <v>4</v>
      </c>
      <c r="E431" s="216" t="s">
        <v>2557</v>
      </c>
      <c r="F431" s="217">
        <v>992</v>
      </c>
      <c r="G431" s="218">
        <f t="shared" si="48"/>
        <v>198.4</v>
      </c>
      <c r="H431" s="219">
        <f t="shared" si="49"/>
        <v>551.11111111111109</v>
      </c>
      <c r="I431" s="219">
        <f t="shared" si="50"/>
        <v>0.1837037037037037</v>
      </c>
      <c r="J431" s="217"/>
      <c r="K431" s="220"/>
      <c r="L431" s="220"/>
      <c r="M431" s="221"/>
      <c r="N431" s="222">
        <f t="shared" si="51"/>
        <v>0</v>
      </c>
      <c r="O431" s="223"/>
      <c r="P431" s="224"/>
      <c r="Q431" s="224"/>
      <c r="R431" s="224"/>
      <c r="S431" s="224"/>
      <c r="T431" s="225"/>
      <c r="U431" s="226">
        <f t="shared" si="52"/>
        <v>0.3674074074074074</v>
      </c>
      <c r="V431" s="227"/>
      <c r="W431" s="228" t="str">
        <f t="shared" si="53"/>
        <v>0</v>
      </c>
      <c r="X431" s="509"/>
      <c r="Y431" s="229">
        <f t="shared" si="54"/>
        <v>0</v>
      </c>
    </row>
    <row r="432" spans="2:25" ht="18.75" customHeight="1">
      <c r="B432" s="515"/>
      <c r="C432" s="518"/>
      <c r="D432" s="216">
        <v>5</v>
      </c>
      <c r="E432" s="216" t="s">
        <v>2558</v>
      </c>
      <c r="F432" s="217">
        <v>1023</v>
      </c>
      <c r="G432" s="218">
        <f t="shared" si="48"/>
        <v>204.6</v>
      </c>
      <c r="H432" s="219">
        <f t="shared" si="49"/>
        <v>568.33333333333337</v>
      </c>
      <c r="I432" s="219">
        <f t="shared" si="50"/>
        <v>0.18944444444444447</v>
      </c>
      <c r="J432" s="217"/>
      <c r="K432" s="220"/>
      <c r="L432" s="220"/>
      <c r="M432" s="221"/>
      <c r="N432" s="222">
        <f t="shared" si="51"/>
        <v>0</v>
      </c>
      <c r="O432" s="223"/>
      <c r="P432" s="224"/>
      <c r="Q432" s="224"/>
      <c r="R432" s="224"/>
      <c r="S432" s="224"/>
      <c r="T432" s="225"/>
      <c r="U432" s="226">
        <f t="shared" si="52"/>
        <v>0.37888888888888894</v>
      </c>
      <c r="V432" s="227"/>
      <c r="W432" s="228" t="str">
        <f t="shared" si="53"/>
        <v>0</v>
      </c>
      <c r="X432" s="509"/>
      <c r="Y432" s="229">
        <f t="shared" si="54"/>
        <v>0</v>
      </c>
    </row>
    <row r="433" spans="2:25" ht="18.75" customHeight="1">
      <c r="B433" s="515"/>
      <c r="C433" s="518"/>
      <c r="D433" s="216">
        <v>6</v>
      </c>
      <c r="E433" s="216" t="s">
        <v>2559</v>
      </c>
      <c r="F433" s="217">
        <v>1254</v>
      </c>
      <c r="G433" s="218">
        <f t="shared" si="48"/>
        <v>250.8</v>
      </c>
      <c r="H433" s="219">
        <f t="shared" si="49"/>
        <v>696.66666666666663</v>
      </c>
      <c r="I433" s="219">
        <f t="shared" si="50"/>
        <v>0.23222222222222222</v>
      </c>
      <c r="J433" s="217"/>
      <c r="K433" s="220"/>
      <c r="L433" s="220"/>
      <c r="M433" s="221"/>
      <c r="N433" s="222">
        <f t="shared" si="51"/>
        <v>0</v>
      </c>
      <c r="O433" s="223"/>
      <c r="P433" s="224"/>
      <c r="Q433" s="224"/>
      <c r="R433" s="224"/>
      <c r="S433" s="224"/>
      <c r="T433" s="225"/>
      <c r="U433" s="226">
        <f t="shared" si="52"/>
        <v>0.46444444444444444</v>
      </c>
      <c r="V433" s="227"/>
      <c r="W433" s="228" t="str">
        <f t="shared" si="53"/>
        <v>0</v>
      </c>
      <c r="X433" s="509"/>
      <c r="Y433" s="229">
        <f t="shared" si="54"/>
        <v>0</v>
      </c>
    </row>
    <row r="434" spans="2:25" ht="18.75" customHeight="1">
      <c r="B434" s="515"/>
      <c r="C434" s="518"/>
      <c r="D434" s="216"/>
      <c r="E434" s="216"/>
      <c r="F434" s="217"/>
      <c r="G434" s="218">
        <f>F434/$G$15</f>
        <v>0</v>
      </c>
      <c r="H434" s="219">
        <f>F434/$H$15</f>
        <v>0</v>
      </c>
      <c r="I434" s="219">
        <f>H434/$I$15</f>
        <v>0</v>
      </c>
      <c r="J434" s="217"/>
      <c r="K434" s="220"/>
      <c r="L434" s="220"/>
      <c r="M434" s="232"/>
      <c r="N434" s="222">
        <f t="shared" si="51"/>
        <v>0</v>
      </c>
      <c r="O434" s="223"/>
      <c r="P434" s="224"/>
      <c r="Q434" s="224"/>
      <c r="R434" s="224"/>
      <c r="S434" s="224"/>
      <c r="T434" s="225"/>
      <c r="U434" s="226">
        <f>H434/$U$15</f>
        <v>0</v>
      </c>
      <c r="V434" s="227"/>
      <c r="W434" s="228" t="str">
        <f>IF(V434&lt;1,"0",IF(V434&lt;5,"2",IF(V434&gt;=5,"6")))</f>
        <v>0</v>
      </c>
      <c r="X434" s="509"/>
      <c r="Y434" s="229">
        <f t="shared" si="54"/>
        <v>0</v>
      </c>
    </row>
    <row r="435" spans="2:25" ht="18.75" customHeight="1">
      <c r="B435" s="515"/>
      <c r="C435" s="518"/>
      <c r="D435" s="216">
        <v>1</v>
      </c>
      <c r="E435" s="216" t="s">
        <v>2560</v>
      </c>
      <c r="F435" s="217">
        <v>589</v>
      </c>
      <c r="G435" s="218">
        <f t="shared" si="48"/>
        <v>117.8</v>
      </c>
      <c r="H435" s="219">
        <f t="shared" si="49"/>
        <v>327.22222222222223</v>
      </c>
      <c r="I435" s="219">
        <f t="shared" si="50"/>
        <v>0.10907407407407407</v>
      </c>
      <c r="J435" s="217"/>
      <c r="K435" s="220"/>
      <c r="L435" s="220"/>
      <c r="M435" s="221"/>
      <c r="N435" s="222">
        <f t="shared" si="51"/>
        <v>0</v>
      </c>
      <c r="O435" s="223"/>
      <c r="P435" s="224"/>
      <c r="Q435" s="224"/>
      <c r="R435" s="224"/>
      <c r="S435" s="224"/>
      <c r="T435" s="225"/>
      <c r="U435" s="226">
        <f t="shared" si="52"/>
        <v>0.21814814814814815</v>
      </c>
      <c r="V435" s="227"/>
      <c r="W435" s="228" t="str">
        <f t="shared" si="53"/>
        <v>0</v>
      </c>
      <c r="X435" s="509"/>
      <c r="Y435" s="229">
        <f t="shared" si="54"/>
        <v>0</v>
      </c>
    </row>
    <row r="436" spans="2:25" ht="18.75" customHeight="1">
      <c r="B436" s="515"/>
      <c r="C436" s="518"/>
      <c r="D436" s="216">
        <v>2</v>
      </c>
      <c r="E436" s="216" t="s">
        <v>2561</v>
      </c>
      <c r="F436" s="217">
        <v>751</v>
      </c>
      <c r="G436" s="218">
        <f t="shared" si="48"/>
        <v>150.19999999999999</v>
      </c>
      <c r="H436" s="219">
        <f t="shared" si="49"/>
        <v>417.22222222222223</v>
      </c>
      <c r="I436" s="219">
        <f t="shared" si="50"/>
        <v>0.13907407407407407</v>
      </c>
      <c r="J436" s="217"/>
      <c r="K436" s="220"/>
      <c r="L436" s="220"/>
      <c r="M436" s="221"/>
      <c r="N436" s="222">
        <f t="shared" si="51"/>
        <v>0</v>
      </c>
      <c r="O436" s="223"/>
      <c r="P436" s="224"/>
      <c r="Q436" s="224"/>
      <c r="R436" s="224"/>
      <c r="S436" s="224"/>
      <c r="T436" s="225"/>
      <c r="U436" s="226">
        <f t="shared" si="52"/>
        <v>0.27814814814814814</v>
      </c>
      <c r="V436" s="227"/>
      <c r="W436" s="228" t="str">
        <f t="shared" si="53"/>
        <v>0</v>
      </c>
      <c r="X436" s="509"/>
      <c r="Y436" s="229">
        <f t="shared" si="54"/>
        <v>0</v>
      </c>
    </row>
    <row r="437" spans="2:25" ht="18.75" customHeight="1">
      <c r="B437" s="515"/>
      <c r="C437" s="518"/>
      <c r="D437" s="216">
        <v>3</v>
      </c>
      <c r="E437" s="216" t="s">
        <v>2562</v>
      </c>
      <c r="F437" s="217">
        <v>662</v>
      </c>
      <c r="G437" s="218">
        <f t="shared" si="48"/>
        <v>132.4</v>
      </c>
      <c r="H437" s="219">
        <f t="shared" si="49"/>
        <v>367.77777777777777</v>
      </c>
      <c r="I437" s="219">
        <f t="shared" si="50"/>
        <v>0.12259259259259259</v>
      </c>
      <c r="J437" s="217"/>
      <c r="K437" s="220"/>
      <c r="L437" s="220"/>
      <c r="M437" s="221"/>
      <c r="N437" s="222">
        <f t="shared" si="51"/>
        <v>0</v>
      </c>
      <c r="O437" s="223"/>
      <c r="P437" s="224"/>
      <c r="Q437" s="224"/>
      <c r="R437" s="224"/>
      <c r="S437" s="224"/>
      <c r="T437" s="225"/>
      <c r="U437" s="226">
        <f t="shared" si="52"/>
        <v>0.24518518518518517</v>
      </c>
      <c r="V437" s="227"/>
      <c r="W437" s="228" t="str">
        <f t="shared" si="53"/>
        <v>0</v>
      </c>
      <c r="X437" s="509"/>
      <c r="Y437" s="229">
        <f t="shared" si="54"/>
        <v>0</v>
      </c>
    </row>
    <row r="438" spans="2:25" ht="18.75" customHeight="1">
      <c r="B438" s="515"/>
      <c r="C438" s="518"/>
      <c r="D438" s="216">
        <v>4</v>
      </c>
      <c r="E438" s="216" t="s">
        <v>2563</v>
      </c>
      <c r="F438" s="217">
        <v>326</v>
      </c>
      <c r="G438" s="218">
        <f t="shared" si="48"/>
        <v>65.2</v>
      </c>
      <c r="H438" s="219">
        <f t="shared" si="49"/>
        <v>181.11111111111111</v>
      </c>
      <c r="I438" s="219">
        <f t="shared" si="50"/>
        <v>6.0370370370370373E-2</v>
      </c>
      <c r="J438" s="217"/>
      <c r="K438" s="220"/>
      <c r="L438" s="220"/>
      <c r="M438" s="221"/>
      <c r="N438" s="222">
        <f t="shared" si="51"/>
        <v>0</v>
      </c>
      <c r="O438" s="223"/>
      <c r="P438" s="224"/>
      <c r="Q438" s="224"/>
      <c r="R438" s="224"/>
      <c r="S438" s="224"/>
      <c r="T438" s="225"/>
      <c r="U438" s="226">
        <f t="shared" si="52"/>
        <v>0.12074074074074075</v>
      </c>
      <c r="V438" s="227"/>
      <c r="W438" s="228" t="str">
        <f t="shared" si="53"/>
        <v>0</v>
      </c>
      <c r="X438" s="509"/>
      <c r="Y438" s="229">
        <f t="shared" si="54"/>
        <v>0</v>
      </c>
    </row>
    <row r="439" spans="2:25" ht="18.75" customHeight="1">
      <c r="B439" s="515"/>
      <c r="C439" s="518"/>
      <c r="D439" s="216">
        <v>5</v>
      </c>
      <c r="E439" s="216" t="s">
        <v>2564</v>
      </c>
      <c r="F439" s="217">
        <v>1223</v>
      </c>
      <c r="G439" s="218">
        <f t="shared" si="48"/>
        <v>244.6</v>
      </c>
      <c r="H439" s="219">
        <f t="shared" si="49"/>
        <v>679.44444444444446</v>
      </c>
      <c r="I439" s="219">
        <f t="shared" si="50"/>
        <v>0.22648148148148148</v>
      </c>
      <c r="J439" s="217" t="s">
        <v>2565</v>
      </c>
      <c r="K439" s="217" t="s">
        <v>2565</v>
      </c>
      <c r="L439" s="220"/>
      <c r="M439" s="221">
        <f>SUM(H435:H441)</f>
        <v>2952.7777777777778</v>
      </c>
      <c r="N439" s="222">
        <f t="shared" si="51"/>
        <v>59.055555555555557</v>
      </c>
      <c r="O439" s="223" t="s">
        <v>2566</v>
      </c>
      <c r="P439" s="363" t="s">
        <v>2441</v>
      </c>
      <c r="Q439" s="363" t="s">
        <v>2567</v>
      </c>
      <c r="R439" s="363" t="s">
        <v>2568</v>
      </c>
      <c r="S439" s="363"/>
      <c r="T439" s="367" t="s">
        <v>2569</v>
      </c>
      <c r="U439" s="226">
        <f t="shared" si="52"/>
        <v>0.45296296296296296</v>
      </c>
      <c r="V439" s="227">
        <f>SUM(U435:U441)</f>
        <v>1.9685185185185183</v>
      </c>
      <c r="W439" s="228" t="str">
        <f t="shared" si="53"/>
        <v>2</v>
      </c>
      <c r="X439" s="509"/>
      <c r="Y439" s="229">
        <f t="shared" si="54"/>
        <v>1</v>
      </c>
    </row>
    <row r="440" spans="2:25" ht="18.75" customHeight="1">
      <c r="B440" s="515"/>
      <c r="C440" s="518"/>
      <c r="D440" s="216">
        <v>6</v>
      </c>
      <c r="E440" s="216" t="s">
        <v>2570</v>
      </c>
      <c r="F440" s="217">
        <v>982</v>
      </c>
      <c r="G440" s="218">
        <f t="shared" si="48"/>
        <v>196.4</v>
      </c>
      <c r="H440" s="219">
        <f t="shared" si="49"/>
        <v>545.55555555555554</v>
      </c>
      <c r="I440" s="219">
        <f t="shared" si="50"/>
        <v>0.18185185185185185</v>
      </c>
      <c r="J440" s="217"/>
      <c r="K440" s="220"/>
      <c r="L440" s="220"/>
      <c r="M440" s="221"/>
      <c r="N440" s="222">
        <f t="shared" si="51"/>
        <v>0</v>
      </c>
      <c r="O440" s="223"/>
      <c r="P440" s="224"/>
      <c r="Q440" s="224"/>
      <c r="R440" s="224"/>
      <c r="S440" s="224"/>
      <c r="T440" s="225"/>
      <c r="U440" s="226">
        <f t="shared" si="52"/>
        <v>0.3637037037037037</v>
      </c>
      <c r="V440" s="227"/>
      <c r="W440" s="228" t="str">
        <f t="shared" si="53"/>
        <v>0</v>
      </c>
      <c r="X440" s="509"/>
      <c r="Y440" s="229">
        <f t="shared" si="54"/>
        <v>0</v>
      </c>
    </row>
    <row r="441" spans="2:25" ht="18.75" customHeight="1">
      <c r="B441" s="515"/>
      <c r="C441" s="518"/>
      <c r="D441" s="216">
        <v>7</v>
      </c>
      <c r="E441" s="216" t="s">
        <v>2571</v>
      </c>
      <c r="F441" s="217">
        <v>782</v>
      </c>
      <c r="G441" s="218">
        <f t="shared" si="48"/>
        <v>156.4</v>
      </c>
      <c r="H441" s="219">
        <f t="shared" si="49"/>
        <v>434.44444444444446</v>
      </c>
      <c r="I441" s="219">
        <f t="shared" si="50"/>
        <v>0.14481481481481481</v>
      </c>
      <c r="J441" s="217"/>
      <c r="K441" s="220"/>
      <c r="L441" s="220"/>
      <c r="M441" s="221"/>
      <c r="N441" s="222">
        <f t="shared" si="51"/>
        <v>0</v>
      </c>
      <c r="O441" s="223"/>
      <c r="P441" s="224"/>
      <c r="Q441" s="224"/>
      <c r="R441" s="224"/>
      <c r="S441" s="224"/>
      <c r="T441" s="225"/>
      <c r="U441" s="226">
        <f t="shared" si="52"/>
        <v>0.28962962962962963</v>
      </c>
      <c r="V441" s="227"/>
      <c r="W441" s="228" t="str">
        <f t="shared" si="53"/>
        <v>0</v>
      </c>
      <c r="X441" s="509"/>
      <c r="Y441" s="229">
        <f t="shared" si="54"/>
        <v>0</v>
      </c>
    </row>
    <row r="442" spans="2:25" ht="18.75" customHeight="1">
      <c r="B442" s="515"/>
      <c r="C442" s="518"/>
      <c r="D442" s="216"/>
      <c r="E442" s="216"/>
      <c r="F442" s="217"/>
      <c r="G442" s="218">
        <f t="shared" si="48"/>
        <v>0</v>
      </c>
      <c r="H442" s="219">
        <f t="shared" si="49"/>
        <v>0</v>
      </c>
      <c r="I442" s="219">
        <f t="shared" si="50"/>
        <v>0</v>
      </c>
      <c r="J442" s="217"/>
      <c r="K442" s="220"/>
      <c r="L442" s="220"/>
      <c r="M442" s="232"/>
      <c r="N442" s="222">
        <f t="shared" si="51"/>
        <v>0</v>
      </c>
      <c r="O442" s="223"/>
      <c r="P442" s="224"/>
      <c r="Q442" s="224"/>
      <c r="R442" s="224"/>
      <c r="S442" s="224"/>
      <c r="T442" s="225"/>
      <c r="U442" s="226">
        <f t="shared" si="52"/>
        <v>0</v>
      </c>
      <c r="V442" s="227"/>
      <c r="W442" s="228" t="str">
        <f t="shared" si="53"/>
        <v>0</v>
      </c>
      <c r="X442" s="509"/>
      <c r="Y442" s="229">
        <f t="shared" si="54"/>
        <v>0</v>
      </c>
    </row>
    <row r="443" spans="2:25" ht="18.75" customHeight="1">
      <c r="B443" s="515"/>
      <c r="C443" s="518"/>
      <c r="D443" s="216">
        <v>1</v>
      </c>
      <c r="E443" s="216" t="s">
        <v>2572</v>
      </c>
      <c r="F443" s="217">
        <v>582</v>
      </c>
      <c r="G443" s="218">
        <f t="shared" si="48"/>
        <v>116.4</v>
      </c>
      <c r="H443" s="219">
        <f t="shared" si="49"/>
        <v>323.33333333333331</v>
      </c>
      <c r="I443" s="219">
        <f t="shared" si="50"/>
        <v>0.10777777777777778</v>
      </c>
      <c r="J443" s="217"/>
      <c r="K443" s="220"/>
      <c r="L443" s="220"/>
      <c r="M443" s="232"/>
      <c r="N443" s="222">
        <f t="shared" si="51"/>
        <v>0</v>
      </c>
      <c r="O443" s="223"/>
      <c r="P443" s="224"/>
      <c r="Q443" s="224"/>
      <c r="R443" s="224"/>
      <c r="S443" s="224"/>
      <c r="T443" s="225"/>
      <c r="U443" s="226">
        <f t="shared" si="52"/>
        <v>0.21555555555555556</v>
      </c>
      <c r="V443" s="227"/>
      <c r="W443" s="228" t="str">
        <f t="shared" si="53"/>
        <v>0</v>
      </c>
      <c r="X443" s="509"/>
      <c r="Y443" s="229">
        <f t="shared" si="54"/>
        <v>0</v>
      </c>
    </row>
    <row r="444" spans="2:25" ht="18.75" customHeight="1">
      <c r="B444" s="515"/>
      <c r="C444" s="518"/>
      <c r="D444" s="216">
        <v>2</v>
      </c>
      <c r="E444" s="216" t="s">
        <v>2573</v>
      </c>
      <c r="F444" s="217">
        <v>418</v>
      </c>
      <c r="G444" s="218">
        <f>F444/$G$15</f>
        <v>83.6</v>
      </c>
      <c r="H444" s="219">
        <f>F444/$H$15</f>
        <v>232.22222222222223</v>
      </c>
      <c r="I444" s="219">
        <f>H444/$I$15</f>
        <v>7.7407407407407411E-2</v>
      </c>
      <c r="J444" s="217"/>
      <c r="K444" s="220"/>
      <c r="L444" s="220"/>
      <c r="M444" s="232"/>
      <c r="N444" s="222">
        <f t="shared" si="51"/>
        <v>0</v>
      </c>
      <c r="O444" s="223"/>
      <c r="P444" s="224"/>
      <c r="Q444" s="224"/>
      <c r="R444" s="224"/>
      <c r="S444" s="224"/>
      <c r="T444" s="225"/>
      <c r="U444" s="226">
        <f>H444/$U$15</f>
        <v>0.15481481481481482</v>
      </c>
      <c r="V444" s="227"/>
      <c r="W444" s="228" t="str">
        <f>IF(V444&lt;1,"0",IF(V444&lt;5,"2",IF(V444&gt;=5,"6")))</f>
        <v>0</v>
      </c>
      <c r="X444" s="509"/>
      <c r="Y444" s="229">
        <f t="shared" si="54"/>
        <v>0</v>
      </c>
    </row>
    <row r="445" spans="2:25" ht="18.75" customHeight="1">
      <c r="B445" s="515"/>
      <c r="C445" s="518"/>
      <c r="D445" s="216">
        <v>3</v>
      </c>
      <c r="E445" s="216" t="s">
        <v>2574</v>
      </c>
      <c r="F445" s="217">
        <v>339</v>
      </c>
      <c r="G445" s="218">
        <f>F445/$G$15</f>
        <v>67.8</v>
      </c>
      <c r="H445" s="219">
        <f>F445/$H$15</f>
        <v>188.33333333333334</v>
      </c>
      <c r="I445" s="219">
        <f>H445/$I$15</f>
        <v>6.277777777777778E-2</v>
      </c>
      <c r="J445" s="217"/>
      <c r="K445" s="220"/>
      <c r="L445" s="220"/>
      <c r="M445" s="232"/>
      <c r="N445" s="222">
        <f t="shared" si="51"/>
        <v>0</v>
      </c>
      <c r="O445" s="223"/>
      <c r="P445" s="224"/>
      <c r="Q445" s="224"/>
      <c r="R445" s="224"/>
      <c r="S445" s="224"/>
      <c r="T445" s="225"/>
      <c r="U445" s="226">
        <f>H445/$U$15</f>
        <v>0.12555555555555556</v>
      </c>
      <c r="V445" s="227"/>
      <c r="W445" s="228" t="str">
        <f>IF(V445&lt;1,"0",IF(V445&lt;5,"2",IF(V445&gt;=5,"6")))</f>
        <v>0</v>
      </c>
      <c r="X445" s="509"/>
      <c r="Y445" s="229">
        <f t="shared" si="54"/>
        <v>0</v>
      </c>
    </row>
    <row r="446" spans="2:25" ht="18.75" customHeight="1">
      <c r="B446" s="515"/>
      <c r="C446" s="518"/>
      <c r="D446" s="216">
        <v>4</v>
      </c>
      <c r="E446" s="216" t="s">
        <v>2575</v>
      </c>
      <c r="F446" s="217">
        <v>1682</v>
      </c>
      <c r="G446" s="218">
        <f>F446/$G$15</f>
        <v>336.4</v>
      </c>
      <c r="H446" s="219">
        <f>F446/$H$15</f>
        <v>934.44444444444446</v>
      </c>
      <c r="I446" s="219">
        <f>H446/$I$15</f>
        <v>0.31148148148148147</v>
      </c>
      <c r="J446" s="217" t="s">
        <v>2576</v>
      </c>
      <c r="K446" s="217" t="s">
        <v>2576</v>
      </c>
      <c r="L446" s="220"/>
      <c r="M446" s="232">
        <f>SUM(H443:H448)</f>
        <v>2952.7777777777778</v>
      </c>
      <c r="N446" s="222">
        <f t="shared" si="51"/>
        <v>59.055555555555557</v>
      </c>
      <c r="O446" s="223" t="s">
        <v>215</v>
      </c>
      <c r="P446" s="363" t="s">
        <v>2441</v>
      </c>
      <c r="Q446" s="363" t="s">
        <v>2567</v>
      </c>
      <c r="R446" s="363" t="s">
        <v>2568</v>
      </c>
      <c r="S446" s="363"/>
      <c r="T446" s="367" t="s">
        <v>2569</v>
      </c>
      <c r="U446" s="226">
        <f>H446/$U$15</f>
        <v>0.62296296296296294</v>
      </c>
      <c r="V446" s="227">
        <f>SUM(U443:U448)</f>
        <v>1.9685185185185186</v>
      </c>
      <c r="W446" s="228" t="str">
        <f>IF(V446&lt;1,"0",IF(V446&lt;5,"2",IF(V446&gt;=5,"6")))</f>
        <v>2</v>
      </c>
      <c r="X446" s="509"/>
      <c r="Y446" s="229">
        <f t="shared" si="54"/>
        <v>1</v>
      </c>
    </row>
    <row r="447" spans="2:25" ht="18.75" customHeight="1">
      <c r="B447" s="515"/>
      <c r="C447" s="518"/>
      <c r="D447" s="216">
        <v>5</v>
      </c>
      <c r="E447" s="216" t="s">
        <v>2577</v>
      </c>
      <c r="F447" s="217">
        <v>1551</v>
      </c>
      <c r="G447" s="218">
        <f>F447/$G$15</f>
        <v>310.2</v>
      </c>
      <c r="H447" s="219">
        <f>F447/$H$15</f>
        <v>861.66666666666663</v>
      </c>
      <c r="I447" s="219">
        <f>H447/$I$15</f>
        <v>0.28722222222222221</v>
      </c>
      <c r="J447" s="217"/>
      <c r="K447" s="220"/>
      <c r="L447" s="220"/>
      <c r="M447" s="232"/>
      <c r="N447" s="222">
        <f t="shared" si="51"/>
        <v>0</v>
      </c>
      <c r="O447" s="223"/>
      <c r="P447" s="224"/>
      <c r="Q447" s="224"/>
      <c r="R447" s="224"/>
      <c r="S447" s="224"/>
      <c r="T447" s="225"/>
      <c r="U447" s="226">
        <f>H447/$U$15</f>
        <v>0.57444444444444442</v>
      </c>
      <c r="V447" s="227"/>
      <c r="W447" s="228" t="str">
        <f>IF(V447&lt;1,"0",IF(V447&lt;5,"2",IF(V447&gt;=5,"6")))</f>
        <v>0</v>
      </c>
      <c r="X447" s="509"/>
      <c r="Y447" s="229">
        <f t="shared" si="54"/>
        <v>0</v>
      </c>
    </row>
    <row r="448" spans="2:25" ht="18.75" customHeight="1">
      <c r="B448" s="515"/>
      <c r="C448" s="518"/>
      <c r="D448" s="216">
        <v>6</v>
      </c>
      <c r="E448" s="216" t="s">
        <v>2578</v>
      </c>
      <c r="F448" s="217">
        <v>743</v>
      </c>
      <c r="G448" s="218">
        <f>F448/$G$15</f>
        <v>148.6</v>
      </c>
      <c r="H448" s="219">
        <f>F448/$H$15</f>
        <v>412.77777777777777</v>
      </c>
      <c r="I448" s="219">
        <f>H448/$I$15</f>
        <v>0.1375925925925926</v>
      </c>
      <c r="J448" s="217"/>
      <c r="K448" s="220"/>
      <c r="L448" s="220"/>
      <c r="M448" s="232"/>
      <c r="N448" s="222">
        <f t="shared" si="51"/>
        <v>0</v>
      </c>
      <c r="O448" s="223"/>
      <c r="P448" s="224"/>
      <c r="Q448" s="224"/>
      <c r="R448" s="224"/>
      <c r="S448" s="224"/>
      <c r="T448" s="225"/>
      <c r="U448" s="226">
        <f>H448/$U$15</f>
        <v>0.2751851851851852</v>
      </c>
      <c r="V448" s="227"/>
      <c r="W448" s="228" t="str">
        <f>IF(V448&lt;1,"0",IF(V448&lt;5,"2",IF(V448&gt;=5,"6")))</f>
        <v>0</v>
      </c>
      <c r="X448" s="509"/>
      <c r="Y448" s="229">
        <f t="shared" si="54"/>
        <v>0</v>
      </c>
    </row>
    <row r="449" spans="2:25" ht="18.75" customHeight="1">
      <c r="B449" s="515"/>
      <c r="C449" s="518"/>
      <c r="D449" s="216"/>
      <c r="E449" s="216"/>
      <c r="F449" s="217"/>
      <c r="G449" s="218">
        <f t="shared" si="48"/>
        <v>0</v>
      </c>
      <c r="H449" s="219">
        <f t="shared" si="49"/>
        <v>0</v>
      </c>
      <c r="I449" s="219">
        <f t="shared" si="50"/>
        <v>0</v>
      </c>
      <c r="J449" s="217"/>
      <c r="K449" s="220"/>
      <c r="L449" s="220"/>
      <c r="M449" s="221"/>
      <c r="N449" s="222">
        <f t="shared" si="51"/>
        <v>0</v>
      </c>
      <c r="O449" s="223"/>
      <c r="P449" s="224"/>
      <c r="Q449" s="224"/>
      <c r="R449" s="224"/>
      <c r="S449" s="224"/>
      <c r="T449" s="225"/>
      <c r="U449" s="226">
        <f t="shared" si="52"/>
        <v>0</v>
      </c>
      <c r="V449" s="227"/>
      <c r="W449" s="228" t="str">
        <f t="shared" si="53"/>
        <v>0</v>
      </c>
      <c r="X449" s="509"/>
      <c r="Y449" s="229">
        <f t="shared" si="54"/>
        <v>0</v>
      </c>
    </row>
    <row r="450" spans="2:25" ht="18.75" customHeight="1">
      <c r="B450" s="515"/>
      <c r="C450" s="518"/>
      <c r="D450" s="216">
        <v>1</v>
      </c>
      <c r="E450" s="216" t="s">
        <v>2579</v>
      </c>
      <c r="F450" s="217">
        <v>999</v>
      </c>
      <c r="G450" s="218">
        <f t="shared" si="48"/>
        <v>199.8</v>
      </c>
      <c r="H450" s="219">
        <f t="shared" si="49"/>
        <v>555</v>
      </c>
      <c r="I450" s="219">
        <f t="shared" si="50"/>
        <v>0.185</v>
      </c>
      <c r="J450" s="217"/>
      <c r="K450" s="220"/>
      <c r="L450" s="220"/>
      <c r="M450" s="221"/>
      <c r="N450" s="222">
        <f t="shared" si="51"/>
        <v>0</v>
      </c>
      <c r="O450" s="223"/>
      <c r="P450" s="224"/>
      <c r="Q450" s="224"/>
      <c r="R450" s="224"/>
      <c r="S450" s="224"/>
      <c r="T450" s="225"/>
      <c r="U450" s="226">
        <f t="shared" si="52"/>
        <v>0.37</v>
      </c>
      <c r="V450" s="227"/>
      <c r="W450" s="228" t="str">
        <f t="shared" si="53"/>
        <v>0</v>
      </c>
      <c r="X450" s="509"/>
      <c r="Y450" s="229">
        <f t="shared" si="54"/>
        <v>0</v>
      </c>
    </row>
    <row r="451" spans="2:25" ht="18.75" customHeight="1">
      <c r="B451" s="515"/>
      <c r="C451" s="518"/>
      <c r="D451" s="216">
        <v>2</v>
      </c>
      <c r="E451" s="216" t="s">
        <v>2580</v>
      </c>
      <c r="F451" s="217">
        <v>998</v>
      </c>
      <c r="G451" s="218">
        <f t="shared" si="48"/>
        <v>199.6</v>
      </c>
      <c r="H451" s="219">
        <f t="shared" si="49"/>
        <v>554.44444444444446</v>
      </c>
      <c r="I451" s="219">
        <f t="shared" si="50"/>
        <v>0.18481481481481482</v>
      </c>
      <c r="J451" s="217" t="s">
        <v>2581</v>
      </c>
      <c r="K451" s="216" t="s">
        <v>2582</v>
      </c>
      <c r="L451" s="220"/>
      <c r="M451" s="221">
        <f>SUM(H450:H454)</f>
        <v>2952.7777777777774</v>
      </c>
      <c r="N451" s="222">
        <f t="shared" si="51"/>
        <v>59.05555555555555</v>
      </c>
      <c r="O451" s="223" t="s">
        <v>2583</v>
      </c>
      <c r="P451" s="224" t="s">
        <v>178</v>
      </c>
      <c r="Q451" s="224"/>
      <c r="R451" s="224" t="s">
        <v>2542</v>
      </c>
      <c r="S451" s="224"/>
      <c r="T451" s="225" t="s">
        <v>2541</v>
      </c>
      <c r="U451" s="226">
        <f t="shared" si="52"/>
        <v>0.36962962962962964</v>
      </c>
      <c r="V451" s="227">
        <f>SUM(U450:U454)</f>
        <v>1.9685185185185186</v>
      </c>
      <c r="W451" s="228" t="str">
        <f t="shared" si="53"/>
        <v>2</v>
      </c>
      <c r="X451" s="509"/>
      <c r="Y451" s="229">
        <f t="shared" si="54"/>
        <v>1</v>
      </c>
    </row>
    <row r="452" spans="2:25" ht="18.75" customHeight="1">
      <c r="B452" s="515"/>
      <c r="C452" s="518"/>
      <c r="D452" s="216">
        <v>3</v>
      </c>
      <c r="E452" s="216" t="s">
        <v>2584</v>
      </c>
      <c r="F452" s="217">
        <v>1085</v>
      </c>
      <c r="G452" s="218">
        <f t="shared" si="48"/>
        <v>217</v>
      </c>
      <c r="H452" s="219">
        <f t="shared" si="49"/>
        <v>602.77777777777771</v>
      </c>
      <c r="I452" s="219">
        <f t="shared" si="50"/>
        <v>0.2009259259259259</v>
      </c>
      <c r="J452" s="217"/>
      <c r="K452" s="220"/>
      <c r="L452" s="220"/>
      <c r="M452" s="221"/>
      <c r="N452" s="222">
        <f t="shared" si="51"/>
        <v>0</v>
      </c>
      <c r="O452" s="223"/>
      <c r="P452" s="224"/>
      <c r="Q452" s="224"/>
      <c r="R452" s="224"/>
      <c r="S452" s="224"/>
      <c r="T452" s="225"/>
      <c r="U452" s="226">
        <f t="shared" si="52"/>
        <v>0.40185185185185179</v>
      </c>
      <c r="V452" s="227"/>
      <c r="W452" s="228" t="str">
        <f t="shared" si="53"/>
        <v>0</v>
      </c>
      <c r="X452" s="509"/>
      <c r="Y452" s="229">
        <f t="shared" si="54"/>
        <v>0</v>
      </c>
    </row>
    <row r="453" spans="2:25" ht="18.75" customHeight="1">
      <c r="B453" s="515"/>
      <c r="C453" s="518"/>
      <c r="D453" s="216">
        <v>4</v>
      </c>
      <c r="E453" s="216" t="s">
        <v>2585</v>
      </c>
      <c r="F453" s="217">
        <v>899</v>
      </c>
      <c r="G453" s="218">
        <f t="shared" si="48"/>
        <v>179.8</v>
      </c>
      <c r="H453" s="219">
        <f t="shared" si="49"/>
        <v>499.44444444444446</v>
      </c>
      <c r="I453" s="219">
        <f t="shared" si="50"/>
        <v>0.16648148148148148</v>
      </c>
      <c r="J453" s="217"/>
      <c r="K453" s="220"/>
      <c r="L453" s="220"/>
      <c r="M453" s="221"/>
      <c r="N453" s="222">
        <f t="shared" si="51"/>
        <v>0</v>
      </c>
      <c r="O453" s="223"/>
      <c r="P453" s="224"/>
      <c r="Q453" s="224"/>
      <c r="R453" s="224"/>
      <c r="S453" s="224"/>
      <c r="T453" s="225"/>
      <c r="U453" s="226">
        <f t="shared" si="52"/>
        <v>0.33296296296296296</v>
      </c>
      <c r="V453" s="227"/>
      <c r="W453" s="228" t="str">
        <f t="shared" si="53"/>
        <v>0</v>
      </c>
      <c r="X453" s="509"/>
      <c r="Y453" s="229">
        <f t="shared" si="54"/>
        <v>0</v>
      </c>
    </row>
    <row r="454" spans="2:25" ht="18.75" customHeight="1">
      <c r="B454" s="515"/>
      <c r="C454" s="518"/>
      <c r="D454" s="216">
        <v>5</v>
      </c>
      <c r="E454" s="216" t="s">
        <v>2586</v>
      </c>
      <c r="F454" s="217">
        <v>1334</v>
      </c>
      <c r="G454" s="218">
        <f t="shared" si="48"/>
        <v>266.8</v>
      </c>
      <c r="H454" s="219">
        <f t="shared" si="49"/>
        <v>741.11111111111109</v>
      </c>
      <c r="I454" s="219">
        <f t="shared" si="50"/>
        <v>0.24703703703703703</v>
      </c>
      <c r="J454" s="217"/>
      <c r="K454" s="220"/>
      <c r="L454" s="220"/>
      <c r="M454" s="221"/>
      <c r="N454" s="222">
        <f t="shared" si="51"/>
        <v>0</v>
      </c>
      <c r="O454" s="223"/>
      <c r="P454" s="224"/>
      <c r="Q454" s="224"/>
      <c r="R454" s="224"/>
      <c r="S454" s="224"/>
      <c r="T454" s="225"/>
      <c r="U454" s="226">
        <f t="shared" si="52"/>
        <v>0.49407407407407405</v>
      </c>
      <c r="V454" s="227"/>
      <c r="W454" s="228" t="str">
        <f t="shared" si="53"/>
        <v>0</v>
      </c>
      <c r="X454" s="509"/>
      <c r="Y454" s="229">
        <f t="shared" si="54"/>
        <v>0</v>
      </c>
    </row>
    <row r="455" spans="2:25" ht="18.75" customHeight="1">
      <c r="B455" s="515"/>
      <c r="C455" s="518"/>
      <c r="D455" s="216"/>
      <c r="E455" s="216"/>
      <c r="F455" s="217"/>
      <c r="G455" s="218">
        <f>F455/$G$15</f>
        <v>0</v>
      </c>
      <c r="H455" s="219">
        <f>F455/$H$15</f>
        <v>0</v>
      </c>
      <c r="I455" s="219">
        <f>H455/$I$15</f>
        <v>0</v>
      </c>
      <c r="J455" s="217"/>
      <c r="K455" s="220"/>
      <c r="L455" s="220"/>
      <c r="M455" s="221"/>
      <c r="N455" s="222">
        <f>M455/$N$15</f>
        <v>0</v>
      </c>
      <c r="O455" s="223"/>
      <c r="P455" s="224"/>
      <c r="Q455" s="224"/>
      <c r="R455" s="224"/>
      <c r="S455" s="224"/>
      <c r="T455" s="225"/>
      <c r="U455" s="226">
        <f>H455/$U$15</f>
        <v>0</v>
      </c>
      <c r="V455" s="227"/>
      <c r="W455" s="228" t="str">
        <f>IF(V455&lt;1,"0",IF(V455&lt;5,"2",IF(V455&gt;=5,"6")))</f>
        <v>0</v>
      </c>
      <c r="X455" s="509"/>
      <c r="Y455" s="229">
        <f t="shared" si="54"/>
        <v>0</v>
      </c>
    </row>
    <row r="456" spans="2:25" ht="18.75" customHeight="1">
      <c r="B456" s="515"/>
      <c r="C456" s="518"/>
      <c r="D456" s="216">
        <v>1</v>
      </c>
      <c r="E456" s="216" t="s">
        <v>2587</v>
      </c>
      <c r="F456" s="217">
        <v>1023</v>
      </c>
      <c r="G456" s="218">
        <f t="shared" si="48"/>
        <v>204.6</v>
      </c>
      <c r="H456" s="219">
        <f t="shared" si="49"/>
        <v>568.33333333333337</v>
      </c>
      <c r="I456" s="219">
        <f t="shared" si="50"/>
        <v>0.18944444444444447</v>
      </c>
      <c r="J456" s="217"/>
      <c r="K456" s="216" t="s">
        <v>2588</v>
      </c>
      <c r="L456" s="220"/>
      <c r="M456" s="221">
        <f>SUM(H456:H460)</f>
        <v>2952.7777777777774</v>
      </c>
      <c r="N456" s="222">
        <f t="shared" si="51"/>
        <v>59.05555555555555</v>
      </c>
      <c r="O456" s="223" t="s">
        <v>939</v>
      </c>
      <c r="P456" s="224" t="s">
        <v>178</v>
      </c>
      <c r="Q456" s="224"/>
      <c r="R456" s="224" t="s">
        <v>2542</v>
      </c>
      <c r="S456" s="224"/>
      <c r="T456" s="225" t="s">
        <v>2541</v>
      </c>
      <c r="U456" s="226">
        <f t="shared" si="52"/>
        <v>0.37888888888888894</v>
      </c>
      <c r="V456" s="227">
        <f>SUM(U456:U460)</f>
        <v>1.9685185185185188</v>
      </c>
      <c r="W456" s="228" t="str">
        <f t="shared" si="53"/>
        <v>2</v>
      </c>
      <c r="X456" s="509"/>
      <c r="Y456" s="229">
        <f t="shared" si="54"/>
        <v>1</v>
      </c>
    </row>
    <row r="457" spans="2:25" ht="18.75" customHeight="1">
      <c r="B457" s="515"/>
      <c r="C457" s="518"/>
      <c r="D457" s="216">
        <v>2</v>
      </c>
      <c r="E457" s="216" t="s">
        <v>2589</v>
      </c>
      <c r="F457" s="217">
        <v>997</v>
      </c>
      <c r="G457" s="218">
        <f t="shared" si="48"/>
        <v>199.4</v>
      </c>
      <c r="H457" s="219">
        <f t="shared" si="49"/>
        <v>553.88888888888891</v>
      </c>
      <c r="I457" s="219">
        <f t="shared" si="50"/>
        <v>0.18462962962962964</v>
      </c>
      <c r="J457" s="217"/>
      <c r="K457" s="220"/>
      <c r="L457" s="220"/>
      <c r="M457" s="221"/>
      <c r="N457" s="222">
        <f t="shared" si="51"/>
        <v>0</v>
      </c>
      <c r="O457" s="223"/>
      <c r="P457" s="224"/>
      <c r="Q457" s="224"/>
      <c r="R457" s="224"/>
      <c r="S457" s="224"/>
      <c r="T457" s="225"/>
      <c r="U457" s="226">
        <f t="shared" si="52"/>
        <v>0.36925925925925929</v>
      </c>
      <c r="V457" s="227"/>
      <c r="W457" s="228" t="str">
        <f t="shared" si="53"/>
        <v>0</v>
      </c>
      <c r="X457" s="509"/>
      <c r="Y457" s="229">
        <f t="shared" si="54"/>
        <v>0</v>
      </c>
    </row>
    <row r="458" spans="2:25" ht="18.75" customHeight="1">
      <c r="B458" s="515"/>
      <c r="C458" s="518"/>
      <c r="D458" s="216">
        <v>3</v>
      </c>
      <c r="E458" s="216" t="s">
        <v>2590</v>
      </c>
      <c r="F458" s="217">
        <v>1092</v>
      </c>
      <c r="G458" s="218">
        <f t="shared" si="48"/>
        <v>218.4</v>
      </c>
      <c r="H458" s="219">
        <f t="shared" si="49"/>
        <v>606.66666666666663</v>
      </c>
      <c r="I458" s="219">
        <f t="shared" si="50"/>
        <v>0.20222222222222222</v>
      </c>
      <c r="J458" s="217"/>
      <c r="K458" s="220"/>
      <c r="L458" s="220"/>
      <c r="M458" s="221"/>
      <c r="N458" s="222">
        <f t="shared" si="51"/>
        <v>0</v>
      </c>
      <c r="O458" s="223"/>
      <c r="P458" s="224"/>
      <c r="Q458" s="224"/>
      <c r="R458" s="224"/>
      <c r="S458" s="224"/>
      <c r="T458" s="225"/>
      <c r="U458" s="226">
        <f t="shared" si="52"/>
        <v>0.40444444444444444</v>
      </c>
      <c r="V458" s="227"/>
      <c r="W458" s="228" t="str">
        <f t="shared" si="53"/>
        <v>0</v>
      </c>
      <c r="X458" s="509"/>
      <c r="Y458" s="229">
        <f t="shared" si="54"/>
        <v>0</v>
      </c>
    </row>
    <row r="459" spans="2:25" ht="18.75" customHeight="1">
      <c r="B459" s="515"/>
      <c r="C459" s="518"/>
      <c r="D459" s="216">
        <v>4</v>
      </c>
      <c r="E459" s="216" t="s">
        <v>2591</v>
      </c>
      <c r="F459" s="217">
        <v>1206</v>
      </c>
      <c r="G459" s="218">
        <f t="shared" si="48"/>
        <v>241.2</v>
      </c>
      <c r="H459" s="219">
        <f t="shared" si="49"/>
        <v>670</v>
      </c>
      <c r="I459" s="219">
        <f t="shared" si="50"/>
        <v>0.22333333333333333</v>
      </c>
      <c r="J459" s="217"/>
      <c r="K459" s="220"/>
      <c r="L459" s="220"/>
      <c r="M459" s="221"/>
      <c r="N459" s="222">
        <f t="shared" si="51"/>
        <v>0</v>
      </c>
      <c r="O459" s="223"/>
      <c r="P459" s="224"/>
      <c r="Q459" s="224"/>
      <c r="R459" s="224"/>
      <c r="S459" s="224"/>
      <c r="T459" s="225"/>
      <c r="U459" s="226">
        <f t="shared" si="52"/>
        <v>0.44666666666666666</v>
      </c>
      <c r="V459" s="227"/>
      <c r="W459" s="228" t="str">
        <f t="shared" si="53"/>
        <v>0</v>
      </c>
      <c r="X459" s="509"/>
      <c r="Y459" s="229">
        <f t="shared" si="54"/>
        <v>0</v>
      </c>
    </row>
    <row r="460" spans="2:25" ht="18.75" customHeight="1">
      <c r="B460" s="515"/>
      <c r="C460" s="518"/>
      <c r="D460" s="216">
        <v>5</v>
      </c>
      <c r="E460" s="216" t="s">
        <v>2592</v>
      </c>
      <c r="F460" s="217">
        <v>997</v>
      </c>
      <c r="G460" s="218">
        <f t="shared" si="48"/>
        <v>199.4</v>
      </c>
      <c r="H460" s="219">
        <f t="shared" si="49"/>
        <v>553.88888888888891</v>
      </c>
      <c r="I460" s="219">
        <f t="shared" si="50"/>
        <v>0.18462962962962964</v>
      </c>
      <c r="J460" s="217"/>
      <c r="K460" s="220"/>
      <c r="L460" s="220"/>
      <c r="M460" s="221"/>
      <c r="N460" s="222">
        <f t="shared" si="51"/>
        <v>0</v>
      </c>
      <c r="O460" s="223"/>
      <c r="P460" s="224"/>
      <c r="Q460" s="224"/>
      <c r="R460" s="224"/>
      <c r="S460" s="224"/>
      <c r="T460" s="225"/>
      <c r="U460" s="226">
        <f t="shared" si="52"/>
        <v>0.36925925925925929</v>
      </c>
      <c r="V460" s="227"/>
      <c r="W460" s="228" t="str">
        <f t="shared" si="53"/>
        <v>0</v>
      </c>
      <c r="X460" s="509"/>
      <c r="Y460" s="229">
        <f t="shared" si="54"/>
        <v>0</v>
      </c>
    </row>
    <row r="461" spans="2:25" ht="18.75" customHeight="1">
      <c r="B461" s="515"/>
      <c r="C461" s="518"/>
      <c r="D461" s="216"/>
      <c r="E461" s="216"/>
      <c r="F461" s="217"/>
      <c r="G461" s="218">
        <f t="shared" si="48"/>
        <v>0</v>
      </c>
      <c r="H461" s="219">
        <f t="shared" si="49"/>
        <v>0</v>
      </c>
      <c r="I461" s="219">
        <f t="shared" si="50"/>
        <v>0</v>
      </c>
      <c r="J461" s="217"/>
      <c r="K461" s="220"/>
      <c r="L461" s="220"/>
      <c r="M461" s="221"/>
      <c r="N461" s="222">
        <f t="shared" si="51"/>
        <v>0</v>
      </c>
      <c r="O461" s="223"/>
      <c r="P461" s="224"/>
      <c r="Q461" s="224"/>
      <c r="R461" s="224"/>
      <c r="S461" s="224"/>
      <c r="T461" s="225"/>
      <c r="U461" s="226">
        <f t="shared" si="52"/>
        <v>0</v>
      </c>
      <c r="V461" s="227"/>
      <c r="W461" s="228" t="str">
        <f t="shared" si="53"/>
        <v>0</v>
      </c>
      <c r="X461" s="509"/>
      <c r="Y461" s="229">
        <f t="shared" si="54"/>
        <v>0</v>
      </c>
    </row>
    <row r="462" spans="2:25" ht="18.75" customHeight="1">
      <c r="B462" s="515"/>
      <c r="C462" s="518"/>
      <c r="D462" s="216">
        <v>1</v>
      </c>
      <c r="E462" s="216" t="s">
        <v>2593</v>
      </c>
      <c r="F462" s="217">
        <v>803</v>
      </c>
      <c r="G462" s="218">
        <f t="shared" si="48"/>
        <v>160.6</v>
      </c>
      <c r="H462" s="219">
        <f t="shared" si="49"/>
        <v>446.11111111111109</v>
      </c>
      <c r="I462" s="219">
        <f t="shared" si="50"/>
        <v>0.1487037037037037</v>
      </c>
      <c r="J462" s="217"/>
      <c r="K462" s="220"/>
      <c r="L462" s="220"/>
      <c r="M462" s="221"/>
      <c r="N462" s="222">
        <f t="shared" si="51"/>
        <v>0</v>
      </c>
      <c r="O462" s="223"/>
      <c r="P462" s="224"/>
      <c r="Q462" s="224"/>
      <c r="R462" s="224"/>
      <c r="S462" s="224"/>
      <c r="T462" s="225"/>
      <c r="U462" s="226">
        <f t="shared" si="52"/>
        <v>0.2974074074074074</v>
      </c>
      <c r="V462" s="227"/>
      <c r="W462" s="228" t="str">
        <f t="shared" si="53"/>
        <v>0</v>
      </c>
      <c r="X462" s="509"/>
      <c r="Y462" s="229">
        <f t="shared" si="54"/>
        <v>0</v>
      </c>
    </row>
    <row r="463" spans="2:25" ht="18.75" customHeight="1">
      <c r="B463" s="515"/>
      <c r="C463" s="518"/>
      <c r="D463" s="216">
        <v>2</v>
      </c>
      <c r="E463" s="216" t="s">
        <v>2594</v>
      </c>
      <c r="F463" s="217">
        <v>528</v>
      </c>
      <c r="G463" s="218">
        <f t="shared" si="48"/>
        <v>105.6</v>
      </c>
      <c r="H463" s="219">
        <f t="shared" si="49"/>
        <v>293.33333333333331</v>
      </c>
      <c r="I463" s="219">
        <f t="shared" si="50"/>
        <v>9.7777777777777769E-2</v>
      </c>
      <c r="J463" s="217"/>
      <c r="K463" s="220"/>
      <c r="L463" s="220"/>
      <c r="M463" s="221"/>
      <c r="N463" s="222">
        <f t="shared" si="51"/>
        <v>0</v>
      </c>
      <c r="O463" s="223"/>
      <c r="P463" s="224"/>
      <c r="Q463" s="224"/>
      <c r="R463" s="224"/>
      <c r="S463" s="224"/>
      <c r="T463" s="225"/>
      <c r="U463" s="226">
        <f t="shared" si="52"/>
        <v>0.19555555555555554</v>
      </c>
      <c r="V463" s="227"/>
      <c r="W463" s="228" t="str">
        <f t="shared" si="53"/>
        <v>0</v>
      </c>
      <c r="X463" s="509"/>
      <c r="Y463" s="229">
        <f t="shared" si="54"/>
        <v>0</v>
      </c>
    </row>
    <row r="464" spans="2:25" ht="18.75" customHeight="1">
      <c r="B464" s="515"/>
      <c r="C464" s="518"/>
      <c r="D464" s="216">
        <v>3</v>
      </c>
      <c r="E464" s="216" t="s">
        <v>2595</v>
      </c>
      <c r="F464" s="217">
        <v>956</v>
      </c>
      <c r="G464" s="218">
        <f t="shared" si="48"/>
        <v>191.2</v>
      </c>
      <c r="H464" s="219">
        <f t="shared" si="49"/>
        <v>531.11111111111109</v>
      </c>
      <c r="I464" s="219">
        <f t="shared" si="50"/>
        <v>0.17703703703703702</v>
      </c>
      <c r="J464" s="217"/>
      <c r="K464" s="220"/>
      <c r="L464" s="220"/>
      <c r="M464" s="221"/>
      <c r="N464" s="222">
        <f t="shared" si="51"/>
        <v>0</v>
      </c>
      <c r="O464" s="223"/>
      <c r="P464" s="224"/>
      <c r="Q464" s="224"/>
      <c r="R464" s="224"/>
      <c r="S464" s="224"/>
      <c r="T464" s="225"/>
      <c r="U464" s="226">
        <f t="shared" si="52"/>
        <v>0.35407407407407404</v>
      </c>
      <c r="V464" s="227"/>
      <c r="W464" s="228" t="str">
        <f t="shared" si="53"/>
        <v>0</v>
      </c>
      <c r="X464" s="509"/>
      <c r="Y464" s="229">
        <f t="shared" si="54"/>
        <v>0</v>
      </c>
    </row>
    <row r="465" spans="2:25" ht="18.75" customHeight="1">
      <c r="B465" s="515"/>
      <c r="C465" s="518"/>
      <c r="D465" s="216">
        <v>4</v>
      </c>
      <c r="E465" s="216" t="s">
        <v>2596</v>
      </c>
      <c r="F465" s="217">
        <v>901</v>
      </c>
      <c r="G465" s="218">
        <f t="shared" si="48"/>
        <v>180.2</v>
      </c>
      <c r="H465" s="219">
        <f t="shared" si="49"/>
        <v>500.55555555555554</v>
      </c>
      <c r="I465" s="219">
        <f t="shared" si="50"/>
        <v>0.16685185185185183</v>
      </c>
      <c r="J465" s="217" t="s">
        <v>2597</v>
      </c>
      <c r="K465" s="217" t="s">
        <v>11262</v>
      </c>
      <c r="L465" s="220"/>
      <c r="M465" s="221">
        <f>SUM(H462:H470)</f>
        <v>2952.7777777777778</v>
      </c>
      <c r="N465" s="222">
        <f t="shared" si="51"/>
        <v>59.055555555555557</v>
      </c>
      <c r="O465" s="223" t="s">
        <v>2598</v>
      </c>
      <c r="P465" s="363" t="s">
        <v>2441</v>
      </c>
      <c r="Q465" s="363" t="s">
        <v>2567</v>
      </c>
      <c r="R465" s="363" t="s">
        <v>2568</v>
      </c>
      <c r="S465" s="363"/>
      <c r="T465" s="367" t="s">
        <v>2569</v>
      </c>
      <c r="U465" s="226">
        <f t="shared" si="52"/>
        <v>0.33370370370370367</v>
      </c>
      <c r="V465" s="227">
        <f>SUM(U462:U470)</f>
        <v>1.9685185185185186</v>
      </c>
      <c r="W465" s="228" t="str">
        <f t="shared" si="53"/>
        <v>2</v>
      </c>
      <c r="X465" s="509"/>
      <c r="Y465" s="229">
        <f t="shared" si="54"/>
        <v>1</v>
      </c>
    </row>
    <row r="466" spans="2:25" ht="18.75" customHeight="1">
      <c r="B466" s="515"/>
      <c r="C466" s="518"/>
      <c r="D466" s="216">
        <v>5</v>
      </c>
      <c r="E466" s="216" t="s">
        <v>2599</v>
      </c>
      <c r="F466" s="217">
        <v>671</v>
      </c>
      <c r="G466" s="218">
        <f t="shared" si="48"/>
        <v>134.19999999999999</v>
      </c>
      <c r="H466" s="219">
        <f t="shared" si="49"/>
        <v>372.77777777777777</v>
      </c>
      <c r="I466" s="219">
        <f t="shared" si="50"/>
        <v>0.12425925925925926</v>
      </c>
      <c r="J466" s="217"/>
      <c r="K466" s="220"/>
      <c r="L466" s="220"/>
      <c r="M466" s="221"/>
      <c r="N466" s="222">
        <f t="shared" si="51"/>
        <v>0</v>
      </c>
      <c r="O466" s="223"/>
      <c r="P466" s="224"/>
      <c r="Q466" s="224"/>
      <c r="R466" s="224"/>
      <c r="S466" s="224"/>
      <c r="T466" s="225"/>
      <c r="U466" s="226">
        <f t="shared" si="52"/>
        <v>0.24851851851851853</v>
      </c>
      <c r="V466" s="227"/>
      <c r="W466" s="228" t="str">
        <f t="shared" si="53"/>
        <v>0</v>
      </c>
      <c r="X466" s="509"/>
      <c r="Y466" s="229">
        <f t="shared" si="54"/>
        <v>0</v>
      </c>
    </row>
    <row r="467" spans="2:25" ht="18.75" customHeight="1">
      <c r="B467" s="515"/>
      <c r="C467" s="518"/>
      <c r="D467" s="216">
        <v>6</v>
      </c>
      <c r="E467" s="216" t="s">
        <v>2600</v>
      </c>
      <c r="F467" s="217">
        <v>582</v>
      </c>
      <c r="G467" s="218">
        <f t="shared" si="48"/>
        <v>116.4</v>
      </c>
      <c r="H467" s="219">
        <f t="shared" si="49"/>
        <v>323.33333333333331</v>
      </c>
      <c r="I467" s="219">
        <f t="shared" si="50"/>
        <v>0.10777777777777778</v>
      </c>
      <c r="J467" s="217"/>
      <c r="K467" s="220"/>
      <c r="L467" s="220"/>
      <c r="M467" s="232"/>
      <c r="N467" s="222">
        <f t="shared" si="51"/>
        <v>0</v>
      </c>
      <c r="O467" s="223"/>
      <c r="P467" s="224"/>
      <c r="Q467" s="224"/>
      <c r="R467" s="224"/>
      <c r="S467" s="224"/>
      <c r="T467" s="225"/>
      <c r="U467" s="226">
        <f t="shared" si="52"/>
        <v>0.21555555555555556</v>
      </c>
      <c r="V467" s="227"/>
      <c r="W467" s="228" t="str">
        <f t="shared" si="53"/>
        <v>0</v>
      </c>
      <c r="X467" s="509"/>
      <c r="Y467" s="229">
        <f t="shared" si="54"/>
        <v>0</v>
      </c>
    </row>
    <row r="468" spans="2:25" ht="18.75" customHeight="1">
      <c r="B468" s="515"/>
      <c r="C468" s="518"/>
      <c r="D468" s="216">
        <v>7</v>
      </c>
      <c r="E468" s="216" t="s">
        <v>2601</v>
      </c>
      <c r="F468" s="217">
        <v>230</v>
      </c>
      <c r="G468" s="218">
        <f>F468/$G$15</f>
        <v>46</v>
      </c>
      <c r="H468" s="219">
        <f>F468/$H$15</f>
        <v>127.77777777777777</v>
      </c>
      <c r="I468" s="219">
        <f>H468/$I$15</f>
        <v>4.2592592592592592E-2</v>
      </c>
      <c r="J468" s="217"/>
      <c r="K468" s="220"/>
      <c r="L468" s="220"/>
      <c r="M468" s="221"/>
      <c r="N468" s="222">
        <f t="shared" si="51"/>
        <v>0</v>
      </c>
      <c r="O468" s="223"/>
      <c r="P468" s="224"/>
      <c r="Q468" s="224"/>
      <c r="R468" s="224"/>
      <c r="S468" s="224"/>
      <c r="T468" s="225"/>
      <c r="U468" s="226">
        <f>H468/$U$15</f>
        <v>8.5185185185185183E-2</v>
      </c>
      <c r="V468" s="227"/>
      <c r="W468" s="228" t="str">
        <f>IF(V468&lt;1,"0",IF(V468&lt;5,"2",IF(V468&gt;=5,"6")))</f>
        <v>0</v>
      </c>
      <c r="X468" s="509"/>
      <c r="Y468" s="229">
        <f t="shared" si="54"/>
        <v>0</v>
      </c>
    </row>
    <row r="469" spans="2:25" ht="18.75" customHeight="1">
      <c r="B469" s="515"/>
      <c r="C469" s="518"/>
      <c r="D469" s="216">
        <v>8</v>
      </c>
      <c r="E469" s="216" t="s">
        <v>2602</v>
      </c>
      <c r="F469" s="217">
        <v>255</v>
      </c>
      <c r="G469" s="218">
        <f>F469/$G$15</f>
        <v>51</v>
      </c>
      <c r="H469" s="219">
        <f>F469/$H$15</f>
        <v>141.66666666666666</v>
      </c>
      <c r="I469" s="219">
        <f>H469/$I$15</f>
        <v>4.7222222222222221E-2</v>
      </c>
      <c r="J469" s="217"/>
      <c r="K469" s="220"/>
      <c r="L469" s="220"/>
      <c r="M469" s="232"/>
      <c r="N469" s="222">
        <f t="shared" si="51"/>
        <v>0</v>
      </c>
      <c r="O469" s="223"/>
      <c r="P469" s="224"/>
      <c r="Q469" s="224"/>
      <c r="R469" s="224"/>
      <c r="S469" s="224"/>
      <c r="T469" s="225"/>
      <c r="U469" s="226">
        <f>H469/$U$15</f>
        <v>9.4444444444444442E-2</v>
      </c>
      <c r="V469" s="227"/>
      <c r="W469" s="228" t="str">
        <f>IF(V469&lt;1,"0",IF(V469&lt;5,"2",IF(V469&gt;=5,"6")))</f>
        <v>0</v>
      </c>
      <c r="X469" s="509"/>
      <c r="Y469" s="229">
        <f t="shared" si="54"/>
        <v>0</v>
      </c>
    </row>
    <row r="470" spans="2:25" ht="18.75" customHeight="1">
      <c r="B470" s="515"/>
      <c r="C470" s="518"/>
      <c r="D470" s="216">
        <v>9</v>
      </c>
      <c r="E470" s="216" t="s">
        <v>2603</v>
      </c>
      <c r="F470" s="217">
        <v>389</v>
      </c>
      <c r="G470" s="218">
        <f>F470/$G$15</f>
        <v>77.8</v>
      </c>
      <c r="H470" s="219">
        <f>F470/$H$15</f>
        <v>216.11111111111111</v>
      </c>
      <c r="I470" s="219">
        <f>H470/$I$15</f>
        <v>7.2037037037037038E-2</v>
      </c>
      <c r="J470" s="217"/>
      <c r="K470" s="220"/>
      <c r="L470" s="220"/>
      <c r="M470" s="232"/>
      <c r="N470" s="222">
        <f t="shared" si="51"/>
        <v>0</v>
      </c>
      <c r="O470" s="223"/>
      <c r="P470" s="224"/>
      <c r="Q470" s="224"/>
      <c r="R470" s="224"/>
      <c r="S470" s="224"/>
      <c r="T470" s="225"/>
      <c r="U470" s="226">
        <f>H470/$U$15</f>
        <v>0.14407407407407408</v>
      </c>
      <c r="V470" s="227"/>
      <c r="W470" s="228" t="str">
        <f>IF(V470&lt;1,"0",IF(V470&lt;5,"2",IF(V470&gt;=5,"6")))</f>
        <v>0</v>
      </c>
      <c r="X470" s="509"/>
      <c r="Y470" s="229">
        <f t="shared" si="54"/>
        <v>0</v>
      </c>
    </row>
    <row r="471" spans="2:25" ht="18.75" customHeight="1">
      <c r="B471" s="515"/>
      <c r="C471" s="518"/>
      <c r="D471" s="216"/>
      <c r="E471" s="216"/>
      <c r="F471" s="217"/>
      <c r="G471" s="218">
        <f>F471/$G$15</f>
        <v>0</v>
      </c>
      <c r="H471" s="219">
        <f>F471/$H$15</f>
        <v>0</v>
      </c>
      <c r="I471" s="219">
        <f>H471/$I$15</f>
        <v>0</v>
      </c>
      <c r="J471" s="217"/>
      <c r="K471" s="220"/>
      <c r="L471" s="220"/>
      <c r="M471" s="232"/>
      <c r="N471" s="222">
        <f t="shared" si="51"/>
        <v>0</v>
      </c>
      <c r="O471" s="223"/>
      <c r="P471" s="224"/>
      <c r="Q471" s="224"/>
      <c r="R471" s="224"/>
      <c r="S471" s="224"/>
      <c r="T471" s="225"/>
      <c r="U471" s="226">
        <f>H471/$U$15</f>
        <v>0</v>
      </c>
      <c r="V471" s="227"/>
      <c r="W471" s="228" t="str">
        <f>IF(V471&lt;1,"0",IF(V471&lt;5,"2",IF(V471&gt;=5,"6")))</f>
        <v>0</v>
      </c>
      <c r="X471" s="509"/>
      <c r="Y471" s="229">
        <f t="shared" si="54"/>
        <v>0</v>
      </c>
    </row>
    <row r="472" spans="2:25" ht="18.75" customHeight="1">
      <c r="B472" s="515"/>
      <c r="C472" s="518"/>
      <c r="D472" s="216">
        <v>1</v>
      </c>
      <c r="E472" s="216" t="s">
        <v>2604</v>
      </c>
      <c r="F472" s="217">
        <v>721</v>
      </c>
      <c r="G472" s="218">
        <f>F472/$G$15</f>
        <v>144.19999999999999</v>
      </c>
      <c r="H472" s="219">
        <f>F472/$H$15</f>
        <v>400.55555555555554</v>
      </c>
      <c r="I472" s="219">
        <f>H472/$I$15</f>
        <v>0.13351851851851851</v>
      </c>
      <c r="J472" s="217"/>
      <c r="K472" s="220"/>
      <c r="L472" s="220"/>
      <c r="M472" s="232"/>
      <c r="N472" s="222">
        <f t="shared" si="51"/>
        <v>0</v>
      </c>
      <c r="O472" s="223"/>
      <c r="P472" s="224"/>
      <c r="Q472" s="224"/>
      <c r="R472" s="224"/>
      <c r="S472" s="224"/>
      <c r="T472" s="225"/>
      <c r="U472" s="226">
        <f>H472/$U$15</f>
        <v>0.26703703703703702</v>
      </c>
      <c r="V472" s="227"/>
      <c r="W472" s="228" t="str">
        <f>IF(V472&lt;1,"0",IF(V472&lt;5,"2",IF(V472&gt;=5,"6")))</f>
        <v>0</v>
      </c>
      <c r="X472" s="509"/>
      <c r="Y472" s="229">
        <f t="shared" si="54"/>
        <v>0</v>
      </c>
    </row>
    <row r="473" spans="2:25" ht="18.75" customHeight="1">
      <c r="B473" s="515"/>
      <c r="C473" s="518"/>
      <c r="D473" s="216">
        <v>2</v>
      </c>
      <c r="E473" s="216" t="s">
        <v>2605</v>
      </c>
      <c r="F473" s="217">
        <v>1032</v>
      </c>
      <c r="G473" s="218">
        <f t="shared" si="48"/>
        <v>206.4</v>
      </c>
      <c r="H473" s="219">
        <f t="shared" si="49"/>
        <v>573.33333333333337</v>
      </c>
      <c r="I473" s="219">
        <f t="shared" si="50"/>
        <v>0.19111111111111112</v>
      </c>
      <c r="J473" s="217"/>
      <c r="K473" s="220"/>
      <c r="L473" s="220"/>
      <c r="M473" s="221"/>
      <c r="N473" s="222">
        <f t="shared" si="51"/>
        <v>0</v>
      </c>
      <c r="O473" s="223"/>
      <c r="P473" s="224"/>
      <c r="Q473" s="224"/>
      <c r="R473" s="224"/>
      <c r="S473" s="224"/>
      <c r="T473" s="225"/>
      <c r="U473" s="226">
        <f t="shared" si="52"/>
        <v>0.38222222222222224</v>
      </c>
      <c r="V473" s="227"/>
      <c r="W473" s="228" t="str">
        <f t="shared" si="53"/>
        <v>0</v>
      </c>
      <c r="X473" s="509"/>
      <c r="Y473" s="229">
        <f t="shared" si="54"/>
        <v>0</v>
      </c>
    </row>
    <row r="474" spans="2:25" ht="18.75" customHeight="1">
      <c r="B474" s="515"/>
      <c r="C474" s="518"/>
      <c r="D474" s="216">
        <v>3</v>
      </c>
      <c r="E474" s="216" t="s">
        <v>2606</v>
      </c>
      <c r="F474" s="217">
        <v>403</v>
      </c>
      <c r="G474" s="218">
        <f t="shared" si="48"/>
        <v>80.599999999999994</v>
      </c>
      <c r="H474" s="219">
        <f t="shared" si="49"/>
        <v>223.88888888888889</v>
      </c>
      <c r="I474" s="219">
        <f t="shared" si="50"/>
        <v>7.4629629629629629E-2</v>
      </c>
      <c r="J474" s="217"/>
      <c r="K474" s="220"/>
      <c r="L474" s="220"/>
      <c r="M474" s="221"/>
      <c r="N474" s="222">
        <f t="shared" si="51"/>
        <v>0</v>
      </c>
      <c r="O474" s="223"/>
      <c r="P474" s="224"/>
      <c r="Q474" s="224"/>
      <c r="R474" s="224"/>
      <c r="S474" s="224"/>
      <c r="T474" s="225"/>
      <c r="U474" s="226">
        <f t="shared" si="52"/>
        <v>0.14925925925925926</v>
      </c>
      <c r="V474" s="227"/>
      <c r="W474" s="228" t="str">
        <f t="shared" si="53"/>
        <v>0</v>
      </c>
      <c r="X474" s="509"/>
      <c r="Y474" s="229">
        <f t="shared" si="54"/>
        <v>0</v>
      </c>
    </row>
    <row r="475" spans="2:25" ht="18.75" customHeight="1">
      <c r="B475" s="515"/>
      <c r="C475" s="518"/>
      <c r="D475" s="216">
        <v>4</v>
      </c>
      <c r="E475" s="216" t="s">
        <v>2607</v>
      </c>
      <c r="F475" s="217">
        <v>822</v>
      </c>
      <c r="G475" s="218">
        <f t="shared" si="48"/>
        <v>164.4</v>
      </c>
      <c r="H475" s="219">
        <f t="shared" si="49"/>
        <v>456.66666666666663</v>
      </c>
      <c r="I475" s="219">
        <f t="shared" si="50"/>
        <v>0.1522222222222222</v>
      </c>
      <c r="J475" s="217"/>
      <c r="K475" s="220"/>
      <c r="L475" s="220"/>
      <c r="M475" s="221"/>
      <c r="N475" s="222">
        <f t="shared" si="51"/>
        <v>0</v>
      </c>
      <c r="O475" s="223"/>
      <c r="P475" s="224"/>
      <c r="Q475" s="224"/>
      <c r="R475" s="224"/>
      <c r="S475" s="224"/>
      <c r="T475" s="225"/>
      <c r="U475" s="226">
        <f t="shared" si="52"/>
        <v>0.30444444444444441</v>
      </c>
      <c r="V475" s="227"/>
      <c r="W475" s="228" t="str">
        <f t="shared" si="53"/>
        <v>0</v>
      </c>
      <c r="X475" s="509"/>
      <c r="Y475" s="229">
        <f t="shared" si="54"/>
        <v>0</v>
      </c>
    </row>
    <row r="476" spans="2:25" ht="18.75" customHeight="1">
      <c r="B476" s="515"/>
      <c r="C476" s="518"/>
      <c r="D476" s="216">
        <v>5</v>
      </c>
      <c r="E476" s="216" t="s">
        <v>2608</v>
      </c>
      <c r="F476" s="217">
        <v>623</v>
      </c>
      <c r="G476" s="218">
        <f t="shared" si="48"/>
        <v>124.6</v>
      </c>
      <c r="H476" s="219">
        <f t="shared" si="49"/>
        <v>346.11111111111109</v>
      </c>
      <c r="I476" s="219">
        <f t="shared" si="50"/>
        <v>0.11537037037037036</v>
      </c>
      <c r="J476" s="217"/>
      <c r="K476" s="216" t="s">
        <v>2609</v>
      </c>
      <c r="L476" s="220"/>
      <c r="M476" s="221">
        <f>SUM(H472:H479)</f>
        <v>2952.7777777777774</v>
      </c>
      <c r="N476" s="222">
        <f t="shared" si="51"/>
        <v>59.05555555555555</v>
      </c>
      <c r="O476" s="223" t="s">
        <v>2610</v>
      </c>
      <c r="P476" s="363" t="s">
        <v>2441</v>
      </c>
      <c r="Q476" s="363" t="s">
        <v>2567</v>
      </c>
      <c r="R476" s="363" t="s">
        <v>2568</v>
      </c>
      <c r="S476" s="363"/>
      <c r="T476" s="367" t="s">
        <v>2569</v>
      </c>
      <c r="U476" s="226">
        <f t="shared" si="52"/>
        <v>0.23074074074074072</v>
      </c>
      <c r="V476" s="227">
        <f>SUM(U472:U479)</f>
        <v>1.9685185185185183</v>
      </c>
      <c r="W476" s="228" t="str">
        <f t="shared" si="53"/>
        <v>2</v>
      </c>
      <c r="X476" s="509"/>
      <c r="Y476" s="229">
        <f t="shared" si="54"/>
        <v>1</v>
      </c>
    </row>
    <row r="477" spans="2:25" ht="18.75" customHeight="1">
      <c r="B477" s="515"/>
      <c r="C477" s="518"/>
      <c r="D477" s="216">
        <v>6</v>
      </c>
      <c r="E477" s="216" t="s">
        <v>2611</v>
      </c>
      <c r="F477" s="217">
        <v>582</v>
      </c>
      <c r="G477" s="218">
        <f t="shared" si="48"/>
        <v>116.4</v>
      </c>
      <c r="H477" s="219">
        <f t="shared" si="49"/>
        <v>323.33333333333331</v>
      </c>
      <c r="I477" s="219">
        <f t="shared" si="50"/>
        <v>0.10777777777777778</v>
      </c>
      <c r="J477" s="217"/>
      <c r="K477" s="220"/>
      <c r="L477" s="220"/>
      <c r="M477" s="221"/>
      <c r="N477" s="222">
        <f t="shared" si="51"/>
        <v>0</v>
      </c>
      <c r="O477" s="223"/>
      <c r="P477" s="224"/>
      <c r="Q477" s="224"/>
      <c r="R477" s="224"/>
      <c r="S477" s="224"/>
      <c r="T477" s="225"/>
      <c r="U477" s="226">
        <f t="shared" si="52"/>
        <v>0.21555555555555556</v>
      </c>
      <c r="V477" s="227"/>
      <c r="W477" s="228" t="str">
        <f t="shared" si="53"/>
        <v>0</v>
      </c>
      <c r="X477" s="509"/>
      <c r="Y477" s="229">
        <f t="shared" si="54"/>
        <v>0</v>
      </c>
    </row>
    <row r="478" spans="2:25" ht="18.75" customHeight="1">
      <c r="B478" s="515"/>
      <c r="C478" s="518"/>
      <c r="D478" s="216">
        <v>7</v>
      </c>
      <c r="E478" s="216" t="s">
        <v>2612</v>
      </c>
      <c r="F478" s="217">
        <v>508</v>
      </c>
      <c r="G478" s="218">
        <f t="shared" si="48"/>
        <v>101.6</v>
      </c>
      <c r="H478" s="219">
        <f t="shared" si="49"/>
        <v>282.22222222222223</v>
      </c>
      <c r="I478" s="219">
        <f t="shared" si="50"/>
        <v>9.4074074074074074E-2</v>
      </c>
      <c r="J478" s="217"/>
      <c r="K478" s="220"/>
      <c r="L478" s="220"/>
      <c r="M478" s="221"/>
      <c r="N478" s="222">
        <f t="shared" si="51"/>
        <v>0</v>
      </c>
      <c r="O478" s="223"/>
      <c r="P478" s="224"/>
      <c r="Q478" s="224"/>
      <c r="R478" s="224"/>
      <c r="S478" s="224"/>
      <c r="T478" s="225"/>
      <c r="U478" s="226">
        <f t="shared" si="52"/>
        <v>0.18814814814814815</v>
      </c>
      <c r="V478" s="227"/>
      <c r="W478" s="228" t="str">
        <f t="shared" si="53"/>
        <v>0</v>
      </c>
      <c r="X478" s="509"/>
      <c r="Y478" s="229">
        <f t="shared" si="54"/>
        <v>0</v>
      </c>
    </row>
    <row r="479" spans="2:25" ht="18.75" customHeight="1">
      <c r="B479" s="515"/>
      <c r="C479" s="518"/>
      <c r="D479" s="216">
        <v>8</v>
      </c>
      <c r="E479" s="216" t="s">
        <v>2613</v>
      </c>
      <c r="F479" s="217">
        <v>624</v>
      </c>
      <c r="G479" s="218">
        <f t="shared" si="48"/>
        <v>124.8</v>
      </c>
      <c r="H479" s="219">
        <f t="shared" si="49"/>
        <v>346.66666666666669</v>
      </c>
      <c r="I479" s="219">
        <f t="shared" si="50"/>
        <v>0.11555555555555556</v>
      </c>
      <c r="J479" s="217"/>
      <c r="K479" s="220"/>
      <c r="L479" s="220"/>
      <c r="M479" s="221"/>
      <c r="N479" s="222">
        <f t="shared" si="51"/>
        <v>0</v>
      </c>
      <c r="O479" s="223"/>
      <c r="P479" s="224"/>
      <c r="Q479" s="224"/>
      <c r="R479" s="224"/>
      <c r="S479" s="224"/>
      <c r="T479" s="225"/>
      <c r="U479" s="226">
        <f t="shared" si="52"/>
        <v>0.23111111111111113</v>
      </c>
      <c r="V479" s="227"/>
      <c r="W479" s="228" t="str">
        <f t="shared" si="53"/>
        <v>0</v>
      </c>
      <c r="X479" s="509"/>
      <c r="Y479" s="229">
        <f t="shared" si="54"/>
        <v>0</v>
      </c>
    </row>
    <row r="480" spans="2:25" ht="18.75" customHeight="1">
      <c r="B480" s="515"/>
      <c r="C480" s="518"/>
      <c r="D480" s="216"/>
      <c r="E480" s="216"/>
      <c r="F480" s="217"/>
      <c r="G480" s="218">
        <f t="shared" si="48"/>
        <v>0</v>
      </c>
      <c r="H480" s="219">
        <f t="shared" si="49"/>
        <v>0</v>
      </c>
      <c r="I480" s="219">
        <f t="shared" si="50"/>
        <v>0</v>
      </c>
      <c r="J480" s="217"/>
      <c r="K480" s="220"/>
      <c r="L480" s="220"/>
      <c r="M480" s="232"/>
      <c r="N480" s="222">
        <f t="shared" si="51"/>
        <v>0</v>
      </c>
      <c r="O480" s="223"/>
      <c r="P480" s="224"/>
      <c r="Q480" s="224"/>
      <c r="R480" s="224"/>
      <c r="S480" s="224"/>
      <c r="T480" s="225"/>
      <c r="U480" s="226">
        <f t="shared" si="52"/>
        <v>0</v>
      </c>
      <c r="V480" s="227"/>
      <c r="W480" s="228" t="str">
        <f t="shared" si="53"/>
        <v>0</v>
      </c>
      <c r="X480" s="509"/>
      <c r="Y480" s="229">
        <f t="shared" si="54"/>
        <v>0</v>
      </c>
    </row>
    <row r="481" spans="2:25" ht="18.75" customHeight="1">
      <c r="B481" s="515"/>
      <c r="C481" s="518"/>
      <c r="D481" s="216">
        <v>1</v>
      </c>
      <c r="E481" s="216" t="s">
        <v>2614</v>
      </c>
      <c r="F481" s="217">
        <v>423</v>
      </c>
      <c r="G481" s="218">
        <f t="shared" si="48"/>
        <v>84.6</v>
      </c>
      <c r="H481" s="219">
        <f t="shared" si="49"/>
        <v>235</v>
      </c>
      <c r="I481" s="219">
        <f t="shared" si="50"/>
        <v>7.8333333333333338E-2</v>
      </c>
      <c r="J481" s="217"/>
      <c r="K481" s="220"/>
      <c r="L481" s="220"/>
      <c r="M481" s="221"/>
      <c r="N481" s="222">
        <f t="shared" si="51"/>
        <v>0</v>
      </c>
      <c r="O481" s="223"/>
      <c r="P481" s="224"/>
      <c r="Q481" s="224"/>
      <c r="R481" s="224"/>
      <c r="S481" s="224"/>
      <c r="T481" s="225"/>
      <c r="U481" s="226">
        <f t="shared" si="52"/>
        <v>0.15666666666666668</v>
      </c>
      <c r="V481" s="227"/>
      <c r="W481" s="228" t="str">
        <f t="shared" si="53"/>
        <v>0</v>
      </c>
      <c r="X481" s="509"/>
      <c r="Y481" s="229">
        <f t="shared" ref="Y481:Y492" si="55">W481/2</f>
        <v>0</v>
      </c>
    </row>
    <row r="482" spans="2:25" ht="18.75" customHeight="1">
      <c r="B482" s="515"/>
      <c r="C482" s="518"/>
      <c r="D482" s="216">
        <v>2</v>
      </c>
      <c r="E482" s="216" t="s">
        <v>2615</v>
      </c>
      <c r="F482" s="217">
        <v>432</v>
      </c>
      <c r="G482" s="218">
        <f t="shared" si="48"/>
        <v>86.4</v>
      </c>
      <c r="H482" s="219">
        <f t="shared" si="49"/>
        <v>240</v>
      </c>
      <c r="I482" s="219">
        <f t="shared" si="50"/>
        <v>0.08</v>
      </c>
      <c r="J482" s="217"/>
      <c r="K482" s="220"/>
      <c r="L482" s="220"/>
      <c r="M482" s="221"/>
      <c r="N482" s="222">
        <f t="shared" si="51"/>
        <v>0</v>
      </c>
      <c r="O482" s="223"/>
      <c r="P482" s="224"/>
      <c r="Q482" s="224"/>
      <c r="R482" s="224"/>
      <c r="S482" s="224"/>
      <c r="T482" s="225"/>
      <c r="U482" s="226">
        <f t="shared" si="52"/>
        <v>0.16</v>
      </c>
      <c r="V482" s="227"/>
      <c r="W482" s="228" t="str">
        <f t="shared" si="53"/>
        <v>0</v>
      </c>
      <c r="X482" s="509"/>
      <c r="Y482" s="229">
        <f t="shared" si="55"/>
        <v>0</v>
      </c>
    </row>
    <row r="483" spans="2:25" ht="18.75" customHeight="1">
      <c r="B483" s="515"/>
      <c r="C483" s="518"/>
      <c r="D483" s="216">
        <v>3</v>
      </c>
      <c r="E483" s="216" t="s">
        <v>2616</v>
      </c>
      <c r="F483" s="217">
        <v>821</v>
      </c>
      <c r="G483" s="218">
        <f t="shared" si="48"/>
        <v>164.2</v>
      </c>
      <c r="H483" s="219">
        <f t="shared" si="49"/>
        <v>456.11111111111109</v>
      </c>
      <c r="I483" s="219">
        <f t="shared" si="50"/>
        <v>0.15203703703703703</v>
      </c>
      <c r="J483" s="217" t="s">
        <v>2617</v>
      </c>
      <c r="K483" s="217" t="s">
        <v>11263</v>
      </c>
      <c r="L483" s="220"/>
      <c r="M483" s="221">
        <f>SUM(H481:H490)</f>
        <v>2786.1111111111109</v>
      </c>
      <c r="N483" s="222">
        <f t="shared" si="51"/>
        <v>55.722222222222214</v>
      </c>
      <c r="O483" s="223" t="s">
        <v>2618</v>
      </c>
      <c r="P483" s="363" t="s">
        <v>2441</v>
      </c>
      <c r="Q483" s="363" t="s">
        <v>2567</v>
      </c>
      <c r="R483" s="363" t="s">
        <v>2568</v>
      </c>
      <c r="S483" s="363"/>
      <c r="T483" s="367" t="s">
        <v>2569</v>
      </c>
      <c r="U483" s="226">
        <f t="shared" si="52"/>
        <v>0.30407407407407405</v>
      </c>
      <c r="V483" s="227">
        <f>SUM(U481:U490)</f>
        <v>1.8574074074074074</v>
      </c>
      <c r="W483" s="228" t="str">
        <f t="shared" si="53"/>
        <v>2</v>
      </c>
      <c r="X483" s="509"/>
      <c r="Y483" s="229">
        <f t="shared" si="55"/>
        <v>1</v>
      </c>
    </row>
    <row r="484" spans="2:25" ht="18.75" customHeight="1">
      <c r="B484" s="515"/>
      <c r="C484" s="518"/>
      <c r="D484" s="216">
        <v>4</v>
      </c>
      <c r="E484" s="216" t="s">
        <v>2619</v>
      </c>
      <c r="F484" s="217">
        <v>402</v>
      </c>
      <c r="G484" s="218">
        <f t="shared" si="48"/>
        <v>80.400000000000006</v>
      </c>
      <c r="H484" s="219">
        <f t="shared" si="49"/>
        <v>223.33333333333331</v>
      </c>
      <c r="I484" s="219">
        <f t="shared" si="50"/>
        <v>7.4444444444444438E-2</v>
      </c>
      <c r="J484" s="217"/>
      <c r="K484" s="220"/>
      <c r="L484" s="220"/>
      <c r="M484" s="221"/>
      <c r="N484" s="222">
        <f t="shared" si="51"/>
        <v>0</v>
      </c>
      <c r="O484" s="223"/>
      <c r="P484" s="224"/>
      <c r="Q484" s="224"/>
      <c r="R484" s="224"/>
      <c r="S484" s="224"/>
      <c r="T484" s="225"/>
      <c r="U484" s="226">
        <f t="shared" si="52"/>
        <v>0.14888888888888888</v>
      </c>
      <c r="V484" s="227"/>
      <c r="W484" s="228" t="str">
        <f t="shared" si="53"/>
        <v>0</v>
      </c>
      <c r="X484" s="509"/>
      <c r="Y484" s="229">
        <f t="shared" si="55"/>
        <v>0</v>
      </c>
    </row>
    <row r="485" spans="2:25" ht="18.75" customHeight="1">
      <c r="B485" s="515"/>
      <c r="C485" s="518"/>
      <c r="D485" s="216">
        <v>5</v>
      </c>
      <c r="E485" s="216" t="s">
        <v>2620</v>
      </c>
      <c r="F485" s="217">
        <v>300</v>
      </c>
      <c r="G485" s="218">
        <f t="shared" si="48"/>
        <v>60</v>
      </c>
      <c r="H485" s="219">
        <f t="shared" si="49"/>
        <v>166.66666666666666</v>
      </c>
      <c r="I485" s="219">
        <f t="shared" si="50"/>
        <v>5.5555555555555552E-2</v>
      </c>
      <c r="J485" s="217"/>
      <c r="K485" s="220"/>
      <c r="L485" s="220"/>
      <c r="M485" s="221"/>
      <c r="N485" s="222">
        <f t="shared" si="51"/>
        <v>0</v>
      </c>
      <c r="O485" s="223"/>
      <c r="P485" s="224"/>
      <c r="Q485" s="224"/>
      <c r="R485" s="224"/>
      <c r="S485" s="224"/>
      <c r="T485" s="225"/>
      <c r="U485" s="226">
        <f t="shared" si="52"/>
        <v>0.1111111111111111</v>
      </c>
      <c r="V485" s="227"/>
      <c r="W485" s="228" t="str">
        <f t="shared" si="53"/>
        <v>0</v>
      </c>
      <c r="X485" s="509"/>
      <c r="Y485" s="229">
        <f t="shared" si="55"/>
        <v>0</v>
      </c>
    </row>
    <row r="486" spans="2:25" ht="18.75" customHeight="1">
      <c r="B486" s="515"/>
      <c r="C486" s="518"/>
      <c r="D486" s="216">
        <v>6</v>
      </c>
      <c r="E486" s="216" t="s">
        <v>2621</v>
      </c>
      <c r="F486" s="217">
        <v>422</v>
      </c>
      <c r="G486" s="218">
        <f t="shared" si="48"/>
        <v>84.4</v>
      </c>
      <c r="H486" s="219">
        <f t="shared" si="49"/>
        <v>234.44444444444443</v>
      </c>
      <c r="I486" s="219">
        <f t="shared" si="50"/>
        <v>7.8148148148148147E-2</v>
      </c>
      <c r="J486" s="217"/>
      <c r="K486" s="220"/>
      <c r="L486" s="220"/>
      <c r="M486" s="221"/>
      <c r="N486" s="222">
        <f t="shared" si="51"/>
        <v>0</v>
      </c>
      <c r="O486" s="223"/>
      <c r="P486" s="224"/>
      <c r="Q486" s="224"/>
      <c r="R486" s="224"/>
      <c r="S486" s="224"/>
      <c r="T486" s="225"/>
      <c r="U486" s="226">
        <f t="shared" si="52"/>
        <v>0.15629629629629629</v>
      </c>
      <c r="V486" s="227"/>
      <c r="W486" s="228" t="str">
        <f t="shared" si="53"/>
        <v>0</v>
      </c>
      <c r="X486" s="509"/>
      <c r="Y486" s="229">
        <f t="shared" si="55"/>
        <v>0</v>
      </c>
    </row>
    <row r="487" spans="2:25" ht="18.75" customHeight="1">
      <c r="B487" s="515"/>
      <c r="C487" s="518"/>
      <c r="D487" s="216">
        <v>7</v>
      </c>
      <c r="E487" s="216" t="s">
        <v>2622</v>
      </c>
      <c r="F487" s="217">
        <v>331</v>
      </c>
      <c r="G487" s="218">
        <f t="shared" si="48"/>
        <v>66.2</v>
      </c>
      <c r="H487" s="219">
        <f t="shared" si="49"/>
        <v>183.88888888888889</v>
      </c>
      <c r="I487" s="219">
        <f t="shared" si="50"/>
        <v>6.1296296296296293E-2</v>
      </c>
      <c r="J487" s="217"/>
      <c r="K487" s="220"/>
      <c r="L487" s="220"/>
      <c r="M487" s="221"/>
      <c r="N487" s="222">
        <f t="shared" si="51"/>
        <v>0</v>
      </c>
      <c r="O487" s="223"/>
      <c r="P487" s="224"/>
      <c r="Q487" s="224"/>
      <c r="R487" s="224"/>
      <c r="S487" s="224"/>
      <c r="T487" s="225"/>
      <c r="U487" s="226">
        <f t="shared" si="52"/>
        <v>0.12259259259259259</v>
      </c>
      <c r="V487" s="227"/>
      <c r="W487" s="228" t="str">
        <f t="shared" si="53"/>
        <v>0</v>
      </c>
      <c r="X487" s="509"/>
      <c r="Y487" s="229">
        <f t="shared" si="55"/>
        <v>0</v>
      </c>
    </row>
    <row r="488" spans="2:25" ht="18.75" customHeight="1">
      <c r="B488" s="515"/>
      <c r="C488" s="518"/>
      <c r="D488" s="216">
        <v>8</v>
      </c>
      <c r="E488" s="216" t="s">
        <v>2623</v>
      </c>
      <c r="F488" s="217">
        <v>535</v>
      </c>
      <c r="G488" s="218">
        <f t="shared" si="48"/>
        <v>107</v>
      </c>
      <c r="H488" s="219">
        <f t="shared" si="49"/>
        <v>297.22222222222223</v>
      </c>
      <c r="I488" s="219">
        <f t="shared" si="50"/>
        <v>9.9074074074074078E-2</v>
      </c>
      <c r="J488" s="217"/>
      <c r="K488" s="220"/>
      <c r="L488" s="220"/>
      <c r="M488" s="221"/>
      <c r="N488" s="222">
        <f t="shared" si="51"/>
        <v>0</v>
      </c>
      <c r="O488" s="223"/>
      <c r="P488" s="224"/>
      <c r="Q488" s="224"/>
      <c r="R488" s="224"/>
      <c r="S488" s="224"/>
      <c r="T488" s="225"/>
      <c r="U488" s="226">
        <f t="shared" si="52"/>
        <v>0.19814814814814816</v>
      </c>
      <c r="V488" s="227"/>
      <c r="W488" s="228" t="str">
        <f t="shared" si="53"/>
        <v>0</v>
      </c>
      <c r="X488" s="509"/>
      <c r="Y488" s="229">
        <f t="shared" si="55"/>
        <v>0</v>
      </c>
    </row>
    <row r="489" spans="2:25" ht="18.75" customHeight="1">
      <c r="B489" s="515"/>
      <c r="C489" s="518"/>
      <c r="D489" s="216">
        <v>9</v>
      </c>
      <c r="E489" s="216" t="s">
        <v>2624</v>
      </c>
      <c r="F489" s="217">
        <v>634</v>
      </c>
      <c r="G489" s="218">
        <f t="shared" si="48"/>
        <v>126.8</v>
      </c>
      <c r="H489" s="219">
        <f t="shared" si="49"/>
        <v>352.22222222222223</v>
      </c>
      <c r="I489" s="219">
        <f t="shared" si="50"/>
        <v>0.1174074074074074</v>
      </c>
      <c r="J489" s="217"/>
      <c r="K489" s="220"/>
      <c r="L489" s="220"/>
      <c r="M489" s="221"/>
      <c r="N489" s="222">
        <f t="shared" si="51"/>
        <v>0</v>
      </c>
      <c r="O489" s="223"/>
      <c r="P489" s="224"/>
      <c r="Q489" s="224"/>
      <c r="R489" s="224"/>
      <c r="S489" s="224"/>
      <c r="T489" s="225"/>
      <c r="U489" s="226">
        <f t="shared" si="52"/>
        <v>0.23481481481481481</v>
      </c>
      <c r="V489" s="227"/>
      <c r="W489" s="228" t="str">
        <f t="shared" si="53"/>
        <v>0</v>
      </c>
      <c r="X489" s="509"/>
      <c r="Y489" s="229">
        <f t="shared" si="55"/>
        <v>0</v>
      </c>
    </row>
    <row r="490" spans="2:25" ht="18.75" customHeight="1">
      <c r="B490" s="515"/>
      <c r="C490" s="518"/>
      <c r="D490" s="216">
        <v>10</v>
      </c>
      <c r="E490" s="216" t="s">
        <v>2625</v>
      </c>
      <c r="F490" s="217">
        <v>715</v>
      </c>
      <c r="G490" s="218">
        <f>F490/$G$15</f>
        <v>143</v>
      </c>
      <c r="H490" s="219">
        <f>F490/$H$15</f>
        <v>397.22222222222223</v>
      </c>
      <c r="I490" s="219">
        <f>H490/$I$15</f>
        <v>0.13240740740740742</v>
      </c>
      <c r="J490" s="217"/>
      <c r="K490" s="220"/>
      <c r="L490" s="220"/>
      <c r="M490" s="232"/>
      <c r="N490" s="222">
        <f t="shared" si="51"/>
        <v>0</v>
      </c>
      <c r="O490" s="223"/>
      <c r="P490" s="224"/>
      <c r="Q490" s="224"/>
      <c r="R490" s="224"/>
      <c r="S490" s="224"/>
      <c r="T490" s="225"/>
      <c r="U490" s="226">
        <f>H490/$U$15</f>
        <v>0.26481481481481484</v>
      </c>
      <c r="V490" s="227"/>
      <c r="W490" s="228" t="str">
        <f>IF(V490&lt;1,"0",IF(V490&lt;5,"2",IF(V490&gt;=5,"6")))</f>
        <v>0</v>
      </c>
      <c r="X490" s="509"/>
      <c r="Y490" s="229">
        <f t="shared" si="55"/>
        <v>0</v>
      </c>
    </row>
    <row r="491" spans="2:25" ht="18.75" customHeight="1">
      <c r="B491" s="515"/>
      <c r="C491" s="518"/>
      <c r="D491" s="216"/>
      <c r="E491" s="216"/>
      <c r="F491" s="217"/>
      <c r="G491" s="218">
        <f>F491/$G$15</f>
        <v>0</v>
      </c>
      <c r="H491" s="219">
        <f>F491/$H$15</f>
        <v>0</v>
      </c>
      <c r="I491" s="219">
        <f>H491/$I$15</f>
        <v>0</v>
      </c>
      <c r="J491" s="217"/>
      <c r="K491" s="220"/>
      <c r="L491" s="220"/>
      <c r="M491" s="232"/>
      <c r="N491" s="222">
        <f t="shared" si="51"/>
        <v>0</v>
      </c>
      <c r="O491" s="223"/>
      <c r="P491" s="224"/>
      <c r="Q491" s="224"/>
      <c r="R491" s="224"/>
      <c r="S491" s="224"/>
      <c r="T491" s="225"/>
      <c r="U491" s="226">
        <f>H491/$U$15</f>
        <v>0</v>
      </c>
      <c r="V491" s="227"/>
      <c r="W491" s="228" t="str">
        <f>IF(V491&lt;1,"0",IF(V491&lt;5,"2",IF(V491&gt;=5,"6")))</f>
        <v>0</v>
      </c>
      <c r="X491" s="509"/>
      <c r="Y491" s="229">
        <f t="shared" si="55"/>
        <v>0</v>
      </c>
    </row>
    <row r="492" spans="2:25" ht="18.75" customHeight="1">
      <c r="B492" s="516"/>
      <c r="C492" s="519"/>
      <c r="D492" s="216"/>
      <c r="E492" s="216"/>
      <c r="F492" s="217"/>
      <c r="G492" s="218">
        <f>F492/$G$15</f>
        <v>0</v>
      </c>
      <c r="H492" s="219">
        <f>F492/$H$15</f>
        <v>0</v>
      </c>
      <c r="I492" s="219">
        <f>H492/$I$15</f>
        <v>0</v>
      </c>
      <c r="J492" s="217"/>
      <c r="K492" s="220"/>
      <c r="L492" s="220"/>
      <c r="M492" s="232"/>
      <c r="N492" s="222">
        <f>M492/$N$15</f>
        <v>0</v>
      </c>
      <c r="O492" s="231"/>
      <c r="P492" s="231"/>
      <c r="Q492" s="231"/>
      <c r="R492" s="231"/>
      <c r="S492" s="231"/>
      <c r="T492" s="225"/>
      <c r="U492" s="226">
        <f>H492/$U$15</f>
        <v>0</v>
      </c>
      <c r="V492" s="227"/>
      <c r="W492" s="228" t="str">
        <f>IF(V492&lt;1,"0",IF(V492&lt;5,"2",IF(V492&gt;=5,"6")))</f>
        <v>0</v>
      </c>
      <c r="X492" s="510"/>
      <c r="Y492" s="229">
        <f t="shared" si="55"/>
        <v>0</v>
      </c>
    </row>
    <row r="493" spans="2:25">
      <c r="B493" s="233"/>
      <c r="C493" s="234" t="s">
        <v>111</v>
      </c>
      <c r="D493" s="235"/>
      <c r="E493" s="236">
        <f>COUNTA(E417:E492)</f>
        <v>66</v>
      </c>
      <c r="F493" s="236">
        <f>SUM(F417:F492)</f>
        <v>47850</v>
      </c>
      <c r="G493" s="236">
        <f>SUM(G417:G492)</f>
        <v>9570</v>
      </c>
      <c r="H493" s="236">
        <f>SUM(H417:H492)</f>
        <v>26583.333333333336</v>
      </c>
      <c r="I493" s="236">
        <f>MROUND(SUM(I417:I492),1)</f>
        <v>9</v>
      </c>
      <c r="J493" s="236">
        <f>COUNTA(J417:J492)</f>
        <v>6</v>
      </c>
      <c r="K493" s="236">
        <f>COUNTA(K417:K492)</f>
        <v>9</v>
      </c>
      <c r="L493" s="236">
        <f>COUNTA(L417:L492)</f>
        <v>0</v>
      </c>
      <c r="M493" s="236">
        <f>SUM(M417:M492)</f>
        <v>26583.333333333328</v>
      </c>
      <c r="N493" s="236">
        <f>SUM(N417:N492)</f>
        <v>531.66666666666663</v>
      </c>
      <c r="O493" s="237"/>
      <c r="P493" s="238">
        <f>COUNTIF(P417:P492, "YES")</f>
        <v>5</v>
      </c>
      <c r="Q493" s="237"/>
      <c r="R493" s="237"/>
      <c r="S493" s="237"/>
      <c r="T493" s="237"/>
      <c r="U493" s="236">
        <f>SUM(U417:U492)</f>
        <v>17.722222222222221</v>
      </c>
      <c r="V493" s="236">
        <f>SUM(V417:V492)</f>
        <v>17.722222222222221</v>
      </c>
      <c r="W493" s="236">
        <f t="array" ref="W493">SUM(ABS(W417:W492))</f>
        <v>18</v>
      </c>
      <c r="X493" s="238">
        <f>IF(X417&lt;0.2, "0", IF(X417&lt;=2, "2", IF(X417&gt;2, ROUND(X417,0))))</f>
        <v>3</v>
      </c>
      <c r="Y493" s="236">
        <f>SUM(Y417:Y492)</f>
        <v>9</v>
      </c>
    </row>
    <row r="494" spans="2:25" ht="18.75" customHeight="1">
      <c r="B494" s="514">
        <v>5</v>
      </c>
      <c r="C494" s="505" t="s">
        <v>2626</v>
      </c>
      <c r="D494" s="216">
        <v>1</v>
      </c>
      <c r="E494" s="216" t="s">
        <v>2627</v>
      </c>
      <c r="F494" s="217">
        <v>204</v>
      </c>
      <c r="G494" s="218">
        <f t="shared" ref="G494:G532" si="56">F494/$G$15</f>
        <v>40.799999999999997</v>
      </c>
      <c r="H494" s="219">
        <f t="shared" ref="H494:H532" si="57">F494/$H$15</f>
        <v>113.33333333333333</v>
      </c>
      <c r="I494" s="219">
        <f t="shared" ref="I494:I532" si="58">H494/$I$15</f>
        <v>3.7777777777777778E-2</v>
      </c>
      <c r="J494" s="217"/>
      <c r="K494" s="220"/>
      <c r="L494" s="220"/>
      <c r="M494" s="221"/>
      <c r="N494" s="222">
        <f t="shared" ref="N494:N532" si="59">M494/$N$15</f>
        <v>0</v>
      </c>
      <c r="O494" s="223"/>
      <c r="P494" s="224"/>
      <c r="Q494" s="224"/>
      <c r="R494" s="224"/>
      <c r="S494" s="224"/>
      <c r="T494" s="225"/>
      <c r="U494" s="226">
        <f t="shared" ref="U494:U532" si="60">H494/$U$15</f>
        <v>7.5555555555555556E-2</v>
      </c>
      <c r="V494" s="227"/>
      <c r="W494" s="228" t="str">
        <f t="shared" ref="W494:W532" si="61">IF(V494&lt;1,"0",IF(V494&lt;5,"2",IF(V494&gt;=5,"6")))</f>
        <v>0</v>
      </c>
      <c r="X494" s="508">
        <f>K534/$X$15</f>
        <v>1.6666666666666667</v>
      </c>
      <c r="Y494" s="229">
        <f t="shared" ref="Y494:Y533" si="62">W494/2</f>
        <v>0</v>
      </c>
    </row>
    <row r="495" spans="2:25" ht="18.75" customHeight="1">
      <c r="B495" s="515"/>
      <c r="C495" s="506"/>
      <c r="D495" s="216">
        <v>2</v>
      </c>
      <c r="E495" s="216" t="s">
        <v>2628</v>
      </c>
      <c r="F495" s="217">
        <v>803</v>
      </c>
      <c r="G495" s="218">
        <f t="shared" si="56"/>
        <v>160.6</v>
      </c>
      <c r="H495" s="219">
        <f t="shared" si="57"/>
        <v>446.11111111111109</v>
      </c>
      <c r="I495" s="219">
        <f t="shared" si="58"/>
        <v>0.1487037037037037</v>
      </c>
      <c r="J495" s="217"/>
      <c r="K495" s="220"/>
      <c r="L495" s="220"/>
      <c r="M495" s="221"/>
      <c r="N495" s="222">
        <f t="shared" si="59"/>
        <v>0</v>
      </c>
      <c r="O495" s="223"/>
      <c r="P495" s="224"/>
      <c r="Q495" s="224"/>
      <c r="R495" s="224"/>
      <c r="S495" s="224"/>
      <c r="T495" s="225"/>
      <c r="U495" s="226">
        <f t="shared" si="60"/>
        <v>0.2974074074074074</v>
      </c>
      <c r="V495" s="227"/>
      <c r="W495" s="228" t="str">
        <f t="shared" si="61"/>
        <v>0</v>
      </c>
      <c r="X495" s="509"/>
      <c r="Y495" s="229">
        <f t="shared" si="62"/>
        <v>0</v>
      </c>
    </row>
    <row r="496" spans="2:25" ht="18.75" customHeight="1">
      <c r="B496" s="515"/>
      <c r="C496" s="506"/>
      <c r="D496" s="216">
        <v>3</v>
      </c>
      <c r="E496" s="187" t="s">
        <v>2629</v>
      </c>
      <c r="F496" s="217">
        <v>999</v>
      </c>
      <c r="G496" s="218">
        <f t="shared" si="56"/>
        <v>199.8</v>
      </c>
      <c r="H496" s="219">
        <f t="shared" si="57"/>
        <v>555</v>
      </c>
      <c r="I496" s="219">
        <f t="shared" si="58"/>
        <v>0.185</v>
      </c>
      <c r="J496" s="217" t="s">
        <v>2630</v>
      </c>
      <c r="K496" s="220"/>
      <c r="L496" s="220"/>
      <c r="M496" s="221"/>
      <c r="N496" s="222">
        <f t="shared" si="59"/>
        <v>0</v>
      </c>
      <c r="O496" s="223"/>
      <c r="P496" s="224"/>
      <c r="Q496" s="224"/>
      <c r="R496" s="224"/>
      <c r="S496" s="224"/>
      <c r="T496" s="225"/>
      <c r="U496" s="226">
        <f t="shared" si="60"/>
        <v>0.37</v>
      </c>
      <c r="V496" s="227"/>
      <c r="W496" s="228" t="str">
        <f t="shared" si="61"/>
        <v>0</v>
      </c>
      <c r="X496" s="509"/>
      <c r="Y496" s="229">
        <f t="shared" si="62"/>
        <v>0</v>
      </c>
    </row>
    <row r="497" spans="2:25" ht="18.75" customHeight="1">
      <c r="B497" s="515"/>
      <c r="C497" s="506"/>
      <c r="D497" s="216">
        <v>4</v>
      </c>
      <c r="E497" s="216" t="s">
        <v>2631</v>
      </c>
      <c r="F497" s="217">
        <v>2188</v>
      </c>
      <c r="G497" s="218">
        <f t="shared" si="56"/>
        <v>437.6</v>
      </c>
      <c r="H497" s="219">
        <f t="shared" si="57"/>
        <v>1215.5555555555554</v>
      </c>
      <c r="I497" s="219">
        <f t="shared" si="58"/>
        <v>0.40518518518518515</v>
      </c>
      <c r="J497" s="217" t="s">
        <v>2632</v>
      </c>
      <c r="K497" s="217" t="s">
        <v>11264</v>
      </c>
      <c r="L497" s="220"/>
      <c r="M497" s="221">
        <f>SUM(H494:H499)</f>
        <v>3052.2222222222222</v>
      </c>
      <c r="N497" s="222">
        <f t="shared" si="59"/>
        <v>61.044444444444444</v>
      </c>
      <c r="O497" s="223" t="s">
        <v>2633</v>
      </c>
      <c r="P497" s="224" t="s">
        <v>12</v>
      </c>
      <c r="Q497" s="224"/>
      <c r="R497" s="224" t="s">
        <v>2634</v>
      </c>
      <c r="S497" s="224"/>
      <c r="T497" s="225"/>
      <c r="U497" s="226">
        <f t="shared" si="60"/>
        <v>0.8103703703703703</v>
      </c>
      <c r="V497" s="227">
        <f>SUM(U494:U499)</f>
        <v>2.0348148148148146</v>
      </c>
      <c r="W497" s="228" t="str">
        <f t="shared" si="61"/>
        <v>2</v>
      </c>
      <c r="X497" s="509"/>
      <c r="Y497" s="229">
        <f t="shared" si="62"/>
        <v>1</v>
      </c>
    </row>
    <row r="498" spans="2:25" ht="18.75" customHeight="1">
      <c r="B498" s="515"/>
      <c r="C498" s="506"/>
      <c r="D498" s="216">
        <v>5</v>
      </c>
      <c r="E498" s="216" t="s">
        <v>2635</v>
      </c>
      <c r="F498" s="217">
        <v>999</v>
      </c>
      <c r="G498" s="218">
        <f t="shared" si="56"/>
        <v>199.8</v>
      </c>
      <c r="H498" s="219">
        <f t="shared" si="57"/>
        <v>555</v>
      </c>
      <c r="I498" s="219">
        <f t="shared" si="58"/>
        <v>0.185</v>
      </c>
      <c r="J498" s="217"/>
      <c r="K498" s="220"/>
      <c r="L498" s="220"/>
      <c r="M498" s="221"/>
      <c r="N498" s="222">
        <f t="shared" si="59"/>
        <v>0</v>
      </c>
      <c r="O498" s="223"/>
      <c r="P498" s="224"/>
      <c r="Q498" s="224"/>
      <c r="R498" s="224"/>
      <c r="S498" s="224"/>
      <c r="T498" s="225"/>
      <c r="U498" s="226">
        <f t="shared" si="60"/>
        <v>0.37</v>
      </c>
      <c r="V498" s="227"/>
      <c r="W498" s="228" t="str">
        <f t="shared" si="61"/>
        <v>0</v>
      </c>
      <c r="X498" s="509"/>
      <c r="Y498" s="229">
        <f t="shared" si="62"/>
        <v>0</v>
      </c>
    </row>
    <row r="499" spans="2:25" ht="18.75" customHeight="1">
      <c r="B499" s="515"/>
      <c r="C499" s="506"/>
      <c r="D499" s="216">
        <v>6</v>
      </c>
      <c r="E499" s="216" t="s">
        <v>2636</v>
      </c>
      <c r="F499" s="217">
        <v>301</v>
      </c>
      <c r="G499" s="218">
        <f t="shared" si="56"/>
        <v>60.2</v>
      </c>
      <c r="H499" s="219">
        <f t="shared" si="57"/>
        <v>167.22222222222223</v>
      </c>
      <c r="I499" s="219">
        <f t="shared" si="58"/>
        <v>5.5740740740740743E-2</v>
      </c>
      <c r="J499" s="217"/>
      <c r="K499" s="220"/>
      <c r="L499" s="220"/>
      <c r="M499" s="221"/>
      <c r="N499" s="222">
        <f t="shared" si="59"/>
        <v>0</v>
      </c>
      <c r="O499" s="223"/>
      <c r="P499" s="224"/>
      <c r="Q499" s="224"/>
      <c r="R499" s="224"/>
      <c r="S499" s="224"/>
      <c r="T499" s="225"/>
      <c r="U499" s="226">
        <f t="shared" si="60"/>
        <v>0.11148148148148149</v>
      </c>
      <c r="V499" s="227"/>
      <c r="W499" s="228" t="str">
        <f t="shared" si="61"/>
        <v>0</v>
      </c>
      <c r="X499" s="509"/>
      <c r="Y499" s="229">
        <f t="shared" si="62"/>
        <v>0</v>
      </c>
    </row>
    <row r="500" spans="2:25" ht="18.75" customHeight="1">
      <c r="B500" s="515"/>
      <c r="C500" s="506"/>
      <c r="D500" s="216"/>
      <c r="E500" s="216"/>
      <c r="F500" s="217"/>
      <c r="G500" s="218">
        <f t="shared" si="56"/>
        <v>0</v>
      </c>
      <c r="H500" s="219">
        <f t="shared" si="57"/>
        <v>0</v>
      </c>
      <c r="I500" s="219">
        <f t="shared" si="58"/>
        <v>0</v>
      </c>
      <c r="J500" s="217"/>
      <c r="K500" s="220"/>
      <c r="L500" s="220"/>
      <c r="M500" s="221"/>
      <c r="N500" s="222">
        <f t="shared" si="59"/>
        <v>0</v>
      </c>
      <c r="O500" s="223"/>
      <c r="P500" s="224"/>
      <c r="Q500" s="224"/>
      <c r="R500" s="224"/>
      <c r="S500" s="224"/>
      <c r="T500" s="225"/>
      <c r="U500" s="226">
        <f t="shared" si="60"/>
        <v>0</v>
      </c>
      <c r="V500" s="227"/>
      <c r="W500" s="228" t="str">
        <f t="shared" si="61"/>
        <v>0</v>
      </c>
      <c r="X500" s="509"/>
      <c r="Y500" s="229">
        <f t="shared" si="62"/>
        <v>0</v>
      </c>
    </row>
    <row r="501" spans="2:25" ht="18.75" customHeight="1">
      <c r="B501" s="515"/>
      <c r="C501" s="506"/>
      <c r="D501" s="216">
        <v>1</v>
      </c>
      <c r="E501" s="216" t="s">
        <v>2637</v>
      </c>
      <c r="F501" s="217">
        <v>804</v>
      </c>
      <c r="G501" s="218">
        <f t="shared" si="56"/>
        <v>160.80000000000001</v>
      </c>
      <c r="H501" s="219">
        <f t="shared" si="57"/>
        <v>446.66666666666663</v>
      </c>
      <c r="I501" s="219">
        <f t="shared" si="58"/>
        <v>0.14888888888888888</v>
      </c>
      <c r="J501" s="217"/>
      <c r="K501" s="220"/>
      <c r="L501" s="220"/>
      <c r="M501" s="221"/>
      <c r="N501" s="222">
        <f t="shared" si="59"/>
        <v>0</v>
      </c>
      <c r="O501" s="223"/>
      <c r="P501" s="224"/>
      <c r="Q501" s="224"/>
      <c r="R501" s="224"/>
      <c r="S501" s="224"/>
      <c r="T501" s="225"/>
      <c r="U501" s="226">
        <f t="shared" si="60"/>
        <v>0.29777777777777775</v>
      </c>
      <c r="V501" s="227"/>
      <c r="W501" s="228" t="str">
        <f t="shared" si="61"/>
        <v>0</v>
      </c>
      <c r="X501" s="509"/>
      <c r="Y501" s="229">
        <f t="shared" si="62"/>
        <v>0</v>
      </c>
    </row>
    <row r="502" spans="2:25" ht="18.75" customHeight="1">
      <c r="B502" s="515"/>
      <c r="C502" s="506"/>
      <c r="D502" s="216">
        <v>2</v>
      </c>
      <c r="E502" s="216" t="s">
        <v>2638</v>
      </c>
      <c r="F502" s="217">
        <v>332</v>
      </c>
      <c r="G502" s="218">
        <f t="shared" si="56"/>
        <v>66.400000000000006</v>
      </c>
      <c r="H502" s="219">
        <f t="shared" si="57"/>
        <v>184.44444444444443</v>
      </c>
      <c r="I502" s="219">
        <f t="shared" si="58"/>
        <v>6.1481481481481477E-2</v>
      </c>
      <c r="J502" s="217"/>
      <c r="K502" s="220" t="s">
        <v>2639</v>
      </c>
      <c r="L502" s="220"/>
      <c r="M502" s="221">
        <f>SUM(H501:H508)</f>
        <v>3034.9999999999995</v>
      </c>
      <c r="N502" s="222">
        <f t="shared" si="59"/>
        <v>60.699999999999989</v>
      </c>
      <c r="O502" s="223" t="s">
        <v>2640</v>
      </c>
      <c r="P502" s="224" t="s">
        <v>12</v>
      </c>
      <c r="Q502" s="224"/>
      <c r="R502" s="224" t="s">
        <v>2634</v>
      </c>
      <c r="S502" s="224"/>
      <c r="T502" s="225"/>
      <c r="U502" s="226">
        <f t="shared" si="60"/>
        <v>0.12296296296296295</v>
      </c>
      <c r="V502" s="227">
        <f>SUM(U501:U508)</f>
        <v>2.0233333333333334</v>
      </c>
      <c r="W502" s="228" t="str">
        <f t="shared" si="61"/>
        <v>2</v>
      </c>
      <c r="X502" s="509"/>
      <c r="Y502" s="229">
        <f t="shared" si="62"/>
        <v>1</v>
      </c>
    </row>
    <row r="503" spans="2:25" ht="18.75" customHeight="1">
      <c r="B503" s="515"/>
      <c r="C503" s="506"/>
      <c r="D503" s="216">
        <v>3</v>
      </c>
      <c r="E503" s="216" t="s">
        <v>2641</v>
      </c>
      <c r="F503" s="217">
        <v>696</v>
      </c>
      <c r="G503" s="218">
        <f t="shared" si="56"/>
        <v>139.19999999999999</v>
      </c>
      <c r="H503" s="219">
        <f t="shared" si="57"/>
        <v>386.66666666666663</v>
      </c>
      <c r="I503" s="219">
        <f t="shared" si="58"/>
        <v>0.12888888888888889</v>
      </c>
      <c r="J503" s="217"/>
      <c r="K503" s="220"/>
      <c r="L503" s="220"/>
      <c r="M503" s="221"/>
      <c r="N503" s="222">
        <f t="shared" si="59"/>
        <v>0</v>
      </c>
      <c r="O503" s="223"/>
      <c r="P503" s="224"/>
      <c r="Q503" s="224"/>
      <c r="R503" s="224"/>
      <c r="S503" s="224"/>
      <c r="T503" s="225"/>
      <c r="U503" s="226">
        <f t="shared" si="60"/>
        <v>0.25777777777777777</v>
      </c>
      <c r="V503" s="227"/>
      <c r="W503" s="228" t="str">
        <f t="shared" si="61"/>
        <v>0</v>
      </c>
      <c r="X503" s="509"/>
      <c r="Y503" s="229">
        <f t="shared" si="62"/>
        <v>0</v>
      </c>
    </row>
    <row r="504" spans="2:25" ht="18.75" customHeight="1">
      <c r="B504" s="515"/>
      <c r="C504" s="506"/>
      <c r="D504" s="216">
        <v>4</v>
      </c>
      <c r="E504" s="216" t="s">
        <v>2642</v>
      </c>
      <c r="F504" s="217">
        <v>839</v>
      </c>
      <c r="G504" s="218">
        <f t="shared" si="56"/>
        <v>167.8</v>
      </c>
      <c r="H504" s="219">
        <f t="shared" si="57"/>
        <v>466.11111111111109</v>
      </c>
      <c r="I504" s="219">
        <f t="shared" si="58"/>
        <v>0.15537037037037035</v>
      </c>
      <c r="J504" s="217"/>
      <c r="K504" s="220"/>
      <c r="L504" s="220"/>
      <c r="M504" s="221"/>
      <c r="N504" s="222">
        <f t="shared" si="59"/>
        <v>0</v>
      </c>
      <c r="O504" s="223"/>
      <c r="P504" s="224"/>
      <c r="Q504" s="224"/>
      <c r="R504" s="224"/>
      <c r="S504" s="224"/>
      <c r="T504" s="225"/>
      <c r="U504" s="226">
        <f t="shared" si="60"/>
        <v>0.31074074074074071</v>
      </c>
      <c r="V504" s="227"/>
      <c r="W504" s="228" t="str">
        <f t="shared" si="61"/>
        <v>0</v>
      </c>
      <c r="X504" s="509"/>
      <c r="Y504" s="229">
        <f t="shared" si="62"/>
        <v>0</v>
      </c>
    </row>
    <row r="505" spans="2:25" ht="18.75" customHeight="1">
      <c r="B505" s="515"/>
      <c r="C505" s="506"/>
      <c r="D505" s="216">
        <v>5</v>
      </c>
      <c r="E505" s="216" t="s">
        <v>2643</v>
      </c>
      <c r="F505" s="217">
        <v>731</v>
      </c>
      <c r="G505" s="218">
        <f t="shared" si="56"/>
        <v>146.19999999999999</v>
      </c>
      <c r="H505" s="219">
        <f t="shared" si="57"/>
        <v>406.11111111111109</v>
      </c>
      <c r="I505" s="219">
        <f t="shared" si="58"/>
        <v>0.13537037037037036</v>
      </c>
      <c r="J505" s="217"/>
      <c r="K505" s="220"/>
      <c r="L505" s="220"/>
      <c r="M505" s="221"/>
      <c r="N505" s="222">
        <f t="shared" si="59"/>
        <v>0</v>
      </c>
      <c r="O505" s="223"/>
      <c r="P505" s="224"/>
      <c r="Q505" s="224"/>
      <c r="R505" s="224"/>
      <c r="S505" s="224"/>
      <c r="T505" s="225"/>
      <c r="U505" s="226">
        <f t="shared" si="60"/>
        <v>0.27074074074074073</v>
      </c>
      <c r="V505" s="227"/>
      <c r="W505" s="228" t="str">
        <f t="shared" si="61"/>
        <v>0</v>
      </c>
      <c r="X505" s="509"/>
      <c r="Y505" s="229">
        <f t="shared" si="62"/>
        <v>0</v>
      </c>
    </row>
    <row r="506" spans="2:25" ht="18.75" customHeight="1">
      <c r="B506" s="515"/>
      <c r="C506" s="506"/>
      <c r="D506" s="216">
        <v>6</v>
      </c>
      <c r="E506" s="216" t="s">
        <v>2644</v>
      </c>
      <c r="F506" s="217">
        <v>834</v>
      </c>
      <c r="G506" s="218">
        <f t="shared" si="56"/>
        <v>166.8</v>
      </c>
      <c r="H506" s="219">
        <f t="shared" si="57"/>
        <v>463.33333333333331</v>
      </c>
      <c r="I506" s="219">
        <f t="shared" si="58"/>
        <v>0.15444444444444444</v>
      </c>
      <c r="J506" s="217"/>
      <c r="K506" s="220"/>
      <c r="L506" s="220"/>
      <c r="M506" s="221"/>
      <c r="N506" s="222">
        <f t="shared" si="59"/>
        <v>0</v>
      </c>
      <c r="O506" s="223"/>
      <c r="P506" s="224"/>
      <c r="Q506" s="224"/>
      <c r="R506" s="224"/>
      <c r="S506" s="224"/>
      <c r="T506" s="225"/>
      <c r="U506" s="226">
        <f t="shared" si="60"/>
        <v>0.30888888888888888</v>
      </c>
      <c r="V506" s="227"/>
      <c r="W506" s="228" t="str">
        <f t="shared" si="61"/>
        <v>0</v>
      </c>
      <c r="X506" s="509"/>
      <c r="Y506" s="229">
        <f t="shared" si="62"/>
        <v>0</v>
      </c>
    </row>
    <row r="507" spans="2:25" ht="18.75" customHeight="1">
      <c r="B507" s="515"/>
      <c r="C507" s="506"/>
      <c r="D507" s="216">
        <v>7</v>
      </c>
      <c r="E507" s="216" t="s">
        <v>2645</v>
      </c>
      <c r="F507" s="217">
        <v>706</v>
      </c>
      <c r="G507" s="218">
        <f t="shared" si="56"/>
        <v>141.19999999999999</v>
      </c>
      <c r="H507" s="219">
        <f t="shared" si="57"/>
        <v>392.22222222222223</v>
      </c>
      <c r="I507" s="219">
        <f t="shared" si="58"/>
        <v>0.13074074074074074</v>
      </c>
      <c r="J507" s="217"/>
      <c r="K507" s="220"/>
      <c r="L507" s="220"/>
      <c r="M507" s="221"/>
      <c r="N507" s="222">
        <f t="shared" si="59"/>
        <v>0</v>
      </c>
      <c r="O507" s="223"/>
      <c r="P507" s="224"/>
      <c r="Q507" s="224"/>
      <c r="R507" s="224"/>
      <c r="S507" s="224"/>
      <c r="T507" s="225"/>
      <c r="U507" s="226">
        <f t="shared" si="60"/>
        <v>0.26148148148148148</v>
      </c>
      <c r="V507" s="227"/>
      <c r="W507" s="228" t="str">
        <f t="shared" si="61"/>
        <v>0</v>
      </c>
      <c r="X507" s="509"/>
      <c r="Y507" s="229">
        <f t="shared" si="62"/>
        <v>0</v>
      </c>
    </row>
    <row r="508" spans="2:25" ht="18.75" customHeight="1">
      <c r="B508" s="515"/>
      <c r="C508" s="506"/>
      <c r="D508" s="216">
        <v>8</v>
      </c>
      <c r="E508" s="216" t="s">
        <v>2646</v>
      </c>
      <c r="F508" s="217">
        <v>521</v>
      </c>
      <c r="G508" s="218">
        <f t="shared" si="56"/>
        <v>104.2</v>
      </c>
      <c r="H508" s="219">
        <f t="shared" si="57"/>
        <v>289.44444444444446</v>
      </c>
      <c r="I508" s="219">
        <f t="shared" si="58"/>
        <v>9.6481481481481488E-2</v>
      </c>
      <c r="J508" s="217"/>
      <c r="K508" s="220"/>
      <c r="L508" s="220"/>
      <c r="M508" s="221"/>
      <c r="N508" s="222">
        <f t="shared" si="59"/>
        <v>0</v>
      </c>
      <c r="O508" s="223"/>
      <c r="P508" s="224"/>
      <c r="Q508" s="224"/>
      <c r="R508" s="224"/>
      <c r="S508" s="224"/>
      <c r="T508" s="225"/>
      <c r="U508" s="226">
        <f t="shared" si="60"/>
        <v>0.19296296296296298</v>
      </c>
      <c r="V508" s="227"/>
      <c r="W508" s="228" t="str">
        <f t="shared" si="61"/>
        <v>0</v>
      </c>
      <c r="X508" s="509"/>
      <c r="Y508" s="229">
        <f t="shared" si="62"/>
        <v>0</v>
      </c>
    </row>
    <row r="509" spans="2:25" ht="18.75" customHeight="1">
      <c r="B509" s="515"/>
      <c r="C509" s="506"/>
      <c r="D509" s="216"/>
      <c r="E509" s="216"/>
      <c r="F509" s="217"/>
      <c r="G509" s="218">
        <f t="shared" si="56"/>
        <v>0</v>
      </c>
      <c r="H509" s="219">
        <f t="shared" si="57"/>
        <v>0</v>
      </c>
      <c r="I509" s="219">
        <f t="shared" si="58"/>
        <v>0</v>
      </c>
      <c r="J509" s="217"/>
      <c r="K509" s="220"/>
      <c r="L509" s="220"/>
      <c r="M509" s="221"/>
      <c r="N509" s="222">
        <f t="shared" si="59"/>
        <v>0</v>
      </c>
      <c r="O509" s="223"/>
      <c r="P509" s="224"/>
      <c r="Q509" s="224"/>
      <c r="R509" s="224"/>
      <c r="S509" s="224"/>
      <c r="T509" s="225"/>
      <c r="U509" s="226">
        <f t="shared" si="60"/>
        <v>0</v>
      </c>
      <c r="V509" s="227"/>
      <c r="W509" s="228" t="str">
        <f t="shared" si="61"/>
        <v>0</v>
      </c>
      <c r="X509" s="509"/>
      <c r="Y509" s="229">
        <f t="shared" si="62"/>
        <v>0</v>
      </c>
    </row>
    <row r="510" spans="2:25" ht="18.75" customHeight="1">
      <c r="B510" s="515"/>
      <c r="C510" s="506"/>
      <c r="D510" s="368">
        <v>1</v>
      </c>
      <c r="E510" s="216" t="s">
        <v>2647</v>
      </c>
      <c r="F510" s="217">
        <v>1491</v>
      </c>
      <c r="G510" s="218">
        <f t="shared" si="56"/>
        <v>298.2</v>
      </c>
      <c r="H510" s="219">
        <f t="shared" si="57"/>
        <v>828.33333333333326</v>
      </c>
      <c r="I510" s="219">
        <f t="shared" si="58"/>
        <v>0.27611111111111108</v>
      </c>
      <c r="J510" s="217"/>
      <c r="K510" s="220"/>
      <c r="L510" s="220"/>
      <c r="M510" s="221"/>
      <c r="N510" s="222">
        <f t="shared" si="59"/>
        <v>0</v>
      </c>
      <c r="O510" s="223"/>
      <c r="P510" s="224"/>
      <c r="Q510" s="224"/>
      <c r="R510" s="224"/>
      <c r="S510" s="224"/>
      <c r="T510" s="225"/>
      <c r="U510" s="226">
        <f t="shared" si="60"/>
        <v>0.55222222222222217</v>
      </c>
      <c r="V510" s="227"/>
      <c r="W510" s="228" t="str">
        <f t="shared" si="61"/>
        <v>0</v>
      </c>
      <c r="X510" s="509"/>
      <c r="Y510" s="229">
        <f t="shared" si="62"/>
        <v>0</v>
      </c>
    </row>
    <row r="511" spans="2:25" ht="18.75" customHeight="1">
      <c r="B511" s="515"/>
      <c r="C511" s="506"/>
      <c r="D511" s="369">
        <v>2</v>
      </c>
      <c r="E511" s="216" t="s">
        <v>2648</v>
      </c>
      <c r="F511" s="217">
        <v>204</v>
      </c>
      <c r="G511" s="218">
        <f t="shared" si="56"/>
        <v>40.799999999999997</v>
      </c>
      <c r="H511" s="219">
        <f t="shared" si="57"/>
        <v>113.33333333333333</v>
      </c>
      <c r="I511" s="219">
        <f t="shared" si="58"/>
        <v>3.7777777777777778E-2</v>
      </c>
      <c r="J511" s="217"/>
      <c r="K511" s="220"/>
      <c r="L511" s="220"/>
      <c r="M511" s="221"/>
      <c r="N511" s="222">
        <f t="shared" si="59"/>
        <v>0</v>
      </c>
      <c r="O511" s="223"/>
      <c r="P511" s="224"/>
      <c r="Q511" s="224"/>
      <c r="R511" s="224"/>
      <c r="S511" s="224"/>
      <c r="T511" s="225"/>
      <c r="U511" s="226">
        <f t="shared" si="60"/>
        <v>7.5555555555555556E-2</v>
      </c>
      <c r="V511" s="227"/>
      <c r="W511" s="228" t="str">
        <f t="shared" si="61"/>
        <v>0</v>
      </c>
      <c r="X511" s="509"/>
      <c r="Y511" s="229">
        <f t="shared" si="62"/>
        <v>0</v>
      </c>
    </row>
    <row r="512" spans="2:25" ht="18.75" customHeight="1">
      <c r="B512" s="515"/>
      <c r="C512" s="506"/>
      <c r="D512" s="369">
        <v>3</v>
      </c>
      <c r="E512" s="216" t="s">
        <v>2649</v>
      </c>
      <c r="F512" s="217">
        <v>609</v>
      </c>
      <c r="G512" s="218">
        <f t="shared" si="56"/>
        <v>121.8</v>
      </c>
      <c r="H512" s="219">
        <f t="shared" si="57"/>
        <v>338.33333333333331</v>
      </c>
      <c r="I512" s="219">
        <f t="shared" si="58"/>
        <v>0.11277777777777777</v>
      </c>
      <c r="J512" s="217"/>
      <c r="K512" s="220"/>
      <c r="L512" s="220"/>
      <c r="M512" s="221"/>
      <c r="N512" s="222">
        <f t="shared" si="59"/>
        <v>0</v>
      </c>
      <c r="O512" s="223"/>
      <c r="P512" s="224"/>
      <c r="Q512" s="224"/>
      <c r="R512" s="224"/>
      <c r="S512" s="224"/>
      <c r="T512" s="225"/>
      <c r="U512" s="226">
        <f t="shared" si="60"/>
        <v>0.22555555555555554</v>
      </c>
      <c r="V512" s="227"/>
      <c r="W512" s="228" t="str">
        <f t="shared" si="61"/>
        <v>0</v>
      </c>
      <c r="X512" s="509"/>
      <c r="Y512" s="229">
        <f t="shared" si="62"/>
        <v>0</v>
      </c>
    </row>
    <row r="513" spans="2:25" ht="18.75" customHeight="1">
      <c r="B513" s="515"/>
      <c r="C513" s="506"/>
      <c r="D513" s="369">
        <v>4</v>
      </c>
      <c r="E513" s="216" t="s">
        <v>2650</v>
      </c>
      <c r="F513" s="217">
        <v>1193</v>
      </c>
      <c r="G513" s="218">
        <f t="shared" si="56"/>
        <v>238.6</v>
      </c>
      <c r="H513" s="219">
        <f t="shared" si="57"/>
        <v>662.77777777777771</v>
      </c>
      <c r="I513" s="219">
        <f t="shared" si="58"/>
        <v>0.22092592592592591</v>
      </c>
      <c r="J513" s="217"/>
      <c r="K513" s="220"/>
      <c r="L513" s="220"/>
      <c r="M513" s="221"/>
      <c r="N513" s="222">
        <f t="shared" si="59"/>
        <v>0</v>
      </c>
      <c r="O513" s="223"/>
      <c r="P513" s="224"/>
      <c r="Q513" s="224"/>
      <c r="R513" s="224"/>
      <c r="S513" s="224"/>
      <c r="T513" s="225"/>
      <c r="U513" s="226">
        <f t="shared" si="60"/>
        <v>0.44185185185185183</v>
      </c>
      <c r="V513" s="227"/>
      <c r="W513" s="228" t="str">
        <f t="shared" si="61"/>
        <v>0</v>
      </c>
      <c r="X513" s="509"/>
      <c r="Y513" s="229">
        <f t="shared" si="62"/>
        <v>0</v>
      </c>
    </row>
    <row r="514" spans="2:25" ht="18.75" customHeight="1">
      <c r="B514" s="515"/>
      <c r="C514" s="506"/>
      <c r="D514" s="369">
        <v>5</v>
      </c>
      <c r="E514" s="216" t="s">
        <v>2651</v>
      </c>
      <c r="F514" s="217">
        <v>1041</v>
      </c>
      <c r="G514" s="218">
        <f t="shared" si="56"/>
        <v>208.2</v>
      </c>
      <c r="H514" s="219">
        <f t="shared" si="57"/>
        <v>578.33333333333337</v>
      </c>
      <c r="I514" s="219">
        <f t="shared" si="58"/>
        <v>0.1927777777777778</v>
      </c>
      <c r="J514" s="217"/>
      <c r="K514" s="220" t="s">
        <v>2652</v>
      </c>
      <c r="L514" s="220"/>
      <c r="M514" s="221">
        <f>SUM(H510:H515)</f>
        <v>2991.1111111111113</v>
      </c>
      <c r="N514" s="222">
        <f t="shared" si="59"/>
        <v>59.822222222222223</v>
      </c>
      <c r="O514" s="223" t="s">
        <v>2653</v>
      </c>
      <c r="P514" s="224" t="s">
        <v>12</v>
      </c>
      <c r="Q514" s="224"/>
      <c r="R514" s="224" t="s">
        <v>2634</v>
      </c>
      <c r="S514" s="224"/>
      <c r="T514" s="225"/>
      <c r="U514" s="226">
        <f t="shared" si="60"/>
        <v>0.3855555555555556</v>
      </c>
      <c r="V514" s="227">
        <f>SUM(U510:U515)</f>
        <v>1.9940740740740739</v>
      </c>
      <c r="W514" s="228" t="str">
        <f t="shared" si="61"/>
        <v>2</v>
      </c>
      <c r="X514" s="509"/>
      <c r="Y514" s="229">
        <f t="shared" si="62"/>
        <v>1</v>
      </c>
    </row>
    <row r="515" spans="2:25" ht="18.75" customHeight="1">
      <c r="B515" s="515"/>
      <c r="C515" s="506"/>
      <c r="D515" s="369">
        <v>6</v>
      </c>
      <c r="E515" s="216" t="s">
        <v>2654</v>
      </c>
      <c r="F515" s="217">
        <v>846</v>
      </c>
      <c r="G515" s="218">
        <f t="shared" si="56"/>
        <v>169.2</v>
      </c>
      <c r="H515" s="219">
        <f t="shared" si="57"/>
        <v>470</v>
      </c>
      <c r="I515" s="219">
        <f t="shared" si="58"/>
        <v>0.15666666666666668</v>
      </c>
      <c r="J515" s="217"/>
      <c r="K515" s="220"/>
      <c r="L515" s="220"/>
      <c r="M515" s="221"/>
      <c r="N515" s="222">
        <f t="shared" si="59"/>
        <v>0</v>
      </c>
      <c r="O515" s="223"/>
      <c r="P515" s="224"/>
      <c r="Q515" s="224"/>
      <c r="R515" s="224"/>
      <c r="S515" s="224"/>
      <c r="T515" s="225"/>
      <c r="U515" s="226">
        <f t="shared" si="60"/>
        <v>0.31333333333333335</v>
      </c>
      <c r="V515" s="227"/>
      <c r="W515" s="228" t="str">
        <f t="shared" si="61"/>
        <v>0</v>
      </c>
      <c r="X515" s="509"/>
      <c r="Y515" s="229">
        <f t="shared" si="62"/>
        <v>0</v>
      </c>
    </row>
    <row r="516" spans="2:25" ht="18.75" customHeight="1">
      <c r="B516" s="515"/>
      <c r="C516" s="506"/>
      <c r="D516" s="216"/>
      <c r="E516" s="216"/>
      <c r="F516" s="217"/>
      <c r="G516" s="218">
        <f t="shared" si="56"/>
        <v>0</v>
      </c>
      <c r="H516" s="219">
        <f t="shared" si="57"/>
        <v>0</v>
      </c>
      <c r="I516" s="219">
        <f t="shared" si="58"/>
        <v>0</v>
      </c>
      <c r="J516" s="217"/>
      <c r="K516" s="220"/>
      <c r="L516" s="220"/>
      <c r="M516" s="221"/>
      <c r="N516" s="222">
        <f t="shared" si="59"/>
        <v>0</v>
      </c>
      <c r="O516" s="223"/>
      <c r="P516" s="224"/>
      <c r="Q516" s="224"/>
      <c r="R516" s="224"/>
      <c r="S516" s="224"/>
      <c r="T516" s="225"/>
      <c r="U516" s="226">
        <f t="shared" si="60"/>
        <v>0</v>
      </c>
      <c r="V516" s="227"/>
      <c r="W516" s="228" t="str">
        <f t="shared" si="61"/>
        <v>0</v>
      </c>
      <c r="X516" s="509"/>
      <c r="Y516" s="229">
        <f t="shared" si="62"/>
        <v>0</v>
      </c>
    </row>
    <row r="517" spans="2:25" ht="18.75" customHeight="1">
      <c r="B517" s="515"/>
      <c r="C517" s="506"/>
      <c r="D517" s="368">
        <v>1</v>
      </c>
      <c r="E517" s="216" t="s">
        <v>2655</v>
      </c>
      <c r="F517" s="217">
        <v>633</v>
      </c>
      <c r="G517" s="218">
        <f t="shared" si="56"/>
        <v>126.6</v>
      </c>
      <c r="H517" s="219">
        <f t="shared" si="57"/>
        <v>351.66666666666669</v>
      </c>
      <c r="I517" s="219">
        <f t="shared" si="58"/>
        <v>0.11722222222222223</v>
      </c>
      <c r="J517" s="217"/>
      <c r="K517" s="220"/>
      <c r="L517" s="220"/>
      <c r="M517" s="221"/>
      <c r="N517" s="222">
        <f t="shared" si="59"/>
        <v>0</v>
      </c>
      <c r="O517" s="223"/>
      <c r="P517" s="224"/>
      <c r="Q517" s="224"/>
      <c r="R517" s="224"/>
      <c r="S517" s="224"/>
      <c r="T517" s="225"/>
      <c r="U517" s="226">
        <f t="shared" si="60"/>
        <v>0.23444444444444446</v>
      </c>
      <c r="V517" s="227"/>
      <c r="W517" s="228" t="str">
        <f t="shared" si="61"/>
        <v>0</v>
      </c>
      <c r="X517" s="509"/>
      <c r="Y517" s="229">
        <f t="shared" si="62"/>
        <v>0</v>
      </c>
    </row>
    <row r="518" spans="2:25" ht="18.75" customHeight="1">
      <c r="B518" s="515"/>
      <c r="C518" s="506"/>
      <c r="D518" s="369">
        <v>2</v>
      </c>
      <c r="E518" s="216" t="s">
        <v>2656</v>
      </c>
      <c r="F518" s="217">
        <v>908</v>
      </c>
      <c r="G518" s="218">
        <f t="shared" si="56"/>
        <v>181.6</v>
      </c>
      <c r="H518" s="219">
        <f t="shared" si="57"/>
        <v>504.44444444444446</v>
      </c>
      <c r="I518" s="219">
        <f t="shared" si="58"/>
        <v>0.16814814814814816</v>
      </c>
      <c r="J518" s="217"/>
      <c r="K518" s="220"/>
      <c r="L518" s="220"/>
      <c r="M518" s="221"/>
      <c r="N518" s="222">
        <f t="shared" si="59"/>
        <v>0</v>
      </c>
      <c r="O518" s="223"/>
      <c r="P518" s="224"/>
      <c r="Q518" s="224"/>
      <c r="R518" s="224"/>
      <c r="S518" s="224"/>
      <c r="T518" s="225"/>
      <c r="U518" s="226">
        <f t="shared" si="60"/>
        <v>0.33629629629629632</v>
      </c>
      <c r="V518" s="227"/>
      <c r="W518" s="228" t="str">
        <f t="shared" si="61"/>
        <v>0</v>
      </c>
      <c r="X518" s="509"/>
      <c r="Y518" s="229">
        <f t="shared" si="62"/>
        <v>0</v>
      </c>
    </row>
    <row r="519" spans="2:25" ht="18.75" customHeight="1">
      <c r="B519" s="515"/>
      <c r="C519" s="506"/>
      <c r="D519" s="369">
        <v>3</v>
      </c>
      <c r="E519" s="216" t="s">
        <v>2657</v>
      </c>
      <c r="F519" s="217">
        <v>171</v>
      </c>
      <c r="G519" s="218">
        <f t="shared" si="56"/>
        <v>34.200000000000003</v>
      </c>
      <c r="H519" s="219">
        <f t="shared" si="57"/>
        <v>95</v>
      </c>
      <c r="I519" s="219">
        <f t="shared" si="58"/>
        <v>3.1666666666666669E-2</v>
      </c>
      <c r="J519" s="217"/>
      <c r="K519" s="220"/>
      <c r="L519" s="220"/>
      <c r="M519" s="221"/>
      <c r="N519" s="222">
        <f t="shared" si="59"/>
        <v>0</v>
      </c>
      <c r="O519" s="223"/>
      <c r="P519" s="224"/>
      <c r="Q519" s="224"/>
      <c r="R519" s="224"/>
      <c r="S519" s="224"/>
      <c r="T519" s="225"/>
      <c r="U519" s="226">
        <f t="shared" si="60"/>
        <v>6.3333333333333339E-2</v>
      </c>
      <c r="V519" s="227"/>
      <c r="W519" s="228" t="str">
        <f t="shared" si="61"/>
        <v>0</v>
      </c>
      <c r="X519" s="509"/>
      <c r="Y519" s="229">
        <f t="shared" si="62"/>
        <v>0</v>
      </c>
    </row>
    <row r="520" spans="2:25" ht="18.75" customHeight="1">
      <c r="B520" s="515"/>
      <c r="C520" s="506"/>
      <c r="D520" s="369">
        <v>4</v>
      </c>
      <c r="E520" s="216" t="s">
        <v>2658</v>
      </c>
      <c r="F520" s="217">
        <v>307</v>
      </c>
      <c r="G520" s="218">
        <f t="shared" si="56"/>
        <v>61.4</v>
      </c>
      <c r="H520" s="219">
        <f t="shared" si="57"/>
        <v>170.55555555555554</v>
      </c>
      <c r="I520" s="219">
        <f t="shared" si="58"/>
        <v>5.6851851851851848E-2</v>
      </c>
      <c r="J520" s="217"/>
      <c r="K520" s="220" t="s">
        <v>2659</v>
      </c>
      <c r="L520" s="220"/>
      <c r="M520" s="221">
        <f>SUM(H517:H525)</f>
        <v>3056.1111111111109</v>
      </c>
      <c r="N520" s="222">
        <f t="shared" si="59"/>
        <v>61.12222222222222</v>
      </c>
      <c r="O520" s="223" t="s">
        <v>2660</v>
      </c>
      <c r="P520" s="224" t="s">
        <v>12</v>
      </c>
      <c r="Q520" s="224"/>
      <c r="R520" s="224" t="s">
        <v>2634</v>
      </c>
      <c r="S520" s="224"/>
      <c r="T520" s="225"/>
      <c r="U520" s="226">
        <f t="shared" si="60"/>
        <v>0.1137037037037037</v>
      </c>
      <c r="V520" s="227">
        <f>SUM(U517:U525)</f>
        <v>2.0374074074074073</v>
      </c>
      <c r="W520" s="228" t="str">
        <f t="shared" si="61"/>
        <v>2</v>
      </c>
      <c r="X520" s="509"/>
      <c r="Y520" s="229">
        <f t="shared" si="62"/>
        <v>1</v>
      </c>
    </row>
    <row r="521" spans="2:25" ht="18.75" customHeight="1">
      <c r="B521" s="515"/>
      <c r="C521" s="506"/>
      <c r="D521" s="369">
        <v>5</v>
      </c>
      <c r="E521" s="216" t="s">
        <v>2661</v>
      </c>
      <c r="F521" s="217">
        <v>1003</v>
      </c>
      <c r="G521" s="218">
        <f t="shared" si="56"/>
        <v>200.6</v>
      </c>
      <c r="H521" s="219">
        <f t="shared" si="57"/>
        <v>557.22222222222217</v>
      </c>
      <c r="I521" s="219">
        <f t="shared" si="58"/>
        <v>0.18574074074074073</v>
      </c>
      <c r="J521" s="217"/>
      <c r="K521" s="220"/>
      <c r="L521" s="220"/>
      <c r="M521" s="221"/>
      <c r="N521" s="222">
        <f t="shared" si="59"/>
        <v>0</v>
      </c>
      <c r="O521" s="223"/>
      <c r="P521" s="224"/>
      <c r="Q521" s="224"/>
      <c r="R521" s="224"/>
      <c r="S521" s="224"/>
      <c r="T521" s="225"/>
      <c r="U521" s="226">
        <f t="shared" si="60"/>
        <v>0.37148148148148147</v>
      </c>
      <c r="V521" s="227"/>
      <c r="W521" s="228" t="str">
        <f t="shared" si="61"/>
        <v>0</v>
      </c>
      <c r="X521" s="509"/>
      <c r="Y521" s="229">
        <f t="shared" si="62"/>
        <v>0</v>
      </c>
    </row>
    <row r="522" spans="2:25" ht="18.75" customHeight="1">
      <c r="B522" s="515"/>
      <c r="C522" s="506"/>
      <c r="D522" s="369">
        <v>6</v>
      </c>
      <c r="E522" s="216" t="s">
        <v>2662</v>
      </c>
      <c r="F522" s="217">
        <v>309</v>
      </c>
      <c r="G522" s="218">
        <f t="shared" si="56"/>
        <v>61.8</v>
      </c>
      <c r="H522" s="219">
        <f t="shared" si="57"/>
        <v>171.66666666666666</v>
      </c>
      <c r="I522" s="219">
        <f t="shared" si="58"/>
        <v>5.7222222222222216E-2</v>
      </c>
      <c r="J522" s="217"/>
      <c r="K522" s="220"/>
      <c r="L522" s="220"/>
      <c r="M522" s="221"/>
      <c r="N522" s="222">
        <f t="shared" si="59"/>
        <v>0</v>
      </c>
      <c r="O522" s="223"/>
      <c r="P522" s="224"/>
      <c r="Q522" s="224"/>
      <c r="R522" s="224"/>
      <c r="S522" s="224"/>
      <c r="T522" s="225"/>
      <c r="U522" s="226">
        <f t="shared" si="60"/>
        <v>0.11444444444444443</v>
      </c>
      <c r="V522" s="227"/>
      <c r="W522" s="228" t="str">
        <f t="shared" si="61"/>
        <v>0</v>
      </c>
      <c r="X522" s="509"/>
      <c r="Y522" s="229">
        <f t="shared" si="62"/>
        <v>0</v>
      </c>
    </row>
    <row r="523" spans="2:25" ht="18.75" customHeight="1">
      <c r="B523" s="515"/>
      <c r="C523" s="506"/>
      <c r="D523" s="368">
        <v>7</v>
      </c>
      <c r="E523" s="216" t="s">
        <v>2663</v>
      </c>
      <c r="F523" s="217">
        <v>797</v>
      </c>
      <c r="G523" s="218">
        <f t="shared" si="56"/>
        <v>159.4</v>
      </c>
      <c r="H523" s="219">
        <f t="shared" si="57"/>
        <v>442.77777777777777</v>
      </c>
      <c r="I523" s="219">
        <f t="shared" si="58"/>
        <v>0.14759259259259258</v>
      </c>
      <c r="J523" s="217"/>
      <c r="K523" s="220"/>
      <c r="L523" s="220"/>
      <c r="M523" s="221"/>
      <c r="N523" s="222">
        <f t="shared" si="59"/>
        <v>0</v>
      </c>
      <c r="O523" s="223"/>
      <c r="P523" s="224"/>
      <c r="Q523" s="224"/>
      <c r="R523" s="224"/>
      <c r="S523" s="224"/>
      <c r="T523" s="225"/>
      <c r="U523" s="226">
        <f t="shared" si="60"/>
        <v>0.29518518518518516</v>
      </c>
      <c r="V523" s="227"/>
      <c r="W523" s="228" t="str">
        <f t="shared" si="61"/>
        <v>0</v>
      </c>
      <c r="X523" s="509"/>
      <c r="Y523" s="229">
        <f t="shared" si="62"/>
        <v>0</v>
      </c>
    </row>
    <row r="524" spans="2:25" ht="18.75" customHeight="1">
      <c r="B524" s="515"/>
      <c r="C524" s="506"/>
      <c r="D524" s="369">
        <v>8</v>
      </c>
      <c r="E524" s="216" t="s">
        <v>2664</v>
      </c>
      <c r="F524" s="217">
        <v>204</v>
      </c>
      <c r="G524" s="218">
        <f t="shared" si="56"/>
        <v>40.799999999999997</v>
      </c>
      <c r="H524" s="219">
        <f t="shared" si="57"/>
        <v>113.33333333333333</v>
      </c>
      <c r="I524" s="219">
        <f t="shared" si="58"/>
        <v>3.7777777777777778E-2</v>
      </c>
      <c r="J524" s="217"/>
      <c r="K524" s="220"/>
      <c r="L524" s="220"/>
      <c r="M524" s="221"/>
      <c r="N524" s="222">
        <f t="shared" si="59"/>
        <v>0</v>
      </c>
      <c r="O524" s="223"/>
      <c r="P524" s="224"/>
      <c r="Q524" s="224"/>
      <c r="R524" s="224"/>
      <c r="S524" s="224"/>
      <c r="T524" s="225"/>
      <c r="U524" s="226">
        <f t="shared" si="60"/>
        <v>7.5555555555555556E-2</v>
      </c>
      <c r="V524" s="227"/>
      <c r="W524" s="228" t="str">
        <f t="shared" si="61"/>
        <v>0</v>
      </c>
      <c r="X524" s="509"/>
      <c r="Y524" s="229">
        <f t="shared" si="62"/>
        <v>0</v>
      </c>
    </row>
    <row r="525" spans="2:25" ht="18.75" customHeight="1">
      <c r="B525" s="515"/>
      <c r="C525" s="506"/>
      <c r="D525" s="369">
        <v>9</v>
      </c>
      <c r="E525" s="216" t="s">
        <v>2665</v>
      </c>
      <c r="F525" s="217">
        <v>1169</v>
      </c>
      <c r="G525" s="218">
        <f t="shared" si="56"/>
        <v>233.8</v>
      </c>
      <c r="H525" s="219">
        <f t="shared" si="57"/>
        <v>649.44444444444446</v>
      </c>
      <c r="I525" s="219">
        <f t="shared" si="58"/>
        <v>0.2164814814814815</v>
      </c>
      <c r="J525" s="217"/>
      <c r="K525" s="220"/>
      <c r="L525" s="220"/>
      <c r="M525" s="221"/>
      <c r="N525" s="222">
        <f t="shared" si="59"/>
        <v>0</v>
      </c>
      <c r="O525" s="223"/>
      <c r="P525" s="224"/>
      <c r="Q525" s="224"/>
      <c r="R525" s="224"/>
      <c r="S525" s="224"/>
      <c r="T525" s="225"/>
      <c r="U525" s="226">
        <f t="shared" si="60"/>
        <v>0.43296296296296299</v>
      </c>
      <c r="V525" s="227"/>
      <c r="W525" s="228" t="str">
        <f t="shared" si="61"/>
        <v>0</v>
      </c>
      <c r="X525" s="509"/>
      <c r="Y525" s="229">
        <f t="shared" si="62"/>
        <v>0</v>
      </c>
    </row>
    <row r="526" spans="2:25" ht="18.75" customHeight="1">
      <c r="B526" s="515"/>
      <c r="C526" s="506"/>
      <c r="D526" s="216"/>
      <c r="E526" s="216"/>
      <c r="F526" s="217"/>
      <c r="G526" s="218">
        <f t="shared" si="56"/>
        <v>0</v>
      </c>
      <c r="H526" s="219">
        <f t="shared" si="57"/>
        <v>0</v>
      </c>
      <c r="I526" s="219">
        <f t="shared" si="58"/>
        <v>0</v>
      </c>
      <c r="J526" s="217"/>
      <c r="K526" s="220"/>
      <c r="L526" s="220"/>
      <c r="M526" s="221"/>
      <c r="N526" s="222">
        <f t="shared" si="59"/>
        <v>0</v>
      </c>
      <c r="O526" s="223"/>
      <c r="P526" s="224"/>
      <c r="Q526" s="224"/>
      <c r="R526" s="224"/>
      <c r="S526" s="224"/>
      <c r="T526" s="225"/>
      <c r="U526" s="226">
        <f t="shared" si="60"/>
        <v>0</v>
      </c>
      <c r="V526" s="227"/>
      <c r="W526" s="228" t="str">
        <f t="shared" si="61"/>
        <v>0</v>
      </c>
      <c r="X526" s="509"/>
      <c r="Y526" s="229">
        <f t="shared" si="62"/>
        <v>0</v>
      </c>
    </row>
    <row r="527" spans="2:25" ht="18.75" customHeight="1">
      <c r="B527" s="515"/>
      <c r="C527" s="506"/>
      <c r="D527" s="368">
        <v>1</v>
      </c>
      <c r="E527" s="216" t="s">
        <v>2666</v>
      </c>
      <c r="F527" s="217">
        <v>633</v>
      </c>
      <c r="G527" s="218">
        <f t="shared" si="56"/>
        <v>126.6</v>
      </c>
      <c r="H527" s="219">
        <f t="shared" si="57"/>
        <v>351.66666666666669</v>
      </c>
      <c r="I527" s="219">
        <f t="shared" si="58"/>
        <v>0.11722222222222223</v>
      </c>
      <c r="J527" s="217"/>
      <c r="K527" s="220"/>
      <c r="L527" s="220"/>
      <c r="M527" s="221"/>
      <c r="N527" s="222">
        <f t="shared" si="59"/>
        <v>0</v>
      </c>
      <c r="O527" s="223"/>
      <c r="P527" s="224"/>
      <c r="Q527" s="224"/>
      <c r="R527" s="224"/>
      <c r="S527" s="224"/>
      <c r="T527" s="225"/>
      <c r="U527" s="226">
        <f t="shared" si="60"/>
        <v>0.23444444444444446</v>
      </c>
      <c r="V527" s="227"/>
      <c r="W527" s="228" t="str">
        <f t="shared" si="61"/>
        <v>0</v>
      </c>
      <c r="X527" s="509"/>
      <c r="Y527" s="229">
        <f t="shared" si="62"/>
        <v>0</v>
      </c>
    </row>
    <row r="528" spans="2:25" ht="18.75" customHeight="1">
      <c r="B528" s="515"/>
      <c r="C528" s="506"/>
      <c r="D528" s="369">
        <v>2</v>
      </c>
      <c r="E528" s="216" t="s">
        <v>2667</v>
      </c>
      <c r="F528" s="217">
        <v>662</v>
      </c>
      <c r="G528" s="218">
        <f t="shared" si="56"/>
        <v>132.4</v>
      </c>
      <c r="H528" s="219">
        <f t="shared" si="57"/>
        <v>367.77777777777777</v>
      </c>
      <c r="I528" s="219">
        <f t="shared" si="58"/>
        <v>0.12259259259259259</v>
      </c>
      <c r="J528" s="217"/>
      <c r="K528" s="220"/>
      <c r="L528" s="220"/>
      <c r="M528" s="221"/>
      <c r="N528" s="222">
        <f t="shared" si="59"/>
        <v>0</v>
      </c>
      <c r="O528" s="223"/>
      <c r="P528" s="224"/>
      <c r="Q528" s="224"/>
      <c r="R528" s="224"/>
      <c r="S528" s="224"/>
      <c r="T528" s="225"/>
      <c r="U528" s="226">
        <f t="shared" si="60"/>
        <v>0.24518518518518517</v>
      </c>
      <c r="V528" s="227"/>
      <c r="W528" s="228" t="str">
        <f t="shared" si="61"/>
        <v>0</v>
      </c>
      <c r="X528" s="509"/>
      <c r="Y528" s="229">
        <f t="shared" si="62"/>
        <v>0</v>
      </c>
    </row>
    <row r="529" spans="2:25" ht="18.75" customHeight="1">
      <c r="B529" s="515"/>
      <c r="C529" s="506"/>
      <c r="D529" s="369">
        <v>3</v>
      </c>
      <c r="E529" s="216" t="s">
        <v>2668</v>
      </c>
      <c r="F529" s="217">
        <v>311</v>
      </c>
      <c r="G529" s="218">
        <f t="shared" si="56"/>
        <v>62.2</v>
      </c>
      <c r="H529" s="219">
        <f t="shared" si="57"/>
        <v>172.77777777777777</v>
      </c>
      <c r="I529" s="219">
        <f t="shared" si="58"/>
        <v>5.7592592592592591E-2</v>
      </c>
      <c r="J529" s="217"/>
      <c r="K529" s="220"/>
      <c r="L529" s="220"/>
      <c r="M529" s="221"/>
      <c r="N529" s="222">
        <f t="shared" si="59"/>
        <v>0</v>
      </c>
      <c r="O529" s="223"/>
      <c r="P529" s="224"/>
      <c r="Q529" s="224"/>
      <c r="R529" s="224"/>
      <c r="S529" s="224"/>
      <c r="T529" s="225"/>
      <c r="U529" s="226">
        <f t="shared" si="60"/>
        <v>0.11518518518518518</v>
      </c>
      <c r="V529" s="227"/>
      <c r="W529" s="228" t="str">
        <f t="shared" si="61"/>
        <v>0</v>
      </c>
      <c r="X529" s="509"/>
      <c r="Y529" s="229">
        <f t="shared" si="62"/>
        <v>0</v>
      </c>
    </row>
    <row r="530" spans="2:25" ht="18.75" customHeight="1">
      <c r="B530" s="515"/>
      <c r="C530" s="506"/>
      <c r="D530" s="369">
        <v>4</v>
      </c>
      <c r="E530" s="216" t="s">
        <v>2669</v>
      </c>
      <c r="F530" s="217">
        <v>1117</v>
      </c>
      <c r="G530" s="218">
        <f t="shared" si="56"/>
        <v>223.4</v>
      </c>
      <c r="H530" s="219">
        <f t="shared" si="57"/>
        <v>620.55555555555554</v>
      </c>
      <c r="I530" s="219">
        <f t="shared" si="58"/>
        <v>0.20685185185185184</v>
      </c>
      <c r="J530" s="217"/>
      <c r="K530" s="220"/>
      <c r="L530" s="220"/>
      <c r="M530" s="221"/>
      <c r="N530" s="222">
        <f t="shared" si="59"/>
        <v>0</v>
      </c>
      <c r="O530" s="223"/>
      <c r="P530" s="224"/>
      <c r="Q530" s="224"/>
      <c r="R530" s="224"/>
      <c r="S530" s="224"/>
      <c r="T530" s="225"/>
      <c r="U530" s="226">
        <f t="shared" si="60"/>
        <v>0.41370370370370368</v>
      </c>
      <c r="V530" s="227"/>
      <c r="W530" s="228" t="str">
        <f t="shared" si="61"/>
        <v>0</v>
      </c>
      <c r="X530" s="509"/>
      <c r="Y530" s="229">
        <f t="shared" si="62"/>
        <v>0</v>
      </c>
    </row>
    <row r="531" spans="2:25" ht="18.75" customHeight="1">
      <c r="B531" s="515"/>
      <c r="C531" s="506"/>
      <c r="D531" s="369">
        <v>5</v>
      </c>
      <c r="E531" s="216" t="s">
        <v>2670</v>
      </c>
      <c r="F531" s="217">
        <v>633</v>
      </c>
      <c r="G531" s="218">
        <f t="shared" si="56"/>
        <v>126.6</v>
      </c>
      <c r="H531" s="219">
        <f t="shared" si="57"/>
        <v>351.66666666666669</v>
      </c>
      <c r="I531" s="219">
        <f t="shared" si="58"/>
        <v>0.11722222222222223</v>
      </c>
      <c r="J531" s="217"/>
      <c r="K531" s="220" t="s">
        <v>2671</v>
      </c>
      <c r="L531" s="220"/>
      <c r="M531" s="221">
        <f>SUM(H527:H531)</f>
        <v>1864.4444444444446</v>
      </c>
      <c r="N531" s="222">
        <f t="shared" si="59"/>
        <v>37.288888888888891</v>
      </c>
      <c r="O531" s="223" t="s">
        <v>2672</v>
      </c>
      <c r="P531" s="224" t="s">
        <v>12</v>
      </c>
      <c r="Q531" s="224"/>
      <c r="R531" s="224" t="s">
        <v>2634</v>
      </c>
      <c r="S531" s="224"/>
      <c r="T531" s="225"/>
      <c r="U531" s="226">
        <f t="shared" si="60"/>
        <v>0.23444444444444446</v>
      </c>
      <c r="V531" s="227">
        <f>SUM(U527:U531)</f>
        <v>1.2429629629629628</v>
      </c>
      <c r="W531" s="228" t="str">
        <f t="shared" si="61"/>
        <v>2</v>
      </c>
      <c r="X531" s="509"/>
      <c r="Y531" s="229">
        <f t="shared" si="62"/>
        <v>1</v>
      </c>
    </row>
    <row r="532" spans="2:25" ht="18.75" customHeight="1">
      <c r="B532" s="515"/>
      <c r="C532" s="506"/>
      <c r="D532" s="369"/>
      <c r="E532" s="216"/>
      <c r="F532" s="217"/>
      <c r="G532" s="218">
        <f t="shared" si="56"/>
        <v>0</v>
      </c>
      <c r="H532" s="219">
        <f t="shared" si="57"/>
        <v>0</v>
      </c>
      <c r="I532" s="219">
        <f t="shared" si="58"/>
        <v>0</v>
      </c>
      <c r="J532" s="217"/>
      <c r="K532" s="220"/>
      <c r="L532" s="220"/>
      <c r="M532" s="221"/>
      <c r="N532" s="222">
        <f t="shared" si="59"/>
        <v>0</v>
      </c>
      <c r="O532" s="223"/>
      <c r="P532" s="224"/>
      <c r="Q532" s="224"/>
      <c r="R532" s="224"/>
      <c r="S532" s="224"/>
      <c r="T532" s="225"/>
      <c r="U532" s="226">
        <f t="shared" si="60"/>
        <v>0</v>
      </c>
      <c r="V532" s="227"/>
      <c r="W532" s="228" t="str">
        <f t="shared" si="61"/>
        <v>0</v>
      </c>
      <c r="X532" s="509"/>
      <c r="Y532" s="229">
        <f t="shared" si="62"/>
        <v>0</v>
      </c>
    </row>
    <row r="533" spans="2:25" ht="18.75" customHeight="1">
      <c r="B533" s="516"/>
      <c r="C533" s="507"/>
      <c r="D533" s="216"/>
      <c r="E533" s="216"/>
      <c r="F533" s="217"/>
      <c r="G533" s="218">
        <f>F533/$G$15</f>
        <v>0</v>
      </c>
      <c r="H533" s="219">
        <f>F533/$H$15</f>
        <v>0</v>
      </c>
      <c r="I533" s="219">
        <f>H533/$I$15</f>
        <v>0</v>
      </c>
      <c r="J533" s="217"/>
      <c r="K533" s="220"/>
      <c r="L533" s="220"/>
      <c r="M533" s="232"/>
      <c r="N533" s="222">
        <f>M533/$N$15</f>
        <v>0</v>
      </c>
      <c r="O533" s="231"/>
      <c r="P533" s="231"/>
      <c r="Q533" s="231"/>
      <c r="R533" s="231"/>
      <c r="S533" s="231"/>
      <c r="T533" s="225"/>
      <c r="U533" s="226">
        <f>H533/$U$15</f>
        <v>0</v>
      </c>
      <c r="V533" s="227"/>
      <c r="W533" s="228" t="str">
        <f>IF(V533&lt;1,"0",IF(V533&lt;5,"2",IF(V533&gt;=5,"6")))</f>
        <v>0</v>
      </c>
      <c r="X533" s="510"/>
      <c r="Y533" s="229">
        <f t="shared" si="62"/>
        <v>0</v>
      </c>
    </row>
    <row r="534" spans="2:25">
      <c r="B534" s="233"/>
      <c r="C534" s="234" t="s">
        <v>111</v>
      </c>
      <c r="D534" s="235"/>
      <c r="E534" s="236">
        <f>COUNTA(E494:E533)</f>
        <v>34</v>
      </c>
      <c r="F534" s="236">
        <f>SUM(F494:F533)</f>
        <v>25198</v>
      </c>
      <c r="G534" s="236">
        <f>SUM(G494:G533)</f>
        <v>5039.5999999999995</v>
      </c>
      <c r="H534" s="236">
        <f>SUM(H494:H533)</f>
        <v>13998.888888888885</v>
      </c>
      <c r="I534" s="236">
        <f>MROUND(SUM(I494:I533),1)</f>
        <v>5</v>
      </c>
      <c r="J534" s="236">
        <f>COUNTA(J494:J533)</f>
        <v>2</v>
      </c>
      <c r="K534" s="236">
        <f>COUNTA(K494:K533)</f>
        <v>5</v>
      </c>
      <c r="L534" s="236">
        <f>COUNTA(L494:L533)</f>
        <v>0</v>
      </c>
      <c r="M534" s="236">
        <f>SUM(M494:M533)</f>
        <v>13998.888888888889</v>
      </c>
      <c r="N534" s="236">
        <f>SUM(N494:N533)</f>
        <v>279.97777777777776</v>
      </c>
      <c r="O534" s="237"/>
      <c r="P534" s="238">
        <f>COUNTIF(P494:P533, "YES")</f>
        <v>0</v>
      </c>
      <c r="Q534" s="237"/>
      <c r="R534" s="237"/>
      <c r="S534" s="237"/>
      <c r="T534" s="237"/>
      <c r="U534" s="236">
        <f>SUM(U494:U533)</f>
        <v>9.3325925925925919</v>
      </c>
      <c r="V534" s="236">
        <f>SUM(V494:V533)</f>
        <v>9.3325925925925919</v>
      </c>
      <c r="W534" s="236">
        <f t="array" ref="W534">SUM(ABS(W494:W533))</f>
        <v>10</v>
      </c>
      <c r="X534" s="238" t="str">
        <f>IF(X494&lt;0.2, "0", IF(X494&lt;=2, "2", IF(X494&gt;2, ROUND(X494,0))))</f>
        <v>2</v>
      </c>
      <c r="Y534" s="236">
        <f>SUM(Y494:Y533)</f>
        <v>5</v>
      </c>
    </row>
    <row r="535" spans="2:25" ht="18.75" customHeight="1">
      <c r="B535" s="514">
        <v>6</v>
      </c>
      <c r="C535" s="505" t="s">
        <v>2673</v>
      </c>
      <c r="D535" s="216">
        <v>1</v>
      </c>
      <c r="E535" s="216" t="s">
        <v>2674</v>
      </c>
      <c r="F535" s="217">
        <v>997</v>
      </c>
      <c r="G535" s="218">
        <f t="shared" ref="G535:G598" si="63">F535/$G$15</f>
        <v>199.4</v>
      </c>
      <c r="H535" s="219">
        <f t="shared" ref="H535:H598" si="64">F535/$H$15</f>
        <v>553.88888888888891</v>
      </c>
      <c r="I535" s="219">
        <f t="shared" ref="I535:I598" si="65">H535/$I$15</f>
        <v>0.18462962962962964</v>
      </c>
      <c r="J535" s="217"/>
      <c r="K535" s="220"/>
      <c r="L535" s="220"/>
      <c r="M535" s="221"/>
      <c r="N535" s="222">
        <f t="shared" ref="N535:N598" si="66">M535/$N$15</f>
        <v>0</v>
      </c>
      <c r="O535" s="223"/>
      <c r="P535" s="224"/>
      <c r="Q535" s="224"/>
      <c r="R535" s="224"/>
      <c r="S535" s="224"/>
      <c r="T535" s="225"/>
      <c r="U535" s="226">
        <f t="shared" ref="U535:U598" si="67">H535/$U$15</f>
        <v>0.36925925925925929</v>
      </c>
      <c r="V535" s="227"/>
      <c r="W535" s="228" t="str">
        <f t="shared" ref="W535:W598" si="68">IF(V535&lt;1,"0",IF(V535&lt;5,"2",IF(V535&gt;=5,"6")))</f>
        <v>0</v>
      </c>
      <c r="X535" s="508">
        <f>K600/$X$15</f>
        <v>1.6666666666666667</v>
      </c>
      <c r="Y535" s="229">
        <f t="shared" ref="Y535:Y598" si="69">W535/2</f>
        <v>0</v>
      </c>
    </row>
    <row r="536" spans="2:25" ht="18.75" customHeight="1">
      <c r="B536" s="515"/>
      <c r="C536" s="506"/>
      <c r="D536" s="216">
        <v>2</v>
      </c>
      <c r="E536" s="216" t="s">
        <v>2675</v>
      </c>
      <c r="F536" s="217">
        <v>903</v>
      </c>
      <c r="G536" s="218">
        <f t="shared" si="63"/>
        <v>180.6</v>
      </c>
      <c r="H536" s="219">
        <f t="shared" si="64"/>
        <v>501.66666666666663</v>
      </c>
      <c r="I536" s="219">
        <f t="shared" si="65"/>
        <v>0.16722222222222222</v>
      </c>
      <c r="J536" s="217" t="s">
        <v>2676</v>
      </c>
      <c r="K536" s="220" t="s">
        <v>2677</v>
      </c>
      <c r="L536" s="220"/>
      <c r="M536" s="232">
        <f>SUM(H535:H544)</f>
        <v>2927.7777777777774</v>
      </c>
      <c r="N536" s="222">
        <f t="shared" si="66"/>
        <v>58.55555555555555</v>
      </c>
      <c r="O536" s="223" t="s">
        <v>2678</v>
      </c>
      <c r="P536" s="224" t="s">
        <v>178</v>
      </c>
      <c r="Q536" s="224"/>
      <c r="R536" s="224" t="s">
        <v>2634</v>
      </c>
      <c r="S536" s="224"/>
      <c r="T536" s="225"/>
      <c r="U536" s="226">
        <f t="shared" si="67"/>
        <v>0.33444444444444443</v>
      </c>
      <c r="V536" s="227">
        <f>SUM(U535:U544)</f>
        <v>1.9518518518518517</v>
      </c>
      <c r="W536" s="228" t="str">
        <f t="shared" si="68"/>
        <v>2</v>
      </c>
      <c r="X536" s="509"/>
      <c r="Y536" s="229">
        <f t="shared" si="69"/>
        <v>1</v>
      </c>
    </row>
    <row r="537" spans="2:25" ht="18.75" customHeight="1">
      <c r="B537" s="515"/>
      <c r="C537" s="506"/>
      <c r="D537" s="216">
        <v>3</v>
      </c>
      <c r="E537" s="216" t="s">
        <v>2679</v>
      </c>
      <c r="F537" s="217">
        <v>795</v>
      </c>
      <c r="G537" s="218">
        <f t="shared" si="63"/>
        <v>159</v>
      </c>
      <c r="H537" s="219">
        <f t="shared" si="64"/>
        <v>441.66666666666663</v>
      </c>
      <c r="I537" s="219">
        <f t="shared" si="65"/>
        <v>0.1472222222222222</v>
      </c>
      <c r="J537" s="217"/>
      <c r="K537" s="220"/>
      <c r="L537" s="220"/>
      <c r="M537" s="232"/>
      <c r="N537" s="222">
        <f t="shared" si="66"/>
        <v>0</v>
      </c>
      <c r="O537" s="223"/>
      <c r="P537" s="224"/>
      <c r="Q537" s="224"/>
      <c r="R537" s="224"/>
      <c r="S537" s="224"/>
      <c r="T537" s="225"/>
      <c r="U537" s="226">
        <f t="shared" si="67"/>
        <v>0.2944444444444444</v>
      </c>
      <c r="V537" s="227"/>
      <c r="W537" s="228" t="str">
        <f t="shared" si="68"/>
        <v>0</v>
      </c>
      <c r="X537" s="509"/>
      <c r="Y537" s="229">
        <f t="shared" si="69"/>
        <v>0</v>
      </c>
    </row>
    <row r="538" spans="2:25" ht="18.75" customHeight="1">
      <c r="B538" s="515"/>
      <c r="C538" s="506"/>
      <c r="D538" s="216">
        <v>4</v>
      </c>
      <c r="E538" s="216" t="s">
        <v>2680</v>
      </c>
      <c r="F538" s="217">
        <v>682</v>
      </c>
      <c r="G538" s="218">
        <f t="shared" si="63"/>
        <v>136.4</v>
      </c>
      <c r="H538" s="219">
        <f t="shared" si="64"/>
        <v>378.88888888888886</v>
      </c>
      <c r="I538" s="219">
        <f t="shared" si="65"/>
        <v>0.1262962962962963</v>
      </c>
      <c r="J538" s="217"/>
      <c r="K538" s="220"/>
      <c r="L538" s="220"/>
      <c r="M538" s="232"/>
      <c r="N538" s="222">
        <f t="shared" si="66"/>
        <v>0</v>
      </c>
      <c r="O538" s="223"/>
      <c r="P538" s="224"/>
      <c r="Q538" s="224"/>
      <c r="R538" s="224"/>
      <c r="S538" s="224"/>
      <c r="T538" s="225"/>
      <c r="U538" s="226">
        <f t="shared" si="67"/>
        <v>0.25259259259259259</v>
      </c>
      <c r="V538" s="227"/>
      <c r="W538" s="228" t="str">
        <f t="shared" si="68"/>
        <v>0</v>
      </c>
      <c r="X538" s="509"/>
      <c r="Y538" s="229">
        <f t="shared" si="69"/>
        <v>0</v>
      </c>
    </row>
    <row r="539" spans="2:25" ht="18.75" customHeight="1">
      <c r="B539" s="515"/>
      <c r="C539" s="506"/>
      <c r="D539" s="216">
        <v>5</v>
      </c>
      <c r="E539" s="216" t="s">
        <v>2681</v>
      </c>
      <c r="F539" s="217">
        <v>905</v>
      </c>
      <c r="G539" s="218">
        <f t="shared" si="63"/>
        <v>181</v>
      </c>
      <c r="H539" s="219">
        <f t="shared" si="64"/>
        <v>502.77777777777777</v>
      </c>
      <c r="I539" s="219">
        <f t="shared" si="65"/>
        <v>0.1675925925925926</v>
      </c>
      <c r="J539" s="217"/>
      <c r="K539" s="220"/>
      <c r="L539" s="220"/>
      <c r="M539" s="232"/>
      <c r="N539" s="222">
        <f t="shared" si="66"/>
        <v>0</v>
      </c>
      <c r="O539" s="223"/>
      <c r="P539" s="224"/>
      <c r="Q539" s="224"/>
      <c r="R539" s="224"/>
      <c r="S539" s="224"/>
      <c r="T539" s="225"/>
      <c r="U539" s="226">
        <f t="shared" si="67"/>
        <v>0.3351851851851852</v>
      </c>
      <c r="V539" s="227"/>
      <c r="W539" s="228" t="str">
        <f t="shared" si="68"/>
        <v>0</v>
      </c>
      <c r="X539" s="509"/>
      <c r="Y539" s="229">
        <f t="shared" si="69"/>
        <v>0</v>
      </c>
    </row>
    <row r="540" spans="2:25" ht="18.75" customHeight="1">
      <c r="B540" s="515"/>
      <c r="C540" s="506"/>
      <c r="D540" s="216">
        <v>6</v>
      </c>
      <c r="E540" s="216" t="s">
        <v>2682</v>
      </c>
      <c r="F540" s="217">
        <v>645</v>
      </c>
      <c r="G540" s="218">
        <f t="shared" si="63"/>
        <v>129</v>
      </c>
      <c r="H540" s="219">
        <f t="shared" si="64"/>
        <v>358.33333333333331</v>
      </c>
      <c r="I540" s="219">
        <f t="shared" si="65"/>
        <v>0.11944444444444444</v>
      </c>
      <c r="J540" s="217"/>
      <c r="K540" s="220"/>
      <c r="L540" s="220"/>
      <c r="M540" s="232"/>
      <c r="N540" s="222"/>
      <c r="O540" s="223"/>
      <c r="P540" s="224"/>
      <c r="Q540" s="224"/>
      <c r="R540" s="224"/>
      <c r="S540" s="224"/>
      <c r="T540" s="225"/>
      <c r="U540" s="226">
        <f t="shared" si="67"/>
        <v>0.23888888888888887</v>
      </c>
      <c r="V540" s="227"/>
      <c r="W540" s="228"/>
      <c r="X540" s="509"/>
      <c r="Y540" s="229">
        <f t="shared" si="69"/>
        <v>0</v>
      </c>
    </row>
    <row r="541" spans="2:25" ht="18.75" customHeight="1">
      <c r="B541" s="515"/>
      <c r="C541" s="506"/>
      <c r="D541" s="216">
        <v>7</v>
      </c>
      <c r="E541" s="216" t="s">
        <v>2683</v>
      </c>
      <c r="F541" s="217">
        <v>100</v>
      </c>
      <c r="G541" s="218">
        <f t="shared" si="63"/>
        <v>20</v>
      </c>
      <c r="H541" s="219">
        <f t="shared" si="64"/>
        <v>55.555555555555557</v>
      </c>
      <c r="I541" s="219">
        <f t="shared" si="65"/>
        <v>1.8518518518518517E-2</v>
      </c>
      <c r="J541" s="217"/>
      <c r="K541" s="220"/>
      <c r="L541" s="220"/>
      <c r="M541" s="221"/>
      <c r="N541" s="222">
        <f t="shared" si="66"/>
        <v>0</v>
      </c>
      <c r="O541" s="223"/>
      <c r="P541" s="224"/>
      <c r="Q541" s="224"/>
      <c r="R541" s="224"/>
      <c r="S541" s="224"/>
      <c r="T541" s="225"/>
      <c r="U541" s="226">
        <f t="shared" si="67"/>
        <v>3.7037037037037035E-2</v>
      </c>
      <c r="V541" s="227"/>
      <c r="W541" s="228" t="str">
        <f t="shared" si="68"/>
        <v>0</v>
      </c>
      <c r="X541" s="509"/>
      <c r="Y541" s="229">
        <f t="shared" si="69"/>
        <v>0</v>
      </c>
    </row>
    <row r="542" spans="2:25" ht="18.75" customHeight="1">
      <c r="B542" s="515"/>
      <c r="C542" s="506"/>
      <c r="D542" s="216">
        <v>8</v>
      </c>
      <c r="E542" s="216" t="s">
        <v>2684</v>
      </c>
      <c r="F542" s="217">
        <v>102</v>
      </c>
      <c r="G542" s="218">
        <f t="shared" si="63"/>
        <v>20.399999999999999</v>
      </c>
      <c r="H542" s="219">
        <f t="shared" si="64"/>
        <v>56.666666666666664</v>
      </c>
      <c r="I542" s="219">
        <f t="shared" si="65"/>
        <v>1.8888888888888889E-2</v>
      </c>
      <c r="J542" s="217"/>
      <c r="K542" s="220"/>
      <c r="L542" s="220"/>
      <c r="M542" s="221"/>
      <c r="N542" s="222">
        <f t="shared" si="66"/>
        <v>0</v>
      </c>
      <c r="O542" s="223"/>
      <c r="P542" s="224"/>
      <c r="Q542" s="224"/>
      <c r="R542" s="224"/>
      <c r="S542" s="224"/>
      <c r="T542" s="225"/>
      <c r="U542" s="226">
        <f t="shared" si="67"/>
        <v>3.7777777777777778E-2</v>
      </c>
      <c r="V542" s="227"/>
      <c r="W542" s="228" t="str">
        <f t="shared" si="68"/>
        <v>0</v>
      </c>
      <c r="X542" s="509"/>
      <c r="Y542" s="229">
        <f t="shared" si="69"/>
        <v>0</v>
      </c>
    </row>
    <row r="543" spans="2:25" ht="18.75" customHeight="1">
      <c r="B543" s="515"/>
      <c r="C543" s="506"/>
      <c r="D543" s="216">
        <v>9</v>
      </c>
      <c r="E543" s="216" t="s">
        <v>2685</v>
      </c>
      <c r="F543" s="217">
        <v>93</v>
      </c>
      <c r="G543" s="218">
        <f t="shared" si="63"/>
        <v>18.600000000000001</v>
      </c>
      <c r="H543" s="219">
        <f t="shared" si="64"/>
        <v>51.666666666666664</v>
      </c>
      <c r="I543" s="219">
        <f t="shared" si="65"/>
        <v>1.7222222222222222E-2</v>
      </c>
      <c r="J543" s="217"/>
      <c r="K543" s="220"/>
      <c r="L543" s="220"/>
      <c r="M543" s="221"/>
      <c r="N543" s="222">
        <f t="shared" si="66"/>
        <v>0</v>
      </c>
      <c r="O543" s="223"/>
      <c r="P543" s="224"/>
      <c r="Q543" s="224"/>
      <c r="R543" s="224"/>
      <c r="S543" s="224"/>
      <c r="T543" s="225"/>
      <c r="U543" s="226">
        <f t="shared" si="67"/>
        <v>3.4444444444444444E-2</v>
      </c>
      <c r="V543" s="227"/>
      <c r="W543" s="228" t="str">
        <f t="shared" si="68"/>
        <v>0</v>
      </c>
      <c r="X543" s="509"/>
      <c r="Y543" s="229">
        <f t="shared" si="69"/>
        <v>0</v>
      </c>
    </row>
    <row r="544" spans="2:25" ht="18.75" customHeight="1">
      <c r="B544" s="515"/>
      <c r="C544" s="506"/>
      <c r="D544" s="216">
        <v>10</v>
      </c>
      <c r="E544" s="216" t="s">
        <v>2686</v>
      </c>
      <c r="F544" s="217">
        <v>48</v>
      </c>
      <c r="G544" s="218">
        <f t="shared" si="63"/>
        <v>9.6</v>
      </c>
      <c r="H544" s="219">
        <f t="shared" si="64"/>
        <v>26.666666666666664</v>
      </c>
      <c r="I544" s="219">
        <f t="shared" si="65"/>
        <v>8.8888888888888889E-3</v>
      </c>
      <c r="J544" s="217"/>
      <c r="K544" s="220"/>
      <c r="L544" s="220"/>
      <c r="M544" s="221"/>
      <c r="N544" s="222">
        <f t="shared" si="66"/>
        <v>0</v>
      </c>
      <c r="O544" s="223"/>
      <c r="P544" s="224"/>
      <c r="Q544" s="224"/>
      <c r="R544" s="224"/>
      <c r="S544" s="224"/>
      <c r="T544" s="225"/>
      <c r="U544" s="226">
        <f t="shared" si="67"/>
        <v>1.7777777777777778E-2</v>
      </c>
      <c r="V544" s="227"/>
      <c r="W544" s="228" t="str">
        <f t="shared" si="68"/>
        <v>0</v>
      </c>
      <c r="X544" s="509"/>
      <c r="Y544" s="229">
        <f t="shared" si="69"/>
        <v>0</v>
      </c>
    </row>
    <row r="545" spans="2:25" ht="18.75" customHeight="1">
      <c r="B545" s="515"/>
      <c r="C545" s="506"/>
      <c r="D545" s="216"/>
      <c r="E545" s="216"/>
      <c r="F545" s="217"/>
      <c r="G545" s="218">
        <f t="shared" si="63"/>
        <v>0</v>
      </c>
      <c r="H545" s="219">
        <f t="shared" si="64"/>
        <v>0</v>
      </c>
      <c r="I545" s="219">
        <f t="shared" si="65"/>
        <v>0</v>
      </c>
      <c r="J545" s="217"/>
      <c r="K545" s="220"/>
      <c r="L545" s="220"/>
      <c r="M545" s="221"/>
      <c r="N545" s="222">
        <f t="shared" si="66"/>
        <v>0</v>
      </c>
      <c r="O545" s="223"/>
      <c r="P545" s="224"/>
      <c r="Q545" s="224"/>
      <c r="R545" s="224"/>
      <c r="S545" s="224"/>
      <c r="T545" s="225"/>
      <c r="U545" s="226">
        <f t="shared" si="67"/>
        <v>0</v>
      </c>
      <c r="V545" s="227"/>
      <c r="W545" s="228" t="str">
        <f t="shared" si="68"/>
        <v>0</v>
      </c>
      <c r="X545" s="509"/>
      <c r="Y545" s="229">
        <f t="shared" si="69"/>
        <v>0</v>
      </c>
    </row>
    <row r="546" spans="2:25" ht="18.75" customHeight="1">
      <c r="B546" s="515"/>
      <c r="C546" s="506"/>
      <c r="D546" s="216">
        <v>1</v>
      </c>
      <c r="E546" s="216" t="s">
        <v>2687</v>
      </c>
      <c r="F546" s="217">
        <v>487</v>
      </c>
      <c r="G546" s="218">
        <f t="shared" si="63"/>
        <v>97.4</v>
      </c>
      <c r="H546" s="219">
        <f t="shared" si="64"/>
        <v>270.55555555555554</v>
      </c>
      <c r="I546" s="219">
        <f t="shared" si="65"/>
        <v>9.0185185185185188E-2</v>
      </c>
      <c r="J546" s="217"/>
      <c r="K546" s="220"/>
      <c r="L546" s="220"/>
      <c r="M546" s="221"/>
      <c r="N546" s="222">
        <f t="shared" si="66"/>
        <v>0</v>
      </c>
      <c r="O546" s="223"/>
      <c r="P546" s="224"/>
      <c r="Q546" s="224"/>
      <c r="R546" s="224"/>
      <c r="S546" s="224"/>
      <c r="T546" s="225"/>
      <c r="U546" s="226">
        <f t="shared" si="67"/>
        <v>0.18037037037037038</v>
      </c>
      <c r="V546" s="227"/>
      <c r="W546" s="228" t="str">
        <f t="shared" si="68"/>
        <v>0</v>
      </c>
      <c r="X546" s="509"/>
      <c r="Y546" s="229">
        <f t="shared" si="69"/>
        <v>0</v>
      </c>
    </row>
    <row r="547" spans="2:25" ht="18.75" customHeight="1">
      <c r="B547" s="515"/>
      <c r="C547" s="506"/>
      <c r="D547" s="216">
        <v>2</v>
      </c>
      <c r="E547" s="216" t="s">
        <v>2688</v>
      </c>
      <c r="F547" s="217">
        <v>88</v>
      </c>
      <c r="G547" s="218">
        <f t="shared" si="63"/>
        <v>17.600000000000001</v>
      </c>
      <c r="H547" s="219">
        <f t="shared" si="64"/>
        <v>48.888888888888886</v>
      </c>
      <c r="I547" s="219">
        <f t="shared" si="65"/>
        <v>1.6296296296296295E-2</v>
      </c>
      <c r="J547" s="217"/>
      <c r="K547" s="220"/>
      <c r="L547" s="220"/>
      <c r="M547" s="221"/>
      <c r="N547" s="222">
        <f t="shared" si="66"/>
        <v>0</v>
      </c>
      <c r="O547" s="223"/>
      <c r="P547" s="224"/>
      <c r="Q547" s="224"/>
      <c r="R547" s="224"/>
      <c r="S547" s="224"/>
      <c r="T547" s="225"/>
      <c r="U547" s="226">
        <f t="shared" si="67"/>
        <v>3.259259259259259E-2</v>
      </c>
      <c r="V547" s="227"/>
      <c r="W547" s="228" t="str">
        <f t="shared" si="68"/>
        <v>0</v>
      </c>
      <c r="X547" s="509"/>
      <c r="Y547" s="229">
        <f t="shared" si="69"/>
        <v>0</v>
      </c>
    </row>
    <row r="548" spans="2:25" ht="18.75" customHeight="1">
      <c r="B548" s="515"/>
      <c r="C548" s="506"/>
      <c r="D548" s="216">
        <v>3</v>
      </c>
      <c r="E548" s="216" t="s">
        <v>2689</v>
      </c>
      <c r="F548" s="217">
        <v>995</v>
      </c>
      <c r="G548" s="218">
        <f t="shared" si="63"/>
        <v>199</v>
      </c>
      <c r="H548" s="219">
        <f t="shared" si="64"/>
        <v>552.77777777777771</v>
      </c>
      <c r="I548" s="219">
        <f t="shared" si="65"/>
        <v>0.18425925925925923</v>
      </c>
      <c r="J548" s="217" t="s">
        <v>2690</v>
      </c>
      <c r="K548" s="220" t="s">
        <v>2691</v>
      </c>
      <c r="L548" s="220"/>
      <c r="M548" s="221">
        <f>SUM(H546:H556)</f>
        <v>2855.5555555555552</v>
      </c>
      <c r="N548" s="222">
        <f t="shared" si="66"/>
        <v>57.111111111111107</v>
      </c>
      <c r="O548" s="223" t="s">
        <v>2692</v>
      </c>
      <c r="P548" s="224" t="s">
        <v>178</v>
      </c>
      <c r="Q548" s="224"/>
      <c r="R548" s="224" t="s">
        <v>2634</v>
      </c>
      <c r="S548" s="224"/>
      <c r="T548" s="225"/>
      <c r="U548" s="226">
        <f t="shared" si="67"/>
        <v>0.36851851851851847</v>
      </c>
      <c r="V548" s="227">
        <f>SUM(U546:U556)</f>
        <v>1.9037037037037035</v>
      </c>
      <c r="W548" s="228" t="str">
        <f t="shared" si="68"/>
        <v>2</v>
      </c>
      <c r="X548" s="509"/>
      <c r="Y548" s="229">
        <f t="shared" si="69"/>
        <v>1</v>
      </c>
    </row>
    <row r="549" spans="2:25" ht="18.75" customHeight="1">
      <c r="B549" s="515"/>
      <c r="C549" s="506"/>
      <c r="D549" s="216">
        <v>4</v>
      </c>
      <c r="E549" s="216" t="s">
        <v>2693</v>
      </c>
      <c r="F549" s="217">
        <v>263</v>
      </c>
      <c r="G549" s="218">
        <f t="shared" si="63"/>
        <v>52.6</v>
      </c>
      <c r="H549" s="219">
        <f t="shared" si="64"/>
        <v>146.11111111111111</v>
      </c>
      <c r="I549" s="219">
        <f t="shared" si="65"/>
        <v>4.8703703703703707E-2</v>
      </c>
      <c r="J549" s="217"/>
      <c r="K549" s="220"/>
      <c r="L549" s="220"/>
      <c r="M549" s="221"/>
      <c r="N549" s="222">
        <f t="shared" si="66"/>
        <v>0</v>
      </c>
      <c r="O549" s="223"/>
      <c r="P549" s="224"/>
      <c r="Q549" s="224"/>
      <c r="R549" s="224"/>
      <c r="S549" s="224"/>
      <c r="T549" s="225"/>
      <c r="U549" s="226">
        <f t="shared" si="67"/>
        <v>9.7407407407407415E-2</v>
      </c>
      <c r="V549" s="227"/>
      <c r="W549" s="228" t="str">
        <f t="shared" si="68"/>
        <v>0</v>
      </c>
      <c r="X549" s="509"/>
      <c r="Y549" s="229">
        <f t="shared" si="69"/>
        <v>0</v>
      </c>
    </row>
    <row r="550" spans="2:25" ht="18.75" customHeight="1">
      <c r="B550" s="515"/>
      <c r="C550" s="506"/>
      <c r="D550" s="216">
        <v>5</v>
      </c>
      <c r="E550" s="216" t="s">
        <v>2694</v>
      </c>
      <c r="F550" s="217">
        <v>408</v>
      </c>
      <c r="G550" s="218">
        <f t="shared" si="63"/>
        <v>81.599999999999994</v>
      </c>
      <c r="H550" s="219">
        <f t="shared" si="64"/>
        <v>226.66666666666666</v>
      </c>
      <c r="I550" s="219">
        <f t="shared" si="65"/>
        <v>7.5555555555555556E-2</v>
      </c>
      <c r="J550" s="217"/>
      <c r="K550" s="220"/>
      <c r="L550" s="220"/>
      <c r="M550" s="221"/>
      <c r="N550" s="222">
        <f t="shared" si="66"/>
        <v>0</v>
      </c>
      <c r="O550" s="223"/>
      <c r="P550" s="224"/>
      <c r="Q550" s="224"/>
      <c r="R550" s="224"/>
      <c r="S550" s="224"/>
      <c r="T550" s="225"/>
      <c r="U550" s="226">
        <f t="shared" si="67"/>
        <v>0.15111111111111111</v>
      </c>
      <c r="V550" s="227"/>
      <c r="W550" s="228" t="str">
        <f t="shared" si="68"/>
        <v>0</v>
      </c>
      <c r="X550" s="509"/>
      <c r="Y550" s="229">
        <f t="shared" si="69"/>
        <v>0</v>
      </c>
    </row>
    <row r="551" spans="2:25" ht="18.75" customHeight="1">
      <c r="B551" s="515"/>
      <c r="C551" s="506"/>
      <c r="D551" s="216">
        <v>6</v>
      </c>
      <c r="E551" s="216" t="s">
        <v>2695</v>
      </c>
      <c r="F551" s="217">
        <v>480</v>
      </c>
      <c r="G551" s="218">
        <f t="shared" si="63"/>
        <v>96</v>
      </c>
      <c r="H551" s="219">
        <f t="shared" si="64"/>
        <v>266.66666666666669</v>
      </c>
      <c r="I551" s="219">
        <f t="shared" si="65"/>
        <v>8.8888888888888892E-2</v>
      </c>
      <c r="J551" s="217"/>
      <c r="K551" s="220"/>
      <c r="L551" s="220"/>
      <c r="M551" s="221"/>
      <c r="N551" s="222">
        <f t="shared" si="66"/>
        <v>0</v>
      </c>
      <c r="O551" s="223"/>
      <c r="P551" s="224"/>
      <c r="Q551" s="224"/>
      <c r="R551" s="224"/>
      <c r="S551" s="224"/>
      <c r="T551" s="225"/>
      <c r="U551" s="226">
        <f t="shared" si="67"/>
        <v>0.17777777777777778</v>
      </c>
      <c r="V551" s="227"/>
      <c r="W551" s="228" t="str">
        <f t="shared" si="68"/>
        <v>0</v>
      </c>
      <c r="X551" s="509"/>
      <c r="Y551" s="229">
        <f t="shared" si="69"/>
        <v>0</v>
      </c>
    </row>
    <row r="552" spans="2:25" ht="18.75" customHeight="1">
      <c r="B552" s="515"/>
      <c r="C552" s="506"/>
      <c r="D552" s="216">
        <v>7</v>
      </c>
      <c r="E552" s="216" t="s">
        <v>2696</v>
      </c>
      <c r="F552" s="217">
        <v>265</v>
      </c>
      <c r="G552" s="218">
        <f t="shared" si="63"/>
        <v>53</v>
      </c>
      <c r="H552" s="219">
        <f t="shared" si="64"/>
        <v>147.22222222222223</v>
      </c>
      <c r="I552" s="219">
        <f t="shared" si="65"/>
        <v>4.9074074074074076E-2</v>
      </c>
      <c r="J552" s="217"/>
      <c r="K552" s="220"/>
      <c r="L552" s="220"/>
      <c r="M552" s="221"/>
      <c r="N552" s="222">
        <f t="shared" si="66"/>
        <v>0</v>
      </c>
      <c r="O552" s="223"/>
      <c r="P552" s="224"/>
      <c r="Q552" s="224"/>
      <c r="R552" s="224"/>
      <c r="S552" s="224"/>
      <c r="T552" s="225"/>
      <c r="U552" s="226">
        <f t="shared" si="67"/>
        <v>9.8148148148148151E-2</v>
      </c>
      <c r="V552" s="227"/>
      <c r="W552" s="228" t="str">
        <f t="shared" si="68"/>
        <v>0</v>
      </c>
      <c r="X552" s="509"/>
      <c r="Y552" s="229">
        <f t="shared" si="69"/>
        <v>0</v>
      </c>
    </row>
    <row r="553" spans="2:25" ht="18.75" customHeight="1">
      <c r="B553" s="515"/>
      <c r="C553" s="506"/>
      <c r="D553" s="216">
        <v>8</v>
      </c>
      <c r="E553" s="216" t="s">
        <v>2697</v>
      </c>
      <c r="F553" s="217">
        <v>475</v>
      </c>
      <c r="G553" s="218">
        <f t="shared" si="63"/>
        <v>95</v>
      </c>
      <c r="H553" s="219">
        <f t="shared" si="64"/>
        <v>263.88888888888886</v>
      </c>
      <c r="I553" s="219">
        <f t="shared" si="65"/>
        <v>8.7962962962962951E-2</v>
      </c>
      <c r="J553" s="217"/>
      <c r="K553" s="220"/>
      <c r="L553" s="220"/>
      <c r="M553" s="221"/>
      <c r="N553" s="222">
        <f t="shared" si="66"/>
        <v>0</v>
      </c>
      <c r="O553" s="223"/>
      <c r="P553" s="224"/>
      <c r="Q553" s="224"/>
      <c r="R553" s="224"/>
      <c r="S553" s="224"/>
      <c r="T553" s="225"/>
      <c r="U553" s="226">
        <f t="shared" si="67"/>
        <v>0.1759259259259259</v>
      </c>
      <c r="V553" s="227"/>
      <c r="W553" s="228" t="str">
        <f t="shared" si="68"/>
        <v>0</v>
      </c>
      <c r="X553" s="509"/>
      <c r="Y553" s="229">
        <f t="shared" si="69"/>
        <v>0</v>
      </c>
    </row>
    <row r="554" spans="2:25" ht="18.75" customHeight="1">
      <c r="B554" s="515"/>
      <c r="C554" s="506"/>
      <c r="D554" s="216">
        <v>9</v>
      </c>
      <c r="E554" s="216" t="s">
        <v>2698</v>
      </c>
      <c r="F554" s="217">
        <v>992</v>
      </c>
      <c r="G554" s="218">
        <f t="shared" si="63"/>
        <v>198.4</v>
      </c>
      <c r="H554" s="219">
        <f t="shared" si="64"/>
        <v>551.11111111111109</v>
      </c>
      <c r="I554" s="219">
        <f t="shared" si="65"/>
        <v>0.1837037037037037</v>
      </c>
      <c r="J554" s="217"/>
      <c r="K554" s="220"/>
      <c r="L554" s="220"/>
      <c r="M554" s="221"/>
      <c r="N554" s="222">
        <f t="shared" si="66"/>
        <v>0</v>
      </c>
      <c r="O554" s="223"/>
      <c r="P554" s="224"/>
      <c r="Q554" s="224"/>
      <c r="R554" s="224"/>
      <c r="S554" s="224"/>
      <c r="T554" s="225"/>
      <c r="U554" s="226">
        <f t="shared" si="67"/>
        <v>0.3674074074074074</v>
      </c>
      <c r="V554" s="227"/>
      <c r="W554" s="228" t="str">
        <f t="shared" si="68"/>
        <v>0</v>
      </c>
      <c r="X554" s="509"/>
      <c r="Y554" s="229">
        <f t="shared" si="69"/>
        <v>0</v>
      </c>
    </row>
    <row r="555" spans="2:25" ht="18.75" customHeight="1">
      <c r="B555" s="515"/>
      <c r="C555" s="506"/>
      <c r="D555" s="216">
        <v>10</v>
      </c>
      <c r="E555" s="216" t="s">
        <v>2699</v>
      </c>
      <c r="F555" s="217">
        <v>287</v>
      </c>
      <c r="G555" s="218">
        <f t="shared" si="63"/>
        <v>57.4</v>
      </c>
      <c r="H555" s="219">
        <f t="shared" si="64"/>
        <v>159.44444444444443</v>
      </c>
      <c r="I555" s="219">
        <f t="shared" si="65"/>
        <v>5.3148148148148146E-2</v>
      </c>
      <c r="J555" s="217"/>
      <c r="K555" s="220"/>
      <c r="L555" s="220"/>
      <c r="M555" s="221"/>
      <c r="N555" s="222">
        <f t="shared" si="66"/>
        <v>0</v>
      </c>
      <c r="O555" s="223"/>
      <c r="P555" s="224"/>
      <c r="Q555" s="224"/>
      <c r="R555" s="224"/>
      <c r="S555" s="224"/>
      <c r="T555" s="225"/>
      <c r="U555" s="226">
        <f t="shared" si="67"/>
        <v>0.10629629629629629</v>
      </c>
      <c r="V555" s="227"/>
      <c r="W555" s="228" t="str">
        <f t="shared" si="68"/>
        <v>0</v>
      </c>
      <c r="X555" s="509"/>
      <c r="Y555" s="229">
        <f t="shared" si="69"/>
        <v>0</v>
      </c>
    </row>
    <row r="556" spans="2:25" ht="18.75" customHeight="1">
      <c r="B556" s="515"/>
      <c r="C556" s="506"/>
      <c r="D556" s="216">
        <v>11</v>
      </c>
      <c r="E556" s="216" t="s">
        <v>2700</v>
      </c>
      <c r="F556" s="217">
        <v>400</v>
      </c>
      <c r="G556" s="218">
        <f t="shared" si="63"/>
        <v>80</v>
      </c>
      <c r="H556" s="219">
        <f t="shared" si="64"/>
        <v>222.22222222222223</v>
      </c>
      <c r="I556" s="219">
        <f t="shared" si="65"/>
        <v>7.407407407407407E-2</v>
      </c>
      <c r="J556" s="217"/>
      <c r="K556" s="220"/>
      <c r="L556" s="220"/>
      <c r="M556" s="221"/>
      <c r="N556" s="222">
        <f t="shared" si="66"/>
        <v>0</v>
      </c>
      <c r="O556" s="223"/>
      <c r="P556" s="224"/>
      <c r="Q556" s="224"/>
      <c r="R556" s="224"/>
      <c r="S556" s="224"/>
      <c r="T556" s="225"/>
      <c r="U556" s="226">
        <f t="shared" si="67"/>
        <v>0.14814814814814814</v>
      </c>
      <c r="V556" s="227"/>
      <c r="W556" s="228" t="str">
        <f t="shared" si="68"/>
        <v>0</v>
      </c>
      <c r="X556" s="509"/>
      <c r="Y556" s="229">
        <f t="shared" si="69"/>
        <v>0</v>
      </c>
    </row>
    <row r="557" spans="2:25" ht="18.75" customHeight="1">
      <c r="B557" s="515"/>
      <c r="C557" s="506"/>
      <c r="D557" s="216"/>
      <c r="E557" s="216"/>
      <c r="F557" s="217"/>
      <c r="G557" s="218">
        <f t="shared" si="63"/>
        <v>0</v>
      </c>
      <c r="H557" s="219">
        <f t="shared" si="64"/>
        <v>0</v>
      </c>
      <c r="I557" s="219">
        <f t="shared" si="65"/>
        <v>0</v>
      </c>
      <c r="J557" s="217"/>
      <c r="K557" s="220"/>
      <c r="L557" s="220"/>
      <c r="M557" s="221"/>
      <c r="N557" s="222">
        <f t="shared" si="66"/>
        <v>0</v>
      </c>
      <c r="O557" s="223"/>
      <c r="P557" s="224"/>
      <c r="Q557" s="224"/>
      <c r="R557" s="224"/>
      <c r="S557" s="224"/>
      <c r="T557" s="225"/>
      <c r="U557" s="226">
        <f t="shared" si="67"/>
        <v>0</v>
      </c>
      <c r="V557" s="227"/>
      <c r="W557" s="228" t="str">
        <f t="shared" si="68"/>
        <v>0</v>
      </c>
      <c r="X557" s="509"/>
      <c r="Y557" s="229">
        <f t="shared" si="69"/>
        <v>0</v>
      </c>
    </row>
    <row r="558" spans="2:25" ht="18.75" customHeight="1">
      <c r="B558" s="515"/>
      <c r="C558" s="506"/>
      <c r="D558" s="216">
        <v>1</v>
      </c>
      <c r="E558" s="216" t="s">
        <v>2701</v>
      </c>
      <c r="F558" s="217">
        <v>900</v>
      </c>
      <c r="G558" s="218">
        <f t="shared" si="63"/>
        <v>180</v>
      </c>
      <c r="H558" s="219">
        <f t="shared" si="64"/>
        <v>500</v>
      </c>
      <c r="I558" s="219">
        <f t="shared" si="65"/>
        <v>0.16666666666666666</v>
      </c>
      <c r="J558" s="217"/>
      <c r="K558" s="220"/>
      <c r="L558" s="220"/>
      <c r="M558" s="221"/>
      <c r="N558" s="222">
        <f t="shared" si="66"/>
        <v>0</v>
      </c>
      <c r="O558" s="223"/>
      <c r="P558" s="224"/>
      <c r="Q558" s="224"/>
      <c r="R558" s="224"/>
      <c r="S558" s="224"/>
      <c r="T558" s="225"/>
      <c r="U558" s="226">
        <f t="shared" si="67"/>
        <v>0.33333333333333331</v>
      </c>
      <c r="V558" s="227"/>
      <c r="W558" s="228" t="str">
        <f t="shared" si="68"/>
        <v>0</v>
      </c>
      <c r="X558" s="509"/>
      <c r="Y558" s="229">
        <f t="shared" si="69"/>
        <v>0</v>
      </c>
    </row>
    <row r="559" spans="2:25" ht="18.75" customHeight="1">
      <c r="B559" s="515"/>
      <c r="C559" s="506"/>
      <c r="D559" s="216">
        <v>2</v>
      </c>
      <c r="E559" s="216" t="s">
        <v>2702</v>
      </c>
      <c r="F559" s="217">
        <v>80</v>
      </c>
      <c r="G559" s="218">
        <f t="shared" si="63"/>
        <v>16</v>
      </c>
      <c r="H559" s="219">
        <f t="shared" si="64"/>
        <v>44.444444444444443</v>
      </c>
      <c r="I559" s="219">
        <f t="shared" si="65"/>
        <v>1.4814814814814814E-2</v>
      </c>
      <c r="J559" s="217"/>
      <c r="K559" s="220"/>
      <c r="L559" s="220"/>
      <c r="M559" s="221"/>
      <c r="N559" s="222">
        <f t="shared" si="66"/>
        <v>0</v>
      </c>
      <c r="O559" s="223"/>
      <c r="P559" s="224"/>
      <c r="Q559" s="224"/>
      <c r="R559" s="224"/>
      <c r="S559" s="224"/>
      <c r="T559" s="225"/>
      <c r="U559" s="226">
        <f t="shared" si="67"/>
        <v>2.9629629629629627E-2</v>
      </c>
      <c r="V559" s="227"/>
      <c r="W559" s="228" t="str">
        <f t="shared" si="68"/>
        <v>0</v>
      </c>
      <c r="X559" s="509"/>
      <c r="Y559" s="229">
        <f t="shared" si="69"/>
        <v>0</v>
      </c>
    </row>
    <row r="560" spans="2:25" ht="18.75" customHeight="1">
      <c r="B560" s="515"/>
      <c r="C560" s="506"/>
      <c r="D560" s="216">
        <v>3</v>
      </c>
      <c r="E560" s="216" t="s">
        <v>2703</v>
      </c>
      <c r="F560" s="217">
        <v>80</v>
      </c>
      <c r="G560" s="218">
        <f t="shared" si="63"/>
        <v>16</v>
      </c>
      <c r="H560" s="219">
        <f t="shared" si="64"/>
        <v>44.444444444444443</v>
      </c>
      <c r="I560" s="219">
        <f t="shared" si="65"/>
        <v>1.4814814814814814E-2</v>
      </c>
      <c r="J560" s="217"/>
      <c r="K560" s="220"/>
      <c r="L560" s="220"/>
      <c r="M560" s="221"/>
      <c r="N560" s="222">
        <f t="shared" si="66"/>
        <v>0</v>
      </c>
      <c r="O560" s="223"/>
      <c r="P560" s="224"/>
      <c r="Q560" s="224"/>
      <c r="R560" s="224"/>
      <c r="S560" s="224"/>
      <c r="T560" s="225"/>
      <c r="U560" s="226">
        <f t="shared" si="67"/>
        <v>2.9629629629629627E-2</v>
      </c>
      <c r="V560" s="227"/>
      <c r="W560" s="228" t="str">
        <f t="shared" si="68"/>
        <v>0</v>
      </c>
      <c r="X560" s="509"/>
      <c r="Y560" s="229">
        <f t="shared" si="69"/>
        <v>0</v>
      </c>
    </row>
    <row r="561" spans="2:25" ht="18.75" customHeight="1">
      <c r="B561" s="515"/>
      <c r="C561" s="506"/>
      <c r="D561" s="216">
        <v>4</v>
      </c>
      <c r="E561" s="216" t="s">
        <v>2704</v>
      </c>
      <c r="F561" s="217">
        <v>90</v>
      </c>
      <c r="G561" s="218">
        <f t="shared" si="63"/>
        <v>18</v>
      </c>
      <c r="H561" s="219">
        <f t="shared" si="64"/>
        <v>50</v>
      </c>
      <c r="I561" s="219">
        <f t="shared" si="65"/>
        <v>1.6666666666666666E-2</v>
      </c>
      <c r="J561" s="217"/>
      <c r="K561" s="220"/>
      <c r="L561" s="220"/>
      <c r="M561" s="221"/>
      <c r="N561" s="222">
        <f t="shared" si="66"/>
        <v>0</v>
      </c>
      <c r="O561" s="223"/>
      <c r="P561" s="224"/>
      <c r="Q561" s="224"/>
      <c r="R561" s="224"/>
      <c r="S561" s="224"/>
      <c r="T561" s="225"/>
      <c r="U561" s="226">
        <f t="shared" si="67"/>
        <v>3.3333333333333333E-2</v>
      </c>
      <c r="V561" s="227"/>
      <c r="W561" s="228" t="str">
        <f t="shared" si="68"/>
        <v>0</v>
      </c>
      <c r="X561" s="509"/>
      <c r="Y561" s="229">
        <f t="shared" si="69"/>
        <v>0</v>
      </c>
    </row>
    <row r="562" spans="2:25" ht="18.75" customHeight="1">
      <c r="B562" s="515"/>
      <c r="C562" s="506"/>
      <c r="D562" s="216">
        <v>5</v>
      </c>
      <c r="E562" s="216" t="s">
        <v>2705</v>
      </c>
      <c r="F562" s="217">
        <v>80</v>
      </c>
      <c r="G562" s="218">
        <f t="shared" si="63"/>
        <v>16</v>
      </c>
      <c r="H562" s="219">
        <f t="shared" si="64"/>
        <v>44.444444444444443</v>
      </c>
      <c r="I562" s="219">
        <f t="shared" si="65"/>
        <v>1.4814814814814814E-2</v>
      </c>
      <c r="J562" s="217"/>
      <c r="K562" s="220"/>
      <c r="L562" s="220"/>
      <c r="M562" s="221"/>
      <c r="N562" s="222">
        <f t="shared" si="66"/>
        <v>0</v>
      </c>
      <c r="O562" s="223"/>
      <c r="P562" s="224"/>
      <c r="Q562" s="224"/>
      <c r="R562" s="224"/>
      <c r="S562" s="224"/>
      <c r="T562" s="225"/>
      <c r="U562" s="226">
        <f t="shared" si="67"/>
        <v>2.9629629629629627E-2</v>
      </c>
      <c r="V562" s="227"/>
      <c r="W562" s="228" t="str">
        <f t="shared" si="68"/>
        <v>0</v>
      </c>
      <c r="X562" s="509"/>
      <c r="Y562" s="229">
        <f t="shared" si="69"/>
        <v>0</v>
      </c>
    </row>
    <row r="563" spans="2:25" ht="18.75" customHeight="1">
      <c r="B563" s="515"/>
      <c r="C563" s="506"/>
      <c r="D563" s="216">
        <v>6</v>
      </c>
      <c r="E563" s="216" t="s">
        <v>2706</v>
      </c>
      <c r="F563" s="217">
        <v>650</v>
      </c>
      <c r="G563" s="218">
        <f t="shared" si="63"/>
        <v>130</v>
      </c>
      <c r="H563" s="219">
        <f t="shared" si="64"/>
        <v>361.11111111111109</v>
      </c>
      <c r="I563" s="219">
        <f t="shared" si="65"/>
        <v>0.12037037037037036</v>
      </c>
      <c r="J563" s="217" t="s">
        <v>2707</v>
      </c>
      <c r="K563" s="220" t="s">
        <v>11265</v>
      </c>
      <c r="L563" s="220"/>
      <c r="M563" s="221">
        <f>SUM(H558:H570)</f>
        <v>2961.1111111111113</v>
      </c>
      <c r="N563" s="222">
        <f t="shared" si="66"/>
        <v>59.222222222222229</v>
      </c>
      <c r="O563" s="223" t="s">
        <v>2708</v>
      </c>
      <c r="P563" s="224" t="s">
        <v>178</v>
      </c>
      <c r="Q563" s="224"/>
      <c r="R563" s="224" t="s">
        <v>2634</v>
      </c>
      <c r="S563" s="224"/>
      <c r="T563" s="225"/>
      <c r="U563" s="226">
        <f t="shared" si="67"/>
        <v>0.24074074074074073</v>
      </c>
      <c r="V563" s="227">
        <f>SUM(U558:U570)</f>
        <v>1.9740740740740739</v>
      </c>
      <c r="W563" s="228" t="str">
        <f t="shared" si="68"/>
        <v>2</v>
      </c>
      <c r="X563" s="509"/>
      <c r="Y563" s="229">
        <f t="shared" si="69"/>
        <v>1</v>
      </c>
    </row>
    <row r="564" spans="2:25" ht="18.75" customHeight="1">
      <c r="B564" s="515"/>
      <c r="C564" s="506"/>
      <c r="D564" s="216">
        <v>7</v>
      </c>
      <c r="E564" s="216" t="s">
        <v>2284</v>
      </c>
      <c r="F564" s="217">
        <v>865</v>
      </c>
      <c r="G564" s="218">
        <f t="shared" si="63"/>
        <v>173</v>
      </c>
      <c r="H564" s="219">
        <f t="shared" si="64"/>
        <v>480.55555555555554</v>
      </c>
      <c r="I564" s="219">
        <f t="shared" si="65"/>
        <v>0.16018518518518518</v>
      </c>
      <c r="J564" s="217"/>
      <c r="K564" s="220"/>
      <c r="L564" s="220"/>
      <c r="M564" s="232"/>
      <c r="N564" s="222">
        <f t="shared" si="66"/>
        <v>0</v>
      </c>
      <c r="O564" s="223"/>
      <c r="P564" s="224"/>
      <c r="Q564" s="224"/>
      <c r="R564" s="224"/>
      <c r="S564" s="224"/>
      <c r="T564" s="225"/>
      <c r="U564" s="226">
        <f t="shared" si="67"/>
        <v>0.32037037037037036</v>
      </c>
      <c r="V564" s="227"/>
      <c r="W564" s="228" t="str">
        <f t="shared" si="68"/>
        <v>0</v>
      </c>
      <c r="X564" s="509"/>
      <c r="Y564" s="229">
        <f t="shared" si="69"/>
        <v>0</v>
      </c>
    </row>
    <row r="565" spans="2:25" ht="18.75" customHeight="1">
      <c r="B565" s="515"/>
      <c r="C565" s="506"/>
      <c r="D565" s="216">
        <v>8</v>
      </c>
      <c r="E565" s="216" t="s">
        <v>2709</v>
      </c>
      <c r="F565" s="217">
        <v>895</v>
      </c>
      <c r="G565" s="218">
        <f t="shared" si="63"/>
        <v>179</v>
      </c>
      <c r="H565" s="219">
        <f t="shared" si="64"/>
        <v>497.22222222222223</v>
      </c>
      <c r="I565" s="219">
        <f t="shared" si="65"/>
        <v>0.16574074074074074</v>
      </c>
      <c r="J565" s="217"/>
      <c r="K565" s="220"/>
      <c r="L565" s="220"/>
      <c r="M565" s="232"/>
      <c r="N565" s="222">
        <f t="shared" si="66"/>
        <v>0</v>
      </c>
      <c r="O565" s="223"/>
      <c r="P565" s="224"/>
      <c r="Q565" s="224"/>
      <c r="R565" s="224"/>
      <c r="S565" s="224"/>
      <c r="T565" s="225"/>
      <c r="U565" s="226">
        <f t="shared" si="67"/>
        <v>0.33148148148148149</v>
      </c>
      <c r="V565" s="227"/>
      <c r="W565" s="228" t="str">
        <f t="shared" si="68"/>
        <v>0</v>
      </c>
      <c r="X565" s="509"/>
      <c r="Y565" s="229">
        <f t="shared" si="69"/>
        <v>0</v>
      </c>
    </row>
    <row r="566" spans="2:25" ht="18.75" customHeight="1">
      <c r="B566" s="515"/>
      <c r="C566" s="506"/>
      <c r="D566" s="216">
        <v>9</v>
      </c>
      <c r="E566" s="216" t="s">
        <v>2710</v>
      </c>
      <c r="F566" s="217">
        <v>500</v>
      </c>
      <c r="G566" s="218">
        <f t="shared" si="63"/>
        <v>100</v>
      </c>
      <c r="H566" s="219">
        <f t="shared" si="64"/>
        <v>277.77777777777777</v>
      </c>
      <c r="I566" s="219">
        <f t="shared" si="65"/>
        <v>9.2592592592592587E-2</v>
      </c>
      <c r="J566" s="217"/>
      <c r="K566" s="220"/>
      <c r="L566" s="220"/>
      <c r="M566" s="232"/>
      <c r="N566" s="222">
        <f t="shared" si="66"/>
        <v>0</v>
      </c>
      <c r="O566" s="223"/>
      <c r="P566" s="224"/>
      <c r="Q566" s="224"/>
      <c r="R566" s="224"/>
      <c r="S566" s="224"/>
      <c r="T566" s="225"/>
      <c r="U566" s="226">
        <f t="shared" si="67"/>
        <v>0.18518518518518517</v>
      </c>
      <c r="V566" s="227"/>
      <c r="W566" s="228" t="str">
        <f t="shared" si="68"/>
        <v>0</v>
      </c>
      <c r="X566" s="509"/>
      <c r="Y566" s="229">
        <f t="shared" si="69"/>
        <v>0</v>
      </c>
    </row>
    <row r="567" spans="2:25" ht="18.75" customHeight="1">
      <c r="B567" s="515"/>
      <c r="C567" s="506"/>
      <c r="D567" s="216">
        <v>10</v>
      </c>
      <c r="E567" s="216" t="s">
        <v>2711</v>
      </c>
      <c r="F567" s="217">
        <v>90</v>
      </c>
      <c r="G567" s="218">
        <f t="shared" si="63"/>
        <v>18</v>
      </c>
      <c r="H567" s="219">
        <f t="shared" si="64"/>
        <v>50</v>
      </c>
      <c r="I567" s="219">
        <f t="shared" si="65"/>
        <v>1.6666666666666666E-2</v>
      </c>
      <c r="J567" s="217"/>
      <c r="K567" s="220"/>
      <c r="L567" s="220"/>
      <c r="M567" s="232"/>
      <c r="N567" s="222">
        <f t="shared" si="66"/>
        <v>0</v>
      </c>
      <c r="O567" s="223"/>
      <c r="P567" s="224"/>
      <c r="Q567" s="224"/>
      <c r="R567" s="224"/>
      <c r="S567" s="224"/>
      <c r="T567" s="225"/>
      <c r="U567" s="226">
        <f t="shared" si="67"/>
        <v>3.3333333333333333E-2</v>
      </c>
      <c r="V567" s="227"/>
      <c r="W567" s="228" t="str">
        <f t="shared" si="68"/>
        <v>0</v>
      </c>
      <c r="X567" s="509"/>
      <c r="Y567" s="229">
        <f t="shared" si="69"/>
        <v>0</v>
      </c>
    </row>
    <row r="568" spans="2:25" ht="18.75" customHeight="1">
      <c r="B568" s="515"/>
      <c r="C568" s="506"/>
      <c r="D568" s="216">
        <v>11</v>
      </c>
      <c r="E568" s="216" t="s">
        <v>2712</v>
      </c>
      <c r="F568" s="217">
        <v>100</v>
      </c>
      <c r="G568" s="218">
        <f t="shared" si="63"/>
        <v>20</v>
      </c>
      <c r="H568" s="219">
        <f t="shared" si="64"/>
        <v>55.555555555555557</v>
      </c>
      <c r="I568" s="219">
        <f t="shared" si="65"/>
        <v>1.8518518518518517E-2</v>
      </c>
      <c r="J568" s="217"/>
      <c r="K568" s="220"/>
      <c r="L568" s="220"/>
      <c r="M568" s="221"/>
      <c r="N568" s="222">
        <f t="shared" si="66"/>
        <v>0</v>
      </c>
      <c r="O568" s="223"/>
      <c r="P568" s="224"/>
      <c r="Q568" s="224"/>
      <c r="R568" s="224"/>
      <c r="S568" s="224"/>
      <c r="T568" s="225"/>
      <c r="U568" s="226">
        <f t="shared" si="67"/>
        <v>3.7037037037037035E-2</v>
      </c>
      <c r="V568" s="227"/>
      <c r="W568" s="228" t="str">
        <f t="shared" si="68"/>
        <v>0</v>
      </c>
      <c r="X568" s="509"/>
      <c r="Y568" s="229">
        <f t="shared" si="69"/>
        <v>0</v>
      </c>
    </row>
    <row r="569" spans="2:25" ht="18.75" customHeight="1">
      <c r="B569" s="515"/>
      <c r="C569" s="506"/>
      <c r="D569" s="216">
        <v>12</v>
      </c>
      <c r="E569" s="216" t="s">
        <v>2713</v>
      </c>
      <c r="F569" s="217">
        <v>900</v>
      </c>
      <c r="G569" s="218">
        <f t="shared" si="63"/>
        <v>180</v>
      </c>
      <c r="H569" s="219">
        <f t="shared" si="64"/>
        <v>500</v>
      </c>
      <c r="I569" s="219">
        <f t="shared" si="65"/>
        <v>0.16666666666666666</v>
      </c>
      <c r="J569" s="217"/>
      <c r="K569" s="220"/>
      <c r="L569" s="220"/>
      <c r="M569" s="221"/>
      <c r="N569" s="222">
        <f t="shared" si="66"/>
        <v>0</v>
      </c>
      <c r="O569" s="223"/>
      <c r="P569" s="224"/>
      <c r="Q569" s="224"/>
      <c r="R569" s="224"/>
      <c r="S569" s="224"/>
      <c r="T569" s="225"/>
      <c r="U569" s="226">
        <f t="shared" si="67"/>
        <v>0.33333333333333331</v>
      </c>
      <c r="V569" s="227"/>
      <c r="W569" s="228" t="str">
        <f t="shared" si="68"/>
        <v>0</v>
      </c>
      <c r="X569" s="509"/>
      <c r="Y569" s="229">
        <f t="shared" si="69"/>
        <v>0</v>
      </c>
    </row>
    <row r="570" spans="2:25" ht="18.75" customHeight="1">
      <c r="B570" s="515"/>
      <c r="C570" s="506"/>
      <c r="D570" s="216">
        <v>13</v>
      </c>
      <c r="E570" s="216" t="s">
        <v>2714</v>
      </c>
      <c r="F570" s="217">
        <v>100</v>
      </c>
      <c r="G570" s="218">
        <f t="shared" si="63"/>
        <v>20</v>
      </c>
      <c r="H570" s="219">
        <f t="shared" si="64"/>
        <v>55.555555555555557</v>
      </c>
      <c r="I570" s="219">
        <f t="shared" si="65"/>
        <v>1.8518518518518517E-2</v>
      </c>
      <c r="J570" s="217"/>
      <c r="K570" s="220"/>
      <c r="L570" s="220"/>
      <c r="M570" s="221"/>
      <c r="N570" s="222">
        <f t="shared" si="66"/>
        <v>0</v>
      </c>
      <c r="O570" s="223"/>
      <c r="P570" s="224"/>
      <c r="Q570" s="224"/>
      <c r="R570" s="224"/>
      <c r="S570" s="224"/>
      <c r="T570" s="225"/>
      <c r="U570" s="226">
        <f t="shared" si="67"/>
        <v>3.7037037037037035E-2</v>
      </c>
      <c r="V570" s="227"/>
      <c r="W570" s="228" t="str">
        <f t="shared" si="68"/>
        <v>0</v>
      </c>
      <c r="X570" s="509"/>
      <c r="Y570" s="229">
        <f t="shared" si="69"/>
        <v>0</v>
      </c>
    </row>
    <row r="571" spans="2:25" ht="18.75" customHeight="1">
      <c r="B571" s="515"/>
      <c r="C571" s="506"/>
      <c r="D571" s="216"/>
      <c r="E571" s="216"/>
      <c r="F571" s="217"/>
      <c r="G571" s="218">
        <f t="shared" si="63"/>
        <v>0</v>
      </c>
      <c r="H571" s="219">
        <f t="shared" si="64"/>
        <v>0</v>
      </c>
      <c r="I571" s="219">
        <f t="shared" si="65"/>
        <v>0</v>
      </c>
      <c r="J571" s="217"/>
      <c r="K571" s="220"/>
      <c r="L571" s="220"/>
      <c r="M571" s="221"/>
      <c r="N571" s="222">
        <f t="shared" si="66"/>
        <v>0</v>
      </c>
      <c r="O571" s="223"/>
      <c r="P571" s="224"/>
      <c r="Q571" s="224"/>
      <c r="R571" s="224"/>
      <c r="S571" s="224"/>
      <c r="T571" s="225"/>
      <c r="U571" s="226">
        <f t="shared" si="67"/>
        <v>0</v>
      </c>
      <c r="V571" s="227"/>
      <c r="W571" s="228" t="str">
        <f t="shared" si="68"/>
        <v>0</v>
      </c>
      <c r="X571" s="509"/>
      <c r="Y571" s="229">
        <f t="shared" si="69"/>
        <v>0</v>
      </c>
    </row>
    <row r="572" spans="2:25" ht="18.75" customHeight="1">
      <c r="B572" s="515"/>
      <c r="C572" s="506"/>
      <c r="D572" s="216">
        <v>1</v>
      </c>
      <c r="E572" s="216" t="s">
        <v>2715</v>
      </c>
      <c r="F572" s="217">
        <v>98</v>
      </c>
      <c r="G572" s="218">
        <f t="shared" si="63"/>
        <v>19.600000000000001</v>
      </c>
      <c r="H572" s="219">
        <f t="shared" si="64"/>
        <v>54.444444444444443</v>
      </c>
      <c r="I572" s="219">
        <f t="shared" si="65"/>
        <v>1.8148148148148146E-2</v>
      </c>
      <c r="J572" s="217"/>
      <c r="K572" s="220"/>
      <c r="L572" s="220"/>
      <c r="M572" s="221"/>
      <c r="N572" s="222">
        <f t="shared" si="66"/>
        <v>0</v>
      </c>
      <c r="O572" s="223"/>
      <c r="P572" s="224"/>
      <c r="Q572" s="224"/>
      <c r="R572" s="224"/>
      <c r="S572" s="224"/>
      <c r="T572" s="225"/>
      <c r="U572" s="226">
        <f t="shared" si="67"/>
        <v>3.6296296296296292E-2</v>
      </c>
      <c r="V572" s="227"/>
      <c r="W572" s="228" t="str">
        <f t="shared" si="68"/>
        <v>0</v>
      </c>
      <c r="X572" s="509"/>
      <c r="Y572" s="229">
        <f t="shared" si="69"/>
        <v>0</v>
      </c>
    </row>
    <row r="573" spans="2:25" ht="18.75" customHeight="1">
      <c r="B573" s="515"/>
      <c r="C573" s="506"/>
      <c r="D573" s="216">
        <v>2</v>
      </c>
      <c r="E573" s="216" t="s">
        <v>2716</v>
      </c>
      <c r="F573" s="217">
        <v>75</v>
      </c>
      <c r="G573" s="218">
        <f t="shared" si="63"/>
        <v>15</v>
      </c>
      <c r="H573" s="219">
        <f t="shared" si="64"/>
        <v>41.666666666666664</v>
      </c>
      <c r="I573" s="219">
        <f t="shared" si="65"/>
        <v>1.3888888888888888E-2</v>
      </c>
      <c r="J573" s="217"/>
      <c r="K573" s="220"/>
      <c r="L573" s="220"/>
      <c r="M573" s="221"/>
      <c r="N573" s="222">
        <f t="shared" si="66"/>
        <v>0</v>
      </c>
      <c r="O573" s="223"/>
      <c r="P573" s="224"/>
      <c r="Q573" s="224"/>
      <c r="R573" s="224"/>
      <c r="S573" s="224"/>
      <c r="T573" s="225"/>
      <c r="U573" s="226">
        <f t="shared" si="67"/>
        <v>2.7777777777777776E-2</v>
      </c>
      <c r="V573" s="227"/>
      <c r="W573" s="228" t="str">
        <f t="shared" si="68"/>
        <v>0</v>
      </c>
      <c r="X573" s="509"/>
      <c r="Y573" s="229">
        <f t="shared" si="69"/>
        <v>0</v>
      </c>
    </row>
    <row r="574" spans="2:25" ht="18.75" customHeight="1">
      <c r="B574" s="515"/>
      <c r="C574" s="506"/>
      <c r="D574" s="216">
        <v>3</v>
      </c>
      <c r="E574" s="216" t="s">
        <v>2717</v>
      </c>
      <c r="F574" s="217">
        <v>1077</v>
      </c>
      <c r="G574" s="218">
        <f t="shared" si="63"/>
        <v>215.4</v>
      </c>
      <c r="H574" s="219">
        <f t="shared" si="64"/>
        <v>598.33333333333337</v>
      </c>
      <c r="I574" s="219">
        <f t="shared" si="65"/>
        <v>0.19944444444444445</v>
      </c>
      <c r="J574" s="217"/>
      <c r="K574" s="220"/>
      <c r="L574" s="220"/>
      <c r="M574" s="221"/>
      <c r="N574" s="222">
        <f t="shared" si="66"/>
        <v>0</v>
      </c>
      <c r="O574" s="223"/>
      <c r="P574" s="224"/>
      <c r="Q574" s="224"/>
      <c r="R574" s="224"/>
      <c r="S574" s="224"/>
      <c r="T574" s="225"/>
      <c r="U574" s="226">
        <f t="shared" si="67"/>
        <v>0.3988888888888889</v>
      </c>
      <c r="V574" s="227"/>
      <c r="W574" s="228" t="str">
        <f t="shared" si="68"/>
        <v>0</v>
      </c>
      <c r="X574" s="509"/>
      <c r="Y574" s="229">
        <f t="shared" si="69"/>
        <v>0</v>
      </c>
    </row>
    <row r="575" spans="2:25" ht="18.75" customHeight="1">
      <c r="B575" s="515"/>
      <c r="C575" s="506"/>
      <c r="D575" s="216">
        <v>4</v>
      </c>
      <c r="E575" s="216" t="s">
        <v>2718</v>
      </c>
      <c r="F575" s="217">
        <v>105</v>
      </c>
      <c r="G575" s="218">
        <f t="shared" si="63"/>
        <v>21</v>
      </c>
      <c r="H575" s="219">
        <f t="shared" si="64"/>
        <v>58.333333333333329</v>
      </c>
      <c r="I575" s="219">
        <f t="shared" si="65"/>
        <v>1.9444444444444441E-2</v>
      </c>
      <c r="J575" s="217"/>
      <c r="K575" s="220"/>
      <c r="L575" s="220"/>
      <c r="M575" s="221"/>
      <c r="N575" s="222">
        <f t="shared" si="66"/>
        <v>0</v>
      </c>
      <c r="O575" s="223"/>
      <c r="P575" s="224"/>
      <c r="Q575" s="224"/>
      <c r="R575" s="224"/>
      <c r="S575" s="224"/>
      <c r="T575" s="225"/>
      <c r="U575" s="226">
        <f t="shared" si="67"/>
        <v>3.8888888888888883E-2</v>
      </c>
      <c r="V575" s="227"/>
      <c r="W575" s="228" t="str">
        <f t="shared" si="68"/>
        <v>0</v>
      </c>
      <c r="X575" s="509"/>
      <c r="Y575" s="229">
        <f t="shared" si="69"/>
        <v>0</v>
      </c>
    </row>
    <row r="576" spans="2:25" ht="18.75" customHeight="1">
      <c r="B576" s="515"/>
      <c r="C576" s="506"/>
      <c r="D576" s="216">
        <v>5</v>
      </c>
      <c r="E576" s="216" t="s">
        <v>2719</v>
      </c>
      <c r="F576" s="217">
        <v>93</v>
      </c>
      <c r="G576" s="218">
        <f t="shared" si="63"/>
        <v>18.600000000000001</v>
      </c>
      <c r="H576" s="219">
        <f t="shared" si="64"/>
        <v>51.666666666666664</v>
      </c>
      <c r="I576" s="219">
        <f t="shared" si="65"/>
        <v>1.7222222222222222E-2</v>
      </c>
      <c r="J576" s="217"/>
      <c r="K576" s="220"/>
      <c r="L576" s="220"/>
      <c r="M576" s="221"/>
      <c r="N576" s="222">
        <f t="shared" si="66"/>
        <v>0</v>
      </c>
      <c r="O576" s="223"/>
      <c r="P576" s="224"/>
      <c r="Q576" s="224"/>
      <c r="R576" s="224"/>
      <c r="S576" s="224"/>
      <c r="T576" s="225"/>
      <c r="U576" s="226">
        <f t="shared" si="67"/>
        <v>3.4444444444444444E-2</v>
      </c>
      <c r="V576" s="227"/>
      <c r="W576" s="228" t="str">
        <f t="shared" si="68"/>
        <v>0</v>
      </c>
      <c r="X576" s="509"/>
      <c r="Y576" s="229">
        <f t="shared" si="69"/>
        <v>0</v>
      </c>
    </row>
    <row r="577" spans="2:25" ht="18.75" customHeight="1">
      <c r="B577" s="515"/>
      <c r="C577" s="506"/>
      <c r="D577" s="216">
        <v>6</v>
      </c>
      <c r="E577" s="216" t="s">
        <v>2720</v>
      </c>
      <c r="F577" s="217">
        <v>89</v>
      </c>
      <c r="G577" s="218">
        <f t="shared" si="63"/>
        <v>17.8</v>
      </c>
      <c r="H577" s="219">
        <f t="shared" si="64"/>
        <v>49.444444444444443</v>
      </c>
      <c r="I577" s="219">
        <f t="shared" si="65"/>
        <v>1.6481481481481482E-2</v>
      </c>
      <c r="J577" s="217"/>
      <c r="K577" s="220"/>
      <c r="L577" s="220"/>
      <c r="M577" s="221"/>
      <c r="N577" s="222">
        <f t="shared" si="66"/>
        <v>0</v>
      </c>
      <c r="O577" s="223"/>
      <c r="P577" s="224"/>
      <c r="Q577" s="224"/>
      <c r="R577" s="224"/>
      <c r="S577" s="224"/>
      <c r="T577" s="225"/>
      <c r="U577" s="226">
        <f t="shared" si="67"/>
        <v>3.2962962962962965E-2</v>
      </c>
      <c r="V577" s="227"/>
      <c r="W577" s="228" t="str">
        <f t="shared" si="68"/>
        <v>0</v>
      </c>
      <c r="X577" s="509"/>
      <c r="Y577" s="229">
        <f t="shared" si="69"/>
        <v>0</v>
      </c>
    </row>
    <row r="578" spans="2:25" ht="18.75" customHeight="1">
      <c r="B578" s="515"/>
      <c r="C578" s="506"/>
      <c r="D578" s="216">
        <v>7</v>
      </c>
      <c r="E578" s="216" t="s">
        <v>2721</v>
      </c>
      <c r="F578" s="217">
        <v>420</v>
      </c>
      <c r="G578" s="218">
        <f t="shared" si="63"/>
        <v>84</v>
      </c>
      <c r="H578" s="219">
        <f t="shared" si="64"/>
        <v>233.33333333333331</v>
      </c>
      <c r="I578" s="219">
        <f t="shared" si="65"/>
        <v>7.7777777777777765E-2</v>
      </c>
      <c r="J578" s="217"/>
      <c r="K578" s="220"/>
      <c r="L578" s="220"/>
      <c r="M578" s="221"/>
      <c r="N578" s="222">
        <f t="shared" si="66"/>
        <v>0</v>
      </c>
      <c r="O578" s="223"/>
      <c r="P578" s="224"/>
      <c r="Q578" s="224"/>
      <c r="R578" s="224"/>
      <c r="S578" s="224"/>
      <c r="T578" s="225"/>
      <c r="U578" s="226">
        <f t="shared" si="67"/>
        <v>0.15555555555555553</v>
      </c>
      <c r="V578" s="227"/>
      <c r="W578" s="228" t="str">
        <f t="shared" si="68"/>
        <v>0</v>
      </c>
      <c r="X578" s="509"/>
      <c r="Y578" s="229">
        <f t="shared" si="69"/>
        <v>0</v>
      </c>
    </row>
    <row r="579" spans="2:25" ht="18.75" customHeight="1">
      <c r="B579" s="515"/>
      <c r="C579" s="506"/>
      <c r="D579" s="216">
        <v>8</v>
      </c>
      <c r="E579" s="216" t="s">
        <v>2722</v>
      </c>
      <c r="F579" s="217">
        <v>90</v>
      </c>
      <c r="G579" s="218">
        <f t="shared" si="63"/>
        <v>18</v>
      </c>
      <c r="H579" s="219">
        <f t="shared" si="64"/>
        <v>50</v>
      </c>
      <c r="I579" s="219">
        <f t="shared" si="65"/>
        <v>1.6666666666666666E-2</v>
      </c>
      <c r="J579" s="217"/>
      <c r="K579" s="220"/>
      <c r="L579" s="220"/>
      <c r="M579" s="221"/>
      <c r="N579" s="222">
        <f t="shared" si="66"/>
        <v>0</v>
      </c>
      <c r="O579" s="223"/>
      <c r="P579" s="224"/>
      <c r="Q579" s="224"/>
      <c r="R579" s="224"/>
      <c r="S579" s="224"/>
      <c r="T579" s="225"/>
      <c r="U579" s="226">
        <f t="shared" si="67"/>
        <v>3.3333333333333333E-2</v>
      </c>
      <c r="V579" s="227"/>
      <c r="W579" s="228" t="str">
        <f t="shared" si="68"/>
        <v>0</v>
      </c>
      <c r="X579" s="509"/>
      <c r="Y579" s="229">
        <f t="shared" si="69"/>
        <v>0</v>
      </c>
    </row>
    <row r="580" spans="2:25" ht="18.75" customHeight="1">
      <c r="B580" s="515"/>
      <c r="C580" s="506"/>
      <c r="D580" s="216">
        <v>9</v>
      </c>
      <c r="E580" s="216" t="s">
        <v>2723</v>
      </c>
      <c r="F580" s="217">
        <v>579</v>
      </c>
      <c r="G580" s="218">
        <f t="shared" si="63"/>
        <v>115.8</v>
      </c>
      <c r="H580" s="219">
        <f t="shared" si="64"/>
        <v>321.66666666666669</v>
      </c>
      <c r="I580" s="219">
        <f t="shared" si="65"/>
        <v>0.10722222222222223</v>
      </c>
      <c r="J580" s="217" t="s">
        <v>2724</v>
      </c>
      <c r="K580" s="220" t="s">
        <v>2725</v>
      </c>
      <c r="L580" s="220"/>
      <c r="M580" s="221">
        <f>SUM(H572:H586)</f>
        <v>2911.1111111111109</v>
      </c>
      <c r="N580" s="222">
        <f t="shared" si="66"/>
        <v>58.222222222222214</v>
      </c>
      <c r="O580" s="223" t="s">
        <v>2726</v>
      </c>
      <c r="P580" s="363" t="s">
        <v>2441</v>
      </c>
      <c r="Q580" s="363" t="s">
        <v>2727</v>
      </c>
      <c r="R580" s="363" t="s">
        <v>2728</v>
      </c>
      <c r="S580" s="224"/>
      <c r="T580" s="225"/>
      <c r="U580" s="226">
        <f t="shared" si="67"/>
        <v>0.21444444444444447</v>
      </c>
      <c r="V580" s="227">
        <f>SUM(U572:U586)</f>
        <v>1.9407407407407404</v>
      </c>
      <c r="W580" s="228" t="str">
        <f t="shared" si="68"/>
        <v>2</v>
      </c>
      <c r="X580" s="509"/>
      <c r="Y580" s="229">
        <f t="shared" si="69"/>
        <v>1</v>
      </c>
    </row>
    <row r="581" spans="2:25" ht="18.75" customHeight="1">
      <c r="B581" s="515"/>
      <c r="C581" s="506"/>
      <c r="D581" s="216">
        <v>10</v>
      </c>
      <c r="E581" s="216" t="s">
        <v>2729</v>
      </c>
      <c r="F581" s="217">
        <v>515</v>
      </c>
      <c r="G581" s="218">
        <f t="shared" si="63"/>
        <v>103</v>
      </c>
      <c r="H581" s="219">
        <f t="shared" si="64"/>
        <v>286.11111111111109</v>
      </c>
      <c r="I581" s="219">
        <f t="shared" si="65"/>
        <v>9.5370370370370355E-2</v>
      </c>
      <c r="J581" s="217"/>
      <c r="K581" s="220"/>
      <c r="L581" s="220"/>
      <c r="M581" s="221"/>
      <c r="N581" s="222">
        <f t="shared" si="66"/>
        <v>0</v>
      </c>
      <c r="O581" s="223"/>
      <c r="P581" s="224"/>
      <c r="Q581" s="224"/>
      <c r="R581" s="224"/>
      <c r="S581" s="224"/>
      <c r="T581" s="225"/>
      <c r="U581" s="226">
        <f t="shared" si="67"/>
        <v>0.19074074074074071</v>
      </c>
      <c r="V581" s="227"/>
      <c r="W581" s="228" t="str">
        <f t="shared" si="68"/>
        <v>0</v>
      </c>
      <c r="X581" s="509"/>
      <c r="Y581" s="229">
        <f t="shared" si="69"/>
        <v>0</v>
      </c>
    </row>
    <row r="582" spans="2:25" ht="18.75" customHeight="1">
      <c r="B582" s="515"/>
      <c r="C582" s="506"/>
      <c r="D582" s="216">
        <v>11</v>
      </c>
      <c r="E582" s="216" t="s">
        <v>2730</v>
      </c>
      <c r="F582" s="217">
        <v>392</v>
      </c>
      <c r="G582" s="218">
        <f t="shared" si="63"/>
        <v>78.400000000000006</v>
      </c>
      <c r="H582" s="219">
        <f t="shared" si="64"/>
        <v>217.77777777777777</v>
      </c>
      <c r="I582" s="219">
        <f t="shared" si="65"/>
        <v>7.2592592592592584E-2</v>
      </c>
      <c r="J582" s="217"/>
      <c r="K582" s="220"/>
      <c r="L582" s="220"/>
      <c r="M582" s="221"/>
      <c r="N582" s="222">
        <f t="shared" si="66"/>
        <v>0</v>
      </c>
      <c r="O582" s="223"/>
      <c r="P582" s="224"/>
      <c r="Q582" s="224"/>
      <c r="R582" s="224"/>
      <c r="S582" s="224"/>
      <c r="T582" s="225"/>
      <c r="U582" s="226">
        <f t="shared" si="67"/>
        <v>0.14518518518518517</v>
      </c>
      <c r="V582" s="227"/>
      <c r="W582" s="228" t="str">
        <f t="shared" si="68"/>
        <v>0</v>
      </c>
      <c r="X582" s="509"/>
      <c r="Y582" s="229">
        <f t="shared" si="69"/>
        <v>0</v>
      </c>
    </row>
    <row r="583" spans="2:25" ht="18.75" customHeight="1">
      <c r="B583" s="515"/>
      <c r="C583" s="506"/>
      <c r="D583" s="216">
        <v>12</v>
      </c>
      <c r="E583" s="216" t="s">
        <v>2731</v>
      </c>
      <c r="F583" s="217">
        <v>100</v>
      </c>
      <c r="G583" s="218">
        <f t="shared" si="63"/>
        <v>20</v>
      </c>
      <c r="H583" s="219">
        <f t="shared" si="64"/>
        <v>55.555555555555557</v>
      </c>
      <c r="I583" s="219">
        <f t="shared" si="65"/>
        <v>1.8518518518518517E-2</v>
      </c>
      <c r="J583" s="217"/>
      <c r="K583" s="220"/>
      <c r="L583" s="220"/>
      <c r="M583" s="221"/>
      <c r="N583" s="222">
        <f t="shared" si="66"/>
        <v>0</v>
      </c>
      <c r="O583" s="223"/>
      <c r="P583" s="224"/>
      <c r="Q583" s="224"/>
      <c r="R583" s="224"/>
      <c r="S583" s="224"/>
      <c r="T583" s="225"/>
      <c r="U583" s="226">
        <f t="shared" si="67"/>
        <v>3.7037037037037035E-2</v>
      </c>
      <c r="V583" s="227"/>
      <c r="W583" s="228" t="str">
        <f t="shared" si="68"/>
        <v>0</v>
      </c>
      <c r="X583" s="509"/>
      <c r="Y583" s="229">
        <f t="shared" si="69"/>
        <v>0</v>
      </c>
    </row>
    <row r="584" spans="2:25" ht="18.75" customHeight="1">
      <c r="B584" s="515"/>
      <c r="C584" s="506"/>
      <c r="D584" s="216">
        <v>13</v>
      </c>
      <c r="E584" s="216" t="s">
        <v>2732</v>
      </c>
      <c r="F584" s="217">
        <v>584</v>
      </c>
      <c r="G584" s="218">
        <f t="shared" si="63"/>
        <v>116.8</v>
      </c>
      <c r="H584" s="219">
        <f t="shared" si="64"/>
        <v>324.44444444444446</v>
      </c>
      <c r="I584" s="219">
        <f t="shared" si="65"/>
        <v>0.10814814814814815</v>
      </c>
      <c r="J584" s="217"/>
      <c r="K584" s="220"/>
      <c r="L584" s="220"/>
      <c r="M584" s="221"/>
      <c r="N584" s="222">
        <f t="shared" si="66"/>
        <v>0</v>
      </c>
      <c r="O584" s="223"/>
      <c r="P584" s="224"/>
      <c r="Q584" s="224"/>
      <c r="R584" s="224"/>
      <c r="S584" s="224"/>
      <c r="T584" s="225"/>
      <c r="U584" s="226">
        <f t="shared" si="67"/>
        <v>0.21629629629629629</v>
      </c>
      <c r="V584" s="227"/>
      <c r="W584" s="228" t="str">
        <f t="shared" si="68"/>
        <v>0</v>
      </c>
      <c r="X584" s="509"/>
      <c r="Y584" s="229">
        <f t="shared" si="69"/>
        <v>0</v>
      </c>
    </row>
    <row r="585" spans="2:25" ht="18.75" customHeight="1">
      <c r="B585" s="515"/>
      <c r="C585" s="506"/>
      <c r="D585" s="216">
        <v>14</v>
      </c>
      <c r="E585" s="216" t="s">
        <v>2733</v>
      </c>
      <c r="F585" s="217">
        <v>412</v>
      </c>
      <c r="G585" s="218">
        <f t="shared" si="63"/>
        <v>82.4</v>
      </c>
      <c r="H585" s="219">
        <f t="shared" si="64"/>
        <v>228.88888888888889</v>
      </c>
      <c r="I585" s="219">
        <f t="shared" si="65"/>
        <v>7.6296296296296293E-2</v>
      </c>
      <c r="J585" s="217"/>
      <c r="K585" s="220"/>
      <c r="L585" s="220"/>
      <c r="M585" s="221"/>
      <c r="N585" s="222">
        <f t="shared" si="66"/>
        <v>0</v>
      </c>
      <c r="O585" s="223"/>
      <c r="P585" s="224"/>
      <c r="Q585" s="224"/>
      <c r="R585" s="224"/>
      <c r="S585" s="224"/>
      <c r="T585" s="225"/>
      <c r="U585" s="226">
        <f t="shared" si="67"/>
        <v>0.15259259259259259</v>
      </c>
      <c r="V585" s="227"/>
      <c r="W585" s="228" t="str">
        <f t="shared" si="68"/>
        <v>0</v>
      </c>
      <c r="X585" s="509"/>
      <c r="Y585" s="229">
        <f t="shared" si="69"/>
        <v>0</v>
      </c>
    </row>
    <row r="586" spans="2:25" ht="18.75" customHeight="1">
      <c r="B586" s="515"/>
      <c r="C586" s="506"/>
      <c r="D586" s="216">
        <v>15</v>
      </c>
      <c r="E586" s="216" t="s">
        <v>2734</v>
      </c>
      <c r="F586" s="217">
        <v>611</v>
      </c>
      <c r="G586" s="218">
        <f t="shared" si="63"/>
        <v>122.2</v>
      </c>
      <c r="H586" s="219">
        <f t="shared" si="64"/>
        <v>339.44444444444446</v>
      </c>
      <c r="I586" s="219">
        <f t="shared" si="65"/>
        <v>0.11314814814814815</v>
      </c>
      <c r="J586" s="217"/>
      <c r="K586" s="220"/>
      <c r="L586" s="220"/>
      <c r="M586" s="221"/>
      <c r="N586" s="222">
        <f t="shared" si="66"/>
        <v>0</v>
      </c>
      <c r="O586" s="223"/>
      <c r="P586" s="224"/>
      <c r="Q586" s="224"/>
      <c r="R586" s="224"/>
      <c r="S586" s="224"/>
      <c r="T586" s="225"/>
      <c r="U586" s="226">
        <f t="shared" si="67"/>
        <v>0.2262962962962963</v>
      </c>
      <c r="V586" s="227"/>
      <c r="W586" s="228" t="str">
        <f t="shared" si="68"/>
        <v>0</v>
      </c>
      <c r="X586" s="509"/>
      <c r="Y586" s="229">
        <f t="shared" si="69"/>
        <v>0</v>
      </c>
    </row>
    <row r="587" spans="2:25" ht="18.75" customHeight="1">
      <c r="B587" s="515"/>
      <c r="C587" s="506"/>
      <c r="D587" s="216"/>
      <c r="E587" s="216"/>
      <c r="F587" s="217"/>
      <c r="G587" s="218">
        <f t="shared" si="63"/>
        <v>0</v>
      </c>
      <c r="H587" s="219">
        <f t="shared" si="64"/>
        <v>0</v>
      </c>
      <c r="I587" s="219">
        <f t="shared" si="65"/>
        <v>0</v>
      </c>
      <c r="J587" s="217"/>
      <c r="K587" s="220"/>
      <c r="L587" s="220"/>
      <c r="M587" s="221"/>
      <c r="N587" s="222">
        <f t="shared" si="66"/>
        <v>0</v>
      </c>
      <c r="O587" s="223"/>
      <c r="P587" s="224"/>
      <c r="Q587" s="224"/>
      <c r="R587" s="224"/>
      <c r="S587" s="224"/>
      <c r="T587" s="225"/>
      <c r="U587" s="226">
        <f t="shared" si="67"/>
        <v>0</v>
      </c>
      <c r="V587" s="227"/>
      <c r="W587" s="228" t="str">
        <f t="shared" si="68"/>
        <v>0</v>
      </c>
      <c r="X587" s="509"/>
      <c r="Y587" s="229">
        <f t="shared" si="69"/>
        <v>0</v>
      </c>
    </row>
    <row r="588" spans="2:25" ht="18.75" customHeight="1">
      <c r="B588" s="515"/>
      <c r="C588" s="506"/>
      <c r="D588" s="216">
        <v>1</v>
      </c>
      <c r="E588" s="216" t="s">
        <v>2735</v>
      </c>
      <c r="F588" s="217">
        <v>93</v>
      </c>
      <c r="G588" s="218">
        <f t="shared" si="63"/>
        <v>18.600000000000001</v>
      </c>
      <c r="H588" s="219">
        <f t="shared" si="64"/>
        <v>51.666666666666664</v>
      </c>
      <c r="I588" s="219">
        <f t="shared" si="65"/>
        <v>1.7222222222222222E-2</v>
      </c>
      <c r="J588" s="217"/>
      <c r="K588" s="220"/>
      <c r="L588" s="220"/>
      <c r="M588" s="221"/>
      <c r="N588" s="222">
        <f t="shared" si="66"/>
        <v>0</v>
      </c>
      <c r="O588" s="223"/>
      <c r="P588" s="224"/>
      <c r="Q588" s="224"/>
      <c r="R588" s="224"/>
      <c r="S588" s="224"/>
      <c r="T588" s="225"/>
      <c r="U588" s="226">
        <f t="shared" si="67"/>
        <v>3.4444444444444444E-2</v>
      </c>
      <c r="V588" s="227"/>
      <c r="W588" s="228" t="str">
        <f t="shared" si="68"/>
        <v>0</v>
      </c>
      <c r="X588" s="509"/>
      <c r="Y588" s="229">
        <f t="shared" si="69"/>
        <v>0</v>
      </c>
    </row>
    <row r="589" spans="2:25" ht="18.75" customHeight="1">
      <c r="B589" s="515"/>
      <c r="C589" s="506"/>
      <c r="D589" s="216">
        <v>2</v>
      </c>
      <c r="E589" s="216" t="s">
        <v>2736</v>
      </c>
      <c r="F589" s="217">
        <v>1027</v>
      </c>
      <c r="G589" s="218">
        <f t="shared" si="63"/>
        <v>205.4</v>
      </c>
      <c r="H589" s="219">
        <f t="shared" si="64"/>
        <v>570.55555555555554</v>
      </c>
      <c r="I589" s="219">
        <f t="shared" si="65"/>
        <v>0.19018518518518518</v>
      </c>
      <c r="J589" s="217"/>
      <c r="K589" s="220"/>
      <c r="L589" s="220"/>
      <c r="M589" s="221"/>
      <c r="N589" s="222">
        <f t="shared" si="66"/>
        <v>0</v>
      </c>
      <c r="O589" s="223"/>
      <c r="P589" s="224"/>
      <c r="Q589" s="224"/>
      <c r="R589" s="224"/>
      <c r="S589" s="224"/>
      <c r="T589" s="225"/>
      <c r="U589" s="226">
        <f t="shared" si="67"/>
        <v>0.38037037037037036</v>
      </c>
      <c r="V589" s="227"/>
      <c r="W589" s="228" t="str">
        <f t="shared" si="68"/>
        <v>0</v>
      </c>
      <c r="X589" s="509"/>
      <c r="Y589" s="229">
        <f t="shared" si="69"/>
        <v>0</v>
      </c>
    </row>
    <row r="590" spans="2:25" ht="18.75" customHeight="1">
      <c r="B590" s="515"/>
      <c r="C590" s="506"/>
      <c r="D590" s="216">
        <v>3</v>
      </c>
      <c r="E590" s="216" t="s">
        <v>2737</v>
      </c>
      <c r="F590" s="217">
        <v>403</v>
      </c>
      <c r="G590" s="218">
        <f t="shared" si="63"/>
        <v>80.599999999999994</v>
      </c>
      <c r="H590" s="219">
        <f t="shared" si="64"/>
        <v>223.88888888888889</v>
      </c>
      <c r="I590" s="219">
        <f t="shared" si="65"/>
        <v>7.4629629629629629E-2</v>
      </c>
      <c r="J590" s="217"/>
      <c r="K590" s="220"/>
      <c r="L590" s="220"/>
      <c r="M590" s="221"/>
      <c r="N590" s="222">
        <f t="shared" si="66"/>
        <v>0</v>
      </c>
      <c r="O590" s="223"/>
      <c r="P590" s="224"/>
      <c r="Q590" s="224"/>
      <c r="R590" s="224"/>
      <c r="S590" s="224"/>
      <c r="T590" s="225"/>
      <c r="U590" s="226">
        <f t="shared" si="67"/>
        <v>0.14925925925925926</v>
      </c>
      <c r="V590" s="227"/>
      <c r="W590" s="228" t="str">
        <f t="shared" si="68"/>
        <v>0</v>
      </c>
      <c r="X590" s="509"/>
      <c r="Y590" s="229">
        <f t="shared" si="69"/>
        <v>0</v>
      </c>
    </row>
    <row r="591" spans="2:25" ht="18.75" customHeight="1">
      <c r="B591" s="515"/>
      <c r="C591" s="506"/>
      <c r="D591" s="216">
        <v>4</v>
      </c>
      <c r="E591" s="216" t="s">
        <v>2738</v>
      </c>
      <c r="F591" s="217">
        <v>394</v>
      </c>
      <c r="G591" s="218">
        <f t="shared" si="63"/>
        <v>78.8</v>
      </c>
      <c r="H591" s="219">
        <f t="shared" si="64"/>
        <v>218.88888888888889</v>
      </c>
      <c r="I591" s="219">
        <f t="shared" si="65"/>
        <v>7.2962962962962966E-2</v>
      </c>
      <c r="J591" s="217"/>
      <c r="K591" s="220"/>
      <c r="L591" s="220"/>
      <c r="M591" s="221"/>
      <c r="N591" s="222">
        <f t="shared" si="66"/>
        <v>0</v>
      </c>
      <c r="O591" s="223"/>
      <c r="P591" s="224"/>
      <c r="Q591" s="224"/>
      <c r="R591" s="224"/>
      <c r="S591" s="224"/>
      <c r="T591" s="225"/>
      <c r="U591" s="226">
        <f t="shared" si="67"/>
        <v>0.14592592592592593</v>
      </c>
      <c r="V591" s="227"/>
      <c r="W591" s="228" t="str">
        <f t="shared" si="68"/>
        <v>0</v>
      </c>
      <c r="X591" s="509"/>
      <c r="Y591" s="229">
        <f t="shared" si="69"/>
        <v>0</v>
      </c>
    </row>
    <row r="592" spans="2:25" ht="18.75" customHeight="1">
      <c r="B592" s="515"/>
      <c r="C592" s="506"/>
      <c r="D592" s="216">
        <v>5</v>
      </c>
      <c r="E592" s="216" t="s">
        <v>2739</v>
      </c>
      <c r="F592" s="217">
        <v>485</v>
      </c>
      <c r="G592" s="218">
        <f t="shared" si="63"/>
        <v>97</v>
      </c>
      <c r="H592" s="219">
        <f t="shared" si="64"/>
        <v>269.44444444444446</v>
      </c>
      <c r="I592" s="219">
        <f t="shared" si="65"/>
        <v>8.981481481481482E-2</v>
      </c>
      <c r="J592" s="217"/>
      <c r="K592" s="220"/>
      <c r="L592" s="220"/>
      <c r="M592" s="221"/>
      <c r="N592" s="222">
        <f t="shared" si="66"/>
        <v>0</v>
      </c>
      <c r="O592" s="223"/>
      <c r="P592" s="224"/>
      <c r="Q592" s="224"/>
      <c r="R592" s="224"/>
      <c r="S592" s="224"/>
      <c r="T592" s="225"/>
      <c r="U592" s="226">
        <f t="shared" si="67"/>
        <v>0.17962962962962964</v>
      </c>
      <c r="V592" s="227"/>
      <c r="W592" s="228" t="str">
        <f t="shared" si="68"/>
        <v>0</v>
      </c>
      <c r="X592" s="509"/>
      <c r="Y592" s="229">
        <f t="shared" si="69"/>
        <v>0</v>
      </c>
    </row>
    <row r="593" spans="2:25" ht="18.75" customHeight="1">
      <c r="B593" s="515"/>
      <c r="C593" s="506"/>
      <c r="D593" s="216">
        <v>6</v>
      </c>
      <c r="E593" s="216" t="s">
        <v>2740</v>
      </c>
      <c r="F593" s="217">
        <v>513</v>
      </c>
      <c r="G593" s="218">
        <f t="shared" si="63"/>
        <v>102.6</v>
      </c>
      <c r="H593" s="219">
        <f t="shared" si="64"/>
        <v>285</v>
      </c>
      <c r="I593" s="219">
        <f t="shared" si="65"/>
        <v>9.5000000000000001E-2</v>
      </c>
      <c r="J593" s="217" t="s">
        <v>2741</v>
      </c>
      <c r="K593" s="220" t="s">
        <v>2742</v>
      </c>
      <c r="L593" s="220"/>
      <c r="M593" s="221">
        <f>SUM(H588:H597)</f>
        <v>3211.6666666666665</v>
      </c>
      <c r="N593" s="222">
        <f t="shared" si="66"/>
        <v>64.233333333333334</v>
      </c>
      <c r="O593" s="223" t="s">
        <v>2743</v>
      </c>
      <c r="P593" s="363" t="s">
        <v>2441</v>
      </c>
      <c r="Q593" s="363" t="s">
        <v>2727</v>
      </c>
      <c r="R593" s="363" t="s">
        <v>2744</v>
      </c>
      <c r="S593" s="224"/>
      <c r="T593" s="225"/>
      <c r="U593" s="226">
        <f t="shared" si="67"/>
        <v>0.19</v>
      </c>
      <c r="V593" s="227">
        <f>SUM(U588:U597)</f>
        <v>2.141111111111111</v>
      </c>
      <c r="W593" s="228" t="str">
        <f t="shared" si="68"/>
        <v>2</v>
      </c>
      <c r="X593" s="509"/>
      <c r="Y593" s="229">
        <f t="shared" si="69"/>
        <v>1</v>
      </c>
    </row>
    <row r="594" spans="2:25" ht="18.75" customHeight="1">
      <c r="B594" s="515"/>
      <c r="C594" s="506"/>
      <c r="D594" s="216">
        <v>7</v>
      </c>
      <c r="E594" s="216" t="s">
        <v>2745</v>
      </c>
      <c r="F594" s="217">
        <v>1017</v>
      </c>
      <c r="G594" s="218">
        <f t="shared" si="63"/>
        <v>203.4</v>
      </c>
      <c r="H594" s="219">
        <f t="shared" si="64"/>
        <v>565</v>
      </c>
      <c r="I594" s="219">
        <f t="shared" si="65"/>
        <v>0.18833333333333332</v>
      </c>
      <c r="J594" s="217"/>
      <c r="K594" s="220"/>
      <c r="L594" s="220"/>
      <c r="M594" s="221"/>
      <c r="N594" s="222">
        <f t="shared" si="66"/>
        <v>0</v>
      </c>
      <c r="O594" s="223"/>
      <c r="P594" s="224"/>
      <c r="Q594" s="224"/>
      <c r="R594" s="224"/>
      <c r="S594" s="224"/>
      <c r="T594" s="225"/>
      <c r="U594" s="226">
        <f t="shared" si="67"/>
        <v>0.37666666666666665</v>
      </c>
      <c r="V594" s="227"/>
      <c r="W594" s="228" t="str">
        <f t="shared" si="68"/>
        <v>0</v>
      </c>
      <c r="X594" s="509"/>
      <c r="Y594" s="229">
        <f t="shared" si="69"/>
        <v>0</v>
      </c>
    </row>
    <row r="595" spans="2:25" ht="18.75" customHeight="1">
      <c r="B595" s="515"/>
      <c r="C595" s="506"/>
      <c r="D595" s="216">
        <v>8</v>
      </c>
      <c r="E595" s="216" t="s">
        <v>2746</v>
      </c>
      <c r="F595" s="217">
        <v>580</v>
      </c>
      <c r="G595" s="218">
        <f t="shared" si="63"/>
        <v>116</v>
      </c>
      <c r="H595" s="219">
        <f t="shared" si="64"/>
        <v>322.22222222222223</v>
      </c>
      <c r="I595" s="219">
        <f t="shared" si="65"/>
        <v>0.10740740740740741</v>
      </c>
      <c r="J595" s="217"/>
      <c r="K595" s="220"/>
      <c r="L595" s="220"/>
      <c r="M595" s="221"/>
      <c r="N595" s="222">
        <f t="shared" si="66"/>
        <v>0</v>
      </c>
      <c r="O595" s="223"/>
      <c r="P595" s="224"/>
      <c r="Q595" s="224"/>
      <c r="R595" s="224"/>
      <c r="S595" s="224"/>
      <c r="T595" s="225"/>
      <c r="U595" s="226">
        <f t="shared" si="67"/>
        <v>0.21481481481481482</v>
      </c>
      <c r="V595" s="227"/>
      <c r="W595" s="228" t="str">
        <f t="shared" si="68"/>
        <v>0</v>
      </c>
      <c r="X595" s="509"/>
      <c r="Y595" s="229">
        <f t="shared" si="69"/>
        <v>0</v>
      </c>
    </row>
    <row r="596" spans="2:25" ht="18.75" customHeight="1">
      <c r="B596" s="515"/>
      <c r="C596" s="506"/>
      <c r="D596" s="216">
        <v>9</v>
      </c>
      <c r="E596" s="216" t="s">
        <v>2747</v>
      </c>
      <c r="F596" s="217">
        <v>973</v>
      </c>
      <c r="G596" s="218">
        <f t="shared" si="63"/>
        <v>194.6</v>
      </c>
      <c r="H596" s="219">
        <f t="shared" si="64"/>
        <v>540.55555555555554</v>
      </c>
      <c r="I596" s="219">
        <f t="shared" si="65"/>
        <v>0.18018518518518517</v>
      </c>
      <c r="J596" s="217"/>
      <c r="K596" s="220"/>
      <c r="L596" s="220"/>
      <c r="M596" s="221"/>
      <c r="N596" s="222">
        <f t="shared" si="66"/>
        <v>0</v>
      </c>
      <c r="O596" s="223"/>
      <c r="P596" s="224"/>
      <c r="Q596" s="224"/>
      <c r="R596" s="224"/>
      <c r="S596" s="224"/>
      <c r="T596" s="225"/>
      <c r="U596" s="226">
        <f t="shared" si="67"/>
        <v>0.36037037037037034</v>
      </c>
      <c r="V596" s="227"/>
      <c r="W596" s="228" t="str">
        <f t="shared" si="68"/>
        <v>0</v>
      </c>
      <c r="X596" s="509"/>
      <c r="Y596" s="229">
        <f t="shared" si="69"/>
        <v>0</v>
      </c>
    </row>
    <row r="597" spans="2:25" ht="18.75" customHeight="1">
      <c r="B597" s="515"/>
      <c r="C597" s="506"/>
      <c r="D597" s="216">
        <v>10</v>
      </c>
      <c r="E597" s="216" t="s">
        <v>2748</v>
      </c>
      <c r="F597" s="217">
        <v>296</v>
      </c>
      <c r="G597" s="218">
        <f t="shared" si="63"/>
        <v>59.2</v>
      </c>
      <c r="H597" s="219">
        <f t="shared" si="64"/>
        <v>164.44444444444443</v>
      </c>
      <c r="I597" s="219">
        <f t="shared" si="65"/>
        <v>5.4814814814814809E-2</v>
      </c>
      <c r="J597" s="217"/>
      <c r="K597" s="220"/>
      <c r="L597" s="220"/>
      <c r="M597" s="221"/>
      <c r="N597" s="222">
        <f t="shared" si="66"/>
        <v>0</v>
      </c>
      <c r="O597" s="223"/>
      <c r="P597" s="224"/>
      <c r="Q597" s="224"/>
      <c r="R597" s="224"/>
      <c r="S597" s="224"/>
      <c r="T597" s="225"/>
      <c r="U597" s="226">
        <f t="shared" si="67"/>
        <v>0.10962962962962962</v>
      </c>
      <c r="V597" s="227"/>
      <c r="W597" s="228" t="str">
        <f t="shared" si="68"/>
        <v>0</v>
      </c>
      <c r="X597" s="509"/>
      <c r="Y597" s="229">
        <f t="shared" si="69"/>
        <v>0</v>
      </c>
    </row>
    <row r="598" spans="2:25" ht="18.75" customHeight="1">
      <c r="B598" s="515"/>
      <c r="C598" s="506"/>
      <c r="D598" s="216"/>
      <c r="E598" s="216"/>
      <c r="F598" s="217"/>
      <c r="G598" s="218">
        <f t="shared" si="63"/>
        <v>0</v>
      </c>
      <c r="H598" s="219">
        <f t="shared" si="64"/>
        <v>0</v>
      </c>
      <c r="I598" s="219">
        <f t="shared" si="65"/>
        <v>0</v>
      </c>
      <c r="J598" s="217"/>
      <c r="K598" s="220"/>
      <c r="L598" s="220"/>
      <c r="M598" s="221"/>
      <c r="N598" s="222">
        <f t="shared" si="66"/>
        <v>0</v>
      </c>
      <c r="O598" s="223"/>
      <c r="P598" s="224"/>
      <c r="Q598" s="224"/>
      <c r="R598" s="224"/>
      <c r="S598" s="224"/>
      <c r="T598" s="225"/>
      <c r="U598" s="226">
        <f t="shared" si="67"/>
        <v>0</v>
      </c>
      <c r="V598" s="227"/>
      <c r="W598" s="228" t="str">
        <f t="shared" si="68"/>
        <v>0</v>
      </c>
      <c r="X598" s="509"/>
      <c r="Y598" s="229">
        <f t="shared" si="69"/>
        <v>0</v>
      </c>
    </row>
    <row r="599" spans="2:25" ht="18.75" customHeight="1">
      <c r="B599" s="516"/>
      <c r="C599" s="507"/>
      <c r="D599" s="216"/>
      <c r="E599" s="216"/>
      <c r="F599" s="217"/>
      <c r="G599" s="218">
        <f>F599/$G$15</f>
        <v>0</v>
      </c>
      <c r="H599" s="219">
        <f>F599/$H$15</f>
        <v>0</v>
      </c>
      <c r="I599" s="219">
        <f>H599/$I$15</f>
        <v>0</v>
      </c>
      <c r="J599" s="217"/>
      <c r="K599" s="220"/>
      <c r="L599" s="220"/>
      <c r="M599" s="232"/>
      <c r="N599" s="222">
        <f>M599/$N$15</f>
        <v>0</v>
      </c>
      <c r="O599" s="231"/>
      <c r="P599" s="231"/>
      <c r="Q599" s="231"/>
      <c r="R599" s="231"/>
      <c r="S599" s="231"/>
      <c r="T599" s="225"/>
      <c r="U599" s="226">
        <f>H599/$U$15</f>
        <v>0</v>
      </c>
      <c r="V599" s="227"/>
      <c r="W599" s="228" t="str">
        <f>IF(V599&lt;1,"0",IF(V599&lt;5,"2",IF(V599&gt;=5,"6")))</f>
        <v>0</v>
      </c>
      <c r="X599" s="510"/>
      <c r="Y599" s="229">
        <f t="shared" ref="Y599" si="70">W599/2</f>
        <v>0</v>
      </c>
    </row>
    <row r="600" spans="2:25">
      <c r="B600" s="233"/>
      <c r="C600" s="234" t="s">
        <v>111</v>
      </c>
      <c r="D600" s="235"/>
      <c r="E600" s="236">
        <f>COUNTA(E535:E599)</f>
        <v>59</v>
      </c>
      <c r="F600" s="236">
        <f>SUM(F535:F599)</f>
        <v>26761</v>
      </c>
      <c r="G600" s="236">
        <f>SUM(G535:G599)</f>
        <v>5352.2000000000016</v>
      </c>
      <c r="H600" s="236">
        <f>SUM(H535:H599)</f>
        <v>14867.222222222224</v>
      </c>
      <c r="I600" s="236">
        <f>MROUND(SUM(I535:I599),1)</f>
        <v>5</v>
      </c>
      <c r="J600" s="236">
        <f>COUNTA(J535:J599)</f>
        <v>5</v>
      </c>
      <c r="K600" s="236">
        <f>COUNTA(K535:K599)</f>
        <v>5</v>
      </c>
      <c r="L600" s="236">
        <f>COUNTA(L535:L599)</f>
        <v>0</v>
      </c>
      <c r="M600" s="236">
        <f>SUM(M535:M599)</f>
        <v>14867.222222222221</v>
      </c>
      <c r="N600" s="236">
        <f>SUM(N535:N599)</f>
        <v>297.34444444444443</v>
      </c>
      <c r="O600" s="237"/>
      <c r="P600" s="238">
        <f>COUNTIF(P535:P599, "YES")</f>
        <v>2</v>
      </c>
      <c r="Q600" s="237"/>
      <c r="R600" s="237"/>
      <c r="S600" s="237"/>
      <c r="T600" s="237"/>
      <c r="U600" s="236">
        <f>SUM(U535:U599)</f>
        <v>9.9114814814814824</v>
      </c>
      <c r="V600" s="236">
        <f>SUM(V535:V599)</f>
        <v>9.9114814814814807</v>
      </c>
      <c r="W600" s="236">
        <f t="array" ref="W600">SUM(ABS(W535:W599))</f>
        <v>10</v>
      </c>
      <c r="X600" s="238" t="str">
        <f>IF(X535&lt;0.2, "0", IF(X535&lt;=2, "2", IF(X535&gt;2, ROUND(X535,0))))</f>
        <v>2</v>
      </c>
      <c r="Y600" s="236">
        <f>SUM(Y535:Y599)</f>
        <v>5</v>
      </c>
    </row>
    <row r="601" spans="2:25" ht="18.75" customHeight="1">
      <c r="B601" s="514">
        <v>7</v>
      </c>
      <c r="C601" s="505" t="s">
        <v>2749</v>
      </c>
      <c r="D601" s="216">
        <v>1</v>
      </c>
      <c r="E601" s="216" t="s">
        <v>2750</v>
      </c>
      <c r="F601" s="217">
        <v>1022</v>
      </c>
      <c r="G601" s="218">
        <f t="shared" ref="G601:G659" si="71">F601/$G$15</f>
        <v>204.4</v>
      </c>
      <c r="H601" s="219">
        <f t="shared" ref="H601:H659" si="72">F601/$H$15</f>
        <v>567.77777777777771</v>
      </c>
      <c r="I601" s="219">
        <f t="shared" ref="I601:I659" si="73">H601/$I$15</f>
        <v>0.18925925925925924</v>
      </c>
      <c r="J601" s="217" t="s">
        <v>2751</v>
      </c>
      <c r="K601" s="220" t="s">
        <v>2752</v>
      </c>
      <c r="L601" s="220"/>
      <c r="M601" s="221">
        <f>SUM(H601:H604)</f>
        <v>2777.7777777777783</v>
      </c>
      <c r="N601" s="222">
        <f t="shared" ref="N601:N659" si="74">M601/$N$15</f>
        <v>55.555555555555564</v>
      </c>
      <c r="O601" s="223" t="s">
        <v>2753</v>
      </c>
      <c r="P601" s="224" t="s">
        <v>178</v>
      </c>
      <c r="Q601" s="224"/>
      <c r="R601" s="224" t="s">
        <v>2634</v>
      </c>
      <c r="S601" s="224"/>
      <c r="T601" s="225"/>
      <c r="U601" s="226">
        <f t="shared" ref="U601:U659" si="75">H601/$U$15</f>
        <v>0.37851851851851848</v>
      </c>
      <c r="V601" s="227">
        <f>SUM(U601:U604)</f>
        <v>1.8518518518518519</v>
      </c>
      <c r="W601" s="228" t="str">
        <f t="shared" ref="W601:W659" si="76">IF(V601&lt;1,"0",IF(V601&lt;5,"2",IF(V601&gt;=5,"6")))</f>
        <v>2</v>
      </c>
      <c r="X601" s="508">
        <f>K661/$X$15</f>
        <v>1.6666666666666667</v>
      </c>
      <c r="Y601" s="229">
        <f t="shared" ref="Y601:Y660" si="77">W601/2</f>
        <v>1</v>
      </c>
    </row>
    <row r="602" spans="2:25" ht="18.75" customHeight="1">
      <c r="B602" s="515"/>
      <c r="C602" s="506"/>
      <c r="D602" s="216">
        <v>2</v>
      </c>
      <c r="E602" s="216" t="s">
        <v>2754</v>
      </c>
      <c r="F602" s="217">
        <v>2039</v>
      </c>
      <c r="G602" s="218">
        <f t="shared" si="71"/>
        <v>407.8</v>
      </c>
      <c r="H602" s="219">
        <f t="shared" si="72"/>
        <v>1132.7777777777778</v>
      </c>
      <c r="I602" s="219">
        <f t="shared" si="73"/>
        <v>0.37759259259259259</v>
      </c>
      <c r="J602" s="217"/>
      <c r="K602" s="220"/>
      <c r="L602" s="220"/>
      <c r="M602" s="221"/>
      <c r="N602" s="222">
        <f t="shared" si="74"/>
        <v>0</v>
      </c>
      <c r="O602" s="223"/>
      <c r="P602" s="224"/>
      <c r="Q602" s="224"/>
      <c r="R602" s="224"/>
      <c r="S602" s="224"/>
      <c r="T602" s="225"/>
      <c r="U602" s="226">
        <f t="shared" si="75"/>
        <v>0.75518518518518518</v>
      </c>
      <c r="V602" s="227"/>
      <c r="W602" s="228" t="str">
        <f t="shared" si="76"/>
        <v>0</v>
      </c>
      <c r="X602" s="509"/>
      <c r="Y602" s="229">
        <f t="shared" si="77"/>
        <v>0</v>
      </c>
    </row>
    <row r="603" spans="2:25" ht="18.75" customHeight="1">
      <c r="B603" s="515"/>
      <c r="C603" s="506"/>
      <c r="D603" s="216">
        <v>3</v>
      </c>
      <c r="E603" s="216" t="s">
        <v>2755</v>
      </c>
      <c r="F603" s="217">
        <v>978</v>
      </c>
      <c r="G603" s="218">
        <f t="shared" si="71"/>
        <v>195.6</v>
      </c>
      <c r="H603" s="219">
        <f t="shared" si="72"/>
        <v>543.33333333333337</v>
      </c>
      <c r="I603" s="219">
        <f t="shared" si="73"/>
        <v>0.18111111111111111</v>
      </c>
      <c r="J603" s="217"/>
      <c r="K603" s="220"/>
      <c r="L603" s="220"/>
      <c r="M603" s="221"/>
      <c r="N603" s="222">
        <f t="shared" si="74"/>
        <v>0</v>
      </c>
      <c r="O603" s="223"/>
      <c r="P603" s="224"/>
      <c r="Q603" s="224"/>
      <c r="R603" s="224"/>
      <c r="S603" s="224"/>
      <c r="T603" s="225"/>
      <c r="U603" s="226">
        <f t="shared" si="75"/>
        <v>0.36222222222222222</v>
      </c>
      <c r="V603" s="227"/>
      <c r="W603" s="228" t="str">
        <f t="shared" si="76"/>
        <v>0</v>
      </c>
      <c r="X603" s="509"/>
      <c r="Y603" s="229">
        <f t="shared" si="77"/>
        <v>0</v>
      </c>
    </row>
    <row r="604" spans="2:25" ht="18.75" customHeight="1">
      <c r="B604" s="515"/>
      <c r="C604" s="506"/>
      <c r="D604" s="216">
        <v>4</v>
      </c>
      <c r="E604" s="216" t="s">
        <v>2756</v>
      </c>
      <c r="F604" s="217">
        <v>961</v>
      </c>
      <c r="G604" s="218">
        <f t="shared" si="71"/>
        <v>192.2</v>
      </c>
      <c r="H604" s="219">
        <f t="shared" si="72"/>
        <v>533.88888888888891</v>
      </c>
      <c r="I604" s="219">
        <f t="shared" si="73"/>
        <v>0.17796296296296296</v>
      </c>
      <c r="J604" s="217"/>
      <c r="K604" s="220"/>
      <c r="L604" s="220"/>
      <c r="M604" s="221"/>
      <c r="N604" s="222">
        <f t="shared" si="74"/>
        <v>0</v>
      </c>
      <c r="O604" s="223"/>
      <c r="P604" s="224"/>
      <c r="Q604" s="224"/>
      <c r="R604" s="224"/>
      <c r="S604" s="224"/>
      <c r="T604" s="225"/>
      <c r="U604" s="226">
        <f t="shared" si="75"/>
        <v>0.35592592592592592</v>
      </c>
      <c r="V604" s="227"/>
      <c r="W604" s="228" t="str">
        <f t="shared" si="76"/>
        <v>0</v>
      </c>
      <c r="X604" s="509"/>
      <c r="Y604" s="229">
        <f t="shared" si="77"/>
        <v>0</v>
      </c>
    </row>
    <row r="605" spans="2:25" ht="18.75" customHeight="1">
      <c r="B605" s="515"/>
      <c r="C605" s="506"/>
      <c r="D605" s="216"/>
      <c r="E605" s="216"/>
      <c r="F605" s="217"/>
      <c r="G605" s="218">
        <f t="shared" si="71"/>
        <v>0</v>
      </c>
      <c r="H605" s="219">
        <f t="shared" si="72"/>
        <v>0</v>
      </c>
      <c r="I605" s="219">
        <f t="shared" si="73"/>
        <v>0</v>
      </c>
      <c r="J605" s="217"/>
      <c r="K605" s="220"/>
      <c r="L605" s="220"/>
      <c r="M605" s="221"/>
      <c r="N605" s="222">
        <f t="shared" si="74"/>
        <v>0</v>
      </c>
      <c r="O605" s="223"/>
      <c r="P605" s="224"/>
      <c r="Q605" s="224"/>
      <c r="R605" s="224"/>
      <c r="S605" s="224"/>
      <c r="T605" s="225"/>
      <c r="U605" s="226">
        <f t="shared" si="75"/>
        <v>0</v>
      </c>
      <c r="V605" s="227"/>
      <c r="W605" s="228" t="str">
        <f t="shared" si="76"/>
        <v>0</v>
      </c>
      <c r="X605" s="509"/>
      <c r="Y605" s="229">
        <f t="shared" si="77"/>
        <v>0</v>
      </c>
    </row>
    <row r="606" spans="2:25" ht="18.75" customHeight="1">
      <c r="B606" s="515"/>
      <c r="C606" s="506"/>
      <c r="D606" s="216">
        <v>1</v>
      </c>
      <c r="E606" s="216" t="s">
        <v>2757</v>
      </c>
      <c r="F606" s="217">
        <v>302</v>
      </c>
      <c r="G606" s="218">
        <f t="shared" si="71"/>
        <v>60.4</v>
      </c>
      <c r="H606" s="219">
        <f t="shared" si="72"/>
        <v>167.77777777777777</v>
      </c>
      <c r="I606" s="219">
        <f t="shared" si="73"/>
        <v>5.5925925925925921E-2</v>
      </c>
      <c r="J606" s="217"/>
      <c r="K606" s="220"/>
      <c r="L606" s="220"/>
      <c r="M606" s="221"/>
      <c r="N606" s="222">
        <f t="shared" si="74"/>
        <v>0</v>
      </c>
      <c r="O606" s="223"/>
      <c r="P606" s="224"/>
      <c r="Q606" s="224"/>
      <c r="R606" s="224"/>
      <c r="S606" s="224"/>
      <c r="T606" s="225"/>
      <c r="U606" s="226">
        <f t="shared" si="75"/>
        <v>0.11185185185185184</v>
      </c>
      <c r="V606" s="227"/>
      <c r="W606" s="228" t="str">
        <f t="shared" si="76"/>
        <v>0</v>
      </c>
      <c r="X606" s="509"/>
      <c r="Y606" s="229">
        <f t="shared" si="77"/>
        <v>0</v>
      </c>
    </row>
    <row r="607" spans="2:25" ht="18.75" customHeight="1">
      <c r="B607" s="515"/>
      <c r="C607" s="506"/>
      <c r="D607" s="216">
        <v>2</v>
      </c>
      <c r="E607" s="216" t="s">
        <v>2758</v>
      </c>
      <c r="F607" s="217">
        <v>318</v>
      </c>
      <c r="G607" s="218">
        <f t="shared" si="71"/>
        <v>63.6</v>
      </c>
      <c r="H607" s="219">
        <f t="shared" si="72"/>
        <v>176.66666666666666</v>
      </c>
      <c r="I607" s="219">
        <f t="shared" si="73"/>
        <v>5.8888888888888886E-2</v>
      </c>
      <c r="J607" s="217"/>
      <c r="K607" s="220"/>
      <c r="L607" s="220"/>
      <c r="M607" s="221"/>
      <c r="N607" s="222">
        <f t="shared" si="74"/>
        <v>0</v>
      </c>
      <c r="O607" s="223"/>
      <c r="P607" s="224"/>
      <c r="Q607" s="224"/>
      <c r="R607" s="224"/>
      <c r="S607" s="224"/>
      <c r="T607" s="225"/>
      <c r="U607" s="226">
        <f t="shared" si="75"/>
        <v>0.11777777777777777</v>
      </c>
      <c r="V607" s="227"/>
      <c r="W607" s="228" t="str">
        <f t="shared" si="76"/>
        <v>0</v>
      </c>
      <c r="X607" s="509"/>
      <c r="Y607" s="229">
        <f t="shared" si="77"/>
        <v>0</v>
      </c>
    </row>
    <row r="608" spans="2:25" ht="18.75" customHeight="1">
      <c r="B608" s="515"/>
      <c r="C608" s="506"/>
      <c r="D608" s="216">
        <v>3</v>
      </c>
      <c r="E608" s="216" t="s">
        <v>2759</v>
      </c>
      <c r="F608" s="217">
        <v>70</v>
      </c>
      <c r="G608" s="218">
        <f t="shared" si="71"/>
        <v>14</v>
      </c>
      <c r="H608" s="219">
        <f t="shared" si="72"/>
        <v>38.888888888888886</v>
      </c>
      <c r="I608" s="219">
        <f t="shared" si="73"/>
        <v>1.2962962962962963E-2</v>
      </c>
      <c r="J608" s="217"/>
      <c r="K608" s="220"/>
      <c r="L608" s="220"/>
      <c r="M608" s="221"/>
      <c r="N608" s="222">
        <f t="shared" si="74"/>
        <v>0</v>
      </c>
      <c r="O608" s="223"/>
      <c r="P608" s="224"/>
      <c r="Q608" s="224"/>
      <c r="R608" s="224"/>
      <c r="S608" s="224"/>
      <c r="T608" s="225"/>
      <c r="U608" s="226">
        <f t="shared" si="75"/>
        <v>2.5925925925925925E-2</v>
      </c>
      <c r="V608" s="227"/>
      <c r="W608" s="228" t="str">
        <f t="shared" si="76"/>
        <v>0</v>
      </c>
      <c r="X608" s="509"/>
      <c r="Y608" s="229">
        <f t="shared" si="77"/>
        <v>0</v>
      </c>
    </row>
    <row r="609" spans="2:25" ht="18.75" customHeight="1">
      <c r="B609" s="515"/>
      <c r="C609" s="506"/>
      <c r="D609" s="216">
        <v>4</v>
      </c>
      <c r="E609" s="216" t="s">
        <v>2760</v>
      </c>
      <c r="F609" s="217">
        <v>107</v>
      </c>
      <c r="G609" s="218">
        <f t="shared" si="71"/>
        <v>21.4</v>
      </c>
      <c r="H609" s="219">
        <f t="shared" si="72"/>
        <v>59.444444444444443</v>
      </c>
      <c r="I609" s="219">
        <f t="shared" si="73"/>
        <v>1.9814814814814813E-2</v>
      </c>
      <c r="J609" s="217"/>
      <c r="K609" s="220"/>
      <c r="L609" s="220"/>
      <c r="M609" s="221"/>
      <c r="N609" s="222">
        <f t="shared" si="74"/>
        <v>0</v>
      </c>
      <c r="O609" s="223"/>
      <c r="P609" s="224"/>
      <c r="Q609" s="224"/>
      <c r="R609" s="224"/>
      <c r="S609" s="224"/>
      <c r="T609" s="225"/>
      <c r="U609" s="226">
        <f t="shared" si="75"/>
        <v>3.9629629629629626E-2</v>
      </c>
      <c r="V609" s="227"/>
      <c r="W609" s="228" t="str">
        <f t="shared" si="76"/>
        <v>0</v>
      </c>
      <c r="X609" s="509"/>
      <c r="Y609" s="229">
        <f t="shared" si="77"/>
        <v>0</v>
      </c>
    </row>
    <row r="610" spans="2:25" ht="18.75" customHeight="1">
      <c r="B610" s="515"/>
      <c r="C610" s="506"/>
      <c r="D610" s="216">
        <v>5</v>
      </c>
      <c r="E610" s="216" t="s">
        <v>2761</v>
      </c>
      <c r="F610" s="217">
        <v>82</v>
      </c>
      <c r="G610" s="218">
        <f t="shared" si="71"/>
        <v>16.399999999999999</v>
      </c>
      <c r="H610" s="219">
        <f t="shared" si="72"/>
        <v>45.555555555555557</v>
      </c>
      <c r="I610" s="219">
        <f t="shared" si="73"/>
        <v>1.5185185185185185E-2</v>
      </c>
      <c r="J610" s="217"/>
      <c r="K610" s="220"/>
      <c r="L610" s="220"/>
      <c r="M610" s="221"/>
      <c r="N610" s="222">
        <f t="shared" si="74"/>
        <v>0</v>
      </c>
      <c r="O610" s="223"/>
      <c r="P610" s="224"/>
      <c r="Q610" s="224"/>
      <c r="R610" s="224"/>
      <c r="S610" s="224"/>
      <c r="T610" s="225"/>
      <c r="U610" s="226">
        <f t="shared" si="75"/>
        <v>3.037037037037037E-2</v>
      </c>
      <c r="V610" s="227"/>
      <c r="W610" s="228" t="str">
        <f t="shared" si="76"/>
        <v>0</v>
      </c>
      <c r="X610" s="509"/>
      <c r="Y610" s="229">
        <f t="shared" si="77"/>
        <v>0</v>
      </c>
    </row>
    <row r="611" spans="2:25" ht="18.75" customHeight="1">
      <c r="B611" s="515"/>
      <c r="C611" s="506"/>
      <c r="D611" s="216">
        <v>6</v>
      </c>
      <c r="E611" s="216" t="s">
        <v>2762</v>
      </c>
      <c r="F611" s="217">
        <v>116</v>
      </c>
      <c r="G611" s="218">
        <f t="shared" si="71"/>
        <v>23.2</v>
      </c>
      <c r="H611" s="219">
        <f t="shared" si="72"/>
        <v>64.444444444444443</v>
      </c>
      <c r="I611" s="219">
        <f t="shared" si="73"/>
        <v>2.148148148148148E-2</v>
      </c>
      <c r="J611" s="217"/>
      <c r="K611" s="220"/>
      <c r="L611" s="220"/>
      <c r="M611" s="221"/>
      <c r="N611" s="222">
        <f t="shared" si="74"/>
        <v>0</v>
      </c>
      <c r="O611" s="223"/>
      <c r="P611" s="224"/>
      <c r="Q611" s="224"/>
      <c r="R611" s="224"/>
      <c r="S611" s="224"/>
      <c r="T611" s="225"/>
      <c r="U611" s="226">
        <f t="shared" si="75"/>
        <v>4.296296296296296E-2</v>
      </c>
      <c r="V611" s="227"/>
      <c r="W611" s="228" t="str">
        <f t="shared" si="76"/>
        <v>0</v>
      </c>
      <c r="X611" s="509"/>
      <c r="Y611" s="229">
        <f t="shared" si="77"/>
        <v>0</v>
      </c>
    </row>
    <row r="612" spans="2:25" ht="18.75" customHeight="1">
      <c r="B612" s="515"/>
      <c r="C612" s="506"/>
      <c r="D612" s="216">
        <v>7</v>
      </c>
      <c r="E612" s="216" t="s">
        <v>2763</v>
      </c>
      <c r="F612" s="217">
        <v>104</v>
      </c>
      <c r="G612" s="218">
        <f t="shared" si="71"/>
        <v>20.8</v>
      </c>
      <c r="H612" s="219">
        <f t="shared" si="72"/>
        <v>57.777777777777779</v>
      </c>
      <c r="I612" s="219">
        <f t="shared" si="73"/>
        <v>1.9259259259259261E-2</v>
      </c>
      <c r="J612" s="217"/>
      <c r="K612" s="220"/>
      <c r="L612" s="220"/>
      <c r="M612" s="221"/>
      <c r="N612" s="222">
        <f t="shared" si="74"/>
        <v>0</v>
      </c>
      <c r="O612" s="223"/>
      <c r="P612" s="224"/>
      <c r="Q612" s="224"/>
      <c r="R612" s="224"/>
      <c r="S612" s="224"/>
      <c r="T612" s="225"/>
      <c r="U612" s="226">
        <f t="shared" si="75"/>
        <v>3.8518518518518521E-2</v>
      </c>
      <c r="V612" s="227"/>
      <c r="W612" s="228" t="str">
        <f t="shared" si="76"/>
        <v>0</v>
      </c>
      <c r="X612" s="509"/>
      <c r="Y612" s="229">
        <f t="shared" si="77"/>
        <v>0</v>
      </c>
    </row>
    <row r="613" spans="2:25" ht="18.75" customHeight="1">
      <c r="B613" s="515"/>
      <c r="C613" s="506"/>
      <c r="D613" s="216">
        <v>8</v>
      </c>
      <c r="E613" s="216" t="s">
        <v>2764</v>
      </c>
      <c r="F613" s="217">
        <v>1211</v>
      </c>
      <c r="G613" s="218">
        <f t="shared" si="71"/>
        <v>242.2</v>
      </c>
      <c r="H613" s="219">
        <f t="shared" si="72"/>
        <v>672.77777777777771</v>
      </c>
      <c r="I613" s="219">
        <f t="shared" si="73"/>
        <v>0.22425925925925924</v>
      </c>
      <c r="J613" s="217"/>
      <c r="K613" s="220" t="s">
        <v>11267</v>
      </c>
      <c r="L613" s="220"/>
      <c r="M613" s="221">
        <f>SUM(H606:H619)</f>
        <v>2797.7777777777778</v>
      </c>
      <c r="N613" s="222">
        <f t="shared" si="74"/>
        <v>55.955555555555556</v>
      </c>
      <c r="O613" s="223" t="s">
        <v>2765</v>
      </c>
      <c r="P613" s="224" t="s">
        <v>178</v>
      </c>
      <c r="Q613" s="224"/>
      <c r="R613" s="224" t="s">
        <v>2634</v>
      </c>
      <c r="S613" s="224"/>
      <c r="T613" s="225"/>
      <c r="U613" s="226">
        <f t="shared" si="75"/>
        <v>0.44851851851851848</v>
      </c>
      <c r="V613" s="227">
        <f>SUM(U606:U619)</f>
        <v>1.8651851851851853</v>
      </c>
      <c r="W613" s="228" t="str">
        <f t="shared" si="76"/>
        <v>2</v>
      </c>
      <c r="X613" s="509"/>
      <c r="Y613" s="229">
        <f t="shared" si="77"/>
        <v>1</v>
      </c>
    </row>
    <row r="614" spans="2:25" ht="18.75" customHeight="1">
      <c r="B614" s="515"/>
      <c r="C614" s="506"/>
      <c r="D614" s="216">
        <v>9</v>
      </c>
      <c r="E614" s="216" t="s">
        <v>2766</v>
      </c>
      <c r="F614" s="217">
        <v>899</v>
      </c>
      <c r="G614" s="218">
        <f t="shared" si="71"/>
        <v>179.8</v>
      </c>
      <c r="H614" s="219">
        <f t="shared" si="72"/>
        <v>499.44444444444446</v>
      </c>
      <c r="I614" s="219">
        <f t="shared" si="73"/>
        <v>0.16648148148148148</v>
      </c>
      <c r="J614" s="217"/>
      <c r="K614" s="220"/>
      <c r="L614" s="220"/>
      <c r="M614" s="221"/>
      <c r="N614" s="222">
        <f t="shared" si="74"/>
        <v>0</v>
      </c>
      <c r="O614" s="223"/>
      <c r="P614" s="224"/>
      <c r="Q614" s="224"/>
      <c r="R614" s="224"/>
      <c r="S614" s="224"/>
      <c r="T614" s="225"/>
      <c r="U614" s="226">
        <f t="shared" si="75"/>
        <v>0.33296296296296296</v>
      </c>
      <c r="V614" s="227"/>
      <c r="W614" s="228" t="str">
        <f t="shared" si="76"/>
        <v>0</v>
      </c>
      <c r="X614" s="509"/>
      <c r="Y614" s="229">
        <f t="shared" si="77"/>
        <v>0</v>
      </c>
    </row>
    <row r="615" spans="2:25" ht="18.75" customHeight="1">
      <c r="B615" s="515"/>
      <c r="C615" s="506"/>
      <c r="D615" s="216">
        <v>10</v>
      </c>
      <c r="E615" s="216" t="s">
        <v>2767</v>
      </c>
      <c r="F615" s="217">
        <v>838</v>
      </c>
      <c r="G615" s="218">
        <f t="shared" si="71"/>
        <v>167.6</v>
      </c>
      <c r="H615" s="219">
        <f t="shared" si="72"/>
        <v>465.55555555555554</v>
      </c>
      <c r="I615" s="219">
        <f t="shared" si="73"/>
        <v>0.15518518518518518</v>
      </c>
      <c r="J615" s="217"/>
      <c r="K615" s="220"/>
      <c r="L615" s="220"/>
      <c r="M615" s="221"/>
      <c r="N615" s="222">
        <f t="shared" si="74"/>
        <v>0</v>
      </c>
      <c r="O615" s="223"/>
      <c r="P615" s="224"/>
      <c r="Q615" s="224"/>
      <c r="R615" s="224"/>
      <c r="S615" s="224"/>
      <c r="T615" s="225"/>
      <c r="U615" s="226">
        <f t="shared" si="75"/>
        <v>0.31037037037037035</v>
      </c>
      <c r="V615" s="227"/>
      <c r="W615" s="228" t="str">
        <f t="shared" si="76"/>
        <v>0</v>
      </c>
      <c r="X615" s="509"/>
      <c r="Y615" s="229">
        <f t="shared" si="77"/>
        <v>0</v>
      </c>
    </row>
    <row r="616" spans="2:25" ht="18.75" customHeight="1">
      <c r="B616" s="515"/>
      <c r="C616" s="506"/>
      <c r="D616" s="216">
        <v>11</v>
      </c>
      <c r="E616" s="216" t="s">
        <v>2768</v>
      </c>
      <c r="F616" s="217">
        <v>498</v>
      </c>
      <c r="G616" s="218">
        <f t="shared" si="71"/>
        <v>99.6</v>
      </c>
      <c r="H616" s="219">
        <f t="shared" si="72"/>
        <v>276.66666666666669</v>
      </c>
      <c r="I616" s="219">
        <f t="shared" si="73"/>
        <v>9.2222222222222233E-2</v>
      </c>
      <c r="J616" s="217"/>
      <c r="K616" s="220"/>
      <c r="L616" s="220"/>
      <c r="M616" s="221"/>
      <c r="N616" s="222">
        <f t="shared" si="74"/>
        <v>0</v>
      </c>
      <c r="O616" s="223"/>
      <c r="P616" s="224"/>
      <c r="Q616" s="224"/>
      <c r="R616" s="224"/>
      <c r="S616" s="224"/>
      <c r="T616" s="225"/>
      <c r="U616" s="226">
        <f t="shared" si="75"/>
        <v>0.18444444444444447</v>
      </c>
      <c r="V616" s="227"/>
      <c r="W616" s="228" t="str">
        <f t="shared" si="76"/>
        <v>0</v>
      </c>
      <c r="X616" s="509"/>
      <c r="Y616" s="229">
        <f t="shared" si="77"/>
        <v>0</v>
      </c>
    </row>
    <row r="617" spans="2:25" ht="18.75" customHeight="1">
      <c r="B617" s="515"/>
      <c r="C617" s="506"/>
      <c r="D617" s="216">
        <v>12</v>
      </c>
      <c r="E617" s="216" t="s">
        <v>2769</v>
      </c>
      <c r="F617" s="217">
        <v>152</v>
      </c>
      <c r="G617" s="218">
        <f t="shared" si="71"/>
        <v>30.4</v>
      </c>
      <c r="H617" s="219">
        <f t="shared" si="72"/>
        <v>84.444444444444443</v>
      </c>
      <c r="I617" s="219">
        <f t="shared" si="73"/>
        <v>2.8148148148148148E-2</v>
      </c>
      <c r="J617" s="217"/>
      <c r="K617" s="220"/>
      <c r="L617" s="220"/>
      <c r="M617" s="221"/>
      <c r="N617" s="222">
        <f t="shared" si="74"/>
        <v>0</v>
      </c>
      <c r="O617" s="223"/>
      <c r="P617" s="224"/>
      <c r="Q617" s="224"/>
      <c r="R617" s="224"/>
      <c r="S617" s="224"/>
      <c r="T617" s="225"/>
      <c r="U617" s="226">
        <f t="shared" si="75"/>
        <v>5.6296296296296296E-2</v>
      </c>
      <c r="V617" s="227"/>
      <c r="W617" s="228" t="str">
        <f t="shared" si="76"/>
        <v>0</v>
      </c>
      <c r="X617" s="509"/>
      <c r="Y617" s="229">
        <f t="shared" si="77"/>
        <v>0</v>
      </c>
    </row>
    <row r="618" spans="2:25" ht="18.75" customHeight="1">
      <c r="B618" s="515"/>
      <c r="C618" s="506"/>
      <c r="D618" s="216">
        <v>13</v>
      </c>
      <c r="E618" s="216" t="s">
        <v>2770</v>
      </c>
      <c r="F618" s="217">
        <v>227</v>
      </c>
      <c r="G618" s="218">
        <f t="shared" si="71"/>
        <v>45.4</v>
      </c>
      <c r="H618" s="219">
        <f t="shared" si="72"/>
        <v>126.11111111111111</v>
      </c>
      <c r="I618" s="219">
        <f t="shared" si="73"/>
        <v>4.2037037037037039E-2</v>
      </c>
      <c r="J618" s="217"/>
      <c r="K618" s="220"/>
      <c r="L618" s="220"/>
      <c r="M618" s="221"/>
      <c r="N618" s="222">
        <f t="shared" si="74"/>
        <v>0</v>
      </c>
      <c r="O618" s="223"/>
      <c r="P618" s="224"/>
      <c r="Q618" s="224"/>
      <c r="R618" s="224"/>
      <c r="S618" s="224"/>
      <c r="T618" s="225"/>
      <c r="U618" s="226">
        <f t="shared" si="75"/>
        <v>8.4074074074074079E-2</v>
      </c>
      <c r="V618" s="227"/>
      <c r="W618" s="228" t="str">
        <f t="shared" si="76"/>
        <v>0</v>
      </c>
      <c r="X618" s="509"/>
      <c r="Y618" s="229">
        <f t="shared" si="77"/>
        <v>0</v>
      </c>
    </row>
    <row r="619" spans="2:25" ht="18.75" customHeight="1">
      <c r="B619" s="515"/>
      <c r="C619" s="506"/>
      <c r="D619" s="216">
        <v>14</v>
      </c>
      <c r="E619" s="216" t="s">
        <v>2771</v>
      </c>
      <c r="F619" s="217">
        <v>112</v>
      </c>
      <c r="G619" s="218">
        <f t="shared" si="71"/>
        <v>22.4</v>
      </c>
      <c r="H619" s="219">
        <f t="shared" si="72"/>
        <v>62.222222222222221</v>
      </c>
      <c r="I619" s="219">
        <f t="shared" si="73"/>
        <v>2.074074074074074E-2</v>
      </c>
      <c r="J619" s="217"/>
      <c r="K619" s="220"/>
      <c r="L619" s="220"/>
      <c r="M619" s="221"/>
      <c r="N619" s="222">
        <f t="shared" si="74"/>
        <v>0</v>
      </c>
      <c r="O619" s="223"/>
      <c r="P619" s="224"/>
      <c r="Q619" s="224"/>
      <c r="R619" s="224"/>
      <c r="S619" s="224"/>
      <c r="T619" s="225"/>
      <c r="U619" s="226">
        <f t="shared" si="75"/>
        <v>4.148148148148148E-2</v>
      </c>
      <c r="V619" s="227"/>
      <c r="W619" s="228" t="str">
        <f t="shared" si="76"/>
        <v>0</v>
      </c>
      <c r="X619" s="509"/>
      <c r="Y619" s="229">
        <f t="shared" si="77"/>
        <v>0</v>
      </c>
    </row>
    <row r="620" spans="2:25" ht="18.75" customHeight="1">
      <c r="B620" s="515"/>
      <c r="C620" s="506"/>
      <c r="D620" s="216"/>
      <c r="E620" s="216"/>
      <c r="F620" s="217"/>
      <c r="G620" s="218">
        <f t="shared" si="71"/>
        <v>0</v>
      </c>
      <c r="H620" s="219">
        <f t="shared" si="72"/>
        <v>0</v>
      </c>
      <c r="I620" s="219">
        <f t="shared" si="73"/>
        <v>0</v>
      </c>
      <c r="J620" s="217"/>
      <c r="K620" s="220"/>
      <c r="L620" s="220"/>
      <c r="M620" s="221"/>
      <c r="N620" s="222">
        <f t="shared" si="74"/>
        <v>0</v>
      </c>
      <c r="O620" s="223"/>
      <c r="P620" s="224"/>
      <c r="Q620" s="224"/>
      <c r="R620" s="224"/>
      <c r="S620" s="224"/>
      <c r="T620" s="225"/>
      <c r="U620" s="226">
        <f t="shared" si="75"/>
        <v>0</v>
      </c>
      <c r="V620" s="227"/>
      <c r="W620" s="228" t="str">
        <f t="shared" si="76"/>
        <v>0</v>
      </c>
      <c r="X620" s="509"/>
      <c r="Y620" s="229">
        <f t="shared" si="77"/>
        <v>0</v>
      </c>
    </row>
    <row r="621" spans="2:25" ht="18.75" customHeight="1">
      <c r="B621" s="515"/>
      <c r="C621" s="506"/>
      <c r="D621" s="216">
        <v>1</v>
      </c>
      <c r="E621" s="216" t="s">
        <v>2772</v>
      </c>
      <c r="F621" s="217">
        <v>901</v>
      </c>
      <c r="G621" s="218">
        <f t="shared" si="71"/>
        <v>180.2</v>
      </c>
      <c r="H621" s="219">
        <f t="shared" si="72"/>
        <v>500.55555555555554</v>
      </c>
      <c r="I621" s="219">
        <f t="shared" si="73"/>
        <v>0.16685185185185183</v>
      </c>
      <c r="J621" s="217"/>
      <c r="K621" s="216" t="s">
        <v>11266</v>
      </c>
      <c r="L621" s="220"/>
      <c r="M621" s="221">
        <f>SUM(H621:H630)</f>
        <v>2831.1111111111118</v>
      </c>
      <c r="N621" s="222">
        <f t="shared" si="74"/>
        <v>56.622222222222234</v>
      </c>
      <c r="O621" s="223" t="s">
        <v>2773</v>
      </c>
      <c r="P621" s="224" t="s">
        <v>178</v>
      </c>
      <c r="Q621" s="224"/>
      <c r="R621" s="370" t="s">
        <v>2634</v>
      </c>
      <c r="S621" s="224"/>
      <c r="T621" s="225"/>
      <c r="U621" s="226">
        <f t="shared" si="75"/>
        <v>0.33370370370370367</v>
      </c>
      <c r="V621" s="227">
        <f>SUM(U621:U630)</f>
        <v>1.8874074074074072</v>
      </c>
      <c r="W621" s="228" t="str">
        <f t="shared" si="76"/>
        <v>2</v>
      </c>
      <c r="X621" s="509"/>
      <c r="Y621" s="229">
        <f t="shared" si="77"/>
        <v>1</v>
      </c>
    </row>
    <row r="622" spans="2:25" ht="18.75" customHeight="1">
      <c r="B622" s="515"/>
      <c r="C622" s="506"/>
      <c r="D622" s="216">
        <v>2</v>
      </c>
      <c r="E622" s="216" t="s">
        <v>2774</v>
      </c>
      <c r="F622" s="217">
        <v>513</v>
      </c>
      <c r="G622" s="218">
        <f t="shared" si="71"/>
        <v>102.6</v>
      </c>
      <c r="H622" s="219">
        <f t="shared" si="72"/>
        <v>285</v>
      </c>
      <c r="I622" s="219">
        <f t="shared" si="73"/>
        <v>9.5000000000000001E-2</v>
      </c>
      <c r="J622" s="217"/>
      <c r="K622" s="220"/>
      <c r="L622" s="220"/>
      <c r="M622" s="221"/>
      <c r="N622" s="222">
        <f t="shared" si="74"/>
        <v>0</v>
      </c>
      <c r="O622" s="223"/>
      <c r="P622" s="224"/>
      <c r="Q622" s="224"/>
      <c r="R622" s="224"/>
      <c r="S622" s="224"/>
      <c r="T622" s="225"/>
      <c r="U622" s="226">
        <f t="shared" si="75"/>
        <v>0.19</v>
      </c>
      <c r="V622" s="227"/>
      <c r="W622" s="228" t="str">
        <f t="shared" si="76"/>
        <v>0</v>
      </c>
      <c r="X622" s="509"/>
      <c r="Y622" s="229">
        <f t="shared" si="77"/>
        <v>0</v>
      </c>
    </row>
    <row r="623" spans="2:25" ht="18.75" customHeight="1">
      <c r="B623" s="515"/>
      <c r="C623" s="506"/>
      <c r="D623" s="216">
        <v>3</v>
      </c>
      <c r="E623" s="216" t="s">
        <v>2775</v>
      </c>
      <c r="F623" s="217">
        <v>887</v>
      </c>
      <c r="G623" s="218">
        <f t="shared" si="71"/>
        <v>177.4</v>
      </c>
      <c r="H623" s="219">
        <f t="shared" si="72"/>
        <v>492.77777777777777</v>
      </c>
      <c r="I623" s="219">
        <f t="shared" si="73"/>
        <v>0.16425925925925924</v>
      </c>
      <c r="J623" s="217"/>
      <c r="K623" s="220"/>
      <c r="L623" s="220"/>
      <c r="M623" s="221"/>
      <c r="N623" s="222">
        <f t="shared" si="74"/>
        <v>0</v>
      </c>
      <c r="O623" s="223"/>
      <c r="P623" s="224"/>
      <c r="Q623" s="224"/>
      <c r="R623" s="224"/>
      <c r="S623" s="224"/>
      <c r="T623" s="225"/>
      <c r="U623" s="226">
        <f t="shared" si="75"/>
        <v>0.32851851851851849</v>
      </c>
      <c r="V623" s="227"/>
      <c r="W623" s="228" t="str">
        <f t="shared" si="76"/>
        <v>0</v>
      </c>
      <c r="X623" s="509"/>
      <c r="Y623" s="229">
        <f t="shared" si="77"/>
        <v>0</v>
      </c>
    </row>
    <row r="624" spans="2:25" ht="18.75" customHeight="1">
      <c r="B624" s="515"/>
      <c r="C624" s="506"/>
      <c r="D624" s="216">
        <v>4</v>
      </c>
      <c r="E624" s="216" t="s">
        <v>2776</v>
      </c>
      <c r="F624" s="217">
        <v>599</v>
      </c>
      <c r="G624" s="218">
        <f t="shared" si="71"/>
        <v>119.8</v>
      </c>
      <c r="H624" s="219">
        <f t="shared" si="72"/>
        <v>332.77777777777777</v>
      </c>
      <c r="I624" s="219">
        <f t="shared" si="73"/>
        <v>0.11092592592592593</v>
      </c>
      <c r="J624" s="217"/>
      <c r="K624" s="220"/>
      <c r="L624" s="220"/>
      <c r="M624" s="221"/>
      <c r="N624" s="222">
        <f t="shared" si="74"/>
        <v>0</v>
      </c>
      <c r="O624" s="223"/>
      <c r="P624" s="224"/>
      <c r="Q624" s="224"/>
      <c r="R624" s="224"/>
      <c r="S624" s="224"/>
      <c r="T624" s="225"/>
      <c r="U624" s="226">
        <f t="shared" si="75"/>
        <v>0.22185185185185186</v>
      </c>
      <c r="V624" s="227"/>
      <c r="W624" s="228" t="str">
        <f t="shared" si="76"/>
        <v>0</v>
      </c>
      <c r="X624" s="509"/>
      <c r="Y624" s="229">
        <f t="shared" si="77"/>
        <v>0</v>
      </c>
    </row>
    <row r="625" spans="2:25" ht="18.75" customHeight="1">
      <c r="B625" s="515"/>
      <c r="C625" s="506"/>
      <c r="D625" s="216">
        <v>5</v>
      </c>
      <c r="E625" s="216" t="s">
        <v>2777</v>
      </c>
      <c r="F625" s="217">
        <v>494</v>
      </c>
      <c r="G625" s="218">
        <f t="shared" si="71"/>
        <v>98.8</v>
      </c>
      <c r="H625" s="219">
        <f t="shared" si="72"/>
        <v>274.44444444444446</v>
      </c>
      <c r="I625" s="219">
        <f t="shared" si="73"/>
        <v>9.1481481481481483E-2</v>
      </c>
      <c r="J625" s="217"/>
      <c r="K625" s="220"/>
      <c r="L625" s="220"/>
      <c r="M625" s="221"/>
      <c r="N625" s="222">
        <f t="shared" si="74"/>
        <v>0</v>
      </c>
      <c r="O625" s="223"/>
      <c r="P625" s="224"/>
      <c r="Q625" s="224"/>
      <c r="R625" s="224"/>
      <c r="S625" s="224"/>
      <c r="T625" s="225"/>
      <c r="U625" s="226">
        <f t="shared" si="75"/>
        <v>0.18296296296296297</v>
      </c>
      <c r="V625" s="227"/>
      <c r="W625" s="228" t="str">
        <f t="shared" si="76"/>
        <v>0</v>
      </c>
      <c r="X625" s="509"/>
      <c r="Y625" s="229">
        <f t="shared" si="77"/>
        <v>0</v>
      </c>
    </row>
    <row r="626" spans="2:25" ht="18.75" customHeight="1">
      <c r="B626" s="515"/>
      <c r="C626" s="506"/>
      <c r="D626" s="216">
        <v>6</v>
      </c>
      <c r="E626" s="216" t="s">
        <v>2778</v>
      </c>
      <c r="F626" s="217">
        <v>406</v>
      </c>
      <c r="G626" s="218">
        <f t="shared" si="71"/>
        <v>81.2</v>
      </c>
      <c r="H626" s="219">
        <f t="shared" si="72"/>
        <v>225.55555555555554</v>
      </c>
      <c r="I626" s="219">
        <f t="shared" si="73"/>
        <v>7.5185185185185174E-2</v>
      </c>
      <c r="J626" s="217"/>
      <c r="K626" s="220"/>
      <c r="L626" s="220"/>
      <c r="M626" s="221"/>
      <c r="N626" s="222">
        <f t="shared" si="74"/>
        <v>0</v>
      </c>
      <c r="O626" s="223"/>
      <c r="P626" s="224"/>
      <c r="Q626" s="224"/>
      <c r="R626" s="224"/>
      <c r="S626" s="224"/>
      <c r="T626" s="225"/>
      <c r="U626" s="226">
        <f t="shared" si="75"/>
        <v>0.15037037037037035</v>
      </c>
      <c r="V626" s="227"/>
      <c r="W626" s="228" t="str">
        <f t="shared" si="76"/>
        <v>0</v>
      </c>
      <c r="X626" s="509"/>
      <c r="Y626" s="229">
        <f t="shared" si="77"/>
        <v>0</v>
      </c>
    </row>
    <row r="627" spans="2:25" ht="18.75" customHeight="1">
      <c r="B627" s="515"/>
      <c r="C627" s="506"/>
      <c r="D627" s="216">
        <v>7</v>
      </c>
      <c r="E627" s="216" t="s">
        <v>2779</v>
      </c>
      <c r="F627" s="217">
        <v>249</v>
      </c>
      <c r="G627" s="218">
        <f t="shared" si="71"/>
        <v>49.8</v>
      </c>
      <c r="H627" s="219">
        <f t="shared" si="72"/>
        <v>138.33333333333334</v>
      </c>
      <c r="I627" s="219">
        <f t="shared" si="73"/>
        <v>4.6111111111111117E-2</v>
      </c>
      <c r="J627" s="217"/>
      <c r="K627" s="220"/>
      <c r="L627" s="220"/>
      <c r="M627" s="221"/>
      <c r="N627" s="222">
        <f t="shared" si="74"/>
        <v>0</v>
      </c>
      <c r="O627" s="223"/>
      <c r="P627" s="224"/>
      <c r="Q627" s="224"/>
      <c r="R627" s="224"/>
      <c r="S627" s="224"/>
      <c r="T627" s="225"/>
      <c r="U627" s="226">
        <f t="shared" si="75"/>
        <v>9.2222222222222233E-2</v>
      </c>
      <c r="V627" s="227"/>
      <c r="W627" s="228" t="str">
        <f t="shared" si="76"/>
        <v>0</v>
      </c>
      <c r="X627" s="509"/>
      <c r="Y627" s="229">
        <f t="shared" si="77"/>
        <v>0</v>
      </c>
    </row>
    <row r="628" spans="2:25" ht="18.75" customHeight="1">
      <c r="B628" s="515"/>
      <c r="C628" s="506"/>
      <c r="D628" s="216">
        <v>8</v>
      </c>
      <c r="E628" s="216" t="s">
        <v>2780</v>
      </c>
      <c r="F628" s="217">
        <v>101</v>
      </c>
      <c r="G628" s="218">
        <f t="shared" si="71"/>
        <v>20.2</v>
      </c>
      <c r="H628" s="219">
        <f t="shared" si="72"/>
        <v>56.111111111111107</v>
      </c>
      <c r="I628" s="219">
        <f t="shared" si="73"/>
        <v>1.8703703703703702E-2</v>
      </c>
      <c r="J628" s="217"/>
      <c r="K628" s="220"/>
      <c r="L628" s="220"/>
      <c r="M628" s="221"/>
      <c r="N628" s="222">
        <f t="shared" si="74"/>
        <v>0</v>
      </c>
      <c r="O628" s="223"/>
      <c r="P628" s="224"/>
      <c r="Q628" s="224"/>
      <c r="R628" s="224"/>
      <c r="S628" s="224"/>
      <c r="T628" s="225"/>
      <c r="U628" s="226">
        <f t="shared" si="75"/>
        <v>3.7407407407407403E-2</v>
      </c>
      <c r="V628" s="227"/>
      <c r="W628" s="228" t="str">
        <f t="shared" si="76"/>
        <v>0</v>
      </c>
      <c r="X628" s="509"/>
      <c r="Y628" s="229">
        <f t="shared" si="77"/>
        <v>0</v>
      </c>
    </row>
    <row r="629" spans="2:25" ht="18.75" customHeight="1">
      <c r="B629" s="515"/>
      <c r="C629" s="506"/>
      <c r="D629" s="216">
        <v>9</v>
      </c>
      <c r="E629" s="216" t="s">
        <v>2781</v>
      </c>
      <c r="F629" s="217">
        <v>423</v>
      </c>
      <c r="G629" s="218">
        <f t="shared" si="71"/>
        <v>84.6</v>
      </c>
      <c r="H629" s="219">
        <f t="shared" si="72"/>
        <v>235</v>
      </c>
      <c r="I629" s="219">
        <f t="shared" si="73"/>
        <v>7.8333333333333338E-2</v>
      </c>
      <c r="J629" s="217"/>
      <c r="K629" s="220"/>
      <c r="L629" s="220"/>
      <c r="M629" s="221"/>
      <c r="N629" s="222">
        <f t="shared" si="74"/>
        <v>0</v>
      </c>
      <c r="O629" s="223"/>
      <c r="P629" s="224"/>
      <c r="Q629" s="224"/>
      <c r="R629" s="224"/>
      <c r="S629" s="224"/>
      <c r="T629" s="225"/>
      <c r="U629" s="226">
        <f t="shared" si="75"/>
        <v>0.15666666666666668</v>
      </c>
      <c r="V629" s="227"/>
      <c r="W629" s="228" t="str">
        <f t="shared" si="76"/>
        <v>0</v>
      </c>
      <c r="X629" s="509"/>
      <c r="Y629" s="229">
        <f t="shared" si="77"/>
        <v>0</v>
      </c>
    </row>
    <row r="630" spans="2:25" ht="18.75" customHeight="1">
      <c r="B630" s="515"/>
      <c r="C630" s="506"/>
      <c r="D630" s="216">
        <v>10</v>
      </c>
      <c r="E630" s="216" t="s">
        <v>2782</v>
      </c>
      <c r="F630" s="217">
        <v>523</v>
      </c>
      <c r="G630" s="218">
        <f t="shared" si="71"/>
        <v>104.6</v>
      </c>
      <c r="H630" s="219">
        <f t="shared" si="72"/>
        <v>290.55555555555554</v>
      </c>
      <c r="I630" s="219">
        <f t="shared" si="73"/>
        <v>9.6851851851851842E-2</v>
      </c>
      <c r="J630" s="217"/>
      <c r="K630" s="220"/>
      <c r="L630" s="220"/>
      <c r="M630" s="221"/>
      <c r="N630" s="222">
        <f t="shared" si="74"/>
        <v>0</v>
      </c>
      <c r="O630" s="223"/>
      <c r="P630" s="224"/>
      <c r="Q630" s="224"/>
      <c r="R630" s="224"/>
      <c r="S630" s="224"/>
      <c r="T630" s="225"/>
      <c r="U630" s="226">
        <f t="shared" si="75"/>
        <v>0.19370370370370368</v>
      </c>
      <c r="V630" s="227"/>
      <c r="W630" s="228" t="str">
        <f t="shared" si="76"/>
        <v>0</v>
      </c>
      <c r="X630" s="509"/>
      <c r="Y630" s="229">
        <f t="shared" si="77"/>
        <v>0</v>
      </c>
    </row>
    <row r="631" spans="2:25" ht="18.75" customHeight="1">
      <c r="B631" s="515"/>
      <c r="C631" s="506"/>
      <c r="D631" s="216"/>
      <c r="E631" s="216"/>
      <c r="F631" s="217"/>
      <c r="G631" s="218">
        <f t="shared" si="71"/>
        <v>0</v>
      </c>
      <c r="H631" s="219">
        <f t="shared" si="72"/>
        <v>0</v>
      </c>
      <c r="I631" s="219">
        <f t="shared" si="73"/>
        <v>0</v>
      </c>
      <c r="J631" s="217"/>
      <c r="K631" s="220"/>
      <c r="L631" s="220"/>
      <c r="M631" s="221"/>
      <c r="N631" s="222">
        <f t="shared" si="74"/>
        <v>0</v>
      </c>
      <c r="O631" s="223"/>
      <c r="P631" s="224"/>
      <c r="Q631" s="224"/>
      <c r="R631" s="224"/>
      <c r="S631" s="224"/>
      <c r="T631" s="225"/>
      <c r="U631" s="226">
        <f t="shared" si="75"/>
        <v>0</v>
      </c>
      <c r="V631" s="227"/>
      <c r="W631" s="228" t="str">
        <f t="shared" si="76"/>
        <v>0</v>
      </c>
      <c r="X631" s="509"/>
      <c r="Y631" s="229">
        <f t="shared" si="77"/>
        <v>0</v>
      </c>
    </row>
    <row r="632" spans="2:25" ht="18.75" customHeight="1">
      <c r="B632" s="515"/>
      <c r="C632" s="506"/>
      <c r="D632" s="216">
        <v>1</v>
      </c>
      <c r="E632" s="216" t="s">
        <v>2783</v>
      </c>
      <c r="F632" s="217">
        <v>201</v>
      </c>
      <c r="G632" s="218">
        <f t="shared" si="71"/>
        <v>40.200000000000003</v>
      </c>
      <c r="H632" s="219">
        <f t="shared" si="72"/>
        <v>111.66666666666666</v>
      </c>
      <c r="I632" s="219">
        <f t="shared" si="73"/>
        <v>3.7222222222222219E-2</v>
      </c>
      <c r="J632" s="217"/>
      <c r="K632" s="220"/>
      <c r="L632" s="220"/>
      <c r="M632" s="221"/>
      <c r="N632" s="222">
        <f t="shared" si="74"/>
        <v>0</v>
      </c>
      <c r="O632" s="223"/>
      <c r="P632" s="224"/>
      <c r="Q632" s="224"/>
      <c r="R632" s="224"/>
      <c r="S632" s="224"/>
      <c r="T632" s="225"/>
      <c r="U632" s="226">
        <f t="shared" si="75"/>
        <v>7.4444444444444438E-2</v>
      </c>
      <c r="V632" s="227"/>
      <c r="W632" s="228" t="str">
        <f t="shared" si="76"/>
        <v>0</v>
      </c>
      <c r="X632" s="509"/>
      <c r="Y632" s="229">
        <f t="shared" si="77"/>
        <v>0</v>
      </c>
    </row>
    <row r="633" spans="2:25" ht="18.75" customHeight="1">
      <c r="B633" s="515"/>
      <c r="C633" s="506"/>
      <c r="D633" s="216">
        <v>2</v>
      </c>
      <c r="E633" s="216" t="s">
        <v>2784</v>
      </c>
      <c r="F633" s="217">
        <v>604</v>
      </c>
      <c r="G633" s="218">
        <f t="shared" si="71"/>
        <v>120.8</v>
      </c>
      <c r="H633" s="219">
        <f t="shared" si="72"/>
        <v>335.55555555555554</v>
      </c>
      <c r="I633" s="219">
        <f t="shared" si="73"/>
        <v>0.11185185185185184</v>
      </c>
      <c r="J633" s="217"/>
      <c r="K633" s="220" t="s">
        <v>11268</v>
      </c>
      <c r="L633" s="220"/>
      <c r="M633" s="221">
        <f>SUM(H632:H641)</f>
        <v>2484.4444444444443</v>
      </c>
      <c r="N633" s="222">
        <f t="shared" si="74"/>
        <v>49.68888888888889</v>
      </c>
      <c r="O633" s="223" t="s">
        <v>2785</v>
      </c>
      <c r="P633" s="224" t="s">
        <v>178</v>
      </c>
      <c r="Q633" s="224"/>
      <c r="R633" s="370" t="s">
        <v>2634</v>
      </c>
      <c r="S633" s="224"/>
      <c r="T633" s="225"/>
      <c r="U633" s="226">
        <f t="shared" si="75"/>
        <v>0.22370370370370368</v>
      </c>
      <c r="V633" s="227">
        <f>SUM(U632:U641)</f>
        <v>1.6562962962962962</v>
      </c>
      <c r="W633" s="228" t="str">
        <f t="shared" si="76"/>
        <v>2</v>
      </c>
      <c r="X633" s="509"/>
      <c r="Y633" s="229">
        <f t="shared" si="77"/>
        <v>1</v>
      </c>
    </row>
    <row r="634" spans="2:25" ht="18.75" customHeight="1">
      <c r="B634" s="515"/>
      <c r="C634" s="506"/>
      <c r="D634" s="216">
        <v>3</v>
      </c>
      <c r="E634" s="216" t="s">
        <v>2786</v>
      </c>
      <c r="F634" s="217">
        <v>849</v>
      </c>
      <c r="G634" s="218">
        <f t="shared" si="71"/>
        <v>169.8</v>
      </c>
      <c r="H634" s="219">
        <f t="shared" si="72"/>
        <v>471.66666666666663</v>
      </c>
      <c r="I634" s="219">
        <f t="shared" si="73"/>
        <v>0.15722222222222221</v>
      </c>
      <c r="J634" s="217"/>
      <c r="K634" s="220"/>
      <c r="L634" s="220"/>
      <c r="M634" s="221"/>
      <c r="N634" s="222">
        <f t="shared" si="74"/>
        <v>0</v>
      </c>
      <c r="O634" s="223"/>
      <c r="P634" s="224"/>
      <c r="Q634" s="224"/>
      <c r="R634" s="224"/>
      <c r="S634" s="224"/>
      <c r="T634" s="225"/>
      <c r="U634" s="226">
        <f t="shared" si="75"/>
        <v>0.31444444444444442</v>
      </c>
      <c r="V634" s="227"/>
      <c r="W634" s="228" t="str">
        <f t="shared" si="76"/>
        <v>0</v>
      </c>
      <c r="X634" s="509"/>
      <c r="Y634" s="229">
        <f t="shared" si="77"/>
        <v>0</v>
      </c>
    </row>
    <row r="635" spans="2:25" ht="18.75" customHeight="1">
      <c r="B635" s="515"/>
      <c r="C635" s="506"/>
      <c r="D635" s="216">
        <v>4</v>
      </c>
      <c r="E635" s="216" t="s">
        <v>2787</v>
      </c>
      <c r="F635" s="217">
        <v>843</v>
      </c>
      <c r="G635" s="218">
        <f t="shared" si="71"/>
        <v>168.6</v>
      </c>
      <c r="H635" s="219">
        <f t="shared" si="72"/>
        <v>468.33333333333331</v>
      </c>
      <c r="I635" s="219">
        <f t="shared" si="73"/>
        <v>0.15611111111111112</v>
      </c>
      <c r="J635" s="217"/>
      <c r="K635" s="220"/>
      <c r="L635" s="220"/>
      <c r="M635" s="221"/>
      <c r="N635" s="222">
        <f t="shared" si="74"/>
        <v>0</v>
      </c>
      <c r="O635" s="223"/>
      <c r="P635" s="224"/>
      <c r="Q635" s="224"/>
      <c r="R635" s="224"/>
      <c r="S635" s="224"/>
      <c r="T635" s="225"/>
      <c r="U635" s="226">
        <f t="shared" si="75"/>
        <v>0.31222222222222223</v>
      </c>
      <c r="V635" s="227"/>
      <c r="W635" s="228" t="str">
        <f t="shared" si="76"/>
        <v>0</v>
      </c>
      <c r="X635" s="509"/>
      <c r="Y635" s="229">
        <f t="shared" si="77"/>
        <v>0</v>
      </c>
    </row>
    <row r="636" spans="2:25" ht="18.75" customHeight="1">
      <c r="B636" s="515"/>
      <c r="C636" s="506"/>
      <c r="D636" s="216">
        <v>5</v>
      </c>
      <c r="E636" s="216" t="s">
        <v>2788</v>
      </c>
      <c r="F636" s="217">
        <v>426</v>
      </c>
      <c r="G636" s="218">
        <f t="shared" si="71"/>
        <v>85.2</v>
      </c>
      <c r="H636" s="219">
        <f t="shared" si="72"/>
        <v>236.66666666666666</v>
      </c>
      <c r="I636" s="219">
        <f t="shared" si="73"/>
        <v>7.8888888888888883E-2</v>
      </c>
      <c r="J636" s="217"/>
      <c r="K636" s="220"/>
      <c r="L636" s="220"/>
      <c r="M636" s="221"/>
      <c r="N636" s="222">
        <f t="shared" si="74"/>
        <v>0</v>
      </c>
      <c r="O636" s="223"/>
      <c r="P636" s="224"/>
      <c r="Q636" s="224"/>
      <c r="R636" s="224"/>
      <c r="S636" s="224"/>
      <c r="T636" s="225"/>
      <c r="U636" s="226">
        <f t="shared" si="75"/>
        <v>0.15777777777777777</v>
      </c>
      <c r="V636" s="227"/>
      <c r="W636" s="228" t="str">
        <f t="shared" si="76"/>
        <v>0</v>
      </c>
      <c r="X636" s="509"/>
      <c r="Y636" s="229">
        <f t="shared" si="77"/>
        <v>0</v>
      </c>
    </row>
    <row r="637" spans="2:25" ht="18.75" customHeight="1">
      <c r="B637" s="515"/>
      <c r="C637" s="506"/>
      <c r="D637" s="216">
        <v>6</v>
      </c>
      <c r="E637" s="216" t="s">
        <v>2789</v>
      </c>
      <c r="F637" s="217">
        <v>515</v>
      </c>
      <c r="G637" s="218">
        <f t="shared" si="71"/>
        <v>103</v>
      </c>
      <c r="H637" s="219">
        <f t="shared" si="72"/>
        <v>286.11111111111109</v>
      </c>
      <c r="I637" s="219">
        <f t="shared" si="73"/>
        <v>9.5370370370370355E-2</v>
      </c>
      <c r="J637" s="217"/>
      <c r="K637" s="220"/>
      <c r="L637" s="220"/>
      <c r="M637" s="221"/>
      <c r="N637" s="222">
        <f t="shared" si="74"/>
        <v>0</v>
      </c>
      <c r="O637" s="223"/>
      <c r="P637" s="224"/>
      <c r="Q637" s="224"/>
      <c r="R637" s="224"/>
      <c r="S637" s="224"/>
      <c r="T637" s="225"/>
      <c r="U637" s="226">
        <f t="shared" si="75"/>
        <v>0.19074074074074071</v>
      </c>
      <c r="V637" s="227"/>
      <c r="W637" s="228" t="str">
        <f t="shared" si="76"/>
        <v>0</v>
      </c>
      <c r="X637" s="509"/>
      <c r="Y637" s="229">
        <f t="shared" si="77"/>
        <v>0</v>
      </c>
    </row>
    <row r="638" spans="2:25" ht="18.75" customHeight="1">
      <c r="B638" s="515"/>
      <c r="C638" s="506"/>
      <c r="D638" s="216">
        <v>7</v>
      </c>
      <c r="E638" s="216" t="s">
        <v>2790</v>
      </c>
      <c r="F638" s="217">
        <v>97</v>
      </c>
      <c r="G638" s="218">
        <f t="shared" si="71"/>
        <v>19.399999999999999</v>
      </c>
      <c r="H638" s="219">
        <f t="shared" si="72"/>
        <v>53.888888888888886</v>
      </c>
      <c r="I638" s="219">
        <f t="shared" si="73"/>
        <v>1.7962962962962962E-2</v>
      </c>
      <c r="J638" s="217"/>
      <c r="K638" s="220"/>
      <c r="L638" s="220"/>
      <c r="M638" s="221"/>
      <c r="N638" s="222">
        <f t="shared" si="74"/>
        <v>0</v>
      </c>
      <c r="O638" s="223"/>
      <c r="P638" s="224"/>
      <c r="Q638" s="224"/>
      <c r="R638" s="224"/>
      <c r="S638" s="224"/>
      <c r="T638" s="225"/>
      <c r="U638" s="226">
        <f t="shared" si="75"/>
        <v>3.5925925925925924E-2</v>
      </c>
      <c r="V638" s="227"/>
      <c r="W638" s="228" t="str">
        <f t="shared" si="76"/>
        <v>0</v>
      </c>
      <c r="X638" s="509"/>
      <c r="Y638" s="229">
        <f t="shared" si="77"/>
        <v>0</v>
      </c>
    </row>
    <row r="639" spans="2:25" ht="18.75" customHeight="1">
      <c r="B639" s="515"/>
      <c r="C639" s="506"/>
      <c r="D639" s="216">
        <v>8</v>
      </c>
      <c r="E639" s="216" t="s">
        <v>2791</v>
      </c>
      <c r="F639" s="217">
        <v>124</v>
      </c>
      <c r="G639" s="218">
        <f t="shared" si="71"/>
        <v>24.8</v>
      </c>
      <c r="H639" s="219">
        <f t="shared" si="72"/>
        <v>68.888888888888886</v>
      </c>
      <c r="I639" s="219">
        <f t="shared" si="73"/>
        <v>2.2962962962962963E-2</v>
      </c>
      <c r="J639" s="217"/>
      <c r="K639" s="220"/>
      <c r="L639" s="220"/>
      <c r="M639" s="221"/>
      <c r="N639" s="222">
        <f t="shared" si="74"/>
        <v>0</v>
      </c>
      <c r="O639" s="223"/>
      <c r="P639" s="224"/>
      <c r="Q639" s="224"/>
      <c r="R639" s="224"/>
      <c r="S639" s="224"/>
      <c r="T639" s="225"/>
      <c r="U639" s="226">
        <f t="shared" si="75"/>
        <v>4.5925925925925926E-2</v>
      </c>
      <c r="V639" s="227"/>
      <c r="W639" s="228" t="str">
        <f t="shared" si="76"/>
        <v>0</v>
      </c>
      <c r="X639" s="509"/>
      <c r="Y639" s="229">
        <f t="shared" si="77"/>
        <v>0</v>
      </c>
    </row>
    <row r="640" spans="2:25" ht="18.75" customHeight="1">
      <c r="B640" s="515"/>
      <c r="C640" s="506"/>
      <c r="D640" s="216">
        <v>9</v>
      </c>
      <c r="E640" s="216" t="s">
        <v>2792</v>
      </c>
      <c r="F640" s="217">
        <v>603</v>
      </c>
      <c r="G640" s="218">
        <f t="shared" si="71"/>
        <v>120.6</v>
      </c>
      <c r="H640" s="219">
        <f t="shared" si="72"/>
        <v>335</v>
      </c>
      <c r="I640" s="219">
        <f t="shared" si="73"/>
        <v>0.11166666666666666</v>
      </c>
      <c r="J640" s="217"/>
      <c r="K640" s="220"/>
      <c r="L640" s="220"/>
      <c r="M640" s="221"/>
      <c r="N640" s="222">
        <f t="shared" si="74"/>
        <v>0</v>
      </c>
      <c r="O640" s="223"/>
      <c r="P640" s="224"/>
      <c r="Q640" s="224"/>
      <c r="R640" s="224"/>
      <c r="S640" s="224"/>
      <c r="T640" s="225"/>
      <c r="U640" s="226">
        <f t="shared" si="75"/>
        <v>0.22333333333333333</v>
      </c>
      <c r="V640" s="227"/>
      <c r="W640" s="228" t="str">
        <f t="shared" si="76"/>
        <v>0</v>
      </c>
      <c r="X640" s="509"/>
      <c r="Y640" s="229">
        <f t="shared" si="77"/>
        <v>0</v>
      </c>
    </row>
    <row r="641" spans="2:25" ht="18.75" customHeight="1">
      <c r="B641" s="515"/>
      <c r="C641" s="506"/>
      <c r="D641" s="216">
        <v>10</v>
      </c>
      <c r="E641" s="216" t="s">
        <v>2793</v>
      </c>
      <c r="F641" s="217">
        <v>210</v>
      </c>
      <c r="G641" s="218">
        <f t="shared" si="71"/>
        <v>42</v>
      </c>
      <c r="H641" s="219">
        <f t="shared" si="72"/>
        <v>116.66666666666666</v>
      </c>
      <c r="I641" s="219">
        <f t="shared" si="73"/>
        <v>3.8888888888888883E-2</v>
      </c>
      <c r="J641" s="217"/>
      <c r="K641" s="220"/>
      <c r="L641" s="220"/>
      <c r="M641" s="221"/>
      <c r="N641" s="222">
        <f t="shared" si="74"/>
        <v>0</v>
      </c>
      <c r="O641" s="223"/>
      <c r="P641" s="224"/>
      <c r="Q641" s="224"/>
      <c r="R641" s="224"/>
      <c r="S641" s="224"/>
      <c r="T641" s="225"/>
      <c r="U641" s="226">
        <f t="shared" si="75"/>
        <v>7.7777777777777765E-2</v>
      </c>
      <c r="V641" s="227"/>
      <c r="W641" s="228" t="str">
        <f t="shared" si="76"/>
        <v>0</v>
      </c>
      <c r="X641" s="509"/>
      <c r="Y641" s="229">
        <f t="shared" si="77"/>
        <v>0</v>
      </c>
    </row>
    <row r="642" spans="2:25" ht="18.75" customHeight="1">
      <c r="B642" s="515"/>
      <c r="C642" s="506"/>
      <c r="D642" s="216"/>
      <c r="E642" s="216"/>
      <c r="F642" s="217"/>
      <c r="G642" s="218">
        <f t="shared" si="71"/>
        <v>0</v>
      </c>
      <c r="H642" s="219">
        <f t="shared" si="72"/>
        <v>0</v>
      </c>
      <c r="I642" s="219">
        <f t="shared" si="73"/>
        <v>0</v>
      </c>
      <c r="J642" s="217"/>
      <c r="K642" s="220"/>
      <c r="L642" s="220"/>
      <c r="M642" s="221"/>
      <c r="N642" s="222">
        <f t="shared" si="74"/>
        <v>0</v>
      </c>
      <c r="O642" s="223"/>
      <c r="P642" s="224"/>
      <c r="Q642" s="224"/>
      <c r="R642" s="224"/>
      <c r="S642" s="224"/>
      <c r="T642" s="225"/>
      <c r="U642" s="226">
        <f t="shared" si="75"/>
        <v>0</v>
      </c>
      <c r="V642" s="227"/>
      <c r="W642" s="228" t="str">
        <f t="shared" si="76"/>
        <v>0</v>
      </c>
      <c r="X642" s="509"/>
      <c r="Y642" s="229">
        <f t="shared" si="77"/>
        <v>0</v>
      </c>
    </row>
    <row r="643" spans="2:25" ht="18.75" customHeight="1">
      <c r="B643" s="515"/>
      <c r="C643" s="506"/>
      <c r="D643" s="216">
        <v>1</v>
      </c>
      <c r="E643" s="216" t="s">
        <v>2794</v>
      </c>
      <c r="F643" s="217">
        <v>168</v>
      </c>
      <c r="G643" s="218">
        <f t="shared" si="71"/>
        <v>33.6</v>
      </c>
      <c r="H643" s="219">
        <f t="shared" si="72"/>
        <v>93.333333333333329</v>
      </c>
      <c r="I643" s="219">
        <f t="shared" si="73"/>
        <v>3.111111111111111E-2</v>
      </c>
      <c r="J643" s="217"/>
      <c r="K643" s="220"/>
      <c r="L643" s="220"/>
      <c r="M643" s="221"/>
      <c r="N643" s="222">
        <f t="shared" si="74"/>
        <v>0</v>
      </c>
      <c r="O643" s="223"/>
      <c r="P643" s="224"/>
      <c r="Q643" s="224"/>
      <c r="R643" s="224"/>
      <c r="S643" s="224"/>
      <c r="T643" s="225"/>
      <c r="U643" s="226">
        <f t="shared" si="75"/>
        <v>6.222222222222222E-2</v>
      </c>
      <c r="V643" s="227"/>
      <c r="W643" s="228" t="str">
        <f t="shared" si="76"/>
        <v>0</v>
      </c>
      <c r="X643" s="509"/>
      <c r="Y643" s="229">
        <f t="shared" si="77"/>
        <v>0</v>
      </c>
    </row>
    <row r="644" spans="2:25" ht="18.75" customHeight="1">
      <c r="B644" s="515"/>
      <c r="C644" s="506"/>
      <c r="D644" s="216">
        <v>2</v>
      </c>
      <c r="E644" s="216" t="s">
        <v>2795</v>
      </c>
      <c r="F644" s="217">
        <v>103</v>
      </c>
      <c r="G644" s="218">
        <f t="shared" si="71"/>
        <v>20.6</v>
      </c>
      <c r="H644" s="219">
        <f t="shared" si="72"/>
        <v>57.222222222222221</v>
      </c>
      <c r="I644" s="219">
        <f t="shared" si="73"/>
        <v>1.9074074074074073E-2</v>
      </c>
      <c r="J644" s="217"/>
      <c r="K644" s="220"/>
      <c r="L644" s="220"/>
      <c r="M644" s="221"/>
      <c r="N644" s="222">
        <f t="shared" si="74"/>
        <v>0</v>
      </c>
      <c r="O644" s="223"/>
      <c r="P644" s="224"/>
      <c r="Q644" s="224"/>
      <c r="R644" s="224"/>
      <c r="S644" s="224"/>
      <c r="T644" s="225"/>
      <c r="U644" s="226">
        <f t="shared" si="75"/>
        <v>3.8148148148148146E-2</v>
      </c>
      <c r="V644" s="227"/>
      <c r="W644" s="228" t="str">
        <f t="shared" si="76"/>
        <v>0</v>
      </c>
      <c r="X644" s="509"/>
      <c r="Y644" s="229">
        <f t="shared" si="77"/>
        <v>0</v>
      </c>
    </row>
    <row r="645" spans="2:25" ht="18.75" customHeight="1">
      <c r="B645" s="515"/>
      <c r="C645" s="506"/>
      <c r="D645" s="216">
        <v>3</v>
      </c>
      <c r="E645" s="216" t="s">
        <v>2796</v>
      </c>
      <c r="F645" s="217">
        <v>678</v>
      </c>
      <c r="G645" s="218">
        <f t="shared" si="71"/>
        <v>135.6</v>
      </c>
      <c r="H645" s="219">
        <f t="shared" si="72"/>
        <v>376.66666666666669</v>
      </c>
      <c r="I645" s="219">
        <f t="shared" si="73"/>
        <v>0.12555555555555556</v>
      </c>
      <c r="J645" s="217"/>
      <c r="K645" s="220" t="s">
        <v>11269</v>
      </c>
      <c r="L645" s="220"/>
      <c r="M645" s="221">
        <f>SUM(H643:H658)</f>
        <v>2647.7777777777783</v>
      </c>
      <c r="N645" s="222">
        <f t="shared" si="74"/>
        <v>52.955555555555563</v>
      </c>
      <c r="O645" s="223" t="s">
        <v>2797</v>
      </c>
      <c r="P645" s="224" t="s">
        <v>178</v>
      </c>
      <c r="Q645" s="224"/>
      <c r="R645" s="370" t="s">
        <v>2798</v>
      </c>
      <c r="S645" s="224"/>
      <c r="T645" s="225"/>
      <c r="U645" s="226">
        <f t="shared" si="75"/>
        <v>0.25111111111111112</v>
      </c>
      <c r="V645" s="227">
        <f>SUM(U643:U658)</f>
        <v>1.765185185185185</v>
      </c>
      <c r="W645" s="228" t="str">
        <f t="shared" si="76"/>
        <v>2</v>
      </c>
      <c r="X645" s="509"/>
      <c r="Y645" s="229">
        <f t="shared" si="77"/>
        <v>1</v>
      </c>
    </row>
    <row r="646" spans="2:25" ht="18.75" customHeight="1">
      <c r="B646" s="515"/>
      <c r="C646" s="506"/>
      <c r="D646" s="216">
        <v>4</v>
      </c>
      <c r="E646" s="216" t="s">
        <v>2799</v>
      </c>
      <c r="F646" s="217">
        <v>622</v>
      </c>
      <c r="G646" s="218">
        <f t="shared" si="71"/>
        <v>124.4</v>
      </c>
      <c r="H646" s="219">
        <f t="shared" si="72"/>
        <v>345.55555555555554</v>
      </c>
      <c r="I646" s="219">
        <f t="shared" si="73"/>
        <v>0.11518518518518518</v>
      </c>
      <c r="J646" s="217"/>
      <c r="K646" s="220"/>
      <c r="L646" s="220"/>
      <c r="M646" s="221"/>
      <c r="N646" s="222">
        <f t="shared" si="74"/>
        <v>0</v>
      </c>
      <c r="O646" s="223"/>
      <c r="P646" s="224"/>
      <c r="Q646" s="224"/>
      <c r="R646" s="224"/>
      <c r="S646" s="224"/>
      <c r="T646" s="225"/>
      <c r="U646" s="226">
        <f t="shared" si="75"/>
        <v>0.23037037037037036</v>
      </c>
      <c r="V646" s="227"/>
      <c r="W646" s="228" t="str">
        <f t="shared" si="76"/>
        <v>0</v>
      </c>
      <c r="X646" s="509"/>
      <c r="Y646" s="229">
        <f t="shared" si="77"/>
        <v>0</v>
      </c>
    </row>
    <row r="647" spans="2:25" ht="18.75" customHeight="1">
      <c r="B647" s="515"/>
      <c r="C647" s="506"/>
      <c r="D647" s="216">
        <v>5</v>
      </c>
      <c r="E647" s="216" t="s">
        <v>2800</v>
      </c>
      <c r="F647" s="217">
        <v>501</v>
      </c>
      <c r="G647" s="218">
        <f t="shared" si="71"/>
        <v>100.2</v>
      </c>
      <c r="H647" s="219">
        <f t="shared" si="72"/>
        <v>278.33333333333331</v>
      </c>
      <c r="I647" s="219">
        <f t="shared" si="73"/>
        <v>9.2777777777777765E-2</v>
      </c>
      <c r="J647" s="217"/>
      <c r="K647" s="220"/>
      <c r="L647" s="220"/>
      <c r="M647" s="221"/>
      <c r="N647" s="222">
        <f t="shared" si="74"/>
        <v>0</v>
      </c>
      <c r="O647" s="223"/>
      <c r="P647" s="224"/>
      <c r="Q647" s="224"/>
      <c r="R647" s="224"/>
      <c r="S647" s="224"/>
      <c r="T647" s="225"/>
      <c r="U647" s="226">
        <f t="shared" si="75"/>
        <v>0.18555555555555553</v>
      </c>
      <c r="V647" s="227"/>
      <c r="W647" s="228" t="str">
        <f t="shared" si="76"/>
        <v>0</v>
      </c>
      <c r="X647" s="509"/>
      <c r="Y647" s="229">
        <f t="shared" si="77"/>
        <v>0</v>
      </c>
    </row>
    <row r="648" spans="2:25" ht="18.75" customHeight="1">
      <c r="B648" s="515"/>
      <c r="C648" s="506"/>
      <c r="D648" s="216">
        <v>6</v>
      </c>
      <c r="E648" s="216" t="s">
        <v>2801</v>
      </c>
      <c r="F648" s="217">
        <v>565</v>
      </c>
      <c r="G648" s="218">
        <f t="shared" si="71"/>
        <v>113</v>
      </c>
      <c r="H648" s="219">
        <f t="shared" si="72"/>
        <v>313.88888888888886</v>
      </c>
      <c r="I648" s="219">
        <f t="shared" si="73"/>
        <v>0.10462962962962961</v>
      </c>
      <c r="J648" s="217"/>
      <c r="K648" s="220"/>
      <c r="L648" s="220"/>
      <c r="M648" s="221"/>
      <c r="N648" s="222">
        <f t="shared" si="74"/>
        <v>0</v>
      </c>
      <c r="O648" s="223"/>
      <c r="P648" s="224"/>
      <c r="Q648" s="224"/>
      <c r="R648" s="224"/>
      <c r="S648" s="224"/>
      <c r="T648" s="225"/>
      <c r="U648" s="226">
        <f t="shared" si="75"/>
        <v>0.20925925925925923</v>
      </c>
      <c r="V648" s="227"/>
      <c r="W648" s="228" t="str">
        <f t="shared" si="76"/>
        <v>0</v>
      </c>
      <c r="X648" s="509"/>
      <c r="Y648" s="229">
        <f t="shared" si="77"/>
        <v>0</v>
      </c>
    </row>
    <row r="649" spans="2:25" ht="18.75" customHeight="1">
      <c r="B649" s="515"/>
      <c r="C649" s="506"/>
      <c r="D649" s="216">
        <v>7</v>
      </c>
      <c r="E649" s="216" t="s">
        <v>2802</v>
      </c>
      <c r="F649" s="217">
        <v>505</v>
      </c>
      <c r="G649" s="218">
        <f t="shared" si="71"/>
        <v>101</v>
      </c>
      <c r="H649" s="219">
        <f t="shared" si="72"/>
        <v>280.55555555555554</v>
      </c>
      <c r="I649" s="219">
        <f t="shared" si="73"/>
        <v>9.3518518518518515E-2</v>
      </c>
      <c r="J649" s="217"/>
      <c r="K649" s="220"/>
      <c r="L649" s="220"/>
      <c r="M649" s="221"/>
      <c r="N649" s="222">
        <f t="shared" si="74"/>
        <v>0</v>
      </c>
      <c r="O649" s="223"/>
      <c r="P649" s="224"/>
      <c r="Q649" s="224"/>
      <c r="R649" s="224"/>
      <c r="S649" s="224"/>
      <c r="T649" s="225"/>
      <c r="U649" s="226">
        <f t="shared" si="75"/>
        <v>0.18703703703703703</v>
      </c>
      <c r="V649" s="227"/>
      <c r="W649" s="228" t="str">
        <f t="shared" si="76"/>
        <v>0</v>
      </c>
      <c r="X649" s="509"/>
      <c r="Y649" s="229">
        <f t="shared" si="77"/>
        <v>0</v>
      </c>
    </row>
    <row r="650" spans="2:25" ht="18.75" customHeight="1">
      <c r="B650" s="515"/>
      <c r="C650" s="506"/>
      <c r="D650" s="216">
        <v>8</v>
      </c>
      <c r="E650" s="216" t="s">
        <v>2803</v>
      </c>
      <c r="F650" s="217">
        <v>466</v>
      </c>
      <c r="G650" s="218">
        <f t="shared" si="71"/>
        <v>93.2</v>
      </c>
      <c r="H650" s="219">
        <f t="shared" si="72"/>
        <v>258.88888888888886</v>
      </c>
      <c r="I650" s="219">
        <f t="shared" si="73"/>
        <v>8.6296296296296288E-2</v>
      </c>
      <c r="J650" s="217"/>
      <c r="K650" s="220"/>
      <c r="L650" s="220"/>
      <c r="M650" s="221"/>
      <c r="N650" s="222">
        <f t="shared" si="74"/>
        <v>0</v>
      </c>
      <c r="O650" s="223"/>
      <c r="P650" s="224"/>
      <c r="Q650" s="224"/>
      <c r="R650" s="224"/>
      <c r="S650" s="224"/>
      <c r="T650" s="225"/>
      <c r="U650" s="226">
        <f t="shared" si="75"/>
        <v>0.17259259259259258</v>
      </c>
      <c r="V650" s="227"/>
      <c r="W650" s="228" t="str">
        <f t="shared" si="76"/>
        <v>0</v>
      </c>
      <c r="X650" s="509"/>
      <c r="Y650" s="229">
        <f t="shared" si="77"/>
        <v>0</v>
      </c>
    </row>
    <row r="651" spans="2:25" ht="18.75" customHeight="1">
      <c r="B651" s="515"/>
      <c r="C651" s="506"/>
      <c r="D651" s="216">
        <v>9</v>
      </c>
      <c r="E651" s="216" t="s">
        <v>2804</v>
      </c>
      <c r="F651" s="217">
        <v>435</v>
      </c>
      <c r="G651" s="218">
        <f t="shared" si="71"/>
        <v>87</v>
      </c>
      <c r="H651" s="219">
        <f t="shared" si="72"/>
        <v>241.66666666666666</v>
      </c>
      <c r="I651" s="219">
        <f t="shared" si="73"/>
        <v>8.0555555555555547E-2</v>
      </c>
      <c r="J651" s="217"/>
      <c r="K651" s="220"/>
      <c r="L651" s="220"/>
      <c r="M651" s="221"/>
      <c r="N651" s="222">
        <f t="shared" si="74"/>
        <v>0</v>
      </c>
      <c r="O651" s="223"/>
      <c r="P651" s="224"/>
      <c r="Q651" s="224"/>
      <c r="R651" s="224"/>
      <c r="S651" s="224"/>
      <c r="T651" s="225"/>
      <c r="U651" s="226">
        <f t="shared" si="75"/>
        <v>0.16111111111111109</v>
      </c>
      <c r="V651" s="227"/>
      <c r="W651" s="228" t="str">
        <f t="shared" si="76"/>
        <v>0</v>
      </c>
      <c r="X651" s="509"/>
      <c r="Y651" s="229">
        <f t="shared" si="77"/>
        <v>0</v>
      </c>
    </row>
    <row r="652" spans="2:25" ht="18.75" customHeight="1">
      <c r="B652" s="515"/>
      <c r="C652" s="506"/>
      <c r="D652" s="216">
        <v>10</v>
      </c>
      <c r="E652" s="216" t="s">
        <v>2805</v>
      </c>
      <c r="F652" s="217">
        <v>132</v>
      </c>
      <c r="G652" s="218">
        <f t="shared" si="71"/>
        <v>26.4</v>
      </c>
      <c r="H652" s="219">
        <f t="shared" si="72"/>
        <v>73.333333333333329</v>
      </c>
      <c r="I652" s="219">
        <f t="shared" si="73"/>
        <v>2.4444444444444442E-2</v>
      </c>
      <c r="J652" s="217"/>
      <c r="K652" s="220"/>
      <c r="L652" s="220"/>
      <c r="M652" s="221"/>
      <c r="N652" s="222">
        <f t="shared" si="74"/>
        <v>0</v>
      </c>
      <c r="O652" s="223"/>
      <c r="P652" s="224"/>
      <c r="Q652" s="224"/>
      <c r="R652" s="224"/>
      <c r="S652" s="224"/>
      <c r="T652" s="225"/>
      <c r="U652" s="226">
        <f t="shared" si="75"/>
        <v>4.8888888888888885E-2</v>
      </c>
      <c r="V652" s="227"/>
      <c r="W652" s="228" t="str">
        <f t="shared" si="76"/>
        <v>0</v>
      </c>
      <c r="X652" s="509"/>
      <c r="Y652" s="229">
        <f t="shared" si="77"/>
        <v>0</v>
      </c>
    </row>
    <row r="653" spans="2:25" ht="18.75" customHeight="1">
      <c r="B653" s="515"/>
      <c r="C653" s="506"/>
      <c r="D653" s="216">
        <v>11</v>
      </c>
      <c r="E653" s="216" t="s">
        <v>2806</v>
      </c>
      <c r="F653" s="217">
        <v>110</v>
      </c>
      <c r="G653" s="218">
        <f t="shared" si="71"/>
        <v>22</v>
      </c>
      <c r="H653" s="219">
        <f t="shared" si="72"/>
        <v>61.111111111111107</v>
      </c>
      <c r="I653" s="219">
        <f t="shared" si="73"/>
        <v>2.0370370370370369E-2</v>
      </c>
      <c r="J653" s="217"/>
      <c r="K653" s="220"/>
      <c r="L653" s="220"/>
      <c r="M653" s="221"/>
      <c r="N653" s="222">
        <f t="shared" si="74"/>
        <v>0</v>
      </c>
      <c r="O653" s="223"/>
      <c r="P653" s="224"/>
      <c r="Q653" s="224"/>
      <c r="R653" s="224"/>
      <c r="S653" s="224"/>
      <c r="T653" s="225"/>
      <c r="U653" s="226">
        <f t="shared" si="75"/>
        <v>4.0740740740740737E-2</v>
      </c>
      <c r="V653" s="227"/>
      <c r="W653" s="228" t="str">
        <f t="shared" si="76"/>
        <v>0</v>
      </c>
      <c r="X653" s="509"/>
      <c r="Y653" s="229">
        <f t="shared" si="77"/>
        <v>0</v>
      </c>
    </row>
    <row r="654" spans="2:25" ht="18.75" customHeight="1">
      <c r="B654" s="515"/>
      <c r="C654" s="506"/>
      <c r="D654" s="216">
        <v>12</v>
      </c>
      <c r="E654" s="216" t="s">
        <v>2807</v>
      </c>
      <c r="F654" s="217">
        <v>96</v>
      </c>
      <c r="G654" s="218">
        <f t="shared" si="71"/>
        <v>19.2</v>
      </c>
      <c r="H654" s="219">
        <f t="shared" si="72"/>
        <v>53.333333333333329</v>
      </c>
      <c r="I654" s="219">
        <f t="shared" si="73"/>
        <v>1.7777777777777778E-2</v>
      </c>
      <c r="J654" s="217"/>
      <c r="K654" s="220"/>
      <c r="L654" s="220"/>
      <c r="M654" s="221"/>
      <c r="N654" s="222">
        <f t="shared" si="74"/>
        <v>0</v>
      </c>
      <c r="O654" s="223"/>
      <c r="P654" s="224"/>
      <c r="Q654" s="224"/>
      <c r="R654" s="224"/>
      <c r="S654" s="224"/>
      <c r="T654" s="225"/>
      <c r="U654" s="226">
        <f t="shared" si="75"/>
        <v>3.5555555555555556E-2</v>
      </c>
      <c r="V654" s="227"/>
      <c r="W654" s="228" t="str">
        <f t="shared" si="76"/>
        <v>0</v>
      </c>
      <c r="X654" s="509"/>
      <c r="Y654" s="229">
        <f t="shared" si="77"/>
        <v>0</v>
      </c>
    </row>
    <row r="655" spans="2:25" ht="18.75" customHeight="1">
      <c r="B655" s="515"/>
      <c r="C655" s="506"/>
      <c r="D655" s="216">
        <v>13</v>
      </c>
      <c r="E655" s="216" t="s">
        <v>2808</v>
      </c>
      <c r="F655" s="217">
        <v>97</v>
      </c>
      <c r="G655" s="218">
        <f t="shared" si="71"/>
        <v>19.399999999999999</v>
      </c>
      <c r="H655" s="219">
        <f t="shared" si="72"/>
        <v>53.888888888888886</v>
      </c>
      <c r="I655" s="219">
        <f t="shared" si="73"/>
        <v>1.7962962962962962E-2</v>
      </c>
      <c r="J655" s="217"/>
      <c r="K655" s="220"/>
      <c r="L655" s="220"/>
      <c r="M655" s="221"/>
      <c r="N655" s="222">
        <f t="shared" si="74"/>
        <v>0</v>
      </c>
      <c r="O655" s="223"/>
      <c r="P655" s="224"/>
      <c r="Q655" s="224"/>
      <c r="R655" s="224"/>
      <c r="S655" s="224"/>
      <c r="T655" s="225"/>
      <c r="U655" s="226">
        <f t="shared" si="75"/>
        <v>3.5925925925925924E-2</v>
      </c>
      <c r="V655" s="227"/>
      <c r="W655" s="228" t="str">
        <f t="shared" si="76"/>
        <v>0</v>
      </c>
      <c r="X655" s="509"/>
      <c r="Y655" s="229">
        <f t="shared" si="77"/>
        <v>0</v>
      </c>
    </row>
    <row r="656" spans="2:25" ht="18.75" customHeight="1">
      <c r="B656" s="515"/>
      <c r="C656" s="506"/>
      <c r="D656" s="216">
        <v>14</v>
      </c>
      <c r="E656" s="216" t="s">
        <v>2809</v>
      </c>
      <c r="F656" s="217">
        <v>101</v>
      </c>
      <c r="G656" s="218">
        <f t="shared" si="71"/>
        <v>20.2</v>
      </c>
      <c r="H656" s="219">
        <f t="shared" si="72"/>
        <v>56.111111111111107</v>
      </c>
      <c r="I656" s="219">
        <f t="shared" si="73"/>
        <v>1.8703703703703702E-2</v>
      </c>
      <c r="J656" s="217"/>
      <c r="K656" s="220"/>
      <c r="L656" s="220"/>
      <c r="M656" s="221"/>
      <c r="N656" s="222">
        <f t="shared" si="74"/>
        <v>0</v>
      </c>
      <c r="O656" s="223"/>
      <c r="P656" s="224"/>
      <c r="Q656" s="224"/>
      <c r="R656" s="224"/>
      <c r="S656" s="224"/>
      <c r="T656" s="225"/>
      <c r="U656" s="226">
        <f t="shared" si="75"/>
        <v>3.7407407407407403E-2</v>
      </c>
      <c r="V656" s="227"/>
      <c r="W656" s="228" t="str">
        <f t="shared" si="76"/>
        <v>0</v>
      </c>
      <c r="X656" s="509"/>
      <c r="Y656" s="229">
        <f t="shared" si="77"/>
        <v>0</v>
      </c>
    </row>
    <row r="657" spans="2:25" ht="18.75" customHeight="1">
      <c r="B657" s="515"/>
      <c r="C657" s="506"/>
      <c r="D657" s="216">
        <v>15</v>
      </c>
      <c r="E657" s="216" t="s">
        <v>2810</v>
      </c>
      <c r="F657" s="217">
        <v>89</v>
      </c>
      <c r="G657" s="218">
        <f t="shared" si="71"/>
        <v>17.8</v>
      </c>
      <c r="H657" s="219">
        <f t="shared" si="72"/>
        <v>49.444444444444443</v>
      </c>
      <c r="I657" s="219">
        <f t="shared" si="73"/>
        <v>1.6481481481481482E-2</v>
      </c>
      <c r="J657" s="217"/>
      <c r="K657" s="220"/>
      <c r="L657" s="220"/>
      <c r="M657" s="221"/>
      <c r="N657" s="222">
        <f t="shared" si="74"/>
        <v>0</v>
      </c>
      <c r="O657" s="223"/>
      <c r="P657" s="224"/>
      <c r="Q657" s="224"/>
      <c r="R657" s="224"/>
      <c r="S657" s="224"/>
      <c r="T657" s="225"/>
      <c r="U657" s="226">
        <f t="shared" si="75"/>
        <v>3.2962962962962965E-2</v>
      </c>
      <c r="V657" s="227"/>
      <c r="W657" s="228" t="str">
        <f t="shared" si="76"/>
        <v>0</v>
      </c>
      <c r="X657" s="509"/>
      <c r="Y657" s="229">
        <f t="shared" si="77"/>
        <v>0</v>
      </c>
    </row>
    <row r="658" spans="2:25" ht="18.75" customHeight="1">
      <c r="B658" s="515"/>
      <c r="C658" s="506"/>
      <c r="D658" s="216">
        <v>16</v>
      </c>
      <c r="E658" s="216" t="s">
        <v>2811</v>
      </c>
      <c r="F658" s="217">
        <v>98</v>
      </c>
      <c r="G658" s="218">
        <f t="shared" si="71"/>
        <v>19.600000000000001</v>
      </c>
      <c r="H658" s="219">
        <f t="shared" si="72"/>
        <v>54.444444444444443</v>
      </c>
      <c r="I658" s="219">
        <f t="shared" si="73"/>
        <v>1.8148148148148146E-2</v>
      </c>
      <c r="J658" s="217"/>
      <c r="K658" s="220"/>
      <c r="L658" s="220"/>
      <c r="M658" s="221"/>
      <c r="N658" s="222">
        <f t="shared" si="74"/>
        <v>0</v>
      </c>
      <c r="O658" s="223"/>
      <c r="P658" s="224"/>
      <c r="Q658" s="224"/>
      <c r="R658" s="224"/>
      <c r="S658" s="224"/>
      <c r="T658" s="225"/>
      <c r="U658" s="226">
        <f t="shared" si="75"/>
        <v>3.6296296296296292E-2</v>
      </c>
      <c r="V658" s="227"/>
      <c r="W658" s="228" t="str">
        <f t="shared" si="76"/>
        <v>0</v>
      </c>
      <c r="X658" s="509"/>
      <c r="Y658" s="229">
        <f t="shared" si="77"/>
        <v>0</v>
      </c>
    </row>
    <row r="659" spans="2:25" ht="18.75" customHeight="1">
      <c r="B659" s="515"/>
      <c r="C659" s="506"/>
      <c r="D659" s="216"/>
      <c r="E659" s="216"/>
      <c r="F659" s="217"/>
      <c r="G659" s="218">
        <f t="shared" si="71"/>
        <v>0</v>
      </c>
      <c r="H659" s="219">
        <f t="shared" si="72"/>
        <v>0</v>
      </c>
      <c r="I659" s="219">
        <f t="shared" si="73"/>
        <v>0</v>
      </c>
      <c r="J659" s="217"/>
      <c r="K659" s="220"/>
      <c r="L659" s="220"/>
      <c r="M659" s="221"/>
      <c r="N659" s="222">
        <f t="shared" si="74"/>
        <v>0</v>
      </c>
      <c r="O659" s="223"/>
      <c r="P659" s="224"/>
      <c r="Q659" s="224"/>
      <c r="R659" s="224"/>
      <c r="S659" s="224"/>
      <c r="T659" s="225"/>
      <c r="U659" s="226">
        <f t="shared" si="75"/>
        <v>0</v>
      </c>
      <c r="V659" s="227"/>
      <c r="W659" s="228" t="str">
        <f t="shared" si="76"/>
        <v>0</v>
      </c>
      <c r="X659" s="509"/>
      <c r="Y659" s="229">
        <f t="shared" si="77"/>
        <v>0</v>
      </c>
    </row>
    <row r="660" spans="2:25" ht="18.75" customHeight="1">
      <c r="B660" s="516"/>
      <c r="C660" s="507"/>
      <c r="D660" s="216"/>
      <c r="E660" s="216"/>
      <c r="F660" s="217"/>
      <c r="G660" s="218">
        <f>F660/$G$15</f>
        <v>0</v>
      </c>
      <c r="H660" s="219">
        <f>F660/$H$15</f>
        <v>0</v>
      </c>
      <c r="I660" s="219">
        <f>H660/$I$15</f>
        <v>0</v>
      </c>
      <c r="J660" s="217"/>
      <c r="K660" s="220"/>
      <c r="L660" s="220"/>
      <c r="M660" s="232"/>
      <c r="N660" s="222">
        <f>M660/$N$15</f>
        <v>0</v>
      </c>
      <c r="O660" s="231"/>
      <c r="P660" s="231"/>
      <c r="Q660" s="231"/>
      <c r="R660" s="231"/>
      <c r="S660" s="231"/>
      <c r="T660" s="225"/>
      <c r="U660" s="226">
        <f>H660/$U$15</f>
        <v>0</v>
      </c>
      <c r="V660" s="227"/>
      <c r="W660" s="228" t="str">
        <f>IF(V660&lt;1,"0",IF(V660&lt;5,"2",IF(V660&gt;=5,"6")))</f>
        <v>0</v>
      </c>
      <c r="X660" s="510"/>
      <c r="Y660" s="229">
        <f t="shared" si="77"/>
        <v>0</v>
      </c>
    </row>
    <row r="661" spans="2:25">
      <c r="B661" s="233"/>
      <c r="C661" s="234" t="s">
        <v>111</v>
      </c>
      <c r="D661" s="235"/>
      <c r="E661" s="236">
        <f>COUNTA(E601:E660)</f>
        <v>54</v>
      </c>
      <c r="F661" s="236">
        <f>SUM(F601:F660)</f>
        <v>24370</v>
      </c>
      <c r="G661" s="236">
        <f>SUM(G601:G660)</f>
        <v>4873.9999999999991</v>
      </c>
      <c r="H661" s="236">
        <f>SUM(H601:H660)</f>
        <v>13538.888888888887</v>
      </c>
      <c r="I661" s="236">
        <f>MROUND(SUM(I601:I660),1)</f>
        <v>5</v>
      </c>
      <c r="J661" s="236">
        <f>COUNTA(J601:J660)</f>
        <v>1</v>
      </c>
      <c r="K661" s="236">
        <f>COUNTA(K601:K660)</f>
        <v>5</v>
      </c>
      <c r="L661" s="236">
        <f>COUNTA(L601:L660)</f>
        <v>0</v>
      </c>
      <c r="M661" s="236">
        <f>SUM(M601:M660)</f>
        <v>13538.888888888891</v>
      </c>
      <c r="N661" s="236">
        <f>SUM(N601:N660)</f>
        <v>270.77777777777783</v>
      </c>
      <c r="O661" s="237"/>
      <c r="P661" s="238">
        <f>COUNTIF(P601:P660, "YES")</f>
        <v>0</v>
      </c>
      <c r="Q661" s="237"/>
      <c r="R661" s="237"/>
      <c r="S661" s="237"/>
      <c r="T661" s="237"/>
      <c r="U661" s="236">
        <f>SUM(U601:U660)</f>
        <v>9.025925925925927</v>
      </c>
      <c r="V661" s="236">
        <f>SUM(V601:V660)</f>
        <v>9.0259259259259252</v>
      </c>
      <c r="W661" s="236">
        <f t="array" ref="W661">SUM(ABS(W601:W660))</f>
        <v>10</v>
      </c>
      <c r="X661" s="238" t="str">
        <f>IF(X601&lt;0.2, "0", IF(X601&lt;=2, "2", IF(X601&gt;2, ROUND(X601,0))))</f>
        <v>2</v>
      </c>
      <c r="Y661" s="236">
        <f>SUM(Y601:Y660)</f>
        <v>5</v>
      </c>
    </row>
    <row r="662" spans="2:25" ht="18.75" customHeight="1">
      <c r="B662" s="514">
        <v>8</v>
      </c>
      <c r="C662" s="505" t="s">
        <v>2812</v>
      </c>
      <c r="D662" s="216">
        <v>1</v>
      </c>
      <c r="E662" s="216" t="s">
        <v>2813</v>
      </c>
      <c r="F662" s="217">
        <v>549</v>
      </c>
      <c r="G662" s="218">
        <f t="shared" ref="G662:G726" si="78">F662/$G$15</f>
        <v>109.8</v>
      </c>
      <c r="H662" s="219">
        <f t="shared" ref="H662:H726" si="79">F662/$H$15</f>
        <v>305</v>
      </c>
      <c r="I662" s="219">
        <f t="shared" ref="I662:I726" si="80">H662/$I$15</f>
        <v>0.10166666666666667</v>
      </c>
      <c r="J662" s="217" t="s">
        <v>2814</v>
      </c>
      <c r="K662" s="220" t="s">
        <v>2815</v>
      </c>
      <c r="L662" s="220"/>
      <c r="M662" s="221">
        <f>SUM(H662:H672)</f>
        <v>2714.9999999999995</v>
      </c>
      <c r="N662" s="222">
        <f t="shared" ref="N662:N741" si="81">M662/$N$15</f>
        <v>54.29999999999999</v>
      </c>
      <c r="O662" s="223" t="s">
        <v>2816</v>
      </c>
      <c r="P662" s="363" t="s">
        <v>2441</v>
      </c>
      <c r="Q662" s="363" t="s">
        <v>2817</v>
      </c>
      <c r="R662" s="363" t="s">
        <v>2818</v>
      </c>
      <c r="S662" s="224"/>
      <c r="T662" s="225"/>
      <c r="U662" s="226">
        <f t="shared" ref="U662:U726" si="82">H662/$U$15</f>
        <v>0.20333333333333334</v>
      </c>
      <c r="V662" s="227">
        <f>SUM(U662:U672)</f>
        <v>1.81</v>
      </c>
      <c r="W662" s="228" t="str">
        <f t="shared" ref="W662:W726" si="83">IF(V662&lt;1,"0",IF(V662&lt;5,"2",IF(V662&gt;=5,"6")))</f>
        <v>2</v>
      </c>
      <c r="X662" s="508">
        <f>K743/$X$15</f>
        <v>2.3333333333333335</v>
      </c>
      <c r="Y662" s="229">
        <f t="shared" ref="Y662:Y725" si="84">W662/2</f>
        <v>1</v>
      </c>
    </row>
    <row r="663" spans="2:25" ht="18.75" customHeight="1">
      <c r="B663" s="515"/>
      <c r="C663" s="506"/>
      <c r="D663" s="216">
        <v>2</v>
      </c>
      <c r="E663" s="216" t="s">
        <v>2819</v>
      </c>
      <c r="F663" s="217">
        <v>692</v>
      </c>
      <c r="G663" s="218">
        <f t="shared" si="78"/>
        <v>138.4</v>
      </c>
      <c r="H663" s="219">
        <f t="shared" si="79"/>
        <v>384.44444444444446</v>
      </c>
      <c r="I663" s="219">
        <f t="shared" si="80"/>
        <v>0.12814814814814815</v>
      </c>
      <c r="J663" s="217"/>
      <c r="K663" s="220"/>
      <c r="L663" s="220"/>
      <c r="M663" s="221"/>
      <c r="N663" s="222">
        <f t="shared" si="81"/>
        <v>0</v>
      </c>
      <c r="O663" s="223"/>
      <c r="P663" s="224"/>
      <c r="Q663" s="224"/>
      <c r="R663" s="224"/>
      <c r="S663" s="224"/>
      <c r="T663" s="225"/>
      <c r="U663" s="226">
        <f t="shared" si="82"/>
        <v>0.2562962962962963</v>
      </c>
      <c r="V663" s="227"/>
      <c r="W663" s="228" t="str">
        <f t="shared" si="83"/>
        <v>0</v>
      </c>
      <c r="X663" s="509"/>
      <c r="Y663" s="229">
        <f t="shared" si="84"/>
        <v>0</v>
      </c>
    </row>
    <row r="664" spans="2:25" ht="18.75" customHeight="1">
      <c r="B664" s="515"/>
      <c r="C664" s="506"/>
      <c r="D664" s="216">
        <v>3</v>
      </c>
      <c r="E664" s="216" t="s">
        <v>2820</v>
      </c>
      <c r="F664" s="217">
        <v>28</v>
      </c>
      <c r="G664" s="218">
        <f t="shared" si="78"/>
        <v>5.6</v>
      </c>
      <c r="H664" s="219">
        <f t="shared" si="79"/>
        <v>15.555555555555555</v>
      </c>
      <c r="I664" s="219">
        <f t="shared" si="80"/>
        <v>5.185185185185185E-3</v>
      </c>
      <c r="J664" s="217"/>
      <c r="K664" s="220"/>
      <c r="L664" s="220"/>
      <c r="M664" s="221"/>
      <c r="N664" s="222">
        <f t="shared" si="81"/>
        <v>0</v>
      </c>
      <c r="O664" s="223"/>
      <c r="P664" s="224"/>
      <c r="Q664" s="224"/>
      <c r="R664" s="224"/>
      <c r="S664" s="224"/>
      <c r="T664" s="225"/>
      <c r="U664" s="226">
        <f t="shared" si="82"/>
        <v>1.037037037037037E-2</v>
      </c>
      <c r="V664" s="227"/>
      <c r="W664" s="228" t="str">
        <f t="shared" si="83"/>
        <v>0</v>
      </c>
      <c r="X664" s="509"/>
      <c r="Y664" s="229">
        <f t="shared" si="84"/>
        <v>0</v>
      </c>
    </row>
    <row r="665" spans="2:25" ht="18.75" customHeight="1">
      <c r="B665" s="515"/>
      <c r="C665" s="506"/>
      <c r="D665" s="216">
        <v>4</v>
      </c>
      <c r="E665" s="216" t="s">
        <v>2821</v>
      </c>
      <c r="F665" s="217">
        <v>189</v>
      </c>
      <c r="G665" s="218">
        <f t="shared" si="78"/>
        <v>37.799999999999997</v>
      </c>
      <c r="H665" s="219">
        <f t="shared" si="79"/>
        <v>105</v>
      </c>
      <c r="I665" s="219">
        <f t="shared" si="80"/>
        <v>3.5000000000000003E-2</v>
      </c>
      <c r="J665" s="217"/>
      <c r="K665" s="220"/>
      <c r="L665" s="220"/>
      <c r="M665" s="221"/>
      <c r="N665" s="222">
        <f t="shared" si="81"/>
        <v>0</v>
      </c>
      <c r="O665" s="223"/>
      <c r="P665" s="224"/>
      <c r="Q665" s="224"/>
      <c r="R665" s="224"/>
      <c r="S665" s="224"/>
      <c r="T665" s="225"/>
      <c r="U665" s="226">
        <f t="shared" si="82"/>
        <v>7.0000000000000007E-2</v>
      </c>
      <c r="V665" s="227"/>
      <c r="W665" s="228" t="str">
        <f t="shared" si="83"/>
        <v>0</v>
      </c>
      <c r="X665" s="509"/>
      <c r="Y665" s="229">
        <f t="shared" si="84"/>
        <v>0</v>
      </c>
    </row>
    <row r="666" spans="2:25" ht="18.75" customHeight="1">
      <c r="B666" s="515"/>
      <c r="C666" s="506"/>
      <c r="D666" s="216">
        <v>5</v>
      </c>
      <c r="E666" s="216" t="s">
        <v>2822</v>
      </c>
      <c r="F666" s="217">
        <v>130</v>
      </c>
      <c r="G666" s="218">
        <f t="shared" si="78"/>
        <v>26</v>
      </c>
      <c r="H666" s="219">
        <f t="shared" si="79"/>
        <v>72.222222222222214</v>
      </c>
      <c r="I666" s="219">
        <f t="shared" si="80"/>
        <v>2.4074074074074071E-2</v>
      </c>
      <c r="J666" s="217"/>
      <c r="K666" s="220"/>
      <c r="L666" s="220"/>
      <c r="M666" s="221"/>
      <c r="N666" s="222">
        <f t="shared" si="81"/>
        <v>0</v>
      </c>
      <c r="O666" s="223"/>
      <c r="P666" s="224"/>
      <c r="Q666" s="224"/>
      <c r="R666" s="224"/>
      <c r="S666" s="224"/>
      <c r="T666" s="225"/>
      <c r="U666" s="226">
        <f t="shared" si="82"/>
        <v>4.8148148148148141E-2</v>
      </c>
      <c r="V666" s="227"/>
      <c r="W666" s="228" t="str">
        <f t="shared" si="83"/>
        <v>0</v>
      </c>
      <c r="X666" s="509"/>
      <c r="Y666" s="229">
        <f t="shared" si="84"/>
        <v>0</v>
      </c>
    </row>
    <row r="667" spans="2:25" ht="18.75" customHeight="1">
      <c r="B667" s="515"/>
      <c r="C667" s="506"/>
      <c r="D667" s="216">
        <v>6</v>
      </c>
      <c r="E667" s="216" t="s">
        <v>2823</v>
      </c>
      <c r="F667" s="217">
        <v>549</v>
      </c>
      <c r="G667" s="218">
        <f t="shared" si="78"/>
        <v>109.8</v>
      </c>
      <c r="H667" s="219">
        <f t="shared" si="79"/>
        <v>305</v>
      </c>
      <c r="I667" s="219">
        <f t="shared" si="80"/>
        <v>0.10166666666666667</v>
      </c>
      <c r="J667" s="217"/>
      <c r="K667" s="220"/>
      <c r="L667" s="220"/>
      <c r="M667" s="221"/>
      <c r="N667" s="222">
        <f t="shared" si="81"/>
        <v>0</v>
      </c>
      <c r="O667" s="223"/>
      <c r="P667" s="224"/>
      <c r="Q667" s="224"/>
      <c r="R667" s="224"/>
      <c r="S667" s="224"/>
      <c r="T667" s="225"/>
      <c r="U667" s="226">
        <f t="shared" si="82"/>
        <v>0.20333333333333334</v>
      </c>
      <c r="V667" s="227"/>
      <c r="W667" s="228" t="str">
        <f t="shared" si="83"/>
        <v>0</v>
      </c>
      <c r="X667" s="509"/>
      <c r="Y667" s="229">
        <f t="shared" si="84"/>
        <v>0</v>
      </c>
    </row>
    <row r="668" spans="2:25" ht="18.75" customHeight="1">
      <c r="B668" s="515"/>
      <c r="C668" s="506"/>
      <c r="D668" s="216">
        <v>7</v>
      </c>
      <c r="E668" s="216" t="s">
        <v>2824</v>
      </c>
      <c r="F668" s="217">
        <v>589</v>
      </c>
      <c r="G668" s="218">
        <f t="shared" si="78"/>
        <v>117.8</v>
      </c>
      <c r="H668" s="219">
        <f t="shared" si="79"/>
        <v>327.22222222222223</v>
      </c>
      <c r="I668" s="219">
        <f t="shared" si="80"/>
        <v>0.10907407407407407</v>
      </c>
      <c r="J668" s="217"/>
      <c r="K668" s="220"/>
      <c r="L668" s="220"/>
      <c r="M668" s="221"/>
      <c r="N668" s="222">
        <f t="shared" si="81"/>
        <v>0</v>
      </c>
      <c r="O668" s="223"/>
      <c r="P668" s="224"/>
      <c r="Q668" s="224"/>
      <c r="R668" s="224"/>
      <c r="S668" s="224"/>
      <c r="T668" s="225"/>
      <c r="U668" s="226">
        <f t="shared" si="82"/>
        <v>0.21814814814814815</v>
      </c>
      <c r="V668" s="227"/>
      <c r="W668" s="228" t="str">
        <f t="shared" si="83"/>
        <v>0</v>
      </c>
      <c r="X668" s="509"/>
      <c r="Y668" s="229">
        <f t="shared" si="84"/>
        <v>0</v>
      </c>
    </row>
    <row r="669" spans="2:25" ht="18.75" customHeight="1">
      <c r="B669" s="515"/>
      <c r="C669" s="506"/>
      <c r="D669" s="216">
        <v>8</v>
      </c>
      <c r="E669" s="216" t="s">
        <v>2825</v>
      </c>
      <c r="F669" s="217">
        <v>589</v>
      </c>
      <c r="G669" s="218">
        <f t="shared" si="78"/>
        <v>117.8</v>
      </c>
      <c r="H669" s="219">
        <f t="shared" si="79"/>
        <v>327.22222222222223</v>
      </c>
      <c r="I669" s="219">
        <f t="shared" si="80"/>
        <v>0.10907407407407407</v>
      </c>
      <c r="J669" s="217"/>
      <c r="K669" s="220"/>
      <c r="L669" s="220"/>
      <c r="M669" s="221"/>
      <c r="N669" s="222">
        <f t="shared" si="81"/>
        <v>0</v>
      </c>
      <c r="O669" s="223"/>
      <c r="P669" s="224"/>
      <c r="Q669" s="224"/>
      <c r="R669" s="224"/>
      <c r="S669" s="224"/>
      <c r="T669" s="225"/>
      <c r="U669" s="226">
        <f t="shared" si="82"/>
        <v>0.21814814814814815</v>
      </c>
      <c r="V669" s="227"/>
      <c r="W669" s="228" t="str">
        <f t="shared" si="83"/>
        <v>0</v>
      </c>
      <c r="X669" s="509"/>
      <c r="Y669" s="229">
        <f t="shared" si="84"/>
        <v>0</v>
      </c>
    </row>
    <row r="670" spans="2:25" ht="18.75" customHeight="1">
      <c r="B670" s="515"/>
      <c r="C670" s="506"/>
      <c r="D670" s="216">
        <v>9</v>
      </c>
      <c r="E670" s="216" t="s">
        <v>2826</v>
      </c>
      <c r="F670" s="217">
        <v>349</v>
      </c>
      <c r="G670" s="218">
        <f t="shared" si="78"/>
        <v>69.8</v>
      </c>
      <c r="H670" s="219">
        <f t="shared" si="79"/>
        <v>193.88888888888889</v>
      </c>
      <c r="I670" s="219">
        <f t="shared" si="80"/>
        <v>6.4629629629629634E-2</v>
      </c>
      <c r="J670" s="217"/>
      <c r="K670" s="220"/>
      <c r="L670" s="220"/>
      <c r="M670" s="221"/>
      <c r="N670" s="222">
        <f t="shared" si="81"/>
        <v>0</v>
      </c>
      <c r="O670" s="223"/>
      <c r="P670" s="224"/>
      <c r="Q670" s="224"/>
      <c r="R670" s="224"/>
      <c r="S670" s="224"/>
      <c r="T670" s="225"/>
      <c r="U670" s="226">
        <f t="shared" si="82"/>
        <v>0.12925925925925927</v>
      </c>
      <c r="V670" s="227"/>
      <c r="W670" s="228" t="str">
        <f t="shared" si="83"/>
        <v>0</v>
      </c>
      <c r="X670" s="509"/>
      <c r="Y670" s="229">
        <f t="shared" si="84"/>
        <v>0</v>
      </c>
    </row>
    <row r="671" spans="2:25" ht="18.75" customHeight="1">
      <c r="B671" s="515"/>
      <c r="C671" s="506"/>
      <c r="D671" s="216">
        <v>10</v>
      </c>
      <c r="E671" s="216" t="s">
        <v>2827</v>
      </c>
      <c r="F671" s="217">
        <v>302</v>
      </c>
      <c r="G671" s="218">
        <f t="shared" si="78"/>
        <v>60.4</v>
      </c>
      <c r="H671" s="219">
        <f t="shared" si="79"/>
        <v>167.77777777777777</v>
      </c>
      <c r="I671" s="219">
        <f t="shared" si="80"/>
        <v>5.5925925925925921E-2</v>
      </c>
      <c r="J671" s="217"/>
      <c r="K671" s="220"/>
      <c r="L671" s="220"/>
      <c r="M671" s="221"/>
      <c r="N671" s="222">
        <f t="shared" si="81"/>
        <v>0</v>
      </c>
      <c r="O671" s="223"/>
      <c r="P671" s="224"/>
      <c r="Q671" s="224"/>
      <c r="R671" s="224"/>
      <c r="S671" s="224"/>
      <c r="T671" s="225"/>
      <c r="U671" s="226">
        <f t="shared" si="82"/>
        <v>0.11185185185185184</v>
      </c>
      <c r="V671" s="227"/>
      <c r="W671" s="228" t="str">
        <f t="shared" si="83"/>
        <v>0</v>
      </c>
      <c r="X671" s="509"/>
      <c r="Y671" s="229">
        <f t="shared" si="84"/>
        <v>0</v>
      </c>
    </row>
    <row r="672" spans="2:25" ht="18.75" customHeight="1">
      <c r="B672" s="515"/>
      <c r="C672" s="506"/>
      <c r="D672" s="216">
        <v>11</v>
      </c>
      <c r="E672" s="216" t="s">
        <v>2828</v>
      </c>
      <c r="F672" s="217">
        <v>921</v>
      </c>
      <c r="G672" s="218">
        <f t="shared" si="78"/>
        <v>184.2</v>
      </c>
      <c r="H672" s="219">
        <f t="shared" si="79"/>
        <v>511.66666666666663</v>
      </c>
      <c r="I672" s="219">
        <f t="shared" si="80"/>
        <v>0.17055555555555554</v>
      </c>
      <c r="J672" s="217"/>
      <c r="K672" s="220"/>
      <c r="L672" s="220"/>
      <c r="M672" s="221"/>
      <c r="N672" s="222">
        <f t="shared" si="81"/>
        <v>0</v>
      </c>
      <c r="O672" s="223"/>
      <c r="P672" s="224"/>
      <c r="Q672" s="224"/>
      <c r="R672" s="224"/>
      <c r="S672" s="224"/>
      <c r="T672" s="225"/>
      <c r="U672" s="226">
        <f t="shared" si="82"/>
        <v>0.34111111111111109</v>
      </c>
      <c r="V672" s="227"/>
      <c r="W672" s="228" t="str">
        <f t="shared" si="83"/>
        <v>0</v>
      </c>
      <c r="X672" s="509"/>
      <c r="Y672" s="229">
        <f t="shared" si="84"/>
        <v>0</v>
      </c>
    </row>
    <row r="673" spans="2:25" ht="18.75" customHeight="1">
      <c r="B673" s="515"/>
      <c r="C673" s="506"/>
      <c r="D673" s="216"/>
      <c r="E673" s="216"/>
      <c r="F673" s="217"/>
      <c r="G673" s="218">
        <f t="shared" si="78"/>
        <v>0</v>
      </c>
      <c r="H673" s="219">
        <f t="shared" si="79"/>
        <v>0</v>
      </c>
      <c r="I673" s="219">
        <f t="shared" si="80"/>
        <v>0</v>
      </c>
      <c r="J673" s="217"/>
      <c r="K673" s="220"/>
      <c r="L673" s="220"/>
      <c r="M673" s="221"/>
      <c r="N673" s="222">
        <f t="shared" si="81"/>
        <v>0</v>
      </c>
      <c r="O673" s="223"/>
      <c r="P673" s="224"/>
      <c r="Q673" s="224"/>
      <c r="R673" s="224"/>
      <c r="S673" s="224"/>
      <c r="T673" s="225"/>
      <c r="U673" s="226">
        <f t="shared" si="82"/>
        <v>0</v>
      </c>
      <c r="V673" s="227"/>
      <c r="W673" s="228" t="str">
        <f t="shared" si="83"/>
        <v>0</v>
      </c>
      <c r="X673" s="509"/>
      <c r="Y673" s="229">
        <f t="shared" si="84"/>
        <v>0</v>
      </c>
    </row>
    <row r="674" spans="2:25" ht="18.75" customHeight="1">
      <c r="B674" s="515"/>
      <c r="C674" s="506"/>
      <c r="D674" s="216">
        <v>1</v>
      </c>
      <c r="E674" s="216" t="s">
        <v>2829</v>
      </c>
      <c r="F674" s="217">
        <v>1148</v>
      </c>
      <c r="G674" s="218">
        <f t="shared" si="78"/>
        <v>229.6</v>
      </c>
      <c r="H674" s="219">
        <f t="shared" si="79"/>
        <v>637.77777777777771</v>
      </c>
      <c r="I674" s="219">
        <f t="shared" si="80"/>
        <v>0.21259259259259258</v>
      </c>
      <c r="J674" s="217" t="s">
        <v>2830</v>
      </c>
      <c r="K674" s="220" t="s">
        <v>11270</v>
      </c>
      <c r="L674" s="220"/>
      <c r="M674" s="221">
        <f>SUM(H674:H686)</f>
        <v>2718.8888888888891</v>
      </c>
      <c r="N674" s="222">
        <f t="shared" si="81"/>
        <v>54.37777777777778</v>
      </c>
      <c r="O674" s="223" t="s">
        <v>2831</v>
      </c>
      <c r="P674" s="363" t="s">
        <v>2441</v>
      </c>
      <c r="Q674" s="363" t="s">
        <v>2817</v>
      </c>
      <c r="R674" s="363" t="s">
        <v>2832</v>
      </c>
      <c r="S674" s="224"/>
      <c r="T674" s="225"/>
      <c r="U674" s="226">
        <f t="shared" si="82"/>
        <v>0.42518518518518517</v>
      </c>
      <c r="V674" s="227">
        <f>SUM(U674:U686)</f>
        <v>1.8125925925925925</v>
      </c>
      <c r="W674" s="228" t="str">
        <f t="shared" si="83"/>
        <v>2</v>
      </c>
      <c r="X674" s="509"/>
      <c r="Y674" s="229">
        <f t="shared" si="84"/>
        <v>1</v>
      </c>
    </row>
    <row r="675" spans="2:25" ht="18.75" customHeight="1">
      <c r="B675" s="515"/>
      <c r="C675" s="506"/>
      <c r="D675" s="216">
        <v>2</v>
      </c>
      <c r="E675" s="216" t="s">
        <v>2833</v>
      </c>
      <c r="F675" s="217">
        <v>1212</v>
      </c>
      <c r="G675" s="218">
        <f t="shared" si="78"/>
        <v>242.4</v>
      </c>
      <c r="H675" s="219">
        <f t="shared" si="79"/>
        <v>673.33333333333337</v>
      </c>
      <c r="I675" s="219">
        <f t="shared" si="80"/>
        <v>0.22444444444444445</v>
      </c>
      <c r="J675" s="217"/>
      <c r="K675" s="220"/>
      <c r="L675" s="220"/>
      <c r="M675" s="221"/>
      <c r="N675" s="222">
        <f t="shared" si="81"/>
        <v>0</v>
      </c>
      <c r="O675" s="223"/>
      <c r="P675" s="224"/>
      <c r="Q675" s="224"/>
      <c r="R675" s="224"/>
      <c r="S675" s="224"/>
      <c r="T675" s="225"/>
      <c r="U675" s="226">
        <f t="shared" si="82"/>
        <v>0.44888888888888889</v>
      </c>
      <c r="V675" s="227"/>
      <c r="W675" s="228" t="str">
        <f t="shared" si="83"/>
        <v>0</v>
      </c>
      <c r="X675" s="509"/>
      <c r="Y675" s="229">
        <f t="shared" si="84"/>
        <v>0</v>
      </c>
    </row>
    <row r="676" spans="2:25" ht="18.75" customHeight="1">
      <c r="B676" s="515"/>
      <c r="C676" s="506"/>
      <c r="D676" s="216">
        <v>3</v>
      </c>
      <c r="E676" s="216" t="s">
        <v>2834</v>
      </c>
      <c r="F676" s="217">
        <v>220</v>
      </c>
      <c r="G676" s="218">
        <f t="shared" si="78"/>
        <v>44</v>
      </c>
      <c r="H676" s="219">
        <f t="shared" si="79"/>
        <v>122.22222222222221</v>
      </c>
      <c r="I676" s="219">
        <f t="shared" si="80"/>
        <v>4.0740740740740737E-2</v>
      </c>
      <c r="J676" s="217"/>
      <c r="K676" s="220"/>
      <c r="L676" s="220"/>
      <c r="M676" s="221"/>
      <c r="N676" s="222">
        <f t="shared" si="81"/>
        <v>0</v>
      </c>
      <c r="O676" s="223"/>
      <c r="P676" s="224"/>
      <c r="Q676" s="224"/>
      <c r="R676" s="224"/>
      <c r="S676" s="224"/>
      <c r="T676" s="225"/>
      <c r="U676" s="226">
        <f t="shared" si="82"/>
        <v>8.1481481481481474E-2</v>
      </c>
      <c r="V676" s="227"/>
      <c r="W676" s="228" t="str">
        <f t="shared" si="83"/>
        <v>0</v>
      </c>
      <c r="X676" s="509"/>
      <c r="Y676" s="229">
        <f t="shared" si="84"/>
        <v>0</v>
      </c>
    </row>
    <row r="677" spans="2:25" ht="18.75" customHeight="1">
      <c r="B677" s="515"/>
      <c r="C677" s="506"/>
      <c r="D677" s="216">
        <v>4</v>
      </c>
      <c r="E677" s="216" t="s">
        <v>2835</v>
      </c>
      <c r="F677" s="217">
        <v>189</v>
      </c>
      <c r="G677" s="218">
        <f t="shared" si="78"/>
        <v>37.799999999999997</v>
      </c>
      <c r="H677" s="219">
        <f t="shared" si="79"/>
        <v>105</v>
      </c>
      <c r="I677" s="219">
        <f t="shared" si="80"/>
        <v>3.5000000000000003E-2</v>
      </c>
      <c r="J677" s="217"/>
      <c r="K677" s="220"/>
      <c r="L677" s="220"/>
      <c r="M677" s="221"/>
      <c r="N677" s="222">
        <f t="shared" si="81"/>
        <v>0</v>
      </c>
      <c r="O677" s="223"/>
      <c r="P677" s="224"/>
      <c r="Q677" s="224"/>
      <c r="R677" s="224"/>
      <c r="S677" s="224"/>
      <c r="T677" s="225"/>
      <c r="U677" s="226">
        <f t="shared" si="82"/>
        <v>7.0000000000000007E-2</v>
      </c>
      <c r="V677" s="227"/>
      <c r="W677" s="228" t="str">
        <f t="shared" si="83"/>
        <v>0</v>
      </c>
      <c r="X677" s="509"/>
      <c r="Y677" s="229">
        <f t="shared" si="84"/>
        <v>0</v>
      </c>
    </row>
    <row r="678" spans="2:25" ht="18.75" customHeight="1">
      <c r="B678" s="515"/>
      <c r="C678" s="506"/>
      <c r="D678" s="216">
        <v>5</v>
      </c>
      <c r="E678" s="216" t="s">
        <v>2836</v>
      </c>
      <c r="F678" s="217">
        <v>139</v>
      </c>
      <c r="G678" s="218">
        <f t="shared" si="78"/>
        <v>27.8</v>
      </c>
      <c r="H678" s="219">
        <f t="shared" si="79"/>
        <v>77.222222222222214</v>
      </c>
      <c r="I678" s="219">
        <f t="shared" si="80"/>
        <v>2.5740740740740738E-2</v>
      </c>
      <c r="J678" s="217"/>
      <c r="K678" s="220"/>
      <c r="L678" s="220"/>
      <c r="M678" s="221"/>
      <c r="N678" s="222">
        <f t="shared" si="81"/>
        <v>0</v>
      </c>
      <c r="O678" s="223"/>
      <c r="P678" s="224"/>
      <c r="Q678" s="224"/>
      <c r="R678" s="224"/>
      <c r="S678" s="224"/>
      <c r="T678" s="225"/>
      <c r="U678" s="226">
        <f t="shared" si="82"/>
        <v>5.1481481481481475E-2</v>
      </c>
      <c r="V678" s="227"/>
      <c r="W678" s="228" t="str">
        <f t="shared" si="83"/>
        <v>0</v>
      </c>
      <c r="X678" s="509"/>
      <c r="Y678" s="229">
        <f t="shared" si="84"/>
        <v>0</v>
      </c>
    </row>
    <row r="679" spans="2:25" ht="18.75" customHeight="1">
      <c r="B679" s="515"/>
      <c r="C679" s="506"/>
      <c r="D679" s="216">
        <v>6</v>
      </c>
      <c r="E679" s="216" t="s">
        <v>2837</v>
      </c>
      <c r="F679" s="217">
        <v>789</v>
      </c>
      <c r="G679" s="218">
        <f t="shared" si="78"/>
        <v>157.80000000000001</v>
      </c>
      <c r="H679" s="219">
        <f t="shared" si="79"/>
        <v>438.33333333333331</v>
      </c>
      <c r="I679" s="219">
        <f t="shared" si="80"/>
        <v>0.14611111111111111</v>
      </c>
      <c r="J679" s="217"/>
      <c r="K679" s="220"/>
      <c r="L679" s="220"/>
      <c r="M679" s="221"/>
      <c r="N679" s="222">
        <f t="shared" si="81"/>
        <v>0</v>
      </c>
      <c r="O679" s="223"/>
      <c r="P679" s="224"/>
      <c r="Q679" s="224"/>
      <c r="R679" s="224"/>
      <c r="S679" s="224"/>
      <c r="T679" s="225"/>
      <c r="U679" s="226">
        <f t="shared" si="82"/>
        <v>0.29222222222222222</v>
      </c>
      <c r="V679" s="227"/>
      <c r="W679" s="228" t="str">
        <f t="shared" si="83"/>
        <v>0</v>
      </c>
      <c r="X679" s="509"/>
      <c r="Y679" s="229">
        <f t="shared" si="84"/>
        <v>0</v>
      </c>
    </row>
    <row r="680" spans="2:25" ht="18.75" customHeight="1">
      <c r="B680" s="515"/>
      <c r="C680" s="506"/>
      <c r="D680" s="216">
        <v>7</v>
      </c>
      <c r="E680" s="216" t="s">
        <v>2838</v>
      </c>
      <c r="F680" s="217">
        <v>190</v>
      </c>
      <c r="G680" s="218">
        <f t="shared" si="78"/>
        <v>38</v>
      </c>
      <c r="H680" s="219">
        <f t="shared" si="79"/>
        <v>105.55555555555556</v>
      </c>
      <c r="I680" s="219">
        <f t="shared" si="80"/>
        <v>3.5185185185185187E-2</v>
      </c>
      <c r="J680" s="217"/>
      <c r="K680" s="220"/>
      <c r="L680" s="220"/>
      <c r="M680" s="221"/>
      <c r="N680" s="222">
        <f t="shared" si="81"/>
        <v>0</v>
      </c>
      <c r="O680" s="223"/>
      <c r="P680" s="224"/>
      <c r="Q680" s="224"/>
      <c r="R680" s="224"/>
      <c r="S680" s="224"/>
      <c r="T680" s="225"/>
      <c r="U680" s="226">
        <f t="shared" si="82"/>
        <v>7.0370370370370375E-2</v>
      </c>
      <c r="V680" s="227"/>
      <c r="W680" s="228" t="str">
        <f t="shared" si="83"/>
        <v>0</v>
      </c>
      <c r="X680" s="509"/>
      <c r="Y680" s="229">
        <f t="shared" si="84"/>
        <v>0</v>
      </c>
    </row>
    <row r="681" spans="2:25" ht="18.75" customHeight="1">
      <c r="B681" s="515"/>
      <c r="C681" s="506"/>
      <c r="D681" s="216">
        <v>8</v>
      </c>
      <c r="E681" s="216" t="s">
        <v>2839</v>
      </c>
      <c r="F681" s="217">
        <v>83</v>
      </c>
      <c r="G681" s="218">
        <f t="shared" si="78"/>
        <v>16.600000000000001</v>
      </c>
      <c r="H681" s="219">
        <f t="shared" si="79"/>
        <v>46.111111111111107</v>
      </c>
      <c r="I681" s="219">
        <f t="shared" si="80"/>
        <v>1.5370370370370369E-2</v>
      </c>
      <c r="J681" s="217"/>
      <c r="K681" s="220"/>
      <c r="L681" s="220"/>
      <c r="M681" s="221"/>
      <c r="N681" s="222">
        <f t="shared" si="81"/>
        <v>0</v>
      </c>
      <c r="O681" s="223"/>
      <c r="P681" s="224"/>
      <c r="Q681" s="224"/>
      <c r="R681" s="224"/>
      <c r="S681" s="224"/>
      <c r="T681" s="225"/>
      <c r="U681" s="226">
        <f t="shared" si="82"/>
        <v>3.0740740740740739E-2</v>
      </c>
      <c r="V681" s="227"/>
      <c r="W681" s="228" t="str">
        <f t="shared" si="83"/>
        <v>0</v>
      </c>
      <c r="X681" s="509"/>
      <c r="Y681" s="229">
        <f t="shared" si="84"/>
        <v>0</v>
      </c>
    </row>
    <row r="682" spans="2:25" ht="18.75" customHeight="1">
      <c r="B682" s="515"/>
      <c r="C682" s="506"/>
      <c r="D682" s="216">
        <v>9</v>
      </c>
      <c r="E682" s="216" t="s">
        <v>2840</v>
      </c>
      <c r="F682" s="217">
        <v>68</v>
      </c>
      <c r="G682" s="218">
        <f t="shared" si="78"/>
        <v>13.6</v>
      </c>
      <c r="H682" s="219">
        <f t="shared" si="79"/>
        <v>37.777777777777779</v>
      </c>
      <c r="I682" s="219">
        <f t="shared" si="80"/>
        <v>1.2592592592592593E-2</v>
      </c>
      <c r="J682" s="217"/>
      <c r="K682" s="220"/>
      <c r="L682" s="220"/>
      <c r="M682" s="221"/>
      <c r="N682" s="222">
        <f t="shared" si="81"/>
        <v>0</v>
      </c>
      <c r="O682" s="223"/>
      <c r="P682" s="224"/>
      <c r="Q682" s="224"/>
      <c r="R682" s="224"/>
      <c r="S682" s="224"/>
      <c r="T682" s="225"/>
      <c r="U682" s="226">
        <f t="shared" si="82"/>
        <v>2.5185185185185185E-2</v>
      </c>
      <c r="V682" s="227"/>
      <c r="W682" s="228" t="str">
        <f t="shared" si="83"/>
        <v>0</v>
      </c>
      <c r="X682" s="509"/>
      <c r="Y682" s="229">
        <f t="shared" si="84"/>
        <v>0</v>
      </c>
    </row>
    <row r="683" spans="2:25" ht="18.75" customHeight="1">
      <c r="B683" s="515"/>
      <c r="C683" s="506"/>
      <c r="D683" s="216">
        <v>10</v>
      </c>
      <c r="E683" s="216" t="s">
        <v>2841</v>
      </c>
      <c r="F683" s="217">
        <v>87</v>
      </c>
      <c r="G683" s="218">
        <f t="shared" si="78"/>
        <v>17.399999999999999</v>
      </c>
      <c r="H683" s="219">
        <f t="shared" si="79"/>
        <v>48.333333333333329</v>
      </c>
      <c r="I683" s="219">
        <f t="shared" si="80"/>
        <v>1.6111111111111111E-2</v>
      </c>
      <c r="J683" s="217"/>
      <c r="K683" s="220"/>
      <c r="L683" s="220"/>
      <c r="M683" s="221"/>
      <c r="N683" s="222">
        <f t="shared" si="81"/>
        <v>0</v>
      </c>
      <c r="O683" s="223"/>
      <c r="P683" s="224"/>
      <c r="Q683" s="224"/>
      <c r="R683" s="224"/>
      <c r="S683" s="224"/>
      <c r="T683" s="225"/>
      <c r="U683" s="226">
        <f t="shared" si="82"/>
        <v>3.2222222222222222E-2</v>
      </c>
      <c r="V683" s="227"/>
      <c r="W683" s="228" t="str">
        <f t="shared" si="83"/>
        <v>0</v>
      </c>
      <c r="X683" s="509"/>
      <c r="Y683" s="229">
        <f t="shared" si="84"/>
        <v>0</v>
      </c>
    </row>
    <row r="684" spans="2:25" ht="18.75" customHeight="1">
      <c r="B684" s="515"/>
      <c r="C684" s="506"/>
      <c r="D684" s="216">
        <v>11</v>
      </c>
      <c r="E684" s="216" t="s">
        <v>2842</v>
      </c>
      <c r="F684" s="217">
        <v>551</v>
      </c>
      <c r="G684" s="218">
        <f t="shared" si="78"/>
        <v>110.2</v>
      </c>
      <c r="H684" s="219">
        <f t="shared" si="79"/>
        <v>306.11111111111109</v>
      </c>
      <c r="I684" s="219">
        <f t="shared" si="80"/>
        <v>0.10203703703703702</v>
      </c>
      <c r="J684" s="217"/>
      <c r="K684" s="220"/>
      <c r="L684" s="220"/>
      <c r="M684" s="221"/>
      <c r="N684" s="222">
        <f t="shared" si="81"/>
        <v>0</v>
      </c>
      <c r="O684" s="223"/>
      <c r="P684" s="224"/>
      <c r="Q684" s="224"/>
      <c r="R684" s="224"/>
      <c r="S684" s="224"/>
      <c r="T684" s="225"/>
      <c r="U684" s="226">
        <f t="shared" si="82"/>
        <v>0.20407407407407405</v>
      </c>
      <c r="V684" s="227"/>
      <c r="W684" s="228" t="str">
        <f t="shared" si="83"/>
        <v>0</v>
      </c>
      <c r="X684" s="509"/>
      <c r="Y684" s="229">
        <f t="shared" si="84"/>
        <v>0</v>
      </c>
    </row>
    <row r="685" spans="2:25" ht="18.75" customHeight="1">
      <c r="B685" s="515"/>
      <c r="C685" s="506"/>
      <c r="D685" s="216">
        <v>12</v>
      </c>
      <c r="E685" s="216" t="s">
        <v>2843</v>
      </c>
      <c r="F685" s="217">
        <v>30</v>
      </c>
      <c r="G685" s="218">
        <f t="shared" si="78"/>
        <v>6</v>
      </c>
      <c r="H685" s="219">
        <f t="shared" si="79"/>
        <v>16.666666666666668</v>
      </c>
      <c r="I685" s="219">
        <f t="shared" si="80"/>
        <v>5.5555555555555558E-3</v>
      </c>
      <c r="J685" s="217"/>
      <c r="K685" s="220"/>
      <c r="L685" s="220"/>
      <c r="M685" s="221"/>
      <c r="N685" s="222">
        <f t="shared" si="81"/>
        <v>0</v>
      </c>
      <c r="O685" s="223"/>
      <c r="P685" s="224"/>
      <c r="Q685" s="224"/>
      <c r="R685" s="224"/>
      <c r="S685" s="224"/>
      <c r="T685" s="225"/>
      <c r="U685" s="226">
        <f t="shared" si="82"/>
        <v>1.1111111111111112E-2</v>
      </c>
      <c r="V685" s="227"/>
      <c r="W685" s="228" t="str">
        <f t="shared" si="83"/>
        <v>0</v>
      </c>
      <c r="X685" s="509"/>
      <c r="Y685" s="229">
        <f t="shared" si="84"/>
        <v>0</v>
      </c>
    </row>
    <row r="686" spans="2:25" ht="18.75" customHeight="1">
      <c r="B686" s="515"/>
      <c r="C686" s="506"/>
      <c r="D686" s="216">
        <v>13</v>
      </c>
      <c r="E686" s="216" t="s">
        <v>2844</v>
      </c>
      <c r="F686" s="217">
        <v>188</v>
      </c>
      <c r="G686" s="218">
        <f t="shared" si="78"/>
        <v>37.6</v>
      </c>
      <c r="H686" s="219">
        <f t="shared" si="79"/>
        <v>104.44444444444444</v>
      </c>
      <c r="I686" s="219">
        <f t="shared" si="80"/>
        <v>3.4814814814814812E-2</v>
      </c>
      <c r="J686" s="217"/>
      <c r="K686" s="220"/>
      <c r="L686" s="220"/>
      <c r="M686" s="221"/>
      <c r="N686" s="222">
        <f t="shared" si="81"/>
        <v>0</v>
      </c>
      <c r="O686" s="223"/>
      <c r="P686" s="224"/>
      <c r="Q686" s="224"/>
      <c r="R686" s="224"/>
      <c r="S686" s="224"/>
      <c r="T686" s="225"/>
      <c r="U686" s="226">
        <f t="shared" si="82"/>
        <v>6.9629629629629625E-2</v>
      </c>
      <c r="V686" s="227"/>
      <c r="W686" s="228" t="str">
        <f t="shared" si="83"/>
        <v>0</v>
      </c>
      <c r="X686" s="509"/>
      <c r="Y686" s="229">
        <f t="shared" si="84"/>
        <v>0</v>
      </c>
    </row>
    <row r="687" spans="2:25" ht="18.75" customHeight="1">
      <c r="B687" s="515"/>
      <c r="C687" s="506"/>
      <c r="D687" s="216"/>
      <c r="E687" s="216"/>
      <c r="F687" s="217"/>
      <c r="G687" s="218">
        <f t="shared" si="78"/>
        <v>0</v>
      </c>
      <c r="H687" s="219">
        <f t="shared" si="79"/>
        <v>0</v>
      </c>
      <c r="I687" s="219">
        <f t="shared" si="80"/>
        <v>0</v>
      </c>
      <c r="J687" s="217"/>
      <c r="K687" s="220"/>
      <c r="L687" s="220"/>
      <c r="M687" s="221"/>
      <c r="N687" s="222">
        <f t="shared" si="81"/>
        <v>0</v>
      </c>
      <c r="O687" s="223"/>
      <c r="P687" s="224"/>
      <c r="Q687" s="224"/>
      <c r="R687" s="224"/>
      <c r="S687" s="224"/>
      <c r="T687" s="225"/>
      <c r="U687" s="226">
        <f t="shared" si="82"/>
        <v>0</v>
      </c>
      <c r="V687" s="227"/>
      <c r="W687" s="228" t="str">
        <f t="shared" si="83"/>
        <v>0</v>
      </c>
      <c r="X687" s="509"/>
      <c r="Y687" s="229">
        <f t="shared" si="84"/>
        <v>0</v>
      </c>
    </row>
    <row r="688" spans="2:25" ht="18.75" customHeight="1">
      <c r="B688" s="515"/>
      <c r="C688" s="506"/>
      <c r="D688" s="216">
        <v>1</v>
      </c>
      <c r="E688" s="216" t="s">
        <v>2845</v>
      </c>
      <c r="F688" s="217">
        <v>384</v>
      </c>
      <c r="G688" s="218">
        <f t="shared" si="78"/>
        <v>76.8</v>
      </c>
      <c r="H688" s="219">
        <f t="shared" si="79"/>
        <v>213.33333333333331</v>
      </c>
      <c r="I688" s="219">
        <f t="shared" si="80"/>
        <v>7.1111111111111111E-2</v>
      </c>
      <c r="J688" s="217" t="s">
        <v>2846</v>
      </c>
      <c r="K688" s="220" t="s">
        <v>11271</v>
      </c>
      <c r="L688" s="220"/>
      <c r="M688" s="221">
        <f>SUM(H688:H697)</f>
        <v>2721.1111111111109</v>
      </c>
      <c r="N688" s="222">
        <f t="shared" si="81"/>
        <v>54.422222222222217</v>
      </c>
      <c r="O688" s="223" t="s">
        <v>2847</v>
      </c>
      <c r="P688" s="224" t="s">
        <v>178</v>
      </c>
      <c r="Q688" s="224"/>
      <c r="R688" s="224" t="s">
        <v>2634</v>
      </c>
      <c r="S688" s="224"/>
      <c r="T688" s="225"/>
      <c r="U688" s="226">
        <f t="shared" si="82"/>
        <v>0.14222222222222222</v>
      </c>
      <c r="V688" s="227">
        <f>SUM(U688:U697)</f>
        <v>1.8140740740740742</v>
      </c>
      <c r="W688" s="228" t="str">
        <f t="shared" si="83"/>
        <v>2</v>
      </c>
      <c r="X688" s="509"/>
      <c r="Y688" s="229">
        <f t="shared" si="84"/>
        <v>1</v>
      </c>
    </row>
    <row r="689" spans="2:25" ht="18.75" customHeight="1">
      <c r="B689" s="515"/>
      <c r="C689" s="506"/>
      <c r="D689" s="216">
        <v>2</v>
      </c>
      <c r="E689" s="216" t="s">
        <v>2848</v>
      </c>
      <c r="F689" s="217">
        <v>652</v>
      </c>
      <c r="G689" s="218">
        <f t="shared" si="78"/>
        <v>130.4</v>
      </c>
      <c r="H689" s="219">
        <f t="shared" si="79"/>
        <v>362.22222222222223</v>
      </c>
      <c r="I689" s="219">
        <f t="shared" si="80"/>
        <v>0.12074074074074075</v>
      </c>
      <c r="J689" s="217"/>
      <c r="K689" s="220"/>
      <c r="L689" s="220"/>
      <c r="M689" s="221"/>
      <c r="N689" s="222">
        <f t="shared" si="81"/>
        <v>0</v>
      </c>
      <c r="O689" s="223"/>
      <c r="P689" s="224"/>
      <c r="Q689" s="224"/>
      <c r="R689" s="224"/>
      <c r="S689" s="224"/>
      <c r="T689" s="225"/>
      <c r="U689" s="226">
        <f t="shared" si="82"/>
        <v>0.24148148148148149</v>
      </c>
      <c r="V689" s="227"/>
      <c r="W689" s="228" t="str">
        <f t="shared" si="83"/>
        <v>0</v>
      </c>
      <c r="X689" s="509"/>
      <c r="Y689" s="229">
        <f t="shared" si="84"/>
        <v>0</v>
      </c>
    </row>
    <row r="690" spans="2:25" ht="18.75" customHeight="1">
      <c r="B690" s="515"/>
      <c r="C690" s="506"/>
      <c r="D690" s="216">
        <v>3</v>
      </c>
      <c r="E690" s="216" t="s">
        <v>2849</v>
      </c>
      <c r="F690" s="217">
        <v>408</v>
      </c>
      <c r="G690" s="218">
        <f t="shared" si="78"/>
        <v>81.599999999999994</v>
      </c>
      <c r="H690" s="219">
        <f t="shared" si="79"/>
        <v>226.66666666666666</v>
      </c>
      <c r="I690" s="219">
        <f t="shared" si="80"/>
        <v>7.5555555555555556E-2</v>
      </c>
      <c r="J690" s="217"/>
      <c r="K690" s="220"/>
      <c r="L690" s="220"/>
      <c r="M690" s="221"/>
      <c r="N690" s="222">
        <f t="shared" si="81"/>
        <v>0</v>
      </c>
      <c r="O690" s="223"/>
      <c r="P690" s="224"/>
      <c r="Q690" s="224"/>
      <c r="R690" s="224"/>
      <c r="S690" s="224"/>
      <c r="T690" s="225"/>
      <c r="U690" s="226">
        <f t="shared" si="82"/>
        <v>0.15111111111111111</v>
      </c>
      <c r="V690" s="227"/>
      <c r="W690" s="228" t="str">
        <f t="shared" si="83"/>
        <v>0</v>
      </c>
      <c r="X690" s="509"/>
      <c r="Y690" s="229">
        <f t="shared" si="84"/>
        <v>0</v>
      </c>
    </row>
    <row r="691" spans="2:25" ht="18.75" customHeight="1">
      <c r="B691" s="515"/>
      <c r="C691" s="506"/>
      <c r="D691" s="216">
        <v>4</v>
      </c>
      <c r="E691" s="216" t="s">
        <v>2850</v>
      </c>
      <c r="F691" s="217">
        <v>441</v>
      </c>
      <c r="G691" s="218">
        <f t="shared" si="78"/>
        <v>88.2</v>
      </c>
      <c r="H691" s="219">
        <f t="shared" si="79"/>
        <v>245</v>
      </c>
      <c r="I691" s="219">
        <f t="shared" si="80"/>
        <v>8.1666666666666665E-2</v>
      </c>
      <c r="J691" s="217"/>
      <c r="K691" s="220"/>
      <c r="L691" s="220"/>
      <c r="M691" s="221"/>
      <c r="N691" s="222">
        <f t="shared" si="81"/>
        <v>0</v>
      </c>
      <c r="O691" s="223"/>
      <c r="P691" s="224"/>
      <c r="Q691" s="224"/>
      <c r="R691" s="224"/>
      <c r="S691" s="224"/>
      <c r="T691" s="225"/>
      <c r="U691" s="226">
        <f t="shared" si="82"/>
        <v>0.16333333333333333</v>
      </c>
      <c r="V691" s="227"/>
      <c r="W691" s="228" t="str">
        <f t="shared" si="83"/>
        <v>0</v>
      </c>
      <c r="X691" s="509"/>
      <c r="Y691" s="229">
        <f t="shared" si="84"/>
        <v>0</v>
      </c>
    </row>
    <row r="692" spans="2:25" ht="18.75" customHeight="1">
      <c r="B692" s="515"/>
      <c r="C692" s="506"/>
      <c r="D692" s="216">
        <v>5</v>
      </c>
      <c r="E692" s="216" t="s">
        <v>2851</v>
      </c>
      <c r="F692" s="217">
        <v>570</v>
      </c>
      <c r="G692" s="218">
        <f t="shared" si="78"/>
        <v>114</v>
      </c>
      <c r="H692" s="219">
        <f t="shared" si="79"/>
        <v>316.66666666666669</v>
      </c>
      <c r="I692" s="219">
        <f t="shared" si="80"/>
        <v>0.10555555555555556</v>
      </c>
      <c r="J692" s="217"/>
      <c r="K692" s="220"/>
      <c r="L692" s="220"/>
      <c r="M692" s="221"/>
      <c r="N692" s="222">
        <f t="shared" si="81"/>
        <v>0</v>
      </c>
      <c r="O692" s="223"/>
      <c r="P692" s="224"/>
      <c r="Q692" s="224"/>
      <c r="R692" s="224"/>
      <c r="S692" s="224"/>
      <c r="T692" s="225"/>
      <c r="U692" s="226">
        <f t="shared" si="82"/>
        <v>0.21111111111111111</v>
      </c>
      <c r="V692" s="227"/>
      <c r="W692" s="228" t="str">
        <f t="shared" si="83"/>
        <v>0</v>
      </c>
      <c r="X692" s="509"/>
      <c r="Y692" s="229">
        <f t="shared" si="84"/>
        <v>0</v>
      </c>
    </row>
    <row r="693" spans="2:25" ht="18.75" customHeight="1">
      <c r="B693" s="515"/>
      <c r="C693" s="506"/>
      <c r="D693" s="216">
        <v>6</v>
      </c>
      <c r="E693" s="216" t="s">
        <v>2852</v>
      </c>
      <c r="F693" s="217">
        <v>463</v>
      </c>
      <c r="G693" s="218">
        <f t="shared" si="78"/>
        <v>92.6</v>
      </c>
      <c r="H693" s="219">
        <f t="shared" si="79"/>
        <v>257.22222222222223</v>
      </c>
      <c r="I693" s="219">
        <f t="shared" si="80"/>
        <v>8.5740740740740742E-2</v>
      </c>
      <c r="J693" s="217"/>
      <c r="K693" s="220"/>
      <c r="L693" s="220"/>
      <c r="M693" s="221"/>
      <c r="N693" s="222">
        <f t="shared" si="81"/>
        <v>0</v>
      </c>
      <c r="O693" s="223"/>
      <c r="P693" s="224"/>
      <c r="Q693" s="224"/>
      <c r="R693" s="224"/>
      <c r="S693" s="224"/>
      <c r="T693" s="225"/>
      <c r="U693" s="226">
        <f t="shared" si="82"/>
        <v>0.17148148148148148</v>
      </c>
      <c r="V693" s="227"/>
      <c r="W693" s="228" t="str">
        <f t="shared" si="83"/>
        <v>0</v>
      </c>
      <c r="X693" s="509"/>
      <c r="Y693" s="229">
        <f t="shared" si="84"/>
        <v>0</v>
      </c>
    </row>
    <row r="694" spans="2:25" ht="18.75" customHeight="1">
      <c r="B694" s="515"/>
      <c r="C694" s="506"/>
      <c r="D694" s="216">
        <v>7</v>
      </c>
      <c r="E694" s="216" t="s">
        <v>2853</v>
      </c>
      <c r="F694" s="217">
        <v>421</v>
      </c>
      <c r="G694" s="218">
        <f t="shared" si="78"/>
        <v>84.2</v>
      </c>
      <c r="H694" s="219">
        <f t="shared" si="79"/>
        <v>233.88888888888889</v>
      </c>
      <c r="I694" s="219">
        <f t="shared" si="80"/>
        <v>7.7962962962962956E-2</v>
      </c>
      <c r="J694" s="217"/>
      <c r="K694" s="220"/>
      <c r="L694" s="220"/>
      <c r="M694" s="221"/>
      <c r="N694" s="222">
        <f t="shared" si="81"/>
        <v>0</v>
      </c>
      <c r="O694" s="223"/>
      <c r="P694" s="224"/>
      <c r="Q694" s="224"/>
      <c r="R694" s="224"/>
      <c r="S694" s="224"/>
      <c r="T694" s="225"/>
      <c r="U694" s="226">
        <f t="shared" si="82"/>
        <v>0.15592592592592591</v>
      </c>
      <c r="V694" s="227"/>
      <c r="W694" s="228" t="str">
        <f t="shared" si="83"/>
        <v>0</v>
      </c>
      <c r="X694" s="509"/>
      <c r="Y694" s="229">
        <f t="shared" si="84"/>
        <v>0</v>
      </c>
    </row>
    <row r="695" spans="2:25" ht="18.75" customHeight="1">
      <c r="B695" s="515"/>
      <c r="C695" s="506"/>
      <c r="D695" s="216">
        <v>8</v>
      </c>
      <c r="E695" s="216" t="s">
        <v>2854</v>
      </c>
      <c r="F695" s="217">
        <v>130</v>
      </c>
      <c r="G695" s="218">
        <f t="shared" si="78"/>
        <v>26</v>
      </c>
      <c r="H695" s="219">
        <f t="shared" si="79"/>
        <v>72.222222222222214</v>
      </c>
      <c r="I695" s="219">
        <f t="shared" si="80"/>
        <v>2.4074074074074071E-2</v>
      </c>
      <c r="J695" s="217"/>
      <c r="K695" s="220"/>
      <c r="L695" s="220"/>
      <c r="M695" s="221"/>
      <c r="N695" s="222">
        <f t="shared" si="81"/>
        <v>0</v>
      </c>
      <c r="O695" s="223"/>
      <c r="P695" s="224"/>
      <c r="Q695" s="224"/>
      <c r="R695" s="224"/>
      <c r="S695" s="224"/>
      <c r="T695" s="225"/>
      <c r="U695" s="226">
        <f t="shared" si="82"/>
        <v>4.8148148148148141E-2</v>
      </c>
      <c r="V695" s="227"/>
      <c r="W695" s="228" t="str">
        <f t="shared" si="83"/>
        <v>0</v>
      </c>
      <c r="X695" s="509"/>
      <c r="Y695" s="229">
        <f t="shared" si="84"/>
        <v>0</v>
      </c>
    </row>
    <row r="696" spans="2:25" ht="18.75" customHeight="1">
      <c r="B696" s="515"/>
      <c r="C696" s="506"/>
      <c r="D696" s="216">
        <v>9</v>
      </c>
      <c r="E696" s="216" t="s">
        <v>2855</v>
      </c>
      <c r="F696" s="217">
        <v>850</v>
      </c>
      <c r="G696" s="218">
        <f t="shared" si="78"/>
        <v>170</v>
      </c>
      <c r="H696" s="219">
        <f t="shared" si="79"/>
        <v>472.22222222222223</v>
      </c>
      <c r="I696" s="219">
        <f t="shared" si="80"/>
        <v>0.15740740740740741</v>
      </c>
      <c r="J696" s="217"/>
      <c r="K696" s="220"/>
      <c r="L696" s="220"/>
      <c r="M696" s="221"/>
      <c r="N696" s="222">
        <f t="shared" si="81"/>
        <v>0</v>
      </c>
      <c r="O696" s="223"/>
      <c r="P696" s="224"/>
      <c r="Q696" s="224"/>
      <c r="R696" s="224"/>
      <c r="S696" s="224"/>
      <c r="T696" s="225"/>
      <c r="U696" s="226">
        <f t="shared" si="82"/>
        <v>0.31481481481481483</v>
      </c>
      <c r="V696" s="227"/>
      <c r="W696" s="228" t="str">
        <f t="shared" si="83"/>
        <v>0</v>
      </c>
      <c r="X696" s="509"/>
      <c r="Y696" s="229">
        <f t="shared" si="84"/>
        <v>0</v>
      </c>
    </row>
    <row r="697" spans="2:25" ht="18.75" customHeight="1">
      <c r="B697" s="515"/>
      <c r="C697" s="506"/>
      <c r="D697" s="216">
        <v>10</v>
      </c>
      <c r="E697" s="216" t="s">
        <v>2856</v>
      </c>
      <c r="F697" s="217">
        <v>579</v>
      </c>
      <c r="G697" s="218">
        <f t="shared" si="78"/>
        <v>115.8</v>
      </c>
      <c r="H697" s="219">
        <f t="shared" si="79"/>
        <v>321.66666666666669</v>
      </c>
      <c r="I697" s="219">
        <f t="shared" si="80"/>
        <v>0.10722222222222223</v>
      </c>
      <c r="J697" s="217"/>
      <c r="K697" s="220"/>
      <c r="L697" s="220"/>
      <c r="M697" s="221"/>
      <c r="N697" s="222">
        <f t="shared" si="81"/>
        <v>0</v>
      </c>
      <c r="O697" s="223"/>
      <c r="P697" s="224"/>
      <c r="Q697" s="224"/>
      <c r="R697" s="224"/>
      <c r="S697" s="224"/>
      <c r="T697" s="225"/>
      <c r="U697" s="226">
        <f t="shared" si="82"/>
        <v>0.21444444444444447</v>
      </c>
      <c r="V697" s="227"/>
      <c r="W697" s="228" t="str">
        <f t="shared" si="83"/>
        <v>0</v>
      </c>
      <c r="X697" s="509"/>
      <c r="Y697" s="229">
        <f t="shared" si="84"/>
        <v>0</v>
      </c>
    </row>
    <row r="698" spans="2:25" ht="18.75" customHeight="1">
      <c r="B698" s="515"/>
      <c r="C698" s="506"/>
      <c r="D698" s="216"/>
      <c r="E698" s="216"/>
      <c r="F698" s="217"/>
      <c r="G698" s="218">
        <f t="shared" si="78"/>
        <v>0</v>
      </c>
      <c r="H698" s="219">
        <f t="shared" si="79"/>
        <v>0</v>
      </c>
      <c r="I698" s="219">
        <f t="shared" si="80"/>
        <v>0</v>
      </c>
      <c r="J698" s="217"/>
      <c r="K698" s="220"/>
      <c r="L698" s="220"/>
      <c r="M698" s="221"/>
      <c r="N698" s="222">
        <f t="shared" si="81"/>
        <v>0</v>
      </c>
      <c r="O698" s="223"/>
      <c r="P698" s="224"/>
      <c r="Q698" s="224"/>
      <c r="R698" s="224"/>
      <c r="S698" s="224"/>
      <c r="T698" s="225"/>
      <c r="U698" s="226">
        <f t="shared" si="82"/>
        <v>0</v>
      </c>
      <c r="V698" s="227"/>
      <c r="W698" s="228" t="str">
        <f t="shared" si="83"/>
        <v>0</v>
      </c>
      <c r="X698" s="509"/>
      <c r="Y698" s="229">
        <f t="shared" si="84"/>
        <v>0</v>
      </c>
    </row>
    <row r="699" spans="2:25" ht="18.75" customHeight="1">
      <c r="B699" s="515"/>
      <c r="C699" s="506"/>
      <c r="D699" s="216">
        <v>1</v>
      </c>
      <c r="E699" s="216" t="s">
        <v>2857</v>
      </c>
      <c r="F699" s="217">
        <v>689</v>
      </c>
      <c r="G699" s="218">
        <f t="shared" si="78"/>
        <v>137.80000000000001</v>
      </c>
      <c r="H699" s="219">
        <f t="shared" si="79"/>
        <v>382.77777777777777</v>
      </c>
      <c r="I699" s="219">
        <f t="shared" si="80"/>
        <v>0.12759259259259259</v>
      </c>
      <c r="J699" s="217" t="s">
        <v>2858</v>
      </c>
      <c r="K699" s="220" t="s">
        <v>11272</v>
      </c>
      <c r="L699" s="220"/>
      <c r="M699" s="221">
        <f>SUM(H699:H710)</f>
        <v>2702.7777777777774</v>
      </c>
      <c r="N699" s="222">
        <f t="shared" si="81"/>
        <v>54.05555555555555</v>
      </c>
      <c r="O699" s="223" t="s">
        <v>2692</v>
      </c>
      <c r="P699" s="224" t="s">
        <v>178</v>
      </c>
      <c r="Q699" s="224"/>
      <c r="R699" s="224" t="s">
        <v>2634</v>
      </c>
      <c r="S699" s="224"/>
      <c r="T699" s="225"/>
      <c r="U699" s="226">
        <f t="shared" si="82"/>
        <v>0.25518518518518518</v>
      </c>
      <c r="V699" s="227">
        <f>SUM(U699:U710)</f>
        <v>1.8018518518518518</v>
      </c>
      <c r="W699" s="228" t="str">
        <f t="shared" si="83"/>
        <v>2</v>
      </c>
      <c r="X699" s="509"/>
      <c r="Y699" s="229">
        <f t="shared" si="84"/>
        <v>1</v>
      </c>
    </row>
    <row r="700" spans="2:25" ht="18.75" customHeight="1">
      <c r="B700" s="515"/>
      <c r="C700" s="506"/>
      <c r="D700" s="216">
        <v>2</v>
      </c>
      <c r="E700" s="216" t="s">
        <v>2859</v>
      </c>
      <c r="F700" s="217">
        <v>293</v>
      </c>
      <c r="G700" s="218">
        <f t="shared" si="78"/>
        <v>58.6</v>
      </c>
      <c r="H700" s="219">
        <f t="shared" si="79"/>
        <v>162.77777777777777</v>
      </c>
      <c r="I700" s="219">
        <f t="shared" si="80"/>
        <v>5.4259259259259257E-2</v>
      </c>
      <c r="J700" s="217"/>
      <c r="K700" s="220"/>
      <c r="L700" s="220"/>
      <c r="M700" s="221"/>
      <c r="N700" s="222">
        <f t="shared" si="81"/>
        <v>0</v>
      </c>
      <c r="O700" s="223"/>
      <c r="P700" s="224"/>
      <c r="Q700" s="224"/>
      <c r="R700" s="224"/>
      <c r="S700" s="224"/>
      <c r="T700" s="225"/>
      <c r="U700" s="226">
        <f t="shared" si="82"/>
        <v>0.10851851851851851</v>
      </c>
      <c r="V700" s="227"/>
      <c r="W700" s="228" t="str">
        <f t="shared" si="83"/>
        <v>0</v>
      </c>
      <c r="X700" s="509"/>
      <c r="Y700" s="229">
        <f t="shared" si="84"/>
        <v>0</v>
      </c>
    </row>
    <row r="701" spans="2:25" ht="18.75" customHeight="1">
      <c r="B701" s="515"/>
      <c r="C701" s="506"/>
      <c r="D701" s="216">
        <v>3</v>
      </c>
      <c r="E701" s="216" t="s">
        <v>2860</v>
      </c>
      <c r="F701" s="217">
        <v>529</v>
      </c>
      <c r="G701" s="218">
        <f t="shared" si="78"/>
        <v>105.8</v>
      </c>
      <c r="H701" s="219">
        <f t="shared" si="79"/>
        <v>293.88888888888886</v>
      </c>
      <c r="I701" s="219">
        <f t="shared" si="80"/>
        <v>9.7962962962962946E-2</v>
      </c>
      <c r="J701" s="217"/>
      <c r="K701" s="220"/>
      <c r="L701" s="220"/>
      <c r="M701" s="221"/>
      <c r="N701" s="222">
        <f t="shared" si="81"/>
        <v>0</v>
      </c>
      <c r="O701" s="223"/>
      <c r="P701" s="224"/>
      <c r="Q701" s="224"/>
      <c r="R701" s="224"/>
      <c r="S701" s="224"/>
      <c r="T701" s="225"/>
      <c r="U701" s="226">
        <f t="shared" si="82"/>
        <v>0.19592592592592589</v>
      </c>
      <c r="V701" s="227"/>
      <c r="W701" s="228" t="str">
        <f t="shared" si="83"/>
        <v>0</v>
      </c>
      <c r="X701" s="509"/>
      <c r="Y701" s="229">
        <f t="shared" si="84"/>
        <v>0</v>
      </c>
    </row>
    <row r="702" spans="2:25" ht="18.75" customHeight="1">
      <c r="B702" s="515"/>
      <c r="C702" s="506"/>
      <c r="D702" s="216">
        <v>4</v>
      </c>
      <c r="E702" s="216" t="s">
        <v>2861</v>
      </c>
      <c r="F702" s="217">
        <v>340</v>
      </c>
      <c r="G702" s="218">
        <f t="shared" si="78"/>
        <v>68</v>
      </c>
      <c r="H702" s="219">
        <f t="shared" si="79"/>
        <v>188.88888888888889</v>
      </c>
      <c r="I702" s="219">
        <f t="shared" si="80"/>
        <v>6.2962962962962957E-2</v>
      </c>
      <c r="J702" s="217"/>
      <c r="K702" s="220"/>
      <c r="L702" s="220"/>
      <c r="M702" s="221"/>
      <c r="N702" s="222">
        <f t="shared" si="81"/>
        <v>0</v>
      </c>
      <c r="O702" s="223"/>
      <c r="P702" s="224"/>
      <c r="Q702" s="224"/>
      <c r="R702" s="224"/>
      <c r="S702" s="224"/>
      <c r="T702" s="225"/>
      <c r="U702" s="226">
        <f t="shared" si="82"/>
        <v>0.12592592592592591</v>
      </c>
      <c r="V702" s="227"/>
      <c r="W702" s="228" t="str">
        <f t="shared" si="83"/>
        <v>0</v>
      </c>
      <c r="X702" s="509"/>
      <c r="Y702" s="229">
        <f t="shared" si="84"/>
        <v>0</v>
      </c>
    </row>
    <row r="703" spans="2:25" ht="18.75" customHeight="1">
      <c r="B703" s="515"/>
      <c r="C703" s="506"/>
      <c r="D703" s="216">
        <v>5</v>
      </c>
      <c r="E703" s="216" t="s">
        <v>2862</v>
      </c>
      <c r="F703" s="217">
        <v>348</v>
      </c>
      <c r="G703" s="218">
        <f t="shared" si="78"/>
        <v>69.599999999999994</v>
      </c>
      <c r="H703" s="219">
        <f t="shared" si="79"/>
        <v>193.33333333333331</v>
      </c>
      <c r="I703" s="219">
        <f t="shared" si="80"/>
        <v>6.4444444444444443E-2</v>
      </c>
      <c r="J703" s="217"/>
      <c r="K703" s="220"/>
      <c r="L703" s="220"/>
      <c r="M703" s="221"/>
      <c r="N703" s="222">
        <f t="shared" si="81"/>
        <v>0</v>
      </c>
      <c r="O703" s="223"/>
      <c r="P703" s="224"/>
      <c r="Q703" s="224"/>
      <c r="R703" s="224"/>
      <c r="S703" s="224"/>
      <c r="T703" s="225"/>
      <c r="U703" s="226">
        <f t="shared" si="82"/>
        <v>0.12888888888888889</v>
      </c>
      <c r="V703" s="227"/>
      <c r="W703" s="228" t="str">
        <f t="shared" si="83"/>
        <v>0</v>
      </c>
      <c r="X703" s="509"/>
      <c r="Y703" s="229">
        <f t="shared" si="84"/>
        <v>0</v>
      </c>
    </row>
    <row r="704" spans="2:25" ht="18.75" customHeight="1">
      <c r="B704" s="515"/>
      <c r="C704" s="506"/>
      <c r="D704" s="216">
        <v>6</v>
      </c>
      <c r="E704" s="216" t="s">
        <v>2863</v>
      </c>
      <c r="F704" s="217">
        <v>323</v>
      </c>
      <c r="G704" s="218">
        <f t="shared" si="78"/>
        <v>64.599999999999994</v>
      </c>
      <c r="H704" s="219">
        <f t="shared" si="79"/>
        <v>179.44444444444443</v>
      </c>
      <c r="I704" s="219">
        <f t="shared" si="80"/>
        <v>5.9814814814814807E-2</v>
      </c>
      <c r="J704" s="217"/>
      <c r="K704" s="220"/>
      <c r="L704" s="220"/>
      <c r="M704" s="221"/>
      <c r="N704" s="222">
        <f t="shared" si="81"/>
        <v>0</v>
      </c>
      <c r="O704" s="223"/>
      <c r="P704" s="224"/>
      <c r="Q704" s="224"/>
      <c r="R704" s="224"/>
      <c r="S704" s="224"/>
      <c r="T704" s="225"/>
      <c r="U704" s="226">
        <f t="shared" si="82"/>
        <v>0.11962962962962961</v>
      </c>
      <c r="V704" s="227"/>
      <c r="W704" s="228" t="str">
        <f t="shared" si="83"/>
        <v>0</v>
      </c>
      <c r="X704" s="509"/>
      <c r="Y704" s="229">
        <f t="shared" si="84"/>
        <v>0</v>
      </c>
    </row>
    <row r="705" spans="2:25" ht="18.75" customHeight="1">
      <c r="B705" s="515"/>
      <c r="C705" s="506"/>
      <c r="D705" s="216">
        <v>7</v>
      </c>
      <c r="E705" s="216" t="s">
        <v>2864</v>
      </c>
      <c r="F705" s="217">
        <v>211</v>
      </c>
      <c r="G705" s="218">
        <f t="shared" si="78"/>
        <v>42.2</v>
      </c>
      <c r="H705" s="219">
        <f t="shared" si="79"/>
        <v>117.22222222222221</v>
      </c>
      <c r="I705" s="219">
        <f t="shared" si="80"/>
        <v>3.9074074074074074E-2</v>
      </c>
      <c r="J705" s="217"/>
      <c r="K705" s="220"/>
      <c r="L705" s="220"/>
      <c r="M705" s="221"/>
      <c r="N705" s="222">
        <f t="shared" si="81"/>
        <v>0</v>
      </c>
      <c r="O705" s="223"/>
      <c r="P705" s="224"/>
      <c r="Q705" s="224"/>
      <c r="R705" s="224"/>
      <c r="S705" s="224"/>
      <c r="T705" s="225"/>
      <c r="U705" s="226">
        <f t="shared" si="82"/>
        <v>7.8148148148148147E-2</v>
      </c>
      <c r="V705" s="227"/>
      <c r="W705" s="228" t="str">
        <f t="shared" si="83"/>
        <v>0</v>
      </c>
      <c r="X705" s="509"/>
      <c r="Y705" s="229">
        <f t="shared" si="84"/>
        <v>0</v>
      </c>
    </row>
    <row r="706" spans="2:25" ht="18.75" customHeight="1">
      <c r="B706" s="515"/>
      <c r="C706" s="506"/>
      <c r="D706" s="216">
        <v>8</v>
      </c>
      <c r="E706" s="216" t="s">
        <v>2865</v>
      </c>
      <c r="F706" s="217">
        <v>129</v>
      </c>
      <c r="G706" s="218">
        <f t="shared" si="78"/>
        <v>25.8</v>
      </c>
      <c r="H706" s="219">
        <f t="shared" si="79"/>
        <v>71.666666666666671</v>
      </c>
      <c r="I706" s="219">
        <f t="shared" si="80"/>
        <v>2.388888888888889E-2</v>
      </c>
      <c r="J706" s="217"/>
      <c r="K706" s="220"/>
      <c r="L706" s="220"/>
      <c r="M706" s="221"/>
      <c r="N706" s="222">
        <f t="shared" si="81"/>
        <v>0</v>
      </c>
      <c r="O706" s="223"/>
      <c r="P706" s="224"/>
      <c r="Q706" s="224"/>
      <c r="R706" s="224"/>
      <c r="S706" s="224"/>
      <c r="T706" s="225"/>
      <c r="U706" s="226">
        <f t="shared" si="82"/>
        <v>4.777777777777778E-2</v>
      </c>
      <c r="V706" s="227"/>
      <c r="W706" s="228" t="str">
        <f t="shared" si="83"/>
        <v>0</v>
      </c>
      <c r="X706" s="509"/>
      <c r="Y706" s="229">
        <f t="shared" si="84"/>
        <v>0</v>
      </c>
    </row>
    <row r="707" spans="2:25" ht="18.75" customHeight="1">
      <c r="B707" s="515"/>
      <c r="C707" s="506"/>
      <c r="D707" s="216">
        <v>9</v>
      </c>
      <c r="E707" s="216" t="s">
        <v>2866</v>
      </c>
      <c r="F707" s="217">
        <v>747</v>
      </c>
      <c r="G707" s="218">
        <f t="shared" si="78"/>
        <v>149.4</v>
      </c>
      <c r="H707" s="219">
        <f t="shared" si="79"/>
        <v>415</v>
      </c>
      <c r="I707" s="219">
        <f t="shared" si="80"/>
        <v>0.13833333333333334</v>
      </c>
      <c r="J707" s="217"/>
      <c r="K707" s="220"/>
      <c r="L707" s="220"/>
      <c r="M707" s="221"/>
      <c r="N707" s="222">
        <f t="shared" si="81"/>
        <v>0</v>
      </c>
      <c r="O707" s="223"/>
      <c r="P707" s="224"/>
      <c r="Q707" s="224"/>
      <c r="R707" s="224"/>
      <c r="S707" s="224"/>
      <c r="T707" s="225"/>
      <c r="U707" s="226">
        <f t="shared" si="82"/>
        <v>0.27666666666666667</v>
      </c>
      <c r="V707" s="227"/>
      <c r="W707" s="228" t="str">
        <f t="shared" si="83"/>
        <v>0</v>
      </c>
      <c r="X707" s="509"/>
      <c r="Y707" s="229">
        <f t="shared" si="84"/>
        <v>0</v>
      </c>
    </row>
    <row r="708" spans="2:25" ht="18.75" customHeight="1">
      <c r="B708" s="515"/>
      <c r="C708" s="506"/>
      <c r="D708" s="216">
        <v>10</v>
      </c>
      <c r="E708" s="216" t="s">
        <v>2867</v>
      </c>
      <c r="F708" s="217">
        <v>190</v>
      </c>
      <c r="G708" s="218">
        <f t="shared" si="78"/>
        <v>38</v>
      </c>
      <c r="H708" s="219">
        <f t="shared" si="79"/>
        <v>105.55555555555556</v>
      </c>
      <c r="I708" s="219">
        <f t="shared" si="80"/>
        <v>3.5185185185185187E-2</v>
      </c>
      <c r="J708" s="217"/>
      <c r="K708" s="220"/>
      <c r="L708" s="220"/>
      <c r="M708" s="221"/>
      <c r="N708" s="222">
        <f t="shared" si="81"/>
        <v>0</v>
      </c>
      <c r="O708" s="223"/>
      <c r="P708" s="224"/>
      <c r="Q708" s="224"/>
      <c r="R708" s="224"/>
      <c r="S708" s="224"/>
      <c r="T708" s="225"/>
      <c r="U708" s="226">
        <f t="shared" si="82"/>
        <v>7.0370370370370375E-2</v>
      </c>
      <c r="V708" s="227"/>
      <c r="W708" s="228" t="str">
        <f t="shared" si="83"/>
        <v>0</v>
      </c>
      <c r="X708" s="509"/>
      <c r="Y708" s="229">
        <f t="shared" si="84"/>
        <v>0</v>
      </c>
    </row>
    <row r="709" spans="2:25" ht="18.75" customHeight="1">
      <c r="B709" s="515"/>
      <c r="C709" s="506"/>
      <c r="D709" s="216">
        <v>11</v>
      </c>
      <c r="E709" s="216" t="s">
        <v>2868</v>
      </c>
      <c r="F709" s="217">
        <v>919</v>
      </c>
      <c r="G709" s="218">
        <f t="shared" si="78"/>
        <v>183.8</v>
      </c>
      <c r="H709" s="219">
        <f t="shared" si="79"/>
        <v>510.55555555555554</v>
      </c>
      <c r="I709" s="219">
        <f t="shared" si="80"/>
        <v>0.17018518518518519</v>
      </c>
      <c r="J709" s="217"/>
      <c r="K709" s="220"/>
      <c r="L709" s="220"/>
      <c r="M709" s="221"/>
      <c r="N709" s="222">
        <f t="shared" si="81"/>
        <v>0</v>
      </c>
      <c r="O709" s="223"/>
      <c r="P709" s="224"/>
      <c r="Q709" s="224"/>
      <c r="R709" s="224"/>
      <c r="S709" s="224"/>
      <c r="T709" s="225"/>
      <c r="U709" s="226">
        <f t="shared" si="82"/>
        <v>0.34037037037037038</v>
      </c>
      <c r="V709" s="227"/>
      <c r="W709" s="228" t="str">
        <f t="shared" si="83"/>
        <v>0</v>
      </c>
      <c r="X709" s="509"/>
      <c r="Y709" s="229">
        <f t="shared" si="84"/>
        <v>0</v>
      </c>
    </row>
    <row r="710" spans="2:25" ht="18.75" customHeight="1">
      <c r="B710" s="515"/>
      <c r="C710" s="506"/>
      <c r="D710" s="216">
        <v>12</v>
      </c>
      <c r="E710" s="216" t="s">
        <v>2869</v>
      </c>
      <c r="F710" s="217">
        <v>147</v>
      </c>
      <c r="G710" s="218">
        <f t="shared" si="78"/>
        <v>29.4</v>
      </c>
      <c r="H710" s="219">
        <f t="shared" si="79"/>
        <v>81.666666666666671</v>
      </c>
      <c r="I710" s="219">
        <f t="shared" si="80"/>
        <v>2.7222222222222224E-2</v>
      </c>
      <c r="J710" s="217"/>
      <c r="K710" s="220"/>
      <c r="L710" s="220"/>
      <c r="M710" s="221"/>
      <c r="N710" s="222">
        <f t="shared" si="81"/>
        <v>0</v>
      </c>
      <c r="O710" s="223"/>
      <c r="P710" s="224"/>
      <c r="Q710" s="224"/>
      <c r="R710" s="224"/>
      <c r="S710" s="224"/>
      <c r="T710" s="225"/>
      <c r="U710" s="226">
        <f t="shared" si="82"/>
        <v>5.4444444444444448E-2</v>
      </c>
      <c r="V710" s="227"/>
      <c r="W710" s="228" t="str">
        <f t="shared" si="83"/>
        <v>0</v>
      </c>
      <c r="X710" s="509"/>
      <c r="Y710" s="229">
        <f t="shared" si="84"/>
        <v>0</v>
      </c>
    </row>
    <row r="711" spans="2:25" ht="18.75" customHeight="1">
      <c r="B711" s="515"/>
      <c r="C711" s="506"/>
      <c r="D711" s="216"/>
      <c r="E711" s="216"/>
      <c r="F711" s="217"/>
      <c r="G711" s="218">
        <f t="shared" si="78"/>
        <v>0</v>
      </c>
      <c r="H711" s="219">
        <f t="shared" si="79"/>
        <v>0</v>
      </c>
      <c r="I711" s="219">
        <f t="shared" si="80"/>
        <v>0</v>
      </c>
      <c r="J711" s="217"/>
      <c r="K711" s="220"/>
      <c r="L711" s="220"/>
      <c r="M711" s="221"/>
      <c r="N711" s="222">
        <f t="shared" si="81"/>
        <v>0</v>
      </c>
      <c r="O711" s="223"/>
      <c r="P711" s="224"/>
      <c r="Q711" s="224"/>
      <c r="R711" s="224"/>
      <c r="S711" s="224"/>
      <c r="T711" s="225"/>
      <c r="U711" s="226">
        <f t="shared" si="82"/>
        <v>0</v>
      </c>
      <c r="V711" s="227"/>
      <c r="W711" s="228" t="str">
        <f t="shared" si="83"/>
        <v>0</v>
      </c>
      <c r="X711" s="509"/>
      <c r="Y711" s="229">
        <f t="shared" si="84"/>
        <v>0</v>
      </c>
    </row>
    <row r="712" spans="2:25" ht="18.75" customHeight="1">
      <c r="B712" s="515"/>
      <c r="C712" s="506"/>
      <c r="D712" s="216">
        <v>1</v>
      </c>
      <c r="E712" s="216" t="s">
        <v>2870</v>
      </c>
      <c r="F712" s="217">
        <v>664</v>
      </c>
      <c r="G712" s="218">
        <f t="shared" si="78"/>
        <v>132.80000000000001</v>
      </c>
      <c r="H712" s="219">
        <f t="shared" si="79"/>
        <v>368.88888888888886</v>
      </c>
      <c r="I712" s="219">
        <f t="shared" si="80"/>
        <v>0.12296296296296295</v>
      </c>
      <c r="J712" s="217" t="s">
        <v>2871</v>
      </c>
      <c r="K712" s="217" t="s">
        <v>2872</v>
      </c>
      <c r="L712" s="220"/>
      <c r="M712" s="221">
        <f>SUM(H712:H720)</f>
        <v>3006.1111111111109</v>
      </c>
      <c r="N712" s="222">
        <f t="shared" si="81"/>
        <v>60.12222222222222</v>
      </c>
      <c r="O712" s="223" t="s">
        <v>2873</v>
      </c>
      <c r="P712" s="363" t="s">
        <v>2441</v>
      </c>
      <c r="Q712" s="363" t="s">
        <v>2874</v>
      </c>
      <c r="R712" s="363" t="s">
        <v>2875</v>
      </c>
      <c r="S712" s="224"/>
      <c r="T712" s="225"/>
      <c r="U712" s="226">
        <f t="shared" si="82"/>
        <v>0.24592592592592591</v>
      </c>
      <c r="V712" s="227">
        <f>SUM(U712:U720)</f>
        <v>2.0040740740740741</v>
      </c>
      <c r="W712" s="228" t="str">
        <f t="shared" si="83"/>
        <v>2</v>
      </c>
      <c r="X712" s="509"/>
      <c r="Y712" s="229">
        <f t="shared" si="84"/>
        <v>1</v>
      </c>
    </row>
    <row r="713" spans="2:25" ht="18.75" customHeight="1">
      <c r="B713" s="515"/>
      <c r="C713" s="506"/>
      <c r="D713" s="216">
        <v>2</v>
      </c>
      <c r="E713" s="216" t="s">
        <v>2876</v>
      </c>
      <c r="F713" s="217">
        <v>1220</v>
      </c>
      <c r="G713" s="218">
        <f t="shared" si="78"/>
        <v>244</v>
      </c>
      <c r="H713" s="219">
        <f t="shared" si="79"/>
        <v>677.77777777777771</v>
      </c>
      <c r="I713" s="219">
        <f t="shared" si="80"/>
        <v>0.22592592592592589</v>
      </c>
      <c r="J713" s="217"/>
      <c r="K713" s="220"/>
      <c r="L713" s="220"/>
      <c r="M713" s="221"/>
      <c r="N713" s="222">
        <f t="shared" si="81"/>
        <v>0</v>
      </c>
      <c r="O713" s="223"/>
      <c r="P713" s="224"/>
      <c r="Q713" s="224"/>
      <c r="R713" s="224"/>
      <c r="S713" s="224"/>
      <c r="T713" s="225"/>
      <c r="U713" s="226">
        <f t="shared" si="82"/>
        <v>0.45185185185185178</v>
      </c>
      <c r="V713" s="227"/>
      <c r="W713" s="228" t="str">
        <f t="shared" si="83"/>
        <v>0</v>
      </c>
      <c r="X713" s="509"/>
      <c r="Y713" s="229">
        <f t="shared" si="84"/>
        <v>0</v>
      </c>
    </row>
    <row r="714" spans="2:25" ht="18.75" customHeight="1">
      <c r="B714" s="515"/>
      <c r="C714" s="506"/>
      <c r="D714" s="216">
        <v>3</v>
      </c>
      <c r="E714" s="216" t="s">
        <v>2877</v>
      </c>
      <c r="F714" s="217">
        <v>90</v>
      </c>
      <c r="G714" s="218">
        <f t="shared" si="78"/>
        <v>18</v>
      </c>
      <c r="H714" s="219">
        <f t="shared" si="79"/>
        <v>50</v>
      </c>
      <c r="I714" s="219">
        <f t="shared" si="80"/>
        <v>1.6666666666666666E-2</v>
      </c>
      <c r="J714" s="217"/>
      <c r="K714" s="220"/>
      <c r="L714" s="220"/>
      <c r="M714" s="221"/>
      <c r="N714" s="222">
        <f t="shared" si="81"/>
        <v>0</v>
      </c>
      <c r="O714" s="223"/>
      <c r="P714" s="224"/>
      <c r="Q714" s="224"/>
      <c r="R714" s="224"/>
      <c r="S714" s="224"/>
      <c r="T714" s="225"/>
      <c r="U714" s="226">
        <f t="shared" si="82"/>
        <v>3.3333333333333333E-2</v>
      </c>
      <c r="V714" s="227"/>
      <c r="W714" s="228" t="str">
        <f t="shared" si="83"/>
        <v>0</v>
      </c>
      <c r="X714" s="509"/>
      <c r="Y714" s="229">
        <f t="shared" si="84"/>
        <v>0</v>
      </c>
    </row>
    <row r="715" spans="2:25" ht="18.75" customHeight="1">
      <c r="B715" s="515"/>
      <c r="C715" s="506"/>
      <c r="D715" s="216">
        <v>4</v>
      </c>
      <c r="E715" s="216" t="s">
        <v>2878</v>
      </c>
      <c r="F715" s="217">
        <v>921</v>
      </c>
      <c r="G715" s="218">
        <f t="shared" si="78"/>
        <v>184.2</v>
      </c>
      <c r="H715" s="219">
        <f t="shared" si="79"/>
        <v>511.66666666666663</v>
      </c>
      <c r="I715" s="219">
        <f t="shared" si="80"/>
        <v>0.17055555555555554</v>
      </c>
      <c r="J715" s="217"/>
      <c r="K715" s="220"/>
      <c r="L715" s="220"/>
      <c r="M715" s="221"/>
      <c r="N715" s="222">
        <f t="shared" si="81"/>
        <v>0</v>
      </c>
      <c r="O715" s="223"/>
      <c r="P715" s="224"/>
      <c r="Q715" s="224"/>
      <c r="R715" s="224"/>
      <c r="S715" s="224"/>
      <c r="T715" s="225"/>
      <c r="U715" s="226">
        <f t="shared" si="82"/>
        <v>0.34111111111111109</v>
      </c>
      <c r="V715" s="227"/>
      <c r="W715" s="228" t="str">
        <f t="shared" si="83"/>
        <v>0</v>
      </c>
      <c r="X715" s="509"/>
      <c r="Y715" s="229">
        <f t="shared" si="84"/>
        <v>0</v>
      </c>
    </row>
    <row r="716" spans="2:25" ht="18.75" customHeight="1">
      <c r="B716" s="515"/>
      <c r="C716" s="506"/>
      <c r="D716" s="216">
        <v>5</v>
      </c>
      <c r="E716" s="216" t="s">
        <v>2879</v>
      </c>
      <c r="F716" s="217">
        <v>792</v>
      </c>
      <c r="G716" s="218">
        <f t="shared" si="78"/>
        <v>158.4</v>
      </c>
      <c r="H716" s="219">
        <f t="shared" si="79"/>
        <v>440</v>
      </c>
      <c r="I716" s="219">
        <f t="shared" si="80"/>
        <v>0.14666666666666667</v>
      </c>
      <c r="J716" s="217"/>
      <c r="K716" s="220"/>
      <c r="L716" s="220"/>
      <c r="M716" s="221"/>
      <c r="N716" s="222">
        <f t="shared" si="81"/>
        <v>0</v>
      </c>
      <c r="O716" s="223"/>
      <c r="P716" s="224"/>
      <c r="Q716" s="224"/>
      <c r="R716" s="224"/>
      <c r="S716" s="224"/>
      <c r="T716" s="225"/>
      <c r="U716" s="226">
        <f t="shared" si="82"/>
        <v>0.29333333333333333</v>
      </c>
      <c r="V716" s="227"/>
      <c r="W716" s="228" t="str">
        <f t="shared" si="83"/>
        <v>0</v>
      </c>
      <c r="X716" s="509"/>
      <c r="Y716" s="229">
        <f t="shared" si="84"/>
        <v>0</v>
      </c>
    </row>
    <row r="717" spans="2:25" ht="18.75" customHeight="1">
      <c r="B717" s="515"/>
      <c r="C717" s="506"/>
      <c r="D717" s="216">
        <v>6</v>
      </c>
      <c r="E717" s="216" t="s">
        <v>2880</v>
      </c>
      <c r="F717" s="217">
        <v>581</v>
      </c>
      <c r="G717" s="218">
        <f t="shared" si="78"/>
        <v>116.2</v>
      </c>
      <c r="H717" s="219">
        <f t="shared" si="79"/>
        <v>322.77777777777777</v>
      </c>
      <c r="I717" s="219">
        <f t="shared" si="80"/>
        <v>0.10759259259259259</v>
      </c>
      <c r="J717" s="217" t="s">
        <v>2881</v>
      </c>
      <c r="K717" s="220"/>
      <c r="L717" s="220"/>
      <c r="M717" s="221"/>
      <c r="N717" s="222">
        <f t="shared" si="81"/>
        <v>0</v>
      </c>
      <c r="O717" s="223"/>
      <c r="P717" s="224"/>
      <c r="Q717" s="224"/>
      <c r="R717" s="224"/>
      <c r="S717" s="224"/>
      <c r="T717" s="225"/>
      <c r="U717" s="226">
        <f t="shared" si="82"/>
        <v>0.21518518518518517</v>
      </c>
      <c r="V717" s="227"/>
      <c r="W717" s="228" t="str">
        <f t="shared" si="83"/>
        <v>0</v>
      </c>
      <c r="X717" s="509"/>
      <c r="Y717" s="229">
        <f t="shared" si="84"/>
        <v>0</v>
      </c>
    </row>
    <row r="718" spans="2:25" ht="18.75" customHeight="1">
      <c r="B718" s="515"/>
      <c r="C718" s="506"/>
      <c r="D718" s="216">
        <v>7</v>
      </c>
      <c r="E718" s="216" t="s">
        <v>2882</v>
      </c>
      <c r="F718" s="217">
        <v>80</v>
      </c>
      <c r="G718" s="218">
        <f t="shared" si="78"/>
        <v>16</v>
      </c>
      <c r="H718" s="219">
        <f t="shared" si="79"/>
        <v>44.444444444444443</v>
      </c>
      <c r="I718" s="219">
        <f t="shared" si="80"/>
        <v>1.4814814814814814E-2</v>
      </c>
      <c r="J718" s="217"/>
      <c r="K718" s="220"/>
      <c r="L718" s="220"/>
      <c r="M718" s="221"/>
      <c r="N718" s="222">
        <f t="shared" si="81"/>
        <v>0</v>
      </c>
      <c r="O718" s="223"/>
      <c r="P718" s="224"/>
      <c r="Q718" s="224"/>
      <c r="R718" s="224"/>
      <c r="S718" s="224"/>
      <c r="T718" s="225"/>
      <c r="U718" s="226">
        <f t="shared" si="82"/>
        <v>2.9629629629629627E-2</v>
      </c>
      <c r="V718" s="227"/>
      <c r="W718" s="228" t="str">
        <f t="shared" si="83"/>
        <v>0</v>
      </c>
      <c r="X718" s="509"/>
      <c r="Y718" s="229">
        <f t="shared" si="84"/>
        <v>0</v>
      </c>
    </row>
    <row r="719" spans="2:25" ht="18.75" customHeight="1">
      <c r="B719" s="515"/>
      <c r="C719" s="506"/>
      <c r="D719" s="216">
        <v>8</v>
      </c>
      <c r="E719" s="216" t="s">
        <v>2384</v>
      </c>
      <c r="F719" s="217">
        <v>672</v>
      </c>
      <c r="G719" s="218">
        <f t="shared" si="78"/>
        <v>134.4</v>
      </c>
      <c r="H719" s="219">
        <f t="shared" si="79"/>
        <v>373.33333333333331</v>
      </c>
      <c r="I719" s="219">
        <f t="shared" si="80"/>
        <v>0.12444444444444444</v>
      </c>
      <c r="J719" s="217"/>
      <c r="K719" s="220"/>
      <c r="L719" s="220"/>
      <c r="M719" s="221"/>
      <c r="N719" s="222">
        <f t="shared" si="81"/>
        <v>0</v>
      </c>
      <c r="O719" s="223"/>
      <c r="P719" s="224"/>
      <c r="Q719" s="224"/>
      <c r="R719" s="224"/>
      <c r="S719" s="224"/>
      <c r="T719" s="225"/>
      <c r="U719" s="226">
        <f t="shared" si="82"/>
        <v>0.24888888888888888</v>
      </c>
      <c r="V719" s="227"/>
      <c r="W719" s="228" t="str">
        <f t="shared" si="83"/>
        <v>0</v>
      </c>
      <c r="X719" s="509"/>
      <c r="Y719" s="229">
        <f t="shared" si="84"/>
        <v>0</v>
      </c>
    </row>
    <row r="720" spans="2:25" ht="18.75" customHeight="1">
      <c r="B720" s="515"/>
      <c r="C720" s="506"/>
      <c r="D720" s="216">
        <v>9</v>
      </c>
      <c r="E720" s="216" t="s">
        <v>2883</v>
      </c>
      <c r="F720" s="217">
        <v>391</v>
      </c>
      <c r="G720" s="218">
        <f t="shared" si="78"/>
        <v>78.2</v>
      </c>
      <c r="H720" s="219">
        <f t="shared" si="79"/>
        <v>217.22222222222223</v>
      </c>
      <c r="I720" s="219">
        <f t="shared" si="80"/>
        <v>7.2407407407407406E-2</v>
      </c>
      <c r="J720" s="217"/>
      <c r="K720" s="220"/>
      <c r="L720" s="220"/>
      <c r="M720" s="221"/>
      <c r="N720" s="222">
        <f t="shared" si="81"/>
        <v>0</v>
      </c>
      <c r="O720" s="223"/>
      <c r="P720" s="224"/>
      <c r="Q720" s="224"/>
      <c r="R720" s="224"/>
      <c r="S720" s="224"/>
      <c r="T720" s="225"/>
      <c r="U720" s="226">
        <f t="shared" si="82"/>
        <v>0.14481481481481481</v>
      </c>
      <c r="V720" s="227"/>
      <c r="W720" s="228" t="str">
        <f t="shared" si="83"/>
        <v>0</v>
      </c>
      <c r="X720" s="509"/>
      <c r="Y720" s="229">
        <f t="shared" si="84"/>
        <v>0</v>
      </c>
    </row>
    <row r="721" spans="2:25" ht="18.75" customHeight="1">
      <c r="B721" s="515"/>
      <c r="C721" s="506"/>
      <c r="D721" s="216"/>
      <c r="E721" s="216"/>
      <c r="F721" s="217"/>
      <c r="G721" s="218">
        <f t="shared" si="78"/>
        <v>0</v>
      </c>
      <c r="H721" s="219">
        <f t="shared" si="79"/>
        <v>0</v>
      </c>
      <c r="I721" s="219">
        <f t="shared" si="80"/>
        <v>0</v>
      </c>
      <c r="J721" s="217"/>
      <c r="K721" s="220"/>
      <c r="L721" s="220"/>
      <c r="M721" s="232"/>
      <c r="N721" s="222">
        <f>M721/$N$15</f>
        <v>0</v>
      </c>
      <c r="O721" s="223"/>
      <c r="P721" s="224"/>
      <c r="Q721" s="224"/>
      <c r="R721" s="224"/>
      <c r="S721" s="224"/>
      <c r="T721" s="225"/>
      <c r="U721" s="226">
        <f t="shared" si="82"/>
        <v>0</v>
      </c>
      <c r="V721" s="227"/>
      <c r="W721" s="228" t="str">
        <f t="shared" si="83"/>
        <v>0</v>
      </c>
      <c r="X721" s="509"/>
      <c r="Y721" s="229">
        <f t="shared" si="84"/>
        <v>0</v>
      </c>
    </row>
    <row r="722" spans="2:25" ht="18.75" customHeight="1">
      <c r="B722" s="515"/>
      <c r="C722" s="506"/>
      <c r="D722" s="216">
        <v>1</v>
      </c>
      <c r="E722" s="216" t="s">
        <v>2884</v>
      </c>
      <c r="F722" s="217">
        <v>975</v>
      </c>
      <c r="G722" s="218">
        <f t="shared" si="78"/>
        <v>195</v>
      </c>
      <c r="H722" s="219">
        <f t="shared" si="79"/>
        <v>541.66666666666663</v>
      </c>
      <c r="I722" s="219">
        <f t="shared" si="80"/>
        <v>0.18055555555555555</v>
      </c>
      <c r="J722" s="217"/>
      <c r="K722" s="220" t="s">
        <v>2885</v>
      </c>
      <c r="L722" s="220"/>
      <c r="M722" s="221">
        <f>SUM(H722:H728)</f>
        <v>3075.5555555555557</v>
      </c>
      <c r="N722" s="222">
        <f t="shared" si="81"/>
        <v>61.511111111111113</v>
      </c>
      <c r="O722" s="223" t="s">
        <v>2886</v>
      </c>
      <c r="P722" s="224" t="s">
        <v>178</v>
      </c>
      <c r="Q722" s="224"/>
      <c r="R722" s="224" t="s">
        <v>2634</v>
      </c>
      <c r="S722" s="224"/>
      <c r="T722" s="225"/>
      <c r="U722" s="226">
        <f t="shared" si="82"/>
        <v>0.3611111111111111</v>
      </c>
      <c r="V722" s="227">
        <f>SUM(U722:U728)</f>
        <v>2.05037037037037</v>
      </c>
      <c r="W722" s="228" t="str">
        <f t="shared" si="83"/>
        <v>2</v>
      </c>
      <c r="X722" s="509"/>
      <c r="Y722" s="229">
        <f t="shared" si="84"/>
        <v>1</v>
      </c>
    </row>
    <row r="723" spans="2:25" ht="18.75" customHeight="1">
      <c r="B723" s="515"/>
      <c r="C723" s="506"/>
      <c r="D723" s="216">
        <v>2</v>
      </c>
      <c r="E723" s="216" t="s">
        <v>2887</v>
      </c>
      <c r="F723" s="217">
        <v>83</v>
      </c>
      <c r="G723" s="218">
        <f t="shared" si="78"/>
        <v>16.600000000000001</v>
      </c>
      <c r="H723" s="219">
        <f t="shared" si="79"/>
        <v>46.111111111111107</v>
      </c>
      <c r="I723" s="219">
        <f t="shared" si="80"/>
        <v>1.5370370370370369E-2</v>
      </c>
      <c r="J723" s="217"/>
      <c r="K723" s="220"/>
      <c r="L723" s="220"/>
      <c r="M723" s="221"/>
      <c r="N723" s="222">
        <f t="shared" si="81"/>
        <v>0</v>
      </c>
      <c r="O723" s="223"/>
      <c r="P723" s="224"/>
      <c r="Q723" s="224"/>
      <c r="R723" s="224"/>
      <c r="S723" s="224"/>
      <c r="T723" s="225"/>
      <c r="U723" s="226">
        <f t="shared" si="82"/>
        <v>3.0740740740740739E-2</v>
      </c>
      <c r="V723" s="227"/>
      <c r="W723" s="228" t="str">
        <f t="shared" si="83"/>
        <v>0</v>
      </c>
      <c r="X723" s="509"/>
      <c r="Y723" s="229">
        <f t="shared" si="84"/>
        <v>0</v>
      </c>
    </row>
    <row r="724" spans="2:25" ht="18.75" customHeight="1">
      <c r="B724" s="515"/>
      <c r="C724" s="506"/>
      <c r="D724" s="216">
        <v>3</v>
      </c>
      <c r="E724" s="216" t="s">
        <v>2888</v>
      </c>
      <c r="F724" s="217">
        <v>849</v>
      </c>
      <c r="G724" s="218">
        <f t="shared" si="78"/>
        <v>169.8</v>
      </c>
      <c r="H724" s="219">
        <f t="shared" si="79"/>
        <v>471.66666666666663</v>
      </c>
      <c r="I724" s="219">
        <f t="shared" si="80"/>
        <v>0.15722222222222221</v>
      </c>
      <c r="J724" s="217"/>
      <c r="K724" s="220"/>
      <c r="L724" s="220"/>
      <c r="M724" s="221"/>
      <c r="N724" s="222">
        <f t="shared" si="81"/>
        <v>0</v>
      </c>
      <c r="O724" s="223"/>
      <c r="P724" s="224"/>
      <c r="Q724" s="224"/>
      <c r="R724" s="224"/>
      <c r="S724" s="224"/>
      <c r="T724" s="225"/>
      <c r="U724" s="226">
        <f t="shared" si="82"/>
        <v>0.31444444444444442</v>
      </c>
      <c r="V724" s="227"/>
      <c r="W724" s="228" t="str">
        <f t="shared" si="83"/>
        <v>0</v>
      </c>
      <c r="X724" s="509"/>
      <c r="Y724" s="229">
        <f t="shared" si="84"/>
        <v>0</v>
      </c>
    </row>
    <row r="725" spans="2:25" ht="18.75" customHeight="1">
      <c r="B725" s="515"/>
      <c r="C725" s="506"/>
      <c r="D725" s="216">
        <v>4</v>
      </c>
      <c r="E725" s="216" t="s">
        <v>2889</v>
      </c>
      <c r="F725" s="217">
        <v>1011</v>
      </c>
      <c r="G725" s="218">
        <f t="shared" si="78"/>
        <v>202.2</v>
      </c>
      <c r="H725" s="219">
        <f t="shared" si="79"/>
        <v>561.66666666666663</v>
      </c>
      <c r="I725" s="219">
        <f t="shared" si="80"/>
        <v>0.18722222222222221</v>
      </c>
      <c r="J725" s="217"/>
      <c r="K725" s="220"/>
      <c r="L725" s="220"/>
      <c r="M725" s="232"/>
      <c r="N725" s="222">
        <f t="shared" si="81"/>
        <v>0</v>
      </c>
      <c r="O725" s="223"/>
      <c r="P725" s="224"/>
      <c r="Q725" s="224"/>
      <c r="R725" s="224"/>
      <c r="S725" s="224"/>
      <c r="T725" s="225"/>
      <c r="U725" s="226">
        <f t="shared" si="82"/>
        <v>0.37444444444444441</v>
      </c>
      <c r="V725" s="227"/>
      <c r="W725" s="228" t="str">
        <f t="shared" si="83"/>
        <v>0</v>
      </c>
      <c r="X725" s="509"/>
      <c r="Y725" s="229">
        <f t="shared" si="84"/>
        <v>0</v>
      </c>
    </row>
    <row r="726" spans="2:25" ht="18.75" customHeight="1">
      <c r="B726" s="515"/>
      <c r="C726" s="506"/>
      <c r="D726" s="216">
        <v>5</v>
      </c>
      <c r="E726" s="216" t="s">
        <v>2890</v>
      </c>
      <c r="F726" s="217">
        <v>460</v>
      </c>
      <c r="G726" s="218">
        <f t="shared" si="78"/>
        <v>92</v>
      </c>
      <c r="H726" s="219">
        <f t="shared" si="79"/>
        <v>255.55555555555554</v>
      </c>
      <c r="I726" s="219">
        <f t="shared" si="80"/>
        <v>8.5185185185185183E-2</v>
      </c>
      <c r="J726" s="217"/>
      <c r="K726" s="220"/>
      <c r="L726" s="220"/>
      <c r="M726" s="232"/>
      <c r="N726" s="222">
        <f t="shared" si="81"/>
        <v>0</v>
      </c>
      <c r="O726" s="223"/>
      <c r="P726" s="224"/>
      <c r="Q726" s="224"/>
      <c r="R726" s="224"/>
      <c r="S726" s="224"/>
      <c r="T726" s="225"/>
      <c r="U726" s="226">
        <f t="shared" si="82"/>
        <v>0.17037037037037037</v>
      </c>
      <c r="V726" s="227"/>
      <c r="W726" s="228" t="str">
        <f t="shared" si="83"/>
        <v>0</v>
      </c>
      <c r="X726" s="509"/>
      <c r="Y726" s="229">
        <f t="shared" ref="Y726:Y742" si="85">W726/2</f>
        <v>0</v>
      </c>
    </row>
    <row r="727" spans="2:25" ht="18.75" customHeight="1">
      <c r="B727" s="515"/>
      <c r="C727" s="506"/>
      <c r="D727" s="216">
        <v>6</v>
      </c>
      <c r="E727" s="216" t="s">
        <v>2645</v>
      </c>
      <c r="F727" s="217">
        <v>988</v>
      </c>
      <c r="G727" s="218">
        <f t="shared" ref="G727:G741" si="86">F727/$G$15</f>
        <v>197.6</v>
      </c>
      <c r="H727" s="219">
        <f t="shared" ref="H727:H741" si="87">F727/$H$15</f>
        <v>548.88888888888891</v>
      </c>
      <c r="I727" s="219">
        <f t="shared" ref="I727:I741" si="88">H727/$I$15</f>
        <v>0.18296296296296297</v>
      </c>
      <c r="J727" s="217"/>
      <c r="K727" s="220"/>
      <c r="L727" s="220"/>
      <c r="M727" s="232"/>
      <c r="N727" s="222">
        <f t="shared" si="81"/>
        <v>0</v>
      </c>
      <c r="O727" s="223"/>
      <c r="P727" s="224"/>
      <c r="Q727" s="224"/>
      <c r="R727" s="224"/>
      <c r="S727" s="224"/>
      <c r="T727" s="225"/>
      <c r="U727" s="226">
        <f t="shared" ref="U727:U741" si="89">H727/$U$15</f>
        <v>0.36592592592592593</v>
      </c>
      <c r="V727" s="227"/>
      <c r="W727" s="228" t="str">
        <f t="shared" ref="W727:W741" si="90">IF(V727&lt;1,"0",IF(V727&lt;5,"2",IF(V727&gt;=5,"6")))</f>
        <v>0</v>
      </c>
      <c r="X727" s="509"/>
      <c r="Y727" s="229">
        <f t="shared" si="85"/>
        <v>0</v>
      </c>
    </row>
    <row r="728" spans="2:25" ht="18.75" customHeight="1">
      <c r="B728" s="515"/>
      <c r="C728" s="506"/>
      <c r="D728" s="216">
        <v>7</v>
      </c>
      <c r="E728" s="216" t="s">
        <v>2891</v>
      </c>
      <c r="F728" s="217">
        <v>1170</v>
      </c>
      <c r="G728" s="218">
        <f t="shared" si="86"/>
        <v>234</v>
      </c>
      <c r="H728" s="219">
        <f t="shared" si="87"/>
        <v>650</v>
      </c>
      <c r="I728" s="219">
        <f t="shared" si="88"/>
        <v>0.21666666666666667</v>
      </c>
      <c r="J728" s="217"/>
      <c r="K728" s="220"/>
      <c r="L728" s="220"/>
      <c r="M728" s="232"/>
      <c r="N728" s="222">
        <f t="shared" si="81"/>
        <v>0</v>
      </c>
      <c r="O728" s="223"/>
      <c r="P728" s="224"/>
      <c r="Q728" s="224"/>
      <c r="R728" s="224"/>
      <c r="S728" s="224"/>
      <c r="T728" s="225"/>
      <c r="U728" s="226">
        <f t="shared" si="89"/>
        <v>0.43333333333333335</v>
      </c>
      <c r="V728" s="227"/>
      <c r="W728" s="228" t="str">
        <f t="shared" si="90"/>
        <v>0</v>
      </c>
      <c r="X728" s="509"/>
      <c r="Y728" s="229">
        <f t="shared" si="85"/>
        <v>0</v>
      </c>
    </row>
    <row r="729" spans="2:25" ht="18.75" customHeight="1">
      <c r="B729" s="515"/>
      <c r="C729" s="506"/>
      <c r="D729" s="216"/>
      <c r="E729" s="216"/>
      <c r="F729" s="217"/>
      <c r="G729" s="218">
        <f t="shared" si="86"/>
        <v>0</v>
      </c>
      <c r="H729" s="219">
        <f t="shared" si="87"/>
        <v>0</v>
      </c>
      <c r="I729" s="219">
        <f t="shared" si="88"/>
        <v>0</v>
      </c>
      <c r="J729" s="217"/>
      <c r="K729" s="220"/>
      <c r="L729" s="220"/>
      <c r="M729" s="232"/>
      <c r="N729" s="222">
        <f t="shared" si="81"/>
        <v>0</v>
      </c>
      <c r="O729" s="223"/>
      <c r="P729" s="224"/>
      <c r="Q729" s="224"/>
      <c r="R729" s="224"/>
      <c r="S729" s="224"/>
      <c r="T729" s="225"/>
      <c r="U729" s="226">
        <f t="shared" si="89"/>
        <v>0</v>
      </c>
      <c r="V729" s="227"/>
      <c r="W729" s="228" t="str">
        <f t="shared" si="90"/>
        <v>0</v>
      </c>
      <c r="X729" s="509"/>
      <c r="Y729" s="229">
        <f t="shared" si="85"/>
        <v>0</v>
      </c>
    </row>
    <row r="730" spans="2:25" ht="18.75" customHeight="1">
      <c r="B730" s="515"/>
      <c r="C730" s="506"/>
      <c r="D730" s="216">
        <v>1</v>
      </c>
      <c r="E730" s="216" t="s">
        <v>2892</v>
      </c>
      <c r="F730" s="217">
        <v>632</v>
      </c>
      <c r="G730" s="218">
        <f t="shared" si="86"/>
        <v>126.4</v>
      </c>
      <c r="H730" s="219">
        <f t="shared" si="87"/>
        <v>351.11111111111109</v>
      </c>
      <c r="I730" s="219">
        <f t="shared" si="88"/>
        <v>0.11703703703703702</v>
      </c>
      <c r="J730" s="217"/>
      <c r="K730" s="216" t="s">
        <v>11273</v>
      </c>
      <c r="L730" s="220"/>
      <c r="M730" s="232">
        <f>SUM(H730:H740)</f>
        <v>2731.1111111111109</v>
      </c>
      <c r="N730" s="222">
        <f t="shared" si="81"/>
        <v>54.62222222222222</v>
      </c>
      <c r="O730" s="223" t="s">
        <v>2847</v>
      </c>
      <c r="P730" s="363" t="s">
        <v>2441</v>
      </c>
      <c r="Q730" s="363" t="s">
        <v>2874</v>
      </c>
      <c r="R730" s="371" t="s">
        <v>2893</v>
      </c>
      <c r="S730" s="224"/>
      <c r="T730" s="225"/>
      <c r="U730" s="226">
        <f t="shared" si="89"/>
        <v>0.23407407407407405</v>
      </c>
      <c r="V730" s="227">
        <f>SUM(U730:U740)</f>
        <v>1.8207407407407405</v>
      </c>
      <c r="W730" s="228" t="str">
        <f t="shared" si="90"/>
        <v>2</v>
      </c>
      <c r="X730" s="509"/>
      <c r="Y730" s="229">
        <f t="shared" si="85"/>
        <v>1</v>
      </c>
    </row>
    <row r="731" spans="2:25" ht="18.75" customHeight="1">
      <c r="B731" s="515"/>
      <c r="C731" s="506"/>
      <c r="D731" s="216">
        <v>2</v>
      </c>
      <c r="E731" s="216" t="s">
        <v>2894</v>
      </c>
      <c r="F731" s="217">
        <v>531</v>
      </c>
      <c r="G731" s="218">
        <f t="shared" si="86"/>
        <v>106.2</v>
      </c>
      <c r="H731" s="219">
        <f t="shared" si="87"/>
        <v>295</v>
      </c>
      <c r="I731" s="219">
        <f t="shared" si="88"/>
        <v>9.8333333333333328E-2</v>
      </c>
      <c r="J731" s="217"/>
      <c r="K731" s="220"/>
      <c r="L731" s="220"/>
      <c r="M731" s="232"/>
      <c r="N731" s="222">
        <f t="shared" si="81"/>
        <v>0</v>
      </c>
      <c r="O731" s="223"/>
      <c r="P731" s="224"/>
      <c r="Q731" s="224"/>
      <c r="R731" s="224"/>
      <c r="S731" s="224"/>
      <c r="T731" s="225"/>
      <c r="U731" s="226">
        <f t="shared" si="89"/>
        <v>0.19666666666666666</v>
      </c>
      <c r="V731" s="227"/>
      <c r="W731" s="228" t="str">
        <f t="shared" si="90"/>
        <v>0</v>
      </c>
      <c r="X731" s="509"/>
      <c r="Y731" s="229">
        <f t="shared" si="85"/>
        <v>0</v>
      </c>
    </row>
    <row r="732" spans="2:25" ht="18.75" customHeight="1">
      <c r="B732" s="515"/>
      <c r="C732" s="506"/>
      <c r="D732" s="216">
        <v>3</v>
      </c>
      <c r="E732" s="216" t="s">
        <v>2895</v>
      </c>
      <c r="F732" s="217">
        <v>942</v>
      </c>
      <c r="G732" s="218">
        <f t="shared" si="86"/>
        <v>188.4</v>
      </c>
      <c r="H732" s="219">
        <f t="shared" si="87"/>
        <v>523.33333333333337</v>
      </c>
      <c r="I732" s="219">
        <f t="shared" si="88"/>
        <v>0.17444444444444446</v>
      </c>
      <c r="J732" s="217"/>
      <c r="K732" s="220"/>
      <c r="L732" s="220"/>
      <c r="M732" s="232"/>
      <c r="N732" s="222">
        <f t="shared" si="81"/>
        <v>0</v>
      </c>
      <c r="O732" s="223"/>
      <c r="P732" s="224"/>
      <c r="Q732" s="224"/>
      <c r="R732" s="224"/>
      <c r="S732" s="224"/>
      <c r="T732" s="225"/>
      <c r="U732" s="226">
        <f t="shared" si="89"/>
        <v>0.34888888888888892</v>
      </c>
      <c r="V732" s="227"/>
      <c r="W732" s="228" t="str">
        <f t="shared" si="90"/>
        <v>0</v>
      </c>
      <c r="X732" s="509"/>
      <c r="Y732" s="229">
        <f t="shared" si="85"/>
        <v>0</v>
      </c>
    </row>
    <row r="733" spans="2:25" ht="18.75" customHeight="1">
      <c r="B733" s="515"/>
      <c r="C733" s="506"/>
      <c r="D733" s="216">
        <v>4</v>
      </c>
      <c r="E733" s="216" t="s">
        <v>2896</v>
      </c>
      <c r="F733" s="217">
        <v>1054</v>
      </c>
      <c r="G733" s="218">
        <f t="shared" si="86"/>
        <v>210.8</v>
      </c>
      <c r="H733" s="219">
        <f t="shared" si="87"/>
        <v>585.55555555555554</v>
      </c>
      <c r="I733" s="219">
        <f t="shared" si="88"/>
        <v>0.19518518518518518</v>
      </c>
      <c r="J733" s="217"/>
      <c r="K733" s="220"/>
      <c r="L733" s="220"/>
      <c r="M733" s="232"/>
      <c r="N733" s="222">
        <f t="shared" si="81"/>
        <v>0</v>
      </c>
      <c r="O733" s="223"/>
      <c r="P733" s="224"/>
      <c r="Q733" s="224"/>
      <c r="R733" s="224"/>
      <c r="S733" s="224"/>
      <c r="T733" s="225"/>
      <c r="U733" s="226">
        <f t="shared" si="89"/>
        <v>0.39037037037037037</v>
      </c>
      <c r="V733" s="227"/>
      <c r="W733" s="228" t="str">
        <f t="shared" si="90"/>
        <v>0</v>
      </c>
      <c r="X733" s="509"/>
      <c r="Y733" s="229">
        <f t="shared" si="85"/>
        <v>0</v>
      </c>
    </row>
    <row r="734" spans="2:25" ht="18.75" customHeight="1">
      <c r="B734" s="515"/>
      <c r="C734" s="506"/>
      <c r="D734" s="216">
        <v>5</v>
      </c>
      <c r="E734" s="216" t="s">
        <v>2897</v>
      </c>
      <c r="F734" s="217">
        <v>309</v>
      </c>
      <c r="G734" s="218">
        <f t="shared" si="86"/>
        <v>61.8</v>
      </c>
      <c r="H734" s="219">
        <f t="shared" si="87"/>
        <v>171.66666666666666</v>
      </c>
      <c r="I734" s="219">
        <f t="shared" si="88"/>
        <v>5.7222222222222216E-2</v>
      </c>
      <c r="J734" s="217"/>
      <c r="K734" s="220"/>
      <c r="L734" s="220"/>
      <c r="M734" s="232"/>
      <c r="N734" s="222">
        <f t="shared" si="81"/>
        <v>0</v>
      </c>
      <c r="O734" s="223"/>
      <c r="P734" s="224"/>
      <c r="Q734" s="224"/>
      <c r="R734" s="224"/>
      <c r="S734" s="224"/>
      <c r="T734" s="225"/>
      <c r="U734" s="226">
        <f t="shared" si="89"/>
        <v>0.11444444444444443</v>
      </c>
      <c r="V734" s="227"/>
      <c r="W734" s="228" t="str">
        <f t="shared" si="90"/>
        <v>0</v>
      </c>
      <c r="X734" s="509"/>
      <c r="Y734" s="229">
        <f t="shared" si="85"/>
        <v>0</v>
      </c>
    </row>
    <row r="735" spans="2:25" ht="18.75" customHeight="1">
      <c r="B735" s="515"/>
      <c r="C735" s="506"/>
      <c r="D735" s="216">
        <v>6</v>
      </c>
      <c r="E735" s="216" t="s">
        <v>2898</v>
      </c>
      <c r="F735" s="217">
        <v>251</v>
      </c>
      <c r="G735" s="218">
        <f t="shared" si="86"/>
        <v>50.2</v>
      </c>
      <c r="H735" s="219">
        <f t="shared" si="87"/>
        <v>139.44444444444443</v>
      </c>
      <c r="I735" s="219">
        <f t="shared" si="88"/>
        <v>4.6481481481481478E-2</v>
      </c>
      <c r="J735" s="217"/>
      <c r="K735" s="220"/>
      <c r="L735" s="220"/>
      <c r="M735" s="232"/>
      <c r="N735" s="222">
        <f t="shared" si="81"/>
        <v>0</v>
      </c>
      <c r="O735" s="223"/>
      <c r="P735" s="224"/>
      <c r="Q735" s="224"/>
      <c r="R735" s="224"/>
      <c r="S735" s="224"/>
      <c r="T735" s="225"/>
      <c r="U735" s="226">
        <f t="shared" si="89"/>
        <v>9.2962962962962956E-2</v>
      </c>
      <c r="V735" s="227"/>
      <c r="W735" s="228" t="str">
        <f t="shared" si="90"/>
        <v>0</v>
      </c>
      <c r="X735" s="509"/>
      <c r="Y735" s="229">
        <f t="shared" si="85"/>
        <v>0</v>
      </c>
    </row>
    <row r="736" spans="2:25" ht="18.75" customHeight="1">
      <c r="B736" s="515"/>
      <c r="C736" s="506"/>
      <c r="D736" s="216">
        <v>7</v>
      </c>
      <c r="E736" s="216" t="s">
        <v>2899</v>
      </c>
      <c r="F736" s="217">
        <v>283</v>
      </c>
      <c r="G736" s="218">
        <f t="shared" si="86"/>
        <v>56.6</v>
      </c>
      <c r="H736" s="219">
        <f t="shared" si="87"/>
        <v>157.22222222222223</v>
      </c>
      <c r="I736" s="219">
        <f t="shared" si="88"/>
        <v>5.2407407407407409E-2</v>
      </c>
      <c r="J736" s="217"/>
      <c r="K736" s="220"/>
      <c r="L736" s="220"/>
      <c r="M736" s="232"/>
      <c r="N736" s="222">
        <f t="shared" si="81"/>
        <v>0</v>
      </c>
      <c r="O736" s="223"/>
      <c r="P736" s="224"/>
      <c r="Q736" s="224"/>
      <c r="R736" s="224"/>
      <c r="S736" s="224"/>
      <c r="T736" s="225"/>
      <c r="U736" s="226">
        <f t="shared" si="89"/>
        <v>0.10481481481481482</v>
      </c>
      <c r="V736" s="227"/>
      <c r="W736" s="228" t="str">
        <f t="shared" si="90"/>
        <v>0</v>
      </c>
      <c r="X736" s="509"/>
      <c r="Y736" s="229">
        <f t="shared" si="85"/>
        <v>0</v>
      </c>
    </row>
    <row r="737" spans="2:25" ht="18.75" customHeight="1">
      <c r="B737" s="515"/>
      <c r="C737" s="506"/>
      <c r="D737" s="216">
        <v>8</v>
      </c>
      <c r="E737" s="216" t="s">
        <v>2900</v>
      </c>
      <c r="F737" s="217">
        <v>350</v>
      </c>
      <c r="G737" s="218">
        <f t="shared" si="86"/>
        <v>70</v>
      </c>
      <c r="H737" s="219">
        <f t="shared" si="87"/>
        <v>194.44444444444443</v>
      </c>
      <c r="I737" s="219">
        <f t="shared" si="88"/>
        <v>6.4814814814814811E-2</v>
      </c>
      <c r="J737" s="217"/>
      <c r="K737" s="220"/>
      <c r="L737" s="220"/>
      <c r="M737" s="232"/>
      <c r="N737" s="222">
        <f t="shared" si="81"/>
        <v>0</v>
      </c>
      <c r="O737" s="223"/>
      <c r="P737" s="224"/>
      <c r="Q737" s="224"/>
      <c r="R737" s="224"/>
      <c r="S737" s="224"/>
      <c r="T737" s="225"/>
      <c r="U737" s="226">
        <f t="shared" si="89"/>
        <v>0.12962962962962962</v>
      </c>
      <c r="V737" s="227"/>
      <c r="W737" s="228" t="str">
        <f t="shared" si="90"/>
        <v>0</v>
      </c>
      <c r="X737" s="509"/>
      <c r="Y737" s="229">
        <f t="shared" si="85"/>
        <v>0</v>
      </c>
    </row>
    <row r="738" spans="2:25" ht="18.75" customHeight="1">
      <c r="B738" s="515"/>
      <c r="C738" s="506"/>
      <c r="D738" s="216">
        <v>9</v>
      </c>
      <c r="E738" s="216" t="s">
        <v>2901</v>
      </c>
      <c r="F738" s="217">
        <v>349</v>
      </c>
      <c r="G738" s="218">
        <f t="shared" si="86"/>
        <v>69.8</v>
      </c>
      <c r="H738" s="219">
        <f t="shared" si="87"/>
        <v>193.88888888888889</v>
      </c>
      <c r="I738" s="219">
        <f t="shared" si="88"/>
        <v>6.4629629629629634E-2</v>
      </c>
      <c r="J738" s="217"/>
      <c r="K738" s="220"/>
      <c r="L738" s="220"/>
      <c r="M738" s="221"/>
      <c r="N738" s="222">
        <f t="shared" si="81"/>
        <v>0</v>
      </c>
      <c r="O738" s="223"/>
      <c r="P738" s="224"/>
      <c r="Q738" s="224"/>
      <c r="R738" s="224"/>
      <c r="S738" s="224"/>
      <c r="T738" s="225"/>
      <c r="U738" s="226">
        <f t="shared" si="89"/>
        <v>0.12925925925925927</v>
      </c>
      <c r="V738" s="227"/>
      <c r="W738" s="228" t="str">
        <f t="shared" si="90"/>
        <v>0</v>
      </c>
      <c r="X738" s="509"/>
      <c r="Y738" s="229">
        <f t="shared" si="85"/>
        <v>0</v>
      </c>
    </row>
    <row r="739" spans="2:25" ht="18.75" customHeight="1">
      <c r="B739" s="515"/>
      <c r="C739" s="506"/>
      <c r="D739" s="216">
        <v>10</v>
      </c>
      <c r="E739" s="216" t="s">
        <v>2902</v>
      </c>
      <c r="F739" s="217">
        <v>131</v>
      </c>
      <c r="G739" s="218">
        <f t="shared" si="86"/>
        <v>26.2</v>
      </c>
      <c r="H739" s="219">
        <f t="shared" si="87"/>
        <v>72.777777777777771</v>
      </c>
      <c r="I739" s="219">
        <f t="shared" si="88"/>
        <v>2.4259259259259258E-2</v>
      </c>
      <c r="J739" s="217"/>
      <c r="K739" s="220"/>
      <c r="L739" s="220"/>
      <c r="M739" s="221"/>
      <c r="N739" s="222">
        <f t="shared" si="81"/>
        <v>0</v>
      </c>
      <c r="O739" s="223"/>
      <c r="P739" s="224"/>
      <c r="Q739" s="224"/>
      <c r="R739" s="224"/>
      <c r="S739" s="224"/>
      <c r="T739" s="225"/>
      <c r="U739" s="226">
        <f t="shared" si="89"/>
        <v>4.8518518518518516E-2</v>
      </c>
      <c r="V739" s="227"/>
      <c r="W739" s="228" t="str">
        <f t="shared" si="90"/>
        <v>0</v>
      </c>
      <c r="X739" s="509"/>
      <c r="Y739" s="229">
        <f t="shared" si="85"/>
        <v>0</v>
      </c>
    </row>
    <row r="740" spans="2:25" ht="18.75" customHeight="1">
      <c r="B740" s="515"/>
      <c r="C740" s="506"/>
      <c r="D740" s="216">
        <v>11</v>
      </c>
      <c r="E740" s="216" t="s">
        <v>2903</v>
      </c>
      <c r="F740" s="217">
        <v>84</v>
      </c>
      <c r="G740" s="218">
        <f t="shared" si="86"/>
        <v>16.8</v>
      </c>
      <c r="H740" s="219">
        <f t="shared" si="87"/>
        <v>46.666666666666664</v>
      </c>
      <c r="I740" s="219">
        <f t="shared" si="88"/>
        <v>1.5555555555555555E-2</v>
      </c>
      <c r="J740" s="217"/>
      <c r="K740" s="220"/>
      <c r="L740" s="220"/>
      <c r="M740" s="221"/>
      <c r="N740" s="222">
        <f t="shared" si="81"/>
        <v>0</v>
      </c>
      <c r="O740" s="223"/>
      <c r="P740" s="224"/>
      <c r="Q740" s="224"/>
      <c r="R740" s="224"/>
      <c r="S740" s="224"/>
      <c r="T740" s="225"/>
      <c r="U740" s="226">
        <f t="shared" si="89"/>
        <v>3.111111111111111E-2</v>
      </c>
      <c r="V740" s="227"/>
      <c r="W740" s="228" t="str">
        <f t="shared" si="90"/>
        <v>0</v>
      </c>
      <c r="X740" s="509"/>
      <c r="Y740" s="229">
        <f t="shared" si="85"/>
        <v>0</v>
      </c>
    </row>
    <row r="741" spans="2:25" ht="18.75" customHeight="1">
      <c r="B741" s="515"/>
      <c r="C741" s="506"/>
      <c r="D741" s="216"/>
      <c r="E741" s="216"/>
      <c r="F741" s="217"/>
      <c r="G741" s="218">
        <f t="shared" si="86"/>
        <v>0</v>
      </c>
      <c r="H741" s="219">
        <f t="shared" si="87"/>
        <v>0</v>
      </c>
      <c r="I741" s="219">
        <f t="shared" si="88"/>
        <v>0</v>
      </c>
      <c r="J741" s="217"/>
      <c r="K741" s="220"/>
      <c r="L741" s="220"/>
      <c r="M741" s="221"/>
      <c r="N741" s="222">
        <f t="shared" si="81"/>
        <v>0</v>
      </c>
      <c r="O741" s="223"/>
      <c r="P741" s="224"/>
      <c r="Q741" s="224"/>
      <c r="R741" s="224"/>
      <c r="S741" s="224"/>
      <c r="T741" s="225"/>
      <c r="U741" s="226">
        <f t="shared" si="89"/>
        <v>0</v>
      </c>
      <c r="V741" s="227"/>
      <c r="W741" s="228" t="str">
        <f t="shared" si="90"/>
        <v>0</v>
      </c>
      <c r="X741" s="509"/>
      <c r="Y741" s="229">
        <f t="shared" si="85"/>
        <v>0</v>
      </c>
    </row>
    <row r="742" spans="2:25" ht="18.75" customHeight="1">
      <c r="B742" s="516"/>
      <c r="C742" s="507"/>
      <c r="D742" s="216"/>
      <c r="E742" s="216"/>
      <c r="F742" s="217"/>
      <c r="G742" s="218">
        <f>F742/$G$15</f>
        <v>0</v>
      </c>
      <c r="H742" s="219">
        <f>F742/$H$15</f>
        <v>0</v>
      </c>
      <c r="I742" s="219">
        <f>H742/$I$15</f>
        <v>0</v>
      </c>
      <c r="J742" s="217"/>
      <c r="K742" s="220"/>
      <c r="L742" s="220"/>
      <c r="M742" s="232"/>
      <c r="N742" s="222">
        <f>M742/$N$15</f>
        <v>0</v>
      </c>
      <c r="O742" s="231"/>
      <c r="P742" s="231"/>
      <c r="Q742" s="231"/>
      <c r="R742" s="231"/>
      <c r="S742" s="231"/>
      <c r="T742" s="225"/>
      <c r="U742" s="226">
        <f>H742/$U$15</f>
        <v>0</v>
      </c>
      <c r="V742" s="227"/>
      <c r="W742" s="228" t="str">
        <f>IF(V742&lt;1,"0",IF(V742&lt;5,"2",IF(V742&gt;=5,"6")))</f>
        <v>0</v>
      </c>
      <c r="X742" s="510"/>
      <c r="Y742" s="229">
        <f t="shared" si="85"/>
        <v>0</v>
      </c>
    </row>
    <row r="743" spans="2:25">
      <c r="B743" s="233"/>
      <c r="C743" s="234" t="s">
        <v>111</v>
      </c>
      <c r="D743" s="235"/>
      <c r="E743" s="236">
        <f>COUNTA(E662:E742)</f>
        <v>73</v>
      </c>
      <c r="F743" s="236">
        <f>SUM(F662:F742)</f>
        <v>35407</v>
      </c>
      <c r="G743" s="236">
        <f>SUM(G662:G742)</f>
        <v>7081.4</v>
      </c>
      <c r="H743" s="236">
        <f>SUM(H662:H742)</f>
        <v>19670.555555555555</v>
      </c>
      <c r="I743" s="236">
        <f>MROUND(SUM(I662:I742),1)</f>
        <v>7</v>
      </c>
      <c r="J743" s="236">
        <f>COUNTA(J662:J742)</f>
        <v>6</v>
      </c>
      <c r="K743" s="236">
        <f>COUNTA(K662:K742)</f>
        <v>7</v>
      </c>
      <c r="L743" s="236">
        <f>COUNTA(L662:L742)</f>
        <v>0</v>
      </c>
      <c r="M743" s="236">
        <f>SUM(M662:M742)</f>
        <v>19670.555555555555</v>
      </c>
      <c r="N743" s="236">
        <f>SUM(N662:N742)</f>
        <v>393.4111111111111</v>
      </c>
      <c r="O743" s="237"/>
      <c r="P743" s="238">
        <f>COUNTIF(P662:P742, "YES")</f>
        <v>4</v>
      </c>
      <c r="Q743" s="237"/>
      <c r="R743" s="237"/>
      <c r="S743" s="237"/>
      <c r="T743" s="237"/>
      <c r="U743" s="236">
        <f>SUM(U662:U742)</f>
        <v>13.113703703703701</v>
      </c>
      <c r="V743" s="236">
        <f>SUM(V662:V742)</f>
        <v>13.113703703703704</v>
      </c>
      <c r="W743" s="236">
        <f t="array" ref="W743">SUM(ABS(W662:W742))</f>
        <v>14</v>
      </c>
      <c r="X743" s="238">
        <f>IF(X662&lt;0.2, "0", IF(X662&lt;=2, "2", IF(X662&gt;2, ROUND(X662,0))))</f>
        <v>2</v>
      </c>
      <c r="Y743" s="236">
        <f>SUM(Y662:Y742)</f>
        <v>7</v>
      </c>
    </row>
    <row r="744" spans="2:25" ht="18.75" customHeight="1">
      <c r="B744" s="514">
        <v>9</v>
      </c>
      <c r="C744" s="505" t="s">
        <v>2904</v>
      </c>
      <c r="D744" s="216">
        <v>1</v>
      </c>
      <c r="E744" s="216" t="s">
        <v>2905</v>
      </c>
      <c r="F744" s="217">
        <v>115</v>
      </c>
      <c r="G744" s="218">
        <f t="shared" ref="G744:G807" si="91">F744/$G$15</f>
        <v>23</v>
      </c>
      <c r="H744" s="219">
        <f t="shared" ref="H744:H807" si="92">F744/$H$15</f>
        <v>63.888888888888886</v>
      </c>
      <c r="I744" s="219">
        <f t="shared" ref="I744:I807" si="93">H744/$I$15</f>
        <v>2.1296296296296296E-2</v>
      </c>
      <c r="J744" s="217" t="s">
        <v>2906</v>
      </c>
      <c r="K744" s="217" t="s">
        <v>11274</v>
      </c>
      <c r="L744" s="220"/>
      <c r="M744" s="221">
        <f>SUM(H744:H763)</f>
        <v>2985</v>
      </c>
      <c r="N744" s="222">
        <f t="shared" ref="N744:N861" si="94">M744/$N$15</f>
        <v>59.7</v>
      </c>
      <c r="O744" s="223" t="s">
        <v>2907</v>
      </c>
      <c r="P744" s="224" t="s">
        <v>178</v>
      </c>
      <c r="Q744" s="224"/>
      <c r="R744" s="224" t="s">
        <v>2634</v>
      </c>
      <c r="S744" s="224"/>
      <c r="T744" s="225"/>
      <c r="U744" s="226">
        <f t="shared" ref="U744:U807" si="95">H744/$U$15</f>
        <v>4.2592592592592592E-2</v>
      </c>
      <c r="V744" s="227">
        <f>SUM(U744:U763)</f>
        <v>1.9899999999999998</v>
      </c>
      <c r="W744" s="228" t="str">
        <f t="shared" ref="W744:W807" si="96">IF(V744&lt;1,"0",IF(V744&lt;5,"2",IF(V744&gt;=5,"6")))</f>
        <v>2</v>
      </c>
      <c r="X744" s="508">
        <f>K863/$X$15</f>
        <v>3</v>
      </c>
      <c r="Y744" s="229">
        <f t="shared" ref="Y744:Y807" si="97">W744/2</f>
        <v>1</v>
      </c>
    </row>
    <row r="745" spans="2:25" ht="18.75" customHeight="1">
      <c r="B745" s="515"/>
      <c r="C745" s="506"/>
      <c r="D745" s="216">
        <v>2</v>
      </c>
      <c r="E745" s="216" t="s">
        <v>2908</v>
      </c>
      <c r="F745" s="217">
        <v>148</v>
      </c>
      <c r="G745" s="218">
        <f t="shared" si="91"/>
        <v>29.6</v>
      </c>
      <c r="H745" s="219">
        <f t="shared" si="92"/>
        <v>82.222222222222214</v>
      </c>
      <c r="I745" s="219">
        <f t="shared" si="93"/>
        <v>2.7407407407407405E-2</v>
      </c>
      <c r="J745" s="217"/>
      <c r="K745" s="220"/>
      <c r="L745" s="220"/>
      <c r="M745" s="221"/>
      <c r="N745" s="222">
        <f t="shared" si="94"/>
        <v>0</v>
      </c>
      <c r="O745" s="223"/>
      <c r="P745" s="224"/>
      <c r="Q745" s="224"/>
      <c r="R745" s="224"/>
      <c r="S745" s="224"/>
      <c r="T745" s="225"/>
      <c r="U745" s="226">
        <f t="shared" si="95"/>
        <v>5.4814814814814809E-2</v>
      </c>
      <c r="V745" s="227"/>
      <c r="W745" s="228" t="str">
        <f t="shared" si="96"/>
        <v>0</v>
      </c>
      <c r="X745" s="509"/>
      <c r="Y745" s="229">
        <f t="shared" si="97"/>
        <v>0</v>
      </c>
    </row>
    <row r="746" spans="2:25" ht="18.75" customHeight="1">
      <c r="B746" s="515"/>
      <c r="C746" s="506"/>
      <c r="D746" s="216">
        <v>3</v>
      </c>
      <c r="E746" s="187" t="s">
        <v>2909</v>
      </c>
      <c r="F746" s="217">
        <v>117</v>
      </c>
      <c r="G746" s="218">
        <f t="shared" si="91"/>
        <v>23.4</v>
      </c>
      <c r="H746" s="219">
        <f t="shared" si="92"/>
        <v>65</v>
      </c>
      <c r="I746" s="219">
        <f t="shared" si="93"/>
        <v>2.1666666666666667E-2</v>
      </c>
      <c r="J746" s="217"/>
      <c r="K746" s="220"/>
      <c r="L746" s="220"/>
      <c r="M746" s="221"/>
      <c r="N746" s="222">
        <f t="shared" si="94"/>
        <v>0</v>
      </c>
      <c r="O746" s="223"/>
      <c r="P746" s="224"/>
      <c r="Q746" s="224"/>
      <c r="R746" s="224"/>
      <c r="S746" s="224"/>
      <c r="T746" s="225"/>
      <c r="U746" s="226">
        <f t="shared" si="95"/>
        <v>4.3333333333333335E-2</v>
      </c>
      <c r="V746" s="227"/>
      <c r="W746" s="228" t="str">
        <f t="shared" si="96"/>
        <v>0</v>
      </c>
      <c r="X746" s="509"/>
      <c r="Y746" s="229">
        <f t="shared" si="97"/>
        <v>0</v>
      </c>
    </row>
    <row r="747" spans="2:25" ht="18.75" customHeight="1">
      <c r="B747" s="515"/>
      <c r="C747" s="506"/>
      <c r="D747" s="216">
        <v>4</v>
      </c>
      <c r="E747" s="216" t="s">
        <v>2910</v>
      </c>
      <c r="F747" s="217">
        <v>98</v>
      </c>
      <c r="G747" s="218">
        <f t="shared" si="91"/>
        <v>19.600000000000001</v>
      </c>
      <c r="H747" s="219">
        <f t="shared" si="92"/>
        <v>54.444444444444443</v>
      </c>
      <c r="I747" s="219">
        <f t="shared" si="93"/>
        <v>1.8148148148148146E-2</v>
      </c>
      <c r="J747" s="217"/>
      <c r="K747" s="220"/>
      <c r="L747" s="220"/>
      <c r="M747" s="221"/>
      <c r="N747" s="222">
        <f t="shared" si="94"/>
        <v>0</v>
      </c>
      <c r="O747" s="223"/>
      <c r="P747" s="224"/>
      <c r="Q747" s="224"/>
      <c r="R747" s="224"/>
      <c r="S747" s="224"/>
      <c r="T747" s="225"/>
      <c r="U747" s="226">
        <f t="shared" si="95"/>
        <v>3.6296296296296292E-2</v>
      </c>
      <c r="V747" s="227"/>
      <c r="W747" s="228" t="str">
        <f t="shared" si="96"/>
        <v>0</v>
      </c>
      <c r="X747" s="509"/>
      <c r="Y747" s="229">
        <f t="shared" si="97"/>
        <v>0</v>
      </c>
    </row>
    <row r="748" spans="2:25" ht="18.75" customHeight="1">
      <c r="B748" s="515"/>
      <c r="C748" s="506"/>
      <c r="D748" s="216">
        <v>5</v>
      </c>
      <c r="E748" s="216" t="s">
        <v>2911</v>
      </c>
      <c r="F748" s="217">
        <v>146</v>
      </c>
      <c r="G748" s="218">
        <f t="shared" si="91"/>
        <v>29.2</v>
      </c>
      <c r="H748" s="219">
        <f t="shared" si="92"/>
        <v>81.111111111111114</v>
      </c>
      <c r="I748" s="219">
        <f t="shared" si="93"/>
        <v>2.7037037037037037E-2</v>
      </c>
      <c r="J748" s="217"/>
      <c r="K748" s="220"/>
      <c r="L748" s="220"/>
      <c r="M748" s="221"/>
      <c r="N748" s="222">
        <f t="shared" si="94"/>
        <v>0</v>
      </c>
      <c r="O748" s="223"/>
      <c r="P748" s="224"/>
      <c r="Q748" s="224"/>
      <c r="R748" s="224"/>
      <c r="S748" s="224"/>
      <c r="T748" s="225"/>
      <c r="U748" s="226">
        <f t="shared" si="95"/>
        <v>5.4074074074074073E-2</v>
      </c>
      <c r="V748" s="227"/>
      <c r="W748" s="228" t="str">
        <f t="shared" si="96"/>
        <v>0</v>
      </c>
      <c r="X748" s="509"/>
      <c r="Y748" s="229">
        <f t="shared" si="97"/>
        <v>0</v>
      </c>
    </row>
    <row r="749" spans="2:25" ht="18.75" customHeight="1">
      <c r="B749" s="515"/>
      <c r="C749" s="506"/>
      <c r="D749" s="216">
        <v>6</v>
      </c>
      <c r="E749" s="216" t="s">
        <v>2912</v>
      </c>
      <c r="F749" s="217">
        <v>197</v>
      </c>
      <c r="G749" s="218">
        <f t="shared" si="91"/>
        <v>39.4</v>
      </c>
      <c r="H749" s="219">
        <f t="shared" si="92"/>
        <v>109.44444444444444</v>
      </c>
      <c r="I749" s="219">
        <f t="shared" si="93"/>
        <v>3.6481481481481483E-2</v>
      </c>
      <c r="J749" s="217"/>
      <c r="K749" s="220"/>
      <c r="L749" s="220"/>
      <c r="M749" s="221"/>
      <c r="N749" s="222">
        <f t="shared" si="94"/>
        <v>0</v>
      </c>
      <c r="O749" s="223"/>
      <c r="P749" s="224"/>
      <c r="Q749" s="224"/>
      <c r="R749" s="224"/>
      <c r="S749" s="224"/>
      <c r="T749" s="225"/>
      <c r="U749" s="226">
        <f t="shared" si="95"/>
        <v>7.2962962962962966E-2</v>
      </c>
      <c r="V749" s="227"/>
      <c r="W749" s="228" t="str">
        <f t="shared" si="96"/>
        <v>0</v>
      </c>
      <c r="X749" s="509"/>
      <c r="Y749" s="229">
        <f t="shared" si="97"/>
        <v>0</v>
      </c>
    </row>
    <row r="750" spans="2:25" ht="18.75" customHeight="1">
      <c r="B750" s="515"/>
      <c r="C750" s="506"/>
      <c r="D750" s="216">
        <v>7</v>
      </c>
      <c r="E750" s="216" t="s">
        <v>2913</v>
      </c>
      <c r="F750" s="217">
        <v>138</v>
      </c>
      <c r="G750" s="218">
        <f t="shared" si="91"/>
        <v>27.6</v>
      </c>
      <c r="H750" s="219">
        <f t="shared" si="92"/>
        <v>76.666666666666671</v>
      </c>
      <c r="I750" s="219">
        <f t="shared" si="93"/>
        <v>2.5555555555555557E-2</v>
      </c>
      <c r="J750" s="217"/>
      <c r="K750" s="220"/>
      <c r="L750" s="220"/>
      <c r="M750" s="221"/>
      <c r="N750" s="222">
        <f t="shared" si="94"/>
        <v>0</v>
      </c>
      <c r="O750" s="223"/>
      <c r="P750" s="224"/>
      <c r="Q750" s="224"/>
      <c r="R750" s="224"/>
      <c r="S750" s="224"/>
      <c r="T750" s="225"/>
      <c r="U750" s="226">
        <f t="shared" si="95"/>
        <v>5.1111111111111114E-2</v>
      </c>
      <c r="V750" s="227"/>
      <c r="W750" s="228" t="str">
        <f t="shared" si="96"/>
        <v>0</v>
      </c>
      <c r="X750" s="509"/>
      <c r="Y750" s="229">
        <f t="shared" si="97"/>
        <v>0</v>
      </c>
    </row>
    <row r="751" spans="2:25" ht="18.75" customHeight="1">
      <c r="B751" s="515"/>
      <c r="C751" s="506"/>
      <c r="D751" s="216">
        <v>8</v>
      </c>
      <c r="E751" s="216" t="s">
        <v>2914</v>
      </c>
      <c r="F751" s="217">
        <v>98</v>
      </c>
      <c r="G751" s="218">
        <f t="shared" si="91"/>
        <v>19.600000000000001</v>
      </c>
      <c r="H751" s="219">
        <f t="shared" si="92"/>
        <v>54.444444444444443</v>
      </c>
      <c r="I751" s="219">
        <f t="shared" si="93"/>
        <v>1.8148148148148146E-2</v>
      </c>
      <c r="J751" s="217"/>
      <c r="K751" s="220"/>
      <c r="L751" s="220"/>
      <c r="M751" s="221"/>
      <c r="N751" s="222">
        <f t="shared" si="94"/>
        <v>0</v>
      </c>
      <c r="O751" s="223"/>
      <c r="P751" s="224"/>
      <c r="Q751" s="224"/>
      <c r="R751" s="224"/>
      <c r="S751" s="224"/>
      <c r="T751" s="225"/>
      <c r="U751" s="226">
        <f t="shared" si="95"/>
        <v>3.6296296296296292E-2</v>
      </c>
      <c r="V751" s="227"/>
      <c r="W751" s="228" t="str">
        <f t="shared" si="96"/>
        <v>0</v>
      </c>
      <c r="X751" s="509"/>
      <c r="Y751" s="229">
        <f t="shared" si="97"/>
        <v>0</v>
      </c>
    </row>
    <row r="752" spans="2:25" ht="18.75" customHeight="1">
      <c r="B752" s="515"/>
      <c r="C752" s="506"/>
      <c r="D752" s="216">
        <v>9</v>
      </c>
      <c r="E752" s="216" t="s">
        <v>2915</v>
      </c>
      <c r="F752" s="217">
        <v>600</v>
      </c>
      <c r="G752" s="218">
        <f t="shared" si="91"/>
        <v>120</v>
      </c>
      <c r="H752" s="219">
        <f t="shared" si="92"/>
        <v>333.33333333333331</v>
      </c>
      <c r="I752" s="219">
        <f t="shared" si="93"/>
        <v>0.1111111111111111</v>
      </c>
      <c r="J752" s="217"/>
      <c r="K752" s="220"/>
      <c r="L752" s="220"/>
      <c r="M752" s="221"/>
      <c r="N752" s="222">
        <f t="shared" si="94"/>
        <v>0</v>
      </c>
      <c r="O752" s="223"/>
      <c r="P752" s="224"/>
      <c r="Q752" s="224"/>
      <c r="R752" s="224"/>
      <c r="S752" s="224"/>
      <c r="T752" s="225"/>
      <c r="U752" s="226">
        <f t="shared" si="95"/>
        <v>0.22222222222222221</v>
      </c>
      <c r="V752" s="227"/>
      <c r="W752" s="228" t="str">
        <f t="shared" si="96"/>
        <v>0</v>
      </c>
      <c r="X752" s="509"/>
      <c r="Y752" s="229">
        <f t="shared" si="97"/>
        <v>0</v>
      </c>
    </row>
    <row r="753" spans="2:25" ht="18.75" customHeight="1">
      <c r="B753" s="515"/>
      <c r="C753" s="506"/>
      <c r="D753" s="216">
        <v>10</v>
      </c>
      <c r="E753" s="216" t="s">
        <v>2916</v>
      </c>
      <c r="F753" s="217">
        <v>400</v>
      </c>
      <c r="G753" s="218">
        <f t="shared" si="91"/>
        <v>80</v>
      </c>
      <c r="H753" s="219">
        <f t="shared" si="92"/>
        <v>222.22222222222223</v>
      </c>
      <c r="I753" s="219">
        <f t="shared" si="93"/>
        <v>7.407407407407407E-2</v>
      </c>
      <c r="J753" s="217"/>
      <c r="K753" s="220"/>
      <c r="L753" s="220"/>
      <c r="M753" s="221"/>
      <c r="N753" s="222">
        <f t="shared" si="94"/>
        <v>0</v>
      </c>
      <c r="O753" s="223"/>
      <c r="P753" s="224"/>
      <c r="Q753" s="224"/>
      <c r="R753" s="224"/>
      <c r="S753" s="224"/>
      <c r="T753" s="225"/>
      <c r="U753" s="226">
        <f t="shared" si="95"/>
        <v>0.14814814814814814</v>
      </c>
      <c r="V753" s="227"/>
      <c r="W753" s="228" t="str">
        <f t="shared" si="96"/>
        <v>0</v>
      </c>
      <c r="X753" s="509"/>
      <c r="Y753" s="229">
        <f t="shared" si="97"/>
        <v>0</v>
      </c>
    </row>
    <row r="754" spans="2:25" ht="18.75" customHeight="1">
      <c r="B754" s="515"/>
      <c r="C754" s="506"/>
      <c r="D754" s="216">
        <v>11</v>
      </c>
      <c r="E754" s="216" t="s">
        <v>2917</v>
      </c>
      <c r="F754" s="217">
        <v>168</v>
      </c>
      <c r="G754" s="218">
        <f t="shared" si="91"/>
        <v>33.6</v>
      </c>
      <c r="H754" s="219">
        <f t="shared" si="92"/>
        <v>93.333333333333329</v>
      </c>
      <c r="I754" s="219">
        <f t="shared" si="93"/>
        <v>3.111111111111111E-2</v>
      </c>
      <c r="J754" s="217"/>
      <c r="K754" s="220"/>
      <c r="L754" s="220"/>
      <c r="M754" s="221"/>
      <c r="N754" s="222">
        <f t="shared" si="94"/>
        <v>0</v>
      </c>
      <c r="O754" s="223"/>
      <c r="P754" s="224"/>
      <c r="Q754" s="224"/>
      <c r="R754" s="224"/>
      <c r="S754" s="224"/>
      <c r="T754" s="225"/>
      <c r="U754" s="226">
        <f t="shared" si="95"/>
        <v>6.222222222222222E-2</v>
      </c>
      <c r="V754" s="227"/>
      <c r="W754" s="228" t="str">
        <f t="shared" si="96"/>
        <v>0</v>
      </c>
      <c r="X754" s="509"/>
      <c r="Y754" s="229">
        <f t="shared" si="97"/>
        <v>0</v>
      </c>
    </row>
    <row r="755" spans="2:25" ht="18.75" customHeight="1">
      <c r="B755" s="515"/>
      <c r="C755" s="506"/>
      <c r="D755" s="216">
        <v>12</v>
      </c>
      <c r="E755" s="216" t="s">
        <v>2918</v>
      </c>
      <c r="F755" s="217">
        <v>98</v>
      </c>
      <c r="G755" s="218">
        <f t="shared" si="91"/>
        <v>19.600000000000001</v>
      </c>
      <c r="H755" s="219">
        <f t="shared" si="92"/>
        <v>54.444444444444443</v>
      </c>
      <c r="I755" s="219">
        <f t="shared" si="93"/>
        <v>1.8148148148148146E-2</v>
      </c>
      <c r="J755" s="217"/>
      <c r="K755" s="220"/>
      <c r="L755" s="220"/>
      <c r="M755" s="221"/>
      <c r="N755" s="222">
        <f t="shared" si="94"/>
        <v>0</v>
      </c>
      <c r="O755" s="223"/>
      <c r="P755" s="224"/>
      <c r="Q755" s="224"/>
      <c r="R755" s="224"/>
      <c r="S755" s="224"/>
      <c r="T755" s="225"/>
      <c r="U755" s="226">
        <f t="shared" si="95"/>
        <v>3.6296296296296292E-2</v>
      </c>
      <c r="V755" s="227"/>
      <c r="W755" s="228" t="str">
        <f t="shared" si="96"/>
        <v>0</v>
      </c>
      <c r="X755" s="509"/>
      <c r="Y755" s="229">
        <f t="shared" si="97"/>
        <v>0</v>
      </c>
    </row>
    <row r="756" spans="2:25" ht="18.75" customHeight="1">
      <c r="B756" s="515"/>
      <c r="C756" s="506"/>
      <c r="D756" s="216">
        <v>13</v>
      </c>
      <c r="E756" s="216" t="s">
        <v>2919</v>
      </c>
      <c r="F756" s="217">
        <v>96</v>
      </c>
      <c r="G756" s="218">
        <f t="shared" si="91"/>
        <v>19.2</v>
      </c>
      <c r="H756" s="219">
        <f t="shared" si="92"/>
        <v>53.333333333333329</v>
      </c>
      <c r="I756" s="219">
        <f t="shared" si="93"/>
        <v>1.7777777777777778E-2</v>
      </c>
      <c r="J756" s="217"/>
      <c r="K756" s="220"/>
      <c r="L756" s="220"/>
      <c r="M756" s="221"/>
      <c r="N756" s="222">
        <f t="shared" si="94"/>
        <v>0</v>
      </c>
      <c r="O756" s="223"/>
      <c r="P756" s="224"/>
      <c r="Q756" s="224"/>
      <c r="R756" s="224"/>
      <c r="S756" s="224"/>
      <c r="T756" s="225"/>
      <c r="U756" s="226">
        <f t="shared" si="95"/>
        <v>3.5555555555555556E-2</v>
      </c>
      <c r="V756" s="227"/>
      <c r="W756" s="228" t="str">
        <f t="shared" si="96"/>
        <v>0</v>
      </c>
      <c r="X756" s="509"/>
      <c r="Y756" s="229">
        <f t="shared" si="97"/>
        <v>0</v>
      </c>
    </row>
    <row r="757" spans="2:25" ht="18.75" customHeight="1">
      <c r="B757" s="515"/>
      <c r="C757" s="506"/>
      <c r="D757" s="216">
        <v>14</v>
      </c>
      <c r="E757" s="216" t="s">
        <v>2920</v>
      </c>
      <c r="F757" s="217">
        <v>78</v>
      </c>
      <c r="G757" s="218">
        <f t="shared" si="91"/>
        <v>15.6</v>
      </c>
      <c r="H757" s="219">
        <f t="shared" si="92"/>
        <v>43.333333333333336</v>
      </c>
      <c r="I757" s="219">
        <f t="shared" si="93"/>
        <v>1.4444444444444446E-2</v>
      </c>
      <c r="J757" s="217"/>
      <c r="K757" s="220"/>
      <c r="L757" s="220"/>
      <c r="M757" s="221"/>
      <c r="N757" s="222">
        <f t="shared" si="94"/>
        <v>0</v>
      </c>
      <c r="O757" s="223"/>
      <c r="P757" s="224"/>
      <c r="Q757" s="224"/>
      <c r="R757" s="224"/>
      <c r="S757" s="224"/>
      <c r="T757" s="225"/>
      <c r="U757" s="226">
        <f t="shared" si="95"/>
        <v>2.8888888888888891E-2</v>
      </c>
      <c r="V757" s="227"/>
      <c r="W757" s="228" t="str">
        <f t="shared" si="96"/>
        <v>0</v>
      </c>
      <c r="X757" s="509"/>
      <c r="Y757" s="229">
        <f t="shared" si="97"/>
        <v>0</v>
      </c>
    </row>
    <row r="758" spans="2:25" ht="18.75" customHeight="1">
      <c r="B758" s="515"/>
      <c r="C758" s="506"/>
      <c r="D758" s="216">
        <v>15</v>
      </c>
      <c r="E758" s="216" t="s">
        <v>2921</v>
      </c>
      <c r="F758" s="217">
        <v>138</v>
      </c>
      <c r="G758" s="218">
        <f t="shared" si="91"/>
        <v>27.6</v>
      </c>
      <c r="H758" s="219">
        <f t="shared" si="92"/>
        <v>76.666666666666671</v>
      </c>
      <c r="I758" s="219">
        <f t="shared" si="93"/>
        <v>2.5555555555555557E-2</v>
      </c>
      <c r="J758" s="217"/>
      <c r="K758" s="220"/>
      <c r="L758" s="220"/>
      <c r="M758" s="221"/>
      <c r="N758" s="222">
        <f t="shared" si="94"/>
        <v>0</v>
      </c>
      <c r="O758" s="223"/>
      <c r="P758" s="224"/>
      <c r="Q758" s="224"/>
      <c r="R758" s="224"/>
      <c r="S758" s="224"/>
      <c r="T758" s="225"/>
      <c r="U758" s="226">
        <f t="shared" si="95"/>
        <v>5.1111111111111114E-2</v>
      </c>
      <c r="V758" s="227"/>
      <c r="W758" s="228" t="str">
        <f t="shared" si="96"/>
        <v>0</v>
      </c>
      <c r="X758" s="509"/>
      <c r="Y758" s="229">
        <f t="shared" si="97"/>
        <v>0</v>
      </c>
    </row>
    <row r="759" spans="2:25" ht="18.75" customHeight="1">
      <c r="B759" s="515"/>
      <c r="C759" s="506"/>
      <c r="D759" s="216">
        <v>16</v>
      </c>
      <c r="E759" s="216" t="s">
        <v>2922</v>
      </c>
      <c r="F759" s="217">
        <v>998</v>
      </c>
      <c r="G759" s="218">
        <f t="shared" si="91"/>
        <v>199.6</v>
      </c>
      <c r="H759" s="219">
        <f t="shared" si="92"/>
        <v>554.44444444444446</v>
      </c>
      <c r="I759" s="219">
        <f t="shared" si="93"/>
        <v>0.18481481481481482</v>
      </c>
      <c r="J759" s="217"/>
      <c r="K759" s="220"/>
      <c r="L759" s="220"/>
      <c r="M759" s="221"/>
      <c r="N759" s="222">
        <f t="shared" si="94"/>
        <v>0</v>
      </c>
      <c r="O759" s="223"/>
      <c r="P759" s="224"/>
      <c r="Q759" s="224"/>
      <c r="R759" s="224"/>
      <c r="S759" s="224"/>
      <c r="T759" s="225"/>
      <c r="U759" s="226">
        <f t="shared" si="95"/>
        <v>0.36962962962962964</v>
      </c>
      <c r="V759" s="227"/>
      <c r="W759" s="228" t="str">
        <f t="shared" si="96"/>
        <v>0</v>
      </c>
      <c r="X759" s="509"/>
      <c r="Y759" s="229">
        <f t="shared" si="97"/>
        <v>0</v>
      </c>
    </row>
    <row r="760" spans="2:25" ht="18.75" customHeight="1">
      <c r="B760" s="515"/>
      <c r="C760" s="506"/>
      <c r="D760" s="216">
        <v>17</v>
      </c>
      <c r="E760" s="216" t="s">
        <v>2923</v>
      </c>
      <c r="F760" s="217">
        <v>1102</v>
      </c>
      <c r="G760" s="218">
        <f t="shared" si="91"/>
        <v>220.4</v>
      </c>
      <c r="H760" s="219">
        <f t="shared" si="92"/>
        <v>612.22222222222217</v>
      </c>
      <c r="I760" s="219">
        <f t="shared" si="93"/>
        <v>0.20407407407407405</v>
      </c>
      <c r="J760" s="217"/>
      <c r="K760" s="220"/>
      <c r="L760" s="220"/>
      <c r="M760" s="221"/>
      <c r="N760" s="222">
        <f t="shared" si="94"/>
        <v>0</v>
      </c>
      <c r="O760" s="223"/>
      <c r="P760" s="224"/>
      <c r="Q760" s="224"/>
      <c r="R760" s="224"/>
      <c r="S760" s="224"/>
      <c r="T760" s="225"/>
      <c r="U760" s="226">
        <f t="shared" si="95"/>
        <v>0.40814814814814809</v>
      </c>
      <c r="V760" s="227"/>
      <c r="W760" s="228" t="str">
        <f t="shared" si="96"/>
        <v>0</v>
      </c>
      <c r="X760" s="509"/>
      <c r="Y760" s="229">
        <f t="shared" si="97"/>
        <v>0</v>
      </c>
    </row>
    <row r="761" spans="2:25" ht="18.75" customHeight="1">
      <c r="B761" s="515"/>
      <c r="C761" s="506"/>
      <c r="D761" s="216">
        <v>18</v>
      </c>
      <c r="E761" s="216" t="s">
        <v>2924</v>
      </c>
      <c r="F761" s="217">
        <v>238</v>
      </c>
      <c r="G761" s="218">
        <f t="shared" si="91"/>
        <v>47.6</v>
      </c>
      <c r="H761" s="219">
        <f t="shared" si="92"/>
        <v>132.22222222222223</v>
      </c>
      <c r="I761" s="219">
        <f t="shared" si="93"/>
        <v>4.4074074074074078E-2</v>
      </c>
      <c r="J761" s="217"/>
      <c r="K761" s="220"/>
      <c r="L761" s="220"/>
      <c r="M761" s="221"/>
      <c r="N761" s="222">
        <f t="shared" si="94"/>
        <v>0</v>
      </c>
      <c r="O761" s="223"/>
      <c r="P761" s="224"/>
      <c r="Q761" s="224"/>
      <c r="R761" s="224"/>
      <c r="S761" s="224"/>
      <c r="T761" s="225"/>
      <c r="U761" s="226">
        <f t="shared" si="95"/>
        <v>8.8148148148148156E-2</v>
      </c>
      <c r="V761" s="227"/>
      <c r="W761" s="228" t="str">
        <f t="shared" si="96"/>
        <v>0</v>
      </c>
      <c r="X761" s="509"/>
      <c r="Y761" s="229">
        <f t="shared" si="97"/>
        <v>0</v>
      </c>
    </row>
    <row r="762" spans="2:25" ht="18.75" customHeight="1">
      <c r="B762" s="515"/>
      <c r="C762" s="506"/>
      <c r="D762" s="216">
        <v>19</v>
      </c>
      <c r="E762" s="216" t="s">
        <v>2925</v>
      </c>
      <c r="F762" s="217">
        <v>200</v>
      </c>
      <c r="G762" s="218">
        <f t="shared" si="91"/>
        <v>40</v>
      </c>
      <c r="H762" s="219">
        <f t="shared" si="92"/>
        <v>111.11111111111111</v>
      </c>
      <c r="I762" s="219">
        <f t="shared" si="93"/>
        <v>3.7037037037037035E-2</v>
      </c>
      <c r="J762" s="217"/>
      <c r="K762" s="220"/>
      <c r="L762" s="220"/>
      <c r="M762" s="221"/>
      <c r="N762" s="222">
        <f t="shared" si="94"/>
        <v>0</v>
      </c>
      <c r="O762" s="223"/>
      <c r="P762" s="224"/>
      <c r="Q762" s="224"/>
      <c r="R762" s="224"/>
      <c r="S762" s="224"/>
      <c r="T762" s="225"/>
      <c r="U762" s="226">
        <f t="shared" si="95"/>
        <v>7.407407407407407E-2</v>
      </c>
      <c r="V762" s="227"/>
      <c r="W762" s="228" t="str">
        <f t="shared" si="96"/>
        <v>0</v>
      </c>
      <c r="X762" s="509"/>
      <c r="Y762" s="229">
        <f t="shared" si="97"/>
        <v>0</v>
      </c>
    </row>
    <row r="763" spans="2:25" ht="18.75" customHeight="1">
      <c r="B763" s="515"/>
      <c r="C763" s="506"/>
      <c r="D763" s="216">
        <v>20</v>
      </c>
      <c r="E763" s="216" t="s">
        <v>2926</v>
      </c>
      <c r="F763" s="217">
        <v>200</v>
      </c>
      <c r="G763" s="218">
        <f t="shared" si="91"/>
        <v>40</v>
      </c>
      <c r="H763" s="219">
        <f t="shared" si="92"/>
        <v>111.11111111111111</v>
      </c>
      <c r="I763" s="219">
        <f t="shared" si="93"/>
        <v>3.7037037037037035E-2</v>
      </c>
      <c r="J763" s="217"/>
      <c r="K763" s="220"/>
      <c r="L763" s="220"/>
      <c r="M763" s="221"/>
      <c r="N763" s="222">
        <f t="shared" si="94"/>
        <v>0</v>
      </c>
      <c r="O763" s="223"/>
      <c r="P763" s="224"/>
      <c r="Q763" s="224"/>
      <c r="R763" s="224"/>
      <c r="S763" s="224"/>
      <c r="T763" s="225"/>
      <c r="U763" s="226">
        <f t="shared" si="95"/>
        <v>7.407407407407407E-2</v>
      </c>
      <c r="V763" s="227"/>
      <c r="W763" s="228" t="str">
        <f t="shared" si="96"/>
        <v>0</v>
      </c>
      <c r="X763" s="509"/>
      <c r="Y763" s="229">
        <f t="shared" si="97"/>
        <v>0</v>
      </c>
    </row>
    <row r="764" spans="2:25" ht="18.75" customHeight="1">
      <c r="B764" s="515"/>
      <c r="C764" s="506"/>
      <c r="D764" s="216"/>
      <c r="E764" s="216"/>
      <c r="F764" s="217"/>
      <c r="G764" s="218">
        <f t="shared" si="91"/>
        <v>0</v>
      </c>
      <c r="H764" s="219">
        <f t="shared" si="92"/>
        <v>0</v>
      </c>
      <c r="I764" s="219">
        <f t="shared" si="93"/>
        <v>0</v>
      </c>
      <c r="J764" s="217"/>
      <c r="K764" s="220"/>
      <c r="L764" s="220"/>
      <c r="M764" s="221"/>
      <c r="N764" s="222">
        <f t="shared" si="94"/>
        <v>0</v>
      </c>
      <c r="O764" s="223"/>
      <c r="P764" s="224"/>
      <c r="Q764" s="224"/>
      <c r="R764" s="224"/>
      <c r="S764" s="224"/>
      <c r="T764" s="225"/>
      <c r="U764" s="226">
        <f t="shared" si="95"/>
        <v>0</v>
      </c>
      <c r="V764" s="227"/>
      <c r="W764" s="228" t="str">
        <f t="shared" si="96"/>
        <v>0</v>
      </c>
      <c r="X764" s="509"/>
      <c r="Y764" s="229">
        <f t="shared" si="97"/>
        <v>0</v>
      </c>
    </row>
    <row r="765" spans="2:25" ht="18.75" customHeight="1">
      <c r="B765" s="515"/>
      <c r="C765" s="506"/>
      <c r="D765" s="216">
        <v>1</v>
      </c>
      <c r="E765" s="216" t="s">
        <v>2927</v>
      </c>
      <c r="F765" s="217">
        <v>493</v>
      </c>
      <c r="G765" s="218">
        <f t="shared" si="91"/>
        <v>98.6</v>
      </c>
      <c r="H765" s="219">
        <f t="shared" si="92"/>
        <v>273.88888888888886</v>
      </c>
      <c r="I765" s="219">
        <f t="shared" si="93"/>
        <v>9.1296296296296292E-2</v>
      </c>
      <c r="J765" s="217"/>
      <c r="K765" s="216" t="s">
        <v>11275</v>
      </c>
      <c r="L765" s="220"/>
      <c r="M765" s="221">
        <f>SUM(H765:H777)</f>
        <v>2927.7777777777774</v>
      </c>
      <c r="N765" s="222">
        <f t="shared" si="94"/>
        <v>58.55555555555555</v>
      </c>
      <c r="O765" s="223" t="s">
        <v>2928</v>
      </c>
      <c r="P765" s="224" t="s">
        <v>178</v>
      </c>
      <c r="Q765" s="224"/>
      <c r="R765" s="224" t="s">
        <v>2634</v>
      </c>
      <c r="S765" s="224"/>
      <c r="T765" s="225"/>
      <c r="U765" s="226">
        <f t="shared" si="95"/>
        <v>0.18259259259259258</v>
      </c>
      <c r="V765" s="227">
        <f>SUM(U765:U777)</f>
        <v>1.9518518518518517</v>
      </c>
      <c r="W765" s="228" t="str">
        <f t="shared" si="96"/>
        <v>2</v>
      </c>
      <c r="X765" s="509"/>
      <c r="Y765" s="229">
        <f t="shared" si="97"/>
        <v>1</v>
      </c>
    </row>
    <row r="766" spans="2:25" ht="18.75" customHeight="1">
      <c r="B766" s="515"/>
      <c r="C766" s="506"/>
      <c r="D766" s="216">
        <v>2</v>
      </c>
      <c r="E766" s="216" t="s">
        <v>2929</v>
      </c>
      <c r="F766" s="217">
        <v>469</v>
      </c>
      <c r="G766" s="218">
        <f t="shared" si="91"/>
        <v>93.8</v>
      </c>
      <c r="H766" s="219">
        <f t="shared" si="92"/>
        <v>260.55555555555554</v>
      </c>
      <c r="I766" s="219">
        <f t="shared" si="93"/>
        <v>8.6851851851851847E-2</v>
      </c>
      <c r="J766" s="217"/>
      <c r="K766" s="220"/>
      <c r="L766" s="220"/>
      <c r="M766" s="221"/>
      <c r="N766" s="222">
        <f t="shared" si="94"/>
        <v>0</v>
      </c>
      <c r="O766" s="223"/>
      <c r="P766" s="224"/>
      <c r="Q766" s="224"/>
      <c r="R766" s="224"/>
      <c r="S766" s="224"/>
      <c r="T766" s="225"/>
      <c r="U766" s="226">
        <f t="shared" si="95"/>
        <v>0.17370370370370369</v>
      </c>
      <c r="V766" s="227"/>
      <c r="W766" s="228" t="str">
        <f t="shared" si="96"/>
        <v>0</v>
      </c>
      <c r="X766" s="509"/>
      <c r="Y766" s="229">
        <f t="shared" si="97"/>
        <v>0</v>
      </c>
    </row>
    <row r="767" spans="2:25" ht="18.75" customHeight="1">
      <c r="B767" s="515"/>
      <c r="C767" s="506"/>
      <c r="D767" s="216">
        <v>3</v>
      </c>
      <c r="E767" s="216" t="s">
        <v>2930</v>
      </c>
      <c r="F767" s="217">
        <v>406</v>
      </c>
      <c r="G767" s="218">
        <f t="shared" si="91"/>
        <v>81.2</v>
      </c>
      <c r="H767" s="219">
        <f t="shared" si="92"/>
        <v>225.55555555555554</v>
      </c>
      <c r="I767" s="219">
        <f t="shared" si="93"/>
        <v>7.5185185185185174E-2</v>
      </c>
      <c r="J767" s="217"/>
      <c r="K767" s="220"/>
      <c r="L767" s="220"/>
      <c r="M767" s="221"/>
      <c r="N767" s="222">
        <f t="shared" si="94"/>
        <v>0</v>
      </c>
      <c r="O767" s="223"/>
      <c r="P767" s="224"/>
      <c r="Q767" s="224"/>
      <c r="R767" s="224"/>
      <c r="S767" s="224"/>
      <c r="T767" s="225"/>
      <c r="U767" s="226">
        <f t="shared" si="95"/>
        <v>0.15037037037037035</v>
      </c>
      <c r="V767" s="227"/>
      <c r="W767" s="228" t="str">
        <f t="shared" si="96"/>
        <v>0</v>
      </c>
      <c r="X767" s="509"/>
      <c r="Y767" s="229">
        <f t="shared" si="97"/>
        <v>0</v>
      </c>
    </row>
    <row r="768" spans="2:25" ht="18.75" customHeight="1">
      <c r="B768" s="515"/>
      <c r="C768" s="506"/>
      <c r="D768" s="216">
        <v>4</v>
      </c>
      <c r="E768" s="216" t="s">
        <v>2931</v>
      </c>
      <c r="F768" s="217">
        <v>407</v>
      </c>
      <c r="G768" s="218">
        <f t="shared" si="91"/>
        <v>81.400000000000006</v>
      </c>
      <c r="H768" s="219">
        <f t="shared" si="92"/>
        <v>226.11111111111111</v>
      </c>
      <c r="I768" s="219">
        <f t="shared" si="93"/>
        <v>7.5370370370370365E-2</v>
      </c>
      <c r="J768" s="217"/>
      <c r="K768" s="220"/>
      <c r="L768" s="220"/>
      <c r="M768" s="221"/>
      <c r="N768" s="222">
        <f t="shared" si="94"/>
        <v>0</v>
      </c>
      <c r="O768" s="223"/>
      <c r="P768" s="224"/>
      <c r="Q768" s="224"/>
      <c r="R768" s="224"/>
      <c r="S768" s="224"/>
      <c r="T768" s="225"/>
      <c r="U768" s="226">
        <f t="shared" si="95"/>
        <v>0.15074074074074073</v>
      </c>
      <c r="V768" s="227"/>
      <c r="W768" s="228" t="str">
        <f t="shared" si="96"/>
        <v>0</v>
      </c>
      <c r="X768" s="509"/>
      <c r="Y768" s="229">
        <f t="shared" si="97"/>
        <v>0</v>
      </c>
    </row>
    <row r="769" spans="2:25" ht="18.75" customHeight="1">
      <c r="B769" s="515"/>
      <c r="C769" s="506"/>
      <c r="D769" s="216">
        <v>5</v>
      </c>
      <c r="E769" s="216" t="s">
        <v>2932</v>
      </c>
      <c r="F769" s="217">
        <v>306</v>
      </c>
      <c r="G769" s="218">
        <f t="shared" si="91"/>
        <v>61.2</v>
      </c>
      <c r="H769" s="219">
        <f t="shared" si="92"/>
        <v>170</v>
      </c>
      <c r="I769" s="219">
        <f t="shared" si="93"/>
        <v>5.6666666666666664E-2</v>
      </c>
      <c r="J769" s="217"/>
      <c r="K769" s="220"/>
      <c r="L769" s="220"/>
      <c r="M769" s="221"/>
      <c r="N769" s="222">
        <f t="shared" si="94"/>
        <v>0</v>
      </c>
      <c r="O769" s="223"/>
      <c r="P769" s="224"/>
      <c r="Q769" s="224"/>
      <c r="R769" s="224"/>
      <c r="S769" s="224"/>
      <c r="T769" s="225"/>
      <c r="U769" s="226">
        <f t="shared" si="95"/>
        <v>0.11333333333333333</v>
      </c>
      <c r="V769" s="227"/>
      <c r="W769" s="228" t="str">
        <f t="shared" si="96"/>
        <v>0</v>
      </c>
      <c r="X769" s="509"/>
      <c r="Y769" s="229">
        <f t="shared" si="97"/>
        <v>0</v>
      </c>
    </row>
    <row r="770" spans="2:25" ht="18.75" customHeight="1">
      <c r="B770" s="515"/>
      <c r="C770" s="506"/>
      <c r="D770" s="216">
        <v>6</v>
      </c>
      <c r="E770" s="216" t="s">
        <v>2933</v>
      </c>
      <c r="F770" s="217">
        <v>414</v>
      </c>
      <c r="G770" s="218">
        <f t="shared" si="91"/>
        <v>82.8</v>
      </c>
      <c r="H770" s="219">
        <f t="shared" si="92"/>
        <v>230</v>
      </c>
      <c r="I770" s="219">
        <f t="shared" si="93"/>
        <v>7.6666666666666661E-2</v>
      </c>
      <c r="J770" s="217"/>
      <c r="K770" s="220"/>
      <c r="L770" s="220"/>
      <c r="M770" s="221"/>
      <c r="N770" s="222">
        <f t="shared" si="94"/>
        <v>0</v>
      </c>
      <c r="O770" s="223"/>
      <c r="P770" s="224"/>
      <c r="Q770" s="224"/>
      <c r="R770" s="224"/>
      <c r="S770" s="224"/>
      <c r="T770" s="225"/>
      <c r="U770" s="226">
        <f t="shared" si="95"/>
        <v>0.15333333333333332</v>
      </c>
      <c r="V770" s="227"/>
      <c r="W770" s="228" t="str">
        <f t="shared" si="96"/>
        <v>0</v>
      </c>
      <c r="X770" s="509"/>
      <c r="Y770" s="229">
        <f t="shared" si="97"/>
        <v>0</v>
      </c>
    </row>
    <row r="771" spans="2:25" ht="18.75" customHeight="1">
      <c r="B771" s="515"/>
      <c r="C771" s="506"/>
      <c r="D771" s="216">
        <v>7</v>
      </c>
      <c r="E771" s="216" t="s">
        <v>2934</v>
      </c>
      <c r="F771" s="217">
        <v>434</v>
      </c>
      <c r="G771" s="218">
        <f t="shared" si="91"/>
        <v>86.8</v>
      </c>
      <c r="H771" s="219">
        <f t="shared" si="92"/>
        <v>241.11111111111111</v>
      </c>
      <c r="I771" s="219">
        <f t="shared" si="93"/>
        <v>8.037037037037037E-2</v>
      </c>
      <c r="J771" s="217"/>
      <c r="K771" s="220"/>
      <c r="L771" s="220"/>
      <c r="M771" s="221"/>
      <c r="N771" s="222">
        <f t="shared" si="94"/>
        <v>0</v>
      </c>
      <c r="O771" s="223"/>
      <c r="P771" s="224"/>
      <c r="Q771" s="224"/>
      <c r="R771" s="224"/>
      <c r="S771" s="224"/>
      <c r="T771" s="225"/>
      <c r="U771" s="226">
        <f t="shared" si="95"/>
        <v>0.16074074074074074</v>
      </c>
      <c r="V771" s="227"/>
      <c r="W771" s="228" t="str">
        <f t="shared" si="96"/>
        <v>0</v>
      </c>
      <c r="X771" s="509"/>
      <c r="Y771" s="229">
        <f t="shared" si="97"/>
        <v>0</v>
      </c>
    </row>
    <row r="772" spans="2:25" ht="18.75" customHeight="1">
      <c r="B772" s="515"/>
      <c r="C772" s="506"/>
      <c r="D772" s="216">
        <v>8</v>
      </c>
      <c r="E772" s="216" t="s">
        <v>2935</v>
      </c>
      <c r="F772" s="217">
        <v>496</v>
      </c>
      <c r="G772" s="218">
        <f t="shared" si="91"/>
        <v>99.2</v>
      </c>
      <c r="H772" s="219">
        <f t="shared" si="92"/>
        <v>275.55555555555554</v>
      </c>
      <c r="I772" s="219">
        <f t="shared" si="93"/>
        <v>9.1851851851851851E-2</v>
      </c>
      <c r="J772" s="217"/>
      <c r="K772" s="220"/>
      <c r="L772" s="220"/>
      <c r="M772" s="221"/>
      <c r="N772" s="222">
        <f t="shared" si="94"/>
        <v>0</v>
      </c>
      <c r="O772" s="223"/>
      <c r="P772" s="224"/>
      <c r="Q772" s="224"/>
      <c r="R772" s="224"/>
      <c r="S772" s="224"/>
      <c r="T772" s="225"/>
      <c r="U772" s="226">
        <f t="shared" si="95"/>
        <v>0.1837037037037037</v>
      </c>
      <c r="V772" s="227"/>
      <c r="W772" s="228" t="str">
        <f t="shared" si="96"/>
        <v>0</v>
      </c>
      <c r="X772" s="509"/>
      <c r="Y772" s="229">
        <f t="shared" si="97"/>
        <v>0</v>
      </c>
    </row>
    <row r="773" spans="2:25" ht="18.75" customHeight="1">
      <c r="B773" s="515"/>
      <c r="C773" s="506"/>
      <c r="D773" s="216">
        <v>9</v>
      </c>
      <c r="E773" s="216" t="s">
        <v>2936</v>
      </c>
      <c r="F773" s="217">
        <v>309</v>
      </c>
      <c r="G773" s="218">
        <f t="shared" si="91"/>
        <v>61.8</v>
      </c>
      <c r="H773" s="219">
        <f t="shared" si="92"/>
        <v>171.66666666666666</v>
      </c>
      <c r="I773" s="219">
        <f t="shared" si="93"/>
        <v>5.7222222222222216E-2</v>
      </c>
      <c r="J773" s="217"/>
      <c r="K773" s="220"/>
      <c r="L773" s="220"/>
      <c r="M773" s="221"/>
      <c r="N773" s="222">
        <f t="shared" si="94"/>
        <v>0</v>
      </c>
      <c r="O773" s="223"/>
      <c r="P773" s="224"/>
      <c r="Q773" s="224"/>
      <c r="R773" s="224"/>
      <c r="S773" s="224"/>
      <c r="T773" s="225"/>
      <c r="U773" s="226">
        <f t="shared" si="95"/>
        <v>0.11444444444444443</v>
      </c>
      <c r="V773" s="227"/>
      <c r="W773" s="228" t="str">
        <f t="shared" si="96"/>
        <v>0</v>
      </c>
      <c r="X773" s="509"/>
      <c r="Y773" s="229">
        <f t="shared" si="97"/>
        <v>0</v>
      </c>
    </row>
    <row r="774" spans="2:25" ht="18.75" customHeight="1">
      <c r="B774" s="515"/>
      <c r="C774" s="506"/>
      <c r="D774" s="216">
        <v>10</v>
      </c>
      <c r="E774" s="216" t="s">
        <v>2937</v>
      </c>
      <c r="F774" s="217">
        <v>426</v>
      </c>
      <c r="G774" s="218">
        <f t="shared" si="91"/>
        <v>85.2</v>
      </c>
      <c r="H774" s="219">
        <f t="shared" si="92"/>
        <v>236.66666666666666</v>
      </c>
      <c r="I774" s="219">
        <f t="shared" si="93"/>
        <v>7.8888888888888883E-2</v>
      </c>
      <c r="J774" s="217"/>
      <c r="K774" s="220"/>
      <c r="L774" s="220"/>
      <c r="M774" s="221"/>
      <c r="N774" s="222">
        <f t="shared" si="94"/>
        <v>0</v>
      </c>
      <c r="O774" s="223"/>
      <c r="P774" s="224"/>
      <c r="Q774" s="224"/>
      <c r="R774" s="224"/>
      <c r="S774" s="224"/>
      <c r="T774" s="225"/>
      <c r="U774" s="226">
        <f t="shared" si="95"/>
        <v>0.15777777777777777</v>
      </c>
      <c r="V774" s="227"/>
      <c r="W774" s="228" t="str">
        <f t="shared" si="96"/>
        <v>0</v>
      </c>
      <c r="X774" s="509"/>
      <c r="Y774" s="229">
        <f t="shared" si="97"/>
        <v>0</v>
      </c>
    </row>
    <row r="775" spans="2:25" ht="18.75" customHeight="1">
      <c r="B775" s="515"/>
      <c r="C775" s="506"/>
      <c r="D775" s="216">
        <v>11</v>
      </c>
      <c r="E775" s="216" t="s">
        <v>2938</v>
      </c>
      <c r="F775" s="217">
        <v>407</v>
      </c>
      <c r="G775" s="218">
        <f t="shared" si="91"/>
        <v>81.400000000000006</v>
      </c>
      <c r="H775" s="219">
        <f t="shared" si="92"/>
        <v>226.11111111111111</v>
      </c>
      <c r="I775" s="219">
        <f t="shared" si="93"/>
        <v>7.5370370370370365E-2</v>
      </c>
      <c r="J775" s="217"/>
      <c r="K775" s="220"/>
      <c r="L775" s="220"/>
      <c r="M775" s="221"/>
      <c r="N775" s="222">
        <f t="shared" si="94"/>
        <v>0</v>
      </c>
      <c r="O775" s="223"/>
      <c r="P775" s="224"/>
      <c r="Q775" s="224"/>
      <c r="R775" s="224"/>
      <c r="S775" s="224"/>
      <c r="T775" s="225"/>
      <c r="U775" s="226">
        <f t="shared" si="95"/>
        <v>0.15074074074074073</v>
      </c>
      <c r="V775" s="227"/>
      <c r="W775" s="228" t="str">
        <f t="shared" si="96"/>
        <v>0</v>
      </c>
      <c r="X775" s="509"/>
      <c r="Y775" s="229">
        <f t="shared" si="97"/>
        <v>0</v>
      </c>
    </row>
    <row r="776" spans="2:25" ht="18.75" customHeight="1">
      <c r="B776" s="515"/>
      <c r="C776" s="506"/>
      <c r="D776" s="216">
        <v>12</v>
      </c>
      <c r="E776" s="216" t="s">
        <v>2939</v>
      </c>
      <c r="F776" s="217">
        <v>306</v>
      </c>
      <c r="G776" s="218">
        <f t="shared" si="91"/>
        <v>61.2</v>
      </c>
      <c r="H776" s="219">
        <f t="shared" si="92"/>
        <v>170</v>
      </c>
      <c r="I776" s="219">
        <f t="shared" si="93"/>
        <v>5.6666666666666664E-2</v>
      </c>
      <c r="J776" s="217"/>
      <c r="K776" s="220"/>
      <c r="L776" s="220"/>
      <c r="M776" s="221"/>
      <c r="N776" s="222">
        <f t="shared" si="94"/>
        <v>0</v>
      </c>
      <c r="O776" s="223"/>
      <c r="P776" s="224"/>
      <c r="Q776" s="224"/>
      <c r="R776" s="224"/>
      <c r="S776" s="224"/>
      <c r="T776" s="225"/>
      <c r="U776" s="226">
        <f t="shared" si="95"/>
        <v>0.11333333333333333</v>
      </c>
      <c r="V776" s="227"/>
      <c r="W776" s="228" t="str">
        <f t="shared" si="96"/>
        <v>0</v>
      </c>
      <c r="X776" s="509"/>
      <c r="Y776" s="229">
        <f t="shared" si="97"/>
        <v>0</v>
      </c>
    </row>
    <row r="777" spans="2:25" ht="18.75" customHeight="1">
      <c r="B777" s="515"/>
      <c r="C777" s="506"/>
      <c r="D777" s="216">
        <v>13</v>
      </c>
      <c r="E777" s="216" t="s">
        <v>2940</v>
      </c>
      <c r="F777" s="217">
        <v>397</v>
      </c>
      <c r="G777" s="218">
        <f t="shared" si="91"/>
        <v>79.400000000000006</v>
      </c>
      <c r="H777" s="219">
        <f t="shared" si="92"/>
        <v>220.55555555555554</v>
      </c>
      <c r="I777" s="219">
        <f t="shared" si="93"/>
        <v>7.3518518518518511E-2</v>
      </c>
      <c r="J777" s="217"/>
      <c r="K777" s="220"/>
      <c r="L777" s="220"/>
      <c r="M777" s="221"/>
      <c r="N777" s="222">
        <f t="shared" si="94"/>
        <v>0</v>
      </c>
      <c r="O777" s="223"/>
      <c r="P777" s="224"/>
      <c r="Q777" s="224"/>
      <c r="R777" s="224"/>
      <c r="S777" s="224"/>
      <c r="T777" s="225"/>
      <c r="U777" s="226">
        <f t="shared" si="95"/>
        <v>0.14703703703703702</v>
      </c>
      <c r="V777" s="227"/>
      <c r="W777" s="228" t="str">
        <f t="shared" si="96"/>
        <v>0</v>
      </c>
      <c r="X777" s="509"/>
      <c r="Y777" s="229">
        <f t="shared" si="97"/>
        <v>0</v>
      </c>
    </row>
    <row r="778" spans="2:25" ht="18.75" customHeight="1">
      <c r="B778" s="515"/>
      <c r="C778" s="506"/>
      <c r="D778" s="216"/>
      <c r="E778" s="216"/>
      <c r="F778" s="217"/>
      <c r="G778" s="218">
        <f t="shared" si="91"/>
        <v>0</v>
      </c>
      <c r="H778" s="219">
        <f t="shared" si="92"/>
        <v>0</v>
      </c>
      <c r="I778" s="219">
        <f t="shared" si="93"/>
        <v>0</v>
      </c>
      <c r="J778" s="217"/>
      <c r="K778" s="220"/>
      <c r="L778" s="220"/>
      <c r="M778" s="221"/>
      <c r="N778" s="222">
        <f t="shared" si="94"/>
        <v>0</v>
      </c>
      <c r="O778" s="223"/>
      <c r="P778" s="224"/>
      <c r="Q778" s="224"/>
      <c r="R778" s="224"/>
      <c r="S778" s="224"/>
      <c r="T778" s="225"/>
      <c r="U778" s="226">
        <f t="shared" si="95"/>
        <v>0</v>
      </c>
      <c r="V778" s="227"/>
      <c r="W778" s="228" t="str">
        <f t="shared" si="96"/>
        <v>0</v>
      </c>
      <c r="X778" s="509"/>
      <c r="Y778" s="229">
        <f t="shared" si="97"/>
        <v>0</v>
      </c>
    </row>
    <row r="779" spans="2:25" ht="18.75" customHeight="1">
      <c r="B779" s="515"/>
      <c r="C779" s="506"/>
      <c r="D779" s="216">
        <v>1</v>
      </c>
      <c r="E779" s="216" t="s">
        <v>2941</v>
      </c>
      <c r="F779" s="217">
        <v>239</v>
      </c>
      <c r="G779" s="218">
        <f t="shared" si="91"/>
        <v>47.8</v>
      </c>
      <c r="H779" s="219">
        <f t="shared" si="92"/>
        <v>132.77777777777777</v>
      </c>
      <c r="I779" s="219">
        <f t="shared" si="93"/>
        <v>4.4259259259259255E-2</v>
      </c>
      <c r="J779" s="217"/>
      <c r="K779" s="220"/>
      <c r="L779" s="220"/>
      <c r="M779" s="221"/>
      <c r="N779" s="222">
        <f t="shared" si="94"/>
        <v>0</v>
      </c>
      <c r="O779" s="223"/>
      <c r="P779" s="224"/>
      <c r="Q779" s="224"/>
      <c r="R779" s="224"/>
      <c r="S779" s="224"/>
      <c r="T779" s="225"/>
      <c r="U779" s="226">
        <f t="shared" si="95"/>
        <v>8.851851851851851E-2</v>
      </c>
      <c r="V779" s="227"/>
      <c r="W779" s="228" t="str">
        <f t="shared" si="96"/>
        <v>0</v>
      </c>
      <c r="X779" s="509"/>
      <c r="Y779" s="229">
        <f t="shared" si="97"/>
        <v>0</v>
      </c>
    </row>
    <row r="780" spans="2:25" ht="18.75" customHeight="1">
      <c r="B780" s="515"/>
      <c r="C780" s="506"/>
      <c r="D780" s="216">
        <v>2</v>
      </c>
      <c r="E780" s="216" t="s">
        <v>2942</v>
      </c>
      <c r="F780" s="217">
        <v>469</v>
      </c>
      <c r="G780" s="218">
        <f t="shared" si="91"/>
        <v>93.8</v>
      </c>
      <c r="H780" s="219">
        <f t="shared" si="92"/>
        <v>260.55555555555554</v>
      </c>
      <c r="I780" s="219">
        <f t="shared" si="93"/>
        <v>8.6851851851851847E-2</v>
      </c>
      <c r="J780" s="217"/>
      <c r="K780" s="220"/>
      <c r="L780" s="220"/>
      <c r="M780" s="221"/>
      <c r="N780" s="222">
        <f t="shared" si="94"/>
        <v>0</v>
      </c>
      <c r="O780" s="223"/>
      <c r="P780" s="224"/>
      <c r="Q780" s="224"/>
      <c r="R780" s="224"/>
      <c r="S780" s="224"/>
      <c r="T780" s="225"/>
      <c r="U780" s="226">
        <f t="shared" si="95"/>
        <v>0.17370370370370369</v>
      </c>
      <c r="V780" s="227"/>
      <c r="W780" s="228" t="str">
        <f t="shared" si="96"/>
        <v>0</v>
      </c>
      <c r="X780" s="509"/>
      <c r="Y780" s="229">
        <f t="shared" si="97"/>
        <v>0</v>
      </c>
    </row>
    <row r="781" spans="2:25" ht="18.75" customHeight="1">
      <c r="B781" s="515"/>
      <c r="C781" s="506"/>
      <c r="D781" s="216">
        <v>3</v>
      </c>
      <c r="E781" s="216" t="s">
        <v>2943</v>
      </c>
      <c r="F781" s="217">
        <v>306</v>
      </c>
      <c r="G781" s="218">
        <f t="shared" si="91"/>
        <v>61.2</v>
      </c>
      <c r="H781" s="219">
        <f t="shared" si="92"/>
        <v>170</v>
      </c>
      <c r="I781" s="219">
        <f t="shared" si="93"/>
        <v>5.6666666666666664E-2</v>
      </c>
      <c r="J781" s="217"/>
      <c r="K781" s="220"/>
      <c r="L781" s="220"/>
      <c r="M781" s="221"/>
      <c r="N781" s="222">
        <f t="shared" si="94"/>
        <v>0</v>
      </c>
      <c r="O781" s="223"/>
      <c r="P781" s="224"/>
      <c r="Q781" s="224"/>
      <c r="R781" s="224"/>
      <c r="S781" s="224"/>
      <c r="T781" s="225"/>
      <c r="U781" s="226">
        <f t="shared" si="95"/>
        <v>0.11333333333333333</v>
      </c>
      <c r="V781" s="227"/>
      <c r="W781" s="228" t="str">
        <f t="shared" si="96"/>
        <v>0</v>
      </c>
      <c r="X781" s="509"/>
      <c r="Y781" s="229">
        <f t="shared" si="97"/>
        <v>0</v>
      </c>
    </row>
    <row r="782" spans="2:25" ht="18.75" customHeight="1">
      <c r="B782" s="515"/>
      <c r="C782" s="506"/>
      <c r="D782" s="216">
        <v>4</v>
      </c>
      <c r="E782" s="216" t="s">
        <v>2944</v>
      </c>
      <c r="F782" s="217">
        <v>439</v>
      </c>
      <c r="G782" s="218">
        <f t="shared" si="91"/>
        <v>87.8</v>
      </c>
      <c r="H782" s="219">
        <f t="shared" si="92"/>
        <v>243.88888888888889</v>
      </c>
      <c r="I782" s="219">
        <f t="shared" si="93"/>
        <v>8.1296296296296297E-2</v>
      </c>
      <c r="J782" s="217"/>
      <c r="K782" s="220"/>
      <c r="L782" s="220"/>
      <c r="M782" s="221"/>
      <c r="N782" s="222">
        <f t="shared" si="94"/>
        <v>0</v>
      </c>
      <c r="O782" s="223"/>
      <c r="P782" s="224"/>
      <c r="Q782" s="224"/>
      <c r="R782" s="224"/>
      <c r="S782" s="224"/>
      <c r="T782" s="225"/>
      <c r="U782" s="226">
        <f t="shared" si="95"/>
        <v>0.16259259259259259</v>
      </c>
      <c r="V782" s="227"/>
      <c r="W782" s="228" t="str">
        <f t="shared" si="96"/>
        <v>0</v>
      </c>
      <c r="X782" s="509"/>
      <c r="Y782" s="229">
        <f t="shared" si="97"/>
        <v>0</v>
      </c>
    </row>
    <row r="783" spans="2:25" ht="18.75" customHeight="1">
      <c r="B783" s="515"/>
      <c r="C783" s="506"/>
      <c r="D783" s="216">
        <v>5</v>
      </c>
      <c r="E783" s="216" t="s">
        <v>2945</v>
      </c>
      <c r="F783" s="217">
        <v>500</v>
      </c>
      <c r="G783" s="218">
        <f t="shared" si="91"/>
        <v>100</v>
      </c>
      <c r="H783" s="219">
        <f t="shared" si="92"/>
        <v>277.77777777777777</v>
      </c>
      <c r="I783" s="219">
        <f t="shared" si="93"/>
        <v>9.2592592592592587E-2</v>
      </c>
      <c r="J783" s="217"/>
      <c r="K783" s="220"/>
      <c r="L783" s="220"/>
      <c r="M783" s="221"/>
      <c r="N783" s="222">
        <f t="shared" si="94"/>
        <v>0</v>
      </c>
      <c r="O783" s="223"/>
      <c r="P783" s="224"/>
      <c r="Q783" s="224"/>
      <c r="R783" s="224"/>
      <c r="S783" s="224"/>
      <c r="T783" s="225"/>
      <c r="U783" s="226">
        <f t="shared" si="95"/>
        <v>0.18518518518518517</v>
      </c>
      <c r="V783" s="227"/>
      <c r="W783" s="228" t="str">
        <f t="shared" si="96"/>
        <v>0</v>
      </c>
      <c r="X783" s="509"/>
      <c r="Y783" s="229">
        <f t="shared" si="97"/>
        <v>0</v>
      </c>
    </row>
    <row r="784" spans="2:25" ht="18.75" customHeight="1">
      <c r="B784" s="515"/>
      <c r="C784" s="506"/>
      <c r="D784" s="216">
        <v>6</v>
      </c>
      <c r="E784" s="216" t="s">
        <v>2946</v>
      </c>
      <c r="F784" s="217">
        <v>398</v>
      </c>
      <c r="G784" s="218">
        <f t="shared" si="91"/>
        <v>79.599999999999994</v>
      </c>
      <c r="H784" s="219">
        <f t="shared" si="92"/>
        <v>221.11111111111111</v>
      </c>
      <c r="I784" s="219">
        <f t="shared" si="93"/>
        <v>7.3703703703703702E-2</v>
      </c>
      <c r="J784" s="217"/>
      <c r="K784" s="220"/>
      <c r="L784" s="220"/>
      <c r="M784" s="221"/>
      <c r="N784" s="222">
        <f t="shared" si="94"/>
        <v>0</v>
      </c>
      <c r="O784" s="223"/>
      <c r="P784" s="224"/>
      <c r="Q784" s="224"/>
      <c r="R784" s="224"/>
      <c r="S784" s="224"/>
      <c r="T784" s="225"/>
      <c r="U784" s="226">
        <f t="shared" si="95"/>
        <v>0.1474074074074074</v>
      </c>
      <c r="V784" s="227"/>
      <c r="W784" s="228" t="str">
        <f t="shared" si="96"/>
        <v>0</v>
      </c>
      <c r="X784" s="509"/>
      <c r="Y784" s="229">
        <f t="shared" si="97"/>
        <v>0</v>
      </c>
    </row>
    <row r="785" spans="2:25" ht="18.75" customHeight="1">
      <c r="B785" s="515"/>
      <c r="C785" s="506"/>
      <c r="D785" s="216">
        <v>7</v>
      </c>
      <c r="E785" s="216" t="s">
        <v>2947</v>
      </c>
      <c r="F785" s="217">
        <v>398</v>
      </c>
      <c r="G785" s="218">
        <f t="shared" si="91"/>
        <v>79.599999999999994</v>
      </c>
      <c r="H785" s="219">
        <f t="shared" si="92"/>
        <v>221.11111111111111</v>
      </c>
      <c r="I785" s="219">
        <f t="shared" si="93"/>
        <v>7.3703703703703702E-2</v>
      </c>
      <c r="J785" s="217" t="s">
        <v>2948</v>
      </c>
      <c r="K785" s="217" t="s">
        <v>11276</v>
      </c>
      <c r="L785" s="220"/>
      <c r="M785" s="221">
        <f>SUM(H779:H791)</f>
        <v>2959.4444444444443</v>
      </c>
      <c r="N785" s="222">
        <f t="shared" si="94"/>
        <v>59.18888888888889</v>
      </c>
      <c r="O785" s="223" t="s">
        <v>2949</v>
      </c>
      <c r="P785" s="224" t="s">
        <v>178</v>
      </c>
      <c r="Q785" s="224"/>
      <c r="R785" s="224" t="s">
        <v>2634</v>
      </c>
      <c r="S785" s="224"/>
      <c r="T785" s="225"/>
      <c r="U785" s="226">
        <f t="shared" si="95"/>
        <v>0.1474074074074074</v>
      </c>
      <c r="V785" s="227">
        <f>SUM(U779:U791)</f>
        <v>1.972962962962963</v>
      </c>
      <c r="W785" s="228" t="str">
        <f t="shared" si="96"/>
        <v>2</v>
      </c>
      <c r="X785" s="509"/>
      <c r="Y785" s="229">
        <f t="shared" si="97"/>
        <v>1</v>
      </c>
    </row>
    <row r="786" spans="2:25" ht="18.75" customHeight="1">
      <c r="B786" s="515"/>
      <c r="C786" s="506"/>
      <c r="D786" s="216">
        <v>8</v>
      </c>
      <c r="E786" s="216" t="s">
        <v>2950</v>
      </c>
      <c r="F786" s="217">
        <v>401</v>
      </c>
      <c r="G786" s="218">
        <f t="shared" si="91"/>
        <v>80.2</v>
      </c>
      <c r="H786" s="219">
        <f t="shared" si="92"/>
        <v>222.77777777777777</v>
      </c>
      <c r="I786" s="219">
        <f t="shared" si="93"/>
        <v>7.4259259259259261E-2</v>
      </c>
      <c r="J786" s="217"/>
      <c r="K786" s="220"/>
      <c r="L786" s="220"/>
      <c r="M786" s="221"/>
      <c r="N786" s="222">
        <f t="shared" si="94"/>
        <v>0</v>
      </c>
      <c r="O786" s="223"/>
      <c r="P786" s="224"/>
      <c r="Q786" s="224"/>
      <c r="R786" s="224"/>
      <c r="S786" s="224"/>
      <c r="T786" s="225"/>
      <c r="U786" s="226">
        <f t="shared" si="95"/>
        <v>0.14851851851851852</v>
      </c>
      <c r="V786" s="227"/>
      <c r="W786" s="228" t="str">
        <f t="shared" si="96"/>
        <v>0</v>
      </c>
      <c r="X786" s="509"/>
      <c r="Y786" s="229">
        <f t="shared" si="97"/>
        <v>0</v>
      </c>
    </row>
    <row r="787" spans="2:25" ht="18.75" customHeight="1">
      <c r="B787" s="515"/>
      <c r="C787" s="506"/>
      <c r="D787" s="216">
        <v>9</v>
      </c>
      <c r="E787" s="216" t="s">
        <v>2951</v>
      </c>
      <c r="F787" s="217">
        <v>202</v>
      </c>
      <c r="G787" s="218">
        <f t="shared" si="91"/>
        <v>40.4</v>
      </c>
      <c r="H787" s="219">
        <f t="shared" si="92"/>
        <v>112.22222222222221</v>
      </c>
      <c r="I787" s="219">
        <f t="shared" si="93"/>
        <v>3.7407407407407403E-2</v>
      </c>
      <c r="J787" s="217"/>
      <c r="K787" s="220"/>
      <c r="L787" s="220"/>
      <c r="M787" s="221"/>
      <c r="N787" s="222">
        <f t="shared" si="94"/>
        <v>0</v>
      </c>
      <c r="O787" s="223"/>
      <c r="P787" s="224"/>
      <c r="Q787" s="224"/>
      <c r="R787" s="224"/>
      <c r="S787" s="224"/>
      <c r="T787" s="225"/>
      <c r="U787" s="226">
        <f t="shared" si="95"/>
        <v>7.4814814814814806E-2</v>
      </c>
      <c r="V787" s="227"/>
      <c r="W787" s="228" t="str">
        <f t="shared" si="96"/>
        <v>0</v>
      </c>
      <c r="X787" s="509"/>
      <c r="Y787" s="229">
        <f t="shared" si="97"/>
        <v>0</v>
      </c>
    </row>
    <row r="788" spans="2:25" ht="18.75" customHeight="1">
      <c r="B788" s="515"/>
      <c r="C788" s="506"/>
      <c r="D788" s="216">
        <v>10</v>
      </c>
      <c r="E788" s="216" t="s">
        <v>2952</v>
      </c>
      <c r="F788" s="217">
        <v>323</v>
      </c>
      <c r="G788" s="218">
        <f t="shared" si="91"/>
        <v>64.599999999999994</v>
      </c>
      <c r="H788" s="219">
        <f t="shared" si="92"/>
        <v>179.44444444444443</v>
      </c>
      <c r="I788" s="219">
        <f t="shared" si="93"/>
        <v>5.9814814814814807E-2</v>
      </c>
      <c r="J788" s="217"/>
      <c r="K788" s="220"/>
      <c r="L788" s="220"/>
      <c r="M788" s="221"/>
      <c r="N788" s="222">
        <f t="shared" si="94"/>
        <v>0</v>
      </c>
      <c r="O788" s="223"/>
      <c r="P788" s="224"/>
      <c r="Q788" s="224"/>
      <c r="R788" s="224"/>
      <c r="S788" s="224"/>
      <c r="T788" s="225"/>
      <c r="U788" s="226">
        <f t="shared" si="95"/>
        <v>0.11962962962962961</v>
      </c>
      <c r="V788" s="227"/>
      <c r="W788" s="228" t="str">
        <f t="shared" si="96"/>
        <v>0</v>
      </c>
      <c r="X788" s="509"/>
      <c r="Y788" s="229">
        <f t="shared" si="97"/>
        <v>0</v>
      </c>
    </row>
    <row r="789" spans="2:25" ht="18.75" customHeight="1">
      <c r="B789" s="515"/>
      <c r="C789" s="506"/>
      <c r="D789" s="216">
        <v>11</v>
      </c>
      <c r="E789" s="216" t="s">
        <v>2953</v>
      </c>
      <c r="F789" s="217">
        <v>523</v>
      </c>
      <c r="G789" s="218">
        <f t="shared" si="91"/>
        <v>104.6</v>
      </c>
      <c r="H789" s="219">
        <f t="shared" si="92"/>
        <v>290.55555555555554</v>
      </c>
      <c r="I789" s="219">
        <f t="shared" si="93"/>
        <v>9.6851851851851842E-2</v>
      </c>
      <c r="J789" s="217"/>
      <c r="K789" s="220"/>
      <c r="L789" s="220"/>
      <c r="M789" s="221"/>
      <c r="N789" s="222">
        <f t="shared" si="94"/>
        <v>0</v>
      </c>
      <c r="O789" s="223"/>
      <c r="P789" s="224"/>
      <c r="Q789" s="224"/>
      <c r="R789" s="224"/>
      <c r="S789" s="224"/>
      <c r="T789" s="225"/>
      <c r="U789" s="226">
        <f t="shared" si="95"/>
        <v>0.19370370370370368</v>
      </c>
      <c r="V789" s="227"/>
      <c r="W789" s="228" t="str">
        <f t="shared" si="96"/>
        <v>0</v>
      </c>
      <c r="X789" s="509"/>
      <c r="Y789" s="229">
        <f t="shared" si="97"/>
        <v>0</v>
      </c>
    </row>
    <row r="790" spans="2:25" ht="18.75" customHeight="1">
      <c r="B790" s="515"/>
      <c r="C790" s="506"/>
      <c r="D790" s="216">
        <v>12</v>
      </c>
      <c r="E790" s="216" t="s">
        <v>2954</v>
      </c>
      <c r="F790" s="217">
        <v>729</v>
      </c>
      <c r="G790" s="218">
        <f t="shared" si="91"/>
        <v>145.80000000000001</v>
      </c>
      <c r="H790" s="219">
        <f t="shared" si="92"/>
        <v>405</v>
      </c>
      <c r="I790" s="219">
        <f t="shared" si="93"/>
        <v>0.13500000000000001</v>
      </c>
      <c r="J790" s="217"/>
      <c r="K790" s="220"/>
      <c r="L790" s="220"/>
      <c r="M790" s="221"/>
      <c r="N790" s="222">
        <f t="shared" si="94"/>
        <v>0</v>
      </c>
      <c r="O790" s="223"/>
      <c r="P790" s="224"/>
      <c r="Q790" s="224"/>
      <c r="R790" s="224"/>
      <c r="S790" s="224"/>
      <c r="T790" s="225"/>
      <c r="U790" s="226">
        <f t="shared" si="95"/>
        <v>0.27</v>
      </c>
      <c r="V790" s="227"/>
      <c r="W790" s="228" t="str">
        <f t="shared" si="96"/>
        <v>0</v>
      </c>
      <c r="X790" s="509"/>
      <c r="Y790" s="229">
        <f t="shared" si="97"/>
        <v>0</v>
      </c>
    </row>
    <row r="791" spans="2:25" ht="18.75" customHeight="1">
      <c r="B791" s="515"/>
      <c r="C791" s="506"/>
      <c r="D791" s="216">
        <v>13</v>
      </c>
      <c r="E791" s="216" t="s">
        <v>2955</v>
      </c>
      <c r="F791" s="217">
        <v>400</v>
      </c>
      <c r="G791" s="218">
        <f t="shared" si="91"/>
        <v>80</v>
      </c>
      <c r="H791" s="219">
        <f t="shared" si="92"/>
        <v>222.22222222222223</v>
      </c>
      <c r="I791" s="219">
        <f t="shared" si="93"/>
        <v>7.407407407407407E-2</v>
      </c>
      <c r="J791" s="217"/>
      <c r="K791" s="220"/>
      <c r="L791" s="220"/>
      <c r="M791" s="221"/>
      <c r="N791" s="222">
        <f t="shared" si="94"/>
        <v>0</v>
      </c>
      <c r="O791" s="223"/>
      <c r="P791" s="224"/>
      <c r="Q791" s="224"/>
      <c r="R791" s="224"/>
      <c r="S791" s="224"/>
      <c r="T791" s="225"/>
      <c r="U791" s="226">
        <f t="shared" si="95"/>
        <v>0.14814814814814814</v>
      </c>
      <c r="V791" s="227"/>
      <c r="W791" s="228" t="str">
        <f t="shared" si="96"/>
        <v>0</v>
      </c>
      <c r="X791" s="509"/>
      <c r="Y791" s="229">
        <f t="shared" si="97"/>
        <v>0</v>
      </c>
    </row>
    <row r="792" spans="2:25" ht="18.75" customHeight="1">
      <c r="B792" s="515"/>
      <c r="C792" s="506"/>
      <c r="D792" s="216"/>
      <c r="E792" s="216"/>
      <c r="F792" s="217"/>
      <c r="G792" s="218">
        <f t="shared" si="91"/>
        <v>0</v>
      </c>
      <c r="H792" s="219">
        <f t="shared" si="92"/>
        <v>0</v>
      </c>
      <c r="I792" s="219">
        <f t="shared" si="93"/>
        <v>0</v>
      </c>
      <c r="J792" s="217"/>
      <c r="K792" s="220"/>
      <c r="L792" s="220"/>
      <c r="M792" s="221"/>
      <c r="N792" s="222">
        <f t="shared" si="94"/>
        <v>0</v>
      </c>
      <c r="O792" s="223"/>
      <c r="P792" s="224"/>
      <c r="Q792" s="224"/>
      <c r="R792" s="224"/>
      <c r="S792" s="224"/>
      <c r="T792" s="225"/>
      <c r="U792" s="226">
        <f t="shared" si="95"/>
        <v>0</v>
      </c>
      <c r="V792" s="227"/>
      <c r="W792" s="228" t="str">
        <f t="shared" si="96"/>
        <v>0</v>
      </c>
      <c r="X792" s="509"/>
      <c r="Y792" s="229">
        <f t="shared" si="97"/>
        <v>0</v>
      </c>
    </row>
    <row r="793" spans="2:25" ht="18.75" customHeight="1">
      <c r="B793" s="515"/>
      <c r="C793" s="506"/>
      <c r="D793" s="216">
        <v>1</v>
      </c>
      <c r="E793" s="216" t="s">
        <v>2956</v>
      </c>
      <c r="F793" s="217">
        <v>596</v>
      </c>
      <c r="G793" s="218">
        <f t="shared" si="91"/>
        <v>119.2</v>
      </c>
      <c r="H793" s="219">
        <f t="shared" si="92"/>
        <v>331.11111111111109</v>
      </c>
      <c r="I793" s="219">
        <f t="shared" si="93"/>
        <v>0.11037037037037037</v>
      </c>
      <c r="J793" s="217" t="s">
        <v>2957</v>
      </c>
      <c r="K793" s="217" t="s">
        <v>11277</v>
      </c>
      <c r="L793" s="220"/>
      <c r="M793" s="221">
        <f>SUM(H793:H801)</f>
        <v>2926.6666666666665</v>
      </c>
      <c r="N793" s="222">
        <f t="shared" si="94"/>
        <v>58.533333333333331</v>
      </c>
      <c r="O793" s="223" t="s">
        <v>2907</v>
      </c>
      <c r="P793" s="224" t="s">
        <v>178</v>
      </c>
      <c r="Q793" s="224"/>
      <c r="R793" s="224" t="s">
        <v>2634</v>
      </c>
      <c r="S793" s="224"/>
      <c r="T793" s="225"/>
      <c r="U793" s="226">
        <f t="shared" si="95"/>
        <v>0.22074074074074074</v>
      </c>
      <c r="V793" s="227">
        <f>SUM(U793:U801)</f>
        <v>1.951111111111111</v>
      </c>
      <c r="W793" s="228" t="str">
        <f t="shared" si="96"/>
        <v>2</v>
      </c>
      <c r="X793" s="509"/>
      <c r="Y793" s="229">
        <f t="shared" si="97"/>
        <v>1</v>
      </c>
    </row>
    <row r="794" spans="2:25" ht="18.75" customHeight="1">
      <c r="B794" s="515"/>
      <c r="C794" s="506"/>
      <c r="D794" s="216">
        <v>2</v>
      </c>
      <c r="E794" s="216" t="s">
        <v>2958</v>
      </c>
      <c r="F794" s="217">
        <v>516</v>
      </c>
      <c r="G794" s="218">
        <f t="shared" si="91"/>
        <v>103.2</v>
      </c>
      <c r="H794" s="219">
        <f t="shared" si="92"/>
        <v>286.66666666666669</v>
      </c>
      <c r="I794" s="219">
        <f t="shared" si="93"/>
        <v>9.555555555555556E-2</v>
      </c>
      <c r="J794" s="217"/>
      <c r="K794" s="220"/>
      <c r="L794" s="220"/>
      <c r="M794" s="221"/>
      <c r="N794" s="222">
        <f t="shared" si="94"/>
        <v>0</v>
      </c>
      <c r="O794" s="223"/>
      <c r="P794" s="224"/>
      <c r="Q794" s="224"/>
      <c r="R794" s="224"/>
      <c r="S794" s="224"/>
      <c r="T794" s="225"/>
      <c r="U794" s="226">
        <f t="shared" si="95"/>
        <v>0.19111111111111112</v>
      </c>
      <c r="V794" s="227"/>
      <c r="W794" s="228" t="str">
        <f t="shared" si="96"/>
        <v>0</v>
      </c>
      <c r="X794" s="509"/>
      <c r="Y794" s="229">
        <f t="shared" si="97"/>
        <v>0</v>
      </c>
    </row>
    <row r="795" spans="2:25" ht="18.75" customHeight="1">
      <c r="B795" s="515"/>
      <c r="C795" s="506"/>
      <c r="D795" s="216">
        <v>3</v>
      </c>
      <c r="E795" s="216" t="s">
        <v>2959</v>
      </c>
      <c r="F795" s="217">
        <v>539</v>
      </c>
      <c r="G795" s="218">
        <f t="shared" si="91"/>
        <v>107.8</v>
      </c>
      <c r="H795" s="219">
        <f t="shared" si="92"/>
        <v>299.44444444444446</v>
      </c>
      <c r="I795" s="219">
        <f t="shared" si="93"/>
        <v>9.9814814814814815E-2</v>
      </c>
      <c r="J795" s="217"/>
      <c r="K795" s="220"/>
      <c r="L795" s="220"/>
      <c r="M795" s="221"/>
      <c r="N795" s="222">
        <f t="shared" si="94"/>
        <v>0</v>
      </c>
      <c r="O795" s="223"/>
      <c r="P795" s="224"/>
      <c r="Q795" s="224"/>
      <c r="R795" s="224"/>
      <c r="S795" s="224"/>
      <c r="T795" s="225"/>
      <c r="U795" s="226">
        <f t="shared" si="95"/>
        <v>0.19962962962962963</v>
      </c>
      <c r="V795" s="227"/>
      <c r="W795" s="228" t="str">
        <f t="shared" si="96"/>
        <v>0</v>
      </c>
      <c r="X795" s="509"/>
      <c r="Y795" s="229">
        <f t="shared" si="97"/>
        <v>0</v>
      </c>
    </row>
    <row r="796" spans="2:25" ht="18.75" customHeight="1">
      <c r="B796" s="515"/>
      <c r="C796" s="506"/>
      <c r="D796" s="216">
        <v>4</v>
      </c>
      <c r="E796" s="216" t="s">
        <v>2960</v>
      </c>
      <c r="F796" s="217">
        <v>617</v>
      </c>
      <c r="G796" s="218">
        <f t="shared" si="91"/>
        <v>123.4</v>
      </c>
      <c r="H796" s="219">
        <f t="shared" si="92"/>
        <v>342.77777777777777</v>
      </c>
      <c r="I796" s="219">
        <f t="shared" si="93"/>
        <v>0.11425925925925925</v>
      </c>
      <c r="J796" s="217"/>
      <c r="K796" s="220"/>
      <c r="L796" s="220"/>
      <c r="M796" s="221"/>
      <c r="N796" s="222">
        <f t="shared" si="94"/>
        <v>0</v>
      </c>
      <c r="O796" s="223"/>
      <c r="P796" s="224"/>
      <c r="Q796" s="224"/>
      <c r="R796" s="224"/>
      <c r="S796" s="224"/>
      <c r="T796" s="225"/>
      <c r="U796" s="226">
        <f t="shared" si="95"/>
        <v>0.22851851851851851</v>
      </c>
      <c r="V796" s="227"/>
      <c r="W796" s="228" t="str">
        <f t="shared" si="96"/>
        <v>0</v>
      </c>
      <c r="X796" s="509"/>
      <c r="Y796" s="229">
        <f t="shared" si="97"/>
        <v>0</v>
      </c>
    </row>
    <row r="797" spans="2:25" ht="18.75" customHeight="1">
      <c r="B797" s="515"/>
      <c r="C797" s="506"/>
      <c r="D797" s="216">
        <v>5</v>
      </c>
      <c r="E797" s="216" t="s">
        <v>2961</v>
      </c>
      <c r="F797" s="217">
        <v>623</v>
      </c>
      <c r="G797" s="218">
        <f t="shared" si="91"/>
        <v>124.6</v>
      </c>
      <c r="H797" s="219">
        <f t="shared" si="92"/>
        <v>346.11111111111109</v>
      </c>
      <c r="I797" s="219">
        <f t="shared" si="93"/>
        <v>0.11537037037037036</v>
      </c>
      <c r="J797" s="217"/>
      <c r="K797" s="220"/>
      <c r="L797" s="220"/>
      <c r="M797" s="221"/>
      <c r="N797" s="222">
        <f t="shared" si="94"/>
        <v>0</v>
      </c>
      <c r="O797" s="223"/>
      <c r="P797" s="224"/>
      <c r="Q797" s="224"/>
      <c r="R797" s="224"/>
      <c r="S797" s="224"/>
      <c r="T797" s="225"/>
      <c r="U797" s="226">
        <f t="shared" si="95"/>
        <v>0.23074074074074072</v>
      </c>
      <c r="V797" s="227"/>
      <c r="W797" s="228" t="str">
        <f t="shared" si="96"/>
        <v>0</v>
      </c>
      <c r="X797" s="509"/>
      <c r="Y797" s="229">
        <f t="shared" si="97"/>
        <v>0</v>
      </c>
    </row>
    <row r="798" spans="2:25" ht="18.75" customHeight="1">
      <c r="B798" s="515"/>
      <c r="C798" s="506"/>
      <c r="D798" s="216">
        <v>6</v>
      </c>
      <c r="E798" s="216" t="s">
        <v>2962</v>
      </c>
      <c r="F798" s="217">
        <v>601</v>
      </c>
      <c r="G798" s="218">
        <f t="shared" si="91"/>
        <v>120.2</v>
      </c>
      <c r="H798" s="219">
        <f t="shared" si="92"/>
        <v>333.88888888888886</v>
      </c>
      <c r="I798" s="219">
        <f t="shared" si="93"/>
        <v>0.11129629629629628</v>
      </c>
      <c r="J798" s="217"/>
      <c r="K798" s="220"/>
      <c r="L798" s="220"/>
      <c r="M798" s="221"/>
      <c r="N798" s="222">
        <f t="shared" si="94"/>
        <v>0</v>
      </c>
      <c r="O798" s="223"/>
      <c r="P798" s="224"/>
      <c r="Q798" s="224"/>
      <c r="R798" s="224"/>
      <c r="S798" s="224"/>
      <c r="T798" s="225"/>
      <c r="U798" s="226">
        <f t="shared" si="95"/>
        <v>0.22259259259259256</v>
      </c>
      <c r="V798" s="227"/>
      <c r="W798" s="228" t="str">
        <f t="shared" si="96"/>
        <v>0</v>
      </c>
      <c r="X798" s="509"/>
      <c r="Y798" s="229">
        <f t="shared" si="97"/>
        <v>0</v>
      </c>
    </row>
    <row r="799" spans="2:25" ht="18.75" customHeight="1">
      <c r="B799" s="515"/>
      <c r="C799" s="506"/>
      <c r="D799" s="216">
        <v>7</v>
      </c>
      <c r="E799" s="216" t="s">
        <v>2963</v>
      </c>
      <c r="F799" s="217">
        <v>573</v>
      </c>
      <c r="G799" s="218">
        <f t="shared" si="91"/>
        <v>114.6</v>
      </c>
      <c r="H799" s="219">
        <f t="shared" si="92"/>
        <v>318.33333333333331</v>
      </c>
      <c r="I799" s="219">
        <f t="shared" si="93"/>
        <v>0.1061111111111111</v>
      </c>
      <c r="J799" s="217"/>
      <c r="K799" s="220"/>
      <c r="L799" s="220"/>
      <c r="M799" s="221"/>
      <c r="N799" s="222">
        <f t="shared" si="94"/>
        <v>0</v>
      </c>
      <c r="O799" s="223"/>
      <c r="P799" s="224"/>
      <c r="Q799" s="224"/>
      <c r="R799" s="224"/>
      <c r="S799" s="224"/>
      <c r="T799" s="225"/>
      <c r="U799" s="226">
        <f t="shared" si="95"/>
        <v>0.2122222222222222</v>
      </c>
      <c r="V799" s="227"/>
      <c r="W799" s="228" t="str">
        <f t="shared" si="96"/>
        <v>0</v>
      </c>
      <c r="X799" s="509"/>
      <c r="Y799" s="229">
        <f t="shared" si="97"/>
        <v>0</v>
      </c>
    </row>
    <row r="800" spans="2:25" ht="18.75" customHeight="1">
      <c r="B800" s="515"/>
      <c r="C800" s="506"/>
      <c r="D800" s="216">
        <v>8</v>
      </c>
      <c r="E800" s="216" t="s">
        <v>2964</v>
      </c>
      <c r="F800" s="217">
        <v>624</v>
      </c>
      <c r="G800" s="218">
        <f t="shared" si="91"/>
        <v>124.8</v>
      </c>
      <c r="H800" s="219">
        <f t="shared" si="92"/>
        <v>346.66666666666669</v>
      </c>
      <c r="I800" s="219">
        <f t="shared" si="93"/>
        <v>0.11555555555555556</v>
      </c>
      <c r="J800" s="217"/>
      <c r="K800" s="220"/>
      <c r="L800" s="220"/>
      <c r="M800" s="221"/>
      <c r="N800" s="222">
        <f t="shared" si="94"/>
        <v>0</v>
      </c>
      <c r="O800" s="223"/>
      <c r="P800" s="224"/>
      <c r="Q800" s="224"/>
      <c r="R800" s="224"/>
      <c r="S800" s="224"/>
      <c r="T800" s="225"/>
      <c r="U800" s="226">
        <f t="shared" si="95"/>
        <v>0.23111111111111113</v>
      </c>
      <c r="V800" s="227"/>
      <c r="W800" s="228" t="str">
        <f t="shared" si="96"/>
        <v>0</v>
      </c>
      <c r="X800" s="509"/>
      <c r="Y800" s="229">
        <f t="shared" si="97"/>
        <v>0</v>
      </c>
    </row>
    <row r="801" spans="2:25" ht="18.75" customHeight="1">
      <c r="B801" s="515"/>
      <c r="C801" s="506"/>
      <c r="D801" s="216">
        <v>9</v>
      </c>
      <c r="E801" s="216" t="s">
        <v>2965</v>
      </c>
      <c r="F801" s="217">
        <v>579</v>
      </c>
      <c r="G801" s="218">
        <f t="shared" si="91"/>
        <v>115.8</v>
      </c>
      <c r="H801" s="219">
        <f t="shared" si="92"/>
        <v>321.66666666666669</v>
      </c>
      <c r="I801" s="219">
        <f t="shared" si="93"/>
        <v>0.10722222222222223</v>
      </c>
      <c r="J801" s="217"/>
      <c r="K801" s="220"/>
      <c r="L801" s="220"/>
      <c r="M801" s="221"/>
      <c r="N801" s="222">
        <f t="shared" si="94"/>
        <v>0</v>
      </c>
      <c r="O801" s="223"/>
      <c r="P801" s="224"/>
      <c r="Q801" s="224"/>
      <c r="R801" s="224"/>
      <c r="S801" s="224"/>
      <c r="T801" s="225"/>
      <c r="U801" s="226">
        <f t="shared" si="95"/>
        <v>0.21444444444444447</v>
      </c>
      <c r="V801" s="227"/>
      <c r="W801" s="228" t="str">
        <f t="shared" si="96"/>
        <v>0</v>
      </c>
      <c r="X801" s="509"/>
      <c r="Y801" s="229">
        <f t="shared" si="97"/>
        <v>0</v>
      </c>
    </row>
    <row r="802" spans="2:25" ht="18.75" customHeight="1">
      <c r="B802" s="515"/>
      <c r="C802" s="506"/>
      <c r="D802" s="216"/>
      <c r="E802" s="216"/>
      <c r="F802" s="217"/>
      <c r="G802" s="218">
        <f t="shared" si="91"/>
        <v>0</v>
      </c>
      <c r="H802" s="219">
        <f t="shared" si="92"/>
        <v>0</v>
      </c>
      <c r="I802" s="219">
        <f t="shared" si="93"/>
        <v>0</v>
      </c>
      <c r="J802" s="217"/>
      <c r="K802" s="220"/>
      <c r="L802" s="220"/>
      <c r="M802" s="221"/>
      <c r="N802" s="222">
        <f t="shared" si="94"/>
        <v>0</v>
      </c>
      <c r="O802" s="223"/>
      <c r="P802" s="224"/>
      <c r="Q802" s="224"/>
      <c r="R802" s="224"/>
      <c r="S802" s="224"/>
      <c r="T802" s="225"/>
      <c r="U802" s="226">
        <f t="shared" si="95"/>
        <v>0</v>
      </c>
      <c r="V802" s="227"/>
      <c r="W802" s="228" t="str">
        <f t="shared" si="96"/>
        <v>0</v>
      </c>
      <c r="X802" s="509"/>
      <c r="Y802" s="229">
        <f t="shared" si="97"/>
        <v>0</v>
      </c>
    </row>
    <row r="803" spans="2:25" ht="18.75" customHeight="1">
      <c r="B803" s="515"/>
      <c r="C803" s="506"/>
      <c r="D803" s="216">
        <v>1</v>
      </c>
      <c r="E803" s="216" t="s">
        <v>2966</v>
      </c>
      <c r="F803" s="217">
        <v>232</v>
      </c>
      <c r="G803" s="218">
        <f t="shared" si="91"/>
        <v>46.4</v>
      </c>
      <c r="H803" s="219">
        <f t="shared" si="92"/>
        <v>128.88888888888889</v>
      </c>
      <c r="I803" s="219">
        <f t="shared" si="93"/>
        <v>4.296296296296296E-2</v>
      </c>
      <c r="J803" s="217"/>
      <c r="K803" s="220"/>
      <c r="L803" s="220"/>
      <c r="M803" s="221"/>
      <c r="N803" s="222">
        <f t="shared" si="94"/>
        <v>0</v>
      </c>
      <c r="O803" s="223"/>
      <c r="P803" s="224"/>
      <c r="Q803" s="224"/>
      <c r="R803" s="224"/>
      <c r="S803" s="224"/>
      <c r="T803" s="225"/>
      <c r="U803" s="226">
        <f t="shared" si="95"/>
        <v>8.5925925925925919E-2</v>
      </c>
      <c r="V803" s="227"/>
      <c r="W803" s="228" t="str">
        <f t="shared" si="96"/>
        <v>0</v>
      </c>
      <c r="X803" s="509"/>
      <c r="Y803" s="229">
        <f t="shared" si="97"/>
        <v>0</v>
      </c>
    </row>
    <row r="804" spans="2:25" ht="18.75" customHeight="1">
      <c r="B804" s="515"/>
      <c r="C804" s="506"/>
      <c r="D804" s="216">
        <v>2</v>
      </c>
      <c r="E804" s="216" t="s">
        <v>2967</v>
      </c>
      <c r="F804" s="217">
        <v>293</v>
      </c>
      <c r="G804" s="218">
        <f t="shared" si="91"/>
        <v>58.6</v>
      </c>
      <c r="H804" s="219">
        <f t="shared" si="92"/>
        <v>162.77777777777777</v>
      </c>
      <c r="I804" s="219">
        <f t="shared" si="93"/>
        <v>5.4259259259259257E-2</v>
      </c>
      <c r="J804" s="217"/>
      <c r="K804" s="220"/>
      <c r="L804" s="220"/>
      <c r="M804" s="221"/>
      <c r="N804" s="222">
        <f t="shared" si="94"/>
        <v>0</v>
      </c>
      <c r="O804" s="223"/>
      <c r="P804" s="224"/>
      <c r="Q804" s="224"/>
      <c r="R804" s="224"/>
      <c r="S804" s="224"/>
      <c r="T804" s="225"/>
      <c r="U804" s="226">
        <f t="shared" si="95"/>
        <v>0.10851851851851851</v>
      </c>
      <c r="V804" s="227"/>
      <c r="W804" s="228" t="str">
        <f t="shared" si="96"/>
        <v>0</v>
      </c>
      <c r="X804" s="509"/>
      <c r="Y804" s="229">
        <f t="shared" si="97"/>
        <v>0</v>
      </c>
    </row>
    <row r="805" spans="2:25" ht="18.75" customHeight="1">
      <c r="B805" s="515"/>
      <c r="C805" s="506"/>
      <c r="D805" s="216">
        <v>3</v>
      </c>
      <c r="E805" s="216" t="s">
        <v>2968</v>
      </c>
      <c r="F805" s="217">
        <v>262</v>
      </c>
      <c r="G805" s="218">
        <f t="shared" si="91"/>
        <v>52.4</v>
      </c>
      <c r="H805" s="219">
        <f t="shared" si="92"/>
        <v>145.55555555555554</v>
      </c>
      <c r="I805" s="219">
        <f t="shared" si="93"/>
        <v>4.8518518518518516E-2</v>
      </c>
      <c r="J805" s="217"/>
      <c r="K805" s="220"/>
      <c r="L805" s="220"/>
      <c r="M805" s="221"/>
      <c r="N805" s="222">
        <f t="shared" si="94"/>
        <v>0</v>
      </c>
      <c r="O805" s="223"/>
      <c r="P805" s="224"/>
      <c r="Q805" s="224"/>
      <c r="R805" s="224"/>
      <c r="S805" s="224"/>
      <c r="T805" s="225"/>
      <c r="U805" s="226">
        <f t="shared" si="95"/>
        <v>9.7037037037037033E-2</v>
      </c>
      <c r="V805" s="227"/>
      <c r="W805" s="228" t="str">
        <f t="shared" si="96"/>
        <v>0</v>
      </c>
      <c r="X805" s="509"/>
      <c r="Y805" s="229">
        <f t="shared" si="97"/>
        <v>0</v>
      </c>
    </row>
    <row r="806" spans="2:25" ht="18.75" customHeight="1">
      <c r="B806" s="515"/>
      <c r="C806" s="506"/>
      <c r="D806" s="216">
        <v>4</v>
      </c>
      <c r="E806" s="216" t="s">
        <v>2969</v>
      </c>
      <c r="F806" s="217">
        <v>112</v>
      </c>
      <c r="G806" s="218">
        <f t="shared" si="91"/>
        <v>22.4</v>
      </c>
      <c r="H806" s="219">
        <f t="shared" si="92"/>
        <v>62.222222222222221</v>
      </c>
      <c r="I806" s="219">
        <f t="shared" si="93"/>
        <v>2.074074074074074E-2</v>
      </c>
      <c r="J806" s="217"/>
      <c r="K806" s="220"/>
      <c r="L806" s="220"/>
      <c r="M806" s="232"/>
      <c r="N806" s="222">
        <f t="shared" si="94"/>
        <v>0</v>
      </c>
      <c r="O806" s="223"/>
      <c r="P806" s="224"/>
      <c r="Q806" s="224"/>
      <c r="R806" s="224"/>
      <c r="S806" s="224"/>
      <c r="T806" s="225"/>
      <c r="U806" s="226">
        <f t="shared" si="95"/>
        <v>4.148148148148148E-2</v>
      </c>
      <c r="V806" s="227"/>
      <c r="W806" s="228" t="str">
        <f t="shared" si="96"/>
        <v>0</v>
      </c>
      <c r="X806" s="509"/>
      <c r="Y806" s="229">
        <f t="shared" si="97"/>
        <v>0</v>
      </c>
    </row>
    <row r="807" spans="2:25" ht="18.75" customHeight="1">
      <c r="B807" s="515"/>
      <c r="C807" s="506"/>
      <c r="D807" s="216">
        <v>5</v>
      </c>
      <c r="E807" s="216" t="s">
        <v>2970</v>
      </c>
      <c r="F807" s="217">
        <v>223</v>
      </c>
      <c r="G807" s="218">
        <f t="shared" si="91"/>
        <v>44.6</v>
      </c>
      <c r="H807" s="219">
        <f t="shared" si="92"/>
        <v>123.88888888888889</v>
      </c>
      <c r="I807" s="219">
        <f t="shared" si="93"/>
        <v>4.1296296296296296E-2</v>
      </c>
      <c r="J807" s="217"/>
      <c r="K807" s="220"/>
      <c r="L807" s="220"/>
      <c r="M807" s="232"/>
      <c r="N807" s="222">
        <f t="shared" si="94"/>
        <v>0</v>
      </c>
      <c r="O807" s="223"/>
      <c r="P807" s="224"/>
      <c r="Q807" s="224"/>
      <c r="R807" s="224"/>
      <c r="S807" s="224"/>
      <c r="T807" s="225"/>
      <c r="U807" s="226">
        <f t="shared" si="95"/>
        <v>8.2592592592592592E-2</v>
      </c>
      <c r="V807" s="227"/>
      <c r="W807" s="228" t="str">
        <f t="shared" si="96"/>
        <v>0</v>
      </c>
      <c r="X807" s="509"/>
      <c r="Y807" s="229">
        <f t="shared" si="97"/>
        <v>0</v>
      </c>
    </row>
    <row r="808" spans="2:25" ht="18.75" customHeight="1">
      <c r="B808" s="515"/>
      <c r="C808" s="506"/>
      <c r="D808" s="216">
        <v>6</v>
      </c>
      <c r="E808" s="216" t="s">
        <v>2971</v>
      </c>
      <c r="F808" s="217">
        <v>500</v>
      </c>
      <c r="G808" s="218">
        <f t="shared" ref="G808:G861" si="98">F808/$G$15</f>
        <v>100</v>
      </c>
      <c r="H808" s="219">
        <f t="shared" ref="H808:H861" si="99">F808/$H$15</f>
        <v>277.77777777777777</v>
      </c>
      <c r="I808" s="219">
        <f t="shared" ref="I808:I861" si="100">H808/$I$15</f>
        <v>9.2592592592592587E-2</v>
      </c>
      <c r="J808" s="217"/>
      <c r="K808" s="220"/>
      <c r="L808" s="220"/>
      <c r="M808" s="232"/>
      <c r="N808" s="222">
        <f t="shared" si="94"/>
        <v>0</v>
      </c>
      <c r="O808" s="223"/>
      <c r="P808" s="224"/>
      <c r="Q808" s="224"/>
      <c r="R808" s="224"/>
      <c r="S808" s="224"/>
      <c r="T808" s="225"/>
      <c r="U808" s="226">
        <f t="shared" ref="U808:U861" si="101">H808/$U$15</f>
        <v>0.18518518518518517</v>
      </c>
      <c r="V808" s="227"/>
      <c r="W808" s="228" t="str">
        <f t="shared" ref="W808:W861" si="102">IF(V808&lt;1,"0",IF(V808&lt;5,"2",IF(V808&gt;=5,"6")))</f>
        <v>0</v>
      </c>
      <c r="X808" s="509"/>
      <c r="Y808" s="229">
        <f t="shared" ref="Y808:Y862" si="103">W808/2</f>
        <v>0</v>
      </c>
    </row>
    <row r="809" spans="2:25" ht="18.75" customHeight="1">
      <c r="B809" s="515"/>
      <c r="C809" s="506"/>
      <c r="D809" s="216">
        <v>7</v>
      </c>
      <c r="E809" s="216" t="s">
        <v>2972</v>
      </c>
      <c r="F809" s="217">
        <v>234</v>
      </c>
      <c r="G809" s="218">
        <f t="shared" si="98"/>
        <v>46.8</v>
      </c>
      <c r="H809" s="219">
        <f t="shared" si="99"/>
        <v>130</v>
      </c>
      <c r="I809" s="219">
        <f t="shared" si="100"/>
        <v>4.3333333333333335E-2</v>
      </c>
      <c r="J809" s="217"/>
      <c r="K809" s="220"/>
      <c r="L809" s="220"/>
      <c r="M809" s="232"/>
      <c r="N809" s="222">
        <f t="shared" si="94"/>
        <v>0</v>
      </c>
      <c r="O809" s="223"/>
      <c r="P809" s="224"/>
      <c r="Q809" s="224"/>
      <c r="R809" s="224"/>
      <c r="S809" s="224"/>
      <c r="T809" s="225"/>
      <c r="U809" s="226">
        <f t="shared" si="101"/>
        <v>8.666666666666667E-2</v>
      </c>
      <c r="V809" s="227"/>
      <c r="W809" s="228" t="str">
        <f t="shared" si="102"/>
        <v>0</v>
      </c>
      <c r="X809" s="509"/>
      <c r="Y809" s="229">
        <f t="shared" si="103"/>
        <v>0</v>
      </c>
    </row>
    <row r="810" spans="2:25" ht="18.75" customHeight="1">
      <c r="B810" s="515"/>
      <c r="C810" s="506"/>
      <c r="D810" s="216">
        <v>8</v>
      </c>
      <c r="E810" s="216" t="s">
        <v>2973</v>
      </c>
      <c r="F810" s="217">
        <v>506</v>
      </c>
      <c r="G810" s="218">
        <f t="shared" si="98"/>
        <v>101.2</v>
      </c>
      <c r="H810" s="219">
        <f t="shared" si="99"/>
        <v>281.11111111111109</v>
      </c>
      <c r="I810" s="219">
        <f t="shared" si="100"/>
        <v>9.3703703703703692E-2</v>
      </c>
      <c r="J810" s="217"/>
      <c r="K810" s="220"/>
      <c r="L810" s="220"/>
      <c r="M810" s="232"/>
      <c r="N810" s="222">
        <f t="shared" si="94"/>
        <v>0</v>
      </c>
      <c r="O810" s="223"/>
      <c r="P810" s="224"/>
      <c r="Q810" s="224"/>
      <c r="R810" s="224"/>
      <c r="S810" s="224"/>
      <c r="T810" s="225"/>
      <c r="U810" s="226">
        <f t="shared" si="101"/>
        <v>0.18740740740740738</v>
      </c>
      <c r="V810" s="227"/>
      <c r="W810" s="228" t="str">
        <f t="shared" si="102"/>
        <v>0</v>
      </c>
      <c r="X810" s="509"/>
      <c r="Y810" s="229">
        <f t="shared" si="103"/>
        <v>0</v>
      </c>
    </row>
    <row r="811" spans="2:25" ht="18.75" customHeight="1">
      <c r="B811" s="515"/>
      <c r="C811" s="506"/>
      <c r="D811" s="216">
        <v>9</v>
      </c>
      <c r="E811" s="216" t="s">
        <v>2974</v>
      </c>
      <c r="F811" s="217">
        <v>232</v>
      </c>
      <c r="G811" s="218">
        <f t="shared" si="98"/>
        <v>46.4</v>
      </c>
      <c r="H811" s="219">
        <f t="shared" si="99"/>
        <v>128.88888888888889</v>
      </c>
      <c r="I811" s="219">
        <f t="shared" si="100"/>
        <v>4.296296296296296E-2</v>
      </c>
      <c r="J811" s="217"/>
      <c r="K811" s="220"/>
      <c r="L811" s="220"/>
      <c r="M811" s="232"/>
      <c r="N811" s="222">
        <f t="shared" si="94"/>
        <v>0</v>
      </c>
      <c r="O811" s="223"/>
      <c r="P811" s="224"/>
      <c r="Q811" s="224"/>
      <c r="R811" s="224"/>
      <c r="S811" s="224"/>
      <c r="T811" s="225"/>
      <c r="U811" s="226">
        <f t="shared" si="101"/>
        <v>8.5925925925925919E-2</v>
      </c>
      <c r="V811" s="227"/>
      <c r="W811" s="228" t="str">
        <f t="shared" si="102"/>
        <v>0</v>
      </c>
      <c r="X811" s="509"/>
      <c r="Y811" s="229">
        <f t="shared" si="103"/>
        <v>0</v>
      </c>
    </row>
    <row r="812" spans="2:25" ht="18.75" customHeight="1">
      <c r="B812" s="515"/>
      <c r="C812" s="506"/>
      <c r="D812" s="216">
        <v>10</v>
      </c>
      <c r="E812" s="216" t="s">
        <v>2975</v>
      </c>
      <c r="F812" s="217">
        <v>324</v>
      </c>
      <c r="G812" s="218">
        <f t="shared" si="98"/>
        <v>64.8</v>
      </c>
      <c r="H812" s="219">
        <f t="shared" si="99"/>
        <v>180</v>
      </c>
      <c r="I812" s="219">
        <f t="shared" si="100"/>
        <v>0.06</v>
      </c>
      <c r="J812" s="217"/>
      <c r="K812" s="220"/>
      <c r="L812" s="220"/>
      <c r="M812" s="232"/>
      <c r="N812" s="222">
        <f t="shared" si="94"/>
        <v>0</v>
      </c>
      <c r="O812" s="223"/>
      <c r="P812" s="224"/>
      <c r="Q812" s="224"/>
      <c r="R812" s="224"/>
      <c r="S812" s="224"/>
      <c r="T812" s="225"/>
      <c r="U812" s="226">
        <f t="shared" si="101"/>
        <v>0.12</v>
      </c>
      <c r="V812" s="227"/>
      <c r="W812" s="228" t="str">
        <f t="shared" si="102"/>
        <v>0</v>
      </c>
      <c r="X812" s="509"/>
      <c r="Y812" s="229">
        <f t="shared" si="103"/>
        <v>0</v>
      </c>
    </row>
    <row r="813" spans="2:25" ht="18.75" customHeight="1">
      <c r="B813" s="515"/>
      <c r="C813" s="506"/>
      <c r="D813" s="216">
        <v>11</v>
      </c>
      <c r="E813" s="216" t="s">
        <v>2976</v>
      </c>
      <c r="F813" s="217">
        <v>296</v>
      </c>
      <c r="G813" s="218">
        <f t="shared" si="98"/>
        <v>59.2</v>
      </c>
      <c r="H813" s="219">
        <f t="shared" si="99"/>
        <v>164.44444444444443</v>
      </c>
      <c r="I813" s="219">
        <f t="shared" si="100"/>
        <v>5.4814814814814809E-2</v>
      </c>
      <c r="J813" s="217"/>
      <c r="K813" s="220"/>
      <c r="L813" s="220"/>
      <c r="M813" s="232"/>
      <c r="N813" s="222">
        <f t="shared" si="94"/>
        <v>0</v>
      </c>
      <c r="O813" s="223"/>
      <c r="P813" s="224"/>
      <c r="Q813" s="224"/>
      <c r="R813" s="224"/>
      <c r="S813" s="224"/>
      <c r="T813" s="225"/>
      <c r="U813" s="226">
        <f t="shared" si="101"/>
        <v>0.10962962962962962</v>
      </c>
      <c r="V813" s="227"/>
      <c r="W813" s="228" t="str">
        <f t="shared" si="102"/>
        <v>0</v>
      </c>
      <c r="X813" s="509"/>
      <c r="Y813" s="229">
        <f t="shared" si="103"/>
        <v>0</v>
      </c>
    </row>
    <row r="814" spans="2:25" ht="18.75" customHeight="1">
      <c r="B814" s="515"/>
      <c r="C814" s="506"/>
      <c r="D814" s="216">
        <v>12</v>
      </c>
      <c r="E814" s="216" t="s">
        <v>2977</v>
      </c>
      <c r="F814" s="217">
        <v>297</v>
      </c>
      <c r="G814" s="218">
        <f t="shared" si="98"/>
        <v>59.4</v>
      </c>
      <c r="H814" s="219">
        <f t="shared" si="99"/>
        <v>165</v>
      </c>
      <c r="I814" s="219">
        <f t="shared" si="100"/>
        <v>5.5E-2</v>
      </c>
      <c r="J814" s="217"/>
      <c r="K814" s="220"/>
      <c r="L814" s="220"/>
      <c r="M814" s="232"/>
      <c r="N814" s="222">
        <f t="shared" si="94"/>
        <v>0</v>
      </c>
      <c r="O814" s="223"/>
      <c r="P814" s="224"/>
      <c r="Q814" s="224"/>
      <c r="R814" s="224"/>
      <c r="S814" s="224"/>
      <c r="T814" s="225"/>
      <c r="U814" s="226">
        <f t="shared" si="101"/>
        <v>0.11</v>
      </c>
      <c r="V814" s="227"/>
      <c r="W814" s="228" t="str">
        <f t="shared" si="102"/>
        <v>0</v>
      </c>
      <c r="X814" s="509"/>
      <c r="Y814" s="229">
        <f t="shared" si="103"/>
        <v>0</v>
      </c>
    </row>
    <row r="815" spans="2:25" ht="18.75" customHeight="1">
      <c r="B815" s="515"/>
      <c r="C815" s="506"/>
      <c r="D815" s="216">
        <v>13</v>
      </c>
      <c r="E815" s="216" t="s">
        <v>2978</v>
      </c>
      <c r="F815" s="217">
        <v>223</v>
      </c>
      <c r="G815" s="218">
        <f t="shared" si="98"/>
        <v>44.6</v>
      </c>
      <c r="H815" s="219">
        <f t="shared" si="99"/>
        <v>123.88888888888889</v>
      </c>
      <c r="I815" s="219">
        <f t="shared" si="100"/>
        <v>4.1296296296296296E-2</v>
      </c>
      <c r="J815" s="217"/>
      <c r="K815" s="220"/>
      <c r="L815" s="220"/>
      <c r="M815" s="232"/>
      <c r="N815" s="222">
        <f t="shared" si="94"/>
        <v>0</v>
      </c>
      <c r="O815" s="223"/>
      <c r="P815" s="224"/>
      <c r="Q815" s="224"/>
      <c r="R815" s="224"/>
      <c r="S815" s="224"/>
      <c r="T815" s="225"/>
      <c r="U815" s="226">
        <f t="shared" si="101"/>
        <v>8.2592592592592592E-2</v>
      </c>
      <c r="V815" s="227"/>
      <c r="W815" s="228" t="str">
        <f t="shared" si="102"/>
        <v>0</v>
      </c>
      <c r="X815" s="509"/>
      <c r="Y815" s="229">
        <f t="shared" si="103"/>
        <v>0</v>
      </c>
    </row>
    <row r="816" spans="2:25" ht="18.75" customHeight="1">
      <c r="B816" s="515"/>
      <c r="C816" s="506"/>
      <c r="D816" s="216">
        <v>14</v>
      </c>
      <c r="E816" s="216" t="s">
        <v>2979</v>
      </c>
      <c r="F816" s="217">
        <v>298</v>
      </c>
      <c r="G816" s="218">
        <f t="shared" si="98"/>
        <v>59.6</v>
      </c>
      <c r="H816" s="219">
        <f t="shared" si="99"/>
        <v>165.55555555555554</v>
      </c>
      <c r="I816" s="219">
        <f t="shared" si="100"/>
        <v>5.5185185185185184E-2</v>
      </c>
      <c r="J816" s="217" t="s">
        <v>2980</v>
      </c>
      <c r="K816" s="217" t="s">
        <v>11278</v>
      </c>
      <c r="L816" s="220"/>
      <c r="M816" s="232">
        <f>SUM(H803:H818)</f>
        <v>2854.4444444444448</v>
      </c>
      <c r="N816" s="222">
        <f t="shared" si="94"/>
        <v>57.088888888888896</v>
      </c>
      <c r="O816" s="223" t="s">
        <v>2928</v>
      </c>
      <c r="P816" s="224" t="s">
        <v>178</v>
      </c>
      <c r="Q816" s="224"/>
      <c r="R816" s="224" t="s">
        <v>2634</v>
      </c>
      <c r="S816" s="224"/>
      <c r="T816" s="225"/>
      <c r="U816" s="226">
        <f t="shared" si="101"/>
        <v>0.11037037037037037</v>
      </c>
      <c r="V816" s="227">
        <f>SUM(U803:U818)</f>
        <v>1.902962962962963</v>
      </c>
      <c r="W816" s="228" t="str">
        <f t="shared" si="102"/>
        <v>2</v>
      </c>
      <c r="X816" s="509"/>
      <c r="Y816" s="229">
        <f t="shared" si="103"/>
        <v>1</v>
      </c>
    </row>
    <row r="817" spans="2:25" ht="18.75" customHeight="1">
      <c r="B817" s="515"/>
      <c r="C817" s="506"/>
      <c r="D817" s="216">
        <v>15</v>
      </c>
      <c r="E817" s="216" t="s">
        <v>2981</v>
      </c>
      <c r="F817" s="217">
        <v>317</v>
      </c>
      <c r="G817" s="218">
        <f t="shared" si="98"/>
        <v>63.4</v>
      </c>
      <c r="H817" s="219">
        <f t="shared" si="99"/>
        <v>176.11111111111111</v>
      </c>
      <c r="I817" s="219">
        <f t="shared" si="100"/>
        <v>5.8703703703703702E-2</v>
      </c>
      <c r="J817" s="217"/>
      <c r="K817" s="220"/>
      <c r="L817" s="220"/>
      <c r="M817" s="232"/>
      <c r="N817" s="222">
        <f t="shared" si="94"/>
        <v>0</v>
      </c>
      <c r="O817" s="223"/>
      <c r="P817" s="224"/>
      <c r="Q817" s="224"/>
      <c r="R817" s="224"/>
      <c r="S817" s="224"/>
      <c r="T817" s="225"/>
      <c r="U817" s="226">
        <f t="shared" si="101"/>
        <v>0.1174074074074074</v>
      </c>
      <c r="V817" s="227"/>
      <c r="W817" s="228" t="str">
        <f t="shared" si="102"/>
        <v>0</v>
      </c>
      <c r="X817" s="509"/>
      <c r="Y817" s="229">
        <f t="shared" si="103"/>
        <v>0</v>
      </c>
    </row>
    <row r="818" spans="2:25" ht="18.75" customHeight="1">
      <c r="B818" s="515"/>
      <c r="C818" s="506"/>
      <c r="D818" s="216">
        <v>16</v>
      </c>
      <c r="E818" s="216" t="s">
        <v>2982</v>
      </c>
      <c r="F818" s="217">
        <v>789</v>
      </c>
      <c r="G818" s="218">
        <f t="shared" si="98"/>
        <v>157.80000000000001</v>
      </c>
      <c r="H818" s="219">
        <f t="shared" si="99"/>
        <v>438.33333333333331</v>
      </c>
      <c r="I818" s="219">
        <f t="shared" si="100"/>
        <v>0.14611111111111111</v>
      </c>
      <c r="J818" s="217"/>
      <c r="K818" s="220"/>
      <c r="L818" s="220"/>
      <c r="M818" s="232"/>
      <c r="N818" s="222">
        <f t="shared" si="94"/>
        <v>0</v>
      </c>
      <c r="O818" s="223"/>
      <c r="P818" s="224"/>
      <c r="Q818" s="224"/>
      <c r="R818" s="224"/>
      <c r="S818" s="224"/>
      <c r="T818" s="225"/>
      <c r="U818" s="226">
        <f t="shared" si="101"/>
        <v>0.29222222222222222</v>
      </c>
      <c r="V818" s="227"/>
      <c r="W818" s="228" t="str">
        <f t="shared" si="102"/>
        <v>0</v>
      </c>
      <c r="X818" s="509"/>
      <c r="Y818" s="229">
        <f t="shared" si="103"/>
        <v>0</v>
      </c>
    </row>
    <row r="819" spans="2:25" ht="18.75" customHeight="1">
      <c r="B819" s="515"/>
      <c r="C819" s="506"/>
      <c r="D819" s="216"/>
      <c r="E819" s="216"/>
      <c r="F819" s="217"/>
      <c r="G819" s="218">
        <f t="shared" si="98"/>
        <v>0</v>
      </c>
      <c r="H819" s="219">
        <f t="shared" si="99"/>
        <v>0</v>
      </c>
      <c r="I819" s="219">
        <f t="shared" si="100"/>
        <v>0</v>
      </c>
      <c r="J819" s="217"/>
      <c r="K819" s="220"/>
      <c r="L819" s="220"/>
      <c r="M819" s="232"/>
      <c r="N819" s="222">
        <f t="shared" si="94"/>
        <v>0</v>
      </c>
      <c r="O819" s="223"/>
      <c r="P819" s="224"/>
      <c r="Q819" s="224"/>
      <c r="R819" s="224"/>
      <c r="S819" s="224"/>
      <c r="T819" s="225"/>
      <c r="U819" s="226">
        <f t="shared" si="101"/>
        <v>0</v>
      </c>
      <c r="V819" s="227"/>
      <c r="W819" s="228" t="str">
        <f t="shared" si="102"/>
        <v>0</v>
      </c>
      <c r="X819" s="509"/>
      <c r="Y819" s="229">
        <f t="shared" si="103"/>
        <v>0</v>
      </c>
    </row>
    <row r="820" spans="2:25" ht="18.75" customHeight="1">
      <c r="B820" s="515"/>
      <c r="C820" s="506"/>
      <c r="D820" s="216">
        <v>1</v>
      </c>
      <c r="E820" s="216" t="s">
        <v>2983</v>
      </c>
      <c r="F820" s="217">
        <v>402</v>
      </c>
      <c r="G820" s="218">
        <f t="shared" si="98"/>
        <v>80.400000000000006</v>
      </c>
      <c r="H820" s="219">
        <f t="shared" si="99"/>
        <v>223.33333333333331</v>
      </c>
      <c r="I820" s="219">
        <f t="shared" si="100"/>
        <v>7.4444444444444438E-2</v>
      </c>
      <c r="J820" s="217" t="s">
        <v>2984</v>
      </c>
      <c r="K820" s="217" t="s">
        <v>11279</v>
      </c>
      <c r="L820" s="220"/>
      <c r="M820" s="221">
        <f>SUM(H820:H830)</f>
        <v>2833.8888888888887</v>
      </c>
      <c r="N820" s="222">
        <f t="shared" si="94"/>
        <v>56.677777777777777</v>
      </c>
      <c r="O820" s="223" t="s">
        <v>2985</v>
      </c>
      <c r="P820" s="224" t="s">
        <v>178</v>
      </c>
      <c r="Q820" s="224"/>
      <c r="R820" s="224" t="s">
        <v>2634</v>
      </c>
      <c r="S820" s="224"/>
      <c r="T820" s="225"/>
      <c r="U820" s="226">
        <f t="shared" si="101"/>
        <v>0.14888888888888888</v>
      </c>
      <c r="V820" s="227">
        <f>SUM(U820:U830)</f>
        <v>1.889259259259259</v>
      </c>
      <c r="W820" s="228" t="str">
        <f t="shared" si="102"/>
        <v>2</v>
      </c>
      <c r="X820" s="509"/>
      <c r="Y820" s="229">
        <f t="shared" si="103"/>
        <v>1</v>
      </c>
    </row>
    <row r="821" spans="2:25" ht="18.75" customHeight="1">
      <c r="B821" s="515"/>
      <c r="C821" s="506"/>
      <c r="D821" s="216">
        <v>2</v>
      </c>
      <c r="E821" s="216" t="s">
        <v>2986</v>
      </c>
      <c r="F821" s="217">
        <v>363</v>
      </c>
      <c r="G821" s="218">
        <f t="shared" si="98"/>
        <v>72.599999999999994</v>
      </c>
      <c r="H821" s="219">
        <f t="shared" si="99"/>
        <v>201.66666666666666</v>
      </c>
      <c r="I821" s="219">
        <f t="shared" si="100"/>
        <v>6.7222222222222225E-2</v>
      </c>
      <c r="J821" s="217"/>
      <c r="K821" s="220"/>
      <c r="L821" s="220"/>
      <c r="M821" s="221"/>
      <c r="N821" s="222">
        <f t="shared" si="94"/>
        <v>0</v>
      </c>
      <c r="O821" s="223"/>
      <c r="P821" s="224"/>
      <c r="Q821" s="224"/>
      <c r="R821" s="224"/>
      <c r="S821" s="224"/>
      <c r="T821" s="225"/>
      <c r="U821" s="226">
        <f t="shared" si="101"/>
        <v>0.13444444444444445</v>
      </c>
      <c r="V821" s="227"/>
      <c r="W821" s="228" t="str">
        <f t="shared" si="102"/>
        <v>0</v>
      </c>
      <c r="X821" s="509"/>
      <c r="Y821" s="229">
        <f t="shared" si="103"/>
        <v>0</v>
      </c>
    </row>
    <row r="822" spans="2:25" ht="18.75" customHeight="1">
      <c r="B822" s="515"/>
      <c r="C822" s="506"/>
      <c r="D822" s="216">
        <v>3</v>
      </c>
      <c r="E822" s="216" t="s">
        <v>2987</v>
      </c>
      <c r="F822" s="217">
        <v>492</v>
      </c>
      <c r="G822" s="218">
        <f t="shared" si="98"/>
        <v>98.4</v>
      </c>
      <c r="H822" s="219">
        <f t="shared" si="99"/>
        <v>273.33333333333331</v>
      </c>
      <c r="I822" s="219">
        <f t="shared" si="100"/>
        <v>9.1111111111111101E-2</v>
      </c>
      <c r="J822" s="217"/>
      <c r="K822" s="220"/>
      <c r="L822" s="220"/>
      <c r="M822" s="221"/>
      <c r="N822" s="222">
        <f t="shared" si="94"/>
        <v>0</v>
      </c>
      <c r="O822" s="223"/>
      <c r="P822" s="224"/>
      <c r="Q822" s="224"/>
      <c r="R822" s="224"/>
      <c r="S822" s="224"/>
      <c r="T822" s="225"/>
      <c r="U822" s="226">
        <f t="shared" si="101"/>
        <v>0.1822222222222222</v>
      </c>
      <c r="V822" s="227"/>
      <c r="W822" s="228" t="str">
        <f t="shared" si="102"/>
        <v>0</v>
      </c>
      <c r="X822" s="509"/>
      <c r="Y822" s="229">
        <f t="shared" si="103"/>
        <v>0</v>
      </c>
    </row>
    <row r="823" spans="2:25" ht="18.75" customHeight="1">
      <c r="B823" s="515"/>
      <c r="C823" s="506"/>
      <c r="D823" s="216">
        <v>4</v>
      </c>
      <c r="E823" s="216" t="s">
        <v>2988</v>
      </c>
      <c r="F823" s="217">
        <v>407</v>
      </c>
      <c r="G823" s="218">
        <f t="shared" si="98"/>
        <v>81.400000000000006</v>
      </c>
      <c r="H823" s="219">
        <f t="shared" si="99"/>
        <v>226.11111111111111</v>
      </c>
      <c r="I823" s="219">
        <f t="shared" si="100"/>
        <v>7.5370370370370365E-2</v>
      </c>
      <c r="J823" s="217"/>
      <c r="K823" s="220"/>
      <c r="L823" s="220"/>
      <c r="M823" s="221"/>
      <c r="N823" s="222">
        <f t="shared" si="94"/>
        <v>0</v>
      </c>
      <c r="O823" s="223"/>
      <c r="P823" s="224"/>
      <c r="Q823" s="224"/>
      <c r="R823" s="224"/>
      <c r="S823" s="224"/>
      <c r="T823" s="225"/>
      <c r="U823" s="226">
        <f t="shared" si="101"/>
        <v>0.15074074074074073</v>
      </c>
      <c r="V823" s="227"/>
      <c r="W823" s="228" t="str">
        <f t="shared" si="102"/>
        <v>0</v>
      </c>
      <c r="X823" s="509"/>
      <c r="Y823" s="229">
        <f t="shared" si="103"/>
        <v>0</v>
      </c>
    </row>
    <row r="824" spans="2:25" ht="18.75" customHeight="1">
      <c r="B824" s="515"/>
      <c r="C824" s="506"/>
      <c r="D824" s="216">
        <v>5</v>
      </c>
      <c r="E824" s="216" t="s">
        <v>2989</v>
      </c>
      <c r="F824" s="217">
        <v>478</v>
      </c>
      <c r="G824" s="218">
        <f t="shared" si="98"/>
        <v>95.6</v>
      </c>
      <c r="H824" s="219">
        <f t="shared" si="99"/>
        <v>265.55555555555554</v>
      </c>
      <c r="I824" s="219">
        <f t="shared" si="100"/>
        <v>8.851851851851851E-2</v>
      </c>
      <c r="J824" s="217"/>
      <c r="K824" s="220"/>
      <c r="L824" s="220"/>
      <c r="M824" s="221"/>
      <c r="N824" s="222">
        <f t="shared" si="94"/>
        <v>0</v>
      </c>
      <c r="O824" s="223"/>
      <c r="P824" s="224"/>
      <c r="Q824" s="224"/>
      <c r="R824" s="224"/>
      <c r="S824" s="224"/>
      <c r="T824" s="225"/>
      <c r="U824" s="226">
        <f t="shared" si="101"/>
        <v>0.17703703703703702</v>
      </c>
      <c r="V824" s="227"/>
      <c r="W824" s="228" t="str">
        <f t="shared" si="102"/>
        <v>0</v>
      </c>
      <c r="X824" s="509"/>
      <c r="Y824" s="229">
        <f t="shared" si="103"/>
        <v>0</v>
      </c>
    </row>
    <row r="825" spans="2:25" ht="18.75" customHeight="1">
      <c r="B825" s="515"/>
      <c r="C825" s="506"/>
      <c r="D825" s="216">
        <v>6</v>
      </c>
      <c r="E825" s="216" t="s">
        <v>2990</v>
      </c>
      <c r="F825" s="217">
        <v>463</v>
      </c>
      <c r="G825" s="218">
        <f t="shared" si="98"/>
        <v>92.6</v>
      </c>
      <c r="H825" s="219">
        <f t="shared" si="99"/>
        <v>257.22222222222223</v>
      </c>
      <c r="I825" s="219">
        <f t="shared" si="100"/>
        <v>8.5740740740740742E-2</v>
      </c>
      <c r="J825" s="217"/>
      <c r="K825" s="220"/>
      <c r="L825" s="220"/>
      <c r="M825" s="221"/>
      <c r="N825" s="222">
        <f t="shared" si="94"/>
        <v>0</v>
      </c>
      <c r="O825" s="223"/>
      <c r="P825" s="224"/>
      <c r="Q825" s="224"/>
      <c r="R825" s="224"/>
      <c r="S825" s="224"/>
      <c r="T825" s="225"/>
      <c r="U825" s="226">
        <f t="shared" si="101"/>
        <v>0.17148148148148148</v>
      </c>
      <c r="V825" s="227"/>
      <c r="W825" s="228" t="str">
        <f t="shared" si="102"/>
        <v>0</v>
      </c>
      <c r="X825" s="509"/>
      <c r="Y825" s="229">
        <f t="shared" si="103"/>
        <v>0</v>
      </c>
    </row>
    <row r="826" spans="2:25" ht="18.75" customHeight="1">
      <c r="B826" s="515"/>
      <c r="C826" s="506"/>
      <c r="D826" s="216">
        <v>7</v>
      </c>
      <c r="E826" s="216" t="s">
        <v>2991</v>
      </c>
      <c r="F826" s="217">
        <v>604</v>
      </c>
      <c r="G826" s="218">
        <f t="shared" si="98"/>
        <v>120.8</v>
      </c>
      <c r="H826" s="219">
        <f t="shared" si="99"/>
        <v>335.55555555555554</v>
      </c>
      <c r="I826" s="219">
        <f t="shared" si="100"/>
        <v>0.11185185185185184</v>
      </c>
      <c r="J826" s="217"/>
      <c r="K826" s="220"/>
      <c r="L826" s="220"/>
      <c r="M826" s="221"/>
      <c r="N826" s="222">
        <f t="shared" si="94"/>
        <v>0</v>
      </c>
      <c r="O826" s="223"/>
      <c r="P826" s="224"/>
      <c r="Q826" s="224"/>
      <c r="R826" s="224"/>
      <c r="S826" s="224"/>
      <c r="T826" s="225"/>
      <c r="U826" s="226">
        <f t="shared" si="101"/>
        <v>0.22370370370370368</v>
      </c>
      <c r="V826" s="227"/>
      <c r="W826" s="228" t="str">
        <f t="shared" si="102"/>
        <v>0</v>
      </c>
      <c r="X826" s="509"/>
      <c r="Y826" s="229">
        <f t="shared" si="103"/>
        <v>0</v>
      </c>
    </row>
    <row r="827" spans="2:25" ht="18.75" customHeight="1">
      <c r="B827" s="515"/>
      <c r="C827" s="506"/>
      <c r="D827" s="216">
        <v>8</v>
      </c>
      <c r="E827" s="216" t="s">
        <v>2992</v>
      </c>
      <c r="F827" s="217">
        <v>606</v>
      </c>
      <c r="G827" s="218">
        <f t="shared" si="98"/>
        <v>121.2</v>
      </c>
      <c r="H827" s="219">
        <f t="shared" si="99"/>
        <v>336.66666666666669</v>
      </c>
      <c r="I827" s="219">
        <f t="shared" si="100"/>
        <v>0.11222222222222222</v>
      </c>
      <c r="J827" s="217"/>
      <c r="K827" s="220"/>
      <c r="L827" s="220"/>
      <c r="M827" s="221"/>
      <c r="N827" s="222">
        <f t="shared" si="94"/>
        <v>0</v>
      </c>
      <c r="O827" s="223"/>
      <c r="P827" s="224"/>
      <c r="Q827" s="224"/>
      <c r="R827" s="224"/>
      <c r="S827" s="224"/>
      <c r="T827" s="225"/>
      <c r="U827" s="226">
        <f t="shared" si="101"/>
        <v>0.22444444444444445</v>
      </c>
      <c r="V827" s="227"/>
      <c r="W827" s="228" t="str">
        <f t="shared" si="102"/>
        <v>0</v>
      </c>
      <c r="X827" s="509"/>
      <c r="Y827" s="229">
        <f t="shared" si="103"/>
        <v>0</v>
      </c>
    </row>
    <row r="828" spans="2:25" ht="18.75" customHeight="1">
      <c r="B828" s="515"/>
      <c r="C828" s="506"/>
      <c r="D828" s="216">
        <v>9</v>
      </c>
      <c r="E828" s="216" t="s">
        <v>2993</v>
      </c>
      <c r="F828" s="217">
        <v>567</v>
      </c>
      <c r="G828" s="218">
        <f t="shared" si="98"/>
        <v>113.4</v>
      </c>
      <c r="H828" s="219">
        <f t="shared" si="99"/>
        <v>315</v>
      </c>
      <c r="I828" s="219">
        <f t="shared" si="100"/>
        <v>0.105</v>
      </c>
      <c r="J828" s="217"/>
      <c r="K828" s="220"/>
      <c r="L828" s="220"/>
      <c r="M828" s="221"/>
      <c r="N828" s="222">
        <f t="shared" si="94"/>
        <v>0</v>
      </c>
      <c r="O828" s="223"/>
      <c r="P828" s="224"/>
      <c r="Q828" s="224"/>
      <c r="R828" s="224"/>
      <c r="S828" s="224"/>
      <c r="T828" s="225"/>
      <c r="U828" s="226">
        <f t="shared" si="101"/>
        <v>0.21</v>
      </c>
      <c r="V828" s="227"/>
      <c r="W828" s="228" t="str">
        <f t="shared" si="102"/>
        <v>0</v>
      </c>
      <c r="X828" s="509"/>
      <c r="Y828" s="229">
        <f t="shared" si="103"/>
        <v>0</v>
      </c>
    </row>
    <row r="829" spans="2:25" ht="18.75" customHeight="1">
      <c r="B829" s="515"/>
      <c r="C829" s="506"/>
      <c r="D829" s="216">
        <v>10</v>
      </c>
      <c r="E829" s="216" t="s">
        <v>2994</v>
      </c>
      <c r="F829" s="217">
        <v>496</v>
      </c>
      <c r="G829" s="218">
        <f t="shared" si="98"/>
        <v>99.2</v>
      </c>
      <c r="H829" s="219">
        <f t="shared" si="99"/>
        <v>275.55555555555554</v>
      </c>
      <c r="I829" s="219">
        <f t="shared" si="100"/>
        <v>9.1851851851851851E-2</v>
      </c>
      <c r="J829" s="217"/>
      <c r="K829" s="220"/>
      <c r="L829" s="220"/>
      <c r="M829" s="221"/>
      <c r="N829" s="222">
        <f t="shared" si="94"/>
        <v>0</v>
      </c>
      <c r="O829" s="223"/>
      <c r="P829" s="224"/>
      <c r="Q829" s="224"/>
      <c r="R829" s="224"/>
      <c r="S829" s="224"/>
      <c r="T829" s="225"/>
      <c r="U829" s="226">
        <f t="shared" si="101"/>
        <v>0.1837037037037037</v>
      </c>
      <c r="V829" s="227"/>
      <c r="W829" s="228" t="str">
        <f t="shared" si="102"/>
        <v>0</v>
      </c>
      <c r="X829" s="509"/>
      <c r="Y829" s="229">
        <f t="shared" si="103"/>
        <v>0</v>
      </c>
    </row>
    <row r="830" spans="2:25" ht="18.75" customHeight="1">
      <c r="B830" s="515"/>
      <c r="C830" s="506"/>
      <c r="D830" s="216">
        <v>11</v>
      </c>
      <c r="E830" s="216" t="s">
        <v>2995</v>
      </c>
      <c r="F830" s="217">
        <v>223</v>
      </c>
      <c r="G830" s="218">
        <f t="shared" si="98"/>
        <v>44.6</v>
      </c>
      <c r="H830" s="219">
        <f t="shared" si="99"/>
        <v>123.88888888888889</v>
      </c>
      <c r="I830" s="219">
        <f t="shared" si="100"/>
        <v>4.1296296296296296E-2</v>
      </c>
      <c r="J830" s="217"/>
      <c r="K830" s="220"/>
      <c r="L830" s="220"/>
      <c r="M830" s="221"/>
      <c r="N830" s="222">
        <f t="shared" si="94"/>
        <v>0</v>
      </c>
      <c r="O830" s="223"/>
      <c r="P830" s="224"/>
      <c r="Q830" s="224"/>
      <c r="R830" s="224"/>
      <c r="S830" s="224"/>
      <c r="T830" s="225"/>
      <c r="U830" s="226">
        <f t="shared" si="101"/>
        <v>8.2592592592592592E-2</v>
      </c>
      <c r="V830" s="227"/>
      <c r="W830" s="228" t="str">
        <f t="shared" si="102"/>
        <v>0</v>
      </c>
      <c r="X830" s="509"/>
      <c r="Y830" s="229">
        <f t="shared" si="103"/>
        <v>0</v>
      </c>
    </row>
    <row r="831" spans="2:25" ht="18.75" customHeight="1">
      <c r="B831" s="515"/>
      <c r="C831" s="506"/>
      <c r="D831" s="216"/>
      <c r="E831" s="216"/>
      <c r="F831" s="217"/>
      <c r="G831" s="218">
        <f t="shared" si="98"/>
        <v>0</v>
      </c>
      <c r="H831" s="219">
        <f t="shared" si="99"/>
        <v>0</v>
      </c>
      <c r="I831" s="219">
        <f t="shared" si="100"/>
        <v>0</v>
      </c>
      <c r="J831" s="217"/>
      <c r="K831" s="220"/>
      <c r="L831" s="220"/>
      <c r="M831" s="221"/>
      <c r="N831" s="222">
        <f t="shared" si="94"/>
        <v>0</v>
      </c>
      <c r="O831" s="223"/>
      <c r="P831" s="224"/>
      <c r="Q831" s="224"/>
      <c r="R831" s="224"/>
      <c r="S831" s="224"/>
      <c r="T831" s="225"/>
      <c r="U831" s="226">
        <f t="shared" si="101"/>
        <v>0</v>
      </c>
      <c r="V831" s="227"/>
      <c r="W831" s="228" t="str">
        <f t="shared" si="102"/>
        <v>0</v>
      </c>
      <c r="X831" s="509"/>
      <c r="Y831" s="229">
        <f t="shared" si="103"/>
        <v>0</v>
      </c>
    </row>
    <row r="832" spans="2:25" ht="18.75" customHeight="1">
      <c r="B832" s="515"/>
      <c r="C832" s="506"/>
      <c r="D832" s="216">
        <v>1</v>
      </c>
      <c r="E832" s="216" t="s">
        <v>2996</v>
      </c>
      <c r="F832" s="217">
        <v>742</v>
      </c>
      <c r="G832" s="218">
        <f t="shared" si="98"/>
        <v>148.4</v>
      </c>
      <c r="H832" s="219">
        <f t="shared" si="99"/>
        <v>412.22222222222223</v>
      </c>
      <c r="I832" s="219">
        <f t="shared" si="100"/>
        <v>0.13740740740740742</v>
      </c>
      <c r="J832" s="217"/>
      <c r="K832" s="220" t="s">
        <v>2997</v>
      </c>
      <c r="L832" s="220"/>
      <c r="M832" s="221">
        <f>SUM(H832:H840)</f>
        <v>2853.8888888888887</v>
      </c>
      <c r="N832" s="222">
        <f t="shared" si="94"/>
        <v>57.077777777777776</v>
      </c>
      <c r="O832" s="223" t="s">
        <v>2998</v>
      </c>
      <c r="P832" s="224" t="s">
        <v>178</v>
      </c>
      <c r="Q832" s="224"/>
      <c r="R832" s="224" t="s">
        <v>2634</v>
      </c>
      <c r="S832" s="224"/>
      <c r="T832" s="225"/>
      <c r="U832" s="226">
        <f t="shared" si="101"/>
        <v>0.27481481481481485</v>
      </c>
      <c r="V832" s="227">
        <f>SUM(U832:U840)</f>
        <v>1.9025925925925926</v>
      </c>
      <c r="W832" s="228" t="str">
        <f t="shared" si="102"/>
        <v>2</v>
      </c>
      <c r="X832" s="509"/>
      <c r="Y832" s="229">
        <f t="shared" si="103"/>
        <v>1</v>
      </c>
    </row>
    <row r="833" spans="2:25" ht="18.75" customHeight="1">
      <c r="B833" s="515"/>
      <c r="C833" s="506"/>
      <c r="D833" s="216">
        <v>2</v>
      </c>
      <c r="E833" s="216" t="s">
        <v>2999</v>
      </c>
      <c r="F833" s="217">
        <v>473</v>
      </c>
      <c r="G833" s="218">
        <f t="shared" si="98"/>
        <v>94.6</v>
      </c>
      <c r="H833" s="219">
        <f t="shared" si="99"/>
        <v>262.77777777777777</v>
      </c>
      <c r="I833" s="219">
        <f t="shared" si="100"/>
        <v>8.7592592592592597E-2</v>
      </c>
      <c r="J833" s="217"/>
      <c r="K833" s="220"/>
      <c r="L833" s="220"/>
      <c r="M833" s="221"/>
      <c r="N833" s="222">
        <f t="shared" si="94"/>
        <v>0</v>
      </c>
      <c r="O833" s="223"/>
      <c r="P833" s="224"/>
      <c r="Q833" s="224"/>
      <c r="R833" s="224"/>
      <c r="S833" s="224"/>
      <c r="T833" s="225"/>
      <c r="U833" s="226">
        <f t="shared" si="101"/>
        <v>0.17518518518518519</v>
      </c>
      <c r="V833" s="227"/>
      <c r="W833" s="228" t="str">
        <f t="shared" si="102"/>
        <v>0</v>
      </c>
      <c r="X833" s="509"/>
      <c r="Y833" s="229">
        <f t="shared" si="103"/>
        <v>0</v>
      </c>
    </row>
    <row r="834" spans="2:25" ht="18.75" customHeight="1">
      <c r="B834" s="515"/>
      <c r="C834" s="506"/>
      <c r="D834" s="216">
        <v>3</v>
      </c>
      <c r="E834" s="216" t="s">
        <v>3000</v>
      </c>
      <c r="F834" s="217">
        <v>696</v>
      </c>
      <c r="G834" s="218">
        <f t="shared" si="98"/>
        <v>139.19999999999999</v>
      </c>
      <c r="H834" s="219">
        <f t="shared" si="99"/>
        <v>386.66666666666663</v>
      </c>
      <c r="I834" s="219">
        <f t="shared" si="100"/>
        <v>0.12888888888888889</v>
      </c>
      <c r="J834" s="217"/>
      <c r="K834" s="220"/>
      <c r="L834" s="220"/>
      <c r="M834" s="221"/>
      <c r="N834" s="222">
        <f t="shared" si="94"/>
        <v>0</v>
      </c>
      <c r="O834" s="223"/>
      <c r="P834" s="224"/>
      <c r="Q834" s="224"/>
      <c r="R834" s="224"/>
      <c r="S834" s="224"/>
      <c r="T834" s="225"/>
      <c r="U834" s="226">
        <f t="shared" si="101"/>
        <v>0.25777777777777777</v>
      </c>
      <c r="V834" s="227"/>
      <c r="W834" s="228" t="str">
        <f t="shared" si="102"/>
        <v>0</v>
      </c>
      <c r="X834" s="509"/>
      <c r="Y834" s="229">
        <f t="shared" si="103"/>
        <v>0</v>
      </c>
    </row>
    <row r="835" spans="2:25" ht="18.75" customHeight="1">
      <c r="B835" s="515"/>
      <c r="C835" s="506"/>
      <c r="D835" s="216">
        <v>4</v>
      </c>
      <c r="E835" s="216" t="s">
        <v>2997</v>
      </c>
      <c r="F835" s="217">
        <v>496</v>
      </c>
      <c r="G835" s="218">
        <f t="shared" si="98"/>
        <v>99.2</v>
      </c>
      <c r="H835" s="219">
        <f t="shared" si="99"/>
        <v>275.55555555555554</v>
      </c>
      <c r="I835" s="219">
        <f t="shared" si="100"/>
        <v>9.1851851851851851E-2</v>
      </c>
      <c r="J835" s="217"/>
      <c r="K835" s="220"/>
      <c r="L835" s="220"/>
      <c r="M835" s="221"/>
      <c r="N835" s="222">
        <f t="shared" si="94"/>
        <v>0</v>
      </c>
      <c r="O835" s="223"/>
      <c r="P835" s="224"/>
      <c r="Q835" s="224"/>
      <c r="R835" s="224"/>
      <c r="S835" s="224"/>
      <c r="T835" s="225"/>
      <c r="U835" s="226">
        <f t="shared" si="101"/>
        <v>0.1837037037037037</v>
      </c>
      <c r="V835" s="227"/>
      <c r="W835" s="228" t="str">
        <f t="shared" si="102"/>
        <v>0</v>
      </c>
      <c r="X835" s="509"/>
      <c r="Y835" s="229">
        <f t="shared" si="103"/>
        <v>0</v>
      </c>
    </row>
    <row r="836" spans="2:25" ht="18.75" customHeight="1">
      <c r="B836" s="515"/>
      <c r="C836" s="506"/>
      <c r="D836" s="216">
        <v>5</v>
      </c>
      <c r="E836" s="216" t="s">
        <v>3001</v>
      </c>
      <c r="F836" s="217">
        <v>596</v>
      </c>
      <c r="G836" s="218">
        <f t="shared" si="98"/>
        <v>119.2</v>
      </c>
      <c r="H836" s="219">
        <f t="shared" si="99"/>
        <v>331.11111111111109</v>
      </c>
      <c r="I836" s="219">
        <f t="shared" si="100"/>
        <v>0.11037037037037037</v>
      </c>
      <c r="J836" s="217"/>
      <c r="K836" s="220"/>
      <c r="L836" s="220"/>
      <c r="M836" s="221"/>
      <c r="N836" s="222">
        <f t="shared" si="94"/>
        <v>0</v>
      </c>
      <c r="O836" s="223"/>
      <c r="P836" s="224"/>
      <c r="Q836" s="224"/>
      <c r="R836" s="224"/>
      <c r="S836" s="224"/>
      <c r="T836" s="225"/>
      <c r="U836" s="226">
        <f t="shared" si="101"/>
        <v>0.22074074074074074</v>
      </c>
      <c r="V836" s="227"/>
      <c r="W836" s="228" t="str">
        <f t="shared" si="102"/>
        <v>0</v>
      </c>
      <c r="X836" s="509"/>
      <c r="Y836" s="229">
        <f t="shared" si="103"/>
        <v>0</v>
      </c>
    </row>
    <row r="837" spans="2:25" ht="18.75" customHeight="1">
      <c r="B837" s="515"/>
      <c r="C837" s="506"/>
      <c r="D837" s="216">
        <v>6</v>
      </c>
      <c r="E837" s="216" t="s">
        <v>3002</v>
      </c>
      <c r="F837" s="217">
        <v>463</v>
      </c>
      <c r="G837" s="218">
        <f t="shared" si="98"/>
        <v>92.6</v>
      </c>
      <c r="H837" s="219">
        <f t="shared" si="99"/>
        <v>257.22222222222223</v>
      </c>
      <c r="I837" s="219">
        <f t="shared" si="100"/>
        <v>8.5740740740740742E-2</v>
      </c>
      <c r="J837" s="217"/>
      <c r="K837" s="220"/>
      <c r="L837" s="220"/>
      <c r="M837" s="221"/>
      <c r="N837" s="222">
        <f t="shared" si="94"/>
        <v>0</v>
      </c>
      <c r="O837" s="223"/>
      <c r="P837" s="224"/>
      <c r="Q837" s="224"/>
      <c r="R837" s="224"/>
      <c r="S837" s="224"/>
      <c r="T837" s="225"/>
      <c r="U837" s="226">
        <f t="shared" si="101"/>
        <v>0.17148148148148148</v>
      </c>
      <c r="V837" s="227"/>
      <c r="W837" s="228" t="str">
        <f t="shared" si="102"/>
        <v>0</v>
      </c>
      <c r="X837" s="509"/>
      <c r="Y837" s="229">
        <f t="shared" si="103"/>
        <v>0</v>
      </c>
    </row>
    <row r="838" spans="2:25" ht="18.75" customHeight="1">
      <c r="B838" s="515"/>
      <c r="C838" s="506"/>
      <c r="D838" s="216">
        <v>7</v>
      </c>
      <c r="E838" s="216" t="s">
        <v>3003</v>
      </c>
      <c r="F838" s="217">
        <v>607</v>
      </c>
      <c r="G838" s="218">
        <f t="shared" si="98"/>
        <v>121.4</v>
      </c>
      <c r="H838" s="219">
        <f t="shared" si="99"/>
        <v>337.22222222222223</v>
      </c>
      <c r="I838" s="219">
        <f t="shared" si="100"/>
        <v>0.11240740740740741</v>
      </c>
      <c r="J838" s="217"/>
      <c r="K838" s="220"/>
      <c r="L838" s="220"/>
      <c r="M838" s="221"/>
      <c r="N838" s="222">
        <f t="shared" si="94"/>
        <v>0</v>
      </c>
      <c r="O838" s="223"/>
      <c r="P838" s="224"/>
      <c r="Q838" s="224"/>
      <c r="R838" s="224"/>
      <c r="S838" s="224"/>
      <c r="T838" s="225"/>
      <c r="U838" s="226">
        <f t="shared" si="101"/>
        <v>0.22481481481481483</v>
      </c>
      <c r="V838" s="227"/>
      <c r="W838" s="228" t="str">
        <f t="shared" si="102"/>
        <v>0</v>
      </c>
      <c r="X838" s="509"/>
      <c r="Y838" s="229">
        <f t="shared" si="103"/>
        <v>0</v>
      </c>
    </row>
    <row r="839" spans="2:25" ht="18.75" customHeight="1">
      <c r="B839" s="515"/>
      <c r="C839" s="506"/>
      <c r="D839" s="216">
        <v>8</v>
      </c>
      <c r="E839" s="216" t="s">
        <v>3004</v>
      </c>
      <c r="F839" s="217">
        <v>592</v>
      </c>
      <c r="G839" s="218">
        <f t="shared" si="98"/>
        <v>118.4</v>
      </c>
      <c r="H839" s="219">
        <f t="shared" si="99"/>
        <v>328.88888888888886</v>
      </c>
      <c r="I839" s="219">
        <f t="shared" si="100"/>
        <v>0.10962962962962962</v>
      </c>
      <c r="J839" s="217"/>
      <c r="K839" s="220"/>
      <c r="L839" s="220"/>
      <c r="M839" s="221"/>
      <c r="N839" s="222">
        <f t="shared" si="94"/>
        <v>0</v>
      </c>
      <c r="O839" s="223"/>
      <c r="P839" s="224"/>
      <c r="Q839" s="224"/>
      <c r="R839" s="224"/>
      <c r="S839" s="224"/>
      <c r="T839" s="225"/>
      <c r="U839" s="226">
        <f t="shared" si="101"/>
        <v>0.21925925925925924</v>
      </c>
      <c r="V839" s="227"/>
      <c r="W839" s="228" t="str">
        <f t="shared" si="102"/>
        <v>0</v>
      </c>
      <c r="X839" s="509"/>
      <c r="Y839" s="229">
        <f t="shared" si="103"/>
        <v>0</v>
      </c>
    </row>
    <row r="840" spans="2:25" ht="18.75" customHeight="1">
      <c r="B840" s="515"/>
      <c r="C840" s="506"/>
      <c r="D840" s="216">
        <v>9</v>
      </c>
      <c r="E840" s="216" t="s">
        <v>3005</v>
      </c>
      <c r="F840" s="217">
        <v>472</v>
      </c>
      <c r="G840" s="218">
        <f t="shared" si="98"/>
        <v>94.4</v>
      </c>
      <c r="H840" s="219">
        <f t="shared" si="99"/>
        <v>262.22222222222223</v>
      </c>
      <c r="I840" s="219">
        <f t="shared" si="100"/>
        <v>8.7407407407407406E-2</v>
      </c>
      <c r="J840" s="217"/>
      <c r="K840" s="220"/>
      <c r="L840" s="220"/>
      <c r="M840" s="221"/>
      <c r="N840" s="222">
        <f t="shared" si="94"/>
        <v>0</v>
      </c>
      <c r="O840" s="223"/>
      <c r="P840" s="224"/>
      <c r="Q840" s="224"/>
      <c r="R840" s="224"/>
      <c r="S840" s="224"/>
      <c r="T840" s="225"/>
      <c r="U840" s="226">
        <f t="shared" si="101"/>
        <v>0.17481481481481481</v>
      </c>
      <c r="V840" s="227"/>
      <c r="W840" s="228" t="str">
        <f t="shared" si="102"/>
        <v>0</v>
      </c>
      <c r="X840" s="509"/>
      <c r="Y840" s="229">
        <f t="shared" si="103"/>
        <v>0</v>
      </c>
    </row>
    <row r="841" spans="2:25" ht="18.75" customHeight="1">
      <c r="B841" s="515"/>
      <c r="C841" s="506"/>
      <c r="D841" s="216"/>
      <c r="E841" s="216"/>
      <c r="F841" s="217"/>
      <c r="G841" s="218">
        <f t="shared" si="98"/>
        <v>0</v>
      </c>
      <c r="H841" s="219">
        <f t="shared" si="99"/>
        <v>0</v>
      </c>
      <c r="I841" s="219">
        <f t="shared" si="100"/>
        <v>0</v>
      </c>
      <c r="J841" s="217"/>
      <c r="K841" s="220"/>
      <c r="L841" s="220"/>
      <c r="M841" s="221"/>
      <c r="N841" s="222">
        <f t="shared" si="94"/>
        <v>0</v>
      </c>
      <c r="O841" s="223"/>
      <c r="P841" s="224"/>
      <c r="Q841" s="224"/>
      <c r="R841" s="224"/>
      <c r="S841" s="224"/>
      <c r="T841" s="225"/>
      <c r="U841" s="226">
        <f t="shared" si="101"/>
        <v>0</v>
      </c>
      <c r="V841" s="227"/>
      <c r="W841" s="228" t="str">
        <f t="shared" si="102"/>
        <v>0</v>
      </c>
      <c r="X841" s="509"/>
      <c r="Y841" s="229">
        <f t="shared" si="103"/>
        <v>0</v>
      </c>
    </row>
    <row r="842" spans="2:25" ht="18.75" customHeight="1">
      <c r="B842" s="515"/>
      <c r="C842" s="506"/>
      <c r="D842" s="216">
        <v>1</v>
      </c>
      <c r="E842" s="216" t="s">
        <v>3006</v>
      </c>
      <c r="F842" s="217">
        <v>823</v>
      </c>
      <c r="G842" s="218">
        <f t="shared" si="98"/>
        <v>164.6</v>
      </c>
      <c r="H842" s="219">
        <f t="shared" si="99"/>
        <v>457.22222222222223</v>
      </c>
      <c r="I842" s="219">
        <f t="shared" si="100"/>
        <v>0.15240740740740741</v>
      </c>
      <c r="J842" s="217"/>
      <c r="K842" s="220" t="s">
        <v>3007</v>
      </c>
      <c r="L842" s="220"/>
      <c r="M842" s="221">
        <f>SUM(H842:H849)</f>
        <v>2720.5555555555552</v>
      </c>
      <c r="N842" s="222">
        <f t="shared" si="94"/>
        <v>54.411111111111104</v>
      </c>
      <c r="O842" s="223" t="s">
        <v>3008</v>
      </c>
      <c r="P842" s="224" t="s">
        <v>178</v>
      </c>
      <c r="Q842" s="224"/>
      <c r="R842" s="224" t="s">
        <v>2634</v>
      </c>
      <c r="S842" s="224"/>
      <c r="T842" s="225"/>
      <c r="U842" s="226">
        <f t="shared" si="101"/>
        <v>0.30481481481481482</v>
      </c>
      <c r="V842" s="227">
        <f>SUM(U842:U849)</f>
        <v>1.8137037037037036</v>
      </c>
      <c r="W842" s="228" t="str">
        <f t="shared" si="102"/>
        <v>2</v>
      </c>
      <c r="X842" s="509"/>
      <c r="Y842" s="229">
        <f t="shared" si="103"/>
        <v>1</v>
      </c>
    </row>
    <row r="843" spans="2:25" ht="18.75" customHeight="1">
      <c r="B843" s="515"/>
      <c r="C843" s="506"/>
      <c r="D843" s="216">
        <v>2</v>
      </c>
      <c r="E843" s="216" t="s">
        <v>3009</v>
      </c>
      <c r="F843" s="217">
        <v>618</v>
      </c>
      <c r="G843" s="218">
        <f t="shared" si="98"/>
        <v>123.6</v>
      </c>
      <c r="H843" s="219">
        <f t="shared" si="99"/>
        <v>343.33333333333331</v>
      </c>
      <c r="I843" s="219">
        <f t="shared" si="100"/>
        <v>0.11444444444444443</v>
      </c>
      <c r="J843" s="217"/>
      <c r="K843" s="220"/>
      <c r="L843" s="220"/>
      <c r="M843" s="221"/>
      <c r="N843" s="222">
        <f t="shared" si="94"/>
        <v>0</v>
      </c>
      <c r="O843" s="223"/>
      <c r="P843" s="224"/>
      <c r="Q843" s="224"/>
      <c r="R843" s="224"/>
      <c r="S843" s="224"/>
      <c r="T843" s="225"/>
      <c r="U843" s="226">
        <f t="shared" si="101"/>
        <v>0.22888888888888886</v>
      </c>
      <c r="V843" s="227"/>
      <c r="W843" s="228" t="str">
        <f t="shared" si="102"/>
        <v>0</v>
      </c>
      <c r="X843" s="509"/>
      <c r="Y843" s="229">
        <f t="shared" si="103"/>
        <v>0</v>
      </c>
    </row>
    <row r="844" spans="2:25" ht="18.75" customHeight="1">
      <c r="B844" s="515"/>
      <c r="C844" s="506"/>
      <c r="D844" s="216">
        <v>3</v>
      </c>
      <c r="E844" s="216" t="s">
        <v>3010</v>
      </c>
      <c r="F844" s="217">
        <v>493</v>
      </c>
      <c r="G844" s="218">
        <f t="shared" si="98"/>
        <v>98.6</v>
      </c>
      <c r="H844" s="219">
        <f t="shared" si="99"/>
        <v>273.88888888888886</v>
      </c>
      <c r="I844" s="219">
        <f t="shared" si="100"/>
        <v>9.1296296296296292E-2</v>
      </c>
      <c r="J844" s="217"/>
      <c r="K844" s="220"/>
      <c r="L844" s="220"/>
      <c r="M844" s="221"/>
      <c r="N844" s="222">
        <f t="shared" si="94"/>
        <v>0</v>
      </c>
      <c r="O844" s="223"/>
      <c r="P844" s="224"/>
      <c r="Q844" s="224"/>
      <c r="R844" s="224"/>
      <c r="S844" s="224"/>
      <c r="T844" s="225"/>
      <c r="U844" s="226">
        <f t="shared" si="101"/>
        <v>0.18259259259259258</v>
      </c>
      <c r="V844" s="227"/>
      <c r="W844" s="228" t="str">
        <f t="shared" si="102"/>
        <v>0</v>
      </c>
      <c r="X844" s="509"/>
      <c r="Y844" s="229">
        <f t="shared" si="103"/>
        <v>0</v>
      </c>
    </row>
    <row r="845" spans="2:25" ht="18.75" customHeight="1">
      <c r="B845" s="515"/>
      <c r="C845" s="506"/>
      <c r="D845" s="216">
        <v>4</v>
      </c>
      <c r="E845" s="216" t="s">
        <v>3011</v>
      </c>
      <c r="F845" s="217">
        <v>612</v>
      </c>
      <c r="G845" s="218">
        <f t="shared" si="98"/>
        <v>122.4</v>
      </c>
      <c r="H845" s="219">
        <f t="shared" si="99"/>
        <v>340</v>
      </c>
      <c r="I845" s="219">
        <f t="shared" si="100"/>
        <v>0.11333333333333333</v>
      </c>
      <c r="J845" s="217"/>
      <c r="K845" s="220"/>
      <c r="L845" s="220"/>
      <c r="M845" s="221"/>
      <c r="N845" s="222">
        <f t="shared" si="94"/>
        <v>0</v>
      </c>
      <c r="O845" s="223"/>
      <c r="P845" s="224"/>
      <c r="Q845" s="224"/>
      <c r="R845" s="224"/>
      <c r="S845" s="224"/>
      <c r="T845" s="225"/>
      <c r="U845" s="226">
        <f t="shared" si="101"/>
        <v>0.22666666666666666</v>
      </c>
      <c r="V845" s="227"/>
      <c r="W845" s="228" t="str">
        <f t="shared" si="102"/>
        <v>0</v>
      </c>
      <c r="X845" s="509"/>
      <c r="Y845" s="229">
        <f t="shared" si="103"/>
        <v>0</v>
      </c>
    </row>
    <row r="846" spans="2:25" ht="18.75" customHeight="1">
      <c r="B846" s="515"/>
      <c r="C846" s="506"/>
      <c r="D846" s="216">
        <v>5</v>
      </c>
      <c r="E846" s="216" t="s">
        <v>3012</v>
      </c>
      <c r="F846" s="217">
        <v>617</v>
      </c>
      <c r="G846" s="218">
        <f t="shared" si="98"/>
        <v>123.4</v>
      </c>
      <c r="H846" s="219">
        <f t="shared" si="99"/>
        <v>342.77777777777777</v>
      </c>
      <c r="I846" s="219">
        <f t="shared" si="100"/>
        <v>0.11425925925925925</v>
      </c>
      <c r="J846" s="217"/>
      <c r="K846" s="220"/>
      <c r="L846" s="220"/>
      <c r="M846" s="221"/>
      <c r="N846" s="222">
        <f t="shared" si="94"/>
        <v>0</v>
      </c>
      <c r="O846" s="223"/>
      <c r="P846" s="224"/>
      <c r="Q846" s="224"/>
      <c r="R846" s="224"/>
      <c r="S846" s="224"/>
      <c r="T846" s="225"/>
      <c r="U846" s="226">
        <f t="shared" si="101"/>
        <v>0.22851851851851851</v>
      </c>
      <c r="V846" s="227"/>
      <c r="W846" s="228" t="str">
        <f t="shared" si="102"/>
        <v>0</v>
      </c>
      <c r="X846" s="509"/>
      <c r="Y846" s="229">
        <f t="shared" si="103"/>
        <v>0</v>
      </c>
    </row>
    <row r="847" spans="2:25" ht="18.75" customHeight="1">
      <c r="B847" s="515"/>
      <c r="C847" s="506"/>
      <c r="D847" s="216">
        <v>6</v>
      </c>
      <c r="E847" s="216" t="s">
        <v>3013</v>
      </c>
      <c r="F847" s="217">
        <v>738</v>
      </c>
      <c r="G847" s="218">
        <f t="shared" si="98"/>
        <v>147.6</v>
      </c>
      <c r="H847" s="219">
        <f t="shared" si="99"/>
        <v>410</v>
      </c>
      <c r="I847" s="219">
        <f t="shared" si="100"/>
        <v>0.13666666666666666</v>
      </c>
      <c r="J847" s="217"/>
      <c r="K847" s="220"/>
      <c r="L847" s="220"/>
      <c r="M847" s="221"/>
      <c r="N847" s="222">
        <f t="shared" si="94"/>
        <v>0</v>
      </c>
      <c r="O847" s="223"/>
      <c r="P847" s="224"/>
      <c r="Q847" s="224"/>
      <c r="R847" s="224"/>
      <c r="S847" s="224"/>
      <c r="T847" s="225"/>
      <c r="U847" s="226">
        <f t="shared" si="101"/>
        <v>0.27333333333333332</v>
      </c>
      <c r="V847" s="227"/>
      <c r="W847" s="228" t="str">
        <f t="shared" si="102"/>
        <v>0</v>
      </c>
      <c r="X847" s="509"/>
      <c r="Y847" s="229">
        <f t="shared" si="103"/>
        <v>0</v>
      </c>
    </row>
    <row r="848" spans="2:25" ht="18.75" customHeight="1">
      <c r="B848" s="515"/>
      <c r="C848" s="506"/>
      <c r="D848" s="216">
        <v>7</v>
      </c>
      <c r="E848" s="216" t="s">
        <v>3014</v>
      </c>
      <c r="F848" s="217">
        <v>300</v>
      </c>
      <c r="G848" s="218">
        <f t="shared" si="98"/>
        <v>60</v>
      </c>
      <c r="H848" s="219">
        <f t="shared" si="99"/>
        <v>166.66666666666666</v>
      </c>
      <c r="I848" s="219">
        <f t="shared" si="100"/>
        <v>5.5555555555555552E-2</v>
      </c>
      <c r="J848" s="217"/>
      <c r="K848" s="220"/>
      <c r="L848" s="220"/>
      <c r="M848" s="221"/>
      <c r="N848" s="222">
        <f t="shared" si="94"/>
        <v>0</v>
      </c>
      <c r="O848" s="223"/>
      <c r="P848" s="224"/>
      <c r="Q848" s="224"/>
      <c r="R848" s="224"/>
      <c r="S848" s="224"/>
      <c r="T848" s="225"/>
      <c r="U848" s="226">
        <f t="shared" si="101"/>
        <v>0.1111111111111111</v>
      </c>
      <c r="V848" s="227"/>
      <c r="W848" s="228" t="str">
        <f t="shared" si="102"/>
        <v>0</v>
      </c>
      <c r="X848" s="509"/>
      <c r="Y848" s="229">
        <f t="shared" si="103"/>
        <v>0</v>
      </c>
    </row>
    <row r="849" spans="2:25" ht="18.75" customHeight="1">
      <c r="B849" s="515"/>
      <c r="C849" s="506"/>
      <c r="D849" s="216">
        <v>8</v>
      </c>
      <c r="E849" s="216" t="s">
        <v>3015</v>
      </c>
      <c r="F849" s="217">
        <v>696</v>
      </c>
      <c r="G849" s="218">
        <f t="shared" si="98"/>
        <v>139.19999999999999</v>
      </c>
      <c r="H849" s="219">
        <f t="shared" si="99"/>
        <v>386.66666666666663</v>
      </c>
      <c r="I849" s="219">
        <f t="shared" si="100"/>
        <v>0.12888888888888889</v>
      </c>
      <c r="J849" s="217"/>
      <c r="K849" s="220"/>
      <c r="L849" s="220"/>
      <c r="M849" s="221"/>
      <c r="N849" s="222">
        <f t="shared" si="94"/>
        <v>0</v>
      </c>
      <c r="O849" s="223"/>
      <c r="P849" s="224"/>
      <c r="Q849" s="224"/>
      <c r="R849" s="224"/>
      <c r="S849" s="224"/>
      <c r="T849" s="225"/>
      <c r="U849" s="226">
        <f t="shared" si="101"/>
        <v>0.25777777777777777</v>
      </c>
      <c r="V849" s="227"/>
      <c r="W849" s="228" t="str">
        <f t="shared" si="102"/>
        <v>0</v>
      </c>
      <c r="X849" s="509"/>
      <c r="Y849" s="229">
        <f t="shared" si="103"/>
        <v>0</v>
      </c>
    </row>
    <row r="850" spans="2:25" ht="18.75" customHeight="1">
      <c r="B850" s="515"/>
      <c r="C850" s="506"/>
      <c r="D850" s="216"/>
      <c r="E850" s="216"/>
      <c r="F850" s="217"/>
      <c r="G850" s="218">
        <f t="shared" si="98"/>
        <v>0</v>
      </c>
      <c r="H850" s="219">
        <f t="shared" si="99"/>
        <v>0</v>
      </c>
      <c r="I850" s="219">
        <f t="shared" si="100"/>
        <v>0</v>
      </c>
      <c r="J850" s="217"/>
      <c r="K850" s="220"/>
      <c r="L850" s="220"/>
      <c r="M850" s="221"/>
      <c r="N850" s="222">
        <f t="shared" si="94"/>
        <v>0</v>
      </c>
      <c r="O850" s="223"/>
      <c r="P850" s="224"/>
      <c r="Q850" s="224"/>
      <c r="R850" s="224"/>
      <c r="S850" s="224"/>
      <c r="T850" s="225"/>
      <c r="U850" s="226">
        <f t="shared" si="101"/>
        <v>0</v>
      </c>
      <c r="V850" s="227"/>
      <c r="W850" s="228" t="str">
        <f t="shared" si="102"/>
        <v>0</v>
      </c>
      <c r="X850" s="509"/>
      <c r="Y850" s="229">
        <f t="shared" si="103"/>
        <v>0</v>
      </c>
    </row>
    <row r="851" spans="2:25" ht="18.75" customHeight="1">
      <c r="B851" s="515"/>
      <c r="C851" s="506"/>
      <c r="D851" s="216">
        <v>1</v>
      </c>
      <c r="E851" s="216" t="s">
        <v>3016</v>
      </c>
      <c r="F851" s="217">
        <v>306</v>
      </c>
      <c r="G851" s="218">
        <f t="shared" si="98"/>
        <v>61.2</v>
      </c>
      <c r="H851" s="219">
        <f t="shared" si="99"/>
        <v>170</v>
      </c>
      <c r="I851" s="219">
        <f t="shared" si="100"/>
        <v>5.6666666666666664E-2</v>
      </c>
      <c r="J851" s="217"/>
      <c r="K851" s="220"/>
      <c r="L851" s="220"/>
      <c r="M851" s="221"/>
      <c r="N851" s="222">
        <f t="shared" si="94"/>
        <v>0</v>
      </c>
      <c r="O851" s="223"/>
      <c r="P851" s="224"/>
      <c r="Q851" s="224"/>
      <c r="R851" s="224"/>
      <c r="S851" s="224"/>
      <c r="T851" s="225"/>
      <c r="U851" s="226">
        <f t="shared" si="101"/>
        <v>0.11333333333333333</v>
      </c>
      <c r="V851" s="227"/>
      <c r="W851" s="228" t="str">
        <f t="shared" si="102"/>
        <v>0</v>
      </c>
      <c r="X851" s="509"/>
      <c r="Y851" s="229">
        <f t="shared" si="103"/>
        <v>0</v>
      </c>
    </row>
    <row r="852" spans="2:25" ht="18.75" customHeight="1">
      <c r="B852" s="515"/>
      <c r="C852" s="506"/>
      <c r="D852" s="216">
        <v>2</v>
      </c>
      <c r="E852" s="216" t="s">
        <v>3017</v>
      </c>
      <c r="F852" s="217">
        <v>571</v>
      </c>
      <c r="G852" s="218">
        <f t="shared" si="98"/>
        <v>114.2</v>
      </c>
      <c r="H852" s="219">
        <f t="shared" si="99"/>
        <v>317.22222222222223</v>
      </c>
      <c r="I852" s="219">
        <f t="shared" si="100"/>
        <v>0.10574074074074075</v>
      </c>
      <c r="J852" s="217"/>
      <c r="K852" s="220"/>
      <c r="L852" s="220"/>
      <c r="M852" s="221"/>
      <c r="N852" s="222">
        <f t="shared" si="94"/>
        <v>0</v>
      </c>
      <c r="O852" s="223"/>
      <c r="P852" s="224"/>
      <c r="Q852" s="224"/>
      <c r="R852" s="224"/>
      <c r="S852" s="224"/>
      <c r="T852" s="225"/>
      <c r="U852" s="226">
        <f t="shared" si="101"/>
        <v>0.21148148148148149</v>
      </c>
      <c r="V852" s="227"/>
      <c r="W852" s="228" t="str">
        <f t="shared" si="102"/>
        <v>0</v>
      </c>
      <c r="X852" s="509"/>
      <c r="Y852" s="229">
        <f t="shared" si="103"/>
        <v>0</v>
      </c>
    </row>
    <row r="853" spans="2:25" ht="18.75" customHeight="1">
      <c r="B853" s="515"/>
      <c r="C853" s="506"/>
      <c r="D853" s="216">
        <v>3</v>
      </c>
      <c r="E853" s="216" t="s">
        <v>3018</v>
      </c>
      <c r="F853" s="217">
        <v>501</v>
      </c>
      <c r="G853" s="218">
        <f t="shared" si="98"/>
        <v>100.2</v>
      </c>
      <c r="H853" s="219">
        <f t="shared" si="99"/>
        <v>278.33333333333331</v>
      </c>
      <c r="I853" s="219">
        <f t="shared" si="100"/>
        <v>9.2777777777777765E-2</v>
      </c>
      <c r="J853" s="217"/>
      <c r="K853" s="220" t="s">
        <v>3019</v>
      </c>
      <c r="L853" s="220"/>
      <c r="M853" s="221">
        <f>SUM(H851:H860)</f>
        <v>2951.666666666667</v>
      </c>
      <c r="N853" s="222">
        <f t="shared" si="94"/>
        <v>59.033333333333339</v>
      </c>
      <c r="O853" s="223" t="s">
        <v>3020</v>
      </c>
      <c r="P853" s="224" t="s">
        <v>178</v>
      </c>
      <c r="Q853" s="224"/>
      <c r="R853" s="224" t="s">
        <v>2634</v>
      </c>
      <c r="S853" s="224"/>
      <c r="T853" s="225"/>
      <c r="U853" s="226">
        <f t="shared" si="101"/>
        <v>0.18555555555555553</v>
      </c>
      <c r="V853" s="227">
        <f>SUM(U851:U860)</f>
        <v>1.9677777777777774</v>
      </c>
      <c r="W853" s="228" t="str">
        <f t="shared" si="102"/>
        <v>2</v>
      </c>
      <c r="X853" s="509"/>
      <c r="Y853" s="229">
        <f t="shared" si="103"/>
        <v>1</v>
      </c>
    </row>
    <row r="854" spans="2:25" ht="18.75" customHeight="1">
      <c r="B854" s="515"/>
      <c r="C854" s="506"/>
      <c r="D854" s="216">
        <v>4</v>
      </c>
      <c r="E854" s="216" t="s">
        <v>3021</v>
      </c>
      <c r="F854" s="217">
        <v>583</v>
      </c>
      <c r="G854" s="218">
        <f t="shared" si="98"/>
        <v>116.6</v>
      </c>
      <c r="H854" s="219">
        <f t="shared" si="99"/>
        <v>323.88888888888886</v>
      </c>
      <c r="I854" s="219">
        <f t="shared" si="100"/>
        <v>0.10796296296296296</v>
      </c>
      <c r="J854" s="217"/>
      <c r="K854" s="220"/>
      <c r="L854" s="220"/>
      <c r="M854" s="221"/>
      <c r="N854" s="222">
        <f t="shared" si="94"/>
        <v>0</v>
      </c>
      <c r="O854" s="223"/>
      <c r="P854" s="224"/>
      <c r="Q854" s="224"/>
      <c r="R854" s="224"/>
      <c r="S854" s="224"/>
      <c r="T854" s="225"/>
      <c r="U854" s="226">
        <f t="shared" si="101"/>
        <v>0.21592592592592591</v>
      </c>
      <c r="V854" s="227"/>
      <c r="W854" s="228" t="str">
        <f t="shared" si="102"/>
        <v>0</v>
      </c>
      <c r="X854" s="509"/>
      <c r="Y854" s="229">
        <f t="shared" si="103"/>
        <v>0</v>
      </c>
    </row>
    <row r="855" spans="2:25" ht="18.75" customHeight="1">
      <c r="B855" s="515"/>
      <c r="C855" s="506"/>
      <c r="D855" s="216">
        <v>5</v>
      </c>
      <c r="E855" s="216" t="s">
        <v>3022</v>
      </c>
      <c r="F855" s="217">
        <v>583</v>
      </c>
      <c r="G855" s="218">
        <f t="shared" si="98"/>
        <v>116.6</v>
      </c>
      <c r="H855" s="219">
        <f t="shared" si="99"/>
        <v>323.88888888888886</v>
      </c>
      <c r="I855" s="219">
        <f t="shared" si="100"/>
        <v>0.10796296296296296</v>
      </c>
      <c r="J855" s="217"/>
      <c r="K855" s="220"/>
      <c r="L855" s="220"/>
      <c r="M855" s="221"/>
      <c r="N855" s="222">
        <f t="shared" si="94"/>
        <v>0</v>
      </c>
      <c r="O855" s="223"/>
      <c r="P855" s="224"/>
      <c r="Q855" s="224"/>
      <c r="R855" s="224"/>
      <c r="S855" s="224"/>
      <c r="T855" s="225"/>
      <c r="U855" s="226">
        <f t="shared" si="101"/>
        <v>0.21592592592592591</v>
      </c>
      <c r="V855" s="227"/>
      <c r="W855" s="228" t="str">
        <f t="shared" si="102"/>
        <v>0</v>
      </c>
      <c r="X855" s="509"/>
      <c r="Y855" s="229">
        <f t="shared" si="103"/>
        <v>0</v>
      </c>
    </row>
    <row r="856" spans="2:25" ht="18.75" customHeight="1">
      <c r="B856" s="515"/>
      <c r="C856" s="506"/>
      <c r="D856" s="216">
        <v>6</v>
      </c>
      <c r="E856" s="216" t="s">
        <v>3023</v>
      </c>
      <c r="F856" s="217">
        <v>573</v>
      </c>
      <c r="G856" s="218">
        <f t="shared" si="98"/>
        <v>114.6</v>
      </c>
      <c r="H856" s="219">
        <f t="shared" si="99"/>
        <v>318.33333333333331</v>
      </c>
      <c r="I856" s="219">
        <f t="shared" si="100"/>
        <v>0.1061111111111111</v>
      </c>
      <c r="J856" s="217"/>
      <c r="K856" s="220"/>
      <c r="L856" s="220"/>
      <c r="M856" s="221"/>
      <c r="N856" s="222">
        <f t="shared" si="94"/>
        <v>0</v>
      </c>
      <c r="O856" s="223"/>
      <c r="P856" s="224"/>
      <c r="Q856" s="224"/>
      <c r="R856" s="224"/>
      <c r="S856" s="224"/>
      <c r="T856" s="225"/>
      <c r="U856" s="226">
        <f t="shared" si="101"/>
        <v>0.2122222222222222</v>
      </c>
      <c r="V856" s="227"/>
      <c r="W856" s="228" t="str">
        <f t="shared" si="102"/>
        <v>0</v>
      </c>
      <c r="X856" s="509"/>
      <c r="Y856" s="229">
        <f t="shared" si="103"/>
        <v>0</v>
      </c>
    </row>
    <row r="857" spans="2:25" ht="18.75" customHeight="1">
      <c r="B857" s="515"/>
      <c r="C857" s="506"/>
      <c r="D857" s="216">
        <v>7</v>
      </c>
      <c r="E857" s="216" t="s">
        <v>3024</v>
      </c>
      <c r="F857" s="217">
        <v>484</v>
      </c>
      <c r="G857" s="218">
        <f t="shared" si="98"/>
        <v>96.8</v>
      </c>
      <c r="H857" s="219">
        <f t="shared" si="99"/>
        <v>268.88888888888886</v>
      </c>
      <c r="I857" s="219">
        <f t="shared" si="100"/>
        <v>8.9629629629629615E-2</v>
      </c>
      <c r="J857" s="217"/>
      <c r="K857" s="220"/>
      <c r="L857" s="220"/>
      <c r="M857" s="221"/>
      <c r="N857" s="222">
        <f t="shared" si="94"/>
        <v>0</v>
      </c>
      <c r="O857" s="223"/>
      <c r="P857" s="224"/>
      <c r="Q857" s="224"/>
      <c r="R857" s="224"/>
      <c r="S857" s="224"/>
      <c r="T857" s="225"/>
      <c r="U857" s="226">
        <f t="shared" si="101"/>
        <v>0.17925925925925923</v>
      </c>
      <c r="V857" s="227"/>
      <c r="W857" s="228" t="str">
        <f t="shared" si="102"/>
        <v>0</v>
      </c>
      <c r="X857" s="509"/>
      <c r="Y857" s="229">
        <f t="shared" si="103"/>
        <v>0</v>
      </c>
    </row>
    <row r="858" spans="2:25" ht="18.75" customHeight="1">
      <c r="B858" s="515"/>
      <c r="C858" s="506"/>
      <c r="D858" s="216">
        <v>8</v>
      </c>
      <c r="E858" s="216" t="s">
        <v>3025</v>
      </c>
      <c r="F858" s="217">
        <v>512</v>
      </c>
      <c r="G858" s="218">
        <f t="shared" si="98"/>
        <v>102.4</v>
      </c>
      <c r="H858" s="219">
        <f t="shared" si="99"/>
        <v>284.44444444444446</v>
      </c>
      <c r="I858" s="219">
        <f t="shared" si="100"/>
        <v>9.4814814814814824E-2</v>
      </c>
      <c r="J858" s="217"/>
      <c r="K858" s="220"/>
      <c r="L858" s="220"/>
      <c r="M858" s="221"/>
      <c r="N858" s="222">
        <f t="shared" si="94"/>
        <v>0</v>
      </c>
      <c r="O858" s="223"/>
      <c r="P858" s="224"/>
      <c r="Q858" s="224"/>
      <c r="R858" s="224"/>
      <c r="S858" s="224"/>
      <c r="T858" s="225"/>
      <c r="U858" s="226">
        <f t="shared" si="101"/>
        <v>0.18962962962962965</v>
      </c>
      <c r="V858" s="227"/>
      <c r="W858" s="228" t="str">
        <f t="shared" si="102"/>
        <v>0</v>
      </c>
      <c r="X858" s="509"/>
      <c r="Y858" s="229">
        <f t="shared" si="103"/>
        <v>0</v>
      </c>
    </row>
    <row r="859" spans="2:25" ht="18.75" customHeight="1">
      <c r="B859" s="515"/>
      <c r="C859" s="506"/>
      <c r="D859" s="216">
        <v>9</v>
      </c>
      <c r="E859" s="216" t="s">
        <v>3026</v>
      </c>
      <c r="F859" s="217">
        <v>514</v>
      </c>
      <c r="G859" s="218">
        <f t="shared" si="98"/>
        <v>102.8</v>
      </c>
      <c r="H859" s="219">
        <f t="shared" si="99"/>
        <v>285.55555555555554</v>
      </c>
      <c r="I859" s="219">
        <f t="shared" si="100"/>
        <v>9.5185185185185178E-2</v>
      </c>
      <c r="J859" s="217"/>
      <c r="K859" s="220"/>
      <c r="L859" s="220"/>
      <c r="M859" s="221"/>
      <c r="N859" s="222">
        <f t="shared" si="94"/>
        <v>0</v>
      </c>
      <c r="O859" s="223"/>
      <c r="P859" s="224"/>
      <c r="Q859" s="224"/>
      <c r="R859" s="224"/>
      <c r="S859" s="224"/>
      <c r="T859" s="225"/>
      <c r="U859" s="226">
        <f t="shared" si="101"/>
        <v>0.19037037037037036</v>
      </c>
      <c r="V859" s="227"/>
      <c r="W859" s="228" t="str">
        <f t="shared" si="102"/>
        <v>0</v>
      </c>
      <c r="X859" s="509"/>
      <c r="Y859" s="229">
        <f t="shared" si="103"/>
        <v>0</v>
      </c>
    </row>
    <row r="860" spans="2:25" ht="18.75" customHeight="1">
      <c r="B860" s="515"/>
      <c r="C860" s="506"/>
      <c r="D860" s="216">
        <v>10</v>
      </c>
      <c r="E860" s="216" t="s">
        <v>3027</v>
      </c>
      <c r="F860" s="217">
        <v>686</v>
      </c>
      <c r="G860" s="218">
        <f t="shared" si="98"/>
        <v>137.19999999999999</v>
      </c>
      <c r="H860" s="219">
        <f t="shared" si="99"/>
        <v>381.11111111111109</v>
      </c>
      <c r="I860" s="219">
        <f t="shared" si="100"/>
        <v>0.12703703703703703</v>
      </c>
      <c r="J860" s="217"/>
      <c r="K860" s="220"/>
      <c r="L860" s="220"/>
      <c r="M860" s="221"/>
      <c r="N860" s="222">
        <f t="shared" si="94"/>
        <v>0</v>
      </c>
      <c r="O860" s="223"/>
      <c r="P860" s="224"/>
      <c r="Q860" s="224"/>
      <c r="R860" s="224"/>
      <c r="S860" s="224"/>
      <c r="T860" s="225"/>
      <c r="U860" s="226">
        <f t="shared" si="101"/>
        <v>0.25407407407407406</v>
      </c>
      <c r="V860" s="227"/>
      <c r="W860" s="228" t="str">
        <f t="shared" si="102"/>
        <v>0</v>
      </c>
      <c r="X860" s="509"/>
      <c r="Y860" s="229">
        <f t="shared" si="103"/>
        <v>0</v>
      </c>
    </row>
    <row r="861" spans="2:25" ht="18.75" customHeight="1">
      <c r="B861" s="515"/>
      <c r="C861" s="506"/>
      <c r="D861" s="216"/>
      <c r="E861" s="216"/>
      <c r="F861" s="217"/>
      <c r="G861" s="218">
        <f t="shared" si="98"/>
        <v>0</v>
      </c>
      <c r="H861" s="219">
        <f t="shared" si="99"/>
        <v>0</v>
      </c>
      <c r="I861" s="219">
        <f t="shared" si="100"/>
        <v>0</v>
      </c>
      <c r="J861" s="217"/>
      <c r="K861" s="220"/>
      <c r="L861" s="220"/>
      <c r="M861" s="221"/>
      <c r="N861" s="222">
        <f t="shared" si="94"/>
        <v>0</v>
      </c>
      <c r="O861" s="223"/>
      <c r="P861" s="224"/>
      <c r="Q861" s="224"/>
      <c r="R861" s="224"/>
      <c r="S861" s="224"/>
      <c r="T861" s="225"/>
      <c r="U861" s="226">
        <f t="shared" si="101"/>
        <v>0</v>
      </c>
      <c r="V861" s="227"/>
      <c r="W861" s="228" t="str">
        <f t="shared" si="102"/>
        <v>0</v>
      </c>
      <c r="X861" s="509"/>
      <c r="Y861" s="229">
        <f t="shared" si="103"/>
        <v>0</v>
      </c>
    </row>
    <row r="862" spans="2:25" ht="18.75" customHeight="1">
      <c r="B862" s="516"/>
      <c r="C862" s="507"/>
      <c r="D862" s="216"/>
      <c r="E862" s="216"/>
      <c r="F862" s="217"/>
      <c r="G862" s="218">
        <f>F862/$G$15</f>
        <v>0</v>
      </c>
      <c r="H862" s="219">
        <f>F862/$H$15</f>
        <v>0</v>
      </c>
      <c r="I862" s="219">
        <f>H862/$I$15</f>
        <v>0</v>
      </c>
      <c r="J862" s="217"/>
      <c r="K862" s="220"/>
      <c r="L862" s="220"/>
      <c r="M862" s="232"/>
      <c r="N862" s="222">
        <f>M862/$N$15</f>
        <v>0</v>
      </c>
      <c r="O862" s="231"/>
      <c r="P862" s="231"/>
      <c r="Q862" s="231"/>
      <c r="R862" s="231"/>
      <c r="S862" s="231"/>
      <c r="T862" s="225"/>
      <c r="U862" s="226">
        <f>H862/$U$15</f>
        <v>0</v>
      </c>
      <c r="V862" s="227"/>
      <c r="W862" s="228" t="str">
        <f>IF(V862&lt;1,"0",IF(V862&lt;5,"2",IF(V862&gt;=5,"6")))</f>
        <v>0</v>
      </c>
      <c r="X862" s="510"/>
      <c r="Y862" s="229">
        <f t="shared" si="103"/>
        <v>0</v>
      </c>
    </row>
    <row r="863" spans="2:25">
      <c r="B863" s="233"/>
      <c r="C863" s="234" t="s">
        <v>111</v>
      </c>
      <c r="D863" s="235"/>
      <c r="E863" s="236">
        <f>COUNTA(E744:E862)</f>
        <v>109</v>
      </c>
      <c r="F863" s="236">
        <f>SUM(F744:F862)</f>
        <v>46824</v>
      </c>
      <c r="G863" s="236">
        <f>SUM(G744:G862)</f>
        <v>9364.8000000000011</v>
      </c>
      <c r="H863" s="236">
        <f>SUM(H744:H862)</f>
        <v>26013.333333333339</v>
      </c>
      <c r="I863" s="236">
        <f>MROUND(SUM(I744:I862),1)</f>
        <v>9</v>
      </c>
      <c r="J863" s="236">
        <f>COUNTA(J744:J862)</f>
        <v>5</v>
      </c>
      <c r="K863" s="236">
        <f>COUNTA(K744:K862)</f>
        <v>9</v>
      </c>
      <c r="L863" s="236">
        <f>COUNTA(L744:L862)</f>
        <v>0</v>
      </c>
      <c r="M863" s="236">
        <f>SUM(M744:M862)</f>
        <v>26013.333333333332</v>
      </c>
      <c r="N863" s="236">
        <f>SUM(N744:N862)</f>
        <v>520.26666666666665</v>
      </c>
      <c r="O863" s="237"/>
      <c r="P863" s="238">
        <f>COUNTIF(P744:P862, "YES")</f>
        <v>0</v>
      </c>
      <c r="Q863" s="237"/>
      <c r="R863" s="237"/>
      <c r="S863" s="237"/>
      <c r="T863" s="237"/>
      <c r="U863" s="236">
        <f>SUM(U744:U862)</f>
        <v>17.342222222222219</v>
      </c>
      <c r="V863" s="236">
        <f>SUM(V744:V862)</f>
        <v>17.342222222222219</v>
      </c>
      <c r="W863" s="236">
        <f t="array" ref="W863">SUM(ABS(W744:W862))</f>
        <v>18</v>
      </c>
      <c r="X863" s="238">
        <f>IF(X744&lt;0.2, "0", IF(X744&lt;=2, "2", IF(X744&gt;2, ROUND(X744,0))))</f>
        <v>3</v>
      </c>
      <c r="Y863" s="236">
        <f>SUM(Y744:Y862)</f>
        <v>9</v>
      </c>
    </row>
    <row r="864" spans="2:25" ht="18.75" customHeight="1">
      <c r="B864" s="514">
        <v>10</v>
      </c>
      <c r="C864" s="517" t="s">
        <v>3028</v>
      </c>
      <c r="D864" s="216">
        <v>1</v>
      </c>
      <c r="E864" s="216" t="s">
        <v>3029</v>
      </c>
      <c r="F864" s="217">
        <v>801</v>
      </c>
      <c r="G864" s="218">
        <f t="shared" ref="G864:G927" si="104">F864/$G$15</f>
        <v>160.19999999999999</v>
      </c>
      <c r="H864" s="219">
        <f t="shared" ref="H864:H927" si="105">F864/$H$15</f>
        <v>445</v>
      </c>
      <c r="I864" s="219">
        <f t="shared" ref="I864:I927" si="106">H864/$I$15</f>
        <v>0.14833333333333334</v>
      </c>
      <c r="J864" s="217"/>
      <c r="K864" s="220" t="s">
        <v>3030</v>
      </c>
      <c r="L864" s="220"/>
      <c r="M864" s="221">
        <f>SUM(H864:H877)</f>
        <v>2840.5555555555557</v>
      </c>
      <c r="N864" s="222">
        <f>M864/$N$15</f>
        <v>56.81111111111111</v>
      </c>
      <c r="O864" s="223" t="s">
        <v>2726</v>
      </c>
      <c r="P864" s="224" t="s">
        <v>12</v>
      </c>
      <c r="Q864" s="224"/>
      <c r="R864" s="224" t="s">
        <v>2634</v>
      </c>
      <c r="S864" s="224"/>
      <c r="T864" s="225"/>
      <c r="U864" s="226">
        <f t="shared" ref="U864:U927" si="107">H864/$U$15</f>
        <v>0.29666666666666669</v>
      </c>
      <c r="V864" s="227">
        <f>SUM(U864:U877)</f>
        <v>1.8937037037037037</v>
      </c>
      <c r="W864" s="228" t="str">
        <f t="shared" ref="W864:W927" si="108">IF(V864&lt;1,"0",IF(V864&lt;5,"2",IF(V864&gt;=5,"6")))</f>
        <v>2</v>
      </c>
      <c r="X864" s="508">
        <f>K956/$X$15</f>
        <v>2</v>
      </c>
      <c r="Y864" s="229">
        <f t="shared" ref="Y864:Y927" si="109">W864/2</f>
        <v>1</v>
      </c>
    </row>
    <row r="865" spans="2:25" ht="18.75" customHeight="1">
      <c r="B865" s="515"/>
      <c r="C865" s="518"/>
      <c r="D865" s="216">
        <v>2</v>
      </c>
      <c r="E865" s="216" t="s">
        <v>3031</v>
      </c>
      <c r="F865" s="217">
        <v>507</v>
      </c>
      <c r="G865" s="218">
        <f t="shared" si="104"/>
        <v>101.4</v>
      </c>
      <c r="H865" s="219">
        <f t="shared" si="105"/>
        <v>281.66666666666669</v>
      </c>
      <c r="I865" s="219">
        <f t="shared" si="106"/>
        <v>9.3888888888888897E-2</v>
      </c>
      <c r="J865" s="217"/>
      <c r="K865" s="220"/>
      <c r="L865" s="220"/>
      <c r="M865" s="221"/>
      <c r="N865" s="222">
        <f t="shared" ref="N865:N939" si="110">M865/$N$15</f>
        <v>0</v>
      </c>
      <c r="O865" s="223"/>
      <c r="P865" s="224"/>
      <c r="Q865" s="224"/>
      <c r="R865" s="224"/>
      <c r="S865" s="224"/>
      <c r="T865" s="225"/>
      <c r="U865" s="226">
        <f t="shared" si="107"/>
        <v>0.18777777777777779</v>
      </c>
      <c r="V865" s="227"/>
      <c r="W865" s="228" t="str">
        <f t="shared" si="108"/>
        <v>0</v>
      </c>
      <c r="X865" s="509"/>
      <c r="Y865" s="229">
        <f t="shared" si="109"/>
        <v>0</v>
      </c>
    </row>
    <row r="866" spans="2:25" ht="18.75" customHeight="1">
      <c r="B866" s="515"/>
      <c r="C866" s="518"/>
      <c r="D866" s="216">
        <v>3</v>
      </c>
      <c r="E866" s="187" t="s">
        <v>3032</v>
      </c>
      <c r="F866" s="217">
        <v>606</v>
      </c>
      <c r="G866" s="218">
        <f t="shared" si="104"/>
        <v>121.2</v>
      </c>
      <c r="H866" s="219">
        <f t="shared" si="105"/>
        <v>336.66666666666669</v>
      </c>
      <c r="I866" s="219">
        <f t="shared" si="106"/>
        <v>0.11222222222222222</v>
      </c>
      <c r="J866" s="217"/>
      <c r="K866" s="220"/>
      <c r="L866" s="220"/>
      <c r="M866" s="221"/>
      <c r="N866" s="222">
        <f t="shared" si="110"/>
        <v>0</v>
      </c>
      <c r="O866" s="223"/>
      <c r="P866" s="224"/>
      <c r="Q866" s="224"/>
      <c r="R866" s="224"/>
      <c r="S866" s="224"/>
      <c r="T866" s="225"/>
      <c r="U866" s="226">
        <f t="shared" si="107"/>
        <v>0.22444444444444445</v>
      </c>
      <c r="V866" s="227"/>
      <c r="W866" s="228" t="str">
        <f t="shared" si="108"/>
        <v>0</v>
      </c>
      <c r="X866" s="509"/>
      <c r="Y866" s="229">
        <f t="shared" si="109"/>
        <v>0</v>
      </c>
    </row>
    <row r="867" spans="2:25" ht="18.75" customHeight="1">
      <c r="B867" s="515"/>
      <c r="C867" s="518"/>
      <c r="D867" s="216">
        <v>4</v>
      </c>
      <c r="E867" s="216" t="s">
        <v>3033</v>
      </c>
      <c r="F867" s="217">
        <v>288</v>
      </c>
      <c r="G867" s="218">
        <f t="shared" si="104"/>
        <v>57.6</v>
      </c>
      <c r="H867" s="219">
        <f t="shared" si="105"/>
        <v>160</v>
      </c>
      <c r="I867" s="219">
        <f t="shared" si="106"/>
        <v>5.3333333333333337E-2</v>
      </c>
      <c r="J867" s="217"/>
      <c r="K867" s="220"/>
      <c r="L867" s="220"/>
      <c r="M867" s="221"/>
      <c r="N867" s="222">
        <f t="shared" si="110"/>
        <v>0</v>
      </c>
      <c r="O867" s="223"/>
      <c r="P867" s="224"/>
      <c r="Q867" s="224"/>
      <c r="R867" s="224"/>
      <c r="S867" s="224"/>
      <c r="T867" s="225"/>
      <c r="U867" s="226">
        <f t="shared" si="107"/>
        <v>0.10666666666666667</v>
      </c>
      <c r="V867" s="227"/>
      <c r="W867" s="228" t="str">
        <f t="shared" si="108"/>
        <v>0</v>
      </c>
      <c r="X867" s="509"/>
      <c r="Y867" s="229">
        <f t="shared" si="109"/>
        <v>0</v>
      </c>
    </row>
    <row r="868" spans="2:25" ht="18.75" customHeight="1">
      <c r="B868" s="515"/>
      <c r="C868" s="518"/>
      <c r="D868" s="216">
        <v>5</v>
      </c>
      <c r="E868" s="216" t="s">
        <v>3034</v>
      </c>
      <c r="F868" s="217">
        <v>200</v>
      </c>
      <c r="G868" s="218">
        <f t="shared" si="104"/>
        <v>40</v>
      </c>
      <c r="H868" s="219">
        <f t="shared" si="105"/>
        <v>111.11111111111111</v>
      </c>
      <c r="I868" s="219">
        <f t="shared" si="106"/>
        <v>3.7037037037037035E-2</v>
      </c>
      <c r="J868" s="217"/>
      <c r="K868" s="220"/>
      <c r="L868" s="220"/>
      <c r="M868" s="221"/>
      <c r="N868" s="222">
        <f t="shared" si="110"/>
        <v>0</v>
      </c>
      <c r="O868" s="223"/>
      <c r="P868" s="224"/>
      <c r="Q868" s="224"/>
      <c r="R868" s="224"/>
      <c r="S868" s="224"/>
      <c r="T868" s="225"/>
      <c r="U868" s="226">
        <f t="shared" si="107"/>
        <v>7.407407407407407E-2</v>
      </c>
      <c r="V868" s="227"/>
      <c r="W868" s="228" t="str">
        <f t="shared" si="108"/>
        <v>0</v>
      </c>
      <c r="X868" s="509"/>
      <c r="Y868" s="229">
        <f t="shared" si="109"/>
        <v>0</v>
      </c>
    </row>
    <row r="869" spans="2:25" ht="18.75" customHeight="1">
      <c r="B869" s="515"/>
      <c r="C869" s="518"/>
      <c r="D869" s="216">
        <v>6</v>
      </c>
      <c r="E869" s="216" t="s">
        <v>3035</v>
      </c>
      <c r="F869" s="217">
        <v>200</v>
      </c>
      <c r="G869" s="218">
        <f t="shared" si="104"/>
        <v>40</v>
      </c>
      <c r="H869" s="219">
        <f t="shared" si="105"/>
        <v>111.11111111111111</v>
      </c>
      <c r="I869" s="219">
        <f t="shared" si="106"/>
        <v>3.7037037037037035E-2</v>
      </c>
      <c r="J869" s="217"/>
      <c r="K869" s="220"/>
      <c r="L869" s="220"/>
      <c r="M869" s="221"/>
      <c r="N869" s="222">
        <f t="shared" si="110"/>
        <v>0</v>
      </c>
      <c r="O869" s="223"/>
      <c r="P869" s="224"/>
      <c r="Q869" s="224"/>
      <c r="R869" s="224"/>
      <c r="S869" s="224"/>
      <c r="T869" s="225"/>
      <c r="U869" s="226">
        <f t="shared" si="107"/>
        <v>7.407407407407407E-2</v>
      </c>
      <c r="V869" s="227"/>
      <c r="W869" s="228" t="str">
        <f t="shared" si="108"/>
        <v>0</v>
      </c>
      <c r="X869" s="509"/>
      <c r="Y869" s="229">
        <f t="shared" si="109"/>
        <v>0</v>
      </c>
    </row>
    <row r="870" spans="2:25" ht="18.75" customHeight="1">
      <c r="B870" s="515"/>
      <c r="C870" s="518"/>
      <c r="D870" s="216">
        <v>7</v>
      </c>
      <c r="E870" s="216" t="s">
        <v>3036</v>
      </c>
      <c r="F870" s="217">
        <v>341</v>
      </c>
      <c r="G870" s="218">
        <f t="shared" si="104"/>
        <v>68.2</v>
      </c>
      <c r="H870" s="219">
        <f t="shared" si="105"/>
        <v>189.44444444444443</v>
      </c>
      <c r="I870" s="219">
        <f t="shared" si="106"/>
        <v>6.3148148148148148E-2</v>
      </c>
      <c r="J870" s="217"/>
      <c r="K870" s="220"/>
      <c r="L870" s="220"/>
      <c r="M870" s="221"/>
      <c r="N870" s="222">
        <f t="shared" si="110"/>
        <v>0</v>
      </c>
      <c r="O870" s="223"/>
      <c r="P870" s="224"/>
      <c r="Q870" s="224"/>
      <c r="R870" s="224"/>
      <c r="S870" s="224"/>
      <c r="T870" s="225"/>
      <c r="U870" s="226">
        <f t="shared" si="107"/>
        <v>0.1262962962962963</v>
      </c>
      <c r="V870" s="227"/>
      <c r="W870" s="228" t="str">
        <f t="shared" si="108"/>
        <v>0</v>
      </c>
      <c r="X870" s="509"/>
      <c r="Y870" s="229">
        <f t="shared" si="109"/>
        <v>0</v>
      </c>
    </row>
    <row r="871" spans="2:25" ht="18.75" customHeight="1">
      <c r="B871" s="515"/>
      <c r="C871" s="518"/>
      <c r="D871" s="216">
        <v>8</v>
      </c>
      <c r="E871" s="216" t="s">
        <v>3037</v>
      </c>
      <c r="F871" s="217">
        <v>97</v>
      </c>
      <c r="G871" s="218">
        <f t="shared" si="104"/>
        <v>19.399999999999999</v>
      </c>
      <c r="H871" s="219">
        <f t="shared" si="105"/>
        <v>53.888888888888886</v>
      </c>
      <c r="I871" s="219">
        <f t="shared" si="106"/>
        <v>1.7962962962962962E-2</v>
      </c>
      <c r="J871" s="217"/>
      <c r="K871" s="220"/>
      <c r="L871" s="220"/>
      <c r="M871" s="221"/>
      <c r="N871" s="222">
        <f t="shared" si="110"/>
        <v>0</v>
      </c>
      <c r="O871" s="223"/>
      <c r="P871" s="224"/>
      <c r="Q871" s="224"/>
      <c r="R871" s="224"/>
      <c r="S871" s="224"/>
      <c r="T871" s="225"/>
      <c r="U871" s="226">
        <f t="shared" si="107"/>
        <v>3.5925925925925924E-2</v>
      </c>
      <c r="V871" s="227"/>
      <c r="W871" s="228" t="str">
        <f t="shared" si="108"/>
        <v>0</v>
      </c>
      <c r="X871" s="509"/>
      <c r="Y871" s="229">
        <f t="shared" si="109"/>
        <v>0</v>
      </c>
    </row>
    <row r="872" spans="2:25" ht="18.75" customHeight="1">
      <c r="B872" s="515"/>
      <c r="C872" s="518"/>
      <c r="D872" s="216">
        <v>9</v>
      </c>
      <c r="E872" s="216" t="s">
        <v>3038</v>
      </c>
      <c r="F872" s="217">
        <v>290</v>
      </c>
      <c r="G872" s="218">
        <f t="shared" si="104"/>
        <v>58</v>
      </c>
      <c r="H872" s="219">
        <f t="shared" si="105"/>
        <v>161.11111111111111</v>
      </c>
      <c r="I872" s="219">
        <f t="shared" si="106"/>
        <v>5.3703703703703705E-2</v>
      </c>
      <c r="J872" s="217"/>
      <c r="K872" s="220"/>
      <c r="L872" s="220"/>
      <c r="M872" s="221"/>
      <c r="N872" s="222">
        <f t="shared" si="110"/>
        <v>0</v>
      </c>
      <c r="O872" s="223"/>
      <c r="P872" s="224"/>
      <c r="Q872" s="224"/>
      <c r="R872" s="224"/>
      <c r="S872" s="224"/>
      <c r="T872" s="225"/>
      <c r="U872" s="226">
        <f t="shared" si="107"/>
        <v>0.10740740740740741</v>
      </c>
      <c r="V872" s="227"/>
      <c r="W872" s="228" t="str">
        <f t="shared" si="108"/>
        <v>0</v>
      </c>
      <c r="X872" s="509"/>
      <c r="Y872" s="229">
        <f t="shared" si="109"/>
        <v>0</v>
      </c>
    </row>
    <row r="873" spans="2:25" ht="18.75" customHeight="1">
      <c r="B873" s="515"/>
      <c r="C873" s="518"/>
      <c r="D873" s="216">
        <v>10</v>
      </c>
      <c r="E873" s="216" t="s">
        <v>3039</v>
      </c>
      <c r="F873" s="217">
        <v>501</v>
      </c>
      <c r="G873" s="218">
        <f t="shared" si="104"/>
        <v>100.2</v>
      </c>
      <c r="H873" s="219">
        <f t="shared" si="105"/>
        <v>278.33333333333331</v>
      </c>
      <c r="I873" s="219">
        <f t="shared" si="106"/>
        <v>9.2777777777777765E-2</v>
      </c>
      <c r="J873" s="217"/>
      <c r="K873" s="220"/>
      <c r="L873" s="220"/>
      <c r="M873" s="221"/>
      <c r="N873" s="222">
        <f t="shared" si="110"/>
        <v>0</v>
      </c>
      <c r="O873" s="223"/>
      <c r="P873" s="224"/>
      <c r="Q873" s="224"/>
      <c r="R873" s="224"/>
      <c r="S873" s="224"/>
      <c r="T873" s="225"/>
      <c r="U873" s="226">
        <f t="shared" si="107"/>
        <v>0.18555555555555553</v>
      </c>
      <c r="V873" s="227"/>
      <c r="W873" s="228" t="str">
        <f t="shared" si="108"/>
        <v>0</v>
      </c>
      <c r="X873" s="509"/>
      <c r="Y873" s="229">
        <f t="shared" si="109"/>
        <v>0</v>
      </c>
    </row>
    <row r="874" spans="2:25" ht="18.75" customHeight="1">
      <c r="B874" s="515"/>
      <c r="C874" s="518"/>
      <c r="D874" s="216">
        <v>11</v>
      </c>
      <c r="E874" s="216" t="s">
        <v>3040</v>
      </c>
      <c r="F874" s="217">
        <v>494</v>
      </c>
      <c r="G874" s="218">
        <f t="shared" si="104"/>
        <v>98.8</v>
      </c>
      <c r="H874" s="219">
        <f t="shared" si="105"/>
        <v>274.44444444444446</v>
      </c>
      <c r="I874" s="219">
        <f t="shared" si="106"/>
        <v>9.1481481481481483E-2</v>
      </c>
      <c r="J874" s="217"/>
      <c r="K874" s="220"/>
      <c r="L874" s="220"/>
      <c r="M874" s="221"/>
      <c r="N874" s="222">
        <f t="shared" si="110"/>
        <v>0</v>
      </c>
      <c r="O874" s="223"/>
      <c r="P874" s="224"/>
      <c r="Q874" s="224"/>
      <c r="R874" s="224"/>
      <c r="S874" s="224"/>
      <c r="T874" s="225"/>
      <c r="U874" s="226">
        <f t="shared" si="107"/>
        <v>0.18296296296296297</v>
      </c>
      <c r="V874" s="227"/>
      <c r="W874" s="228" t="str">
        <f t="shared" si="108"/>
        <v>0</v>
      </c>
      <c r="X874" s="509"/>
      <c r="Y874" s="229">
        <f t="shared" si="109"/>
        <v>0</v>
      </c>
    </row>
    <row r="875" spans="2:25" ht="18.75" customHeight="1">
      <c r="B875" s="515"/>
      <c r="C875" s="518"/>
      <c r="D875" s="216">
        <v>12</v>
      </c>
      <c r="E875" s="216" t="s">
        <v>2384</v>
      </c>
      <c r="F875" s="217">
        <v>309</v>
      </c>
      <c r="G875" s="218">
        <f t="shared" si="104"/>
        <v>61.8</v>
      </c>
      <c r="H875" s="219">
        <f t="shared" si="105"/>
        <v>171.66666666666666</v>
      </c>
      <c r="I875" s="219">
        <f t="shared" si="106"/>
        <v>5.7222222222222216E-2</v>
      </c>
      <c r="J875" s="217"/>
      <c r="K875" s="220"/>
      <c r="L875" s="220"/>
      <c r="M875" s="221"/>
      <c r="N875" s="222">
        <f t="shared" si="110"/>
        <v>0</v>
      </c>
      <c r="O875" s="223"/>
      <c r="P875" s="224"/>
      <c r="Q875" s="224"/>
      <c r="R875" s="224"/>
      <c r="S875" s="224"/>
      <c r="T875" s="225"/>
      <c r="U875" s="226">
        <f t="shared" si="107"/>
        <v>0.11444444444444443</v>
      </c>
      <c r="V875" s="227"/>
      <c r="W875" s="228" t="str">
        <f t="shared" si="108"/>
        <v>0</v>
      </c>
      <c r="X875" s="509"/>
      <c r="Y875" s="229">
        <f t="shared" si="109"/>
        <v>0</v>
      </c>
    </row>
    <row r="876" spans="2:25" ht="18.75" customHeight="1">
      <c r="B876" s="515"/>
      <c r="C876" s="518"/>
      <c r="D876" s="216">
        <v>13</v>
      </c>
      <c r="E876" s="216" t="s">
        <v>3041</v>
      </c>
      <c r="F876" s="217">
        <v>271</v>
      </c>
      <c r="G876" s="218">
        <f>F876/$G$15</f>
        <v>54.2</v>
      </c>
      <c r="H876" s="219">
        <f>F876/$H$15</f>
        <v>150.55555555555554</v>
      </c>
      <c r="I876" s="219">
        <f t="shared" si="106"/>
        <v>5.018518518518518E-2</v>
      </c>
      <c r="J876" s="217"/>
      <c r="K876" s="220"/>
      <c r="L876" s="220"/>
      <c r="M876" s="221"/>
      <c r="N876" s="222">
        <f t="shared" si="110"/>
        <v>0</v>
      </c>
      <c r="O876" s="223"/>
      <c r="P876" s="224"/>
      <c r="Q876" s="224"/>
      <c r="R876" s="224"/>
      <c r="S876" s="224"/>
      <c r="T876" s="225"/>
      <c r="U876" s="226">
        <f t="shared" si="107"/>
        <v>0.10037037037037036</v>
      </c>
      <c r="V876" s="227"/>
      <c r="W876" s="228" t="str">
        <f t="shared" si="108"/>
        <v>0</v>
      </c>
      <c r="X876" s="509"/>
      <c r="Y876" s="229">
        <f t="shared" si="109"/>
        <v>0</v>
      </c>
    </row>
    <row r="877" spans="2:25" ht="18.75" customHeight="1">
      <c r="B877" s="515"/>
      <c r="C877" s="518"/>
      <c r="D877" s="216">
        <v>14</v>
      </c>
      <c r="E877" s="216" t="s">
        <v>3042</v>
      </c>
      <c r="F877" s="217">
        <v>208</v>
      </c>
      <c r="G877" s="218">
        <f>F877/$G$15</f>
        <v>41.6</v>
      </c>
      <c r="H877" s="219">
        <f>F877/$H$15</f>
        <v>115.55555555555556</v>
      </c>
      <c r="I877" s="219">
        <f>H877/$I$15</f>
        <v>3.8518518518518521E-2</v>
      </c>
      <c r="J877" s="217"/>
      <c r="K877" s="220"/>
      <c r="L877" s="220"/>
      <c r="M877" s="221"/>
      <c r="N877" s="222">
        <f>M877/$N$15</f>
        <v>0</v>
      </c>
      <c r="O877" s="223"/>
      <c r="P877" s="224"/>
      <c r="Q877" s="224"/>
      <c r="R877" s="224"/>
      <c r="S877" s="224"/>
      <c r="T877" s="225"/>
      <c r="U877" s="226">
        <f>H877/$U$15</f>
        <v>7.7037037037037043E-2</v>
      </c>
      <c r="V877" s="227"/>
      <c r="W877" s="228" t="str">
        <f>IF(V877&lt;1,"0",IF(V877&lt;5,"2",IF(V877&gt;=5,"6")))</f>
        <v>0</v>
      </c>
      <c r="X877" s="509"/>
      <c r="Y877" s="229">
        <f t="shared" si="109"/>
        <v>0</v>
      </c>
    </row>
    <row r="878" spans="2:25" ht="18.75" customHeight="1">
      <c r="B878" s="515"/>
      <c r="C878" s="518"/>
      <c r="D878" s="216"/>
      <c r="E878" s="216"/>
      <c r="F878" s="217"/>
      <c r="G878" s="218">
        <f>F878/$G$15</f>
        <v>0</v>
      </c>
      <c r="H878" s="219">
        <f>F878/$H$15</f>
        <v>0</v>
      </c>
      <c r="I878" s="219">
        <f t="shared" si="106"/>
        <v>0</v>
      </c>
      <c r="J878" s="217"/>
      <c r="K878" s="220"/>
      <c r="L878" s="220"/>
      <c r="M878" s="221"/>
      <c r="N878" s="222">
        <f t="shared" si="110"/>
        <v>0</v>
      </c>
      <c r="O878" s="223"/>
      <c r="P878" s="224"/>
      <c r="Q878" s="224"/>
      <c r="R878" s="224"/>
      <c r="S878" s="224"/>
      <c r="T878" s="225"/>
      <c r="U878" s="226">
        <f t="shared" si="107"/>
        <v>0</v>
      </c>
      <c r="V878" s="227"/>
      <c r="W878" s="228" t="str">
        <f t="shared" si="108"/>
        <v>0</v>
      </c>
      <c r="X878" s="509"/>
      <c r="Y878" s="229">
        <f t="shared" si="109"/>
        <v>0</v>
      </c>
    </row>
    <row r="879" spans="2:25" ht="18.75" customHeight="1">
      <c r="B879" s="515"/>
      <c r="C879" s="518"/>
      <c r="D879" s="216">
        <v>1</v>
      </c>
      <c r="E879" s="216" t="s">
        <v>3043</v>
      </c>
      <c r="F879" s="217">
        <v>309</v>
      </c>
      <c r="G879" s="218">
        <f t="shared" si="104"/>
        <v>61.8</v>
      </c>
      <c r="H879" s="219">
        <f t="shared" si="105"/>
        <v>171.66666666666666</v>
      </c>
      <c r="I879" s="219">
        <f t="shared" si="106"/>
        <v>5.7222222222222216E-2</v>
      </c>
      <c r="J879" s="217"/>
      <c r="K879" s="220"/>
      <c r="L879" s="220"/>
      <c r="M879" s="221"/>
      <c r="N879" s="222">
        <f t="shared" si="110"/>
        <v>0</v>
      </c>
      <c r="O879" s="223"/>
      <c r="P879" s="224"/>
      <c r="Q879" s="224"/>
      <c r="R879" s="224"/>
      <c r="S879" s="224"/>
      <c r="T879" s="225"/>
      <c r="U879" s="226">
        <f t="shared" si="107"/>
        <v>0.11444444444444443</v>
      </c>
      <c r="V879" s="227"/>
      <c r="W879" s="228" t="str">
        <f t="shared" si="108"/>
        <v>0</v>
      </c>
      <c r="X879" s="509"/>
      <c r="Y879" s="229">
        <f t="shared" si="109"/>
        <v>0</v>
      </c>
    </row>
    <row r="880" spans="2:25" ht="18.75" customHeight="1">
      <c r="B880" s="515"/>
      <c r="C880" s="518"/>
      <c r="D880" s="216">
        <v>2</v>
      </c>
      <c r="E880" s="216" t="s">
        <v>3044</v>
      </c>
      <c r="F880" s="217">
        <v>595</v>
      </c>
      <c r="G880" s="218">
        <f t="shared" si="104"/>
        <v>119</v>
      </c>
      <c r="H880" s="219">
        <f t="shared" si="105"/>
        <v>330.55555555555554</v>
      </c>
      <c r="I880" s="219">
        <f t="shared" si="106"/>
        <v>0.11018518518518518</v>
      </c>
      <c r="J880" s="217" t="s">
        <v>3045</v>
      </c>
      <c r="K880" s="217" t="s">
        <v>11280</v>
      </c>
      <c r="L880" s="220"/>
      <c r="M880" s="221">
        <f>SUM(H879:H891)</f>
        <v>2922.7777777777774</v>
      </c>
      <c r="N880" s="222">
        <f t="shared" si="110"/>
        <v>58.455555555555549</v>
      </c>
      <c r="O880" s="223" t="s">
        <v>3046</v>
      </c>
      <c r="P880" s="224" t="s">
        <v>12</v>
      </c>
      <c r="Q880" s="224"/>
      <c r="R880" s="224" t="s">
        <v>2634</v>
      </c>
      <c r="S880" s="224"/>
      <c r="T880" s="225"/>
      <c r="U880" s="226">
        <f t="shared" si="107"/>
        <v>0.22037037037037036</v>
      </c>
      <c r="V880" s="227">
        <f>SUM(U879:U891)</f>
        <v>1.9485185185185183</v>
      </c>
      <c r="W880" s="228" t="str">
        <f t="shared" si="108"/>
        <v>2</v>
      </c>
      <c r="X880" s="509"/>
      <c r="Y880" s="229">
        <f t="shared" si="109"/>
        <v>1</v>
      </c>
    </row>
    <row r="881" spans="2:25" ht="18.75" customHeight="1">
      <c r="B881" s="515"/>
      <c r="C881" s="518"/>
      <c r="D881" s="216">
        <v>3</v>
      </c>
      <c r="E881" s="216" t="s">
        <v>3047</v>
      </c>
      <c r="F881" s="217">
        <v>309</v>
      </c>
      <c r="G881" s="218">
        <f t="shared" si="104"/>
        <v>61.8</v>
      </c>
      <c r="H881" s="219">
        <f t="shared" si="105"/>
        <v>171.66666666666666</v>
      </c>
      <c r="I881" s="219">
        <f t="shared" si="106"/>
        <v>5.7222222222222216E-2</v>
      </c>
      <c r="J881" s="217"/>
      <c r="K881" s="220"/>
      <c r="L881" s="220"/>
      <c r="M881" s="221"/>
      <c r="N881" s="222">
        <f t="shared" si="110"/>
        <v>0</v>
      </c>
      <c r="O881" s="223"/>
      <c r="P881" s="224"/>
      <c r="Q881" s="224"/>
      <c r="R881" s="224"/>
      <c r="S881" s="224"/>
      <c r="T881" s="225"/>
      <c r="U881" s="226">
        <f t="shared" si="107"/>
        <v>0.11444444444444443</v>
      </c>
      <c r="V881" s="227"/>
      <c r="W881" s="228" t="str">
        <f t="shared" si="108"/>
        <v>0</v>
      </c>
      <c r="X881" s="509"/>
      <c r="Y881" s="229">
        <f t="shared" si="109"/>
        <v>0</v>
      </c>
    </row>
    <row r="882" spans="2:25" ht="18.75" customHeight="1">
      <c r="B882" s="515"/>
      <c r="C882" s="518"/>
      <c r="D882" s="216">
        <v>4</v>
      </c>
      <c r="E882" s="216" t="s">
        <v>3048</v>
      </c>
      <c r="F882" s="217">
        <v>595</v>
      </c>
      <c r="G882" s="218">
        <f t="shared" si="104"/>
        <v>119</v>
      </c>
      <c r="H882" s="219">
        <f t="shared" si="105"/>
        <v>330.55555555555554</v>
      </c>
      <c r="I882" s="219">
        <f t="shared" si="106"/>
        <v>0.11018518518518518</v>
      </c>
      <c r="J882" s="217"/>
      <c r="K882" s="220"/>
      <c r="L882" s="220"/>
      <c r="M882" s="221"/>
      <c r="N882" s="222">
        <f t="shared" si="110"/>
        <v>0</v>
      </c>
      <c r="O882" s="223"/>
      <c r="P882" s="224"/>
      <c r="Q882" s="224"/>
      <c r="R882" s="224"/>
      <c r="S882" s="224"/>
      <c r="T882" s="225"/>
      <c r="U882" s="226">
        <f t="shared" si="107"/>
        <v>0.22037037037037036</v>
      </c>
      <c r="V882" s="227"/>
      <c r="W882" s="228" t="str">
        <f t="shared" si="108"/>
        <v>0</v>
      </c>
      <c r="X882" s="509"/>
      <c r="Y882" s="229">
        <f t="shared" si="109"/>
        <v>0</v>
      </c>
    </row>
    <row r="883" spans="2:25" ht="18.75" customHeight="1">
      <c r="B883" s="515"/>
      <c r="C883" s="518"/>
      <c r="D883" s="216">
        <v>5</v>
      </c>
      <c r="E883" s="216" t="s">
        <v>3049</v>
      </c>
      <c r="F883" s="217">
        <v>494</v>
      </c>
      <c r="G883" s="218">
        <f t="shared" si="104"/>
        <v>98.8</v>
      </c>
      <c r="H883" s="219">
        <f t="shared" si="105"/>
        <v>274.44444444444446</v>
      </c>
      <c r="I883" s="219">
        <f t="shared" si="106"/>
        <v>9.1481481481481483E-2</v>
      </c>
      <c r="J883" s="217"/>
      <c r="K883" s="220"/>
      <c r="L883" s="220"/>
      <c r="M883" s="221"/>
      <c r="N883" s="222">
        <f t="shared" si="110"/>
        <v>0</v>
      </c>
      <c r="O883" s="223"/>
      <c r="P883" s="224"/>
      <c r="Q883" s="224"/>
      <c r="R883" s="224"/>
      <c r="S883" s="224"/>
      <c r="T883" s="225"/>
      <c r="U883" s="226">
        <f t="shared" si="107"/>
        <v>0.18296296296296297</v>
      </c>
      <c r="V883" s="227"/>
      <c r="W883" s="228" t="str">
        <f t="shared" si="108"/>
        <v>0</v>
      </c>
      <c r="X883" s="509"/>
      <c r="Y883" s="229">
        <f t="shared" si="109"/>
        <v>0</v>
      </c>
    </row>
    <row r="884" spans="2:25" ht="18.75" customHeight="1">
      <c r="B884" s="515"/>
      <c r="C884" s="518"/>
      <c r="D884" s="216">
        <v>6</v>
      </c>
      <c r="E884" s="216" t="s">
        <v>3050</v>
      </c>
      <c r="F884" s="217">
        <v>304</v>
      </c>
      <c r="G884" s="218">
        <f t="shared" si="104"/>
        <v>60.8</v>
      </c>
      <c r="H884" s="219">
        <f t="shared" si="105"/>
        <v>168.88888888888889</v>
      </c>
      <c r="I884" s="219">
        <f t="shared" si="106"/>
        <v>5.6296296296296296E-2</v>
      </c>
      <c r="J884" s="217"/>
      <c r="K884" s="220"/>
      <c r="L884" s="220"/>
      <c r="M884" s="221"/>
      <c r="N884" s="222">
        <f t="shared" si="110"/>
        <v>0</v>
      </c>
      <c r="O884" s="223"/>
      <c r="P884" s="224"/>
      <c r="Q884" s="224"/>
      <c r="R884" s="224"/>
      <c r="S884" s="224"/>
      <c r="T884" s="225"/>
      <c r="U884" s="226">
        <f t="shared" si="107"/>
        <v>0.11259259259259259</v>
      </c>
      <c r="V884" s="227"/>
      <c r="W884" s="228" t="str">
        <f t="shared" si="108"/>
        <v>0</v>
      </c>
      <c r="X884" s="509"/>
      <c r="Y884" s="229">
        <f t="shared" si="109"/>
        <v>0</v>
      </c>
    </row>
    <row r="885" spans="2:25" ht="18.75" customHeight="1">
      <c r="B885" s="515"/>
      <c r="C885" s="518"/>
      <c r="D885" s="216">
        <v>7</v>
      </c>
      <c r="E885" s="216" t="s">
        <v>3051</v>
      </c>
      <c r="F885" s="217">
        <v>202</v>
      </c>
      <c r="G885" s="218">
        <f t="shared" si="104"/>
        <v>40.4</v>
      </c>
      <c r="H885" s="219">
        <f t="shared" si="105"/>
        <v>112.22222222222221</v>
      </c>
      <c r="I885" s="219">
        <f t="shared" si="106"/>
        <v>3.7407407407407403E-2</v>
      </c>
      <c r="J885" s="217" t="s">
        <v>3052</v>
      </c>
      <c r="K885" s="220"/>
      <c r="L885" s="220"/>
      <c r="M885" s="221"/>
      <c r="N885" s="222">
        <f t="shared" si="110"/>
        <v>0</v>
      </c>
      <c r="O885" s="223"/>
      <c r="P885" s="224"/>
      <c r="Q885" s="224"/>
      <c r="R885" s="224"/>
      <c r="S885" s="224"/>
      <c r="T885" s="225"/>
      <c r="U885" s="226">
        <f t="shared" si="107"/>
        <v>7.4814814814814806E-2</v>
      </c>
      <c r="V885" s="227"/>
      <c r="W885" s="228" t="str">
        <f t="shared" si="108"/>
        <v>0</v>
      </c>
      <c r="X885" s="509"/>
      <c r="Y885" s="229">
        <f t="shared" si="109"/>
        <v>0</v>
      </c>
    </row>
    <row r="886" spans="2:25" ht="18.75" customHeight="1">
      <c r="B886" s="515"/>
      <c r="C886" s="518"/>
      <c r="D886" s="216">
        <v>8</v>
      </c>
      <c r="E886" s="216" t="s">
        <v>3053</v>
      </c>
      <c r="F886" s="217">
        <v>200</v>
      </c>
      <c r="G886" s="218">
        <f t="shared" si="104"/>
        <v>40</v>
      </c>
      <c r="H886" s="219">
        <f t="shared" si="105"/>
        <v>111.11111111111111</v>
      </c>
      <c r="I886" s="219">
        <f t="shared" si="106"/>
        <v>3.7037037037037035E-2</v>
      </c>
      <c r="J886" s="217"/>
      <c r="K886" s="220"/>
      <c r="L886" s="220"/>
      <c r="M886" s="221"/>
      <c r="N886" s="222">
        <f t="shared" si="110"/>
        <v>0</v>
      </c>
      <c r="O886" s="223"/>
      <c r="P886" s="224"/>
      <c r="Q886" s="224"/>
      <c r="R886" s="224"/>
      <c r="S886" s="224"/>
      <c r="T886" s="225"/>
      <c r="U886" s="226">
        <f t="shared" si="107"/>
        <v>7.407407407407407E-2</v>
      </c>
      <c r="V886" s="227"/>
      <c r="W886" s="228" t="str">
        <f t="shared" si="108"/>
        <v>0</v>
      </c>
      <c r="X886" s="509"/>
      <c r="Y886" s="229">
        <f t="shared" si="109"/>
        <v>0</v>
      </c>
    </row>
    <row r="887" spans="2:25" ht="18.75" customHeight="1">
      <c r="B887" s="515"/>
      <c r="C887" s="518"/>
      <c r="D887" s="216">
        <v>9</v>
      </c>
      <c r="E887" s="216" t="s">
        <v>3054</v>
      </c>
      <c r="F887" s="217">
        <v>100</v>
      </c>
      <c r="G887" s="218">
        <f t="shared" si="104"/>
        <v>20</v>
      </c>
      <c r="H887" s="219">
        <f t="shared" si="105"/>
        <v>55.555555555555557</v>
      </c>
      <c r="I887" s="219">
        <f t="shared" si="106"/>
        <v>1.8518518518518517E-2</v>
      </c>
      <c r="J887" s="217"/>
      <c r="K887" s="220"/>
      <c r="L887" s="220"/>
      <c r="M887" s="221"/>
      <c r="N887" s="222">
        <f t="shared" si="110"/>
        <v>0</v>
      </c>
      <c r="O887" s="223"/>
      <c r="P887" s="224"/>
      <c r="Q887" s="224"/>
      <c r="R887" s="224"/>
      <c r="S887" s="224"/>
      <c r="T887" s="225"/>
      <c r="U887" s="226">
        <f t="shared" si="107"/>
        <v>3.7037037037037035E-2</v>
      </c>
      <c r="V887" s="227"/>
      <c r="W887" s="228" t="str">
        <f t="shared" si="108"/>
        <v>0</v>
      </c>
      <c r="X887" s="509"/>
      <c r="Y887" s="229">
        <f t="shared" si="109"/>
        <v>0</v>
      </c>
    </row>
    <row r="888" spans="2:25" ht="18.75" customHeight="1">
      <c r="B888" s="515"/>
      <c r="C888" s="518"/>
      <c r="D888" s="216">
        <v>10</v>
      </c>
      <c r="E888" s="216" t="s">
        <v>3055</v>
      </c>
      <c r="F888" s="217">
        <v>387</v>
      </c>
      <c r="G888" s="218">
        <f t="shared" si="104"/>
        <v>77.400000000000006</v>
      </c>
      <c r="H888" s="219">
        <f t="shared" si="105"/>
        <v>215</v>
      </c>
      <c r="I888" s="219">
        <f t="shared" si="106"/>
        <v>7.166666666666667E-2</v>
      </c>
      <c r="J888" s="217"/>
      <c r="K888" s="220"/>
      <c r="L888" s="220"/>
      <c r="M888" s="221"/>
      <c r="N888" s="222">
        <f t="shared" si="110"/>
        <v>0</v>
      </c>
      <c r="O888" s="223"/>
      <c r="P888" s="224"/>
      <c r="Q888" s="224"/>
      <c r="R888" s="224"/>
      <c r="S888" s="224"/>
      <c r="T888" s="225"/>
      <c r="U888" s="226">
        <f t="shared" si="107"/>
        <v>0.14333333333333334</v>
      </c>
      <c r="V888" s="227"/>
      <c r="W888" s="228" t="str">
        <f t="shared" si="108"/>
        <v>0</v>
      </c>
      <c r="X888" s="509"/>
      <c r="Y888" s="229">
        <f t="shared" si="109"/>
        <v>0</v>
      </c>
    </row>
    <row r="889" spans="2:25" ht="18.75" customHeight="1">
      <c r="B889" s="515"/>
      <c r="C889" s="518"/>
      <c r="D889" s="216">
        <v>11</v>
      </c>
      <c r="E889" s="216" t="s">
        <v>3056</v>
      </c>
      <c r="F889" s="217">
        <v>685</v>
      </c>
      <c r="G889" s="218">
        <f t="shared" si="104"/>
        <v>137</v>
      </c>
      <c r="H889" s="219">
        <f t="shared" si="105"/>
        <v>380.55555555555554</v>
      </c>
      <c r="I889" s="219">
        <f t="shared" si="106"/>
        <v>0.12685185185185185</v>
      </c>
      <c r="J889" s="217"/>
      <c r="K889" s="220"/>
      <c r="L889" s="220"/>
      <c r="M889" s="221"/>
      <c r="N889" s="222">
        <f t="shared" si="110"/>
        <v>0</v>
      </c>
      <c r="O889" s="223"/>
      <c r="P889" s="224"/>
      <c r="Q889" s="224"/>
      <c r="R889" s="224"/>
      <c r="S889" s="224"/>
      <c r="T889" s="225"/>
      <c r="U889" s="226">
        <f t="shared" si="107"/>
        <v>0.25370370370370371</v>
      </c>
      <c r="V889" s="227"/>
      <c r="W889" s="228" t="str">
        <f t="shared" si="108"/>
        <v>0</v>
      </c>
      <c r="X889" s="509"/>
      <c r="Y889" s="229">
        <f t="shared" si="109"/>
        <v>0</v>
      </c>
    </row>
    <row r="890" spans="2:25" ht="18.75" customHeight="1">
      <c r="B890" s="515"/>
      <c r="C890" s="518"/>
      <c r="D890" s="216">
        <v>12</v>
      </c>
      <c r="E890" s="216" t="s">
        <v>3057</v>
      </c>
      <c r="F890" s="217">
        <v>251</v>
      </c>
      <c r="G890" s="218">
        <f t="shared" si="104"/>
        <v>50.2</v>
      </c>
      <c r="H890" s="219">
        <f t="shared" si="105"/>
        <v>139.44444444444443</v>
      </c>
      <c r="I890" s="219">
        <f t="shared" si="106"/>
        <v>4.6481481481481478E-2</v>
      </c>
      <c r="J890" s="217"/>
      <c r="K890" s="220"/>
      <c r="L890" s="220"/>
      <c r="M890" s="221"/>
      <c r="N890" s="222">
        <f t="shared" si="110"/>
        <v>0</v>
      </c>
      <c r="O890" s="223"/>
      <c r="P890" s="224"/>
      <c r="Q890" s="224"/>
      <c r="R890" s="224"/>
      <c r="S890" s="224"/>
      <c r="T890" s="225"/>
      <c r="U890" s="226">
        <f t="shared" si="107"/>
        <v>9.2962962962962956E-2</v>
      </c>
      <c r="V890" s="227"/>
      <c r="W890" s="228" t="str">
        <f t="shared" si="108"/>
        <v>0</v>
      </c>
      <c r="X890" s="509"/>
      <c r="Y890" s="229">
        <f t="shared" si="109"/>
        <v>0</v>
      </c>
    </row>
    <row r="891" spans="2:25" ht="18.75" customHeight="1">
      <c r="B891" s="515"/>
      <c r="C891" s="518"/>
      <c r="D891" s="216">
        <v>13</v>
      </c>
      <c r="E891" s="216" t="s">
        <v>3058</v>
      </c>
      <c r="F891" s="217">
        <v>830</v>
      </c>
      <c r="G891" s="218">
        <f>F891/$G$15</f>
        <v>166</v>
      </c>
      <c r="H891" s="219">
        <f>F891/$H$15</f>
        <v>461.11111111111109</v>
      </c>
      <c r="I891" s="219">
        <f>H891/$I$15</f>
        <v>0.1537037037037037</v>
      </c>
      <c r="J891" s="217"/>
      <c r="K891" s="220"/>
      <c r="L891" s="220"/>
      <c r="M891" s="221"/>
      <c r="N891" s="222">
        <f>M891/$N$15</f>
        <v>0</v>
      </c>
      <c r="O891" s="223"/>
      <c r="P891" s="224"/>
      <c r="Q891" s="224"/>
      <c r="R891" s="224"/>
      <c r="S891" s="224"/>
      <c r="T891" s="225"/>
      <c r="U891" s="226">
        <f>H891/$U$15</f>
        <v>0.30740740740740741</v>
      </c>
      <c r="V891" s="227"/>
      <c r="W891" s="228" t="str">
        <f>IF(V891&lt;1,"0",IF(V891&lt;5,"2",IF(V891&gt;=5,"6")))</f>
        <v>0</v>
      </c>
      <c r="X891" s="509"/>
      <c r="Y891" s="229">
        <f t="shared" si="109"/>
        <v>0</v>
      </c>
    </row>
    <row r="892" spans="2:25" ht="18.75" customHeight="1">
      <c r="B892" s="515"/>
      <c r="C892" s="518"/>
      <c r="D892" s="216"/>
      <c r="E892" s="216"/>
      <c r="F892" s="217"/>
      <c r="G892" s="218">
        <f>F892/$G$15</f>
        <v>0</v>
      </c>
      <c r="H892" s="219">
        <f>F892/$H$15</f>
        <v>0</v>
      </c>
      <c r="I892" s="219">
        <f>H892/$I$15</f>
        <v>0</v>
      </c>
      <c r="J892" s="217"/>
      <c r="K892" s="220"/>
      <c r="L892" s="220"/>
      <c r="M892" s="221"/>
      <c r="N892" s="222">
        <f>M892/$N$15</f>
        <v>0</v>
      </c>
      <c r="O892" s="223"/>
      <c r="P892" s="224"/>
      <c r="Q892" s="224"/>
      <c r="R892" s="224"/>
      <c r="S892" s="224"/>
      <c r="T892" s="225"/>
      <c r="U892" s="226">
        <f>H892/$U$15</f>
        <v>0</v>
      </c>
      <c r="V892" s="227"/>
      <c r="W892" s="228" t="str">
        <f>IF(V892&lt;1,"0",IF(V892&lt;5,"2",IF(V892&gt;=5,"6")))</f>
        <v>0</v>
      </c>
      <c r="X892" s="509"/>
      <c r="Y892" s="229">
        <f t="shared" si="109"/>
        <v>0</v>
      </c>
    </row>
    <row r="893" spans="2:25" ht="18.75" customHeight="1">
      <c r="B893" s="515"/>
      <c r="C893" s="518"/>
      <c r="D893" s="216">
        <v>1</v>
      </c>
      <c r="E893" s="216" t="s">
        <v>3059</v>
      </c>
      <c r="F893" s="217">
        <v>98</v>
      </c>
      <c r="G893" s="218">
        <f t="shared" si="104"/>
        <v>19.600000000000001</v>
      </c>
      <c r="H893" s="219">
        <f t="shared" si="105"/>
        <v>54.444444444444443</v>
      </c>
      <c r="I893" s="219">
        <f t="shared" si="106"/>
        <v>1.8148148148148146E-2</v>
      </c>
      <c r="J893" s="217"/>
      <c r="K893" s="217" t="s">
        <v>3052</v>
      </c>
      <c r="L893" s="220"/>
      <c r="M893" s="221">
        <f>SUM(H893:H905)</f>
        <v>2748.3333333333335</v>
      </c>
      <c r="N893" s="222">
        <f t="shared" si="110"/>
        <v>54.966666666666669</v>
      </c>
      <c r="O893" s="223" t="s">
        <v>3060</v>
      </c>
      <c r="P893" s="224" t="s">
        <v>12</v>
      </c>
      <c r="Q893" s="224"/>
      <c r="R893" s="224" t="s">
        <v>2634</v>
      </c>
      <c r="S893" s="224"/>
      <c r="T893" s="225"/>
      <c r="U893" s="226">
        <f t="shared" si="107"/>
        <v>3.6296296296296292E-2</v>
      </c>
      <c r="V893" s="227">
        <f>SUM(U893:U905)</f>
        <v>1.8322222222222222</v>
      </c>
      <c r="W893" s="228" t="str">
        <f t="shared" si="108"/>
        <v>2</v>
      </c>
      <c r="X893" s="509"/>
      <c r="Y893" s="229">
        <f t="shared" si="109"/>
        <v>1</v>
      </c>
    </row>
    <row r="894" spans="2:25" ht="18.75" customHeight="1">
      <c r="B894" s="515"/>
      <c r="C894" s="518"/>
      <c r="D894" s="216">
        <v>2</v>
      </c>
      <c r="E894" s="216" t="s">
        <v>3061</v>
      </c>
      <c r="F894" s="217">
        <v>99</v>
      </c>
      <c r="G894" s="218">
        <f t="shared" si="104"/>
        <v>19.8</v>
      </c>
      <c r="H894" s="219">
        <f t="shared" si="105"/>
        <v>55</v>
      </c>
      <c r="I894" s="219">
        <f t="shared" si="106"/>
        <v>1.8333333333333333E-2</v>
      </c>
      <c r="J894" s="217"/>
      <c r="K894" s="220"/>
      <c r="L894" s="220"/>
      <c r="M894" s="221"/>
      <c r="N894" s="222">
        <f t="shared" si="110"/>
        <v>0</v>
      </c>
      <c r="O894" s="223"/>
      <c r="P894" s="224"/>
      <c r="Q894" s="224"/>
      <c r="R894" s="224"/>
      <c r="S894" s="224"/>
      <c r="T894" s="225"/>
      <c r="U894" s="226">
        <f t="shared" si="107"/>
        <v>3.6666666666666667E-2</v>
      </c>
      <c r="V894" s="227"/>
      <c r="W894" s="228" t="str">
        <f t="shared" si="108"/>
        <v>0</v>
      </c>
      <c r="X894" s="509"/>
      <c r="Y894" s="229">
        <f t="shared" si="109"/>
        <v>0</v>
      </c>
    </row>
    <row r="895" spans="2:25" ht="18.75" customHeight="1">
      <c r="B895" s="515"/>
      <c r="C895" s="518"/>
      <c r="D895" s="216">
        <v>3</v>
      </c>
      <c r="E895" s="216" t="s">
        <v>3062</v>
      </c>
      <c r="F895" s="217">
        <v>101</v>
      </c>
      <c r="G895" s="218">
        <f t="shared" si="104"/>
        <v>20.2</v>
      </c>
      <c r="H895" s="219">
        <f t="shared" si="105"/>
        <v>56.111111111111107</v>
      </c>
      <c r="I895" s="219">
        <f t="shared" si="106"/>
        <v>1.8703703703703702E-2</v>
      </c>
      <c r="J895" s="217"/>
      <c r="K895" s="220"/>
      <c r="L895" s="220"/>
      <c r="M895" s="221"/>
      <c r="N895" s="222">
        <f t="shared" si="110"/>
        <v>0</v>
      </c>
      <c r="O895" s="223"/>
      <c r="P895" s="224"/>
      <c r="Q895" s="224"/>
      <c r="R895" s="224"/>
      <c r="S895" s="224"/>
      <c r="T895" s="225"/>
      <c r="U895" s="226">
        <f t="shared" si="107"/>
        <v>3.7407407407407403E-2</v>
      </c>
      <c r="V895" s="227"/>
      <c r="W895" s="228" t="str">
        <f t="shared" si="108"/>
        <v>0</v>
      </c>
      <c r="X895" s="509"/>
      <c r="Y895" s="229">
        <f t="shared" si="109"/>
        <v>0</v>
      </c>
    </row>
    <row r="896" spans="2:25" ht="18.75" customHeight="1">
      <c r="B896" s="515"/>
      <c r="C896" s="518"/>
      <c r="D896" s="216">
        <v>4</v>
      </c>
      <c r="E896" s="216" t="s">
        <v>3063</v>
      </c>
      <c r="F896" s="217">
        <v>554</v>
      </c>
      <c r="G896" s="218">
        <f t="shared" si="104"/>
        <v>110.8</v>
      </c>
      <c r="H896" s="219">
        <f t="shared" si="105"/>
        <v>307.77777777777777</v>
      </c>
      <c r="I896" s="219">
        <f t="shared" si="106"/>
        <v>0.1025925925925926</v>
      </c>
      <c r="J896" s="217"/>
      <c r="K896" s="220"/>
      <c r="L896" s="220"/>
      <c r="M896" s="221"/>
      <c r="N896" s="222">
        <f t="shared" si="110"/>
        <v>0</v>
      </c>
      <c r="O896" s="223"/>
      <c r="P896" s="224"/>
      <c r="Q896" s="224"/>
      <c r="R896" s="224"/>
      <c r="S896" s="224"/>
      <c r="T896" s="225"/>
      <c r="U896" s="226">
        <f t="shared" si="107"/>
        <v>0.20518518518518519</v>
      </c>
      <c r="V896" s="227"/>
      <c r="W896" s="228" t="str">
        <f t="shared" si="108"/>
        <v>0</v>
      </c>
      <c r="X896" s="509"/>
      <c r="Y896" s="229">
        <f t="shared" si="109"/>
        <v>0</v>
      </c>
    </row>
    <row r="897" spans="2:25" ht="18.75" customHeight="1">
      <c r="B897" s="515"/>
      <c r="C897" s="518"/>
      <c r="D897" s="216">
        <v>5</v>
      </c>
      <c r="E897" s="216" t="s">
        <v>3064</v>
      </c>
      <c r="F897" s="217">
        <v>701</v>
      </c>
      <c r="G897" s="218">
        <f t="shared" si="104"/>
        <v>140.19999999999999</v>
      </c>
      <c r="H897" s="219">
        <f t="shared" si="105"/>
        <v>389.44444444444446</v>
      </c>
      <c r="I897" s="219">
        <f t="shared" si="106"/>
        <v>0.12981481481481483</v>
      </c>
      <c r="J897" s="217"/>
      <c r="K897" s="220"/>
      <c r="L897" s="220"/>
      <c r="M897" s="221"/>
      <c r="N897" s="222">
        <f t="shared" si="110"/>
        <v>0</v>
      </c>
      <c r="O897" s="223"/>
      <c r="P897" s="224"/>
      <c r="Q897" s="224"/>
      <c r="R897" s="224"/>
      <c r="S897" s="224"/>
      <c r="T897" s="225"/>
      <c r="U897" s="226">
        <f t="shared" si="107"/>
        <v>0.25962962962962965</v>
      </c>
      <c r="V897" s="227"/>
      <c r="W897" s="228" t="str">
        <f t="shared" si="108"/>
        <v>0</v>
      </c>
      <c r="X897" s="509"/>
      <c r="Y897" s="229">
        <f t="shared" si="109"/>
        <v>0</v>
      </c>
    </row>
    <row r="898" spans="2:25" ht="18.75" customHeight="1">
      <c r="B898" s="515"/>
      <c r="C898" s="518"/>
      <c r="D898" s="216">
        <v>6</v>
      </c>
      <c r="E898" s="216" t="s">
        <v>3065</v>
      </c>
      <c r="F898" s="217">
        <v>605</v>
      </c>
      <c r="G898" s="218">
        <f t="shared" si="104"/>
        <v>121</v>
      </c>
      <c r="H898" s="219">
        <f t="shared" si="105"/>
        <v>336.11111111111109</v>
      </c>
      <c r="I898" s="219">
        <f t="shared" si="106"/>
        <v>0.11203703703703703</v>
      </c>
      <c r="J898" s="217"/>
      <c r="K898" s="220"/>
      <c r="L898" s="220"/>
      <c r="M898" s="221"/>
      <c r="N898" s="222">
        <f t="shared" si="110"/>
        <v>0</v>
      </c>
      <c r="O898" s="223"/>
      <c r="P898" s="224"/>
      <c r="Q898" s="224"/>
      <c r="R898" s="224"/>
      <c r="S898" s="224"/>
      <c r="T898" s="225"/>
      <c r="U898" s="226">
        <f t="shared" si="107"/>
        <v>0.22407407407407406</v>
      </c>
      <c r="V898" s="227"/>
      <c r="W898" s="228" t="str">
        <f t="shared" si="108"/>
        <v>0</v>
      </c>
      <c r="X898" s="509"/>
      <c r="Y898" s="229">
        <f t="shared" si="109"/>
        <v>0</v>
      </c>
    </row>
    <row r="899" spans="2:25" ht="18.75" customHeight="1">
      <c r="B899" s="515"/>
      <c r="C899" s="518"/>
      <c r="D899" s="216">
        <v>7</v>
      </c>
      <c r="E899" s="216" t="s">
        <v>3066</v>
      </c>
      <c r="F899" s="217">
        <v>484</v>
      </c>
      <c r="G899" s="218">
        <f t="shared" si="104"/>
        <v>96.8</v>
      </c>
      <c r="H899" s="219">
        <f t="shared" si="105"/>
        <v>268.88888888888886</v>
      </c>
      <c r="I899" s="219">
        <f t="shared" si="106"/>
        <v>8.9629629629629615E-2</v>
      </c>
      <c r="J899" s="217"/>
      <c r="K899" s="220"/>
      <c r="L899" s="220"/>
      <c r="M899" s="221"/>
      <c r="N899" s="222">
        <f t="shared" si="110"/>
        <v>0</v>
      </c>
      <c r="O899" s="223"/>
      <c r="P899" s="224"/>
      <c r="Q899" s="224"/>
      <c r="R899" s="224"/>
      <c r="S899" s="224"/>
      <c r="T899" s="225"/>
      <c r="U899" s="226">
        <f t="shared" si="107"/>
        <v>0.17925925925925923</v>
      </c>
      <c r="V899" s="227"/>
      <c r="W899" s="228" t="str">
        <f t="shared" si="108"/>
        <v>0</v>
      </c>
      <c r="X899" s="509"/>
      <c r="Y899" s="229">
        <f t="shared" si="109"/>
        <v>0</v>
      </c>
    </row>
    <row r="900" spans="2:25" ht="18.75" customHeight="1">
      <c r="B900" s="515"/>
      <c r="C900" s="518"/>
      <c r="D900" s="216">
        <v>8</v>
      </c>
      <c r="E900" s="216" t="s">
        <v>3067</v>
      </c>
      <c r="F900" s="217">
        <v>656</v>
      </c>
      <c r="G900" s="218">
        <f t="shared" si="104"/>
        <v>131.19999999999999</v>
      </c>
      <c r="H900" s="219">
        <f t="shared" si="105"/>
        <v>364.44444444444446</v>
      </c>
      <c r="I900" s="219">
        <f t="shared" si="106"/>
        <v>0.12148148148148148</v>
      </c>
      <c r="J900" s="217"/>
      <c r="K900" s="220"/>
      <c r="L900" s="220"/>
      <c r="M900" s="221"/>
      <c r="N900" s="222">
        <f t="shared" si="110"/>
        <v>0</v>
      </c>
      <c r="O900" s="223"/>
      <c r="P900" s="224"/>
      <c r="Q900" s="224"/>
      <c r="R900" s="224"/>
      <c r="S900" s="224"/>
      <c r="T900" s="225"/>
      <c r="U900" s="226">
        <f t="shared" si="107"/>
        <v>0.24296296296296296</v>
      </c>
      <c r="V900" s="227"/>
      <c r="W900" s="228" t="str">
        <f t="shared" si="108"/>
        <v>0</v>
      </c>
      <c r="X900" s="509"/>
      <c r="Y900" s="229">
        <f t="shared" si="109"/>
        <v>0</v>
      </c>
    </row>
    <row r="901" spans="2:25" ht="18.75" customHeight="1">
      <c r="B901" s="515"/>
      <c r="C901" s="518"/>
      <c r="D901" s="216">
        <v>9</v>
      </c>
      <c r="E901" s="216" t="s">
        <v>3068</v>
      </c>
      <c r="F901" s="217">
        <v>150</v>
      </c>
      <c r="G901" s="218">
        <f t="shared" si="104"/>
        <v>30</v>
      </c>
      <c r="H901" s="219">
        <f t="shared" si="105"/>
        <v>83.333333333333329</v>
      </c>
      <c r="I901" s="219">
        <f t="shared" si="106"/>
        <v>2.7777777777777776E-2</v>
      </c>
      <c r="J901" s="217"/>
      <c r="K901" s="220"/>
      <c r="L901" s="220"/>
      <c r="M901" s="221"/>
      <c r="N901" s="222">
        <f t="shared" si="110"/>
        <v>0</v>
      </c>
      <c r="O901" s="223"/>
      <c r="P901" s="224"/>
      <c r="Q901" s="224"/>
      <c r="R901" s="224"/>
      <c r="S901" s="224"/>
      <c r="T901" s="225"/>
      <c r="U901" s="226">
        <f t="shared" si="107"/>
        <v>5.5555555555555552E-2</v>
      </c>
      <c r="V901" s="227"/>
      <c r="W901" s="228" t="str">
        <f t="shared" si="108"/>
        <v>0</v>
      </c>
      <c r="X901" s="509"/>
      <c r="Y901" s="229">
        <f t="shared" si="109"/>
        <v>0</v>
      </c>
    </row>
    <row r="902" spans="2:25" ht="18.75" customHeight="1">
      <c r="B902" s="515"/>
      <c r="C902" s="518"/>
      <c r="D902" s="216">
        <v>10</v>
      </c>
      <c r="E902" s="216" t="s">
        <v>3069</v>
      </c>
      <c r="F902" s="217">
        <v>509</v>
      </c>
      <c r="G902" s="218">
        <f t="shared" si="104"/>
        <v>101.8</v>
      </c>
      <c r="H902" s="219">
        <f t="shared" si="105"/>
        <v>282.77777777777777</v>
      </c>
      <c r="I902" s="219">
        <f t="shared" si="106"/>
        <v>9.4259259259259251E-2</v>
      </c>
      <c r="J902" s="217"/>
      <c r="K902" s="220"/>
      <c r="L902" s="220"/>
      <c r="M902" s="221"/>
      <c r="N902" s="222">
        <f t="shared" si="110"/>
        <v>0</v>
      </c>
      <c r="O902" s="223"/>
      <c r="P902" s="224"/>
      <c r="Q902" s="224"/>
      <c r="R902" s="224"/>
      <c r="S902" s="224"/>
      <c r="T902" s="225"/>
      <c r="U902" s="226">
        <f t="shared" si="107"/>
        <v>0.1885185185185185</v>
      </c>
      <c r="V902" s="227"/>
      <c r="W902" s="228" t="str">
        <f t="shared" si="108"/>
        <v>0</v>
      </c>
      <c r="X902" s="509"/>
      <c r="Y902" s="229">
        <f t="shared" si="109"/>
        <v>0</v>
      </c>
    </row>
    <row r="903" spans="2:25" ht="18.75" customHeight="1">
      <c r="B903" s="515"/>
      <c r="C903" s="518"/>
      <c r="D903" s="216">
        <v>11</v>
      </c>
      <c r="E903" s="216" t="s">
        <v>3070</v>
      </c>
      <c r="F903" s="217">
        <v>199</v>
      </c>
      <c r="G903" s="218">
        <f t="shared" si="104"/>
        <v>39.799999999999997</v>
      </c>
      <c r="H903" s="219">
        <f t="shared" si="105"/>
        <v>110.55555555555556</v>
      </c>
      <c r="I903" s="219">
        <f t="shared" si="106"/>
        <v>3.6851851851851851E-2</v>
      </c>
      <c r="J903" s="217"/>
      <c r="K903" s="220"/>
      <c r="L903" s="220"/>
      <c r="M903" s="221"/>
      <c r="N903" s="222">
        <f t="shared" si="110"/>
        <v>0</v>
      </c>
      <c r="O903" s="223"/>
      <c r="P903" s="224"/>
      <c r="Q903" s="224"/>
      <c r="R903" s="224"/>
      <c r="S903" s="224"/>
      <c r="T903" s="225"/>
      <c r="U903" s="226">
        <f t="shared" si="107"/>
        <v>7.3703703703703702E-2</v>
      </c>
      <c r="V903" s="227"/>
      <c r="W903" s="228" t="str">
        <f t="shared" si="108"/>
        <v>0</v>
      </c>
      <c r="X903" s="509"/>
      <c r="Y903" s="229">
        <f t="shared" si="109"/>
        <v>0</v>
      </c>
    </row>
    <row r="904" spans="2:25" ht="18.75" customHeight="1">
      <c r="B904" s="515"/>
      <c r="C904" s="518"/>
      <c r="D904" s="216">
        <v>12</v>
      </c>
      <c r="E904" s="216" t="s">
        <v>3071</v>
      </c>
      <c r="F904" s="217">
        <v>290</v>
      </c>
      <c r="G904" s="218">
        <f t="shared" si="104"/>
        <v>58</v>
      </c>
      <c r="H904" s="219">
        <f t="shared" si="105"/>
        <v>161.11111111111111</v>
      </c>
      <c r="I904" s="219">
        <f t="shared" si="106"/>
        <v>5.3703703703703705E-2</v>
      </c>
      <c r="J904" s="217"/>
      <c r="K904" s="220"/>
      <c r="L904" s="220"/>
      <c r="M904" s="221"/>
      <c r="N904" s="222">
        <f t="shared" si="110"/>
        <v>0</v>
      </c>
      <c r="O904" s="223"/>
      <c r="P904" s="224"/>
      <c r="Q904" s="224"/>
      <c r="R904" s="224"/>
      <c r="S904" s="224"/>
      <c r="T904" s="225"/>
      <c r="U904" s="226">
        <f t="shared" si="107"/>
        <v>0.10740740740740741</v>
      </c>
      <c r="V904" s="227"/>
      <c r="W904" s="228" t="str">
        <f t="shared" si="108"/>
        <v>0</v>
      </c>
      <c r="X904" s="509"/>
      <c r="Y904" s="229">
        <f t="shared" si="109"/>
        <v>0</v>
      </c>
    </row>
    <row r="905" spans="2:25" ht="18.75" customHeight="1">
      <c r="B905" s="515"/>
      <c r="C905" s="518"/>
      <c r="D905" s="216">
        <v>13</v>
      </c>
      <c r="E905" s="216" t="s">
        <v>3072</v>
      </c>
      <c r="F905" s="217">
        <v>501</v>
      </c>
      <c r="G905" s="218">
        <f t="shared" si="104"/>
        <v>100.2</v>
      </c>
      <c r="H905" s="219">
        <f t="shared" si="105"/>
        <v>278.33333333333331</v>
      </c>
      <c r="I905" s="219">
        <f t="shared" si="106"/>
        <v>9.2777777777777765E-2</v>
      </c>
      <c r="J905" s="217"/>
      <c r="K905" s="220"/>
      <c r="L905" s="220"/>
      <c r="M905" s="221"/>
      <c r="N905" s="222">
        <f t="shared" si="110"/>
        <v>0</v>
      </c>
      <c r="O905" s="223"/>
      <c r="P905" s="224"/>
      <c r="Q905" s="224"/>
      <c r="R905" s="224"/>
      <c r="S905" s="224"/>
      <c r="T905" s="225"/>
      <c r="U905" s="226">
        <f t="shared" si="107"/>
        <v>0.18555555555555553</v>
      </c>
      <c r="V905" s="227"/>
      <c r="W905" s="228" t="str">
        <f t="shared" si="108"/>
        <v>0</v>
      </c>
      <c r="X905" s="509"/>
      <c r="Y905" s="229">
        <f t="shared" si="109"/>
        <v>0</v>
      </c>
    </row>
    <row r="906" spans="2:25" ht="18.75" customHeight="1">
      <c r="B906" s="515"/>
      <c r="C906" s="518"/>
      <c r="D906" s="216"/>
      <c r="E906" s="216"/>
      <c r="F906" s="217"/>
      <c r="G906" s="218">
        <f t="shared" si="104"/>
        <v>0</v>
      </c>
      <c r="H906" s="219">
        <f t="shared" si="105"/>
        <v>0</v>
      </c>
      <c r="I906" s="219">
        <f t="shared" si="106"/>
        <v>0</v>
      </c>
      <c r="J906" s="217"/>
      <c r="K906" s="220"/>
      <c r="L906" s="220"/>
      <c r="M906" s="221"/>
      <c r="N906" s="222">
        <f t="shared" si="110"/>
        <v>0</v>
      </c>
      <c r="O906" s="223"/>
      <c r="P906" s="224"/>
      <c r="Q906" s="224"/>
      <c r="R906" s="224"/>
      <c r="S906" s="224"/>
      <c r="T906" s="225"/>
      <c r="U906" s="226">
        <f t="shared" si="107"/>
        <v>0</v>
      </c>
      <c r="V906" s="227"/>
      <c r="W906" s="228" t="str">
        <f t="shared" si="108"/>
        <v>0</v>
      </c>
      <c r="X906" s="509"/>
      <c r="Y906" s="229">
        <f t="shared" si="109"/>
        <v>0</v>
      </c>
    </row>
    <row r="907" spans="2:25" ht="18.75" customHeight="1">
      <c r="B907" s="515"/>
      <c r="C907" s="518"/>
      <c r="D907" s="216">
        <v>1</v>
      </c>
      <c r="E907" s="216" t="s">
        <v>3073</v>
      </c>
      <c r="F907" s="217">
        <v>705</v>
      </c>
      <c r="G907" s="218">
        <f t="shared" si="104"/>
        <v>141</v>
      </c>
      <c r="H907" s="219">
        <f t="shared" si="105"/>
        <v>391.66666666666663</v>
      </c>
      <c r="I907" s="219">
        <f t="shared" si="106"/>
        <v>0.13055555555555554</v>
      </c>
      <c r="J907" s="217" t="s">
        <v>3074</v>
      </c>
      <c r="K907" s="217" t="s">
        <v>11281</v>
      </c>
      <c r="L907" s="220"/>
      <c r="M907" s="221">
        <f>SUM(H907:H922)</f>
        <v>3066.1111111111109</v>
      </c>
      <c r="N907" s="222">
        <f t="shared" si="110"/>
        <v>61.322222222222216</v>
      </c>
      <c r="O907" s="223" t="s">
        <v>2743</v>
      </c>
      <c r="P907" s="224" t="s">
        <v>12</v>
      </c>
      <c r="Q907" s="224"/>
      <c r="R907" s="224" t="s">
        <v>2634</v>
      </c>
      <c r="S907" s="224"/>
      <c r="T907" s="225"/>
      <c r="U907" s="226">
        <f t="shared" si="107"/>
        <v>0.26111111111111107</v>
      </c>
      <c r="V907" s="227">
        <f>SUM(U907:U922)</f>
        <v>2.0440740740740737</v>
      </c>
      <c r="W907" s="228" t="str">
        <f t="shared" si="108"/>
        <v>2</v>
      </c>
      <c r="X907" s="509"/>
      <c r="Y907" s="229">
        <f t="shared" si="109"/>
        <v>1</v>
      </c>
    </row>
    <row r="908" spans="2:25" ht="18.75" customHeight="1">
      <c r="B908" s="515"/>
      <c r="C908" s="518"/>
      <c r="D908" s="216">
        <v>2</v>
      </c>
      <c r="E908" s="216" t="s">
        <v>3075</v>
      </c>
      <c r="F908" s="217">
        <v>631</v>
      </c>
      <c r="G908" s="218">
        <f t="shared" si="104"/>
        <v>126.2</v>
      </c>
      <c r="H908" s="219">
        <f t="shared" si="105"/>
        <v>350.55555555555554</v>
      </c>
      <c r="I908" s="219">
        <f t="shared" si="106"/>
        <v>0.11685185185185185</v>
      </c>
      <c r="J908" s="217"/>
      <c r="K908" s="220"/>
      <c r="L908" s="220"/>
      <c r="M908" s="221"/>
      <c r="N908" s="222">
        <f t="shared" si="110"/>
        <v>0</v>
      </c>
      <c r="O908" s="223"/>
      <c r="P908" s="224"/>
      <c r="Q908" s="224"/>
      <c r="R908" s="224"/>
      <c r="S908" s="224"/>
      <c r="T908" s="225"/>
      <c r="U908" s="226">
        <f t="shared" si="107"/>
        <v>0.23370370370370369</v>
      </c>
      <c r="V908" s="227"/>
      <c r="W908" s="228" t="str">
        <f t="shared" si="108"/>
        <v>0</v>
      </c>
      <c r="X908" s="509"/>
      <c r="Y908" s="229">
        <f t="shared" si="109"/>
        <v>0</v>
      </c>
    </row>
    <row r="909" spans="2:25" ht="18.75" customHeight="1">
      <c r="B909" s="515"/>
      <c r="C909" s="518"/>
      <c r="D909" s="216">
        <v>3</v>
      </c>
      <c r="E909" s="216" t="s">
        <v>3076</v>
      </c>
      <c r="F909" s="217">
        <v>509</v>
      </c>
      <c r="G909" s="218">
        <f t="shared" si="104"/>
        <v>101.8</v>
      </c>
      <c r="H909" s="219">
        <f t="shared" si="105"/>
        <v>282.77777777777777</v>
      </c>
      <c r="I909" s="219">
        <f t="shared" si="106"/>
        <v>9.4259259259259251E-2</v>
      </c>
      <c r="J909" s="217"/>
      <c r="K909" s="220"/>
      <c r="L909" s="220"/>
      <c r="M909" s="221"/>
      <c r="N909" s="222">
        <f t="shared" si="110"/>
        <v>0</v>
      </c>
      <c r="O909" s="223"/>
      <c r="P909" s="224"/>
      <c r="Q909" s="224"/>
      <c r="R909" s="224"/>
      <c r="S909" s="224"/>
      <c r="T909" s="225"/>
      <c r="U909" s="226">
        <f t="shared" si="107"/>
        <v>0.1885185185185185</v>
      </c>
      <c r="V909" s="227"/>
      <c r="W909" s="228" t="str">
        <f t="shared" si="108"/>
        <v>0</v>
      </c>
      <c r="X909" s="509"/>
      <c r="Y909" s="229">
        <f t="shared" si="109"/>
        <v>0</v>
      </c>
    </row>
    <row r="910" spans="2:25" ht="18.75" customHeight="1">
      <c r="B910" s="515"/>
      <c r="C910" s="518"/>
      <c r="D910" s="216">
        <v>4</v>
      </c>
      <c r="E910" s="216" t="s">
        <v>3077</v>
      </c>
      <c r="F910" s="217">
        <v>290</v>
      </c>
      <c r="G910" s="218">
        <f t="shared" si="104"/>
        <v>58</v>
      </c>
      <c r="H910" s="219">
        <f t="shared" si="105"/>
        <v>161.11111111111111</v>
      </c>
      <c r="I910" s="219">
        <f t="shared" si="106"/>
        <v>5.3703703703703705E-2</v>
      </c>
      <c r="J910" s="217"/>
      <c r="K910" s="220"/>
      <c r="L910" s="220"/>
      <c r="M910" s="221"/>
      <c r="N910" s="222">
        <f t="shared" si="110"/>
        <v>0</v>
      </c>
      <c r="O910" s="223"/>
      <c r="P910" s="224"/>
      <c r="Q910" s="224"/>
      <c r="R910" s="224"/>
      <c r="S910" s="224"/>
      <c r="T910" s="225"/>
      <c r="U910" s="226">
        <f t="shared" si="107"/>
        <v>0.10740740740740741</v>
      </c>
      <c r="V910" s="227"/>
      <c r="W910" s="228" t="str">
        <f t="shared" si="108"/>
        <v>0</v>
      </c>
      <c r="X910" s="509"/>
      <c r="Y910" s="229">
        <f t="shared" si="109"/>
        <v>0</v>
      </c>
    </row>
    <row r="911" spans="2:25" ht="18.75" customHeight="1">
      <c r="B911" s="515"/>
      <c r="C911" s="518"/>
      <c r="D911" s="216">
        <v>5</v>
      </c>
      <c r="E911" s="216" t="s">
        <v>3078</v>
      </c>
      <c r="F911" s="217">
        <v>290</v>
      </c>
      <c r="G911" s="218">
        <f t="shared" si="104"/>
        <v>58</v>
      </c>
      <c r="H911" s="219">
        <f t="shared" si="105"/>
        <v>161.11111111111111</v>
      </c>
      <c r="I911" s="219">
        <f t="shared" si="106"/>
        <v>5.3703703703703705E-2</v>
      </c>
      <c r="J911" s="217"/>
      <c r="K911" s="220"/>
      <c r="L911" s="220"/>
      <c r="M911" s="221"/>
      <c r="N911" s="222">
        <f t="shared" si="110"/>
        <v>0</v>
      </c>
      <c r="O911" s="223"/>
      <c r="P911" s="224"/>
      <c r="Q911" s="224"/>
      <c r="R911" s="224"/>
      <c r="S911" s="224"/>
      <c r="T911" s="225"/>
      <c r="U911" s="226">
        <f t="shared" si="107"/>
        <v>0.10740740740740741</v>
      </c>
      <c r="V911" s="227"/>
      <c r="W911" s="228" t="str">
        <f t="shared" si="108"/>
        <v>0</v>
      </c>
      <c r="X911" s="509"/>
      <c r="Y911" s="229">
        <f t="shared" si="109"/>
        <v>0</v>
      </c>
    </row>
    <row r="912" spans="2:25" ht="18.75" customHeight="1">
      <c r="B912" s="515"/>
      <c r="C912" s="518"/>
      <c r="D912" s="216">
        <v>6</v>
      </c>
      <c r="E912" s="216" t="s">
        <v>3079</v>
      </c>
      <c r="F912" s="217">
        <v>490</v>
      </c>
      <c r="G912" s="218">
        <f t="shared" si="104"/>
        <v>98</v>
      </c>
      <c r="H912" s="219">
        <f t="shared" si="105"/>
        <v>272.22222222222223</v>
      </c>
      <c r="I912" s="219">
        <f t="shared" si="106"/>
        <v>9.0740740740740747E-2</v>
      </c>
      <c r="J912" s="217"/>
      <c r="K912" s="220"/>
      <c r="L912" s="220"/>
      <c r="M912" s="221"/>
      <c r="N912" s="222">
        <f t="shared" si="110"/>
        <v>0</v>
      </c>
      <c r="O912" s="223"/>
      <c r="P912" s="224"/>
      <c r="Q912" s="224"/>
      <c r="R912" s="224"/>
      <c r="S912" s="224"/>
      <c r="T912" s="225"/>
      <c r="U912" s="226">
        <f t="shared" si="107"/>
        <v>0.18148148148148149</v>
      </c>
      <c r="V912" s="227"/>
      <c r="W912" s="228" t="str">
        <f t="shared" si="108"/>
        <v>0</v>
      </c>
      <c r="X912" s="509"/>
      <c r="Y912" s="229">
        <f t="shared" si="109"/>
        <v>0</v>
      </c>
    </row>
    <row r="913" spans="2:25" ht="18.75" customHeight="1">
      <c r="B913" s="515"/>
      <c r="C913" s="518"/>
      <c r="D913" s="216">
        <v>7</v>
      </c>
      <c r="E913" s="216" t="s">
        <v>3080</v>
      </c>
      <c r="F913" s="217">
        <v>501</v>
      </c>
      <c r="G913" s="218">
        <f t="shared" si="104"/>
        <v>100.2</v>
      </c>
      <c r="H913" s="219">
        <f t="shared" si="105"/>
        <v>278.33333333333331</v>
      </c>
      <c r="I913" s="219">
        <f t="shared" si="106"/>
        <v>9.2777777777777765E-2</v>
      </c>
      <c r="J913" s="217"/>
      <c r="K913" s="220"/>
      <c r="L913" s="220"/>
      <c r="M913" s="221"/>
      <c r="N913" s="222">
        <f t="shared" si="110"/>
        <v>0</v>
      </c>
      <c r="O913" s="223"/>
      <c r="P913" s="224"/>
      <c r="Q913" s="224"/>
      <c r="R913" s="224"/>
      <c r="S913" s="224"/>
      <c r="T913" s="225"/>
      <c r="U913" s="226">
        <f t="shared" si="107"/>
        <v>0.18555555555555553</v>
      </c>
      <c r="V913" s="227"/>
      <c r="W913" s="228" t="str">
        <f t="shared" si="108"/>
        <v>0</v>
      </c>
      <c r="X913" s="509"/>
      <c r="Y913" s="229">
        <f t="shared" si="109"/>
        <v>0</v>
      </c>
    </row>
    <row r="914" spans="2:25" ht="18.75" customHeight="1">
      <c r="B914" s="515"/>
      <c r="C914" s="518"/>
      <c r="D914" s="216">
        <v>8</v>
      </c>
      <c r="E914" s="216" t="s">
        <v>3081</v>
      </c>
      <c r="F914" s="217">
        <v>561</v>
      </c>
      <c r="G914" s="218">
        <f t="shared" si="104"/>
        <v>112.2</v>
      </c>
      <c r="H914" s="219">
        <f t="shared" si="105"/>
        <v>311.66666666666669</v>
      </c>
      <c r="I914" s="219">
        <f t="shared" si="106"/>
        <v>0.10388888888888889</v>
      </c>
      <c r="J914" s="217"/>
      <c r="K914" s="220"/>
      <c r="L914" s="220"/>
      <c r="M914" s="221"/>
      <c r="N914" s="222">
        <f t="shared" si="110"/>
        <v>0</v>
      </c>
      <c r="O914" s="223"/>
      <c r="P914" s="224"/>
      <c r="Q914" s="224"/>
      <c r="R914" s="224"/>
      <c r="S914" s="224"/>
      <c r="T914" s="225"/>
      <c r="U914" s="226">
        <f t="shared" si="107"/>
        <v>0.20777777777777778</v>
      </c>
      <c r="V914" s="227"/>
      <c r="W914" s="228" t="str">
        <f t="shared" si="108"/>
        <v>0</v>
      </c>
      <c r="X914" s="509"/>
      <c r="Y914" s="229">
        <f t="shared" si="109"/>
        <v>0</v>
      </c>
    </row>
    <row r="915" spans="2:25" ht="18.75" customHeight="1">
      <c r="B915" s="515"/>
      <c r="C915" s="518"/>
      <c r="D915" s="216">
        <v>9</v>
      </c>
      <c r="E915" s="216" t="s">
        <v>3082</v>
      </c>
      <c r="F915" s="217">
        <v>130</v>
      </c>
      <c r="G915" s="218">
        <f t="shared" si="104"/>
        <v>26</v>
      </c>
      <c r="H915" s="219">
        <f t="shared" si="105"/>
        <v>72.222222222222214</v>
      </c>
      <c r="I915" s="219">
        <f t="shared" si="106"/>
        <v>2.4074074074074071E-2</v>
      </c>
      <c r="J915" s="217"/>
      <c r="K915" s="220"/>
      <c r="L915" s="220"/>
      <c r="M915" s="221"/>
      <c r="N915" s="222">
        <f t="shared" si="110"/>
        <v>0</v>
      </c>
      <c r="O915" s="223"/>
      <c r="P915" s="224"/>
      <c r="Q915" s="224"/>
      <c r="R915" s="224"/>
      <c r="S915" s="224"/>
      <c r="T915" s="225"/>
      <c r="U915" s="226">
        <f t="shared" si="107"/>
        <v>4.8148148148148141E-2</v>
      </c>
      <c r="V915" s="227"/>
      <c r="W915" s="228" t="str">
        <f t="shared" si="108"/>
        <v>0</v>
      </c>
      <c r="X915" s="509"/>
      <c r="Y915" s="229">
        <f t="shared" si="109"/>
        <v>0</v>
      </c>
    </row>
    <row r="916" spans="2:25" ht="18.75" customHeight="1">
      <c r="B916" s="515"/>
      <c r="C916" s="518"/>
      <c r="D916" s="216">
        <v>10</v>
      </c>
      <c r="E916" s="216" t="s">
        <v>3083</v>
      </c>
      <c r="F916" s="217">
        <v>101</v>
      </c>
      <c r="G916" s="218">
        <f t="shared" si="104"/>
        <v>20.2</v>
      </c>
      <c r="H916" s="219">
        <f t="shared" si="105"/>
        <v>56.111111111111107</v>
      </c>
      <c r="I916" s="219">
        <f t="shared" si="106"/>
        <v>1.8703703703703702E-2</v>
      </c>
      <c r="J916" s="217"/>
      <c r="K916" s="220"/>
      <c r="L916" s="220"/>
      <c r="M916" s="221"/>
      <c r="N916" s="222">
        <f t="shared" si="110"/>
        <v>0</v>
      </c>
      <c r="O916" s="223"/>
      <c r="P916" s="224"/>
      <c r="Q916" s="224"/>
      <c r="R916" s="224"/>
      <c r="S916" s="224"/>
      <c r="T916" s="225"/>
      <c r="U916" s="226">
        <f t="shared" si="107"/>
        <v>3.7407407407407403E-2</v>
      </c>
      <c r="V916" s="227"/>
      <c r="W916" s="228" t="str">
        <f t="shared" si="108"/>
        <v>0</v>
      </c>
      <c r="X916" s="509"/>
      <c r="Y916" s="229">
        <f t="shared" si="109"/>
        <v>0</v>
      </c>
    </row>
    <row r="917" spans="2:25" ht="18.75" customHeight="1">
      <c r="B917" s="515"/>
      <c r="C917" s="518"/>
      <c r="D917" s="216">
        <v>11</v>
      </c>
      <c r="E917" s="216" t="s">
        <v>3084</v>
      </c>
      <c r="F917" s="217">
        <v>201</v>
      </c>
      <c r="G917" s="218">
        <f t="shared" si="104"/>
        <v>40.200000000000003</v>
      </c>
      <c r="H917" s="219">
        <f t="shared" si="105"/>
        <v>111.66666666666666</v>
      </c>
      <c r="I917" s="219">
        <f t="shared" si="106"/>
        <v>3.7222222222222219E-2</v>
      </c>
      <c r="J917" s="217"/>
      <c r="K917" s="220"/>
      <c r="L917" s="220"/>
      <c r="M917" s="221"/>
      <c r="N917" s="222">
        <f t="shared" si="110"/>
        <v>0</v>
      </c>
      <c r="O917" s="223"/>
      <c r="P917" s="224"/>
      <c r="Q917" s="224"/>
      <c r="R917" s="224"/>
      <c r="S917" s="224"/>
      <c r="T917" s="225"/>
      <c r="U917" s="226">
        <f t="shared" si="107"/>
        <v>7.4444444444444438E-2</v>
      </c>
      <c r="V917" s="227"/>
      <c r="W917" s="228" t="str">
        <f t="shared" si="108"/>
        <v>0</v>
      </c>
      <c r="X917" s="509"/>
      <c r="Y917" s="229">
        <f t="shared" si="109"/>
        <v>0</v>
      </c>
    </row>
    <row r="918" spans="2:25" ht="18.75" customHeight="1">
      <c r="B918" s="515"/>
      <c r="C918" s="518"/>
      <c r="D918" s="216">
        <v>12</v>
      </c>
      <c r="E918" s="216" t="s">
        <v>3085</v>
      </c>
      <c r="F918" s="217">
        <v>109</v>
      </c>
      <c r="G918" s="218">
        <f t="shared" si="104"/>
        <v>21.8</v>
      </c>
      <c r="H918" s="219">
        <f t="shared" si="105"/>
        <v>60.555555555555557</v>
      </c>
      <c r="I918" s="219">
        <f t="shared" si="106"/>
        <v>2.0185185185185184E-2</v>
      </c>
      <c r="J918" s="217"/>
      <c r="K918" s="220"/>
      <c r="L918" s="220"/>
      <c r="M918" s="221"/>
      <c r="N918" s="222">
        <f t="shared" si="110"/>
        <v>0</v>
      </c>
      <c r="O918" s="223"/>
      <c r="P918" s="224"/>
      <c r="Q918" s="224"/>
      <c r="R918" s="224"/>
      <c r="S918" s="224"/>
      <c r="T918" s="225"/>
      <c r="U918" s="226">
        <f t="shared" si="107"/>
        <v>4.0370370370370369E-2</v>
      </c>
      <c r="V918" s="227"/>
      <c r="W918" s="228" t="str">
        <f t="shared" si="108"/>
        <v>0</v>
      </c>
      <c r="X918" s="509"/>
      <c r="Y918" s="229">
        <f t="shared" si="109"/>
        <v>0</v>
      </c>
    </row>
    <row r="919" spans="2:25" ht="18.75" customHeight="1">
      <c r="B919" s="515"/>
      <c r="C919" s="518"/>
      <c r="D919" s="216">
        <v>13</v>
      </c>
      <c r="E919" s="216" t="s">
        <v>3086</v>
      </c>
      <c r="F919" s="217">
        <v>280</v>
      </c>
      <c r="G919" s="218">
        <f t="shared" si="104"/>
        <v>56</v>
      </c>
      <c r="H919" s="219">
        <f t="shared" si="105"/>
        <v>155.55555555555554</v>
      </c>
      <c r="I919" s="219">
        <f t="shared" si="106"/>
        <v>5.185185185185185E-2</v>
      </c>
      <c r="J919" s="217"/>
      <c r="K919" s="220"/>
      <c r="L919" s="220"/>
      <c r="M919" s="221"/>
      <c r="N919" s="222">
        <f t="shared" si="110"/>
        <v>0</v>
      </c>
      <c r="O919" s="223"/>
      <c r="P919" s="224"/>
      <c r="Q919" s="224"/>
      <c r="R919" s="224"/>
      <c r="S919" s="224"/>
      <c r="T919" s="225"/>
      <c r="U919" s="226">
        <f t="shared" si="107"/>
        <v>0.1037037037037037</v>
      </c>
      <c r="V919" s="227"/>
      <c r="W919" s="228" t="str">
        <f t="shared" si="108"/>
        <v>0</v>
      </c>
      <c r="X919" s="509"/>
      <c r="Y919" s="229">
        <f t="shared" si="109"/>
        <v>0</v>
      </c>
    </row>
    <row r="920" spans="2:25" ht="18.75" customHeight="1">
      <c r="B920" s="515"/>
      <c r="C920" s="518"/>
      <c r="D920" s="216">
        <v>14</v>
      </c>
      <c r="E920" s="216" t="s">
        <v>3087</v>
      </c>
      <c r="F920" s="217">
        <v>304</v>
      </c>
      <c r="G920" s="218">
        <f t="shared" si="104"/>
        <v>60.8</v>
      </c>
      <c r="H920" s="219">
        <f t="shared" si="105"/>
        <v>168.88888888888889</v>
      </c>
      <c r="I920" s="219">
        <f t="shared" si="106"/>
        <v>5.6296296296296296E-2</v>
      </c>
      <c r="J920" s="217"/>
      <c r="K920" s="220"/>
      <c r="L920" s="220"/>
      <c r="M920" s="221"/>
      <c r="N920" s="222">
        <f t="shared" si="110"/>
        <v>0</v>
      </c>
      <c r="O920" s="223"/>
      <c r="P920" s="224"/>
      <c r="Q920" s="224"/>
      <c r="R920" s="224"/>
      <c r="S920" s="224"/>
      <c r="T920" s="225"/>
      <c r="U920" s="226">
        <f t="shared" si="107"/>
        <v>0.11259259259259259</v>
      </c>
      <c r="V920" s="227"/>
      <c r="W920" s="228" t="str">
        <f t="shared" si="108"/>
        <v>0</v>
      </c>
      <c r="X920" s="509"/>
      <c r="Y920" s="229">
        <f t="shared" si="109"/>
        <v>0</v>
      </c>
    </row>
    <row r="921" spans="2:25" ht="18.75" customHeight="1">
      <c r="B921" s="515"/>
      <c r="C921" s="518"/>
      <c r="D921" s="216">
        <v>15</v>
      </c>
      <c r="E921" s="216" t="s">
        <v>3088</v>
      </c>
      <c r="F921" s="217">
        <v>207</v>
      </c>
      <c r="G921" s="218">
        <f t="shared" si="104"/>
        <v>41.4</v>
      </c>
      <c r="H921" s="219">
        <f t="shared" si="105"/>
        <v>115</v>
      </c>
      <c r="I921" s="219">
        <f t="shared" si="106"/>
        <v>3.833333333333333E-2</v>
      </c>
      <c r="J921" s="217"/>
      <c r="K921" s="220"/>
      <c r="L921" s="220"/>
      <c r="M921" s="221"/>
      <c r="N921" s="222">
        <f t="shared" si="110"/>
        <v>0</v>
      </c>
      <c r="O921" s="223"/>
      <c r="P921" s="224"/>
      <c r="Q921" s="224"/>
      <c r="R921" s="224"/>
      <c r="S921" s="224"/>
      <c r="T921" s="225"/>
      <c r="U921" s="226">
        <f t="shared" si="107"/>
        <v>7.6666666666666661E-2</v>
      </c>
      <c r="V921" s="227"/>
      <c r="W921" s="228" t="str">
        <f t="shared" si="108"/>
        <v>0</v>
      </c>
      <c r="X921" s="509"/>
      <c r="Y921" s="229">
        <f t="shared" si="109"/>
        <v>0</v>
      </c>
    </row>
    <row r="922" spans="2:25" ht="18.75" customHeight="1">
      <c r="B922" s="515"/>
      <c r="C922" s="518"/>
      <c r="D922" s="216">
        <v>16</v>
      </c>
      <c r="E922" s="216" t="s">
        <v>3089</v>
      </c>
      <c r="F922" s="217">
        <v>210</v>
      </c>
      <c r="G922" s="218">
        <f t="shared" si="104"/>
        <v>42</v>
      </c>
      <c r="H922" s="219">
        <f t="shared" si="105"/>
        <v>116.66666666666666</v>
      </c>
      <c r="I922" s="219">
        <f t="shared" si="106"/>
        <v>3.8888888888888883E-2</v>
      </c>
      <c r="J922" s="217"/>
      <c r="K922" s="220"/>
      <c r="L922" s="220"/>
      <c r="M922" s="221"/>
      <c r="N922" s="222">
        <f t="shared" si="110"/>
        <v>0</v>
      </c>
      <c r="O922" s="223"/>
      <c r="P922" s="224"/>
      <c r="Q922" s="224"/>
      <c r="R922" s="224"/>
      <c r="S922" s="224"/>
      <c r="T922" s="225"/>
      <c r="U922" s="226">
        <f t="shared" si="107"/>
        <v>7.7777777777777765E-2</v>
      </c>
      <c r="V922" s="227"/>
      <c r="W922" s="228" t="str">
        <f t="shared" si="108"/>
        <v>0</v>
      </c>
      <c r="X922" s="509"/>
      <c r="Y922" s="229">
        <f t="shared" si="109"/>
        <v>0</v>
      </c>
    </row>
    <row r="923" spans="2:25" ht="18.75" customHeight="1">
      <c r="B923" s="515"/>
      <c r="C923" s="518"/>
      <c r="D923" s="216"/>
      <c r="E923" s="216"/>
      <c r="F923" s="217"/>
      <c r="G923" s="218">
        <f t="shared" si="104"/>
        <v>0</v>
      </c>
      <c r="H923" s="219">
        <f t="shared" si="105"/>
        <v>0</v>
      </c>
      <c r="I923" s="219">
        <f t="shared" si="106"/>
        <v>0</v>
      </c>
      <c r="J923" s="217"/>
      <c r="K923" s="220"/>
      <c r="L923" s="220"/>
      <c r="M923" s="221"/>
      <c r="N923" s="222">
        <f t="shared" si="110"/>
        <v>0</v>
      </c>
      <c r="O923" s="223"/>
      <c r="P923" s="224"/>
      <c r="Q923" s="224"/>
      <c r="R923" s="224"/>
      <c r="S923" s="224"/>
      <c r="T923" s="225"/>
      <c r="U923" s="226">
        <f t="shared" si="107"/>
        <v>0</v>
      </c>
      <c r="V923" s="227"/>
      <c r="W923" s="228" t="str">
        <f t="shared" si="108"/>
        <v>0</v>
      </c>
      <c r="X923" s="509"/>
      <c r="Y923" s="229">
        <f t="shared" si="109"/>
        <v>0</v>
      </c>
    </row>
    <row r="924" spans="2:25" ht="18.75" customHeight="1">
      <c r="B924" s="515"/>
      <c r="C924" s="518"/>
      <c r="D924" s="216">
        <v>1</v>
      </c>
      <c r="E924" s="216" t="s">
        <v>3090</v>
      </c>
      <c r="F924" s="217">
        <v>497</v>
      </c>
      <c r="G924" s="218">
        <f t="shared" si="104"/>
        <v>99.4</v>
      </c>
      <c r="H924" s="219">
        <f t="shared" si="105"/>
        <v>276.11111111111109</v>
      </c>
      <c r="I924" s="219">
        <f t="shared" si="106"/>
        <v>9.2037037037037028E-2</v>
      </c>
      <c r="J924" s="217"/>
      <c r="K924" s="220"/>
      <c r="L924" s="220"/>
      <c r="M924" s="221"/>
      <c r="N924" s="222">
        <f t="shared" si="110"/>
        <v>0</v>
      </c>
      <c r="O924" s="223"/>
      <c r="P924" s="224"/>
      <c r="Q924" s="224"/>
      <c r="R924" s="224"/>
      <c r="S924" s="224"/>
      <c r="T924" s="225"/>
      <c r="U924" s="226">
        <f t="shared" si="107"/>
        <v>0.18407407407407406</v>
      </c>
      <c r="V924" s="227"/>
      <c r="W924" s="228" t="str">
        <f t="shared" si="108"/>
        <v>0</v>
      </c>
      <c r="X924" s="509"/>
      <c r="Y924" s="229">
        <f t="shared" si="109"/>
        <v>0</v>
      </c>
    </row>
    <row r="925" spans="2:25" ht="18.75" customHeight="1">
      <c r="B925" s="515"/>
      <c r="C925" s="518"/>
      <c r="D925" s="216">
        <v>2</v>
      </c>
      <c r="E925" s="216" t="s">
        <v>3091</v>
      </c>
      <c r="F925" s="217">
        <v>407</v>
      </c>
      <c r="G925" s="218">
        <f t="shared" si="104"/>
        <v>81.400000000000006</v>
      </c>
      <c r="H925" s="219">
        <f t="shared" si="105"/>
        <v>226.11111111111111</v>
      </c>
      <c r="I925" s="219">
        <f t="shared" si="106"/>
        <v>7.5370370370370365E-2</v>
      </c>
      <c r="J925" s="217"/>
      <c r="K925" s="220"/>
      <c r="L925" s="220"/>
      <c r="M925" s="221"/>
      <c r="N925" s="222">
        <f t="shared" si="110"/>
        <v>0</v>
      </c>
      <c r="O925" s="223"/>
      <c r="P925" s="224"/>
      <c r="Q925" s="224"/>
      <c r="R925" s="224"/>
      <c r="S925" s="224"/>
      <c r="T925" s="225"/>
      <c r="U925" s="226">
        <f t="shared" si="107"/>
        <v>0.15074074074074073</v>
      </c>
      <c r="V925" s="227"/>
      <c r="W925" s="228" t="str">
        <f t="shared" si="108"/>
        <v>0</v>
      </c>
      <c r="X925" s="509"/>
      <c r="Y925" s="229">
        <f t="shared" si="109"/>
        <v>0</v>
      </c>
    </row>
    <row r="926" spans="2:25" ht="18.75" customHeight="1">
      <c r="B926" s="515"/>
      <c r="C926" s="518"/>
      <c r="D926" s="216">
        <v>3</v>
      </c>
      <c r="E926" s="216" t="s">
        <v>3092</v>
      </c>
      <c r="F926" s="217">
        <v>619</v>
      </c>
      <c r="G926" s="218">
        <f t="shared" si="104"/>
        <v>123.8</v>
      </c>
      <c r="H926" s="219">
        <f t="shared" si="105"/>
        <v>343.88888888888886</v>
      </c>
      <c r="I926" s="219">
        <f t="shared" si="106"/>
        <v>0.11462962962962962</v>
      </c>
      <c r="J926" s="217"/>
      <c r="K926" s="220"/>
      <c r="L926" s="220"/>
      <c r="M926" s="232"/>
      <c r="N926" s="222">
        <f t="shared" si="110"/>
        <v>0</v>
      </c>
      <c r="O926" s="223"/>
      <c r="P926" s="224"/>
      <c r="Q926" s="224"/>
      <c r="R926" s="224"/>
      <c r="S926" s="224"/>
      <c r="T926" s="225"/>
      <c r="U926" s="226">
        <f t="shared" si="107"/>
        <v>0.22925925925925925</v>
      </c>
      <c r="V926" s="227"/>
      <c r="W926" s="228" t="str">
        <f t="shared" si="108"/>
        <v>0</v>
      </c>
      <c r="X926" s="509"/>
      <c r="Y926" s="229">
        <f t="shared" si="109"/>
        <v>0</v>
      </c>
    </row>
    <row r="927" spans="2:25" ht="18.75" customHeight="1">
      <c r="B927" s="515"/>
      <c r="C927" s="518"/>
      <c r="D927" s="216">
        <v>4</v>
      </c>
      <c r="E927" s="216" t="s">
        <v>3093</v>
      </c>
      <c r="F927" s="217">
        <v>231</v>
      </c>
      <c r="G927" s="218">
        <f t="shared" si="104"/>
        <v>46.2</v>
      </c>
      <c r="H927" s="219">
        <f t="shared" si="105"/>
        <v>128.33333333333334</v>
      </c>
      <c r="I927" s="219">
        <f t="shared" si="106"/>
        <v>4.2777777777777783E-2</v>
      </c>
      <c r="J927" s="217"/>
      <c r="K927" s="220"/>
      <c r="L927" s="220"/>
      <c r="M927" s="232"/>
      <c r="N927" s="222">
        <f t="shared" si="110"/>
        <v>0</v>
      </c>
      <c r="O927" s="223"/>
      <c r="P927" s="224"/>
      <c r="Q927" s="224"/>
      <c r="R927" s="224"/>
      <c r="S927" s="224"/>
      <c r="T927" s="225"/>
      <c r="U927" s="226">
        <f t="shared" si="107"/>
        <v>8.5555555555555565E-2</v>
      </c>
      <c r="V927" s="227"/>
      <c r="W927" s="228" t="str">
        <f t="shared" si="108"/>
        <v>0</v>
      </c>
      <c r="X927" s="509"/>
      <c r="Y927" s="229">
        <f t="shared" si="109"/>
        <v>0</v>
      </c>
    </row>
    <row r="928" spans="2:25" ht="18.75" customHeight="1">
      <c r="B928" s="515"/>
      <c r="C928" s="518"/>
      <c r="D928" s="216">
        <v>5</v>
      </c>
      <c r="E928" s="216" t="s">
        <v>3094</v>
      </c>
      <c r="F928" s="217">
        <v>226</v>
      </c>
      <c r="G928" s="218">
        <f t="shared" ref="G928:G953" si="111">F928/$G$15</f>
        <v>45.2</v>
      </c>
      <c r="H928" s="219">
        <f t="shared" ref="H928:H953" si="112">F928/$H$15</f>
        <v>125.55555555555556</v>
      </c>
      <c r="I928" s="219">
        <f t="shared" ref="I928:I954" si="113">H928/$I$15</f>
        <v>4.1851851851851855E-2</v>
      </c>
      <c r="J928" s="217"/>
      <c r="K928" s="220"/>
      <c r="L928" s="220"/>
      <c r="M928" s="232"/>
      <c r="N928" s="222">
        <f t="shared" si="110"/>
        <v>0</v>
      </c>
      <c r="O928" s="223"/>
      <c r="P928" s="224"/>
      <c r="Q928" s="224"/>
      <c r="R928" s="224"/>
      <c r="S928" s="224"/>
      <c r="T928" s="225"/>
      <c r="U928" s="226">
        <f t="shared" ref="U928:U954" si="114">H928/$U$15</f>
        <v>8.3703703703703711E-2</v>
      </c>
      <c r="V928" s="227"/>
      <c r="W928" s="228" t="str">
        <f t="shared" ref="W928:W954" si="115">IF(V928&lt;1,"0",IF(V928&lt;5,"2",IF(V928&gt;=5,"6")))</f>
        <v>0</v>
      </c>
      <c r="X928" s="509"/>
      <c r="Y928" s="229">
        <f t="shared" ref="Y928:Y955" si="116">W928/2</f>
        <v>0</v>
      </c>
    </row>
    <row r="929" spans="2:25" ht="18.75" customHeight="1">
      <c r="B929" s="515"/>
      <c r="C929" s="518"/>
      <c r="D929" s="216">
        <v>6</v>
      </c>
      <c r="E929" s="216" t="s">
        <v>2747</v>
      </c>
      <c r="F929" s="217">
        <v>754</v>
      </c>
      <c r="G929" s="218">
        <f t="shared" si="111"/>
        <v>150.80000000000001</v>
      </c>
      <c r="H929" s="219">
        <f t="shared" si="112"/>
        <v>418.88888888888886</v>
      </c>
      <c r="I929" s="219">
        <f t="shared" si="113"/>
        <v>0.13962962962962963</v>
      </c>
      <c r="J929" s="217"/>
      <c r="K929" s="220"/>
      <c r="L929" s="220"/>
      <c r="M929" s="232"/>
      <c r="N929" s="222">
        <f t="shared" si="110"/>
        <v>0</v>
      </c>
      <c r="O929" s="223"/>
      <c r="P929" s="224"/>
      <c r="Q929" s="224"/>
      <c r="R929" s="224"/>
      <c r="S929" s="224"/>
      <c r="T929" s="225"/>
      <c r="U929" s="226">
        <f t="shared" si="114"/>
        <v>0.27925925925925926</v>
      </c>
      <c r="V929" s="227"/>
      <c r="W929" s="228" t="str">
        <f t="shared" si="115"/>
        <v>0</v>
      </c>
      <c r="X929" s="509"/>
      <c r="Y929" s="229">
        <f t="shared" si="116"/>
        <v>0</v>
      </c>
    </row>
    <row r="930" spans="2:25" ht="18.75" customHeight="1">
      <c r="B930" s="515"/>
      <c r="C930" s="518"/>
      <c r="D930" s="216">
        <v>7</v>
      </c>
      <c r="E930" s="216" t="s">
        <v>3095</v>
      </c>
      <c r="F930" s="217">
        <v>258</v>
      </c>
      <c r="G930" s="218">
        <f t="shared" si="111"/>
        <v>51.6</v>
      </c>
      <c r="H930" s="219">
        <f t="shared" si="112"/>
        <v>143.33333333333334</v>
      </c>
      <c r="I930" s="219">
        <f t="shared" si="113"/>
        <v>4.777777777777778E-2</v>
      </c>
      <c r="J930" s="217"/>
      <c r="K930" s="220"/>
      <c r="L930" s="220"/>
      <c r="M930" s="232"/>
      <c r="N930" s="222">
        <f t="shared" si="110"/>
        <v>0</v>
      </c>
      <c r="O930" s="223"/>
      <c r="P930" s="224"/>
      <c r="Q930" s="224"/>
      <c r="R930" s="224"/>
      <c r="S930" s="224"/>
      <c r="T930" s="225"/>
      <c r="U930" s="226">
        <f t="shared" si="114"/>
        <v>9.555555555555556E-2</v>
      </c>
      <c r="V930" s="227"/>
      <c r="W930" s="228" t="str">
        <f t="shared" si="115"/>
        <v>0</v>
      </c>
      <c r="X930" s="509"/>
      <c r="Y930" s="229">
        <f t="shared" si="116"/>
        <v>0</v>
      </c>
    </row>
    <row r="931" spans="2:25" ht="18.75" customHeight="1">
      <c r="B931" s="515"/>
      <c r="C931" s="518"/>
      <c r="D931" s="216">
        <v>8</v>
      </c>
      <c r="E931" s="216" t="s">
        <v>3096</v>
      </c>
      <c r="F931" s="217">
        <v>403</v>
      </c>
      <c r="G931" s="218">
        <f t="shared" si="111"/>
        <v>80.599999999999994</v>
      </c>
      <c r="H931" s="219">
        <f t="shared" si="112"/>
        <v>223.88888888888889</v>
      </c>
      <c r="I931" s="219">
        <f t="shared" si="113"/>
        <v>7.4629629629629629E-2</v>
      </c>
      <c r="J931" s="217"/>
      <c r="K931" s="220"/>
      <c r="L931" s="220"/>
      <c r="M931" s="232"/>
      <c r="N931" s="222">
        <f t="shared" si="110"/>
        <v>0</v>
      </c>
      <c r="O931" s="223"/>
      <c r="P931" s="224"/>
      <c r="Q931" s="224"/>
      <c r="R931" s="224"/>
      <c r="S931" s="224"/>
      <c r="T931" s="225"/>
      <c r="U931" s="226">
        <f t="shared" si="114"/>
        <v>0.14925925925925926</v>
      </c>
      <c r="V931" s="227"/>
      <c r="W931" s="228" t="str">
        <f t="shared" si="115"/>
        <v>0</v>
      </c>
      <c r="X931" s="509"/>
      <c r="Y931" s="229">
        <f t="shared" si="116"/>
        <v>0</v>
      </c>
    </row>
    <row r="932" spans="2:25" ht="18.75" customHeight="1">
      <c r="B932" s="515"/>
      <c r="C932" s="518"/>
      <c r="D932" s="216">
        <v>9</v>
      </c>
      <c r="E932" s="216" t="s">
        <v>3097</v>
      </c>
      <c r="F932" s="217">
        <v>206</v>
      </c>
      <c r="G932" s="218">
        <f t="shared" si="111"/>
        <v>41.2</v>
      </c>
      <c r="H932" s="219">
        <f t="shared" si="112"/>
        <v>114.44444444444444</v>
      </c>
      <c r="I932" s="219">
        <f t="shared" si="113"/>
        <v>3.8148148148148146E-2</v>
      </c>
      <c r="J932" s="217"/>
      <c r="K932" s="220"/>
      <c r="L932" s="220"/>
      <c r="M932" s="232"/>
      <c r="N932" s="222">
        <f t="shared" si="110"/>
        <v>0</v>
      </c>
      <c r="O932" s="223"/>
      <c r="P932" s="224"/>
      <c r="Q932" s="224"/>
      <c r="R932" s="224"/>
      <c r="S932" s="224"/>
      <c r="T932" s="225"/>
      <c r="U932" s="226">
        <f t="shared" si="114"/>
        <v>7.6296296296296293E-2</v>
      </c>
      <c r="V932" s="227"/>
      <c r="W932" s="228" t="str">
        <f t="shared" si="115"/>
        <v>0</v>
      </c>
      <c r="X932" s="509"/>
      <c r="Y932" s="229">
        <f t="shared" si="116"/>
        <v>0</v>
      </c>
    </row>
    <row r="933" spans="2:25" ht="18.75" customHeight="1">
      <c r="B933" s="515"/>
      <c r="C933" s="518"/>
      <c r="D933" s="216">
        <v>10</v>
      </c>
      <c r="E933" s="216" t="s">
        <v>3098</v>
      </c>
      <c r="F933" s="217">
        <v>297</v>
      </c>
      <c r="G933" s="218">
        <f t="shared" si="111"/>
        <v>59.4</v>
      </c>
      <c r="H933" s="219">
        <f t="shared" si="112"/>
        <v>165</v>
      </c>
      <c r="I933" s="219">
        <f t="shared" si="113"/>
        <v>5.5E-2</v>
      </c>
      <c r="J933" s="217"/>
      <c r="K933" s="220"/>
      <c r="L933" s="220"/>
      <c r="M933" s="232"/>
      <c r="N933" s="222">
        <f t="shared" si="110"/>
        <v>0</v>
      </c>
      <c r="O933" s="223"/>
      <c r="P933" s="224"/>
      <c r="Q933" s="224"/>
      <c r="R933" s="224"/>
      <c r="S933" s="224"/>
      <c r="T933" s="225"/>
      <c r="U933" s="226">
        <f t="shared" si="114"/>
        <v>0.11</v>
      </c>
      <c r="V933" s="227"/>
      <c r="W933" s="228" t="str">
        <f t="shared" si="115"/>
        <v>0</v>
      </c>
      <c r="X933" s="509"/>
      <c r="Y933" s="229">
        <f t="shared" si="116"/>
        <v>0</v>
      </c>
    </row>
    <row r="934" spans="2:25" ht="18.75" customHeight="1">
      <c r="B934" s="515"/>
      <c r="C934" s="518"/>
      <c r="D934" s="216">
        <v>11</v>
      </c>
      <c r="E934" s="216" t="s">
        <v>3099</v>
      </c>
      <c r="F934" s="217">
        <v>501</v>
      </c>
      <c r="G934" s="218">
        <f t="shared" si="111"/>
        <v>100.2</v>
      </c>
      <c r="H934" s="219">
        <f t="shared" si="112"/>
        <v>278.33333333333331</v>
      </c>
      <c r="I934" s="219">
        <f t="shared" si="113"/>
        <v>9.2777777777777765E-2</v>
      </c>
      <c r="J934" s="217" t="s">
        <v>3100</v>
      </c>
      <c r="K934" s="217" t="s">
        <v>3100</v>
      </c>
      <c r="L934" s="220"/>
      <c r="M934" s="232">
        <f>SUM(H924:H936)</f>
        <v>3020</v>
      </c>
      <c r="N934" s="222">
        <f t="shared" si="110"/>
        <v>60.4</v>
      </c>
      <c r="O934" s="223" t="s">
        <v>3020</v>
      </c>
      <c r="P934" s="363" t="s">
        <v>2441</v>
      </c>
      <c r="Q934" s="363" t="s">
        <v>2817</v>
      </c>
      <c r="R934" s="363" t="s">
        <v>3101</v>
      </c>
      <c r="S934" s="224"/>
      <c r="T934" s="225"/>
      <c r="U934" s="226">
        <f t="shared" si="114"/>
        <v>0.18555555555555553</v>
      </c>
      <c r="V934" s="227">
        <f>SUM(U924:U936)</f>
        <v>2.0133333333333336</v>
      </c>
      <c r="W934" s="228" t="str">
        <f t="shared" si="115"/>
        <v>2</v>
      </c>
      <c r="X934" s="509"/>
      <c r="Y934" s="229">
        <f t="shared" si="116"/>
        <v>1</v>
      </c>
    </row>
    <row r="935" spans="2:25" ht="18.75" customHeight="1">
      <c r="B935" s="515"/>
      <c r="C935" s="518"/>
      <c r="D935" s="216">
        <v>12</v>
      </c>
      <c r="E935" s="216" t="s">
        <v>3102</v>
      </c>
      <c r="F935" s="217">
        <v>387</v>
      </c>
      <c r="G935" s="218">
        <f t="shared" si="111"/>
        <v>77.400000000000006</v>
      </c>
      <c r="H935" s="219">
        <f t="shared" si="112"/>
        <v>215</v>
      </c>
      <c r="I935" s="219">
        <f t="shared" si="113"/>
        <v>7.166666666666667E-2</v>
      </c>
      <c r="J935" s="217"/>
      <c r="K935" s="220"/>
      <c r="L935" s="220"/>
      <c r="M935" s="232"/>
      <c r="N935" s="222">
        <f t="shared" si="110"/>
        <v>0</v>
      </c>
      <c r="O935" s="223"/>
      <c r="P935" s="224"/>
      <c r="Q935" s="224"/>
      <c r="R935" s="224"/>
      <c r="S935" s="224"/>
      <c r="T935" s="225"/>
      <c r="U935" s="226">
        <f t="shared" si="114"/>
        <v>0.14333333333333334</v>
      </c>
      <c r="V935" s="227"/>
      <c r="W935" s="228" t="str">
        <f t="shared" si="115"/>
        <v>0</v>
      </c>
      <c r="X935" s="509"/>
      <c r="Y935" s="229">
        <f t="shared" si="116"/>
        <v>0</v>
      </c>
    </row>
    <row r="936" spans="2:25" ht="18.75" customHeight="1">
      <c r="B936" s="515"/>
      <c r="C936" s="518"/>
      <c r="D936" s="216">
        <v>13</v>
      </c>
      <c r="E936" s="216" t="s">
        <v>3103</v>
      </c>
      <c r="F936" s="217">
        <v>650</v>
      </c>
      <c r="G936" s="218">
        <f t="shared" si="111"/>
        <v>130</v>
      </c>
      <c r="H936" s="219">
        <f t="shared" si="112"/>
        <v>361.11111111111109</v>
      </c>
      <c r="I936" s="219">
        <f t="shared" si="113"/>
        <v>0.12037037037037036</v>
      </c>
      <c r="J936" s="217"/>
      <c r="K936" s="220"/>
      <c r="L936" s="220"/>
      <c r="M936" s="232"/>
      <c r="N936" s="222">
        <f t="shared" si="110"/>
        <v>0</v>
      </c>
      <c r="O936" s="223"/>
      <c r="P936" s="224"/>
      <c r="Q936" s="224"/>
      <c r="R936" s="224"/>
      <c r="S936" s="224"/>
      <c r="T936" s="225"/>
      <c r="U936" s="226">
        <f t="shared" si="114"/>
        <v>0.24074074074074073</v>
      </c>
      <c r="V936" s="227"/>
      <c r="W936" s="228" t="str">
        <f t="shared" si="115"/>
        <v>0</v>
      </c>
      <c r="X936" s="509"/>
      <c r="Y936" s="229">
        <f t="shared" si="116"/>
        <v>0</v>
      </c>
    </row>
    <row r="937" spans="2:25" ht="18.75" customHeight="1">
      <c r="B937" s="515"/>
      <c r="C937" s="518"/>
      <c r="D937" s="216"/>
      <c r="E937" s="216"/>
      <c r="F937" s="217"/>
      <c r="G937" s="218">
        <f>F937/$G$15</f>
        <v>0</v>
      </c>
      <c r="H937" s="219">
        <f>F937/$H$15</f>
        <v>0</v>
      </c>
      <c r="I937" s="219">
        <f>H937/$I$15</f>
        <v>0</v>
      </c>
      <c r="J937" s="217"/>
      <c r="K937" s="220"/>
      <c r="L937" s="220"/>
      <c r="M937" s="232"/>
      <c r="N937" s="222">
        <f>M937/$N$15</f>
        <v>0</v>
      </c>
      <c r="O937" s="223"/>
      <c r="P937" s="224"/>
      <c r="Q937" s="224"/>
      <c r="R937" s="224"/>
      <c r="S937" s="224"/>
      <c r="T937" s="225"/>
      <c r="U937" s="226">
        <f>H937/$U$15</f>
        <v>0</v>
      </c>
      <c r="V937" s="227"/>
      <c r="W937" s="228" t="str">
        <f>IF(V937&lt;1,"0",IF(V937&lt;5,"2",IF(V937&gt;=5,"6")))</f>
        <v>0</v>
      </c>
      <c r="X937" s="509"/>
      <c r="Y937" s="229">
        <f t="shared" si="116"/>
        <v>0</v>
      </c>
    </row>
    <row r="938" spans="2:25" ht="18.75" customHeight="1">
      <c r="B938" s="515"/>
      <c r="C938" s="518"/>
      <c r="D938" s="216">
        <v>1</v>
      </c>
      <c r="E938" s="216" t="s">
        <v>3104</v>
      </c>
      <c r="F938" s="217">
        <v>355</v>
      </c>
      <c r="G938" s="218">
        <f t="shared" si="111"/>
        <v>71</v>
      </c>
      <c r="H938" s="219">
        <f t="shared" si="112"/>
        <v>197.22222222222223</v>
      </c>
      <c r="I938" s="219">
        <f t="shared" si="113"/>
        <v>6.5740740740740738E-2</v>
      </c>
      <c r="J938" s="217"/>
      <c r="K938" s="220"/>
      <c r="L938" s="220"/>
      <c r="M938" s="232"/>
      <c r="N938" s="222">
        <f t="shared" si="110"/>
        <v>0</v>
      </c>
      <c r="O938" s="223"/>
      <c r="P938" s="224"/>
      <c r="Q938" s="224"/>
      <c r="R938" s="224"/>
      <c r="S938" s="224"/>
      <c r="T938" s="225"/>
      <c r="U938" s="226">
        <f t="shared" si="114"/>
        <v>0.13148148148148148</v>
      </c>
      <c r="V938" s="227"/>
      <c r="W938" s="228" t="str">
        <f t="shared" si="115"/>
        <v>0</v>
      </c>
      <c r="X938" s="509"/>
      <c r="Y938" s="229">
        <f t="shared" si="116"/>
        <v>0</v>
      </c>
    </row>
    <row r="939" spans="2:25" ht="18.75" customHeight="1">
      <c r="B939" s="515"/>
      <c r="C939" s="518"/>
      <c r="D939" s="216">
        <v>2</v>
      </c>
      <c r="E939" s="216" t="s">
        <v>3105</v>
      </c>
      <c r="F939" s="217">
        <v>405</v>
      </c>
      <c r="G939" s="218">
        <f t="shared" si="111"/>
        <v>81</v>
      </c>
      <c r="H939" s="219">
        <f t="shared" si="112"/>
        <v>225</v>
      </c>
      <c r="I939" s="219">
        <f t="shared" si="113"/>
        <v>7.4999999999999997E-2</v>
      </c>
      <c r="J939" s="217"/>
      <c r="K939" s="220"/>
      <c r="L939" s="220"/>
      <c r="M939" s="232"/>
      <c r="N939" s="222">
        <f t="shared" si="110"/>
        <v>0</v>
      </c>
      <c r="O939" s="223"/>
      <c r="P939" s="224"/>
      <c r="Q939" s="224"/>
      <c r="R939" s="224"/>
      <c r="S939" s="224"/>
      <c r="T939" s="225"/>
      <c r="U939" s="226">
        <f t="shared" si="114"/>
        <v>0.15</v>
      </c>
      <c r="V939" s="227"/>
      <c r="W939" s="228" t="str">
        <f t="shared" si="115"/>
        <v>0</v>
      </c>
      <c r="X939" s="509"/>
      <c r="Y939" s="229">
        <f t="shared" si="116"/>
        <v>0</v>
      </c>
    </row>
    <row r="940" spans="2:25" ht="18.75" customHeight="1">
      <c r="B940" s="515"/>
      <c r="C940" s="518"/>
      <c r="D940" s="216">
        <v>3</v>
      </c>
      <c r="E940" s="216" t="s">
        <v>3106</v>
      </c>
      <c r="F940" s="217">
        <v>499</v>
      </c>
      <c r="G940" s="218">
        <f t="shared" si="111"/>
        <v>99.8</v>
      </c>
      <c r="H940" s="219">
        <f t="shared" si="112"/>
        <v>277.22222222222223</v>
      </c>
      <c r="I940" s="219">
        <f t="shared" si="113"/>
        <v>9.240740740740741E-2</v>
      </c>
      <c r="J940" s="217"/>
      <c r="K940" s="220"/>
      <c r="L940" s="220"/>
      <c r="M940" s="221"/>
      <c r="N940" s="222">
        <f t="shared" ref="N940:N954" si="117">M940/$N$15</f>
        <v>0</v>
      </c>
      <c r="O940" s="223"/>
      <c r="P940" s="224"/>
      <c r="Q940" s="224"/>
      <c r="R940" s="224"/>
      <c r="S940" s="224"/>
      <c r="T940" s="225"/>
      <c r="U940" s="226">
        <f t="shared" si="114"/>
        <v>0.18481481481481482</v>
      </c>
      <c r="V940" s="227"/>
      <c r="W940" s="228" t="str">
        <f t="shared" si="115"/>
        <v>0</v>
      </c>
      <c r="X940" s="509"/>
      <c r="Y940" s="229">
        <f t="shared" si="116"/>
        <v>0</v>
      </c>
    </row>
    <row r="941" spans="2:25" ht="18.75" customHeight="1">
      <c r="B941" s="515"/>
      <c r="C941" s="518"/>
      <c r="D941" s="216">
        <v>4</v>
      </c>
      <c r="E941" s="216" t="s">
        <v>3107</v>
      </c>
      <c r="F941" s="217">
        <v>597</v>
      </c>
      <c r="G941" s="218">
        <f t="shared" si="111"/>
        <v>119.4</v>
      </c>
      <c r="H941" s="219">
        <f t="shared" si="112"/>
        <v>331.66666666666669</v>
      </c>
      <c r="I941" s="219">
        <f t="shared" si="113"/>
        <v>0.11055555555555556</v>
      </c>
      <c r="J941" s="217" t="s">
        <v>3108</v>
      </c>
      <c r="K941" s="217" t="s">
        <v>11282</v>
      </c>
      <c r="L941" s="220"/>
      <c r="M941" s="221">
        <f>SUM(H938:H954)</f>
        <v>2638.3333333333339</v>
      </c>
      <c r="N941" s="222">
        <f t="shared" si="117"/>
        <v>52.76666666666668</v>
      </c>
      <c r="O941" s="223" t="s">
        <v>3020</v>
      </c>
      <c r="P941" s="363" t="s">
        <v>2441</v>
      </c>
      <c r="Q941" s="363" t="s">
        <v>3109</v>
      </c>
      <c r="R941" s="363" t="s">
        <v>3101</v>
      </c>
      <c r="S941" s="224"/>
      <c r="T941" s="225"/>
      <c r="U941" s="226">
        <f t="shared" si="114"/>
        <v>0.22111111111111112</v>
      </c>
      <c r="V941" s="227">
        <f>SUM(U938:U954)</f>
        <v>1.7588888888888889</v>
      </c>
      <c r="W941" s="228" t="str">
        <f t="shared" si="115"/>
        <v>2</v>
      </c>
      <c r="X941" s="509"/>
      <c r="Y941" s="229">
        <f t="shared" si="116"/>
        <v>1</v>
      </c>
    </row>
    <row r="942" spans="2:25" ht="18.75" customHeight="1">
      <c r="B942" s="515"/>
      <c r="C942" s="518"/>
      <c r="D942" s="216">
        <v>5</v>
      </c>
      <c r="E942" s="216" t="s">
        <v>3110</v>
      </c>
      <c r="F942" s="217">
        <v>300</v>
      </c>
      <c r="G942" s="218">
        <f t="shared" si="111"/>
        <v>60</v>
      </c>
      <c r="H942" s="219">
        <f t="shared" si="112"/>
        <v>166.66666666666666</v>
      </c>
      <c r="I942" s="219">
        <f t="shared" si="113"/>
        <v>5.5555555555555552E-2</v>
      </c>
      <c r="J942" s="217"/>
      <c r="K942" s="220"/>
      <c r="L942" s="220"/>
      <c r="M942" s="221"/>
      <c r="N942" s="222">
        <f t="shared" si="117"/>
        <v>0</v>
      </c>
      <c r="O942" s="223"/>
      <c r="P942" s="224"/>
      <c r="Q942" s="224"/>
      <c r="R942" s="224"/>
      <c r="S942" s="224"/>
      <c r="T942" s="225"/>
      <c r="U942" s="226">
        <f t="shared" si="114"/>
        <v>0.1111111111111111</v>
      </c>
      <c r="V942" s="227"/>
      <c r="W942" s="228" t="str">
        <f t="shared" si="115"/>
        <v>0</v>
      </c>
      <c r="X942" s="509"/>
      <c r="Y942" s="229">
        <f t="shared" si="116"/>
        <v>0</v>
      </c>
    </row>
    <row r="943" spans="2:25" ht="18.75" customHeight="1">
      <c r="B943" s="515"/>
      <c r="C943" s="518"/>
      <c r="D943" s="216">
        <v>6</v>
      </c>
      <c r="E943" s="216" t="s">
        <v>3111</v>
      </c>
      <c r="F943" s="217">
        <v>95</v>
      </c>
      <c r="G943" s="218">
        <f t="shared" si="111"/>
        <v>19</v>
      </c>
      <c r="H943" s="219">
        <f t="shared" si="112"/>
        <v>52.777777777777779</v>
      </c>
      <c r="I943" s="219">
        <f t="shared" si="113"/>
        <v>1.7592592592592594E-2</v>
      </c>
      <c r="J943" s="217"/>
      <c r="K943" s="220"/>
      <c r="L943" s="220"/>
      <c r="M943" s="221"/>
      <c r="N943" s="222">
        <f t="shared" si="117"/>
        <v>0</v>
      </c>
      <c r="O943" s="223"/>
      <c r="P943" s="224"/>
      <c r="Q943" s="224"/>
      <c r="R943" s="224"/>
      <c r="S943" s="224"/>
      <c r="T943" s="225"/>
      <c r="U943" s="226">
        <f t="shared" si="114"/>
        <v>3.5185185185185187E-2</v>
      </c>
      <c r="V943" s="227"/>
      <c r="W943" s="228" t="str">
        <f t="shared" si="115"/>
        <v>0</v>
      </c>
      <c r="X943" s="509"/>
      <c r="Y943" s="229">
        <f t="shared" si="116"/>
        <v>0</v>
      </c>
    </row>
    <row r="944" spans="2:25" ht="18.75" customHeight="1">
      <c r="B944" s="515"/>
      <c r="C944" s="518"/>
      <c r="D944" s="216">
        <v>7</v>
      </c>
      <c r="E944" s="216" t="s">
        <v>3112</v>
      </c>
      <c r="F944" s="217">
        <v>102</v>
      </c>
      <c r="G944" s="218">
        <f t="shared" si="111"/>
        <v>20.399999999999999</v>
      </c>
      <c r="H944" s="219">
        <f t="shared" si="112"/>
        <v>56.666666666666664</v>
      </c>
      <c r="I944" s="219">
        <f t="shared" si="113"/>
        <v>1.8888888888888889E-2</v>
      </c>
      <c r="J944" s="217"/>
      <c r="K944" s="220"/>
      <c r="L944" s="220"/>
      <c r="M944" s="221"/>
      <c r="N944" s="222">
        <f t="shared" si="117"/>
        <v>0</v>
      </c>
      <c r="O944" s="223"/>
      <c r="P944" s="224"/>
      <c r="Q944" s="224"/>
      <c r="R944" s="224"/>
      <c r="S944" s="224"/>
      <c r="T944" s="225"/>
      <c r="U944" s="226">
        <f t="shared" si="114"/>
        <v>3.7777777777777778E-2</v>
      </c>
      <c r="V944" s="227"/>
      <c r="W944" s="228" t="str">
        <f t="shared" si="115"/>
        <v>0</v>
      </c>
      <c r="X944" s="509"/>
      <c r="Y944" s="229">
        <f t="shared" si="116"/>
        <v>0</v>
      </c>
    </row>
    <row r="945" spans="2:25" ht="18.75" customHeight="1">
      <c r="B945" s="515"/>
      <c r="C945" s="518"/>
      <c r="D945" s="216">
        <v>8</v>
      </c>
      <c r="E945" s="216" t="s">
        <v>3113</v>
      </c>
      <c r="F945" s="217">
        <v>198</v>
      </c>
      <c r="G945" s="218">
        <f t="shared" si="111"/>
        <v>39.6</v>
      </c>
      <c r="H945" s="219">
        <f t="shared" si="112"/>
        <v>110</v>
      </c>
      <c r="I945" s="219">
        <f t="shared" si="113"/>
        <v>3.6666666666666667E-2</v>
      </c>
      <c r="J945" s="217"/>
      <c r="K945" s="220"/>
      <c r="L945" s="220"/>
      <c r="M945" s="221"/>
      <c r="N945" s="222">
        <f t="shared" si="117"/>
        <v>0</v>
      </c>
      <c r="O945" s="223"/>
      <c r="P945" s="224"/>
      <c r="Q945" s="224"/>
      <c r="R945" s="224"/>
      <c r="S945" s="224"/>
      <c r="T945" s="225"/>
      <c r="U945" s="226">
        <f t="shared" si="114"/>
        <v>7.3333333333333334E-2</v>
      </c>
      <c r="V945" s="227"/>
      <c r="W945" s="228" t="str">
        <f t="shared" si="115"/>
        <v>0</v>
      </c>
      <c r="X945" s="509"/>
      <c r="Y945" s="229">
        <f t="shared" si="116"/>
        <v>0</v>
      </c>
    </row>
    <row r="946" spans="2:25" ht="18.75" customHeight="1">
      <c r="B946" s="515"/>
      <c r="C946" s="518"/>
      <c r="D946" s="216">
        <v>9</v>
      </c>
      <c r="E946" s="216" t="s">
        <v>3114</v>
      </c>
      <c r="F946" s="217">
        <v>94</v>
      </c>
      <c r="G946" s="218">
        <f t="shared" si="111"/>
        <v>18.8</v>
      </c>
      <c r="H946" s="219">
        <f t="shared" si="112"/>
        <v>52.222222222222221</v>
      </c>
      <c r="I946" s="219">
        <f t="shared" si="113"/>
        <v>1.7407407407407406E-2</v>
      </c>
      <c r="J946" s="217"/>
      <c r="K946" s="220"/>
      <c r="L946" s="220"/>
      <c r="M946" s="221"/>
      <c r="N946" s="222">
        <f t="shared" si="117"/>
        <v>0</v>
      </c>
      <c r="O946" s="223"/>
      <c r="P946" s="224"/>
      <c r="Q946" s="224"/>
      <c r="R946" s="224"/>
      <c r="S946" s="224"/>
      <c r="T946" s="225"/>
      <c r="U946" s="226">
        <f t="shared" si="114"/>
        <v>3.4814814814814812E-2</v>
      </c>
      <c r="V946" s="227"/>
      <c r="W946" s="228" t="str">
        <f t="shared" si="115"/>
        <v>0</v>
      </c>
      <c r="X946" s="509"/>
      <c r="Y946" s="229">
        <f t="shared" si="116"/>
        <v>0</v>
      </c>
    </row>
    <row r="947" spans="2:25" ht="18.75" customHeight="1">
      <c r="B947" s="515"/>
      <c r="C947" s="518"/>
      <c r="D947" s="216">
        <v>10</v>
      </c>
      <c r="E947" s="216" t="s">
        <v>3115</v>
      </c>
      <c r="F947" s="217">
        <v>499</v>
      </c>
      <c r="G947" s="218">
        <f t="shared" si="111"/>
        <v>99.8</v>
      </c>
      <c r="H947" s="219">
        <f t="shared" si="112"/>
        <v>277.22222222222223</v>
      </c>
      <c r="I947" s="219">
        <f t="shared" si="113"/>
        <v>9.240740740740741E-2</v>
      </c>
      <c r="J947" s="217"/>
      <c r="K947" s="220"/>
      <c r="L947" s="220"/>
      <c r="M947" s="221"/>
      <c r="N947" s="222">
        <f t="shared" si="117"/>
        <v>0</v>
      </c>
      <c r="O947" s="223"/>
      <c r="P947" s="224"/>
      <c r="Q947" s="224"/>
      <c r="R947" s="224"/>
      <c r="S947" s="224"/>
      <c r="T947" s="225"/>
      <c r="U947" s="226">
        <f t="shared" si="114"/>
        <v>0.18481481481481482</v>
      </c>
      <c r="V947" s="227"/>
      <c r="W947" s="228" t="str">
        <f t="shared" si="115"/>
        <v>0</v>
      </c>
      <c r="X947" s="509"/>
      <c r="Y947" s="229">
        <f t="shared" si="116"/>
        <v>0</v>
      </c>
    </row>
    <row r="948" spans="2:25" ht="18.75" customHeight="1">
      <c r="B948" s="515"/>
      <c r="C948" s="518"/>
      <c r="D948" s="216">
        <v>11</v>
      </c>
      <c r="E948" s="216" t="s">
        <v>3116</v>
      </c>
      <c r="F948" s="217">
        <v>350</v>
      </c>
      <c r="G948" s="218">
        <f t="shared" si="111"/>
        <v>70</v>
      </c>
      <c r="H948" s="219">
        <f t="shared" si="112"/>
        <v>194.44444444444443</v>
      </c>
      <c r="I948" s="219">
        <f t="shared" si="113"/>
        <v>6.4814814814814811E-2</v>
      </c>
      <c r="J948" s="217"/>
      <c r="K948" s="220"/>
      <c r="L948" s="220"/>
      <c r="M948" s="221"/>
      <c r="N948" s="222">
        <f t="shared" si="117"/>
        <v>0</v>
      </c>
      <c r="O948" s="223"/>
      <c r="P948" s="224"/>
      <c r="Q948" s="224"/>
      <c r="R948" s="224"/>
      <c r="S948" s="224"/>
      <c r="T948" s="225"/>
      <c r="U948" s="226">
        <f t="shared" si="114"/>
        <v>0.12962962962962962</v>
      </c>
      <c r="V948" s="227"/>
      <c r="W948" s="228" t="str">
        <f t="shared" si="115"/>
        <v>0</v>
      </c>
      <c r="X948" s="509"/>
      <c r="Y948" s="229">
        <f t="shared" si="116"/>
        <v>0</v>
      </c>
    </row>
    <row r="949" spans="2:25" ht="18.75" customHeight="1">
      <c r="B949" s="515"/>
      <c r="C949" s="518"/>
      <c r="D949" s="216">
        <v>12</v>
      </c>
      <c r="E949" s="216" t="s">
        <v>3117</v>
      </c>
      <c r="F949" s="217">
        <v>202</v>
      </c>
      <c r="G949" s="218">
        <f t="shared" si="111"/>
        <v>40.4</v>
      </c>
      <c r="H949" s="219">
        <f t="shared" si="112"/>
        <v>112.22222222222221</v>
      </c>
      <c r="I949" s="219">
        <f t="shared" si="113"/>
        <v>3.7407407407407403E-2</v>
      </c>
      <c r="J949" s="217"/>
      <c r="K949" s="220"/>
      <c r="L949" s="220"/>
      <c r="M949" s="221"/>
      <c r="N949" s="222">
        <f t="shared" si="117"/>
        <v>0</v>
      </c>
      <c r="O949" s="223"/>
      <c r="P949" s="224"/>
      <c r="Q949" s="224"/>
      <c r="R949" s="224"/>
      <c r="S949" s="224"/>
      <c r="T949" s="225"/>
      <c r="U949" s="226">
        <f t="shared" si="114"/>
        <v>7.4814814814814806E-2</v>
      </c>
      <c r="V949" s="227"/>
      <c r="W949" s="228" t="str">
        <f t="shared" si="115"/>
        <v>0</v>
      </c>
      <c r="X949" s="509"/>
      <c r="Y949" s="229">
        <f t="shared" si="116"/>
        <v>0</v>
      </c>
    </row>
    <row r="950" spans="2:25" ht="18.75" customHeight="1">
      <c r="B950" s="515"/>
      <c r="C950" s="518"/>
      <c r="D950" s="216">
        <v>13</v>
      </c>
      <c r="E950" s="216" t="s">
        <v>3118</v>
      </c>
      <c r="F950" s="217">
        <v>203</v>
      </c>
      <c r="G950" s="218">
        <f t="shared" si="111"/>
        <v>40.6</v>
      </c>
      <c r="H950" s="219">
        <f t="shared" si="112"/>
        <v>112.77777777777777</v>
      </c>
      <c r="I950" s="219">
        <f t="shared" si="113"/>
        <v>3.7592592592592587E-2</v>
      </c>
      <c r="J950" s="217"/>
      <c r="K950" s="220"/>
      <c r="L950" s="220"/>
      <c r="M950" s="221"/>
      <c r="N950" s="222">
        <f t="shared" si="117"/>
        <v>0</v>
      </c>
      <c r="O950" s="223"/>
      <c r="P950" s="224"/>
      <c r="Q950" s="224"/>
      <c r="R950" s="224"/>
      <c r="S950" s="224"/>
      <c r="T950" s="225"/>
      <c r="U950" s="226">
        <f t="shared" si="114"/>
        <v>7.5185185185185174E-2</v>
      </c>
      <c r="V950" s="227"/>
      <c r="W950" s="228" t="str">
        <f t="shared" si="115"/>
        <v>0</v>
      </c>
      <c r="X950" s="509"/>
      <c r="Y950" s="229">
        <f t="shared" si="116"/>
        <v>0</v>
      </c>
    </row>
    <row r="951" spans="2:25" ht="18.75" customHeight="1">
      <c r="B951" s="515"/>
      <c r="C951" s="518"/>
      <c r="D951" s="216">
        <v>14</v>
      </c>
      <c r="E951" s="216" t="s">
        <v>3119</v>
      </c>
      <c r="F951" s="217">
        <v>109</v>
      </c>
      <c r="G951" s="218">
        <f t="shared" si="111"/>
        <v>21.8</v>
      </c>
      <c r="H951" s="219">
        <f t="shared" si="112"/>
        <v>60.555555555555557</v>
      </c>
      <c r="I951" s="219">
        <f t="shared" si="113"/>
        <v>2.0185185185185184E-2</v>
      </c>
      <c r="J951" s="217"/>
      <c r="K951" s="220"/>
      <c r="L951" s="220"/>
      <c r="M951" s="221"/>
      <c r="N951" s="222">
        <f t="shared" si="117"/>
        <v>0</v>
      </c>
      <c r="O951" s="223"/>
      <c r="P951" s="224"/>
      <c r="Q951" s="224"/>
      <c r="R951" s="224"/>
      <c r="S951" s="224"/>
      <c r="T951" s="225"/>
      <c r="U951" s="226">
        <f t="shared" si="114"/>
        <v>4.0370370370370369E-2</v>
      </c>
      <c r="V951" s="227"/>
      <c r="W951" s="228" t="str">
        <f t="shared" si="115"/>
        <v>0</v>
      </c>
      <c r="X951" s="509"/>
      <c r="Y951" s="229">
        <f t="shared" si="116"/>
        <v>0</v>
      </c>
    </row>
    <row r="952" spans="2:25" ht="18.75" customHeight="1">
      <c r="B952" s="515"/>
      <c r="C952" s="518"/>
      <c r="D952" s="216">
        <v>15</v>
      </c>
      <c r="E952" s="216" t="s">
        <v>3120</v>
      </c>
      <c r="F952" s="217">
        <v>200</v>
      </c>
      <c r="G952" s="218">
        <f t="shared" si="111"/>
        <v>40</v>
      </c>
      <c r="H952" s="219">
        <f t="shared" si="112"/>
        <v>111.11111111111111</v>
      </c>
      <c r="I952" s="219">
        <f t="shared" si="113"/>
        <v>3.7037037037037035E-2</v>
      </c>
      <c r="J952" s="217"/>
      <c r="K952" s="220"/>
      <c r="L952" s="220"/>
      <c r="M952" s="221"/>
      <c r="N952" s="222">
        <f t="shared" si="117"/>
        <v>0</v>
      </c>
      <c r="O952" s="223"/>
      <c r="P952" s="224"/>
      <c r="Q952" s="224"/>
      <c r="R952" s="224"/>
      <c r="S952" s="224"/>
      <c r="T952" s="225"/>
      <c r="U952" s="226">
        <f t="shared" si="114"/>
        <v>7.407407407407407E-2</v>
      </c>
      <c r="V952" s="227"/>
      <c r="W952" s="228" t="str">
        <f t="shared" si="115"/>
        <v>0</v>
      </c>
      <c r="X952" s="509"/>
      <c r="Y952" s="229">
        <f t="shared" si="116"/>
        <v>0</v>
      </c>
    </row>
    <row r="953" spans="2:25" ht="18.75" customHeight="1">
      <c r="B953" s="515"/>
      <c r="C953" s="518"/>
      <c r="D953" s="216">
        <v>16</v>
      </c>
      <c r="E953" s="216" t="s">
        <v>3121</v>
      </c>
      <c r="F953" s="217">
        <v>335</v>
      </c>
      <c r="G953" s="218">
        <f t="shared" si="111"/>
        <v>67</v>
      </c>
      <c r="H953" s="219">
        <f t="shared" si="112"/>
        <v>186.11111111111111</v>
      </c>
      <c r="I953" s="219">
        <f t="shared" si="113"/>
        <v>6.2037037037037036E-2</v>
      </c>
      <c r="J953" s="217"/>
      <c r="K953" s="220"/>
      <c r="L953" s="220"/>
      <c r="M953" s="221"/>
      <c r="N953" s="222">
        <f t="shared" si="117"/>
        <v>0</v>
      </c>
      <c r="O953" s="223"/>
      <c r="P953" s="224"/>
      <c r="Q953" s="224"/>
      <c r="R953" s="224"/>
      <c r="S953" s="224"/>
      <c r="T953" s="225"/>
      <c r="U953" s="226">
        <f t="shared" si="114"/>
        <v>0.12407407407407407</v>
      </c>
      <c r="V953" s="227"/>
      <c r="W953" s="228" t="str">
        <f t="shared" si="115"/>
        <v>0</v>
      </c>
      <c r="X953" s="509"/>
      <c r="Y953" s="229">
        <f t="shared" si="116"/>
        <v>0</v>
      </c>
    </row>
    <row r="954" spans="2:25" ht="18.75" customHeight="1">
      <c r="B954" s="515"/>
      <c r="C954" s="518"/>
      <c r="D954" s="216">
        <v>17</v>
      </c>
      <c r="E954" s="216" t="s">
        <v>3122</v>
      </c>
      <c r="F954" s="217">
        <v>206</v>
      </c>
      <c r="G954" s="218">
        <f>F954/$G$15</f>
        <v>41.2</v>
      </c>
      <c r="H954" s="219">
        <f>F954/$H$15</f>
        <v>114.44444444444444</v>
      </c>
      <c r="I954" s="219">
        <f t="shared" si="113"/>
        <v>3.8148148148148146E-2</v>
      </c>
      <c r="J954" s="217"/>
      <c r="K954" s="220"/>
      <c r="L954" s="220"/>
      <c r="M954" s="221"/>
      <c r="N954" s="222">
        <f t="shared" si="117"/>
        <v>0</v>
      </c>
      <c r="O954" s="223"/>
      <c r="P954" s="224"/>
      <c r="Q954" s="224"/>
      <c r="R954" s="224"/>
      <c r="S954" s="224"/>
      <c r="T954" s="225"/>
      <c r="U954" s="226">
        <f t="shared" si="114"/>
        <v>7.6296296296296293E-2</v>
      </c>
      <c r="V954" s="227"/>
      <c r="W954" s="228" t="str">
        <f t="shared" si="115"/>
        <v>0</v>
      </c>
      <c r="X954" s="509"/>
      <c r="Y954" s="229">
        <f t="shared" si="116"/>
        <v>0</v>
      </c>
    </row>
    <row r="955" spans="2:25" ht="18.75" customHeight="1">
      <c r="B955" s="516"/>
      <c r="C955" s="519"/>
      <c r="D955" s="216"/>
      <c r="E955" s="216"/>
      <c r="F955" s="217"/>
      <c r="G955" s="218">
        <f>F955/$G$15</f>
        <v>0</v>
      </c>
      <c r="H955" s="219">
        <f>F955/$H$15</f>
        <v>0</v>
      </c>
      <c r="I955" s="219">
        <f>H955/$I$15</f>
        <v>0</v>
      </c>
      <c r="J955" s="217"/>
      <c r="K955" s="220"/>
      <c r="L955" s="220"/>
      <c r="M955" s="232"/>
      <c r="N955" s="222">
        <f>M955/$N$15</f>
        <v>0</v>
      </c>
      <c r="O955" s="231"/>
      <c r="P955" s="231"/>
      <c r="Q955" s="231"/>
      <c r="R955" s="231"/>
      <c r="S955" s="231"/>
      <c r="T955" s="225"/>
      <c r="U955" s="226">
        <f>H955/$U$15</f>
        <v>0</v>
      </c>
      <c r="V955" s="227"/>
      <c r="W955" s="228" t="str">
        <f>IF(V955&lt;1,"0",IF(V955&lt;5,"2",IF(V955&gt;=5,"6")))</f>
        <v>0</v>
      </c>
      <c r="X955" s="510"/>
      <c r="Y955" s="229">
        <f t="shared" si="116"/>
        <v>0</v>
      </c>
    </row>
    <row r="956" spans="2:25">
      <c r="B956" s="233"/>
      <c r="C956" s="234" t="s">
        <v>111</v>
      </c>
      <c r="D956" s="235"/>
      <c r="E956" s="236">
        <f>COUNTA(E864:E955)</f>
        <v>86</v>
      </c>
      <c r="F956" s="236">
        <f>SUM(F864:F955)</f>
        <v>31025</v>
      </c>
      <c r="G956" s="236">
        <f>SUM(G864:G955)</f>
        <v>6204.9999999999991</v>
      </c>
      <c r="H956" s="236">
        <f>SUM(H864:H955)</f>
        <v>17236.111111111106</v>
      </c>
      <c r="I956" s="236">
        <f>MROUND(SUM(I864:I955),1)</f>
        <v>6</v>
      </c>
      <c r="J956" s="236">
        <f>COUNTA(J864:J955)</f>
        <v>5</v>
      </c>
      <c r="K956" s="236">
        <f>COUNTA(K864:K955)</f>
        <v>6</v>
      </c>
      <c r="L956" s="236">
        <f>COUNTA(L864:L955)</f>
        <v>0</v>
      </c>
      <c r="M956" s="236">
        <f>SUM(M864:M955)</f>
        <v>17236.111111111109</v>
      </c>
      <c r="N956" s="236">
        <f>SUM(N864:N955)</f>
        <v>344.72222222222217</v>
      </c>
      <c r="O956" s="237"/>
      <c r="P956" s="238">
        <f>COUNTIF(P864:P955, "YES")</f>
        <v>2</v>
      </c>
      <c r="Q956" s="237"/>
      <c r="R956" s="237"/>
      <c r="S956" s="237"/>
      <c r="T956" s="237"/>
      <c r="U956" s="236">
        <f>SUM(U864:U955)</f>
        <v>11.490740740740739</v>
      </c>
      <c r="V956" s="236">
        <f>SUM(V864:V955)</f>
        <v>11.49074074074074</v>
      </c>
      <c r="W956" s="236">
        <f t="array" ref="W956">SUM(ABS(W864:W955))</f>
        <v>12</v>
      </c>
      <c r="X956" s="238" t="str">
        <f>IF(X864&lt;0.2, "0", IF(X864&lt;=2, "2", IF(X864&gt;2, ROUND(X864,0))))</f>
        <v>2</v>
      </c>
      <c r="Y956" s="236">
        <f>SUM(Y864:Y955)</f>
        <v>6</v>
      </c>
    </row>
    <row r="957" spans="2:25">
      <c r="B957" s="520" t="s">
        <v>112</v>
      </c>
      <c r="C957" s="521"/>
      <c r="D957" s="252"/>
      <c r="E957" s="253">
        <f t="shared" ref="E957:N957" si="118">E180+E308+E416+E493+E534+E600+E661+E743+E863+E956</f>
        <v>861</v>
      </c>
      <c r="F957" s="253">
        <f t="shared" si="118"/>
        <v>347700</v>
      </c>
      <c r="G957" s="253">
        <f t="shared" si="118"/>
        <v>69540</v>
      </c>
      <c r="H957" s="253">
        <f t="shared" si="118"/>
        <v>193166.66666666666</v>
      </c>
      <c r="I957" s="253">
        <f t="shared" si="118"/>
        <v>67</v>
      </c>
      <c r="J957" s="253">
        <f t="shared" si="118"/>
        <v>46</v>
      </c>
      <c r="K957" s="253">
        <f t="shared" si="118"/>
        <v>67</v>
      </c>
      <c r="L957" s="253">
        <f t="shared" si="118"/>
        <v>0</v>
      </c>
      <c r="M957" s="253">
        <f t="shared" si="118"/>
        <v>193166.66666666669</v>
      </c>
      <c r="N957" s="253">
        <f t="shared" si="118"/>
        <v>3863.3333333333335</v>
      </c>
      <c r="O957" s="217"/>
      <c r="P957" s="253">
        <f>P180+P308+P416+P493+P534+P600+P661+P743+P863+P956</f>
        <v>14</v>
      </c>
      <c r="Q957" s="217"/>
      <c r="R957" s="217"/>
      <c r="S957" s="254"/>
      <c r="T957" s="225"/>
      <c r="U957" s="253">
        <f>U180+U308+U416+U493+U534+U600+U661+U743+U863+U956</f>
        <v>128.7777777777778</v>
      </c>
      <c r="V957" s="253">
        <f>V180+V308+V416+V493+V534+V600+V661+V743+V863+V956</f>
        <v>128.77777777777777</v>
      </c>
      <c r="W957" s="253">
        <f>W180+W308+W416+W493+W534+W600+W661+W743+W863+W956</f>
        <v>134</v>
      </c>
      <c r="X957" s="253">
        <f>X180+X308+X416+X493+X534+X600+X661+X743+X863+X956</f>
        <v>22</v>
      </c>
      <c r="Y957" s="253">
        <f>Y180+Y308+Y416+Y493+Y534+Y600+Y661+Y743+Y863+Y956</f>
        <v>67</v>
      </c>
    </row>
    <row r="958" spans="2:25">
      <c r="E958" s="216"/>
    </row>
    <row r="959" spans="2:25">
      <c r="U959" s="256"/>
      <c r="V959" s="256"/>
    </row>
  </sheetData>
  <autoFilter ref="A16:Y957" xr:uid="{00000000-0001-0000-06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179"/>
    <mergeCell ref="C17:C179"/>
    <mergeCell ref="X17:X179"/>
    <mergeCell ref="B181:B307"/>
    <mergeCell ref="C181:C307"/>
    <mergeCell ref="X181:X307"/>
    <mergeCell ref="B864:B955"/>
    <mergeCell ref="C864:C955"/>
    <mergeCell ref="X864:X955"/>
    <mergeCell ref="B957:C957"/>
    <mergeCell ref="B309:B415"/>
    <mergeCell ref="C309:C415"/>
    <mergeCell ref="X309:X415"/>
    <mergeCell ref="B417:B492"/>
    <mergeCell ref="C417:C492"/>
    <mergeCell ref="X417:X492"/>
    <mergeCell ref="B494:B533"/>
    <mergeCell ref="C494:C533"/>
    <mergeCell ref="X494:X533"/>
    <mergeCell ref="B535:B599"/>
    <mergeCell ref="B662:B742"/>
    <mergeCell ref="C662:C742"/>
    <mergeCell ref="X662:X742"/>
    <mergeCell ref="B744:B862"/>
    <mergeCell ref="C744:C862"/>
    <mergeCell ref="X744:X862"/>
    <mergeCell ref="C535:C599"/>
    <mergeCell ref="X535:X599"/>
    <mergeCell ref="B601:B660"/>
    <mergeCell ref="C601:C660"/>
    <mergeCell ref="X601:X660"/>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C000"/>
  </sheetPr>
  <dimension ref="A1:Y481"/>
  <sheetViews>
    <sheetView topLeftCell="A446" zoomScale="39" zoomScaleNormal="39" workbookViewId="0">
      <selection activeCell="Z22" sqref="Z22"/>
    </sheetView>
  </sheetViews>
  <sheetFormatPr defaultColWidth="11.46484375" defaultRowHeight="18"/>
  <cols>
    <col min="1" max="1" width="3" style="187" customWidth="1"/>
    <col min="2" max="2" width="9.46484375" style="187" bestFit="1" customWidth="1"/>
    <col min="3" max="3" width="23.46484375" style="255" customWidth="1"/>
    <col min="4" max="4" width="6" style="187" customWidth="1"/>
    <col min="5" max="5" width="22.46484375" style="187" customWidth="1"/>
    <col min="6" max="6" width="22.53125" style="187" customWidth="1"/>
    <col min="7" max="7" width="23.796875" style="187" customWidth="1"/>
    <col min="8" max="8" width="27.796875" style="187" customWidth="1"/>
    <col min="9" max="9" width="24.19921875" style="187" customWidth="1"/>
    <col min="10" max="10" width="25.46484375" style="187" customWidth="1"/>
    <col min="11" max="11" width="26.53125" style="187" customWidth="1"/>
    <col min="12" max="12" width="21.46484375" style="187" hidden="1" customWidth="1"/>
    <col min="13" max="14" width="16.46484375" style="187" customWidth="1"/>
    <col min="15" max="15" width="16" style="187" customWidth="1"/>
    <col min="16" max="16" width="14.19921875" style="187" customWidth="1"/>
    <col min="17" max="17" width="25.46484375" style="187" customWidth="1"/>
    <col min="18" max="18" width="14.46484375" style="187" customWidth="1"/>
    <col min="19" max="19" width="14.46484375" style="187" hidden="1" customWidth="1"/>
    <col min="20" max="20" width="22.464843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46484375" style="187" bestFit="1" customWidth="1"/>
    <col min="259" max="259" width="23.46484375" style="187" customWidth="1"/>
    <col min="260" max="260" width="6" style="187" customWidth="1"/>
    <col min="261" max="261" width="22.46484375" style="187" customWidth="1"/>
    <col min="262" max="262" width="22.53125" style="187" customWidth="1"/>
    <col min="263" max="263" width="23.796875" style="187" customWidth="1"/>
    <col min="264" max="264" width="27.796875" style="187" customWidth="1"/>
    <col min="265" max="265" width="24.19921875" style="187" customWidth="1"/>
    <col min="266" max="266" width="25.4648437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46484375" style="187" customWidth="1"/>
    <col min="274" max="274" width="14.46484375" style="187" customWidth="1"/>
    <col min="275" max="275" width="0" style="187" hidden="1" customWidth="1"/>
    <col min="276" max="276" width="28.5312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46484375" style="187" bestFit="1" customWidth="1"/>
    <col min="515" max="515" width="23.46484375" style="187" customWidth="1"/>
    <col min="516" max="516" width="6" style="187" customWidth="1"/>
    <col min="517" max="517" width="22.46484375" style="187" customWidth="1"/>
    <col min="518" max="518" width="22.53125" style="187" customWidth="1"/>
    <col min="519" max="519" width="23.796875" style="187" customWidth="1"/>
    <col min="520" max="520" width="27.796875" style="187" customWidth="1"/>
    <col min="521" max="521" width="24.19921875" style="187" customWidth="1"/>
    <col min="522" max="522" width="25.4648437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46484375" style="187" customWidth="1"/>
    <col min="530" max="530" width="14.46484375" style="187" customWidth="1"/>
    <col min="531" max="531" width="0" style="187" hidden="1" customWidth="1"/>
    <col min="532" max="532" width="28.5312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46484375" style="187" bestFit="1" customWidth="1"/>
    <col min="771" max="771" width="23.46484375" style="187" customWidth="1"/>
    <col min="772" max="772" width="6" style="187" customWidth="1"/>
    <col min="773" max="773" width="22.46484375" style="187" customWidth="1"/>
    <col min="774" max="774" width="22.53125" style="187" customWidth="1"/>
    <col min="775" max="775" width="23.796875" style="187" customWidth="1"/>
    <col min="776" max="776" width="27.796875" style="187" customWidth="1"/>
    <col min="777" max="777" width="24.19921875" style="187" customWidth="1"/>
    <col min="778" max="778" width="25.4648437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46484375" style="187" customWidth="1"/>
    <col min="786" max="786" width="14.46484375" style="187" customWidth="1"/>
    <col min="787" max="787" width="0" style="187" hidden="1" customWidth="1"/>
    <col min="788" max="788" width="28.5312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46484375" style="187" bestFit="1" customWidth="1"/>
    <col min="1027" max="1027" width="23.46484375" style="187" customWidth="1"/>
    <col min="1028" max="1028" width="6" style="187" customWidth="1"/>
    <col min="1029" max="1029" width="22.46484375" style="187" customWidth="1"/>
    <col min="1030" max="1030" width="22.53125" style="187" customWidth="1"/>
    <col min="1031" max="1031" width="23.796875" style="187" customWidth="1"/>
    <col min="1032" max="1032" width="27.796875" style="187" customWidth="1"/>
    <col min="1033" max="1033" width="24.19921875" style="187" customWidth="1"/>
    <col min="1034" max="1034" width="25.4648437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46484375" style="187" customWidth="1"/>
    <col min="1042" max="1042" width="14.46484375" style="187" customWidth="1"/>
    <col min="1043" max="1043" width="0" style="187" hidden="1" customWidth="1"/>
    <col min="1044" max="1044" width="28.5312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46484375" style="187" bestFit="1" customWidth="1"/>
    <col min="1283" max="1283" width="23.46484375" style="187" customWidth="1"/>
    <col min="1284" max="1284" width="6" style="187" customWidth="1"/>
    <col min="1285" max="1285" width="22.46484375" style="187" customWidth="1"/>
    <col min="1286" max="1286" width="22.53125" style="187" customWidth="1"/>
    <col min="1287" max="1287" width="23.796875" style="187" customWidth="1"/>
    <col min="1288" max="1288" width="27.796875" style="187" customWidth="1"/>
    <col min="1289" max="1289" width="24.19921875" style="187" customWidth="1"/>
    <col min="1290" max="1290" width="25.4648437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46484375" style="187" customWidth="1"/>
    <col min="1298" max="1298" width="14.46484375" style="187" customWidth="1"/>
    <col min="1299" max="1299" width="0" style="187" hidden="1" customWidth="1"/>
    <col min="1300" max="1300" width="28.5312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46484375" style="187" bestFit="1" customWidth="1"/>
    <col min="1539" max="1539" width="23.46484375" style="187" customWidth="1"/>
    <col min="1540" max="1540" width="6" style="187" customWidth="1"/>
    <col min="1541" max="1541" width="22.46484375" style="187" customWidth="1"/>
    <col min="1542" max="1542" width="22.53125" style="187" customWidth="1"/>
    <col min="1543" max="1543" width="23.796875" style="187" customWidth="1"/>
    <col min="1544" max="1544" width="27.796875" style="187" customWidth="1"/>
    <col min="1545" max="1545" width="24.19921875" style="187" customWidth="1"/>
    <col min="1546" max="1546" width="25.4648437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46484375" style="187" customWidth="1"/>
    <col min="1554" max="1554" width="14.46484375" style="187" customWidth="1"/>
    <col min="1555" max="1555" width="0" style="187" hidden="1" customWidth="1"/>
    <col min="1556" max="1556" width="28.5312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46484375" style="187" bestFit="1" customWidth="1"/>
    <col min="1795" max="1795" width="23.46484375" style="187" customWidth="1"/>
    <col min="1796" max="1796" width="6" style="187" customWidth="1"/>
    <col min="1797" max="1797" width="22.46484375" style="187" customWidth="1"/>
    <col min="1798" max="1798" width="22.53125" style="187" customWidth="1"/>
    <col min="1799" max="1799" width="23.796875" style="187" customWidth="1"/>
    <col min="1800" max="1800" width="27.796875" style="187" customWidth="1"/>
    <col min="1801" max="1801" width="24.19921875" style="187" customWidth="1"/>
    <col min="1802" max="1802" width="25.4648437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46484375" style="187" customWidth="1"/>
    <col min="1810" max="1810" width="14.46484375" style="187" customWidth="1"/>
    <col min="1811" max="1811" width="0" style="187" hidden="1" customWidth="1"/>
    <col min="1812" max="1812" width="28.5312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46484375" style="187" bestFit="1" customWidth="1"/>
    <col min="2051" max="2051" width="23.46484375" style="187" customWidth="1"/>
    <col min="2052" max="2052" width="6" style="187" customWidth="1"/>
    <col min="2053" max="2053" width="22.46484375" style="187" customWidth="1"/>
    <col min="2054" max="2054" width="22.53125" style="187" customWidth="1"/>
    <col min="2055" max="2055" width="23.796875" style="187" customWidth="1"/>
    <col min="2056" max="2056" width="27.796875" style="187" customWidth="1"/>
    <col min="2057" max="2057" width="24.19921875" style="187" customWidth="1"/>
    <col min="2058" max="2058" width="25.4648437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46484375" style="187" customWidth="1"/>
    <col min="2066" max="2066" width="14.46484375" style="187" customWidth="1"/>
    <col min="2067" max="2067" width="0" style="187" hidden="1" customWidth="1"/>
    <col min="2068" max="2068" width="28.5312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46484375" style="187" bestFit="1" customWidth="1"/>
    <col min="2307" max="2307" width="23.46484375" style="187" customWidth="1"/>
    <col min="2308" max="2308" width="6" style="187" customWidth="1"/>
    <col min="2309" max="2309" width="22.46484375" style="187" customWidth="1"/>
    <col min="2310" max="2310" width="22.53125" style="187" customWidth="1"/>
    <col min="2311" max="2311" width="23.796875" style="187" customWidth="1"/>
    <col min="2312" max="2312" width="27.796875" style="187" customWidth="1"/>
    <col min="2313" max="2313" width="24.19921875" style="187" customWidth="1"/>
    <col min="2314" max="2314" width="25.4648437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46484375" style="187" customWidth="1"/>
    <col min="2322" max="2322" width="14.46484375" style="187" customWidth="1"/>
    <col min="2323" max="2323" width="0" style="187" hidden="1" customWidth="1"/>
    <col min="2324" max="2324" width="28.5312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46484375" style="187" bestFit="1" customWidth="1"/>
    <col min="2563" max="2563" width="23.46484375" style="187" customWidth="1"/>
    <col min="2564" max="2564" width="6" style="187" customWidth="1"/>
    <col min="2565" max="2565" width="22.46484375" style="187" customWidth="1"/>
    <col min="2566" max="2566" width="22.53125" style="187" customWidth="1"/>
    <col min="2567" max="2567" width="23.796875" style="187" customWidth="1"/>
    <col min="2568" max="2568" width="27.796875" style="187" customWidth="1"/>
    <col min="2569" max="2569" width="24.19921875" style="187" customWidth="1"/>
    <col min="2570" max="2570" width="25.4648437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46484375" style="187" customWidth="1"/>
    <col min="2578" max="2578" width="14.46484375" style="187" customWidth="1"/>
    <col min="2579" max="2579" width="0" style="187" hidden="1" customWidth="1"/>
    <col min="2580" max="2580" width="28.5312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46484375" style="187" bestFit="1" customWidth="1"/>
    <col min="2819" max="2819" width="23.46484375" style="187" customWidth="1"/>
    <col min="2820" max="2820" width="6" style="187" customWidth="1"/>
    <col min="2821" max="2821" width="22.46484375" style="187" customWidth="1"/>
    <col min="2822" max="2822" width="22.53125" style="187" customWidth="1"/>
    <col min="2823" max="2823" width="23.796875" style="187" customWidth="1"/>
    <col min="2824" max="2824" width="27.796875" style="187" customWidth="1"/>
    <col min="2825" max="2825" width="24.19921875" style="187" customWidth="1"/>
    <col min="2826" max="2826" width="25.4648437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46484375" style="187" customWidth="1"/>
    <col min="2834" max="2834" width="14.46484375" style="187" customWidth="1"/>
    <col min="2835" max="2835" width="0" style="187" hidden="1" customWidth="1"/>
    <col min="2836" max="2836" width="28.5312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46484375" style="187" bestFit="1" customWidth="1"/>
    <col min="3075" max="3075" width="23.46484375" style="187" customWidth="1"/>
    <col min="3076" max="3076" width="6" style="187" customWidth="1"/>
    <col min="3077" max="3077" width="22.46484375" style="187" customWidth="1"/>
    <col min="3078" max="3078" width="22.53125" style="187" customWidth="1"/>
    <col min="3079" max="3079" width="23.796875" style="187" customWidth="1"/>
    <col min="3080" max="3080" width="27.796875" style="187" customWidth="1"/>
    <col min="3081" max="3081" width="24.19921875" style="187" customWidth="1"/>
    <col min="3082" max="3082" width="25.4648437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46484375" style="187" customWidth="1"/>
    <col min="3090" max="3090" width="14.46484375" style="187" customWidth="1"/>
    <col min="3091" max="3091" width="0" style="187" hidden="1" customWidth="1"/>
    <col min="3092" max="3092" width="28.5312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46484375" style="187" bestFit="1" customWidth="1"/>
    <col min="3331" max="3331" width="23.46484375" style="187" customWidth="1"/>
    <col min="3332" max="3332" width="6" style="187" customWidth="1"/>
    <col min="3333" max="3333" width="22.46484375" style="187" customWidth="1"/>
    <col min="3334" max="3334" width="22.53125" style="187" customWidth="1"/>
    <col min="3335" max="3335" width="23.796875" style="187" customWidth="1"/>
    <col min="3336" max="3336" width="27.796875" style="187" customWidth="1"/>
    <col min="3337" max="3337" width="24.19921875" style="187" customWidth="1"/>
    <col min="3338" max="3338" width="25.4648437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46484375" style="187" customWidth="1"/>
    <col min="3346" max="3346" width="14.46484375" style="187" customWidth="1"/>
    <col min="3347" max="3347" width="0" style="187" hidden="1" customWidth="1"/>
    <col min="3348" max="3348" width="28.5312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46484375" style="187" bestFit="1" customWidth="1"/>
    <col min="3587" max="3587" width="23.46484375" style="187" customWidth="1"/>
    <col min="3588" max="3588" width="6" style="187" customWidth="1"/>
    <col min="3589" max="3589" width="22.46484375" style="187" customWidth="1"/>
    <col min="3590" max="3590" width="22.53125" style="187" customWidth="1"/>
    <col min="3591" max="3591" width="23.796875" style="187" customWidth="1"/>
    <col min="3592" max="3592" width="27.796875" style="187" customWidth="1"/>
    <col min="3593" max="3593" width="24.19921875" style="187" customWidth="1"/>
    <col min="3594" max="3594" width="25.4648437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46484375" style="187" customWidth="1"/>
    <col min="3602" max="3602" width="14.46484375" style="187" customWidth="1"/>
    <col min="3603" max="3603" width="0" style="187" hidden="1" customWidth="1"/>
    <col min="3604" max="3604" width="28.5312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46484375" style="187" bestFit="1" customWidth="1"/>
    <col min="3843" max="3843" width="23.46484375" style="187" customWidth="1"/>
    <col min="3844" max="3844" width="6" style="187" customWidth="1"/>
    <col min="3845" max="3845" width="22.46484375" style="187" customWidth="1"/>
    <col min="3846" max="3846" width="22.53125" style="187" customWidth="1"/>
    <col min="3847" max="3847" width="23.796875" style="187" customWidth="1"/>
    <col min="3848" max="3848" width="27.796875" style="187" customWidth="1"/>
    <col min="3849" max="3849" width="24.19921875" style="187" customWidth="1"/>
    <col min="3850" max="3850" width="25.4648437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46484375" style="187" customWidth="1"/>
    <col min="3858" max="3858" width="14.46484375" style="187" customWidth="1"/>
    <col min="3859" max="3859" width="0" style="187" hidden="1" customWidth="1"/>
    <col min="3860" max="3860" width="28.5312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46484375" style="187" bestFit="1" customWidth="1"/>
    <col min="4099" max="4099" width="23.46484375" style="187" customWidth="1"/>
    <col min="4100" max="4100" width="6" style="187" customWidth="1"/>
    <col min="4101" max="4101" width="22.46484375" style="187" customWidth="1"/>
    <col min="4102" max="4102" width="22.53125" style="187" customWidth="1"/>
    <col min="4103" max="4103" width="23.796875" style="187" customWidth="1"/>
    <col min="4104" max="4104" width="27.796875" style="187" customWidth="1"/>
    <col min="4105" max="4105" width="24.19921875" style="187" customWidth="1"/>
    <col min="4106" max="4106" width="25.4648437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46484375" style="187" customWidth="1"/>
    <col min="4114" max="4114" width="14.46484375" style="187" customWidth="1"/>
    <col min="4115" max="4115" width="0" style="187" hidden="1" customWidth="1"/>
    <col min="4116" max="4116" width="28.5312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46484375" style="187" bestFit="1" customWidth="1"/>
    <col min="4355" max="4355" width="23.46484375" style="187" customWidth="1"/>
    <col min="4356" max="4356" width="6" style="187" customWidth="1"/>
    <col min="4357" max="4357" width="22.46484375" style="187" customWidth="1"/>
    <col min="4358" max="4358" width="22.53125" style="187" customWidth="1"/>
    <col min="4359" max="4359" width="23.796875" style="187" customWidth="1"/>
    <col min="4360" max="4360" width="27.796875" style="187" customWidth="1"/>
    <col min="4361" max="4361" width="24.19921875" style="187" customWidth="1"/>
    <col min="4362" max="4362" width="25.4648437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46484375" style="187" customWidth="1"/>
    <col min="4370" max="4370" width="14.46484375" style="187" customWidth="1"/>
    <col min="4371" max="4371" width="0" style="187" hidden="1" customWidth="1"/>
    <col min="4372" max="4372" width="28.5312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46484375" style="187" bestFit="1" customWidth="1"/>
    <col min="4611" max="4611" width="23.46484375" style="187" customWidth="1"/>
    <col min="4612" max="4612" width="6" style="187" customWidth="1"/>
    <col min="4613" max="4613" width="22.46484375" style="187" customWidth="1"/>
    <col min="4614" max="4614" width="22.53125" style="187" customWidth="1"/>
    <col min="4615" max="4615" width="23.796875" style="187" customWidth="1"/>
    <col min="4616" max="4616" width="27.796875" style="187" customWidth="1"/>
    <col min="4617" max="4617" width="24.19921875" style="187" customWidth="1"/>
    <col min="4618" max="4618" width="25.4648437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46484375" style="187" customWidth="1"/>
    <col min="4626" max="4626" width="14.46484375" style="187" customWidth="1"/>
    <col min="4627" max="4627" width="0" style="187" hidden="1" customWidth="1"/>
    <col min="4628" max="4628" width="28.5312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46484375" style="187" bestFit="1" customWidth="1"/>
    <col min="4867" max="4867" width="23.46484375" style="187" customWidth="1"/>
    <col min="4868" max="4868" width="6" style="187" customWidth="1"/>
    <col min="4869" max="4869" width="22.46484375" style="187" customWidth="1"/>
    <col min="4870" max="4870" width="22.53125" style="187" customWidth="1"/>
    <col min="4871" max="4871" width="23.796875" style="187" customWidth="1"/>
    <col min="4872" max="4872" width="27.796875" style="187" customWidth="1"/>
    <col min="4873" max="4873" width="24.19921875" style="187" customWidth="1"/>
    <col min="4874" max="4874" width="25.4648437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46484375" style="187" customWidth="1"/>
    <col min="4882" max="4882" width="14.46484375" style="187" customWidth="1"/>
    <col min="4883" max="4883" width="0" style="187" hidden="1" customWidth="1"/>
    <col min="4884" max="4884" width="28.5312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46484375" style="187" bestFit="1" customWidth="1"/>
    <col min="5123" max="5123" width="23.46484375" style="187" customWidth="1"/>
    <col min="5124" max="5124" width="6" style="187" customWidth="1"/>
    <col min="5125" max="5125" width="22.46484375" style="187" customWidth="1"/>
    <col min="5126" max="5126" width="22.53125" style="187" customWidth="1"/>
    <col min="5127" max="5127" width="23.796875" style="187" customWidth="1"/>
    <col min="5128" max="5128" width="27.796875" style="187" customWidth="1"/>
    <col min="5129" max="5129" width="24.19921875" style="187" customWidth="1"/>
    <col min="5130" max="5130" width="25.4648437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46484375" style="187" customWidth="1"/>
    <col min="5138" max="5138" width="14.46484375" style="187" customWidth="1"/>
    <col min="5139" max="5139" width="0" style="187" hidden="1" customWidth="1"/>
    <col min="5140" max="5140" width="28.5312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46484375" style="187" bestFit="1" customWidth="1"/>
    <col min="5379" max="5379" width="23.46484375" style="187" customWidth="1"/>
    <col min="5380" max="5380" width="6" style="187" customWidth="1"/>
    <col min="5381" max="5381" width="22.46484375" style="187" customWidth="1"/>
    <col min="5382" max="5382" width="22.53125" style="187" customWidth="1"/>
    <col min="5383" max="5383" width="23.796875" style="187" customWidth="1"/>
    <col min="5384" max="5384" width="27.796875" style="187" customWidth="1"/>
    <col min="5385" max="5385" width="24.19921875" style="187" customWidth="1"/>
    <col min="5386" max="5386" width="25.4648437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46484375" style="187" customWidth="1"/>
    <col min="5394" max="5394" width="14.46484375" style="187" customWidth="1"/>
    <col min="5395" max="5395" width="0" style="187" hidden="1" customWidth="1"/>
    <col min="5396" max="5396" width="28.5312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46484375" style="187" bestFit="1" customWidth="1"/>
    <col min="5635" max="5635" width="23.46484375" style="187" customWidth="1"/>
    <col min="5636" max="5636" width="6" style="187" customWidth="1"/>
    <col min="5637" max="5637" width="22.46484375" style="187" customWidth="1"/>
    <col min="5638" max="5638" width="22.53125" style="187" customWidth="1"/>
    <col min="5639" max="5639" width="23.796875" style="187" customWidth="1"/>
    <col min="5640" max="5640" width="27.796875" style="187" customWidth="1"/>
    <col min="5641" max="5641" width="24.19921875" style="187" customWidth="1"/>
    <col min="5642" max="5642" width="25.4648437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46484375" style="187" customWidth="1"/>
    <col min="5650" max="5650" width="14.46484375" style="187" customWidth="1"/>
    <col min="5651" max="5651" width="0" style="187" hidden="1" customWidth="1"/>
    <col min="5652" max="5652" width="28.5312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46484375" style="187" bestFit="1" customWidth="1"/>
    <col min="5891" max="5891" width="23.46484375" style="187" customWidth="1"/>
    <col min="5892" max="5892" width="6" style="187" customWidth="1"/>
    <col min="5893" max="5893" width="22.46484375" style="187" customWidth="1"/>
    <col min="5894" max="5894" width="22.53125" style="187" customWidth="1"/>
    <col min="5895" max="5895" width="23.796875" style="187" customWidth="1"/>
    <col min="5896" max="5896" width="27.796875" style="187" customWidth="1"/>
    <col min="5897" max="5897" width="24.19921875" style="187" customWidth="1"/>
    <col min="5898" max="5898" width="25.4648437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46484375" style="187" customWidth="1"/>
    <col min="5906" max="5906" width="14.46484375" style="187" customWidth="1"/>
    <col min="5907" max="5907" width="0" style="187" hidden="1" customWidth="1"/>
    <col min="5908" max="5908" width="28.5312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46484375" style="187" bestFit="1" customWidth="1"/>
    <col min="6147" max="6147" width="23.46484375" style="187" customWidth="1"/>
    <col min="6148" max="6148" width="6" style="187" customWidth="1"/>
    <col min="6149" max="6149" width="22.46484375" style="187" customWidth="1"/>
    <col min="6150" max="6150" width="22.53125" style="187" customWidth="1"/>
    <col min="6151" max="6151" width="23.796875" style="187" customWidth="1"/>
    <col min="6152" max="6152" width="27.796875" style="187" customWidth="1"/>
    <col min="6153" max="6153" width="24.19921875" style="187" customWidth="1"/>
    <col min="6154" max="6154" width="25.4648437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46484375" style="187" customWidth="1"/>
    <col min="6162" max="6162" width="14.46484375" style="187" customWidth="1"/>
    <col min="6163" max="6163" width="0" style="187" hidden="1" customWidth="1"/>
    <col min="6164" max="6164" width="28.5312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46484375" style="187" bestFit="1" customWidth="1"/>
    <col min="6403" max="6403" width="23.46484375" style="187" customWidth="1"/>
    <col min="6404" max="6404" width="6" style="187" customWidth="1"/>
    <col min="6405" max="6405" width="22.46484375" style="187" customWidth="1"/>
    <col min="6406" max="6406" width="22.53125" style="187" customWidth="1"/>
    <col min="6407" max="6407" width="23.796875" style="187" customWidth="1"/>
    <col min="6408" max="6408" width="27.796875" style="187" customWidth="1"/>
    <col min="6409" max="6409" width="24.19921875" style="187" customWidth="1"/>
    <col min="6410" max="6410" width="25.4648437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46484375" style="187" customWidth="1"/>
    <col min="6418" max="6418" width="14.46484375" style="187" customWidth="1"/>
    <col min="6419" max="6419" width="0" style="187" hidden="1" customWidth="1"/>
    <col min="6420" max="6420" width="28.5312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46484375" style="187" bestFit="1" customWidth="1"/>
    <col min="6659" max="6659" width="23.46484375" style="187" customWidth="1"/>
    <col min="6660" max="6660" width="6" style="187" customWidth="1"/>
    <col min="6661" max="6661" width="22.46484375" style="187" customWidth="1"/>
    <col min="6662" max="6662" width="22.53125" style="187" customWidth="1"/>
    <col min="6663" max="6663" width="23.796875" style="187" customWidth="1"/>
    <col min="6664" max="6664" width="27.796875" style="187" customWidth="1"/>
    <col min="6665" max="6665" width="24.19921875" style="187" customWidth="1"/>
    <col min="6666" max="6666" width="25.4648437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46484375" style="187" customWidth="1"/>
    <col min="6674" max="6674" width="14.46484375" style="187" customWidth="1"/>
    <col min="6675" max="6675" width="0" style="187" hidden="1" customWidth="1"/>
    <col min="6676" max="6676" width="28.5312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46484375" style="187" bestFit="1" customWidth="1"/>
    <col min="6915" max="6915" width="23.46484375" style="187" customWidth="1"/>
    <col min="6916" max="6916" width="6" style="187" customWidth="1"/>
    <col min="6917" max="6917" width="22.46484375" style="187" customWidth="1"/>
    <col min="6918" max="6918" width="22.53125" style="187" customWidth="1"/>
    <col min="6919" max="6919" width="23.796875" style="187" customWidth="1"/>
    <col min="6920" max="6920" width="27.796875" style="187" customWidth="1"/>
    <col min="6921" max="6921" width="24.19921875" style="187" customWidth="1"/>
    <col min="6922" max="6922" width="25.4648437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46484375" style="187" customWidth="1"/>
    <col min="6930" max="6930" width="14.46484375" style="187" customWidth="1"/>
    <col min="6931" max="6931" width="0" style="187" hidden="1" customWidth="1"/>
    <col min="6932" max="6932" width="28.5312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46484375" style="187" bestFit="1" customWidth="1"/>
    <col min="7171" max="7171" width="23.46484375" style="187" customWidth="1"/>
    <col min="7172" max="7172" width="6" style="187" customWidth="1"/>
    <col min="7173" max="7173" width="22.46484375" style="187" customWidth="1"/>
    <col min="7174" max="7174" width="22.53125" style="187" customWidth="1"/>
    <col min="7175" max="7175" width="23.796875" style="187" customWidth="1"/>
    <col min="7176" max="7176" width="27.796875" style="187" customWidth="1"/>
    <col min="7177" max="7177" width="24.19921875" style="187" customWidth="1"/>
    <col min="7178" max="7178" width="25.4648437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46484375" style="187" customWidth="1"/>
    <col min="7186" max="7186" width="14.46484375" style="187" customWidth="1"/>
    <col min="7187" max="7187" width="0" style="187" hidden="1" customWidth="1"/>
    <col min="7188" max="7188" width="28.5312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46484375" style="187" bestFit="1" customWidth="1"/>
    <col min="7427" max="7427" width="23.46484375" style="187" customWidth="1"/>
    <col min="7428" max="7428" width="6" style="187" customWidth="1"/>
    <col min="7429" max="7429" width="22.46484375" style="187" customWidth="1"/>
    <col min="7430" max="7430" width="22.53125" style="187" customWidth="1"/>
    <col min="7431" max="7431" width="23.796875" style="187" customWidth="1"/>
    <col min="7432" max="7432" width="27.796875" style="187" customWidth="1"/>
    <col min="7433" max="7433" width="24.19921875" style="187" customWidth="1"/>
    <col min="7434" max="7434" width="25.4648437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46484375" style="187" customWidth="1"/>
    <col min="7442" max="7442" width="14.46484375" style="187" customWidth="1"/>
    <col min="7443" max="7443" width="0" style="187" hidden="1" customWidth="1"/>
    <col min="7444" max="7444" width="28.5312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46484375" style="187" bestFit="1" customWidth="1"/>
    <col min="7683" max="7683" width="23.46484375" style="187" customWidth="1"/>
    <col min="7684" max="7684" width="6" style="187" customWidth="1"/>
    <col min="7685" max="7685" width="22.46484375" style="187" customWidth="1"/>
    <col min="7686" max="7686" width="22.53125" style="187" customWidth="1"/>
    <col min="7687" max="7687" width="23.796875" style="187" customWidth="1"/>
    <col min="7688" max="7688" width="27.796875" style="187" customWidth="1"/>
    <col min="7689" max="7689" width="24.19921875" style="187" customWidth="1"/>
    <col min="7690" max="7690" width="25.4648437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46484375" style="187" customWidth="1"/>
    <col min="7698" max="7698" width="14.46484375" style="187" customWidth="1"/>
    <col min="7699" max="7699" width="0" style="187" hidden="1" customWidth="1"/>
    <col min="7700" max="7700" width="28.5312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46484375" style="187" bestFit="1" customWidth="1"/>
    <col min="7939" max="7939" width="23.46484375" style="187" customWidth="1"/>
    <col min="7940" max="7940" width="6" style="187" customWidth="1"/>
    <col min="7941" max="7941" width="22.46484375" style="187" customWidth="1"/>
    <col min="7942" max="7942" width="22.53125" style="187" customWidth="1"/>
    <col min="7943" max="7943" width="23.796875" style="187" customWidth="1"/>
    <col min="7944" max="7944" width="27.796875" style="187" customWidth="1"/>
    <col min="7945" max="7945" width="24.19921875" style="187" customWidth="1"/>
    <col min="7946" max="7946" width="25.4648437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46484375" style="187" customWidth="1"/>
    <col min="7954" max="7954" width="14.46484375" style="187" customWidth="1"/>
    <col min="7955" max="7955" width="0" style="187" hidden="1" customWidth="1"/>
    <col min="7956" max="7956" width="28.5312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46484375" style="187" bestFit="1" customWidth="1"/>
    <col min="8195" max="8195" width="23.46484375" style="187" customWidth="1"/>
    <col min="8196" max="8196" width="6" style="187" customWidth="1"/>
    <col min="8197" max="8197" width="22.46484375" style="187" customWidth="1"/>
    <col min="8198" max="8198" width="22.53125" style="187" customWidth="1"/>
    <col min="8199" max="8199" width="23.796875" style="187" customWidth="1"/>
    <col min="8200" max="8200" width="27.796875" style="187" customWidth="1"/>
    <col min="8201" max="8201" width="24.19921875" style="187" customWidth="1"/>
    <col min="8202" max="8202" width="25.4648437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46484375" style="187" customWidth="1"/>
    <col min="8210" max="8210" width="14.46484375" style="187" customWidth="1"/>
    <col min="8211" max="8211" width="0" style="187" hidden="1" customWidth="1"/>
    <col min="8212" max="8212" width="28.5312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46484375" style="187" bestFit="1" customWidth="1"/>
    <col min="8451" max="8451" width="23.46484375" style="187" customWidth="1"/>
    <col min="8452" max="8452" width="6" style="187" customWidth="1"/>
    <col min="8453" max="8453" width="22.46484375" style="187" customWidth="1"/>
    <col min="8454" max="8454" width="22.53125" style="187" customWidth="1"/>
    <col min="8455" max="8455" width="23.796875" style="187" customWidth="1"/>
    <col min="8456" max="8456" width="27.796875" style="187" customWidth="1"/>
    <col min="8457" max="8457" width="24.19921875" style="187" customWidth="1"/>
    <col min="8458" max="8458" width="25.4648437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46484375" style="187" customWidth="1"/>
    <col min="8466" max="8466" width="14.46484375" style="187" customWidth="1"/>
    <col min="8467" max="8467" width="0" style="187" hidden="1" customWidth="1"/>
    <col min="8468" max="8468" width="28.5312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46484375" style="187" bestFit="1" customWidth="1"/>
    <col min="8707" max="8707" width="23.46484375" style="187" customWidth="1"/>
    <col min="8708" max="8708" width="6" style="187" customWidth="1"/>
    <col min="8709" max="8709" width="22.46484375" style="187" customWidth="1"/>
    <col min="8710" max="8710" width="22.53125" style="187" customWidth="1"/>
    <col min="8711" max="8711" width="23.796875" style="187" customWidth="1"/>
    <col min="8712" max="8712" width="27.796875" style="187" customWidth="1"/>
    <col min="8713" max="8713" width="24.19921875" style="187" customWidth="1"/>
    <col min="8714" max="8714" width="25.4648437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46484375" style="187" customWidth="1"/>
    <col min="8722" max="8722" width="14.46484375" style="187" customWidth="1"/>
    <col min="8723" max="8723" width="0" style="187" hidden="1" customWidth="1"/>
    <col min="8724" max="8724" width="28.5312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46484375" style="187" bestFit="1" customWidth="1"/>
    <col min="8963" max="8963" width="23.46484375" style="187" customWidth="1"/>
    <col min="8964" max="8964" width="6" style="187" customWidth="1"/>
    <col min="8965" max="8965" width="22.46484375" style="187" customWidth="1"/>
    <col min="8966" max="8966" width="22.53125" style="187" customWidth="1"/>
    <col min="8967" max="8967" width="23.796875" style="187" customWidth="1"/>
    <col min="8968" max="8968" width="27.796875" style="187" customWidth="1"/>
    <col min="8969" max="8969" width="24.19921875" style="187" customWidth="1"/>
    <col min="8970" max="8970" width="25.4648437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46484375" style="187" customWidth="1"/>
    <col min="8978" max="8978" width="14.46484375" style="187" customWidth="1"/>
    <col min="8979" max="8979" width="0" style="187" hidden="1" customWidth="1"/>
    <col min="8980" max="8980" width="28.5312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46484375" style="187" bestFit="1" customWidth="1"/>
    <col min="9219" max="9219" width="23.46484375" style="187" customWidth="1"/>
    <col min="9220" max="9220" width="6" style="187" customWidth="1"/>
    <col min="9221" max="9221" width="22.46484375" style="187" customWidth="1"/>
    <col min="9222" max="9222" width="22.53125" style="187" customWidth="1"/>
    <col min="9223" max="9223" width="23.796875" style="187" customWidth="1"/>
    <col min="9224" max="9224" width="27.796875" style="187" customWidth="1"/>
    <col min="9225" max="9225" width="24.19921875" style="187" customWidth="1"/>
    <col min="9226" max="9226" width="25.4648437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46484375" style="187" customWidth="1"/>
    <col min="9234" max="9234" width="14.46484375" style="187" customWidth="1"/>
    <col min="9235" max="9235" width="0" style="187" hidden="1" customWidth="1"/>
    <col min="9236" max="9236" width="28.5312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46484375" style="187" bestFit="1" customWidth="1"/>
    <col min="9475" max="9475" width="23.46484375" style="187" customWidth="1"/>
    <col min="9476" max="9476" width="6" style="187" customWidth="1"/>
    <col min="9477" max="9477" width="22.46484375" style="187" customWidth="1"/>
    <col min="9478" max="9478" width="22.53125" style="187" customWidth="1"/>
    <col min="9479" max="9479" width="23.796875" style="187" customWidth="1"/>
    <col min="9480" max="9480" width="27.796875" style="187" customWidth="1"/>
    <col min="9481" max="9481" width="24.19921875" style="187" customWidth="1"/>
    <col min="9482" max="9482" width="25.4648437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46484375" style="187" customWidth="1"/>
    <col min="9490" max="9490" width="14.46484375" style="187" customWidth="1"/>
    <col min="9491" max="9491" width="0" style="187" hidden="1" customWidth="1"/>
    <col min="9492" max="9492" width="28.5312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46484375" style="187" bestFit="1" customWidth="1"/>
    <col min="9731" max="9731" width="23.46484375" style="187" customWidth="1"/>
    <col min="9732" max="9732" width="6" style="187" customWidth="1"/>
    <col min="9733" max="9733" width="22.46484375" style="187" customWidth="1"/>
    <col min="9734" max="9734" width="22.53125" style="187" customWidth="1"/>
    <col min="9735" max="9735" width="23.796875" style="187" customWidth="1"/>
    <col min="9736" max="9736" width="27.796875" style="187" customWidth="1"/>
    <col min="9737" max="9737" width="24.19921875" style="187" customWidth="1"/>
    <col min="9738" max="9738" width="25.4648437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46484375" style="187" customWidth="1"/>
    <col min="9746" max="9746" width="14.46484375" style="187" customWidth="1"/>
    <col min="9747" max="9747" width="0" style="187" hidden="1" customWidth="1"/>
    <col min="9748" max="9748" width="28.5312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46484375" style="187" bestFit="1" customWidth="1"/>
    <col min="9987" max="9987" width="23.46484375" style="187" customWidth="1"/>
    <col min="9988" max="9988" width="6" style="187" customWidth="1"/>
    <col min="9989" max="9989" width="22.46484375" style="187" customWidth="1"/>
    <col min="9990" max="9990" width="22.53125" style="187" customWidth="1"/>
    <col min="9991" max="9991" width="23.796875" style="187" customWidth="1"/>
    <col min="9992" max="9992" width="27.796875" style="187" customWidth="1"/>
    <col min="9993" max="9993" width="24.19921875" style="187" customWidth="1"/>
    <col min="9994" max="9994" width="25.4648437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46484375" style="187" customWidth="1"/>
    <col min="10002" max="10002" width="14.46484375" style="187" customWidth="1"/>
    <col min="10003" max="10003" width="0" style="187" hidden="1" customWidth="1"/>
    <col min="10004" max="10004" width="28.5312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46484375" style="187" bestFit="1" customWidth="1"/>
    <col min="10243" max="10243" width="23.46484375" style="187" customWidth="1"/>
    <col min="10244" max="10244" width="6" style="187" customWidth="1"/>
    <col min="10245" max="10245" width="22.4648437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4648437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46484375" style="187" customWidth="1"/>
    <col min="10258" max="10258" width="14.46484375" style="187" customWidth="1"/>
    <col min="10259" max="10259" width="0" style="187" hidden="1" customWidth="1"/>
    <col min="10260" max="10260" width="28.5312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46484375" style="187" bestFit="1" customWidth="1"/>
    <col min="10499" max="10499" width="23.46484375" style="187" customWidth="1"/>
    <col min="10500" max="10500" width="6" style="187" customWidth="1"/>
    <col min="10501" max="10501" width="22.4648437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4648437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46484375" style="187" customWidth="1"/>
    <col min="10514" max="10514" width="14.46484375" style="187" customWidth="1"/>
    <col min="10515" max="10515" width="0" style="187" hidden="1" customWidth="1"/>
    <col min="10516" max="10516" width="28.5312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46484375" style="187" bestFit="1" customWidth="1"/>
    <col min="10755" max="10755" width="23.46484375" style="187" customWidth="1"/>
    <col min="10756" max="10756" width="6" style="187" customWidth="1"/>
    <col min="10757" max="10757" width="22.4648437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4648437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46484375" style="187" customWidth="1"/>
    <col min="10770" max="10770" width="14.46484375" style="187" customWidth="1"/>
    <col min="10771" max="10771" width="0" style="187" hidden="1" customWidth="1"/>
    <col min="10772" max="10772" width="28.5312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46484375" style="187" bestFit="1" customWidth="1"/>
    <col min="11011" max="11011" width="23.46484375" style="187" customWidth="1"/>
    <col min="11012" max="11012" width="6" style="187" customWidth="1"/>
    <col min="11013" max="11013" width="22.4648437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4648437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46484375" style="187" customWidth="1"/>
    <col min="11026" max="11026" width="14.46484375" style="187" customWidth="1"/>
    <col min="11027" max="11027" width="0" style="187" hidden="1" customWidth="1"/>
    <col min="11028" max="11028" width="28.5312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46484375" style="187" bestFit="1" customWidth="1"/>
    <col min="11267" max="11267" width="23.46484375" style="187" customWidth="1"/>
    <col min="11268" max="11268" width="6" style="187" customWidth="1"/>
    <col min="11269" max="11269" width="22.4648437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4648437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46484375" style="187" customWidth="1"/>
    <col min="11282" max="11282" width="14.46484375" style="187" customWidth="1"/>
    <col min="11283" max="11283" width="0" style="187" hidden="1" customWidth="1"/>
    <col min="11284" max="11284" width="28.5312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46484375" style="187" bestFit="1" customWidth="1"/>
    <col min="11523" max="11523" width="23.46484375" style="187" customWidth="1"/>
    <col min="11524" max="11524" width="6" style="187" customWidth="1"/>
    <col min="11525" max="11525" width="22.4648437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4648437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46484375" style="187" customWidth="1"/>
    <col min="11538" max="11538" width="14.46484375" style="187" customWidth="1"/>
    <col min="11539" max="11539" width="0" style="187" hidden="1" customWidth="1"/>
    <col min="11540" max="11540" width="28.5312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46484375" style="187" bestFit="1" customWidth="1"/>
    <col min="11779" max="11779" width="23.46484375" style="187" customWidth="1"/>
    <col min="11780" max="11780" width="6" style="187" customWidth="1"/>
    <col min="11781" max="11781" width="22.4648437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4648437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46484375" style="187" customWidth="1"/>
    <col min="11794" max="11794" width="14.46484375" style="187" customWidth="1"/>
    <col min="11795" max="11795" width="0" style="187" hidden="1" customWidth="1"/>
    <col min="11796" max="11796" width="28.5312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46484375" style="187" bestFit="1" customWidth="1"/>
    <col min="12035" max="12035" width="23.46484375" style="187" customWidth="1"/>
    <col min="12036" max="12036" width="6" style="187" customWidth="1"/>
    <col min="12037" max="12037" width="22.4648437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4648437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46484375" style="187" customWidth="1"/>
    <col min="12050" max="12050" width="14.46484375" style="187" customWidth="1"/>
    <col min="12051" max="12051" width="0" style="187" hidden="1" customWidth="1"/>
    <col min="12052" max="12052" width="28.5312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46484375" style="187" bestFit="1" customWidth="1"/>
    <col min="12291" max="12291" width="23.46484375" style="187" customWidth="1"/>
    <col min="12292" max="12292" width="6" style="187" customWidth="1"/>
    <col min="12293" max="12293" width="22.4648437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4648437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46484375" style="187" customWidth="1"/>
    <col min="12306" max="12306" width="14.46484375" style="187" customWidth="1"/>
    <col min="12307" max="12307" width="0" style="187" hidden="1" customWidth="1"/>
    <col min="12308" max="12308" width="28.5312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46484375" style="187" bestFit="1" customWidth="1"/>
    <col min="12547" max="12547" width="23.46484375" style="187" customWidth="1"/>
    <col min="12548" max="12548" width="6" style="187" customWidth="1"/>
    <col min="12549" max="12549" width="22.4648437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4648437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46484375" style="187" customWidth="1"/>
    <col min="12562" max="12562" width="14.46484375" style="187" customWidth="1"/>
    <col min="12563" max="12563" width="0" style="187" hidden="1" customWidth="1"/>
    <col min="12564" max="12564" width="28.5312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46484375" style="187" bestFit="1" customWidth="1"/>
    <col min="12803" max="12803" width="23.46484375" style="187" customWidth="1"/>
    <col min="12804" max="12804" width="6" style="187" customWidth="1"/>
    <col min="12805" max="12805" width="22.4648437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4648437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46484375" style="187" customWidth="1"/>
    <col min="12818" max="12818" width="14.46484375" style="187" customWidth="1"/>
    <col min="12819" max="12819" width="0" style="187" hidden="1" customWidth="1"/>
    <col min="12820" max="12820" width="28.5312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46484375" style="187" bestFit="1" customWidth="1"/>
    <col min="13059" max="13059" width="23.46484375" style="187" customWidth="1"/>
    <col min="13060" max="13060" width="6" style="187" customWidth="1"/>
    <col min="13061" max="13061" width="22.4648437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4648437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46484375" style="187" customWidth="1"/>
    <col min="13074" max="13074" width="14.46484375" style="187" customWidth="1"/>
    <col min="13075" max="13075" width="0" style="187" hidden="1" customWidth="1"/>
    <col min="13076" max="13076" width="28.5312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46484375" style="187" bestFit="1" customWidth="1"/>
    <col min="13315" max="13315" width="23.46484375" style="187" customWidth="1"/>
    <col min="13316" max="13316" width="6" style="187" customWidth="1"/>
    <col min="13317" max="13317" width="22.4648437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4648437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46484375" style="187" customWidth="1"/>
    <col min="13330" max="13330" width="14.46484375" style="187" customWidth="1"/>
    <col min="13331" max="13331" width="0" style="187" hidden="1" customWidth="1"/>
    <col min="13332" max="13332" width="28.5312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46484375" style="187" bestFit="1" customWidth="1"/>
    <col min="13571" max="13571" width="23.46484375" style="187" customWidth="1"/>
    <col min="13572" max="13572" width="6" style="187" customWidth="1"/>
    <col min="13573" max="13573" width="22.4648437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4648437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46484375" style="187" customWidth="1"/>
    <col min="13586" max="13586" width="14.46484375" style="187" customWidth="1"/>
    <col min="13587" max="13587" width="0" style="187" hidden="1" customWidth="1"/>
    <col min="13588" max="13588" width="28.5312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46484375" style="187" bestFit="1" customWidth="1"/>
    <col min="13827" max="13827" width="23.46484375" style="187" customWidth="1"/>
    <col min="13828" max="13828" width="6" style="187" customWidth="1"/>
    <col min="13829" max="13829" width="22.4648437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4648437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46484375" style="187" customWidth="1"/>
    <col min="13842" max="13842" width="14.46484375" style="187" customWidth="1"/>
    <col min="13843" max="13843" width="0" style="187" hidden="1" customWidth="1"/>
    <col min="13844" max="13844" width="28.5312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46484375" style="187" bestFit="1" customWidth="1"/>
    <col min="14083" max="14083" width="23.46484375" style="187" customWidth="1"/>
    <col min="14084" max="14084" width="6" style="187" customWidth="1"/>
    <col min="14085" max="14085" width="22.4648437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4648437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46484375" style="187" customWidth="1"/>
    <col min="14098" max="14098" width="14.46484375" style="187" customWidth="1"/>
    <col min="14099" max="14099" width="0" style="187" hidden="1" customWidth="1"/>
    <col min="14100" max="14100" width="28.5312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46484375" style="187" bestFit="1" customWidth="1"/>
    <col min="14339" max="14339" width="23.46484375" style="187" customWidth="1"/>
    <col min="14340" max="14340" width="6" style="187" customWidth="1"/>
    <col min="14341" max="14341" width="22.4648437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4648437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46484375" style="187" customWidth="1"/>
    <col min="14354" max="14354" width="14.46484375" style="187" customWidth="1"/>
    <col min="14355" max="14355" width="0" style="187" hidden="1" customWidth="1"/>
    <col min="14356" max="14356" width="28.5312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46484375" style="187" bestFit="1" customWidth="1"/>
    <col min="14595" max="14595" width="23.46484375" style="187" customWidth="1"/>
    <col min="14596" max="14596" width="6" style="187" customWidth="1"/>
    <col min="14597" max="14597" width="22.4648437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4648437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46484375" style="187" customWidth="1"/>
    <col min="14610" max="14610" width="14.46484375" style="187" customWidth="1"/>
    <col min="14611" max="14611" width="0" style="187" hidden="1" customWidth="1"/>
    <col min="14612" max="14612" width="28.5312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46484375" style="187" bestFit="1" customWidth="1"/>
    <col min="14851" max="14851" width="23.46484375" style="187" customWidth="1"/>
    <col min="14852" max="14852" width="6" style="187" customWidth="1"/>
    <col min="14853" max="14853" width="22.4648437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4648437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46484375" style="187" customWidth="1"/>
    <col min="14866" max="14866" width="14.46484375" style="187" customWidth="1"/>
    <col min="14867" max="14867" width="0" style="187" hidden="1" customWidth="1"/>
    <col min="14868" max="14868" width="28.5312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46484375" style="187" bestFit="1" customWidth="1"/>
    <col min="15107" max="15107" width="23.46484375" style="187" customWidth="1"/>
    <col min="15108" max="15108" width="6" style="187" customWidth="1"/>
    <col min="15109" max="15109" width="22.4648437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4648437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46484375" style="187" customWidth="1"/>
    <col min="15122" max="15122" width="14.46484375" style="187" customWidth="1"/>
    <col min="15123" max="15123" width="0" style="187" hidden="1" customWidth="1"/>
    <col min="15124" max="15124" width="28.5312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46484375" style="187" bestFit="1" customWidth="1"/>
    <col min="15363" max="15363" width="23.46484375" style="187" customWidth="1"/>
    <col min="15364" max="15364" width="6" style="187" customWidth="1"/>
    <col min="15365" max="15365" width="22.4648437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4648437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46484375" style="187" customWidth="1"/>
    <col min="15378" max="15378" width="14.46484375" style="187" customWidth="1"/>
    <col min="15379" max="15379" width="0" style="187" hidden="1" customWidth="1"/>
    <col min="15380" max="15380" width="28.5312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46484375" style="187" bestFit="1" customWidth="1"/>
    <col min="15619" max="15619" width="23.46484375" style="187" customWidth="1"/>
    <col min="15620" max="15620" width="6" style="187" customWidth="1"/>
    <col min="15621" max="15621" width="22.4648437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4648437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46484375" style="187" customWidth="1"/>
    <col min="15634" max="15634" width="14.46484375" style="187" customWidth="1"/>
    <col min="15635" max="15635" width="0" style="187" hidden="1" customWidth="1"/>
    <col min="15636" max="15636" width="28.5312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46484375" style="187" bestFit="1" customWidth="1"/>
    <col min="15875" max="15875" width="23.46484375" style="187" customWidth="1"/>
    <col min="15876" max="15876" width="6" style="187" customWidth="1"/>
    <col min="15877" max="15877" width="22.4648437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4648437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46484375" style="187" customWidth="1"/>
    <col min="15890" max="15890" width="14.46484375" style="187" customWidth="1"/>
    <col min="15891" max="15891" width="0" style="187" hidden="1" customWidth="1"/>
    <col min="15892" max="15892" width="28.5312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46484375" style="187" bestFit="1" customWidth="1"/>
    <col min="16131" max="16131" width="23.46484375" style="187" customWidth="1"/>
    <col min="16132" max="16132" width="6" style="187" customWidth="1"/>
    <col min="16133" max="16133" width="22.4648437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4648437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46484375" style="187" customWidth="1"/>
    <col min="16146" max="16146" width="14.46484375" style="187" customWidth="1"/>
    <col min="16147" max="16147" width="0" style="187" hidden="1" customWidth="1"/>
    <col min="16148" max="16148" width="28.5312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157</v>
      </c>
      <c r="J4" s="45"/>
      <c r="N4" s="188"/>
    </row>
    <row r="5" spans="1:25" ht="11.25" customHeight="1">
      <c r="B5" s="25"/>
      <c r="C5" s="144"/>
      <c r="D5" s="145"/>
      <c r="E5" s="146"/>
      <c r="F5" s="147"/>
      <c r="G5" s="145"/>
      <c r="H5" s="145"/>
      <c r="I5" s="148"/>
      <c r="J5" s="46"/>
      <c r="N5" s="188"/>
    </row>
    <row r="6" spans="1:25">
      <c r="B6" s="524" t="s">
        <v>77</v>
      </c>
      <c r="C6" s="525"/>
      <c r="D6" s="526"/>
      <c r="E6" s="158">
        <f>F479</f>
        <v>93080</v>
      </c>
      <c r="F6" s="159"/>
      <c r="G6" s="525" t="s">
        <v>78</v>
      </c>
      <c r="H6" s="526"/>
      <c r="I6" s="160">
        <f>K479</f>
        <v>19</v>
      </c>
      <c r="J6" s="47"/>
      <c r="N6" s="188"/>
    </row>
    <row r="7" spans="1:25">
      <c r="B7" s="524" t="s">
        <v>79</v>
      </c>
      <c r="C7" s="525"/>
      <c r="D7" s="526"/>
      <c r="E7" s="158">
        <f>G479</f>
        <v>18616</v>
      </c>
      <c r="F7" s="159"/>
      <c r="G7" s="525" t="s">
        <v>80</v>
      </c>
      <c r="H7" s="526"/>
      <c r="I7" s="160">
        <f>L479</f>
        <v>0</v>
      </c>
      <c r="J7" s="47"/>
      <c r="N7" s="188"/>
    </row>
    <row r="8" spans="1:25">
      <c r="B8" s="524" t="s">
        <v>81</v>
      </c>
      <c r="C8" s="525"/>
      <c r="D8" s="526"/>
      <c r="E8" s="158">
        <f>H479</f>
        <v>51711.111111111117</v>
      </c>
      <c r="F8" s="159"/>
      <c r="G8" s="525" t="s">
        <v>82</v>
      </c>
      <c r="H8" s="526"/>
      <c r="I8" s="161">
        <f>W479</f>
        <v>38</v>
      </c>
      <c r="J8" s="47"/>
      <c r="N8" s="188"/>
    </row>
    <row r="9" spans="1:25">
      <c r="A9" s="197"/>
      <c r="B9" s="524" t="s">
        <v>83</v>
      </c>
      <c r="C9" s="525"/>
      <c r="D9" s="526"/>
      <c r="E9" s="158">
        <f>N479</f>
        <v>1034.2222222222222</v>
      </c>
      <c r="F9" s="159"/>
      <c r="G9" s="525" t="s">
        <v>84</v>
      </c>
      <c r="H9" s="526"/>
      <c r="I9" s="162">
        <f>X479</f>
        <v>20</v>
      </c>
      <c r="J9" s="47"/>
      <c r="N9" s="188"/>
    </row>
    <row r="10" spans="1:25">
      <c r="B10" s="529" t="s">
        <v>85</v>
      </c>
      <c r="C10" s="527"/>
      <c r="D10" s="528"/>
      <c r="E10" s="158">
        <f>COUNTA(C17,C86,C116,C142,C161,C200,C257,C310,C391,C439)</f>
        <v>10</v>
      </c>
      <c r="F10" s="159"/>
      <c r="G10" s="149"/>
      <c r="H10" s="149"/>
      <c r="I10" s="150"/>
      <c r="J10" s="47"/>
      <c r="N10" s="188"/>
    </row>
    <row r="11" spans="1:25">
      <c r="B11" s="157"/>
      <c r="C11" s="527" t="s">
        <v>86</v>
      </c>
      <c r="D11" s="528"/>
      <c r="E11" s="158">
        <f>J479</f>
        <v>19</v>
      </c>
      <c r="F11" s="159"/>
      <c r="G11" s="159"/>
      <c r="H11" s="159"/>
      <c r="I11" s="150"/>
      <c r="J11" s="47"/>
      <c r="M11" s="198"/>
      <c r="N11" s="188"/>
      <c r="U11" s="198"/>
    </row>
    <row r="12" spans="1:25">
      <c r="B12" s="524" t="s">
        <v>87</v>
      </c>
      <c r="C12" s="525"/>
      <c r="D12" s="526"/>
      <c r="E12" s="158">
        <f>E479</f>
        <v>423</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11" t="s">
        <v>3123</v>
      </c>
      <c r="D17" s="216">
        <v>1</v>
      </c>
      <c r="E17" s="358" t="s">
        <v>3124</v>
      </c>
      <c r="F17" s="217">
        <v>62</v>
      </c>
      <c r="G17" s="218">
        <f>F17/$G$15</f>
        <v>12.4</v>
      </c>
      <c r="H17" s="219">
        <f t="shared" ref="H17:H80" si="0">F17/$H$15</f>
        <v>34.444444444444443</v>
      </c>
      <c r="I17" s="219">
        <f t="shared" ref="I17:I80" si="1">H17/$I$15</f>
        <v>1.1481481481481481E-2</v>
      </c>
      <c r="J17" s="220" t="s">
        <v>3125</v>
      </c>
      <c r="K17" s="220" t="s">
        <v>3125</v>
      </c>
      <c r="L17" s="220"/>
      <c r="M17" s="221">
        <f>SUM(H17:H51)</f>
        <v>2092.2222222222222</v>
      </c>
      <c r="N17" s="222">
        <f>M17/$N$15</f>
        <v>41.844444444444441</v>
      </c>
      <c r="O17" s="223" t="s">
        <v>1122</v>
      </c>
      <c r="P17" s="224" t="s">
        <v>351</v>
      </c>
      <c r="Q17" s="224" t="s">
        <v>3126</v>
      </c>
      <c r="R17" s="224" t="s">
        <v>3127</v>
      </c>
      <c r="S17" s="224"/>
      <c r="T17" s="225" t="s">
        <v>3128</v>
      </c>
      <c r="U17" s="226">
        <f t="shared" ref="U17:U80" si="2">H17/$U$15</f>
        <v>2.2962962962962963E-2</v>
      </c>
      <c r="V17" s="227">
        <f>SUM(U17:U51)</f>
        <v>1.394814814814815</v>
      </c>
      <c r="W17" s="228" t="str">
        <f>IF(V17&lt;1,"0",IF(V17&lt;5,"2",IF(V17&gt;=5,"6")))</f>
        <v>2</v>
      </c>
      <c r="X17" s="508">
        <f>K85/$X$15</f>
        <v>0.66666666666666663</v>
      </c>
      <c r="Y17" s="229">
        <f>W17/2</f>
        <v>1</v>
      </c>
    </row>
    <row r="18" spans="2:25" ht="18.75" customHeight="1">
      <c r="B18" s="503"/>
      <c r="C18" s="512"/>
      <c r="D18" s="216">
        <v>2</v>
      </c>
      <c r="E18" s="216" t="s">
        <v>3129</v>
      </c>
      <c r="F18" s="217">
        <v>118</v>
      </c>
      <c r="G18" s="218">
        <f t="shared" ref="G18:G81" si="3">F18/$G$15</f>
        <v>23.6</v>
      </c>
      <c r="H18" s="219">
        <f t="shared" si="0"/>
        <v>65.555555555555557</v>
      </c>
      <c r="I18" s="219">
        <f t="shared" si="1"/>
        <v>2.1851851851851851E-2</v>
      </c>
      <c r="J18" s="216"/>
      <c r="K18" s="220"/>
      <c r="L18" s="220"/>
      <c r="M18" s="221"/>
      <c r="N18" s="222">
        <f t="shared" ref="N18:N83" si="4">M18/$N$15</f>
        <v>0</v>
      </c>
      <c r="O18" s="223"/>
      <c r="P18" s="224"/>
      <c r="Q18" s="224"/>
      <c r="R18" s="224"/>
      <c r="S18" s="224"/>
      <c r="T18" s="225"/>
      <c r="U18" s="226">
        <f t="shared" si="2"/>
        <v>4.3703703703703703E-2</v>
      </c>
      <c r="V18" s="227"/>
      <c r="W18" s="228" t="str">
        <f t="shared" ref="W18:W81" si="5">IF(V18&lt;1,"0",IF(V18&lt;5,"2",IF(V18&gt;=5,"6")))</f>
        <v>0</v>
      </c>
      <c r="X18" s="509"/>
      <c r="Y18" s="229">
        <f t="shared" ref="Y18:Y81" si="6">W18/2</f>
        <v>0</v>
      </c>
    </row>
    <row r="19" spans="2:25" ht="18.75" customHeight="1">
      <c r="B19" s="503"/>
      <c r="C19" s="512"/>
      <c r="D19" s="216">
        <v>3</v>
      </c>
      <c r="E19" s="216" t="s">
        <v>3130</v>
      </c>
      <c r="F19" s="217">
        <v>84</v>
      </c>
      <c r="G19" s="218">
        <f t="shared" si="3"/>
        <v>16.8</v>
      </c>
      <c r="H19" s="219">
        <f t="shared" si="0"/>
        <v>46.666666666666664</v>
      </c>
      <c r="I19" s="219">
        <f t="shared" si="1"/>
        <v>1.5555555555555555E-2</v>
      </c>
      <c r="J19" s="216"/>
      <c r="K19" s="220"/>
      <c r="L19" s="220"/>
      <c r="M19" s="221"/>
      <c r="N19" s="222">
        <f t="shared" si="4"/>
        <v>0</v>
      </c>
      <c r="O19" s="230"/>
      <c r="P19" s="224"/>
      <c r="Q19" s="224"/>
      <c r="R19" s="224"/>
      <c r="S19" s="224"/>
      <c r="T19" s="225"/>
      <c r="U19" s="226">
        <f t="shared" si="2"/>
        <v>3.111111111111111E-2</v>
      </c>
      <c r="V19" s="227"/>
      <c r="W19" s="228" t="str">
        <f t="shared" si="5"/>
        <v>0</v>
      </c>
      <c r="X19" s="509"/>
      <c r="Y19" s="229">
        <f t="shared" si="6"/>
        <v>0</v>
      </c>
    </row>
    <row r="20" spans="2:25" ht="18.75" customHeight="1">
      <c r="B20" s="503"/>
      <c r="C20" s="512"/>
      <c r="D20" s="216">
        <v>4</v>
      </c>
      <c r="E20" s="216" t="s">
        <v>3131</v>
      </c>
      <c r="F20" s="217">
        <v>76</v>
      </c>
      <c r="G20" s="218">
        <f t="shared" si="3"/>
        <v>15.2</v>
      </c>
      <c r="H20" s="219">
        <f t="shared" si="0"/>
        <v>42.222222222222221</v>
      </c>
      <c r="I20" s="219">
        <f t="shared" si="1"/>
        <v>1.4074074074074074E-2</v>
      </c>
      <c r="J20" s="216"/>
      <c r="K20" s="220"/>
      <c r="L20" s="220"/>
      <c r="M20" s="221"/>
      <c r="N20" s="222">
        <f t="shared" si="4"/>
        <v>0</v>
      </c>
      <c r="O20" s="223"/>
      <c r="P20" s="224"/>
      <c r="Q20" s="224"/>
      <c r="R20" s="224"/>
      <c r="S20" s="224"/>
      <c r="T20" s="225"/>
      <c r="U20" s="226">
        <f t="shared" si="2"/>
        <v>2.8148148148148148E-2</v>
      </c>
      <c r="V20" s="227"/>
      <c r="W20" s="228" t="str">
        <f t="shared" si="5"/>
        <v>0</v>
      </c>
      <c r="X20" s="509"/>
      <c r="Y20" s="229">
        <f t="shared" si="6"/>
        <v>0</v>
      </c>
    </row>
    <row r="21" spans="2:25" ht="18.75" customHeight="1">
      <c r="B21" s="503"/>
      <c r="C21" s="512"/>
      <c r="D21" s="216">
        <v>5</v>
      </c>
      <c r="E21" s="216" t="s">
        <v>3132</v>
      </c>
      <c r="F21" s="217">
        <v>96</v>
      </c>
      <c r="G21" s="218">
        <f t="shared" si="3"/>
        <v>19.2</v>
      </c>
      <c r="H21" s="219">
        <f t="shared" si="0"/>
        <v>53.333333333333329</v>
      </c>
      <c r="I21" s="219">
        <f t="shared" si="1"/>
        <v>1.7777777777777778E-2</v>
      </c>
      <c r="J21" s="216"/>
      <c r="K21" s="220"/>
      <c r="L21" s="220"/>
      <c r="M21" s="221"/>
      <c r="N21" s="222">
        <f t="shared" si="4"/>
        <v>0</v>
      </c>
      <c r="O21" s="223"/>
      <c r="P21" s="224"/>
      <c r="Q21" s="224"/>
      <c r="R21" s="224"/>
      <c r="S21" s="224"/>
      <c r="T21" s="225"/>
      <c r="U21" s="226">
        <f t="shared" si="2"/>
        <v>3.5555555555555556E-2</v>
      </c>
      <c r="V21" s="227"/>
      <c r="W21" s="228" t="str">
        <f t="shared" si="5"/>
        <v>0</v>
      </c>
      <c r="X21" s="509"/>
      <c r="Y21" s="229">
        <f t="shared" si="6"/>
        <v>0</v>
      </c>
    </row>
    <row r="22" spans="2:25" ht="18.75" customHeight="1">
      <c r="B22" s="503"/>
      <c r="C22" s="512"/>
      <c r="D22" s="216">
        <v>6</v>
      </c>
      <c r="E22" s="216" t="s">
        <v>3133</v>
      </c>
      <c r="F22" s="217">
        <v>125</v>
      </c>
      <c r="G22" s="218">
        <f t="shared" si="3"/>
        <v>25</v>
      </c>
      <c r="H22" s="219">
        <f t="shared" si="0"/>
        <v>69.444444444444443</v>
      </c>
      <c r="I22" s="219">
        <f t="shared" si="1"/>
        <v>2.3148148148148147E-2</v>
      </c>
      <c r="J22" s="216"/>
      <c r="K22" s="220"/>
      <c r="L22" s="220"/>
      <c r="M22" s="221"/>
      <c r="N22" s="222">
        <f t="shared" si="4"/>
        <v>0</v>
      </c>
      <c r="O22" s="223"/>
      <c r="P22" s="224"/>
      <c r="Q22" s="224"/>
      <c r="R22" s="224"/>
      <c r="S22" s="224"/>
      <c r="T22" s="225"/>
      <c r="U22" s="226">
        <f t="shared" si="2"/>
        <v>4.6296296296296294E-2</v>
      </c>
      <c r="V22" s="227"/>
      <c r="W22" s="228" t="str">
        <f t="shared" si="5"/>
        <v>0</v>
      </c>
      <c r="X22" s="509"/>
      <c r="Y22" s="229">
        <f t="shared" si="6"/>
        <v>0</v>
      </c>
    </row>
    <row r="23" spans="2:25" ht="18.75" customHeight="1">
      <c r="B23" s="503"/>
      <c r="C23" s="512"/>
      <c r="D23" s="216">
        <v>7</v>
      </c>
      <c r="E23" s="216" t="s">
        <v>3134</v>
      </c>
      <c r="F23" s="217">
        <v>115</v>
      </c>
      <c r="G23" s="218">
        <f t="shared" si="3"/>
        <v>23</v>
      </c>
      <c r="H23" s="219">
        <f t="shared" si="0"/>
        <v>63.888888888888886</v>
      </c>
      <c r="I23" s="219">
        <f t="shared" si="1"/>
        <v>2.1296296296296296E-2</v>
      </c>
      <c r="J23" s="216"/>
      <c r="K23" s="220"/>
      <c r="L23" s="220"/>
      <c r="M23" s="221"/>
      <c r="N23" s="222">
        <f t="shared" si="4"/>
        <v>0</v>
      </c>
      <c r="O23" s="223"/>
      <c r="P23" s="224"/>
      <c r="Q23" s="224"/>
      <c r="R23" s="224"/>
      <c r="S23" s="224"/>
      <c r="T23" s="225"/>
      <c r="U23" s="226">
        <f t="shared" si="2"/>
        <v>4.2592592592592592E-2</v>
      </c>
      <c r="V23" s="227"/>
      <c r="W23" s="228" t="str">
        <f t="shared" si="5"/>
        <v>0</v>
      </c>
      <c r="X23" s="509"/>
      <c r="Y23" s="229">
        <f t="shared" si="6"/>
        <v>0</v>
      </c>
    </row>
    <row r="24" spans="2:25" ht="18.75" customHeight="1">
      <c r="B24" s="503"/>
      <c r="C24" s="512"/>
      <c r="D24" s="216">
        <v>8</v>
      </c>
      <c r="E24" s="216" t="s">
        <v>3135</v>
      </c>
      <c r="F24" s="217">
        <v>104</v>
      </c>
      <c r="G24" s="218">
        <f t="shared" si="3"/>
        <v>20.8</v>
      </c>
      <c r="H24" s="219">
        <f t="shared" si="0"/>
        <v>57.777777777777779</v>
      </c>
      <c r="I24" s="219">
        <f t="shared" si="1"/>
        <v>1.9259259259259261E-2</v>
      </c>
      <c r="J24" s="216"/>
      <c r="K24" s="220"/>
      <c r="L24" s="220"/>
      <c r="M24" s="221"/>
      <c r="N24" s="222">
        <f t="shared" si="4"/>
        <v>0</v>
      </c>
      <c r="O24" s="223"/>
      <c r="P24" s="224"/>
      <c r="Q24" s="224"/>
      <c r="R24" s="224"/>
      <c r="S24" s="224"/>
      <c r="T24" s="225"/>
      <c r="U24" s="226">
        <f t="shared" si="2"/>
        <v>3.8518518518518521E-2</v>
      </c>
      <c r="V24" s="227"/>
      <c r="W24" s="228" t="str">
        <f t="shared" si="5"/>
        <v>0</v>
      </c>
      <c r="X24" s="509"/>
      <c r="Y24" s="229">
        <f t="shared" si="6"/>
        <v>0</v>
      </c>
    </row>
    <row r="25" spans="2:25" ht="18.75" customHeight="1">
      <c r="B25" s="503"/>
      <c r="C25" s="512"/>
      <c r="D25" s="216">
        <v>9</v>
      </c>
      <c r="E25" s="216" t="s">
        <v>3136</v>
      </c>
      <c r="F25" s="217">
        <v>116</v>
      </c>
      <c r="G25" s="218">
        <f t="shared" si="3"/>
        <v>23.2</v>
      </c>
      <c r="H25" s="219">
        <f t="shared" si="0"/>
        <v>64.444444444444443</v>
      </c>
      <c r="I25" s="219">
        <f t="shared" si="1"/>
        <v>2.148148148148148E-2</v>
      </c>
      <c r="J25" s="216"/>
      <c r="K25" s="220"/>
      <c r="L25" s="220"/>
      <c r="M25" s="221"/>
      <c r="N25" s="222">
        <f t="shared" si="4"/>
        <v>0</v>
      </c>
      <c r="O25" s="223"/>
      <c r="P25" s="224"/>
      <c r="Q25" s="224"/>
      <c r="R25" s="224"/>
      <c r="S25" s="224"/>
      <c r="T25" s="225"/>
      <c r="U25" s="226">
        <f t="shared" si="2"/>
        <v>4.296296296296296E-2</v>
      </c>
      <c r="V25" s="227"/>
      <c r="W25" s="228" t="str">
        <f t="shared" si="5"/>
        <v>0</v>
      </c>
      <c r="X25" s="509"/>
      <c r="Y25" s="229">
        <f t="shared" si="6"/>
        <v>0</v>
      </c>
    </row>
    <row r="26" spans="2:25" ht="18.75" customHeight="1">
      <c r="B26" s="503"/>
      <c r="C26" s="512"/>
      <c r="D26" s="216">
        <v>10</v>
      </c>
      <c r="E26" s="216" t="s">
        <v>3137</v>
      </c>
      <c r="F26" s="217">
        <v>112</v>
      </c>
      <c r="G26" s="218">
        <f t="shared" si="3"/>
        <v>22.4</v>
      </c>
      <c r="H26" s="219">
        <f t="shared" si="0"/>
        <v>62.222222222222221</v>
      </c>
      <c r="I26" s="219">
        <f t="shared" si="1"/>
        <v>2.074074074074074E-2</v>
      </c>
      <c r="J26" s="216"/>
      <c r="K26" s="220"/>
      <c r="L26" s="220"/>
      <c r="M26" s="221"/>
      <c r="N26" s="222">
        <f t="shared" si="4"/>
        <v>0</v>
      </c>
      <c r="O26" s="223"/>
      <c r="P26" s="224"/>
      <c r="Q26" s="224"/>
      <c r="R26" s="224"/>
      <c r="S26" s="224"/>
      <c r="T26" s="225"/>
      <c r="U26" s="226">
        <f t="shared" si="2"/>
        <v>4.148148148148148E-2</v>
      </c>
      <c r="V26" s="227"/>
      <c r="W26" s="228" t="str">
        <f t="shared" si="5"/>
        <v>0</v>
      </c>
      <c r="X26" s="509"/>
      <c r="Y26" s="229">
        <f t="shared" si="6"/>
        <v>0</v>
      </c>
    </row>
    <row r="27" spans="2:25" ht="18.75" customHeight="1">
      <c r="B27" s="503"/>
      <c r="C27" s="512"/>
      <c r="D27" s="216">
        <v>11</v>
      </c>
      <c r="E27" s="216" t="s">
        <v>3138</v>
      </c>
      <c r="F27" s="217">
        <v>78</v>
      </c>
      <c r="G27" s="218">
        <f t="shared" si="3"/>
        <v>15.6</v>
      </c>
      <c r="H27" s="219">
        <f t="shared" si="0"/>
        <v>43.333333333333336</v>
      </c>
      <c r="I27" s="219">
        <f t="shared" si="1"/>
        <v>1.4444444444444446E-2</v>
      </c>
      <c r="J27" s="216"/>
      <c r="K27" s="220"/>
      <c r="L27" s="220"/>
      <c r="M27" s="221"/>
      <c r="N27" s="222">
        <f t="shared" si="4"/>
        <v>0</v>
      </c>
      <c r="O27" s="223"/>
      <c r="P27" s="224"/>
      <c r="Q27" s="224"/>
      <c r="R27" s="224"/>
      <c r="S27" s="224"/>
      <c r="T27" s="225"/>
      <c r="U27" s="226">
        <f t="shared" si="2"/>
        <v>2.8888888888888891E-2</v>
      </c>
      <c r="V27" s="227"/>
      <c r="W27" s="228" t="str">
        <f t="shared" si="5"/>
        <v>0</v>
      </c>
      <c r="X27" s="509"/>
      <c r="Y27" s="229">
        <f t="shared" si="6"/>
        <v>0</v>
      </c>
    </row>
    <row r="28" spans="2:25" ht="18.75" customHeight="1">
      <c r="B28" s="503"/>
      <c r="C28" s="512"/>
      <c r="D28" s="216">
        <v>12</v>
      </c>
      <c r="E28" s="216" t="s">
        <v>3139</v>
      </c>
      <c r="F28" s="217">
        <v>96</v>
      </c>
      <c r="G28" s="218">
        <f t="shared" si="3"/>
        <v>19.2</v>
      </c>
      <c r="H28" s="219">
        <f t="shared" si="0"/>
        <v>53.333333333333329</v>
      </c>
      <c r="I28" s="219">
        <f t="shared" si="1"/>
        <v>1.7777777777777778E-2</v>
      </c>
      <c r="J28" s="216"/>
      <c r="K28" s="220"/>
      <c r="L28" s="220"/>
      <c r="M28" s="221"/>
      <c r="N28" s="222">
        <f t="shared" si="4"/>
        <v>0</v>
      </c>
      <c r="O28" s="223"/>
      <c r="P28" s="224"/>
      <c r="Q28" s="224"/>
      <c r="R28" s="224"/>
      <c r="S28" s="224"/>
      <c r="T28" s="225"/>
      <c r="U28" s="226">
        <f t="shared" si="2"/>
        <v>3.5555555555555556E-2</v>
      </c>
      <c r="V28" s="227"/>
      <c r="W28" s="228" t="str">
        <f t="shared" si="5"/>
        <v>0</v>
      </c>
      <c r="X28" s="509"/>
      <c r="Y28" s="229">
        <f t="shared" si="6"/>
        <v>0</v>
      </c>
    </row>
    <row r="29" spans="2:25" ht="18.75" customHeight="1">
      <c r="B29" s="503"/>
      <c r="C29" s="512"/>
      <c r="D29" s="216">
        <v>13</v>
      </c>
      <c r="E29" s="216" t="s">
        <v>3140</v>
      </c>
      <c r="F29" s="217">
        <v>94</v>
      </c>
      <c r="G29" s="218">
        <f t="shared" si="3"/>
        <v>18.8</v>
      </c>
      <c r="H29" s="219">
        <f t="shared" si="0"/>
        <v>52.222222222222221</v>
      </c>
      <c r="I29" s="219">
        <f t="shared" si="1"/>
        <v>1.7407407407407406E-2</v>
      </c>
      <c r="J29" s="216"/>
      <c r="K29" s="220"/>
      <c r="L29" s="220"/>
      <c r="M29" s="221"/>
      <c r="N29" s="222">
        <f t="shared" si="4"/>
        <v>0</v>
      </c>
      <c r="O29" s="223"/>
      <c r="P29" s="224"/>
      <c r="Q29" s="224"/>
      <c r="R29" s="224"/>
      <c r="S29" s="224"/>
      <c r="T29" s="225"/>
      <c r="U29" s="226">
        <f t="shared" si="2"/>
        <v>3.4814814814814812E-2</v>
      </c>
      <c r="V29" s="227"/>
      <c r="W29" s="228" t="str">
        <f t="shared" si="5"/>
        <v>0</v>
      </c>
      <c r="X29" s="509"/>
      <c r="Y29" s="229">
        <f t="shared" si="6"/>
        <v>0</v>
      </c>
    </row>
    <row r="30" spans="2:25" ht="18.75" customHeight="1">
      <c r="B30" s="503"/>
      <c r="C30" s="512"/>
      <c r="D30" s="216">
        <v>14</v>
      </c>
      <c r="E30" s="216" t="s">
        <v>3141</v>
      </c>
      <c r="F30" s="217">
        <v>111</v>
      </c>
      <c r="G30" s="218">
        <f t="shared" si="3"/>
        <v>22.2</v>
      </c>
      <c r="H30" s="219">
        <f t="shared" si="0"/>
        <v>61.666666666666664</v>
      </c>
      <c r="I30" s="219">
        <f t="shared" si="1"/>
        <v>2.0555555555555556E-2</v>
      </c>
      <c r="J30" s="216"/>
      <c r="K30" s="220"/>
      <c r="L30" s="220"/>
      <c r="M30" s="221"/>
      <c r="N30" s="222">
        <f t="shared" si="4"/>
        <v>0</v>
      </c>
      <c r="O30" s="223"/>
      <c r="P30" s="224"/>
      <c r="Q30" s="224"/>
      <c r="R30" s="224"/>
      <c r="S30" s="224"/>
      <c r="T30" s="225"/>
      <c r="U30" s="226">
        <f t="shared" si="2"/>
        <v>4.1111111111111112E-2</v>
      </c>
      <c r="V30" s="227"/>
      <c r="W30" s="228" t="str">
        <f t="shared" si="5"/>
        <v>0</v>
      </c>
      <c r="X30" s="509"/>
      <c r="Y30" s="229">
        <f t="shared" si="6"/>
        <v>0</v>
      </c>
    </row>
    <row r="31" spans="2:25" ht="18.75" customHeight="1">
      <c r="B31" s="503"/>
      <c r="C31" s="512"/>
      <c r="D31" s="216">
        <v>15</v>
      </c>
      <c r="E31" s="216" t="s">
        <v>3142</v>
      </c>
      <c r="F31" s="217">
        <v>73</v>
      </c>
      <c r="G31" s="218">
        <f t="shared" si="3"/>
        <v>14.6</v>
      </c>
      <c r="H31" s="219">
        <f t="shared" si="0"/>
        <v>40.555555555555557</v>
      </c>
      <c r="I31" s="219">
        <f t="shared" si="1"/>
        <v>1.3518518518518518E-2</v>
      </c>
      <c r="J31" s="216"/>
      <c r="K31" s="220"/>
      <c r="L31" s="220"/>
      <c r="M31" s="221"/>
      <c r="N31" s="222">
        <f t="shared" si="4"/>
        <v>0</v>
      </c>
      <c r="O31" s="223"/>
      <c r="P31" s="224"/>
      <c r="Q31" s="224"/>
      <c r="R31" s="224"/>
      <c r="S31" s="224"/>
      <c r="T31" s="225"/>
      <c r="U31" s="226">
        <f t="shared" si="2"/>
        <v>2.7037037037037037E-2</v>
      </c>
      <c r="V31" s="227"/>
      <c r="W31" s="228" t="str">
        <f t="shared" si="5"/>
        <v>0</v>
      </c>
      <c r="X31" s="509"/>
      <c r="Y31" s="229">
        <f t="shared" si="6"/>
        <v>0</v>
      </c>
    </row>
    <row r="32" spans="2:25" ht="18.75" customHeight="1">
      <c r="B32" s="503"/>
      <c r="C32" s="512"/>
      <c r="D32" s="216">
        <v>16</v>
      </c>
      <c r="E32" s="216" t="s">
        <v>3143</v>
      </c>
      <c r="F32" s="217">
        <v>96</v>
      </c>
      <c r="G32" s="218">
        <f t="shared" si="3"/>
        <v>19.2</v>
      </c>
      <c r="H32" s="219">
        <f t="shared" si="0"/>
        <v>53.333333333333329</v>
      </c>
      <c r="I32" s="219">
        <f t="shared" si="1"/>
        <v>1.7777777777777778E-2</v>
      </c>
      <c r="J32" s="216"/>
      <c r="K32" s="220"/>
      <c r="L32" s="220"/>
      <c r="M32" s="221"/>
      <c r="N32" s="222">
        <f t="shared" si="4"/>
        <v>0</v>
      </c>
      <c r="O32" s="223"/>
      <c r="P32" s="224"/>
      <c r="Q32" s="224"/>
      <c r="R32" s="224"/>
      <c r="S32" s="224"/>
      <c r="T32" s="225"/>
      <c r="U32" s="226">
        <f t="shared" si="2"/>
        <v>3.5555555555555556E-2</v>
      </c>
      <c r="V32" s="227"/>
      <c r="W32" s="228" t="str">
        <f t="shared" si="5"/>
        <v>0</v>
      </c>
      <c r="X32" s="509"/>
      <c r="Y32" s="229">
        <f t="shared" si="6"/>
        <v>0</v>
      </c>
    </row>
    <row r="33" spans="2:25" ht="18.75" customHeight="1">
      <c r="B33" s="503"/>
      <c r="C33" s="512"/>
      <c r="D33" s="216">
        <v>17</v>
      </c>
      <c r="E33" s="216" t="s">
        <v>3144</v>
      </c>
      <c r="F33" s="217">
        <v>74</v>
      </c>
      <c r="G33" s="218">
        <f t="shared" si="3"/>
        <v>14.8</v>
      </c>
      <c r="H33" s="219">
        <f t="shared" si="0"/>
        <v>41.111111111111107</v>
      </c>
      <c r="I33" s="219">
        <f t="shared" si="1"/>
        <v>1.3703703703703702E-2</v>
      </c>
      <c r="J33" s="216"/>
      <c r="K33" s="220"/>
      <c r="L33" s="220"/>
      <c r="M33" s="221"/>
      <c r="N33" s="222">
        <f t="shared" si="4"/>
        <v>0</v>
      </c>
      <c r="O33" s="223"/>
      <c r="P33" s="224"/>
      <c r="Q33" s="224"/>
      <c r="R33" s="224"/>
      <c r="S33" s="224"/>
      <c r="T33" s="225"/>
      <c r="U33" s="226">
        <f t="shared" si="2"/>
        <v>2.7407407407407405E-2</v>
      </c>
      <c r="V33" s="227"/>
      <c r="W33" s="228" t="str">
        <f t="shared" si="5"/>
        <v>0</v>
      </c>
      <c r="X33" s="509"/>
      <c r="Y33" s="229">
        <f t="shared" si="6"/>
        <v>0</v>
      </c>
    </row>
    <row r="34" spans="2:25" ht="18.75" customHeight="1">
      <c r="B34" s="503"/>
      <c r="C34" s="512"/>
      <c r="D34" s="216">
        <v>18</v>
      </c>
      <c r="E34" s="216" t="s">
        <v>3145</v>
      </c>
      <c r="F34" s="217">
        <v>192</v>
      </c>
      <c r="G34" s="218">
        <f t="shared" si="3"/>
        <v>38.4</v>
      </c>
      <c r="H34" s="219">
        <f t="shared" si="0"/>
        <v>106.66666666666666</v>
      </c>
      <c r="I34" s="219">
        <f t="shared" si="1"/>
        <v>3.5555555555555556E-2</v>
      </c>
      <c r="J34" s="216"/>
      <c r="K34" s="220"/>
      <c r="L34" s="220"/>
      <c r="M34" s="221"/>
      <c r="N34" s="222">
        <f t="shared" si="4"/>
        <v>0</v>
      </c>
      <c r="O34" s="223"/>
      <c r="P34" s="224"/>
      <c r="Q34" s="224"/>
      <c r="R34" s="224"/>
      <c r="S34" s="224"/>
      <c r="T34" s="225"/>
      <c r="U34" s="226">
        <f t="shared" si="2"/>
        <v>7.1111111111111111E-2</v>
      </c>
      <c r="V34" s="227"/>
      <c r="W34" s="228" t="str">
        <f t="shared" si="5"/>
        <v>0</v>
      </c>
      <c r="X34" s="509"/>
      <c r="Y34" s="229">
        <f t="shared" si="6"/>
        <v>0</v>
      </c>
    </row>
    <row r="35" spans="2:25" ht="18.75" customHeight="1">
      <c r="B35" s="503"/>
      <c r="C35" s="512"/>
      <c r="D35" s="216">
        <v>19</v>
      </c>
      <c r="E35" s="216" t="s">
        <v>3146</v>
      </c>
      <c r="F35" s="217">
        <v>86</v>
      </c>
      <c r="G35" s="218">
        <f t="shared" si="3"/>
        <v>17.2</v>
      </c>
      <c r="H35" s="219">
        <f t="shared" si="0"/>
        <v>47.777777777777779</v>
      </c>
      <c r="I35" s="219">
        <f t="shared" si="1"/>
        <v>1.5925925925925927E-2</v>
      </c>
      <c r="J35" s="216"/>
      <c r="K35" s="220"/>
      <c r="L35" s="220"/>
      <c r="M35" s="221"/>
      <c r="N35" s="222">
        <f t="shared" si="4"/>
        <v>0</v>
      </c>
      <c r="O35" s="223"/>
      <c r="P35" s="224"/>
      <c r="Q35" s="224"/>
      <c r="R35" s="224"/>
      <c r="S35" s="224"/>
      <c r="T35" s="225"/>
      <c r="U35" s="226">
        <f t="shared" si="2"/>
        <v>3.1851851851851853E-2</v>
      </c>
      <c r="V35" s="227"/>
      <c r="W35" s="228" t="str">
        <f t="shared" si="5"/>
        <v>0</v>
      </c>
      <c r="X35" s="509"/>
      <c r="Y35" s="229">
        <f t="shared" si="6"/>
        <v>0</v>
      </c>
    </row>
    <row r="36" spans="2:25" ht="18.75" customHeight="1">
      <c r="B36" s="503"/>
      <c r="C36" s="512"/>
      <c r="D36" s="216">
        <v>20</v>
      </c>
      <c r="E36" s="216" t="s">
        <v>2293</v>
      </c>
      <c r="F36" s="217">
        <v>154</v>
      </c>
      <c r="G36" s="218">
        <f t="shared" si="3"/>
        <v>30.8</v>
      </c>
      <c r="H36" s="219">
        <f t="shared" si="0"/>
        <v>85.555555555555557</v>
      </c>
      <c r="I36" s="219">
        <f t="shared" si="1"/>
        <v>2.8518518518518519E-2</v>
      </c>
      <c r="J36" s="216"/>
      <c r="K36" s="220"/>
      <c r="L36" s="220"/>
      <c r="M36" s="221"/>
      <c r="N36" s="222">
        <f t="shared" si="4"/>
        <v>0</v>
      </c>
      <c r="O36" s="223"/>
      <c r="P36" s="224"/>
      <c r="Q36" s="224"/>
      <c r="R36" s="224"/>
      <c r="S36" s="224"/>
      <c r="T36" s="225"/>
      <c r="U36" s="226">
        <f t="shared" si="2"/>
        <v>5.7037037037037039E-2</v>
      </c>
      <c r="V36" s="227"/>
      <c r="W36" s="228" t="str">
        <f t="shared" si="5"/>
        <v>0</v>
      </c>
      <c r="X36" s="509"/>
      <c r="Y36" s="229">
        <f t="shared" si="6"/>
        <v>0</v>
      </c>
    </row>
    <row r="37" spans="2:25" ht="18.75" customHeight="1">
      <c r="B37" s="503"/>
      <c r="C37" s="512"/>
      <c r="D37" s="216">
        <v>21</v>
      </c>
      <c r="E37" s="216" t="s">
        <v>528</v>
      </c>
      <c r="F37" s="217">
        <v>146</v>
      </c>
      <c r="G37" s="218">
        <f t="shared" si="3"/>
        <v>29.2</v>
      </c>
      <c r="H37" s="219">
        <f t="shared" si="0"/>
        <v>81.111111111111114</v>
      </c>
      <c r="I37" s="219">
        <f t="shared" si="1"/>
        <v>2.7037037037037037E-2</v>
      </c>
      <c r="J37" s="216"/>
      <c r="K37" s="220"/>
      <c r="L37" s="220"/>
      <c r="M37" s="221"/>
      <c r="N37" s="222">
        <f t="shared" si="4"/>
        <v>0</v>
      </c>
      <c r="O37" s="223"/>
      <c r="P37" s="224"/>
      <c r="Q37" s="224"/>
      <c r="R37" s="224"/>
      <c r="S37" s="224"/>
      <c r="T37" s="225"/>
      <c r="U37" s="226">
        <f t="shared" si="2"/>
        <v>5.4074074074074073E-2</v>
      </c>
      <c r="V37" s="227"/>
      <c r="W37" s="228" t="str">
        <f t="shared" si="5"/>
        <v>0</v>
      </c>
      <c r="X37" s="509"/>
      <c r="Y37" s="229">
        <f t="shared" si="6"/>
        <v>0</v>
      </c>
    </row>
    <row r="38" spans="2:25" ht="18.75" customHeight="1">
      <c r="B38" s="503"/>
      <c r="C38" s="512"/>
      <c r="D38" s="216">
        <v>22</v>
      </c>
      <c r="E38" s="216" t="s">
        <v>3147</v>
      </c>
      <c r="F38" s="217">
        <v>104</v>
      </c>
      <c r="G38" s="218">
        <f t="shared" si="3"/>
        <v>20.8</v>
      </c>
      <c r="H38" s="219">
        <f t="shared" si="0"/>
        <v>57.777777777777779</v>
      </c>
      <c r="I38" s="219">
        <f t="shared" si="1"/>
        <v>1.9259259259259261E-2</v>
      </c>
      <c r="J38" s="216"/>
      <c r="K38" s="220"/>
      <c r="L38" s="220"/>
      <c r="M38" s="221"/>
      <c r="N38" s="222">
        <f t="shared" si="4"/>
        <v>0</v>
      </c>
      <c r="O38" s="223"/>
      <c r="P38" s="224"/>
      <c r="Q38" s="224"/>
      <c r="R38" s="224"/>
      <c r="S38" s="224"/>
      <c r="T38" s="225"/>
      <c r="U38" s="226">
        <f t="shared" si="2"/>
        <v>3.8518518518518521E-2</v>
      </c>
      <c r="V38" s="227"/>
      <c r="W38" s="228" t="str">
        <f t="shared" si="5"/>
        <v>0</v>
      </c>
      <c r="X38" s="509"/>
      <c r="Y38" s="229">
        <f t="shared" si="6"/>
        <v>0</v>
      </c>
    </row>
    <row r="39" spans="2:25" ht="18.75" customHeight="1">
      <c r="B39" s="503"/>
      <c r="C39" s="512"/>
      <c r="D39" s="216">
        <v>23</v>
      </c>
      <c r="E39" s="216" t="s">
        <v>3148</v>
      </c>
      <c r="F39" s="217">
        <v>96</v>
      </c>
      <c r="G39" s="218">
        <f t="shared" si="3"/>
        <v>19.2</v>
      </c>
      <c r="H39" s="219">
        <f t="shared" si="0"/>
        <v>53.333333333333329</v>
      </c>
      <c r="I39" s="219">
        <f t="shared" si="1"/>
        <v>1.7777777777777778E-2</v>
      </c>
      <c r="J39" s="216"/>
      <c r="K39" s="220"/>
      <c r="L39" s="220"/>
      <c r="M39" s="221"/>
      <c r="N39" s="222">
        <f t="shared" si="4"/>
        <v>0</v>
      </c>
      <c r="O39" s="223"/>
      <c r="P39" s="224"/>
      <c r="Q39" s="224"/>
      <c r="R39" s="224"/>
      <c r="S39" s="224"/>
      <c r="T39" s="225"/>
      <c r="U39" s="226">
        <f t="shared" si="2"/>
        <v>3.5555555555555556E-2</v>
      </c>
      <c r="V39" s="227"/>
      <c r="W39" s="228" t="str">
        <f t="shared" si="5"/>
        <v>0</v>
      </c>
      <c r="X39" s="509"/>
      <c r="Y39" s="229">
        <f t="shared" si="6"/>
        <v>0</v>
      </c>
    </row>
    <row r="40" spans="2:25" ht="18.75" customHeight="1">
      <c r="B40" s="503"/>
      <c r="C40" s="512"/>
      <c r="D40" s="216">
        <v>24</v>
      </c>
      <c r="E40" s="216" t="s">
        <v>3149</v>
      </c>
      <c r="F40" s="217">
        <v>109</v>
      </c>
      <c r="G40" s="218">
        <f t="shared" si="3"/>
        <v>21.8</v>
      </c>
      <c r="H40" s="219">
        <f t="shared" si="0"/>
        <v>60.555555555555557</v>
      </c>
      <c r="I40" s="219">
        <f t="shared" si="1"/>
        <v>2.0185185185185184E-2</v>
      </c>
      <c r="J40" s="216"/>
      <c r="K40" s="220"/>
      <c r="L40" s="220"/>
      <c r="M40" s="221"/>
      <c r="N40" s="222">
        <f t="shared" si="4"/>
        <v>0</v>
      </c>
      <c r="O40" s="223"/>
      <c r="P40" s="224"/>
      <c r="Q40" s="224"/>
      <c r="R40" s="224"/>
      <c r="S40" s="224"/>
      <c r="T40" s="225"/>
      <c r="U40" s="226">
        <f t="shared" si="2"/>
        <v>4.0370370370370369E-2</v>
      </c>
      <c r="V40" s="227"/>
      <c r="W40" s="228" t="str">
        <f t="shared" si="5"/>
        <v>0</v>
      </c>
      <c r="X40" s="509"/>
      <c r="Y40" s="229">
        <f t="shared" si="6"/>
        <v>0</v>
      </c>
    </row>
    <row r="41" spans="2:25" ht="18.75" customHeight="1">
      <c r="B41" s="503"/>
      <c r="C41" s="512"/>
      <c r="D41" s="216">
        <v>25</v>
      </c>
      <c r="E41" s="216" t="s">
        <v>3150</v>
      </c>
      <c r="F41" s="217">
        <v>111</v>
      </c>
      <c r="G41" s="218">
        <f t="shared" si="3"/>
        <v>22.2</v>
      </c>
      <c r="H41" s="219">
        <f t="shared" si="0"/>
        <v>61.666666666666664</v>
      </c>
      <c r="I41" s="219">
        <f t="shared" si="1"/>
        <v>2.0555555555555556E-2</v>
      </c>
      <c r="J41" s="216"/>
      <c r="K41" s="220"/>
      <c r="L41" s="220"/>
      <c r="M41" s="221"/>
      <c r="N41" s="222">
        <f t="shared" si="4"/>
        <v>0</v>
      </c>
      <c r="O41" s="223"/>
      <c r="P41" s="224"/>
      <c r="Q41" s="224"/>
      <c r="R41" s="224"/>
      <c r="S41" s="224"/>
      <c r="T41" s="225"/>
      <c r="U41" s="226">
        <f t="shared" si="2"/>
        <v>4.1111111111111112E-2</v>
      </c>
      <c r="V41" s="227"/>
      <c r="W41" s="228" t="str">
        <f t="shared" si="5"/>
        <v>0</v>
      </c>
      <c r="X41" s="509"/>
      <c r="Y41" s="229">
        <f t="shared" si="6"/>
        <v>0</v>
      </c>
    </row>
    <row r="42" spans="2:25" ht="18.75" customHeight="1">
      <c r="B42" s="503"/>
      <c r="C42" s="512"/>
      <c r="D42" s="216">
        <v>26</v>
      </c>
      <c r="E42" s="216" t="s">
        <v>3151</v>
      </c>
      <c r="F42" s="217">
        <v>136</v>
      </c>
      <c r="G42" s="218">
        <f t="shared" si="3"/>
        <v>27.2</v>
      </c>
      <c r="H42" s="219">
        <f t="shared" si="0"/>
        <v>75.555555555555557</v>
      </c>
      <c r="I42" s="219">
        <f t="shared" si="1"/>
        <v>2.5185185185185185E-2</v>
      </c>
      <c r="J42" s="216"/>
      <c r="K42" s="220"/>
      <c r="L42" s="220"/>
      <c r="M42" s="221"/>
      <c r="N42" s="222">
        <f t="shared" si="4"/>
        <v>0</v>
      </c>
      <c r="O42" s="223"/>
      <c r="P42" s="224"/>
      <c r="Q42" s="224"/>
      <c r="R42" s="224"/>
      <c r="S42" s="224"/>
      <c r="T42" s="225"/>
      <c r="U42" s="226">
        <f t="shared" si="2"/>
        <v>5.0370370370370371E-2</v>
      </c>
      <c r="V42" s="227"/>
      <c r="W42" s="228" t="str">
        <f t="shared" si="5"/>
        <v>0</v>
      </c>
      <c r="X42" s="509"/>
      <c r="Y42" s="229">
        <f t="shared" si="6"/>
        <v>0</v>
      </c>
    </row>
    <row r="43" spans="2:25" ht="18.75" customHeight="1">
      <c r="B43" s="503"/>
      <c r="C43" s="512"/>
      <c r="D43" s="216">
        <v>27</v>
      </c>
      <c r="E43" s="216" t="s">
        <v>3152</v>
      </c>
      <c r="F43" s="217">
        <v>114</v>
      </c>
      <c r="G43" s="218">
        <f t="shared" si="3"/>
        <v>22.8</v>
      </c>
      <c r="H43" s="219">
        <f t="shared" si="0"/>
        <v>63.333333333333329</v>
      </c>
      <c r="I43" s="219">
        <f t="shared" si="1"/>
        <v>2.1111111111111108E-2</v>
      </c>
      <c r="J43" s="216"/>
      <c r="K43" s="220"/>
      <c r="L43" s="220"/>
      <c r="M43" s="221"/>
      <c r="N43" s="222">
        <f t="shared" si="4"/>
        <v>0</v>
      </c>
      <c r="O43" s="223"/>
      <c r="P43" s="224"/>
      <c r="Q43" s="224"/>
      <c r="R43" s="224"/>
      <c r="S43" s="224"/>
      <c r="T43" s="225"/>
      <c r="U43" s="226">
        <f t="shared" si="2"/>
        <v>4.2222222222222217E-2</v>
      </c>
      <c r="V43" s="227"/>
      <c r="W43" s="228" t="str">
        <f t="shared" si="5"/>
        <v>0</v>
      </c>
      <c r="X43" s="509"/>
      <c r="Y43" s="229">
        <f t="shared" si="6"/>
        <v>0</v>
      </c>
    </row>
    <row r="44" spans="2:25" ht="18.75" customHeight="1">
      <c r="B44" s="503"/>
      <c r="C44" s="512"/>
      <c r="D44" s="216">
        <v>28</v>
      </c>
      <c r="E44" s="216" t="s">
        <v>3153</v>
      </c>
      <c r="F44" s="217">
        <v>139</v>
      </c>
      <c r="G44" s="218">
        <f t="shared" si="3"/>
        <v>27.8</v>
      </c>
      <c r="H44" s="219">
        <f t="shared" si="0"/>
        <v>77.222222222222214</v>
      </c>
      <c r="I44" s="219">
        <f t="shared" si="1"/>
        <v>2.5740740740740738E-2</v>
      </c>
      <c r="J44" s="216"/>
      <c r="K44" s="220"/>
      <c r="L44" s="220"/>
      <c r="M44" s="221"/>
      <c r="N44" s="222">
        <f t="shared" si="4"/>
        <v>0</v>
      </c>
      <c r="O44" s="223"/>
      <c r="P44" s="224"/>
      <c r="Q44" s="224"/>
      <c r="R44" s="224"/>
      <c r="S44" s="224"/>
      <c r="T44" s="225"/>
      <c r="U44" s="226">
        <f t="shared" si="2"/>
        <v>5.1481481481481475E-2</v>
      </c>
      <c r="V44" s="227"/>
      <c r="W44" s="228" t="str">
        <f t="shared" si="5"/>
        <v>0</v>
      </c>
      <c r="X44" s="509"/>
      <c r="Y44" s="229">
        <f t="shared" si="6"/>
        <v>0</v>
      </c>
    </row>
    <row r="45" spans="2:25" ht="18.75" customHeight="1">
      <c r="B45" s="503"/>
      <c r="C45" s="512"/>
      <c r="D45" s="216">
        <v>29</v>
      </c>
      <c r="E45" s="216" t="s">
        <v>3154</v>
      </c>
      <c r="F45" s="217">
        <v>151</v>
      </c>
      <c r="G45" s="218">
        <f t="shared" si="3"/>
        <v>30.2</v>
      </c>
      <c r="H45" s="219">
        <f t="shared" si="0"/>
        <v>83.888888888888886</v>
      </c>
      <c r="I45" s="219">
        <f t="shared" si="1"/>
        <v>2.796296296296296E-2</v>
      </c>
      <c r="J45" s="216"/>
      <c r="K45" s="220"/>
      <c r="L45" s="220"/>
      <c r="M45" s="221"/>
      <c r="N45" s="222">
        <f t="shared" si="4"/>
        <v>0</v>
      </c>
      <c r="O45" s="223"/>
      <c r="P45" s="224"/>
      <c r="Q45" s="224"/>
      <c r="R45" s="224"/>
      <c r="S45" s="224"/>
      <c r="T45" s="225"/>
      <c r="U45" s="226">
        <f t="shared" si="2"/>
        <v>5.5925925925925921E-2</v>
      </c>
      <c r="V45" s="227"/>
      <c r="W45" s="228" t="str">
        <f t="shared" si="5"/>
        <v>0</v>
      </c>
      <c r="X45" s="509"/>
      <c r="Y45" s="229">
        <f t="shared" si="6"/>
        <v>0</v>
      </c>
    </row>
    <row r="46" spans="2:25" ht="18.75" customHeight="1">
      <c r="B46" s="503"/>
      <c r="C46" s="512"/>
      <c r="D46" s="216">
        <v>30</v>
      </c>
      <c r="E46" s="216" t="s">
        <v>3155</v>
      </c>
      <c r="F46" s="217">
        <v>115</v>
      </c>
      <c r="G46" s="218">
        <f t="shared" si="3"/>
        <v>23</v>
      </c>
      <c r="H46" s="219">
        <f t="shared" si="0"/>
        <v>63.888888888888886</v>
      </c>
      <c r="I46" s="219">
        <f t="shared" si="1"/>
        <v>2.1296296296296296E-2</v>
      </c>
      <c r="J46" s="216"/>
      <c r="K46" s="220"/>
      <c r="L46" s="220"/>
      <c r="M46" s="221"/>
      <c r="N46" s="222">
        <f t="shared" si="4"/>
        <v>0</v>
      </c>
      <c r="O46" s="223"/>
      <c r="P46" s="224"/>
      <c r="Q46" s="224"/>
      <c r="R46" s="224"/>
      <c r="S46" s="224"/>
      <c r="T46" s="225"/>
      <c r="U46" s="226">
        <f t="shared" si="2"/>
        <v>4.2592592592592592E-2</v>
      </c>
      <c r="V46" s="227"/>
      <c r="W46" s="228" t="str">
        <f t="shared" si="5"/>
        <v>0</v>
      </c>
      <c r="X46" s="509"/>
      <c r="Y46" s="229">
        <f t="shared" si="6"/>
        <v>0</v>
      </c>
    </row>
    <row r="47" spans="2:25" ht="18.75" customHeight="1">
      <c r="B47" s="503"/>
      <c r="C47" s="512"/>
      <c r="D47" s="216">
        <v>31</v>
      </c>
      <c r="E47" s="231" t="s">
        <v>3156</v>
      </c>
      <c r="F47" s="217">
        <v>85</v>
      </c>
      <c r="G47" s="218">
        <f t="shared" si="3"/>
        <v>17</v>
      </c>
      <c r="H47" s="219">
        <f t="shared" si="0"/>
        <v>47.222222222222221</v>
      </c>
      <c r="I47" s="219">
        <f t="shared" si="1"/>
        <v>1.5740740740740739E-2</v>
      </c>
      <c r="J47" s="231"/>
      <c r="K47" s="220"/>
      <c r="L47" s="220"/>
      <c r="M47" s="221"/>
      <c r="N47" s="222">
        <f t="shared" si="4"/>
        <v>0</v>
      </c>
      <c r="O47" s="223"/>
      <c r="P47" s="224"/>
      <c r="Q47" s="224"/>
      <c r="R47" s="224"/>
      <c r="S47" s="224"/>
      <c r="T47" s="225"/>
      <c r="U47" s="226">
        <f t="shared" si="2"/>
        <v>3.1481481481481478E-2</v>
      </c>
      <c r="V47" s="227"/>
      <c r="W47" s="228" t="str">
        <f t="shared" si="5"/>
        <v>0</v>
      </c>
      <c r="X47" s="509"/>
      <c r="Y47" s="229">
        <f t="shared" si="6"/>
        <v>0</v>
      </c>
    </row>
    <row r="48" spans="2:25" ht="18.75" customHeight="1">
      <c r="B48" s="503"/>
      <c r="C48" s="512"/>
      <c r="D48" s="216">
        <v>32</v>
      </c>
      <c r="E48" s="216" t="s">
        <v>3157</v>
      </c>
      <c r="F48" s="217">
        <v>96</v>
      </c>
      <c r="G48" s="218">
        <f t="shared" si="3"/>
        <v>19.2</v>
      </c>
      <c r="H48" s="219">
        <f t="shared" si="0"/>
        <v>53.333333333333329</v>
      </c>
      <c r="I48" s="219">
        <f t="shared" si="1"/>
        <v>1.7777777777777778E-2</v>
      </c>
      <c r="J48" s="216"/>
      <c r="K48" s="220"/>
      <c r="L48" s="220"/>
      <c r="M48" s="221"/>
      <c r="N48" s="222">
        <f t="shared" si="4"/>
        <v>0</v>
      </c>
      <c r="O48" s="223"/>
      <c r="P48" s="224"/>
      <c r="Q48" s="224"/>
      <c r="R48" s="224"/>
      <c r="S48" s="224"/>
      <c r="T48" s="225"/>
      <c r="U48" s="226">
        <f t="shared" si="2"/>
        <v>3.5555555555555556E-2</v>
      </c>
      <c r="V48" s="227"/>
      <c r="W48" s="228" t="str">
        <f t="shared" si="5"/>
        <v>0</v>
      </c>
      <c r="X48" s="509"/>
      <c r="Y48" s="229">
        <f t="shared" si="6"/>
        <v>0</v>
      </c>
    </row>
    <row r="49" spans="2:25" ht="18.75" customHeight="1">
      <c r="B49" s="503"/>
      <c r="C49" s="512"/>
      <c r="D49" s="216">
        <v>33</v>
      </c>
      <c r="E49" s="216" t="s">
        <v>3158</v>
      </c>
      <c r="F49" s="217">
        <v>104</v>
      </c>
      <c r="G49" s="218">
        <f t="shared" si="3"/>
        <v>20.8</v>
      </c>
      <c r="H49" s="219">
        <f t="shared" si="0"/>
        <v>57.777777777777779</v>
      </c>
      <c r="I49" s="219">
        <f t="shared" si="1"/>
        <v>1.9259259259259261E-2</v>
      </c>
      <c r="J49" s="216"/>
      <c r="K49" s="220"/>
      <c r="L49" s="220"/>
      <c r="M49" s="221"/>
      <c r="N49" s="222">
        <f t="shared" si="4"/>
        <v>0</v>
      </c>
      <c r="O49" s="223"/>
      <c r="P49" s="224"/>
      <c r="Q49" s="224"/>
      <c r="R49" s="224"/>
      <c r="S49" s="224"/>
      <c r="T49" s="225"/>
      <c r="U49" s="226">
        <f t="shared" si="2"/>
        <v>3.8518518518518521E-2</v>
      </c>
      <c r="V49" s="227"/>
      <c r="W49" s="228" t="str">
        <f t="shared" si="5"/>
        <v>0</v>
      </c>
      <c r="X49" s="509"/>
      <c r="Y49" s="229">
        <f t="shared" si="6"/>
        <v>0</v>
      </c>
    </row>
    <row r="50" spans="2:25" ht="18.75" customHeight="1">
      <c r="B50" s="503"/>
      <c r="C50" s="512"/>
      <c r="D50" s="216">
        <v>34</v>
      </c>
      <c r="E50" s="216" t="s">
        <v>3159</v>
      </c>
      <c r="F50" s="217">
        <v>92</v>
      </c>
      <c r="G50" s="218">
        <f t="shared" si="3"/>
        <v>18.399999999999999</v>
      </c>
      <c r="H50" s="219">
        <f t="shared" si="0"/>
        <v>51.111111111111107</v>
      </c>
      <c r="I50" s="219">
        <f t="shared" si="1"/>
        <v>1.7037037037037035E-2</v>
      </c>
      <c r="J50" s="216"/>
      <c r="K50" s="220"/>
      <c r="L50" s="220"/>
      <c r="M50" s="221"/>
      <c r="N50" s="222">
        <f t="shared" si="4"/>
        <v>0</v>
      </c>
      <c r="O50" s="223"/>
      <c r="P50" s="224"/>
      <c r="Q50" s="224"/>
      <c r="R50" s="224"/>
      <c r="S50" s="224"/>
      <c r="T50" s="225"/>
      <c r="U50" s="226">
        <f t="shared" si="2"/>
        <v>3.4074074074074069E-2</v>
      </c>
      <c r="V50" s="227"/>
      <c r="W50" s="228" t="str">
        <f t="shared" si="5"/>
        <v>0</v>
      </c>
      <c r="X50" s="509"/>
      <c r="Y50" s="229">
        <f t="shared" si="6"/>
        <v>0</v>
      </c>
    </row>
    <row r="51" spans="2:25" ht="18.75" customHeight="1">
      <c r="B51" s="503"/>
      <c r="C51" s="512"/>
      <c r="D51" s="216">
        <v>35</v>
      </c>
      <c r="E51" s="216" t="s">
        <v>3160</v>
      </c>
      <c r="F51" s="217">
        <v>106</v>
      </c>
      <c r="G51" s="218">
        <f t="shared" si="3"/>
        <v>21.2</v>
      </c>
      <c r="H51" s="219">
        <f t="shared" si="0"/>
        <v>58.888888888888886</v>
      </c>
      <c r="I51" s="219">
        <f t="shared" si="1"/>
        <v>1.9629629629629629E-2</v>
      </c>
      <c r="J51" s="216"/>
      <c r="K51" s="220"/>
      <c r="L51" s="220"/>
      <c r="M51" s="221"/>
      <c r="N51" s="222">
        <f t="shared" si="4"/>
        <v>0</v>
      </c>
      <c r="O51" s="223"/>
      <c r="P51" s="224"/>
      <c r="Q51" s="224"/>
      <c r="R51" s="224"/>
      <c r="S51" s="224"/>
      <c r="T51" s="225"/>
      <c r="U51" s="226">
        <f t="shared" si="2"/>
        <v>3.9259259259259258E-2</v>
      </c>
      <c r="V51" s="227"/>
      <c r="W51" s="228" t="str">
        <f t="shared" si="5"/>
        <v>0</v>
      </c>
      <c r="X51" s="509"/>
      <c r="Y51" s="229">
        <f t="shared" si="6"/>
        <v>0</v>
      </c>
    </row>
    <row r="52" spans="2:25" ht="18.75" customHeight="1">
      <c r="B52" s="503"/>
      <c r="C52" s="512"/>
      <c r="D52" s="216"/>
      <c r="E52" s="216"/>
      <c r="F52" s="217"/>
      <c r="G52" s="218"/>
      <c r="H52" s="219"/>
      <c r="I52" s="219"/>
      <c r="J52" s="216"/>
      <c r="K52" s="216"/>
      <c r="L52" s="220"/>
      <c r="M52" s="221"/>
      <c r="N52" s="222">
        <f t="shared" si="4"/>
        <v>0</v>
      </c>
      <c r="O52" s="223"/>
      <c r="P52" s="224"/>
      <c r="Q52" s="224"/>
      <c r="R52" s="224"/>
      <c r="S52" s="224"/>
      <c r="T52" s="225"/>
      <c r="U52" s="226">
        <f t="shared" si="2"/>
        <v>0</v>
      </c>
      <c r="V52" s="227"/>
      <c r="W52" s="228" t="str">
        <f t="shared" si="5"/>
        <v>0</v>
      </c>
      <c r="X52" s="509"/>
      <c r="Y52" s="229">
        <f t="shared" si="6"/>
        <v>0</v>
      </c>
    </row>
    <row r="53" spans="2:25" ht="18.75" customHeight="1">
      <c r="B53" s="503"/>
      <c r="C53" s="512"/>
      <c r="D53" s="216">
        <v>1</v>
      </c>
      <c r="E53" s="358" t="s">
        <v>3161</v>
      </c>
      <c r="F53" s="217">
        <v>174</v>
      </c>
      <c r="G53" s="218">
        <f t="shared" si="3"/>
        <v>34.799999999999997</v>
      </c>
      <c r="H53" s="219">
        <f t="shared" si="0"/>
        <v>96.666666666666657</v>
      </c>
      <c r="I53" s="219">
        <f t="shared" si="1"/>
        <v>3.2222222222222222E-2</v>
      </c>
      <c r="J53" s="216"/>
      <c r="K53" s="220" t="s">
        <v>3162</v>
      </c>
      <c r="L53" s="220"/>
      <c r="M53" s="221">
        <f>SUM(H53:H82)</f>
        <v>2071.1111111111109</v>
      </c>
      <c r="N53" s="222">
        <f t="shared" si="4"/>
        <v>41.422222222222217</v>
      </c>
      <c r="O53" s="223" t="s">
        <v>680</v>
      </c>
      <c r="P53" s="224" t="s">
        <v>351</v>
      </c>
      <c r="Q53" s="224" t="s">
        <v>3163</v>
      </c>
      <c r="R53" s="224" t="s">
        <v>3127</v>
      </c>
      <c r="S53" s="224"/>
      <c r="T53" s="225" t="s">
        <v>3128</v>
      </c>
      <c r="U53" s="226">
        <f t="shared" si="2"/>
        <v>6.4444444444444443E-2</v>
      </c>
      <c r="V53" s="227">
        <f>SUM(U53:U82)</f>
        <v>1.3807407407407404</v>
      </c>
      <c r="W53" s="228" t="str">
        <f t="shared" si="5"/>
        <v>2</v>
      </c>
      <c r="X53" s="509"/>
      <c r="Y53" s="229">
        <f t="shared" si="6"/>
        <v>1</v>
      </c>
    </row>
    <row r="54" spans="2:25" ht="18.75" customHeight="1">
      <c r="B54" s="503"/>
      <c r="C54" s="512"/>
      <c r="D54" s="216">
        <v>2</v>
      </c>
      <c r="E54" s="216" t="s">
        <v>3164</v>
      </c>
      <c r="F54" s="217">
        <v>88</v>
      </c>
      <c r="G54" s="218">
        <f t="shared" si="3"/>
        <v>17.600000000000001</v>
      </c>
      <c r="H54" s="219">
        <f t="shared" si="0"/>
        <v>48.888888888888886</v>
      </c>
      <c r="I54" s="219">
        <f t="shared" si="1"/>
        <v>1.6296296296296295E-2</v>
      </c>
      <c r="J54" s="216"/>
      <c r="K54" s="220"/>
      <c r="L54" s="220"/>
      <c r="M54" s="221"/>
      <c r="N54" s="222">
        <f t="shared" si="4"/>
        <v>0</v>
      </c>
      <c r="O54" s="223"/>
      <c r="P54" s="224"/>
      <c r="Q54" s="224"/>
      <c r="R54" s="224"/>
      <c r="S54" s="224"/>
      <c r="T54" s="225"/>
      <c r="U54" s="226">
        <f t="shared" si="2"/>
        <v>3.259259259259259E-2</v>
      </c>
      <c r="V54" s="227"/>
      <c r="W54" s="228" t="str">
        <f t="shared" si="5"/>
        <v>0</v>
      </c>
      <c r="X54" s="509"/>
      <c r="Y54" s="229">
        <f t="shared" si="6"/>
        <v>0</v>
      </c>
    </row>
    <row r="55" spans="2:25" ht="18.75" customHeight="1">
      <c r="B55" s="503"/>
      <c r="C55" s="512"/>
      <c r="D55" s="216">
        <v>3</v>
      </c>
      <c r="E55" s="216" t="s">
        <v>3165</v>
      </c>
      <c r="F55" s="217">
        <v>232</v>
      </c>
      <c r="G55" s="218">
        <f t="shared" si="3"/>
        <v>46.4</v>
      </c>
      <c r="H55" s="219">
        <f t="shared" si="0"/>
        <v>128.88888888888889</v>
      </c>
      <c r="I55" s="219">
        <f t="shared" si="1"/>
        <v>4.296296296296296E-2</v>
      </c>
      <c r="J55" s="216"/>
      <c r="K55" s="220"/>
      <c r="L55" s="220"/>
      <c r="M55" s="221"/>
      <c r="N55" s="222">
        <f t="shared" si="4"/>
        <v>0</v>
      </c>
      <c r="O55" s="223"/>
      <c r="P55" s="224"/>
      <c r="Q55" s="224"/>
      <c r="R55" s="224"/>
      <c r="S55" s="224"/>
      <c r="T55" s="225"/>
      <c r="U55" s="226">
        <f t="shared" si="2"/>
        <v>8.5925925925925919E-2</v>
      </c>
      <c r="V55" s="227"/>
      <c r="W55" s="228" t="str">
        <f t="shared" si="5"/>
        <v>0</v>
      </c>
      <c r="X55" s="509"/>
      <c r="Y55" s="229">
        <f t="shared" si="6"/>
        <v>0</v>
      </c>
    </row>
    <row r="56" spans="2:25" ht="18.75" customHeight="1">
      <c r="B56" s="503"/>
      <c r="C56" s="512"/>
      <c r="D56" s="216">
        <v>4</v>
      </c>
      <c r="E56" s="216" t="s">
        <v>425</v>
      </c>
      <c r="F56" s="217">
        <v>97</v>
      </c>
      <c r="G56" s="218">
        <f t="shared" si="3"/>
        <v>19.399999999999999</v>
      </c>
      <c r="H56" s="219">
        <f t="shared" si="0"/>
        <v>53.888888888888886</v>
      </c>
      <c r="I56" s="219">
        <f t="shared" si="1"/>
        <v>1.7962962962962962E-2</v>
      </c>
      <c r="J56" s="216"/>
      <c r="K56" s="220"/>
      <c r="L56" s="220"/>
      <c r="M56" s="221"/>
      <c r="N56" s="222">
        <f t="shared" si="4"/>
        <v>0</v>
      </c>
      <c r="O56" s="223"/>
      <c r="P56" s="224"/>
      <c r="Q56" s="224"/>
      <c r="R56" s="224"/>
      <c r="S56" s="224"/>
      <c r="T56" s="225"/>
      <c r="U56" s="226">
        <f t="shared" si="2"/>
        <v>3.5925925925925924E-2</v>
      </c>
      <c r="V56" s="227"/>
      <c r="W56" s="228" t="str">
        <f t="shared" si="5"/>
        <v>0</v>
      </c>
      <c r="X56" s="509"/>
      <c r="Y56" s="229">
        <f t="shared" si="6"/>
        <v>0</v>
      </c>
    </row>
    <row r="57" spans="2:25" ht="18.75" customHeight="1">
      <c r="B57" s="503"/>
      <c r="C57" s="512"/>
      <c r="D57" s="216">
        <v>5</v>
      </c>
      <c r="E57" s="216" t="s">
        <v>3166</v>
      </c>
      <c r="F57" s="217">
        <v>123</v>
      </c>
      <c r="G57" s="218">
        <f t="shared" si="3"/>
        <v>24.6</v>
      </c>
      <c r="H57" s="219">
        <f t="shared" si="0"/>
        <v>68.333333333333329</v>
      </c>
      <c r="I57" s="219">
        <f t="shared" si="1"/>
        <v>2.2777777777777775E-2</v>
      </c>
      <c r="J57" s="216"/>
      <c r="K57" s="220"/>
      <c r="L57" s="220"/>
      <c r="M57" s="221"/>
      <c r="N57" s="222">
        <f t="shared" si="4"/>
        <v>0</v>
      </c>
      <c r="O57" s="223"/>
      <c r="P57" s="224"/>
      <c r="Q57" s="224"/>
      <c r="R57" s="224"/>
      <c r="S57" s="224"/>
      <c r="T57" s="225"/>
      <c r="U57" s="226">
        <f t="shared" si="2"/>
        <v>4.5555555555555551E-2</v>
      </c>
      <c r="V57" s="227"/>
      <c r="W57" s="228" t="str">
        <f t="shared" si="5"/>
        <v>0</v>
      </c>
      <c r="X57" s="509"/>
      <c r="Y57" s="229">
        <f t="shared" si="6"/>
        <v>0</v>
      </c>
    </row>
    <row r="58" spans="2:25" ht="18.75" customHeight="1">
      <c r="B58" s="503"/>
      <c r="C58" s="512"/>
      <c r="D58" s="216">
        <v>6</v>
      </c>
      <c r="E58" s="216" t="s">
        <v>262</v>
      </c>
      <c r="F58" s="217">
        <v>172</v>
      </c>
      <c r="G58" s="218">
        <f t="shared" si="3"/>
        <v>34.4</v>
      </c>
      <c r="H58" s="219">
        <f t="shared" si="0"/>
        <v>95.555555555555557</v>
      </c>
      <c r="I58" s="219">
        <f t="shared" si="1"/>
        <v>3.1851851851851853E-2</v>
      </c>
      <c r="J58" s="216"/>
      <c r="K58" s="220"/>
      <c r="L58" s="220"/>
      <c r="M58" s="221"/>
      <c r="N58" s="222">
        <f t="shared" si="4"/>
        <v>0</v>
      </c>
      <c r="O58" s="223"/>
      <c r="P58" s="224"/>
      <c r="Q58" s="224"/>
      <c r="R58" s="224"/>
      <c r="S58" s="224"/>
      <c r="T58" s="225"/>
      <c r="U58" s="226">
        <f t="shared" si="2"/>
        <v>6.3703703703703707E-2</v>
      </c>
      <c r="V58" s="227"/>
      <c r="W58" s="228" t="str">
        <f t="shared" si="5"/>
        <v>0</v>
      </c>
      <c r="X58" s="509"/>
      <c r="Y58" s="229">
        <f t="shared" si="6"/>
        <v>0</v>
      </c>
    </row>
    <row r="59" spans="2:25" ht="18.75" customHeight="1">
      <c r="B59" s="503"/>
      <c r="C59" s="512"/>
      <c r="D59" s="216">
        <v>7</v>
      </c>
      <c r="E59" s="216" t="s">
        <v>3167</v>
      </c>
      <c r="F59" s="217">
        <v>186</v>
      </c>
      <c r="G59" s="218">
        <f t="shared" si="3"/>
        <v>37.200000000000003</v>
      </c>
      <c r="H59" s="219">
        <f t="shared" si="0"/>
        <v>103.33333333333333</v>
      </c>
      <c r="I59" s="219">
        <f t="shared" si="1"/>
        <v>3.4444444444444444E-2</v>
      </c>
      <c r="J59" s="217"/>
      <c r="K59" s="220"/>
      <c r="L59" s="220"/>
      <c r="M59" s="221"/>
      <c r="N59" s="222">
        <f t="shared" si="4"/>
        <v>0</v>
      </c>
      <c r="O59" s="223"/>
      <c r="P59" s="224"/>
      <c r="Q59" s="224"/>
      <c r="R59" s="224"/>
      <c r="S59" s="224"/>
      <c r="T59" s="225"/>
      <c r="U59" s="226">
        <f t="shared" si="2"/>
        <v>6.8888888888888888E-2</v>
      </c>
      <c r="V59" s="227"/>
      <c r="W59" s="228" t="str">
        <f t="shared" si="5"/>
        <v>0</v>
      </c>
      <c r="X59" s="509"/>
      <c r="Y59" s="229">
        <f t="shared" si="6"/>
        <v>0</v>
      </c>
    </row>
    <row r="60" spans="2:25" ht="18.75" customHeight="1">
      <c r="B60" s="503"/>
      <c r="C60" s="512"/>
      <c r="D60" s="216">
        <v>8</v>
      </c>
      <c r="E60" s="216" t="s">
        <v>493</v>
      </c>
      <c r="F60" s="217">
        <v>94</v>
      </c>
      <c r="G60" s="218">
        <f t="shared" si="3"/>
        <v>18.8</v>
      </c>
      <c r="H60" s="219">
        <f t="shared" si="0"/>
        <v>52.222222222222221</v>
      </c>
      <c r="I60" s="219">
        <f t="shared" si="1"/>
        <v>1.7407407407407406E-2</v>
      </c>
      <c r="J60" s="217"/>
      <c r="K60" s="220"/>
      <c r="L60" s="220"/>
      <c r="M60" s="221"/>
      <c r="N60" s="222">
        <f t="shared" si="4"/>
        <v>0</v>
      </c>
      <c r="O60" s="223"/>
      <c r="P60" s="224"/>
      <c r="Q60" s="224"/>
      <c r="R60" s="224"/>
      <c r="S60" s="224"/>
      <c r="T60" s="225"/>
      <c r="U60" s="226">
        <f t="shared" si="2"/>
        <v>3.4814814814814812E-2</v>
      </c>
      <c r="V60" s="227"/>
      <c r="W60" s="228" t="str">
        <f t="shared" si="5"/>
        <v>0</v>
      </c>
      <c r="X60" s="509"/>
      <c r="Y60" s="229">
        <f t="shared" si="6"/>
        <v>0</v>
      </c>
    </row>
    <row r="61" spans="2:25" ht="18.75" customHeight="1">
      <c r="B61" s="503"/>
      <c r="C61" s="512"/>
      <c r="D61" s="216">
        <v>9</v>
      </c>
      <c r="E61" s="216" t="s">
        <v>3168</v>
      </c>
      <c r="F61" s="217">
        <v>156</v>
      </c>
      <c r="G61" s="218">
        <f t="shared" si="3"/>
        <v>31.2</v>
      </c>
      <c r="H61" s="219">
        <f t="shared" si="0"/>
        <v>86.666666666666671</v>
      </c>
      <c r="I61" s="219">
        <f t="shared" si="1"/>
        <v>2.8888888888888891E-2</v>
      </c>
      <c r="J61" s="217"/>
      <c r="K61" s="220"/>
      <c r="L61" s="220"/>
      <c r="M61" s="221"/>
      <c r="N61" s="222">
        <f t="shared" si="4"/>
        <v>0</v>
      </c>
      <c r="O61" s="223"/>
      <c r="P61" s="224"/>
      <c r="Q61" s="224"/>
      <c r="R61" s="224"/>
      <c r="S61" s="224"/>
      <c r="T61" s="225"/>
      <c r="U61" s="226">
        <f t="shared" si="2"/>
        <v>5.7777777777777782E-2</v>
      </c>
      <c r="V61" s="227"/>
      <c r="W61" s="228" t="str">
        <f t="shared" si="5"/>
        <v>0</v>
      </c>
      <c r="X61" s="509"/>
      <c r="Y61" s="229">
        <f t="shared" si="6"/>
        <v>0</v>
      </c>
    </row>
    <row r="62" spans="2:25" ht="18.75" customHeight="1">
      <c r="B62" s="503"/>
      <c r="C62" s="512"/>
      <c r="D62" s="216">
        <v>10</v>
      </c>
      <c r="E62" s="216" t="s">
        <v>3169</v>
      </c>
      <c r="F62" s="217">
        <v>94</v>
      </c>
      <c r="G62" s="218">
        <f t="shared" si="3"/>
        <v>18.8</v>
      </c>
      <c r="H62" s="219">
        <f t="shared" si="0"/>
        <v>52.222222222222221</v>
      </c>
      <c r="I62" s="219">
        <f t="shared" si="1"/>
        <v>1.7407407407407406E-2</v>
      </c>
      <c r="J62" s="217"/>
      <c r="K62" s="220"/>
      <c r="L62" s="220"/>
      <c r="M62" s="221"/>
      <c r="N62" s="222">
        <f t="shared" si="4"/>
        <v>0</v>
      </c>
      <c r="O62" s="223"/>
      <c r="P62" s="224"/>
      <c r="Q62" s="224"/>
      <c r="R62" s="224"/>
      <c r="S62" s="224"/>
      <c r="T62" s="225"/>
      <c r="U62" s="226">
        <f t="shared" si="2"/>
        <v>3.4814814814814812E-2</v>
      </c>
      <c r="V62" s="227"/>
      <c r="W62" s="228" t="str">
        <f t="shared" si="5"/>
        <v>0</v>
      </c>
      <c r="X62" s="509"/>
      <c r="Y62" s="229">
        <f t="shared" si="6"/>
        <v>0</v>
      </c>
    </row>
    <row r="63" spans="2:25" ht="18.75" customHeight="1">
      <c r="B63" s="503"/>
      <c r="C63" s="512"/>
      <c r="D63" s="216">
        <v>11</v>
      </c>
      <c r="E63" s="216" t="s">
        <v>384</v>
      </c>
      <c r="F63" s="217">
        <v>186</v>
      </c>
      <c r="G63" s="218">
        <f t="shared" si="3"/>
        <v>37.200000000000003</v>
      </c>
      <c r="H63" s="219">
        <f t="shared" si="0"/>
        <v>103.33333333333333</v>
      </c>
      <c r="I63" s="219">
        <f t="shared" si="1"/>
        <v>3.4444444444444444E-2</v>
      </c>
      <c r="J63" s="217"/>
      <c r="K63" s="220"/>
      <c r="L63" s="220"/>
      <c r="M63" s="221"/>
      <c r="N63" s="222">
        <f t="shared" si="4"/>
        <v>0</v>
      </c>
      <c r="O63" s="223"/>
      <c r="P63" s="224"/>
      <c r="Q63" s="224"/>
      <c r="R63" s="224"/>
      <c r="S63" s="224"/>
      <c r="T63" s="225"/>
      <c r="U63" s="226">
        <f t="shared" si="2"/>
        <v>6.8888888888888888E-2</v>
      </c>
      <c r="V63" s="227"/>
      <c r="W63" s="228" t="str">
        <f t="shared" si="5"/>
        <v>0</v>
      </c>
      <c r="X63" s="509"/>
      <c r="Y63" s="229">
        <f t="shared" si="6"/>
        <v>0</v>
      </c>
    </row>
    <row r="64" spans="2:25" ht="18.75" customHeight="1">
      <c r="B64" s="503"/>
      <c r="C64" s="512"/>
      <c r="D64" s="216">
        <v>12</v>
      </c>
      <c r="E64" s="216" t="s">
        <v>3170</v>
      </c>
      <c r="F64" s="217">
        <v>194</v>
      </c>
      <c r="G64" s="218">
        <f t="shared" si="3"/>
        <v>38.799999999999997</v>
      </c>
      <c r="H64" s="219">
        <f t="shared" si="0"/>
        <v>107.77777777777777</v>
      </c>
      <c r="I64" s="219">
        <f t="shared" si="1"/>
        <v>3.5925925925925924E-2</v>
      </c>
      <c r="J64" s="217"/>
      <c r="K64" s="220"/>
      <c r="L64" s="220"/>
      <c r="M64" s="221"/>
      <c r="N64" s="222">
        <f t="shared" si="4"/>
        <v>0</v>
      </c>
      <c r="O64" s="223"/>
      <c r="P64" s="224"/>
      <c r="Q64" s="224"/>
      <c r="R64" s="224"/>
      <c r="S64" s="224"/>
      <c r="T64" s="225"/>
      <c r="U64" s="226">
        <f t="shared" si="2"/>
        <v>7.1851851851851847E-2</v>
      </c>
      <c r="V64" s="227"/>
      <c r="W64" s="228" t="str">
        <f t="shared" si="5"/>
        <v>0</v>
      </c>
      <c r="X64" s="509"/>
      <c r="Y64" s="229">
        <f t="shared" si="6"/>
        <v>0</v>
      </c>
    </row>
    <row r="65" spans="2:25" ht="18.75" customHeight="1">
      <c r="B65" s="503"/>
      <c r="C65" s="512"/>
      <c r="D65" s="216">
        <v>13</v>
      </c>
      <c r="E65" s="216" t="s">
        <v>3171</v>
      </c>
      <c r="F65" s="217">
        <v>126</v>
      </c>
      <c r="G65" s="218">
        <f t="shared" si="3"/>
        <v>25.2</v>
      </c>
      <c r="H65" s="219">
        <f t="shared" si="0"/>
        <v>70</v>
      </c>
      <c r="I65" s="219">
        <f t="shared" si="1"/>
        <v>2.3333333333333334E-2</v>
      </c>
      <c r="J65" s="217"/>
      <c r="K65" s="220"/>
      <c r="L65" s="220"/>
      <c r="M65" s="221"/>
      <c r="N65" s="222">
        <f t="shared" si="4"/>
        <v>0</v>
      </c>
      <c r="O65" s="223"/>
      <c r="P65" s="224"/>
      <c r="Q65" s="224"/>
      <c r="R65" s="224"/>
      <c r="S65" s="224"/>
      <c r="T65" s="225"/>
      <c r="U65" s="226">
        <f t="shared" si="2"/>
        <v>4.6666666666666669E-2</v>
      </c>
      <c r="V65" s="227"/>
      <c r="W65" s="228" t="str">
        <f t="shared" si="5"/>
        <v>0</v>
      </c>
      <c r="X65" s="509"/>
      <c r="Y65" s="229">
        <f t="shared" si="6"/>
        <v>0</v>
      </c>
    </row>
    <row r="66" spans="2:25" ht="18.75" customHeight="1">
      <c r="B66" s="503"/>
      <c r="C66" s="512"/>
      <c r="D66" s="216">
        <v>14</v>
      </c>
      <c r="E66" s="216" t="s">
        <v>3172</v>
      </c>
      <c r="F66" s="217">
        <v>174</v>
      </c>
      <c r="G66" s="218">
        <f t="shared" si="3"/>
        <v>34.799999999999997</v>
      </c>
      <c r="H66" s="219">
        <f t="shared" si="0"/>
        <v>96.666666666666657</v>
      </c>
      <c r="I66" s="219">
        <f t="shared" si="1"/>
        <v>3.2222222222222222E-2</v>
      </c>
      <c r="J66" s="217"/>
      <c r="K66" s="220"/>
      <c r="L66" s="220"/>
      <c r="M66" s="221"/>
      <c r="N66" s="222">
        <f t="shared" si="4"/>
        <v>0</v>
      </c>
      <c r="O66" s="223"/>
      <c r="P66" s="224"/>
      <c r="Q66" s="224"/>
      <c r="R66" s="224"/>
      <c r="S66" s="224"/>
      <c r="T66" s="225"/>
      <c r="U66" s="226">
        <f t="shared" si="2"/>
        <v>6.4444444444444443E-2</v>
      </c>
      <c r="V66" s="227"/>
      <c r="W66" s="228" t="str">
        <f t="shared" si="5"/>
        <v>0</v>
      </c>
      <c r="X66" s="509"/>
      <c r="Y66" s="229">
        <f t="shared" si="6"/>
        <v>0</v>
      </c>
    </row>
    <row r="67" spans="2:25" ht="18.75" customHeight="1">
      <c r="B67" s="503"/>
      <c r="C67" s="512"/>
      <c r="D67" s="216">
        <v>15</v>
      </c>
      <c r="E67" s="216" t="s">
        <v>894</v>
      </c>
      <c r="F67" s="217">
        <v>92</v>
      </c>
      <c r="G67" s="218">
        <f t="shared" si="3"/>
        <v>18.399999999999999</v>
      </c>
      <c r="H67" s="219">
        <f t="shared" si="0"/>
        <v>51.111111111111107</v>
      </c>
      <c r="I67" s="219">
        <f t="shared" si="1"/>
        <v>1.7037037037037035E-2</v>
      </c>
      <c r="J67" s="217"/>
      <c r="K67" s="220"/>
      <c r="L67" s="220"/>
      <c r="M67" s="221"/>
      <c r="N67" s="222">
        <f t="shared" si="4"/>
        <v>0</v>
      </c>
      <c r="O67" s="223"/>
      <c r="P67" s="224"/>
      <c r="Q67" s="224"/>
      <c r="R67" s="224"/>
      <c r="S67" s="224"/>
      <c r="T67" s="225"/>
      <c r="U67" s="226">
        <f t="shared" si="2"/>
        <v>3.4074074074074069E-2</v>
      </c>
      <c r="V67" s="227"/>
      <c r="W67" s="228" t="str">
        <f t="shared" si="5"/>
        <v>0</v>
      </c>
      <c r="X67" s="509"/>
      <c r="Y67" s="229">
        <f t="shared" si="6"/>
        <v>0</v>
      </c>
    </row>
    <row r="68" spans="2:25" ht="18.75" customHeight="1">
      <c r="B68" s="503"/>
      <c r="C68" s="512"/>
      <c r="D68" s="216">
        <v>16</v>
      </c>
      <c r="E68" s="216" t="s">
        <v>3173</v>
      </c>
      <c r="F68" s="217">
        <v>108</v>
      </c>
      <c r="G68" s="218">
        <f t="shared" si="3"/>
        <v>21.6</v>
      </c>
      <c r="H68" s="219">
        <f t="shared" si="0"/>
        <v>60</v>
      </c>
      <c r="I68" s="219">
        <f t="shared" si="1"/>
        <v>0.02</v>
      </c>
      <c r="J68" s="217"/>
      <c r="K68" s="220"/>
      <c r="L68" s="220"/>
      <c r="M68" s="221"/>
      <c r="N68" s="222">
        <f t="shared" si="4"/>
        <v>0</v>
      </c>
      <c r="O68" s="223"/>
      <c r="P68" s="224"/>
      <c r="Q68" s="224"/>
      <c r="R68" s="224"/>
      <c r="S68" s="224"/>
      <c r="T68" s="225"/>
      <c r="U68" s="226">
        <f t="shared" si="2"/>
        <v>0.04</v>
      </c>
      <c r="V68" s="227"/>
      <c r="W68" s="228" t="str">
        <f t="shared" si="5"/>
        <v>0</v>
      </c>
      <c r="X68" s="509"/>
      <c r="Y68" s="229">
        <f t="shared" si="6"/>
        <v>0</v>
      </c>
    </row>
    <row r="69" spans="2:25" ht="18.75" customHeight="1">
      <c r="B69" s="503"/>
      <c r="C69" s="512"/>
      <c r="D69" s="216">
        <v>17</v>
      </c>
      <c r="E69" s="216" t="s">
        <v>3174</v>
      </c>
      <c r="F69" s="217">
        <v>104</v>
      </c>
      <c r="G69" s="218">
        <f t="shared" si="3"/>
        <v>20.8</v>
      </c>
      <c r="H69" s="219">
        <f t="shared" si="0"/>
        <v>57.777777777777779</v>
      </c>
      <c r="I69" s="219">
        <f t="shared" si="1"/>
        <v>1.9259259259259261E-2</v>
      </c>
      <c r="J69" s="217"/>
      <c r="K69" s="220"/>
      <c r="L69" s="220"/>
      <c r="M69" s="221"/>
      <c r="N69" s="222">
        <f t="shared" si="4"/>
        <v>0</v>
      </c>
      <c r="O69" s="223"/>
      <c r="P69" s="224"/>
      <c r="Q69" s="224"/>
      <c r="R69" s="224"/>
      <c r="S69" s="224"/>
      <c r="T69" s="225"/>
      <c r="U69" s="226">
        <f t="shared" si="2"/>
        <v>3.8518518518518521E-2</v>
      </c>
      <c r="V69" s="227"/>
      <c r="W69" s="228" t="str">
        <f t="shared" si="5"/>
        <v>0</v>
      </c>
      <c r="X69" s="509"/>
      <c r="Y69" s="229">
        <f t="shared" si="6"/>
        <v>0</v>
      </c>
    </row>
    <row r="70" spans="2:25" ht="18.75" customHeight="1">
      <c r="B70" s="503"/>
      <c r="C70" s="512"/>
      <c r="D70" s="216">
        <v>18</v>
      </c>
      <c r="E70" s="216" t="s">
        <v>3175</v>
      </c>
      <c r="F70" s="217">
        <v>96</v>
      </c>
      <c r="G70" s="218">
        <f t="shared" si="3"/>
        <v>19.2</v>
      </c>
      <c r="H70" s="219">
        <f t="shared" si="0"/>
        <v>53.333333333333329</v>
      </c>
      <c r="I70" s="219">
        <f t="shared" si="1"/>
        <v>1.7777777777777778E-2</v>
      </c>
      <c r="J70" s="217"/>
      <c r="K70" s="220"/>
      <c r="L70" s="220"/>
      <c r="M70" s="221"/>
      <c r="N70" s="222">
        <f t="shared" si="4"/>
        <v>0</v>
      </c>
      <c r="O70" s="223"/>
      <c r="P70" s="224"/>
      <c r="Q70" s="224"/>
      <c r="R70" s="224"/>
      <c r="S70" s="224"/>
      <c r="T70" s="225"/>
      <c r="U70" s="226">
        <f t="shared" si="2"/>
        <v>3.5555555555555556E-2</v>
      </c>
      <c r="V70" s="227"/>
      <c r="W70" s="228" t="str">
        <f t="shared" si="5"/>
        <v>0</v>
      </c>
      <c r="X70" s="509"/>
      <c r="Y70" s="229">
        <f t="shared" si="6"/>
        <v>0</v>
      </c>
    </row>
    <row r="71" spans="2:25" ht="18.75" customHeight="1">
      <c r="B71" s="503"/>
      <c r="C71" s="512"/>
      <c r="D71" s="216">
        <v>19</v>
      </c>
      <c r="E71" s="216" t="s">
        <v>3176</v>
      </c>
      <c r="F71" s="217">
        <v>102</v>
      </c>
      <c r="G71" s="218">
        <f t="shared" si="3"/>
        <v>20.399999999999999</v>
      </c>
      <c r="H71" s="219">
        <f t="shared" si="0"/>
        <v>56.666666666666664</v>
      </c>
      <c r="I71" s="219">
        <f t="shared" si="1"/>
        <v>1.8888888888888889E-2</v>
      </c>
      <c r="J71" s="217"/>
      <c r="K71" s="220"/>
      <c r="L71" s="220"/>
      <c r="M71" s="221"/>
      <c r="N71" s="222">
        <f t="shared" si="4"/>
        <v>0</v>
      </c>
      <c r="O71" s="223"/>
      <c r="P71" s="224"/>
      <c r="Q71" s="224"/>
      <c r="R71" s="224"/>
      <c r="S71" s="224"/>
      <c r="T71" s="225"/>
      <c r="U71" s="226">
        <f t="shared" si="2"/>
        <v>3.7777777777777778E-2</v>
      </c>
      <c r="V71" s="227"/>
      <c r="W71" s="228" t="str">
        <f t="shared" si="5"/>
        <v>0</v>
      </c>
      <c r="X71" s="509"/>
      <c r="Y71" s="229">
        <f t="shared" si="6"/>
        <v>0</v>
      </c>
    </row>
    <row r="72" spans="2:25" ht="18.75" customHeight="1">
      <c r="B72" s="503"/>
      <c r="C72" s="512"/>
      <c r="D72" s="216">
        <v>20</v>
      </c>
      <c r="E72" s="216" t="s">
        <v>3177</v>
      </c>
      <c r="F72" s="217">
        <v>98</v>
      </c>
      <c r="G72" s="218">
        <f t="shared" si="3"/>
        <v>19.600000000000001</v>
      </c>
      <c r="H72" s="219">
        <f t="shared" si="0"/>
        <v>54.444444444444443</v>
      </c>
      <c r="I72" s="219">
        <f t="shared" si="1"/>
        <v>1.8148148148148146E-2</v>
      </c>
      <c r="J72" s="217"/>
      <c r="K72" s="220"/>
      <c r="L72" s="220"/>
      <c r="M72" s="221"/>
      <c r="N72" s="222">
        <f t="shared" si="4"/>
        <v>0</v>
      </c>
      <c r="O72" s="223"/>
      <c r="P72" s="224"/>
      <c r="Q72" s="224"/>
      <c r="R72" s="224"/>
      <c r="S72" s="224"/>
      <c r="T72" s="225"/>
      <c r="U72" s="226">
        <f t="shared" si="2"/>
        <v>3.6296296296296292E-2</v>
      </c>
      <c r="V72" s="227"/>
      <c r="W72" s="228" t="str">
        <f t="shared" si="5"/>
        <v>0</v>
      </c>
      <c r="X72" s="509"/>
      <c r="Y72" s="229">
        <f t="shared" si="6"/>
        <v>0</v>
      </c>
    </row>
    <row r="73" spans="2:25" ht="18.75" customHeight="1">
      <c r="B73" s="503"/>
      <c r="C73" s="512"/>
      <c r="D73" s="216">
        <v>21</v>
      </c>
      <c r="E73" s="216" t="s">
        <v>3178</v>
      </c>
      <c r="F73" s="217">
        <v>113</v>
      </c>
      <c r="G73" s="218">
        <f t="shared" si="3"/>
        <v>22.6</v>
      </c>
      <c r="H73" s="219">
        <f t="shared" si="0"/>
        <v>62.777777777777779</v>
      </c>
      <c r="I73" s="219">
        <f t="shared" si="1"/>
        <v>2.0925925925925928E-2</v>
      </c>
      <c r="J73" s="217"/>
      <c r="K73" s="220"/>
      <c r="L73" s="220"/>
      <c r="M73" s="221"/>
      <c r="N73" s="222">
        <f t="shared" si="4"/>
        <v>0</v>
      </c>
      <c r="O73" s="223"/>
      <c r="P73" s="224"/>
      <c r="Q73" s="224"/>
      <c r="R73" s="224"/>
      <c r="S73" s="224"/>
      <c r="T73" s="225"/>
      <c r="U73" s="226">
        <f t="shared" si="2"/>
        <v>4.1851851851851855E-2</v>
      </c>
      <c r="V73" s="227"/>
      <c r="W73" s="228" t="str">
        <f t="shared" si="5"/>
        <v>0</v>
      </c>
      <c r="X73" s="509"/>
      <c r="Y73" s="229">
        <f t="shared" si="6"/>
        <v>0</v>
      </c>
    </row>
    <row r="74" spans="2:25" ht="18.75" customHeight="1">
      <c r="B74" s="503"/>
      <c r="C74" s="512"/>
      <c r="D74" s="216">
        <v>22</v>
      </c>
      <c r="E74" s="216" t="s">
        <v>865</v>
      </c>
      <c r="F74" s="217">
        <v>97</v>
      </c>
      <c r="G74" s="218">
        <f t="shared" si="3"/>
        <v>19.399999999999999</v>
      </c>
      <c r="H74" s="219">
        <f t="shared" si="0"/>
        <v>53.888888888888886</v>
      </c>
      <c r="I74" s="219">
        <f t="shared" si="1"/>
        <v>1.7962962962962962E-2</v>
      </c>
      <c r="J74" s="217"/>
      <c r="K74" s="220"/>
      <c r="L74" s="220"/>
      <c r="M74" s="221"/>
      <c r="N74" s="222">
        <f t="shared" si="4"/>
        <v>0</v>
      </c>
      <c r="O74" s="223"/>
      <c r="P74" s="224"/>
      <c r="Q74" s="224"/>
      <c r="R74" s="224"/>
      <c r="S74" s="224"/>
      <c r="T74" s="225"/>
      <c r="U74" s="226">
        <f t="shared" si="2"/>
        <v>3.5925925925925924E-2</v>
      </c>
      <c r="V74" s="227"/>
      <c r="W74" s="228" t="str">
        <f t="shared" si="5"/>
        <v>0</v>
      </c>
      <c r="X74" s="509"/>
      <c r="Y74" s="229">
        <f t="shared" si="6"/>
        <v>0</v>
      </c>
    </row>
    <row r="75" spans="2:25" ht="18.75" customHeight="1">
      <c r="B75" s="503"/>
      <c r="C75" s="512"/>
      <c r="D75" s="216">
        <v>23</v>
      </c>
      <c r="E75" s="216" t="s">
        <v>3179</v>
      </c>
      <c r="F75" s="217">
        <v>99</v>
      </c>
      <c r="G75" s="218">
        <f t="shared" si="3"/>
        <v>19.8</v>
      </c>
      <c r="H75" s="219">
        <f t="shared" si="0"/>
        <v>55</v>
      </c>
      <c r="I75" s="219">
        <f t="shared" si="1"/>
        <v>1.8333333333333333E-2</v>
      </c>
      <c r="J75" s="217"/>
      <c r="K75" s="220"/>
      <c r="L75" s="220"/>
      <c r="M75" s="221"/>
      <c r="N75" s="222">
        <f t="shared" si="4"/>
        <v>0</v>
      </c>
      <c r="O75" s="223"/>
      <c r="P75" s="224"/>
      <c r="Q75" s="224"/>
      <c r="R75" s="224"/>
      <c r="S75" s="224"/>
      <c r="T75" s="225"/>
      <c r="U75" s="226">
        <f t="shared" si="2"/>
        <v>3.6666666666666667E-2</v>
      </c>
      <c r="V75" s="227"/>
      <c r="W75" s="228" t="str">
        <f t="shared" si="5"/>
        <v>0</v>
      </c>
      <c r="X75" s="509"/>
      <c r="Y75" s="229">
        <f t="shared" si="6"/>
        <v>0</v>
      </c>
    </row>
    <row r="76" spans="2:25" ht="18.75" customHeight="1">
      <c r="B76" s="503"/>
      <c r="C76" s="512"/>
      <c r="D76" s="216">
        <v>24</v>
      </c>
      <c r="E76" s="216" t="s">
        <v>3180</v>
      </c>
      <c r="F76" s="217">
        <v>101</v>
      </c>
      <c r="G76" s="218">
        <f t="shared" si="3"/>
        <v>20.2</v>
      </c>
      <c r="H76" s="219">
        <f t="shared" si="0"/>
        <v>56.111111111111107</v>
      </c>
      <c r="I76" s="219">
        <f t="shared" si="1"/>
        <v>1.8703703703703702E-2</v>
      </c>
      <c r="J76" s="217"/>
      <c r="K76" s="220"/>
      <c r="L76" s="220"/>
      <c r="M76" s="221"/>
      <c r="N76" s="222">
        <f t="shared" si="4"/>
        <v>0</v>
      </c>
      <c r="O76" s="223"/>
      <c r="P76" s="224"/>
      <c r="Q76" s="224"/>
      <c r="R76" s="224"/>
      <c r="S76" s="224"/>
      <c r="T76" s="225"/>
      <c r="U76" s="226">
        <f t="shared" si="2"/>
        <v>3.7407407407407403E-2</v>
      </c>
      <c r="V76" s="227"/>
      <c r="W76" s="228" t="str">
        <f t="shared" si="5"/>
        <v>0</v>
      </c>
      <c r="X76" s="509"/>
      <c r="Y76" s="229">
        <f t="shared" si="6"/>
        <v>0</v>
      </c>
    </row>
    <row r="77" spans="2:25" ht="18.75" customHeight="1">
      <c r="B77" s="503"/>
      <c r="C77" s="512"/>
      <c r="D77" s="216">
        <v>25</v>
      </c>
      <c r="E77" s="216" t="s">
        <v>3181</v>
      </c>
      <c r="F77" s="217">
        <v>123</v>
      </c>
      <c r="G77" s="218">
        <f t="shared" si="3"/>
        <v>24.6</v>
      </c>
      <c r="H77" s="219">
        <f t="shared" si="0"/>
        <v>68.333333333333329</v>
      </c>
      <c r="I77" s="219">
        <f t="shared" si="1"/>
        <v>2.2777777777777775E-2</v>
      </c>
      <c r="J77" s="217"/>
      <c r="K77" s="220"/>
      <c r="L77" s="220"/>
      <c r="M77" s="221"/>
      <c r="N77" s="222">
        <f t="shared" si="4"/>
        <v>0</v>
      </c>
      <c r="O77" s="223"/>
      <c r="P77" s="224"/>
      <c r="Q77" s="224"/>
      <c r="R77" s="224"/>
      <c r="S77" s="224"/>
      <c r="T77" s="225"/>
      <c r="U77" s="226">
        <f t="shared" si="2"/>
        <v>4.5555555555555551E-2</v>
      </c>
      <c r="V77" s="227"/>
      <c r="W77" s="228" t="str">
        <f t="shared" si="5"/>
        <v>0</v>
      </c>
      <c r="X77" s="509"/>
      <c r="Y77" s="229">
        <f t="shared" si="6"/>
        <v>0</v>
      </c>
    </row>
    <row r="78" spans="2:25" ht="18.75" customHeight="1">
      <c r="B78" s="503"/>
      <c r="C78" s="512"/>
      <c r="D78" s="216">
        <v>26</v>
      </c>
      <c r="E78" s="216" t="s">
        <v>3182</v>
      </c>
      <c r="F78" s="217">
        <v>97</v>
      </c>
      <c r="G78" s="218">
        <f t="shared" si="3"/>
        <v>19.399999999999999</v>
      </c>
      <c r="H78" s="219">
        <f t="shared" si="0"/>
        <v>53.888888888888886</v>
      </c>
      <c r="I78" s="219">
        <f t="shared" si="1"/>
        <v>1.7962962962962962E-2</v>
      </c>
      <c r="J78" s="217"/>
      <c r="K78" s="220"/>
      <c r="L78" s="220"/>
      <c r="M78" s="221"/>
      <c r="N78" s="222">
        <f t="shared" si="4"/>
        <v>0</v>
      </c>
      <c r="O78" s="223"/>
      <c r="P78" s="224"/>
      <c r="Q78" s="224"/>
      <c r="R78" s="224"/>
      <c r="S78" s="224"/>
      <c r="T78" s="225"/>
      <c r="U78" s="226">
        <f t="shared" si="2"/>
        <v>3.5925925925925924E-2</v>
      </c>
      <c r="V78" s="227"/>
      <c r="W78" s="228" t="str">
        <f t="shared" si="5"/>
        <v>0</v>
      </c>
      <c r="X78" s="509"/>
      <c r="Y78" s="229">
        <f t="shared" si="6"/>
        <v>0</v>
      </c>
    </row>
    <row r="79" spans="2:25" ht="18.75" customHeight="1">
      <c r="B79" s="503"/>
      <c r="C79" s="512"/>
      <c r="D79" s="216">
        <v>27</v>
      </c>
      <c r="E79" s="216" t="s">
        <v>3183</v>
      </c>
      <c r="F79" s="217">
        <v>103</v>
      </c>
      <c r="G79" s="218">
        <f t="shared" si="3"/>
        <v>20.6</v>
      </c>
      <c r="H79" s="219">
        <f t="shared" si="0"/>
        <v>57.222222222222221</v>
      </c>
      <c r="I79" s="219">
        <f t="shared" si="1"/>
        <v>1.9074074074074073E-2</v>
      </c>
      <c r="J79" s="217"/>
      <c r="K79" s="220"/>
      <c r="L79" s="220"/>
      <c r="M79" s="232"/>
      <c r="N79" s="222">
        <f t="shared" si="4"/>
        <v>0</v>
      </c>
      <c r="O79" s="223"/>
      <c r="P79" s="224"/>
      <c r="Q79" s="224"/>
      <c r="R79" s="224"/>
      <c r="S79" s="224"/>
      <c r="T79" s="225"/>
      <c r="U79" s="226">
        <f t="shared" si="2"/>
        <v>3.8148148148148146E-2</v>
      </c>
      <c r="V79" s="227"/>
      <c r="W79" s="228" t="str">
        <f t="shared" si="5"/>
        <v>0</v>
      </c>
      <c r="X79" s="509"/>
      <c r="Y79" s="229">
        <f t="shared" si="6"/>
        <v>0</v>
      </c>
    </row>
    <row r="80" spans="2:25" ht="18.75" customHeight="1">
      <c r="B80" s="503"/>
      <c r="C80" s="512"/>
      <c r="D80" s="216">
        <v>28</v>
      </c>
      <c r="E80" s="216" t="s">
        <v>3184</v>
      </c>
      <c r="F80" s="217">
        <v>67</v>
      </c>
      <c r="G80" s="218">
        <f t="shared" si="3"/>
        <v>13.4</v>
      </c>
      <c r="H80" s="219">
        <f t="shared" si="0"/>
        <v>37.222222222222221</v>
      </c>
      <c r="I80" s="219">
        <f t="shared" si="1"/>
        <v>1.2407407407407407E-2</v>
      </c>
      <c r="J80" s="217"/>
      <c r="K80" s="220"/>
      <c r="L80" s="220"/>
      <c r="M80" s="232"/>
      <c r="N80" s="222">
        <f t="shared" si="4"/>
        <v>0</v>
      </c>
      <c r="O80" s="223"/>
      <c r="P80" s="224"/>
      <c r="Q80" s="224"/>
      <c r="R80" s="224"/>
      <c r="S80" s="224"/>
      <c r="T80" s="225"/>
      <c r="U80" s="226">
        <f t="shared" si="2"/>
        <v>2.4814814814814814E-2</v>
      </c>
      <c r="V80" s="227"/>
      <c r="W80" s="228" t="str">
        <f t="shared" si="5"/>
        <v>0</v>
      </c>
      <c r="X80" s="509"/>
      <c r="Y80" s="229">
        <f t="shared" si="6"/>
        <v>0</v>
      </c>
    </row>
    <row r="81" spans="2:25" ht="18.75" customHeight="1">
      <c r="B81" s="503"/>
      <c r="C81" s="512"/>
      <c r="D81" s="216">
        <v>29</v>
      </c>
      <c r="E81" s="216" t="s">
        <v>3185</v>
      </c>
      <c r="F81" s="217">
        <v>106</v>
      </c>
      <c r="G81" s="218">
        <f t="shared" si="3"/>
        <v>21.2</v>
      </c>
      <c r="H81" s="219">
        <f>F81/$H$15</f>
        <v>58.888888888888886</v>
      </c>
      <c r="I81" s="219">
        <f>H81/$I$15</f>
        <v>1.9629629629629629E-2</v>
      </c>
      <c r="J81" s="217"/>
      <c r="K81" s="220"/>
      <c r="L81" s="220"/>
      <c r="M81" s="232"/>
      <c r="N81" s="222">
        <f t="shared" si="4"/>
        <v>0</v>
      </c>
      <c r="O81" s="223"/>
      <c r="P81" s="224"/>
      <c r="Q81" s="224"/>
      <c r="R81" s="224"/>
      <c r="S81" s="224"/>
      <c r="T81" s="225"/>
      <c r="U81" s="226">
        <f>H81/$U$15</f>
        <v>3.9259259259259258E-2</v>
      </c>
      <c r="V81" s="227"/>
      <c r="W81" s="228" t="str">
        <f t="shared" si="5"/>
        <v>0</v>
      </c>
      <c r="X81" s="509"/>
      <c r="Y81" s="229">
        <f t="shared" si="6"/>
        <v>0</v>
      </c>
    </row>
    <row r="82" spans="2:25" ht="18.75" customHeight="1">
      <c r="B82" s="503"/>
      <c r="C82" s="512"/>
      <c r="D82" s="216">
        <v>30</v>
      </c>
      <c r="E82" s="216" t="s">
        <v>3186</v>
      </c>
      <c r="F82" s="217">
        <v>126</v>
      </c>
      <c r="G82" s="218">
        <f>F82/$G$15</f>
        <v>25.2</v>
      </c>
      <c r="H82" s="219">
        <f>F82/$H$15</f>
        <v>70</v>
      </c>
      <c r="I82" s="219">
        <f>H82/$I$15</f>
        <v>2.3333333333333334E-2</v>
      </c>
      <c r="J82" s="217"/>
      <c r="K82" s="220"/>
      <c r="L82" s="220"/>
      <c r="M82" s="232"/>
      <c r="N82" s="222">
        <f t="shared" si="4"/>
        <v>0</v>
      </c>
      <c r="O82" s="223"/>
      <c r="P82" s="224"/>
      <c r="Q82" s="224"/>
      <c r="R82" s="224"/>
      <c r="S82" s="224"/>
      <c r="T82" s="225"/>
      <c r="U82" s="226">
        <f>H82/$U$15</f>
        <v>4.6666666666666669E-2</v>
      </c>
      <c r="V82" s="227"/>
      <c r="W82" s="228" t="str">
        <f>IF(V82&lt;1,"0",IF(V82&lt;5,"2",IF(V82&gt;=5,"6")))</f>
        <v>0</v>
      </c>
      <c r="X82" s="509"/>
      <c r="Y82" s="229">
        <f t="shared" ref="Y82:Y114" si="7">W82/2</f>
        <v>0</v>
      </c>
    </row>
    <row r="83" spans="2:25" ht="18.75" customHeight="1">
      <c r="B83" s="503"/>
      <c r="C83" s="512"/>
      <c r="D83" s="216"/>
      <c r="E83" s="216"/>
      <c r="F83" s="217"/>
      <c r="G83" s="218">
        <f>F83/$G$15</f>
        <v>0</v>
      </c>
      <c r="H83" s="219">
        <f>F83/$H$15</f>
        <v>0</v>
      </c>
      <c r="I83" s="219">
        <f>H83/$I$15</f>
        <v>0</v>
      </c>
      <c r="J83" s="217"/>
      <c r="K83" s="220"/>
      <c r="L83" s="220"/>
      <c r="M83" s="232"/>
      <c r="N83" s="222">
        <f t="shared" si="4"/>
        <v>0</v>
      </c>
      <c r="O83" s="223"/>
      <c r="P83" s="224"/>
      <c r="Q83" s="224"/>
      <c r="R83" s="224"/>
      <c r="S83" s="224"/>
      <c r="T83" s="225"/>
      <c r="U83" s="226">
        <f>H83/$U$15</f>
        <v>0</v>
      </c>
      <c r="V83" s="227"/>
      <c r="W83" s="228" t="str">
        <f>IF(V83&lt;1,"0",IF(V83&lt;5,"2",IF(V83&gt;=5,"6")))</f>
        <v>0</v>
      </c>
      <c r="X83" s="509"/>
      <c r="Y83" s="229">
        <f t="shared" si="7"/>
        <v>0</v>
      </c>
    </row>
    <row r="84" spans="2:25" ht="18.75" customHeight="1">
      <c r="B84" s="504"/>
      <c r="C84" s="513"/>
      <c r="D84" s="216"/>
      <c r="E84" s="216"/>
      <c r="F84" s="217"/>
      <c r="G84" s="218">
        <f>F84/$G$15</f>
        <v>0</v>
      </c>
      <c r="H84" s="219">
        <f>F84/$H$15</f>
        <v>0</v>
      </c>
      <c r="I84" s="219">
        <f>H84/$I$15</f>
        <v>0</v>
      </c>
      <c r="J84" s="217"/>
      <c r="K84" s="220"/>
      <c r="L84" s="220"/>
      <c r="M84" s="232"/>
      <c r="N84" s="222">
        <f>M84/$N$15</f>
        <v>0</v>
      </c>
      <c r="O84" s="231"/>
      <c r="P84" s="231"/>
      <c r="Q84" s="231"/>
      <c r="R84" s="231"/>
      <c r="S84" s="231"/>
      <c r="T84" s="225"/>
      <c r="U84" s="226">
        <f>H84/$U$15</f>
        <v>0</v>
      </c>
      <c r="V84" s="227"/>
      <c r="W84" s="228" t="str">
        <f>IF(V84&lt;1,"0",IF(V84&lt;5,"2",IF(V84&gt;=5,"6")))</f>
        <v>0</v>
      </c>
      <c r="X84" s="510"/>
      <c r="Y84" s="229">
        <f t="shared" si="7"/>
        <v>0</v>
      </c>
    </row>
    <row r="85" spans="2:25">
      <c r="B85" s="233"/>
      <c r="C85" s="234" t="s">
        <v>111</v>
      </c>
      <c r="D85" s="235"/>
      <c r="E85" s="236">
        <f>COUNTA(E17:E84)</f>
        <v>65</v>
      </c>
      <c r="F85" s="236">
        <f>SUM(F17:F84)</f>
        <v>7494</v>
      </c>
      <c r="G85" s="236">
        <f>SUM(G17:G84)</f>
        <v>1498.8000000000002</v>
      </c>
      <c r="H85" s="236">
        <f>SUM(H17:H84)</f>
        <v>4163.3333333333321</v>
      </c>
      <c r="I85" s="236">
        <f>MROUND(SUM(I17:I84),1)</f>
        <v>1</v>
      </c>
      <c r="J85" s="236">
        <f>COUNTA(J17:J84)</f>
        <v>1</v>
      </c>
      <c r="K85" s="236">
        <f>COUNTA(K17:K84)</f>
        <v>2</v>
      </c>
      <c r="L85" s="236">
        <f>COUNTA(L17:L84)</f>
        <v>0</v>
      </c>
      <c r="M85" s="236">
        <f>SUM(M17:M84)</f>
        <v>4163.333333333333</v>
      </c>
      <c r="N85" s="236">
        <f>SUM(N17:N84)</f>
        <v>83.266666666666652</v>
      </c>
      <c r="O85" s="237"/>
      <c r="P85" s="238">
        <f>COUNTIF(P17:P84, "YES")</f>
        <v>2</v>
      </c>
      <c r="Q85" s="237"/>
      <c r="R85" s="237"/>
      <c r="S85" s="237"/>
      <c r="T85" s="237"/>
      <c r="U85" s="236">
        <f>SUM(U17:U84)</f>
        <v>2.775555555555556</v>
      </c>
      <c r="V85" s="236">
        <f>SUM(V17:V84)</f>
        <v>2.7755555555555551</v>
      </c>
      <c r="W85" s="236">
        <f t="array" ref="W85">SUM(ABS(W17:W84))</f>
        <v>4</v>
      </c>
      <c r="X85" s="238" t="str">
        <f>IF(X17&lt;0.3, "0", IF(X17&lt;=2, "2", IF(X17&gt;2, ROUND(X17,0))))</f>
        <v>2</v>
      </c>
      <c r="Y85" s="229">
        <f t="shared" si="7"/>
        <v>2</v>
      </c>
    </row>
    <row r="86" spans="2:25" ht="18.75" customHeight="1">
      <c r="B86" s="502">
        <v>2</v>
      </c>
      <c r="C86" s="536" t="s">
        <v>3187</v>
      </c>
      <c r="D86" s="216">
        <v>1</v>
      </c>
      <c r="E86" s="358" t="s">
        <v>3188</v>
      </c>
      <c r="F86" s="217">
        <v>107</v>
      </c>
      <c r="G86" s="218">
        <f t="shared" ref="G86:G113" si="8">F86/$G$15</f>
        <v>21.4</v>
      </c>
      <c r="H86" s="219">
        <f t="shared" ref="H86:H113" si="9">F86/$H$15</f>
        <v>59.444444444444443</v>
      </c>
      <c r="I86" s="219">
        <f t="shared" ref="I86:I113" si="10">H86/$I$15</f>
        <v>1.9814814814814813E-2</v>
      </c>
      <c r="J86" s="217" t="s">
        <v>3189</v>
      </c>
      <c r="K86" s="220" t="s">
        <v>11283</v>
      </c>
      <c r="L86" s="220"/>
      <c r="M86" s="221">
        <f>SUM(H86:H112)</f>
        <v>2226.666666666667</v>
      </c>
      <c r="N86" s="222">
        <f>M86/$N$15</f>
        <v>44.533333333333339</v>
      </c>
      <c r="O86" s="223" t="s">
        <v>3190</v>
      </c>
      <c r="P86" s="224" t="s">
        <v>351</v>
      </c>
      <c r="Q86" s="224" t="s">
        <v>3126</v>
      </c>
      <c r="R86" s="224" t="s">
        <v>3127</v>
      </c>
      <c r="S86" s="224"/>
      <c r="T86" s="225" t="s">
        <v>3191</v>
      </c>
      <c r="U86" s="226">
        <f t="shared" ref="U86:U113" si="11">H86/$U$15</f>
        <v>3.9629629629629626E-2</v>
      </c>
      <c r="V86" s="227">
        <f>SUM(U86:U112)</f>
        <v>1.4844444444444442</v>
      </c>
      <c r="W86" s="228" t="str">
        <f t="shared" ref="W86:W113" si="12">IF(V86&lt;1,"0",IF(V86&lt;5,"2",IF(V86&gt;=5,"6")))</f>
        <v>2</v>
      </c>
      <c r="X86" s="508">
        <f>K115/$X$15</f>
        <v>0.33333333333333331</v>
      </c>
      <c r="Y86" s="229">
        <f t="shared" si="7"/>
        <v>1</v>
      </c>
    </row>
    <row r="87" spans="2:25" ht="18.75" customHeight="1">
      <c r="B87" s="503"/>
      <c r="C87" s="537"/>
      <c r="D87" s="216">
        <v>2</v>
      </c>
      <c r="E87" s="216" t="s">
        <v>3192</v>
      </c>
      <c r="F87" s="217">
        <v>123</v>
      </c>
      <c r="G87" s="218">
        <f t="shared" si="8"/>
        <v>24.6</v>
      </c>
      <c r="H87" s="219">
        <f t="shared" si="9"/>
        <v>68.333333333333329</v>
      </c>
      <c r="I87" s="219">
        <f t="shared" si="10"/>
        <v>2.2777777777777775E-2</v>
      </c>
      <c r="J87" s="217"/>
      <c r="K87" s="220"/>
      <c r="L87" s="220"/>
      <c r="M87" s="221"/>
      <c r="N87" s="222">
        <f t="shared" ref="N87:N113" si="13">M87/$N$15</f>
        <v>0</v>
      </c>
      <c r="O87" s="223"/>
      <c r="P87" s="224"/>
      <c r="Q87" s="224"/>
      <c r="R87" s="224"/>
      <c r="S87" s="224"/>
      <c r="T87" s="225"/>
      <c r="U87" s="226">
        <f t="shared" si="11"/>
        <v>4.5555555555555551E-2</v>
      </c>
      <c r="V87" s="227"/>
      <c r="W87" s="228" t="str">
        <f t="shared" si="12"/>
        <v>0</v>
      </c>
      <c r="X87" s="509"/>
      <c r="Y87" s="229">
        <f t="shared" si="7"/>
        <v>0</v>
      </c>
    </row>
    <row r="88" spans="2:25" ht="18.75" customHeight="1">
      <c r="B88" s="503"/>
      <c r="C88" s="537"/>
      <c r="D88" s="216">
        <v>3</v>
      </c>
      <c r="E88" s="216" t="s">
        <v>3193</v>
      </c>
      <c r="F88" s="217">
        <v>127</v>
      </c>
      <c r="G88" s="218">
        <f t="shared" si="8"/>
        <v>25.4</v>
      </c>
      <c r="H88" s="219">
        <f t="shared" si="9"/>
        <v>70.555555555555557</v>
      </c>
      <c r="I88" s="219">
        <f t="shared" si="10"/>
        <v>2.3518518518518518E-2</v>
      </c>
      <c r="J88" s="217"/>
      <c r="K88" s="220"/>
      <c r="L88" s="220"/>
      <c r="M88" s="221"/>
      <c r="N88" s="222">
        <f t="shared" si="13"/>
        <v>0</v>
      </c>
      <c r="O88" s="223"/>
      <c r="P88" s="224"/>
      <c r="Q88" s="224"/>
      <c r="R88" s="224"/>
      <c r="S88" s="224"/>
      <c r="T88" s="225"/>
      <c r="U88" s="226">
        <f t="shared" si="11"/>
        <v>4.7037037037037037E-2</v>
      </c>
      <c r="V88" s="227"/>
      <c r="W88" s="228" t="str">
        <f t="shared" si="12"/>
        <v>0</v>
      </c>
      <c r="X88" s="509"/>
      <c r="Y88" s="229">
        <f t="shared" si="7"/>
        <v>0</v>
      </c>
    </row>
    <row r="89" spans="2:25" ht="18.75" customHeight="1">
      <c r="B89" s="503"/>
      <c r="C89" s="537"/>
      <c r="D89" s="216">
        <v>4</v>
      </c>
      <c r="E89" s="216" t="s">
        <v>3194</v>
      </c>
      <c r="F89" s="217">
        <v>103</v>
      </c>
      <c r="G89" s="218">
        <f t="shared" si="8"/>
        <v>20.6</v>
      </c>
      <c r="H89" s="219">
        <f t="shared" si="9"/>
        <v>57.222222222222221</v>
      </c>
      <c r="I89" s="219">
        <f t="shared" si="10"/>
        <v>1.9074074074074073E-2</v>
      </c>
      <c r="J89" s="217"/>
      <c r="K89" s="220"/>
      <c r="L89" s="220"/>
      <c r="M89" s="221"/>
      <c r="N89" s="222">
        <f t="shared" si="13"/>
        <v>0</v>
      </c>
      <c r="O89" s="223"/>
      <c r="P89" s="224"/>
      <c r="Q89" s="224"/>
      <c r="R89" s="224"/>
      <c r="S89" s="224"/>
      <c r="T89" s="225"/>
      <c r="U89" s="226">
        <f t="shared" si="11"/>
        <v>3.8148148148148146E-2</v>
      </c>
      <c r="V89" s="227"/>
      <c r="W89" s="228" t="str">
        <f t="shared" si="12"/>
        <v>0</v>
      </c>
      <c r="X89" s="509"/>
      <c r="Y89" s="229">
        <f t="shared" si="7"/>
        <v>0</v>
      </c>
    </row>
    <row r="90" spans="2:25" ht="18.75" customHeight="1">
      <c r="B90" s="503"/>
      <c r="C90" s="537"/>
      <c r="D90" s="216">
        <v>5</v>
      </c>
      <c r="E90" s="216" t="s">
        <v>3195</v>
      </c>
      <c r="F90" s="217">
        <v>145</v>
      </c>
      <c r="G90" s="218">
        <f t="shared" si="8"/>
        <v>29</v>
      </c>
      <c r="H90" s="219">
        <f t="shared" si="9"/>
        <v>80.555555555555557</v>
      </c>
      <c r="I90" s="219">
        <f t="shared" si="10"/>
        <v>2.6851851851851852E-2</v>
      </c>
      <c r="J90" s="217"/>
      <c r="K90" s="220"/>
      <c r="L90" s="220"/>
      <c r="M90" s="221"/>
      <c r="N90" s="222">
        <f t="shared" si="13"/>
        <v>0</v>
      </c>
      <c r="O90" s="223"/>
      <c r="P90" s="224"/>
      <c r="Q90" s="224"/>
      <c r="R90" s="224"/>
      <c r="S90" s="224"/>
      <c r="T90" s="225"/>
      <c r="U90" s="226">
        <f t="shared" si="11"/>
        <v>5.3703703703703705E-2</v>
      </c>
      <c r="V90" s="227"/>
      <c r="W90" s="228" t="str">
        <f t="shared" si="12"/>
        <v>0</v>
      </c>
      <c r="X90" s="509"/>
      <c r="Y90" s="229">
        <f t="shared" si="7"/>
        <v>0</v>
      </c>
    </row>
    <row r="91" spans="2:25" ht="18.75" customHeight="1">
      <c r="B91" s="503"/>
      <c r="C91" s="537"/>
      <c r="D91" s="216">
        <v>6</v>
      </c>
      <c r="E91" s="216" t="s">
        <v>3196</v>
      </c>
      <c r="F91" s="217">
        <v>148</v>
      </c>
      <c r="G91" s="218">
        <f t="shared" si="8"/>
        <v>29.6</v>
      </c>
      <c r="H91" s="219">
        <f t="shared" si="9"/>
        <v>82.222222222222214</v>
      </c>
      <c r="I91" s="219">
        <f t="shared" si="10"/>
        <v>2.7407407407407405E-2</v>
      </c>
      <c r="J91" s="217"/>
      <c r="K91" s="220"/>
      <c r="L91" s="220"/>
      <c r="M91" s="221"/>
      <c r="N91" s="222">
        <f t="shared" si="13"/>
        <v>0</v>
      </c>
      <c r="O91" s="223"/>
      <c r="P91" s="224"/>
      <c r="Q91" s="224"/>
      <c r="R91" s="224"/>
      <c r="S91" s="224"/>
      <c r="T91" s="225"/>
      <c r="U91" s="226">
        <f t="shared" si="11"/>
        <v>5.4814814814814809E-2</v>
      </c>
      <c r="V91" s="227"/>
      <c r="W91" s="228" t="str">
        <f t="shared" si="12"/>
        <v>0</v>
      </c>
      <c r="X91" s="509"/>
      <c r="Y91" s="229">
        <f t="shared" si="7"/>
        <v>0</v>
      </c>
    </row>
    <row r="92" spans="2:25" ht="18.75" customHeight="1">
      <c r="B92" s="503"/>
      <c r="C92" s="537"/>
      <c r="D92" s="216">
        <v>7</v>
      </c>
      <c r="E92" s="216" t="s">
        <v>3197</v>
      </c>
      <c r="F92" s="217">
        <v>152</v>
      </c>
      <c r="G92" s="218">
        <f t="shared" si="8"/>
        <v>30.4</v>
      </c>
      <c r="H92" s="219">
        <f t="shared" si="9"/>
        <v>84.444444444444443</v>
      </c>
      <c r="I92" s="219">
        <f t="shared" si="10"/>
        <v>2.8148148148148148E-2</v>
      </c>
      <c r="J92" s="217"/>
      <c r="K92" s="220"/>
      <c r="L92" s="220"/>
      <c r="M92" s="221"/>
      <c r="N92" s="222">
        <f t="shared" si="13"/>
        <v>0</v>
      </c>
      <c r="O92" s="223"/>
      <c r="P92" s="224"/>
      <c r="Q92" s="224"/>
      <c r="R92" s="224"/>
      <c r="S92" s="224"/>
      <c r="T92" s="225"/>
      <c r="U92" s="226">
        <f t="shared" si="11"/>
        <v>5.6296296296296296E-2</v>
      </c>
      <c r="V92" s="227"/>
      <c r="W92" s="228" t="str">
        <f t="shared" si="12"/>
        <v>0</v>
      </c>
      <c r="X92" s="509"/>
      <c r="Y92" s="229">
        <f t="shared" si="7"/>
        <v>0</v>
      </c>
    </row>
    <row r="93" spans="2:25" ht="18.75" customHeight="1">
      <c r="B93" s="503"/>
      <c r="C93" s="537"/>
      <c r="D93" s="216">
        <v>8</v>
      </c>
      <c r="E93" s="216" t="s">
        <v>3198</v>
      </c>
      <c r="F93" s="217">
        <v>191</v>
      </c>
      <c r="G93" s="218">
        <f t="shared" si="8"/>
        <v>38.200000000000003</v>
      </c>
      <c r="H93" s="219">
        <f t="shared" si="9"/>
        <v>106.11111111111111</v>
      </c>
      <c r="I93" s="219">
        <f t="shared" si="10"/>
        <v>3.5370370370370371E-2</v>
      </c>
      <c r="J93" s="217"/>
      <c r="K93" s="220"/>
      <c r="L93" s="220"/>
      <c r="M93" s="221"/>
      <c r="N93" s="222">
        <f t="shared" si="13"/>
        <v>0</v>
      </c>
      <c r="O93" s="223"/>
      <c r="P93" s="224"/>
      <c r="Q93" s="224"/>
      <c r="R93" s="224"/>
      <c r="S93" s="224"/>
      <c r="T93" s="225"/>
      <c r="U93" s="226">
        <f t="shared" si="11"/>
        <v>7.0740740740740743E-2</v>
      </c>
      <c r="V93" s="227"/>
      <c r="W93" s="228" t="str">
        <f t="shared" si="12"/>
        <v>0</v>
      </c>
      <c r="X93" s="509"/>
      <c r="Y93" s="229">
        <f t="shared" si="7"/>
        <v>0</v>
      </c>
    </row>
    <row r="94" spans="2:25" ht="18.75" customHeight="1">
      <c r="B94" s="503"/>
      <c r="C94" s="537"/>
      <c r="D94" s="216">
        <v>9</v>
      </c>
      <c r="E94" s="216" t="s">
        <v>3199</v>
      </c>
      <c r="F94" s="217">
        <v>149</v>
      </c>
      <c r="G94" s="218">
        <f t="shared" si="8"/>
        <v>29.8</v>
      </c>
      <c r="H94" s="219">
        <f t="shared" si="9"/>
        <v>82.777777777777771</v>
      </c>
      <c r="I94" s="219">
        <f t="shared" si="10"/>
        <v>2.7592592592592592E-2</v>
      </c>
      <c r="J94" s="217"/>
      <c r="K94" s="220"/>
      <c r="L94" s="220"/>
      <c r="M94" s="221"/>
      <c r="N94" s="222">
        <f t="shared" si="13"/>
        <v>0</v>
      </c>
      <c r="O94" s="223"/>
      <c r="P94" s="224"/>
      <c r="Q94" s="224"/>
      <c r="R94" s="224"/>
      <c r="S94" s="224"/>
      <c r="T94" s="225"/>
      <c r="U94" s="226">
        <f t="shared" si="11"/>
        <v>5.5185185185185184E-2</v>
      </c>
      <c r="V94" s="227"/>
      <c r="W94" s="228" t="str">
        <f t="shared" si="12"/>
        <v>0</v>
      </c>
      <c r="X94" s="509"/>
      <c r="Y94" s="229">
        <f t="shared" si="7"/>
        <v>0</v>
      </c>
    </row>
    <row r="95" spans="2:25" ht="18.75" customHeight="1">
      <c r="B95" s="503"/>
      <c r="C95" s="537"/>
      <c r="D95" s="216">
        <v>10</v>
      </c>
      <c r="E95" s="216" t="s">
        <v>3200</v>
      </c>
      <c r="F95" s="217">
        <v>113</v>
      </c>
      <c r="G95" s="218">
        <f t="shared" si="8"/>
        <v>22.6</v>
      </c>
      <c r="H95" s="219">
        <f t="shared" si="9"/>
        <v>62.777777777777779</v>
      </c>
      <c r="I95" s="219">
        <f t="shared" si="10"/>
        <v>2.0925925925925928E-2</v>
      </c>
      <c r="J95" s="217"/>
      <c r="K95" s="220"/>
      <c r="L95" s="220"/>
      <c r="M95" s="221"/>
      <c r="N95" s="222">
        <f t="shared" si="13"/>
        <v>0</v>
      </c>
      <c r="O95" s="223"/>
      <c r="P95" s="224"/>
      <c r="Q95" s="224"/>
      <c r="R95" s="224"/>
      <c r="S95" s="224"/>
      <c r="T95" s="225"/>
      <c r="U95" s="226">
        <f t="shared" si="11"/>
        <v>4.1851851851851855E-2</v>
      </c>
      <c r="V95" s="227"/>
      <c r="W95" s="228" t="str">
        <f t="shared" si="12"/>
        <v>0</v>
      </c>
      <c r="X95" s="509"/>
      <c r="Y95" s="229">
        <f t="shared" si="7"/>
        <v>0</v>
      </c>
    </row>
    <row r="96" spans="2:25" ht="18.75" customHeight="1">
      <c r="B96" s="503"/>
      <c r="C96" s="537"/>
      <c r="D96" s="216">
        <v>11</v>
      </c>
      <c r="E96" s="216" t="s">
        <v>3201</v>
      </c>
      <c r="F96" s="217">
        <v>197</v>
      </c>
      <c r="G96" s="218">
        <f t="shared" si="8"/>
        <v>39.4</v>
      </c>
      <c r="H96" s="219">
        <f t="shared" si="9"/>
        <v>109.44444444444444</v>
      </c>
      <c r="I96" s="219">
        <f t="shared" si="10"/>
        <v>3.6481481481481483E-2</v>
      </c>
      <c r="J96" s="217"/>
      <c r="K96" s="220"/>
      <c r="L96" s="220"/>
      <c r="M96" s="221"/>
      <c r="N96" s="222">
        <f t="shared" si="13"/>
        <v>0</v>
      </c>
      <c r="O96" s="223"/>
      <c r="P96" s="224"/>
      <c r="Q96" s="224"/>
      <c r="R96" s="224"/>
      <c r="S96" s="224"/>
      <c r="T96" s="225"/>
      <c r="U96" s="226">
        <f t="shared" si="11"/>
        <v>7.2962962962962966E-2</v>
      </c>
      <c r="V96" s="227"/>
      <c r="W96" s="228" t="str">
        <f t="shared" si="12"/>
        <v>0</v>
      </c>
      <c r="X96" s="509"/>
      <c r="Y96" s="229">
        <f t="shared" si="7"/>
        <v>0</v>
      </c>
    </row>
    <row r="97" spans="2:25" ht="18.75" customHeight="1">
      <c r="B97" s="503"/>
      <c r="C97" s="537"/>
      <c r="D97" s="216">
        <v>12</v>
      </c>
      <c r="E97" s="216" t="s">
        <v>3202</v>
      </c>
      <c r="F97" s="217">
        <v>195</v>
      </c>
      <c r="G97" s="218">
        <f t="shared" si="8"/>
        <v>39</v>
      </c>
      <c r="H97" s="219">
        <f t="shared" si="9"/>
        <v>108.33333333333333</v>
      </c>
      <c r="I97" s="219">
        <f t="shared" si="10"/>
        <v>3.6111111111111108E-2</v>
      </c>
      <c r="J97" s="217"/>
      <c r="K97" s="220"/>
      <c r="L97" s="220"/>
      <c r="M97" s="221"/>
      <c r="N97" s="222">
        <f t="shared" si="13"/>
        <v>0</v>
      </c>
      <c r="O97" s="223"/>
      <c r="P97" s="224"/>
      <c r="Q97" s="224"/>
      <c r="R97" s="224"/>
      <c r="S97" s="224"/>
      <c r="T97" s="225"/>
      <c r="U97" s="226">
        <f t="shared" si="11"/>
        <v>7.2222222222222215E-2</v>
      </c>
      <c r="V97" s="227"/>
      <c r="W97" s="228" t="str">
        <f t="shared" si="12"/>
        <v>0</v>
      </c>
      <c r="X97" s="509"/>
      <c r="Y97" s="229">
        <f t="shared" si="7"/>
        <v>0</v>
      </c>
    </row>
    <row r="98" spans="2:25" ht="18.75" customHeight="1">
      <c r="B98" s="503"/>
      <c r="C98" s="537"/>
      <c r="D98" s="216">
        <v>13</v>
      </c>
      <c r="E98" s="216" t="s">
        <v>3203</v>
      </c>
      <c r="F98" s="217">
        <v>105</v>
      </c>
      <c r="G98" s="218">
        <f t="shared" si="8"/>
        <v>21</v>
      </c>
      <c r="H98" s="219">
        <f t="shared" si="9"/>
        <v>58.333333333333329</v>
      </c>
      <c r="I98" s="219">
        <f t="shared" si="10"/>
        <v>1.9444444444444441E-2</v>
      </c>
      <c r="J98" s="217"/>
      <c r="K98" s="220"/>
      <c r="L98" s="220"/>
      <c r="M98" s="221"/>
      <c r="N98" s="222">
        <f t="shared" si="13"/>
        <v>0</v>
      </c>
      <c r="O98" s="223"/>
      <c r="P98" s="224"/>
      <c r="Q98" s="224"/>
      <c r="R98" s="224"/>
      <c r="S98" s="224"/>
      <c r="T98" s="225"/>
      <c r="U98" s="226">
        <f t="shared" si="11"/>
        <v>3.8888888888888883E-2</v>
      </c>
      <c r="V98" s="227"/>
      <c r="W98" s="228" t="str">
        <f t="shared" si="12"/>
        <v>0</v>
      </c>
      <c r="X98" s="509"/>
      <c r="Y98" s="229">
        <f t="shared" si="7"/>
        <v>0</v>
      </c>
    </row>
    <row r="99" spans="2:25" ht="18.75" customHeight="1">
      <c r="B99" s="503"/>
      <c r="C99" s="537"/>
      <c r="D99" s="216">
        <v>14</v>
      </c>
      <c r="E99" s="216" t="s">
        <v>3204</v>
      </c>
      <c r="F99" s="217">
        <v>151</v>
      </c>
      <c r="G99" s="218">
        <f t="shared" si="8"/>
        <v>30.2</v>
      </c>
      <c r="H99" s="219">
        <f t="shared" si="9"/>
        <v>83.888888888888886</v>
      </c>
      <c r="I99" s="219">
        <f t="shared" si="10"/>
        <v>2.796296296296296E-2</v>
      </c>
      <c r="J99" s="217"/>
      <c r="K99" s="220"/>
      <c r="L99" s="220"/>
      <c r="M99" s="221"/>
      <c r="N99" s="222">
        <f t="shared" si="13"/>
        <v>0</v>
      </c>
      <c r="O99" s="223"/>
      <c r="P99" s="224"/>
      <c r="Q99" s="224"/>
      <c r="R99" s="224"/>
      <c r="S99" s="224"/>
      <c r="T99" s="225"/>
      <c r="U99" s="226">
        <f t="shared" si="11"/>
        <v>5.5925925925925921E-2</v>
      </c>
      <c r="V99" s="227"/>
      <c r="W99" s="228" t="str">
        <f t="shared" si="12"/>
        <v>0</v>
      </c>
      <c r="X99" s="509"/>
      <c r="Y99" s="229">
        <f t="shared" si="7"/>
        <v>0</v>
      </c>
    </row>
    <row r="100" spans="2:25" ht="18.75" customHeight="1">
      <c r="B100" s="503"/>
      <c r="C100" s="537"/>
      <c r="D100" s="216">
        <v>1</v>
      </c>
      <c r="E100" s="358" t="s">
        <v>3205</v>
      </c>
      <c r="F100" s="217">
        <v>154</v>
      </c>
      <c r="G100" s="218">
        <f t="shared" si="8"/>
        <v>30.8</v>
      </c>
      <c r="H100" s="219">
        <f t="shared" si="9"/>
        <v>85.555555555555557</v>
      </c>
      <c r="I100" s="219">
        <f t="shared" si="10"/>
        <v>2.8518518518518519E-2</v>
      </c>
      <c r="J100" s="217"/>
      <c r="K100" s="220"/>
      <c r="L100" s="220"/>
      <c r="M100" s="221"/>
      <c r="N100" s="222">
        <f t="shared" si="13"/>
        <v>0</v>
      </c>
      <c r="O100" s="223"/>
      <c r="P100" s="224" t="s">
        <v>351</v>
      </c>
      <c r="Q100" s="224" t="s">
        <v>3163</v>
      </c>
      <c r="R100" s="224" t="s">
        <v>3206</v>
      </c>
      <c r="S100" s="224"/>
      <c r="T100" s="225" t="s">
        <v>3191</v>
      </c>
      <c r="U100" s="226">
        <f t="shared" si="11"/>
        <v>5.7037037037037039E-2</v>
      </c>
      <c r="V100" s="227"/>
      <c r="W100" s="228" t="str">
        <f t="shared" si="12"/>
        <v>0</v>
      </c>
      <c r="X100" s="509"/>
      <c r="Y100" s="229">
        <f t="shared" si="7"/>
        <v>0</v>
      </c>
    </row>
    <row r="101" spans="2:25" ht="18.75" customHeight="1">
      <c r="B101" s="503"/>
      <c r="C101" s="537"/>
      <c r="D101" s="216">
        <v>2</v>
      </c>
      <c r="E101" s="216" t="s">
        <v>3207</v>
      </c>
      <c r="F101" s="217">
        <v>176</v>
      </c>
      <c r="G101" s="218">
        <f t="shared" si="8"/>
        <v>35.200000000000003</v>
      </c>
      <c r="H101" s="219">
        <f t="shared" si="9"/>
        <v>97.777777777777771</v>
      </c>
      <c r="I101" s="219">
        <f t="shared" si="10"/>
        <v>3.259259259259259E-2</v>
      </c>
      <c r="J101" s="217"/>
      <c r="K101" s="220"/>
      <c r="L101" s="220"/>
      <c r="M101" s="221"/>
      <c r="N101" s="222">
        <f t="shared" si="13"/>
        <v>0</v>
      </c>
      <c r="O101" s="223"/>
      <c r="P101" s="224"/>
      <c r="Q101" s="224"/>
      <c r="R101" s="224"/>
      <c r="S101" s="224"/>
      <c r="T101" s="225"/>
      <c r="U101" s="226">
        <f t="shared" si="11"/>
        <v>6.5185185185185179E-2</v>
      </c>
      <c r="V101" s="227"/>
      <c r="W101" s="228" t="str">
        <f t="shared" si="12"/>
        <v>0</v>
      </c>
      <c r="X101" s="509"/>
      <c r="Y101" s="229">
        <f t="shared" si="7"/>
        <v>0</v>
      </c>
    </row>
    <row r="102" spans="2:25" ht="18.75" customHeight="1">
      <c r="B102" s="503"/>
      <c r="C102" s="537"/>
      <c r="D102" s="216">
        <v>3</v>
      </c>
      <c r="E102" s="216" t="s">
        <v>3208</v>
      </c>
      <c r="F102" s="217">
        <v>148</v>
      </c>
      <c r="G102" s="218">
        <f t="shared" si="8"/>
        <v>29.6</v>
      </c>
      <c r="H102" s="219">
        <f t="shared" si="9"/>
        <v>82.222222222222214</v>
      </c>
      <c r="I102" s="219">
        <f t="shared" si="10"/>
        <v>2.7407407407407405E-2</v>
      </c>
      <c r="J102" s="217"/>
      <c r="K102" s="220"/>
      <c r="L102" s="220"/>
      <c r="M102" s="221"/>
      <c r="N102" s="222">
        <f t="shared" si="13"/>
        <v>0</v>
      </c>
      <c r="O102" s="223"/>
      <c r="P102" s="224"/>
      <c r="Q102" s="224"/>
      <c r="R102" s="224"/>
      <c r="S102" s="224"/>
      <c r="T102" s="225"/>
      <c r="U102" s="226">
        <f t="shared" si="11"/>
        <v>5.4814814814814809E-2</v>
      </c>
      <c r="V102" s="227"/>
      <c r="W102" s="228" t="str">
        <f t="shared" si="12"/>
        <v>0</v>
      </c>
      <c r="X102" s="509"/>
      <c r="Y102" s="229">
        <f t="shared" si="7"/>
        <v>0</v>
      </c>
    </row>
    <row r="103" spans="2:25" ht="18.75" customHeight="1">
      <c r="B103" s="503"/>
      <c r="C103" s="537"/>
      <c r="D103" s="216">
        <v>4</v>
      </c>
      <c r="E103" s="216" t="s">
        <v>3209</v>
      </c>
      <c r="F103" s="217">
        <v>122</v>
      </c>
      <c r="G103" s="218">
        <f t="shared" si="8"/>
        <v>24.4</v>
      </c>
      <c r="H103" s="219">
        <f t="shared" si="9"/>
        <v>67.777777777777771</v>
      </c>
      <c r="I103" s="219">
        <f t="shared" si="10"/>
        <v>2.2592592592592591E-2</v>
      </c>
      <c r="J103" s="217"/>
      <c r="K103" s="220"/>
      <c r="L103" s="220"/>
      <c r="M103" s="221"/>
      <c r="N103" s="222">
        <f t="shared" si="13"/>
        <v>0</v>
      </c>
      <c r="O103" s="223"/>
      <c r="P103" s="224"/>
      <c r="Q103" s="224"/>
      <c r="R103" s="224"/>
      <c r="S103" s="224"/>
      <c r="T103" s="225"/>
      <c r="U103" s="226">
        <f t="shared" si="11"/>
        <v>4.5185185185185182E-2</v>
      </c>
      <c r="V103" s="227"/>
      <c r="W103" s="228" t="str">
        <f t="shared" si="12"/>
        <v>0</v>
      </c>
      <c r="X103" s="509"/>
      <c r="Y103" s="229">
        <f t="shared" si="7"/>
        <v>0</v>
      </c>
    </row>
    <row r="104" spans="2:25" ht="18.75" customHeight="1">
      <c r="B104" s="503"/>
      <c r="C104" s="537"/>
      <c r="D104" s="216">
        <v>5</v>
      </c>
      <c r="E104" s="216" t="s">
        <v>3210</v>
      </c>
      <c r="F104" s="217">
        <v>170</v>
      </c>
      <c r="G104" s="218">
        <f t="shared" si="8"/>
        <v>34</v>
      </c>
      <c r="H104" s="219">
        <f t="shared" si="9"/>
        <v>94.444444444444443</v>
      </c>
      <c r="I104" s="219">
        <f t="shared" si="10"/>
        <v>3.1481481481481478E-2</v>
      </c>
      <c r="J104" s="217"/>
      <c r="K104" s="220"/>
      <c r="L104" s="220"/>
      <c r="M104" s="221"/>
      <c r="N104" s="222">
        <f t="shared" si="13"/>
        <v>0</v>
      </c>
      <c r="O104" s="223"/>
      <c r="P104" s="224"/>
      <c r="Q104" s="224"/>
      <c r="R104" s="224"/>
      <c r="S104" s="224"/>
      <c r="T104" s="225"/>
      <c r="U104" s="226">
        <f t="shared" si="11"/>
        <v>6.2962962962962957E-2</v>
      </c>
      <c r="V104" s="227"/>
      <c r="W104" s="228" t="str">
        <f t="shared" si="12"/>
        <v>0</v>
      </c>
      <c r="X104" s="509"/>
      <c r="Y104" s="229">
        <f t="shared" si="7"/>
        <v>0</v>
      </c>
    </row>
    <row r="105" spans="2:25" ht="18.75" customHeight="1">
      <c r="B105" s="503"/>
      <c r="C105" s="537"/>
      <c r="D105" s="216">
        <v>6</v>
      </c>
      <c r="E105" s="216" t="s">
        <v>3211</v>
      </c>
      <c r="F105" s="217">
        <v>139</v>
      </c>
      <c r="G105" s="218">
        <f t="shared" si="8"/>
        <v>27.8</v>
      </c>
      <c r="H105" s="219">
        <f t="shared" si="9"/>
        <v>77.222222222222214</v>
      </c>
      <c r="I105" s="219">
        <f t="shared" si="10"/>
        <v>2.5740740740740738E-2</v>
      </c>
      <c r="J105" s="217"/>
      <c r="K105" s="220"/>
      <c r="L105" s="220"/>
      <c r="M105" s="221"/>
      <c r="N105" s="222">
        <f t="shared" si="13"/>
        <v>0</v>
      </c>
      <c r="O105" s="223"/>
      <c r="P105" s="224"/>
      <c r="Q105" s="224"/>
      <c r="R105" s="224"/>
      <c r="S105" s="224"/>
      <c r="T105" s="225"/>
      <c r="U105" s="226">
        <f t="shared" si="11"/>
        <v>5.1481481481481475E-2</v>
      </c>
      <c r="V105" s="227"/>
      <c r="W105" s="228" t="str">
        <f t="shared" si="12"/>
        <v>0</v>
      </c>
      <c r="X105" s="509"/>
      <c r="Y105" s="229">
        <f t="shared" si="7"/>
        <v>0</v>
      </c>
    </row>
    <row r="106" spans="2:25" ht="18.75" customHeight="1">
      <c r="B106" s="503"/>
      <c r="C106" s="537"/>
      <c r="D106" s="216">
        <v>7</v>
      </c>
      <c r="E106" s="216" t="s">
        <v>3212</v>
      </c>
      <c r="F106" s="217">
        <v>121</v>
      </c>
      <c r="G106" s="218">
        <f t="shared" si="8"/>
        <v>24.2</v>
      </c>
      <c r="H106" s="219">
        <f t="shared" si="9"/>
        <v>67.222222222222214</v>
      </c>
      <c r="I106" s="219">
        <f t="shared" si="10"/>
        <v>2.2407407407407404E-2</v>
      </c>
      <c r="J106" s="217"/>
      <c r="K106" s="220"/>
      <c r="L106" s="220"/>
      <c r="M106" s="221"/>
      <c r="N106" s="222">
        <f t="shared" si="13"/>
        <v>0</v>
      </c>
      <c r="O106" s="223"/>
      <c r="P106" s="224"/>
      <c r="Q106" s="224"/>
      <c r="R106" s="224"/>
      <c r="S106" s="224"/>
      <c r="T106" s="225"/>
      <c r="U106" s="226">
        <f t="shared" si="11"/>
        <v>4.4814814814814807E-2</v>
      </c>
      <c r="V106" s="227"/>
      <c r="W106" s="228" t="str">
        <f t="shared" si="12"/>
        <v>0</v>
      </c>
      <c r="X106" s="509"/>
      <c r="Y106" s="229">
        <f t="shared" si="7"/>
        <v>0</v>
      </c>
    </row>
    <row r="107" spans="2:25" ht="18.75" customHeight="1">
      <c r="B107" s="503"/>
      <c r="C107" s="537"/>
      <c r="D107" s="216">
        <v>8</v>
      </c>
      <c r="E107" s="216" t="s">
        <v>3213</v>
      </c>
      <c r="F107" s="217">
        <v>95</v>
      </c>
      <c r="G107" s="218">
        <f t="shared" si="8"/>
        <v>19</v>
      </c>
      <c r="H107" s="219">
        <f t="shared" si="9"/>
        <v>52.777777777777779</v>
      </c>
      <c r="I107" s="219">
        <f t="shared" si="10"/>
        <v>1.7592592592592594E-2</v>
      </c>
      <c r="J107" s="217"/>
      <c r="K107" s="220"/>
      <c r="L107" s="220"/>
      <c r="M107" s="221"/>
      <c r="N107" s="222">
        <f t="shared" si="13"/>
        <v>0</v>
      </c>
      <c r="O107" s="223"/>
      <c r="P107" s="224"/>
      <c r="Q107" s="224"/>
      <c r="R107" s="224"/>
      <c r="S107" s="224"/>
      <c r="T107" s="225"/>
      <c r="U107" s="226">
        <f t="shared" si="11"/>
        <v>3.5185185185185187E-2</v>
      </c>
      <c r="V107" s="227"/>
      <c r="W107" s="228" t="str">
        <f t="shared" si="12"/>
        <v>0</v>
      </c>
      <c r="X107" s="509"/>
      <c r="Y107" s="229">
        <f t="shared" si="7"/>
        <v>0</v>
      </c>
    </row>
    <row r="108" spans="2:25" ht="18.75" customHeight="1">
      <c r="B108" s="503"/>
      <c r="C108" s="537"/>
      <c r="D108" s="216">
        <v>9</v>
      </c>
      <c r="E108" s="216" t="s">
        <v>3214</v>
      </c>
      <c r="F108" s="217">
        <v>128</v>
      </c>
      <c r="G108" s="218">
        <f t="shared" si="8"/>
        <v>25.6</v>
      </c>
      <c r="H108" s="219">
        <f t="shared" si="9"/>
        <v>71.111111111111114</v>
      </c>
      <c r="I108" s="219">
        <f t="shared" si="10"/>
        <v>2.3703703703703706E-2</v>
      </c>
      <c r="J108" s="217"/>
      <c r="K108" s="220"/>
      <c r="L108" s="220"/>
      <c r="M108" s="221"/>
      <c r="N108" s="222">
        <f t="shared" si="13"/>
        <v>0</v>
      </c>
      <c r="O108" s="223"/>
      <c r="P108" s="224"/>
      <c r="Q108" s="224"/>
      <c r="R108" s="224"/>
      <c r="S108" s="224"/>
      <c r="T108" s="225"/>
      <c r="U108" s="226">
        <f t="shared" si="11"/>
        <v>4.7407407407407412E-2</v>
      </c>
      <c r="V108" s="227"/>
      <c r="W108" s="228" t="str">
        <f t="shared" si="12"/>
        <v>0</v>
      </c>
      <c r="X108" s="509"/>
      <c r="Y108" s="229">
        <f t="shared" si="7"/>
        <v>0</v>
      </c>
    </row>
    <row r="109" spans="2:25" ht="18.75" customHeight="1">
      <c r="B109" s="503"/>
      <c r="C109" s="537"/>
      <c r="D109" s="216">
        <v>10</v>
      </c>
      <c r="E109" s="216" t="s">
        <v>3215</v>
      </c>
      <c r="F109" s="217">
        <v>251</v>
      </c>
      <c r="G109" s="218">
        <f t="shared" si="8"/>
        <v>50.2</v>
      </c>
      <c r="H109" s="219">
        <f t="shared" si="9"/>
        <v>139.44444444444443</v>
      </c>
      <c r="I109" s="219">
        <f t="shared" si="10"/>
        <v>4.6481481481481478E-2</v>
      </c>
      <c r="J109" s="217"/>
      <c r="K109" s="220"/>
      <c r="L109" s="220"/>
      <c r="M109" s="221"/>
      <c r="N109" s="222">
        <f t="shared" si="13"/>
        <v>0</v>
      </c>
      <c r="O109" s="223"/>
      <c r="P109" s="224"/>
      <c r="Q109" s="224"/>
      <c r="R109" s="224"/>
      <c r="S109" s="224"/>
      <c r="T109" s="225"/>
      <c r="U109" s="226">
        <f t="shared" si="11"/>
        <v>9.2962962962962956E-2</v>
      </c>
      <c r="V109" s="227"/>
      <c r="W109" s="228" t="str">
        <f t="shared" si="12"/>
        <v>0</v>
      </c>
      <c r="X109" s="509"/>
      <c r="Y109" s="229">
        <f t="shared" si="7"/>
        <v>0</v>
      </c>
    </row>
    <row r="110" spans="2:25" ht="18.75" customHeight="1">
      <c r="B110" s="503"/>
      <c r="C110" s="537"/>
      <c r="D110" s="216">
        <v>11</v>
      </c>
      <c r="E110" s="216" t="s">
        <v>3216</v>
      </c>
      <c r="F110" s="217">
        <v>249</v>
      </c>
      <c r="G110" s="218">
        <f t="shared" si="8"/>
        <v>49.8</v>
      </c>
      <c r="H110" s="219">
        <f t="shared" si="9"/>
        <v>138.33333333333334</v>
      </c>
      <c r="I110" s="219">
        <f t="shared" si="10"/>
        <v>4.6111111111111117E-2</v>
      </c>
      <c r="J110" s="217"/>
      <c r="K110" s="220"/>
      <c r="L110" s="220"/>
      <c r="M110" s="221"/>
      <c r="N110" s="222">
        <f t="shared" si="13"/>
        <v>0</v>
      </c>
      <c r="O110" s="223"/>
      <c r="P110" s="224"/>
      <c r="Q110" s="224"/>
      <c r="R110" s="224"/>
      <c r="S110" s="224"/>
      <c r="T110" s="225"/>
      <c r="U110" s="226">
        <f t="shared" si="11"/>
        <v>9.2222222222222233E-2</v>
      </c>
      <c r="V110" s="227"/>
      <c r="W110" s="228" t="str">
        <f t="shared" si="12"/>
        <v>0</v>
      </c>
      <c r="X110" s="509"/>
      <c r="Y110" s="229">
        <f t="shared" si="7"/>
        <v>0</v>
      </c>
    </row>
    <row r="111" spans="2:25" ht="18.75" customHeight="1">
      <c r="B111" s="503"/>
      <c r="C111" s="537"/>
      <c r="D111" s="216">
        <v>12</v>
      </c>
      <c r="E111" s="216" t="s">
        <v>3217</v>
      </c>
      <c r="F111" s="217">
        <v>100</v>
      </c>
      <c r="G111" s="218">
        <f t="shared" si="8"/>
        <v>20</v>
      </c>
      <c r="H111" s="219">
        <f t="shared" si="9"/>
        <v>55.555555555555557</v>
      </c>
      <c r="I111" s="219">
        <f t="shared" si="10"/>
        <v>1.8518518518518517E-2</v>
      </c>
      <c r="J111" s="217"/>
      <c r="K111" s="220"/>
      <c r="L111" s="220"/>
      <c r="M111" s="221"/>
      <c r="N111" s="222">
        <f t="shared" si="13"/>
        <v>0</v>
      </c>
      <c r="O111" s="223"/>
      <c r="P111" s="224"/>
      <c r="Q111" s="224"/>
      <c r="R111" s="224"/>
      <c r="S111" s="224"/>
      <c r="T111" s="225"/>
      <c r="U111" s="226">
        <f t="shared" si="11"/>
        <v>3.7037037037037035E-2</v>
      </c>
      <c r="V111" s="227"/>
      <c r="W111" s="228" t="str">
        <f t="shared" si="12"/>
        <v>0</v>
      </c>
      <c r="X111" s="509"/>
      <c r="Y111" s="229">
        <f t="shared" si="7"/>
        <v>0</v>
      </c>
    </row>
    <row r="112" spans="2:25" ht="18.75" customHeight="1">
      <c r="B112" s="503"/>
      <c r="C112" s="537"/>
      <c r="D112" s="216">
        <v>13</v>
      </c>
      <c r="E112" s="216" t="s">
        <v>3218</v>
      </c>
      <c r="F112" s="217">
        <v>149</v>
      </c>
      <c r="G112" s="218">
        <f t="shared" si="8"/>
        <v>29.8</v>
      </c>
      <c r="H112" s="219">
        <f t="shared" si="9"/>
        <v>82.777777777777771</v>
      </c>
      <c r="I112" s="219">
        <f t="shared" si="10"/>
        <v>2.7592592592592592E-2</v>
      </c>
      <c r="J112" s="217"/>
      <c r="K112" s="220"/>
      <c r="L112" s="220"/>
      <c r="M112" s="221"/>
      <c r="N112" s="222">
        <f t="shared" si="13"/>
        <v>0</v>
      </c>
      <c r="O112" s="223"/>
      <c r="P112" s="224"/>
      <c r="Q112" s="224"/>
      <c r="R112" s="224"/>
      <c r="S112" s="224"/>
      <c r="T112" s="225"/>
      <c r="U112" s="226">
        <f t="shared" si="11"/>
        <v>5.5185185185185184E-2</v>
      </c>
      <c r="V112" s="227"/>
      <c r="W112" s="228" t="str">
        <f t="shared" si="12"/>
        <v>0</v>
      </c>
      <c r="X112" s="509"/>
      <c r="Y112" s="229">
        <f t="shared" si="7"/>
        <v>0</v>
      </c>
    </row>
    <row r="113" spans="2:25" ht="18.75" customHeight="1">
      <c r="B113" s="503"/>
      <c r="C113" s="537"/>
      <c r="D113" s="216"/>
      <c r="E113" s="216"/>
      <c r="F113" s="217"/>
      <c r="G113" s="218">
        <f t="shared" si="8"/>
        <v>0</v>
      </c>
      <c r="H113" s="219">
        <f t="shared" si="9"/>
        <v>0</v>
      </c>
      <c r="I113" s="219">
        <f t="shared" si="10"/>
        <v>0</v>
      </c>
      <c r="J113" s="217"/>
      <c r="K113" s="220"/>
      <c r="L113" s="220"/>
      <c r="M113" s="221"/>
      <c r="N113" s="222">
        <f t="shared" si="13"/>
        <v>0</v>
      </c>
      <c r="O113" s="223"/>
      <c r="P113" s="224"/>
      <c r="Q113" s="224"/>
      <c r="R113" s="224"/>
      <c r="S113" s="224"/>
      <c r="T113" s="225"/>
      <c r="U113" s="226">
        <f t="shared" si="11"/>
        <v>0</v>
      </c>
      <c r="V113" s="227"/>
      <c r="W113" s="228" t="str">
        <f t="shared" si="12"/>
        <v>0</v>
      </c>
      <c r="X113" s="509"/>
      <c r="Y113" s="229">
        <f t="shared" si="7"/>
        <v>0</v>
      </c>
    </row>
    <row r="114" spans="2:25" ht="18.75" customHeight="1">
      <c r="B114" s="504"/>
      <c r="C114" s="538"/>
      <c r="D114" s="216"/>
      <c r="E114" s="216"/>
      <c r="F114" s="217"/>
      <c r="G114" s="218">
        <f>F114/$G$15</f>
        <v>0</v>
      </c>
      <c r="H114" s="219">
        <f>F114/$H$15</f>
        <v>0</v>
      </c>
      <c r="I114" s="219">
        <f>H114/$I$15</f>
        <v>0</v>
      </c>
      <c r="J114" s="217"/>
      <c r="K114" s="220"/>
      <c r="L114" s="220"/>
      <c r="M114" s="232"/>
      <c r="N114" s="222">
        <f>M114/$N$15</f>
        <v>0</v>
      </c>
      <c r="O114" s="231"/>
      <c r="P114" s="231"/>
      <c r="Q114" s="231"/>
      <c r="R114" s="231"/>
      <c r="S114" s="231"/>
      <c r="T114" s="225"/>
      <c r="U114" s="226">
        <f>H114/$U$15</f>
        <v>0</v>
      </c>
      <c r="V114" s="227"/>
      <c r="W114" s="228" t="str">
        <f>IF(V114&lt;1,"0",IF(V114&lt;5,"2",IF(V114&gt;=5,"6")))</f>
        <v>0</v>
      </c>
      <c r="X114" s="510"/>
      <c r="Y114" s="229">
        <f t="shared" si="7"/>
        <v>0</v>
      </c>
    </row>
    <row r="115" spans="2:25">
      <c r="B115" s="233"/>
      <c r="C115" s="234" t="s">
        <v>111</v>
      </c>
      <c r="D115" s="235"/>
      <c r="E115" s="236">
        <f>COUNTA(E86:E114)</f>
        <v>27</v>
      </c>
      <c r="F115" s="236">
        <f>SUM(F86:F114)</f>
        <v>4008</v>
      </c>
      <c r="G115" s="236">
        <f>SUM(G86:G114)</f>
        <v>801.6</v>
      </c>
      <c r="H115" s="236">
        <f>SUM(H86:H114)</f>
        <v>2226.666666666667</v>
      </c>
      <c r="I115" s="236">
        <f>MROUND(SUM(I86:I114),1)</f>
        <v>1</v>
      </c>
      <c r="J115" s="236">
        <f>COUNTA(J86:J114)</f>
        <v>1</v>
      </c>
      <c r="K115" s="236">
        <f>COUNTA(K86:K114)</f>
        <v>1</v>
      </c>
      <c r="L115" s="236">
        <f>COUNTA(L86:L114)</f>
        <v>0</v>
      </c>
      <c r="M115" s="236">
        <f>SUM(M86:M114)</f>
        <v>2226.666666666667</v>
      </c>
      <c r="N115" s="236">
        <f>SUM(N86:N114)</f>
        <v>44.533333333333339</v>
      </c>
      <c r="O115" s="237"/>
      <c r="P115" s="238">
        <f>COUNTIF(P86:P114, "YES")</f>
        <v>2</v>
      </c>
      <c r="Q115" s="237"/>
      <c r="R115" s="237"/>
      <c r="S115" s="237"/>
      <c r="T115" s="237"/>
      <c r="U115" s="236">
        <f>SUM(U86:U114)</f>
        <v>1.4844444444444442</v>
      </c>
      <c r="V115" s="236">
        <f>SUM(V86:V114)</f>
        <v>1.4844444444444442</v>
      </c>
      <c r="W115" s="236">
        <f t="array" ref="W115">SUM(ABS(W86:W114))</f>
        <v>2</v>
      </c>
      <c r="X115" s="238" t="str">
        <f>IF(X86&lt;0.2, "0", IF(X86&lt;=2, "2", IF(X86&gt;2, ROUND(X86,0))))</f>
        <v>2</v>
      </c>
      <c r="Y115" s="236">
        <f>SUM(Y86:Y114)</f>
        <v>1</v>
      </c>
    </row>
    <row r="116" spans="2:25" ht="18.75" customHeight="1">
      <c r="B116" s="514">
        <v>3</v>
      </c>
      <c r="C116" s="536" t="s">
        <v>3219</v>
      </c>
      <c r="D116" s="216">
        <v>1</v>
      </c>
      <c r="E116" s="358" t="s">
        <v>3220</v>
      </c>
      <c r="F116" s="217">
        <v>598</v>
      </c>
      <c r="G116" s="218">
        <f t="shared" ref="G116:G139" si="14">F116/$G$15</f>
        <v>119.6</v>
      </c>
      <c r="H116" s="219">
        <f t="shared" ref="H116:H139" si="15">F116/$H$15</f>
        <v>332.22222222222223</v>
      </c>
      <c r="I116" s="219">
        <f t="shared" ref="I116:I139" si="16">H116/$I$15</f>
        <v>0.11074074074074074</v>
      </c>
      <c r="J116" s="217" t="s">
        <v>3221</v>
      </c>
      <c r="K116" s="220" t="s">
        <v>3221</v>
      </c>
      <c r="L116" s="220"/>
      <c r="M116" s="221">
        <f>SUM(H116:H138)</f>
        <v>3235.5555555555552</v>
      </c>
      <c r="N116" s="222">
        <f t="shared" ref="N116:N139" si="17">M116/$N$15</f>
        <v>64.711111111111109</v>
      </c>
      <c r="O116" s="223" t="s">
        <v>935</v>
      </c>
      <c r="P116" s="224" t="s">
        <v>351</v>
      </c>
      <c r="Q116" s="224" t="s">
        <v>3163</v>
      </c>
      <c r="R116" s="224" t="s">
        <v>3127</v>
      </c>
      <c r="S116" s="224"/>
      <c r="T116" s="225" t="s">
        <v>3128</v>
      </c>
      <c r="U116" s="226">
        <f t="shared" ref="U116:U139" si="18">H116/$U$15</f>
        <v>0.22148148148148147</v>
      </c>
      <c r="V116" s="227">
        <f>SUM(U116:U138)</f>
        <v>2.1570370370370364</v>
      </c>
      <c r="W116" s="228" t="str">
        <f t="shared" ref="W116:W139" si="19">IF(V116&lt;1,"0",IF(V116&lt;5,"2",IF(V116&gt;=5,"6")))</f>
        <v>2</v>
      </c>
      <c r="X116" s="508">
        <f>K141/$X$15</f>
        <v>0.33333333333333331</v>
      </c>
      <c r="Y116" s="229">
        <f t="shared" ref="Y116:Y140" si="20">W116/2</f>
        <v>1</v>
      </c>
    </row>
    <row r="117" spans="2:25" ht="18.75" customHeight="1">
      <c r="B117" s="515"/>
      <c r="C117" s="537"/>
      <c r="D117" s="216">
        <v>2</v>
      </c>
      <c r="E117" s="216" t="s">
        <v>3222</v>
      </c>
      <c r="F117" s="217">
        <v>282</v>
      </c>
      <c r="G117" s="218">
        <f t="shared" si="14"/>
        <v>56.4</v>
      </c>
      <c r="H117" s="219">
        <f t="shared" si="15"/>
        <v>156.66666666666666</v>
      </c>
      <c r="I117" s="219">
        <f t="shared" si="16"/>
        <v>5.2222222222222218E-2</v>
      </c>
      <c r="J117" s="217"/>
      <c r="K117" s="220"/>
      <c r="L117" s="220"/>
      <c r="M117" s="221"/>
      <c r="N117" s="222">
        <f t="shared" si="17"/>
        <v>0</v>
      </c>
      <c r="O117" s="223"/>
      <c r="P117" s="224"/>
      <c r="Q117" s="224"/>
      <c r="R117" s="224"/>
      <c r="S117" s="224"/>
      <c r="T117" s="225"/>
      <c r="U117" s="226">
        <f t="shared" si="18"/>
        <v>0.10444444444444444</v>
      </c>
      <c r="V117" s="227"/>
      <c r="W117" s="228" t="str">
        <f t="shared" si="19"/>
        <v>0</v>
      </c>
      <c r="X117" s="509"/>
      <c r="Y117" s="229">
        <f t="shared" si="20"/>
        <v>0</v>
      </c>
    </row>
    <row r="118" spans="2:25" ht="18.75" customHeight="1">
      <c r="B118" s="515"/>
      <c r="C118" s="537"/>
      <c r="D118" s="216">
        <v>3</v>
      </c>
      <c r="E118" s="216" t="s">
        <v>3223</v>
      </c>
      <c r="F118" s="217">
        <v>500</v>
      </c>
      <c r="G118" s="218">
        <f t="shared" si="14"/>
        <v>100</v>
      </c>
      <c r="H118" s="219">
        <f t="shared" si="15"/>
        <v>277.77777777777777</v>
      </c>
      <c r="I118" s="219">
        <f t="shared" si="16"/>
        <v>9.2592592592592587E-2</v>
      </c>
      <c r="J118" s="217"/>
      <c r="K118" s="220"/>
      <c r="L118" s="220"/>
      <c r="M118" s="221"/>
      <c r="N118" s="222">
        <f t="shared" si="17"/>
        <v>0</v>
      </c>
      <c r="O118" s="223"/>
      <c r="P118" s="224"/>
      <c r="Q118" s="224"/>
      <c r="R118" s="224"/>
      <c r="S118" s="224"/>
      <c r="T118" s="225"/>
      <c r="U118" s="226">
        <f t="shared" si="18"/>
        <v>0.18518518518518517</v>
      </c>
      <c r="V118" s="227"/>
      <c r="W118" s="228" t="str">
        <f t="shared" si="19"/>
        <v>0</v>
      </c>
      <c r="X118" s="509"/>
      <c r="Y118" s="229">
        <f t="shared" si="20"/>
        <v>0</v>
      </c>
    </row>
    <row r="119" spans="2:25" ht="18.75" customHeight="1">
      <c r="B119" s="515"/>
      <c r="C119" s="537"/>
      <c r="D119" s="216">
        <v>4</v>
      </c>
      <c r="E119" s="216" t="s">
        <v>3224</v>
      </c>
      <c r="F119" s="217">
        <v>125</v>
      </c>
      <c r="G119" s="218">
        <f t="shared" si="14"/>
        <v>25</v>
      </c>
      <c r="H119" s="219">
        <f t="shared" si="15"/>
        <v>69.444444444444443</v>
      </c>
      <c r="I119" s="219">
        <f t="shared" si="16"/>
        <v>2.3148148148148147E-2</v>
      </c>
      <c r="J119" s="217"/>
      <c r="K119" s="220"/>
      <c r="L119" s="220"/>
      <c r="M119" s="221"/>
      <c r="N119" s="222">
        <f t="shared" si="17"/>
        <v>0</v>
      </c>
      <c r="O119" s="223"/>
      <c r="P119" s="224"/>
      <c r="Q119" s="224"/>
      <c r="R119" s="224"/>
      <c r="S119" s="224"/>
      <c r="T119" s="225"/>
      <c r="U119" s="226">
        <f t="shared" si="18"/>
        <v>4.6296296296296294E-2</v>
      </c>
      <c r="V119" s="227"/>
      <c r="W119" s="228" t="str">
        <f t="shared" si="19"/>
        <v>0</v>
      </c>
      <c r="X119" s="509"/>
      <c r="Y119" s="229">
        <f t="shared" si="20"/>
        <v>0</v>
      </c>
    </row>
    <row r="120" spans="2:25" ht="18.75" customHeight="1">
      <c r="B120" s="515"/>
      <c r="C120" s="537"/>
      <c r="D120" s="216">
        <v>5</v>
      </c>
      <c r="E120" s="216" t="s">
        <v>3225</v>
      </c>
      <c r="F120" s="217">
        <v>120</v>
      </c>
      <c r="G120" s="218">
        <f t="shared" si="14"/>
        <v>24</v>
      </c>
      <c r="H120" s="219">
        <f t="shared" si="15"/>
        <v>66.666666666666671</v>
      </c>
      <c r="I120" s="219">
        <f t="shared" si="16"/>
        <v>2.2222222222222223E-2</v>
      </c>
      <c r="J120" s="217"/>
      <c r="K120" s="220"/>
      <c r="L120" s="220"/>
      <c r="M120" s="221"/>
      <c r="N120" s="222">
        <f t="shared" si="17"/>
        <v>0</v>
      </c>
      <c r="O120" s="223"/>
      <c r="P120" s="224"/>
      <c r="Q120" s="224"/>
      <c r="R120" s="224"/>
      <c r="S120" s="224"/>
      <c r="T120" s="225"/>
      <c r="U120" s="226">
        <f t="shared" si="18"/>
        <v>4.4444444444444446E-2</v>
      </c>
      <c r="V120" s="227"/>
      <c r="W120" s="228" t="str">
        <f t="shared" si="19"/>
        <v>0</v>
      </c>
      <c r="X120" s="509"/>
      <c r="Y120" s="229">
        <f t="shared" si="20"/>
        <v>0</v>
      </c>
    </row>
    <row r="121" spans="2:25" ht="18.75" customHeight="1">
      <c r="B121" s="515"/>
      <c r="C121" s="537"/>
      <c r="D121" s="216">
        <v>6</v>
      </c>
      <c r="E121" s="216" t="s">
        <v>954</v>
      </c>
      <c r="F121" s="217">
        <v>140</v>
      </c>
      <c r="G121" s="218">
        <f t="shared" si="14"/>
        <v>28</v>
      </c>
      <c r="H121" s="219">
        <f t="shared" si="15"/>
        <v>77.777777777777771</v>
      </c>
      <c r="I121" s="219">
        <f t="shared" si="16"/>
        <v>2.5925925925925925E-2</v>
      </c>
      <c r="J121" s="217"/>
      <c r="K121" s="220"/>
      <c r="L121" s="220"/>
      <c r="M121" s="221"/>
      <c r="N121" s="222">
        <f t="shared" si="17"/>
        <v>0</v>
      </c>
      <c r="O121" s="223"/>
      <c r="P121" s="224"/>
      <c r="Q121" s="224"/>
      <c r="R121" s="224"/>
      <c r="S121" s="224"/>
      <c r="T121" s="225"/>
      <c r="U121" s="226">
        <f t="shared" si="18"/>
        <v>5.185185185185185E-2</v>
      </c>
      <c r="V121" s="227"/>
      <c r="W121" s="228" t="str">
        <f t="shared" si="19"/>
        <v>0</v>
      </c>
      <c r="X121" s="509"/>
      <c r="Y121" s="229">
        <f t="shared" si="20"/>
        <v>0</v>
      </c>
    </row>
    <row r="122" spans="2:25" ht="18.75" customHeight="1">
      <c r="B122" s="515"/>
      <c r="C122" s="537"/>
      <c r="D122" s="216">
        <v>7</v>
      </c>
      <c r="E122" s="216" t="s">
        <v>3226</v>
      </c>
      <c r="F122" s="217">
        <v>101</v>
      </c>
      <c r="G122" s="218">
        <f t="shared" si="14"/>
        <v>20.2</v>
      </c>
      <c r="H122" s="219">
        <f t="shared" si="15"/>
        <v>56.111111111111107</v>
      </c>
      <c r="I122" s="219">
        <f t="shared" si="16"/>
        <v>1.8703703703703702E-2</v>
      </c>
      <c r="J122" s="217"/>
      <c r="K122" s="220"/>
      <c r="L122" s="220"/>
      <c r="M122" s="221"/>
      <c r="N122" s="222">
        <f t="shared" si="17"/>
        <v>0</v>
      </c>
      <c r="O122" s="223"/>
      <c r="P122" s="224"/>
      <c r="Q122" s="224"/>
      <c r="R122" s="224"/>
      <c r="S122" s="224"/>
      <c r="T122" s="225"/>
      <c r="U122" s="226">
        <f t="shared" si="18"/>
        <v>3.7407407407407403E-2</v>
      </c>
      <c r="V122" s="227"/>
      <c r="W122" s="228" t="str">
        <f t="shared" si="19"/>
        <v>0</v>
      </c>
      <c r="X122" s="509"/>
      <c r="Y122" s="229">
        <f t="shared" si="20"/>
        <v>0</v>
      </c>
    </row>
    <row r="123" spans="2:25" ht="18.75" customHeight="1">
      <c r="B123" s="515"/>
      <c r="C123" s="537"/>
      <c r="D123" s="216">
        <v>8</v>
      </c>
      <c r="E123" s="216" t="s">
        <v>3227</v>
      </c>
      <c r="F123" s="217">
        <v>205</v>
      </c>
      <c r="G123" s="218">
        <f t="shared" si="14"/>
        <v>41</v>
      </c>
      <c r="H123" s="219">
        <f t="shared" si="15"/>
        <v>113.88888888888889</v>
      </c>
      <c r="I123" s="219">
        <f t="shared" si="16"/>
        <v>3.7962962962962962E-2</v>
      </c>
      <c r="J123" s="217"/>
      <c r="K123" s="220"/>
      <c r="L123" s="220"/>
      <c r="M123" s="221"/>
      <c r="N123" s="222">
        <f t="shared" si="17"/>
        <v>0</v>
      </c>
      <c r="O123" s="223"/>
      <c r="P123" s="224"/>
      <c r="Q123" s="224"/>
      <c r="R123" s="224"/>
      <c r="S123" s="224"/>
      <c r="T123" s="225"/>
      <c r="U123" s="226">
        <f t="shared" si="18"/>
        <v>7.5925925925925924E-2</v>
      </c>
      <c r="V123" s="227"/>
      <c r="W123" s="228" t="str">
        <f t="shared" si="19"/>
        <v>0</v>
      </c>
      <c r="X123" s="509"/>
      <c r="Y123" s="229">
        <f t="shared" si="20"/>
        <v>0</v>
      </c>
    </row>
    <row r="124" spans="2:25" ht="18.75" customHeight="1">
      <c r="B124" s="515"/>
      <c r="C124" s="537"/>
      <c r="D124" s="216">
        <v>9</v>
      </c>
      <c r="E124" s="216" t="s">
        <v>3228</v>
      </c>
      <c r="F124" s="217">
        <v>210</v>
      </c>
      <c r="G124" s="218">
        <f t="shared" si="14"/>
        <v>42</v>
      </c>
      <c r="H124" s="219">
        <f t="shared" si="15"/>
        <v>116.66666666666666</v>
      </c>
      <c r="I124" s="219">
        <f t="shared" si="16"/>
        <v>3.8888888888888883E-2</v>
      </c>
      <c r="J124" s="217"/>
      <c r="K124" s="220"/>
      <c r="L124" s="220"/>
      <c r="M124" s="221"/>
      <c r="N124" s="222">
        <f t="shared" si="17"/>
        <v>0</v>
      </c>
      <c r="O124" s="223"/>
      <c r="P124" s="224"/>
      <c r="Q124" s="224"/>
      <c r="R124" s="224"/>
      <c r="S124" s="224"/>
      <c r="T124" s="225"/>
      <c r="U124" s="226">
        <f t="shared" si="18"/>
        <v>7.7777777777777765E-2</v>
      </c>
      <c r="V124" s="227"/>
      <c r="W124" s="228" t="str">
        <f t="shared" si="19"/>
        <v>0</v>
      </c>
      <c r="X124" s="509"/>
      <c r="Y124" s="229">
        <f t="shared" si="20"/>
        <v>0</v>
      </c>
    </row>
    <row r="125" spans="2:25" ht="18.75" customHeight="1">
      <c r="B125" s="515"/>
      <c r="C125" s="537"/>
      <c r="D125" s="216">
        <v>10</v>
      </c>
      <c r="E125" s="216" t="s">
        <v>3229</v>
      </c>
      <c r="F125" s="217">
        <v>191</v>
      </c>
      <c r="G125" s="218">
        <f t="shared" si="14"/>
        <v>38.200000000000003</v>
      </c>
      <c r="H125" s="219">
        <f t="shared" si="15"/>
        <v>106.11111111111111</v>
      </c>
      <c r="I125" s="219">
        <f t="shared" si="16"/>
        <v>3.5370370370370371E-2</v>
      </c>
      <c r="J125" s="217"/>
      <c r="K125" s="220"/>
      <c r="L125" s="220"/>
      <c r="M125" s="221"/>
      <c r="N125" s="222">
        <f t="shared" si="17"/>
        <v>0</v>
      </c>
      <c r="O125" s="223"/>
      <c r="P125" s="224"/>
      <c r="Q125" s="224"/>
      <c r="R125" s="224"/>
      <c r="S125" s="224"/>
      <c r="T125" s="225"/>
      <c r="U125" s="226">
        <f t="shared" si="18"/>
        <v>7.0740740740740743E-2</v>
      </c>
      <c r="V125" s="227"/>
      <c r="W125" s="228" t="str">
        <f t="shared" si="19"/>
        <v>0</v>
      </c>
      <c r="X125" s="509"/>
      <c r="Y125" s="229">
        <f t="shared" si="20"/>
        <v>0</v>
      </c>
    </row>
    <row r="126" spans="2:25" ht="18.75" customHeight="1">
      <c r="B126" s="515"/>
      <c r="C126" s="537"/>
      <c r="D126" s="216">
        <v>11</v>
      </c>
      <c r="E126" s="216" t="s">
        <v>3230</v>
      </c>
      <c r="F126" s="217">
        <v>209</v>
      </c>
      <c r="G126" s="218">
        <f t="shared" si="14"/>
        <v>41.8</v>
      </c>
      <c r="H126" s="219">
        <f t="shared" si="15"/>
        <v>116.11111111111111</v>
      </c>
      <c r="I126" s="219">
        <f t="shared" si="16"/>
        <v>3.8703703703703705E-2</v>
      </c>
      <c r="J126" s="217"/>
      <c r="K126" s="220"/>
      <c r="L126" s="220"/>
      <c r="M126" s="221"/>
      <c r="N126" s="222">
        <f t="shared" si="17"/>
        <v>0</v>
      </c>
      <c r="O126" s="223"/>
      <c r="P126" s="224"/>
      <c r="Q126" s="224"/>
      <c r="R126" s="224"/>
      <c r="S126" s="224"/>
      <c r="T126" s="225"/>
      <c r="U126" s="226">
        <f t="shared" si="18"/>
        <v>7.7407407407407411E-2</v>
      </c>
      <c r="V126" s="227"/>
      <c r="W126" s="228" t="str">
        <f t="shared" si="19"/>
        <v>0</v>
      </c>
      <c r="X126" s="509"/>
      <c r="Y126" s="229">
        <f t="shared" si="20"/>
        <v>0</v>
      </c>
    </row>
    <row r="127" spans="2:25" ht="18.75" customHeight="1">
      <c r="B127" s="515"/>
      <c r="C127" s="537"/>
      <c r="D127" s="216">
        <v>12</v>
      </c>
      <c r="E127" s="216" t="s">
        <v>3231</v>
      </c>
      <c r="F127" s="217">
        <v>180</v>
      </c>
      <c r="G127" s="218">
        <f t="shared" si="14"/>
        <v>36</v>
      </c>
      <c r="H127" s="219">
        <f t="shared" si="15"/>
        <v>100</v>
      </c>
      <c r="I127" s="219">
        <f t="shared" si="16"/>
        <v>3.3333333333333333E-2</v>
      </c>
      <c r="J127" s="217"/>
      <c r="K127" s="220"/>
      <c r="L127" s="220"/>
      <c r="M127" s="221"/>
      <c r="N127" s="222">
        <f t="shared" si="17"/>
        <v>0</v>
      </c>
      <c r="O127" s="223"/>
      <c r="P127" s="224"/>
      <c r="Q127" s="224"/>
      <c r="R127" s="224"/>
      <c r="S127" s="224"/>
      <c r="T127" s="225"/>
      <c r="U127" s="226">
        <f t="shared" si="18"/>
        <v>6.6666666666666666E-2</v>
      </c>
      <c r="V127" s="227"/>
      <c r="W127" s="228" t="str">
        <f t="shared" si="19"/>
        <v>0</v>
      </c>
      <c r="X127" s="509"/>
      <c r="Y127" s="229">
        <f t="shared" si="20"/>
        <v>0</v>
      </c>
    </row>
    <row r="128" spans="2:25" ht="18.75" customHeight="1">
      <c r="B128" s="515"/>
      <c r="C128" s="537"/>
      <c r="D128" s="216">
        <v>1</v>
      </c>
      <c r="E128" s="358" t="s">
        <v>3232</v>
      </c>
      <c r="F128" s="217">
        <v>316</v>
      </c>
      <c r="G128" s="218">
        <f t="shared" si="14"/>
        <v>63.2</v>
      </c>
      <c r="H128" s="219">
        <f t="shared" si="15"/>
        <v>175.55555555555554</v>
      </c>
      <c r="I128" s="219">
        <f t="shared" si="16"/>
        <v>5.8518518518518511E-2</v>
      </c>
      <c r="J128" s="217"/>
      <c r="K128" s="220"/>
      <c r="L128" s="220"/>
      <c r="M128" s="221"/>
      <c r="N128" s="222">
        <f t="shared" si="17"/>
        <v>0</v>
      </c>
      <c r="O128" s="223"/>
      <c r="P128" s="224" t="s">
        <v>351</v>
      </c>
      <c r="Q128" s="224" t="s">
        <v>3163</v>
      </c>
      <c r="R128" s="224" t="s">
        <v>3127</v>
      </c>
      <c r="S128" s="224"/>
      <c r="T128" s="225" t="s">
        <v>3128</v>
      </c>
      <c r="U128" s="226">
        <f t="shared" si="18"/>
        <v>0.11703703703703702</v>
      </c>
      <c r="V128" s="227"/>
      <c r="W128" s="228" t="str">
        <f t="shared" si="19"/>
        <v>0</v>
      </c>
      <c r="X128" s="509"/>
      <c r="Y128" s="229">
        <f t="shared" si="20"/>
        <v>0</v>
      </c>
    </row>
    <row r="129" spans="2:25" ht="18.75" customHeight="1">
      <c r="B129" s="515"/>
      <c r="C129" s="537"/>
      <c r="D129" s="216">
        <v>2</v>
      </c>
      <c r="E129" s="216" t="s">
        <v>3234</v>
      </c>
      <c r="F129" s="217">
        <v>607</v>
      </c>
      <c r="G129" s="218">
        <f t="shared" si="14"/>
        <v>121.4</v>
      </c>
      <c r="H129" s="219">
        <f t="shared" si="15"/>
        <v>337.22222222222223</v>
      </c>
      <c r="I129" s="219">
        <f t="shared" si="16"/>
        <v>0.11240740740740741</v>
      </c>
      <c r="J129" s="217"/>
      <c r="K129" s="220"/>
      <c r="L129" s="220"/>
      <c r="M129" s="221"/>
      <c r="N129" s="222">
        <f t="shared" si="17"/>
        <v>0</v>
      </c>
      <c r="O129" s="223"/>
      <c r="P129" s="224"/>
      <c r="Q129" s="224"/>
      <c r="R129" s="224"/>
      <c r="S129" s="224"/>
      <c r="T129" s="225"/>
      <c r="U129" s="226">
        <f t="shared" si="18"/>
        <v>0.22481481481481483</v>
      </c>
      <c r="V129" s="227"/>
      <c r="W129" s="228" t="str">
        <f t="shared" si="19"/>
        <v>0</v>
      </c>
      <c r="X129" s="509"/>
      <c r="Y129" s="229">
        <f t="shared" si="20"/>
        <v>0</v>
      </c>
    </row>
    <row r="130" spans="2:25" ht="18.75" customHeight="1">
      <c r="B130" s="515"/>
      <c r="C130" s="537"/>
      <c r="D130" s="216">
        <v>3</v>
      </c>
      <c r="E130" s="216" t="s">
        <v>3235</v>
      </c>
      <c r="F130" s="217">
        <v>140</v>
      </c>
      <c r="G130" s="218">
        <f t="shared" si="14"/>
        <v>28</v>
      </c>
      <c r="H130" s="219">
        <f t="shared" si="15"/>
        <v>77.777777777777771</v>
      </c>
      <c r="I130" s="219">
        <f t="shared" si="16"/>
        <v>2.5925925925925925E-2</v>
      </c>
      <c r="J130" s="217"/>
      <c r="K130" s="220"/>
      <c r="L130" s="220"/>
      <c r="M130" s="221"/>
      <c r="N130" s="222">
        <f t="shared" si="17"/>
        <v>0</v>
      </c>
      <c r="O130" s="223"/>
      <c r="P130" s="224"/>
      <c r="Q130" s="224"/>
      <c r="R130" s="224"/>
      <c r="S130" s="224"/>
      <c r="T130" s="225"/>
      <c r="U130" s="226">
        <f t="shared" si="18"/>
        <v>5.185185185185185E-2</v>
      </c>
      <c r="V130" s="227"/>
      <c r="W130" s="228" t="str">
        <f t="shared" si="19"/>
        <v>0</v>
      </c>
      <c r="X130" s="509"/>
      <c r="Y130" s="229">
        <f t="shared" si="20"/>
        <v>0</v>
      </c>
    </row>
    <row r="131" spans="2:25" ht="18.75" customHeight="1">
      <c r="B131" s="515"/>
      <c r="C131" s="537"/>
      <c r="D131" s="216">
        <v>4</v>
      </c>
      <c r="E131" s="216" t="s">
        <v>697</v>
      </c>
      <c r="F131" s="217">
        <v>298</v>
      </c>
      <c r="G131" s="218">
        <f t="shared" si="14"/>
        <v>59.6</v>
      </c>
      <c r="H131" s="219">
        <f t="shared" si="15"/>
        <v>165.55555555555554</v>
      </c>
      <c r="I131" s="219">
        <f t="shared" si="16"/>
        <v>5.5185185185185184E-2</v>
      </c>
      <c r="J131" s="217"/>
      <c r="K131" s="220"/>
      <c r="L131" s="220"/>
      <c r="M131" s="221"/>
      <c r="N131" s="222">
        <f t="shared" si="17"/>
        <v>0</v>
      </c>
      <c r="O131" s="223"/>
      <c r="P131" s="224"/>
      <c r="Q131" s="224"/>
      <c r="R131" s="224"/>
      <c r="S131" s="224"/>
      <c r="T131" s="225"/>
      <c r="U131" s="226">
        <f t="shared" si="18"/>
        <v>0.11037037037037037</v>
      </c>
      <c r="V131" s="227"/>
      <c r="W131" s="228" t="str">
        <f t="shared" si="19"/>
        <v>0</v>
      </c>
      <c r="X131" s="509"/>
      <c r="Y131" s="229">
        <f t="shared" si="20"/>
        <v>0</v>
      </c>
    </row>
    <row r="132" spans="2:25" ht="18.75" customHeight="1">
      <c r="B132" s="515"/>
      <c r="C132" s="537"/>
      <c r="D132" s="216">
        <v>5</v>
      </c>
      <c r="E132" s="216" t="s">
        <v>3236</v>
      </c>
      <c r="F132" s="217">
        <v>302</v>
      </c>
      <c r="G132" s="218">
        <f t="shared" si="14"/>
        <v>60.4</v>
      </c>
      <c r="H132" s="219">
        <f t="shared" si="15"/>
        <v>167.77777777777777</v>
      </c>
      <c r="I132" s="219">
        <f t="shared" si="16"/>
        <v>5.5925925925925921E-2</v>
      </c>
      <c r="J132" s="217"/>
      <c r="K132" s="220"/>
      <c r="L132" s="220"/>
      <c r="M132" s="221"/>
      <c r="N132" s="222">
        <f t="shared" si="17"/>
        <v>0</v>
      </c>
      <c r="O132" s="223"/>
      <c r="P132" s="224"/>
      <c r="Q132" s="224"/>
      <c r="R132" s="224"/>
      <c r="S132" s="224"/>
      <c r="T132" s="225"/>
      <c r="U132" s="226">
        <f t="shared" si="18"/>
        <v>0.11185185185185184</v>
      </c>
      <c r="V132" s="227"/>
      <c r="W132" s="228" t="str">
        <f t="shared" si="19"/>
        <v>0</v>
      </c>
      <c r="X132" s="509"/>
      <c r="Y132" s="229">
        <f t="shared" si="20"/>
        <v>0</v>
      </c>
    </row>
    <row r="133" spans="2:25" ht="18.75" customHeight="1">
      <c r="B133" s="515"/>
      <c r="C133" s="537"/>
      <c r="D133" s="216">
        <v>6</v>
      </c>
      <c r="E133" s="216" t="s">
        <v>3237</v>
      </c>
      <c r="F133" s="217">
        <v>215</v>
      </c>
      <c r="G133" s="218">
        <f t="shared" si="14"/>
        <v>43</v>
      </c>
      <c r="H133" s="219">
        <f t="shared" si="15"/>
        <v>119.44444444444444</v>
      </c>
      <c r="I133" s="219">
        <f t="shared" si="16"/>
        <v>3.9814814814814817E-2</v>
      </c>
      <c r="J133" s="217"/>
      <c r="K133" s="220"/>
      <c r="L133" s="220"/>
      <c r="M133" s="221"/>
      <c r="N133" s="222">
        <f t="shared" si="17"/>
        <v>0</v>
      </c>
      <c r="O133" s="223"/>
      <c r="P133" s="224"/>
      <c r="Q133" s="224"/>
      <c r="R133" s="224"/>
      <c r="S133" s="224"/>
      <c r="T133" s="225"/>
      <c r="U133" s="226">
        <f t="shared" si="18"/>
        <v>7.9629629629629634E-2</v>
      </c>
      <c r="V133" s="227"/>
      <c r="W133" s="228" t="str">
        <f t="shared" si="19"/>
        <v>0</v>
      </c>
      <c r="X133" s="509"/>
      <c r="Y133" s="229">
        <f t="shared" si="20"/>
        <v>0</v>
      </c>
    </row>
    <row r="134" spans="2:25" ht="18.75" customHeight="1">
      <c r="B134" s="515"/>
      <c r="C134" s="537"/>
      <c r="D134" s="216">
        <v>7</v>
      </c>
      <c r="E134" s="216" t="s">
        <v>3238</v>
      </c>
      <c r="F134" s="217">
        <v>250</v>
      </c>
      <c r="G134" s="218">
        <f t="shared" si="14"/>
        <v>50</v>
      </c>
      <c r="H134" s="219">
        <f t="shared" si="15"/>
        <v>138.88888888888889</v>
      </c>
      <c r="I134" s="219">
        <f t="shared" si="16"/>
        <v>4.6296296296296294E-2</v>
      </c>
      <c r="J134" s="217"/>
      <c r="K134" s="220"/>
      <c r="L134" s="220"/>
      <c r="M134" s="221"/>
      <c r="N134" s="222">
        <f t="shared" si="17"/>
        <v>0</v>
      </c>
      <c r="O134" s="223"/>
      <c r="P134" s="224"/>
      <c r="Q134" s="224"/>
      <c r="R134" s="224"/>
      <c r="S134" s="224"/>
      <c r="T134" s="225"/>
      <c r="U134" s="226">
        <f t="shared" si="18"/>
        <v>9.2592592592592587E-2</v>
      </c>
      <c r="V134" s="227"/>
      <c r="W134" s="228" t="str">
        <f t="shared" si="19"/>
        <v>0</v>
      </c>
      <c r="X134" s="509"/>
      <c r="Y134" s="229">
        <f t="shared" si="20"/>
        <v>0</v>
      </c>
    </row>
    <row r="135" spans="2:25" ht="18.75" customHeight="1">
      <c r="B135" s="515"/>
      <c r="C135" s="537"/>
      <c r="D135" s="216">
        <v>8</v>
      </c>
      <c r="E135" s="216" t="s">
        <v>3239</v>
      </c>
      <c r="F135" s="217">
        <v>309</v>
      </c>
      <c r="G135" s="218">
        <f t="shared" si="14"/>
        <v>61.8</v>
      </c>
      <c r="H135" s="219">
        <f t="shared" si="15"/>
        <v>171.66666666666666</v>
      </c>
      <c r="I135" s="219">
        <f t="shared" si="16"/>
        <v>5.7222222222222216E-2</v>
      </c>
      <c r="J135" s="217"/>
      <c r="K135" s="220"/>
      <c r="L135" s="220"/>
      <c r="M135" s="221"/>
      <c r="N135" s="222">
        <f t="shared" si="17"/>
        <v>0</v>
      </c>
      <c r="O135" s="223"/>
      <c r="P135" s="224"/>
      <c r="Q135" s="224"/>
      <c r="R135" s="224"/>
      <c r="S135" s="224"/>
      <c r="T135" s="225"/>
      <c r="U135" s="226">
        <f t="shared" si="18"/>
        <v>0.11444444444444443</v>
      </c>
      <c r="V135" s="227"/>
      <c r="W135" s="228" t="str">
        <f t="shared" si="19"/>
        <v>0</v>
      </c>
      <c r="X135" s="509"/>
      <c r="Y135" s="229">
        <f t="shared" si="20"/>
        <v>0</v>
      </c>
    </row>
    <row r="136" spans="2:25" ht="18.75" customHeight="1">
      <c r="B136" s="515"/>
      <c r="C136" s="537"/>
      <c r="D136" s="216">
        <v>9</v>
      </c>
      <c r="E136" s="216" t="s">
        <v>3240</v>
      </c>
      <c r="F136" s="217">
        <v>191</v>
      </c>
      <c r="G136" s="218">
        <f t="shared" si="14"/>
        <v>38.200000000000003</v>
      </c>
      <c r="H136" s="219">
        <f t="shared" si="15"/>
        <v>106.11111111111111</v>
      </c>
      <c r="I136" s="219">
        <f t="shared" si="16"/>
        <v>3.5370370370370371E-2</v>
      </c>
      <c r="J136" s="217"/>
      <c r="K136" s="220"/>
      <c r="L136" s="220"/>
      <c r="M136" s="221"/>
      <c r="N136" s="222">
        <f t="shared" si="17"/>
        <v>0</v>
      </c>
      <c r="O136" s="223"/>
      <c r="P136" s="224"/>
      <c r="Q136" s="224"/>
      <c r="R136" s="224"/>
      <c r="S136" s="224"/>
      <c r="T136" s="225"/>
      <c r="U136" s="226">
        <f t="shared" si="18"/>
        <v>7.0740740740740743E-2</v>
      </c>
      <c r="V136" s="227"/>
      <c r="W136" s="228" t="str">
        <f t="shared" si="19"/>
        <v>0</v>
      </c>
      <c r="X136" s="509"/>
      <c r="Y136" s="229">
        <f t="shared" si="20"/>
        <v>0</v>
      </c>
    </row>
    <row r="137" spans="2:25" ht="18.75" customHeight="1">
      <c r="B137" s="515"/>
      <c r="C137" s="537"/>
      <c r="D137" s="216">
        <v>10</v>
      </c>
      <c r="E137" s="216" t="s">
        <v>3241</v>
      </c>
      <c r="F137" s="217">
        <v>170</v>
      </c>
      <c r="G137" s="218">
        <f t="shared" si="14"/>
        <v>34</v>
      </c>
      <c r="H137" s="219">
        <f t="shared" si="15"/>
        <v>94.444444444444443</v>
      </c>
      <c r="I137" s="219">
        <f t="shared" si="16"/>
        <v>3.1481481481481478E-2</v>
      </c>
      <c r="J137" s="217"/>
      <c r="K137" s="220"/>
      <c r="L137" s="220"/>
      <c r="M137" s="221"/>
      <c r="N137" s="222">
        <f t="shared" si="17"/>
        <v>0</v>
      </c>
      <c r="O137" s="223"/>
      <c r="P137" s="224"/>
      <c r="Q137" s="224"/>
      <c r="R137" s="224"/>
      <c r="S137" s="224"/>
      <c r="T137" s="225"/>
      <c r="U137" s="226">
        <f t="shared" si="18"/>
        <v>6.2962962962962957E-2</v>
      </c>
      <c r="V137" s="227"/>
      <c r="W137" s="228" t="str">
        <f t="shared" si="19"/>
        <v>0</v>
      </c>
      <c r="X137" s="509"/>
      <c r="Y137" s="229">
        <f t="shared" si="20"/>
        <v>0</v>
      </c>
    </row>
    <row r="138" spans="2:25" ht="18.75" customHeight="1">
      <c r="B138" s="515"/>
      <c r="C138" s="537"/>
      <c r="D138" s="216">
        <v>11</v>
      </c>
      <c r="E138" s="216" t="s">
        <v>1129</v>
      </c>
      <c r="F138" s="217">
        <v>165</v>
      </c>
      <c r="G138" s="218">
        <f t="shared" si="14"/>
        <v>33</v>
      </c>
      <c r="H138" s="219">
        <f t="shared" si="15"/>
        <v>91.666666666666671</v>
      </c>
      <c r="I138" s="219">
        <f t="shared" si="16"/>
        <v>3.0555555555555558E-2</v>
      </c>
      <c r="J138" s="217"/>
      <c r="K138" s="220"/>
      <c r="L138" s="220"/>
      <c r="M138" s="221"/>
      <c r="N138" s="222">
        <f t="shared" si="17"/>
        <v>0</v>
      </c>
      <c r="O138" s="223"/>
      <c r="P138" s="224"/>
      <c r="Q138" s="224"/>
      <c r="R138" s="224"/>
      <c r="S138" s="224"/>
      <c r="T138" s="225"/>
      <c r="U138" s="226">
        <f t="shared" si="18"/>
        <v>6.1111111111111116E-2</v>
      </c>
      <c r="V138" s="227"/>
      <c r="W138" s="228" t="str">
        <f t="shared" si="19"/>
        <v>0</v>
      </c>
      <c r="X138" s="509"/>
      <c r="Y138" s="229">
        <f t="shared" si="20"/>
        <v>0</v>
      </c>
    </row>
    <row r="139" spans="2:25" ht="18.75" customHeight="1">
      <c r="B139" s="515"/>
      <c r="C139" s="537"/>
      <c r="D139" s="216"/>
      <c r="E139" s="216"/>
      <c r="F139" s="217"/>
      <c r="G139" s="218">
        <f t="shared" si="14"/>
        <v>0</v>
      </c>
      <c r="H139" s="219">
        <f t="shared" si="15"/>
        <v>0</v>
      </c>
      <c r="I139" s="219">
        <f t="shared" si="16"/>
        <v>0</v>
      </c>
      <c r="J139" s="217"/>
      <c r="K139" s="220"/>
      <c r="L139" s="220"/>
      <c r="M139" s="221"/>
      <c r="N139" s="222">
        <f t="shared" si="17"/>
        <v>0</v>
      </c>
      <c r="O139" s="223"/>
      <c r="P139" s="224"/>
      <c r="Q139" s="224"/>
      <c r="R139" s="224"/>
      <c r="S139" s="224"/>
      <c r="T139" s="225"/>
      <c r="U139" s="226">
        <f t="shared" si="18"/>
        <v>0</v>
      </c>
      <c r="V139" s="227"/>
      <c r="W139" s="228" t="str">
        <f t="shared" si="19"/>
        <v>0</v>
      </c>
      <c r="X139" s="509"/>
      <c r="Y139" s="229">
        <f t="shared" si="20"/>
        <v>0</v>
      </c>
    </row>
    <row r="140" spans="2:25" ht="18.75" customHeight="1">
      <c r="B140" s="516"/>
      <c r="C140" s="538"/>
      <c r="D140" s="216"/>
      <c r="E140" s="216"/>
      <c r="F140" s="217"/>
      <c r="G140" s="218">
        <f>F140/$G$15</f>
        <v>0</v>
      </c>
      <c r="H140" s="219">
        <f>F140/$H$15</f>
        <v>0</v>
      </c>
      <c r="I140" s="219">
        <f>H140/$I$15</f>
        <v>0</v>
      </c>
      <c r="J140" s="217"/>
      <c r="K140" s="220"/>
      <c r="L140" s="220"/>
      <c r="M140" s="232"/>
      <c r="N140" s="222">
        <f>M140/$N$15</f>
        <v>0</v>
      </c>
      <c r="O140" s="231"/>
      <c r="P140" s="231"/>
      <c r="Q140" s="231"/>
      <c r="R140" s="231"/>
      <c r="S140" s="231"/>
      <c r="T140" s="225"/>
      <c r="U140" s="226">
        <f>H140/$U$15</f>
        <v>0</v>
      </c>
      <c r="V140" s="227"/>
      <c r="W140" s="228" t="str">
        <f>IF(V140&lt;1,"0",IF(V140&lt;5,"2",IF(V140&gt;=5,"6")))</f>
        <v>0</v>
      </c>
      <c r="X140" s="510"/>
      <c r="Y140" s="229">
        <f t="shared" si="20"/>
        <v>0</v>
      </c>
    </row>
    <row r="141" spans="2:25">
      <c r="B141" s="233"/>
      <c r="C141" s="234" t="s">
        <v>111</v>
      </c>
      <c r="D141" s="235"/>
      <c r="E141" s="236">
        <f>COUNTA(E116:E140)</f>
        <v>23</v>
      </c>
      <c r="F141" s="236">
        <f>SUM(F116:F140)</f>
        <v>5824</v>
      </c>
      <c r="G141" s="236">
        <f>SUM(G116:G140)</f>
        <v>1164.8</v>
      </c>
      <c r="H141" s="236">
        <f>SUM(H116:H140)</f>
        <v>3235.5555555555552</v>
      </c>
      <c r="I141" s="236">
        <f>MROUND(SUM(I116:I140),1)</f>
        <v>1</v>
      </c>
      <c r="J141" s="236">
        <f>COUNTA(J116:J140)</f>
        <v>1</v>
      </c>
      <c r="K141" s="236">
        <f>COUNTA(K116:K140)</f>
        <v>1</v>
      </c>
      <c r="L141" s="236">
        <f>COUNTA(L116:L140)</f>
        <v>0</v>
      </c>
      <c r="M141" s="236">
        <f>SUM(M116:M140)</f>
        <v>3235.5555555555552</v>
      </c>
      <c r="N141" s="236">
        <f>SUM(N116:N140)</f>
        <v>64.711111111111109</v>
      </c>
      <c r="O141" s="237"/>
      <c r="P141" s="238">
        <f>COUNTIF(P116:P140, "YES")</f>
        <v>2</v>
      </c>
      <c r="Q141" s="237"/>
      <c r="R141" s="237"/>
      <c r="S141" s="237"/>
      <c r="T141" s="237"/>
      <c r="U141" s="236">
        <f>SUM(U116:U140)</f>
        <v>2.1570370370370364</v>
      </c>
      <c r="V141" s="236">
        <f>SUM(V116:V140)</f>
        <v>2.1570370370370364</v>
      </c>
      <c r="W141" s="236">
        <f t="array" ref="W141">SUM(ABS(W116:W140))</f>
        <v>2</v>
      </c>
      <c r="X141" s="238" t="str">
        <f>IF(X116&lt;0.2, "0", IF(X116&lt;=2, "2", IF(X116&gt;2, ROUND(X116,0))))</f>
        <v>2</v>
      </c>
      <c r="Y141" s="236">
        <f>SUM(Y116:Y140)</f>
        <v>1</v>
      </c>
    </row>
    <row r="142" spans="2:25" ht="18.75" customHeight="1">
      <c r="B142" s="514">
        <v>4</v>
      </c>
      <c r="C142" s="533" t="s">
        <v>3242</v>
      </c>
      <c r="D142" s="216">
        <v>1</v>
      </c>
      <c r="E142" s="358" t="s">
        <v>3243</v>
      </c>
      <c r="F142" s="217">
        <v>458</v>
      </c>
      <c r="G142" s="218">
        <f t="shared" ref="G142:G158" si="21">F142/$G$15</f>
        <v>91.6</v>
      </c>
      <c r="H142" s="219">
        <f t="shared" ref="H142:H158" si="22">F142/$H$15</f>
        <v>254.44444444444443</v>
      </c>
      <c r="I142" s="219">
        <f t="shared" ref="I142:I158" si="23">H142/$I$15</f>
        <v>8.4814814814814815E-2</v>
      </c>
      <c r="J142" s="217" t="s">
        <v>3244</v>
      </c>
      <c r="K142" s="220" t="s">
        <v>11284</v>
      </c>
      <c r="L142" s="220"/>
      <c r="M142" s="221">
        <f>SUM(H142:H157)</f>
        <v>3036.666666666667</v>
      </c>
      <c r="N142" s="222">
        <f t="shared" ref="N142:N158" si="24">M142/$N$15</f>
        <v>60.733333333333341</v>
      </c>
      <c r="O142" s="223" t="s">
        <v>1400</v>
      </c>
      <c r="P142" s="224" t="s">
        <v>351</v>
      </c>
      <c r="Q142" s="224" t="s">
        <v>3163</v>
      </c>
      <c r="R142" s="224" t="s">
        <v>3127</v>
      </c>
      <c r="S142" s="224"/>
      <c r="T142" s="225" t="s">
        <v>3245</v>
      </c>
      <c r="U142" s="226">
        <f t="shared" ref="U142:U158" si="25">H142/$U$15</f>
        <v>0.16962962962962963</v>
      </c>
      <c r="V142" s="227">
        <f>SUM(U142:U157)</f>
        <v>2.0244444444444443</v>
      </c>
      <c r="W142" s="228" t="str">
        <f t="shared" ref="W142:W158" si="26">IF(V142&lt;1,"0",IF(V142&lt;5,"2",IF(V142&gt;=5,"6")))</f>
        <v>2</v>
      </c>
      <c r="X142" s="508">
        <f>K160/$X$15</f>
        <v>0.33333333333333331</v>
      </c>
      <c r="Y142" s="229">
        <f t="shared" ref="Y142:Y159" si="27">W142/2</f>
        <v>1</v>
      </c>
    </row>
    <row r="143" spans="2:25" ht="18.75" customHeight="1">
      <c r="B143" s="515"/>
      <c r="C143" s="534"/>
      <c r="D143" s="216">
        <v>2</v>
      </c>
      <c r="E143" s="216" t="s">
        <v>3246</v>
      </c>
      <c r="F143" s="217">
        <v>374</v>
      </c>
      <c r="G143" s="218">
        <f t="shared" si="21"/>
        <v>74.8</v>
      </c>
      <c r="H143" s="219">
        <f t="shared" si="22"/>
        <v>207.77777777777777</v>
      </c>
      <c r="I143" s="219">
        <f t="shared" si="23"/>
        <v>6.9259259259259257E-2</v>
      </c>
      <c r="J143" s="217" t="s">
        <v>1579</v>
      </c>
      <c r="K143" s="220"/>
      <c r="L143" s="220"/>
      <c r="M143" s="221"/>
      <c r="N143" s="222">
        <f t="shared" si="24"/>
        <v>0</v>
      </c>
      <c r="O143" s="223"/>
      <c r="P143" s="224"/>
      <c r="Q143" s="224"/>
      <c r="R143" s="224"/>
      <c r="S143" s="224"/>
      <c r="T143" s="225"/>
      <c r="U143" s="226">
        <f t="shared" si="25"/>
        <v>0.13851851851851851</v>
      </c>
      <c r="V143" s="227"/>
      <c r="W143" s="228" t="str">
        <f t="shared" si="26"/>
        <v>0</v>
      </c>
      <c r="X143" s="509"/>
      <c r="Y143" s="229">
        <f t="shared" si="27"/>
        <v>0</v>
      </c>
    </row>
    <row r="144" spans="2:25" ht="18.75" customHeight="1">
      <c r="B144" s="515"/>
      <c r="C144" s="534"/>
      <c r="D144" s="216">
        <v>3</v>
      </c>
      <c r="E144" s="216" t="s">
        <v>3247</v>
      </c>
      <c r="F144" s="217">
        <v>346</v>
      </c>
      <c r="G144" s="218">
        <f t="shared" si="21"/>
        <v>69.2</v>
      </c>
      <c r="H144" s="219">
        <f t="shared" si="22"/>
        <v>192.22222222222223</v>
      </c>
      <c r="I144" s="219">
        <f t="shared" si="23"/>
        <v>6.4074074074074075E-2</v>
      </c>
      <c r="J144" s="217"/>
      <c r="K144" s="220"/>
      <c r="L144" s="220"/>
      <c r="M144" s="221"/>
      <c r="N144" s="222">
        <f t="shared" si="24"/>
        <v>0</v>
      </c>
      <c r="O144" s="223"/>
      <c r="P144" s="224"/>
      <c r="Q144" s="224"/>
      <c r="R144" s="224"/>
      <c r="S144" s="224"/>
      <c r="T144" s="225"/>
      <c r="U144" s="226">
        <f t="shared" si="25"/>
        <v>0.12814814814814815</v>
      </c>
      <c r="V144" s="227"/>
      <c r="W144" s="228" t="str">
        <f t="shared" si="26"/>
        <v>0</v>
      </c>
      <c r="X144" s="509"/>
      <c r="Y144" s="229">
        <f t="shared" si="27"/>
        <v>0</v>
      </c>
    </row>
    <row r="145" spans="2:25" ht="18.75" customHeight="1">
      <c r="B145" s="515"/>
      <c r="C145" s="534"/>
      <c r="D145" s="216">
        <v>4</v>
      </c>
      <c r="E145" s="216" t="s">
        <v>3248</v>
      </c>
      <c r="F145" s="217">
        <v>394</v>
      </c>
      <c r="G145" s="218">
        <f t="shared" si="21"/>
        <v>78.8</v>
      </c>
      <c r="H145" s="219">
        <f t="shared" si="22"/>
        <v>218.88888888888889</v>
      </c>
      <c r="I145" s="219">
        <f t="shared" si="23"/>
        <v>7.2962962962962966E-2</v>
      </c>
      <c r="J145" s="217"/>
      <c r="K145" s="220"/>
      <c r="L145" s="220"/>
      <c r="M145" s="221"/>
      <c r="N145" s="222">
        <f t="shared" si="24"/>
        <v>0</v>
      </c>
      <c r="O145" s="223"/>
      <c r="P145" s="224"/>
      <c r="Q145" s="224"/>
      <c r="R145" s="224"/>
      <c r="S145" s="224"/>
      <c r="T145" s="225"/>
      <c r="U145" s="226">
        <f t="shared" si="25"/>
        <v>0.14592592592592593</v>
      </c>
      <c r="V145" s="227"/>
      <c r="W145" s="228" t="str">
        <f t="shared" si="26"/>
        <v>0</v>
      </c>
      <c r="X145" s="509"/>
      <c r="Y145" s="229">
        <f t="shared" si="27"/>
        <v>0</v>
      </c>
    </row>
    <row r="146" spans="2:25" ht="18.75" customHeight="1">
      <c r="B146" s="515"/>
      <c r="C146" s="534"/>
      <c r="D146" s="216">
        <v>5</v>
      </c>
      <c r="E146" s="216" t="s">
        <v>3249</v>
      </c>
      <c r="F146" s="217">
        <v>436</v>
      </c>
      <c r="G146" s="218">
        <f t="shared" si="21"/>
        <v>87.2</v>
      </c>
      <c r="H146" s="219">
        <f t="shared" si="22"/>
        <v>242.22222222222223</v>
      </c>
      <c r="I146" s="219">
        <f t="shared" si="23"/>
        <v>8.0740740740740738E-2</v>
      </c>
      <c r="J146" s="217"/>
      <c r="K146" s="220"/>
      <c r="L146" s="220"/>
      <c r="M146" s="221"/>
      <c r="N146" s="222">
        <f t="shared" si="24"/>
        <v>0</v>
      </c>
      <c r="O146" s="223"/>
      <c r="P146" s="224"/>
      <c r="Q146" s="224"/>
      <c r="R146" s="224"/>
      <c r="S146" s="224"/>
      <c r="T146" s="225"/>
      <c r="U146" s="226">
        <f t="shared" si="25"/>
        <v>0.16148148148148148</v>
      </c>
      <c r="V146" s="227"/>
      <c r="W146" s="228" t="str">
        <f t="shared" si="26"/>
        <v>0</v>
      </c>
      <c r="X146" s="509"/>
      <c r="Y146" s="229">
        <f t="shared" si="27"/>
        <v>0</v>
      </c>
    </row>
    <row r="147" spans="2:25" ht="18.75" customHeight="1">
      <c r="B147" s="515"/>
      <c r="C147" s="534"/>
      <c r="D147" s="216">
        <v>6</v>
      </c>
      <c r="E147" s="216" t="s">
        <v>3250</v>
      </c>
      <c r="F147" s="217">
        <v>426</v>
      </c>
      <c r="G147" s="218">
        <f t="shared" si="21"/>
        <v>85.2</v>
      </c>
      <c r="H147" s="219">
        <f t="shared" si="22"/>
        <v>236.66666666666666</v>
      </c>
      <c r="I147" s="219">
        <f t="shared" si="23"/>
        <v>7.8888888888888883E-2</v>
      </c>
      <c r="J147" s="217"/>
      <c r="K147" s="220"/>
      <c r="L147" s="220"/>
      <c r="M147" s="221"/>
      <c r="N147" s="222">
        <f t="shared" si="24"/>
        <v>0</v>
      </c>
      <c r="O147" s="223"/>
      <c r="P147" s="224"/>
      <c r="Q147" s="224"/>
      <c r="R147" s="224"/>
      <c r="S147" s="224"/>
      <c r="T147" s="225"/>
      <c r="U147" s="226">
        <f t="shared" si="25"/>
        <v>0.15777777777777777</v>
      </c>
      <c r="V147" s="227"/>
      <c r="W147" s="228" t="str">
        <f t="shared" si="26"/>
        <v>0</v>
      </c>
      <c r="X147" s="509"/>
      <c r="Y147" s="229">
        <f t="shared" si="27"/>
        <v>0</v>
      </c>
    </row>
    <row r="148" spans="2:25" ht="18.75" customHeight="1">
      <c r="B148" s="515"/>
      <c r="C148" s="534"/>
      <c r="D148" s="216">
        <v>7</v>
      </c>
      <c r="E148" s="216" t="s">
        <v>3251</v>
      </c>
      <c r="F148" s="217">
        <v>320</v>
      </c>
      <c r="G148" s="218">
        <f t="shared" si="21"/>
        <v>64</v>
      </c>
      <c r="H148" s="219">
        <f t="shared" si="22"/>
        <v>177.77777777777777</v>
      </c>
      <c r="I148" s="219">
        <f t="shared" si="23"/>
        <v>5.9259259259259255E-2</v>
      </c>
      <c r="J148" s="217"/>
      <c r="K148" s="220"/>
      <c r="L148" s="220"/>
      <c r="M148" s="221"/>
      <c r="N148" s="222">
        <f t="shared" si="24"/>
        <v>0</v>
      </c>
      <c r="O148" s="223"/>
      <c r="P148" s="224"/>
      <c r="Q148" s="224"/>
      <c r="R148" s="224"/>
      <c r="S148" s="224"/>
      <c r="T148" s="225"/>
      <c r="U148" s="226">
        <f t="shared" si="25"/>
        <v>0.11851851851851851</v>
      </c>
      <c r="V148" s="227"/>
      <c r="W148" s="228" t="str">
        <f t="shared" si="26"/>
        <v>0</v>
      </c>
      <c r="X148" s="509"/>
      <c r="Y148" s="229">
        <f t="shared" si="27"/>
        <v>0</v>
      </c>
    </row>
    <row r="149" spans="2:25" ht="18.75" customHeight="1">
      <c r="B149" s="515"/>
      <c r="C149" s="534"/>
      <c r="D149" s="216">
        <v>1</v>
      </c>
      <c r="E149" s="358" t="s">
        <v>3252</v>
      </c>
      <c r="F149" s="217">
        <v>420</v>
      </c>
      <c r="G149" s="218">
        <f t="shared" si="21"/>
        <v>84</v>
      </c>
      <c r="H149" s="219">
        <f t="shared" si="22"/>
        <v>233.33333333333331</v>
      </c>
      <c r="I149" s="219">
        <f t="shared" si="23"/>
        <v>7.7777777777777765E-2</v>
      </c>
      <c r="J149" s="217"/>
      <c r="K149" s="220"/>
      <c r="L149" s="220"/>
      <c r="M149" s="221"/>
      <c r="N149" s="222">
        <f t="shared" si="24"/>
        <v>0</v>
      </c>
      <c r="O149" s="223"/>
      <c r="P149" s="224" t="s">
        <v>351</v>
      </c>
      <c r="Q149" s="224" t="s">
        <v>3163</v>
      </c>
      <c r="R149" s="224" t="s">
        <v>3127</v>
      </c>
      <c r="S149" s="224"/>
      <c r="T149" s="225" t="s">
        <v>3253</v>
      </c>
      <c r="U149" s="226">
        <f t="shared" si="25"/>
        <v>0.15555555555555553</v>
      </c>
      <c r="V149" s="227"/>
      <c r="W149" s="228" t="str">
        <f t="shared" si="26"/>
        <v>0</v>
      </c>
      <c r="X149" s="509"/>
      <c r="Y149" s="229">
        <f t="shared" si="27"/>
        <v>0</v>
      </c>
    </row>
    <row r="150" spans="2:25" ht="18.75" customHeight="1">
      <c r="B150" s="515"/>
      <c r="C150" s="534"/>
      <c r="D150" s="216">
        <v>2</v>
      </c>
      <c r="E150" s="216" t="s">
        <v>3164</v>
      </c>
      <c r="F150" s="217">
        <v>330</v>
      </c>
      <c r="G150" s="218">
        <f t="shared" si="21"/>
        <v>66</v>
      </c>
      <c r="H150" s="219">
        <f t="shared" si="22"/>
        <v>183.33333333333334</v>
      </c>
      <c r="I150" s="219">
        <f t="shared" si="23"/>
        <v>6.1111111111111116E-2</v>
      </c>
      <c r="J150" s="217"/>
      <c r="K150" s="220"/>
      <c r="L150" s="220"/>
      <c r="M150" s="221"/>
      <c r="N150" s="222">
        <f t="shared" si="24"/>
        <v>0</v>
      </c>
      <c r="O150" s="223"/>
      <c r="P150" s="224"/>
      <c r="Q150" s="224"/>
      <c r="R150" s="224"/>
      <c r="S150" s="224"/>
      <c r="T150" s="225"/>
      <c r="U150" s="226">
        <f t="shared" si="25"/>
        <v>0.12222222222222223</v>
      </c>
      <c r="V150" s="227"/>
      <c r="W150" s="228" t="str">
        <f t="shared" si="26"/>
        <v>0</v>
      </c>
      <c r="X150" s="509"/>
      <c r="Y150" s="229">
        <f t="shared" si="27"/>
        <v>0</v>
      </c>
    </row>
    <row r="151" spans="2:25" ht="18.75" customHeight="1">
      <c r="B151" s="515"/>
      <c r="C151" s="534"/>
      <c r="D151" s="216">
        <v>3</v>
      </c>
      <c r="E151" s="216" t="s">
        <v>3254</v>
      </c>
      <c r="F151" s="217">
        <v>330</v>
      </c>
      <c r="G151" s="218">
        <f t="shared" si="21"/>
        <v>66</v>
      </c>
      <c r="H151" s="219">
        <f t="shared" si="22"/>
        <v>183.33333333333334</v>
      </c>
      <c r="I151" s="219">
        <f t="shared" si="23"/>
        <v>6.1111111111111116E-2</v>
      </c>
      <c r="J151" s="217"/>
      <c r="K151" s="220"/>
      <c r="L151" s="220"/>
      <c r="M151" s="221"/>
      <c r="N151" s="222">
        <f t="shared" si="24"/>
        <v>0</v>
      </c>
      <c r="O151" s="223"/>
      <c r="P151" s="224"/>
      <c r="Q151" s="224"/>
      <c r="R151" s="224"/>
      <c r="S151" s="224"/>
      <c r="T151" s="225"/>
      <c r="U151" s="226">
        <f t="shared" si="25"/>
        <v>0.12222222222222223</v>
      </c>
      <c r="V151" s="227"/>
      <c r="W151" s="228" t="str">
        <f t="shared" si="26"/>
        <v>0</v>
      </c>
      <c r="X151" s="509"/>
      <c r="Y151" s="229">
        <f t="shared" si="27"/>
        <v>0</v>
      </c>
    </row>
    <row r="152" spans="2:25" ht="18.75" customHeight="1">
      <c r="B152" s="515"/>
      <c r="C152" s="534"/>
      <c r="D152" s="216">
        <v>4</v>
      </c>
      <c r="E152" s="216" t="s">
        <v>3255</v>
      </c>
      <c r="F152" s="217">
        <v>220</v>
      </c>
      <c r="G152" s="218">
        <f t="shared" si="21"/>
        <v>44</v>
      </c>
      <c r="H152" s="219">
        <f t="shared" si="22"/>
        <v>122.22222222222221</v>
      </c>
      <c r="I152" s="219">
        <f t="shared" si="23"/>
        <v>4.0740740740740737E-2</v>
      </c>
      <c r="J152" s="217"/>
      <c r="K152" s="220"/>
      <c r="L152" s="220"/>
      <c r="M152" s="221"/>
      <c r="N152" s="222">
        <f t="shared" si="24"/>
        <v>0</v>
      </c>
      <c r="O152" s="223"/>
      <c r="P152" s="224"/>
      <c r="Q152" s="224"/>
      <c r="R152" s="224"/>
      <c r="S152" s="224"/>
      <c r="T152" s="225"/>
      <c r="U152" s="226">
        <f t="shared" si="25"/>
        <v>8.1481481481481474E-2</v>
      </c>
      <c r="V152" s="227"/>
      <c r="W152" s="228" t="str">
        <f t="shared" si="26"/>
        <v>0</v>
      </c>
      <c r="X152" s="509"/>
      <c r="Y152" s="229">
        <f t="shared" si="27"/>
        <v>0</v>
      </c>
    </row>
    <row r="153" spans="2:25" ht="18.75" customHeight="1">
      <c r="B153" s="515"/>
      <c r="C153" s="534"/>
      <c r="D153" s="216">
        <v>5</v>
      </c>
      <c r="E153" s="216" t="s">
        <v>3256</v>
      </c>
      <c r="F153" s="217">
        <v>280</v>
      </c>
      <c r="G153" s="218">
        <f t="shared" si="21"/>
        <v>56</v>
      </c>
      <c r="H153" s="219">
        <f t="shared" si="22"/>
        <v>155.55555555555554</v>
      </c>
      <c r="I153" s="219">
        <f t="shared" si="23"/>
        <v>5.185185185185185E-2</v>
      </c>
      <c r="J153" s="217"/>
      <c r="K153" s="220"/>
      <c r="L153" s="220"/>
      <c r="M153" s="221"/>
      <c r="N153" s="222">
        <f t="shared" si="24"/>
        <v>0</v>
      </c>
      <c r="O153" s="223"/>
      <c r="P153" s="224"/>
      <c r="Q153" s="224"/>
      <c r="R153" s="224"/>
      <c r="S153" s="224"/>
      <c r="T153" s="225"/>
      <c r="U153" s="226">
        <f t="shared" si="25"/>
        <v>0.1037037037037037</v>
      </c>
      <c r="V153" s="227"/>
      <c r="W153" s="228" t="str">
        <f t="shared" si="26"/>
        <v>0</v>
      </c>
      <c r="X153" s="509"/>
      <c r="Y153" s="229">
        <f t="shared" si="27"/>
        <v>0</v>
      </c>
    </row>
    <row r="154" spans="2:25" ht="18.75" customHeight="1">
      <c r="B154" s="515"/>
      <c r="C154" s="534"/>
      <c r="D154" s="216">
        <v>6</v>
      </c>
      <c r="E154" s="216" t="s">
        <v>3257</v>
      </c>
      <c r="F154" s="217">
        <v>330</v>
      </c>
      <c r="G154" s="218">
        <f t="shared" si="21"/>
        <v>66</v>
      </c>
      <c r="H154" s="219">
        <f t="shared" si="22"/>
        <v>183.33333333333334</v>
      </c>
      <c r="I154" s="219">
        <f t="shared" si="23"/>
        <v>6.1111111111111116E-2</v>
      </c>
      <c r="J154" s="217"/>
      <c r="K154" s="220"/>
      <c r="L154" s="220"/>
      <c r="M154" s="221"/>
      <c r="N154" s="222">
        <f t="shared" si="24"/>
        <v>0</v>
      </c>
      <c r="O154" s="223"/>
      <c r="P154" s="224"/>
      <c r="Q154" s="224"/>
      <c r="R154" s="224"/>
      <c r="S154" s="224"/>
      <c r="T154" s="225"/>
      <c r="U154" s="226">
        <f t="shared" si="25"/>
        <v>0.12222222222222223</v>
      </c>
      <c r="V154" s="227"/>
      <c r="W154" s="228" t="str">
        <f t="shared" si="26"/>
        <v>0</v>
      </c>
      <c r="X154" s="509"/>
      <c r="Y154" s="229">
        <f t="shared" si="27"/>
        <v>0</v>
      </c>
    </row>
    <row r="155" spans="2:25" ht="18.75" customHeight="1">
      <c r="B155" s="515"/>
      <c r="C155" s="534"/>
      <c r="D155" s="216">
        <v>7</v>
      </c>
      <c r="E155" s="216" t="s">
        <v>3258</v>
      </c>
      <c r="F155" s="217">
        <v>190</v>
      </c>
      <c r="G155" s="218">
        <f t="shared" si="21"/>
        <v>38</v>
      </c>
      <c r="H155" s="219">
        <f t="shared" si="22"/>
        <v>105.55555555555556</v>
      </c>
      <c r="I155" s="219">
        <f t="shared" si="23"/>
        <v>3.5185185185185187E-2</v>
      </c>
      <c r="J155" s="217"/>
      <c r="K155" s="220"/>
      <c r="L155" s="220"/>
      <c r="M155" s="221"/>
      <c r="N155" s="222">
        <f t="shared" si="24"/>
        <v>0</v>
      </c>
      <c r="O155" s="223"/>
      <c r="P155" s="224"/>
      <c r="Q155" s="224"/>
      <c r="R155" s="224"/>
      <c r="S155" s="224"/>
      <c r="T155" s="225"/>
      <c r="U155" s="226">
        <f t="shared" si="25"/>
        <v>7.0370370370370375E-2</v>
      </c>
      <c r="V155" s="227"/>
      <c r="W155" s="228" t="str">
        <f t="shared" si="26"/>
        <v>0</v>
      </c>
      <c r="X155" s="509"/>
      <c r="Y155" s="229">
        <f t="shared" si="27"/>
        <v>0</v>
      </c>
    </row>
    <row r="156" spans="2:25" ht="18.75" customHeight="1">
      <c r="B156" s="515"/>
      <c r="C156" s="534"/>
      <c r="D156" s="216">
        <v>8</v>
      </c>
      <c r="E156" s="216" t="s">
        <v>3259</v>
      </c>
      <c r="F156" s="217">
        <v>258</v>
      </c>
      <c r="G156" s="218">
        <f t="shared" si="21"/>
        <v>51.6</v>
      </c>
      <c r="H156" s="219">
        <f t="shared" si="22"/>
        <v>143.33333333333334</v>
      </c>
      <c r="I156" s="219">
        <f t="shared" si="23"/>
        <v>4.777777777777778E-2</v>
      </c>
      <c r="J156" s="217"/>
      <c r="K156" s="220"/>
      <c r="L156" s="220"/>
      <c r="M156" s="221"/>
      <c r="N156" s="222">
        <f t="shared" si="24"/>
        <v>0</v>
      </c>
      <c r="O156" s="223"/>
      <c r="P156" s="224"/>
      <c r="Q156" s="224"/>
      <c r="R156" s="224"/>
      <c r="S156" s="224"/>
      <c r="T156" s="225"/>
      <c r="U156" s="226">
        <f t="shared" si="25"/>
        <v>9.555555555555556E-2</v>
      </c>
      <c r="V156" s="227"/>
      <c r="W156" s="228" t="str">
        <f t="shared" si="26"/>
        <v>0</v>
      </c>
      <c r="X156" s="509"/>
      <c r="Y156" s="229">
        <f t="shared" si="27"/>
        <v>0</v>
      </c>
    </row>
    <row r="157" spans="2:25" ht="18.75" customHeight="1">
      <c r="B157" s="515"/>
      <c r="C157" s="534"/>
      <c r="D157" s="216">
        <v>9</v>
      </c>
      <c r="E157" s="216" t="s">
        <v>3260</v>
      </c>
      <c r="F157" s="217">
        <v>354</v>
      </c>
      <c r="G157" s="218">
        <f t="shared" si="21"/>
        <v>70.8</v>
      </c>
      <c r="H157" s="219">
        <f t="shared" si="22"/>
        <v>196.66666666666666</v>
      </c>
      <c r="I157" s="219">
        <f t="shared" si="23"/>
        <v>6.5555555555555547E-2</v>
      </c>
      <c r="J157" s="217"/>
      <c r="K157" s="220"/>
      <c r="L157" s="220"/>
      <c r="M157" s="221"/>
      <c r="N157" s="222">
        <f t="shared" si="24"/>
        <v>0</v>
      </c>
      <c r="O157" s="223"/>
      <c r="P157" s="224"/>
      <c r="Q157" s="224"/>
      <c r="R157" s="224"/>
      <c r="S157" s="224"/>
      <c r="T157" s="225"/>
      <c r="U157" s="226">
        <f t="shared" si="25"/>
        <v>0.13111111111111109</v>
      </c>
      <c r="V157" s="227"/>
      <c r="W157" s="228" t="str">
        <f t="shared" si="26"/>
        <v>0</v>
      </c>
      <c r="X157" s="509"/>
      <c r="Y157" s="229">
        <f t="shared" si="27"/>
        <v>0</v>
      </c>
    </row>
    <row r="158" spans="2:25" ht="18.75" customHeight="1">
      <c r="B158" s="515"/>
      <c r="C158" s="534"/>
      <c r="D158" s="216"/>
      <c r="E158" s="216"/>
      <c r="F158" s="217"/>
      <c r="G158" s="218">
        <f t="shared" si="21"/>
        <v>0</v>
      </c>
      <c r="H158" s="219">
        <f t="shared" si="22"/>
        <v>0</v>
      </c>
      <c r="I158" s="219">
        <f t="shared" si="23"/>
        <v>0</v>
      </c>
      <c r="J158" s="217"/>
      <c r="K158" s="220"/>
      <c r="L158" s="220"/>
      <c r="M158" s="221"/>
      <c r="N158" s="222">
        <f t="shared" si="24"/>
        <v>0</v>
      </c>
      <c r="O158" s="223"/>
      <c r="P158" s="224"/>
      <c r="Q158" s="224"/>
      <c r="R158" s="224"/>
      <c r="S158" s="224"/>
      <c r="T158" s="225"/>
      <c r="U158" s="226">
        <f t="shared" si="25"/>
        <v>0</v>
      </c>
      <c r="V158" s="227"/>
      <c r="W158" s="228" t="str">
        <f t="shared" si="26"/>
        <v>0</v>
      </c>
      <c r="X158" s="509"/>
      <c r="Y158" s="229">
        <f t="shared" si="27"/>
        <v>0</v>
      </c>
    </row>
    <row r="159" spans="2:25" ht="18.75" customHeight="1">
      <c r="B159" s="516"/>
      <c r="C159" s="535"/>
      <c r="D159" s="216"/>
      <c r="E159" s="216"/>
      <c r="F159" s="217"/>
      <c r="G159" s="218">
        <f>F159/$G$15</f>
        <v>0</v>
      </c>
      <c r="H159" s="219">
        <f>F159/$H$15</f>
        <v>0</v>
      </c>
      <c r="I159" s="219">
        <f>H159/$I$15</f>
        <v>0</v>
      </c>
      <c r="J159" s="217"/>
      <c r="K159" s="220"/>
      <c r="L159" s="220"/>
      <c r="M159" s="232"/>
      <c r="N159" s="222">
        <f>M159/$N$15</f>
        <v>0</v>
      </c>
      <c r="O159" s="231"/>
      <c r="P159" s="231"/>
      <c r="Q159" s="231"/>
      <c r="R159" s="231"/>
      <c r="S159" s="231"/>
      <c r="T159" s="225"/>
      <c r="U159" s="226">
        <f>H159/$U$15</f>
        <v>0</v>
      </c>
      <c r="V159" s="227"/>
      <c r="W159" s="228" t="str">
        <f>IF(V159&lt;1,"0",IF(V159&lt;5,"2",IF(V159&gt;=5,"6")))</f>
        <v>0</v>
      </c>
      <c r="X159" s="510"/>
      <c r="Y159" s="229">
        <f t="shared" si="27"/>
        <v>0</v>
      </c>
    </row>
    <row r="160" spans="2:25">
      <c r="B160" s="233"/>
      <c r="C160" s="234" t="s">
        <v>111</v>
      </c>
      <c r="D160" s="235"/>
      <c r="E160" s="236">
        <f>COUNTA(E142:E159)</f>
        <v>16</v>
      </c>
      <c r="F160" s="236">
        <f>SUM(F142:F159)</f>
        <v>5466</v>
      </c>
      <c r="G160" s="236">
        <f>SUM(G142:G159)</f>
        <v>1093.2</v>
      </c>
      <c r="H160" s="236">
        <f>SUM(H142:H159)</f>
        <v>3036.666666666667</v>
      </c>
      <c r="I160" s="236">
        <f>MROUND(SUM(I142:I159),1)</f>
        <v>1</v>
      </c>
      <c r="J160" s="236">
        <f>COUNTA(J142:J159)</f>
        <v>2</v>
      </c>
      <c r="K160" s="236">
        <f>COUNTA(K142:K159)</f>
        <v>1</v>
      </c>
      <c r="L160" s="236">
        <f>COUNTA(L142:L159)</f>
        <v>0</v>
      </c>
      <c r="M160" s="236">
        <f>SUM(M142:M159)</f>
        <v>3036.666666666667</v>
      </c>
      <c r="N160" s="236">
        <f>SUM(N142:N159)</f>
        <v>60.733333333333341</v>
      </c>
      <c r="O160" s="237"/>
      <c r="P160" s="238">
        <f>COUNTIF(P142:P159, "YES")</f>
        <v>2</v>
      </c>
      <c r="Q160" s="237"/>
      <c r="R160" s="237"/>
      <c r="S160" s="237"/>
      <c r="T160" s="237"/>
      <c r="U160" s="236">
        <f>SUM(U142:U159)</f>
        <v>2.0244444444444443</v>
      </c>
      <c r="V160" s="236">
        <f>SUM(V142:V159)</f>
        <v>2.0244444444444443</v>
      </c>
      <c r="W160" s="236">
        <f t="array" ref="W160">SUM(ABS(W142:W159))</f>
        <v>2</v>
      </c>
      <c r="X160" s="238" t="str">
        <f>IF(X142&lt;0.2, "0", IF(X142&lt;=2, "2", IF(X142&gt;2, ROUND(X142,0))))</f>
        <v>2</v>
      </c>
      <c r="Y160" s="236">
        <f>SUM(Y142:Y159)</f>
        <v>1</v>
      </c>
    </row>
    <row r="161" spans="2:25" ht="18.75" customHeight="1">
      <c r="B161" s="514">
        <v>5</v>
      </c>
      <c r="C161" s="517" t="s">
        <v>3261</v>
      </c>
      <c r="D161" s="216">
        <v>1</v>
      </c>
      <c r="E161" s="358" t="s">
        <v>3262</v>
      </c>
      <c r="F161" s="217">
        <v>432</v>
      </c>
      <c r="G161" s="218">
        <f t="shared" ref="G161:G197" si="28">F161/$G$15</f>
        <v>86.4</v>
      </c>
      <c r="H161" s="219">
        <f t="shared" ref="H161:H197" si="29">F161/$H$15</f>
        <v>240</v>
      </c>
      <c r="I161" s="219">
        <f t="shared" ref="I161:I197" si="30">H161/$I$15</f>
        <v>0.08</v>
      </c>
      <c r="J161" s="217" t="s">
        <v>3263</v>
      </c>
      <c r="K161" s="220" t="s">
        <v>3264</v>
      </c>
      <c r="L161" s="220"/>
      <c r="M161" s="221">
        <f>SUM(H161:H176)</f>
        <v>3008.3333333333339</v>
      </c>
      <c r="N161" s="222">
        <f t="shared" ref="N161:N197" si="31">M161/$N$15</f>
        <v>60.166666666666679</v>
      </c>
      <c r="O161" s="223" t="s">
        <v>1400</v>
      </c>
      <c r="P161" s="224" t="s">
        <v>351</v>
      </c>
      <c r="Q161" s="224" t="s">
        <v>3163</v>
      </c>
      <c r="R161" s="224" t="s">
        <v>3127</v>
      </c>
      <c r="S161" s="224"/>
      <c r="T161" s="225" t="s">
        <v>3245</v>
      </c>
      <c r="U161" s="226">
        <f t="shared" ref="U161:U197" si="32">H161/$U$15</f>
        <v>0.16</v>
      </c>
      <c r="V161" s="227">
        <f>SUM(U161:U176)</f>
        <v>2.005555555555556</v>
      </c>
      <c r="W161" s="228" t="str">
        <f t="shared" ref="W161:W197" si="33">IF(V161&lt;1,"0",IF(V161&lt;5,"2",IF(V161&gt;=5,"6")))</f>
        <v>2</v>
      </c>
      <c r="X161" s="508">
        <f>K199/$X$15</f>
        <v>0.66666666666666663</v>
      </c>
      <c r="Y161" s="229">
        <f t="shared" ref="Y161:Y198" si="34">W161/2</f>
        <v>1</v>
      </c>
    </row>
    <row r="162" spans="2:25" ht="18.75" customHeight="1">
      <c r="B162" s="515"/>
      <c r="C162" s="518"/>
      <c r="D162" s="216">
        <v>2</v>
      </c>
      <c r="E162" s="216" t="s">
        <v>3265</v>
      </c>
      <c r="F162" s="217">
        <v>319</v>
      </c>
      <c r="G162" s="218">
        <f t="shared" si="28"/>
        <v>63.8</v>
      </c>
      <c r="H162" s="219">
        <f t="shared" si="29"/>
        <v>177.22222222222223</v>
      </c>
      <c r="I162" s="219">
        <f t="shared" si="30"/>
        <v>5.9074074074074077E-2</v>
      </c>
      <c r="J162" s="217"/>
      <c r="K162" s="220"/>
      <c r="L162" s="220"/>
      <c r="M162" s="221"/>
      <c r="N162" s="222">
        <f t="shared" si="31"/>
        <v>0</v>
      </c>
      <c r="O162" s="223"/>
      <c r="P162" s="224"/>
      <c r="Q162" s="224"/>
      <c r="R162" s="224"/>
      <c r="S162" s="224"/>
      <c r="T162" s="225"/>
      <c r="U162" s="226">
        <f t="shared" si="32"/>
        <v>0.11814814814814815</v>
      </c>
      <c r="V162" s="227"/>
      <c r="W162" s="228" t="str">
        <f t="shared" si="33"/>
        <v>0</v>
      </c>
      <c r="X162" s="509"/>
      <c r="Y162" s="229">
        <f t="shared" si="34"/>
        <v>0</v>
      </c>
    </row>
    <row r="163" spans="2:25" ht="18.75" customHeight="1">
      <c r="B163" s="515"/>
      <c r="C163" s="518"/>
      <c r="D163" s="216">
        <v>3</v>
      </c>
      <c r="E163" s="216" t="s">
        <v>3266</v>
      </c>
      <c r="F163" s="217">
        <v>193</v>
      </c>
      <c r="G163" s="218">
        <f t="shared" si="28"/>
        <v>38.6</v>
      </c>
      <c r="H163" s="219">
        <f t="shared" si="29"/>
        <v>107.22222222222221</v>
      </c>
      <c r="I163" s="219">
        <f t="shared" si="30"/>
        <v>3.574074074074074E-2</v>
      </c>
      <c r="J163" s="217"/>
      <c r="K163" s="220"/>
      <c r="L163" s="220"/>
      <c r="M163" s="221"/>
      <c r="N163" s="222">
        <f t="shared" si="31"/>
        <v>0</v>
      </c>
      <c r="O163" s="223"/>
      <c r="P163" s="224"/>
      <c r="Q163" s="224"/>
      <c r="R163" s="224"/>
      <c r="S163" s="224"/>
      <c r="T163" s="225"/>
      <c r="U163" s="226">
        <f t="shared" si="32"/>
        <v>7.1481481481481479E-2</v>
      </c>
      <c r="V163" s="227"/>
      <c r="W163" s="228" t="str">
        <f t="shared" si="33"/>
        <v>0</v>
      </c>
      <c r="X163" s="509"/>
      <c r="Y163" s="229">
        <f t="shared" si="34"/>
        <v>0</v>
      </c>
    </row>
    <row r="164" spans="2:25" ht="18.75" customHeight="1">
      <c r="B164" s="515"/>
      <c r="C164" s="518"/>
      <c r="D164" s="216">
        <v>4</v>
      </c>
      <c r="E164" s="216" t="s">
        <v>3267</v>
      </c>
      <c r="F164" s="217">
        <v>287</v>
      </c>
      <c r="G164" s="218">
        <f t="shared" si="28"/>
        <v>57.4</v>
      </c>
      <c r="H164" s="219">
        <f t="shared" si="29"/>
        <v>159.44444444444443</v>
      </c>
      <c r="I164" s="219">
        <f t="shared" si="30"/>
        <v>5.3148148148148146E-2</v>
      </c>
      <c r="J164" s="217"/>
      <c r="K164" s="220"/>
      <c r="L164" s="220"/>
      <c r="M164" s="221"/>
      <c r="N164" s="222">
        <f t="shared" si="31"/>
        <v>0</v>
      </c>
      <c r="O164" s="223"/>
      <c r="P164" s="224"/>
      <c r="Q164" s="224"/>
      <c r="R164" s="224"/>
      <c r="S164" s="224"/>
      <c r="T164" s="225"/>
      <c r="U164" s="226">
        <f t="shared" si="32"/>
        <v>0.10629629629629629</v>
      </c>
      <c r="V164" s="227"/>
      <c r="W164" s="228" t="str">
        <f t="shared" si="33"/>
        <v>0</v>
      </c>
      <c r="X164" s="509"/>
      <c r="Y164" s="229">
        <f t="shared" si="34"/>
        <v>0</v>
      </c>
    </row>
    <row r="165" spans="2:25" ht="18.75" customHeight="1">
      <c r="B165" s="515"/>
      <c r="C165" s="518"/>
      <c r="D165" s="216">
        <v>5</v>
      </c>
      <c r="E165" s="216" t="s">
        <v>3268</v>
      </c>
      <c r="F165" s="217">
        <v>515</v>
      </c>
      <c r="G165" s="218">
        <f t="shared" si="28"/>
        <v>103</v>
      </c>
      <c r="H165" s="219">
        <f t="shared" si="29"/>
        <v>286.11111111111109</v>
      </c>
      <c r="I165" s="219">
        <f t="shared" si="30"/>
        <v>9.5370370370370355E-2</v>
      </c>
      <c r="J165" s="217"/>
      <c r="K165" s="220"/>
      <c r="L165" s="220"/>
      <c r="M165" s="221"/>
      <c r="N165" s="222">
        <f t="shared" si="31"/>
        <v>0</v>
      </c>
      <c r="O165" s="223"/>
      <c r="P165" s="224"/>
      <c r="Q165" s="224"/>
      <c r="R165" s="224"/>
      <c r="S165" s="224"/>
      <c r="T165" s="225"/>
      <c r="U165" s="226">
        <f t="shared" si="32"/>
        <v>0.19074074074074071</v>
      </c>
      <c r="V165" s="227"/>
      <c r="W165" s="228" t="str">
        <f t="shared" si="33"/>
        <v>0</v>
      </c>
      <c r="X165" s="509"/>
      <c r="Y165" s="229">
        <f t="shared" si="34"/>
        <v>0</v>
      </c>
    </row>
    <row r="166" spans="2:25" ht="18.75" customHeight="1">
      <c r="B166" s="515"/>
      <c r="C166" s="518"/>
      <c r="D166" s="216">
        <v>6</v>
      </c>
      <c r="E166" s="216" t="s">
        <v>3269</v>
      </c>
      <c r="F166" s="217">
        <v>517</v>
      </c>
      <c r="G166" s="218">
        <f t="shared" si="28"/>
        <v>103.4</v>
      </c>
      <c r="H166" s="219">
        <f t="shared" si="29"/>
        <v>287.22222222222223</v>
      </c>
      <c r="I166" s="219">
        <f t="shared" si="30"/>
        <v>9.5740740740740737E-2</v>
      </c>
      <c r="J166" s="217"/>
      <c r="K166" s="220"/>
      <c r="L166" s="220"/>
      <c r="M166" s="221"/>
      <c r="N166" s="222">
        <f t="shared" si="31"/>
        <v>0</v>
      </c>
      <c r="O166" s="223"/>
      <c r="P166" s="224"/>
      <c r="Q166" s="224"/>
      <c r="R166" s="224"/>
      <c r="S166" s="224"/>
      <c r="T166" s="225"/>
      <c r="U166" s="226">
        <f t="shared" si="32"/>
        <v>0.19148148148148147</v>
      </c>
      <c r="V166" s="227"/>
      <c r="W166" s="228" t="str">
        <f t="shared" si="33"/>
        <v>0</v>
      </c>
      <c r="X166" s="509"/>
      <c r="Y166" s="229">
        <f t="shared" si="34"/>
        <v>0</v>
      </c>
    </row>
    <row r="167" spans="2:25" ht="18.75" customHeight="1">
      <c r="B167" s="515"/>
      <c r="C167" s="518"/>
      <c r="D167" s="216">
        <v>7</v>
      </c>
      <c r="E167" s="216" t="s">
        <v>3270</v>
      </c>
      <c r="F167" s="217">
        <v>319</v>
      </c>
      <c r="G167" s="218">
        <f t="shared" si="28"/>
        <v>63.8</v>
      </c>
      <c r="H167" s="219">
        <f t="shared" si="29"/>
        <v>177.22222222222223</v>
      </c>
      <c r="I167" s="219">
        <f t="shared" si="30"/>
        <v>5.9074074074074077E-2</v>
      </c>
      <c r="J167" s="217"/>
      <c r="K167" s="220"/>
      <c r="L167" s="220"/>
      <c r="M167" s="221"/>
      <c r="N167" s="222">
        <f t="shared" si="31"/>
        <v>0</v>
      </c>
      <c r="O167" s="223"/>
      <c r="P167" s="224"/>
      <c r="Q167" s="224"/>
      <c r="R167" s="224"/>
      <c r="S167" s="224"/>
      <c r="T167" s="225"/>
      <c r="U167" s="226">
        <f t="shared" si="32"/>
        <v>0.11814814814814815</v>
      </c>
      <c r="V167" s="227"/>
      <c r="W167" s="228" t="str">
        <f t="shared" si="33"/>
        <v>0</v>
      </c>
      <c r="X167" s="509"/>
      <c r="Y167" s="229">
        <f t="shared" si="34"/>
        <v>0</v>
      </c>
    </row>
    <row r="168" spans="2:25" ht="18.75" customHeight="1">
      <c r="B168" s="515"/>
      <c r="C168" s="518"/>
      <c r="D168" s="216">
        <v>8</v>
      </c>
      <c r="E168" s="216" t="s">
        <v>3271</v>
      </c>
      <c r="F168" s="217">
        <v>201</v>
      </c>
      <c r="G168" s="218">
        <f t="shared" si="28"/>
        <v>40.200000000000003</v>
      </c>
      <c r="H168" s="219">
        <f t="shared" si="29"/>
        <v>111.66666666666666</v>
      </c>
      <c r="I168" s="219">
        <f t="shared" si="30"/>
        <v>3.7222222222222219E-2</v>
      </c>
      <c r="J168" s="217"/>
      <c r="K168" s="220"/>
      <c r="L168" s="220"/>
      <c r="M168" s="221"/>
      <c r="N168" s="222">
        <f t="shared" si="31"/>
        <v>0</v>
      </c>
      <c r="O168" s="223"/>
      <c r="P168" s="224"/>
      <c r="Q168" s="224"/>
      <c r="R168" s="224"/>
      <c r="S168" s="224"/>
      <c r="T168" s="225"/>
      <c r="U168" s="226">
        <f t="shared" si="32"/>
        <v>7.4444444444444438E-2</v>
      </c>
      <c r="V168" s="227"/>
      <c r="W168" s="228" t="str">
        <f t="shared" si="33"/>
        <v>0</v>
      </c>
      <c r="X168" s="509"/>
      <c r="Y168" s="229">
        <f t="shared" si="34"/>
        <v>0</v>
      </c>
    </row>
    <row r="169" spans="2:25" ht="18.75" customHeight="1">
      <c r="B169" s="515"/>
      <c r="C169" s="518"/>
      <c r="D169" s="216">
        <v>9</v>
      </c>
      <c r="E169" s="216" t="s">
        <v>3272</v>
      </c>
      <c r="F169" s="217">
        <v>199</v>
      </c>
      <c r="G169" s="218">
        <f t="shared" si="28"/>
        <v>39.799999999999997</v>
      </c>
      <c r="H169" s="219">
        <f t="shared" si="29"/>
        <v>110.55555555555556</v>
      </c>
      <c r="I169" s="219">
        <f t="shared" si="30"/>
        <v>3.6851851851851851E-2</v>
      </c>
      <c r="J169" s="217"/>
      <c r="K169" s="220"/>
      <c r="L169" s="220"/>
      <c r="M169" s="221"/>
      <c r="N169" s="222">
        <f t="shared" si="31"/>
        <v>0</v>
      </c>
      <c r="O169" s="223"/>
      <c r="P169" s="224"/>
      <c r="Q169" s="224"/>
      <c r="R169" s="224"/>
      <c r="S169" s="224"/>
      <c r="T169" s="225"/>
      <c r="U169" s="226">
        <f t="shared" si="32"/>
        <v>7.3703703703703702E-2</v>
      </c>
      <c r="V169" s="227"/>
      <c r="W169" s="228" t="str">
        <f t="shared" si="33"/>
        <v>0</v>
      </c>
      <c r="X169" s="509"/>
      <c r="Y169" s="229">
        <f t="shared" si="34"/>
        <v>0</v>
      </c>
    </row>
    <row r="170" spans="2:25" ht="18.75" customHeight="1">
      <c r="B170" s="515"/>
      <c r="C170" s="518"/>
      <c r="D170" s="216">
        <v>10</v>
      </c>
      <c r="E170" s="216" t="s">
        <v>3273</v>
      </c>
      <c r="F170" s="217">
        <v>242</v>
      </c>
      <c r="G170" s="218">
        <f t="shared" si="28"/>
        <v>48.4</v>
      </c>
      <c r="H170" s="219">
        <f t="shared" si="29"/>
        <v>134.44444444444443</v>
      </c>
      <c r="I170" s="219">
        <f t="shared" si="30"/>
        <v>4.4814814814814807E-2</v>
      </c>
      <c r="J170" s="217"/>
      <c r="K170" s="220"/>
      <c r="L170" s="220"/>
      <c r="M170" s="221"/>
      <c r="N170" s="222">
        <f t="shared" si="31"/>
        <v>0</v>
      </c>
      <c r="O170" s="223"/>
      <c r="P170" s="224"/>
      <c r="Q170" s="224"/>
      <c r="R170" s="224"/>
      <c r="S170" s="224"/>
      <c r="T170" s="225"/>
      <c r="U170" s="226">
        <f t="shared" si="32"/>
        <v>8.9629629629629615E-2</v>
      </c>
      <c r="V170" s="227"/>
      <c r="W170" s="228" t="str">
        <f t="shared" si="33"/>
        <v>0</v>
      </c>
      <c r="X170" s="509"/>
      <c r="Y170" s="229">
        <f t="shared" si="34"/>
        <v>0</v>
      </c>
    </row>
    <row r="171" spans="2:25" ht="18.75" customHeight="1">
      <c r="B171" s="515"/>
      <c r="C171" s="518"/>
      <c r="D171" s="216"/>
      <c r="E171" s="216" t="s">
        <v>3274</v>
      </c>
      <c r="F171" s="217">
        <v>201</v>
      </c>
      <c r="G171" s="218">
        <f t="shared" si="28"/>
        <v>40.200000000000003</v>
      </c>
      <c r="H171" s="219">
        <f t="shared" si="29"/>
        <v>111.66666666666666</v>
      </c>
      <c r="I171" s="219">
        <f t="shared" si="30"/>
        <v>3.7222222222222219E-2</v>
      </c>
      <c r="J171" s="217"/>
      <c r="K171" s="220"/>
      <c r="L171" s="220"/>
      <c r="M171" s="221"/>
      <c r="N171" s="222">
        <f>M171/$N$15</f>
        <v>0</v>
      </c>
      <c r="O171" s="223"/>
      <c r="P171" s="224"/>
      <c r="Q171" s="224"/>
      <c r="R171" s="224"/>
      <c r="S171" s="224"/>
      <c r="T171" s="225"/>
      <c r="U171" s="226">
        <f>H171/$U$15</f>
        <v>7.4444444444444438E-2</v>
      </c>
      <c r="V171" s="227"/>
      <c r="W171" s="228" t="str">
        <f>IF(V171&lt;1,"0",IF(V171&lt;5,"2",IF(V171&gt;=5,"6")))</f>
        <v>0</v>
      </c>
      <c r="X171" s="509"/>
      <c r="Y171" s="229">
        <f t="shared" si="34"/>
        <v>0</v>
      </c>
    </row>
    <row r="172" spans="2:25" ht="18.75" customHeight="1">
      <c r="B172" s="515"/>
      <c r="C172" s="518"/>
      <c r="D172" s="216"/>
      <c r="E172" s="358" t="s">
        <v>3275</v>
      </c>
      <c r="F172" s="217">
        <v>289</v>
      </c>
      <c r="G172" s="218">
        <f>F172/$G$15</f>
        <v>57.8</v>
      </c>
      <c r="H172" s="219">
        <f>F172/$H$15</f>
        <v>160.55555555555554</v>
      </c>
      <c r="I172" s="219">
        <f>H172/$I$15</f>
        <v>5.3518518518518514E-2</v>
      </c>
      <c r="J172" s="217"/>
      <c r="K172" s="220"/>
      <c r="L172" s="220"/>
      <c r="M172" s="221"/>
      <c r="N172" s="222">
        <f>M172/$N$15</f>
        <v>0</v>
      </c>
      <c r="O172" s="223"/>
      <c r="P172" s="224"/>
      <c r="Q172" s="224"/>
      <c r="R172" s="224"/>
      <c r="S172" s="224"/>
      <c r="T172" s="225"/>
      <c r="U172" s="226">
        <f>H172/$U$15</f>
        <v>0.10703703703703703</v>
      </c>
      <c r="V172" s="227"/>
      <c r="W172" s="228" t="str">
        <f>IF(V172&lt;1,"0",IF(V172&lt;5,"2",IF(V172&gt;=5,"6")))</f>
        <v>0</v>
      </c>
      <c r="X172" s="509"/>
      <c r="Y172" s="229">
        <f t="shared" si="34"/>
        <v>0</v>
      </c>
    </row>
    <row r="173" spans="2:25" ht="18.75" customHeight="1">
      <c r="B173" s="515"/>
      <c r="C173" s="518"/>
      <c r="D173" s="216"/>
      <c r="E173" s="216" t="s">
        <v>3276</v>
      </c>
      <c r="F173" s="217">
        <v>302</v>
      </c>
      <c r="G173" s="218">
        <f t="shared" si="28"/>
        <v>60.4</v>
      </c>
      <c r="H173" s="219">
        <f t="shared" si="29"/>
        <v>167.77777777777777</v>
      </c>
      <c r="I173" s="219">
        <f t="shared" si="30"/>
        <v>5.5925925925925921E-2</v>
      </c>
      <c r="J173" s="217"/>
      <c r="K173" s="220"/>
      <c r="L173" s="220"/>
      <c r="M173" s="221"/>
      <c r="N173" s="222">
        <f>M173/$N$15</f>
        <v>0</v>
      </c>
      <c r="O173" s="223"/>
      <c r="P173" s="224"/>
      <c r="Q173" s="224"/>
      <c r="R173" s="224"/>
      <c r="S173" s="224"/>
      <c r="T173" s="225"/>
      <c r="U173" s="226">
        <f>H173/$U$15</f>
        <v>0.11185185185185184</v>
      </c>
      <c r="V173" s="227"/>
      <c r="W173" s="228" t="str">
        <f>IF(V173&lt;1,"0",IF(V173&lt;5,"2",IF(V173&gt;=5,"6")))</f>
        <v>0</v>
      </c>
      <c r="X173" s="509"/>
      <c r="Y173" s="229">
        <f t="shared" si="34"/>
        <v>0</v>
      </c>
    </row>
    <row r="174" spans="2:25" ht="18.75" customHeight="1">
      <c r="B174" s="515"/>
      <c r="C174" s="518"/>
      <c r="D174" s="216"/>
      <c r="E174" s="216" t="s">
        <v>3277</v>
      </c>
      <c r="F174" s="217">
        <v>285</v>
      </c>
      <c r="G174" s="218">
        <f t="shared" si="28"/>
        <v>57</v>
      </c>
      <c r="H174" s="219">
        <f t="shared" si="29"/>
        <v>158.33333333333334</v>
      </c>
      <c r="I174" s="219">
        <f t="shared" si="30"/>
        <v>5.2777777777777778E-2</v>
      </c>
      <c r="J174" s="217"/>
      <c r="K174" s="220"/>
      <c r="L174" s="220"/>
      <c r="M174" s="221"/>
      <c r="N174" s="222">
        <f>M174/$N$15</f>
        <v>0</v>
      </c>
      <c r="O174" s="223"/>
      <c r="P174" s="224"/>
      <c r="Q174" s="224"/>
      <c r="R174" s="224"/>
      <c r="S174" s="224"/>
      <c r="T174" s="225"/>
      <c r="U174" s="226">
        <f>H174/$U$15</f>
        <v>0.10555555555555556</v>
      </c>
      <c r="V174" s="227"/>
      <c r="W174" s="228" t="str">
        <f>IF(V174&lt;1,"0",IF(V174&lt;5,"2",IF(V174&gt;=5,"6")))</f>
        <v>0</v>
      </c>
      <c r="X174" s="509"/>
      <c r="Y174" s="229">
        <f t="shared" si="34"/>
        <v>0</v>
      </c>
    </row>
    <row r="175" spans="2:25" ht="18.75" customHeight="1">
      <c r="B175" s="515"/>
      <c r="C175" s="518"/>
      <c r="D175" s="216"/>
      <c r="E175" s="216" t="s">
        <v>3278</v>
      </c>
      <c r="F175" s="217">
        <v>699</v>
      </c>
      <c r="G175" s="218">
        <f t="shared" si="28"/>
        <v>139.80000000000001</v>
      </c>
      <c r="H175" s="219">
        <f t="shared" si="29"/>
        <v>388.33333333333331</v>
      </c>
      <c r="I175" s="219">
        <f t="shared" si="30"/>
        <v>0.12944444444444445</v>
      </c>
      <c r="J175" s="217"/>
      <c r="K175" s="220"/>
      <c r="L175" s="220"/>
      <c r="M175" s="221"/>
      <c r="N175" s="222">
        <f t="shared" si="31"/>
        <v>0</v>
      </c>
      <c r="O175" s="223"/>
      <c r="P175" s="224"/>
      <c r="Q175" s="224"/>
      <c r="R175" s="224"/>
      <c r="S175" s="224"/>
      <c r="T175" s="225"/>
      <c r="U175" s="226">
        <f t="shared" si="32"/>
        <v>0.25888888888888889</v>
      </c>
      <c r="V175" s="227"/>
      <c r="W175" s="228" t="str">
        <f t="shared" si="33"/>
        <v>0</v>
      </c>
      <c r="X175" s="509"/>
      <c r="Y175" s="229">
        <f t="shared" si="34"/>
        <v>0</v>
      </c>
    </row>
    <row r="176" spans="2:25" ht="18.75" customHeight="1">
      <c r="B176" s="515"/>
      <c r="C176" s="518"/>
      <c r="D176" s="216"/>
      <c r="E176" s="216" t="s">
        <v>3279</v>
      </c>
      <c r="F176" s="217">
        <v>415</v>
      </c>
      <c r="G176" s="218">
        <f t="shared" si="28"/>
        <v>83</v>
      </c>
      <c r="H176" s="219">
        <f t="shared" si="29"/>
        <v>230.55555555555554</v>
      </c>
      <c r="I176" s="219">
        <f t="shared" si="30"/>
        <v>7.6851851851851852E-2</v>
      </c>
      <c r="J176" s="217"/>
      <c r="K176" s="220"/>
      <c r="L176" s="220"/>
      <c r="M176" s="221"/>
      <c r="N176" s="222">
        <f>M176/$N$15</f>
        <v>0</v>
      </c>
      <c r="O176" s="223"/>
      <c r="P176" s="224"/>
      <c r="Q176" s="224"/>
      <c r="R176" s="224"/>
      <c r="S176" s="224"/>
      <c r="T176" s="225"/>
      <c r="U176" s="226">
        <f>H176/$U$15</f>
        <v>0.1537037037037037</v>
      </c>
      <c r="V176" s="227"/>
      <c r="W176" s="228" t="str">
        <f>IF(V176&lt;1,"0",IF(V176&lt;5,"2",IF(V176&gt;=5,"6")))</f>
        <v>0</v>
      </c>
      <c r="X176" s="509"/>
      <c r="Y176" s="229">
        <f t="shared" si="34"/>
        <v>0</v>
      </c>
    </row>
    <row r="177" spans="2:25" ht="18.75" customHeight="1">
      <c r="B177" s="515"/>
      <c r="C177" s="518"/>
      <c r="D177" s="216"/>
      <c r="E177" s="216"/>
      <c r="F177" s="217"/>
      <c r="G177" s="218">
        <f t="shared" si="28"/>
        <v>0</v>
      </c>
      <c r="H177" s="219">
        <f t="shared" si="29"/>
        <v>0</v>
      </c>
      <c r="I177" s="219">
        <f t="shared" si="30"/>
        <v>0</v>
      </c>
      <c r="J177" s="217"/>
      <c r="K177" s="220"/>
      <c r="L177" s="220"/>
      <c r="M177" s="221"/>
      <c r="N177" s="222">
        <f>M177/$N$15</f>
        <v>0</v>
      </c>
      <c r="O177" s="223"/>
      <c r="P177" s="224"/>
      <c r="Q177" s="224"/>
      <c r="R177" s="224"/>
      <c r="S177" s="224"/>
      <c r="T177" s="225"/>
      <c r="U177" s="226">
        <f>H177/$U$15</f>
        <v>0</v>
      </c>
      <c r="V177" s="227"/>
      <c r="W177" s="228" t="str">
        <f>IF(V177&lt;1,"0",IF(V177&lt;5,"2",IF(V177&gt;=5,"6")))</f>
        <v>0</v>
      </c>
      <c r="X177" s="509"/>
      <c r="Y177" s="229">
        <f t="shared" si="34"/>
        <v>0</v>
      </c>
    </row>
    <row r="178" spans="2:25" ht="18.75" customHeight="1">
      <c r="B178" s="515"/>
      <c r="C178" s="518"/>
      <c r="D178" s="216">
        <v>2</v>
      </c>
      <c r="E178" s="216" t="s">
        <v>3280</v>
      </c>
      <c r="F178" s="217">
        <v>285</v>
      </c>
      <c r="G178" s="218">
        <f t="shared" si="28"/>
        <v>57</v>
      </c>
      <c r="H178" s="219">
        <f t="shared" si="29"/>
        <v>158.33333333333334</v>
      </c>
      <c r="I178" s="219">
        <f t="shared" si="30"/>
        <v>5.2777777777777778E-2</v>
      </c>
      <c r="J178" s="217"/>
      <c r="K178" s="220"/>
      <c r="L178" s="220"/>
      <c r="M178" s="221"/>
      <c r="N178" s="222">
        <f t="shared" si="31"/>
        <v>0</v>
      </c>
      <c r="O178" s="223"/>
      <c r="P178" s="224"/>
      <c r="Q178" s="224"/>
      <c r="R178" s="224"/>
      <c r="S178" s="224"/>
      <c r="T178" s="225"/>
      <c r="U178" s="226">
        <f t="shared" si="32"/>
        <v>0.10555555555555556</v>
      </c>
      <c r="V178" s="227"/>
      <c r="W178" s="228" t="str">
        <f t="shared" si="33"/>
        <v>0</v>
      </c>
      <c r="X178" s="509"/>
      <c r="Y178" s="229">
        <f t="shared" si="34"/>
        <v>0</v>
      </c>
    </row>
    <row r="179" spans="2:25" ht="18.75" customHeight="1">
      <c r="B179" s="515"/>
      <c r="C179" s="518"/>
      <c r="D179" s="216">
        <v>6</v>
      </c>
      <c r="E179" s="216" t="s">
        <v>3281</v>
      </c>
      <c r="F179" s="217">
        <v>434</v>
      </c>
      <c r="G179" s="218">
        <f t="shared" si="28"/>
        <v>86.8</v>
      </c>
      <c r="H179" s="219">
        <f t="shared" si="29"/>
        <v>241.11111111111111</v>
      </c>
      <c r="I179" s="219">
        <f t="shared" si="30"/>
        <v>8.037037037037037E-2</v>
      </c>
      <c r="J179" s="217" t="s">
        <v>3263</v>
      </c>
      <c r="K179" s="217" t="s">
        <v>3263</v>
      </c>
      <c r="L179" s="220"/>
      <c r="M179" s="221">
        <f>SUM(H178:H196)</f>
        <v>2459.4444444444443</v>
      </c>
      <c r="N179" s="222">
        <f t="shared" si="31"/>
        <v>49.18888888888889</v>
      </c>
      <c r="O179" s="223">
        <v>15</v>
      </c>
      <c r="P179" s="224"/>
      <c r="Q179" s="224"/>
      <c r="R179" s="224" t="s">
        <v>1064</v>
      </c>
      <c r="S179" s="224"/>
      <c r="T179" s="225"/>
      <c r="U179" s="226">
        <f t="shared" si="32"/>
        <v>0.16074074074074074</v>
      </c>
      <c r="V179" s="227">
        <f>SUM(U178:U196)</f>
        <v>1.6396296296296298</v>
      </c>
      <c r="W179" s="228" t="str">
        <f t="shared" si="33"/>
        <v>2</v>
      </c>
      <c r="X179" s="509"/>
      <c r="Y179" s="229">
        <f t="shared" si="34"/>
        <v>1</v>
      </c>
    </row>
    <row r="180" spans="2:25" ht="18.75" customHeight="1">
      <c r="B180" s="515"/>
      <c r="C180" s="518"/>
      <c r="D180" s="216">
        <v>7</v>
      </c>
      <c r="E180" s="216" t="s">
        <v>3282</v>
      </c>
      <c r="F180" s="217">
        <v>348</v>
      </c>
      <c r="G180" s="218">
        <f t="shared" si="28"/>
        <v>69.599999999999994</v>
      </c>
      <c r="H180" s="219">
        <f t="shared" si="29"/>
        <v>193.33333333333331</v>
      </c>
      <c r="I180" s="219">
        <f t="shared" si="30"/>
        <v>6.4444444444444443E-2</v>
      </c>
      <c r="J180" s="217"/>
      <c r="K180" s="220"/>
      <c r="L180" s="220"/>
      <c r="M180" s="221"/>
      <c r="N180" s="222"/>
      <c r="O180" s="223"/>
      <c r="P180" s="224"/>
      <c r="Q180" s="224"/>
      <c r="R180" s="224"/>
      <c r="S180" s="224"/>
      <c r="T180" s="225"/>
      <c r="U180" s="226">
        <f t="shared" si="32"/>
        <v>0.12888888888888889</v>
      </c>
      <c r="V180" s="227"/>
      <c r="W180" s="228" t="str">
        <f t="shared" si="33"/>
        <v>0</v>
      </c>
      <c r="X180" s="509"/>
      <c r="Y180" s="229">
        <f t="shared" si="34"/>
        <v>0</v>
      </c>
    </row>
    <row r="181" spans="2:25" ht="18.75" customHeight="1">
      <c r="B181" s="515"/>
      <c r="C181" s="518"/>
      <c r="D181" s="216">
        <v>8</v>
      </c>
      <c r="E181" s="216" t="s">
        <v>3283</v>
      </c>
      <c r="F181" s="217">
        <v>376</v>
      </c>
      <c r="G181" s="218">
        <f t="shared" si="28"/>
        <v>75.2</v>
      </c>
      <c r="H181" s="219">
        <f t="shared" si="29"/>
        <v>208.88888888888889</v>
      </c>
      <c r="I181" s="219">
        <f t="shared" si="30"/>
        <v>6.9629629629629625E-2</v>
      </c>
      <c r="J181" s="217"/>
      <c r="K181" s="220"/>
      <c r="L181" s="220"/>
      <c r="M181" s="221"/>
      <c r="N181" s="222">
        <f t="shared" si="31"/>
        <v>0</v>
      </c>
      <c r="O181" s="223"/>
      <c r="P181" s="224"/>
      <c r="Q181" s="224"/>
      <c r="R181" s="224"/>
      <c r="S181" s="224"/>
      <c r="T181" s="225"/>
      <c r="U181" s="226">
        <f t="shared" si="32"/>
        <v>0.13925925925925925</v>
      </c>
      <c r="V181" s="227"/>
      <c r="W181" s="228" t="str">
        <f t="shared" si="33"/>
        <v>0</v>
      </c>
      <c r="X181" s="509"/>
      <c r="Y181" s="229">
        <f t="shared" si="34"/>
        <v>0</v>
      </c>
    </row>
    <row r="182" spans="2:25" ht="18.75" customHeight="1">
      <c r="B182" s="515"/>
      <c r="C182" s="518"/>
      <c r="D182" s="216">
        <v>9</v>
      </c>
      <c r="E182" s="216" t="s">
        <v>3284</v>
      </c>
      <c r="F182" s="217">
        <v>188</v>
      </c>
      <c r="G182" s="218">
        <f t="shared" si="28"/>
        <v>37.6</v>
      </c>
      <c r="H182" s="219">
        <f t="shared" si="29"/>
        <v>104.44444444444444</v>
      </c>
      <c r="I182" s="219">
        <f t="shared" si="30"/>
        <v>3.4814814814814812E-2</v>
      </c>
      <c r="J182" s="217"/>
      <c r="K182" s="220"/>
      <c r="L182" s="220"/>
      <c r="M182" s="221"/>
      <c r="N182" s="222">
        <f t="shared" si="31"/>
        <v>0</v>
      </c>
      <c r="O182" s="223"/>
      <c r="P182" s="224"/>
      <c r="Q182" s="224"/>
      <c r="R182" s="224"/>
      <c r="S182" s="224"/>
      <c r="T182" s="225"/>
      <c r="U182" s="226">
        <f t="shared" si="32"/>
        <v>6.9629629629629625E-2</v>
      </c>
      <c r="V182" s="227"/>
      <c r="W182" s="228" t="str">
        <f t="shared" si="33"/>
        <v>0</v>
      </c>
      <c r="X182" s="509"/>
      <c r="Y182" s="229">
        <f t="shared" si="34"/>
        <v>0</v>
      </c>
    </row>
    <row r="183" spans="2:25" ht="18.75" customHeight="1">
      <c r="B183" s="515"/>
      <c r="C183" s="518"/>
      <c r="D183" s="216">
        <v>1</v>
      </c>
      <c r="E183" s="358" t="s">
        <v>3285</v>
      </c>
      <c r="F183" s="217">
        <v>220</v>
      </c>
      <c r="G183" s="218">
        <f t="shared" si="28"/>
        <v>44</v>
      </c>
      <c r="H183" s="219">
        <f t="shared" si="29"/>
        <v>122.22222222222221</v>
      </c>
      <c r="I183" s="219">
        <f t="shared" si="30"/>
        <v>4.0740740740740737E-2</v>
      </c>
      <c r="J183" s="217"/>
      <c r="K183" s="220"/>
      <c r="L183" s="220"/>
      <c r="M183" s="221"/>
      <c r="N183" s="222">
        <f t="shared" si="31"/>
        <v>0</v>
      </c>
      <c r="O183" s="223"/>
      <c r="P183" s="224"/>
      <c r="Q183" s="224"/>
      <c r="R183" s="224"/>
      <c r="S183" s="224"/>
      <c r="T183" s="225" t="s">
        <v>3245</v>
      </c>
      <c r="U183" s="226">
        <f t="shared" si="32"/>
        <v>8.1481481481481474E-2</v>
      </c>
      <c r="V183" s="227"/>
      <c r="W183" s="228" t="str">
        <f t="shared" si="33"/>
        <v>0</v>
      </c>
      <c r="X183" s="509"/>
      <c r="Y183" s="229">
        <f t="shared" si="34"/>
        <v>0</v>
      </c>
    </row>
    <row r="184" spans="2:25" ht="18.75" customHeight="1">
      <c r="B184" s="515"/>
      <c r="C184" s="518"/>
      <c r="D184" s="216">
        <v>2</v>
      </c>
      <c r="E184" s="216" t="s">
        <v>3286</v>
      </c>
      <c r="F184" s="217">
        <v>206</v>
      </c>
      <c r="G184" s="218">
        <f t="shared" si="28"/>
        <v>41.2</v>
      </c>
      <c r="H184" s="219">
        <f t="shared" si="29"/>
        <v>114.44444444444444</v>
      </c>
      <c r="I184" s="219">
        <f t="shared" si="30"/>
        <v>3.8148148148148146E-2</v>
      </c>
      <c r="J184" s="217"/>
      <c r="K184" s="220"/>
      <c r="L184" s="220"/>
      <c r="M184" s="221"/>
      <c r="N184" s="222">
        <f t="shared" si="31"/>
        <v>0</v>
      </c>
      <c r="O184" s="223"/>
      <c r="P184" s="224"/>
      <c r="Q184" s="224"/>
      <c r="R184" s="224"/>
      <c r="S184" s="224"/>
      <c r="T184" s="225"/>
      <c r="U184" s="226">
        <f t="shared" si="32"/>
        <v>7.6296296296296293E-2</v>
      </c>
      <c r="V184" s="227"/>
      <c r="W184" s="228" t="str">
        <f t="shared" si="33"/>
        <v>0</v>
      </c>
      <c r="X184" s="509"/>
      <c r="Y184" s="229">
        <f t="shared" si="34"/>
        <v>0</v>
      </c>
    </row>
    <row r="185" spans="2:25" ht="18.75" customHeight="1">
      <c r="B185" s="515"/>
      <c r="C185" s="518"/>
      <c r="D185" s="216">
        <v>3</v>
      </c>
      <c r="E185" s="216" t="s">
        <v>3287</v>
      </c>
      <c r="F185" s="217">
        <v>144</v>
      </c>
      <c r="G185" s="218">
        <f t="shared" si="28"/>
        <v>28.8</v>
      </c>
      <c r="H185" s="219">
        <f t="shared" si="29"/>
        <v>80</v>
      </c>
      <c r="I185" s="219">
        <f t="shared" si="30"/>
        <v>2.6666666666666668E-2</v>
      </c>
      <c r="J185" s="217"/>
      <c r="K185" s="220"/>
      <c r="L185" s="220"/>
      <c r="M185" s="221"/>
      <c r="N185" s="222">
        <f t="shared" si="31"/>
        <v>0</v>
      </c>
      <c r="O185" s="223"/>
      <c r="P185" s="224"/>
      <c r="Q185" s="224"/>
      <c r="R185" s="224"/>
      <c r="S185" s="224"/>
      <c r="T185" s="225"/>
      <c r="U185" s="226">
        <f t="shared" si="32"/>
        <v>5.3333333333333337E-2</v>
      </c>
      <c r="V185" s="227"/>
      <c r="W185" s="228" t="str">
        <f t="shared" si="33"/>
        <v>0</v>
      </c>
      <c r="X185" s="509"/>
      <c r="Y185" s="229">
        <f t="shared" si="34"/>
        <v>0</v>
      </c>
    </row>
    <row r="186" spans="2:25" ht="18.75" customHeight="1">
      <c r="B186" s="515"/>
      <c r="C186" s="518"/>
      <c r="D186" s="216">
        <v>4</v>
      </c>
      <c r="E186" s="216" t="s">
        <v>3288</v>
      </c>
      <c r="F186" s="217">
        <v>180</v>
      </c>
      <c r="G186" s="218">
        <f t="shared" si="28"/>
        <v>36</v>
      </c>
      <c r="H186" s="219">
        <f t="shared" si="29"/>
        <v>100</v>
      </c>
      <c r="I186" s="219">
        <f t="shared" si="30"/>
        <v>3.3333333333333333E-2</v>
      </c>
      <c r="J186" s="217"/>
      <c r="K186" s="220"/>
      <c r="L186" s="220"/>
      <c r="M186" s="221"/>
      <c r="N186" s="222">
        <f t="shared" si="31"/>
        <v>0</v>
      </c>
      <c r="O186" s="223"/>
      <c r="P186" s="224"/>
      <c r="Q186" s="224"/>
      <c r="R186" s="224"/>
      <c r="S186" s="224"/>
      <c r="T186" s="225"/>
      <c r="U186" s="226">
        <f t="shared" si="32"/>
        <v>6.6666666666666666E-2</v>
      </c>
      <c r="V186" s="227"/>
      <c r="W186" s="228" t="str">
        <f t="shared" si="33"/>
        <v>0</v>
      </c>
      <c r="X186" s="509"/>
      <c r="Y186" s="229">
        <f t="shared" si="34"/>
        <v>0</v>
      </c>
    </row>
    <row r="187" spans="2:25" ht="18.75" customHeight="1">
      <c r="B187" s="515"/>
      <c r="C187" s="518"/>
      <c r="D187" s="216">
        <v>5</v>
      </c>
      <c r="E187" s="216" t="s">
        <v>3289</v>
      </c>
      <c r="F187" s="217">
        <v>185</v>
      </c>
      <c r="G187" s="218">
        <f t="shared" si="28"/>
        <v>37</v>
      </c>
      <c r="H187" s="219">
        <f t="shared" si="29"/>
        <v>102.77777777777777</v>
      </c>
      <c r="I187" s="219">
        <f t="shared" si="30"/>
        <v>3.425925925925926E-2</v>
      </c>
      <c r="J187" s="217"/>
      <c r="K187" s="220"/>
      <c r="L187" s="220"/>
      <c r="M187" s="221"/>
      <c r="N187" s="222">
        <f t="shared" si="31"/>
        <v>0</v>
      </c>
      <c r="O187" s="223"/>
      <c r="P187" s="224"/>
      <c r="Q187" s="224"/>
      <c r="R187" s="224"/>
      <c r="S187" s="224"/>
      <c r="T187" s="225"/>
      <c r="U187" s="226">
        <f t="shared" si="32"/>
        <v>6.851851851851852E-2</v>
      </c>
      <c r="V187" s="227"/>
      <c r="W187" s="228" t="str">
        <f t="shared" si="33"/>
        <v>0</v>
      </c>
      <c r="X187" s="509"/>
      <c r="Y187" s="229">
        <f t="shared" si="34"/>
        <v>0</v>
      </c>
    </row>
    <row r="188" spans="2:25" ht="18.75" customHeight="1">
      <c r="B188" s="515"/>
      <c r="C188" s="518"/>
      <c r="D188" s="216">
        <v>6</v>
      </c>
      <c r="E188" s="216" t="s">
        <v>3290</v>
      </c>
      <c r="F188" s="217">
        <v>224</v>
      </c>
      <c r="G188" s="218">
        <f t="shared" si="28"/>
        <v>44.8</v>
      </c>
      <c r="H188" s="219">
        <f t="shared" si="29"/>
        <v>124.44444444444444</v>
      </c>
      <c r="I188" s="219">
        <f t="shared" si="30"/>
        <v>4.148148148148148E-2</v>
      </c>
      <c r="J188" s="217"/>
      <c r="K188" s="220"/>
      <c r="L188" s="220"/>
      <c r="M188" s="221"/>
      <c r="N188" s="222">
        <f t="shared" si="31"/>
        <v>0</v>
      </c>
      <c r="O188" s="223"/>
      <c r="P188" s="224"/>
      <c r="Q188" s="224"/>
      <c r="R188" s="224"/>
      <c r="S188" s="224"/>
      <c r="T188" s="225"/>
      <c r="U188" s="226">
        <f t="shared" si="32"/>
        <v>8.2962962962962961E-2</v>
      </c>
      <c r="V188" s="227"/>
      <c r="W188" s="228" t="str">
        <f t="shared" si="33"/>
        <v>0</v>
      </c>
      <c r="X188" s="509"/>
      <c r="Y188" s="229">
        <f t="shared" si="34"/>
        <v>0</v>
      </c>
    </row>
    <row r="189" spans="2:25" ht="18.75" customHeight="1">
      <c r="B189" s="515"/>
      <c r="C189" s="518"/>
      <c r="D189" s="216">
        <v>8</v>
      </c>
      <c r="E189" s="216" t="s">
        <v>3291</v>
      </c>
      <c r="F189" s="217">
        <v>164</v>
      </c>
      <c r="G189" s="218">
        <f t="shared" si="28"/>
        <v>32.799999999999997</v>
      </c>
      <c r="H189" s="219">
        <f t="shared" si="29"/>
        <v>91.111111111111114</v>
      </c>
      <c r="I189" s="219">
        <f t="shared" si="30"/>
        <v>3.037037037037037E-2</v>
      </c>
      <c r="J189" s="217"/>
      <c r="K189" s="220"/>
      <c r="L189" s="220"/>
      <c r="M189" s="221"/>
      <c r="N189" s="222">
        <f t="shared" si="31"/>
        <v>0</v>
      </c>
      <c r="O189" s="223"/>
      <c r="P189" s="224"/>
      <c r="Q189" s="224"/>
      <c r="R189" s="224"/>
      <c r="S189" s="224"/>
      <c r="T189" s="225"/>
      <c r="U189" s="226">
        <f t="shared" si="32"/>
        <v>6.0740740740740741E-2</v>
      </c>
      <c r="V189" s="227"/>
      <c r="W189" s="228" t="str">
        <f t="shared" si="33"/>
        <v>0</v>
      </c>
      <c r="X189" s="509"/>
      <c r="Y189" s="229">
        <f t="shared" si="34"/>
        <v>0</v>
      </c>
    </row>
    <row r="190" spans="2:25" ht="18.75" customHeight="1">
      <c r="B190" s="515"/>
      <c r="C190" s="518"/>
      <c r="D190" s="216">
        <v>9</v>
      </c>
      <c r="E190" s="216" t="s">
        <v>3292</v>
      </c>
      <c r="F190" s="217">
        <v>161</v>
      </c>
      <c r="G190" s="218">
        <f t="shared" si="28"/>
        <v>32.200000000000003</v>
      </c>
      <c r="H190" s="219">
        <f t="shared" si="29"/>
        <v>89.444444444444443</v>
      </c>
      <c r="I190" s="219">
        <f t="shared" si="30"/>
        <v>2.9814814814814815E-2</v>
      </c>
      <c r="J190" s="217"/>
      <c r="K190" s="220"/>
      <c r="L190" s="220"/>
      <c r="M190" s="221"/>
      <c r="N190" s="222">
        <f t="shared" si="31"/>
        <v>0</v>
      </c>
      <c r="O190" s="223"/>
      <c r="P190" s="224"/>
      <c r="Q190" s="224"/>
      <c r="R190" s="224"/>
      <c r="S190" s="224"/>
      <c r="T190" s="225"/>
      <c r="U190" s="226">
        <f t="shared" si="32"/>
        <v>5.962962962962963E-2</v>
      </c>
      <c r="V190" s="227"/>
      <c r="W190" s="228" t="str">
        <f t="shared" si="33"/>
        <v>0</v>
      </c>
      <c r="X190" s="509"/>
      <c r="Y190" s="229">
        <f t="shared" si="34"/>
        <v>0</v>
      </c>
    </row>
    <row r="191" spans="2:25" ht="18.75" customHeight="1">
      <c r="B191" s="515"/>
      <c r="C191" s="518"/>
      <c r="D191" s="216">
        <v>10</v>
      </c>
      <c r="E191" s="216" t="s">
        <v>3293</v>
      </c>
      <c r="F191" s="217">
        <v>203</v>
      </c>
      <c r="G191" s="218">
        <f t="shared" si="28"/>
        <v>40.6</v>
      </c>
      <c r="H191" s="219">
        <f t="shared" si="29"/>
        <v>112.77777777777777</v>
      </c>
      <c r="I191" s="219">
        <f t="shared" si="30"/>
        <v>3.7592592592592587E-2</v>
      </c>
      <c r="J191" s="217"/>
      <c r="K191" s="220"/>
      <c r="L191" s="220"/>
      <c r="M191" s="221"/>
      <c r="N191" s="222">
        <f t="shared" si="31"/>
        <v>0</v>
      </c>
      <c r="O191" s="223"/>
      <c r="P191" s="224"/>
      <c r="Q191" s="224"/>
      <c r="R191" s="224"/>
      <c r="S191" s="224"/>
      <c r="T191" s="225"/>
      <c r="U191" s="226">
        <f t="shared" si="32"/>
        <v>7.5185185185185174E-2</v>
      </c>
      <c r="V191" s="227"/>
      <c r="W191" s="228" t="str">
        <f t="shared" si="33"/>
        <v>0</v>
      </c>
      <c r="X191" s="509"/>
      <c r="Y191" s="229">
        <f t="shared" si="34"/>
        <v>0</v>
      </c>
    </row>
    <row r="192" spans="2:25" ht="18.75" customHeight="1">
      <c r="B192" s="515"/>
      <c r="C192" s="518"/>
      <c r="D192" s="216">
        <v>17</v>
      </c>
      <c r="E192" s="216" t="s">
        <v>3294</v>
      </c>
      <c r="F192" s="217">
        <v>251</v>
      </c>
      <c r="G192" s="218">
        <f t="shared" si="28"/>
        <v>50.2</v>
      </c>
      <c r="H192" s="219">
        <f t="shared" si="29"/>
        <v>139.44444444444443</v>
      </c>
      <c r="I192" s="219">
        <f t="shared" si="30"/>
        <v>4.6481481481481478E-2</v>
      </c>
      <c r="J192" s="217"/>
      <c r="K192" s="220"/>
      <c r="L192" s="220"/>
      <c r="M192" s="221"/>
      <c r="N192" s="222">
        <f t="shared" si="31"/>
        <v>0</v>
      </c>
      <c r="O192" s="223"/>
      <c r="P192" s="224"/>
      <c r="Q192" s="224"/>
      <c r="R192" s="224"/>
      <c r="S192" s="224"/>
      <c r="T192" s="225"/>
      <c r="U192" s="226">
        <f t="shared" si="32"/>
        <v>9.2962962962962956E-2</v>
      </c>
      <c r="V192" s="227"/>
      <c r="W192" s="228" t="str">
        <f t="shared" si="33"/>
        <v>0</v>
      </c>
      <c r="X192" s="509"/>
      <c r="Y192" s="229">
        <f t="shared" si="34"/>
        <v>0</v>
      </c>
    </row>
    <row r="193" spans="2:25" ht="18.75" customHeight="1">
      <c r="B193" s="515"/>
      <c r="C193" s="518"/>
      <c r="D193" s="216">
        <v>18</v>
      </c>
      <c r="E193" s="216" t="s">
        <v>3295</v>
      </c>
      <c r="F193" s="217">
        <v>182</v>
      </c>
      <c r="G193" s="218">
        <f t="shared" si="28"/>
        <v>36.4</v>
      </c>
      <c r="H193" s="219">
        <f t="shared" si="29"/>
        <v>101.11111111111111</v>
      </c>
      <c r="I193" s="219">
        <f t="shared" si="30"/>
        <v>3.3703703703703708E-2</v>
      </c>
      <c r="J193" s="217"/>
      <c r="K193" s="220"/>
      <c r="L193" s="220"/>
      <c r="M193" s="221"/>
      <c r="N193" s="222">
        <f t="shared" si="31"/>
        <v>0</v>
      </c>
      <c r="O193" s="223"/>
      <c r="P193" s="224"/>
      <c r="Q193" s="224"/>
      <c r="R193" s="224"/>
      <c r="S193" s="224"/>
      <c r="T193" s="225"/>
      <c r="U193" s="226">
        <f t="shared" si="32"/>
        <v>6.7407407407407416E-2</v>
      </c>
      <c r="V193" s="227"/>
      <c r="W193" s="228" t="str">
        <f t="shared" si="33"/>
        <v>0</v>
      </c>
      <c r="X193" s="509"/>
      <c r="Y193" s="229">
        <f t="shared" si="34"/>
        <v>0</v>
      </c>
    </row>
    <row r="194" spans="2:25" ht="18.75" customHeight="1">
      <c r="B194" s="515"/>
      <c r="C194" s="518"/>
      <c r="D194" s="216">
        <v>19</v>
      </c>
      <c r="E194" s="216" t="s">
        <v>3296</v>
      </c>
      <c r="F194" s="217">
        <v>200</v>
      </c>
      <c r="G194" s="218">
        <f t="shared" si="28"/>
        <v>40</v>
      </c>
      <c r="H194" s="219">
        <f t="shared" si="29"/>
        <v>111.11111111111111</v>
      </c>
      <c r="I194" s="219">
        <f t="shared" si="30"/>
        <v>3.7037037037037035E-2</v>
      </c>
      <c r="J194" s="217"/>
      <c r="K194" s="220"/>
      <c r="L194" s="220"/>
      <c r="M194" s="221"/>
      <c r="N194" s="222">
        <f t="shared" si="31"/>
        <v>0</v>
      </c>
      <c r="O194" s="223"/>
      <c r="P194" s="224"/>
      <c r="Q194" s="224"/>
      <c r="R194" s="224"/>
      <c r="S194" s="224"/>
      <c r="T194" s="225"/>
      <c r="U194" s="226">
        <f t="shared" si="32"/>
        <v>7.407407407407407E-2</v>
      </c>
      <c r="V194" s="227"/>
      <c r="W194" s="228" t="str">
        <f t="shared" si="33"/>
        <v>0</v>
      </c>
      <c r="X194" s="509"/>
      <c r="Y194" s="229">
        <f t="shared" si="34"/>
        <v>0</v>
      </c>
    </row>
    <row r="195" spans="2:25" ht="18.75" customHeight="1">
      <c r="B195" s="515"/>
      <c r="C195" s="518"/>
      <c r="D195" s="216">
        <v>20</v>
      </c>
      <c r="E195" s="216" t="s">
        <v>3297</v>
      </c>
      <c r="F195" s="217">
        <v>255</v>
      </c>
      <c r="G195" s="218">
        <f t="shared" si="28"/>
        <v>51</v>
      </c>
      <c r="H195" s="219">
        <f t="shared" si="29"/>
        <v>141.66666666666666</v>
      </c>
      <c r="I195" s="219">
        <f t="shared" si="30"/>
        <v>4.7222222222222221E-2</v>
      </c>
      <c r="J195" s="217"/>
      <c r="K195" s="220"/>
      <c r="L195" s="220"/>
      <c r="M195" s="221"/>
      <c r="N195" s="222">
        <f t="shared" si="31"/>
        <v>0</v>
      </c>
      <c r="O195" s="223"/>
      <c r="P195" s="224"/>
      <c r="Q195" s="224"/>
      <c r="R195" s="224"/>
      <c r="S195" s="224"/>
      <c r="T195" s="225"/>
      <c r="U195" s="226">
        <f t="shared" si="32"/>
        <v>9.4444444444444442E-2</v>
      </c>
      <c r="V195" s="227"/>
      <c r="W195" s="228" t="str">
        <f t="shared" si="33"/>
        <v>0</v>
      </c>
      <c r="X195" s="509"/>
      <c r="Y195" s="229">
        <f t="shared" si="34"/>
        <v>0</v>
      </c>
    </row>
    <row r="196" spans="2:25" ht="18.75" customHeight="1">
      <c r="B196" s="515"/>
      <c r="C196" s="518"/>
      <c r="D196" s="216">
        <v>21</v>
      </c>
      <c r="E196" s="216" t="s">
        <v>3298</v>
      </c>
      <c r="F196" s="217">
        <v>221</v>
      </c>
      <c r="G196" s="218">
        <f t="shared" si="28"/>
        <v>44.2</v>
      </c>
      <c r="H196" s="219">
        <f t="shared" si="29"/>
        <v>122.77777777777777</v>
      </c>
      <c r="I196" s="219">
        <f t="shared" si="30"/>
        <v>4.0925925925925921E-2</v>
      </c>
      <c r="J196" s="217"/>
      <c r="K196" s="220"/>
      <c r="L196" s="220"/>
      <c r="M196" s="221"/>
      <c r="N196" s="222">
        <f t="shared" si="31"/>
        <v>0</v>
      </c>
      <c r="O196" s="223"/>
      <c r="P196" s="224"/>
      <c r="Q196" s="224"/>
      <c r="R196" s="224"/>
      <c r="S196" s="224"/>
      <c r="T196" s="225"/>
      <c r="U196" s="226">
        <f t="shared" si="32"/>
        <v>8.1851851851851842E-2</v>
      </c>
      <c r="V196" s="227"/>
      <c r="W196" s="228" t="str">
        <f t="shared" si="33"/>
        <v>0</v>
      </c>
      <c r="X196" s="509"/>
      <c r="Y196" s="229">
        <f t="shared" si="34"/>
        <v>0</v>
      </c>
    </row>
    <row r="197" spans="2:25" ht="18.75" customHeight="1">
      <c r="B197" s="515"/>
      <c r="C197" s="518"/>
      <c r="D197" s="216"/>
      <c r="E197" s="216"/>
      <c r="F197" s="217"/>
      <c r="G197" s="218">
        <f t="shared" si="28"/>
        <v>0</v>
      </c>
      <c r="H197" s="219">
        <f t="shared" si="29"/>
        <v>0</v>
      </c>
      <c r="I197" s="219">
        <f t="shared" si="30"/>
        <v>0</v>
      </c>
      <c r="J197" s="217"/>
      <c r="K197" s="220"/>
      <c r="L197" s="220"/>
      <c r="M197" s="221"/>
      <c r="N197" s="222">
        <f t="shared" si="31"/>
        <v>0</v>
      </c>
      <c r="O197" s="223"/>
      <c r="P197" s="224"/>
      <c r="Q197" s="224"/>
      <c r="R197" s="224"/>
      <c r="S197" s="224"/>
      <c r="T197" s="225"/>
      <c r="U197" s="226">
        <f t="shared" si="32"/>
        <v>0</v>
      </c>
      <c r="V197" s="227"/>
      <c r="W197" s="228" t="str">
        <f t="shared" si="33"/>
        <v>0</v>
      </c>
      <c r="X197" s="509"/>
      <c r="Y197" s="229">
        <f t="shared" si="34"/>
        <v>0</v>
      </c>
    </row>
    <row r="198" spans="2:25" ht="18.75" customHeight="1">
      <c r="B198" s="516"/>
      <c r="C198" s="519"/>
      <c r="D198" s="216"/>
      <c r="E198" s="216"/>
      <c r="F198" s="217"/>
      <c r="G198" s="218">
        <f>F198/$G$15</f>
        <v>0</v>
      </c>
      <c r="H198" s="219">
        <f>F198/$H$15</f>
        <v>0</v>
      </c>
      <c r="I198" s="219">
        <f>H198/$I$15</f>
        <v>0</v>
      </c>
      <c r="J198" s="217"/>
      <c r="K198" s="220"/>
      <c r="L198" s="220"/>
      <c r="M198" s="232"/>
      <c r="N198" s="222">
        <f>M198/$N$15</f>
        <v>0</v>
      </c>
      <c r="O198" s="231"/>
      <c r="P198" s="231"/>
      <c r="Q198" s="231"/>
      <c r="R198" s="231"/>
      <c r="S198" s="231"/>
      <c r="T198" s="225"/>
      <c r="U198" s="226">
        <f>H198/$U$15</f>
        <v>0</v>
      </c>
      <c r="V198" s="227"/>
      <c r="W198" s="228" t="str">
        <f>IF(V198&lt;1,"0",IF(V198&lt;5,"2",IF(V198&gt;=5,"6")))</f>
        <v>0</v>
      </c>
      <c r="X198" s="510"/>
      <c r="Y198" s="229">
        <f t="shared" si="34"/>
        <v>0</v>
      </c>
    </row>
    <row r="199" spans="2:25">
      <c r="B199" s="233"/>
      <c r="C199" s="234" t="s">
        <v>111</v>
      </c>
      <c r="D199" s="235"/>
      <c r="E199" s="236">
        <f>COUNTA(E161:E198)</f>
        <v>35</v>
      </c>
      <c r="F199" s="236">
        <f>SUM(F161:F198)</f>
        <v>9842</v>
      </c>
      <c r="G199" s="236">
        <f>SUM(G161:G198)</f>
        <v>1968.3999999999999</v>
      </c>
      <c r="H199" s="236">
        <f>SUM(H161:H198)</f>
        <v>5467.7777777777783</v>
      </c>
      <c r="I199" s="236">
        <f>MROUND(SUM(I161:I198),1)</f>
        <v>2</v>
      </c>
      <c r="J199" s="236">
        <f>COUNTA(J161:J198)</f>
        <v>2</v>
      </c>
      <c r="K199" s="236">
        <f>COUNTA(K161:K198)</f>
        <v>2</v>
      </c>
      <c r="L199" s="236">
        <f>COUNTA(L161:L198)</f>
        <v>0</v>
      </c>
      <c r="M199" s="236">
        <f>SUM(M161:M198)</f>
        <v>5467.7777777777783</v>
      </c>
      <c r="N199" s="236">
        <f>SUM(N161:N198)</f>
        <v>109.35555555555557</v>
      </c>
      <c r="O199" s="237"/>
      <c r="P199" s="238">
        <f>COUNTIF(P161:P198, "YES")</f>
        <v>1</v>
      </c>
      <c r="Q199" s="237"/>
      <c r="R199" s="237"/>
      <c r="S199" s="237"/>
      <c r="T199" s="237"/>
      <c r="U199" s="236">
        <f>SUM(U161:U198)</f>
        <v>3.645185185185186</v>
      </c>
      <c r="V199" s="236">
        <f>SUM(V161:V198)</f>
        <v>3.645185185185186</v>
      </c>
      <c r="W199" s="236">
        <f t="array" ref="W199">SUM(ABS(W161:W198))</f>
        <v>4</v>
      </c>
      <c r="X199" s="238" t="str">
        <f>IF(X161&lt;0.2, "0", IF(X161&lt;=2, "2", IF(X161&gt;2, ROUND(X161,0))))</f>
        <v>2</v>
      </c>
      <c r="Y199" s="236">
        <f>SUM(Y161:Y198)</f>
        <v>2</v>
      </c>
    </row>
    <row r="200" spans="2:25" ht="18.75" customHeight="1">
      <c r="B200" s="514">
        <v>6</v>
      </c>
      <c r="C200" s="511" t="s">
        <v>3299</v>
      </c>
      <c r="D200" s="216">
        <v>1</v>
      </c>
      <c r="E200" s="358" t="s">
        <v>3300</v>
      </c>
      <c r="F200" s="217">
        <v>161</v>
      </c>
      <c r="G200" s="218">
        <f t="shared" ref="G200:G254" si="35">F200/$G$15</f>
        <v>32.200000000000003</v>
      </c>
      <c r="H200" s="219">
        <f t="shared" ref="H200:H254" si="36">F200/$H$15</f>
        <v>89.444444444444443</v>
      </c>
      <c r="I200" s="219">
        <f t="shared" ref="I200:I254" si="37">H200/$I$15</f>
        <v>2.9814814814814815E-2</v>
      </c>
      <c r="J200" s="217" t="s">
        <v>3301</v>
      </c>
      <c r="K200" s="220" t="s">
        <v>11285</v>
      </c>
      <c r="L200" s="220"/>
      <c r="M200" s="221">
        <f>SUM(H200:H218)</f>
        <v>2083.3333333333335</v>
      </c>
      <c r="N200" s="222">
        <f t="shared" ref="N200:N254" si="38">M200/$N$15</f>
        <v>41.666666666666671</v>
      </c>
      <c r="O200" s="223">
        <v>0</v>
      </c>
      <c r="P200" s="224" t="s">
        <v>351</v>
      </c>
      <c r="Q200" s="224" t="s">
        <v>3163</v>
      </c>
      <c r="R200" s="224" t="s">
        <v>3302</v>
      </c>
      <c r="S200" s="224"/>
      <c r="T200" s="225" t="s">
        <v>3245</v>
      </c>
      <c r="U200" s="226">
        <f t="shared" ref="U200:U254" si="39">H200/$U$15</f>
        <v>5.962962962962963E-2</v>
      </c>
      <c r="V200" s="227">
        <f>SUM(U200:U218)</f>
        <v>1.3888888888888888</v>
      </c>
      <c r="W200" s="228" t="str">
        <f t="shared" ref="W200:W254" si="40">IF(V200&lt;1,"0",IF(V200&lt;5,"2",IF(V200&gt;=5,"6")))</f>
        <v>2</v>
      </c>
      <c r="X200" s="508">
        <f>K256/$X$15</f>
        <v>0.66666666666666663</v>
      </c>
      <c r="Y200" s="229">
        <f t="shared" ref="Y200:Y255" si="41">W200/2</f>
        <v>1</v>
      </c>
    </row>
    <row r="201" spans="2:25" ht="18.75" customHeight="1">
      <c r="B201" s="515"/>
      <c r="C201" s="512"/>
      <c r="D201" s="216">
        <v>2</v>
      </c>
      <c r="E201" s="251" t="s">
        <v>3303</v>
      </c>
      <c r="F201" s="217">
        <v>549</v>
      </c>
      <c r="G201" s="218">
        <f t="shared" si="35"/>
        <v>109.8</v>
      </c>
      <c r="H201" s="219">
        <f t="shared" si="36"/>
        <v>305</v>
      </c>
      <c r="I201" s="219">
        <f t="shared" si="37"/>
        <v>0.10166666666666667</v>
      </c>
      <c r="J201" s="217" t="s">
        <v>3304</v>
      </c>
      <c r="K201" s="220"/>
      <c r="L201" s="220"/>
      <c r="M201" s="221"/>
      <c r="N201" s="222">
        <f t="shared" si="38"/>
        <v>0</v>
      </c>
      <c r="O201" s="223"/>
      <c r="P201" s="224" t="s">
        <v>351</v>
      </c>
      <c r="Q201" s="224" t="s">
        <v>3305</v>
      </c>
      <c r="R201" s="224"/>
      <c r="S201" s="224"/>
      <c r="T201" s="225"/>
      <c r="U201" s="226">
        <f t="shared" si="39"/>
        <v>0.20333333333333334</v>
      </c>
      <c r="V201" s="227"/>
      <c r="W201" s="228" t="str">
        <f t="shared" si="40"/>
        <v>0</v>
      </c>
      <c r="X201" s="509"/>
      <c r="Y201" s="229">
        <f t="shared" si="41"/>
        <v>0</v>
      </c>
    </row>
    <row r="202" spans="2:25" ht="18.75" customHeight="1">
      <c r="B202" s="515"/>
      <c r="C202" s="512"/>
      <c r="D202" s="216">
        <v>3</v>
      </c>
      <c r="E202" s="216" t="s">
        <v>3306</v>
      </c>
      <c r="F202" s="217">
        <v>424</v>
      </c>
      <c r="G202" s="218">
        <f t="shared" si="35"/>
        <v>84.8</v>
      </c>
      <c r="H202" s="219">
        <f t="shared" si="36"/>
        <v>235.55555555555554</v>
      </c>
      <c r="I202" s="219">
        <f t="shared" si="37"/>
        <v>7.8518518518518515E-2</v>
      </c>
      <c r="J202" s="217"/>
      <c r="K202" s="220"/>
      <c r="L202" s="220"/>
      <c r="M202" s="221"/>
      <c r="N202" s="222">
        <f t="shared" si="38"/>
        <v>0</v>
      </c>
      <c r="O202" s="223"/>
      <c r="P202" s="224"/>
      <c r="Q202" s="224"/>
      <c r="R202" s="224"/>
      <c r="S202" s="224"/>
      <c r="T202" s="225"/>
      <c r="U202" s="226">
        <f t="shared" si="39"/>
        <v>0.15703703703703703</v>
      </c>
      <c r="V202" s="227"/>
      <c r="W202" s="228" t="str">
        <f t="shared" si="40"/>
        <v>0</v>
      </c>
      <c r="X202" s="509"/>
      <c r="Y202" s="229">
        <f t="shared" si="41"/>
        <v>0</v>
      </c>
    </row>
    <row r="203" spans="2:25" ht="18.75" customHeight="1">
      <c r="B203" s="515"/>
      <c r="C203" s="512"/>
      <c r="D203" s="216">
        <v>4</v>
      </c>
      <c r="E203" s="216" t="s">
        <v>3307</v>
      </c>
      <c r="F203" s="217">
        <v>96</v>
      </c>
      <c r="G203" s="218">
        <f t="shared" si="35"/>
        <v>19.2</v>
      </c>
      <c r="H203" s="219">
        <f t="shared" si="36"/>
        <v>53.333333333333329</v>
      </c>
      <c r="I203" s="219">
        <f t="shared" si="37"/>
        <v>1.7777777777777778E-2</v>
      </c>
      <c r="J203" s="217"/>
      <c r="K203" s="220"/>
      <c r="L203" s="220"/>
      <c r="M203" s="221"/>
      <c r="N203" s="222">
        <f t="shared" si="38"/>
        <v>0</v>
      </c>
      <c r="O203" s="223"/>
      <c r="P203" s="224"/>
      <c r="Q203" s="224"/>
      <c r="R203" s="224"/>
      <c r="S203" s="224"/>
      <c r="T203" s="225"/>
      <c r="U203" s="226">
        <f t="shared" si="39"/>
        <v>3.5555555555555556E-2</v>
      </c>
      <c r="V203" s="227"/>
      <c r="W203" s="228" t="str">
        <f t="shared" si="40"/>
        <v>0</v>
      </c>
      <c r="X203" s="509"/>
      <c r="Y203" s="229">
        <f t="shared" si="41"/>
        <v>0</v>
      </c>
    </row>
    <row r="204" spans="2:25" ht="18.75" customHeight="1">
      <c r="B204" s="515"/>
      <c r="C204" s="512"/>
      <c r="D204" s="216">
        <v>5</v>
      </c>
      <c r="E204" s="216" t="s">
        <v>3308</v>
      </c>
      <c r="F204" s="217">
        <v>585</v>
      </c>
      <c r="G204" s="218">
        <f t="shared" si="35"/>
        <v>117</v>
      </c>
      <c r="H204" s="219">
        <f t="shared" si="36"/>
        <v>325</v>
      </c>
      <c r="I204" s="219">
        <f t="shared" si="37"/>
        <v>0.10833333333333334</v>
      </c>
      <c r="J204" s="217"/>
      <c r="K204" s="220"/>
      <c r="L204" s="220"/>
      <c r="M204" s="221"/>
      <c r="N204" s="222">
        <f t="shared" si="38"/>
        <v>0</v>
      </c>
      <c r="O204" s="223"/>
      <c r="P204" s="224"/>
      <c r="Q204" s="224"/>
      <c r="R204" s="224"/>
      <c r="S204" s="224"/>
      <c r="T204" s="225"/>
      <c r="U204" s="226">
        <f t="shared" si="39"/>
        <v>0.21666666666666667</v>
      </c>
      <c r="V204" s="227"/>
      <c r="W204" s="228" t="str">
        <f t="shared" si="40"/>
        <v>0</v>
      </c>
      <c r="X204" s="509"/>
      <c r="Y204" s="229">
        <f t="shared" si="41"/>
        <v>0</v>
      </c>
    </row>
    <row r="205" spans="2:25" ht="18.75" customHeight="1">
      <c r="B205" s="515"/>
      <c r="C205" s="512"/>
      <c r="D205" s="216">
        <v>6</v>
      </c>
      <c r="E205" s="216" t="s">
        <v>3309</v>
      </c>
      <c r="F205" s="217">
        <v>130</v>
      </c>
      <c r="G205" s="218">
        <f t="shared" si="35"/>
        <v>26</v>
      </c>
      <c r="H205" s="219">
        <f t="shared" si="36"/>
        <v>72.222222222222214</v>
      </c>
      <c r="I205" s="219">
        <f t="shared" si="37"/>
        <v>2.4074074074074071E-2</v>
      </c>
      <c r="J205" s="217"/>
      <c r="K205" s="220"/>
      <c r="L205" s="220"/>
      <c r="M205" s="221"/>
      <c r="N205" s="222">
        <f t="shared" si="38"/>
        <v>0</v>
      </c>
      <c r="O205" s="223"/>
      <c r="P205" s="224"/>
      <c r="Q205" s="224"/>
      <c r="R205" s="224"/>
      <c r="S205" s="224"/>
      <c r="T205" s="225"/>
      <c r="U205" s="226">
        <f t="shared" si="39"/>
        <v>4.8148148148148141E-2</v>
      </c>
      <c r="V205" s="227"/>
      <c r="W205" s="228" t="str">
        <f t="shared" si="40"/>
        <v>0</v>
      </c>
      <c r="X205" s="509"/>
      <c r="Y205" s="229">
        <f t="shared" si="41"/>
        <v>0</v>
      </c>
    </row>
    <row r="206" spans="2:25" ht="18.75" customHeight="1">
      <c r="B206" s="515"/>
      <c r="C206" s="512"/>
      <c r="D206" s="216">
        <v>7</v>
      </c>
      <c r="E206" s="216" t="s">
        <v>3310</v>
      </c>
      <c r="F206" s="217">
        <v>96</v>
      </c>
      <c r="G206" s="218">
        <f t="shared" si="35"/>
        <v>19.2</v>
      </c>
      <c r="H206" s="219">
        <f t="shared" si="36"/>
        <v>53.333333333333329</v>
      </c>
      <c r="I206" s="219">
        <f t="shared" si="37"/>
        <v>1.7777777777777778E-2</v>
      </c>
      <c r="J206" s="217"/>
      <c r="K206" s="220"/>
      <c r="L206" s="220"/>
      <c r="M206" s="221"/>
      <c r="N206" s="222">
        <f t="shared" si="38"/>
        <v>0</v>
      </c>
      <c r="O206" s="223"/>
      <c r="P206" s="224"/>
      <c r="Q206" s="224"/>
      <c r="R206" s="224"/>
      <c r="S206" s="224"/>
      <c r="T206" s="225"/>
      <c r="U206" s="226">
        <f t="shared" si="39"/>
        <v>3.5555555555555556E-2</v>
      </c>
      <c r="V206" s="227"/>
      <c r="W206" s="228" t="str">
        <f t="shared" si="40"/>
        <v>0</v>
      </c>
      <c r="X206" s="509"/>
      <c r="Y206" s="229">
        <f t="shared" si="41"/>
        <v>0</v>
      </c>
    </row>
    <row r="207" spans="2:25" ht="18.75" customHeight="1">
      <c r="B207" s="515"/>
      <c r="C207" s="512"/>
      <c r="D207" s="216">
        <v>8</v>
      </c>
      <c r="E207" s="216" t="s">
        <v>3311</v>
      </c>
      <c r="F207" s="217">
        <v>104</v>
      </c>
      <c r="G207" s="218">
        <f t="shared" si="35"/>
        <v>20.8</v>
      </c>
      <c r="H207" s="219">
        <f t="shared" si="36"/>
        <v>57.777777777777779</v>
      </c>
      <c r="I207" s="219">
        <f t="shared" si="37"/>
        <v>1.9259259259259261E-2</v>
      </c>
      <c r="J207" s="217"/>
      <c r="K207" s="220"/>
      <c r="L207" s="220"/>
      <c r="M207" s="221"/>
      <c r="N207" s="222">
        <f t="shared" si="38"/>
        <v>0</v>
      </c>
      <c r="O207" s="223"/>
      <c r="P207" s="224"/>
      <c r="Q207" s="224"/>
      <c r="R207" s="224"/>
      <c r="S207" s="224"/>
      <c r="T207" s="225"/>
      <c r="U207" s="226">
        <f t="shared" si="39"/>
        <v>3.8518518518518521E-2</v>
      </c>
      <c r="V207" s="227"/>
      <c r="W207" s="228" t="str">
        <f t="shared" si="40"/>
        <v>0</v>
      </c>
      <c r="X207" s="509"/>
      <c r="Y207" s="229">
        <f t="shared" si="41"/>
        <v>0</v>
      </c>
    </row>
    <row r="208" spans="2:25" ht="18.75" customHeight="1">
      <c r="B208" s="515"/>
      <c r="C208" s="512"/>
      <c r="D208" s="216">
        <v>9</v>
      </c>
      <c r="E208" s="216" t="s">
        <v>3312</v>
      </c>
      <c r="F208" s="217">
        <v>154</v>
      </c>
      <c r="G208" s="218">
        <f t="shared" si="35"/>
        <v>30.8</v>
      </c>
      <c r="H208" s="219">
        <f t="shared" si="36"/>
        <v>85.555555555555557</v>
      </c>
      <c r="I208" s="219">
        <f t="shared" si="37"/>
        <v>2.8518518518518519E-2</v>
      </c>
      <c r="J208" s="217"/>
      <c r="K208" s="220"/>
      <c r="L208" s="220"/>
      <c r="M208" s="221"/>
      <c r="N208" s="222">
        <f t="shared" si="38"/>
        <v>0</v>
      </c>
      <c r="O208" s="223"/>
      <c r="P208" s="224"/>
      <c r="Q208" s="224"/>
      <c r="R208" s="224"/>
      <c r="S208" s="224"/>
      <c r="T208" s="225"/>
      <c r="U208" s="226">
        <f t="shared" si="39"/>
        <v>5.7037037037037039E-2</v>
      </c>
      <c r="V208" s="227"/>
      <c r="W208" s="228" t="str">
        <f t="shared" si="40"/>
        <v>0</v>
      </c>
      <c r="X208" s="509"/>
      <c r="Y208" s="229">
        <f t="shared" si="41"/>
        <v>0</v>
      </c>
    </row>
    <row r="209" spans="2:25" ht="18.75" customHeight="1">
      <c r="B209" s="515"/>
      <c r="C209" s="512"/>
      <c r="D209" s="216">
        <v>10</v>
      </c>
      <c r="E209" s="216" t="s">
        <v>3313</v>
      </c>
      <c r="F209" s="217">
        <v>120</v>
      </c>
      <c r="G209" s="218">
        <f t="shared" si="35"/>
        <v>24</v>
      </c>
      <c r="H209" s="219">
        <f t="shared" si="36"/>
        <v>66.666666666666671</v>
      </c>
      <c r="I209" s="219">
        <f t="shared" si="37"/>
        <v>2.2222222222222223E-2</v>
      </c>
      <c r="J209" s="217"/>
      <c r="K209" s="220"/>
      <c r="L209" s="220"/>
      <c r="M209" s="221"/>
      <c r="N209" s="222">
        <f t="shared" si="38"/>
        <v>0</v>
      </c>
      <c r="O209" s="223"/>
      <c r="P209" s="224"/>
      <c r="Q209" s="224"/>
      <c r="R209" s="224"/>
      <c r="S209" s="224"/>
      <c r="T209" s="225"/>
      <c r="U209" s="226">
        <f t="shared" si="39"/>
        <v>4.4444444444444446E-2</v>
      </c>
      <c r="V209" s="227"/>
      <c r="W209" s="228" t="str">
        <f t="shared" si="40"/>
        <v>0</v>
      </c>
      <c r="X209" s="509"/>
      <c r="Y209" s="229">
        <f t="shared" si="41"/>
        <v>0</v>
      </c>
    </row>
    <row r="210" spans="2:25" ht="18.75" customHeight="1">
      <c r="B210" s="515"/>
      <c r="C210" s="512"/>
      <c r="D210" s="216">
        <v>11</v>
      </c>
      <c r="E210" s="216" t="s">
        <v>3314</v>
      </c>
      <c r="F210" s="217">
        <v>196</v>
      </c>
      <c r="G210" s="218">
        <f t="shared" si="35"/>
        <v>39.200000000000003</v>
      </c>
      <c r="H210" s="219">
        <f t="shared" si="36"/>
        <v>108.88888888888889</v>
      </c>
      <c r="I210" s="219">
        <f t="shared" si="37"/>
        <v>3.6296296296296292E-2</v>
      </c>
      <c r="J210" s="217"/>
      <c r="K210" s="220"/>
      <c r="L210" s="220"/>
      <c r="M210" s="221"/>
      <c r="N210" s="222">
        <f t="shared" si="38"/>
        <v>0</v>
      </c>
      <c r="O210" s="223"/>
      <c r="P210" s="224"/>
      <c r="Q210" s="224"/>
      <c r="R210" s="224"/>
      <c r="S210" s="224"/>
      <c r="T210" s="225"/>
      <c r="U210" s="226">
        <f t="shared" si="39"/>
        <v>7.2592592592592584E-2</v>
      </c>
      <c r="V210" s="227"/>
      <c r="W210" s="228" t="str">
        <f t="shared" si="40"/>
        <v>0</v>
      </c>
      <c r="X210" s="509"/>
      <c r="Y210" s="229">
        <f t="shared" si="41"/>
        <v>0</v>
      </c>
    </row>
    <row r="211" spans="2:25" ht="18.75" customHeight="1">
      <c r="B211" s="515"/>
      <c r="C211" s="512"/>
      <c r="D211" s="216">
        <v>12</v>
      </c>
      <c r="E211" s="216" t="s">
        <v>3315</v>
      </c>
      <c r="F211" s="217">
        <v>149</v>
      </c>
      <c r="G211" s="218">
        <f t="shared" si="35"/>
        <v>29.8</v>
      </c>
      <c r="H211" s="219">
        <f t="shared" si="36"/>
        <v>82.777777777777771</v>
      </c>
      <c r="I211" s="219">
        <f t="shared" si="37"/>
        <v>2.7592592592592592E-2</v>
      </c>
      <c r="J211" s="217"/>
      <c r="K211" s="220"/>
      <c r="L211" s="220"/>
      <c r="M211" s="221"/>
      <c r="N211" s="222">
        <f t="shared" si="38"/>
        <v>0</v>
      </c>
      <c r="O211" s="223"/>
      <c r="P211" s="224"/>
      <c r="Q211" s="224"/>
      <c r="R211" s="224"/>
      <c r="S211" s="224"/>
      <c r="T211" s="225"/>
      <c r="U211" s="226">
        <f t="shared" si="39"/>
        <v>5.5185185185185184E-2</v>
      </c>
      <c r="V211" s="227"/>
      <c r="W211" s="228" t="str">
        <f t="shared" si="40"/>
        <v>0</v>
      </c>
      <c r="X211" s="509"/>
      <c r="Y211" s="229">
        <f t="shared" si="41"/>
        <v>0</v>
      </c>
    </row>
    <row r="212" spans="2:25" ht="18.75" customHeight="1">
      <c r="B212" s="515"/>
      <c r="C212" s="512"/>
      <c r="D212" s="216">
        <v>13</v>
      </c>
      <c r="E212" s="216" t="s">
        <v>3316</v>
      </c>
      <c r="F212" s="217">
        <v>86</v>
      </c>
      <c r="G212" s="218">
        <f t="shared" si="35"/>
        <v>17.2</v>
      </c>
      <c r="H212" s="219">
        <f t="shared" si="36"/>
        <v>47.777777777777779</v>
      </c>
      <c r="I212" s="219">
        <f t="shared" si="37"/>
        <v>1.5925925925925927E-2</v>
      </c>
      <c r="J212" s="217"/>
      <c r="K212" s="220"/>
      <c r="L212" s="220"/>
      <c r="M212" s="221"/>
      <c r="N212" s="222">
        <f t="shared" si="38"/>
        <v>0</v>
      </c>
      <c r="O212" s="223"/>
      <c r="P212" s="224"/>
      <c r="Q212" s="224"/>
      <c r="R212" s="224"/>
      <c r="S212" s="224"/>
      <c r="T212" s="225"/>
      <c r="U212" s="226">
        <f t="shared" si="39"/>
        <v>3.1851851851851853E-2</v>
      </c>
      <c r="V212" s="227"/>
      <c r="W212" s="228" t="str">
        <f t="shared" si="40"/>
        <v>0</v>
      </c>
      <c r="X212" s="509"/>
      <c r="Y212" s="229">
        <f t="shared" si="41"/>
        <v>0</v>
      </c>
    </row>
    <row r="213" spans="2:25" ht="18.75" customHeight="1">
      <c r="B213" s="515"/>
      <c r="C213" s="512"/>
      <c r="D213" s="216">
        <v>14</v>
      </c>
      <c r="E213" s="216" t="s">
        <v>3317</v>
      </c>
      <c r="F213" s="217">
        <v>109</v>
      </c>
      <c r="G213" s="218">
        <f t="shared" si="35"/>
        <v>21.8</v>
      </c>
      <c r="H213" s="219">
        <f t="shared" si="36"/>
        <v>60.555555555555557</v>
      </c>
      <c r="I213" s="219">
        <f t="shared" si="37"/>
        <v>2.0185185185185184E-2</v>
      </c>
      <c r="J213" s="217"/>
      <c r="K213" s="220"/>
      <c r="L213" s="220"/>
      <c r="M213" s="221"/>
      <c r="N213" s="222">
        <f t="shared" si="38"/>
        <v>0</v>
      </c>
      <c r="O213" s="223"/>
      <c r="P213" s="224"/>
      <c r="Q213" s="224"/>
      <c r="R213" s="224"/>
      <c r="S213" s="224"/>
      <c r="T213" s="225"/>
      <c r="U213" s="226">
        <f t="shared" si="39"/>
        <v>4.0370370370370369E-2</v>
      </c>
      <c r="V213" s="227"/>
      <c r="W213" s="228" t="str">
        <f t="shared" si="40"/>
        <v>0</v>
      </c>
      <c r="X213" s="509"/>
      <c r="Y213" s="229">
        <f t="shared" si="41"/>
        <v>0</v>
      </c>
    </row>
    <row r="214" spans="2:25" ht="18.75" customHeight="1">
      <c r="B214" s="515"/>
      <c r="C214" s="512"/>
      <c r="D214" s="216">
        <v>15</v>
      </c>
      <c r="E214" s="216" t="s">
        <v>3318</v>
      </c>
      <c r="F214" s="217">
        <v>191</v>
      </c>
      <c r="G214" s="218">
        <f t="shared" si="35"/>
        <v>38.200000000000003</v>
      </c>
      <c r="H214" s="219">
        <f t="shared" si="36"/>
        <v>106.11111111111111</v>
      </c>
      <c r="I214" s="219">
        <f t="shared" si="37"/>
        <v>3.5370370370370371E-2</v>
      </c>
      <c r="J214" s="217"/>
      <c r="K214" s="220"/>
      <c r="L214" s="220"/>
      <c r="M214" s="221"/>
      <c r="N214" s="222">
        <f t="shared" si="38"/>
        <v>0</v>
      </c>
      <c r="O214" s="223"/>
      <c r="P214" s="224"/>
      <c r="Q214" s="224"/>
      <c r="R214" s="224"/>
      <c r="S214" s="224"/>
      <c r="T214" s="225"/>
      <c r="U214" s="226">
        <f t="shared" si="39"/>
        <v>7.0740740740740743E-2</v>
      </c>
      <c r="V214" s="227"/>
      <c r="W214" s="228" t="str">
        <f t="shared" si="40"/>
        <v>0</v>
      </c>
      <c r="X214" s="509"/>
      <c r="Y214" s="229">
        <f t="shared" si="41"/>
        <v>0</v>
      </c>
    </row>
    <row r="215" spans="2:25" ht="18.75" customHeight="1">
      <c r="B215" s="515"/>
      <c r="C215" s="512"/>
      <c r="D215" s="216">
        <v>16</v>
      </c>
      <c r="E215" s="216" t="s">
        <v>3319</v>
      </c>
      <c r="F215" s="217">
        <v>186</v>
      </c>
      <c r="G215" s="218">
        <f t="shared" si="35"/>
        <v>37.200000000000003</v>
      </c>
      <c r="H215" s="219">
        <f t="shared" si="36"/>
        <v>103.33333333333333</v>
      </c>
      <c r="I215" s="219">
        <f t="shared" si="37"/>
        <v>3.4444444444444444E-2</v>
      </c>
      <c r="J215" s="217"/>
      <c r="K215" s="220"/>
      <c r="L215" s="220"/>
      <c r="M215" s="221"/>
      <c r="N215" s="222">
        <f t="shared" si="38"/>
        <v>0</v>
      </c>
      <c r="O215" s="223"/>
      <c r="P215" s="224"/>
      <c r="Q215" s="224"/>
      <c r="R215" s="224"/>
      <c r="S215" s="224"/>
      <c r="T215" s="225"/>
      <c r="U215" s="226">
        <f t="shared" si="39"/>
        <v>6.8888888888888888E-2</v>
      </c>
      <c r="V215" s="227"/>
      <c r="W215" s="228" t="str">
        <f t="shared" si="40"/>
        <v>0</v>
      </c>
      <c r="X215" s="509"/>
      <c r="Y215" s="229">
        <f t="shared" si="41"/>
        <v>0</v>
      </c>
    </row>
    <row r="216" spans="2:25" ht="18.75" customHeight="1">
      <c r="B216" s="515"/>
      <c r="C216" s="512"/>
      <c r="D216" s="216">
        <v>17</v>
      </c>
      <c r="E216" s="216" t="s">
        <v>3320</v>
      </c>
      <c r="F216" s="217">
        <v>134</v>
      </c>
      <c r="G216" s="218">
        <f t="shared" si="35"/>
        <v>26.8</v>
      </c>
      <c r="H216" s="219">
        <f t="shared" si="36"/>
        <v>74.444444444444443</v>
      </c>
      <c r="I216" s="219">
        <f t="shared" si="37"/>
        <v>2.4814814814814814E-2</v>
      </c>
      <c r="J216" s="217"/>
      <c r="K216" s="220"/>
      <c r="L216" s="220"/>
      <c r="M216" s="221"/>
      <c r="N216" s="222">
        <f t="shared" si="38"/>
        <v>0</v>
      </c>
      <c r="O216" s="223"/>
      <c r="P216" s="224"/>
      <c r="Q216" s="224"/>
      <c r="R216" s="224"/>
      <c r="S216" s="224"/>
      <c r="T216" s="225"/>
      <c r="U216" s="226">
        <f t="shared" si="39"/>
        <v>4.9629629629629628E-2</v>
      </c>
      <c r="V216" s="227"/>
      <c r="W216" s="228" t="str">
        <f t="shared" si="40"/>
        <v>0</v>
      </c>
      <c r="X216" s="509"/>
      <c r="Y216" s="229">
        <f t="shared" si="41"/>
        <v>0</v>
      </c>
    </row>
    <row r="217" spans="2:25" ht="18.75" customHeight="1">
      <c r="B217" s="515"/>
      <c r="C217" s="512"/>
      <c r="D217" s="216">
        <v>18</v>
      </c>
      <c r="E217" s="216" t="s">
        <v>3321</v>
      </c>
      <c r="F217" s="217">
        <v>165</v>
      </c>
      <c r="G217" s="218">
        <f t="shared" si="35"/>
        <v>33</v>
      </c>
      <c r="H217" s="219">
        <f t="shared" si="36"/>
        <v>91.666666666666671</v>
      </c>
      <c r="I217" s="219">
        <f t="shared" si="37"/>
        <v>3.0555555555555558E-2</v>
      </c>
      <c r="J217" s="217"/>
      <c r="K217" s="220"/>
      <c r="L217" s="220"/>
      <c r="M217" s="221"/>
      <c r="N217" s="222">
        <f t="shared" si="38"/>
        <v>0</v>
      </c>
      <c r="O217" s="223"/>
      <c r="P217" s="224"/>
      <c r="Q217" s="224"/>
      <c r="R217" s="224"/>
      <c r="S217" s="224"/>
      <c r="T217" s="225"/>
      <c r="U217" s="226">
        <f t="shared" si="39"/>
        <v>6.1111111111111116E-2</v>
      </c>
      <c r="V217" s="227"/>
      <c r="W217" s="228" t="str">
        <f t="shared" si="40"/>
        <v>0</v>
      </c>
      <c r="X217" s="509"/>
      <c r="Y217" s="229">
        <f t="shared" si="41"/>
        <v>0</v>
      </c>
    </row>
    <row r="218" spans="2:25" ht="18.75" customHeight="1">
      <c r="B218" s="515"/>
      <c r="C218" s="512"/>
      <c r="D218" s="216">
        <v>19</v>
      </c>
      <c r="E218" s="216" t="s">
        <v>3322</v>
      </c>
      <c r="F218" s="217">
        <v>115</v>
      </c>
      <c r="G218" s="218">
        <f t="shared" si="35"/>
        <v>23</v>
      </c>
      <c r="H218" s="219">
        <f t="shared" si="36"/>
        <v>63.888888888888886</v>
      </c>
      <c r="I218" s="219">
        <f t="shared" si="37"/>
        <v>2.1296296296296296E-2</v>
      </c>
      <c r="J218" s="217"/>
      <c r="K218" s="220"/>
      <c r="L218" s="220"/>
      <c r="M218" s="221"/>
      <c r="N218" s="222">
        <f t="shared" si="38"/>
        <v>0</v>
      </c>
      <c r="O218" s="223"/>
      <c r="P218" s="224"/>
      <c r="Q218" s="224"/>
      <c r="R218" s="224"/>
      <c r="S218" s="224"/>
      <c r="T218" s="225"/>
      <c r="U218" s="226">
        <f t="shared" si="39"/>
        <v>4.2592592592592592E-2</v>
      </c>
      <c r="V218" s="227"/>
      <c r="W218" s="228" t="str">
        <f t="shared" si="40"/>
        <v>0</v>
      </c>
      <c r="X218" s="509"/>
      <c r="Y218" s="229">
        <f t="shared" si="41"/>
        <v>0</v>
      </c>
    </row>
    <row r="219" spans="2:25" ht="18.75" customHeight="1">
      <c r="B219" s="515"/>
      <c r="C219" s="512"/>
      <c r="D219" s="216"/>
      <c r="E219" s="216"/>
      <c r="F219" s="217"/>
      <c r="G219" s="218"/>
      <c r="H219" s="219"/>
      <c r="I219" s="219"/>
      <c r="J219" s="217"/>
      <c r="K219" s="220"/>
      <c r="L219" s="220"/>
      <c r="M219" s="221"/>
      <c r="N219" s="222"/>
      <c r="O219" s="223"/>
      <c r="P219" s="224"/>
      <c r="Q219" s="224"/>
      <c r="R219" s="224"/>
      <c r="S219" s="224"/>
      <c r="T219" s="225"/>
      <c r="U219" s="226">
        <f t="shared" si="39"/>
        <v>0</v>
      </c>
      <c r="V219" s="227"/>
      <c r="W219" s="228" t="str">
        <f t="shared" si="40"/>
        <v>0</v>
      </c>
      <c r="X219" s="509"/>
      <c r="Y219" s="229">
        <f t="shared" si="41"/>
        <v>0</v>
      </c>
    </row>
    <row r="220" spans="2:25" ht="18.75" customHeight="1">
      <c r="B220" s="515"/>
      <c r="C220" s="512"/>
      <c r="D220" s="216">
        <v>1</v>
      </c>
      <c r="E220" s="358" t="s">
        <v>3323</v>
      </c>
      <c r="F220" s="217">
        <v>186</v>
      </c>
      <c r="G220" s="218">
        <f t="shared" si="35"/>
        <v>37.200000000000003</v>
      </c>
      <c r="H220" s="219">
        <f t="shared" si="36"/>
        <v>103.33333333333333</v>
      </c>
      <c r="I220" s="219">
        <f t="shared" si="37"/>
        <v>3.4444444444444444E-2</v>
      </c>
      <c r="J220" s="217"/>
      <c r="K220" s="220" t="s">
        <v>3324</v>
      </c>
      <c r="L220" s="220"/>
      <c r="M220" s="221">
        <f>SUM(H220:H253)</f>
        <v>2131.1111111111109</v>
      </c>
      <c r="N220" s="222">
        <f t="shared" si="38"/>
        <v>42.62222222222222</v>
      </c>
      <c r="O220" s="223" t="s">
        <v>3325</v>
      </c>
      <c r="P220" s="224" t="s">
        <v>351</v>
      </c>
      <c r="Q220" s="224" t="s">
        <v>3163</v>
      </c>
      <c r="R220" s="224" t="s">
        <v>3127</v>
      </c>
      <c r="S220" s="224"/>
      <c r="T220" s="225" t="s">
        <v>3245</v>
      </c>
      <c r="U220" s="226">
        <f t="shared" si="39"/>
        <v>6.8888888888888888E-2</v>
      </c>
      <c r="V220" s="227">
        <f>SUM(U220:U253)</f>
        <v>1.4207407407407406</v>
      </c>
      <c r="W220" s="228" t="str">
        <f t="shared" si="40"/>
        <v>2</v>
      </c>
      <c r="X220" s="509"/>
      <c r="Y220" s="229">
        <f t="shared" si="41"/>
        <v>1</v>
      </c>
    </row>
    <row r="221" spans="2:25" ht="18.75" customHeight="1">
      <c r="B221" s="515"/>
      <c r="C221" s="512"/>
      <c r="D221" s="216">
        <v>2</v>
      </c>
      <c r="E221" s="216" t="s">
        <v>3272</v>
      </c>
      <c r="F221" s="217">
        <v>174</v>
      </c>
      <c r="G221" s="218">
        <f t="shared" si="35"/>
        <v>34.799999999999997</v>
      </c>
      <c r="H221" s="219">
        <f t="shared" si="36"/>
        <v>96.666666666666657</v>
      </c>
      <c r="I221" s="219">
        <f t="shared" si="37"/>
        <v>3.2222222222222222E-2</v>
      </c>
      <c r="J221" s="217"/>
      <c r="K221" s="220"/>
      <c r="L221" s="220"/>
      <c r="M221" s="221"/>
      <c r="N221" s="222">
        <f t="shared" si="38"/>
        <v>0</v>
      </c>
      <c r="O221" s="223"/>
      <c r="P221" s="224"/>
      <c r="Q221" s="224"/>
      <c r="R221" s="224"/>
      <c r="S221" s="224"/>
      <c r="T221" s="225"/>
      <c r="U221" s="226">
        <f t="shared" si="39"/>
        <v>6.4444444444444443E-2</v>
      </c>
      <c r="V221" s="227"/>
      <c r="W221" s="228" t="str">
        <f t="shared" si="40"/>
        <v>0</v>
      </c>
      <c r="X221" s="509"/>
      <c r="Y221" s="229">
        <f t="shared" si="41"/>
        <v>0</v>
      </c>
    </row>
    <row r="222" spans="2:25" ht="18.75" customHeight="1">
      <c r="B222" s="515"/>
      <c r="C222" s="512"/>
      <c r="D222" s="216">
        <v>3</v>
      </c>
      <c r="E222" s="216" t="s">
        <v>3279</v>
      </c>
      <c r="F222" s="217">
        <v>159</v>
      </c>
      <c r="G222" s="218">
        <f t="shared" si="35"/>
        <v>31.8</v>
      </c>
      <c r="H222" s="219">
        <f t="shared" si="36"/>
        <v>88.333333333333329</v>
      </c>
      <c r="I222" s="219">
        <f t="shared" si="37"/>
        <v>2.9444444444444443E-2</v>
      </c>
      <c r="J222" s="217"/>
      <c r="K222" s="220"/>
      <c r="L222" s="220"/>
      <c r="M222" s="221"/>
      <c r="N222" s="222">
        <f t="shared" si="38"/>
        <v>0</v>
      </c>
      <c r="O222" s="223"/>
      <c r="P222" s="224"/>
      <c r="Q222" s="224"/>
      <c r="R222" s="224"/>
      <c r="S222" s="224"/>
      <c r="T222" s="225"/>
      <c r="U222" s="226">
        <f t="shared" si="39"/>
        <v>5.8888888888888886E-2</v>
      </c>
      <c r="V222" s="227"/>
      <c r="W222" s="228" t="str">
        <f t="shared" si="40"/>
        <v>0</v>
      </c>
      <c r="X222" s="509"/>
      <c r="Y222" s="229">
        <f t="shared" si="41"/>
        <v>0</v>
      </c>
    </row>
    <row r="223" spans="2:25" ht="18.75" customHeight="1">
      <c r="B223" s="515"/>
      <c r="C223" s="512"/>
      <c r="D223" s="216">
        <v>4</v>
      </c>
      <c r="E223" s="216" t="s">
        <v>3326</v>
      </c>
      <c r="F223" s="217">
        <v>181</v>
      </c>
      <c r="G223" s="218">
        <f t="shared" si="35"/>
        <v>36.200000000000003</v>
      </c>
      <c r="H223" s="219">
        <f t="shared" si="36"/>
        <v>100.55555555555556</v>
      </c>
      <c r="I223" s="219">
        <f t="shared" si="37"/>
        <v>3.3518518518518517E-2</v>
      </c>
      <c r="J223" s="217"/>
      <c r="K223" s="220"/>
      <c r="L223" s="220"/>
      <c r="M223" s="221"/>
      <c r="N223" s="222">
        <f t="shared" si="38"/>
        <v>0</v>
      </c>
      <c r="O223" s="223"/>
      <c r="P223" s="224"/>
      <c r="Q223" s="224"/>
      <c r="R223" s="224"/>
      <c r="S223" s="224"/>
      <c r="T223" s="225"/>
      <c r="U223" s="226">
        <f t="shared" si="39"/>
        <v>6.7037037037037034E-2</v>
      </c>
      <c r="V223" s="227"/>
      <c r="W223" s="228" t="str">
        <f t="shared" si="40"/>
        <v>0</v>
      </c>
      <c r="X223" s="509"/>
      <c r="Y223" s="229">
        <f t="shared" si="41"/>
        <v>0</v>
      </c>
    </row>
    <row r="224" spans="2:25" ht="18.75" customHeight="1">
      <c r="B224" s="515"/>
      <c r="C224" s="512"/>
      <c r="D224" s="216">
        <v>5</v>
      </c>
      <c r="E224" s="216" t="s">
        <v>3269</v>
      </c>
      <c r="F224" s="217">
        <v>55</v>
      </c>
      <c r="G224" s="218">
        <f t="shared" si="35"/>
        <v>11</v>
      </c>
      <c r="H224" s="219">
        <f t="shared" si="36"/>
        <v>30.555555555555554</v>
      </c>
      <c r="I224" s="219">
        <f t="shared" si="37"/>
        <v>1.0185185185185184E-2</v>
      </c>
      <c r="J224" s="217"/>
      <c r="K224" s="220"/>
      <c r="L224" s="220"/>
      <c r="M224" s="221"/>
      <c r="N224" s="222">
        <f t="shared" si="38"/>
        <v>0</v>
      </c>
      <c r="O224" s="223"/>
      <c r="P224" s="224"/>
      <c r="Q224" s="224"/>
      <c r="R224" s="224"/>
      <c r="S224" s="224"/>
      <c r="T224" s="225"/>
      <c r="U224" s="226">
        <f t="shared" si="39"/>
        <v>2.0370370370370369E-2</v>
      </c>
      <c r="V224" s="227"/>
      <c r="W224" s="228" t="str">
        <f t="shared" si="40"/>
        <v>0</v>
      </c>
      <c r="X224" s="509"/>
      <c r="Y224" s="229">
        <f t="shared" si="41"/>
        <v>0</v>
      </c>
    </row>
    <row r="225" spans="2:25" ht="18.75" customHeight="1">
      <c r="B225" s="515"/>
      <c r="C225" s="512"/>
      <c r="D225" s="216">
        <v>6</v>
      </c>
      <c r="E225" s="216" t="s">
        <v>3281</v>
      </c>
      <c r="F225" s="217">
        <v>173</v>
      </c>
      <c r="G225" s="218">
        <f t="shared" si="35"/>
        <v>34.6</v>
      </c>
      <c r="H225" s="219">
        <f t="shared" si="36"/>
        <v>96.111111111111114</v>
      </c>
      <c r="I225" s="219">
        <f t="shared" si="37"/>
        <v>3.2037037037037037E-2</v>
      </c>
      <c r="J225" s="217"/>
      <c r="K225" s="220"/>
      <c r="L225" s="220"/>
      <c r="M225" s="221"/>
      <c r="N225" s="222">
        <f t="shared" si="38"/>
        <v>0</v>
      </c>
      <c r="O225" s="223"/>
      <c r="P225" s="224"/>
      <c r="Q225" s="224"/>
      <c r="R225" s="224"/>
      <c r="S225" s="224"/>
      <c r="T225" s="225"/>
      <c r="U225" s="226">
        <f t="shared" si="39"/>
        <v>6.4074074074074075E-2</v>
      </c>
      <c r="V225" s="227"/>
      <c r="W225" s="228" t="str">
        <f t="shared" si="40"/>
        <v>0</v>
      </c>
      <c r="X225" s="509"/>
      <c r="Y225" s="229">
        <f t="shared" si="41"/>
        <v>0</v>
      </c>
    </row>
    <row r="226" spans="2:25" ht="18.75" customHeight="1">
      <c r="B226" s="515"/>
      <c r="C226" s="512"/>
      <c r="D226" s="216">
        <v>7</v>
      </c>
      <c r="E226" s="216" t="s">
        <v>3280</v>
      </c>
      <c r="F226" s="217">
        <v>139</v>
      </c>
      <c r="G226" s="218">
        <f t="shared" si="35"/>
        <v>27.8</v>
      </c>
      <c r="H226" s="219">
        <f t="shared" si="36"/>
        <v>77.222222222222214</v>
      </c>
      <c r="I226" s="219">
        <f t="shared" si="37"/>
        <v>2.5740740740740738E-2</v>
      </c>
      <c r="J226" s="217"/>
      <c r="K226" s="220"/>
      <c r="L226" s="220"/>
      <c r="M226" s="221"/>
      <c r="N226" s="222">
        <f t="shared" si="38"/>
        <v>0</v>
      </c>
      <c r="O226" s="223"/>
      <c r="P226" s="224"/>
      <c r="Q226" s="224"/>
      <c r="R226" s="224"/>
      <c r="S226" s="224"/>
      <c r="T226" s="225"/>
      <c r="U226" s="226">
        <f t="shared" si="39"/>
        <v>5.1481481481481475E-2</v>
      </c>
      <c r="V226" s="227"/>
      <c r="W226" s="228" t="str">
        <f t="shared" si="40"/>
        <v>0</v>
      </c>
      <c r="X226" s="509"/>
      <c r="Y226" s="229">
        <f t="shared" si="41"/>
        <v>0</v>
      </c>
    </row>
    <row r="227" spans="2:25" ht="18.75" customHeight="1">
      <c r="B227" s="515"/>
      <c r="C227" s="512"/>
      <c r="D227" s="216">
        <v>8</v>
      </c>
      <c r="E227" s="216" t="s">
        <v>3288</v>
      </c>
      <c r="F227" s="217">
        <v>65</v>
      </c>
      <c r="G227" s="218">
        <f t="shared" si="35"/>
        <v>13</v>
      </c>
      <c r="H227" s="219">
        <f t="shared" si="36"/>
        <v>36.111111111111107</v>
      </c>
      <c r="I227" s="219">
        <f t="shared" si="37"/>
        <v>1.2037037037037035E-2</v>
      </c>
      <c r="J227" s="217"/>
      <c r="K227" s="220"/>
      <c r="L227" s="220"/>
      <c r="M227" s="221"/>
      <c r="N227" s="222">
        <f t="shared" si="38"/>
        <v>0</v>
      </c>
      <c r="O227" s="223"/>
      <c r="P227" s="224"/>
      <c r="Q227" s="224"/>
      <c r="R227" s="224"/>
      <c r="S227" s="224"/>
      <c r="T227" s="225"/>
      <c r="U227" s="226">
        <f t="shared" si="39"/>
        <v>2.4074074074074071E-2</v>
      </c>
      <c r="V227" s="227"/>
      <c r="W227" s="228" t="str">
        <f t="shared" si="40"/>
        <v>0</v>
      </c>
      <c r="X227" s="509"/>
      <c r="Y227" s="229">
        <f t="shared" si="41"/>
        <v>0</v>
      </c>
    </row>
    <row r="228" spans="2:25" ht="18.75" customHeight="1">
      <c r="B228" s="515"/>
      <c r="C228" s="512"/>
      <c r="D228" s="216">
        <v>9</v>
      </c>
      <c r="E228" s="216" t="s">
        <v>3273</v>
      </c>
      <c r="F228" s="217">
        <v>75</v>
      </c>
      <c r="G228" s="218">
        <f t="shared" si="35"/>
        <v>15</v>
      </c>
      <c r="H228" s="219">
        <f t="shared" si="36"/>
        <v>41.666666666666664</v>
      </c>
      <c r="I228" s="219">
        <f t="shared" si="37"/>
        <v>1.3888888888888888E-2</v>
      </c>
      <c r="J228" s="217"/>
      <c r="K228" s="220"/>
      <c r="L228" s="220"/>
      <c r="M228" s="221"/>
      <c r="N228" s="222">
        <f t="shared" si="38"/>
        <v>0</v>
      </c>
      <c r="O228" s="223"/>
      <c r="P228" s="224"/>
      <c r="Q228" s="224"/>
      <c r="R228" s="224"/>
      <c r="S228" s="224"/>
      <c r="T228" s="225"/>
      <c r="U228" s="226">
        <f t="shared" si="39"/>
        <v>2.7777777777777776E-2</v>
      </c>
      <c r="V228" s="227"/>
      <c r="W228" s="228" t="str">
        <f t="shared" si="40"/>
        <v>0</v>
      </c>
      <c r="X228" s="509"/>
      <c r="Y228" s="229">
        <f t="shared" si="41"/>
        <v>0</v>
      </c>
    </row>
    <row r="229" spans="2:25" ht="18.75" customHeight="1">
      <c r="B229" s="515"/>
      <c r="C229" s="512"/>
      <c r="D229" s="216">
        <v>10</v>
      </c>
      <c r="E229" s="216" t="s">
        <v>3274</v>
      </c>
      <c r="F229" s="217">
        <v>143</v>
      </c>
      <c r="G229" s="218">
        <f t="shared" si="35"/>
        <v>28.6</v>
      </c>
      <c r="H229" s="219">
        <f t="shared" si="36"/>
        <v>79.444444444444443</v>
      </c>
      <c r="I229" s="219">
        <f t="shared" si="37"/>
        <v>2.6481481481481481E-2</v>
      </c>
      <c r="J229" s="217"/>
      <c r="K229" s="220"/>
      <c r="L229" s="220"/>
      <c r="M229" s="221"/>
      <c r="N229" s="222">
        <f t="shared" si="38"/>
        <v>0</v>
      </c>
      <c r="O229" s="223"/>
      <c r="P229" s="224"/>
      <c r="Q229" s="224"/>
      <c r="R229" s="224"/>
      <c r="S229" s="224"/>
      <c r="T229" s="225"/>
      <c r="U229" s="226">
        <f t="shared" si="39"/>
        <v>5.2962962962962962E-2</v>
      </c>
      <c r="V229" s="227"/>
      <c r="W229" s="228" t="str">
        <f t="shared" si="40"/>
        <v>0</v>
      </c>
      <c r="X229" s="509"/>
      <c r="Y229" s="229">
        <f t="shared" si="41"/>
        <v>0</v>
      </c>
    </row>
    <row r="230" spans="2:25" ht="18.75" customHeight="1">
      <c r="B230" s="515"/>
      <c r="C230" s="512"/>
      <c r="D230" s="216">
        <v>11</v>
      </c>
      <c r="E230" s="216" t="s">
        <v>3277</v>
      </c>
      <c r="F230" s="217">
        <v>195</v>
      </c>
      <c r="G230" s="218">
        <f t="shared" si="35"/>
        <v>39</v>
      </c>
      <c r="H230" s="219">
        <f t="shared" si="36"/>
        <v>108.33333333333333</v>
      </c>
      <c r="I230" s="219">
        <f t="shared" si="37"/>
        <v>3.6111111111111108E-2</v>
      </c>
      <c r="J230" s="217"/>
      <c r="K230" s="220"/>
      <c r="L230" s="220"/>
      <c r="M230" s="221"/>
      <c r="N230" s="222">
        <f t="shared" si="38"/>
        <v>0</v>
      </c>
      <c r="O230" s="223"/>
      <c r="P230" s="224"/>
      <c r="Q230" s="224"/>
      <c r="R230" s="224"/>
      <c r="S230" s="224"/>
      <c r="T230" s="225"/>
      <c r="U230" s="226">
        <f t="shared" si="39"/>
        <v>7.2222222222222215E-2</v>
      </c>
      <c r="V230" s="227"/>
      <c r="W230" s="228" t="str">
        <f t="shared" si="40"/>
        <v>0</v>
      </c>
      <c r="X230" s="509"/>
      <c r="Y230" s="229">
        <f t="shared" si="41"/>
        <v>0</v>
      </c>
    </row>
    <row r="231" spans="2:25" ht="18.75" customHeight="1">
      <c r="B231" s="515"/>
      <c r="C231" s="512"/>
      <c r="D231" s="216">
        <v>12</v>
      </c>
      <c r="E231" s="216" t="s">
        <v>3327</v>
      </c>
      <c r="F231" s="217">
        <v>124</v>
      </c>
      <c r="G231" s="218">
        <f t="shared" si="35"/>
        <v>24.8</v>
      </c>
      <c r="H231" s="219">
        <f t="shared" si="36"/>
        <v>68.888888888888886</v>
      </c>
      <c r="I231" s="219">
        <f t="shared" si="37"/>
        <v>2.2962962962962963E-2</v>
      </c>
      <c r="J231" s="217"/>
      <c r="K231" s="220"/>
      <c r="L231" s="220"/>
      <c r="M231" s="221"/>
      <c r="N231" s="222">
        <f t="shared" si="38"/>
        <v>0</v>
      </c>
      <c r="O231" s="223"/>
      <c r="P231" s="224"/>
      <c r="Q231" s="224"/>
      <c r="R231" s="224"/>
      <c r="S231" s="224"/>
      <c r="T231" s="225"/>
      <c r="U231" s="226">
        <f t="shared" si="39"/>
        <v>4.5925925925925926E-2</v>
      </c>
      <c r="V231" s="227"/>
      <c r="W231" s="228" t="str">
        <f t="shared" si="40"/>
        <v>0</v>
      </c>
      <c r="X231" s="509"/>
      <c r="Y231" s="229">
        <f t="shared" si="41"/>
        <v>0</v>
      </c>
    </row>
    <row r="232" spans="2:25" ht="18.75" customHeight="1">
      <c r="B232" s="515"/>
      <c r="C232" s="512"/>
      <c r="D232" s="216">
        <v>13</v>
      </c>
      <c r="E232" s="216" t="s">
        <v>3278</v>
      </c>
      <c r="F232" s="217">
        <v>136</v>
      </c>
      <c r="G232" s="218">
        <f t="shared" si="35"/>
        <v>27.2</v>
      </c>
      <c r="H232" s="219">
        <f t="shared" si="36"/>
        <v>75.555555555555557</v>
      </c>
      <c r="I232" s="219">
        <f t="shared" si="37"/>
        <v>2.5185185185185185E-2</v>
      </c>
      <c r="J232" s="217"/>
      <c r="K232" s="220"/>
      <c r="L232" s="220"/>
      <c r="M232" s="221"/>
      <c r="N232" s="222">
        <f t="shared" si="38"/>
        <v>0</v>
      </c>
      <c r="O232" s="223"/>
      <c r="P232" s="224"/>
      <c r="Q232" s="224"/>
      <c r="R232" s="224"/>
      <c r="S232" s="224"/>
      <c r="T232" s="225"/>
      <c r="U232" s="226">
        <f t="shared" si="39"/>
        <v>5.0370370370370371E-2</v>
      </c>
      <c r="V232" s="227"/>
      <c r="W232" s="228" t="str">
        <f t="shared" si="40"/>
        <v>0</v>
      </c>
      <c r="X232" s="509"/>
      <c r="Y232" s="229">
        <f t="shared" si="41"/>
        <v>0</v>
      </c>
    </row>
    <row r="233" spans="2:25" ht="18.75" customHeight="1">
      <c r="B233" s="515"/>
      <c r="C233" s="512"/>
      <c r="D233" s="216">
        <v>14</v>
      </c>
      <c r="E233" s="216" t="s">
        <v>3328</v>
      </c>
      <c r="F233" s="217">
        <v>145</v>
      </c>
      <c r="G233" s="218">
        <f t="shared" si="35"/>
        <v>29</v>
      </c>
      <c r="H233" s="219">
        <f t="shared" si="36"/>
        <v>80.555555555555557</v>
      </c>
      <c r="I233" s="219">
        <f t="shared" si="37"/>
        <v>2.6851851851851852E-2</v>
      </c>
      <c r="J233" s="217"/>
      <c r="K233" s="220"/>
      <c r="L233" s="220"/>
      <c r="M233" s="221"/>
      <c r="N233" s="222">
        <f t="shared" si="38"/>
        <v>0</v>
      </c>
      <c r="O233" s="223"/>
      <c r="P233" s="224"/>
      <c r="Q233" s="224"/>
      <c r="R233" s="224"/>
      <c r="S233" s="224"/>
      <c r="T233" s="225"/>
      <c r="U233" s="226">
        <f t="shared" si="39"/>
        <v>5.3703703703703705E-2</v>
      </c>
      <c r="V233" s="227"/>
      <c r="W233" s="228" t="str">
        <f t="shared" si="40"/>
        <v>0</v>
      </c>
      <c r="X233" s="509"/>
      <c r="Y233" s="229">
        <f t="shared" si="41"/>
        <v>0</v>
      </c>
    </row>
    <row r="234" spans="2:25" ht="18.75" customHeight="1">
      <c r="B234" s="515"/>
      <c r="C234" s="512"/>
      <c r="D234" s="216">
        <v>15</v>
      </c>
      <c r="E234" s="216" t="s">
        <v>3329</v>
      </c>
      <c r="F234" s="217">
        <v>194</v>
      </c>
      <c r="G234" s="218">
        <f t="shared" si="35"/>
        <v>38.799999999999997</v>
      </c>
      <c r="H234" s="219">
        <f t="shared" si="36"/>
        <v>107.77777777777777</v>
      </c>
      <c r="I234" s="219">
        <f t="shared" si="37"/>
        <v>3.5925925925925924E-2</v>
      </c>
      <c r="J234" s="217"/>
      <c r="K234" s="220"/>
      <c r="L234" s="220"/>
      <c r="M234" s="221"/>
      <c r="N234" s="222">
        <f t="shared" si="38"/>
        <v>0</v>
      </c>
      <c r="O234" s="223"/>
      <c r="P234" s="224"/>
      <c r="Q234" s="224"/>
      <c r="R234" s="224"/>
      <c r="S234" s="224"/>
      <c r="T234" s="225"/>
      <c r="U234" s="226">
        <f t="shared" si="39"/>
        <v>7.1851851851851847E-2</v>
      </c>
      <c r="V234" s="227"/>
      <c r="W234" s="228" t="str">
        <f t="shared" si="40"/>
        <v>0</v>
      </c>
      <c r="X234" s="509"/>
      <c r="Y234" s="229">
        <f t="shared" si="41"/>
        <v>0</v>
      </c>
    </row>
    <row r="235" spans="2:25" ht="18.75" customHeight="1">
      <c r="B235" s="515"/>
      <c r="C235" s="512"/>
      <c r="D235" s="216">
        <v>16</v>
      </c>
      <c r="E235" s="216" t="s">
        <v>3330</v>
      </c>
      <c r="F235" s="217">
        <v>126</v>
      </c>
      <c r="G235" s="218">
        <f t="shared" si="35"/>
        <v>25.2</v>
      </c>
      <c r="H235" s="219">
        <f t="shared" si="36"/>
        <v>70</v>
      </c>
      <c r="I235" s="219">
        <f t="shared" si="37"/>
        <v>2.3333333333333334E-2</v>
      </c>
      <c r="J235" s="217"/>
      <c r="K235" s="220"/>
      <c r="L235" s="220"/>
      <c r="M235" s="221"/>
      <c r="N235" s="222">
        <f t="shared" si="38"/>
        <v>0</v>
      </c>
      <c r="O235" s="223"/>
      <c r="P235" s="224"/>
      <c r="Q235" s="224"/>
      <c r="R235" s="224"/>
      <c r="S235" s="224"/>
      <c r="T235" s="225"/>
      <c r="U235" s="226">
        <f t="shared" si="39"/>
        <v>4.6666666666666669E-2</v>
      </c>
      <c r="V235" s="227"/>
      <c r="W235" s="228" t="str">
        <f t="shared" si="40"/>
        <v>0</v>
      </c>
      <c r="X235" s="509"/>
      <c r="Y235" s="229">
        <f t="shared" si="41"/>
        <v>0</v>
      </c>
    </row>
    <row r="236" spans="2:25" ht="18.75" customHeight="1">
      <c r="B236" s="515"/>
      <c r="C236" s="512"/>
      <c r="D236" s="216">
        <v>17</v>
      </c>
      <c r="E236" s="216" t="s">
        <v>3331</v>
      </c>
      <c r="F236" s="217">
        <v>56</v>
      </c>
      <c r="G236" s="218">
        <f t="shared" si="35"/>
        <v>11.2</v>
      </c>
      <c r="H236" s="219">
        <f t="shared" si="36"/>
        <v>31.111111111111111</v>
      </c>
      <c r="I236" s="219">
        <f t="shared" si="37"/>
        <v>1.037037037037037E-2</v>
      </c>
      <c r="J236" s="217"/>
      <c r="K236" s="220"/>
      <c r="L236" s="220"/>
      <c r="M236" s="221"/>
      <c r="N236" s="222">
        <f t="shared" si="38"/>
        <v>0</v>
      </c>
      <c r="O236" s="223"/>
      <c r="P236" s="224"/>
      <c r="Q236" s="224"/>
      <c r="R236" s="224"/>
      <c r="S236" s="224"/>
      <c r="T236" s="225"/>
      <c r="U236" s="226">
        <f t="shared" si="39"/>
        <v>2.074074074074074E-2</v>
      </c>
      <c r="V236" s="227"/>
      <c r="W236" s="228" t="str">
        <f t="shared" si="40"/>
        <v>0</v>
      </c>
      <c r="X236" s="509"/>
      <c r="Y236" s="229">
        <f t="shared" si="41"/>
        <v>0</v>
      </c>
    </row>
    <row r="237" spans="2:25" ht="18.75" customHeight="1">
      <c r="B237" s="515"/>
      <c r="C237" s="512"/>
      <c r="D237" s="216">
        <v>18</v>
      </c>
      <c r="E237" s="216" t="s">
        <v>3332</v>
      </c>
      <c r="F237" s="217">
        <v>144</v>
      </c>
      <c r="G237" s="218">
        <f t="shared" si="35"/>
        <v>28.8</v>
      </c>
      <c r="H237" s="219">
        <f t="shared" si="36"/>
        <v>80</v>
      </c>
      <c r="I237" s="219">
        <f t="shared" si="37"/>
        <v>2.6666666666666668E-2</v>
      </c>
      <c r="J237" s="217"/>
      <c r="K237" s="220"/>
      <c r="L237" s="220"/>
      <c r="M237" s="221"/>
      <c r="N237" s="222">
        <f t="shared" si="38"/>
        <v>0</v>
      </c>
      <c r="O237" s="223"/>
      <c r="P237" s="224"/>
      <c r="Q237" s="224"/>
      <c r="R237" s="224"/>
      <c r="S237" s="224"/>
      <c r="T237" s="225"/>
      <c r="U237" s="226">
        <f t="shared" si="39"/>
        <v>5.3333333333333337E-2</v>
      </c>
      <c r="V237" s="227"/>
      <c r="W237" s="228" t="str">
        <f t="shared" si="40"/>
        <v>0</v>
      </c>
      <c r="X237" s="509"/>
      <c r="Y237" s="229">
        <f t="shared" si="41"/>
        <v>0</v>
      </c>
    </row>
    <row r="238" spans="2:25" ht="18.75" customHeight="1">
      <c r="B238" s="515"/>
      <c r="C238" s="512"/>
      <c r="D238" s="216">
        <v>19</v>
      </c>
      <c r="E238" s="216" t="s">
        <v>3333</v>
      </c>
      <c r="F238" s="217">
        <v>55</v>
      </c>
      <c r="G238" s="218">
        <f t="shared" si="35"/>
        <v>11</v>
      </c>
      <c r="H238" s="219">
        <f t="shared" si="36"/>
        <v>30.555555555555554</v>
      </c>
      <c r="I238" s="219">
        <f t="shared" si="37"/>
        <v>1.0185185185185184E-2</v>
      </c>
      <c r="J238" s="217"/>
      <c r="K238" s="220"/>
      <c r="L238" s="220"/>
      <c r="M238" s="221"/>
      <c r="N238" s="222">
        <f t="shared" si="38"/>
        <v>0</v>
      </c>
      <c r="O238" s="223"/>
      <c r="P238" s="224"/>
      <c r="Q238" s="224"/>
      <c r="R238" s="224"/>
      <c r="S238" s="224"/>
      <c r="T238" s="225"/>
      <c r="U238" s="226">
        <f t="shared" si="39"/>
        <v>2.0370370370370369E-2</v>
      </c>
      <c r="V238" s="227"/>
      <c r="W238" s="228" t="str">
        <f t="shared" si="40"/>
        <v>0</v>
      </c>
      <c r="X238" s="509"/>
      <c r="Y238" s="229">
        <f t="shared" si="41"/>
        <v>0</v>
      </c>
    </row>
    <row r="239" spans="2:25" ht="18.75" customHeight="1">
      <c r="B239" s="515"/>
      <c r="C239" s="512"/>
      <c r="D239" s="216">
        <v>20</v>
      </c>
      <c r="E239" s="216" t="s">
        <v>3334</v>
      </c>
      <c r="F239" s="217">
        <v>44</v>
      </c>
      <c r="G239" s="218">
        <f t="shared" si="35"/>
        <v>8.8000000000000007</v>
      </c>
      <c r="H239" s="219">
        <f t="shared" si="36"/>
        <v>24.444444444444443</v>
      </c>
      <c r="I239" s="219">
        <f t="shared" si="37"/>
        <v>8.1481481481481474E-3</v>
      </c>
      <c r="J239" s="217"/>
      <c r="K239" s="220"/>
      <c r="L239" s="220"/>
      <c r="M239" s="221"/>
      <c r="N239" s="222">
        <f t="shared" si="38"/>
        <v>0</v>
      </c>
      <c r="O239" s="223"/>
      <c r="P239" s="224"/>
      <c r="Q239" s="224"/>
      <c r="R239" s="224"/>
      <c r="S239" s="224"/>
      <c r="T239" s="225"/>
      <c r="U239" s="226">
        <f t="shared" si="39"/>
        <v>1.6296296296296295E-2</v>
      </c>
      <c r="V239" s="227"/>
      <c r="W239" s="228" t="str">
        <f t="shared" si="40"/>
        <v>0</v>
      </c>
      <c r="X239" s="509"/>
      <c r="Y239" s="229">
        <f t="shared" si="41"/>
        <v>0</v>
      </c>
    </row>
    <row r="240" spans="2:25" ht="18.75" customHeight="1">
      <c r="B240" s="515"/>
      <c r="C240" s="512"/>
      <c r="D240" s="216">
        <v>21</v>
      </c>
      <c r="E240" s="216" t="s">
        <v>3335</v>
      </c>
      <c r="F240" s="217">
        <v>36</v>
      </c>
      <c r="G240" s="218">
        <f t="shared" si="35"/>
        <v>7.2</v>
      </c>
      <c r="H240" s="219">
        <f t="shared" si="36"/>
        <v>20</v>
      </c>
      <c r="I240" s="219">
        <f t="shared" si="37"/>
        <v>6.6666666666666671E-3</v>
      </c>
      <c r="J240" s="217"/>
      <c r="K240" s="220"/>
      <c r="L240" s="220"/>
      <c r="M240" s="221"/>
      <c r="N240" s="222">
        <f t="shared" si="38"/>
        <v>0</v>
      </c>
      <c r="O240" s="223"/>
      <c r="P240" s="224"/>
      <c r="Q240" s="224"/>
      <c r="R240" s="224"/>
      <c r="S240" s="224"/>
      <c r="T240" s="225"/>
      <c r="U240" s="226">
        <f t="shared" si="39"/>
        <v>1.3333333333333334E-2</v>
      </c>
      <c r="V240" s="227"/>
      <c r="W240" s="228" t="str">
        <f t="shared" si="40"/>
        <v>0</v>
      </c>
      <c r="X240" s="509"/>
      <c r="Y240" s="229">
        <f t="shared" si="41"/>
        <v>0</v>
      </c>
    </row>
    <row r="241" spans="2:25" ht="18.75" customHeight="1">
      <c r="B241" s="515"/>
      <c r="C241" s="512"/>
      <c r="D241" s="216">
        <v>22</v>
      </c>
      <c r="E241" s="216" t="s">
        <v>3336</v>
      </c>
      <c r="F241" s="217">
        <v>114</v>
      </c>
      <c r="G241" s="218">
        <f t="shared" si="35"/>
        <v>22.8</v>
      </c>
      <c r="H241" s="219">
        <f t="shared" si="36"/>
        <v>63.333333333333329</v>
      </c>
      <c r="I241" s="219">
        <f t="shared" si="37"/>
        <v>2.1111111111111108E-2</v>
      </c>
      <c r="J241" s="217"/>
      <c r="K241" s="220"/>
      <c r="L241" s="220"/>
      <c r="M241" s="221"/>
      <c r="N241" s="222">
        <f t="shared" si="38"/>
        <v>0</v>
      </c>
      <c r="O241" s="223"/>
      <c r="P241" s="224"/>
      <c r="Q241" s="224"/>
      <c r="R241" s="224"/>
      <c r="S241" s="224"/>
      <c r="T241" s="225"/>
      <c r="U241" s="226">
        <f t="shared" si="39"/>
        <v>4.2222222222222217E-2</v>
      </c>
      <c r="V241" s="227"/>
      <c r="W241" s="228" t="str">
        <f t="shared" si="40"/>
        <v>0</v>
      </c>
      <c r="X241" s="509"/>
      <c r="Y241" s="229">
        <f t="shared" si="41"/>
        <v>0</v>
      </c>
    </row>
    <row r="242" spans="2:25" ht="18.75" customHeight="1">
      <c r="B242" s="515"/>
      <c r="C242" s="512"/>
      <c r="D242" s="216">
        <v>23</v>
      </c>
      <c r="E242" s="216" t="s">
        <v>3337</v>
      </c>
      <c r="F242" s="217">
        <v>116</v>
      </c>
      <c r="G242" s="218">
        <f t="shared" si="35"/>
        <v>23.2</v>
      </c>
      <c r="H242" s="219">
        <f t="shared" si="36"/>
        <v>64.444444444444443</v>
      </c>
      <c r="I242" s="219">
        <f t="shared" si="37"/>
        <v>2.148148148148148E-2</v>
      </c>
      <c r="J242" s="217"/>
      <c r="K242" s="220"/>
      <c r="L242" s="220"/>
      <c r="M242" s="221"/>
      <c r="N242" s="222">
        <f t="shared" si="38"/>
        <v>0</v>
      </c>
      <c r="O242" s="223"/>
      <c r="P242" s="224"/>
      <c r="Q242" s="224"/>
      <c r="R242" s="224"/>
      <c r="S242" s="224"/>
      <c r="T242" s="225"/>
      <c r="U242" s="226">
        <f t="shared" si="39"/>
        <v>4.296296296296296E-2</v>
      </c>
      <c r="V242" s="227"/>
      <c r="W242" s="228" t="str">
        <f t="shared" si="40"/>
        <v>0</v>
      </c>
      <c r="X242" s="509"/>
      <c r="Y242" s="229">
        <f t="shared" si="41"/>
        <v>0</v>
      </c>
    </row>
    <row r="243" spans="2:25" ht="18.75" customHeight="1">
      <c r="B243" s="515"/>
      <c r="C243" s="512"/>
      <c r="D243" s="216">
        <v>24</v>
      </c>
      <c r="E243" s="216" t="s">
        <v>3338</v>
      </c>
      <c r="F243" s="217">
        <v>126</v>
      </c>
      <c r="G243" s="218">
        <f t="shared" si="35"/>
        <v>25.2</v>
      </c>
      <c r="H243" s="219">
        <f t="shared" si="36"/>
        <v>70</v>
      </c>
      <c r="I243" s="219">
        <f t="shared" si="37"/>
        <v>2.3333333333333334E-2</v>
      </c>
      <c r="J243" s="217"/>
      <c r="K243" s="220"/>
      <c r="L243" s="220"/>
      <c r="M243" s="221"/>
      <c r="N243" s="222">
        <f t="shared" si="38"/>
        <v>0</v>
      </c>
      <c r="O243" s="223"/>
      <c r="P243" s="224"/>
      <c r="Q243" s="224"/>
      <c r="R243" s="224"/>
      <c r="S243" s="224"/>
      <c r="T243" s="225"/>
      <c r="U243" s="226">
        <f t="shared" si="39"/>
        <v>4.6666666666666669E-2</v>
      </c>
      <c r="V243" s="227"/>
      <c r="W243" s="228" t="str">
        <f t="shared" si="40"/>
        <v>0</v>
      </c>
      <c r="X243" s="509"/>
      <c r="Y243" s="229">
        <f t="shared" si="41"/>
        <v>0</v>
      </c>
    </row>
    <row r="244" spans="2:25" ht="18.75" customHeight="1">
      <c r="B244" s="515"/>
      <c r="C244" s="512"/>
      <c r="D244" s="216">
        <v>25</v>
      </c>
      <c r="E244" s="216" t="s">
        <v>3339</v>
      </c>
      <c r="F244" s="217">
        <v>154</v>
      </c>
      <c r="G244" s="218">
        <f t="shared" si="35"/>
        <v>30.8</v>
      </c>
      <c r="H244" s="219">
        <f t="shared" si="36"/>
        <v>85.555555555555557</v>
      </c>
      <c r="I244" s="219">
        <f t="shared" si="37"/>
        <v>2.8518518518518519E-2</v>
      </c>
      <c r="J244" s="217"/>
      <c r="K244" s="220"/>
      <c r="L244" s="220"/>
      <c r="M244" s="221"/>
      <c r="N244" s="222">
        <f t="shared" si="38"/>
        <v>0</v>
      </c>
      <c r="O244" s="223"/>
      <c r="P244" s="224"/>
      <c r="Q244" s="224"/>
      <c r="R244" s="224"/>
      <c r="S244" s="224"/>
      <c r="T244" s="225"/>
      <c r="U244" s="226">
        <f t="shared" si="39"/>
        <v>5.7037037037037039E-2</v>
      </c>
      <c r="V244" s="227"/>
      <c r="W244" s="228" t="str">
        <f t="shared" si="40"/>
        <v>0</v>
      </c>
      <c r="X244" s="509"/>
      <c r="Y244" s="229">
        <f t="shared" si="41"/>
        <v>0</v>
      </c>
    </row>
    <row r="245" spans="2:25" ht="18.75" customHeight="1">
      <c r="B245" s="515"/>
      <c r="C245" s="512"/>
      <c r="D245" s="216">
        <v>26</v>
      </c>
      <c r="E245" s="216" t="s">
        <v>3340</v>
      </c>
      <c r="F245" s="217">
        <v>105</v>
      </c>
      <c r="G245" s="218">
        <f t="shared" si="35"/>
        <v>21</v>
      </c>
      <c r="H245" s="219">
        <f t="shared" si="36"/>
        <v>58.333333333333329</v>
      </c>
      <c r="I245" s="219">
        <f t="shared" si="37"/>
        <v>1.9444444444444441E-2</v>
      </c>
      <c r="J245" s="217"/>
      <c r="K245" s="220"/>
      <c r="L245" s="220"/>
      <c r="M245" s="221"/>
      <c r="N245" s="222">
        <f t="shared" si="38"/>
        <v>0</v>
      </c>
      <c r="O245" s="223"/>
      <c r="P245" s="224"/>
      <c r="Q245" s="224"/>
      <c r="R245" s="224"/>
      <c r="S245" s="224"/>
      <c r="T245" s="225"/>
      <c r="U245" s="226">
        <f t="shared" si="39"/>
        <v>3.8888888888888883E-2</v>
      </c>
      <c r="V245" s="227"/>
      <c r="W245" s="228" t="str">
        <f t="shared" si="40"/>
        <v>0</v>
      </c>
      <c r="X245" s="509"/>
      <c r="Y245" s="229">
        <f t="shared" si="41"/>
        <v>0</v>
      </c>
    </row>
    <row r="246" spans="2:25" ht="18.75" customHeight="1">
      <c r="B246" s="515"/>
      <c r="C246" s="512"/>
      <c r="D246" s="216">
        <v>27</v>
      </c>
      <c r="E246" s="216" t="s">
        <v>3341</v>
      </c>
      <c r="F246" s="217">
        <v>116</v>
      </c>
      <c r="G246" s="218">
        <f t="shared" si="35"/>
        <v>23.2</v>
      </c>
      <c r="H246" s="219">
        <f t="shared" si="36"/>
        <v>64.444444444444443</v>
      </c>
      <c r="I246" s="219">
        <f t="shared" si="37"/>
        <v>2.148148148148148E-2</v>
      </c>
      <c r="J246" s="217"/>
      <c r="K246" s="220"/>
      <c r="L246" s="220"/>
      <c r="M246" s="221"/>
      <c r="N246" s="222">
        <f t="shared" si="38"/>
        <v>0</v>
      </c>
      <c r="O246" s="223"/>
      <c r="P246" s="224"/>
      <c r="Q246" s="224"/>
      <c r="R246" s="224"/>
      <c r="S246" s="224"/>
      <c r="T246" s="225"/>
      <c r="U246" s="226">
        <f t="shared" si="39"/>
        <v>4.296296296296296E-2</v>
      </c>
      <c r="V246" s="227"/>
      <c r="W246" s="228" t="str">
        <f t="shared" si="40"/>
        <v>0</v>
      </c>
      <c r="X246" s="509"/>
      <c r="Y246" s="229">
        <f t="shared" si="41"/>
        <v>0</v>
      </c>
    </row>
    <row r="247" spans="2:25" ht="18.75" customHeight="1">
      <c r="B247" s="515"/>
      <c r="C247" s="512"/>
      <c r="D247" s="216">
        <v>28</v>
      </c>
      <c r="E247" s="216" t="s">
        <v>3342</v>
      </c>
      <c r="F247" s="217">
        <v>111</v>
      </c>
      <c r="G247" s="218">
        <f t="shared" si="35"/>
        <v>22.2</v>
      </c>
      <c r="H247" s="219">
        <f t="shared" si="36"/>
        <v>61.666666666666664</v>
      </c>
      <c r="I247" s="219">
        <f t="shared" si="37"/>
        <v>2.0555555555555556E-2</v>
      </c>
      <c r="J247" s="217"/>
      <c r="K247" s="220"/>
      <c r="L247" s="220"/>
      <c r="M247" s="221"/>
      <c r="N247" s="222">
        <f t="shared" si="38"/>
        <v>0</v>
      </c>
      <c r="O247" s="223"/>
      <c r="P247" s="224"/>
      <c r="Q247" s="224"/>
      <c r="R247" s="224"/>
      <c r="S247" s="224"/>
      <c r="T247" s="225"/>
      <c r="U247" s="226">
        <f t="shared" si="39"/>
        <v>4.1111111111111112E-2</v>
      </c>
      <c r="V247" s="227"/>
      <c r="W247" s="228" t="str">
        <f t="shared" si="40"/>
        <v>0</v>
      </c>
      <c r="X247" s="509"/>
      <c r="Y247" s="229">
        <f t="shared" si="41"/>
        <v>0</v>
      </c>
    </row>
    <row r="248" spans="2:25" ht="18.75" customHeight="1">
      <c r="B248" s="515"/>
      <c r="C248" s="512"/>
      <c r="D248" s="216">
        <v>29</v>
      </c>
      <c r="E248" s="216" t="s">
        <v>3343</v>
      </c>
      <c r="F248" s="217">
        <v>104</v>
      </c>
      <c r="G248" s="218">
        <f t="shared" si="35"/>
        <v>20.8</v>
      </c>
      <c r="H248" s="219">
        <f t="shared" si="36"/>
        <v>57.777777777777779</v>
      </c>
      <c r="I248" s="219">
        <f t="shared" si="37"/>
        <v>1.9259259259259261E-2</v>
      </c>
      <c r="J248" s="217"/>
      <c r="K248" s="220"/>
      <c r="L248" s="220"/>
      <c r="M248" s="221"/>
      <c r="N248" s="222">
        <f t="shared" si="38"/>
        <v>0</v>
      </c>
      <c r="O248" s="223"/>
      <c r="P248" s="224"/>
      <c r="Q248" s="224"/>
      <c r="R248" s="224"/>
      <c r="S248" s="224"/>
      <c r="T248" s="225"/>
      <c r="U248" s="226">
        <f t="shared" si="39"/>
        <v>3.8518518518518521E-2</v>
      </c>
      <c r="V248" s="227"/>
      <c r="W248" s="228" t="str">
        <f t="shared" si="40"/>
        <v>0</v>
      </c>
      <c r="X248" s="509"/>
      <c r="Y248" s="229">
        <f t="shared" si="41"/>
        <v>0</v>
      </c>
    </row>
    <row r="249" spans="2:25" ht="18.75" customHeight="1">
      <c r="B249" s="515"/>
      <c r="C249" s="512"/>
      <c r="D249" s="216">
        <v>30</v>
      </c>
      <c r="E249" s="216" t="s">
        <v>3344</v>
      </c>
      <c r="F249" s="217">
        <v>36</v>
      </c>
      <c r="G249" s="218">
        <f t="shared" si="35"/>
        <v>7.2</v>
      </c>
      <c r="H249" s="219">
        <f t="shared" si="36"/>
        <v>20</v>
      </c>
      <c r="I249" s="219">
        <f t="shared" si="37"/>
        <v>6.6666666666666671E-3</v>
      </c>
      <c r="J249" s="217"/>
      <c r="K249" s="220"/>
      <c r="L249" s="220"/>
      <c r="M249" s="221"/>
      <c r="N249" s="222">
        <f t="shared" si="38"/>
        <v>0</v>
      </c>
      <c r="O249" s="223"/>
      <c r="P249" s="224"/>
      <c r="Q249" s="224"/>
      <c r="R249" s="224"/>
      <c r="S249" s="224"/>
      <c r="T249" s="225"/>
      <c r="U249" s="226">
        <f t="shared" si="39"/>
        <v>1.3333333333333334E-2</v>
      </c>
      <c r="V249" s="227"/>
      <c r="W249" s="228" t="str">
        <f t="shared" si="40"/>
        <v>0</v>
      </c>
      <c r="X249" s="509"/>
      <c r="Y249" s="229">
        <f t="shared" si="41"/>
        <v>0</v>
      </c>
    </row>
    <row r="250" spans="2:25" ht="18.75" customHeight="1">
      <c r="B250" s="515"/>
      <c r="C250" s="512"/>
      <c r="D250" s="216">
        <v>31</v>
      </c>
      <c r="E250" s="216" t="s">
        <v>3345</v>
      </c>
      <c r="F250" s="217">
        <v>46</v>
      </c>
      <c r="G250" s="218">
        <f t="shared" si="35"/>
        <v>9.1999999999999993</v>
      </c>
      <c r="H250" s="219">
        <f t="shared" si="36"/>
        <v>25.555555555555554</v>
      </c>
      <c r="I250" s="219">
        <f t="shared" si="37"/>
        <v>8.5185185185185173E-3</v>
      </c>
      <c r="J250" s="217"/>
      <c r="K250" s="220"/>
      <c r="L250" s="220"/>
      <c r="M250" s="221"/>
      <c r="N250" s="222">
        <f t="shared" si="38"/>
        <v>0</v>
      </c>
      <c r="O250" s="223"/>
      <c r="P250" s="224"/>
      <c r="Q250" s="224"/>
      <c r="R250" s="224"/>
      <c r="S250" s="224"/>
      <c r="T250" s="225"/>
      <c r="U250" s="226">
        <f t="shared" si="39"/>
        <v>1.7037037037037035E-2</v>
      </c>
      <c r="V250" s="227"/>
      <c r="W250" s="228" t="str">
        <f t="shared" si="40"/>
        <v>0</v>
      </c>
      <c r="X250" s="509"/>
      <c r="Y250" s="229">
        <f t="shared" si="41"/>
        <v>0</v>
      </c>
    </row>
    <row r="251" spans="2:25" ht="18.75" customHeight="1">
      <c r="B251" s="515"/>
      <c r="C251" s="512"/>
      <c r="D251" s="216">
        <v>32</v>
      </c>
      <c r="E251" s="216" t="s">
        <v>3346</v>
      </c>
      <c r="F251" s="217">
        <v>59</v>
      </c>
      <c r="G251" s="218">
        <f t="shared" si="35"/>
        <v>11.8</v>
      </c>
      <c r="H251" s="219">
        <f t="shared" si="36"/>
        <v>32.777777777777779</v>
      </c>
      <c r="I251" s="219">
        <f t="shared" si="37"/>
        <v>1.0925925925925926E-2</v>
      </c>
      <c r="J251" s="217"/>
      <c r="K251" s="220"/>
      <c r="L251" s="220"/>
      <c r="M251" s="221"/>
      <c r="N251" s="222">
        <f t="shared" si="38"/>
        <v>0</v>
      </c>
      <c r="O251" s="223"/>
      <c r="P251" s="224"/>
      <c r="Q251" s="224"/>
      <c r="R251" s="224"/>
      <c r="S251" s="224"/>
      <c r="T251" s="225"/>
      <c r="U251" s="226">
        <f t="shared" si="39"/>
        <v>2.1851851851851851E-2</v>
      </c>
      <c r="V251" s="227"/>
      <c r="W251" s="228" t="str">
        <f t="shared" si="40"/>
        <v>0</v>
      </c>
      <c r="X251" s="509"/>
      <c r="Y251" s="229">
        <f t="shared" si="41"/>
        <v>0</v>
      </c>
    </row>
    <row r="252" spans="2:25" ht="18.75" customHeight="1">
      <c r="B252" s="515"/>
      <c r="C252" s="512"/>
      <c r="D252" s="216">
        <v>33</v>
      </c>
      <c r="E252" s="216" t="s">
        <v>3347</v>
      </c>
      <c r="F252" s="217">
        <v>79</v>
      </c>
      <c r="G252" s="218">
        <f t="shared" si="35"/>
        <v>15.8</v>
      </c>
      <c r="H252" s="219">
        <f t="shared" si="36"/>
        <v>43.888888888888886</v>
      </c>
      <c r="I252" s="219">
        <f t="shared" si="37"/>
        <v>1.4629629629629628E-2</v>
      </c>
      <c r="J252" s="217"/>
      <c r="K252" s="220"/>
      <c r="L252" s="220"/>
      <c r="M252" s="221"/>
      <c r="N252" s="222">
        <f t="shared" si="38"/>
        <v>0</v>
      </c>
      <c r="O252" s="223"/>
      <c r="P252" s="224"/>
      <c r="Q252" s="224"/>
      <c r="R252" s="224"/>
      <c r="S252" s="224"/>
      <c r="T252" s="225"/>
      <c r="U252" s="226">
        <f t="shared" si="39"/>
        <v>2.9259259259259256E-2</v>
      </c>
      <c r="V252" s="227"/>
      <c r="W252" s="228" t="str">
        <f t="shared" si="40"/>
        <v>0</v>
      </c>
      <c r="X252" s="509"/>
      <c r="Y252" s="229">
        <f t="shared" si="41"/>
        <v>0</v>
      </c>
    </row>
    <row r="253" spans="2:25" ht="18.75" customHeight="1">
      <c r="B253" s="515"/>
      <c r="C253" s="512"/>
      <c r="D253" s="216">
        <v>34</v>
      </c>
      <c r="E253" s="216" t="s">
        <v>3348</v>
      </c>
      <c r="F253" s="217">
        <v>65</v>
      </c>
      <c r="G253" s="218">
        <f t="shared" si="35"/>
        <v>13</v>
      </c>
      <c r="H253" s="219">
        <f t="shared" si="36"/>
        <v>36.111111111111107</v>
      </c>
      <c r="I253" s="219">
        <f t="shared" si="37"/>
        <v>1.2037037037037035E-2</v>
      </c>
      <c r="J253" s="217"/>
      <c r="K253" s="220"/>
      <c r="L253" s="220"/>
      <c r="M253" s="221"/>
      <c r="N253" s="222">
        <f t="shared" si="38"/>
        <v>0</v>
      </c>
      <c r="O253" s="223"/>
      <c r="P253" s="224"/>
      <c r="Q253" s="224"/>
      <c r="R253" s="224"/>
      <c r="S253" s="224"/>
      <c r="T253" s="225"/>
      <c r="U253" s="226">
        <f t="shared" si="39"/>
        <v>2.4074074074074071E-2</v>
      </c>
      <c r="V253" s="227"/>
      <c r="W253" s="228" t="str">
        <f t="shared" si="40"/>
        <v>0</v>
      </c>
      <c r="X253" s="509"/>
      <c r="Y253" s="229">
        <f t="shared" si="41"/>
        <v>0</v>
      </c>
    </row>
    <row r="254" spans="2:25" ht="18.75" customHeight="1">
      <c r="B254" s="515"/>
      <c r="C254" s="512"/>
      <c r="D254" s="216"/>
      <c r="E254" s="216"/>
      <c r="F254" s="217"/>
      <c r="G254" s="218">
        <f t="shared" si="35"/>
        <v>0</v>
      </c>
      <c r="H254" s="219">
        <f t="shared" si="36"/>
        <v>0</v>
      </c>
      <c r="I254" s="219">
        <f t="shared" si="37"/>
        <v>0</v>
      </c>
      <c r="J254" s="217"/>
      <c r="K254" s="220"/>
      <c r="L254" s="220"/>
      <c r="M254" s="221"/>
      <c r="N254" s="222">
        <f t="shared" si="38"/>
        <v>0</v>
      </c>
      <c r="O254" s="223"/>
      <c r="P254" s="224"/>
      <c r="Q254" s="224"/>
      <c r="R254" s="224"/>
      <c r="S254" s="224"/>
      <c r="T254" s="225"/>
      <c r="U254" s="226">
        <f t="shared" si="39"/>
        <v>0</v>
      </c>
      <c r="V254" s="227"/>
      <c r="W254" s="228" t="str">
        <f t="shared" si="40"/>
        <v>0</v>
      </c>
      <c r="X254" s="509"/>
      <c r="Y254" s="229">
        <f t="shared" si="41"/>
        <v>0</v>
      </c>
    </row>
    <row r="255" spans="2:25" ht="18.75" customHeight="1">
      <c r="B255" s="516"/>
      <c r="C255" s="513"/>
      <c r="D255" s="216"/>
      <c r="E255" s="216"/>
      <c r="F255" s="217"/>
      <c r="G255" s="218">
        <f>F255/$G$15</f>
        <v>0</v>
      </c>
      <c r="H255" s="219">
        <f>F255/$H$15</f>
        <v>0</v>
      </c>
      <c r="I255" s="219">
        <f>H255/$I$15</f>
        <v>0</v>
      </c>
      <c r="J255" s="217"/>
      <c r="K255" s="220"/>
      <c r="L255" s="220"/>
      <c r="M255" s="232"/>
      <c r="N255" s="222">
        <f>M255/$N$15</f>
        <v>0</v>
      </c>
      <c r="O255" s="231"/>
      <c r="P255" s="231"/>
      <c r="Q255" s="231"/>
      <c r="R255" s="231"/>
      <c r="S255" s="231"/>
      <c r="T255" s="225"/>
      <c r="U255" s="226">
        <f>H255/$U$15</f>
        <v>0</v>
      </c>
      <c r="V255" s="227"/>
      <c r="W255" s="228" t="str">
        <f>IF(V255&lt;1,"0",IF(V255&lt;5,"2",IF(V255&gt;=5,"6")))</f>
        <v>0</v>
      </c>
      <c r="X255" s="510"/>
      <c r="Y255" s="229">
        <f t="shared" si="41"/>
        <v>0</v>
      </c>
    </row>
    <row r="256" spans="2:25">
      <c r="B256" s="233"/>
      <c r="C256" s="234" t="s">
        <v>111</v>
      </c>
      <c r="D256" s="235"/>
      <c r="E256" s="236">
        <f>COUNTA(E200:E255)</f>
        <v>53</v>
      </c>
      <c r="F256" s="236">
        <f>SUM(F200:F255)</f>
        <v>7586</v>
      </c>
      <c r="G256" s="236">
        <f>SUM(G200:G255)</f>
        <v>1517.2</v>
      </c>
      <c r="H256" s="236">
        <f>SUM(H200:H255)</f>
        <v>4214.4444444444453</v>
      </c>
      <c r="I256" s="236">
        <f>MROUND(SUM(I200:I255),1)</f>
        <v>1</v>
      </c>
      <c r="J256" s="236">
        <f>COUNTA(J200:J255)</f>
        <v>2</v>
      </c>
      <c r="K256" s="236">
        <f>COUNTA(K200:K255)</f>
        <v>2</v>
      </c>
      <c r="L256" s="236">
        <f>COUNTA(L200:L255)</f>
        <v>0</v>
      </c>
      <c r="M256" s="236">
        <f>SUM(M200:M255)</f>
        <v>4214.4444444444443</v>
      </c>
      <c r="N256" s="236">
        <f>SUM(N200:N255)</f>
        <v>84.288888888888891</v>
      </c>
      <c r="O256" s="237"/>
      <c r="P256" s="238">
        <f>COUNTIF(P200:P255, "YES")</f>
        <v>3</v>
      </c>
      <c r="Q256" s="237"/>
      <c r="R256" s="237"/>
      <c r="S256" s="237"/>
      <c r="T256" s="237"/>
      <c r="U256" s="236">
        <f>SUM(U200:U255)</f>
        <v>2.8096296296296299</v>
      </c>
      <c r="V256" s="236">
        <f>SUM(V200:V255)</f>
        <v>2.8096296296296295</v>
      </c>
      <c r="W256" s="236">
        <f t="array" ref="W256">SUM(ABS(W200:W255))</f>
        <v>4</v>
      </c>
      <c r="X256" s="238" t="str">
        <f>IF(X200&lt;0.2, "0", IF(X200&lt;=2, "2", IF(X200&gt;2, ROUND(X200,0))))</f>
        <v>2</v>
      </c>
      <c r="Y256" s="236">
        <f>SUM(Y200:Y255)</f>
        <v>2</v>
      </c>
    </row>
    <row r="257" spans="2:25" ht="18.75" customHeight="1">
      <c r="B257" s="514">
        <v>7</v>
      </c>
      <c r="C257" s="530" t="s">
        <v>3349</v>
      </c>
      <c r="D257" s="216">
        <v>1</v>
      </c>
      <c r="E257" s="216" t="s">
        <v>3350</v>
      </c>
      <c r="F257" s="217">
        <v>183</v>
      </c>
      <c r="G257" s="218">
        <f t="shared" ref="G257:G307" si="42">F257/$G$15</f>
        <v>36.6</v>
      </c>
      <c r="H257" s="219">
        <f t="shared" ref="H257:H307" si="43">F257/$H$15</f>
        <v>101.66666666666666</v>
      </c>
      <c r="I257" s="219">
        <f t="shared" ref="I257:I307" si="44">H257/$I$15</f>
        <v>3.3888888888888885E-2</v>
      </c>
      <c r="J257" s="217" t="s">
        <v>3351</v>
      </c>
      <c r="K257" s="220" t="s">
        <v>3352</v>
      </c>
      <c r="L257" s="220"/>
      <c r="M257" s="221">
        <f>SUM(H257:H280)</f>
        <v>2225.5555555555552</v>
      </c>
      <c r="N257" s="222">
        <f t="shared" ref="N257:N307" si="45">M257/$N$15</f>
        <v>44.511111111111106</v>
      </c>
      <c r="O257" s="223" t="s">
        <v>3353</v>
      </c>
      <c r="P257" s="224" t="s">
        <v>178</v>
      </c>
      <c r="Q257" s="224"/>
      <c r="R257" s="224" t="s">
        <v>3127</v>
      </c>
      <c r="S257" s="224"/>
      <c r="T257" s="225"/>
      <c r="U257" s="226">
        <f t="shared" ref="U257:U307" si="46">H257/$U$15</f>
        <v>6.777777777777777E-2</v>
      </c>
      <c r="V257" s="227">
        <f>SUM(U257:U280)</f>
        <v>1.483703703703704</v>
      </c>
      <c r="W257" s="228" t="str">
        <f t="shared" ref="W257:W307" si="47">IF(V257&lt;1,"0",IF(V257&lt;5,"2",IF(V257&gt;=5,"6")))</f>
        <v>2</v>
      </c>
      <c r="X257" s="508">
        <f>K309/$X$15</f>
        <v>0.66666666666666663</v>
      </c>
      <c r="Y257" s="229">
        <f t="shared" ref="Y257:Y308" si="48">W257/2</f>
        <v>1</v>
      </c>
    </row>
    <row r="258" spans="2:25" ht="18.75" customHeight="1">
      <c r="B258" s="515"/>
      <c r="C258" s="531"/>
      <c r="D258" s="216">
        <v>2</v>
      </c>
      <c r="E258" s="216" t="s">
        <v>3258</v>
      </c>
      <c r="F258" s="217">
        <v>193</v>
      </c>
      <c r="G258" s="218">
        <f t="shared" si="42"/>
        <v>38.6</v>
      </c>
      <c r="H258" s="219">
        <f t="shared" si="43"/>
        <v>107.22222222222221</v>
      </c>
      <c r="I258" s="219">
        <f t="shared" si="44"/>
        <v>3.574074074074074E-2</v>
      </c>
      <c r="J258" s="217"/>
      <c r="K258" s="220"/>
      <c r="L258" s="220"/>
      <c r="M258" s="221"/>
      <c r="N258" s="222">
        <f t="shared" si="45"/>
        <v>0</v>
      </c>
      <c r="O258" s="223"/>
      <c r="P258" s="224"/>
      <c r="Q258" s="224"/>
      <c r="R258" s="224"/>
      <c r="S258" s="224"/>
      <c r="T258" s="225"/>
      <c r="U258" s="226">
        <f t="shared" si="46"/>
        <v>7.1481481481481479E-2</v>
      </c>
      <c r="V258" s="227"/>
      <c r="W258" s="228" t="str">
        <f t="shared" si="47"/>
        <v>0</v>
      </c>
      <c r="X258" s="509"/>
      <c r="Y258" s="229">
        <f t="shared" si="48"/>
        <v>0</v>
      </c>
    </row>
    <row r="259" spans="2:25" ht="18.75" customHeight="1">
      <c r="B259" s="515"/>
      <c r="C259" s="531"/>
      <c r="D259" s="216">
        <v>3</v>
      </c>
      <c r="E259" s="216" t="s">
        <v>3355</v>
      </c>
      <c r="F259" s="217">
        <v>197</v>
      </c>
      <c r="G259" s="218">
        <f t="shared" si="42"/>
        <v>39.4</v>
      </c>
      <c r="H259" s="219">
        <f t="shared" si="43"/>
        <v>109.44444444444444</v>
      </c>
      <c r="I259" s="219">
        <f t="shared" si="44"/>
        <v>3.6481481481481483E-2</v>
      </c>
      <c r="J259" s="217"/>
      <c r="K259" s="220"/>
      <c r="L259" s="220"/>
      <c r="M259" s="221"/>
      <c r="N259" s="222">
        <f t="shared" si="45"/>
        <v>0</v>
      </c>
      <c r="O259" s="223"/>
      <c r="P259" s="224"/>
      <c r="Q259" s="224"/>
      <c r="R259" s="224"/>
      <c r="S259" s="224"/>
      <c r="T259" s="225"/>
      <c r="U259" s="226">
        <f t="shared" si="46"/>
        <v>7.2962962962962966E-2</v>
      </c>
      <c r="V259" s="227"/>
      <c r="W259" s="228" t="str">
        <f t="shared" si="47"/>
        <v>0</v>
      </c>
      <c r="X259" s="509"/>
      <c r="Y259" s="229">
        <f t="shared" si="48"/>
        <v>0</v>
      </c>
    </row>
    <row r="260" spans="2:25" ht="18.75" customHeight="1">
      <c r="B260" s="515"/>
      <c r="C260" s="531"/>
      <c r="D260" s="216">
        <v>4</v>
      </c>
      <c r="E260" s="216" t="s">
        <v>3356</v>
      </c>
      <c r="F260" s="217">
        <v>185</v>
      </c>
      <c r="G260" s="218">
        <f t="shared" si="42"/>
        <v>37</v>
      </c>
      <c r="H260" s="219">
        <f t="shared" si="43"/>
        <v>102.77777777777777</v>
      </c>
      <c r="I260" s="219">
        <f t="shared" si="44"/>
        <v>3.425925925925926E-2</v>
      </c>
      <c r="J260" s="217"/>
      <c r="K260" s="220"/>
      <c r="L260" s="220"/>
      <c r="M260" s="221"/>
      <c r="N260" s="222">
        <f t="shared" si="45"/>
        <v>0</v>
      </c>
      <c r="O260" s="223"/>
      <c r="P260" s="224"/>
      <c r="Q260" s="224"/>
      <c r="R260" s="224"/>
      <c r="S260" s="224"/>
      <c r="T260" s="225"/>
      <c r="U260" s="226">
        <f t="shared" si="46"/>
        <v>6.851851851851852E-2</v>
      </c>
      <c r="V260" s="227"/>
      <c r="W260" s="228" t="str">
        <f t="shared" si="47"/>
        <v>0</v>
      </c>
      <c r="X260" s="509"/>
      <c r="Y260" s="229">
        <f t="shared" si="48"/>
        <v>0</v>
      </c>
    </row>
    <row r="261" spans="2:25" ht="18.75" customHeight="1">
      <c r="B261" s="515"/>
      <c r="C261" s="531"/>
      <c r="D261" s="216">
        <v>5</v>
      </c>
      <c r="E261" s="216" t="s">
        <v>3357</v>
      </c>
      <c r="F261" s="217">
        <v>189</v>
      </c>
      <c r="G261" s="218">
        <f t="shared" si="42"/>
        <v>37.799999999999997</v>
      </c>
      <c r="H261" s="219">
        <f t="shared" si="43"/>
        <v>105</v>
      </c>
      <c r="I261" s="219">
        <f t="shared" si="44"/>
        <v>3.5000000000000003E-2</v>
      </c>
      <c r="J261" s="217"/>
      <c r="K261" s="220"/>
      <c r="L261" s="220"/>
      <c r="M261" s="221"/>
      <c r="N261" s="222">
        <f t="shared" si="45"/>
        <v>0</v>
      </c>
      <c r="O261" s="223"/>
      <c r="P261" s="224"/>
      <c r="Q261" s="224"/>
      <c r="R261" s="224"/>
      <c r="S261" s="224"/>
      <c r="T261" s="225"/>
      <c r="U261" s="226">
        <f t="shared" si="46"/>
        <v>7.0000000000000007E-2</v>
      </c>
      <c r="V261" s="227"/>
      <c r="W261" s="228" t="str">
        <f t="shared" si="47"/>
        <v>0</v>
      </c>
      <c r="X261" s="509"/>
      <c r="Y261" s="229">
        <f t="shared" si="48"/>
        <v>0</v>
      </c>
    </row>
    <row r="262" spans="2:25" ht="18.75" customHeight="1">
      <c r="B262" s="515"/>
      <c r="C262" s="531"/>
      <c r="D262" s="216">
        <v>6</v>
      </c>
      <c r="E262" s="216" t="s">
        <v>3358</v>
      </c>
      <c r="F262" s="217">
        <v>182</v>
      </c>
      <c r="G262" s="218">
        <f t="shared" si="42"/>
        <v>36.4</v>
      </c>
      <c r="H262" s="219">
        <f t="shared" si="43"/>
        <v>101.11111111111111</v>
      </c>
      <c r="I262" s="219">
        <f t="shared" si="44"/>
        <v>3.3703703703703708E-2</v>
      </c>
      <c r="J262" s="217"/>
      <c r="K262" s="220"/>
      <c r="L262" s="220"/>
      <c r="M262" s="221"/>
      <c r="N262" s="222">
        <f t="shared" si="45"/>
        <v>0</v>
      </c>
      <c r="O262" s="223"/>
      <c r="P262" s="224"/>
      <c r="Q262" s="224"/>
      <c r="R262" s="224"/>
      <c r="S262" s="224"/>
      <c r="T262" s="225"/>
      <c r="U262" s="226">
        <f t="shared" si="46"/>
        <v>6.7407407407407416E-2</v>
      </c>
      <c r="V262" s="227"/>
      <c r="W262" s="228" t="str">
        <f t="shared" si="47"/>
        <v>0</v>
      </c>
      <c r="X262" s="509"/>
      <c r="Y262" s="229">
        <f t="shared" si="48"/>
        <v>0</v>
      </c>
    </row>
    <row r="263" spans="2:25" ht="18.75" customHeight="1">
      <c r="B263" s="515"/>
      <c r="C263" s="531"/>
      <c r="D263" s="216">
        <v>7</v>
      </c>
      <c r="E263" s="216" t="s">
        <v>3359</v>
      </c>
      <c r="F263" s="217">
        <v>183</v>
      </c>
      <c r="G263" s="218">
        <f t="shared" si="42"/>
        <v>36.6</v>
      </c>
      <c r="H263" s="219">
        <f t="shared" si="43"/>
        <v>101.66666666666666</v>
      </c>
      <c r="I263" s="219">
        <f t="shared" si="44"/>
        <v>3.3888888888888885E-2</v>
      </c>
      <c r="J263" s="217"/>
      <c r="K263" s="220"/>
      <c r="L263" s="220"/>
      <c r="M263" s="221"/>
      <c r="N263" s="222">
        <f t="shared" si="45"/>
        <v>0</v>
      </c>
      <c r="O263" s="223"/>
      <c r="P263" s="224"/>
      <c r="Q263" s="224"/>
      <c r="R263" s="224"/>
      <c r="S263" s="224"/>
      <c r="T263" s="225"/>
      <c r="U263" s="226">
        <f t="shared" si="46"/>
        <v>6.777777777777777E-2</v>
      </c>
      <c r="V263" s="227"/>
      <c r="W263" s="228" t="str">
        <f t="shared" si="47"/>
        <v>0</v>
      </c>
      <c r="X263" s="509"/>
      <c r="Y263" s="229">
        <f t="shared" si="48"/>
        <v>0</v>
      </c>
    </row>
    <row r="264" spans="2:25" ht="18.75" customHeight="1">
      <c r="B264" s="515"/>
      <c r="C264" s="531"/>
      <c r="D264" s="216">
        <v>8</v>
      </c>
      <c r="E264" s="216" t="s">
        <v>3360</v>
      </c>
      <c r="F264" s="217">
        <v>157</v>
      </c>
      <c r="G264" s="218">
        <f t="shared" si="42"/>
        <v>31.4</v>
      </c>
      <c r="H264" s="219">
        <f t="shared" si="43"/>
        <v>87.222222222222214</v>
      </c>
      <c r="I264" s="219">
        <f t="shared" si="44"/>
        <v>2.9074074074074072E-2</v>
      </c>
      <c r="J264" s="217"/>
      <c r="K264" s="220"/>
      <c r="L264" s="220"/>
      <c r="M264" s="221"/>
      <c r="N264" s="222">
        <f t="shared" si="45"/>
        <v>0</v>
      </c>
      <c r="O264" s="223"/>
      <c r="P264" s="224"/>
      <c r="Q264" s="224"/>
      <c r="R264" s="224"/>
      <c r="S264" s="224"/>
      <c r="T264" s="225"/>
      <c r="U264" s="226">
        <f t="shared" si="46"/>
        <v>5.8148148148148143E-2</v>
      </c>
      <c r="V264" s="227"/>
      <c r="W264" s="228" t="str">
        <f t="shared" si="47"/>
        <v>0</v>
      </c>
      <c r="X264" s="509"/>
      <c r="Y264" s="229">
        <f t="shared" si="48"/>
        <v>0</v>
      </c>
    </row>
    <row r="265" spans="2:25" ht="18.75" customHeight="1">
      <c r="B265" s="515"/>
      <c r="C265" s="531"/>
      <c r="D265" s="216">
        <v>9</v>
      </c>
      <c r="E265" s="216" t="s">
        <v>3361</v>
      </c>
      <c r="F265" s="217">
        <v>167</v>
      </c>
      <c r="G265" s="218">
        <f t="shared" si="42"/>
        <v>33.4</v>
      </c>
      <c r="H265" s="219">
        <f t="shared" si="43"/>
        <v>92.777777777777771</v>
      </c>
      <c r="I265" s="219">
        <f t="shared" si="44"/>
        <v>3.0925925925925923E-2</v>
      </c>
      <c r="J265" s="217"/>
      <c r="K265" s="220"/>
      <c r="L265" s="220"/>
      <c r="M265" s="221"/>
      <c r="N265" s="222">
        <f t="shared" si="45"/>
        <v>0</v>
      </c>
      <c r="O265" s="223"/>
      <c r="P265" s="224"/>
      <c r="Q265" s="224"/>
      <c r="R265" s="224"/>
      <c r="S265" s="224"/>
      <c r="T265" s="225"/>
      <c r="U265" s="226">
        <f t="shared" si="46"/>
        <v>6.1851851851851845E-2</v>
      </c>
      <c r="V265" s="227"/>
      <c r="W265" s="228" t="str">
        <f t="shared" si="47"/>
        <v>0</v>
      </c>
      <c r="X265" s="509"/>
      <c r="Y265" s="229">
        <f t="shared" si="48"/>
        <v>0</v>
      </c>
    </row>
    <row r="266" spans="2:25" ht="18.75" customHeight="1">
      <c r="B266" s="515"/>
      <c r="C266" s="531"/>
      <c r="D266" s="216">
        <v>10</v>
      </c>
      <c r="E266" s="216" t="s">
        <v>3362</v>
      </c>
      <c r="F266" s="217">
        <v>116</v>
      </c>
      <c r="G266" s="218">
        <f t="shared" si="42"/>
        <v>23.2</v>
      </c>
      <c r="H266" s="219">
        <f t="shared" si="43"/>
        <v>64.444444444444443</v>
      </c>
      <c r="I266" s="219">
        <f t="shared" si="44"/>
        <v>2.148148148148148E-2</v>
      </c>
      <c r="J266" s="217"/>
      <c r="K266" s="220"/>
      <c r="L266" s="220"/>
      <c r="M266" s="221"/>
      <c r="N266" s="222">
        <f t="shared" si="45"/>
        <v>0</v>
      </c>
      <c r="O266" s="223"/>
      <c r="P266" s="224"/>
      <c r="Q266" s="224"/>
      <c r="R266" s="224"/>
      <c r="S266" s="224"/>
      <c r="T266" s="225"/>
      <c r="U266" s="226">
        <f t="shared" si="46"/>
        <v>4.296296296296296E-2</v>
      </c>
      <c r="V266" s="227"/>
      <c r="W266" s="228" t="str">
        <f t="shared" si="47"/>
        <v>0</v>
      </c>
      <c r="X266" s="509"/>
      <c r="Y266" s="229">
        <f t="shared" si="48"/>
        <v>0</v>
      </c>
    </row>
    <row r="267" spans="2:25" ht="18.75" customHeight="1">
      <c r="B267" s="515"/>
      <c r="C267" s="531"/>
      <c r="D267" s="216">
        <v>11</v>
      </c>
      <c r="E267" s="216" t="s">
        <v>3363</v>
      </c>
      <c r="F267" s="217">
        <v>121</v>
      </c>
      <c r="G267" s="218">
        <f t="shared" si="42"/>
        <v>24.2</v>
      </c>
      <c r="H267" s="219">
        <f t="shared" si="43"/>
        <v>67.222222222222214</v>
      </c>
      <c r="I267" s="219">
        <f t="shared" si="44"/>
        <v>2.2407407407407404E-2</v>
      </c>
      <c r="J267" s="217"/>
      <c r="K267" s="220"/>
      <c r="L267" s="220"/>
      <c r="M267" s="221"/>
      <c r="N267" s="222">
        <f t="shared" si="45"/>
        <v>0</v>
      </c>
      <c r="O267" s="223"/>
      <c r="P267" s="224"/>
      <c r="Q267" s="224"/>
      <c r="R267" s="224"/>
      <c r="S267" s="224"/>
      <c r="T267" s="225"/>
      <c r="U267" s="226">
        <f t="shared" si="46"/>
        <v>4.4814814814814807E-2</v>
      </c>
      <c r="V267" s="227"/>
      <c r="W267" s="228" t="str">
        <f t="shared" si="47"/>
        <v>0</v>
      </c>
      <c r="X267" s="509"/>
      <c r="Y267" s="229">
        <f t="shared" si="48"/>
        <v>0</v>
      </c>
    </row>
    <row r="268" spans="2:25" ht="18.75" customHeight="1">
      <c r="B268" s="515"/>
      <c r="C268" s="531"/>
      <c r="D268" s="216">
        <v>12</v>
      </c>
      <c r="E268" s="216" t="s">
        <v>3364</v>
      </c>
      <c r="F268" s="217">
        <v>201</v>
      </c>
      <c r="G268" s="218">
        <f t="shared" si="42"/>
        <v>40.200000000000003</v>
      </c>
      <c r="H268" s="219">
        <f t="shared" si="43"/>
        <v>111.66666666666666</v>
      </c>
      <c r="I268" s="219">
        <f t="shared" si="44"/>
        <v>3.7222222222222219E-2</v>
      </c>
      <c r="J268" s="217"/>
      <c r="K268" s="220"/>
      <c r="L268" s="220"/>
      <c r="M268" s="221"/>
      <c r="N268" s="222">
        <f t="shared" si="45"/>
        <v>0</v>
      </c>
      <c r="O268" s="223"/>
      <c r="P268" s="224"/>
      <c r="Q268" s="224"/>
      <c r="R268" s="224"/>
      <c r="S268" s="224"/>
      <c r="T268" s="225"/>
      <c r="U268" s="226">
        <f t="shared" si="46"/>
        <v>7.4444444444444438E-2</v>
      </c>
      <c r="V268" s="227"/>
      <c r="W268" s="228" t="str">
        <f t="shared" si="47"/>
        <v>0</v>
      </c>
      <c r="X268" s="509"/>
      <c r="Y268" s="229">
        <f t="shared" si="48"/>
        <v>0</v>
      </c>
    </row>
    <row r="269" spans="2:25" ht="18.75" customHeight="1">
      <c r="B269" s="515"/>
      <c r="C269" s="531"/>
      <c r="D269" s="216">
        <v>13</v>
      </c>
      <c r="E269" s="216" t="s">
        <v>3365</v>
      </c>
      <c r="F269" s="217">
        <v>157</v>
      </c>
      <c r="G269" s="218">
        <f t="shared" si="42"/>
        <v>31.4</v>
      </c>
      <c r="H269" s="219">
        <f t="shared" si="43"/>
        <v>87.222222222222214</v>
      </c>
      <c r="I269" s="219">
        <f t="shared" si="44"/>
        <v>2.9074074074074072E-2</v>
      </c>
      <c r="J269" s="217"/>
      <c r="K269" s="220"/>
      <c r="L269" s="220"/>
      <c r="M269" s="221"/>
      <c r="N269" s="222">
        <f t="shared" si="45"/>
        <v>0</v>
      </c>
      <c r="O269" s="223"/>
      <c r="P269" s="224"/>
      <c r="Q269" s="224"/>
      <c r="R269" s="224"/>
      <c r="S269" s="224"/>
      <c r="T269" s="225"/>
      <c r="U269" s="226">
        <f t="shared" si="46"/>
        <v>5.8148148148148143E-2</v>
      </c>
      <c r="V269" s="227"/>
      <c r="W269" s="228" t="str">
        <f t="shared" si="47"/>
        <v>0</v>
      </c>
      <c r="X269" s="509"/>
      <c r="Y269" s="229">
        <f t="shared" si="48"/>
        <v>0</v>
      </c>
    </row>
    <row r="270" spans="2:25" ht="18.75" customHeight="1">
      <c r="B270" s="515"/>
      <c r="C270" s="531"/>
      <c r="D270" s="216">
        <v>14</v>
      </c>
      <c r="E270" s="216" t="s">
        <v>3366</v>
      </c>
      <c r="F270" s="217">
        <v>151</v>
      </c>
      <c r="G270" s="218">
        <f t="shared" si="42"/>
        <v>30.2</v>
      </c>
      <c r="H270" s="219">
        <f t="shared" si="43"/>
        <v>83.888888888888886</v>
      </c>
      <c r="I270" s="219">
        <f t="shared" si="44"/>
        <v>2.796296296296296E-2</v>
      </c>
      <c r="J270" s="217"/>
      <c r="K270" s="220"/>
      <c r="L270" s="220"/>
      <c r="M270" s="221"/>
      <c r="N270" s="222">
        <f t="shared" si="45"/>
        <v>0</v>
      </c>
      <c r="O270" s="223"/>
      <c r="P270" s="224"/>
      <c r="Q270" s="224"/>
      <c r="R270" s="224"/>
      <c r="S270" s="224"/>
      <c r="T270" s="225"/>
      <c r="U270" s="226">
        <f t="shared" si="46"/>
        <v>5.5925925925925921E-2</v>
      </c>
      <c r="V270" s="227"/>
      <c r="W270" s="228" t="str">
        <f t="shared" si="47"/>
        <v>0</v>
      </c>
      <c r="X270" s="509"/>
      <c r="Y270" s="229">
        <f t="shared" si="48"/>
        <v>0</v>
      </c>
    </row>
    <row r="271" spans="2:25" ht="18.75" customHeight="1">
      <c r="B271" s="515"/>
      <c r="C271" s="531"/>
      <c r="D271" s="216">
        <v>15</v>
      </c>
      <c r="E271" s="216" t="s">
        <v>3367</v>
      </c>
      <c r="F271" s="217">
        <v>141</v>
      </c>
      <c r="G271" s="218">
        <f t="shared" si="42"/>
        <v>28.2</v>
      </c>
      <c r="H271" s="219">
        <f t="shared" si="43"/>
        <v>78.333333333333329</v>
      </c>
      <c r="I271" s="219">
        <f t="shared" si="44"/>
        <v>2.6111111111111109E-2</v>
      </c>
      <c r="J271" s="217"/>
      <c r="K271" s="220"/>
      <c r="L271" s="220"/>
      <c r="M271" s="221"/>
      <c r="N271" s="222">
        <f t="shared" si="45"/>
        <v>0</v>
      </c>
      <c r="O271" s="223"/>
      <c r="P271" s="224"/>
      <c r="Q271" s="224"/>
      <c r="R271" s="224"/>
      <c r="S271" s="224"/>
      <c r="T271" s="225"/>
      <c r="U271" s="226">
        <f t="shared" si="46"/>
        <v>5.2222222222222218E-2</v>
      </c>
      <c r="V271" s="227"/>
      <c r="W271" s="228" t="str">
        <f t="shared" si="47"/>
        <v>0</v>
      </c>
      <c r="X271" s="509"/>
      <c r="Y271" s="229">
        <f t="shared" si="48"/>
        <v>0</v>
      </c>
    </row>
    <row r="272" spans="2:25" ht="18.75" customHeight="1">
      <c r="B272" s="515"/>
      <c r="C272" s="531"/>
      <c r="D272" s="216">
        <v>16</v>
      </c>
      <c r="E272" s="216" t="s">
        <v>3368</v>
      </c>
      <c r="F272" s="217">
        <v>194</v>
      </c>
      <c r="G272" s="218">
        <f t="shared" si="42"/>
        <v>38.799999999999997</v>
      </c>
      <c r="H272" s="219">
        <f t="shared" si="43"/>
        <v>107.77777777777777</v>
      </c>
      <c r="I272" s="219">
        <f t="shared" si="44"/>
        <v>3.5925925925925924E-2</v>
      </c>
      <c r="J272" s="217"/>
      <c r="K272" s="220"/>
      <c r="L272" s="220"/>
      <c r="M272" s="221"/>
      <c r="N272" s="222">
        <f t="shared" si="45"/>
        <v>0</v>
      </c>
      <c r="O272" s="223"/>
      <c r="P272" s="224"/>
      <c r="Q272" s="224"/>
      <c r="R272" s="224"/>
      <c r="S272" s="224"/>
      <c r="T272" s="225"/>
      <c r="U272" s="226">
        <f t="shared" si="46"/>
        <v>7.1851851851851847E-2</v>
      </c>
      <c r="V272" s="227"/>
      <c r="W272" s="228" t="str">
        <f t="shared" si="47"/>
        <v>0</v>
      </c>
      <c r="X272" s="509"/>
      <c r="Y272" s="229">
        <f t="shared" si="48"/>
        <v>0</v>
      </c>
    </row>
    <row r="273" spans="2:25" ht="18.75" customHeight="1">
      <c r="B273" s="515"/>
      <c r="C273" s="531"/>
      <c r="D273" s="216">
        <v>18</v>
      </c>
      <c r="E273" s="216" t="s">
        <v>3369</v>
      </c>
      <c r="F273" s="217">
        <v>203</v>
      </c>
      <c r="G273" s="218">
        <f t="shared" si="42"/>
        <v>40.6</v>
      </c>
      <c r="H273" s="219">
        <f t="shared" si="43"/>
        <v>112.77777777777777</v>
      </c>
      <c r="I273" s="219">
        <f t="shared" si="44"/>
        <v>3.7592592592592587E-2</v>
      </c>
      <c r="J273" s="217"/>
      <c r="K273" s="220"/>
      <c r="L273" s="220"/>
      <c r="M273" s="221"/>
      <c r="N273" s="222">
        <f t="shared" si="45"/>
        <v>0</v>
      </c>
      <c r="O273" s="223"/>
      <c r="P273" s="224"/>
      <c r="Q273" s="224"/>
      <c r="R273" s="224"/>
      <c r="S273" s="224"/>
      <c r="T273" s="225"/>
      <c r="U273" s="226">
        <f t="shared" si="46"/>
        <v>7.5185185185185174E-2</v>
      </c>
      <c r="V273" s="227"/>
      <c r="W273" s="228" t="str">
        <f t="shared" si="47"/>
        <v>0</v>
      </c>
      <c r="X273" s="509"/>
      <c r="Y273" s="229">
        <f t="shared" si="48"/>
        <v>0</v>
      </c>
    </row>
    <row r="274" spans="2:25" ht="18.75" customHeight="1">
      <c r="B274" s="515"/>
      <c r="C274" s="531"/>
      <c r="D274" s="216">
        <v>19</v>
      </c>
      <c r="E274" s="216" t="s">
        <v>3371</v>
      </c>
      <c r="F274" s="217">
        <v>117</v>
      </c>
      <c r="G274" s="218">
        <f t="shared" si="42"/>
        <v>23.4</v>
      </c>
      <c r="H274" s="219">
        <f t="shared" si="43"/>
        <v>65</v>
      </c>
      <c r="I274" s="219">
        <f t="shared" si="44"/>
        <v>2.1666666666666667E-2</v>
      </c>
      <c r="J274" s="217"/>
      <c r="K274" s="220"/>
      <c r="L274" s="220"/>
      <c r="M274" s="221"/>
      <c r="N274" s="222">
        <f t="shared" si="45"/>
        <v>0</v>
      </c>
      <c r="O274" s="223"/>
      <c r="P274" s="224"/>
      <c r="Q274" s="224"/>
      <c r="R274" s="224"/>
      <c r="S274" s="224"/>
      <c r="T274" s="225"/>
      <c r="U274" s="226">
        <f t="shared" si="46"/>
        <v>4.3333333333333335E-2</v>
      </c>
      <c r="V274" s="227"/>
      <c r="W274" s="228" t="str">
        <f t="shared" si="47"/>
        <v>0</v>
      </c>
      <c r="X274" s="509"/>
      <c r="Y274" s="229">
        <f t="shared" si="48"/>
        <v>0</v>
      </c>
    </row>
    <row r="275" spans="2:25" ht="18.75" customHeight="1">
      <c r="B275" s="515"/>
      <c r="C275" s="531"/>
      <c r="D275" s="216">
        <v>20</v>
      </c>
      <c r="E275" s="216" t="s">
        <v>3372</v>
      </c>
      <c r="F275" s="217">
        <v>105</v>
      </c>
      <c r="G275" s="218">
        <f t="shared" si="42"/>
        <v>21</v>
      </c>
      <c r="H275" s="219">
        <f t="shared" si="43"/>
        <v>58.333333333333329</v>
      </c>
      <c r="I275" s="219">
        <f t="shared" si="44"/>
        <v>1.9444444444444441E-2</v>
      </c>
      <c r="J275" s="217"/>
      <c r="K275" s="220"/>
      <c r="L275" s="220"/>
      <c r="M275" s="221"/>
      <c r="N275" s="222">
        <f t="shared" si="45"/>
        <v>0</v>
      </c>
      <c r="O275" s="223"/>
      <c r="P275" s="224"/>
      <c r="Q275" s="224"/>
      <c r="R275" s="224"/>
      <c r="S275" s="224"/>
      <c r="T275" s="225"/>
      <c r="U275" s="226">
        <f t="shared" si="46"/>
        <v>3.8888888888888883E-2</v>
      </c>
      <c r="V275" s="227"/>
      <c r="W275" s="228" t="str">
        <f t="shared" si="47"/>
        <v>0</v>
      </c>
      <c r="X275" s="509"/>
      <c r="Y275" s="229">
        <f t="shared" si="48"/>
        <v>0</v>
      </c>
    </row>
    <row r="276" spans="2:25" ht="18.75" customHeight="1">
      <c r="B276" s="515"/>
      <c r="C276" s="531"/>
      <c r="D276" s="216">
        <v>21</v>
      </c>
      <c r="E276" s="216" t="s">
        <v>3373</v>
      </c>
      <c r="F276" s="217">
        <v>191</v>
      </c>
      <c r="G276" s="218">
        <f t="shared" si="42"/>
        <v>38.200000000000003</v>
      </c>
      <c r="H276" s="219">
        <f t="shared" si="43"/>
        <v>106.11111111111111</v>
      </c>
      <c r="I276" s="219">
        <f t="shared" si="44"/>
        <v>3.5370370370370371E-2</v>
      </c>
      <c r="J276" s="217"/>
      <c r="K276" s="220"/>
      <c r="L276" s="220"/>
      <c r="M276" s="221"/>
      <c r="N276" s="222">
        <f t="shared" si="45"/>
        <v>0</v>
      </c>
      <c r="O276" s="223"/>
      <c r="P276" s="224"/>
      <c r="Q276" s="224"/>
      <c r="R276" s="224"/>
      <c r="S276" s="224"/>
      <c r="T276" s="225"/>
      <c r="U276" s="226">
        <f t="shared" si="46"/>
        <v>7.0740740740740743E-2</v>
      </c>
      <c r="V276" s="227"/>
      <c r="W276" s="228" t="str">
        <f t="shared" si="47"/>
        <v>0</v>
      </c>
      <c r="X276" s="509"/>
      <c r="Y276" s="229">
        <f t="shared" si="48"/>
        <v>0</v>
      </c>
    </row>
    <row r="277" spans="2:25" ht="18.75" customHeight="1">
      <c r="B277" s="515"/>
      <c r="C277" s="531"/>
      <c r="D277" s="216">
        <v>22</v>
      </c>
      <c r="E277" s="216" t="s">
        <v>3374</v>
      </c>
      <c r="F277" s="217">
        <v>171</v>
      </c>
      <c r="G277" s="218">
        <f t="shared" si="42"/>
        <v>34.200000000000003</v>
      </c>
      <c r="H277" s="219">
        <f t="shared" si="43"/>
        <v>95</v>
      </c>
      <c r="I277" s="219">
        <f t="shared" si="44"/>
        <v>3.1666666666666669E-2</v>
      </c>
      <c r="J277" s="217"/>
      <c r="K277" s="220"/>
      <c r="L277" s="220"/>
      <c r="M277" s="221"/>
      <c r="N277" s="222">
        <f t="shared" si="45"/>
        <v>0</v>
      </c>
      <c r="O277" s="223"/>
      <c r="P277" s="224"/>
      <c r="Q277" s="224"/>
      <c r="R277" s="224"/>
      <c r="S277" s="224"/>
      <c r="T277" s="225"/>
      <c r="U277" s="226">
        <f t="shared" si="46"/>
        <v>6.3333333333333339E-2</v>
      </c>
      <c r="V277" s="227"/>
      <c r="W277" s="228" t="str">
        <f t="shared" si="47"/>
        <v>0</v>
      </c>
      <c r="X277" s="509"/>
      <c r="Y277" s="229">
        <f t="shared" si="48"/>
        <v>0</v>
      </c>
    </row>
    <row r="278" spans="2:25" ht="18.75" customHeight="1">
      <c r="B278" s="515"/>
      <c r="C278" s="531"/>
      <c r="D278" s="216">
        <v>23</v>
      </c>
      <c r="E278" s="216" t="s">
        <v>3375</v>
      </c>
      <c r="F278" s="217">
        <v>161</v>
      </c>
      <c r="G278" s="218">
        <f t="shared" si="42"/>
        <v>32.200000000000003</v>
      </c>
      <c r="H278" s="219">
        <f t="shared" si="43"/>
        <v>89.444444444444443</v>
      </c>
      <c r="I278" s="219">
        <f t="shared" si="44"/>
        <v>2.9814814814814815E-2</v>
      </c>
      <c r="J278" s="217"/>
      <c r="K278" s="220"/>
      <c r="L278" s="220"/>
      <c r="M278" s="221"/>
      <c r="N278" s="222">
        <f t="shared" si="45"/>
        <v>0</v>
      </c>
      <c r="O278" s="223"/>
      <c r="P278" s="224"/>
      <c r="Q278" s="224"/>
      <c r="R278" s="224"/>
      <c r="S278" s="224"/>
      <c r="T278" s="225"/>
      <c r="U278" s="226">
        <f t="shared" si="46"/>
        <v>5.962962962962963E-2</v>
      </c>
      <c r="V278" s="227"/>
      <c r="W278" s="228" t="str">
        <f t="shared" si="47"/>
        <v>0</v>
      </c>
      <c r="X278" s="509"/>
      <c r="Y278" s="229">
        <f t="shared" si="48"/>
        <v>0</v>
      </c>
    </row>
    <row r="279" spans="2:25" ht="18.75" customHeight="1">
      <c r="B279" s="515"/>
      <c r="C279" s="531"/>
      <c r="D279" s="216">
        <v>24</v>
      </c>
      <c r="E279" s="216" t="s">
        <v>3376</v>
      </c>
      <c r="F279" s="217">
        <v>160</v>
      </c>
      <c r="G279" s="218">
        <f t="shared" si="42"/>
        <v>32</v>
      </c>
      <c r="H279" s="219">
        <f t="shared" si="43"/>
        <v>88.888888888888886</v>
      </c>
      <c r="I279" s="219">
        <f t="shared" si="44"/>
        <v>2.9629629629629627E-2</v>
      </c>
      <c r="J279" s="217"/>
      <c r="K279" s="220"/>
      <c r="L279" s="220"/>
      <c r="M279" s="221"/>
      <c r="N279" s="222">
        <f t="shared" si="45"/>
        <v>0</v>
      </c>
      <c r="O279" s="223"/>
      <c r="P279" s="224"/>
      <c r="Q279" s="224"/>
      <c r="R279" s="224"/>
      <c r="S279" s="224"/>
      <c r="T279" s="225"/>
      <c r="U279" s="226">
        <f t="shared" si="46"/>
        <v>5.9259259259259255E-2</v>
      </c>
      <c r="V279" s="227"/>
      <c r="W279" s="228" t="str">
        <f t="shared" si="47"/>
        <v>0</v>
      </c>
      <c r="X279" s="509"/>
      <c r="Y279" s="229">
        <f t="shared" si="48"/>
        <v>0</v>
      </c>
    </row>
    <row r="280" spans="2:25" ht="18.75" customHeight="1">
      <c r="B280" s="515"/>
      <c r="C280" s="531"/>
      <c r="D280" s="216"/>
      <c r="E280" s="216" t="s">
        <v>3377</v>
      </c>
      <c r="F280" s="217">
        <v>181</v>
      </c>
      <c r="G280" s="218">
        <f>F280/$G$15</f>
        <v>36.200000000000003</v>
      </c>
      <c r="H280" s="219">
        <f>F280/$H$15</f>
        <v>100.55555555555556</v>
      </c>
      <c r="I280" s="219">
        <f>H280/$I$15</f>
        <v>3.3518518518518517E-2</v>
      </c>
      <c r="J280" s="217"/>
      <c r="K280" s="220"/>
      <c r="L280" s="220"/>
      <c r="M280" s="221"/>
      <c r="N280" s="222">
        <f t="shared" si="45"/>
        <v>0</v>
      </c>
      <c r="O280" s="223"/>
      <c r="P280" s="224"/>
      <c r="Q280" s="224"/>
      <c r="R280" s="224"/>
      <c r="S280" s="224"/>
      <c r="T280" s="225"/>
      <c r="U280" s="226">
        <f t="shared" si="46"/>
        <v>6.7037037037037034E-2</v>
      </c>
      <c r="V280" s="227"/>
      <c r="W280" s="228" t="str">
        <f t="shared" si="47"/>
        <v>0</v>
      </c>
      <c r="X280" s="509"/>
      <c r="Y280" s="229">
        <f t="shared" si="48"/>
        <v>0</v>
      </c>
    </row>
    <row r="281" spans="2:25" ht="18.75" customHeight="1">
      <c r="B281" s="515"/>
      <c r="C281" s="531"/>
      <c r="D281" s="216"/>
      <c r="E281" s="216"/>
      <c r="F281" s="217"/>
      <c r="G281" s="218">
        <f>F281/$G$15</f>
        <v>0</v>
      </c>
      <c r="H281" s="219">
        <f>F281/$H$15</f>
        <v>0</v>
      </c>
      <c r="I281" s="219">
        <f>H281/$I$15</f>
        <v>0</v>
      </c>
      <c r="J281" s="217"/>
      <c r="K281" s="220"/>
      <c r="L281" s="220"/>
      <c r="M281" s="221"/>
      <c r="N281" s="222">
        <f>M281/$N$15</f>
        <v>0</v>
      </c>
      <c r="O281" s="223"/>
      <c r="P281" s="224"/>
      <c r="Q281" s="224"/>
      <c r="R281" s="224"/>
      <c r="S281" s="224"/>
      <c r="T281" s="225"/>
      <c r="U281" s="226">
        <f>H281/$U$15</f>
        <v>0</v>
      </c>
      <c r="V281" s="227"/>
      <c r="W281" s="228" t="str">
        <f>IF(V281&lt;1,"0",IF(V281&lt;5,"2",IF(V281&gt;=5,"6")))</f>
        <v>0</v>
      </c>
      <c r="X281" s="509"/>
      <c r="Y281" s="229">
        <f t="shared" si="48"/>
        <v>0</v>
      </c>
    </row>
    <row r="282" spans="2:25" ht="18.75" customHeight="1">
      <c r="B282" s="515"/>
      <c r="C282" s="531"/>
      <c r="D282" s="216">
        <v>25</v>
      </c>
      <c r="E282" s="216" t="s">
        <v>3378</v>
      </c>
      <c r="F282" s="217">
        <v>197</v>
      </c>
      <c r="G282" s="218">
        <f t="shared" si="42"/>
        <v>39.4</v>
      </c>
      <c r="H282" s="219">
        <f t="shared" si="43"/>
        <v>109.44444444444444</v>
      </c>
      <c r="I282" s="219">
        <f t="shared" si="44"/>
        <v>3.6481481481481483E-2</v>
      </c>
      <c r="J282" s="217"/>
      <c r="K282" s="220"/>
      <c r="L282" s="220"/>
      <c r="M282" s="221"/>
      <c r="N282" s="222">
        <f t="shared" si="45"/>
        <v>0</v>
      </c>
      <c r="O282" s="223"/>
      <c r="P282" s="224"/>
      <c r="Q282" s="224"/>
      <c r="R282" s="224"/>
      <c r="S282" s="224"/>
      <c r="T282" s="225"/>
      <c r="U282" s="226">
        <f t="shared" si="46"/>
        <v>7.2962962962962966E-2</v>
      </c>
      <c r="V282" s="227"/>
      <c r="W282" s="228" t="str">
        <f t="shared" si="47"/>
        <v>0</v>
      </c>
      <c r="X282" s="509"/>
      <c r="Y282" s="229">
        <f t="shared" si="48"/>
        <v>0</v>
      </c>
    </row>
    <row r="283" spans="2:25" ht="18.75" customHeight="1">
      <c r="B283" s="515"/>
      <c r="C283" s="531"/>
      <c r="D283" s="216">
        <v>26</v>
      </c>
      <c r="E283" s="216" t="s">
        <v>3379</v>
      </c>
      <c r="F283" s="217">
        <v>203</v>
      </c>
      <c r="G283" s="218">
        <f t="shared" si="42"/>
        <v>40.6</v>
      </c>
      <c r="H283" s="219">
        <f t="shared" si="43"/>
        <v>112.77777777777777</v>
      </c>
      <c r="I283" s="219">
        <f t="shared" si="44"/>
        <v>3.7592592592592587E-2</v>
      </c>
      <c r="J283" s="217"/>
      <c r="K283" s="220"/>
      <c r="L283" s="220"/>
      <c r="M283" s="221"/>
      <c r="N283" s="222">
        <f t="shared" si="45"/>
        <v>0</v>
      </c>
      <c r="O283" s="223"/>
      <c r="P283" s="224"/>
      <c r="Q283" s="224"/>
      <c r="R283" s="224"/>
      <c r="S283" s="224"/>
      <c r="T283" s="225"/>
      <c r="U283" s="226">
        <f t="shared" si="46"/>
        <v>7.5185185185185174E-2</v>
      </c>
      <c r="V283" s="227"/>
      <c r="W283" s="228" t="str">
        <f t="shared" si="47"/>
        <v>0</v>
      </c>
      <c r="X283" s="509"/>
      <c r="Y283" s="229">
        <f t="shared" si="48"/>
        <v>0</v>
      </c>
    </row>
    <row r="284" spans="2:25" ht="18.75" customHeight="1">
      <c r="B284" s="515"/>
      <c r="C284" s="531"/>
      <c r="D284" s="216">
        <v>27</v>
      </c>
      <c r="E284" s="216" t="s">
        <v>3380</v>
      </c>
      <c r="F284" s="217">
        <v>143</v>
      </c>
      <c r="G284" s="218">
        <f t="shared" si="42"/>
        <v>28.6</v>
      </c>
      <c r="H284" s="219">
        <f t="shared" si="43"/>
        <v>79.444444444444443</v>
      </c>
      <c r="I284" s="219">
        <f t="shared" si="44"/>
        <v>2.6481481481481481E-2</v>
      </c>
      <c r="J284" s="217"/>
      <c r="K284" s="220"/>
      <c r="L284" s="220"/>
      <c r="M284" s="221"/>
      <c r="N284" s="222">
        <f t="shared" si="45"/>
        <v>0</v>
      </c>
      <c r="O284" s="223"/>
      <c r="P284" s="224"/>
      <c r="Q284" s="224"/>
      <c r="R284" s="224"/>
      <c r="S284" s="224"/>
      <c r="T284" s="225"/>
      <c r="U284" s="226">
        <f t="shared" si="46"/>
        <v>5.2962962962962962E-2</v>
      </c>
      <c r="V284" s="227"/>
      <c r="W284" s="228" t="str">
        <f t="shared" si="47"/>
        <v>0</v>
      </c>
      <c r="X284" s="509"/>
      <c r="Y284" s="229">
        <f t="shared" si="48"/>
        <v>0</v>
      </c>
    </row>
    <row r="285" spans="2:25" ht="18.75" customHeight="1">
      <c r="B285" s="515"/>
      <c r="C285" s="531"/>
      <c r="D285" s="216">
        <v>28</v>
      </c>
      <c r="E285" s="216" t="s">
        <v>3381</v>
      </c>
      <c r="F285" s="217">
        <v>187</v>
      </c>
      <c r="G285" s="218">
        <f t="shared" si="42"/>
        <v>37.4</v>
      </c>
      <c r="H285" s="219">
        <f t="shared" si="43"/>
        <v>103.88888888888889</v>
      </c>
      <c r="I285" s="219">
        <f t="shared" si="44"/>
        <v>3.4629629629629628E-2</v>
      </c>
      <c r="J285" s="217"/>
      <c r="K285" s="220"/>
      <c r="L285" s="220"/>
      <c r="M285" s="221"/>
      <c r="N285" s="222">
        <f t="shared" si="45"/>
        <v>0</v>
      </c>
      <c r="O285" s="223"/>
      <c r="P285" s="224"/>
      <c r="Q285" s="224"/>
      <c r="R285" s="224"/>
      <c r="S285" s="224"/>
      <c r="T285" s="225"/>
      <c r="U285" s="226">
        <f t="shared" si="46"/>
        <v>6.9259259259259257E-2</v>
      </c>
      <c r="V285" s="227"/>
      <c r="W285" s="228" t="str">
        <f t="shared" si="47"/>
        <v>0</v>
      </c>
      <c r="X285" s="509"/>
      <c r="Y285" s="229">
        <f t="shared" si="48"/>
        <v>0</v>
      </c>
    </row>
    <row r="286" spans="2:25" ht="18.75" customHeight="1">
      <c r="B286" s="515"/>
      <c r="C286" s="531"/>
      <c r="D286" s="216">
        <v>29</v>
      </c>
      <c r="E286" s="216" t="s">
        <v>3382</v>
      </c>
      <c r="F286" s="217">
        <v>181</v>
      </c>
      <c r="G286" s="218">
        <f t="shared" si="42"/>
        <v>36.200000000000003</v>
      </c>
      <c r="H286" s="219">
        <f t="shared" si="43"/>
        <v>100.55555555555556</v>
      </c>
      <c r="I286" s="219">
        <f t="shared" si="44"/>
        <v>3.3518518518518517E-2</v>
      </c>
      <c r="J286" s="217"/>
      <c r="K286" s="220"/>
      <c r="L286" s="220"/>
      <c r="M286" s="221"/>
      <c r="N286" s="222">
        <f t="shared" si="45"/>
        <v>0</v>
      </c>
      <c r="O286" s="223"/>
      <c r="P286" s="224"/>
      <c r="Q286" s="224"/>
      <c r="R286" s="224"/>
      <c r="S286" s="224"/>
      <c r="T286" s="225"/>
      <c r="U286" s="226">
        <f t="shared" si="46"/>
        <v>6.7037037037037034E-2</v>
      </c>
      <c r="V286" s="227"/>
      <c r="W286" s="228" t="str">
        <f t="shared" si="47"/>
        <v>0</v>
      </c>
      <c r="X286" s="509"/>
      <c r="Y286" s="229">
        <f t="shared" si="48"/>
        <v>0</v>
      </c>
    </row>
    <row r="287" spans="2:25" ht="18.75" customHeight="1">
      <c r="B287" s="515"/>
      <c r="C287" s="531"/>
      <c r="D287" s="216">
        <v>30</v>
      </c>
      <c r="E287" s="216" t="s">
        <v>3383</v>
      </c>
      <c r="F287" s="217">
        <v>154</v>
      </c>
      <c r="G287" s="218">
        <f t="shared" si="42"/>
        <v>30.8</v>
      </c>
      <c r="H287" s="219">
        <f t="shared" si="43"/>
        <v>85.555555555555557</v>
      </c>
      <c r="I287" s="219">
        <f t="shared" si="44"/>
        <v>2.8518518518518519E-2</v>
      </c>
      <c r="J287" s="217"/>
      <c r="K287" s="220"/>
      <c r="L287" s="220"/>
      <c r="M287" s="221"/>
      <c r="N287" s="222">
        <f t="shared" si="45"/>
        <v>0</v>
      </c>
      <c r="O287" s="223"/>
      <c r="P287" s="224"/>
      <c r="Q287" s="224"/>
      <c r="R287" s="224"/>
      <c r="S287" s="224"/>
      <c r="T287" s="225"/>
      <c r="U287" s="226">
        <f t="shared" si="46"/>
        <v>5.7037037037037039E-2</v>
      </c>
      <c r="V287" s="227"/>
      <c r="W287" s="228" t="str">
        <f t="shared" si="47"/>
        <v>0</v>
      </c>
      <c r="X287" s="509"/>
      <c r="Y287" s="229">
        <f t="shared" si="48"/>
        <v>0</v>
      </c>
    </row>
    <row r="288" spans="2:25" ht="18.75" customHeight="1">
      <c r="B288" s="515"/>
      <c r="C288" s="531"/>
      <c r="D288" s="216">
        <v>31</v>
      </c>
      <c r="E288" s="216" t="s">
        <v>3384</v>
      </c>
      <c r="F288" s="217">
        <v>149</v>
      </c>
      <c r="G288" s="218">
        <f t="shared" si="42"/>
        <v>29.8</v>
      </c>
      <c r="H288" s="219">
        <f t="shared" si="43"/>
        <v>82.777777777777771</v>
      </c>
      <c r="I288" s="219">
        <f t="shared" si="44"/>
        <v>2.7592592592592592E-2</v>
      </c>
      <c r="J288" s="217"/>
      <c r="K288" s="220"/>
      <c r="L288" s="220"/>
      <c r="M288" s="221"/>
      <c r="N288" s="222">
        <f t="shared" si="45"/>
        <v>0</v>
      </c>
      <c r="O288" s="223"/>
      <c r="P288" s="224"/>
      <c r="Q288" s="224"/>
      <c r="R288" s="224"/>
      <c r="S288" s="224"/>
      <c r="T288" s="225"/>
      <c r="U288" s="226">
        <f t="shared" si="46"/>
        <v>5.5185185185185184E-2</v>
      </c>
      <c r="V288" s="227"/>
      <c r="W288" s="228" t="str">
        <f t="shared" si="47"/>
        <v>0</v>
      </c>
      <c r="X288" s="509"/>
      <c r="Y288" s="229">
        <f t="shared" si="48"/>
        <v>0</v>
      </c>
    </row>
    <row r="289" spans="2:25" ht="18.75" customHeight="1">
      <c r="B289" s="515"/>
      <c r="C289" s="531"/>
      <c r="D289" s="216">
        <v>32</v>
      </c>
      <c r="E289" s="216" t="s">
        <v>3385</v>
      </c>
      <c r="F289" s="217">
        <v>192</v>
      </c>
      <c r="G289" s="218">
        <f t="shared" si="42"/>
        <v>38.4</v>
      </c>
      <c r="H289" s="219">
        <f t="shared" si="43"/>
        <v>106.66666666666666</v>
      </c>
      <c r="I289" s="219">
        <f t="shared" si="44"/>
        <v>3.5555555555555556E-2</v>
      </c>
      <c r="J289" s="217"/>
      <c r="K289" s="220"/>
      <c r="L289" s="220"/>
      <c r="M289" s="221"/>
      <c r="N289" s="222">
        <f t="shared" si="45"/>
        <v>0</v>
      </c>
      <c r="O289" s="223"/>
      <c r="P289" s="224"/>
      <c r="Q289" s="224"/>
      <c r="R289" s="224"/>
      <c r="S289" s="224"/>
      <c r="T289" s="225"/>
      <c r="U289" s="226">
        <f t="shared" si="46"/>
        <v>7.1111111111111111E-2</v>
      </c>
      <c r="V289" s="227"/>
      <c r="W289" s="228" t="str">
        <f t="shared" si="47"/>
        <v>0</v>
      </c>
      <c r="X289" s="509"/>
      <c r="Y289" s="229">
        <f t="shared" si="48"/>
        <v>0</v>
      </c>
    </row>
    <row r="290" spans="2:25" ht="18.75" customHeight="1">
      <c r="B290" s="515"/>
      <c r="C290" s="531"/>
      <c r="D290" s="216">
        <v>1</v>
      </c>
      <c r="E290" s="216" t="s">
        <v>3386</v>
      </c>
      <c r="F290" s="217">
        <v>121</v>
      </c>
      <c r="G290" s="218">
        <f t="shared" si="42"/>
        <v>24.2</v>
      </c>
      <c r="H290" s="219">
        <f t="shared" si="43"/>
        <v>67.222222222222214</v>
      </c>
      <c r="I290" s="219">
        <f t="shared" si="44"/>
        <v>2.2407407407407404E-2</v>
      </c>
      <c r="J290" s="217" t="s">
        <v>3387</v>
      </c>
      <c r="K290" s="220" t="s">
        <v>3388</v>
      </c>
      <c r="L290" s="220"/>
      <c r="M290" s="221">
        <f>SUM(H282:H306)</f>
        <v>2248.8888888888891</v>
      </c>
      <c r="N290" s="222">
        <f t="shared" si="45"/>
        <v>44.977777777777781</v>
      </c>
      <c r="O290" s="223" t="s">
        <v>935</v>
      </c>
      <c r="P290" s="224" t="s">
        <v>178</v>
      </c>
      <c r="Q290" s="224"/>
      <c r="R290" s="224" t="s">
        <v>3127</v>
      </c>
      <c r="S290" s="224"/>
      <c r="T290" s="225"/>
      <c r="U290" s="226">
        <f t="shared" si="46"/>
        <v>4.4814814814814807E-2</v>
      </c>
      <c r="V290" s="227">
        <f>SUM(U282:U306)</f>
        <v>1.4992592592592595</v>
      </c>
      <c r="W290" s="228" t="str">
        <f t="shared" si="47"/>
        <v>2</v>
      </c>
      <c r="X290" s="509"/>
      <c r="Y290" s="229">
        <f t="shared" si="48"/>
        <v>1</v>
      </c>
    </row>
    <row r="291" spans="2:25" ht="18.75" customHeight="1">
      <c r="B291" s="515"/>
      <c r="C291" s="531"/>
      <c r="D291" s="216">
        <v>2</v>
      </c>
      <c r="E291" s="216" t="s">
        <v>3389</v>
      </c>
      <c r="F291" s="217">
        <v>177</v>
      </c>
      <c r="G291" s="218">
        <f t="shared" si="42"/>
        <v>35.4</v>
      </c>
      <c r="H291" s="219">
        <f t="shared" si="43"/>
        <v>98.333333333333329</v>
      </c>
      <c r="I291" s="219">
        <f t="shared" si="44"/>
        <v>3.2777777777777774E-2</v>
      </c>
      <c r="J291" s="217"/>
      <c r="K291" s="220"/>
      <c r="L291" s="220"/>
      <c r="M291" s="221"/>
      <c r="N291" s="222">
        <f t="shared" si="45"/>
        <v>0</v>
      </c>
      <c r="O291" s="223"/>
      <c r="P291" s="224"/>
      <c r="Q291" s="224"/>
      <c r="R291" s="224"/>
      <c r="S291" s="224"/>
      <c r="T291" s="225"/>
      <c r="U291" s="226">
        <f t="shared" si="46"/>
        <v>6.5555555555555547E-2</v>
      </c>
      <c r="V291" s="227"/>
      <c r="W291" s="228" t="str">
        <f t="shared" si="47"/>
        <v>0</v>
      </c>
      <c r="X291" s="509"/>
      <c r="Y291" s="229">
        <f t="shared" si="48"/>
        <v>0</v>
      </c>
    </row>
    <row r="292" spans="2:25" ht="18.75" customHeight="1">
      <c r="B292" s="515"/>
      <c r="C292" s="531"/>
      <c r="D292" s="216">
        <v>3</v>
      </c>
      <c r="E292" s="216" t="s">
        <v>3390</v>
      </c>
      <c r="F292" s="217">
        <v>167</v>
      </c>
      <c r="G292" s="218">
        <f t="shared" si="42"/>
        <v>33.4</v>
      </c>
      <c r="H292" s="219">
        <f t="shared" si="43"/>
        <v>92.777777777777771</v>
      </c>
      <c r="I292" s="219">
        <f t="shared" si="44"/>
        <v>3.0925925925925923E-2</v>
      </c>
      <c r="J292" s="217"/>
      <c r="K292" s="220"/>
      <c r="L292" s="220"/>
      <c r="M292" s="221"/>
      <c r="N292" s="222">
        <f t="shared" si="45"/>
        <v>0</v>
      </c>
      <c r="O292" s="223"/>
      <c r="P292" s="224"/>
      <c r="Q292" s="224"/>
      <c r="R292" s="224"/>
      <c r="S292" s="224"/>
      <c r="T292" s="225"/>
      <c r="U292" s="226">
        <f t="shared" si="46"/>
        <v>6.1851851851851845E-2</v>
      </c>
      <c r="V292" s="227"/>
      <c r="W292" s="228" t="str">
        <f t="shared" si="47"/>
        <v>0</v>
      </c>
      <c r="X292" s="509"/>
      <c r="Y292" s="229">
        <f t="shared" si="48"/>
        <v>0</v>
      </c>
    </row>
    <row r="293" spans="2:25" ht="18.75" customHeight="1">
      <c r="B293" s="515"/>
      <c r="C293" s="531"/>
      <c r="D293" s="216">
        <v>4</v>
      </c>
      <c r="E293" s="216" t="s">
        <v>3391</v>
      </c>
      <c r="F293" s="217">
        <v>193</v>
      </c>
      <c r="G293" s="218">
        <f t="shared" si="42"/>
        <v>38.6</v>
      </c>
      <c r="H293" s="219">
        <f t="shared" si="43"/>
        <v>107.22222222222221</v>
      </c>
      <c r="I293" s="219">
        <f t="shared" si="44"/>
        <v>3.574074074074074E-2</v>
      </c>
      <c r="J293" s="217"/>
      <c r="K293" s="220"/>
      <c r="L293" s="220"/>
      <c r="M293" s="221"/>
      <c r="N293" s="222">
        <f t="shared" si="45"/>
        <v>0</v>
      </c>
      <c r="O293" s="223"/>
      <c r="P293" s="224"/>
      <c r="Q293" s="224"/>
      <c r="R293" s="224"/>
      <c r="S293" s="224"/>
      <c r="T293" s="225"/>
      <c r="U293" s="226">
        <f t="shared" si="46"/>
        <v>7.1481481481481479E-2</v>
      </c>
      <c r="V293" s="227"/>
      <c r="W293" s="228" t="str">
        <f t="shared" si="47"/>
        <v>0</v>
      </c>
      <c r="X293" s="509"/>
      <c r="Y293" s="229">
        <f t="shared" si="48"/>
        <v>0</v>
      </c>
    </row>
    <row r="294" spans="2:25" ht="18.75" customHeight="1">
      <c r="B294" s="515"/>
      <c r="C294" s="531"/>
      <c r="D294" s="216">
        <v>5</v>
      </c>
      <c r="E294" s="216" t="s">
        <v>3392</v>
      </c>
      <c r="F294" s="217">
        <v>135</v>
      </c>
      <c r="G294" s="218">
        <f t="shared" si="42"/>
        <v>27</v>
      </c>
      <c r="H294" s="219">
        <f t="shared" si="43"/>
        <v>75</v>
      </c>
      <c r="I294" s="219">
        <f t="shared" si="44"/>
        <v>2.5000000000000001E-2</v>
      </c>
      <c r="J294" s="217"/>
      <c r="K294" s="220"/>
      <c r="L294" s="220"/>
      <c r="M294" s="221"/>
      <c r="N294" s="222">
        <f t="shared" si="45"/>
        <v>0</v>
      </c>
      <c r="O294" s="223"/>
      <c r="P294" s="224"/>
      <c r="Q294" s="224"/>
      <c r="R294" s="224"/>
      <c r="S294" s="224"/>
      <c r="T294" s="225"/>
      <c r="U294" s="226">
        <f t="shared" si="46"/>
        <v>0.05</v>
      </c>
      <c r="V294" s="227"/>
      <c r="W294" s="228" t="str">
        <f t="shared" si="47"/>
        <v>0</v>
      </c>
      <c r="X294" s="509"/>
      <c r="Y294" s="229">
        <f t="shared" si="48"/>
        <v>0</v>
      </c>
    </row>
    <row r="295" spans="2:25" ht="18.75" customHeight="1">
      <c r="B295" s="515"/>
      <c r="C295" s="531"/>
      <c r="D295" s="216">
        <v>6</v>
      </c>
      <c r="E295" s="216" t="s">
        <v>3393</v>
      </c>
      <c r="F295" s="217">
        <v>140</v>
      </c>
      <c r="G295" s="218">
        <f t="shared" si="42"/>
        <v>28</v>
      </c>
      <c r="H295" s="219">
        <f t="shared" si="43"/>
        <v>77.777777777777771</v>
      </c>
      <c r="I295" s="219">
        <f t="shared" si="44"/>
        <v>2.5925925925925925E-2</v>
      </c>
      <c r="J295" s="217"/>
      <c r="K295" s="220"/>
      <c r="L295" s="220"/>
      <c r="M295" s="221"/>
      <c r="N295" s="222">
        <f t="shared" si="45"/>
        <v>0</v>
      </c>
      <c r="O295" s="223"/>
      <c r="P295" s="224"/>
      <c r="Q295" s="224"/>
      <c r="R295" s="224"/>
      <c r="S295" s="224"/>
      <c r="T295" s="225"/>
      <c r="U295" s="226">
        <f t="shared" si="46"/>
        <v>5.185185185185185E-2</v>
      </c>
      <c r="V295" s="227"/>
      <c r="W295" s="228" t="str">
        <f t="shared" si="47"/>
        <v>0</v>
      </c>
      <c r="X295" s="509"/>
      <c r="Y295" s="229">
        <f t="shared" si="48"/>
        <v>0</v>
      </c>
    </row>
    <row r="296" spans="2:25" ht="18.75" customHeight="1">
      <c r="B296" s="515"/>
      <c r="C296" s="531"/>
      <c r="D296" s="216">
        <v>7</v>
      </c>
      <c r="E296" s="216" t="s">
        <v>3394</v>
      </c>
      <c r="F296" s="217">
        <v>159</v>
      </c>
      <c r="G296" s="218">
        <f t="shared" si="42"/>
        <v>31.8</v>
      </c>
      <c r="H296" s="219">
        <f t="shared" si="43"/>
        <v>88.333333333333329</v>
      </c>
      <c r="I296" s="219">
        <f t="shared" si="44"/>
        <v>2.9444444444444443E-2</v>
      </c>
      <c r="J296" s="217"/>
      <c r="K296" s="220"/>
      <c r="L296" s="220"/>
      <c r="M296" s="221"/>
      <c r="N296" s="222">
        <f t="shared" si="45"/>
        <v>0</v>
      </c>
      <c r="O296" s="223"/>
      <c r="P296" s="224"/>
      <c r="Q296" s="224"/>
      <c r="R296" s="224"/>
      <c r="S296" s="224"/>
      <c r="T296" s="225"/>
      <c r="U296" s="226">
        <f t="shared" si="46"/>
        <v>5.8888888888888886E-2</v>
      </c>
      <c r="V296" s="227"/>
      <c r="W296" s="228" t="str">
        <f t="shared" si="47"/>
        <v>0</v>
      </c>
      <c r="X296" s="509"/>
      <c r="Y296" s="229">
        <f t="shared" si="48"/>
        <v>0</v>
      </c>
    </row>
    <row r="297" spans="2:25" ht="18.75" customHeight="1">
      <c r="B297" s="515"/>
      <c r="C297" s="531"/>
      <c r="D297" s="216">
        <v>8</v>
      </c>
      <c r="E297" s="216" t="s">
        <v>3395</v>
      </c>
      <c r="F297" s="217">
        <v>163</v>
      </c>
      <c r="G297" s="218">
        <f t="shared" si="42"/>
        <v>32.6</v>
      </c>
      <c r="H297" s="219">
        <f t="shared" si="43"/>
        <v>90.555555555555557</v>
      </c>
      <c r="I297" s="219">
        <f t="shared" si="44"/>
        <v>3.0185185185185186E-2</v>
      </c>
      <c r="J297" s="217"/>
      <c r="K297" s="220"/>
      <c r="L297" s="220"/>
      <c r="M297" s="221"/>
      <c r="N297" s="222">
        <f t="shared" si="45"/>
        <v>0</v>
      </c>
      <c r="O297" s="223"/>
      <c r="P297" s="224"/>
      <c r="Q297" s="224"/>
      <c r="R297" s="224"/>
      <c r="S297" s="224"/>
      <c r="T297" s="225"/>
      <c r="U297" s="226">
        <f t="shared" si="46"/>
        <v>6.0370370370370373E-2</v>
      </c>
      <c r="V297" s="227"/>
      <c r="W297" s="228" t="str">
        <f t="shared" si="47"/>
        <v>0</v>
      </c>
      <c r="X297" s="509"/>
      <c r="Y297" s="229">
        <f t="shared" si="48"/>
        <v>0</v>
      </c>
    </row>
    <row r="298" spans="2:25" ht="18.75" customHeight="1">
      <c r="B298" s="515"/>
      <c r="C298" s="531"/>
      <c r="D298" s="216">
        <v>9</v>
      </c>
      <c r="E298" s="216" t="s">
        <v>3396</v>
      </c>
      <c r="F298" s="217">
        <v>149</v>
      </c>
      <c r="G298" s="218">
        <f t="shared" si="42"/>
        <v>29.8</v>
      </c>
      <c r="H298" s="219">
        <f t="shared" si="43"/>
        <v>82.777777777777771</v>
      </c>
      <c r="I298" s="219">
        <f t="shared" si="44"/>
        <v>2.7592592592592592E-2</v>
      </c>
      <c r="J298" s="217"/>
      <c r="K298" s="220"/>
      <c r="L298" s="220"/>
      <c r="M298" s="221"/>
      <c r="N298" s="222">
        <f t="shared" si="45"/>
        <v>0</v>
      </c>
      <c r="O298" s="223"/>
      <c r="P298" s="224"/>
      <c r="Q298" s="224"/>
      <c r="R298" s="224"/>
      <c r="S298" s="224"/>
      <c r="T298" s="225"/>
      <c r="U298" s="226">
        <f t="shared" si="46"/>
        <v>5.5185185185185184E-2</v>
      </c>
      <c r="V298" s="227"/>
      <c r="W298" s="228" t="str">
        <f t="shared" si="47"/>
        <v>0</v>
      </c>
      <c r="X298" s="509"/>
      <c r="Y298" s="229">
        <f t="shared" si="48"/>
        <v>0</v>
      </c>
    </row>
    <row r="299" spans="2:25" ht="18.75" customHeight="1">
      <c r="B299" s="515"/>
      <c r="C299" s="531"/>
      <c r="D299" s="216">
        <v>10</v>
      </c>
      <c r="E299" s="216" t="s">
        <v>3397</v>
      </c>
      <c r="F299" s="217">
        <v>203</v>
      </c>
      <c r="G299" s="218">
        <f t="shared" si="42"/>
        <v>40.6</v>
      </c>
      <c r="H299" s="219">
        <f t="shared" si="43"/>
        <v>112.77777777777777</v>
      </c>
      <c r="I299" s="219">
        <f t="shared" si="44"/>
        <v>3.7592592592592587E-2</v>
      </c>
      <c r="J299" s="217"/>
      <c r="K299" s="220"/>
      <c r="L299" s="220"/>
      <c r="M299" s="221"/>
      <c r="N299" s="222">
        <f t="shared" si="45"/>
        <v>0</v>
      </c>
      <c r="O299" s="223"/>
      <c r="P299" s="224"/>
      <c r="Q299" s="224"/>
      <c r="R299" s="224"/>
      <c r="S299" s="224"/>
      <c r="T299" s="225"/>
      <c r="U299" s="226">
        <f t="shared" si="46"/>
        <v>7.5185185185185174E-2</v>
      </c>
      <c r="V299" s="227"/>
      <c r="W299" s="228" t="str">
        <f t="shared" si="47"/>
        <v>0</v>
      </c>
      <c r="X299" s="509"/>
      <c r="Y299" s="229">
        <f t="shared" si="48"/>
        <v>0</v>
      </c>
    </row>
    <row r="300" spans="2:25" ht="18.75" customHeight="1">
      <c r="B300" s="515"/>
      <c r="C300" s="531"/>
      <c r="D300" s="216">
        <v>11</v>
      </c>
      <c r="E300" s="216" t="s">
        <v>3398</v>
      </c>
      <c r="F300" s="217">
        <v>123</v>
      </c>
      <c r="G300" s="218">
        <f t="shared" si="42"/>
        <v>24.6</v>
      </c>
      <c r="H300" s="219">
        <f t="shared" si="43"/>
        <v>68.333333333333329</v>
      </c>
      <c r="I300" s="219">
        <f t="shared" si="44"/>
        <v>2.2777777777777775E-2</v>
      </c>
      <c r="J300" s="217"/>
      <c r="K300" s="220"/>
      <c r="L300" s="220"/>
      <c r="M300" s="221"/>
      <c r="N300" s="222">
        <f t="shared" si="45"/>
        <v>0</v>
      </c>
      <c r="O300" s="223"/>
      <c r="P300" s="224"/>
      <c r="Q300" s="224"/>
      <c r="R300" s="224"/>
      <c r="S300" s="224"/>
      <c r="T300" s="225"/>
      <c r="U300" s="226">
        <f t="shared" si="46"/>
        <v>4.5555555555555551E-2</v>
      </c>
      <c r="V300" s="227"/>
      <c r="W300" s="228" t="str">
        <f t="shared" si="47"/>
        <v>0</v>
      </c>
      <c r="X300" s="509"/>
      <c r="Y300" s="229">
        <f t="shared" si="48"/>
        <v>0</v>
      </c>
    </row>
    <row r="301" spans="2:25" ht="18.75" customHeight="1">
      <c r="B301" s="515"/>
      <c r="C301" s="531"/>
      <c r="D301" s="216">
        <v>12</v>
      </c>
      <c r="E301" s="216" t="s">
        <v>3399</v>
      </c>
      <c r="F301" s="217">
        <v>163</v>
      </c>
      <c r="G301" s="218">
        <f t="shared" si="42"/>
        <v>32.6</v>
      </c>
      <c r="H301" s="219">
        <f t="shared" si="43"/>
        <v>90.555555555555557</v>
      </c>
      <c r="I301" s="219">
        <f t="shared" si="44"/>
        <v>3.0185185185185186E-2</v>
      </c>
      <c r="J301" s="217"/>
      <c r="K301" s="220"/>
      <c r="L301" s="220"/>
      <c r="M301" s="221"/>
      <c r="N301" s="222">
        <f t="shared" si="45"/>
        <v>0</v>
      </c>
      <c r="O301" s="223"/>
      <c r="P301" s="224"/>
      <c r="Q301" s="224"/>
      <c r="R301" s="224"/>
      <c r="S301" s="224"/>
      <c r="T301" s="225"/>
      <c r="U301" s="226">
        <f t="shared" si="46"/>
        <v>6.0370370370370373E-2</v>
      </c>
      <c r="V301" s="227"/>
      <c r="W301" s="228" t="str">
        <f t="shared" si="47"/>
        <v>0</v>
      </c>
      <c r="X301" s="509"/>
      <c r="Y301" s="229">
        <f t="shared" si="48"/>
        <v>0</v>
      </c>
    </row>
    <row r="302" spans="2:25" ht="18.75" customHeight="1">
      <c r="B302" s="515"/>
      <c r="C302" s="531"/>
      <c r="D302" s="216">
        <v>13</v>
      </c>
      <c r="E302" s="216" t="s">
        <v>3400</v>
      </c>
      <c r="F302" s="217">
        <v>159</v>
      </c>
      <c r="G302" s="218">
        <f t="shared" si="42"/>
        <v>31.8</v>
      </c>
      <c r="H302" s="219">
        <f t="shared" si="43"/>
        <v>88.333333333333329</v>
      </c>
      <c r="I302" s="219">
        <f t="shared" si="44"/>
        <v>2.9444444444444443E-2</v>
      </c>
      <c r="J302" s="217"/>
      <c r="K302" s="220"/>
      <c r="L302" s="220"/>
      <c r="M302" s="221"/>
      <c r="N302" s="222">
        <f t="shared" si="45"/>
        <v>0</v>
      </c>
      <c r="O302" s="223"/>
      <c r="P302" s="224"/>
      <c r="Q302" s="224"/>
      <c r="R302" s="224"/>
      <c r="S302" s="224"/>
      <c r="T302" s="225"/>
      <c r="U302" s="226">
        <f t="shared" si="46"/>
        <v>5.8888888888888886E-2</v>
      </c>
      <c r="V302" s="227"/>
      <c r="W302" s="228" t="str">
        <f t="shared" si="47"/>
        <v>0</v>
      </c>
      <c r="X302" s="509"/>
      <c r="Y302" s="229">
        <f t="shared" si="48"/>
        <v>0</v>
      </c>
    </row>
    <row r="303" spans="2:25" ht="18.75" customHeight="1">
      <c r="B303" s="515"/>
      <c r="C303" s="531"/>
      <c r="D303" s="216">
        <v>14</v>
      </c>
      <c r="E303" s="216" t="s">
        <v>3401</v>
      </c>
      <c r="F303" s="217">
        <v>147</v>
      </c>
      <c r="G303" s="218">
        <f t="shared" si="42"/>
        <v>29.4</v>
      </c>
      <c r="H303" s="219">
        <f t="shared" si="43"/>
        <v>81.666666666666671</v>
      </c>
      <c r="I303" s="219">
        <f t="shared" si="44"/>
        <v>2.7222222222222224E-2</v>
      </c>
      <c r="J303" s="217"/>
      <c r="K303" s="220"/>
      <c r="L303" s="220"/>
      <c r="M303" s="221"/>
      <c r="N303" s="222">
        <f t="shared" si="45"/>
        <v>0</v>
      </c>
      <c r="O303" s="223"/>
      <c r="P303" s="224"/>
      <c r="Q303" s="224"/>
      <c r="R303" s="224"/>
      <c r="S303" s="224"/>
      <c r="T303" s="225"/>
      <c r="U303" s="226">
        <f t="shared" si="46"/>
        <v>5.4444444444444448E-2</v>
      </c>
      <c r="V303" s="227"/>
      <c r="W303" s="228" t="str">
        <f t="shared" si="47"/>
        <v>0</v>
      </c>
      <c r="X303" s="509"/>
      <c r="Y303" s="229">
        <f t="shared" si="48"/>
        <v>0</v>
      </c>
    </row>
    <row r="304" spans="2:25" ht="18.75" customHeight="1">
      <c r="B304" s="515"/>
      <c r="C304" s="531"/>
      <c r="D304" s="216">
        <v>15</v>
      </c>
      <c r="E304" s="216" t="s">
        <v>3402</v>
      </c>
      <c r="F304" s="217">
        <v>154</v>
      </c>
      <c r="G304" s="218">
        <f t="shared" si="42"/>
        <v>30.8</v>
      </c>
      <c r="H304" s="219">
        <f t="shared" si="43"/>
        <v>85.555555555555557</v>
      </c>
      <c r="I304" s="219">
        <f t="shared" si="44"/>
        <v>2.8518518518518519E-2</v>
      </c>
      <c r="J304" s="217"/>
      <c r="K304" s="220"/>
      <c r="L304" s="220"/>
      <c r="M304" s="221"/>
      <c r="N304" s="222">
        <f t="shared" si="45"/>
        <v>0</v>
      </c>
      <c r="O304" s="223"/>
      <c r="P304" s="224"/>
      <c r="Q304" s="224"/>
      <c r="R304" s="224"/>
      <c r="S304" s="224"/>
      <c r="T304" s="225"/>
      <c r="U304" s="226">
        <f t="shared" si="46"/>
        <v>5.7037037037037039E-2</v>
      </c>
      <c r="V304" s="227"/>
      <c r="W304" s="228" t="str">
        <f t="shared" si="47"/>
        <v>0</v>
      </c>
      <c r="X304" s="509"/>
      <c r="Y304" s="229">
        <f t="shared" si="48"/>
        <v>0</v>
      </c>
    </row>
    <row r="305" spans="2:25" ht="18.75" customHeight="1">
      <c r="B305" s="515"/>
      <c r="C305" s="531"/>
      <c r="D305" s="216">
        <v>16</v>
      </c>
      <c r="E305" s="216" t="s">
        <v>3403</v>
      </c>
      <c r="F305" s="217">
        <v>122</v>
      </c>
      <c r="G305" s="218">
        <f t="shared" si="42"/>
        <v>24.4</v>
      </c>
      <c r="H305" s="219">
        <f t="shared" si="43"/>
        <v>67.777777777777771</v>
      </c>
      <c r="I305" s="219">
        <f t="shared" si="44"/>
        <v>2.2592592592592591E-2</v>
      </c>
      <c r="J305" s="217"/>
      <c r="K305" s="220"/>
      <c r="L305" s="220"/>
      <c r="M305" s="221"/>
      <c r="N305" s="222">
        <f t="shared" si="45"/>
        <v>0</v>
      </c>
      <c r="O305" s="223"/>
      <c r="P305" s="224"/>
      <c r="Q305" s="224"/>
      <c r="R305" s="224"/>
      <c r="S305" s="224"/>
      <c r="T305" s="225"/>
      <c r="U305" s="226">
        <f t="shared" si="46"/>
        <v>4.5185185185185182E-2</v>
      </c>
      <c r="V305" s="227"/>
      <c r="W305" s="228" t="str">
        <f t="shared" si="47"/>
        <v>0</v>
      </c>
      <c r="X305" s="509"/>
      <c r="Y305" s="229">
        <f t="shared" si="48"/>
        <v>0</v>
      </c>
    </row>
    <row r="306" spans="2:25" ht="18.75" customHeight="1">
      <c r="B306" s="515"/>
      <c r="C306" s="531"/>
      <c r="D306" s="216">
        <v>17</v>
      </c>
      <c r="E306" s="216" t="s">
        <v>3404</v>
      </c>
      <c r="F306" s="217">
        <v>167</v>
      </c>
      <c r="G306" s="218">
        <f t="shared" si="42"/>
        <v>33.4</v>
      </c>
      <c r="H306" s="219">
        <f t="shared" si="43"/>
        <v>92.777777777777771</v>
      </c>
      <c r="I306" s="219">
        <f t="shared" si="44"/>
        <v>3.0925925925925923E-2</v>
      </c>
      <c r="J306" s="217"/>
      <c r="K306" s="220"/>
      <c r="L306" s="220"/>
      <c r="M306" s="221"/>
      <c r="N306" s="222">
        <f t="shared" si="45"/>
        <v>0</v>
      </c>
      <c r="O306" s="223"/>
      <c r="P306" s="224"/>
      <c r="Q306" s="224"/>
      <c r="R306" s="224"/>
      <c r="S306" s="224"/>
      <c r="T306" s="225"/>
      <c r="U306" s="226">
        <f t="shared" si="46"/>
        <v>6.1851851851851845E-2</v>
      </c>
      <c r="V306" s="227"/>
      <c r="W306" s="228" t="str">
        <f t="shared" si="47"/>
        <v>0</v>
      </c>
      <c r="X306" s="509"/>
      <c r="Y306" s="229">
        <f t="shared" si="48"/>
        <v>0</v>
      </c>
    </row>
    <row r="307" spans="2:25" ht="18.75" customHeight="1">
      <c r="B307" s="515"/>
      <c r="C307" s="531"/>
      <c r="D307" s="216"/>
      <c r="E307" s="216"/>
      <c r="F307" s="217"/>
      <c r="G307" s="218">
        <f t="shared" si="42"/>
        <v>0</v>
      </c>
      <c r="H307" s="219">
        <f t="shared" si="43"/>
        <v>0</v>
      </c>
      <c r="I307" s="219">
        <f t="shared" si="44"/>
        <v>0</v>
      </c>
      <c r="J307" s="217"/>
      <c r="K307" s="220"/>
      <c r="L307" s="220"/>
      <c r="M307" s="221"/>
      <c r="N307" s="222">
        <f t="shared" si="45"/>
        <v>0</v>
      </c>
      <c r="O307" s="223"/>
      <c r="P307" s="224"/>
      <c r="Q307" s="224"/>
      <c r="R307" s="224"/>
      <c r="S307" s="224"/>
      <c r="T307" s="225"/>
      <c r="U307" s="226">
        <f t="shared" si="46"/>
        <v>0</v>
      </c>
      <c r="V307" s="227"/>
      <c r="W307" s="228" t="str">
        <f t="shared" si="47"/>
        <v>0</v>
      </c>
      <c r="X307" s="509"/>
      <c r="Y307" s="229">
        <f t="shared" si="48"/>
        <v>0</v>
      </c>
    </row>
    <row r="308" spans="2:25" ht="18.75" customHeight="1">
      <c r="B308" s="516"/>
      <c r="C308" s="532"/>
      <c r="D308" s="216"/>
      <c r="E308" s="216"/>
      <c r="F308" s="217"/>
      <c r="G308" s="218">
        <f>F308/$G$15</f>
        <v>0</v>
      </c>
      <c r="H308" s="219">
        <f>F308/$H$15</f>
        <v>0</v>
      </c>
      <c r="I308" s="219">
        <f>H308/$I$15</f>
        <v>0</v>
      </c>
      <c r="J308" s="217"/>
      <c r="K308" s="220"/>
      <c r="L308" s="220"/>
      <c r="M308" s="232"/>
      <c r="N308" s="222">
        <f>M308/$N$15</f>
        <v>0</v>
      </c>
      <c r="O308" s="231"/>
      <c r="P308" s="231"/>
      <c r="Q308" s="231"/>
      <c r="R308" s="231"/>
      <c r="S308" s="231"/>
      <c r="T308" s="225"/>
      <c r="U308" s="226">
        <f>H308/$U$15</f>
        <v>0</v>
      </c>
      <c r="V308" s="227"/>
      <c r="W308" s="228" t="str">
        <f>IF(V308&lt;1,"0",IF(V308&lt;5,"2",IF(V308&gt;=5,"6")))</f>
        <v>0</v>
      </c>
      <c r="X308" s="510"/>
      <c r="Y308" s="229">
        <f t="shared" si="48"/>
        <v>0</v>
      </c>
    </row>
    <row r="309" spans="2:25">
      <c r="B309" s="233"/>
      <c r="C309" s="234" t="s">
        <v>111</v>
      </c>
      <c r="D309" s="235"/>
      <c r="E309" s="236">
        <f>COUNTA(E257:E308)</f>
        <v>49</v>
      </c>
      <c r="F309" s="236">
        <f>SUM(F257:F308)</f>
        <v>8054</v>
      </c>
      <c r="G309" s="236">
        <f>SUM(G257:G308)</f>
        <v>1610.8</v>
      </c>
      <c r="H309" s="236">
        <f>SUM(H257:H308)</f>
        <v>4474.4444444444443</v>
      </c>
      <c r="I309" s="236">
        <f>MROUND(SUM(I257:I308),1)</f>
        <v>1</v>
      </c>
      <c r="J309" s="236">
        <f>COUNTA(J257:J308)</f>
        <v>2</v>
      </c>
      <c r="K309" s="236">
        <f>COUNTA(K257:K308)</f>
        <v>2</v>
      </c>
      <c r="L309" s="236">
        <f>COUNTA(L257:L308)</f>
        <v>0</v>
      </c>
      <c r="M309" s="236">
        <f>SUM(M257:M308)</f>
        <v>4474.4444444444443</v>
      </c>
      <c r="N309" s="236">
        <f>SUM(N257:N308)</f>
        <v>89.48888888888888</v>
      </c>
      <c r="O309" s="237"/>
      <c r="P309" s="238">
        <f>COUNTIF(P257:P308, "YES")</f>
        <v>0</v>
      </c>
      <c r="Q309" s="237"/>
      <c r="R309" s="237"/>
      <c r="S309" s="237"/>
      <c r="T309" s="237"/>
      <c r="U309" s="236">
        <f>SUM(U257:U308)</f>
        <v>2.9829629629629628</v>
      </c>
      <c r="V309" s="236">
        <f>SUM(V257:V308)</f>
        <v>2.9829629629629633</v>
      </c>
      <c r="W309" s="236">
        <f t="array" ref="W309">SUM(ABS(W257:W308))</f>
        <v>4</v>
      </c>
      <c r="X309" s="238" t="str">
        <f>IF(X257&lt;0.2, "0", IF(X257&lt;=2, "2", IF(X257&gt;2, ROUND(X257,0))))</f>
        <v>2</v>
      </c>
      <c r="Y309" s="236">
        <f>SUM(Y257:Y308)</f>
        <v>2</v>
      </c>
    </row>
    <row r="310" spans="2:25" ht="18.75" customHeight="1">
      <c r="B310" s="514">
        <v>8</v>
      </c>
      <c r="C310" s="505" t="s">
        <v>3405</v>
      </c>
      <c r="D310" s="216">
        <v>1</v>
      </c>
      <c r="E310" s="216" t="s">
        <v>3406</v>
      </c>
      <c r="F310" s="217">
        <v>250</v>
      </c>
      <c r="G310" s="218">
        <f>F310/$G$15</f>
        <v>50</v>
      </c>
      <c r="H310" s="219">
        <f>F310/$H$15</f>
        <v>138.88888888888889</v>
      </c>
      <c r="I310" s="219">
        <f>H310/$I$15</f>
        <v>4.6296296296296294E-2</v>
      </c>
      <c r="J310" s="217" t="s">
        <v>3407</v>
      </c>
      <c r="K310" s="220" t="s">
        <v>3407</v>
      </c>
      <c r="L310" s="220"/>
      <c r="M310" s="221">
        <f>SUM(H310:H334)</f>
        <v>2818.8888888888891</v>
      </c>
      <c r="N310" s="222">
        <f t="shared" ref="N310:N388" si="49">M310/$N$15</f>
        <v>56.37777777777778</v>
      </c>
      <c r="O310" s="223" t="s">
        <v>700</v>
      </c>
      <c r="P310" s="224" t="s">
        <v>12</v>
      </c>
      <c r="Q310" s="224" t="s">
        <v>3354</v>
      </c>
      <c r="R310" s="224" t="s">
        <v>3408</v>
      </c>
      <c r="S310" s="224"/>
      <c r="T310" s="225"/>
      <c r="U310" s="226">
        <f t="shared" ref="U310:U373" si="50">H310/$U$15</f>
        <v>9.2592592592592587E-2</v>
      </c>
      <c r="V310" s="227">
        <f>SUM(U310:U334)</f>
        <v>1.8792592592592594</v>
      </c>
      <c r="W310" s="228" t="str">
        <f t="shared" ref="W310:W373" si="51">IF(V310&lt;1,"0",IF(V310&lt;5,"2",IF(V310&gt;=5,"6")))</f>
        <v>2</v>
      </c>
      <c r="X310" s="508">
        <f>K390/$X$15</f>
        <v>1.3333333333333333</v>
      </c>
      <c r="Y310" s="229">
        <f t="shared" ref="Y310:Y373" si="52">W310/2</f>
        <v>1</v>
      </c>
    </row>
    <row r="311" spans="2:25" ht="18.75" customHeight="1">
      <c r="B311" s="515"/>
      <c r="C311" s="506"/>
      <c r="D311" s="216">
        <v>2</v>
      </c>
      <c r="E311" s="216" t="s">
        <v>3409</v>
      </c>
      <c r="F311" s="217">
        <v>202</v>
      </c>
      <c r="G311" s="218">
        <f t="shared" ref="G311:G374" si="53">F311/$G$15</f>
        <v>40.4</v>
      </c>
      <c r="H311" s="219">
        <f t="shared" ref="H311:H374" si="54">F311/$H$15</f>
        <v>112.22222222222221</v>
      </c>
      <c r="I311" s="219">
        <f t="shared" ref="I311:I374" si="55">H311/$I$15</f>
        <v>3.7407407407407403E-2</v>
      </c>
      <c r="J311" s="217" t="s">
        <v>3410</v>
      </c>
      <c r="K311" s="220"/>
      <c r="L311" s="220"/>
      <c r="M311" s="221"/>
      <c r="N311" s="222">
        <f t="shared" si="49"/>
        <v>0</v>
      </c>
      <c r="O311" s="223"/>
      <c r="P311" s="224"/>
      <c r="Q311" s="224"/>
      <c r="R311" s="224"/>
      <c r="S311" s="224"/>
      <c r="T311" s="225"/>
      <c r="U311" s="226">
        <f t="shared" si="50"/>
        <v>7.4814814814814806E-2</v>
      </c>
      <c r="V311" s="227"/>
      <c r="W311" s="228" t="str">
        <f t="shared" si="51"/>
        <v>0</v>
      </c>
      <c r="X311" s="509"/>
      <c r="Y311" s="229">
        <f t="shared" si="52"/>
        <v>0</v>
      </c>
    </row>
    <row r="312" spans="2:25" ht="18.75" customHeight="1">
      <c r="B312" s="515"/>
      <c r="C312" s="506"/>
      <c r="D312" s="216">
        <v>3</v>
      </c>
      <c r="E312" s="216" t="s">
        <v>3411</v>
      </c>
      <c r="F312" s="217">
        <v>245</v>
      </c>
      <c r="G312" s="218">
        <f t="shared" si="53"/>
        <v>49</v>
      </c>
      <c r="H312" s="219">
        <f t="shared" si="54"/>
        <v>136.11111111111111</v>
      </c>
      <c r="I312" s="219">
        <f t="shared" si="55"/>
        <v>4.5370370370370373E-2</v>
      </c>
      <c r="J312" s="217"/>
      <c r="K312" s="220"/>
      <c r="L312" s="220"/>
      <c r="M312" s="221"/>
      <c r="N312" s="222">
        <f t="shared" si="49"/>
        <v>0</v>
      </c>
      <c r="O312" s="223"/>
      <c r="P312" s="224"/>
      <c r="Q312" s="224"/>
      <c r="R312" s="224"/>
      <c r="S312" s="224"/>
      <c r="T312" s="225"/>
      <c r="U312" s="226">
        <f t="shared" si="50"/>
        <v>9.0740740740740747E-2</v>
      </c>
      <c r="V312" s="227"/>
      <c r="W312" s="228" t="str">
        <f t="shared" si="51"/>
        <v>0</v>
      </c>
      <c r="X312" s="509"/>
      <c r="Y312" s="229">
        <f t="shared" si="52"/>
        <v>0</v>
      </c>
    </row>
    <row r="313" spans="2:25" ht="18.75" customHeight="1">
      <c r="B313" s="515"/>
      <c r="C313" s="506"/>
      <c r="D313" s="216">
        <v>4</v>
      </c>
      <c r="E313" s="216" t="s">
        <v>3412</v>
      </c>
      <c r="F313" s="217">
        <v>266</v>
      </c>
      <c r="G313" s="218">
        <f t="shared" si="53"/>
        <v>53.2</v>
      </c>
      <c r="H313" s="219">
        <f t="shared" si="54"/>
        <v>147.77777777777777</v>
      </c>
      <c r="I313" s="219">
        <f t="shared" si="55"/>
        <v>4.925925925925926E-2</v>
      </c>
      <c r="J313" s="217"/>
      <c r="K313" s="220"/>
      <c r="L313" s="220"/>
      <c r="M313" s="221"/>
      <c r="N313" s="222">
        <f t="shared" si="49"/>
        <v>0</v>
      </c>
      <c r="O313" s="223"/>
      <c r="P313" s="224"/>
      <c r="Q313" s="224"/>
      <c r="R313" s="224"/>
      <c r="S313" s="224"/>
      <c r="T313" s="225"/>
      <c r="U313" s="226">
        <f t="shared" si="50"/>
        <v>9.8518518518518519E-2</v>
      </c>
      <c r="V313" s="227"/>
      <c r="W313" s="228" t="str">
        <f t="shared" si="51"/>
        <v>0</v>
      </c>
      <c r="X313" s="509"/>
      <c r="Y313" s="229">
        <f t="shared" si="52"/>
        <v>0</v>
      </c>
    </row>
    <row r="314" spans="2:25" ht="18.75" customHeight="1">
      <c r="B314" s="515"/>
      <c r="C314" s="506"/>
      <c r="D314" s="216">
        <v>5</v>
      </c>
      <c r="E314" s="216" t="s">
        <v>3413</v>
      </c>
      <c r="F314" s="217">
        <v>245</v>
      </c>
      <c r="G314" s="218">
        <f t="shared" si="53"/>
        <v>49</v>
      </c>
      <c r="H314" s="219">
        <f t="shared" si="54"/>
        <v>136.11111111111111</v>
      </c>
      <c r="I314" s="219">
        <f t="shared" si="55"/>
        <v>4.5370370370370373E-2</v>
      </c>
      <c r="J314" s="217"/>
      <c r="K314" s="220"/>
      <c r="L314" s="220"/>
      <c r="M314" s="221"/>
      <c r="N314" s="222">
        <f t="shared" si="49"/>
        <v>0</v>
      </c>
      <c r="O314" s="223"/>
      <c r="P314" s="224"/>
      <c r="Q314" s="224"/>
      <c r="R314" s="224"/>
      <c r="S314" s="224"/>
      <c r="T314" s="225"/>
      <c r="U314" s="226">
        <f t="shared" si="50"/>
        <v>9.0740740740740747E-2</v>
      </c>
      <c r="V314" s="227"/>
      <c r="W314" s="228" t="str">
        <f t="shared" si="51"/>
        <v>0</v>
      </c>
      <c r="X314" s="509"/>
      <c r="Y314" s="229">
        <f t="shared" si="52"/>
        <v>0</v>
      </c>
    </row>
    <row r="315" spans="2:25" ht="18.75" customHeight="1">
      <c r="B315" s="515"/>
      <c r="C315" s="506"/>
      <c r="D315" s="216">
        <v>6</v>
      </c>
      <c r="E315" s="216" t="s">
        <v>3414</v>
      </c>
      <c r="F315" s="217">
        <v>195</v>
      </c>
      <c r="G315" s="218">
        <f t="shared" si="53"/>
        <v>39</v>
      </c>
      <c r="H315" s="219">
        <f t="shared" si="54"/>
        <v>108.33333333333333</v>
      </c>
      <c r="I315" s="219">
        <f t="shared" si="55"/>
        <v>3.6111111111111108E-2</v>
      </c>
      <c r="J315" s="217"/>
      <c r="K315" s="220"/>
      <c r="L315" s="220"/>
      <c r="M315" s="221"/>
      <c r="N315" s="222">
        <f t="shared" si="49"/>
        <v>0</v>
      </c>
      <c r="O315" s="223"/>
      <c r="P315" s="224"/>
      <c r="Q315" s="224"/>
      <c r="R315" s="224"/>
      <c r="S315" s="224"/>
      <c r="T315" s="225"/>
      <c r="U315" s="226">
        <f t="shared" si="50"/>
        <v>7.2222222222222215E-2</v>
      </c>
      <c r="V315" s="227"/>
      <c r="W315" s="228" t="str">
        <f t="shared" si="51"/>
        <v>0</v>
      </c>
      <c r="X315" s="509"/>
      <c r="Y315" s="229">
        <f t="shared" si="52"/>
        <v>0</v>
      </c>
    </row>
    <row r="316" spans="2:25" ht="18.75" customHeight="1">
      <c r="B316" s="515"/>
      <c r="C316" s="506"/>
      <c r="D316" s="216">
        <v>7</v>
      </c>
      <c r="E316" s="216" t="s">
        <v>3415</v>
      </c>
      <c r="F316" s="217">
        <v>256</v>
      </c>
      <c r="G316" s="218">
        <f t="shared" si="53"/>
        <v>51.2</v>
      </c>
      <c r="H316" s="219">
        <f t="shared" si="54"/>
        <v>142.22222222222223</v>
      </c>
      <c r="I316" s="219">
        <f t="shared" si="55"/>
        <v>4.7407407407407412E-2</v>
      </c>
      <c r="J316" s="217"/>
      <c r="K316" s="220"/>
      <c r="L316" s="220"/>
      <c r="M316" s="221"/>
      <c r="N316" s="222">
        <f t="shared" si="49"/>
        <v>0</v>
      </c>
      <c r="O316" s="223"/>
      <c r="P316" s="224"/>
      <c r="Q316" s="224"/>
      <c r="R316" s="224"/>
      <c r="S316" s="224"/>
      <c r="T316" s="225"/>
      <c r="U316" s="226">
        <f t="shared" si="50"/>
        <v>9.4814814814814824E-2</v>
      </c>
      <c r="V316" s="227"/>
      <c r="W316" s="228" t="str">
        <f t="shared" si="51"/>
        <v>0</v>
      </c>
      <c r="X316" s="509"/>
      <c r="Y316" s="229">
        <f t="shared" si="52"/>
        <v>0</v>
      </c>
    </row>
    <row r="317" spans="2:25" ht="18.75" customHeight="1">
      <c r="B317" s="515"/>
      <c r="C317" s="506"/>
      <c r="D317" s="216">
        <v>8</v>
      </c>
      <c r="E317" s="216" t="s">
        <v>3416</v>
      </c>
      <c r="F317" s="217">
        <v>285</v>
      </c>
      <c r="G317" s="218">
        <f t="shared" si="53"/>
        <v>57</v>
      </c>
      <c r="H317" s="219">
        <f t="shared" si="54"/>
        <v>158.33333333333334</v>
      </c>
      <c r="I317" s="219">
        <f t="shared" si="55"/>
        <v>5.2777777777777778E-2</v>
      </c>
      <c r="J317" s="217"/>
      <c r="K317" s="220"/>
      <c r="L317" s="220"/>
      <c r="M317" s="221"/>
      <c r="N317" s="222">
        <f t="shared" si="49"/>
        <v>0</v>
      </c>
      <c r="O317" s="223"/>
      <c r="P317" s="224"/>
      <c r="Q317" s="224"/>
      <c r="R317" s="224"/>
      <c r="S317" s="224"/>
      <c r="T317" s="225"/>
      <c r="U317" s="226">
        <f t="shared" si="50"/>
        <v>0.10555555555555556</v>
      </c>
      <c r="V317" s="227"/>
      <c r="W317" s="228" t="str">
        <f t="shared" si="51"/>
        <v>0</v>
      </c>
      <c r="X317" s="509"/>
      <c r="Y317" s="229">
        <f t="shared" si="52"/>
        <v>0</v>
      </c>
    </row>
    <row r="318" spans="2:25" ht="18.75" customHeight="1">
      <c r="B318" s="515"/>
      <c r="C318" s="506"/>
      <c r="D318" s="216">
        <v>9</v>
      </c>
      <c r="E318" s="216" t="s">
        <v>3417</v>
      </c>
      <c r="F318" s="217">
        <v>244</v>
      </c>
      <c r="G318" s="218">
        <f t="shared" si="53"/>
        <v>48.8</v>
      </c>
      <c r="H318" s="219">
        <f t="shared" si="54"/>
        <v>135.55555555555554</v>
      </c>
      <c r="I318" s="219">
        <f t="shared" si="55"/>
        <v>4.5185185185185182E-2</v>
      </c>
      <c r="J318" s="217"/>
      <c r="K318" s="220"/>
      <c r="L318" s="220"/>
      <c r="M318" s="221"/>
      <c r="N318" s="222">
        <f t="shared" si="49"/>
        <v>0</v>
      </c>
      <c r="O318" s="223"/>
      <c r="P318" s="224"/>
      <c r="Q318" s="224"/>
      <c r="R318" s="224"/>
      <c r="S318" s="224"/>
      <c r="T318" s="225"/>
      <c r="U318" s="226">
        <f t="shared" si="50"/>
        <v>9.0370370370370365E-2</v>
      </c>
      <c r="V318" s="227"/>
      <c r="W318" s="228" t="str">
        <f t="shared" si="51"/>
        <v>0</v>
      </c>
      <c r="X318" s="509"/>
      <c r="Y318" s="229">
        <f t="shared" si="52"/>
        <v>0</v>
      </c>
    </row>
    <row r="319" spans="2:25" ht="18.75" customHeight="1">
      <c r="B319" s="515"/>
      <c r="C319" s="506"/>
      <c r="D319" s="216">
        <v>10</v>
      </c>
      <c r="E319" s="216" t="s">
        <v>3418</v>
      </c>
      <c r="F319" s="217">
        <v>298</v>
      </c>
      <c r="G319" s="218">
        <f t="shared" si="53"/>
        <v>59.6</v>
      </c>
      <c r="H319" s="219">
        <f t="shared" si="54"/>
        <v>165.55555555555554</v>
      </c>
      <c r="I319" s="219">
        <f t="shared" si="55"/>
        <v>5.5185185185185184E-2</v>
      </c>
      <c r="J319" s="217"/>
      <c r="K319" s="220"/>
      <c r="L319" s="220"/>
      <c r="M319" s="221"/>
      <c r="N319" s="222">
        <f t="shared" si="49"/>
        <v>0</v>
      </c>
      <c r="O319" s="223"/>
      <c r="P319" s="224"/>
      <c r="Q319" s="224"/>
      <c r="R319" s="224"/>
      <c r="S319" s="224"/>
      <c r="T319" s="225"/>
      <c r="U319" s="226">
        <f t="shared" si="50"/>
        <v>0.11037037037037037</v>
      </c>
      <c r="V319" s="227"/>
      <c r="W319" s="228" t="str">
        <f t="shared" si="51"/>
        <v>0</v>
      </c>
      <c r="X319" s="509"/>
      <c r="Y319" s="229">
        <f t="shared" si="52"/>
        <v>0</v>
      </c>
    </row>
    <row r="320" spans="2:25" ht="18.75" customHeight="1">
      <c r="B320" s="515"/>
      <c r="C320" s="506"/>
      <c r="D320" s="216">
        <v>11</v>
      </c>
      <c r="E320" s="216" t="s">
        <v>3419</v>
      </c>
      <c r="F320" s="217">
        <v>290</v>
      </c>
      <c r="G320" s="218">
        <f t="shared" si="53"/>
        <v>58</v>
      </c>
      <c r="H320" s="219">
        <f t="shared" si="54"/>
        <v>161.11111111111111</v>
      </c>
      <c r="I320" s="219">
        <f t="shared" si="55"/>
        <v>5.3703703703703705E-2</v>
      </c>
      <c r="J320" s="217"/>
      <c r="K320" s="220"/>
      <c r="L320" s="220"/>
      <c r="M320" s="221"/>
      <c r="N320" s="222">
        <f t="shared" si="49"/>
        <v>0</v>
      </c>
      <c r="O320" s="223"/>
      <c r="P320" s="224"/>
      <c r="Q320" s="224"/>
      <c r="R320" s="224"/>
      <c r="S320" s="224"/>
      <c r="T320" s="225"/>
      <c r="U320" s="226">
        <f t="shared" si="50"/>
        <v>0.10740740740740741</v>
      </c>
      <c r="V320" s="227"/>
      <c r="W320" s="228" t="str">
        <f t="shared" si="51"/>
        <v>0</v>
      </c>
      <c r="X320" s="509"/>
      <c r="Y320" s="229">
        <f t="shared" si="52"/>
        <v>0</v>
      </c>
    </row>
    <row r="321" spans="2:25" ht="18.75" customHeight="1">
      <c r="B321" s="515"/>
      <c r="C321" s="506"/>
      <c r="D321" s="216">
        <v>12</v>
      </c>
      <c r="E321" s="216" t="s">
        <v>3420</v>
      </c>
      <c r="F321" s="217">
        <v>135</v>
      </c>
      <c r="G321" s="218">
        <f t="shared" si="53"/>
        <v>27</v>
      </c>
      <c r="H321" s="219">
        <f t="shared" si="54"/>
        <v>75</v>
      </c>
      <c r="I321" s="219">
        <f t="shared" si="55"/>
        <v>2.5000000000000001E-2</v>
      </c>
      <c r="J321" s="217"/>
      <c r="K321" s="220"/>
      <c r="L321" s="220"/>
      <c r="M321" s="221"/>
      <c r="N321" s="222">
        <f t="shared" si="49"/>
        <v>0</v>
      </c>
      <c r="O321" s="223"/>
      <c r="P321" s="224"/>
      <c r="Q321" s="224"/>
      <c r="R321" s="224"/>
      <c r="S321" s="224"/>
      <c r="T321" s="225"/>
      <c r="U321" s="226">
        <f t="shared" si="50"/>
        <v>0.05</v>
      </c>
      <c r="V321" s="227"/>
      <c r="W321" s="228" t="str">
        <f t="shared" si="51"/>
        <v>0</v>
      </c>
      <c r="X321" s="509"/>
      <c r="Y321" s="229">
        <f t="shared" si="52"/>
        <v>0</v>
      </c>
    </row>
    <row r="322" spans="2:25" ht="18.75" customHeight="1">
      <c r="B322" s="515"/>
      <c r="C322" s="506"/>
      <c r="D322" s="216">
        <v>13</v>
      </c>
      <c r="E322" s="216" t="s">
        <v>3421</v>
      </c>
      <c r="F322" s="217">
        <v>195</v>
      </c>
      <c r="G322" s="218">
        <f t="shared" si="53"/>
        <v>39</v>
      </c>
      <c r="H322" s="219">
        <f t="shared" si="54"/>
        <v>108.33333333333333</v>
      </c>
      <c r="I322" s="219">
        <f t="shared" si="55"/>
        <v>3.6111111111111108E-2</v>
      </c>
      <c r="J322" s="217"/>
      <c r="K322" s="220"/>
      <c r="L322" s="220"/>
      <c r="M322" s="221"/>
      <c r="N322" s="222">
        <f t="shared" si="49"/>
        <v>0</v>
      </c>
      <c r="O322" s="223"/>
      <c r="P322" s="224"/>
      <c r="Q322" s="224"/>
      <c r="R322" s="224"/>
      <c r="S322" s="224"/>
      <c r="T322" s="225"/>
      <c r="U322" s="226">
        <f t="shared" si="50"/>
        <v>7.2222222222222215E-2</v>
      </c>
      <c r="V322" s="227"/>
      <c r="W322" s="228" t="str">
        <f t="shared" si="51"/>
        <v>0</v>
      </c>
      <c r="X322" s="509"/>
      <c r="Y322" s="229">
        <f t="shared" si="52"/>
        <v>0</v>
      </c>
    </row>
    <row r="323" spans="2:25" ht="18.75" customHeight="1">
      <c r="B323" s="515"/>
      <c r="C323" s="506"/>
      <c r="D323" s="216">
        <v>14</v>
      </c>
      <c r="E323" s="216" t="s">
        <v>3422</v>
      </c>
      <c r="F323" s="217">
        <v>205</v>
      </c>
      <c r="G323" s="218">
        <f t="shared" si="53"/>
        <v>41</v>
      </c>
      <c r="H323" s="219">
        <f t="shared" si="54"/>
        <v>113.88888888888889</v>
      </c>
      <c r="I323" s="219">
        <f t="shared" si="55"/>
        <v>3.7962962962962962E-2</v>
      </c>
      <c r="J323" s="217"/>
      <c r="K323" s="220"/>
      <c r="L323" s="220"/>
      <c r="M323" s="221"/>
      <c r="N323" s="222">
        <f t="shared" si="49"/>
        <v>0</v>
      </c>
      <c r="O323" s="223"/>
      <c r="P323" s="224"/>
      <c r="Q323" s="224"/>
      <c r="R323" s="224"/>
      <c r="S323" s="224"/>
      <c r="T323" s="225"/>
      <c r="U323" s="226">
        <f t="shared" si="50"/>
        <v>7.5925925925925924E-2</v>
      </c>
      <c r="V323" s="227"/>
      <c r="W323" s="228" t="str">
        <f t="shared" si="51"/>
        <v>0</v>
      </c>
      <c r="X323" s="509"/>
      <c r="Y323" s="229">
        <f t="shared" si="52"/>
        <v>0</v>
      </c>
    </row>
    <row r="324" spans="2:25" ht="18.75" customHeight="1">
      <c r="B324" s="515"/>
      <c r="C324" s="506"/>
      <c r="D324" s="216">
        <v>15</v>
      </c>
      <c r="E324" s="216" t="s">
        <v>3423</v>
      </c>
      <c r="F324" s="217">
        <v>295</v>
      </c>
      <c r="G324" s="218">
        <f t="shared" si="53"/>
        <v>59</v>
      </c>
      <c r="H324" s="219">
        <f t="shared" si="54"/>
        <v>163.88888888888889</v>
      </c>
      <c r="I324" s="219">
        <f t="shared" si="55"/>
        <v>5.4629629629629625E-2</v>
      </c>
      <c r="J324" s="217"/>
      <c r="K324" s="220"/>
      <c r="L324" s="220"/>
      <c r="M324" s="221"/>
      <c r="N324" s="222">
        <f t="shared" si="49"/>
        <v>0</v>
      </c>
      <c r="O324" s="223"/>
      <c r="P324" s="224"/>
      <c r="Q324" s="224"/>
      <c r="R324" s="224"/>
      <c r="S324" s="224"/>
      <c r="T324" s="225"/>
      <c r="U324" s="226">
        <f t="shared" si="50"/>
        <v>0.10925925925925925</v>
      </c>
      <c r="V324" s="227"/>
      <c r="W324" s="228" t="str">
        <f t="shared" si="51"/>
        <v>0</v>
      </c>
      <c r="X324" s="509"/>
      <c r="Y324" s="229">
        <f t="shared" si="52"/>
        <v>0</v>
      </c>
    </row>
    <row r="325" spans="2:25" ht="18.75" customHeight="1">
      <c r="B325" s="515"/>
      <c r="C325" s="506"/>
      <c r="D325" s="216">
        <v>16</v>
      </c>
      <c r="E325" s="216" t="s">
        <v>3424</v>
      </c>
      <c r="F325" s="217">
        <v>110</v>
      </c>
      <c r="G325" s="218">
        <f t="shared" si="53"/>
        <v>22</v>
      </c>
      <c r="H325" s="219">
        <f t="shared" si="54"/>
        <v>61.111111111111107</v>
      </c>
      <c r="I325" s="219">
        <f t="shared" si="55"/>
        <v>2.0370370370370369E-2</v>
      </c>
      <c r="J325" s="217"/>
      <c r="K325" s="220"/>
      <c r="L325" s="220"/>
      <c r="M325" s="221"/>
      <c r="N325" s="222">
        <f t="shared" si="49"/>
        <v>0</v>
      </c>
      <c r="O325" s="223"/>
      <c r="P325" s="224"/>
      <c r="Q325" s="224"/>
      <c r="R325" s="224"/>
      <c r="S325" s="224"/>
      <c r="T325" s="225"/>
      <c r="U325" s="226">
        <f t="shared" si="50"/>
        <v>4.0740740740740737E-2</v>
      </c>
      <c r="V325" s="227"/>
      <c r="W325" s="228" t="str">
        <f t="shared" si="51"/>
        <v>0</v>
      </c>
      <c r="X325" s="509"/>
      <c r="Y325" s="229">
        <f t="shared" si="52"/>
        <v>0</v>
      </c>
    </row>
    <row r="326" spans="2:25" ht="18.75" customHeight="1">
      <c r="B326" s="515"/>
      <c r="C326" s="506"/>
      <c r="D326" s="216">
        <v>17</v>
      </c>
      <c r="E326" s="216" t="s">
        <v>3425</v>
      </c>
      <c r="F326" s="217">
        <v>180</v>
      </c>
      <c r="G326" s="218">
        <f t="shared" si="53"/>
        <v>36</v>
      </c>
      <c r="H326" s="219">
        <f t="shared" si="54"/>
        <v>100</v>
      </c>
      <c r="I326" s="219">
        <f t="shared" si="55"/>
        <v>3.3333333333333333E-2</v>
      </c>
      <c r="J326" s="217"/>
      <c r="K326" s="220"/>
      <c r="L326" s="220"/>
      <c r="M326" s="221"/>
      <c r="N326" s="222">
        <f t="shared" si="49"/>
        <v>0</v>
      </c>
      <c r="O326" s="223"/>
      <c r="P326" s="224"/>
      <c r="Q326" s="224"/>
      <c r="R326" s="224"/>
      <c r="S326" s="224"/>
      <c r="T326" s="225"/>
      <c r="U326" s="226">
        <f t="shared" si="50"/>
        <v>6.6666666666666666E-2</v>
      </c>
      <c r="V326" s="227"/>
      <c r="W326" s="228" t="str">
        <f t="shared" si="51"/>
        <v>0</v>
      </c>
      <c r="X326" s="509"/>
      <c r="Y326" s="229">
        <f t="shared" si="52"/>
        <v>0</v>
      </c>
    </row>
    <row r="327" spans="2:25" ht="18.75" customHeight="1">
      <c r="B327" s="515"/>
      <c r="C327" s="506"/>
      <c r="D327" s="216">
        <v>18</v>
      </c>
      <c r="E327" s="216" t="s">
        <v>3426</v>
      </c>
      <c r="F327" s="217">
        <v>165</v>
      </c>
      <c r="G327" s="218">
        <f t="shared" si="53"/>
        <v>33</v>
      </c>
      <c r="H327" s="219">
        <f t="shared" si="54"/>
        <v>91.666666666666671</v>
      </c>
      <c r="I327" s="219">
        <f t="shared" si="55"/>
        <v>3.0555555555555558E-2</v>
      </c>
      <c r="J327" s="217"/>
      <c r="K327" s="220"/>
      <c r="L327" s="220"/>
      <c r="M327" s="221"/>
      <c r="N327" s="222">
        <f t="shared" si="49"/>
        <v>0</v>
      </c>
      <c r="O327" s="223"/>
      <c r="P327" s="224"/>
      <c r="Q327" s="224"/>
      <c r="R327" s="224"/>
      <c r="S327" s="224"/>
      <c r="T327" s="225"/>
      <c r="U327" s="226">
        <f t="shared" si="50"/>
        <v>6.1111111111111116E-2</v>
      </c>
      <c r="V327" s="227"/>
      <c r="W327" s="228" t="str">
        <f t="shared" si="51"/>
        <v>0</v>
      </c>
      <c r="X327" s="509"/>
      <c r="Y327" s="229">
        <f t="shared" si="52"/>
        <v>0</v>
      </c>
    </row>
    <row r="328" spans="2:25" ht="18.75" customHeight="1">
      <c r="B328" s="515"/>
      <c r="C328" s="506"/>
      <c r="D328" s="216">
        <v>19</v>
      </c>
      <c r="E328" s="216" t="s">
        <v>3427</v>
      </c>
      <c r="F328" s="217">
        <v>105</v>
      </c>
      <c r="G328" s="218">
        <f t="shared" si="53"/>
        <v>21</v>
      </c>
      <c r="H328" s="219">
        <f t="shared" si="54"/>
        <v>58.333333333333329</v>
      </c>
      <c r="I328" s="219">
        <f t="shared" si="55"/>
        <v>1.9444444444444441E-2</v>
      </c>
      <c r="J328" s="217"/>
      <c r="K328" s="220"/>
      <c r="L328" s="220"/>
      <c r="M328" s="221"/>
      <c r="N328" s="222">
        <f t="shared" si="49"/>
        <v>0</v>
      </c>
      <c r="O328" s="223"/>
      <c r="P328" s="224"/>
      <c r="Q328" s="224"/>
      <c r="R328" s="224"/>
      <c r="S328" s="224"/>
      <c r="T328" s="225"/>
      <c r="U328" s="226">
        <f t="shared" si="50"/>
        <v>3.8888888888888883E-2</v>
      </c>
      <c r="V328" s="227"/>
      <c r="W328" s="228" t="str">
        <f t="shared" si="51"/>
        <v>0</v>
      </c>
      <c r="X328" s="509"/>
      <c r="Y328" s="229">
        <f t="shared" si="52"/>
        <v>0</v>
      </c>
    </row>
    <row r="329" spans="2:25" ht="18.75" customHeight="1">
      <c r="B329" s="515"/>
      <c r="C329" s="506"/>
      <c r="D329" s="216">
        <v>20</v>
      </c>
      <c r="E329" s="216" t="s">
        <v>3428</v>
      </c>
      <c r="F329" s="217">
        <v>132</v>
      </c>
      <c r="G329" s="218">
        <f t="shared" si="53"/>
        <v>26.4</v>
      </c>
      <c r="H329" s="219">
        <f t="shared" si="54"/>
        <v>73.333333333333329</v>
      </c>
      <c r="I329" s="219">
        <f t="shared" si="55"/>
        <v>2.4444444444444442E-2</v>
      </c>
      <c r="J329" s="217"/>
      <c r="K329" s="220"/>
      <c r="L329" s="220"/>
      <c r="M329" s="221"/>
      <c r="N329" s="222">
        <f t="shared" si="49"/>
        <v>0</v>
      </c>
      <c r="O329" s="223"/>
      <c r="P329" s="224"/>
      <c r="Q329" s="224"/>
      <c r="R329" s="224"/>
      <c r="S329" s="224"/>
      <c r="T329" s="225"/>
      <c r="U329" s="226">
        <f t="shared" si="50"/>
        <v>4.8888888888888885E-2</v>
      </c>
      <c r="V329" s="227"/>
      <c r="W329" s="228" t="str">
        <f t="shared" si="51"/>
        <v>0</v>
      </c>
      <c r="X329" s="509"/>
      <c r="Y329" s="229">
        <f t="shared" si="52"/>
        <v>0</v>
      </c>
    </row>
    <row r="330" spans="2:25" ht="18.75" customHeight="1">
      <c r="B330" s="515"/>
      <c r="C330" s="506"/>
      <c r="D330" s="216">
        <v>21</v>
      </c>
      <c r="E330" s="216" t="s">
        <v>3429</v>
      </c>
      <c r="F330" s="217">
        <v>108</v>
      </c>
      <c r="G330" s="218">
        <f t="shared" si="53"/>
        <v>21.6</v>
      </c>
      <c r="H330" s="219">
        <f t="shared" si="54"/>
        <v>60</v>
      </c>
      <c r="I330" s="219">
        <f t="shared" si="55"/>
        <v>0.02</v>
      </c>
      <c r="J330" s="217"/>
      <c r="K330" s="220"/>
      <c r="L330" s="220"/>
      <c r="M330" s="221"/>
      <c r="N330" s="222">
        <f t="shared" si="49"/>
        <v>0</v>
      </c>
      <c r="O330" s="223"/>
      <c r="P330" s="224"/>
      <c r="Q330" s="224"/>
      <c r="R330" s="224"/>
      <c r="S330" s="224"/>
      <c r="T330" s="225"/>
      <c r="U330" s="226">
        <f t="shared" si="50"/>
        <v>0.04</v>
      </c>
      <c r="V330" s="227"/>
      <c r="W330" s="228" t="str">
        <f t="shared" si="51"/>
        <v>0</v>
      </c>
      <c r="X330" s="509"/>
      <c r="Y330" s="229">
        <f t="shared" si="52"/>
        <v>0</v>
      </c>
    </row>
    <row r="331" spans="2:25" ht="18.75" customHeight="1">
      <c r="B331" s="515"/>
      <c r="C331" s="506"/>
      <c r="D331" s="216">
        <v>22</v>
      </c>
      <c r="E331" s="216" t="s">
        <v>3403</v>
      </c>
      <c r="F331" s="217">
        <v>190</v>
      </c>
      <c r="G331" s="218">
        <f t="shared" si="53"/>
        <v>38</v>
      </c>
      <c r="H331" s="219">
        <f t="shared" si="54"/>
        <v>105.55555555555556</v>
      </c>
      <c r="I331" s="219">
        <f t="shared" si="55"/>
        <v>3.5185185185185187E-2</v>
      </c>
      <c r="J331" s="217"/>
      <c r="K331" s="220"/>
      <c r="L331" s="220"/>
      <c r="M331" s="221"/>
      <c r="N331" s="222">
        <f t="shared" si="49"/>
        <v>0</v>
      </c>
      <c r="O331" s="223"/>
      <c r="P331" s="224"/>
      <c r="Q331" s="224"/>
      <c r="R331" s="224"/>
      <c r="S331" s="224"/>
      <c r="T331" s="225"/>
      <c r="U331" s="226">
        <f t="shared" si="50"/>
        <v>7.0370370370370375E-2</v>
      </c>
      <c r="V331" s="227"/>
      <c r="W331" s="228" t="str">
        <f t="shared" si="51"/>
        <v>0</v>
      </c>
      <c r="X331" s="509"/>
      <c r="Y331" s="229">
        <f t="shared" si="52"/>
        <v>0</v>
      </c>
    </row>
    <row r="332" spans="2:25" ht="18.75" customHeight="1">
      <c r="B332" s="515"/>
      <c r="C332" s="506"/>
      <c r="D332" s="216">
        <v>23</v>
      </c>
      <c r="E332" s="216" t="s">
        <v>3338</v>
      </c>
      <c r="F332" s="217">
        <v>170</v>
      </c>
      <c r="G332" s="218">
        <f t="shared" si="53"/>
        <v>34</v>
      </c>
      <c r="H332" s="219">
        <f t="shared" si="54"/>
        <v>94.444444444444443</v>
      </c>
      <c r="I332" s="219">
        <f t="shared" si="55"/>
        <v>3.1481481481481478E-2</v>
      </c>
      <c r="J332" s="217"/>
      <c r="K332" s="220"/>
      <c r="L332" s="220"/>
      <c r="M332" s="221"/>
      <c r="N332" s="222">
        <f t="shared" si="49"/>
        <v>0</v>
      </c>
      <c r="O332" s="223"/>
      <c r="P332" s="224"/>
      <c r="Q332" s="224"/>
      <c r="R332" s="224"/>
      <c r="S332" s="224"/>
      <c r="T332" s="225"/>
      <c r="U332" s="226">
        <f t="shared" si="50"/>
        <v>6.2962962962962957E-2</v>
      </c>
      <c r="V332" s="227"/>
      <c r="W332" s="228" t="str">
        <f t="shared" si="51"/>
        <v>0</v>
      </c>
      <c r="X332" s="509"/>
      <c r="Y332" s="229">
        <f t="shared" si="52"/>
        <v>0</v>
      </c>
    </row>
    <row r="333" spans="2:25" ht="18.75" customHeight="1">
      <c r="B333" s="515"/>
      <c r="C333" s="506"/>
      <c r="D333" s="216">
        <v>24</v>
      </c>
      <c r="E333" s="216" t="s">
        <v>3430</v>
      </c>
      <c r="F333" s="217">
        <v>188</v>
      </c>
      <c r="G333" s="218">
        <f t="shared" si="53"/>
        <v>37.6</v>
      </c>
      <c r="H333" s="219">
        <f t="shared" si="54"/>
        <v>104.44444444444444</v>
      </c>
      <c r="I333" s="219">
        <f t="shared" si="55"/>
        <v>3.4814814814814812E-2</v>
      </c>
      <c r="J333" s="217"/>
      <c r="K333" s="220"/>
      <c r="L333" s="220"/>
      <c r="M333" s="221"/>
      <c r="N333" s="222">
        <f t="shared" si="49"/>
        <v>0</v>
      </c>
      <c r="O333" s="223"/>
      <c r="P333" s="224"/>
      <c r="Q333" s="224"/>
      <c r="R333" s="224"/>
      <c r="S333" s="224"/>
      <c r="T333" s="225"/>
      <c r="U333" s="226">
        <f t="shared" si="50"/>
        <v>6.9629629629629625E-2</v>
      </c>
      <c r="V333" s="227"/>
      <c r="W333" s="228" t="str">
        <f t="shared" si="51"/>
        <v>0</v>
      </c>
      <c r="X333" s="509"/>
      <c r="Y333" s="229">
        <f t="shared" si="52"/>
        <v>0</v>
      </c>
    </row>
    <row r="334" spans="2:25" ht="18.75" customHeight="1">
      <c r="B334" s="515"/>
      <c r="C334" s="506"/>
      <c r="D334" s="216">
        <v>25</v>
      </c>
      <c r="E334" s="216" t="s">
        <v>3431</v>
      </c>
      <c r="F334" s="217">
        <v>120</v>
      </c>
      <c r="G334" s="218">
        <f t="shared" si="53"/>
        <v>24</v>
      </c>
      <c r="H334" s="219">
        <f t="shared" si="54"/>
        <v>66.666666666666671</v>
      </c>
      <c r="I334" s="219">
        <f t="shared" si="55"/>
        <v>2.2222222222222223E-2</v>
      </c>
      <c r="J334" s="217"/>
      <c r="K334" s="220"/>
      <c r="L334" s="220"/>
      <c r="M334" s="221"/>
      <c r="N334" s="222">
        <f t="shared" si="49"/>
        <v>0</v>
      </c>
      <c r="O334" s="223"/>
      <c r="P334" s="224"/>
      <c r="Q334" s="224"/>
      <c r="R334" s="224"/>
      <c r="S334" s="224"/>
      <c r="T334" s="225"/>
      <c r="U334" s="226">
        <f t="shared" si="50"/>
        <v>4.4444444444444446E-2</v>
      </c>
      <c r="V334" s="227"/>
      <c r="W334" s="228" t="str">
        <f t="shared" si="51"/>
        <v>0</v>
      </c>
      <c r="X334" s="509"/>
      <c r="Y334" s="229">
        <f t="shared" si="52"/>
        <v>0</v>
      </c>
    </row>
    <row r="335" spans="2:25" ht="18.75" customHeight="1">
      <c r="B335" s="515"/>
      <c r="C335" s="506"/>
      <c r="D335" s="216"/>
      <c r="E335" s="216"/>
      <c r="F335" s="217"/>
      <c r="G335" s="218">
        <f t="shared" si="53"/>
        <v>0</v>
      </c>
      <c r="H335" s="219">
        <f t="shared" si="54"/>
        <v>0</v>
      </c>
      <c r="I335" s="219">
        <f t="shared" si="55"/>
        <v>0</v>
      </c>
      <c r="J335" s="217"/>
      <c r="K335" s="220"/>
      <c r="L335" s="220"/>
      <c r="M335" s="221"/>
      <c r="N335" s="222">
        <f t="shared" si="49"/>
        <v>0</v>
      </c>
      <c r="O335" s="223"/>
      <c r="P335" s="224"/>
      <c r="Q335" s="224"/>
      <c r="R335" s="224"/>
      <c r="S335" s="224"/>
      <c r="T335" s="225"/>
      <c r="U335" s="226">
        <f t="shared" si="50"/>
        <v>0</v>
      </c>
      <c r="V335" s="227"/>
      <c r="W335" s="228" t="str">
        <f t="shared" si="51"/>
        <v>0</v>
      </c>
      <c r="X335" s="509"/>
      <c r="Y335" s="229">
        <f t="shared" si="52"/>
        <v>0</v>
      </c>
    </row>
    <row r="336" spans="2:25" ht="18.75" customHeight="1">
      <c r="B336" s="515"/>
      <c r="C336" s="506"/>
      <c r="D336" s="216">
        <v>1</v>
      </c>
      <c r="E336" s="216" t="s">
        <v>3432</v>
      </c>
      <c r="F336" s="217">
        <v>226</v>
      </c>
      <c r="G336" s="218">
        <f t="shared" si="53"/>
        <v>45.2</v>
      </c>
      <c r="H336" s="219">
        <f t="shared" si="54"/>
        <v>125.55555555555556</v>
      </c>
      <c r="I336" s="219">
        <f t="shared" si="55"/>
        <v>4.1851851851851855E-2</v>
      </c>
      <c r="J336" s="217" t="s">
        <v>3433</v>
      </c>
      <c r="K336" s="220" t="s">
        <v>3433</v>
      </c>
      <c r="L336" s="220"/>
      <c r="M336" s="221">
        <f>SUM(H336:H348)</f>
        <v>2666.6666666666665</v>
      </c>
      <c r="N336" s="222">
        <f t="shared" si="49"/>
        <v>53.333333333333329</v>
      </c>
      <c r="O336" s="223" t="s">
        <v>1388</v>
      </c>
      <c r="P336" s="224" t="s">
        <v>12</v>
      </c>
      <c r="Q336" s="224" t="s">
        <v>3354</v>
      </c>
      <c r="R336" s="224" t="s">
        <v>3408</v>
      </c>
      <c r="S336" s="224"/>
      <c r="T336" s="225"/>
      <c r="U336" s="226">
        <f t="shared" si="50"/>
        <v>8.3703703703703711E-2</v>
      </c>
      <c r="V336" s="227">
        <f>SUM(U336:U348)</f>
        <v>1.7777777777777781</v>
      </c>
      <c r="W336" s="228" t="str">
        <f t="shared" si="51"/>
        <v>2</v>
      </c>
      <c r="X336" s="509"/>
      <c r="Y336" s="229">
        <f t="shared" si="52"/>
        <v>1</v>
      </c>
    </row>
    <row r="337" spans="2:25" ht="18.75" customHeight="1">
      <c r="B337" s="515"/>
      <c r="C337" s="506"/>
      <c r="D337" s="216">
        <v>2</v>
      </c>
      <c r="E337" s="216" t="s">
        <v>3434</v>
      </c>
      <c r="F337" s="217">
        <v>464</v>
      </c>
      <c r="G337" s="218">
        <f t="shared" si="53"/>
        <v>92.8</v>
      </c>
      <c r="H337" s="219">
        <f t="shared" si="54"/>
        <v>257.77777777777777</v>
      </c>
      <c r="I337" s="219">
        <f t="shared" si="55"/>
        <v>8.5925925925925919E-2</v>
      </c>
      <c r="J337" s="217"/>
      <c r="K337" s="220"/>
      <c r="L337" s="220"/>
      <c r="M337" s="221"/>
      <c r="N337" s="222">
        <f t="shared" si="49"/>
        <v>0</v>
      </c>
      <c r="O337" s="223"/>
      <c r="P337" s="224"/>
      <c r="Q337" s="224"/>
      <c r="R337" s="224"/>
      <c r="S337" s="224"/>
      <c r="T337" s="225"/>
      <c r="U337" s="226">
        <f t="shared" si="50"/>
        <v>0.17185185185185184</v>
      </c>
      <c r="V337" s="227"/>
      <c r="W337" s="228" t="str">
        <f t="shared" si="51"/>
        <v>0</v>
      </c>
      <c r="X337" s="509"/>
      <c r="Y337" s="229">
        <f t="shared" si="52"/>
        <v>0</v>
      </c>
    </row>
    <row r="338" spans="2:25" ht="18.75" customHeight="1">
      <c r="B338" s="515"/>
      <c r="C338" s="506"/>
      <c r="D338" s="216">
        <v>3</v>
      </c>
      <c r="E338" s="216" t="s">
        <v>3435</v>
      </c>
      <c r="F338" s="217">
        <v>278</v>
      </c>
      <c r="G338" s="218">
        <f t="shared" si="53"/>
        <v>55.6</v>
      </c>
      <c r="H338" s="219">
        <f t="shared" si="54"/>
        <v>154.44444444444443</v>
      </c>
      <c r="I338" s="219">
        <f t="shared" si="55"/>
        <v>5.1481481481481475E-2</v>
      </c>
      <c r="J338" s="217"/>
      <c r="K338" s="220"/>
      <c r="L338" s="220"/>
      <c r="M338" s="221"/>
      <c r="N338" s="222">
        <f t="shared" si="49"/>
        <v>0</v>
      </c>
      <c r="O338" s="223"/>
      <c r="P338" s="224"/>
      <c r="Q338" s="224"/>
      <c r="R338" s="224"/>
      <c r="S338" s="224"/>
      <c r="T338" s="225"/>
      <c r="U338" s="226">
        <f t="shared" si="50"/>
        <v>0.10296296296296295</v>
      </c>
      <c r="V338" s="227"/>
      <c r="W338" s="228" t="str">
        <f t="shared" si="51"/>
        <v>0</v>
      </c>
      <c r="X338" s="509"/>
      <c r="Y338" s="229">
        <f t="shared" si="52"/>
        <v>0</v>
      </c>
    </row>
    <row r="339" spans="2:25" ht="18.75" customHeight="1">
      <c r="B339" s="515"/>
      <c r="C339" s="506"/>
      <c r="D339" s="216">
        <v>4</v>
      </c>
      <c r="E339" s="216" t="s">
        <v>3436</v>
      </c>
      <c r="F339" s="217">
        <v>365</v>
      </c>
      <c r="G339" s="218">
        <f t="shared" si="53"/>
        <v>73</v>
      </c>
      <c r="H339" s="219">
        <f t="shared" si="54"/>
        <v>202.77777777777777</v>
      </c>
      <c r="I339" s="219">
        <f t="shared" si="55"/>
        <v>6.7592592592592593E-2</v>
      </c>
      <c r="J339" s="217"/>
      <c r="K339" s="220"/>
      <c r="L339" s="220"/>
      <c r="M339" s="221"/>
      <c r="N339" s="222">
        <f t="shared" si="49"/>
        <v>0</v>
      </c>
      <c r="O339" s="223"/>
      <c r="P339" s="224"/>
      <c r="Q339" s="224"/>
      <c r="R339" s="224"/>
      <c r="S339" s="224"/>
      <c r="T339" s="225"/>
      <c r="U339" s="226">
        <f t="shared" si="50"/>
        <v>0.13518518518518519</v>
      </c>
      <c r="V339" s="227"/>
      <c r="W339" s="228" t="str">
        <f t="shared" si="51"/>
        <v>0</v>
      </c>
      <c r="X339" s="509"/>
      <c r="Y339" s="229">
        <f t="shared" si="52"/>
        <v>0</v>
      </c>
    </row>
    <row r="340" spans="2:25" ht="18.75" customHeight="1">
      <c r="B340" s="515"/>
      <c r="C340" s="506"/>
      <c r="D340" s="216">
        <v>5</v>
      </c>
      <c r="E340" s="216" t="s">
        <v>3437</v>
      </c>
      <c r="F340" s="217">
        <v>285</v>
      </c>
      <c r="G340" s="218">
        <f t="shared" si="53"/>
        <v>57</v>
      </c>
      <c r="H340" s="219">
        <f t="shared" si="54"/>
        <v>158.33333333333334</v>
      </c>
      <c r="I340" s="219">
        <f t="shared" si="55"/>
        <v>5.2777777777777778E-2</v>
      </c>
      <c r="J340" s="217"/>
      <c r="K340" s="220"/>
      <c r="L340" s="220"/>
      <c r="M340" s="221"/>
      <c r="N340" s="222">
        <f t="shared" si="49"/>
        <v>0</v>
      </c>
      <c r="O340" s="223"/>
      <c r="P340" s="224"/>
      <c r="Q340" s="224"/>
      <c r="R340" s="224"/>
      <c r="S340" s="224"/>
      <c r="T340" s="225"/>
      <c r="U340" s="226">
        <f t="shared" si="50"/>
        <v>0.10555555555555556</v>
      </c>
      <c r="V340" s="227"/>
      <c r="W340" s="228" t="str">
        <f t="shared" si="51"/>
        <v>0</v>
      </c>
      <c r="X340" s="509"/>
      <c r="Y340" s="229">
        <f t="shared" si="52"/>
        <v>0</v>
      </c>
    </row>
    <row r="341" spans="2:25" ht="18.75" customHeight="1">
      <c r="B341" s="515"/>
      <c r="C341" s="506"/>
      <c r="D341" s="216">
        <v>6</v>
      </c>
      <c r="E341" s="216" t="s">
        <v>3438</v>
      </c>
      <c r="F341" s="217">
        <v>382</v>
      </c>
      <c r="G341" s="218">
        <f t="shared" si="53"/>
        <v>76.400000000000006</v>
      </c>
      <c r="H341" s="219">
        <f t="shared" si="54"/>
        <v>212.22222222222223</v>
      </c>
      <c r="I341" s="219">
        <f t="shared" si="55"/>
        <v>7.0740740740740743E-2</v>
      </c>
      <c r="J341" s="217"/>
      <c r="K341" s="220"/>
      <c r="L341" s="220"/>
      <c r="M341" s="221"/>
      <c r="N341" s="222">
        <f t="shared" si="49"/>
        <v>0</v>
      </c>
      <c r="O341" s="223"/>
      <c r="P341" s="224"/>
      <c r="Q341" s="224"/>
      <c r="R341" s="224"/>
      <c r="S341" s="224"/>
      <c r="T341" s="225"/>
      <c r="U341" s="226">
        <f t="shared" si="50"/>
        <v>0.14148148148148149</v>
      </c>
      <c r="V341" s="227"/>
      <c r="W341" s="228" t="str">
        <f t="shared" si="51"/>
        <v>0</v>
      </c>
      <c r="X341" s="509"/>
      <c r="Y341" s="229">
        <f t="shared" si="52"/>
        <v>0</v>
      </c>
    </row>
    <row r="342" spans="2:25" ht="18.75" customHeight="1">
      <c r="B342" s="515"/>
      <c r="C342" s="506"/>
      <c r="D342" s="216">
        <v>7</v>
      </c>
      <c r="E342" s="216" t="s">
        <v>3439</v>
      </c>
      <c r="F342" s="217">
        <v>338</v>
      </c>
      <c r="G342" s="218">
        <f t="shared" si="53"/>
        <v>67.599999999999994</v>
      </c>
      <c r="H342" s="219">
        <f t="shared" si="54"/>
        <v>187.77777777777777</v>
      </c>
      <c r="I342" s="219">
        <f t="shared" si="55"/>
        <v>6.2592592592592589E-2</v>
      </c>
      <c r="J342" s="217"/>
      <c r="K342" s="220"/>
      <c r="L342" s="220"/>
      <c r="M342" s="221"/>
      <c r="N342" s="222">
        <f t="shared" si="49"/>
        <v>0</v>
      </c>
      <c r="O342" s="223"/>
      <c r="P342" s="224"/>
      <c r="Q342" s="224"/>
      <c r="R342" s="224"/>
      <c r="S342" s="224"/>
      <c r="T342" s="225"/>
      <c r="U342" s="226">
        <f t="shared" si="50"/>
        <v>0.12518518518518518</v>
      </c>
      <c r="V342" s="227"/>
      <c r="W342" s="228" t="str">
        <f t="shared" si="51"/>
        <v>0</v>
      </c>
      <c r="X342" s="509"/>
      <c r="Y342" s="229">
        <f t="shared" si="52"/>
        <v>0</v>
      </c>
    </row>
    <row r="343" spans="2:25" ht="18.75" customHeight="1">
      <c r="B343" s="515"/>
      <c r="C343" s="506"/>
      <c r="D343" s="216">
        <v>8</v>
      </c>
      <c r="E343" s="216" t="s">
        <v>3440</v>
      </c>
      <c r="F343" s="217">
        <v>375</v>
      </c>
      <c r="G343" s="218">
        <f t="shared" si="53"/>
        <v>75</v>
      </c>
      <c r="H343" s="219">
        <f t="shared" si="54"/>
        <v>208.33333333333331</v>
      </c>
      <c r="I343" s="219">
        <f t="shared" si="55"/>
        <v>6.9444444444444434E-2</v>
      </c>
      <c r="J343" s="217"/>
      <c r="K343" s="220"/>
      <c r="L343" s="220"/>
      <c r="M343" s="221"/>
      <c r="N343" s="222">
        <f t="shared" si="49"/>
        <v>0</v>
      </c>
      <c r="O343" s="223"/>
      <c r="P343" s="224"/>
      <c r="Q343" s="224"/>
      <c r="R343" s="224"/>
      <c r="S343" s="224"/>
      <c r="T343" s="225"/>
      <c r="U343" s="226">
        <f t="shared" si="50"/>
        <v>0.13888888888888887</v>
      </c>
      <c r="V343" s="227"/>
      <c r="W343" s="228" t="str">
        <f t="shared" si="51"/>
        <v>0</v>
      </c>
      <c r="X343" s="509"/>
      <c r="Y343" s="229">
        <f t="shared" si="52"/>
        <v>0</v>
      </c>
    </row>
    <row r="344" spans="2:25" ht="18.75" customHeight="1">
      <c r="B344" s="515"/>
      <c r="C344" s="506"/>
      <c r="D344" s="216">
        <v>9</v>
      </c>
      <c r="E344" s="216" t="s">
        <v>3441</v>
      </c>
      <c r="F344" s="217">
        <v>395</v>
      </c>
      <c r="G344" s="218">
        <f t="shared" si="53"/>
        <v>79</v>
      </c>
      <c r="H344" s="219">
        <f t="shared" si="54"/>
        <v>219.44444444444443</v>
      </c>
      <c r="I344" s="219">
        <f t="shared" si="55"/>
        <v>7.3148148148148143E-2</v>
      </c>
      <c r="J344" s="217"/>
      <c r="K344" s="220"/>
      <c r="L344" s="220"/>
      <c r="M344" s="221"/>
      <c r="N344" s="222">
        <f t="shared" si="49"/>
        <v>0</v>
      </c>
      <c r="O344" s="223"/>
      <c r="P344" s="224"/>
      <c r="Q344" s="224"/>
      <c r="R344" s="224"/>
      <c r="S344" s="224"/>
      <c r="T344" s="225"/>
      <c r="U344" s="226">
        <f t="shared" si="50"/>
        <v>0.14629629629629629</v>
      </c>
      <c r="V344" s="227"/>
      <c r="W344" s="228" t="str">
        <f t="shared" si="51"/>
        <v>0</v>
      </c>
      <c r="X344" s="509"/>
      <c r="Y344" s="229">
        <f t="shared" si="52"/>
        <v>0</v>
      </c>
    </row>
    <row r="345" spans="2:25" ht="18.75" customHeight="1">
      <c r="B345" s="515"/>
      <c r="C345" s="506"/>
      <c r="D345" s="216">
        <v>10</v>
      </c>
      <c r="E345" s="216" t="s">
        <v>3442</v>
      </c>
      <c r="F345" s="217">
        <v>365</v>
      </c>
      <c r="G345" s="218">
        <f t="shared" si="53"/>
        <v>73</v>
      </c>
      <c r="H345" s="219">
        <f t="shared" si="54"/>
        <v>202.77777777777777</v>
      </c>
      <c r="I345" s="219">
        <f t="shared" si="55"/>
        <v>6.7592592592592593E-2</v>
      </c>
      <c r="J345" s="217"/>
      <c r="K345" s="220"/>
      <c r="L345" s="220"/>
      <c r="M345" s="221"/>
      <c r="N345" s="222">
        <f t="shared" si="49"/>
        <v>0</v>
      </c>
      <c r="O345" s="223"/>
      <c r="P345" s="224"/>
      <c r="Q345" s="224"/>
      <c r="R345" s="224"/>
      <c r="S345" s="224"/>
      <c r="T345" s="225"/>
      <c r="U345" s="226">
        <f t="shared" si="50"/>
        <v>0.13518518518518519</v>
      </c>
      <c r="V345" s="227"/>
      <c r="W345" s="228" t="str">
        <f t="shared" si="51"/>
        <v>0</v>
      </c>
      <c r="X345" s="509"/>
      <c r="Y345" s="229">
        <f t="shared" si="52"/>
        <v>0</v>
      </c>
    </row>
    <row r="346" spans="2:25" ht="18.75" customHeight="1">
      <c r="B346" s="515"/>
      <c r="C346" s="506"/>
      <c r="D346" s="216">
        <v>11</v>
      </c>
      <c r="E346" s="216" t="s">
        <v>3443</v>
      </c>
      <c r="F346" s="217">
        <v>698</v>
      </c>
      <c r="G346" s="218">
        <f t="shared" si="53"/>
        <v>139.6</v>
      </c>
      <c r="H346" s="219">
        <f t="shared" si="54"/>
        <v>387.77777777777777</v>
      </c>
      <c r="I346" s="219">
        <f t="shared" si="55"/>
        <v>0.12925925925925927</v>
      </c>
      <c r="J346" s="217"/>
      <c r="K346" s="220"/>
      <c r="L346" s="220"/>
      <c r="M346" s="221"/>
      <c r="N346" s="222">
        <f t="shared" si="49"/>
        <v>0</v>
      </c>
      <c r="O346" s="223"/>
      <c r="P346" s="224"/>
      <c r="Q346" s="224"/>
      <c r="R346" s="224"/>
      <c r="S346" s="224"/>
      <c r="T346" s="225"/>
      <c r="U346" s="226">
        <f t="shared" si="50"/>
        <v>0.25851851851851854</v>
      </c>
      <c r="V346" s="227"/>
      <c r="W346" s="228" t="str">
        <f t="shared" si="51"/>
        <v>0</v>
      </c>
      <c r="X346" s="509"/>
      <c r="Y346" s="229">
        <f t="shared" si="52"/>
        <v>0</v>
      </c>
    </row>
    <row r="347" spans="2:25" ht="18.75" customHeight="1">
      <c r="B347" s="515"/>
      <c r="C347" s="506"/>
      <c r="D347" s="216">
        <v>12</v>
      </c>
      <c r="E347" s="216" t="s">
        <v>3444</v>
      </c>
      <c r="F347" s="217">
        <v>356</v>
      </c>
      <c r="G347" s="218">
        <f t="shared" si="53"/>
        <v>71.2</v>
      </c>
      <c r="H347" s="219">
        <f t="shared" si="54"/>
        <v>197.77777777777777</v>
      </c>
      <c r="I347" s="219">
        <f t="shared" si="55"/>
        <v>6.5925925925925929E-2</v>
      </c>
      <c r="J347" s="217"/>
      <c r="K347" s="220"/>
      <c r="L347" s="220"/>
      <c r="M347" s="221"/>
      <c r="N347" s="222">
        <f t="shared" si="49"/>
        <v>0</v>
      </c>
      <c r="O347" s="223"/>
      <c r="P347" s="224"/>
      <c r="Q347" s="224"/>
      <c r="R347" s="224"/>
      <c r="S347" s="224"/>
      <c r="T347" s="225"/>
      <c r="U347" s="226">
        <f t="shared" si="50"/>
        <v>0.13185185185185186</v>
      </c>
      <c r="V347" s="227"/>
      <c r="W347" s="228" t="str">
        <f t="shared" si="51"/>
        <v>0</v>
      </c>
      <c r="X347" s="509"/>
      <c r="Y347" s="229">
        <f t="shared" si="52"/>
        <v>0</v>
      </c>
    </row>
    <row r="348" spans="2:25" ht="18.75" customHeight="1">
      <c r="B348" s="515"/>
      <c r="C348" s="506"/>
      <c r="D348" s="216">
        <v>13</v>
      </c>
      <c r="E348" s="216" t="s">
        <v>3272</v>
      </c>
      <c r="F348" s="217">
        <v>273</v>
      </c>
      <c r="G348" s="218">
        <f t="shared" si="53"/>
        <v>54.6</v>
      </c>
      <c r="H348" s="219">
        <f t="shared" si="54"/>
        <v>151.66666666666666</v>
      </c>
      <c r="I348" s="219">
        <f t="shared" si="55"/>
        <v>5.0555555555555555E-2</v>
      </c>
      <c r="J348" s="217"/>
      <c r="K348" s="220"/>
      <c r="L348" s="220"/>
      <c r="M348" s="221"/>
      <c r="N348" s="222">
        <f t="shared" si="49"/>
        <v>0</v>
      </c>
      <c r="O348" s="223"/>
      <c r="P348" s="224"/>
      <c r="Q348" s="224"/>
      <c r="R348" s="224"/>
      <c r="S348" s="224"/>
      <c r="T348" s="225"/>
      <c r="U348" s="226">
        <f t="shared" si="50"/>
        <v>0.10111111111111111</v>
      </c>
      <c r="V348" s="227"/>
      <c r="W348" s="228" t="str">
        <f t="shared" si="51"/>
        <v>0</v>
      </c>
      <c r="X348" s="509"/>
      <c r="Y348" s="229">
        <f t="shared" si="52"/>
        <v>0</v>
      </c>
    </row>
    <row r="349" spans="2:25" ht="18.75" customHeight="1">
      <c r="B349" s="515"/>
      <c r="C349" s="506"/>
      <c r="D349" s="216"/>
      <c r="E349" s="216"/>
      <c r="F349" s="217"/>
      <c r="G349" s="218">
        <f t="shared" si="53"/>
        <v>0</v>
      </c>
      <c r="H349" s="219">
        <f t="shared" si="54"/>
        <v>0</v>
      </c>
      <c r="I349" s="219">
        <f t="shared" si="55"/>
        <v>0</v>
      </c>
      <c r="J349" s="217"/>
      <c r="K349" s="220"/>
      <c r="L349" s="220"/>
      <c r="M349" s="221"/>
      <c r="N349" s="222">
        <f t="shared" si="49"/>
        <v>0</v>
      </c>
      <c r="O349" s="223"/>
      <c r="P349" s="224"/>
      <c r="Q349" s="224"/>
      <c r="R349" s="224"/>
      <c r="S349" s="224"/>
      <c r="T349" s="225"/>
      <c r="U349" s="226">
        <f t="shared" si="50"/>
        <v>0</v>
      </c>
      <c r="V349" s="227"/>
      <c r="W349" s="228" t="str">
        <f t="shared" si="51"/>
        <v>0</v>
      </c>
      <c r="X349" s="509"/>
      <c r="Y349" s="229">
        <f t="shared" si="52"/>
        <v>0</v>
      </c>
    </row>
    <row r="350" spans="2:25" ht="18.75" customHeight="1">
      <c r="B350" s="515"/>
      <c r="C350" s="506"/>
      <c r="D350" s="216">
        <v>1</v>
      </c>
      <c r="E350" s="251" t="s">
        <v>3445</v>
      </c>
      <c r="F350" s="217">
        <v>297</v>
      </c>
      <c r="G350" s="218">
        <f t="shared" si="53"/>
        <v>59.4</v>
      </c>
      <c r="H350" s="219">
        <f t="shared" si="54"/>
        <v>165</v>
      </c>
      <c r="I350" s="219">
        <f t="shared" si="55"/>
        <v>5.5E-2</v>
      </c>
      <c r="J350" s="217" t="s">
        <v>3446</v>
      </c>
      <c r="K350" s="220" t="s">
        <v>3447</v>
      </c>
      <c r="L350" s="220"/>
      <c r="M350" s="221">
        <f>SUM(H350:H374)</f>
        <v>2827.7777777777778</v>
      </c>
      <c r="N350" s="222">
        <f t="shared" si="49"/>
        <v>56.555555555555557</v>
      </c>
      <c r="O350" s="223" t="s">
        <v>1122</v>
      </c>
      <c r="P350" s="224" t="s">
        <v>351</v>
      </c>
      <c r="Q350" s="224" t="s">
        <v>3448</v>
      </c>
      <c r="R350" s="224" t="s">
        <v>3408</v>
      </c>
      <c r="S350" s="224"/>
      <c r="T350" s="225" t="s">
        <v>3449</v>
      </c>
      <c r="U350" s="226">
        <f t="shared" si="50"/>
        <v>0.11</v>
      </c>
      <c r="V350" s="227">
        <f>SUM(U350:U374)</f>
        <v>1.8851851851851855</v>
      </c>
      <c r="W350" s="228" t="str">
        <f t="shared" si="51"/>
        <v>2</v>
      </c>
      <c r="X350" s="509"/>
      <c r="Y350" s="229">
        <f t="shared" si="52"/>
        <v>1</v>
      </c>
    </row>
    <row r="351" spans="2:25" ht="18.75" customHeight="1">
      <c r="B351" s="515"/>
      <c r="C351" s="506"/>
      <c r="D351" s="216">
        <v>2</v>
      </c>
      <c r="E351" s="216" t="s">
        <v>3450</v>
      </c>
      <c r="F351" s="217">
        <v>250</v>
      </c>
      <c r="G351" s="218">
        <f t="shared" si="53"/>
        <v>50</v>
      </c>
      <c r="H351" s="219">
        <f t="shared" si="54"/>
        <v>138.88888888888889</v>
      </c>
      <c r="I351" s="219">
        <f t="shared" si="55"/>
        <v>4.6296296296296294E-2</v>
      </c>
      <c r="J351" s="217" t="s">
        <v>3447</v>
      </c>
      <c r="K351" s="220"/>
      <c r="L351" s="220"/>
      <c r="M351" s="221"/>
      <c r="N351" s="222">
        <f t="shared" si="49"/>
        <v>0</v>
      </c>
      <c r="O351" s="223"/>
      <c r="P351" s="224"/>
      <c r="Q351" s="224"/>
      <c r="R351" s="224"/>
      <c r="S351" s="224"/>
      <c r="T351" s="225"/>
      <c r="U351" s="226">
        <f t="shared" si="50"/>
        <v>9.2592592592592587E-2</v>
      </c>
      <c r="V351" s="227"/>
      <c r="W351" s="228" t="str">
        <f t="shared" si="51"/>
        <v>0</v>
      </c>
      <c r="X351" s="509"/>
      <c r="Y351" s="229">
        <f t="shared" si="52"/>
        <v>0</v>
      </c>
    </row>
    <row r="352" spans="2:25" ht="18.75" customHeight="1">
      <c r="B352" s="515"/>
      <c r="C352" s="506"/>
      <c r="D352" s="216">
        <v>3</v>
      </c>
      <c r="E352" s="216" t="s">
        <v>3451</v>
      </c>
      <c r="F352" s="217">
        <v>280</v>
      </c>
      <c r="G352" s="218">
        <f t="shared" si="53"/>
        <v>56</v>
      </c>
      <c r="H352" s="219">
        <f t="shared" si="54"/>
        <v>155.55555555555554</v>
      </c>
      <c r="I352" s="219">
        <f t="shared" si="55"/>
        <v>5.185185185185185E-2</v>
      </c>
      <c r="J352" s="217"/>
      <c r="K352" s="220"/>
      <c r="L352" s="220"/>
      <c r="M352" s="221"/>
      <c r="N352" s="222">
        <f t="shared" si="49"/>
        <v>0</v>
      </c>
      <c r="O352" s="223"/>
      <c r="P352" s="224"/>
      <c r="Q352" s="224"/>
      <c r="R352" s="224"/>
      <c r="S352" s="224"/>
      <c r="T352" s="225"/>
      <c r="U352" s="226">
        <f t="shared" si="50"/>
        <v>0.1037037037037037</v>
      </c>
      <c r="V352" s="227"/>
      <c r="W352" s="228" t="str">
        <f t="shared" si="51"/>
        <v>0</v>
      </c>
      <c r="X352" s="509"/>
      <c r="Y352" s="229">
        <f t="shared" si="52"/>
        <v>0</v>
      </c>
    </row>
    <row r="353" spans="2:25" ht="18.75" customHeight="1">
      <c r="B353" s="515"/>
      <c r="C353" s="506"/>
      <c r="D353" s="216">
        <v>4</v>
      </c>
      <c r="E353" s="216" t="s">
        <v>3452</v>
      </c>
      <c r="F353" s="217">
        <v>280</v>
      </c>
      <c r="G353" s="218">
        <f t="shared" si="53"/>
        <v>56</v>
      </c>
      <c r="H353" s="219">
        <f t="shared" si="54"/>
        <v>155.55555555555554</v>
      </c>
      <c r="I353" s="219">
        <f t="shared" si="55"/>
        <v>5.185185185185185E-2</v>
      </c>
      <c r="J353" s="217"/>
      <c r="K353" s="220"/>
      <c r="L353" s="220"/>
      <c r="M353" s="221"/>
      <c r="N353" s="222">
        <f t="shared" si="49"/>
        <v>0</v>
      </c>
      <c r="O353" s="223"/>
      <c r="P353" s="224"/>
      <c r="Q353" s="224"/>
      <c r="R353" s="224"/>
      <c r="S353" s="224"/>
      <c r="T353" s="225"/>
      <c r="U353" s="226">
        <f t="shared" si="50"/>
        <v>0.1037037037037037</v>
      </c>
      <c r="V353" s="227"/>
      <c r="W353" s="228" t="str">
        <f t="shared" si="51"/>
        <v>0</v>
      </c>
      <c r="X353" s="509"/>
      <c r="Y353" s="229">
        <f t="shared" si="52"/>
        <v>0</v>
      </c>
    </row>
    <row r="354" spans="2:25" ht="18.75" customHeight="1">
      <c r="B354" s="515"/>
      <c r="C354" s="506"/>
      <c r="D354" s="216">
        <v>5</v>
      </c>
      <c r="E354" s="216" t="s">
        <v>3453</v>
      </c>
      <c r="F354" s="217">
        <v>295</v>
      </c>
      <c r="G354" s="218">
        <f t="shared" si="53"/>
        <v>59</v>
      </c>
      <c r="H354" s="219">
        <f t="shared" si="54"/>
        <v>163.88888888888889</v>
      </c>
      <c r="I354" s="219">
        <f t="shared" si="55"/>
        <v>5.4629629629629625E-2</v>
      </c>
      <c r="J354" s="217"/>
      <c r="K354" s="220"/>
      <c r="L354" s="220"/>
      <c r="M354" s="221"/>
      <c r="N354" s="222">
        <f t="shared" si="49"/>
        <v>0</v>
      </c>
      <c r="O354" s="223"/>
      <c r="P354" s="224"/>
      <c r="Q354" s="224"/>
      <c r="R354" s="224"/>
      <c r="S354" s="224"/>
      <c r="T354" s="225"/>
      <c r="U354" s="226">
        <f t="shared" si="50"/>
        <v>0.10925925925925925</v>
      </c>
      <c r="V354" s="227"/>
      <c r="W354" s="228" t="str">
        <f t="shared" si="51"/>
        <v>0</v>
      </c>
      <c r="X354" s="509"/>
      <c r="Y354" s="229">
        <f t="shared" si="52"/>
        <v>0</v>
      </c>
    </row>
    <row r="355" spans="2:25" ht="18.75" customHeight="1">
      <c r="B355" s="515"/>
      <c r="C355" s="506"/>
      <c r="D355" s="216">
        <v>6</v>
      </c>
      <c r="E355" s="216" t="s">
        <v>3454</v>
      </c>
      <c r="F355" s="217">
        <v>187</v>
      </c>
      <c r="G355" s="218">
        <f t="shared" si="53"/>
        <v>37.4</v>
      </c>
      <c r="H355" s="219">
        <f t="shared" si="54"/>
        <v>103.88888888888889</v>
      </c>
      <c r="I355" s="219">
        <f t="shared" si="55"/>
        <v>3.4629629629629628E-2</v>
      </c>
      <c r="J355" s="217"/>
      <c r="K355" s="220"/>
      <c r="L355" s="220"/>
      <c r="M355" s="221"/>
      <c r="N355" s="222">
        <f t="shared" si="49"/>
        <v>0</v>
      </c>
      <c r="O355" s="223"/>
      <c r="P355" s="224"/>
      <c r="Q355" s="224"/>
      <c r="R355" s="224"/>
      <c r="S355" s="224"/>
      <c r="T355" s="225"/>
      <c r="U355" s="226">
        <f t="shared" si="50"/>
        <v>6.9259259259259257E-2</v>
      </c>
      <c r="V355" s="227"/>
      <c r="W355" s="228" t="str">
        <f t="shared" si="51"/>
        <v>0</v>
      </c>
      <c r="X355" s="509"/>
      <c r="Y355" s="229">
        <f t="shared" si="52"/>
        <v>0</v>
      </c>
    </row>
    <row r="356" spans="2:25" ht="18.75" customHeight="1">
      <c r="B356" s="515"/>
      <c r="C356" s="506"/>
      <c r="D356" s="216">
        <v>7</v>
      </c>
      <c r="E356" s="216" t="s">
        <v>3455</v>
      </c>
      <c r="F356" s="217">
        <v>289</v>
      </c>
      <c r="G356" s="218">
        <f t="shared" si="53"/>
        <v>57.8</v>
      </c>
      <c r="H356" s="219">
        <f t="shared" si="54"/>
        <v>160.55555555555554</v>
      </c>
      <c r="I356" s="219">
        <f t="shared" si="55"/>
        <v>5.3518518518518514E-2</v>
      </c>
      <c r="J356" s="217"/>
      <c r="K356" s="220"/>
      <c r="L356" s="220"/>
      <c r="M356" s="221"/>
      <c r="N356" s="222">
        <f t="shared" si="49"/>
        <v>0</v>
      </c>
      <c r="O356" s="223"/>
      <c r="P356" s="224"/>
      <c r="Q356" s="224"/>
      <c r="R356" s="224"/>
      <c r="S356" s="224"/>
      <c r="T356" s="225"/>
      <c r="U356" s="226">
        <f t="shared" si="50"/>
        <v>0.10703703703703703</v>
      </c>
      <c r="V356" s="227"/>
      <c r="W356" s="228" t="str">
        <f t="shared" si="51"/>
        <v>0</v>
      </c>
      <c r="X356" s="509"/>
      <c r="Y356" s="229">
        <f t="shared" si="52"/>
        <v>0</v>
      </c>
    </row>
    <row r="357" spans="2:25" ht="18.75" customHeight="1">
      <c r="B357" s="515"/>
      <c r="C357" s="506"/>
      <c r="D357" s="216">
        <v>8</v>
      </c>
      <c r="E357" s="216" t="s">
        <v>3456</v>
      </c>
      <c r="F357" s="217">
        <v>239</v>
      </c>
      <c r="G357" s="218">
        <f t="shared" si="53"/>
        <v>47.8</v>
      </c>
      <c r="H357" s="219">
        <f t="shared" si="54"/>
        <v>132.77777777777777</v>
      </c>
      <c r="I357" s="219">
        <f t="shared" si="55"/>
        <v>4.4259259259259255E-2</v>
      </c>
      <c r="J357" s="217"/>
      <c r="K357" s="220"/>
      <c r="L357" s="220"/>
      <c r="M357" s="221"/>
      <c r="N357" s="222">
        <f t="shared" si="49"/>
        <v>0</v>
      </c>
      <c r="O357" s="223"/>
      <c r="P357" s="224"/>
      <c r="Q357" s="224"/>
      <c r="R357" s="224"/>
      <c r="S357" s="224"/>
      <c r="T357" s="225"/>
      <c r="U357" s="226">
        <f t="shared" si="50"/>
        <v>8.851851851851851E-2</v>
      </c>
      <c r="V357" s="227"/>
      <c r="W357" s="228" t="str">
        <f t="shared" si="51"/>
        <v>0</v>
      </c>
      <c r="X357" s="509"/>
      <c r="Y357" s="229">
        <f t="shared" si="52"/>
        <v>0</v>
      </c>
    </row>
    <row r="358" spans="2:25" ht="18.75" customHeight="1">
      <c r="B358" s="515"/>
      <c r="C358" s="506"/>
      <c r="D358" s="216">
        <v>9</v>
      </c>
      <c r="E358" s="216" t="s">
        <v>3457</v>
      </c>
      <c r="F358" s="217">
        <v>250</v>
      </c>
      <c r="G358" s="218">
        <f t="shared" si="53"/>
        <v>50</v>
      </c>
      <c r="H358" s="219">
        <f t="shared" si="54"/>
        <v>138.88888888888889</v>
      </c>
      <c r="I358" s="219">
        <f t="shared" si="55"/>
        <v>4.6296296296296294E-2</v>
      </c>
      <c r="J358" s="217"/>
      <c r="K358" s="220"/>
      <c r="L358" s="220"/>
      <c r="M358" s="221"/>
      <c r="N358" s="222">
        <f t="shared" si="49"/>
        <v>0</v>
      </c>
      <c r="O358" s="223"/>
      <c r="P358" s="224"/>
      <c r="Q358" s="224"/>
      <c r="R358" s="224"/>
      <c r="S358" s="224"/>
      <c r="T358" s="225"/>
      <c r="U358" s="226">
        <f t="shared" si="50"/>
        <v>9.2592592592592587E-2</v>
      </c>
      <c r="V358" s="227"/>
      <c r="W358" s="228" t="str">
        <f t="shared" si="51"/>
        <v>0</v>
      </c>
      <c r="X358" s="509"/>
      <c r="Y358" s="229">
        <f t="shared" si="52"/>
        <v>0</v>
      </c>
    </row>
    <row r="359" spans="2:25" ht="18.75" customHeight="1">
      <c r="B359" s="515"/>
      <c r="C359" s="506"/>
      <c r="D359" s="216">
        <v>10</v>
      </c>
      <c r="E359" s="216" t="s">
        <v>3458</v>
      </c>
      <c r="F359" s="217">
        <v>108</v>
      </c>
      <c r="G359" s="218">
        <f t="shared" si="53"/>
        <v>21.6</v>
      </c>
      <c r="H359" s="219">
        <f t="shared" si="54"/>
        <v>60</v>
      </c>
      <c r="I359" s="219">
        <f t="shared" si="55"/>
        <v>0.02</v>
      </c>
      <c r="J359" s="217"/>
      <c r="K359" s="220"/>
      <c r="L359" s="220"/>
      <c r="M359" s="221"/>
      <c r="N359" s="222">
        <f t="shared" si="49"/>
        <v>0</v>
      </c>
      <c r="O359" s="223"/>
      <c r="P359" s="224"/>
      <c r="Q359" s="224"/>
      <c r="R359" s="224"/>
      <c r="S359" s="224"/>
      <c r="T359" s="225"/>
      <c r="U359" s="226">
        <f t="shared" si="50"/>
        <v>0.04</v>
      </c>
      <c r="V359" s="227"/>
      <c r="W359" s="228" t="str">
        <f t="shared" si="51"/>
        <v>0</v>
      </c>
      <c r="X359" s="509"/>
      <c r="Y359" s="229">
        <f t="shared" si="52"/>
        <v>0</v>
      </c>
    </row>
    <row r="360" spans="2:25" ht="18.75" customHeight="1">
      <c r="B360" s="515"/>
      <c r="C360" s="506"/>
      <c r="D360" s="216">
        <v>11</v>
      </c>
      <c r="E360" s="216" t="s">
        <v>3459</v>
      </c>
      <c r="F360" s="217">
        <v>265</v>
      </c>
      <c r="G360" s="218">
        <f t="shared" si="53"/>
        <v>53</v>
      </c>
      <c r="H360" s="219">
        <f t="shared" si="54"/>
        <v>147.22222222222223</v>
      </c>
      <c r="I360" s="219">
        <f t="shared" si="55"/>
        <v>4.9074074074074076E-2</v>
      </c>
      <c r="J360" s="217"/>
      <c r="K360" s="220"/>
      <c r="L360" s="220"/>
      <c r="M360" s="221"/>
      <c r="N360" s="222">
        <f t="shared" si="49"/>
        <v>0</v>
      </c>
      <c r="O360" s="223"/>
      <c r="P360" s="224"/>
      <c r="Q360" s="224"/>
      <c r="R360" s="224"/>
      <c r="S360" s="224"/>
      <c r="T360" s="225"/>
      <c r="U360" s="226">
        <f t="shared" si="50"/>
        <v>9.8148148148148151E-2</v>
      </c>
      <c r="V360" s="227"/>
      <c r="W360" s="228" t="str">
        <f t="shared" si="51"/>
        <v>0</v>
      </c>
      <c r="X360" s="509"/>
      <c r="Y360" s="229">
        <f t="shared" si="52"/>
        <v>0</v>
      </c>
    </row>
    <row r="361" spans="2:25" ht="18.75" customHeight="1">
      <c r="B361" s="515"/>
      <c r="C361" s="506"/>
      <c r="D361" s="216">
        <v>12</v>
      </c>
      <c r="E361" s="216" t="s">
        <v>3460</v>
      </c>
      <c r="F361" s="217">
        <v>232</v>
      </c>
      <c r="G361" s="218">
        <f t="shared" si="53"/>
        <v>46.4</v>
      </c>
      <c r="H361" s="219">
        <f t="shared" si="54"/>
        <v>128.88888888888889</v>
      </c>
      <c r="I361" s="219">
        <f t="shared" si="55"/>
        <v>4.296296296296296E-2</v>
      </c>
      <c r="J361" s="217"/>
      <c r="K361" s="220"/>
      <c r="L361" s="220"/>
      <c r="M361" s="221"/>
      <c r="N361" s="222">
        <f t="shared" si="49"/>
        <v>0</v>
      </c>
      <c r="O361" s="223"/>
      <c r="P361" s="224"/>
      <c r="Q361" s="224"/>
      <c r="R361" s="224"/>
      <c r="S361" s="224"/>
      <c r="T361" s="225"/>
      <c r="U361" s="226">
        <f t="shared" si="50"/>
        <v>8.5925925925925919E-2</v>
      </c>
      <c r="V361" s="227"/>
      <c r="W361" s="228" t="str">
        <f t="shared" si="51"/>
        <v>0</v>
      </c>
      <c r="X361" s="509"/>
      <c r="Y361" s="229">
        <f t="shared" si="52"/>
        <v>0</v>
      </c>
    </row>
    <row r="362" spans="2:25" ht="18.75" customHeight="1">
      <c r="B362" s="515"/>
      <c r="C362" s="506"/>
      <c r="D362" s="216">
        <v>13</v>
      </c>
      <c r="E362" s="216" t="s">
        <v>3461</v>
      </c>
      <c r="F362" s="217">
        <v>201</v>
      </c>
      <c r="G362" s="218">
        <f t="shared" si="53"/>
        <v>40.200000000000003</v>
      </c>
      <c r="H362" s="219">
        <f t="shared" si="54"/>
        <v>111.66666666666666</v>
      </c>
      <c r="I362" s="219">
        <f t="shared" si="55"/>
        <v>3.7222222222222219E-2</v>
      </c>
      <c r="J362" s="217"/>
      <c r="K362" s="220"/>
      <c r="L362" s="220"/>
      <c r="M362" s="221"/>
      <c r="N362" s="222">
        <f t="shared" si="49"/>
        <v>0</v>
      </c>
      <c r="O362" s="223"/>
      <c r="P362" s="224"/>
      <c r="Q362" s="224"/>
      <c r="R362" s="224"/>
      <c r="S362" s="224"/>
      <c r="T362" s="225"/>
      <c r="U362" s="226">
        <f t="shared" si="50"/>
        <v>7.4444444444444438E-2</v>
      </c>
      <c r="V362" s="227"/>
      <c r="W362" s="228" t="str">
        <f t="shared" si="51"/>
        <v>0</v>
      </c>
      <c r="X362" s="509"/>
      <c r="Y362" s="229">
        <f t="shared" si="52"/>
        <v>0</v>
      </c>
    </row>
    <row r="363" spans="2:25" ht="18.75" customHeight="1">
      <c r="B363" s="515"/>
      <c r="C363" s="506"/>
      <c r="D363" s="216">
        <v>14</v>
      </c>
      <c r="E363" s="216" t="s">
        <v>3462</v>
      </c>
      <c r="F363" s="217">
        <v>270</v>
      </c>
      <c r="G363" s="218">
        <f t="shared" si="53"/>
        <v>54</v>
      </c>
      <c r="H363" s="219">
        <f t="shared" si="54"/>
        <v>150</v>
      </c>
      <c r="I363" s="219">
        <f t="shared" si="55"/>
        <v>0.05</v>
      </c>
      <c r="J363" s="217"/>
      <c r="K363" s="220"/>
      <c r="L363" s="220"/>
      <c r="M363" s="221"/>
      <c r="N363" s="222">
        <f t="shared" si="49"/>
        <v>0</v>
      </c>
      <c r="O363" s="223"/>
      <c r="P363" s="224"/>
      <c r="Q363" s="224"/>
      <c r="R363" s="224"/>
      <c r="S363" s="224"/>
      <c r="T363" s="225"/>
      <c r="U363" s="226">
        <f t="shared" si="50"/>
        <v>0.1</v>
      </c>
      <c r="V363" s="227"/>
      <c r="W363" s="228" t="str">
        <f t="shared" si="51"/>
        <v>0</v>
      </c>
      <c r="X363" s="509"/>
      <c r="Y363" s="229">
        <f t="shared" si="52"/>
        <v>0</v>
      </c>
    </row>
    <row r="364" spans="2:25" ht="18.75" customHeight="1">
      <c r="B364" s="515"/>
      <c r="C364" s="506"/>
      <c r="D364" s="216">
        <v>15</v>
      </c>
      <c r="E364" s="216" t="s">
        <v>3463</v>
      </c>
      <c r="F364" s="217">
        <v>102</v>
      </c>
      <c r="G364" s="218">
        <f t="shared" si="53"/>
        <v>20.399999999999999</v>
      </c>
      <c r="H364" s="219">
        <f t="shared" si="54"/>
        <v>56.666666666666664</v>
      </c>
      <c r="I364" s="219">
        <f t="shared" si="55"/>
        <v>1.8888888888888889E-2</v>
      </c>
      <c r="J364" s="217"/>
      <c r="K364" s="220"/>
      <c r="L364" s="220"/>
      <c r="M364" s="221"/>
      <c r="N364" s="222">
        <f t="shared" si="49"/>
        <v>0</v>
      </c>
      <c r="O364" s="223"/>
      <c r="P364" s="224"/>
      <c r="Q364" s="224"/>
      <c r="R364" s="224"/>
      <c r="S364" s="224"/>
      <c r="T364" s="225"/>
      <c r="U364" s="226">
        <f t="shared" si="50"/>
        <v>3.7777777777777778E-2</v>
      </c>
      <c r="V364" s="227"/>
      <c r="W364" s="228" t="str">
        <f t="shared" si="51"/>
        <v>0</v>
      </c>
      <c r="X364" s="509"/>
      <c r="Y364" s="229">
        <f t="shared" si="52"/>
        <v>0</v>
      </c>
    </row>
    <row r="365" spans="2:25" ht="18.75" customHeight="1">
      <c r="B365" s="515"/>
      <c r="C365" s="506"/>
      <c r="D365" s="216">
        <v>16</v>
      </c>
      <c r="E365" s="216" t="s">
        <v>3464</v>
      </c>
      <c r="F365" s="217">
        <v>81</v>
      </c>
      <c r="G365" s="218">
        <f t="shared" si="53"/>
        <v>16.2</v>
      </c>
      <c r="H365" s="219">
        <f t="shared" si="54"/>
        <v>45</v>
      </c>
      <c r="I365" s="219">
        <f t="shared" si="55"/>
        <v>1.4999999999999999E-2</v>
      </c>
      <c r="J365" s="217"/>
      <c r="K365" s="220"/>
      <c r="L365" s="220"/>
      <c r="M365" s="221"/>
      <c r="N365" s="222">
        <f t="shared" si="49"/>
        <v>0</v>
      </c>
      <c r="O365" s="223"/>
      <c r="P365" s="224"/>
      <c r="Q365" s="224"/>
      <c r="R365" s="224"/>
      <c r="S365" s="224"/>
      <c r="T365" s="225"/>
      <c r="U365" s="226">
        <f t="shared" si="50"/>
        <v>0.03</v>
      </c>
      <c r="V365" s="227"/>
      <c r="W365" s="228" t="str">
        <f t="shared" si="51"/>
        <v>0</v>
      </c>
      <c r="X365" s="509"/>
      <c r="Y365" s="229">
        <f t="shared" si="52"/>
        <v>0</v>
      </c>
    </row>
    <row r="366" spans="2:25" ht="18.75" customHeight="1">
      <c r="B366" s="515"/>
      <c r="C366" s="506"/>
      <c r="D366" s="216">
        <v>17</v>
      </c>
      <c r="E366" s="216" t="s">
        <v>3465</v>
      </c>
      <c r="F366" s="217">
        <v>30</v>
      </c>
      <c r="G366" s="218">
        <f t="shared" si="53"/>
        <v>6</v>
      </c>
      <c r="H366" s="219">
        <f t="shared" si="54"/>
        <v>16.666666666666668</v>
      </c>
      <c r="I366" s="219">
        <f t="shared" si="55"/>
        <v>5.5555555555555558E-3</v>
      </c>
      <c r="J366" s="217"/>
      <c r="K366" s="220"/>
      <c r="L366" s="220"/>
      <c r="M366" s="221"/>
      <c r="N366" s="222">
        <f t="shared" si="49"/>
        <v>0</v>
      </c>
      <c r="O366" s="223"/>
      <c r="P366" s="224"/>
      <c r="Q366" s="224"/>
      <c r="R366" s="224"/>
      <c r="S366" s="224"/>
      <c r="T366" s="225"/>
      <c r="U366" s="226">
        <f t="shared" si="50"/>
        <v>1.1111111111111112E-2</v>
      </c>
      <c r="V366" s="227"/>
      <c r="W366" s="228" t="str">
        <f t="shared" si="51"/>
        <v>0</v>
      </c>
      <c r="X366" s="509"/>
      <c r="Y366" s="229">
        <f t="shared" si="52"/>
        <v>0</v>
      </c>
    </row>
    <row r="367" spans="2:25" ht="18.75" customHeight="1">
      <c r="B367" s="515"/>
      <c r="C367" s="506"/>
      <c r="D367" s="216">
        <v>18</v>
      </c>
      <c r="E367" s="216" t="s">
        <v>3466</v>
      </c>
      <c r="F367" s="217">
        <v>120</v>
      </c>
      <c r="G367" s="218">
        <f t="shared" si="53"/>
        <v>24</v>
      </c>
      <c r="H367" s="219">
        <f t="shared" si="54"/>
        <v>66.666666666666671</v>
      </c>
      <c r="I367" s="219">
        <f t="shared" si="55"/>
        <v>2.2222222222222223E-2</v>
      </c>
      <c r="J367" s="217"/>
      <c r="K367" s="220"/>
      <c r="L367" s="220"/>
      <c r="M367" s="221"/>
      <c r="N367" s="222">
        <f t="shared" si="49"/>
        <v>0</v>
      </c>
      <c r="O367" s="223"/>
      <c r="P367" s="224"/>
      <c r="Q367" s="224"/>
      <c r="R367" s="224"/>
      <c r="S367" s="224"/>
      <c r="T367" s="225"/>
      <c r="U367" s="226">
        <f t="shared" si="50"/>
        <v>4.4444444444444446E-2</v>
      </c>
      <c r="V367" s="227"/>
      <c r="W367" s="228" t="str">
        <f t="shared" si="51"/>
        <v>0</v>
      </c>
      <c r="X367" s="509"/>
      <c r="Y367" s="229">
        <f t="shared" si="52"/>
        <v>0</v>
      </c>
    </row>
    <row r="368" spans="2:25" ht="18.75" customHeight="1">
      <c r="B368" s="515"/>
      <c r="C368" s="506"/>
      <c r="D368" s="216">
        <v>19</v>
      </c>
      <c r="E368" s="216" t="s">
        <v>3467</v>
      </c>
      <c r="F368" s="217">
        <v>80</v>
      </c>
      <c r="G368" s="218">
        <f t="shared" si="53"/>
        <v>16</v>
      </c>
      <c r="H368" s="219">
        <f t="shared" si="54"/>
        <v>44.444444444444443</v>
      </c>
      <c r="I368" s="219">
        <f t="shared" si="55"/>
        <v>1.4814814814814814E-2</v>
      </c>
      <c r="J368" s="217"/>
      <c r="K368" s="220"/>
      <c r="L368" s="220"/>
      <c r="M368" s="221"/>
      <c r="N368" s="222">
        <f t="shared" si="49"/>
        <v>0</v>
      </c>
      <c r="O368" s="223"/>
      <c r="P368" s="224"/>
      <c r="Q368" s="224"/>
      <c r="R368" s="224"/>
      <c r="S368" s="224"/>
      <c r="T368" s="225"/>
      <c r="U368" s="226">
        <f t="shared" si="50"/>
        <v>2.9629629629629627E-2</v>
      </c>
      <c r="V368" s="227"/>
      <c r="W368" s="228" t="str">
        <f t="shared" si="51"/>
        <v>0</v>
      </c>
      <c r="X368" s="509"/>
      <c r="Y368" s="229">
        <f t="shared" si="52"/>
        <v>0</v>
      </c>
    </row>
    <row r="369" spans="2:25" ht="18.75" customHeight="1">
      <c r="B369" s="515"/>
      <c r="C369" s="506"/>
      <c r="D369" s="216">
        <v>20</v>
      </c>
      <c r="E369" s="216" t="s">
        <v>3468</v>
      </c>
      <c r="F369" s="217">
        <v>213</v>
      </c>
      <c r="G369" s="218">
        <f t="shared" si="53"/>
        <v>42.6</v>
      </c>
      <c r="H369" s="219">
        <f t="shared" si="54"/>
        <v>118.33333333333333</v>
      </c>
      <c r="I369" s="219">
        <f t="shared" si="55"/>
        <v>3.9444444444444442E-2</v>
      </c>
      <c r="J369" s="217"/>
      <c r="K369" s="220"/>
      <c r="L369" s="220"/>
      <c r="M369" s="221"/>
      <c r="N369" s="222">
        <f t="shared" si="49"/>
        <v>0</v>
      </c>
      <c r="O369" s="223"/>
      <c r="P369" s="224"/>
      <c r="Q369" s="224"/>
      <c r="R369" s="224"/>
      <c r="S369" s="224"/>
      <c r="T369" s="225"/>
      <c r="U369" s="226">
        <f t="shared" si="50"/>
        <v>7.8888888888888883E-2</v>
      </c>
      <c r="V369" s="227"/>
      <c r="W369" s="228" t="str">
        <f t="shared" si="51"/>
        <v>0</v>
      </c>
      <c r="X369" s="509"/>
      <c r="Y369" s="229">
        <f t="shared" si="52"/>
        <v>0</v>
      </c>
    </row>
    <row r="370" spans="2:25" ht="18.75" customHeight="1">
      <c r="B370" s="515"/>
      <c r="C370" s="506"/>
      <c r="D370" s="216">
        <v>21</v>
      </c>
      <c r="E370" s="216" t="s">
        <v>3469</v>
      </c>
      <c r="F370" s="217">
        <v>215</v>
      </c>
      <c r="G370" s="218">
        <f t="shared" si="53"/>
        <v>43</v>
      </c>
      <c r="H370" s="219">
        <f t="shared" si="54"/>
        <v>119.44444444444444</v>
      </c>
      <c r="I370" s="219">
        <f t="shared" si="55"/>
        <v>3.9814814814814817E-2</v>
      </c>
      <c r="J370" s="217"/>
      <c r="K370" s="220"/>
      <c r="L370" s="220"/>
      <c r="M370" s="221"/>
      <c r="N370" s="222">
        <f t="shared" si="49"/>
        <v>0</v>
      </c>
      <c r="O370" s="223"/>
      <c r="P370" s="224"/>
      <c r="Q370" s="224"/>
      <c r="R370" s="224"/>
      <c r="S370" s="224"/>
      <c r="T370" s="225"/>
      <c r="U370" s="226">
        <f t="shared" si="50"/>
        <v>7.9629629629629634E-2</v>
      </c>
      <c r="V370" s="227"/>
      <c r="W370" s="228" t="str">
        <f t="shared" si="51"/>
        <v>0</v>
      </c>
      <c r="X370" s="509"/>
      <c r="Y370" s="229">
        <f t="shared" si="52"/>
        <v>0</v>
      </c>
    </row>
    <row r="371" spans="2:25" ht="18.75" customHeight="1">
      <c r="B371" s="515"/>
      <c r="C371" s="506"/>
      <c r="D371" s="216">
        <v>22</v>
      </c>
      <c r="E371" s="216" t="s">
        <v>3470</v>
      </c>
      <c r="F371" s="217">
        <v>205</v>
      </c>
      <c r="G371" s="218">
        <f t="shared" si="53"/>
        <v>41</v>
      </c>
      <c r="H371" s="219">
        <f t="shared" si="54"/>
        <v>113.88888888888889</v>
      </c>
      <c r="I371" s="219">
        <f t="shared" si="55"/>
        <v>3.7962962962962962E-2</v>
      </c>
      <c r="J371" s="217"/>
      <c r="K371" s="220"/>
      <c r="L371" s="220"/>
      <c r="M371" s="221"/>
      <c r="N371" s="222">
        <f t="shared" si="49"/>
        <v>0</v>
      </c>
      <c r="O371" s="223"/>
      <c r="P371" s="224"/>
      <c r="Q371" s="224"/>
      <c r="R371" s="224"/>
      <c r="S371" s="224"/>
      <c r="T371" s="225"/>
      <c r="U371" s="226">
        <f t="shared" si="50"/>
        <v>7.5925925925925924E-2</v>
      </c>
      <c r="V371" s="227"/>
      <c r="W371" s="228" t="str">
        <f t="shared" si="51"/>
        <v>0</v>
      </c>
      <c r="X371" s="509"/>
      <c r="Y371" s="229">
        <f t="shared" si="52"/>
        <v>0</v>
      </c>
    </row>
    <row r="372" spans="2:25" ht="18.75" customHeight="1">
      <c r="B372" s="515"/>
      <c r="C372" s="506"/>
      <c r="D372" s="216">
        <v>23</v>
      </c>
      <c r="E372" s="216" t="s">
        <v>3471</v>
      </c>
      <c r="F372" s="217">
        <v>201</v>
      </c>
      <c r="G372" s="218">
        <f t="shared" si="53"/>
        <v>40.200000000000003</v>
      </c>
      <c r="H372" s="219">
        <f t="shared" si="54"/>
        <v>111.66666666666666</v>
      </c>
      <c r="I372" s="219">
        <f t="shared" si="55"/>
        <v>3.7222222222222219E-2</v>
      </c>
      <c r="J372" s="217"/>
      <c r="K372" s="220"/>
      <c r="L372" s="220"/>
      <c r="M372" s="232"/>
      <c r="N372" s="222">
        <f t="shared" si="49"/>
        <v>0</v>
      </c>
      <c r="O372" s="223"/>
      <c r="P372" s="224"/>
      <c r="Q372" s="224"/>
      <c r="R372" s="224"/>
      <c r="S372" s="224"/>
      <c r="T372" s="225"/>
      <c r="U372" s="226">
        <f t="shared" si="50"/>
        <v>7.4444444444444438E-2</v>
      </c>
      <c r="V372" s="227"/>
      <c r="W372" s="228" t="str">
        <f t="shared" si="51"/>
        <v>0</v>
      </c>
      <c r="X372" s="509"/>
      <c r="Y372" s="229">
        <f t="shared" si="52"/>
        <v>0</v>
      </c>
    </row>
    <row r="373" spans="2:25" ht="18.75" customHeight="1">
      <c r="B373" s="515"/>
      <c r="C373" s="506"/>
      <c r="D373" s="216">
        <v>24</v>
      </c>
      <c r="E373" s="216" t="s">
        <v>3472</v>
      </c>
      <c r="F373" s="217">
        <v>220</v>
      </c>
      <c r="G373" s="218">
        <f t="shared" si="53"/>
        <v>44</v>
      </c>
      <c r="H373" s="219">
        <f t="shared" si="54"/>
        <v>122.22222222222221</v>
      </c>
      <c r="I373" s="219">
        <f t="shared" si="55"/>
        <v>4.0740740740740737E-2</v>
      </c>
      <c r="J373" s="217"/>
      <c r="K373" s="220"/>
      <c r="L373" s="220"/>
      <c r="M373" s="232"/>
      <c r="N373" s="222">
        <f t="shared" si="49"/>
        <v>0</v>
      </c>
      <c r="O373" s="223"/>
      <c r="P373" s="224"/>
      <c r="Q373" s="224"/>
      <c r="R373" s="224"/>
      <c r="S373" s="224"/>
      <c r="T373" s="225"/>
      <c r="U373" s="226">
        <f t="shared" si="50"/>
        <v>8.1481481481481474E-2</v>
      </c>
      <c r="V373" s="227"/>
      <c r="W373" s="228" t="str">
        <f t="shared" si="51"/>
        <v>0</v>
      </c>
      <c r="X373" s="509"/>
      <c r="Y373" s="229">
        <f t="shared" si="52"/>
        <v>0</v>
      </c>
    </row>
    <row r="374" spans="2:25" ht="18.75" customHeight="1">
      <c r="B374" s="515"/>
      <c r="C374" s="506"/>
      <c r="D374" s="216">
        <v>25</v>
      </c>
      <c r="E374" s="216" t="s">
        <v>3473</v>
      </c>
      <c r="F374" s="217">
        <v>180</v>
      </c>
      <c r="G374" s="218">
        <f t="shared" si="53"/>
        <v>36</v>
      </c>
      <c r="H374" s="219">
        <f t="shared" si="54"/>
        <v>100</v>
      </c>
      <c r="I374" s="219">
        <f t="shared" si="55"/>
        <v>3.3333333333333333E-2</v>
      </c>
      <c r="J374" s="217"/>
      <c r="K374" s="220"/>
      <c r="L374" s="220"/>
      <c r="M374" s="232"/>
      <c r="N374" s="222">
        <f t="shared" si="49"/>
        <v>0</v>
      </c>
      <c r="O374" s="223"/>
      <c r="P374" s="224"/>
      <c r="Q374" s="224"/>
      <c r="R374" s="224"/>
      <c r="S374" s="224"/>
      <c r="T374" s="225"/>
      <c r="U374" s="226">
        <f t="shared" ref="U374:U388" si="56">H374/$U$15</f>
        <v>6.6666666666666666E-2</v>
      </c>
      <c r="V374" s="227"/>
      <c r="W374" s="228" t="str">
        <f t="shared" ref="W374:W388" si="57">IF(V374&lt;1,"0",IF(V374&lt;5,"2",IF(V374&gt;=5,"6")))</f>
        <v>0</v>
      </c>
      <c r="X374" s="509"/>
      <c r="Y374" s="229">
        <f t="shared" ref="Y374:Y389" si="58">W374/2</f>
        <v>0</v>
      </c>
    </row>
    <row r="375" spans="2:25" ht="18.75" customHeight="1">
      <c r="B375" s="515"/>
      <c r="C375" s="506"/>
      <c r="D375" s="216"/>
      <c r="E375" s="216"/>
      <c r="F375" s="217"/>
      <c r="G375" s="218">
        <f t="shared" ref="G375:G388" si="59">F375/$G$15</f>
        <v>0</v>
      </c>
      <c r="H375" s="219">
        <f t="shared" ref="H375:H388" si="60">F375/$H$15</f>
        <v>0</v>
      </c>
      <c r="I375" s="219">
        <f t="shared" ref="I375:I388" si="61">H375/$I$15</f>
        <v>0</v>
      </c>
      <c r="J375" s="217"/>
      <c r="K375" s="220"/>
      <c r="L375" s="220"/>
      <c r="M375" s="232"/>
      <c r="N375" s="222">
        <f t="shared" si="49"/>
        <v>0</v>
      </c>
      <c r="O375" s="223"/>
      <c r="P375" s="224"/>
      <c r="Q375" s="224"/>
      <c r="R375" s="224"/>
      <c r="S375" s="224"/>
      <c r="T375" s="225"/>
      <c r="U375" s="226">
        <f t="shared" si="56"/>
        <v>0</v>
      </c>
      <c r="V375" s="227"/>
      <c r="W375" s="228" t="str">
        <f t="shared" si="57"/>
        <v>0</v>
      </c>
      <c r="X375" s="509"/>
      <c r="Y375" s="229">
        <f t="shared" si="58"/>
        <v>0</v>
      </c>
    </row>
    <row r="376" spans="2:25" ht="18.75" customHeight="1">
      <c r="B376" s="515"/>
      <c r="C376" s="506"/>
      <c r="D376" s="216">
        <v>1</v>
      </c>
      <c r="E376" s="251" t="s">
        <v>3474</v>
      </c>
      <c r="F376" s="217">
        <v>788</v>
      </c>
      <c r="G376" s="218">
        <f t="shared" si="59"/>
        <v>157.6</v>
      </c>
      <c r="H376" s="219">
        <f t="shared" si="60"/>
        <v>437.77777777777777</v>
      </c>
      <c r="I376" s="219">
        <f t="shared" si="61"/>
        <v>0.14592592592592593</v>
      </c>
      <c r="J376" s="217" t="s">
        <v>3475</v>
      </c>
      <c r="K376" s="220" t="s">
        <v>3475</v>
      </c>
      <c r="L376" s="220"/>
      <c r="M376" s="232">
        <f>SUM(H376:H387)</f>
        <v>2787.7777777777783</v>
      </c>
      <c r="N376" s="222">
        <f t="shared" si="49"/>
        <v>55.755555555555567</v>
      </c>
      <c r="O376" s="223" t="s">
        <v>1400</v>
      </c>
      <c r="P376" s="224" t="s">
        <v>351</v>
      </c>
      <c r="Q376" s="224" t="s">
        <v>3448</v>
      </c>
      <c r="R376" s="224" t="s">
        <v>3408</v>
      </c>
      <c r="S376" s="224"/>
      <c r="T376" s="225" t="s">
        <v>3476</v>
      </c>
      <c r="U376" s="226">
        <f t="shared" si="56"/>
        <v>0.29185185185185186</v>
      </c>
      <c r="V376" s="227">
        <f>SUM(U376:U387)</f>
        <v>1.858518518518518</v>
      </c>
      <c r="W376" s="228" t="str">
        <f t="shared" si="57"/>
        <v>2</v>
      </c>
      <c r="X376" s="509"/>
      <c r="Y376" s="229">
        <f t="shared" si="58"/>
        <v>1</v>
      </c>
    </row>
    <row r="377" spans="2:25" ht="18.75" customHeight="1">
      <c r="B377" s="515"/>
      <c r="C377" s="506"/>
      <c r="D377" s="216">
        <v>2</v>
      </c>
      <c r="E377" s="216" t="s">
        <v>3477</v>
      </c>
      <c r="F377" s="217">
        <v>691</v>
      </c>
      <c r="G377" s="218">
        <f t="shared" si="59"/>
        <v>138.19999999999999</v>
      </c>
      <c r="H377" s="219">
        <f t="shared" si="60"/>
        <v>383.88888888888886</v>
      </c>
      <c r="I377" s="219">
        <f t="shared" si="61"/>
        <v>0.12796296296296295</v>
      </c>
      <c r="J377" s="217"/>
      <c r="K377" s="220"/>
      <c r="L377" s="220"/>
      <c r="M377" s="232"/>
      <c r="N377" s="222">
        <f t="shared" si="49"/>
        <v>0</v>
      </c>
      <c r="O377" s="223"/>
      <c r="P377" s="224"/>
      <c r="Q377" s="224"/>
      <c r="R377" s="224"/>
      <c r="S377" s="224"/>
      <c r="T377" s="225"/>
      <c r="U377" s="226">
        <f t="shared" si="56"/>
        <v>0.25592592592592589</v>
      </c>
      <c r="V377" s="227"/>
      <c r="W377" s="228" t="str">
        <f t="shared" si="57"/>
        <v>0</v>
      </c>
      <c r="X377" s="509"/>
      <c r="Y377" s="229">
        <f t="shared" si="58"/>
        <v>0</v>
      </c>
    </row>
    <row r="378" spans="2:25" ht="18.75" customHeight="1">
      <c r="B378" s="515"/>
      <c r="C378" s="506"/>
      <c r="D378" s="216">
        <v>3</v>
      </c>
      <c r="E378" s="216" t="s">
        <v>3478</v>
      </c>
      <c r="F378" s="217">
        <v>582</v>
      </c>
      <c r="G378" s="218">
        <f t="shared" si="59"/>
        <v>116.4</v>
      </c>
      <c r="H378" s="219">
        <f t="shared" si="60"/>
        <v>323.33333333333331</v>
      </c>
      <c r="I378" s="219">
        <f t="shared" si="61"/>
        <v>0.10777777777777778</v>
      </c>
      <c r="J378" s="217"/>
      <c r="K378" s="220"/>
      <c r="L378" s="220"/>
      <c r="M378" s="232"/>
      <c r="N378" s="222">
        <f t="shared" si="49"/>
        <v>0</v>
      </c>
      <c r="O378" s="223"/>
      <c r="P378" s="224"/>
      <c r="Q378" s="224"/>
      <c r="R378" s="224"/>
      <c r="S378" s="224"/>
      <c r="T378" s="225"/>
      <c r="U378" s="226">
        <f t="shared" si="56"/>
        <v>0.21555555555555556</v>
      </c>
      <c r="V378" s="227"/>
      <c r="W378" s="228" t="str">
        <f t="shared" si="57"/>
        <v>0</v>
      </c>
      <c r="X378" s="509"/>
      <c r="Y378" s="229">
        <f t="shared" si="58"/>
        <v>0</v>
      </c>
    </row>
    <row r="379" spans="2:25" ht="18.75" customHeight="1">
      <c r="B379" s="515"/>
      <c r="C379" s="506"/>
      <c r="D379" s="216">
        <v>4</v>
      </c>
      <c r="E379" s="216" t="s">
        <v>3479</v>
      </c>
      <c r="F379" s="217">
        <v>410</v>
      </c>
      <c r="G379" s="218">
        <f t="shared" si="59"/>
        <v>82</v>
      </c>
      <c r="H379" s="219">
        <f t="shared" si="60"/>
        <v>227.77777777777777</v>
      </c>
      <c r="I379" s="219">
        <f t="shared" si="61"/>
        <v>7.5925925925925924E-2</v>
      </c>
      <c r="J379" s="217"/>
      <c r="K379" s="220"/>
      <c r="L379" s="220"/>
      <c r="M379" s="232"/>
      <c r="N379" s="222">
        <f t="shared" si="49"/>
        <v>0</v>
      </c>
      <c r="O379" s="223"/>
      <c r="P379" s="224"/>
      <c r="Q379" s="224"/>
      <c r="R379" s="224"/>
      <c r="S379" s="224"/>
      <c r="T379" s="225"/>
      <c r="U379" s="226">
        <f t="shared" si="56"/>
        <v>0.15185185185185185</v>
      </c>
      <c r="V379" s="227"/>
      <c r="W379" s="228" t="str">
        <f t="shared" si="57"/>
        <v>0</v>
      </c>
      <c r="X379" s="509"/>
      <c r="Y379" s="229">
        <f t="shared" si="58"/>
        <v>0</v>
      </c>
    </row>
    <row r="380" spans="2:25" ht="18.75" customHeight="1">
      <c r="B380" s="515"/>
      <c r="C380" s="506"/>
      <c r="D380" s="216">
        <v>5</v>
      </c>
      <c r="E380" s="216" t="s">
        <v>3480</v>
      </c>
      <c r="F380" s="217">
        <v>240</v>
      </c>
      <c r="G380" s="218">
        <f t="shared" si="59"/>
        <v>48</v>
      </c>
      <c r="H380" s="219">
        <f t="shared" si="60"/>
        <v>133.33333333333334</v>
      </c>
      <c r="I380" s="219">
        <f t="shared" si="61"/>
        <v>4.4444444444444446E-2</v>
      </c>
      <c r="J380" s="217"/>
      <c r="K380" s="220"/>
      <c r="L380" s="220"/>
      <c r="M380" s="232"/>
      <c r="N380" s="222">
        <f t="shared" si="49"/>
        <v>0</v>
      </c>
      <c r="O380" s="223"/>
      <c r="P380" s="224"/>
      <c r="Q380" s="224"/>
      <c r="R380" s="224"/>
      <c r="S380" s="224"/>
      <c r="T380" s="225"/>
      <c r="U380" s="226">
        <f t="shared" si="56"/>
        <v>8.8888888888888892E-2</v>
      </c>
      <c r="V380" s="227"/>
      <c r="W380" s="228" t="str">
        <f t="shared" si="57"/>
        <v>0</v>
      </c>
      <c r="X380" s="509"/>
      <c r="Y380" s="229">
        <f t="shared" si="58"/>
        <v>0</v>
      </c>
    </row>
    <row r="381" spans="2:25" ht="18.75" customHeight="1">
      <c r="B381" s="515"/>
      <c r="C381" s="506"/>
      <c r="D381" s="216">
        <v>6</v>
      </c>
      <c r="E381" s="216" t="s">
        <v>3481</v>
      </c>
      <c r="F381" s="217">
        <v>302</v>
      </c>
      <c r="G381" s="218">
        <f t="shared" si="59"/>
        <v>60.4</v>
      </c>
      <c r="H381" s="219">
        <f t="shared" si="60"/>
        <v>167.77777777777777</v>
      </c>
      <c r="I381" s="219">
        <f t="shared" si="61"/>
        <v>5.5925925925925921E-2</v>
      </c>
      <c r="J381" s="217"/>
      <c r="K381" s="220"/>
      <c r="L381" s="220"/>
      <c r="M381" s="232"/>
      <c r="N381" s="222">
        <f t="shared" si="49"/>
        <v>0</v>
      </c>
      <c r="O381" s="223"/>
      <c r="P381" s="224"/>
      <c r="Q381" s="224"/>
      <c r="R381" s="224"/>
      <c r="S381" s="224"/>
      <c r="T381" s="225"/>
      <c r="U381" s="226">
        <f t="shared" si="56"/>
        <v>0.11185185185185184</v>
      </c>
      <c r="V381" s="227"/>
      <c r="W381" s="228" t="str">
        <f t="shared" si="57"/>
        <v>0</v>
      </c>
      <c r="X381" s="509"/>
      <c r="Y381" s="229">
        <f t="shared" si="58"/>
        <v>0</v>
      </c>
    </row>
    <row r="382" spans="2:25" ht="18.75" customHeight="1">
      <c r="B382" s="515"/>
      <c r="C382" s="506"/>
      <c r="D382" s="216">
        <v>7</v>
      </c>
      <c r="E382" s="216" t="s">
        <v>3482</v>
      </c>
      <c r="F382" s="217">
        <v>399</v>
      </c>
      <c r="G382" s="218">
        <f t="shared" si="59"/>
        <v>79.8</v>
      </c>
      <c r="H382" s="219">
        <f t="shared" si="60"/>
        <v>221.66666666666666</v>
      </c>
      <c r="I382" s="219">
        <f t="shared" si="61"/>
        <v>7.3888888888888879E-2</v>
      </c>
      <c r="J382" s="217"/>
      <c r="K382" s="220"/>
      <c r="L382" s="220"/>
      <c r="M382" s="232"/>
      <c r="N382" s="222">
        <f t="shared" si="49"/>
        <v>0</v>
      </c>
      <c r="O382" s="223"/>
      <c r="P382" s="224"/>
      <c r="Q382" s="224"/>
      <c r="R382" s="224"/>
      <c r="S382" s="224"/>
      <c r="T382" s="225"/>
      <c r="U382" s="226">
        <f t="shared" si="56"/>
        <v>0.14777777777777776</v>
      </c>
      <c r="V382" s="227"/>
      <c r="W382" s="228" t="str">
        <f t="shared" si="57"/>
        <v>0</v>
      </c>
      <c r="X382" s="509"/>
      <c r="Y382" s="229">
        <f t="shared" si="58"/>
        <v>0</v>
      </c>
    </row>
    <row r="383" spans="2:25" ht="18.75" customHeight="1">
      <c r="B383" s="515"/>
      <c r="C383" s="506"/>
      <c r="D383" s="216">
        <v>8</v>
      </c>
      <c r="E383" s="216" t="s">
        <v>3483</v>
      </c>
      <c r="F383" s="217">
        <v>320</v>
      </c>
      <c r="G383" s="218">
        <f t="shared" si="59"/>
        <v>64</v>
      </c>
      <c r="H383" s="219">
        <f t="shared" si="60"/>
        <v>177.77777777777777</v>
      </c>
      <c r="I383" s="219">
        <f t="shared" si="61"/>
        <v>5.9259259259259255E-2</v>
      </c>
      <c r="J383" s="217"/>
      <c r="K383" s="220"/>
      <c r="L383" s="220"/>
      <c r="M383" s="232"/>
      <c r="N383" s="222">
        <f t="shared" si="49"/>
        <v>0</v>
      </c>
      <c r="O383" s="223"/>
      <c r="P383" s="224"/>
      <c r="Q383" s="224"/>
      <c r="R383" s="224"/>
      <c r="S383" s="224"/>
      <c r="T383" s="225"/>
      <c r="U383" s="226">
        <f t="shared" si="56"/>
        <v>0.11851851851851851</v>
      </c>
      <c r="V383" s="227"/>
      <c r="W383" s="228" t="str">
        <f t="shared" si="57"/>
        <v>0</v>
      </c>
      <c r="X383" s="509"/>
      <c r="Y383" s="229">
        <f t="shared" si="58"/>
        <v>0</v>
      </c>
    </row>
    <row r="384" spans="2:25" ht="18.75" customHeight="1">
      <c r="B384" s="515"/>
      <c r="C384" s="506"/>
      <c r="D384" s="216">
        <v>9</v>
      </c>
      <c r="E384" s="216" t="s">
        <v>3484</v>
      </c>
      <c r="F384" s="217">
        <v>280</v>
      </c>
      <c r="G384" s="218">
        <f t="shared" si="59"/>
        <v>56</v>
      </c>
      <c r="H384" s="219">
        <f t="shared" si="60"/>
        <v>155.55555555555554</v>
      </c>
      <c r="I384" s="219">
        <f t="shared" si="61"/>
        <v>5.185185185185185E-2</v>
      </c>
      <c r="J384" s="217"/>
      <c r="K384" s="220"/>
      <c r="L384" s="220"/>
      <c r="M384" s="232"/>
      <c r="N384" s="222">
        <f t="shared" si="49"/>
        <v>0</v>
      </c>
      <c r="O384" s="223"/>
      <c r="P384" s="224"/>
      <c r="Q384" s="224"/>
      <c r="R384" s="224"/>
      <c r="S384" s="224"/>
      <c r="T384" s="225"/>
      <c r="U384" s="226">
        <f t="shared" si="56"/>
        <v>0.1037037037037037</v>
      </c>
      <c r="V384" s="227"/>
      <c r="W384" s="228" t="str">
        <f t="shared" si="57"/>
        <v>0</v>
      </c>
      <c r="X384" s="509"/>
      <c r="Y384" s="229">
        <f t="shared" si="58"/>
        <v>0</v>
      </c>
    </row>
    <row r="385" spans="2:25" ht="18.75" customHeight="1">
      <c r="B385" s="515"/>
      <c r="C385" s="506"/>
      <c r="D385" s="216">
        <v>10</v>
      </c>
      <c r="E385" s="216" t="s">
        <v>3485</v>
      </c>
      <c r="F385" s="217">
        <v>102</v>
      </c>
      <c r="G385" s="218">
        <f t="shared" si="59"/>
        <v>20.399999999999999</v>
      </c>
      <c r="H385" s="219">
        <f t="shared" si="60"/>
        <v>56.666666666666664</v>
      </c>
      <c r="I385" s="219">
        <f t="shared" si="61"/>
        <v>1.8888888888888889E-2</v>
      </c>
      <c r="J385" s="217"/>
      <c r="K385" s="220"/>
      <c r="L385" s="220"/>
      <c r="M385" s="232"/>
      <c r="N385" s="222">
        <f t="shared" si="49"/>
        <v>0</v>
      </c>
      <c r="O385" s="223"/>
      <c r="P385" s="224"/>
      <c r="Q385" s="224"/>
      <c r="R385" s="224"/>
      <c r="S385" s="224"/>
      <c r="T385" s="225"/>
      <c r="U385" s="226">
        <f t="shared" si="56"/>
        <v>3.7777777777777778E-2</v>
      </c>
      <c r="V385" s="227"/>
      <c r="W385" s="228" t="str">
        <f t="shared" si="57"/>
        <v>0</v>
      </c>
      <c r="X385" s="509"/>
      <c r="Y385" s="229">
        <f t="shared" si="58"/>
        <v>0</v>
      </c>
    </row>
    <row r="386" spans="2:25" ht="18.75" customHeight="1">
      <c r="B386" s="515"/>
      <c r="C386" s="506"/>
      <c r="D386" s="216">
        <v>11</v>
      </c>
      <c r="E386" s="216" t="s">
        <v>3486</v>
      </c>
      <c r="F386" s="217">
        <v>290</v>
      </c>
      <c r="G386" s="218">
        <f t="shared" si="59"/>
        <v>58</v>
      </c>
      <c r="H386" s="219">
        <f t="shared" si="60"/>
        <v>161.11111111111111</v>
      </c>
      <c r="I386" s="219">
        <f t="shared" si="61"/>
        <v>5.3703703703703705E-2</v>
      </c>
      <c r="J386" s="217"/>
      <c r="K386" s="220"/>
      <c r="L386" s="220"/>
      <c r="M386" s="221"/>
      <c r="N386" s="222">
        <f t="shared" si="49"/>
        <v>0</v>
      </c>
      <c r="O386" s="223"/>
      <c r="P386" s="224"/>
      <c r="Q386" s="224"/>
      <c r="R386" s="224"/>
      <c r="S386" s="224"/>
      <c r="T386" s="225"/>
      <c r="U386" s="226">
        <f t="shared" si="56"/>
        <v>0.10740740740740741</v>
      </c>
      <c r="V386" s="227"/>
      <c r="W386" s="228" t="str">
        <f t="shared" si="57"/>
        <v>0</v>
      </c>
      <c r="X386" s="509"/>
      <c r="Y386" s="229">
        <f t="shared" si="58"/>
        <v>0</v>
      </c>
    </row>
    <row r="387" spans="2:25" ht="18.75" customHeight="1">
      <c r="B387" s="515"/>
      <c r="C387" s="506"/>
      <c r="D387" s="216">
        <v>12</v>
      </c>
      <c r="E387" s="216" t="s">
        <v>3487</v>
      </c>
      <c r="F387" s="217">
        <v>614</v>
      </c>
      <c r="G387" s="218">
        <f t="shared" si="59"/>
        <v>122.8</v>
      </c>
      <c r="H387" s="219">
        <f t="shared" si="60"/>
        <v>341.11111111111109</v>
      </c>
      <c r="I387" s="219">
        <f t="shared" si="61"/>
        <v>0.1137037037037037</v>
      </c>
      <c r="J387" s="217"/>
      <c r="K387" s="220"/>
      <c r="L387" s="220"/>
      <c r="M387" s="221"/>
      <c r="N387" s="222">
        <f t="shared" si="49"/>
        <v>0</v>
      </c>
      <c r="O387" s="223"/>
      <c r="P387" s="224"/>
      <c r="Q387" s="224"/>
      <c r="R387" s="224"/>
      <c r="S387" s="224"/>
      <c r="T387" s="225"/>
      <c r="U387" s="226">
        <f t="shared" si="56"/>
        <v>0.22740740740740739</v>
      </c>
      <c r="V387" s="227"/>
      <c r="W387" s="228" t="str">
        <f t="shared" si="57"/>
        <v>0</v>
      </c>
      <c r="X387" s="509"/>
      <c r="Y387" s="229">
        <f t="shared" si="58"/>
        <v>0</v>
      </c>
    </row>
    <row r="388" spans="2:25" ht="18.75" customHeight="1">
      <c r="B388" s="515"/>
      <c r="C388" s="506"/>
      <c r="D388" s="216"/>
      <c r="E388" s="216"/>
      <c r="F388" s="217"/>
      <c r="G388" s="218">
        <f t="shared" si="59"/>
        <v>0</v>
      </c>
      <c r="H388" s="219">
        <f t="shared" si="60"/>
        <v>0</v>
      </c>
      <c r="I388" s="219">
        <f t="shared" si="61"/>
        <v>0</v>
      </c>
      <c r="J388" s="217"/>
      <c r="K388" s="220"/>
      <c r="L388" s="220"/>
      <c r="M388" s="221"/>
      <c r="N388" s="222">
        <f t="shared" si="49"/>
        <v>0</v>
      </c>
      <c r="O388" s="223"/>
      <c r="P388" s="224"/>
      <c r="Q388" s="224"/>
      <c r="R388" s="224"/>
      <c r="S388" s="224"/>
      <c r="T388" s="225"/>
      <c r="U388" s="226">
        <f t="shared" si="56"/>
        <v>0</v>
      </c>
      <c r="V388" s="227"/>
      <c r="W388" s="228" t="str">
        <f t="shared" si="57"/>
        <v>0</v>
      </c>
      <c r="X388" s="509"/>
      <c r="Y388" s="229">
        <f t="shared" si="58"/>
        <v>0</v>
      </c>
    </row>
    <row r="389" spans="2:25" ht="18.75" customHeight="1">
      <c r="B389" s="516"/>
      <c r="C389" s="507"/>
      <c r="D389" s="216"/>
      <c r="E389" s="216"/>
      <c r="F389" s="217"/>
      <c r="G389" s="218">
        <f>F389/$G$15</f>
        <v>0</v>
      </c>
      <c r="H389" s="219">
        <f>F389/$H$15</f>
        <v>0</v>
      </c>
      <c r="I389" s="219">
        <f>H389/$I$15</f>
        <v>0</v>
      </c>
      <c r="J389" s="217"/>
      <c r="K389" s="220"/>
      <c r="L389" s="220"/>
      <c r="M389" s="232"/>
      <c r="N389" s="222">
        <f>M389/$N$15</f>
        <v>0</v>
      </c>
      <c r="O389" s="231"/>
      <c r="P389" s="231"/>
      <c r="Q389" s="231"/>
      <c r="R389" s="231"/>
      <c r="S389" s="231"/>
      <c r="T389" s="225"/>
      <c r="U389" s="226">
        <f>H389/$U$15</f>
        <v>0</v>
      </c>
      <c r="V389" s="227"/>
      <c r="W389" s="228" t="str">
        <f>IF(V389&lt;1,"0",IF(V389&lt;5,"2",IF(V389&gt;=5,"6")))</f>
        <v>0</v>
      </c>
      <c r="X389" s="510"/>
      <c r="Y389" s="229">
        <f t="shared" si="58"/>
        <v>0</v>
      </c>
    </row>
    <row r="390" spans="2:25">
      <c r="B390" s="233"/>
      <c r="C390" s="234" t="s">
        <v>111</v>
      </c>
      <c r="D390" s="235"/>
      <c r="E390" s="236">
        <f>COUNTA(E310:E389)</f>
        <v>75</v>
      </c>
      <c r="F390" s="236">
        <f>SUM(F310:F389)</f>
        <v>19982</v>
      </c>
      <c r="G390" s="236">
        <f>SUM(G310:G389)</f>
        <v>3996.4</v>
      </c>
      <c r="H390" s="236">
        <f>SUM(H310:H389)</f>
        <v>11101.111111111108</v>
      </c>
      <c r="I390" s="236">
        <f>MROUND(SUM(I310:I389),1)</f>
        <v>4</v>
      </c>
      <c r="J390" s="236">
        <f>COUNTA(J310:J389)</f>
        <v>6</v>
      </c>
      <c r="K390" s="236">
        <f>COUNTA(K310:K389)</f>
        <v>4</v>
      </c>
      <c r="L390" s="236">
        <f>COUNTA(L310:L389)</f>
        <v>0</v>
      </c>
      <c r="M390" s="236">
        <f>SUM(M310:M389)</f>
        <v>11101.111111111113</v>
      </c>
      <c r="N390" s="236">
        <f>SUM(N310:N389)</f>
        <v>222.02222222222221</v>
      </c>
      <c r="O390" s="237"/>
      <c r="P390" s="238">
        <f>COUNTIF(P310:P389, "YES")</f>
        <v>2</v>
      </c>
      <c r="Q390" s="237"/>
      <c r="R390" s="237"/>
      <c r="S390" s="237"/>
      <c r="T390" s="237"/>
      <c r="U390" s="236">
        <f>SUM(U310:U389)</f>
        <v>7.400740740740738</v>
      </c>
      <c r="V390" s="236">
        <f>SUM(V310:V389)</f>
        <v>7.4007407407407406</v>
      </c>
      <c r="W390" s="236">
        <f t="array" ref="W390">SUM(ABS(W310:W389))</f>
        <v>8</v>
      </c>
      <c r="X390" s="238" t="str">
        <f>IF(X310&lt;0.2, "0", IF(X310&lt;=2, "2", IF(X310&gt;2, ROUND(X310,0))))</f>
        <v>2</v>
      </c>
      <c r="Y390" s="236">
        <f>SUM(Y310:Y389)</f>
        <v>4</v>
      </c>
    </row>
    <row r="391" spans="2:25" ht="18.75" customHeight="1">
      <c r="B391" s="514">
        <v>9</v>
      </c>
      <c r="C391" s="505" t="s">
        <v>3488</v>
      </c>
      <c r="D391" s="216">
        <v>1</v>
      </c>
      <c r="E391" s="216" t="s">
        <v>3489</v>
      </c>
      <c r="F391" s="217">
        <v>346</v>
      </c>
      <c r="G391" s="218">
        <f t="shared" ref="G391:G436" si="62">F391/$G$15</f>
        <v>69.2</v>
      </c>
      <c r="H391" s="219">
        <f t="shared" ref="H391:H436" si="63">F391/$H$15</f>
        <v>192.22222222222223</v>
      </c>
      <c r="I391" s="219">
        <f t="shared" ref="I391:I436" si="64">H391/$I$15</f>
        <v>6.4074074074074075E-2</v>
      </c>
      <c r="J391" s="217" t="s">
        <v>3490</v>
      </c>
      <c r="K391" s="220" t="s">
        <v>3490</v>
      </c>
      <c r="L391" s="220"/>
      <c r="M391" s="221">
        <f>SUM(H391:H411)</f>
        <v>3485</v>
      </c>
      <c r="N391" s="222">
        <f t="shared" ref="N391:N436" si="65">M391/$N$15</f>
        <v>69.7</v>
      </c>
      <c r="O391" s="223" t="s">
        <v>1388</v>
      </c>
      <c r="P391" s="224" t="s">
        <v>12</v>
      </c>
      <c r="Q391" s="224" t="s">
        <v>3354</v>
      </c>
      <c r="R391" s="224" t="s">
        <v>3408</v>
      </c>
      <c r="S391" s="224"/>
      <c r="T391" s="225"/>
      <c r="U391" s="226">
        <f t="shared" ref="U391:U436" si="66">H391/$U$15</f>
        <v>0.12814814814814815</v>
      </c>
      <c r="V391" s="227">
        <f>SUM(U391:U411)</f>
        <v>2.3233333333333341</v>
      </c>
      <c r="W391" s="228" t="str">
        <f t="shared" ref="W391:W436" si="67">IF(V391&lt;1,"0",IF(V391&lt;5,"2",IF(V391&gt;=5,"6")))</f>
        <v>2</v>
      </c>
      <c r="X391" s="508">
        <f>K438/$X$15</f>
        <v>0.66666666666666663</v>
      </c>
      <c r="Y391" s="229">
        <f t="shared" ref="Y391:Y437" si="68">W391/2</f>
        <v>1</v>
      </c>
    </row>
    <row r="392" spans="2:25" ht="18.75" customHeight="1">
      <c r="B392" s="515"/>
      <c r="C392" s="506"/>
      <c r="D392" s="216">
        <v>2</v>
      </c>
      <c r="E392" s="216" t="s">
        <v>3491</v>
      </c>
      <c r="F392" s="217">
        <v>104</v>
      </c>
      <c r="G392" s="218">
        <f t="shared" si="62"/>
        <v>20.8</v>
      </c>
      <c r="H392" s="219">
        <f t="shared" si="63"/>
        <v>57.777777777777779</v>
      </c>
      <c r="I392" s="219">
        <f t="shared" si="64"/>
        <v>1.9259259259259261E-2</v>
      </c>
      <c r="J392" s="217"/>
      <c r="K392" s="220"/>
      <c r="L392" s="220"/>
      <c r="M392" s="221"/>
      <c r="N392" s="222">
        <f t="shared" si="65"/>
        <v>0</v>
      </c>
      <c r="O392" s="223"/>
      <c r="P392" s="224"/>
      <c r="Q392" s="224"/>
      <c r="R392" s="224"/>
      <c r="S392" s="224"/>
      <c r="T392" s="225"/>
      <c r="U392" s="226">
        <f t="shared" si="66"/>
        <v>3.8518518518518521E-2</v>
      </c>
      <c r="V392" s="227"/>
      <c r="W392" s="228" t="str">
        <f t="shared" si="67"/>
        <v>0</v>
      </c>
      <c r="X392" s="509"/>
      <c r="Y392" s="229">
        <f t="shared" si="68"/>
        <v>0</v>
      </c>
    </row>
    <row r="393" spans="2:25" ht="18.75" customHeight="1">
      <c r="B393" s="515"/>
      <c r="C393" s="506"/>
      <c r="D393" s="216">
        <v>3</v>
      </c>
      <c r="E393" s="216" t="s">
        <v>3492</v>
      </c>
      <c r="F393" s="217">
        <v>353</v>
      </c>
      <c r="G393" s="218">
        <f t="shared" si="62"/>
        <v>70.599999999999994</v>
      </c>
      <c r="H393" s="219">
        <f t="shared" si="63"/>
        <v>196.11111111111111</v>
      </c>
      <c r="I393" s="219">
        <f t="shared" si="64"/>
        <v>6.537037037037037E-2</v>
      </c>
      <c r="J393" s="217"/>
      <c r="K393" s="220"/>
      <c r="L393" s="220"/>
      <c r="M393" s="221"/>
      <c r="N393" s="222">
        <f t="shared" si="65"/>
        <v>0</v>
      </c>
      <c r="O393" s="223"/>
      <c r="P393" s="224"/>
      <c r="Q393" s="224"/>
      <c r="R393" s="224"/>
      <c r="S393" s="224"/>
      <c r="T393" s="225"/>
      <c r="U393" s="226">
        <f t="shared" si="66"/>
        <v>0.13074074074074074</v>
      </c>
      <c r="V393" s="227"/>
      <c r="W393" s="228" t="str">
        <f t="shared" si="67"/>
        <v>0</v>
      </c>
      <c r="X393" s="509"/>
      <c r="Y393" s="229">
        <f t="shared" si="68"/>
        <v>0</v>
      </c>
    </row>
    <row r="394" spans="2:25" ht="18.75" customHeight="1">
      <c r="B394" s="515"/>
      <c r="C394" s="506"/>
      <c r="D394" s="216">
        <v>4</v>
      </c>
      <c r="E394" s="216" t="s">
        <v>3493</v>
      </c>
      <c r="F394" s="217">
        <v>447</v>
      </c>
      <c r="G394" s="218">
        <f t="shared" si="62"/>
        <v>89.4</v>
      </c>
      <c r="H394" s="219">
        <f t="shared" si="63"/>
        <v>248.33333333333331</v>
      </c>
      <c r="I394" s="219">
        <f t="shared" si="64"/>
        <v>8.277777777777777E-2</v>
      </c>
      <c r="J394" s="217"/>
      <c r="K394" s="220"/>
      <c r="L394" s="220"/>
      <c r="M394" s="221"/>
      <c r="N394" s="222">
        <f t="shared" si="65"/>
        <v>0</v>
      </c>
      <c r="O394" s="223"/>
      <c r="P394" s="224"/>
      <c r="Q394" s="224"/>
      <c r="R394" s="224"/>
      <c r="S394" s="224"/>
      <c r="T394" s="225"/>
      <c r="U394" s="226">
        <f t="shared" si="66"/>
        <v>0.16555555555555554</v>
      </c>
      <c r="V394" s="227"/>
      <c r="W394" s="228" t="str">
        <f t="shared" si="67"/>
        <v>0</v>
      </c>
      <c r="X394" s="509"/>
      <c r="Y394" s="229">
        <f t="shared" si="68"/>
        <v>0</v>
      </c>
    </row>
    <row r="395" spans="2:25" ht="18.75" customHeight="1">
      <c r="B395" s="515"/>
      <c r="C395" s="506"/>
      <c r="D395" s="216">
        <v>5</v>
      </c>
      <c r="E395" s="216" t="s">
        <v>3494</v>
      </c>
      <c r="F395" s="217">
        <v>200</v>
      </c>
      <c r="G395" s="218">
        <f t="shared" si="62"/>
        <v>40</v>
      </c>
      <c r="H395" s="219">
        <f t="shared" si="63"/>
        <v>111.11111111111111</v>
      </c>
      <c r="I395" s="219">
        <f t="shared" si="64"/>
        <v>3.7037037037037035E-2</v>
      </c>
      <c r="J395" s="217"/>
      <c r="K395" s="220"/>
      <c r="L395" s="220"/>
      <c r="M395" s="221"/>
      <c r="N395" s="222">
        <f t="shared" si="65"/>
        <v>0</v>
      </c>
      <c r="O395" s="223"/>
      <c r="P395" s="224"/>
      <c r="Q395" s="224"/>
      <c r="R395" s="224"/>
      <c r="S395" s="224"/>
      <c r="T395" s="225"/>
      <c r="U395" s="226">
        <f t="shared" si="66"/>
        <v>7.407407407407407E-2</v>
      </c>
      <c r="V395" s="227"/>
      <c r="W395" s="228" t="str">
        <f t="shared" si="67"/>
        <v>0</v>
      </c>
      <c r="X395" s="509"/>
      <c r="Y395" s="229">
        <f t="shared" si="68"/>
        <v>0</v>
      </c>
    </row>
    <row r="396" spans="2:25" ht="18.75" customHeight="1">
      <c r="B396" s="515"/>
      <c r="C396" s="506"/>
      <c r="D396" s="216">
        <v>6</v>
      </c>
      <c r="E396" s="216" t="s">
        <v>3495</v>
      </c>
      <c r="F396" s="217">
        <v>187</v>
      </c>
      <c r="G396" s="218">
        <f t="shared" si="62"/>
        <v>37.4</v>
      </c>
      <c r="H396" s="219">
        <f t="shared" si="63"/>
        <v>103.88888888888889</v>
      </c>
      <c r="I396" s="219">
        <f t="shared" si="64"/>
        <v>3.4629629629629628E-2</v>
      </c>
      <c r="J396" s="217"/>
      <c r="K396" s="220"/>
      <c r="L396" s="220"/>
      <c r="M396" s="221"/>
      <c r="N396" s="222">
        <f t="shared" si="65"/>
        <v>0</v>
      </c>
      <c r="O396" s="223"/>
      <c r="P396" s="224"/>
      <c r="Q396" s="224"/>
      <c r="R396" s="224"/>
      <c r="S396" s="224"/>
      <c r="T396" s="225"/>
      <c r="U396" s="226">
        <f t="shared" si="66"/>
        <v>6.9259259259259257E-2</v>
      </c>
      <c r="V396" s="227"/>
      <c r="W396" s="228" t="str">
        <f t="shared" si="67"/>
        <v>0</v>
      </c>
      <c r="X396" s="509"/>
      <c r="Y396" s="229">
        <f t="shared" si="68"/>
        <v>0</v>
      </c>
    </row>
    <row r="397" spans="2:25" ht="18.75" customHeight="1">
      <c r="B397" s="515"/>
      <c r="C397" s="506"/>
      <c r="D397" s="216">
        <v>7</v>
      </c>
      <c r="E397" s="216" t="s">
        <v>3496</v>
      </c>
      <c r="F397" s="217">
        <v>420</v>
      </c>
      <c r="G397" s="218">
        <f t="shared" si="62"/>
        <v>84</v>
      </c>
      <c r="H397" s="219">
        <f t="shared" si="63"/>
        <v>233.33333333333331</v>
      </c>
      <c r="I397" s="219">
        <f t="shared" si="64"/>
        <v>7.7777777777777765E-2</v>
      </c>
      <c r="J397" s="217"/>
      <c r="K397" s="220"/>
      <c r="L397" s="220"/>
      <c r="M397" s="221"/>
      <c r="N397" s="222">
        <f t="shared" si="65"/>
        <v>0</v>
      </c>
      <c r="O397" s="223"/>
      <c r="P397" s="224"/>
      <c r="Q397" s="224"/>
      <c r="R397" s="224"/>
      <c r="S397" s="224"/>
      <c r="T397" s="225"/>
      <c r="U397" s="226">
        <f t="shared" si="66"/>
        <v>0.15555555555555553</v>
      </c>
      <c r="V397" s="227"/>
      <c r="W397" s="228" t="str">
        <f t="shared" si="67"/>
        <v>0</v>
      </c>
      <c r="X397" s="509"/>
      <c r="Y397" s="229">
        <f t="shared" si="68"/>
        <v>0</v>
      </c>
    </row>
    <row r="398" spans="2:25" ht="18.75" customHeight="1">
      <c r="B398" s="515"/>
      <c r="C398" s="506"/>
      <c r="D398" s="216">
        <v>8</v>
      </c>
      <c r="E398" s="216" t="s">
        <v>3239</v>
      </c>
      <c r="F398" s="217">
        <v>401</v>
      </c>
      <c r="G398" s="218">
        <f t="shared" si="62"/>
        <v>80.2</v>
      </c>
      <c r="H398" s="219">
        <f t="shared" si="63"/>
        <v>222.77777777777777</v>
      </c>
      <c r="I398" s="219">
        <f t="shared" si="64"/>
        <v>7.4259259259259261E-2</v>
      </c>
      <c r="J398" s="217"/>
      <c r="K398" s="220"/>
      <c r="L398" s="220"/>
      <c r="M398" s="221"/>
      <c r="N398" s="222">
        <f t="shared" si="65"/>
        <v>0</v>
      </c>
      <c r="O398" s="223"/>
      <c r="P398" s="224"/>
      <c r="Q398" s="224"/>
      <c r="R398" s="224"/>
      <c r="S398" s="224"/>
      <c r="T398" s="225"/>
      <c r="U398" s="226">
        <f t="shared" si="66"/>
        <v>0.14851851851851852</v>
      </c>
      <c r="V398" s="227"/>
      <c r="W398" s="228" t="str">
        <f t="shared" si="67"/>
        <v>0</v>
      </c>
      <c r="X398" s="509"/>
      <c r="Y398" s="229">
        <f t="shared" si="68"/>
        <v>0</v>
      </c>
    </row>
    <row r="399" spans="2:25" ht="18.75" customHeight="1">
      <c r="B399" s="515"/>
      <c r="C399" s="506"/>
      <c r="D399" s="216">
        <v>9</v>
      </c>
      <c r="E399" s="216" t="s">
        <v>3497</v>
      </c>
      <c r="F399" s="217">
        <v>180</v>
      </c>
      <c r="G399" s="218">
        <f t="shared" si="62"/>
        <v>36</v>
      </c>
      <c r="H399" s="219">
        <f t="shared" si="63"/>
        <v>100</v>
      </c>
      <c r="I399" s="219">
        <f t="shared" si="64"/>
        <v>3.3333333333333333E-2</v>
      </c>
      <c r="J399" s="217"/>
      <c r="K399" s="220"/>
      <c r="L399" s="220"/>
      <c r="M399" s="221"/>
      <c r="N399" s="222">
        <f t="shared" si="65"/>
        <v>0</v>
      </c>
      <c r="O399" s="223"/>
      <c r="P399" s="224"/>
      <c r="Q399" s="224"/>
      <c r="R399" s="224"/>
      <c r="S399" s="224"/>
      <c r="T399" s="225"/>
      <c r="U399" s="226">
        <f t="shared" si="66"/>
        <v>6.6666666666666666E-2</v>
      </c>
      <c r="V399" s="227"/>
      <c r="W399" s="228" t="str">
        <f t="shared" si="67"/>
        <v>0</v>
      </c>
      <c r="X399" s="509"/>
      <c r="Y399" s="229">
        <f t="shared" si="68"/>
        <v>0</v>
      </c>
    </row>
    <row r="400" spans="2:25" ht="18.75" customHeight="1">
      <c r="B400" s="515"/>
      <c r="C400" s="506"/>
      <c r="D400" s="216">
        <v>10</v>
      </c>
      <c r="E400" s="216" t="s">
        <v>3498</v>
      </c>
      <c r="F400" s="217">
        <v>500</v>
      </c>
      <c r="G400" s="218">
        <f t="shared" si="62"/>
        <v>100</v>
      </c>
      <c r="H400" s="219">
        <f t="shared" si="63"/>
        <v>277.77777777777777</v>
      </c>
      <c r="I400" s="219">
        <f t="shared" si="64"/>
        <v>9.2592592592592587E-2</v>
      </c>
      <c r="J400" s="217"/>
      <c r="K400" s="220"/>
      <c r="L400" s="220"/>
      <c r="M400" s="221"/>
      <c r="N400" s="222">
        <f t="shared" si="65"/>
        <v>0</v>
      </c>
      <c r="O400" s="223"/>
      <c r="P400" s="224"/>
      <c r="Q400" s="224"/>
      <c r="R400" s="224"/>
      <c r="S400" s="224"/>
      <c r="T400" s="225"/>
      <c r="U400" s="226">
        <f t="shared" si="66"/>
        <v>0.18518518518518517</v>
      </c>
      <c r="V400" s="227"/>
      <c r="W400" s="228" t="str">
        <f t="shared" si="67"/>
        <v>0</v>
      </c>
      <c r="X400" s="509"/>
      <c r="Y400" s="229">
        <f t="shared" si="68"/>
        <v>0</v>
      </c>
    </row>
    <row r="401" spans="2:25" ht="18.75" customHeight="1">
      <c r="B401" s="515"/>
      <c r="C401" s="506"/>
      <c r="D401" s="216">
        <v>1</v>
      </c>
      <c r="E401" s="216" t="s">
        <v>3499</v>
      </c>
      <c r="F401" s="217">
        <v>326</v>
      </c>
      <c r="G401" s="218">
        <f t="shared" si="62"/>
        <v>65.2</v>
      </c>
      <c r="H401" s="219">
        <f t="shared" si="63"/>
        <v>181.11111111111111</v>
      </c>
      <c r="I401" s="219">
        <f t="shared" si="64"/>
        <v>6.0370370370370373E-2</v>
      </c>
      <c r="J401" s="217"/>
      <c r="K401" s="220"/>
      <c r="L401" s="220"/>
      <c r="M401" s="221"/>
      <c r="N401" s="222">
        <f t="shared" si="65"/>
        <v>0</v>
      </c>
      <c r="O401" s="223"/>
      <c r="P401" s="224"/>
      <c r="Q401" s="224"/>
      <c r="R401" s="224"/>
      <c r="S401" s="224"/>
      <c r="T401" s="225"/>
      <c r="U401" s="226">
        <f t="shared" si="66"/>
        <v>0.12074074074074075</v>
      </c>
      <c r="V401" s="227"/>
      <c r="W401" s="228" t="str">
        <f t="shared" si="67"/>
        <v>0</v>
      </c>
      <c r="X401" s="509"/>
      <c r="Y401" s="229">
        <f t="shared" si="68"/>
        <v>0</v>
      </c>
    </row>
    <row r="402" spans="2:25" ht="18.75" customHeight="1">
      <c r="B402" s="515"/>
      <c r="C402" s="506"/>
      <c r="D402" s="216">
        <v>2</v>
      </c>
      <c r="E402" s="216" t="s">
        <v>3500</v>
      </c>
      <c r="F402" s="217">
        <v>270</v>
      </c>
      <c r="G402" s="218">
        <f t="shared" si="62"/>
        <v>54</v>
      </c>
      <c r="H402" s="219">
        <f t="shared" si="63"/>
        <v>150</v>
      </c>
      <c r="I402" s="219">
        <f t="shared" si="64"/>
        <v>0.05</v>
      </c>
      <c r="J402" s="217"/>
      <c r="K402" s="220"/>
      <c r="L402" s="220"/>
      <c r="M402" s="221"/>
      <c r="N402" s="222">
        <f t="shared" si="65"/>
        <v>0</v>
      </c>
      <c r="O402" s="223"/>
      <c r="P402" s="224"/>
      <c r="Q402" s="224"/>
      <c r="R402" s="224"/>
      <c r="S402" s="224"/>
      <c r="T402" s="225"/>
      <c r="U402" s="226">
        <f t="shared" si="66"/>
        <v>0.1</v>
      </c>
      <c r="V402" s="227"/>
      <c r="W402" s="228" t="str">
        <f t="shared" si="67"/>
        <v>0</v>
      </c>
      <c r="X402" s="509"/>
      <c r="Y402" s="229">
        <f t="shared" si="68"/>
        <v>0</v>
      </c>
    </row>
    <row r="403" spans="2:25" ht="18.75" customHeight="1">
      <c r="B403" s="515"/>
      <c r="C403" s="506"/>
      <c r="D403" s="216">
        <v>3</v>
      </c>
      <c r="E403" s="216" t="s">
        <v>3501</v>
      </c>
      <c r="F403" s="217">
        <v>385</v>
      </c>
      <c r="G403" s="218">
        <f t="shared" si="62"/>
        <v>77</v>
      </c>
      <c r="H403" s="219">
        <f t="shared" si="63"/>
        <v>213.88888888888889</v>
      </c>
      <c r="I403" s="219">
        <f t="shared" si="64"/>
        <v>7.1296296296296302E-2</v>
      </c>
      <c r="J403" s="217"/>
      <c r="K403" s="220"/>
      <c r="L403" s="220"/>
      <c r="M403" s="221"/>
      <c r="N403" s="222">
        <f t="shared" si="65"/>
        <v>0</v>
      </c>
      <c r="O403" s="223"/>
      <c r="P403" s="224"/>
      <c r="Q403" s="224"/>
      <c r="R403" s="224"/>
      <c r="S403" s="224"/>
      <c r="T403" s="225"/>
      <c r="U403" s="226">
        <f t="shared" si="66"/>
        <v>0.1425925925925926</v>
      </c>
      <c r="V403" s="227"/>
      <c r="W403" s="228" t="str">
        <f t="shared" si="67"/>
        <v>0</v>
      </c>
      <c r="X403" s="509"/>
      <c r="Y403" s="229">
        <f t="shared" si="68"/>
        <v>0</v>
      </c>
    </row>
    <row r="404" spans="2:25" ht="18.75" customHeight="1">
      <c r="B404" s="515"/>
      <c r="C404" s="506"/>
      <c r="D404" s="216">
        <v>4</v>
      </c>
      <c r="E404" s="216" t="s">
        <v>3377</v>
      </c>
      <c r="F404" s="217">
        <v>305</v>
      </c>
      <c r="G404" s="218">
        <f t="shared" si="62"/>
        <v>61</v>
      </c>
      <c r="H404" s="219">
        <f t="shared" si="63"/>
        <v>169.44444444444443</v>
      </c>
      <c r="I404" s="219">
        <f t="shared" si="64"/>
        <v>5.6481481481481473E-2</v>
      </c>
      <c r="J404" s="217"/>
      <c r="K404" s="220"/>
      <c r="L404" s="220"/>
      <c r="M404" s="221"/>
      <c r="N404" s="222">
        <f t="shared" si="65"/>
        <v>0</v>
      </c>
      <c r="O404" s="223"/>
      <c r="P404" s="224"/>
      <c r="Q404" s="224"/>
      <c r="R404" s="224"/>
      <c r="S404" s="224"/>
      <c r="T404" s="225"/>
      <c r="U404" s="226">
        <f t="shared" si="66"/>
        <v>0.11296296296296295</v>
      </c>
      <c r="V404" s="227"/>
      <c r="W404" s="228" t="str">
        <f t="shared" si="67"/>
        <v>0</v>
      </c>
      <c r="X404" s="509"/>
      <c r="Y404" s="229">
        <f t="shared" si="68"/>
        <v>0</v>
      </c>
    </row>
    <row r="405" spans="2:25" ht="18.75" customHeight="1">
      <c r="B405" s="515"/>
      <c r="C405" s="506"/>
      <c r="D405" s="216">
        <v>5</v>
      </c>
      <c r="E405" s="216" t="s">
        <v>3502</v>
      </c>
      <c r="F405" s="217">
        <v>150</v>
      </c>
      <c r="G405" s="218">
        <f t="shared" si="62"/>
        <v>30</v>
      </c>
      <c r="H405" s="219">
        <f t="shared" si="63"/>
        <v>83.333333333333329</v>
      </c>
      <c r="I405" s="219">
        <f t="shared" si="64"/>
        <v>2.7777777777777776E-2</v>
      </c>
      <c r="J405" s="217"/>
      <c r="K405" s="220"/>
      <c r="L405" s="220"/>
      <c r="M405" s="221"/>
      <c r="N405" s="222">
        <f t="shared" si="65"/>
        <v>0</v>
      </c>
      <c r="O405" s="223"/>
      <c r="P405" s="224"/>
      <c r="Q405" s="224"/>
      <c r="R405" s="224"/>
      <c r="S405" s="224"/>
      <c r="T405" s="225"/>
      <c r="U405" s="226">
        <f t="shared" si="66"/>
        <v>5.5555555555555552E-2</v>
      </c>
      <c r="V405" s="227"/>
      <c r="W405" s="228" t="str">
        <f t="shared" si="67"/>
        <v>0</v>
      </c>
      <c r="X405" s="509"/>
      <c r="Y405" s="229">
        <f t="shared" si="68"/>
        <v>0</v>
      </c>
    </row>
    <row r="406" spans="2:25" ht="18.75" customHeight="1">
      <c r="B406" s="515"/>
      <c r="C406" s="506"/>
      <c r="D406" s="216">
        <v>6</v>
      </c>
      <c r="E406" s="216" t="s">
        <v>3503</v>
      </c>
      <c r="F406" s="217">
        <v>200</v>
      </c>
      <c r="G406" s="218">
        <f t="shared" si="62"/>
        <v>40</v>
      </c>
      <c r="H406" s="219">
        <f t="shared" si="63"/>
        <v>111.11111111111111</v>
      </c>
      <c r="I406" s="219">
        <f t="shared" si="64"/>
        <v>3.7037037037037035E-2</v>
      </c>
      <c r="J406" s="217"/>
      <c r="K406" s="220"/>
      <c r="L406" s="220"/>
      <c r="M406" s="221"/>
      <c r="N406" s="222">
        <f t="shared" si="65"/>
        <v>0</v>
      </c>
      <c r="O406" s="223"/>
      <c r="P406" s="224"/>
      <c r="Q406" s="224"/>
      <c r="R406" s="224"/>
      <c r="S406" s="224"/>
      <c r="T406" s="225"/>
      <c r="U406" s="226">
        <f t="shared" si="66"/>
        <v>7.407407407407407E-2</v>
      </c>
      <c r="V406" s="227"/>
      <c r="W406" s="228" t="str">
        <f t="shared" si="67"/>
        <v>0</v>
      </c>
      <c r="X406" s="509"/>
      <c r="Y406" s="229">
        <f t="shared" si="68"/>
        <v>0</v>
      </c>
    </row>
    <row r="407" spans="2:25" ht="18.75" customHeight="1">
      <c r="B407" s="515"/>
      <c r="C407" s="506"/>
      <c r="D407" s="216">
        <v>7</v>
      </c>
      <c r="E407" s="216" t="s">
        <v>3504</v>
      </c>
      <c r="F407" s="217">
        <v>160</v>
      </c>
      <c r="G407" s="218">
        <f t="shared" si="62"/>
        <v>32</v>
      </c>
      <c r="H407" s="219">
        <f t="shared" si="63"/>
        <v>88.888888888888886</v>
      </c>
      <c r="I407" s="219">
        <f t="shared" si="64"/>
        <v>2.9629629629629627E-2</v>
      </c>
      <c r="J407" s="217"/>
      <c r="K407" s="220"/>
      <c r="L407" s="220"/>
      <c r="M407" s="221"/>
      <c r="N407" s="222">
        <f t="shared" si="65"/>
        <v>0</v>
      </c>
      <c r="O407" s="223"/>
      <c r="P407" s="224"/>
      <c r="Q407" s="224"/>
      <c r="R407" s="224"/>
      <c r="S407" s="224"/>
      <c r="T407" s="225"/>
      <c r="U407" s="226">
        <f t="shared" si="66"/>
        <v>5.9259259259259255E-2</v>
      </c>
      <c r="V407" s="227"/>
      <c r="W407" s="228" t="str">
        <f t="shared" si="67"/>
        <v>0</v>
      </c>
      <c r="X407" s="509"/>
      <c r="Y407" s="229">
        <f t="shared" si="68"/>
        <v>0</v>
      </c>
    </row>
    <row r="408" spans="2:25" ht="18.75" customHeight="1">
      <c r="B408" s="515"/>
      <c r="C408" s="506"/>
      <c r="D408" s="216">
        <v>8</v>
      </c>
      <c r="E408" s="216" t="s">
        <v>3505</v>
      </c>
      <c r="F408" s="217">
        <v>317</v>
      </c>
      <c r="G408" s="218">
        <f t="shared" si="62"/>
        <v>63.4</v>
      </c>
      <c r="H408" s="219">
        <f t="shared" si="63"/>
        <v>176.11111111111111</v>
      </c>
      <c r="I408" s="219">
        <f t="shared" si="64"/>
        <v>5.8703703703703702E-2</v>
      </c>
      <c r="J408" s="217"/>
      <c r="K408" s="220"/>
      <c r="L408" s="220"/>
      <c r="M408" s="221"/>
      <c r="N408" s="222">
        <f t="shared" si="65"/>
        <v>0</v>
      </c>
      <c r="O408" s="223"/>
      <c r="P408" s="224"/>
      <c r="Q408" s="224"/>
      <c r="R408" s="224"/>
      <c r="S408" s="224"/>
      <c r="T408" s="225"/>
      <c r="U408" s="226">
        <f t="shared" si="66"/>
        <v>0.1174074074074074</v>
      </c>
      <c r="V408" s="227"/>
      <c r="W408" s="228" t="str">
        <f t="shared" si="67"/>
        <v>0</v>
      </c>
      <c r="X408" s="509"/>
      <c r="Y408" s="229">
        <f t="shared" si="68"/>
        <v>0</v>
      </c>
    </row>
    <row r="409" spans="2:25" ht="18.75" customHeight="1">
      <c r="B409" s="515"/>
      <c r="C409" s="506"/>
      <c r="D409" s="216">
        <v>9</v>
      </c>
      <c r="E409" s="216" t="s">
        <v>3506</v>
      </c>
      <c r="F409" s="217">
        <v>303</v>
      </c>
      <c r="G409" s="218">
        <f t="shared" si="62"/>
        <v>60.6</v>
      </c>
      <c r="H409" s="219">
        <f t="shared" si="63"/>
        <v>168.33333333333334</v>
      </c>
      <c r="I409" s="219">
        <f t="shared" si="64"/>
        <v>5.6111111111111112E-2</v>
      </c>
      <c r="J409" s="217"/>
      <c r="K409" s="220"/>
      <c r="L409" s="220"/>
      <c r="M409" s="221"/>
      <c r="N409" s="222">
        <f t="shared" si="65"/>
        <v>0</v>
      </c>
      <c r="O409" s="223"/>
      <c r="P409" s="224"/>
      <c r="Q409" s="224"/>
      <c r="R409" s="224"/>
      <c r="S409" s="224"/>
      <c r="T409" s="225"/>
      <c r="U409" s="226">
        <f t="shared" si="66"/>
        <v>0.11222222222222222</v>
      </c>
      <c r="V409" s="227"/>
      <c r="W409" s="228" t="str">
        <f t="shared" si="67"/>
        <v>0</v>
      </c>
      <c r="X409" s="509"/>
      <c r="Y409" s="229">
        <f t="shared" si="68"/>
        <v>0</v>
      </c>
    </row>
    <row r="410" spans="2:25" ht="18.75" customHeight="1">
      <c r="B410" s="515"/>
      <c r="C410" s="506"/>
      <c r="D410" s="216">
        <v>10</v>
      </c>
      <c r="E410" s="216" t="s">
        <v>3507</v>
      </c>
      <c r="F410" s="217">
        <v>360</v>
      </c>
      <c r="G410" s="218">
        <f t="shared" si="62"/>
        <v>72</v>
      </c>
      <c r="H410" s="219">
        <f t="shared" si="63"/>
        <v>200</v>
      </c>
      <c r="I410" s="219">
        <f t="shared" si="64"/>
        <v>6.6666666666666666E-2</v>
      </c>
      <c r="J410" s="217"/>
      <c r="K410" s="220"/>
      <c r="L410" s="220"/>
      <c r="M410" s="221"/>
      <c r="N410" s="222">
        <f t="shared" si="65"/>
        <v>0</v>
      </c>
      <c r="O410" s="223"/>
      <c r="P410" s="224"/>
      <c r="Q410" s="224"/>
      <c r="R410" s="224"/>
      <c r="S410" s="224"/>
      <c r="T410" s="225"/>
      <c r="U410" s="226">
        <f t="shared" si="66"/>
        <v>0.13333333333333333</v>
      </c>
      <c r="V410" s="227"/>
      <c r="W410" s="228" t="str">
        <f t="shared" si="67"/>
        <v>0</v>
      </c>
      <c r="X410" s="509"/>
      <c r="Y410" s="229">
        <f t="shared" si="68"/>
        <v>0</v>
      </c>
    </row>
    <row r="411" spans="2:25" ht="18.75" customHeight="1">
      <c r="B411" s="515"/>
      <c r="C411" s="506"/>
      <c r="D411" s="216">
        <v>11</v>
      </c>
      <c r="E411" s="216" t="s">
        <v>3508</v>
      </c>
      <c r="F411" s="217">
        <v>359</v>
      </c>
      <c r="G411" s="218">
        <f t="shared" si="62"/>
        <v>71.8</v>
      </c>
      <c r="H411" s="219">
        <f t="shared" si="63"/>
        <v>199.44444444444443</v>
      </c>
      <c r="I411" s="219">
        <f t="shared" si="64"/>
        <v>6.6481481481481475E-2</v>
      </c>
      <c r="J411" s="217"/>
      <c r="K411" s="220"/>
      <c r="L411" s="220"/>
      <c r="M411" s="221"/>
      <c r="N411" s="222">
        <f t="shared" si="65"/>
        <v>0</v>
      </c>
      <c r="O411" s="223"/>
      <c r="P411" s="224"/>
      <c r="Q411" s="224"/>
      <c r="R411" s="224"/>
      <c r="S411" s="224"/>
      <c r="T411" s="225"/>
      <c r="U411" s="226">
        <f t="shared" si="66"/>
        <v>0.13296296296296295</v>
      </c>
      <c r="V411" s="227"/>
      <c r="W411" s="228" t="str">
        <f t="shared" si="67"/>
        <v>0</v>
      </c>
      <c r="X411" s="509"/>
      <c r="Y411" s="229">
        <f t="shared" si="68"/>
        <v>0</v>
      </c>
    </row>
    <row r="412" spans="2:25" ht="18.75" customHeight="1">
      <c r="B412" s="515"/>
      <c r="C412" s="506"/>
      <c r="D412" s="216"/>
      <c r="E412" s="216"/>
      <c r="F412" s="217"/>
      <c r="G412" s="218"/>
      <c r="H412" s="219"/>
      <c r="I412" s="219"/>
      <c r="J412" s="217"/>
      <c r="K412" s="220"/>
      <c r="L412" s="220"/>
      <c r="M412" s="221"/>
      <c r="N412" s="222">
        <f t="shared" si="65"/>
        <v>0</v>
      </c>
      <c r="O412" s="223"/>
      <c r="P412" s="224"/>
      <c r="Q412" s="224"/>
      <c r="R412" s="224"/>
      <c r="S412" s="224"/>
      <c r="T412" s="225"/>
      <c r="U412" s="226">
        <f t="shared" si="66"/>
        <v>0</v>
      </c>
      <c r="V412" s="227"/>
      <c r="W412" s="228" t="str">
        <f t="shared" si="67"/>
        <v>0</v>
      </c>
      <c r="X412" s="509"/>
      <c r="Y412" s="229">
        <f t="shared" si="68"/>
        <v>0</v>
      </c>
    </row>
    <row r="413" spans="2:25" ht="18.75" customHeight="1">
      <c r="B413" s="515"/>
      <c r="C413" s="506"/>
      <c r="D413" s="216">
        <v>1</v>
      </c>
      <c r="E413" s="216" t="s">
        <v>3509</v>
      </c>
      <c r="F413" s="217">
        <v>313</v>
      </c>
      <c r="G413" s="218">
        <f t="shared" si="62"/>
        <v>62.6</v>
      </c>
      <c r="H413" s="219">
        <f t="shared" si="63"/>
        <v>173.88888888888889</v>
      </c>
      <c r="I413" s="219">
        <f t="shared" si="64"/>
        <v>5.7962962962962959E-2</v>
      </c>
      <c r="J413" s="217"/>
      <c r="K413" s="220" t="s">
        <v>3510</v>
      </c>
      <c r="L413" s="220"/>
      <c r="M413" s="221">
        <f>SUM(H413:H435)</f>
        <v>3517.7777777777769</v>
      </c>
      <c r="N413" s="222">
        <f t="shared" si="65"/>
        <v>70.35555555555554</v>
      </c>
      <c r="O413" s="223" t="s">
        <v>719</v>
      </c>
      <c r="P413" s="224" t="s">
        <v>12</v>
      </c>
      <c r="Q413" s="224" t="s">
        <v>3354</v>
      </c>
      <c r="R413" s="224" t="s">
        <v>3127</v>
      </c>
      <c r="S413" s="224"/>
      <c r="T413" s="225"/>
      <c r="U413" s="226">
        <f t="shared" si="66"/>
        <v>0.11592592592592592</v>
      </c>
      <c r="V413" s="227">
        <f>SUM(U413:U435)</f>
        <v>2.3451851851851853</v>
      </c>
      <c r="W413" s="228" t="str">
        <f t="shared" si="67"/>
        <v>2</v>
      </c>
      <c r="X413" s="509"/>
      <c r="Y413" s="229">
        <f t="shared" si="68"/>
        <v>1</v>
      </c>
    </row>
    <row r="414" spans="2:25" ht="18.75" customHeight="1">
      <c r="B414" s="515"/>
      <c r="C414" s="506"/>
      <c r="D414" s="216">
        <v>2</v>
      </c>
      <c r="E414" s="216" t="s">
        <v>3511</v>
      </c>
      <c r="F414" s="217">
        <v>90</v>
      </c>
      <c r="G414" s="218">
        <f t="shared" si="62"/>
        <v>18</v>
      </c>
      <c r="H414" s="219">
        <f t="shared" si="63"/>
        <v>50</v>
      </c>
      <c r="I414" s="219">
        <f t="shared" si="64"/>
        <v>1.6666666666666666E-2</v>
      </c>
      <c r="J414" s="217"/>
      <c r="K414" s="220"/>
      <c r="L414" s="220"/>
      <c r="M414" s="221"/>
      <c r="N414" s="222">
        <f t="shared" si="65"/>
        <v>0</v>
      </c>
      <c r="O414" s="223"/>
      <c r="P414" s="224"/>
      <c r="Q414" s="224"/>
      <c r="R414" s="224"/>
      <c r="S414" s="224"/>
      <c r="T414" s="225"/>
      <c r="U414" s="226">
        <f t="shared" si="66"/>
        <v>3.3333333333333333E-2</v>
      </c>
      <c r="V414" s="227"/>
      <c r="W414" s="228" t="str">
        <f t="shared" si="67"/>
        <v>0</v>
      </c>
      <c r="X414" s="509"/>
      <c r="Y414" s="229">
        <f t="shared" si="68"/>
        <v>0</v>
      </c>
    </row>
    <row r="415" spans="2:25" ht="18.75" customHeight="1">
      <c r="B415" s="515"/>
      <c r="C415" s="506"/>
      <c r="D415" s="216">
        <v>3</v>
      </c>
      <c r="E415" s="216" t="s">
        <v>3512</v>
      </c>
      <c r="F415" s="217">
        <v>350</v>
      </c>
      <c r="G415" s="218">
        <f t="shared" si="62"/>
        <v>70</v>
      </c>
      <c r="H415" s="219">
        <f t="shared" si="63"/>
        <v>194.44444444444443</v>
      </c>
      <c r="I415" s="219">
        <f t="shared" si="64"/>
        <v>6.4814814814814811E-2</v>
      </c>
      <c r="J415" s="217"/>
      <c r="K415" s="220"/>
      <c r="L415" s="220"/>
      <c r="M415" s="221"/>
      <c r="N415" s="222">
        <f t="shared" si="65"/>
        <v>0</v>
      </c>
      <c r="O415" s="223"/>
      <c r="P415" s="224"/>
      <c r="Q415" s="224"/>
      <c r="R415" s="224"/>
      <c r="S415" s="224"/>
      <c r="T415" s="225"/>
      <c r="U415" s="226">
        <f t="shared" si="66"/>
        <v>0.12962962962962962</v>
      </c>
      <c r="V415" s="227"/>
      <c r="W415" s="228" t="str">
        <f t="shared" si="67"/>
        <v>0</v>
      </c>
      <c r="X415" s="509"/>
      <c r="Y415" s="229">
        <f t="shared" si="68"/>
        <v>0</v>
      </c>
    </row>
    <row r="416" spans="2:25" ht="18.75" customHeight="1">
      <c r="B416" s="515"/>
      <c r="C416" s="506"/>
      <c r="D416" s="216">
        <v>4</v>
      </c>
      <c r="E416" s="216" t="s">
        <v>3513</v>
      </c>
      <c r="F416" s="217">
        <v>90</v>
      </c>
      <c r="G416" s="218">
        <f t="shared" si="62"/>
        <v>18</v>
      </c>
      <c r="H416" s="219">
        <f t="shared" si="63"/>
        <v>50</v>
      </c>
      <c r="I416" s="219">
        <f t="shared" si="64"/>
        <v>1.6666666666666666E-2</v>
      </c>
      <c r="J416" s="217"/>
      <c r="K416" s="220"/>
      <c r="L416" s="220"/>
      <c r="M416" s="221"/>
      <c r="N416" s="222">
        <f t="shared" si="65"/>
        <v>0</v>
      </c>
      <c r="O416" s="223"/>
      <c r="P416" s="224"/>
      <c r="Q416" s="224"/>
      <c r="R416" s="224"/>
      <c r="S416" s="224"/>
      <c r="T416" s="225"/>
      <c r="U416" s="226">
        <f t="shared" si="66"/>
        <v>3.3333333333333333E-2</v>
      </c>
      <c r="V416" s="227"/>
      <c r="W416" s="228" t="str">
        <f t="shared" si="67"/>
        <v>0</v>
      </c>
      <c r="X416" s="509"/>
      <c r="Y416" s="229">
        <f t="shared" si="68"/>
        <v>0</v>
      </c>
    </row>
    <row r="417" spans="2:25" ht="18.75" customHeight="1">
      <c r="B417" s="515"/>
      <c r="C417" s="506"/>
      <c r="D417" s="216">
        <v>5</v>
      </c>
      <c r="E417" s="216" t="s">
        <v>3514</v>
      </c>
      <c r="F417" s="217">
        <v>68</v>
      </c>
      <c r="G417" s="218">
        <f t="shared" si="62"/>
        <v>13.6</v>
      </c>
      <c r="H417" s="219">
        <f t="shared" si="63"/>
        <v>37.777777777777779</v>
      </c>
      <c r="I417" s="219">
        <f t="shared" si="64"/>
        <v>1.2592592592592593E-2</v>
      </c>
      <c r="J417" s="217"/>
      <c r="K417" s="220"/>
      <c r="L417" s="220"/>
      <c r="M417" s="221"/>
      <c r="N417" s="222">
        <f t="shared" si="65"/>
        <v>0</v>
      </c>
      <c r="O417" s="223"/>
      <c r="P417" s="224"/>
      <c r="Q417" s="224"/>
      <c r="R417" s="224"/>
      <c r="S417" s="224"/>
      <c r="T417" s="225"/>
      <c r="U417" s="226">
        <f t="shared" si="66"/>
        <v>2.5185185185185185E-2</v>
      </c>
      <c r="V417" s="227"/>
      <c r="W417" s="228" t="str">
        <f t="shared" si="67"/>
        <v>0</v>
      </c>
      <c r="X417" s="509"/>
      <c r="Y417" s="229">
        <f t="shared" si="68"/>
        <v>0</v>
      </c>
    </row>
    <row r="418" spans="2:25" ht="18.75" customHeight="1">
      <c r="B418" s="515"/>
      <c r="C418" s="506"/>
      <c r="D418" s="216">
        <v>6</v>
      </c>
      <c r="E418" s="216" t="s">
        <v>3515</v>
      </c>
      <c r="F418" s="217">
        <v>424</v>
      </c>
      <c r="G418" s="218">
        <f t="shared" si="62"/>
        <v>84.8</v>
      </c>
      <c r="H418" s="219">
        <f t="shared" si="63"/>
        <v>235.55555555555554</v>
      </c>
      <c r="I418" s="219">
        <f t="shared" si="64"/>
        <v>7.8518518518518515E-2</v>
      </c>
      <c r="J418" s="217"/>
      <c r="K418" s="220"/>
      <c r="L418" s="220"/>
      <c r="M418" s="221"/>
      <c r="N418" s="222">
        <f t="shared" si="65"/>
        <v>0</v>
      </c>
      <c r="O418" s="223"/>
      <c r="P418" s="224"/>
      <c r="Q418" s="224"/>
      <c r="R418" s="224"/>
      <c r="S418" s="224"/>
      <c r="T418" s="225"/>
      <c r="U418" s="226">
        <f t="shared" si="66"/>
        <v>0.15703703703703703</v>
      </c>
      <c r="V418" s="227"/>
      <c r="W418" s="228" t="str">
        <f t="shared" si="67"/>
        <v>0</v>
      </c>
      <c r="X418" s="509"/>
      <c r="Y418" s="229">
        <f t="shared" si="68"/>
        <v>0</v>
      </c>
    </row>
    <row r="419" spans="2:25" ht="18.75" customHeight="1">
      <c r="B419" s="515"/>
      <c r="C419" s="506"/>
      <c r="D419" s="216">
        <v>7</v>
      </c>
      <c r="E419" s="216" t="s">
        <v>3516</v>
      </c>
      <c r="F419" s="217">
        <v>300</v>
      </c>
      <c r="G419" s="218">
        <f t="shared" si="62"/>
        <v>60</v>
      </c>
      <c r="H419" s="219">
        <f t="shared" si="63"/>
        <v>166.66666666666666</v>
      </c>
      <c r="I419" s="219">
        <f t="shared" si="64"/>
        <v>5.5555555555555552E-2</v>
      </c>
      <c r="J419" s="217"/>
      <c r="K419" s="220"/>
      <c r="L419" s="220"/>
      <c r="M419" s="221"/>
      <c r="N419" s="222">
        <f t="shared" si="65"/>
        <v>0</v>
      </c>
      <c r="O419" s="223"/>
      <c r="P419" s="224"/>
      <c r="Q419" s="224"/>
      <c r="R419" s="224"/>
      <c r="S419" s="224"/>
      <c r="T419" s="225"/>
      <c r="U419" s="226">
        <f t="shared" si="66"/>
        <v>0.1111111111111111</v>
      </c>
      <c r="V419" s="227"/>
      <c r="W419" s="228" t="str">
        <f t="shared" si="67"/>
        <v>0</v>
      </c>
      <c r="X419" s="509"/>
      <c r="Y419" s="229">
        <f t="shared" si="68"/>
        <v>0</v>
      </c>
    </row>
    <row r="420" spans="2:25" ht="18.75" customHeight="1">
      <c r="B420" s="515"/>
      <c r="C420" s="506"/>
      <c r="D420" s="216">
        <v>8</v>
      </c>
      <c r="E420" s="216" t="s">
        <v>3517</v>
      </c>
      <c r="F420" s="217">
        <v>460</v>
      </c>
      <c r="G420" s="218">
        <f t="shared" si="62"/>
        <v>92</v>
      </c>
      <c r="H420" s="219">
        <f t="shared" si="63"/>
        <v>255.55555555555554</v>
      </c>
      <c r="I420" s="219">
        <f t="shared" si="64"/>
        <v>8.5185185185185183E-2</v>
      </c>
      <c r="J420" s="217"/>
      <c r="K420" s="220"/>
      <c r="L420" s="220"/>
      <c r="M420" s="221"/>
      <c r="N420" s="222">
        <f t="shared" si="65"/>
        <v>0</v>
      </c>
      <c r="O420" s="223"/>
      <c r="P420" s="224"/>
      <c r="Q420" s="224"/>
      <c r="R420" s="224"/>
      <c r="S420" s="224"/>
      <c r="T420" s="225"/>
      <c r="U420" s="226">
        <f t="shared" si="66"/>
        <v>0.17037037037037037</v>
      </c>
      <c r="V420" s="227"/>
      <c r="W420" s="228" t="str">
        <f t="shared" si="67"/>
        <v>0</v>
      </c>
      <c r="X420" s="509"/>
      <c r="Y420" s="229">
        <f t="shared" si="68"/>
        <v>0</v>
      </c>
    </row>
    <row r="421" spans="2:25" ht="18.75" customHeight="1">
      <c r="B421" s="515"/>
      <c r="C421" s="506"/>
      <c r="D421" s="216">
        <v>9</v>
      </c>
      <c r="E421" s="216" t="s">
        <v>3518</v>
      </c>
      <c r="F421" s="217">
        <v>340</v>
      </c>
      <c r="G421" s="218">
        <f t="shared" si="62"/>
        <v>68</v>
      </c>
      <c r="H421" s="219">
        <f t="shared" si="63"/>
        <v>188.88888888888889</v>
      </c>
      <c r="I421" s="219">
        <f t="shared" si="64"/>
        <v>6.2962962962962957E-2</v>
      </c>
      <c r="J421" s="217"/>
      <c r="K421" s="220"/>
      <c r="L421" s="220"/>
      <c r="M421" s="221"/>
      <c r="N421" s="222">
        <f t="shared" si="65"/>
        <v>0</v>
      </c>
      <c r="O421" s="223"/>
      <c r="P421" s="224"/>
      <c r="Q421" s="224"/>
      <c r="R421" s="224"/>
      <c r="S421" s="224"/>
      <c r="T421" s="225"/>
      <c r="U421" s="226">
        <f t="shared" si="66"/>
        <v>0.12592592592592591</v>
      </c>
      <c r="V421" s="227"/>
      <c r="W421" s="228" t="str">
        <f t="shared" si="67"/>
        <v>0</v>
      </c>
      <c r="X421" s="509"/>
      <c r="Y421" s="229">
        <f t="shared" si="68"/>
        <v>0</v>
      </c>
    </row>
    <row r="422" spans="2:25" ht="18.75" customHeight="1">
      <c r="B422" s="515"/>
      <c r="C422" s="506"/>
      <c r="D422" s="216">
        <v>10</v>
      </c>
      <c r="E422" s="216" t="s">
        <v>3519</v>
      </c>
      <c r="F422" s="217">
        <v>320</v>
      </c>
      <c r="G422" s="218">
        <f t="shared" si="62"/>
        <v>64</v>
      </c>
      <c r="H422" s="219">
        <f t="shared" si="63"/>
        <v>177.77777777777777</v>
      </c>
      <c r="I422" s="219">
        <f t="shared" si="64"/>
        <v>5.9259259259259255E-2</v>
      </c>
      <c r="J422" s="217"/>
      <c r="K422" s="220"/>
      <c r="L422" s="220"/>
      <c r="M422" s="221"/>
      <c r="N422" s="222">
        <f t="shared" si="65"/>
        <v>0</v>
      </c>
      <c r="O422" s="223"/>
      <c r="P422" s="224"/>
      <c r="Q422" s="224"/>
      <c r="R422" s="224"/>
      <c r="S422" s="224"/>
      <c r="T422" s="225"/>
      <c r="U422" s="226">
        <f t="shared" si="66"/>
        <v>0.11851851851851851</v>
      </c>
      <c r="V422" s="227"/>
      <c r="W422" s="228" t="str">
        <f t="shared" si="67"/>
        <v>0</v>
      </c>
      <c r="X422" s="509"/>
      <c r="Y422" s="229">
        <f t="shared" si="68"/>
        <v>0</v>
      </c>
    </row>
    <row r="423" spans="2:25" ht="18.75" customHeight="1">
      <c r="B423" s="515"/>
      <c r="C423" s="506"/>
      <c r="D423" s="216">
        <v>11</v>
      </c>
      <c r="E423" s="216" t="s">
        <v>3520</v>
      </c>
      <c r="F423" s="217">
        <v>120</v>
      </c>
      <c r="G423" s="218">
        <f t="shared" si="62"/>
        <v>24</v>
      </c>
      <c r="H423" s="219">
        <f t="shared" si="63"/>
        <v>66.666666666666671</v>
      </c>
      <c r="I423" s="219">
        <f t="shared" si="64"/>
        <v>2.2222222222222223E-2</v>
      </c>
      <c r="J423" s="217"/>
      <c r="K423" s="220"/>
      <c r="L423" s="220"/>
      <c r="M423" s="221"/>
      <c r="N423" s="222">
        <f t="shared" si="65"/>
        <v>0</v>
      </c>
      <c r="O423" s="223"/>
      <c r="P423" s="224"/>
      <c r="Q423" s="224"/>
      <c r="R423" s="224"/>
      <c r="S423" s="224"/>
      <c r="T423" s="225"/>
      <c r="U423" s="226">
        <f t="shared" si="66"/>
        <v>4.4444444444444446E-2</v>
      </c>
      <c r="V423" s="227"/>
      <c r="W423" s="228" t="str">
        <f t="shared" si="67"/>
        <v>0</v>
      </c>
      <c r="X423" s="509"/>
      <c r="Y423" s="229">
        <f t="shared" si="68"/>
        <v>0</v>
      </c>
    </row>
    <row r="424" spans="2:25" ht="18.75" customHeight="1">
      <c r="B424" s="515"/>
      <c r="C424" s="506"/>
      <c r="D424" s="216">
        <v>12</v>
      </c>
      <c r="E424" s="216" t="s">
        <v>3521</v>
      </c>
      <c r="F424" s="217">
        <v>318</v>
      </c>
      <c r="G424" s="218">
        <f t="shared" si="62"/>
        <v>63.6</v>
      </c>
      <c r="H424" s="219">
        <f t="shared" si="63"/>
        <v>176.66666666666666</v>
      </c>
      <c r="I424" s="219">
        <f t="shared" si="64"/>
        <v>5.8888888888888886E-2</v>
      </c>
      <c r="J424" s="217"/>
      <c r="K424" s="220"/>
      <c r="L424" s="220"/>
      <c r="M424" s="221"/>
      <c r="N424" s="222">
        <f t="shared" si="65"/>
        <v>0</v>
      </c>
      <c r="O424" s="223"/>
      <c r="P424" s="224"/>
      <c r="Q424" s="224"/>
      <c r="R424" s="224"/>
      <c r="S424" s="224"/>
      <c r="T424" s="225"/>
      <c r="U424" s="226">
        <f t="shared" si="66"/>
        <v>0.11777777777777777</v>
      </c>
      <c r="V424" s="227"/>
      <c r="W424" s="228" t="str">
        <f t="shared" si="67"/>
        <v>0</v>
      </c>
      <c r="X424" s="509"/>
      <c r="Y424" s="229">
        <f t="shared" si="68"/>
        <v>0</v>
      </c>
    </row>
    <row r="425" spans="2:25" ht="18.75" customHeight="1">
      <c r="B425" s="515"/>
      <c r="C425" s="506"/>
      <c r="D425" s="216">
        <v>1</v>
      </c>
      <c r="E425" s="216" t="s">
        <v>3522</v>
      </c>
      <c r="F425" s="217">
        <v>449</v>
      </c>
      <c r="G425" s="218">
        <f t="shared" si="62"/>
        <v>89.8</v>
      </c>
      <c r="H425" s="219">
        <f t="shared" si="63"/>
        <v>249.44444444444443</v>
      </c>
      <c r="I425" s="219">
        <f t="shared" si="64"/>
        <v>8.3148148148148138E-2</v>
      </c>
      <c r="J425" s="217"/>
      <c r="K425" s="220"/>
      <c r="L425" s="220"/>
      <c r="M425" s="221"/>
      <c r="N425" s="222">
        <f t="shared" si="65"/>
        <v>0</v>
      </c>
      <c r="O425" s="223"/>
      <c r="P425" s="224" t="s">
        <v>12</v>
      </c>
      <c r="Q425" s="224" t="s">
        <v>3354</v>
      </c>
      <c r="R425" s="224" t="s">
        <v>3127</v>
      </c>
      <c r="S425" s="224"/>
      <c r="T425" s="225"/>
      <c r="U425" s="226">
        <f t="shared" si="66"/>
        <v>0.16629629629629628</v>
      </c>
      <c r="V425" s="227"/>
      <c r="W425" s="228" t="str">
        <f t="shared" si="67"/>
        <v>0</v>
      </c>
      <c r="X425" s="509"/>
      <c r="Y425" s="229">
        <f t="shared" si="68"/>
        <v>0</v>
      </c>
    </row>
    <row r="426" spans="2:25" ht="18.75" customHeight="1">
      <c r="B426" s="515"/>
      <c r="C426" s="506"/>
      <c r="D426" s="216">
        <v>2</v>
      </c>
      <c r="E426" s="216" t="s">
        <v>3523</v>
      </c>
      <c r="F426" s="217">
        <v>352</v>
      </c>
      <c r="G426" s="218">
        <f t="shared" si="62"/>
        <v>70.400000000000006</v>
      </c>
      <c r="H426" s="219">
        <f t="shared" si="63"/>
        <v>195.55555555555554</v>
      </c>
      <c r="I426" s="219">
        <f t="shared" si="64"/>
        <v>6.5185185185185179E-2</v>
      </c>
      <c r="J426" s="217"/>
      <c r="K426" s="220"/>
      <c r="L426" s="220"/>
      <c r="M426" s="221"/>
      <c r="N426" s="222">
        <f t="shared" si="65"/>
        <v>0</v>
      </c>
      <c r="O426" s="223"/>
      <c r="P426" s="224"/>
      <c r="Q426" s="224"/>
      <c r="R426" s="224"/>
      <c r="S426" s="224"/>
      <c r="T426" s="225"/>
      <c r="U426" s="226">
        <f t="shared" si="66"/>
        <v>0.13037037037037036</v>
      </c>
      <c r="V426" s="227"/>
      <c r="W426" s="228" t="str">
        <f t="shared" si="67"/>
        <v>0</v>
      </c>
      <c r="X426" s="509"/>
      <c r="Y426" s="229">
        <f t="shared" si="68"/>
        <v>0</v>
      </c>
    </row>
    <row r="427" spans="2:25" ht="18.75" customHeight="1">
      <c r="B427" s="515"/>
      <c r="C427" s="506"/>
      <c r="D427" s="216">
        <v>3</v>
      </c>
      <c r="E427" s="216" t="s">
        <v>3524</v>
      </c>
      <c r="F427" s="217">
        <v>340</v>
      </c>
      <c r="G427" s="218">
        <f t="shared" si="62"/>
        <v>68</v>
      </c>
      <c r="H427" s="219">
        <f t="shared" si="63"/>
        <v>188.88888888888889</v>
      </c>
      <c r="I427" s="219">
        <f t="shared" si="64"/>
        <v>6.2962962962962957E-2</v>
      </c>
      <c r="J427" s="217"/>
      <c r="K427" s="220"/>
      <c r="L427" s="220"/>
      <c r="M427" s="221"/>
      <c r="N427" s="222">
        <f t="shared" si="65"/>
        <v>0</v>
      </c>
      <c r="O427" s="223"/>
      <c r="P427" s="224"/>
      <c r="Q427" s="224"/>
      <c r="R427" s="224"/>
      <c r="S427" s="224"/>
      <c r="T427" s="225"/>
      <c r="U427" s="226">
        <f t="shared" si="66"/>
        <v>0.12592592592592591</v>
      </c>
      <c r="V427" s="227"/>
      <c r="W427" s="228" t="str">
        <f t="shared" si="67"/>
        <v>0</v>
      </c>
      <c r="X427" s="509"/>
      <c r="Y427" s="229">
        <f t="shared" si="68"/>
        <v>0</v>
      </c>
    </row>
    <row r="428" spans="2:25" ht="18.75" customHeight="1">
      <c r="B428" s="515"/>
      <c r="C428" s="506"/>
      <c r="D428" s="216">
        <v>4</v>
      </c>
      <c r="E428" s="216" t="s">
        <v>3525</v>
      </c>
      <c r="F428" s="217">
        <v>250</v>
      </c>
      <c r="G428" s="218">
        <f t="shared" si="62"/>
        <v>50</v>
      </c>
      <c r="H428" s="219">
        <f t="shared" si="63"/>
        <v>138.88888888888889</v>
      </c>
      <c r="I428" s="219">
        <f t="shared" si="64"/>
        <v>4.6296296296296294E-2</v>
      </c>
      <c r="J428" s="217"/>
      <c r="K428" s="220"/>
      <c r="L428" s="220"/>
      <c r="M428" s="221"/>
      <c r="N428" s="222">
        <f t="shared" si="65"/>
        <v>0</v>
      </c>
      <c r="O428" s="223"/>
      <c r="P428" s="224"/>
      <c r="Q428" s="224"/>
      <c r="R428" s="224"/>
      <c r="S428" s="224"/>
      <c r="T428" s="225"/>
      <c r="U428" s="226">
        <f t="shared" si="66"/>
        <v>9.2592592592592587E-2</v>
      </c>
      <c r="V428" s="227"/>
      <c r="W428" s="228" t="str">
        <f t="shared" si="67"/>
        <v>0</v>
      </c>
      <c r="X428" s="509"/>
      <c r="Y428" s="229">
        <f t="shared" si="68"/>
        <v>0</v>
      </c>
    </row>
    <row r="429" spans="2:25" ht="18.75" customHeight="1">
      <c r="B429" s="515"/>
      <c r="C429" s="506"/>
      <c r="D429" s="216">
        <v>5</v>
      </c>
      <c r="E429" s="216" t="s">
        <v>3526</v>
      </c>
      <c r="F429" s="217">
        <v>200</v>
      </c>
      <c r="G429" s="218">
        <f t="shared" si="62"/>
        <v>40</v>
      </c>
      <c r="H429" s="219">
        <f t="shared" si="63"/>
        <v>111.11111111111111</v>
      </c>
      <c r="I429" s="219">
        <f t="shared" si="64"/>
        <v>3.7037037037037035E-2</v>
      </c>
      <c r="J429" s="217"/>
      <c r="K429" s="220"/>
      <c r="L429" s="220"/>
      <c r="M429" s="221"/>
      <c r="N429" s="222">
        <f t="shared" si="65"/>
        <v>0</v>
      </c>
      <c r="O429" s="223"/>
      <c r="P429" s="224"/>
      <c r="Q429" s="224"/>
      <c r="R429" s="224"/>
      <c r="S429" s="224"/>
      <c r="T429" s="225"/>
      <c r="U429" s="226">
        <f t="shared" si="66"/>
        <v>7.407407407407407E-2</v>
      </c>
      <c r="V429" s="227"/>
      <c r="W429" s="228" t="str">
        <f t="shared" si="67"/>
        <v>0</v>
      </c>
      <c r="X429" s="509"/>
      <c r="Y429" s="229">
        <f t="shared" si="68"/>
        <v>0</v>
      </c>
    </row>
    <row r="430" spans="2:25" ht="18.75" customHeight="1">
      <c r="B430" s="515"/>
      <c r="C430" s="506"/>
      <c r="D430" s="216">
        <v>6</v>
      </c>
      <c r="E430" s="216" t="s">
        <v>3527</v>
      </c>
      <c r="F430" s="217">
        <v>70</v>
      </c>
      <c r="G430" s="218">
        <f t="shared" si="62"/>
        <v>14</v>
      </c>
      <c r="H430" s="219">
        <f t="shared" si="63"/>
        <v>38.888888888888886</v>
      </c>
      <c r="I430" s="219">
        <f t="shared" si="64"/>
        <v>1.2962962962962963E-2</v>
      </c>
      <c r="J430" s="217"/>
      <c r="K430" s="220"/>
      <c r="L430" s="220"/>
      <c r="M430" s="221"/>
      <c r="N430" s="222">
        <f t="shared" si="65"/>
        <v>0</v>
      </c>
      <c r="O430" s="223"/>
      <c r="P430" s="224"/>
      <c r="Q430" s="224"/>
      <c r="R430" s="224"/>
      <c r="S430" s="224"/>
      <c r="T430" s="225"/>
      <c r="U430" s="226">
        <f t="shared" si="66"/>
        <v>2.5925925925925925E-2</v>
      </c>
      <c r="V430" s="227"/>
      <c r="W430" s="228" t="str">
        <f t="shared" si="67"/>
        <v>0</v>
      </c>
      <c r="X430" s="509"/>
      <c r="Y430" s="229">
        <f t="shared" si="68"/>
        <v>0</v>
      </c>
    </row>
    <row r="431" spans="2:25" ht="18.75" customHeight="1">
      <c r="B431" s="515"/>
      <c r="C431" s="506"/>
      <c r="D431" s="216">
        <v>7</v>
      </c>
      <c r="E431" s="216" t="s">
        <v>3528</v>
      </c>
      <c r="F431" s="217">
        <v>300</v>
      </c>
      <c r="G431" s="218">
        <f t="shared" si="62"/>
        <v>60</v>
      </c>
      <c r="H431" s="219">
        <f t="shared" si="63"/>
        <v>166.66666666666666</v>
      </c>
      <c r="I431" s="219">
        <f t="shared" si="64"/>
        <v>5.5555555555555552E-2</v>
      </c>
      <c r="J431" s="217"/>
      <c r="K431" s="220"/>
      <c r="L431" s="220"/>
      <c r="M431" s="221"/>
      <c r="N431" s="222">
        <f t="shared" si="65"/>
        <v>0</v>
      </c>
      <c r="O431" s="223"/>
      <c r="P431" s="224"/>
      <c r="Q431" s="224"/>
      <c r="R431" s="224"/>
      <c r="S431" s="224"/>
      <c r="T431" s="225"/>
      <c r="U431" s="226">
        <f t="shared" si="66"/>
        <v>0.1111111111111111</v>
      </c>
      <c r="V431" s="227"/>
      <c r="W431" s="228" t="str">
        <f t="shared" si="67"/>
        <v>0</v>
      </c>
      <c r="X431" s="509"/>
      <c r="Y431" s="229">
        <f t="shared" si="68"/>
        <v>0</v>
      </c>
    </row>
    <row r="432" spans="2:25" ht="18.75" customHeight="1">
      <c r="B432" s="515"/>
      <c r="C432" s="506"/>
      <c r="D432" s="216">
        <v>8</v>
      </c>
      <c r="E432" s="216" t="s">
        <v>3529</v>
      </c>
      <c r="F432" s="217">
        <v>80</v>
      </c>
      <c r="G432" s="218">
        <f t="shared" si="62"/>
        <v>16</v>
      </c>
      <c r="H432" s="219">
        <f t="shared" si="63"/>
        <v>44.444444444444443</v>
      </c>
      <c r="I432" s="219">
        <f t="shared" si="64"/>
        <v>1.4814814814814814E-2</v>
      </c>
      <c r="J432" s="217"/>
      <c r="K432" s="220"/>
      <c r="L432" s="220"/>
      <c r="M432" s="221"/>
      <c r="N432" s="222">
        <f t="shared" si="65"/>
        <v>0</v>
      </c>
      <c r="O432" s="223"/>
      <c r="P432" s="224"/>
      <c r="Q432" s="224"/>
      <c r="R432" s="224"/>
      <c r="S432" s="224"/>
      <c r="T432" s="225"/>
      <c r="U432" s="226">
        <f t="shared" si="66"/>
        <v>2.9629629629629627E-2</v>
      </c>
      <c r="V432" s="227"/>
      <c r="W432" s="228" t="str">
        <f t="shared" si="67"/>
        <v>0</v>
      </c>
      <c r="X432" s="509"/>
      <c r="Y432" s="229">
        <f t="shared" si="68"/>
        <v>0</v>
      </c>
    </row>
    <row r="433" spans="2:25" ht="18.75" customHeight="1">
      <c r="B433" s="515"/>
      <c r="C433" s="506"/>
      <c r="D433" s="216">
        <v>9</v>
      </c>
      <c r="E433" s="216" t="s">
        <v>3530</v>
      </c>
      <c r="F433" s="217">
        <v>450</v>
      </c>
      <c r="G433" s="218">
        <f t="shared" si="62"/>
        <v>90</v>
      </c>
      <c r="H433" s="219">
        <f t="shared" si="63"/>
        <v>250</v>
      </c>
      <c r="I433" s="219">
        <f t="shared" si="64"/>
        <v>8.3333333333333329E-2</v>
      </c>
      <c r="J433" s="217"/>
      <c r="K433" s="220"/>
      <c r="L433" s="220"/>
      <c r="M433" s="221"/>
      <c r="N433" s="222">
        <f t="shared" si="65"/>
        <v>0</v>
      </c>
      <c r="O433" s="223"/>
      <c r="P433" s="224"/>
      <c r="Q433" s="224"/>
      <c r="R433" s="224"/>
      <c r="S433" s="224"/>
      <c r="T433" s="225"/>
      <c r="U433" s="226">
        <f t="shared" si="66"/>
        <v>0.16666666666666666</v>
      </c>
      <c r="V433" s="227"/>
      <c r="W433" s="228" t="str">
        <f t="shared" si="67"/>
        <v>0</v>
      </c>
      <c r="X433" s="509"/>
      <c r="Y433" s="229">
        <f t="shared" si="68"/>
        <v>0</v>
      </c>
    </row>
    <row r="434" spans="2:25" ht="18.75" customHeight="1">
      <c r="B434" s="515"/>
      <c r="C434" s="506"/>
      <c r="D434" s="216">
        <v>10</v>
      </c>
      <c r="E434" s="216" t="s">
        <v>3531</v>
      </c>
      <c r="F434" s="217">
        <v>327</v>
      </c>
      <c r="G434" s="218">
        <f t="shared" si="62"/>
        <v>65.400000000000006</v>
      </c>
      <c r="H434" s="219">
        <f t="shared" si="63"/>
        <v>181.66666666666666</v>
      </c>
      <c r="I434" s="219">
        <f t="shared" si="64"/>
        <v>6.055555555555555E-2</v>
      </c>
      <c r="J434" s="217"/>
      <c r="K434" s="220"/>
      <c r="L434" s="220"/>
      <c r="M434" s="221"/>
      <c r="N434" s="222">
        <f t="shared" si="65"/>
        <v>0</v>
      </c>
      <c r="O434" s="223"/>
      <c r="P434" s="224"/>
      <c r="Q434" s="224"/>
      <c r="R434" s="224"/>
      <c r="S434" s="224"/>
      <c r="T434" s="225"/>
      <c r="U434" s="226">
        <f t="shared" si="66"/>
        <v>0.1211111111111111</v>
      </c>
      <c r="V434" s="227"/>
      <c r="W434" s="228" t="str">
        <f t="shared" si="67"/>
        <v>0</v>
      </c>
      <c r="X434" s="509"/>
      <c r="Y434" s="229">
        <f t="shared" si="68"/>
        <v>0</v>
      </c>
    </row>
    <row r="435" spans="2:25" ht="18.75" customHeight="1">
      <c r="B435" s="515"/>
      <c r="C435" s="506"/>
      <c r="D435" s="216">
        <v>11</v>
      </c>
      <c r="E435" s="216" t="s">
        <v>3532</v>
      </c>
      <c r="F435" s="217">
        <v>321</v>
      </c>
      <c r="G435" s="218">
        <f t="shared" si="62"/>
        <v>64.2</v>
      </c>
      <c r="H435" s="219">
        <f t="shared" si="63"/>
        <v>178.33333333333334</v>
      </c>
      <c r="I435" s="219">
        <f t="shared" si="64"/>
        <v>5.9444444444444446E-2</v>
      </c>
      <c r="J435" s="217"/>
      <c r="K435" s="220"/>
      <c r="L435" s="220"/>
      <c r="M435" s="221"/>
      <c r="N435" s="222">
        <f t="shared" si="65"/>
        <v>0</v>
      </c>
      <c r="O435" s="223"/>
      <c r="P435" s="224"/>
      <c r="Q435" s="224"/>
      <c r="R435" s="224"/>
      <c r="S435" s="224"/>
      <c r="T435" s="225"/>
      <c r="U435" s="226">
        <f t="shared" si="66"/>
        <v>0.11888888888888889</v>
      </c>
      <c r="V435" s="227"/>
      <c r="W435" s="228" t="str">
        <f t="shared" si="67"/>
        <v>0</v>
      </c>
      <c r="X435" s="509"/>
      <c r="Y435" s="229">
        <f t="shared" si="68"/>
        <v>0</v>
      </c>
    </row>
    <row r="436" spans="2:25" ht="18.75" customHeight="1">
      <c r="B436" s="515"/>
      <c r="C436" s="506"/>
      <c r="D436" s="216"/>
      <c r="E436" s="216"/>
      <c r="F436" s="217"/>
      <c r="G436" s="218">
        <f t="shared" si="62"/>
        <v>0</v>
      </c>
      <c r="H436" s="219">
        <f t="shared" si="63"/>
        <v>0</v>
      </c>
      <c r="I436" s="219">
        <f t="shared" si="64"/>
        <v>0</v>
      </c>
      <c r="J436" s="217"/>
      <c r="K436" s="220"/>
      <c r="L436" s="220"/>
      <c r="M436" s="221"/>
      <c r="N436" s="222">
        <f t="shared" si="65"/>
        <v>0</v>
      </c>
      <c r="O436" s="223"/>
      <c r="P436" s="224"/>
      <c r="Q436" s="224"/>
      <c r="R436" s="224"/>
      <c r="S436" s="224"/>
      <c r="T436" s="225"/>
      <c r="U436" s="226">
        <f t="shared" si="66"/>
        <v>0</v>
      </c>
      <c r="V436" s="227"/>
      <c r="W436" s="228" t="str">
        <f t="shared" si="67"/>
        <v>0</v>
      </c>
      <c r="X436" s="509"/>
      <c r="Y436" s="229">
        <f t="shared" si="68"/>
        <v>0</v>
      </c>
    </row>
    <row r="437" spans="2:25" ht="18.75" customHeight="1">
      <c r="B437" s="516"/>
      <c r="C437" s="507"/>
      <c r="D437" s="216"/>
      <c r="E437" s="216"/>
      <c r="F437" s="217"/>
      <c r="G437" s="218">
        <f>F437/$G$15</f>
        <v>0</v>
      </c>
      <c r="H437" s="219">
        <f>F437/$H$15</f>
        <v>0</v>
      </c>
      <c r="I437" s="219">
        <f>H437/$I$15</f>
        <v>0</v>
      </c>
      <c r="J437" s="217"/>
      <c r="K437" s="220"/>
      <c r="L437" s="220"/>
      <c r="M437" s="232"/>
      <c r="N437" s="222">
        <f>M437/$N$15</f>
        <v>0</v>
      </c>
      <c r="O437" s="231"/>
      <c r="P437" s="231"/>
      <c r="Q437" s="231"/>
      <c r="R437" s="231"/>
      <c r="S437" s="231"/>
      <c r="T437" s="225"/>
      <c r="U437" s="226">
        <f>H437/$U$15</f>
        <v>0</v>
      </c>
      <c r="V437" s="227"/>
      <c r="W437" s="228" t="str">
        <f>IF(V437&lt;1,"0",IF(V437&lt;5,"2",IF(V437&gt;=5,"6")))</f>
        <v>0</v>
      </c>
      <c r="X437" s="510"/>
      <c r="Y437" s="229">
        <f t="shared" si="68"/>
        <v>0</v>
      </c>
    </row>
    <row r="438" spans="2:25">
      <c r="B438" s="233"/>
      <c r="C438" s="234" t="s">
        <v>111</v>
      </c>
      <c r="D438" s="235"/>
      <c r="E438" s="236">
        <f>COUNTA(E391:E437)</f>
        <v>44</v>
      </c>
      <c r="F438" s="236">
        <f>SUM(F391:F437)</f>
        <v>12605</v>
      </c>
      <c r="G438" s="236">
        <f>SUM(G391:G437)</f>
        <v>2520.9999999999995</v>
      </c>
      <c r="H438" s="236">
        <f>SUM(H391:H437)</f>
        <v>7002.7777777777774</v>
      </c>
      <c r="I438" s="236">
        <f>MROUND(SUM(I391:I437),1)</f>
        <v>2</v>
      </c>
      <c r="J438" s="236">
        <f>COUNTA(J391:J437)</f>
        <v>1</v>
      </c>
      <c r="K438" s="236">
        <f>COUNTA(K391:K437)</f>
        <v>2</v>
      </c>
      <c r="L438" s="236">
        <f>COUNTA(L391:L437)</f>
        <v>0</v>
      </c>
      <c r="M438" s="236">
        <f>SUM(M391:M437)</f>
        <v>7002.7777777777774</v>
      </c>
      <c r="N438" s="236">
        <f>SUM(N391:N437)</f>
        <v>140.05555555555554</v>
      </c>
      <c r="O438" s="237"/>
      <c r="P438" s="238">
        <f>COUNTIF(P391:P437, "YES")</f>
        <v>0</v>
      </c>
      <c r="Q438" s="237"/>
      <c r="R438" s="237"/>
      <c r="S438" s="237"/>
      <c r="T438" s="237"/>
      <c r="U438" s="236">
        <f>SUM(U391:U437)</f>
        <v>4.6685185185185194</v>
      </c>
      <c r="V438" s="236">
        <f>SUM(V391:V437)</f>
        <v>4.6685185185185194</v>
      </c>
      <c r="W438" s="236">
        <f t="array" ref="W438">SUM(ABS(W391:W437))</f>
        <v>4</v>
      </c>
      <c r="X438" s="238" t="str">
        <f>IF(X391&lt;0.2, "0", IF(X391&lt;=2, "2", IF(X391&gt;2, ROUND(X391,0))))</f>
        <v>2</v>
      </c>
      <c r="Y438" s="236">
        <f>SUM(Y391:Y437)</f>
        <v>2</v>
      </c>
    </row>
    <row r="439" spans="2:25" ht="18.75" customHeight="1">
      <c r="B439" s="514">
        <v>10</v>
      </c>
      <c r="C439" s="517" t="s">
        <v>3533</v>
      </c>
      <c r="D439" s="216">
        <v>1</v>
      </c>
      <c r="E439" s="216" t="s">
        <v>3534</v>
      </c>
      <c r="F439" s="217">
        <v>152</v>
      </c>
      <c r="G439" s="218">
        <f t="shared" ref="G439:G476" si="69">F439/$G$15</f>
        <v>30.4</v>
      </c>
      <c r="H439" s="219">
        <f t="shared" ref="H439:H476" si="70">F439/$H$15</f>
        <v>84.444444444444443</v>
      </c>
      <c r="I439" s="219">
        <f t="shared" ref="I439:I476" si="71">H439/$I$15</f>
        <v>2.8148148148148148E-2</v>
      </c>
      <c r="J439" s="217" t="s">
        <v>3535</v>
      </c>
      <c r="K439" s="220" t="s">
        <v>11286</v>
      </c>
      <c r="L439" s="220"/>
      <c r="M439" s="221">
        <f>SUM(H439:H459)</f>
        <v>3404.9999999999995</v>
      </c>
      <c r="N439" s="222">
        <f>M439/$N$15</f>
        <v>68.099999999999994</v>
      </c>
      <c r="O439" s="223" t="s">
        <v>700</v>
      </c>
      <c r="P439" s="224" t="s">
        <v>12</v>
      </c>
      <c r="Q439" s="224" t="s">
        <v>3354</v>
      </c>
      <c r="R439" s="224" t="s">
        <v>3127</v>
      </c>
      <c r="S439" s="224"/>
      <c r="T439" s="225"/>
      <c r="U439" s="226">
        <f t="shared" ref="U439:U476" si="72">H439/$U$15</f>
        <v>5.6296296296296296E-2</v>
      </c>
      <c r="V439" s="227">
        <f>SUM(U439:U459)</f>
        <v>2.27</v>
      </c>
      <c r="W439" s="228" t="str">
        <f t="shared" ref="W439:W476" si="73">IF(V439&lt;1,"0",IF(V439&lt;5,"2",IF(V439&gt;=5,"6")))</f>
        <v>2</v>
      </c>
      <c r="X439" s="508">
        <f>K478/$X$15</f>
        <v>0.66666666666666663</v>
      </c>
      <c r="Y439" s="229">
        <f t="shared" ref="Y439:Y477" si="74">W439/2</f>
        <v>1</v>
      </c>
    </row>
    <row r="440" spans="2:25" ht="18.75" customHeight="1">
      <c r="B440" s="515"/>
      <c r="C440" s="518"/>
      <c r="D440" s="216">
        <v>2</v>
      </c>
      <c r="E440" s="216" t="s">
        <v>3536</v>
      </c>
      <c r="F440" s="217">
        <v>457</v>
      </c>
      <c r="G440" s="218">
        <f t="shared" si="69"/>
        <v>91.4</v>
      </c>
      <c r="H440" s="219">
        <f t="shared" si="70"/>
        <v>253.88888888888889</v>
      </c>
      <c r="I440" s="219">
        <f t="shared" si="71"/>
        <v>8.4629629629629624E-2</v>
      </c>
      <c r="J440" s="217"/>
      <c r="K440" s="220"/>
      <c r="L440" s="220"/>
      <c r="M440" s="221"/>
      <c r="N440" s="222">
        <f t="shared" ref="N440:N476" si="75">M440/$N$15</f>
        <v>0</v>
      </c>
      <c r="O440" s="223"/>
      <c r="P440" s="224"/>
      <c r="Q440" s="224"/>
      <c r="R440" s="224"/>
      <c r="S440" s="224"/>
      <c r="T440" s="225"/>
      <c r="U440" s="226">
        <f t="shared" si="72"/>
        <v>0.16925925925925925</v>
      </c>
      <c r="V440" s="227"/>
      <c r="W440" s="228" t="str">
        <f t="shared" si="73"/>
        <v>0</v>
      </c>
      <c r="X440" s="509"/>
      <c r="Y440" s="229">
        <f t="shared" si="74"/>
        <v>0</v>
      </c>
    </row>
    <row r="441" spans="2:25" ht="18.75" customHeight="1">
      <c r="B441" s="515"/>
      <c r="C441" s="518"/>
      <c r="D441" s="216">
        <v>3</v>
      </c>
      <c r="E441" s="216" t="s">
        <v>3537</v>
      </c>
      <c r="F441" s="217">
        <v>150</v>
      </c>
      <c r="G441" s="218">
        <f t="shared" si="69"/>
        <v>30</v>
      </c>
      <c r="H441" s="219">
        <f t="shared" si="70"/>
        <v>83.333333333333329</v>
      </c>
      <c r="I441" s="219">
        <f t="shared" si="71"/>
        <v>2.7777777777777776E-2</v>
      </c>
      <c r="J441" s="217"/>
      <c r="K441" s="220"/>
      <c r="L441" s="220"/>
      <c r="M441" s="221"/>
      <c r="N441" s="222">
        <f t="shared" si="75"/>
        <v>0</v>
      </c>
      <c r="O441" s="223"/>
      <c r="P441" s="224"/>
      <c r="Q441" s="224"/>
      <c r="R441" s="224"/>
      <c r="S441" s="224"/>
      <c r="T441" s="225"/>
      <c r="U441" s="226">
        <f t="shared" si="72"/>
        <v>5.5555555555555552E-2</v>
      </c>
      <c r="V441" s="227"/>
      <c r="W441" s="228" t="str">
        <f t="shared" si="73"/>
        <v>0</v>
      </c>
      <c r="X441" s="509"/>
      <c r="Y441" s="229">
        <f t="shared" si="74"/>
        <v>0</v>
      </c>
    </row>
    <row r="442" spans="2:25" ht="18.75" customHeight="1">
      <c r="B442" s="515"/>
      <c r="C442" s="518"/>
      <c r="D442" s="216">
        <v>4</v>
      </c>
      <c r="E442" s="216" t="s">
        <v>3538</v>
      </c>
      <c r="F442" s="217">
        <v>198</v>
      </c>
      <c r="G442" s="218">
        <f t="shared" si="69"/>
        <v>39.6</v>
      </c>
      <c r="H442" s="219">
        <f t="shared" si="70"/>
        <v>110</v>
      </c>
      <c r="I442" s="219">
        <f t="shared" si="71"/>
        <v>3.6666666666666667E-2</v>
      </c>
      <c r="J442" s="217"/>
      <c r="K442" s="220"/>
      <c r="L442" s="220"/>
      <c r="M442" s="221"/>
      <c r="N442" s="222">
        <f t="shared" si="75"/>
        <v>0</v>
      </c>
      <c r="O442" s="223"/>
      <c r="P442" s="224"/>
      <c r="Q442" s="224"/>
      <c r="R442" s="224"/>
      <c r="S442" s="224"/>
      <c r="T442" s="225"/>
      <c r="U442" s="226">
        <f t="shared" si="72"/>
        <v>7.3333333333333334E-2</v>
      </c>
      <c r="V442" s="227"/>
      <c r="W442" s="228" t="str">
        <f t="shared" si="73"/>
        <v>0</v>
      </c>
      <c r="X442" s="509"/>
      <c r="Y442" s="229">
        <f t="shared" si="74"/>
        <v>0</v>
      </c>
    </row>
    <row r="443" spans="2:25" ht="18.75" customHeight="1">
      <c r="B443" s="515"/>
      <c r="C443" s="518"/>
      <c r="D443" s="216">
        <v>5</v>
      </c>
      <c r="E443" s="216" t="s">
        <v>3539</v>
      </c>
      <c r="F443" s="217">
        <v>280</v>
      </c>
      <c r="G443" s="218">
        <f t="shared" si="69"/>
        <v>56</v>
      </c>
      <c r="H443" s="219">
        <f t="shared" si="70"/>
        <v>155.55555555555554</v>
      </c>
      <c r="I443" s="219">
        <f t="shared" si="71"/>
        <v>5.185185185185185E-2</v>
      </c>
      <c r="J443" s="217"/>
      <c r="K443" s="220"/>
      <c r="L443" s="220"/>
      <c r="M443" s="221"/>
      <c r="N443" s="222">
        <f t="shared" si="75"/>
        <v>0</v>
      </c>
      <c r="O443" s="223"/>
      <c r="P443" s="224"/>
      <c r="Q443" s="224"/>
      <c r="R443" s="224"/>
      <c r="S443" s="224"/>
      <c r="T443" s="225"/>
      <c r="U443" s="226">
        <f t="shared" si="72"/>
        <v>0.1037037037037037</v>
      </c>
      <c r="V443" s="227"/>
      <c r="W443" s="228" t="str">
        <f t="shared" si="73"/>
        <v>0</v>
      </c>
      <c r="X443" s="509"/>
      <c r="Y443" s="229">
        <f t="shared" si="74"/>
        <v>0</v>
      </c>
    </row>
    <row r="444" spans="2:25" ht="18.75" customHeight="1">
      <c r="B444" s="515"/>
      <c r="C444" s="518"/>
      <c r="D444" s="216">
        <v>6</v>
      </c>
      <c r="E444" s="216" t="s">
        <v>3540</v>
      </c>
      <c r="F444" s="217">
        <v>429</v>
      </c>
      <c r="G444" s="218">
        <f t="shared" si="69"/>
        <v>85.8</v>
      </c>
      <c r="H444" s="219">
        <f t="shared" si="70"/>
        <v>238.33333333333331</v>
      </c>
      <c r="I444" s="219">
        <f t="shared" si="71"/>
        <v>7.9444444444444443E-2</v>
      </c>
      <c r="J444" s="217"/>
      <c r="K444" s="220"/>
      <c r="L444" s="220"/>
      <c r="M444" s="221"/>
      <c r="N444" s="222">
        <f t="shared" si="75"/>
        <v>0</v>
      </c>
      <c r="O444" s="223"/>
      <c r="P444" s="224"/>
      <c r="Q444" s="224"/>
      <c r="R444" s="224"/>
      <c r="S444" s="224"/>
      <c r="T444" s="225"/>
      <c r="U444" s="226">
        <f t="shared" si="72"/>
        <v>0.15888888888888889</v>
      </c>
      <c r="V444" s="227"/>
      <c r="W444" s="228" t="str">
        <f t="shared" si="73"/>
        <v>0</v>
      </c>
      <c r="X444" s="509"/>
      <c r="Y444" s="229">
        <f t="shared" si="74"/>
        <v>0</v>
      </c>
    </row>
    <row r="445" spans="2:25" ht="18.75" customHeight="1">
      <c r="B445" s="515"/>
      <c r="C445" s="518"/>
      <c r="D445" s="216">
        <v>7</v>
      </c>
      <c r="E445" s="216" t="s">
        <v>3541</v>
      </c>
      <c r="F445" s="217">
        <v>471</v>
      </c>
      <c r="G445" s="218">
        <f t="shared" si="69"/>
        <v>94.2</v>
      </c>
      <c r="H445" s="219">
        <f t="shared" si="70"/>
        <v>261.66666666666669</v>
      </c>
      <c r="I445" s="219">
        <f t="shared" si="71"/>
        <v>8.7222222222222229E-2</v>
      </c>
      <c r="J445" s="217"/>
      <c r="K445" s="220"/>
      <c r="L445" s="220"/>
      <c r="M445" s="221"/>
      <c r="N445" s="222">
        <f t="shared" si="75"/>
        <v>0</v>
      </c>
      <c r="O445" s="223"/>
      <c r="P445" s="224"/>
      <c r="Q445" s="224"/>
      <c r="R445" s="224"/>
      <c r="S445" s="224"/>
      <c r="T445" s="225"/>
      <c r="U445" s="226">
        <f t="shared" si="72"/>
        <v>0.17444444444444446</v>
      </c>
      <c r="V445" s="227"/>
      <c r="W445" s="228" t="str">
        <f t="shared" si="73"/>
        <v>0</v>
      </c>
      <c r="X445" s="509"/>
      <c r="Y445" s="229">
        <f t="shared" si="74"/>
        <v>0</v>
      </c>
    </row>
    <row r="446" spans="2:25" ht="18.75" customHeight="1">
      <c r="B446" s="515"/>
      <c r="C446" s="518"/>
      <c r="D446" s="216">
        <v>8</v>
      </c>
      <c r="E446" s="216" t="s">
        <v>3542</v>
      </c>
      <c r="F446" s="217">
        <v>800</v>
      </c>
      <c r="G446" s="218">
        <f t="shared" si="69"/>
        <v>160</v>
      </c>
      <c r="H446" s="219">
        <f t="shared" si="70"/>
        <v>444.44444444444446</v>
      </c>
      <c r="I446" s="219">
        <f t="shared" si="71"/>
        <v>0.14814814814814814</v>
      </c>
      <c r="J446" s="217"/>
      <c r="K446" s="220"/>
      <c r="L446" s="220"/>
      <c r="M446" s="221"/>
      <c r="N446" s="222">
        <f t="shared" si="75"/>
        <v>0</v>
      </c>
      <c r="O446" s="223"/>
      <c r="P446" s="224"/>
      <c r="Q446" s="224"/>
      <c r="R446" s="224"/>
      <c r="S446" s="224"/>
      <c r="T446" s="225"/>
      <c r="U446" s="226">
        <f t="shared" si="72"/>
        <v>0.29629629629629628</v>
      </c>
      <c r="V446" s="227"/>
      <c r="W446" s="228" t="str">
        <f t="shared" si="73"/>
        <v>0</v>
      </c>
      <c r="X446" s="509"/>
      <c r="Y446" s="229">
        <f t="shared" si="74"/>
        <v>0</v>
      </c>
    </row>
    <row r="447" spans="2:25" ht="18.75" customHeight="1">
      <c r="B447" s="515"/>
      <c r="C447" s="518"/>
      <c r="D447" s="216">
        <v>9</v>
      </c>
      <c r="E447" s="216" t="s">
        <v>3543</v>
      </c>
      <c r="F447" s="217">
        <v>65</v>
      </c>
      <c r="G447" s="218">
        <f t="shared" si="69"/>
        <v>13</v>
      </c>
      <c r="H447" s="219">
        <f t="shared" si="70"/>
        <v>36.111111111111107</v>
      </c>
      <c r="I447" s="219">
        <f t="shared" si="71"/>
        <v>1.2037037037037035E-2</v>
      </c>
      <c r="J447" s="217"/>
      <c r="K447" s="220"/>
      <c r="L447" s="220"/>
      <c r="M447" s="221"/>
      <c r="N447" s="222">
        <f t="shared" si="75"/>
        <v>0</v>
      </c>
      <c r="O447" s="223"/>
      <c r="P447" s="224"/>
      <c r="Q447" s="224"/>
      <c r="R447" s="224"/>
      <c r="S447" s="224"/>
      <c r="T447" s="225"/>
      <c r="U447" s="226">
        <f t="shared" si="72"/>
        <v>2.4074074074074071E-2</v>
      </c>
      <c r="V447" s="227"/>
      <c r="W447" s="228" t="str">
        <f t="shared" si="73"/>
        <v>0</v>
      </c>
      <c r="X447" s="509"/>
      <c r="Y447" s="229">
        <f t="shared" si="74"/>
        <v>0</v>
      </c>
    </row>
    <row r="448" spans="2:25" ht="18.75" customHeight="1">
      <c r="B448" s="515"/>
      <c r="C448" s="518"/>
      <c r="D448" s="216">
        <v>1</v>
      </c>
      <c r="E448" s="216" t="s">
        <v>3544</v>
      </c>
      <c r="F448" s="217">
        <v>195</v>
      </c>
      <c r="G448" s="218">
        <f t="shared" si="69"/>
        <v>39</v>
      </c>
      <c r="H448" s="219">
        <f t="shared" si="70"/>
        <v>108.33333333333333</v>
      </c>
      <c r="I448" s="219">
        <f t="shared" si="71"/>
        <v>3.6111111111111108E-2</v>
      </c>
      <c r="J448" s="217"/>
      <c r="K448" s="220"/>
      <c r="L448" s="220"/>
      <c r="M448" s="221"/>
      <c r="N448" s="222">
        <f t="shared" si="75"/>
        <v>0</v>
      </c>
      <c r="O448" s="223"/>
      <c r="P448" s="224"/>
      <c r="Q448" s="224"/>
      <c r="R448" s="224"/>
      <c r="S448" s="224"/>
      <c r="T448" s="225"/>
      <c r="U448" s="226">
        <f t="shared" si="72"/>
        <v>7.2222222222222215E-2</v>
      </c>
      <c r="V448" s="227"/>
      <c r="W448" s="228" t="str">
        <f t="shared" si="73"/>
        <v>0</v>
      </c>
      <c r="X448" s="509"/>
      <c r="Y448" s="229">
        <f t="shared" si="74"/>
        <v>0</v>
      </c>
    </row>
    <row r="449" spans="2:25" ht="18.75" customHeight="1">
      <c r="B449" s="515"/>
      <c r="C449" s="518"/>
      <c r="D449" s="216">
        <v>2</v>
      </c>
      <c r="E449" s="216" t="s">
        <v>3545</v>
      </c>
      <c r="F449" s="217">
        <v>65</v>
      </c>
      <c r="G449" s="218">
        <f t="shared" si="69"/>
        <v>13</v>
      </c>
      <c r="H449" s="219">
        <f t="shared" si="70"/>
        <v>36.111111111111107</v>
      </c>
      <c r="I449" s="219">
        <f t="shared" si="71"/>
        <v>1.2037037037037035E-2</v>
      </c>
      <c r="J449" s="217"/>
      <c r="K449" s="220"/>
      <c r="L449" s="220"/>
      <c r="M449" s="221"/>
      <c r="N449" s="222">
        <f t="shared" si="75"/>
        <v>0</v>
      </c>
      <c r="O449" s="223"/>
      <c r="P449" s="224"/>
      <c r="Q449" s="224"/>
      <c r="R449" s="224"/>
      <c r="S449" s="224"/>
      <c r="T449" s="225"/>
      <c r="U449" s="226">
        <f t="shared" si="72"/>
        <v>2.4074074074074071E-2</v>
      </c>
      <c r="V449" s="227"/>
      <c r="W449" s="228" t="str">
        <f t="shared" si="73"/>
        <v>0</v>
      </c>
      <c r="X449" s="509"/>
      <c r="Y449" s="229">
        <f t="shared" si="74"/>
        <v>0</v>
      </c>
    </row>
    <row r="450" spans="2:25" ht="18.75" customHeight="1">
      <c r="B450" s="515"/>
      <c r="C450" s="518"/>
      <c r="D450" s="216">
        <v>3</v>
      </c>
      <c r="E450" s="216" t="s">
        <v>3546</v>
      </c>
      <c r="F450" s="217">
        <v>70</v>
      </c>
      <c r="G450" s="218">
        <f t="shared" si="69"/>
        <v>14</v>
      </c>
      <c r="H450" s="219">
        <f t="shared" si="70"/>
        <v>38.888888888888886</v>
      </c>
      <c r="I450" s="219">
        <f t="shared" si="71"/>
        <v>1.2962962962962963E-2</v>
      </c>
      <c r="J450" s="217"/>
      <c r="K450" s="220"/>
      <c r="L450" s="220"/>
      <c r="M450" s="221"/>
      <c r="N450" s="222">
        <f t="shared" si="75"/>
        <v>0</v>
      </c>
      <c r="O450" s="223"/>
      <c r="P450" s="224"/>
      <c r="Q450" s="224"/>
      <c r="R450" s="224"/>
      <c r="S450" s="224"/>
      <c r="T450" s="225"/>
      <c r="U450" s="226">
        <f t="shared" si="72"/>
        <v>2.5925925925925925E-2</v>
      </c>
      <c r="V450" s="227"/>
      <c r="W450" s="228" t="str">
        <f t="shared" si="73"/>
        <v>0</v>
      </c>
      <c r="X450" s="509"/>
      <c r="Y450" s="229">
        <f t="shared" si="74"/>
        <v>0</v>
      </c>
    </row>
    <row r="451" spans="2:25" ht="18.75" customHeight="1">
      <c r="B451" s="515"/>
      <c r="C451" s="518"/>
      <c r="D451" s="216">
        <v>4</v>
      </c>
      <c r="E451" s="216" t="s">
        <v>3547</v>
      </c>
      <c r="F451" s="217">
        <v>95</v>
      </c>
      <c r="G451" s="218">
        <f t="shared" si="69"/>
        <v>19</v>
      </c>
      <c r="H451" s="219">
        <f t="shared" si="70"/>
        <v>52.777777777777779</v>
      </c>
      <c r="I451" s="219">
        <f t="shared" si="71"/>
        <v>1.7592592592592594E-2</v>
      </c>
      <c r="J451" s="217"/>
      <c r="K451" s="220"/>
      <c r="L451" s="220"/>
      <c r="M451" s="221"/>
      <c r="N451" s="222">
        <f t="shared" si="75"/>
        <v>0</v>
      </c>
      <c r="O451" s="223"/>
      <c r="P451" s="224"/>
      <c r="Q451" s="224"/>
      <c r="R451" s="224"/>
      <c r="S451" s="224"/>
      <c r="T451" s="225"/>
      <c r="U451" s="226">
        <f t="shared" si="72"/>
        <v>3.5185185185185187E-2</v>
      </c>
      <c r="V451" s="227"/>
      <c r="W451" s="228" t="str">
        <f t="shared" si="73"/>
        <v>0</v>
      </c>
      <c r="X451" s="509"/>
      <c r="Y451" s="229">
        <f t="shared" si="74"/>
        <v>0</v>
      </c>
    </row>
    <row r="452" spans="2:25" ht="18.75" customHeight="1">
      <c r="B452" s="515"/>
      <c r="C452" s="518"/>
      <c r="D452" s="216">
        <v>5</v>
      </c>
      <c r="E452" s="216" t="s">
        <v>3548</v>
      </c>
      <c r="F452" s="217">
        <v>105</v>
      </c>
      <c r="G452" s="218">
        <f t="shared" si="69"/>
        <v>21</v>
      </c>
      <c r="H452" s="219">
        <f t="shared" si="70"/>
        <v>58.333333333333329</v>
      </c>
      <c r="I452" s="219">
        <f t="shared" si="71"/>
        <v>1.9444444444444441E-2</v>
      </c>
      <c r="J452" s="217"/>
      <c r="K452" s="220"/>
      <c r="L452" s="220"/>
      <c r="M452" s="221"/>
      <c r="N452" s="222">
        <f t="shared" si="75"/>
        <v>0</v>
      </c>
      <c r="O452" s="223"/>
      <c r="P452" s="224"/>
      <c r="Q452" s="224"/>
      <c r="R452" s="224"/>
      <c r="S452" s="224"/>
      <c r="T452" s="225"/>
      <c r="U452" s="226">
        <f t="shared" si="72"/>
        <v>3.8888888888888883E-2</v>
      </c>
      <c r="V452" s="227"/>
      <c r="W452" s="228" t="str">
        <f t="shared" si="73"/>
        <v>0</v>
      </c>
      <c r="X452" s="509"/>
      <c r="Y452" s="229">
        <f t="shared" si="74"/>
        <v>0</v>
      </c>
    </row>
    <row r="453" spans="2:25" ht="18.75" customHeight="1">
      <c r="B453" s="515"/>
      <c r="C453" s="518"/>
      <c r="D453" s="216">
        <v>6</v>
      </c>
      <c r="E453" s="216" t="s">
        <v>3549</v>
      </c>
      <c r="F453" s="217">
        <v>493</v>
      </c>
      <c r="G453" s="218">
        <f t="shared" si="69"/>
        <v>98.6</v>
      </c>
      <c r="H453" s="219">
        <f t="shared" si="70"/>
        <v>273.88888888888886</v>
      </c>
      <c r="I453" s="219">
        <f t="shared" si="71"/>
        <v>9.1296296296296292E-2</v>
      </c>
      <c r="J453" s="217"/>
      <c r="K453" s="220"/>
      <c r="L453" s="220"/>
      <c r="M453" s="221"/>
      <c r="N453" s="222">
        <f t="shared" si="75"/>
        <v>0</v>
      </c>
      <c r="O453" s="223"/>
      <c r="P453" s="224"/>
      <c r="Q453" s="224"/>
      <c r="R453" s="224"/>
      <c r="S453" s="224"/>
      <c r="T453" s="225"/>
      <c r="U453" s="226">
        <f t="shared" si="72"/>
        <v>0.18259259259259258</v>
      </c>
      <c r="V453" s="227"/>
      <c r="W453" s="228" t="str">
        <f t="shared" si="73"/>
        <v>0</v>
      </c>
      <c r="X453" s="509"/>
      <c r="Y453" s="229">
        <f t="shared" si="74"/>
        <v>0</v>
      </c>
    </row>
    <row r="454" spans="2:25" ht="18.75" customHeight="1">
      <c r="B454" s="515"/>
      <c r="C454" s="518"/>
      <c r="D454" s="216">
        <v>7</v>
      </c>
      <c r="E454" s="216" t="s">
        <v>3550</v>
      </c>
      <c r="F454" s="217">
        <v>290</v>
      </c>
      <c r="G454" s="218">
        <f t="shared" si="69"/>
        <v>58</v>
      </c>
      <c r="H454" s="219">
        <f t="shared" si="70"/>
        <v>161.11111111111111</v>
      </c>
      <c r="I454" s="219">
        <f t="shared" si="71"/>
        <v>5.3703703703703705E-2</v>
      </c>
      <c r="J454" s="217"/>
      <c r="K454" s="220"/>
      <c r="L454" s="220"/>
      <c r="M454" s="221"/>
      <c r="N454" s="222">
        <f t="shared" si="75"/>
        <v>0</v>
      </c>
      <c r="O454" s="223"/>
      <c r="P454" s="224"/>
      <c r="Q454" s="224"/>
      <c r="R454" s="224"/>
      <c r="S454" s="224"/>
      <c r="T454" s="225"/>
      <c r="U454" s="226">
        <f t="shared" si="72"/>
        <v>0.10740740740740741</v>
      </c>
      <c r="V454" s="227"/>
      <c r="W454" s="228" t="str">
        <f t="shared" si="73"/>
        <v>0</v>
      </c>
      <c r="X454" s="509"/>
      <c r="Y454" s="229">
        <f t="shared" si="74"/>
        <v>0</v>
      </c>
    </row>
    <row r="455" spans="2:25" ht="18.75" customHeight="1">
      <c r="B455" s="515"/>
      <c r="C455" s="518"/>
      <c r="D455" s="216">
        <v>8</v>
      </c>
      <c r="E455" s="216" t="s">
        <v>3551</v>
      </c>
      <c r="F455" s="217">
        <v>210</v>
      </c>
      <c r="G455" s="218">
        <f t="shared" si="69"/>
        <v>42</v>
      </c>
      <c r="H455" s="219">
        <f t="shared" si="70"/>
        <v>116.66666666666666</v>
      </c>
      <c r="I455" s="219">
        <f t="shared" si="71"/>
        <v>3.8888888888888883E-2</v>
      </c>
      <c r="J455" s="217"/>
      <c r="K455" s="220"/>
      <c r="L455" s="220"/>
      <c r="M455" s="221"/>
      <c r="N455" s="222">
        <f t="shared" si="75"/>
        <v>0</v>
      </c>
      <c r="O455" s="223"/>
      <c r="P455" s="224"/>
      <c r="Q455" s="224"/>
      <c r="R455" s="224"/>
      <c r="S455" s="224"/>
      <c r="T455" s="225"/>
      <c r="U455" s="226">
        <f t="shared" si="72"/>
        <v>7.7777777777777765E-2</v>
      </c>
      <c r="V455" s="227"/>
      <c r="W455" s="228" t="str">
        <f t="shared" si="73"/>
        <v>0</v>
      </c>
      <c r="X455" s="509"/>
      <c r="Y455" s="229">
        <f t="shared" si="74"/>
        <v>0</v>
      </c>
    </row>
    <row r="456" spans="2:25" ht="18.75" customHeight="1">
      <c r="B456" s="515"/>
      <c r="C456" s="518"/>
      <c r="D456" s="216">
        <v>9</v>
      </c>
      <c r="E456" s="216" t="s">
        <v>3552</v>
      </c>
      <c r="F456" s="217">
        <v>169</v>
      </c>
      <c r="G456" s="218">
        <f t="shared" si="69"/>
        <v>33.799999999999997</v>
      </c>
      <c r="H456" s="219">
        <f t="shared" si="70"/>
        <v>93.888888888888886</v>
      </c>
      <c r="I456" s="219">
        <f t="shared" si="71"/>
        <v>3.1296296296296294E-2</v>
      </c>
      <c r="J456" s="217"/>
      <c r="K456" s="220"/>
      <c r="L456" s="220"/>
      <c r="M456" s="221"/>
      <c r="N456" s="222">
        <f t="shared" si="75"/>
        <v>0</v>
      </c>
      <c r="O456" s="223"/>
      <c r="P456" s="224"/>
      <c r="Q456" s="224"/>
      <c r="R456" s="224"/>
      <c r="S456" s="224"/>
      <c r="T456" s="225"/>
      <c r="U456" s="226">
        <f t="shared" si="72"/>
        <v>6.2592592592592589E-2</v>
      </c>
      <c r="V456" s="227"/>
      <c r="W456" s="228" t="str">
        <f t="shared" si="73"/>
        <v>0</v>
      </c>
      <c r="X456" s="509"/>
      <c r="Y456" s="229">
        <f t="shared" si="74"/>
        <v>0</v>
      </c>
    </row>
    <row r="457" spans="2:25" ht="18.75" customHeight="1">
      <c r="B457" s="515"/>
      <c r="C457" s="518"/>
      <c r="D457" s="216">
        <v>10</v>
      </c>
      <c r="E457" s="216" t="s">
        <v>3553</v>
      </c>
      <c r="F457" s="217">
        <v>185</v>
      </c>
      <c r="G457" s="218">
        <f t="shared" si="69"/>
        <v>37</v>
      </c>
      <c r="H457" s="219">
        <f t="shared" si="70"/>
        <v>102.77777777777777</v>
      </c>
      <c r="I457" s="219">
        <f t="shared" si="71"/>
        <v>3.425925925925926E-2</v>
      </c>
      <c r="J457" s="217"/>
      <c r="K457" s="220"/>
      <c r="L457" s="220"/>
      <c r="M457" s="221"/>
      <c r="N457" s="222">
        <f t="shared" si="75"/>
        <v>0</v>
      </c>
      <c r="O457" s="223"/>
      <c r="P457" s="224"/>
      <c r="Q457" s="224"/>
      <c r="R457" s="224"/>
      <c r="S457" s="224"/>
      <c r="T457" s="225"/>
      <c r="U457" s="226">
        <f t="shared" si="72"/>
        <v>6.851851851851852E-2</v>
      </c>
      <c r="V457" s="227"/>
      <c r="W457" s="228" t="str">
        <f t="shared" si="73"/>
        <v>0</v>
      </c>
      <c r="X457" s="509"/>
      <c r="Y457" s="229">
        <f t="shared" si="74"/>
        <v>0</v>
      </c>
    </row>
    <row r="458" spans="2:25" ht="18.75" customHeight="1">
      <c r="B458" s="515"/>
      <c r="C458" s="518"/>
      <c r="D458" s="216">
        <v>11</v>
      </c>
      <c r="E458" s="216" t="s">
        <v>3554</v>
      </c>
      <c r="F458" s="217">
        <v>900</v>
      </c>
      <c r="G458" s="218">
        <f t="shared" si="69"/>
        <v>180</v>
      </c>
      <c r="H458" s="219">
        <f t="shared" si="70"/>
        <v>500</v>
      </c>
      <c r="I458" s="219">
        <f t="shared" si="71"/>
        <v>0.16666666666666666</v>
      </c>
      <c r="J458" s="217"/>
      <c r="K458" s="220"/>
      <c r="L458" s="220"/>
      <c r="M458" s="221"/>
      <c r="N458" s="222">
        <f t="shared" si="75"/>
        <v>0</v>
      </c>
      <c r="O458" s="223"/>
      <c r="P458" s="224"/>
      <c r="Q458" s="224"/>
      <c r="R458" s="224"/>
      <c r="S458" s="224"/>
      <c r="T458" s="225"/>
      <c r="U458" s="226">
        <f t="shared" si="72"/>
        <v>0.33333333333333331</v>
      </c>
      <c r="V458" s="227"/>
      <c r="W458" s="228" t="str">
        <f t="shared" si="73"/>
        <v>0</v>
      </c>
      <c r="X458" s="509"/>
      <c r="Y458" s="229">
        <f t="shared" si="74"/>
        <v>0</v>
      </c>
    </row>
    <row r="459" spans="2:25" ht="18.75" customHeight="1">
      <c r="B459" s="515"/>
      <c r="C459" s="518"/>
      <c r="D459" s="216">
        <v>12</v>
      </c>
      <c r="E459" s="216" t="s">
        <v>3555</v>
      </c>
      <c r="F459" s="217">
        <v>350</v>
      </c>
      <c r="G459" s="218">
        <f t="shared" si="69"/>
        <v>70</v>
      </c>
      <c r="H459" s="219">
        <f t="shared" si="70"/>
        <v>194.44444444444443</v>
      </c>
      <c r="I459" s="219">
        <f t="shared" si="71"/>
        <v>6.4814814814814811E-2</v>
      </c>
      <c r="J459" s="217"/>
      <c r="K459" s="220"/>
      <c r="L459" s="220"/>
      <c r="M459" s="221"/>
      <c r="N459" s="222">
        <f t="shared" si="75"/>
        <v>0</v>
      </c>
      <c r="O459" s="223"/>
      <c r="P459" s="224"/>
      <c r="Q459" s="224"/>
      <c r="R459" s="224"/>
      <c r="S459" s="224"/>
      <c r="T459" s="225"/>
      <c r="U459" s="226">
        <f t="shared" si="72"/>
        <v>0.12962962962962962</v>
      </c>
      <c r="V459" s="227"/>
      <c r="W459" s="228" t="str">
        <f t="shared" si="73"/>
        <v>0</v>
      </c>
      <c r="X459" s="509"/>
      <c r="Y459" s="229">
        <f t="shared" si="74"/>
        <v>0</v>
      </c>
    </row>
    <row r="460" spans="2:25" ht="18.75" customHeight="1">
      <c r="B460" s="515"/>
      <c r="C460" s="518"/>
      <c r="D460" s="216"/>
      <c r="E460" s="216"/>
      <c r="F460" s="217"/>
      <c r="G460" s="218"/>
      <c r="H460" s="219"/>
      <c r="I460" s="219"/>
      <c r="J460" s="217"/>
      <c r="K460" s="220"/>
      <c r="L460" s="220"/>
      <c r="M460" s="221"/>
      <c r="N460" s="222"/>
      <c r="O460" s="223"/>
      <c r="P460" s="224"/>
      <c r="Q460" s="224"/>
      <c r="R460" s="224"/>
      <c r="S460" s="224"/>
      <c r="T460" s="225"/>
      <c r="U460" s="226">
        <f t="shared" si="72"/>
        <v>0</v>
      </c>
      <c r="V460" s="227"/>
      <c r="W460" s="228" t="str">
        <f t="shared" si="73"/>
        <v>0</v>
      </c>
      <c r="X460" s="509"/>
      <c r="Y460" s="229">
        <f t="shared" si="74"/>
        <v>0</v>
      </c>
    </row>
    <row r="461" spans="2:25" ht="18.75" customHeight="1">
      <c r="B461" s="515"/>
      <c r="C461" s="518"/>
      <c r="D461" s="216">
        <v>1</v>
      </c>
      <c r="E461" s="216" t="s">
        <v>3556</v>
      </c>
      <c r="F461" s="217">
        <v>893</v>
      </c>
      <c r="G461" s="218">
        <f t="shared" si="69"/>
        <v>178.6</v>
      </c>
      <c r="H461" s="219">
        <f t="shared" si="70"/>
        <v>496.11111111111109</v>
      </c>
      <c r="I461" s="219">
        <f t="shared" si="71"/>
        <v>0.16537037037037036</v>
      </c>
      <c r="J461" s="217"/>
      <c r="K461" s="220" t="s">
        <v>3557</v>
      </c>
      <c r="L461" s="220"/>
      <c r="M461" s="221">
        <f>SUM(H461:H475)</f>
        <v>3383.3333333333335</v>
      </c>
      <c r="N461" s="222">
        <f t="shared" si="75"/>
        <v>67.666666666666671</v>
      </c>
      <c r="O461" s="223" t="s">
        <v>1388</v>
      </c>
      <c r="P461" s="224" t="s">
        <v>12</v>
      </c>
      <c r="Q461" s="224" t="s">
        <v>3354</v>
      </c>
      <c r="R461" s="224" t="s">
        <v>3127</v>
      </c>
      <c r="S461" s="224"/>
      <c r="T461" s="225"/>
      <c r="U461" s="226">
        <f t="shared" si="72"/>
        <v>0.33074074074074072</v>
      </c>
      <c r="V461" s="227">
        <f>SUM(U461:U475)</f>
        <v>2.2555555555555555</v>
      </c>
      <c r="W461" s="228" t="str">
        <f t="shared" si="73"/>
        <v>2</v>
      </c>
      <c r="X461" s="509"/>
      <c r="Y461" s="229">
        <f t="shared" si="74"/>
        <v>1</v>
      </c>
    </row>
    <row r="462" spans="2:25" ht="18.75" customHeight="1">
      <c r="B462" s="515"/>
      <c r="C462" s="518"/>
      <c r="D462" s="216">
        <v>2</v>
      </c>
      <c r="E462" s="216" t="s">
        <v>3558</v>
      </c>
      <c r="F462" s="217">
        <v>407</v>
      </c>
      <c r="G462" s="218">
        <f t="shared" si="69"/>
        <v>81.400000000000006</v>
      </c>
      <c r="H462" s="219">
        <f t="shared" si="70"/>
        <v>226.11111111111111</v>
      </c>
      <c r="I462" s="219">
        <f t="shared" si="71"/>
        <v>7.5370370370370365E-2</v>
      </c>
      <c r="J462" s="217"/>
      <c r="K462" s="220"/>
      <c r="L462" s="220"/>
      <c r="M462" s="221"/>
      <c r="N462" s="222">
        <f t="shared" si="75"/>
        <v>0</v>
      </c>
      <c r="O462" s="223"/>
      <c r="P462" s="224"/>
      <c r="Q462" s="224"/>
      <c r="R462" s="224"/>
      <c r="S462" s="224"/>
      <c r="T462" s="225"/>
      <c r="U462" s="226">
        <f t="shared" si="72"/>
        <v>0.15074074074074073</v>
      </c>
      <c r="V462" s="227"/>
      <c r="W462" s="228" t="str">
        <f t="shared" si="73"/>
        <v>0</v>
      </c>
      <c r="X462" s="509"/>
      <c r="Y462" s="229">
        <f t="shared" si="74"/>
        <v>0</v>
      </c>
    </row>
    <row r="463" spans="2:25" ht="18.75" customHeight="1">
      <c r="B463" s="515"/>
      <c r="C463" s="518"/>
      <c r="D463" s="216">
        <v>3</v>
      </c>
      <c r="E463" s="216" t="s">
        <v>3559</v>
      </c>
      <c r="F463" s="217">
        <v>748</v>
      </c>
      <c r="G463" s="218">
        <f t="shared" si="69"/>
        <v>149.6</v>
      </c>
      <c r="H463" s="219">
        <f t="shared" si="70"/>
        <v>415.55555555555554</v>
      </c>
      <c r="I463" s="219">
        <f t="shared" si="71"/>
        <v>0.13851851851851851</v>
      </c>
      <c r="J463" s="217"/>
      <c r="K463" s="220"/>
      <c r="L463" s="220"/>
      <c r="M463" s="221"/>
      <c r="N463" s="222">
        <f t="shared" si="75"/>
        <v>0</v>
      </c>
      <c r="O463" s="223"/>
      <c r="P463" s="224"/>
      <c r="Q463" s="224"/>
      <c r="R463" s="224"/>
      <c r="S463" s="224"/>
      <c r="T463" s="225"/>
      <c r="U463" s="226">
        <f t="shared" si="72"/>
        <v>0.27703703703703703</v>
      </c>
      <c r="V463" s="227"/>
      <c r="W463" s="228" t="str">
        <f t="shared" si="73"/>
        <v>0</v>
      </c>
      <c r="X463" s="509"/>
      <c r="Y463" s="229">
        <f t="shared" si="74"/>
        <v>0</v>
      </c>
    </row>
    <row r="464" spans="2:25" ht="18.75" customHeight="1">
      <c r="B464" s="515"/>
      <c r="C464" s="518"/>
      <c r="D464" s="216">
        <v>4</v>
      </c>
      <c r="E464" s="216" t="s">
        <v>3560</v>
      </c>
      <c r="F464" s="217">
        <v>552</v>
      </c>
      <c r="G464" s="218">
        <f t="shared" si="69"/>
        <v>110.4</v>
      </c>
      <c r="H464" s="219">
        <f t="shared" si="70"/>
        <v>306.66666666666669</v>
      </c>
      <c r="I464" s="219">
        <f t="shared" si="71"/>
        <v>0.10222222222222223</v>
      </c>
      <c r="J464" s="217"/>
      <c r="K464" s="220"/>
      <c r="L464" s="220"/>
      <c r="M464" s="221"/>
      <c r="N464" s="222">
        <f t="shared" si="75"/>
        <v>0</v>
      </c>
      <c r="O464" s="223"/>
      <c r="P464" s="224"/>
      <c r="Q464" s="224"/>
      <c r="R464" s="224"/>
      <c r="S464" s="224"/>
      <c r="T464" s="225"/>
      <c r="U464" s="226">
        <f t="shared" si="72"/>
        <v>0.20444444444444446</v>
      </c>
      <c r="V464" s="227"/>
      <c r="W464" s="228" t="str">
        <f t="shared" si="73"/>
        <v>0</v>
      </c>
      <c r="X464" s="509"/>
      <c r="Y464" s="229">
        <f t="shared" si="74"/>
        <v>0</v>
      </c>
    </row>
    <row r="465" spans="2:25" ht="18.75" customHeight="1">
      <c r="B465" s="515"/>
      <c r="C465" s="518"/>
      <c r="D465" s="216">
        <v>5</v>
      </c>
      <c r="E465" s="216" t="s">
        <v>3561</v>
      </c>
      <c r="F465" s="217">
        <v>450</v>
      </c>
      <c r="G465" s="218">
        <f t="shared" si="69"/>
        <v>90</v>
      </c>
      <c r="H465" s="219">
        <f t="shared" si="70"/>
        <v>250</v>
      </c>
      <c r="I465" s="219">
        <f t="shared" si="71"/>
        <v>8.3333333333333329E-2</v>
      </c>
      <c r="J465" s="217"/>
      <c r="K465" s="220"/>
      <c r="L465" s="220"/>
      <c r="M465" s="221"/>
      <c r="N465" s="222">
        <f t="shared" si="75"/>
        <v>0</v>
      </c>
      <c r="O465" s="223"/>
      <c r="P465" s="224"/>
      <c r="Q465" s="224"/>
      <c r="R465" s="224"/>
      <c r="S465" s="224"/>
      <c r="T465" s="225"/>
      <c r="U465" s="226">
        <f t="shared" si="72"/>
        <v>0.16666666666666666</v>
      </c>
      <c r="V465" s="227"/>
      <c r="W465" s="228" t="str">
        <f t="shared" si="73"/>
        <v>0</v>
      </c>
      <c r="X465" s="509"/>
      <c r="Y465" s="229">
        <f t="shared" si="74"/>
        <v>0</v>
      </c>
    </row>
    <row r="466" spans="2:25" ht="18.75" customHeight="1">
      <c r="B466" s="515"/>
      <c r="C466" s="518"/>
      <c r="D466" s="216">
        <v>1</v>
      </c>
      <c r="E466" s="216" t="s">
        <v>3562</v>
      </c>
      <c r="F466" s="217">
        <v>225</v>
      </c>
      <c r="G466" s="218">
        <f t="shared" si="69"/>
        <v>45</v>
      </c>
      <c r="H466" s="219">
        <f t="shared" si="70"/>
        <v>125</v>
      </c>
      <c r="I466" s="219">
        <f t="shared" si="71"/>
        <v>4.1666666666666664E-2</v>
      </c>
      <c r="J466" s="217"/>
      <c r="K466" s="220"/>
      <c r="L466" s="220"/>
      <c r="M466" s="221"/>
      <c r="N466" s="222">
        <f t="shared" si="75"/>
        <v>0</v>
      </c>
      <c r="O466" s="223"/>
      <c r="P466" s="224"/>
      <c r="Q466" s="224"/>
      <c r="R466" s="224"/>
      <c r="S466" s="224"/>
      <c r="T466" s="225"/>
      <c r="U466" s="226">
        <f t="shared" si="72"/>
        <v>8.3333333333333329E-2</v>
      </c>
      <c r="V466" s="227"/>
      <c r="W466" s="228" t="str">
        <f t="shared" si="73"/>
        <v>0</v>
      </c>
      <c r="X466" s="509"/>
      <c r="Y466" s="229">
        <f t="shared" si="74"/>
        <v>0</v>
      </c>
    </row>
    <row r="467" spans="2:25" ht="18.75" customHeight="1">
      <c r="B467" s="515"/>
      <c r="C467" s="518"/>
      <c r="D467" s="216">
        <v>2</v>
      </c>
      <c r="E467" s="216" t="s">
        <v>3563</v>
      </c>
      <c r="F467" s="217">
        <v>394</v>
      </c>
      <c r="G467" s="218">
        <f t="shared" si="69"/>
        <v>78.8</v>
      </c>
      <c r="H467" s="219">
        <f t="shared" si="70"/>
        <v>218.88888888888889</v>
      </c>
      <c r="I467" s="219">
        <f t="shared" si="71"/>
        <v>7.2962962962962966E-2</v>
      </c>
      <c r="J467" s="217"/>
      <c r="K467" s="220"/>
      <c r="L467" s="220"/>
      <c r="M467" s="221"/>
      <c r="N467" s="222">
        <f t="shared" si="75"/>
        <v>0</v>
      </c>
      <c r="O467" s="223"/>
      <c r="P467" s="224"/>
      <c r="Q467" s="224"/>
      <c r="R467" s="224"/>
      <c r="S467" s="224"/>
      <c r="T467" s="225"/>
      <c r="U467" s="226">
        <f t="shared" si="72"/>
        <v>0.14592592592592593</v>
      </c>
      <c r="V467" s="227"/>
      <c r="W467" s="228" t="str">
        <f t="shared" si="73"/>
        <v>0</v>
      </c>
      <c r="X467" s="509"/>
      <c r="Y467" s="229">
        <f t="shared" si="74"/>
        <v>0</v>
      </c>
    </row>
    <row r="468" spans="2:25" ht="18.75" customHeight="1">
      <c r="B468" s="515"/>
      <c r="C468" s="518"/>
      <c r="D468" s="216">
        <v>3</v>
      </c>
      <c r="E468" s="216" t="s">
        <v>3564</v>
      </c>
      <c r="F468" s="217">
        <v>256</v>
      </c>
      <c r="G468" s="218">
        <f t="shared" si="69"/>
        <v>51.2</v>
      </c>
      <c r="H468" s="219">
        <f t="shared" si="70"/>
        <v>142.22222222222223</v>
      </c>
      <c r="I468" s="219">
        <f t="shared" si="71"/>
        <v>4.7407407407407412E-2</v>
      </c>
      <c r="J468" s="217"/>
      <c r="K468" s="220"/>
      <c r="L468" s="220"/>
      <c r="M468" s="221"/>
      <c r="N468" s="222">
        <f t="shared" si="75"/>
        <v>0</v>
      </c>
      <c r="O468" s="223"/>
      <c r="P468" s="224"/>
      <c r="Q468" s="224"/>
      <c r="R468" s="224"/>
      <c r="S468" s="224"/>
      <c r="T468" s="225"/>
      <c r="U468" s="226">
        <f t="shared" si="72"/>
        <v>9.4814814814814824E-2</v>
      </c>
      <c r="V468" s="227"/>
      <c r="W468" s="228" t="str">
        <f t="shared" si="73"/>
        <v>0</v>
      </c>
      <c r="X468" s="509"/>
      <c r="Y468" s="229">
        <f t="shared" si="74"/>
        <v>0</v>
      </c>
    </row>
    <row r="469" spans="2:25" ht="18.75" customHeight="1">
      <c r="B469" s="515"/>
      <c r="C469" s="518"/>
      <c r="D469" s="216">
        <v>4</v>
      </c>
      <c r="E469" s="216" t="s">
        <v>3565</v>
      </c>
      <c r="F469" s="217">
        <v>145</v>
      </c>
      <c r="G469" s="218">
        <f t="shared" si="69"/>
        <v>29</v>
      </c>
      <c r="H469" s="219">
        <f t="shared" si="70"/>
        <v>80.555555555555557</v>
      </c>
      <c r="I469" s="219">
        <f t="shared" si="71"/>
        <v>2.6851851851851852E-2</v>
      </c>
      <c r="J469" s="217"/>
      <c r="K469" s="220"/>
      <c r="L469" s="220"/>
      <c r="M469" s="221"/>
      <c r="N469" s="222">
        <f t="shared" si="75"/>
        <v>0</v>
      </c>
      <c r="O469" s="223"/>
      <c r="P469" s="224"/>
      <c r="Q469" s="224"/>
      <c r="R469" s="224"/>
      <c r="S469" s="224"/>
      <c r="T469" s="225"/>
      <c r="U469" s="226">
        <f t="shared" si="72"/>
        <v>5.3703703703703705E-2</v>
      </c>
      <c r="V469" s="227"/>
      <c r="W469" s="228" t="str">
        <f t="shared" si="73"/>
        <v>0</v>
      </c>
      <c r="X469" s="509"/>
      <c r="Y469" s="229">
        <f t="shared" si="74"/>
        <v>0</v>
      </c>
    </row>
    <row r="470" spans="2:25" ht="18.75" customHeight="1">
      <c r="B470" s="515"/>
      <c r="C470" s="518"/>
      <c r="D470" s="216">
        <v>5</v>
      </c>
      <c r="E470" s="216" t="s">
        <v>3566</v>
      </c>
      <c r="F470" s="217">
        <v>100</v>
      </c>
      <c r="G470" s="218">
        <f t="shared" si="69"/>
        <v>20</v>
      </c>
      <c r="H470" s="219">
        <f t="shared" si="70"/>
        <v>55.555555555555557</v>
      </c>
      <c r="I470" s="219">
        <f t="shared" si="71"/>
        <v>1.8518518518518517E-2</v>
      </c>
      <c r="J470" s="217"/>
      <c r="K470" s="220"/>
      <c r="L470" s="220"/>
      <c r="M470" s="221"/>
      <c r="N470" s="222">
        <f t="shared" si="75"/>
        <v>0</v>
      </c>
      <c r="O470" s="223"/>
      <c r="P470" s="224"/>
      <c r="Q470" s="224"/>
      <c r="R470" s="224"/>
      <c r="S470" s="224"/>
      <c r="T470" s="225"/>
      <c r="U470" s="226">
        <f t="shared" si="72"/>
        <v>3.7037037037037035E-2</v>
      </c>
      <c r="V470" s="227"/>
      <c r="W470" s="228" t="str">
        <f t="shared" si="73"/>
        <v>0</v>
      </c>
      <c r="X470" s="509"/>
      <c r="Y470" s="229">
        <f t="shared" si="74"/>
        <v>0</v>
      </c>
    </row>
    <row r="471" spans="2:25" ht="18.75" customHeight="1">
      <c r="B471" s="515"/>
      <c r="C471" s="518"/>
      <c r="D471" s="216">
        <v>6</v>
      </c>
      <c r="E471" s="216" t="s">
        <v>3567</v>
      </c>
      <c r="F471" s="217">
        <v>120</v>
      </c>
      <c r="G471" s="218">
        <f t="shared" si="69"/>
        <v>24</v>
      </c>
      <c r="H471" s="219">
        <f t="shared" si="70"/>
        <v>66.666666666666671</v>
      </c>
      <c r="I471" s="219">
        <f t="shared" si="71"/>
        <v>2.2222222222222223E-2</v>
      </c>
      <c r="J471" s="217"/>
      <c r="K471" s="220"/>
      <c r="L471" s="220"/>
      <c r="M471" s="221"/>
      <c r="N471" s="222">
        <f t="shared" si="75"/>
        <v>0</v>
      </c>
      <c r="O471" s="223"/>
      <c r="P471" s="224"/>
      <c r="Q471" s="224"/>
      <c r="R471" s="224"/>
      <c r="S471" s="224"/>
      <c r="T471" s="225"/>
      <c r="U471" s="226">
        <f t="shared" si="72"/>
        <v>4.4444444444444446E-2</v>
      </c>
      <c r="V471" s="227"/>
      <c r="W471" s="228" t="str">
        <f t="shared" si="73"/>
        <v>0</v>
      </c>
      <c r="X471" s="509"/>
      <c r="Y471" s="229">
        <f t="shared" si="74"/>
        <v>0</v>
      </c>
    </row>
    <row r="472" spans="2:25" ht="18.75" customHeight="1">
      <c r="B472" s="515"/>
      <c r="C472" s="518"/>
      <c r="D472" s="216">
        <v>7</v>
      </c>
      <c r="E472" s="216" t="s">
        <v>3568</v>
      </c>
      <c r="F472" s="217">
        <v>102</v>
      </c>
      <c r="G472" s="218">
        <f t="shared" si="69"/>
        <v>20.399999999999999</v>
      </c>
      <c r="H472" s="219">
        <f t="shared" si="70"/>
        <v>56.666666666666664</v>
      </c>
      <c r="I472" s="219">
        <f t="shared" si="71"/>
        <v>1.8888888888888889E-2</v>
      </c>
      <c r="J472" s="217"/>
      <c r="K472" s="220"/>
      <c r="L472" s="220"/>
      <c r="M472" s="221"/>
      <c r="N472" s="222">
        <f t="shared" si="75"/>
        <v>0</v>
      </c>
      <c r="O472" s="223"/>
      <c r="P472" s="224"/>
      <c r="Q472" s="224"/>
      <c r="R472" s="224"/>
      <c r="S472" s="224"/>
      <c r="T472" s="225"/>
      <c r="U472" s="226">
        <f t="shared" si="72"/>
        <v>3.7777777777777778E-2</v>
      </c>
      <c r="V472" s="227"/>
      <c r="W472" s="228" t="str">
        <f t="shared" si="73"/>
        <v>0</v>
      </c>
      <c r="X472" s="509"/>
      <c r="Y472" s="229">
        <f t="shared" si="74"/>
        <v>0</v>
      </c>
    </row>
    <row r="473" spans="2:25" ht="18.75" customHeight="1">
      <c r="B473" s="515"/>
      <c r="C473" s="518"/>
      <c r="D473" s="216">
        <v>8</v>
      </c>
      <c r="E473" s="216" t="s">
        <v>3569</v>
      </c>
      <c r="F473" s="217">
        <v>98</v>
      </c>
      <c r="G473" s="218">
        <f t="shared" si="69"/>
        <v>19.600000000000001</v>
      </c>
      <c r="H473" s="219">
        <f t="shared" si="70"/>
        <v>54.444444444444443</v>
      </c>
      <c r="I473" s="219">
        <f t="shared" si="71"/>
        <v>1.8148148148148146E-2</v>
      </c>
      <c r="J473" s="217"/>
      <c r="K473" s="220"/>
      <c r="L473" s="220"/>
      <c r="M473" s="221"/>
      <c r="N473" s="222">
        <f t="shared" si="75"/>
        <v>0</v>
      </c>
      <c r="O473" s="223"/>
      <c r="P473" s="224"/>
      <c r="Q473" s="224"/>
      <c r="R473" s="224"/>
      <c r="S473" s="224"/>
      <c r="T473" s="225"/>
      <c r="U473" s="226">
        <f t="shared" si="72"/>
        <v>3.6296296296296292E-2</v>
      </c>
      <c r="V473" s="227"/>
      <c r="W473" s="228" t="str">
        <f t="shared" si="73"/>
        <v>0</v>
      </c>
      <c r="X473" s="509"/>
      <c r="Y473" s="229">
        <f t="shared" si="74"/>
        <v>0</v>
      </c>
    </row>
    <row r="474" spans="2:25" ht="18.75" customHeight="1">
      <c r="B474" s="515"/>
      <c r="C474" s="518"/>
      <c r="D474" s="216">
        <v>9</v>
      </c>
      <c r="E474" s="216" t="s">
        <v>3570</v>
      </c>
      <c r="F474" s="217">
        <v>748</v>
      </c>
      <c r="G474" s="218">
        <f t="shared" si="69"/>
        <v>149.6</v>
      </c>
      <c r="H474" s="219">
        <f t="shared" si="70"/>
        <v>415.55555555555554</v>
      </c>
      <c r="I474" s="219">
        <f t="shared" si="71"/>
        <v>0.13851851851851851</v>
      </c>
      <c r="J474" s="217"/>
      <c r="K474" s="220"/>
      <c r="L474" s="220"/>
      <c r="M474" s="221"/>
      <c r="N474" s="222">
        <f t="shared" si="75"/>
        <v>0</v>
      </c>
      <c r="O474" s="223"/>
      <c r="P474" s="224"/>
      <c r="Q474" s="224"/>
      <c r="R474" s="224"/>
      <c r="S474" s="224"/>
      <c r="T474" s="225"/>
      <c r="U474" s="226">
        <f t="shared" si="72"/>
        <v>0.27703703703703703</v>
      </c>
      <c r="V474" s="227"/>
      <c r="W474" s="228" t="str">
        <f t="shared" si="73"/>
        <v>0</v>
      </c>
      <c r="X474" s="509"/>
      <c r="Y474" s="229">
        <f t="shared" si="74"/>
        <v>0</v>
      </c>
    </row>
    <row r="475" spans="2:25" ht="18.75" customHeight="1">
      <c r="B475" s="515"/>
      <c r="C475" s="518"/>
      <c r="D475" s="216">
        <v>10</v>
      </c>
      <c r="E475" s="216" t="s">
        <v>3571</v>
      </c>
      <c r="F475" s="217">
        <v>852</v>
      </c>
      <c r="G475" s="218">
        <f t="shared" si="69"/>
        <v>170.4</v>
      </c>
      <c r="H475" s="219">
        <f t="shared" si="70"/>
        <v>473.33333333333331</v>
      </c>
      <c r="I475" s="219">
        <f t="shared" si="71"/>
        <v>0.15777777777777777</v>
      </c>
      <c r="J475" s="217"/>
      <c r="K475" s="220"/>
      <c r="L475" s="220"/>
      <c r="M475" s="221"/>
      <c r="N475" s="222">
        <f t="shared" si="75"/>
        <v>0</v>
      </c>
      <c r="O475" s="223"/>
      <c r="P475" s="224"/>
      <c r="Q475" s="224"/>
      <c r="R475" s="224"/>
      <c r="S475" s="224"/>
      <c r="T475" s="225"/>
      <c r="U475" s="226">
        <f t="shared" si="72"/>
        <v>0.31555555555555553</v>
      </c>
      <c r="V475" s="227"/>
      <c r="W475" s="228" t="str">
        <f t="shared" si="73"/>
        <v>0</v>
      </c>
      <c r="X475" s="509"/>
      <c r="Y475" s="229">
        <f t="shared" si="74"/>
        <v>0</v>
      </c>
    </row>
    <row r="476" spans="2:25" ht="18.75" customHeight="1">
      <c r="B476" s="515"/>
      <c r="C476" s="518"/>
      <c r="D476" s="216"/>
      <c r="E476" s="216"/>
      <c r="F476" s="217"/>
      <c r="G476" s="218">
        <f t="shared" si="69"/>
        <v>0</v>
      </c>
      <c r="H476" s="219">
        <f t="shared" si="70"/>
        <v>0</v>
      </c>
      <c r="I476" s="219">
        <f t="shared" si="71"/>
        <v>0</v>
      </c>
      <c r="J476" s="217"/>
      <c r="K476" s="220"/>
      <c r="L476" s="220"/>
      <c r="M476" s="221"/>
      <c r="N476" s="222">
        <f t="shared" si="75"/>
        <v>0</v>
      </c>
      <c r="O476" s="223"/>
      <c r="P476" s="224"/>
      <c r="Q476" s="224"/>
      <c r="R476" s="224"/>
      <c r="S476" s="224"/>
      <c r="T476" s="225"/>
      <c r="U476" s="226">
        <f t="shared" si="72"/>
        <v>0</v>
      </c>
      <c r="V476" s="227"/>
      <c r="W476" s="228" t="str">
        <f t="shared" si="73"/>
        <v>0</v>
      </c>
      <c r="X476" s="509"/>
      <c r="Y476" s="229">
        <f t="shared" si="74"/>
        <v>0</v>
      </c>
    </row>
    <row r="477" spans="2:25" ht="18.75" customHeight="1">
      <c r="B477" s="516"/>
      <c r="C477" s="519"/>
      <c r="D477" s="216"/>
      <c r="E477" s="216"/>
      <c r="F477" s="217"/>
      <c r="G477" s="218">
        <f>F477/$G$15</f>
        <v>0</v>
      </c>
      <c r="H477" s="219">
        <f>F477/$H$15</f>
        <v>0</v>
      </c>
      <c r="I477" s="219">
        <f>H477/$I$15</f>
        <v>0</v>
      </c>
      <c r="J477" s="217"/>
      <c r="K477" s="220"/>
      <c r="L477" s="220"/>
      <c r="M477" s="232"/>
      <c r="N477" s="222">
        <f>M477/$N$15</f>
        <v>0</v>
      </c>
      <c r="O477" s="231"/>
      <c r="P477" s="231"/>
      <c r="Q477" s="231"/>
      <c r="R477" s="231"/>
      <c r="S477" s="231"/>
      <c r="T477" s="225"/>
      <c r="U477" s="226">
        <f>H477/$U$15</f>
        <v>0</v>
      </c>
      <c r="V477" s="227"/>
      <c r="W477" s="228" t="str">
        <f>IF(V477&lt;1,"0",IF(V477&lt;5,"2",IF(V477&gt;=5,"6")))</f>
        <v>0</v>
      </c>
      <c r="X477" s="510"/>
      <c r="Y477" s="229">
        <f t="shared" si="74"/>
        <v>0</v>
      </c>
    </row>
    <row r="478" spans="2:25">
      <c r="B478" s="233"/>
      <c r="C478" s="234" t="s">
        <v>111</v>
      </c>
      <c r="D478" s="235"/>
      <c r="E478" s="236">
        <f>COUNTA(E439:E477)</f>
        <v>36</v>
      </c>
      <c r="F478" s="236">
        <f>SUM(F439:F477)</f>
        <v>12219</v>
      </c>
      <c r="G478" s="236">
        <f>SUM(G439:G477)</f>
        <v>2443.8000000000002</v>
      </c>
      <c r="H478" s="236">
        <f>SUM(H439:H477)</f>
        <v>6788.3333333333339</v>
      </c>
      <c r="I478" s="236">
        <f>MROUND(SUM(I439:I477),1)</f>
        <v>2</v>
      </c>
      <c r="J478" s="236">
        <f>COUNTA(J439:J477)</f>
        <v>1</v>
      </c>
      <c r="K478" s="236">
        <f>COUNTA(K439:K477)</f>
        <v>2</v>
      </c>
      <c r="L478" s="236">
        <f>COUNTA(L439:L477)</f>
        <v>0</v>
      </c>
      <c r="M478" s="236">
        <f>SUM(M439:M477)</f>
        <v>6788.333333333333</v>
      </c>
      <c r="N478" s="236">
        <f>SUM(N439:N477)</f>
        <v>135.76666666666665</v>
      </c>
      <c r="O478" s="237"/>
      <c r="P478" s="238">
        <f>COUNTIF(P439:P477, "YES")</f>
        <v>0</v>
      </c>
      <c r="Q478" s="237"/>
      <c r="R478" s="237"/>
      <c r="S478" s="237"/>
      <c r="T478" s="237"/>
      <c r="U478" s="236">
        <f>SUM(U439:U477)</f>
        <v>4.5255555555555551</v>
      </c>
      <c r="V478" s="236">
        <f>SUM(V439:V477)</f>
        <v>4.525555555555556</v>
      </c>
      <c r="W478" s="236">
        <f t="array" ref="W478">SUM(ABS(W439:W477))</f>
        <v>4</v>
      </c>
      <c r="X478" s="238" t="str">
        <f>IF(X439&lt;0.2, "0", IF(X439&lt;=2, "2", IF(X439&gt;2, ROUND(X439,0))))</f>
        <v>2</v>
      </c>
      <c r="Y478" s="236">
        <f>SUM(Y439:Y477)</f>
        <v>2</v>
      </c>
    </row>
    <row r="479" spans="2:25">
      <c r="B479" s="520" t="s">
        <v>112</v>
      </c>
      <c r="C479" s="521"/>
      <c r="D479" s="252"/>
      <c r="E479" s="253">
        <f>E85+E115+E141+E160+E199+E256+E309+E390+E438+E478</f>
        <v>423</v>
      </c>
      <c r="F479" s="253">
        <f t="shared" ref="F479:P479" si="76">F85+F115+F141+F160+F199+F256+F309+F390+F438+F478</f>
        <v>93080</v>
      </c>
      <c r="G479" s="253">
        <f t="shared" si="76"/>
        <v>18616</v>
      </c>
      <c r="H479" s="253">
        <f t="shared" si="76"/>
        <v>51711.111111111117</v>
      </c>
      <c r="I479" s="253">
        <f t="shared" si="76"/>
        <v>16</v>
      </c>
      <c r="J479" s="253">
        <f t="shared" si="76"/>
        <v>19</v>
      </c>
      <c r="K479" s="253">
        <f t="shared" si="76"/>
        <v>19</v>
      </c>
      <c r="L479" s="253">
        <f t="shared" si="76"/>
        <v>0</v>
      </c>
      <c r="M479" s="253">
        <f t="shared" si="76"/>
        <v>51711.111111111117</v>
      </c>
      <c r="N479" s="253">
        <f t="shared" si="76"/>
        <v>1034.2222222222222</v>
      </c>
      <c r="O479" s="217"/>
      <c r="P479" s="253">
        <f t="shared" si="76"/>
        <v>14</v>
      </c>
      <c r="Q479" s="217"/>
      <c r="R479" s="217"/>
      <c r="S479" s="254"/>
      <c r="T479" s="225"/>
      <c r="U479" s="253">
        <f>U85+U115+U141+U160+U199+U256+U309+U390+U438+U478</f>
        <v>34.474074074074068</v>
      </c>
      <c r="V479" s="253">
        <f>V85+V115+V141+V160+V199+V256+V309+V390+V438+V478</f>
        <v>34.474074074074075</v>
      </c>
      <c r="W479" s="253">
        <f>W85+W115+W141+W160+W199+W256+W309+W390+W438+W478</f>
        <v>38</v>
      </c>
      <c r="X479" s="253">
        <f>X85+X115+X141+X160+X199+X256+X309+X390+X438+X478</f>
        <v>20</v>
      </c>
      <c r="Y479" s="253">
        <f>Y85+Y115+Y141+Y160+Y199+Y256+Y309+Y390+Y438+Y478</f>
        <v>19</v>
      </c>
    </row>
    <row r="481" spans="21:22">
      <c r="U481" s="256"/>
      <c r="V481" s="256"/>
    </row>
  </sheetData>
  <autoFilter ref="A16:Y479" xr:uid="{00000000-0001-0000-0700-000000000000}"/>
  <mergeCells count="44">
    <mergeCell ref="B116:B140"/>
    <mergeCell ref="C116:C140"/>
    <mergeCell ref="X116:X140"/>
    <mergeCell ref="B1:J1"/>
    <mergeCell ref="B2:J2"/>
    <mergeCell ref="B6:D6"/>
    <mergeCell ref="G6:H6"/>
    <mergeCell ref="B7:D7"/>
    <mergeCell ref="G7:H7"/>
    <mergeCell ref="C11:D11"/>
    <mergeCell ref="B12:D12"/>
    <mergeCell ref="B8:D8"/>
    <mergeCell ref="G8:H8"/>
    <mergeCell ref="B9:D9"/>
    <mergeCell ref="G9:H9"/>
    <mergeCell ref="B10:D10"/>
    <mergeCell ref="B17:B84"/>
    <mergeCell ref="C17:C84"/>
    <mergeCell ref="X17:X84"/>
    <mergeCell ref="B86:B114"/>
    <mergeCell ref="C86:C114"/>
    <mergeCell ref="X86:X114"/>
    <mergeCell ref="X142:X159"/>
    <mergeCell ref="B161:B198"/>
    <mergeCell ref="C161:C198"/>
    <mergeCell ref="X161:X198"/>
    <mergeCell ref="B200:B255"/>
    <mergeCell ref="C200:C255"/>
    <mergeCell ref="X200:X255"/>
    <mergeCell ref="B142:B159"/>
    <mergeCell ref="C142:C159"/>
    <mergeCell ref="B257:B308"/>
    <mergeCell ref="C257:C308"/>
    <mergeCell ref="X257:X308"/>
    <mergeCell ref="B310:B389"/>
    <mergeCell ref="C310:C389"/>
    <mergeCell ref="X310:X389"/>
    <mergeCell ref="B479:C479"/>
    <mergeCell ref="B391:B437"/>
    <mergeCell ref="C391:C437"/>
    <mergeCell ref="X391:X437"/>
    <mergeCell ref="B439:B477"/>
    <mergeCell ref="C439:C477"/>
    <mergeCell ref="X439:X477"/>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sheetPr>
  <dimension ref="A1:Y1188"/>
  <sheetViews>
    <sheetView topLeftCell="B198" zoomScale="38" zoomScaleNormal="38" workbookViewId="0">
      <selection activeCell="AB223" sqref="AB223"/>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6" style="187" customWidth="1"/>
    <col min="6" max="6" width="16.73046875" style="187" customWidth="1"/>
    <col min="7" max="7" width="14.46484375" style="187" customWidth="1"/>
    <col min="8" max="8" width="19.796875" style="187" customWidth="1"/>
    <col min="9" max="9" width="17.46484375" style="187" customWidth="1"/>
    <col min="10" max="10" width="25.46484375" style="187" customWidth="1"/>
    <col min="11" max="11" width="31.46484375"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6" style="187" customWidth="1"/>
    <col min="262" max="262" width="16.73046875" style="187" customWidth="1"/>
    <col min="263" max="263" width="14.46484375" style="187" customWidth="1"/>
    <col min="264" max="264" width="19.796875" style="187" customWidth="1"/>
    <col min="265" max="265" width="17.46484375" style="187" customWidth="1"/>
    <col min="266" max="266" width="25.46484375" style="187" customWidth="1"/>
    <col min="267" max="267" width="31.46484375"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6" style="187" customWidth="1"/>
    <col min="518" max="518" width="16.73046875" style="187" customWidth="1"/>
    <col min="519" max="519" width="14.46484375" style="187" customWidth="1"/>
    <col min="520" max="520" width="19.796875" style="187" customWidth="1"/>
    <col min="521" max="521" width="17.46484375" style="187" customWidth="1"/>
    <col min="522" max="522" width="25.46484375" style="187" customWidth="1"/>
    <col min="523" max="523" width="31.46484375"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6" style="187" customWidth="1"/>
    <col min="774" max="774" width="16.73046875" style="187" customWidth="1"/>
    <col min="775" max="775" width="14.46484375" style="187" customWidth="1"/>
    <col min="776" max="776" width="19.796875" style="187" customWidth="1"/>
    <col min="777" max="777" width="17.46484375" style="187" customWidth="1"/>
    <col min="778" max="778" width="25.46484375" style="187" customWidth="1"/>
    <col min="779" max="779" width="31.46484375"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6" style="187" customWidth="1"/>
    <col min="1030" max="1030" width="16.73046875" style="187" customWidth="1"/>
    <col min="1031" max="1031" width="14.46484375" style="187" customWidth="1"/>
    <col min="1032" max="1032" width="19.796875" style="187" customWidth="1"/>
    <col min="1033" max="1033" width="17.46484375" style="187" customWidth="1"/>
    <col min="1034" max="1034" width="25.46484375" style="187" customWidth="1"/>
    <col min="1035" max="1035" width="31.46484375"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6" style="187" customWidth="1"/>
    <col min="1286" max="1286" width="16.73046875" style="187" customWidth="1"/>
    <col min="1287" max="1287" width="14.46484375" style="187" customWidth="1"/>
    <col min="1288" max="1288" width="19.796875" style="187" customWidth="1"/>
    <col min="1289" max="1289" width="17.46484375" style="187" customWidth="1"/>
    <col min="1290" max="1290" width="25.46484375" style="187" customWidth="1"/>
    <col min="1291" max="1291" width="31.46484375"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6" style="187" customWidth="1"/>
    <col min="1542" max="1542" width="16.73046875" style="187" customWidth="1"/>
    <col min="1543" max="1543" width="14.46484375" style="187" customWidth="1"/>
    <col min="1544" max="1544" width="19.796875" style="187" customWidth="1"/>
    <col min="1545" max="1545" width="17.46484375" style="187" customWidth="1"/>
    <col min="1546" max="1546" width="25.46484375" style="187" customWidth="1"/>
    <col min="1547" max="1547" width="31.46484375"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6" style="187" customWidth="1"/>
    <col min="1798" max="1798" width="16.73046875" style="187" customWidth="1"/>
    <col min="1799" max="1799" width="14.46484375" style="187" customWidth="1"/>
    <col min="1800" max="1800" width="19.796875" style="187" customWidth="1"/>
    <col min="1801" max="1801" width="17.46484375" style="187" customWidth="1"/>
    <col min="1802" max="1802" width="25.46484375" style="187" customWidth="1"/>
    <col min="1803" max="1803" width="31.46484375"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6" style="187" customWidth="1"/>
    <col min="2054" max="2054" width="16.73046875" style="187" customWidth="1"/>
    <col min="2055" max="2055" width="14.46484375" style="187" customWidth="1"/>
    <col min="2056" max="2056" width="19.796875" style="187" customWidth="1"/>
    <col min="2057" max="2057" width="17.46484375" style="187" customWidth="1"/>
    <col min="2058" max="2058" width="25.46484375" style="187" customWidth="1"/>
    <col min="2059" max="2059" width="31.46484375"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6" style="187" customWidth="1"/>
    <col min="2310" max="2310" width="16.73046875" style="187" customWidth="1"/>
    <col min="2311" max="2311" width="14.46484375" style="187" customWidth="1"/>
    <col min="2312" max="2312" width="19.796875" style="187" customWidth="1"/>
    <col min="2313" max="2313" width="17.46484375" style="187" customWidth="1"/>
    <col min="2314" max="2314" width="25.46484375" style="187" customWidth="1"/>
    <col min="2315" max="2315" width="31.46484375"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6" style="187" customWidth="1"/>
    <col min="2566" max="2566" width="16.73046875" style="187" customWidth="1"/>
    <col min="2567" max="2567" width="14.46484375" style="187" customWidth="1"/>
    <col min="2568" max="2568" width="19.796875" style="187" customWidth="1"/>
    <col min="2569" max="2569" width="17.46484375" style="187" customWidth="1"/>
    <col min="2570" max="2570" width="25.46484375" style="187" customWidth="1"/>
    <col min="2571" max="2571" width="31.46484375"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6" style="187" customWidth="1"/>
    <col min="2822" max="2822" width="16.73046875" style="187" customWidth="1"/>
    <col min="2823" max="2823" width="14.46484375" style="187" customWidth="1"/>
    <col min="2824" max="2824" width="19.796875" style="187" customWidth="1"/>
    <col min="2825" max="2825" width="17.46484375" style="187" customWidth="1"/>
    <col min="2826" max="2826" width="25.46484375" style="187" customWidth="1"/>
    <col min="2827" max="2827" width="31.46484375"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6" style="187" customWidth="1"/>
    <col min="3078" max="3078" width="16.73046875" style="187" customWidth="1"/>
    <col min="3079" max="3079" width="14.46484375" style="187" customWidth="1"/>
    <col min="3080" max="3080" width="19.796875" style="187" customWidth="1"/>
    <col min="3081" max="3081" width="17.46484375" style="187" customWidth="1"/>
    <col min="3082" max="3082" width="25.46484375" style="187" customWidth="1"/>
    <col min="3083" max="3083" width="31.46484375"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6" style="187" customWidth="1"/>
    <col min="3334" max="3334" width="16.73046875" style="187" customWidth="1"/>
    <col min="3335" max="3335" width="14.46484375" style="187" customWidth="1"/>
    <col min="3336" max="3336" width="19.796875" style="187" customWidth="1"/>
    <col min="3337" max="3337" width="17.46484375" style="187" customWidth="1"/>
    <col min="3338" max="3338" width="25.46484375" style="187" customWidth="1"/>
    <col min="3339" max="3339" width="31.46484375"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6" style="187" customWidth="1"/>
    <col min="3590" max="3590" width="16.73046875" style="187" customWidth="1"/>
    <col min="3591" max="3591" width="14.46484375" style="187" customWidth="1"/>
    <col min="3592" max="3592" width="19.796875" style="187" customWidth="1"/>
    <col min="3593" max="3593" width="17.46484375" style="187" customWidth="1"/>
    <col min="3594" max="3594" width="25.46484375" style="187" customWidth="1"/>
    <col min="3595" max="3595" width="31.46484375"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6" style="187" customWidth="1"/>
    <col min="3846" max="3846" width="16.73046875" style="187" customWidth="1"/>
    <col min="3847" max="3847" width="14.46484375" style="187" customWidth="1"/>
    <col min="3848" max="3848" width="19.796875" style="187" customWidth="1"/>
    <col min="3849" max="3849" width="17.46484375" style="187" customWidth="1"/>
    <col min="3850" max="3850" width="25.46484375" style="187" customWidth="1"/>
    <col min="3851" max="3851" width="31.46484375"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6" style="187" customWidth="1"/>
    <col min="4102" max="4102" width="16.73046875" style="187" customWidth="1"/>
    <col min="4103" max="4103" width="14.46484375" style="187" customWidth="1"/>
    <col min="4104" max="4104" width="19.796875" style="187" customWidth="1"/>
    <col min="4105" max="4105" width="17.46484375" style="187" customWidth="1"/>
    <col min="4106" max="4106" width="25.46484375" style="187" customWidth="1"/>
    <col min="4107" max="4107" width="31.46484375"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6" style="187" customWidth="1"/>
    <col min="4358" max="4358" width="16.73046875" style="187" customWidth="1"/>
    <col min="4359" max="4359" width="14.46484375" style="187" customWidth="1"/>
    <col min="4360" max="4360" width="19.796875" style="187" customWidth="1"/>
    <col min="4361" max="4361" width="17.46484375" style="187" customWidth="1"/>
    <col min="4362" max="4362" width="25.46484375" style="187" customWidth="1"/>
    <col min="4363" max="4363" width="31.46484375"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6" style="187" customWidth="1"/>
    <col min="4614" max="4614" width="16.73046875" style="187" customWidth="1"/>
    <col min="4615" max="4615" width="14.46484375" style="187" customWidth="1"/>
    <col min="4616" max="4616" width="19.796875" style="187" customWidth="1"/>
    <col min="4617" max="4617" width="17.46484375" style="187" customWidth="1"/>
    <col min="4618" max="4618" width="25.46484375" style="187" customWidth="1"/>
    <col min="4619" max="4619" width="31.46484375"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6" style="187" customWidth="1"/>
    <col min="4870" max="4870" width="16.73046875" style="187" customWidth="1"/>
    <col min="4871" max="4871" width="14.46484375" style="187" customWidth="1"/>
    <col min="4872" max="4872" width="19.796875" style="187" customWidth="1"/>
    <col min="4873" max="4873" width="17.46484375" style="187" customWidth="1"/>
    <col min="4874" max="4874" width="25.46484375" style="187" customWidth="1"/>
    <col min="4875" max="4875" width="31.46484375"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6" style="187" customWidth="1"/>
    <col min="5126" max="5126" width="16.73046875" style="187" customWidth="1"/>
    <col min="5127" max="5127" width="14.46484375" style="187" customWidth="1"/>
    <col min="5128" max="5128" width="19.796875" style="187" customWidth="1"/>
    <col min="5129" max="5129" width="17.46484375" style="187" customWidth="1"/>
    <col min="5130" max="5130" width="25.46484375" style="187" customWidth="1"/>
    <col min="5131" max="5131" width="31.46484375"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6" style="187" customWidth="1"/>
    <col min="5382" max="5382" width="16.73046875" style="187" customWidth="1"/>
    <col min="5383" max="5383" width="14.46484375" style="187" customWidth="1"/>
    <col min="5384" max="5384" width="19.796875" style="187" customWidth="1"/>
    <col min="5385" max="5385" width="17.46484375" style="187" customWidth="1"/>
    <col min="5386" max="5386" width="25.46484375" style="187" customWidth="1"/>
    <col min="5387" max="5387" width="31.46484375"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6" style="187" customWidth="1"/>
    <col min="5638" max="5638" width="16.73046875" style="187" customWidth="1"/>
    <col min="5639" max="5639" width="14.46484375" style="187" customWidth="1"/>
    <col min="5640" max="5640" width="19.796875" style="187" customWidth="1"/>
    <col min="5641" max="5641" width="17.46484375" style="187" customWidth="1"/>
    <col min="5642" max="5642" width="25.46484375" style="187" customWidth="1"/>
    <col min="5643" max="5643" width="31.46484375"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6" style="187" customWidth="1"/>
    <col min="5894" max="5894" width="16.73046875" style="187" customWidth="1"/>
    <col min="5895" max="5895" width="14.46484375" style="187" customWidth="1"/>
    <col min="5896" max="5896" width="19.796875" style="187" customWidth="1"/>
    <col min="5897" max="5897" width="17.46484375" style="187" customWidth="1"/>
    <col min="5898" max="5898" width="25.46484375" style="187" customWidth="1"/>
    <col min="5899" max="5899" width="31.46484375"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6" style="187" customWidth="1"/>
    <col min="6150" max="6150" width="16.73046875" style="187" customWidth="1"/>
    <col min="6151" max="6151" width="14.46484375" style="187" customWidth="1"/>
    <col min="6152" max="6152" width="19.796875" style="187" customWidth="1"/>
    <col min="6153" max="6153" width="17.46484375" style="187" customWidth="1"/>
    <col min="6154" max="6154" width="25.46484375" style="187" customWidth="1"/>
    <col min="6155" max="6155" width="31.46484375"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6" style="187" customWidth="1"/>
    <col min="6406" max="6406" width="16.73046875" style="187" customWidth="1"/>
    <col min="6407" max="6407" width="14.46484375" style="187" customWidth="1"/>
    <col min="6408" max="6408" width="19.796875" style="187" customWidth="1"/>
    <col min="6409" max="6409" width="17.46484375" style="187" customWidth="1"/>
    <col min="6410" max="6410" width="25.46484375" style="187" customWidth="1"/>
    <col min="6411" max="6411" width="31.46484375"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6" style="187" customWidth="1"/>
    <col min="6662" max="6662" width="16.73046875" style="187" customWidth="1"/>
    <col min="6663" max="6663" width="14.46484375" style="187" customWidth="1"/>
    <col min="6664" max="6664" width="19.796875" style="187" customWidth="1"/>
    <col min="6665" max="6665" width="17.46484375" style="187" customWidth="1"/>
    <col min="6666" max="6666" width="25.46484375" style="187" customWidth="1"/>
    <col min="6667" max="6667" width="31.46484375"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6" style="187" customWidth="1"/>
    <col min="6918" max="6918" width="16.73046875" style="187" customWidth="1"/>
    <col min="6919" max="6919" width="14.46484375" style="187" customWidth="1"/>
    <col min="6920" max="6920" width="19.796875" style="187" customWidth="1"/>
    <col min="6921" max="6921" width="17.46484375" style="187" customWidth="1"/>
    <col min="6922" max="6922" width="25.46484375" style="187" customWidth="1"/>
    <col min="6923" max="6923" width="31.46484375"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6" style="187" customWidth="1"/>
    <col min="7174" max="7174" width="16.73046875" style="187" customWidth="1"/>
    <col min="7175" max="7175" width="14.46484375" style="187" customWidth="1"/>
    <col min="7176" max="7176" width="19.796875" style="187" customWidth="1"/>
    <col min="7177" max="7177" width="17.46484375" style="187" customWidth="1"/>
    <col min="7178" max="7178" width="25.46484375" style="187" customWidth="1"/>
    <col min="7179" max="7179" width="31.46484375"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6" style="187" customWidth="1"/>
    <col min="7430" max="7430" width="16.73046875" style="187" customWidth="1"/>
    <col min="7431" max="7431" width="14.46484375" style="187" customWidth="1"/>
    <col min="7432" max="7432" width="19.796875" style="187" customWidth="1"/>
    <col min="7433" max="7433" width="17.46484375" style="187" customWidth="1"/>
    <col min="7434" max="7434" width="25.46484375" style="187" customWidth="1"/>
    <col min="7435" max="7435" width="31.46484375"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6" style="187" customWidth="1"/>
    <col min="7686" max="7686" width="16.73046875" style="187" customWidth="1"/>
    <col min="7687" max="7687" width="14.46484375" style="187" customWidth="1"/>
    <col min="7688" max="7688" width="19.796875" style="187" customWidth="1"/>
    <col min="7689" max="7689" width="17.46484375" style="187" customWidth="1"/>
    <col min="7690" max="7690" width="25.46484375" style="187" customWidth="1"/>
    <col min="7691" max="7691" width="31.46484375"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6" style="187" customWidth="1"/>
    <col min="7942" max="7942" width="16.73046875" style="187" customWidth="1"/>
    <col min="7943" max="7943" width="14.46484375" style="187" customWidth="1"/>
    <col min="7944" max="7944" width="19.796875" style="187" customWidth="1"/>
    <col min="7945" max="7945" width="17.46484375" style="187" customWidth="1"/>
    <col min="7946" max="7946" width="25.46484375" style="187" customWidth="1"/>
    <col min="7947" max="7947" width="31.46484375"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6" style="187" customWidth="1"/>
    <col min="8198" max="8198" width="16.73046875" style="187" customWidth="1"/>
    <col min="8199" max="8199" width="14.46484375" style="187" customWidth="1"/>
    <col min="8200" max="8200" width="19.796875" style="187" customWidth="1"/>
    <col min="8201" max="8201" width="17.46484375" style="187" customWidth="1"/>
    <col min="8202" max="8202" width="25.46484375" style="187" customWidth="1"/>
    <col min="8203" max="8203" width="31.46484375"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6" style="187" customWidth="1"/>
    <col min="8454" max="8454" width="16.73046875" style="187" customWidth="1"/>
    <col min="8455" max="8455" width="14.46484375" style="187" customWidth="1"/>
    <col min="8456" max="8456" width="19.796875" style="187" customWidth="1"/>
    <col min="8457" max="8457" width="17.46484375" style="187" customWidth="1"/>
    <col min="8458" max="8458" width="25.46484375" style="187" customWidth="1"/>
    <col min="8459" max="8459" width="31.46484375"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6" style="187" customWidth="1"/>
    <col min="8710" max="8710" width="16.73046875" style="187" customWidth="1"/>
    <col min="8711" max="8711" width="14.46484375" style="187" customWidth="1"/>
    <col min="8712" max="8712" width="19.796875" style="187" customWidth="1"/>
    <col min="8713" max="8713" width="17.46484375" style="187" customWidth="1"/>
    <col min="8714" max="8714" width="25.46484375" style="187" customWidth="1"/>
    <col min="8715" max="8715" width="31.46484375"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6" style="187" customWidth="1"/>
    <col min="8966" max="8966" width="16.73046875" style="187" customWidth="1"/>
    <col min="8967" max="8967" width="14.46484375" style="187" customWidth="1"/>
    <col min="8968" max="8968" width="19.796875" style="187" customWidth="1"/>
    <col min="8969" max="8969" width="17.46484375" style="187" customWidth="1"/>
    <col min="8970" max="8970" width="25.46484375" style="187" customWidth="1"/>
    <col min="8971" max="8971" width="31.46484375"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6" style="187" customWidth="1"/>
    <col min="9222" max="9222" width="16.73046875" style="187" customWidth="1"/>
    <col min="9223" max="9223" width="14.46484375" style="187" customWidth="1"/>
    <col min="9224" max="9224" width="19.796875" style="187" customWidth="1"/>
    <col min="9225" max="9225" width="17.46484375" style="187" customWidth="1"/>
    <col min="9226" max="9226" width="25.46484375" style="187" customWidth="1"/>
    <col min="9227" max="9227" width="31.46484375"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6" style="187" customWidth="1"/>
    <col min="9478" max="9478" width="16.73046875" style="187" customWidth="1"/>
    <col min="9479" max="9479" width="14.46484375" style="187" customWidth="1"/>
    <col min="9480" max="9480" width="19.796875" style="187" customWidth="1"/>
    <col min="9481" max="9481" width="17.46484375" style="187" customWidth="1"/>
    <col min="9482" max="9482" width="25.46484375" style="187" customWidth="1"/>
    <col min="9483" max="9483" width="31.46484375"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6" style="187" customWidth="1"/>
    <col min="9734" max="9734" width="16.73046875" style="187" customWidth="1"/>
    <col min="9735" max="9735" width="14.46484375" style="187" customWidth="1"/>
    <col min="9736" max="9736" width="19.796875" style="187" customWidth="1"/>
    <col min="9737" max="9737" width="17.46484375" style="187" customWidth="1"/>
    <col min="9738" max="9738" width="25.46484375" style="187" customWidth="1"/>
    <col min="9739" max="9739" width="31.46484375"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6" style="187" customWidth="1"/>
    <col min="9990" max="9990" width="16.73046875" style="187" customWidth="1"/>
    <col min="9991" max="9991" width="14.46484375" style="187" customWidth="1"/>
    <col min="9992" max="9992" width="19.796875" style="187" customWidth="1"/>
    <col min="9993" max="9993" width="17.46484375" style="187" customWidth="1"/>
    <col min="9994" max="9994" width="25.46484375" style="187" customWidth="1"/>
    <col min="9995" max="9995" width="31.46484375"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6" style="187" customWidth="1"/>
    <col min="10246" max="10246" width="16.73046875" style="187" customWidth="1"/>
    <col min="10247" max="10247" width="14.46484375" style="187" customWidth="1"/>
    <col min="10248" max="10248" width="19.796875" style="187" customWidth="1"/>
    <col min="10249" max="10249" width="17.46484375" style="187" customWidth="1"/>
    <col min="10250" max="10250" width="25.46484375" style="187" customWidth="1"/>
    <col min="10251" max="10251" width="31.4648437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6" style="187" customWidth="1"/>
    <col min="10502" max="10502" width="16.73046875" style="187" customWidth="1"/>
    <col min="10503" max="10503" width="14.46484375" style="187" customWidth="1"/>
    <col min="10504" max="10504" width="19.796875" style="187" customWidth="1"/>
    <col min="10505" max="10505" width="17.46484375" style="187" customWidth="1"/>
    <col min="10506" max="10506" width="25.46484375" style="187" customWidth="1"/>
    <col min="10507" max="10507" width="31.4648437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6" style="187" customWidth="1"/>
    <col min="10758" max="10758" width="16.73046875" style="187" customWidth="1"/>
    <col min="10759" max="10759" width="14.46484375" style="187" customWidth="1"/>
    <col min="10760" max="10760" width="19.796875" style="187" customWidth="1"/>
    <col min="10761" max="10761" width="17.46484375" style="187" customWidth="1"/>
    <col min="10762" max="10762" width="25.46484375" style="187" customWidth="1"/>
    <col min="10763" max="10763" width="31.4648437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6" style="187" customWidth="1"/>
    <col min="11014" max="11014" width="16.73046875" style="187" customWidth="1"/>
    <col min="11015" max="11015" width="14.46484375" style="187" customWidth="1"/>
    <col min="11016" max="11016" width="19.796875" style="187" customWidth="1"/>
    <col min="11017" max="11017" width="17.46484375" style="187" customWidth="1"/>
    <col min="11018" max="11018" width="25.46484375" style="187" customWidth="1"/>
    <col min="11019" max="11019" width="31.4648437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6" style="187" customWidth="1"/>
    <col min="11270" max="11270" width="16.73046875" style="187" customWidth="1"/>
    <col min="11271" max="11271" width="14.46484375" style="187" customWidth="1"/>
    <col min="11272" max="11272" width="19.796875" style="187" customWidth="1"/>
    <col min="11273" max="11273" width="17.46484375" style="187" customWidth="1"/>
    <col min="11274" max="11274" width="25.46484375" style="187" customWidth="1"/>
    <col min="11275" max="11275" width="31.4648437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6" style="187" customWidth="1"/>
    <col min="11526" max="11526" width="16.73046875" style="187" customWidth="1"/>
    <col min="11527" max="11527" width="14.46484375" style="187" customWidth="1"/>
    <col min="11528" max="11528" width="19.796875" style="187" customWidth="1"/>
    <col min="11529" max="11529" width="17.46484375" style="187" customWidth="1"/>
    <col min="11530" max="11530" width="25.46484375" style="187" customWidth="1"/>
    <col min="11531" max="11531" width="31.4648437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6" style="187" customWidth="1"/>
    <col min="11782" max="11782" width="16.73046875" style="187" customWidth="1"/>
    <col min="11783" max="11783" width="14.46484375" style="187" customWidth="1"/>
    <col min="11784" max="11784" width="19.796875" style="187" customWidth="1"/>
    <col min="11785" max="11785" width="17.46484375" style="187" customWidth="1"/>
    <col min="11786" max="11786" width="25.46484375" style="187" customWidth="1"/>
    <col min="11787" max="11787" width="31.4648437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6" style="187" customWidth="1"/>
    <col min="12038" max="12038" width="16.73046875" style="187" customWidth="1"/>
    <col min="12039" max="12039" width="14.46484375" style="187" customWidth="1"/>
    <col min="12040" max="12040" width="19.796875" style="187" customWidth="1"/>
    <col min="12041" max="12041" width="17.46484375" style="187" customWidth="1"/>
    <col min="12042" max="12042" width="25.46484375" style="187" customWidth="1"/>
    <col min="12043" max="12043" width="31.4648437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6" style="187" customWidth="1"/>
    <col min="12294" max="12294" width="16.73046875" style="187" customWidth="1"/>
    <col min="12295" max="12295" width="14.46484375" style="187" customWidth="1"/>
    <col min="12296" max="12296" width="19.796875" style="187" customWidth="1"/>
    <col min="12297" max="12297" width="17.46484375" style="187" customWidth="1"/>
    <col min="12298" max="12298" width="25.46484375" style="187" customWidth="1"/>
    <col min="12299" max="12299" width="31.4648437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6" style="187" customWidth="1"/>
    <col min="12550" max="12550" width="16.73046875" style="187" customWidth="1"/>
    <col min="12551" max="12551" width="14.46484375" style="187" customWidth="1"/>
    <col min="12552" max="12552" width="19.796875" style="187" customWidth="1"/>
    <col min="12553" max="12553" width="17.46484375" style="187" customWidth="1"/>
    <col min="12554" max="12554" width="25.46484375" style="187" customWidth="1"/>
    <col min="12555" max="12555" width="31.4648437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6" style="187" customWidth="1"/>
    <col min="12806" max="12806" width="16.73046875" style="187" customWidth="1"/>
    <col min="12807" max="12807" width="14.46484375" style="187" customWidth="1"/>
    <col min="12808" max="12808" width="19.796875" style="187" customWidth="1"/>
    <col min="12809" max="12809" width="17.46484375" style="187" customWidth="1"/>
    <col min="12810" max="12810" width="25.46484375" style="187" customWidth="1"/>
    <col min="12811" max="12811" width="31.4648437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6" style="187" customWidth="1"/>
    <col min="13062" max="13062" width="16.73046875" style="187" customWidth="1"/>
    <col min="13063" max="13063" width="14.46484375" style="187" customWidth="1"/>
    <col min="13064" max="13064" width="19.796875" style="187" customWidth="1"/>
    <col min="13065" max="13065" width="17.46484375" style="187" customWidth="1"/>
    <col min="13066" max="13066" width="25.46484375" style="187" customWidth="1"/>
    <col min="13067" max="13067" width="31.4648437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6" style="187" customWidth="1"/>
    <col min="13318" max="13318" width="16.73046875" style="187" customWidth="1"/>
    <col min="13319" max="13319" width="14.46484375" style="187" customWidth="1"/>
    <col min="13320" max="13320" width="19.796875" style="187" customWidth="1"/>
    <col min="13321" max="13321" width="17.46484375" style="187" customWidth="1"/>
    <col min="13322" max="13322" width="25.46484375" style="187" customWidth="1"/>
    <col min="13323" max="13323" width="31.4648437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6" style="187" customWidth="1"/>
    <col min="13574" max="13574" width="16.73046875" style="187" customWidth="1"/>
    <col min="13575" max="13575" width="14.46484375" style="187" customWidth="1"/>
    <col min="13576" max="13576" width="19.796875" style="187" customWidth="1"/>
    <col min="13577" max="13577" width="17.46484375" style="187" customWidth="1"/>
    <col min="13578" max="13578" width="25.46484375" style="187" customWidth="1"/>
    <col min="13579" max="13579" width="31.4648437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6" style="187" customWidth="1"/>
    <col min="13830" max="13830" width="16.73046875" style="187" customWidth="1"/>
    <col min="13831" max="13831" width="14.46484375" style="187" customWidth="1"/>
    <col min="13832" max="13832" width="19.796875" style="187" customWidth="1"/>
    <col min="13833" max="13833" width="17.46484375" style="187" customWidth="1"/>
    <col min="13834" max="13834" width="25.46484375" style="187" customWidth="1"/>
    <col min="13835" max="13835" width="31.4648437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6" style="187" customWidth="1"/>
    <col min="14086" max="14086" width="16.73046875" style="187" customWidth="1"/>
    <col min="14087" max="14087" width="14.46484375" style="187" customWidth="1"/>
    <col min="14088" max="14088" width="19.796875" style="187" customWidth="1"/>
    <col min="14089" max="14089" width="17.46484375" style="187" customWidth="1"/>
    <col min="14090" max="14090" width="25.46484375" style="187" customWidth="1"/>
    <col min="14091" max="14091" width="31.4648437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6" style="187" customWidth="1"/>
    <col min="14342" max="14342" width="16.73046875" style="187" customWidth="1"/>
    <col min="14343" max="14343" width="14.46484375" style="187" customWidth="1"/>
    <col min="14344" max="14344" width="19.796875" style="187" customWidth="1"/>
    <col min="14345" max="14345" width="17.46484375" style="187" customWidth="1"/>
    <col min="14346" max="14346" width="25.46484375" style="187" customWidth="1"/>
    <col min="14347" max="14347" width="31.4648437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6" style="187" customWidth="1"/>
    <col min="14598" max="14598" width="16.73046875" style="187" customWidth="1"/>
    <col min="14599" max="14599" width="14.46484375" style="187" customWidth="1"/>
    <col min="14600" max="14600" width="19.796875" style="187" customWidth="1"/>
    <col min="14601" max="14601" width="17.46484375" style="187" customWidth="1"/>
    <col min="14602" max="14602" width="25.46484375" style="187" customWidth="1"/>
    <col min="14603" max="14603" width="31.4648437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6" style="187" customWidth="1"/>
    <col min="14854" max="14854" width="16.73046875" style="187" customWidth="1"/>
    <col min="14855" max="14855" width="14.46484375" style="187" customWidth="1"/>
    <col min="14856" max="14856" width="19.796875" style="187" customWidth="1"/>
    <col min="14857" max="14857" width="17.46484375" style="187" customWidth="1"/>
    <col min="14858" max="14858" width="25.46484375" style="187" customWidth="1"/>
    <col min="14859" max="14859" width="31.4648437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6" style="187" customWidth="1"/>
    <col min="15110" max="15110" width="16.73046875" style="187" customWidth="1"/>
    <col min="15111" max="15111" width="14.46484375" style="187" customWidth="1"/>
    <col min="15112" max="15112" width="19.796875" style="187" customWidth="1"/>
    <col min="15113" max="15113" width="17.46484375" style="187" customWidth="1"/>
    <col min="15114" max="15114" width="25.46484375" style="187" customWidth="1"/>
    <col min="15115" max="15115" width="31.4648437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6" style="187" customWidth="1"/>
    <col min="15366" max="15366" width="16.73046875" style="187" customWidth="1"/>
    <col min="15367" max="15367" width="14.46484375" style="187" customWidth="1"/>
    <col min="15368" max="15368" width="19.796875" style="187" customWidth="1"/>
    <col min="15369" max="15369" width="17.46484375" style="187" customWidth="1"/>
    <col min="15370" max="15370" width="25.46484375" style="187" customWidth="1"/>
    <col min="15371" max="15371" width="31.4648437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6" style="187" customWidth="1"/>
    <col min="15622" max="15622" width="16.73046875" style="187" customWidth="1"/>
    <col min="15623" max="15623" width="14.46484375" style="187" customWidth="1"/>
    <col min="15624" max="15624" width="19.796875" style="187" customWidth="1"/>
    <col min="15625" max="15625" width="17.46484375" style="187" customWidth="1"/>
    <col min="15626" max="15626" width="25.46484375" style="187" customWidth="1"/>
    <col min="15627" max="15627" width="31.4648437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6" style="187" customWidth="1"/>
    <col min="15878" max="15878" width="16.73046875" style="187" customWidth="1"/>
    <col min="15879" max="15879" width="14.46484375" style="187" customWidth="1"/>
    <col min="15880" max="15880" width="19.796875" style="187" customWidth="1"/>
    <col min="15881" max="15881" width="17.46484375" style="187" customWidth="1"/>
    <col min="15882" max="15882" width="25.46484375" style="187" customWidth="1"/>
    <col min="15883" max="15883" width="31.4648437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6" style="187" customWidth="1"/>
    <col min="16134" max="16134" width="16.73046875" style="187" customWidth="1"/>
    <col min="16135" max="16135" width="14.46484375" style="187" customWidth="1"/>
    <col min="16136" max="16136" width="19.796875" style="187" customWidth="1"/>
    <col min="16137" max="16137" width="17.46484375" style="187" customWidth="1"/>
    <col min="16138" max="16138" width="25.46484375" style="187" customWidth="1"/>
    <col min="16139" max="16139" width="31.4648437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71</v>
      </c>
      <c r="J4" s="45"/>
      <c r="N4" s="188"/>
    </row>
    <row r="5" spans="1:25" ht="11.25" customHeight="1">
      <c r="B5" s="25"/>
      <c r="C5" s="144"/>
      <c r="D5" s="145"/>
      <c r="E5" s="146"/>
      <c r="F5" s="147"/>
      <c r="G5" s="145"/>
      <c r="H5" s="145"/>
      <c r="I5" s="148"/>
      <c r="J5" s="46"/>
      <c r="N5" s="188"/>
    </row>
    <row r="6" spans="1:25">
      <c r="B6" s="524" t="s">
        <v>77</v>
      </c>
      <c r="C6" s="525"/>
      <c r="D6" s="526"/>
      <c r="E6" s="158">
        <f>F1186</f>
        <v>351515</v>
      </c>
      <c r="F6" s="159"/>
      <c r="G6" s="525" t="s">
        <v>78</v>
      </c>
      <c r="H6" s="526"/>
      <c r="I6" s="160">
        <f>K1186</f>
        <v>67</v>
      </c>
      <c r="J6" s="47"/>
      <c r="N6" s="188"/>
    </row>
    <row r="7" spans="1:25">
      <c r="B7" s="524" t="s">
        <v>79</v>
      </c>
      <c r="C7" s="525"/>
      <c r="D7" s="526"/>
      <c r="E7" s="158">
        <f>G1186</f>
        <v>70303</v>
      </c>
      <c r="F7" s="159"/>
      <c r="G7" s="525" t="s">
        <v>80</v>
      </c>
      <c r="H7" s="526"/>
      <c r="I7" s="160">
        <f>L1186</f>
        <v>0</v>
      </c>
      <c r="J7" s="47"/>
      <c r="N7" s="188"/>
    </row>
    <row r="8" spans="1:25">
      <c r="B8" s="524" t="s">
        <v>81</v>
      </c>
      <c r="C8" s="525"/>
      <c r="D8" s="526"/>
      <c r="E8" s="158">
        <f>H1186</f>
        <v>195286.11111111112</v>
      </c>
      <c r="F8" s="159"/>
      <c r="G8" s="525" t="s">
        <v>82</v>
      </c>
      <c r="H8" s="526"/>
      <c r="I8" s="161">
        <f>W1186</f>
        <v>134</v>
      </c>
      <c r="J8" s="47"/>
      <c r="N8" s="188"/>
    </row>
    <row r="9" spans="1:25">
      <c r="A9" s="197"/>
      <c r="B9" s="524" t="s">
        <v>83</v>
      </c>
      <c r="C9" s="525"/>
      <c r="D9" s="526"/>
      <c r="E9" s="158">
        <f>N1186</f>
        <v>3905.7222222222222</v>
      </c>
      <c r="F9" s="159"/>
      <c r="G9" s="525" t="s">
        <v>84</v>
      </c>
      <c r="H9" s="526"/>
      <c r="I9" s="162">
        <f>X1186</f>
        <v>37</v>
      </c>
      <c r="J9" s="47"/>
      <c r="N9" s="188"/>
    </row>
    <row r="10" spans="1:25">
      <c r="B10" s="529" t="s">
        <v>85</v>
      </c>
      <c r="C10" s="527"/>
      <c r="D10" s="528"/>
      <c r="E10" s="158">
        <f>COUNTA(C17,C78,C143,C230,C316,C359,C413,C505,C564,C619,C657,C810,C853,C917,C980,C1040,C1075,C1115)</f>
        <v>18</v>
      </c>
      <c r="F10" s="159"/>
      <c r="G10" s="149"/>
      <c r="H10" s="149"/>
      <c r="I10" s="150"/>
      <c r="J10" s="47"/>
      <c r="N10" s="188"/>
    </row>
    <row r="11" spans="1:25">
      <c r="B11" s="157"/>
      <c r="C11" s="527" t="s">
        <v>86</v>
      </c>
      <c r="D11" s="528"/>
      <c r="E11" s="158">
        <f>J1186</f>
        <v>74</v>
      </c>
      <c r="F11" s="159"/>
      <c r="G11" s="159"/>
      <c r="H11" s="159"/>
      <c r="I11" s="150"/>
      <c r="J11" s="47"/>
      <c r="M11" s="198"/>
      <c r="N11" s="188"/>
      <c r="U11" s="198"/>
    </row>
    <row r="12" spans="1:25">
      <c r="B12" s="524" t="s">
        <v>87</v>
      </c>
      <c r="C12" s="525"/>
      <c r="D12" s="526"/>
      <c r="E12" s="158">
        <f>E1186</f>
        <v>1006</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3572</v>
      </c>
      <c r="D17" s="216">
        <v>1</v>
      </c>
      <c r="E17" s="216" t="s">
        <v>3573</v>
      </c>
      <c r="F17" s="217">
        <v>286</v>
      </c>
      <c r="G17" s="218">
        <f>F17/$G$15</f>
        <v>57.2</v>
      </c>
      <c r="H17" s="219">
        <f t="shared" ref="H17:H75" si="0">F17/$H$15</f>
        <v>158.88888888888889</v>
      </c>
      <c r="I17" s="219">
        <f t="shared" ref="I17:I75" si="1">H17/$I$15</f>
        <v>5.2962962962962962E-2</v>
      </c>
      <c r="J17" s="220"/>
      <c r="K17" s="220"/>
      <c r="L17" s="220"/>
      <c r="M17" s="221"/>
      <c r="N17" s="222">
        <f>M17/$N$15</f>
        <v>0</v>
      </c>
      <c r="O17" s="223"/>
      <c r="P17" s="224"/>
      <c r="Q17" s="224"/>
      <c r="R17" s="224"/>
      <c r="S17" s="224"/>
      <c r="T17" s="225"/>
      <c r="U17" s="226">
        <f t="shared" ref="U17:U75" si="2">H17/$U$15</f>
        <v>0.10592592592592592</v>
      </c>
      <c r="V17" s="227"/>
      <c r="W17" s="228" t="str">
        <f>IF(V17&lt;1,"0",IF(V17&lt;5,"2",IF(V17&gt;=5,"6")))</f>
        <v>0</v>
      </c>
      <c r="X17" s="508">
        <f>K77/$X$15</f>
        <v>1</v>
      </c>
      <c r="Y17" s="229">
        <f>W17/2</f>
        <v>0</v>
      </c>
    </row>
    <row r="18" spans="2:25" ht="18.75" customHeight="1">
      <c r="B18" s="503"/>
      <c r="C18" s="506"/>
      <c r="D18" s="216">
        <v>2</v>
      </c>
      <c r="E18" s="216" t="s">
        <v>3574</v>
      </c>
      <c r="F18" s="217">
        <v>450</v>
      </c>
      <c r="G18" s="218">
        <f t="shared" ref="G18:G75" si="3">F18/$G$15</f>
        <v>90</v>
      </c>
      <c r="H18" s="219">
        <f t="shared" si="0"/>
        <v>250</v>
      </c>
      <c r="I18" s="219">
        <f t="shared" si="1"/>
        <v>8.3333333333333329E-2</v>
      </c>
      <c r="J18" s="216" t="s">
        <v>3575</v>
      </c>
      <c r="K18" s="216" t="s">
        <v>3575</v>
      </c>
      <c r="L18" s="220"/>
      <c r="M18" s="221">
        <f>SUM(H17:H36)</f>
        <v>2739.4444444444453</v>
      </c>
      <c r="N18" s="222">
        <f t="shared" ref="N18:N75" si="4">M18/$N$15</f>
        <v>54.788888888888906</v>
      </c>
      <c r="O18" s="223">
        <v>80</v>
      </c>
      <c r="P18" s="224" t="s">
        <v>178</v>
      </c>
      <c r="Q18" s="224"/>
      <c r="R18" s="224" t="s">
        <v>3576</v>
      </c>
      <c r="S18" s="224"/>
      <c r="T18" s="225"/>
      <c r="U18" s="226">
        <f t="shared" si="2"/>
        <v>0.16666666666666666</v>
      </c>
      <c r="V18" s="227">
        <f>SUM(U17:U36)</f>
        <v>1.8262962962962956</v>
      </c>
      <c r="W18" s="228" t="str">
        <f t="shared" ref="W18:W75" si="5">IF(V18&lt;1,"0",IF(V18&lt;5,"2",IF(V18&gt;=5,"6")))</f>
        <v>2</v>
      </c>
      <c r="X18" s="509"/>
      <c r="Y18" s="229">
        <f t="shared" ref="Y18:Y76" si="6">W18/2</f>
        <v>1</v>
      </c>
    </row>
    <row r="19" spans="2:25" ht="18.75" customHeight="1">
      <c r="B19" s="503"/>
      <c r="C19" s="506"/>
      <c r="D19" s="216">
        <v>3</v>
      </c>
      <c r="E19" s="216" t="s">
        <v>3577</v>
      </c>
      <c r="F19" s="217">
        <v>150</v>
      </c>
      <c r="G19" s="218">
        <f t="shared" si="3"/>
        <v>30</v>
      </c>
      <c r="H19" s="219">
        <f t="shared" si="0"/>
        <v>83.333333333333329</v>
      </c>
      <c r="I19" s="219">
        <f t="shared" si="1"/>
        <v>2.7777777777777776E-2</v>
      </c>
      <c r="J19" s="216"/>
      <c r="K19" s="220"/>
      <c r="L19" s="220"/>
      <c r="M19" s="221"/>
      <c r="N19" s="222">
        <f t="shared" si="4"/>
        <v>0</v>
      </c>
      <c r="O19" s="230"/>
      <c r="P19" s="224"/>
      <c r="Q19" s="224"/>
      <c r="R19" s="224"/>
      <c r="S19" s="224"/>
      <c r="T19" s="225"/>
      <c r="U19" s="226">
        <f t="shared" si="2"/>
        <v>5.5555555555555552E-2</v>
      </c>
      <c r="V19" s="227"/>
      <c r="W19" s="228" t="str">
        <f t="shared" si="5"/>
        <v>0</v>
      </c>
      <c r="X19" s="509"/>
      <c r="Y19" s="229">
        <f t="shared" si="6"/>
        <v>0</v>
      </c>
    </row>
    <row r="20" spans="2:25" ht="18.75" customHeight="1">
      <c r="B20" s="503"/>
      <c r="C20" s="506"/>
      <c r="D20" s="216">
        <v>4</v>
      </c>
      <c r="E20" s="216" t="s">
        <v>3578</v>
      </c>
      <c r="F20" s="217">
        <v>100</v>
      </c>
      <c r="G20" s="218">
        <f t="shared" si="3"/>
        <v>20</v>
      </c>
      <c r="H20" s="219">
        <f t="shared" si="0"/>
        <v>55.555555555555557</v>
      </c>
      <c r="I20" s="219">
        <f t="shared" si="1"/>
        <v>1.8518518518518517E-2</v>
      </c>
      <c r="J20" s="216"/>
      <c r="K20" s="220"/>
      <c r="L20" s="220"/>
      <c r="M20" s="221"/>
      <c r="N20" s="222">
        <f t="shared" si="4"/>
        <v>0</v>
      </c>
      <c r="O20" s="223"/>
      <c r="P20" s="224"/>
      <c r="Q20" s="224"/>
      <c r="R20" s="224"/>
      <c r="S20" s="224"/>
      <c r="T20" s="225"/>
      <c r="U20" s="226">
        <f t="shared" si="2"/>
        <v>3.7037037037037035E-2</v>
      </c>
      <c r="V20" s="227"/>
      <c r="W20" s="228" t="str">
        <f t="shared" si="5"/>
        <v>0</v>
      </c>
      <c r="X20" s="509"/>
      <c r="Y20" s="229">
        <f t="shared" si="6"/>
        <v>0</v>
      </c>
    </row>
    <row r="21" spans="2:25" ht="18.75" customHeight="1">
      <c r="B21" s="503"/>
      <c r="C21" s="506"/>
      <c r="D21" s="216">
        <v>5</v>
      </c>
      <c r="E21" s="216" t="s">
        <v>3579</v>
      </c>
      <c r="F21" s="217">
        <v>315</v>
      </c>
      <c r="G21" s="218">
        <f t="shared" si="3"/>
        <v>63</v>
      </c>
      <c r="H21" s="219">
        <f t="shared" si="0"/>
        <v>175</v>
      </c>
      <c r="I21" s="219">
        <f t="shared" si="1"/>
        <v>5.8333333333333334E-2</v>
      </c>
      <c r="J21" s="216"/>
      <c r="K21" s="220"/>
      <c r="L21" s="220"/>
      <c r="M21" s="221"/>
      <c r="N21" s="222">
        <f t="shared" si="4"/>
        <v>0</v>
      </c>
      <c r="O21" s="223"/>
      <c r="P21" s="224"/>
      <c r="Q21" s="224"/>
      <c r="R21" s="224"/>
      <c r="S21" s="224"/>
      <c r="T21" s="225"/>
      <c r="U21" s="226">
        <f t="shared" si="2"/>
        <v>0.11666666666666667</v>
      </c>
      <c r="V21" s="227"/>
      <c r="W21" s="228" t="str">
        <f t="shared" si="5"/>
        <v>0</v>
      </c>
      <c r="X21" s="509"/>
      <c r="Y21" s="229">
        <f t="shared" si="6"/>
        <v>0</v>
      </c>
    </row>
    <row r="22" spans="2:25" ht="18.75" customHeight="1">
      <c r="B22" s="503"/>
      <c r="C22" s="506"/>
      <c r="D22" s="216">
        <v>6</v>
      </c>
      <c r="E22" s="216" t="s">
        <v>3580</v>
      </c>
      <c r="F22" s="217">
        <v>450</v>
      </c>
      <c r="G22" s="218">
        <f t="shared" si="3"/>
        <v>90</v>
      </c>
      <c r="H22" s="219">
        <f t="shared" si="0"/>
        <v>250</v>
      </c>
      <c r="I22" s="219">
        <f t="shared" si="1"/>
        <v>8.3333333333333329E-2</v>
      </c>
      <c r="J22" s="216"/>
      <c r="K22" s="220"/>
      <c r="L22" s="220"/>
      <c r="M22" s="221"/>
      <c r="N22" s="222">
        <f t="shared" si="4"/>
        <v>0</v>
      </c>
      <c r="O22" s="223"/>
      <c r="P22" s="224"/>
      <c r="Q22" s="224"/>
      <c r="R22" s="224"/>
      <c r="S22" s="224"/>
      <c r="T22" s="225"/>
      <c r="U22" s="226">
        <f t="shared" si="2"/>
        <v>0.16666666666666666</v>
      </c>
      <c r="V22" s="227"/>
      <c r="W22" s="228" t="str">
        <f t="shared" si="5"/>
        <v>0</v>
      </c>
      <c r="X22" s="509"/>
      <c r="Y22" s="229">
        <f t="shared" si="6"/>
        <v>0</v>
      </c>
    </row>
    <row r="23" spans="2:25" ht="18.75" customHeight="1">
      <c r="B23" s="503"/>
      <c r="C23" s="506"/>
      <c r="D23" s="216">
        <v>7</v>
      </c>
      <c r="E23" s="216" t="s">
        <v>3581</v>
      </c>
      <c r="F23" s="217">
        <v>160</v>
      </c>
      <c r="G23" s="218">
        <f t="shared" si="3"/>
        <v>32</v>
      </c>
      <c r="H23" s="219">
        <f t="shared" si="0"/>
        <v>88.888888888888886</v>
      </c>
      <c r="I23" s="219">
        <f t="shared" si="1"/>
        <v>2.9629629629629627E-2</v>
      </c>
      <c r="J23" s="216"/>
      <c r="K23" s="220"/>
      <c r="L23" s="220"/>
      <c r="M23" s="221"/>
      <c r="N23" s="222">
        <f t="shared" si="4"/>
        <v>0</v>
      </c>
      <c r="O23" s="223"/>
      <c r="P23" s="224"/>
      <c r="Q23" s="224"/>
      <c r="R23" s="224"/>
      <c r="S23" s="224"/>
      <c r="T23" s="225"/>
      <c r="U23" s="226">
        <f t="shared" si="2"/>
        <v>5.9259259259259255E-2</v>
      </c>
      <c r="V23" s="227"/>
      <c r="W23" s="228" t="str">
        <f t="shared" si="5"/>
        <v>0</v>
      </c>
      <c r="X23" s="509"/>
      <c r="Y23" s="229">
        <f t="shared" si="6"/>
        <v>0</v>
      </c>
    </row>
    <row r="24" spans="2:25" ht="18.75" customHeight="1">
      <c r="B24" s="503"/>
      <c r="C24" s="506"/>
      <c r="D24" s="216">
        <v>8</v>
      </c>
      <c r="E24" s="216" t="s">
        <v>3582</v>
      </c>
      <c r="F24" s="217">
        <v>270</v>
      </c>
      <c r="G24" s="218">
        <f t="shared" si="3"/>
        <v>54</v>
      </c>
      <c r="H24" s="219">
        <f t="shared" si="0"/>
        <v>150</v>
      </c>
      <c r="I24" s="219">
        <f t="shared" si="1"/>
        <v>0.05</v>
      </c>
      <c r="J24" s="216"/>
      <c r="K24" s="220"/>
      <c r="L24" s="220"/>
      <c r="M24" s="221"/>
      <c r="N24" s="222">
        <f t="shared" si="4"/>
        <v>0</v>
      </c>
      <c r="O24" s="223"/>
      <c r="P24" s="224"/>
      <c r="Q24" s="224"/>
      <c r="R24" s="224"/>
      <c r="S24" s="224"/>
      <c r="T24" s="225"/>
      <c r="U24" s="226">
        <f t="shared" si="2"/>
        <v>0.1</v>
      </c>
      <c r="V24" s="227"/>
      <c r="W24" s="228" t="str">
        <f t="shared" si="5"/>
        <v>0</v>
      </c>
      <c r="X24" s="509"/>
      <c r="Y24" s="229">
        <f t="shared" si="6"/>
        <v>0</v>
      </c>
    </row>
    <row r="25" spans="2:25" ht="18.75" customHeight="1">
      <c r="B25" s="503"/>
      <c r="C25" s="506"/>
      <c r="D25" s="216">
        <v>9</v>
      </c>
      <c r="E25" s="216" t="s">
        <v>3583</v>
      </c>
      <c r="F25" s="217">
        <v>190</v>
      </c>
      <c r="G25" s="218">
        <f t="shared" si="3"/>
        <v>38</v>
      </c>
      <c r="H25" s="219">
        <f t="shared" si="0"/>
        <v>105.55555555555556</v>
      </c>
      <c r="I25" s="219">
        <f t="shared" si="1"/>
        <v>3.5185185185185187E-2</v>
      </c>
      <c r="J25" s="216"/>
      <c r="K25" s="220"/>
      <c r="L25" s="220"/>
      <c r="M25" s="221"/>
      <c r="N25" s="222">
        <f t="shared" si="4"/>
        <v>0</v>
      </c>
      <c r="O25" s="223"/>
      <c r="P25" s="224"/>
      <c r="Q25" s="224"/>
      <c r="R25" s="224"/>
      <c r="S25" s="224"/>
      <c r="T25" s="225"/>
      <c r="U25" s="226">
        <f t="shared" si="2"/>
        <v>7.0370370370370375E-2</v>
      </c>
      <c r="V25" s="227"/>
      <c r="W25" s="228" t="str">
        <f t="shared" si="5"/>
        <v>0</v>
      </c>
      <c r="X25" s="509"/>
      <c r="Y25" s="229">
        <f t="shared" si="6"/>
        <v>0</v>
      </c>
    </row>
    <row r="26" spans="2:25" ht="18.75" customHeight="1">
      <c r="B26" s="503"/>
      <c r="C26" s="506"/>
      <c r="D26" s="216">
        <v>10</v>
      </c>
      <c r="E26" s="216" t="s">
        <v>3584</v>
      </c>
      <c r="F26" s="217">
        <v>70</v>
      </c>
      <c r="G26" s="218">
        <f t="shared" si="3"/>
        <v>14</v>
      </c>
      <c r="H26" s="219">
        <f t="shared" si="0"/>
        <v>38.888888888888886</v>
      </c>
      <c r="I26" s="219">
        <f t="shared" si="1"/>
        <v>1.2962962962962963E-2</v>
      </c>
      <c r="J26" s="216"/>
      <c r="K26" s="220"/>
      <c r="L26" s="220"/>
      <c r="M26" s="221"/>
      <c r="N26" s="222">
        <f t="shared" si="4"/>
        <v>0</v>
      </c>
      <c r="O26" s="223"/>
      <c r="P26" s="224"/>
      <c r="Q26" s="224"/>
      <c r="R26" s="224"/>
      <c r="S26" s="224"/>
      <c r="T26" s="225"/>
      <c r="U26" s="226">
        <f t="shared" si="2"/>
        <v>2.5925925925925925E-2</v>
      </c>
      <c r="V26" s="227"/>
      <c r="W26" s="228" t="str">
        <f t="shared" si="5"/>
        <v>0</v>
      </c>
      <c r="X26" s="509"/>
      <c r="Y26" s="229">
        <f t="shared" si="6"/>
        <v>0</v>
      </c>
    </row>
    <row r="27" spans="2:25" ht="18.75" customHeight="1">
      <c r="B27" s="503"/>
      <c r="C27" s="506"/>
      <c r="D27" s="216">
        <v>11</v>
      </c>
      <c r="E27" s="216" t="s">
        <v>3585</v>
      </c>
      <c r="F27" s="217">
        <v>100</v>
      </c>
      <c r="G27" s="218">
        <f t="shared" si="3"/>
        <v>20</v>
      </c>
      <c r="H27" s="219">
        <f t="shared" si="0"/>
        <v>55.555555555555557</v>
      </c>
      <c r="I27" s="219">
        <f t="shared" si="1"/>
        <v>1.8518518518518517E-2</v>
      </c>
      <c r="J27" s="216"/>
      <c r="K27" s="220"/>
      <c r="L27" s="220"/>
      <c r="M27" s="221"/>
      <c r="N27" s="222">
        <f t="shared" si="4"/>
        <v>0</v>
      </c>
      <c r="O27" s="223"/>
      <c r="P27" s="224"/>
      <c r="Q27" s="224"/>
      <c r="R27" s="224"/>
      <c r="S27" s="224"/>
      <c r="T27" s="225"/>
      <c r="U27" s="226">
        <f t="shared" si="2"/>
        <v>3.7037037037037035E-2</v>
      </c>
      <c r="V27" s="227"/>
      <c r="W27" s="228" t="str">
        <f t="shared" si="5"/>
        <v>0</v>
      </c>
      <c r="X27" s="509"/>
      <c r="Y27" s="229">
        <f t="shared" si="6"/>
        <v>0</v>
      </c>
    </row>
    <row r="28" spans="2:25" ht="18.75" customHeight="1">
      <c r="B28" s="503"/>
      <c r="C28" s="506"/>
      <c r="D28" s="216">
        <v>12</v>
      </c>
      <c r="E28" s="216" t="s">
        <v>3586</v>
      </c>
      <c r="F28" s="217">
        <v>60</v>
      </c>
      <c r="G28" s="218">
        <f t="shared" si="3"/>
        <v>12</v>
      </c>
      <c r="H28" s="219">
        <f t="shared" si="0"/>
        <v>33.333333333333336</v>
      </c>
      <c r="I28" s="219">
        <f t="shared" si="1"/>
        <v>1.1111111111111112E-2</v>
      </c>
      <c r="J28" s="216"/>
      <c r="K28" s="220"/>
      <c r="L28" s="220"/>
      <c r="M28" s="221"/>
      <c r="N28" s="222">
        <f t="shared" si="4"/>
        <v>0</v>
      </c>
      <c r="O28" s="223"/>
      <c r="P28" s="224"/>
      <c r="Q28" s="224"/>
      <c r="R28" s="224"/>
      <c r="S28" s="224"/>
      <c r="T28" s="225"/>
      <c r="U28" s="226">
        <f t="shared" si="2"/>
        <v>2.2222222222222223E-2</v>
      </c>
      <c r="V28" s="227"/>
      <c r="W28" s="228" t="str">
        <f t="shared" si="5"/>
        <v>0</v>
      </c>
      <c r="X28" s="509"/>
      <c r="Y28" s="229">
        <f t="shared" si="6"/>
        <v>0</v>
      </c>
    </row>
    <row r="29" spans="2:25" ht="18.75" customHeight="1">
      <c r="B29" s="503"/>
      <c r="C29" s="506"/>
      <c r="D29" s="216">
        <v>13</v>
      </c>
      <c r="E29" s="216" t="s">
        <v>3587</v>
      </c>
      <c r="F29" s="217">
        <v>300</v>
      </c>
      <c r="G29" s="218">
        <f t="shared" si="3"/>
        <v>60</v>
      </c>
      <c r="H29" s="219">
        <f t="shared" si="0"/>
        <v>166.66666666666666</v>
      </c>
      <c r="I29" s="219">
        <f t="shared" si="1"/>
        <v>5.5555555555555552E-2</v>
      </c>
      <c r="J29" s="216" t="s">
        <v>3588</v>
      </c>
      <c r="K29" s="220"/>
      <c r="L29" s="220"/>
      <c r="M29" s="221"/>
      <c r="N29" s="222">
        <f t="shared" si="4"/>
        <v>0</v>
      </c>
      <c r="O29" s="223"/>
      <c r="P29" s="224"/>
      <c r="Q29" s="224"/>
      <c r="R29" s="224"/>
      <c r="S29" s="224"/>
      <c r="T29" s="225"/>
      <c r="U29" s="226">
        <f t="shared" si="2"/>
        <v>0.1111111111111111</v>
      </c>
      <c r="V29" s="227"/>
      <c r="W29" s="228" t="str">
        <f t="shared" si="5"/>
        <v>0</v>
      </c>
      <c r="X29" s="509"/>
      <c r="Y29" s="229">
        <f t="shared" si="6"/>
        <v>0</v>
      </c>
    </row>
    <row r="30" spans="2:25" ht="18.75" customHeight="1">
      <c r="B30" s="503"/>
      <c r="C30" s="506"/>
      <c r="D30" s="216">
        <v>14</v>
      </c>
      <c r="E30" s="216" t="s">
        <v>3589</v>
      </c>
      <c r="F30" s="217">
        <v>800</v>
      </c>
      <c r="G30" s="218">
        <f t="shared" si="3"/>
        <v>160</v>
      </c>
      <c r="H30" s="219">
        <f t="shared" si="0"/>
        <v>444.44444444444446</v>
      </c>
      <c r="I30" s="219">
        <f t="shared" si="1"/>
        <v>0.14814814814814814</v>
      </c>
      <c r="J30" s="216"/>
      <c r="K30" s="220"/>
      <c r="L30" s="220"/>
      <c r="M30" s="221"/>
      <c r="N30" s="222">
        <f t="shared" si="4"/>
        <v>0</v>
      </c>
      <c r="O30" s="223"/>
      <c r="P30" s="224"/>
      <c r="Q30" s="224"/>
      <c r="R30" s="224"/>
      <c r="S30" s="224"/>
      <c r="T30" s="225"/>
      <c r="U30" s="226">
        <f t="shared" si="2"/>
        <v>0.29629629629629628</v>
      </c>
      <c r="V30" s="227"/>
      <c r="W30" s="228" t="str">
        <f t="shared" si="5"/>
        <v>0</v>
      </c>
      <c r="X30" s="509"/>
      <c r="Y30" s="229">
        <f t="shared" si="6"/>
        <v>0</v>
      </c>
    </row>
    <row r="31" spans="2:25" ht="18.75" customHeight="1">
      <c r="B31" s="503"/>
      <c r="C31" s="506"/>
      <c r="D31" s="216">
        <v>15</v>
      </c>
      <c r="E31" s="216" t="s">
        <v>180</v>
      </c>
      <c r="F31" s="217">
        <v>130</v>
      </c>
      <c r="G31" s="218">
        <f t="shared" si="3"/>
        <v>26</v>
      </c>
      <c r="H31" s="219">
        <f t="shared" si="0"/>
        <v>72.222222222222214</v>
      </c>
      <c r="I31" s="219">
        <f t="shared" si="1"/>
        <v>2.4074074074074071E-2</v>
      </c>
      <c r="J31" s="216"/>
      <c r="K31" s="220"/>
      <c r="L31" s="220"/>
      <c r="M31" s="221"/>
      <c r="N31" s="222">
        <f t="shared" si="4"/>
        <v>0</v>
      </c>
      <c r="O31" s="223"/>
      <c r="P31" s="224"/>
      <c r="Q31" s="224"/>
      <c r="R31" s="224"/>
      <c r="S31" s="224"/>
      <c r="T31" s="225"/>
      <c r="U31" s="226">
        <f t="shared" si="2"/>
        <v>4.8148148148148141E-2</v>
      </c>
      <c r="V31" s="227"/>
      <c r="W31" s="228" t="str">
        <f t="shared" si="5"/>
        <v>0</v>
      </c>
      <c r="X31" s="509"/>
      <c r="Y31" s="229">
        <f t="shared" si="6"/>
        <v>0</v>
      </c>
    </row>
    <row r="32" spans="2:25" ht="18.75" customHeight="1">
      <c r="B32" s="503"/>
      <c r="C32" s="506"/>
      <c r="D32" s="216">
        <v>16</v>
      </c>
      <c r="E32" s="216" t="s">
        <v>3590</v>
      </c>
      <c r="F32" s="217">
        <v>200</v>
      </c>
      <c r="G32" s="218">
        <f t="shared" si="3"/>
        <v>40</v>
      </c>
      <c r="H32" s="219">
        <f t="shared" si="0"/>
        <v>111.11111111111111</v>
      </c>
      <c r="I32" s="219">
        <f t="shared" si="1"/>
        <v>3.7037037037037035E-2</v>
      </c>
      <c r="J32" s="216"/>
      <c r="K32" s="220"/>
      <c r="L32" s="220"/>
      <c r="M32" s="221"/>
      <c r="N32" s="222">
        <f t="shared" si="4"/>
        <v>0</v>
      </c>
      <c r="O32" s="223"/>
      <c r="P32" s="224"/>
      <c r="Q32" s="224"/>
      <c r="R32" s="224"/>
      <c r="S32" s="224"/>
      <c r="T32" s="225"/>
      <c r="U32" s="226">
        <f t="shared" si="2"/>
        <v>7.407407407407407E-2</v>
      </c>
      <c r="V32" s="227"/>
      <c r="W32" s="228" t="str">
        <f t="shared" si="5"/>
        <v>0</v>
      </c>
      <c r="X32" s="509"/>
      <c r="Y32" s="229">
        <f t="shared" si="6"/>
        <v>0</v>
      </c>
    </row>
    <row r="33" spans="2:25" ht="18.75" customHeight="1">
      <c r="B33" s="503"/>
      <c r="C33" s="506"/>
      <c r="D33" s="216">
        <v>17</v>
      </c>
      <c r="E33" s="216" t="s">
        <v>3591</v>
      </c>
      <c r="F33" s="217">
        <v>200</v>
      </c>
      <c r="G33" s="218">
        <f t="shared" si="3"/>
        <v>40</v>
      </c>
      <c r="H33" s="219">
        <f t="shared" si="0"/>
        <v>111.11111111111111</v>
      </c>
      <c r="I33" s="219">
        <f t="shared" si="1"/>
        <v>3.7037037037037035E-2</v>
      </c>
      <c r="J33" s="216"/>
      <c r="K33" s="220"/>
      <c r="L33" s="220"/>
      <c r="M33" s="221"/>
      <c r="N33" s="222">
        <f t="shared" si="4"/>
        <v>0</v>
      </c>
      <c r="O33" s="223"/>
      <c r="P33" s="224"/>
      <c r="Q33" s="224"/>
      <c r="R33" s="224"/>
      <c r="S33" s="224"/>
      <c r="T33" s="225"/>
      <c r="U33" s="226">
        <f t="shared" si="2"/>
        <v>7.407407407407407E-2</v>
      </c>
      <c r="V33" s="227"/>
      <c r="W33" s="228" t="str">
        <f t="shared" si="5"/>
        <v>0</v>
      </c>
      <c r="X33" s="509"/>
      <c r="Y33" s="229">
        <f t="shared" si="6"/>
        <v>0</v>
      </c>
    </row>
    <row r="34" spans="2:25" ht="18.75" customHeight="1">
      <c r="B34" s="503"/>
      <c r="C34" s="506"/>
      <c r="D34" s="216">
        <v>18</v>
      </c>
      <c r="E34" s="216" t="s">
        <v>3592</v>
      </c>
      <c r="F34" s="217">
        <v>300</v>
      </c>
      <c r="G34" s="218">
        <f t="shared" si="3"/>
        <v>60</v>
      </c>
      <c r="H34" s="219">
        <f t="shared" si="0"/>
        <v>166.66666666666666</v>
      </c>
      <c r="I34" s="219">
        <f t="shared" si="1"/>
        <v>5.5555555555555552E-2</v>
      </c>
      <c r="J34" s="216"/>
      <c r="K34" s="220"/>
      <c r="L34" s="220"/>
      <c r="M34" s="221"/>
      <c r="N34" s="222">
        <f t="shared" si="4"/>
        <v>0</v>
      </c>
      <c r="O34" s="223"/>
      <c r="P34" s="224"/>
      <c r="Q34" s="224"/>
      <c r="R34" s="224"/>
      <c r="S34" s="224"/>
      <c r="T34" s="225"/>
      <c r="U34" s="226">
        <f t="shared" si="2"/>
        <v>0.1111111111111111</v>
      </c>
      <c r="V34" s="227"/>
      <c r="W34" s="228" t="str">
        <f t="shared" si="5"/>
        <v>0</v>
      </c>
      <c r="X34" s="509"/>
      <c r="Y34" s="229">
        <f t="shared" si="6"/>
        <v>0</v>
      </c>
    </row>
    <row r="35" spans="2:25" ht="18.75" customHeight="1">
      <c r="B35" s="503"/>
      <c r="C35" s="506"/>
      <c r="D35" s="216">
        <v>19</v>
      </c>
      <c r="E35" s="216" t="s">
        <v>3593</v>
      </c>
      <c r="F35" s="217">
        <v>200</v>
      </c>
      <c r="G35" s="218">
        <f t="shared" si="3"/>
        <v>40</v>
      </c>
      <c r="H35" s="219">
        <f t="shared" si="0"/>
        <v>111.11111111111111</v>
      </c>
      <c r="I35" s="219">
        <f t="shared" si="1"/>
        <v>3.7037037037037035E-2</v>
      </c>
      <c r="J35" s="216"/>
      <c r="K35" s="220"/>
      <c r="L35" s="220"/>
      <c r="M35" s="221"/>
      <c r="N35" s="222">
        <f t="shared" si="4"/>
        <v>0</v>
      </c>
      <c r="O35" s="223"/>
      <c r="P35" s="224"/>
      <c r="Q35" s="224"/>
      <c r="R35" s="224"/>
      <c r="S35" s="224"/>
      <c r="T35" s="225"/>
      <c r="U35" s="226">
        <f t="shared" si="2"/>
        <v>7.407407407407407E-2</v>
      </c>
      <c r="V35" s="227"/>
      <c r="W35" s="228" t="str">
        <f t="shared" si="5"/>
        <v>0</v>
      </c>
      <c r="X35" s="509"/>
      <c r="Y35" s="229">
        <f t="shared" si="6"/>
        <v>0</v>
      </c>
    </row>
    <row r="36" spans="2:25" ht="18.75" customHeight="1">
      <c r="B36" s="503"/>
      <c r="C36" s="506"/>
      <c r="D36" s="216">
        <v>20</v>
      </c>
      <c r="E36" s="216" t="s">
        <v>3594</v>
      </c>
      <c r="F36" s="217">
        <v>200</v>
      </c>
      <c r="G36" s="218">
        <f t="shared" si="3"/>
        <v>40</v>
      </c>
      <c r="H36" s="219">
        <f t="shared" si="0"/>
        <v>111.11111111111111</v>
      </c>
      <c r="I36" s="219">
        <f t="shared" si="1"/>
        <v>3.7037037037037035E-2</v>
      </c>
      <c r="J36" s="216"/>
      <c r="K36" s="220"/>
      <c r="L36" s="220"/>
      <c r="M36" s="221"/>
      <c r="N36" s="222">
        <f t="shared" si="4"/>
        <v>0</v>
      </c>
      <c r="O36" s="223"/>
      <c r="P36" s="224"/>
      <c r="Q36" s="224"/>
      <c r="R36" s="224"/>
      <c r="S36" s="224"/>
      <c r="T36" s="225"/>
      <c r="U36" s="226">
        <f t="shared" si="2"/>
        <v>7.407407407407407E-2</v>
      </c>
      <c r="V36" s="227"/>
      <c r="W36" s="228" t="str">
        <f t="shared" si="5"/>
        <v>0</v>
      </c>
      <c r="X36" s="509"/>
      <c r="Y36" s="229">
        <f t="shared" si="6"/>
        <v>0</v>
      </c>
    </row>
    <row r="37" spans="2:25" ht="18.75" customHeight="1">
      <c r="B37" s="503"/>
      <c r="C37" s="506"/>
      <c r="D37" s="216"/>
      <c r="E37" s="216"/>
      <c r="F37" s="217"/>
      <c r="G37" s="218">
        <f t="shared" si="3"/>
        <v>0</v>
      </c>
      <c r="H37" s="219">
        <f>F37/$H$15</f>
        <v>0</v>
      </c>
      <c r="I37" s="219">
        <f>H37/$I$15</f>
        <v>0</v>
      </c>
      <c r="J37" s="217"/>
      <c r="K37" s="220"/>
      <c r="L37" s="220"/>
      <c r="M37" s="221"/>
      <c r="N37" s="222">
        <f>M37/$N$15</f>
        <v>0</v>
      </c>
      <c r="O37" s="223"/>
      <c r="P37" s="224"/>
      <c r="Q37" s="224"/>
      <c r="R37" s="224"/>
      <c r="S37" s="224"/>
      <c r="T37" s="225"/>
      <c r="U37" s="226">
        <f>H37/$U$15</f>
        <v>0</v>
      </c>
      <c r="V37" s="227"/>
      <c r="W37" s="228" t="str">
        <f>IF(V37&lt;1,"0",IF(V37&lt;5,"2",IF(V37&gt;=5,"6")))</f>
        <v>0</v>
      </c>
      <c r="X37" s="509"/>
      <c r="Y37" s="229">
        <f t="shared" si="6"/>
        <v>0</v>
      </c>
    </row>
    <row r="38" spans="2:25" ht="18.75" customHeight="1">
      <c r="B38" s="503"/>
      <c r="C38" s="506"/>
      <c r="D38" s="216">
        <v>1</v>
      </c>
      <c r="E38" s="216" t="s">
        <v>250</v>
      </c>
      <c r="F38" s="217">
        <v>90</v>
      </c>
      <c r="G38" s="218">
        <f t="shared" si="3"/>
        <v>18</v>
      </c>
      <c r="H38" s="219">
        <f t="shared" si="0"/>
        <v>50</v>
      </c>
      <c r="I38" s="219">
        <f t="shared" si="1"/>
        <v>1.6666666666666666E-2</v>
      </c>
      <c r="J38" s="216"/>
      <c r="K38" s="220"/>
      <c r="L38" s="220"/>
      <c r="M38" s="221"/>
      <c r="N38" s="222">
        <f t="shared" si="4"/>
        <v>0</v>
      </c>
      <c r="O38" s="223"/>
      <c r="P38" s="224"/>
      <c r="Q38" s="224"/>
      <c r="R38" s="224"/>
      <c r="S38" s="224"/>
      <c r="T38" s="225"/>
      <c r="U38" s="226">
        <f t="shared" si="2"/>
        <v>3.3333333333333333E-2</v>
      </c>
      <c r="V38" s="227"/>
      <c r="W38" s="228" t="str">
        <f t="shared" si="5"/>
        <v>0</v>
      </c>
      <c r="X38" s="509"/>
      <c r="Y38" s="229">
        <f t="shared" si="6"/>
        <v>0</v>
      </c>
    </row>
    <row r="39" spans="2:25" ht="18.75" customHeight="1">
      <c r="B39" s="503"/>
      <c r="C39" s="506"/>
      <c r="D39" s="216">
        <v>2</v>
      </c>
      <c r="E39" s="216" t="s">
        <v>456</v>
      </c>
      <c r="F39" s="217">
        <v>218</v>
      </c>
      <c r="G39" s="218">
        <f t="shared" si="3"/>
        <v>43.6</v>
      </c>
      <c r="H39" s="219">
        <f t="shared" si="0"/>
        <v>121.11111111111111</v>
      </c>
      <c r="I39" s="219">
        <f t="shared" si="1"/>
        <v>4.0370370370370369E-2</v>
      </c>
      <c r="J39" s="216"/>
      <c r="K39" s="220"/>
      <c r="L39" s="220"/>
      <c r="M39" s="221"/>
      <c r="N39" s="222">
        <f t="shared" si="4"/>
        <v>0</v>
      </c>
      <c r="O39" s="223"/>
      <c r="P39" s="224"/>
      <c r="Q39" s="224"/>
      <c r="R39" s="224"/>
      <c r="S39" s="224"/>
      <c r="T39" s="225"/>
      <c r="U39" s="226">
        <f t="shared" si="2"/>
        <v>8.0740740740740738E-2</v>
      </c>
      <c r="V39" s="227"/>
      <c r="W39" s="228" t="str">
        <f t="shared" si="5"/>
        <v>0</v>
      </c>
      <c r="X39" s="509"/>
      <c r="Y39" s="229">
        <f t="shared" si="6"/>
        <v>0</v>
      </c>
    </row>
    <row r="40" spans="2:25" ht="18.75" customHeight="1">
      <c r="B40" s="503"/>
      <c r="C40" s="506"/>
      <c r="D40" s="216">
        <v>3</v>
      </c>
      <c r="E40" s="216" t="s">
        <v>954</v>
      </c>
      <c r="F40" s="217">
        <v>196</v>
      </c>
      <c r="G40" s="218">
        <f t="shared" si="3"/>
        <v>39.200000000000003</v>
      </c>
      <c r="H40" s="219">
        <f t="shared" si="0"/>
        <v>108.88888888888889</v>
      </c>
      <c r="I40" s="219">
        <f t="shared" si="1"/>
        <v>3.6296296296296292E-2</v>
      </c>
      <c r="J40" s="216"/>
      <c r="K40" s="220"/>
      <c r="L40" s="220"/>
      <c r="M40" s="221"/>
      <c r="N40" s="222">
        <f t="shared" si="4"/>
        <v>0</v>
      </c>
      <c r="O40" s="223"/>
      <c r="P40" s="224"/>
      <c r="Q40" s="224"/>
      <c r="R40" s="224"/>
      <c r="S40" s="224"/>
      <c r="T40" s="225"/>
      <c r="U40" s="226">
        <f t="shared" si="2"/>
        <v>7.2592592592592584E-2</v>
      </c>
      <c r="V40" s="227"/>
      <c r="W40" s="228" t="str">
        <f t="shared" si="5"/>
        <v>0</v>
      </c>
      <c r="X40" s="509"/>
      <c r="Y40" s="229">
        <f t="shared" si="6"/>
        <v>0</v>
      </c>
    </row>
    <row r="41" spans="2:25" ht="18.75" customHeight="1">
      <c r="B41" s="503"/>
      <c r="C41" s="506"/>
      <c r="D41" s="216">
        <v>4</v>
      </c>
      <c r="E41" s="216" t="s">
        <v>3595</v>
      </c>
      <c r="F41" s="217">
        <v>130</v>
      </c>
      <c r="G41" s="218">
        <f t="shared" si="3"/>
        <v>26</v>
      </c>
      <c r="H41" s="219">
        <f t="shared" si="0"/>
        <v>72.222222222222214</v>
      </c>
      <c r="I41" s="219">
        <f t="shared" si="1"/>
        <v>2.4074074074074071E-2</v>
      </c>
      <c r="J41" s="216"/>
      <c r="K41" s="220"/>
      <c r="L41" s="220"/>
      <c r="M41" s="221"/>
      <c r="N41" s="222">
        <f t="shared" si="4"/>
        <v>0</v>
      </c>
      <c r="O41" s="223"/>
      <c r="P41" s="224"/>
      <c r="Q41" s="224"/>
      <c r="R41" s="224"/>
      <c r="S41" s="224"/>
      <c r="T41" s="225"/>
      <c r="U41" s="226">
        <f t="shared" si="2"/>
        <v>4.8148148148148141E-2</v>
      </c>
      <c r="V41" s="227"/>
      <c r="W41" s="228" t="str">
        <f t="shared" si="5"/>
        <v>0</v>
      </c>
      <c r="X41" s="509"/>
      <c r="Y41" s="229">
        <f t="shared" si="6"/>
        <v>0</v>
      </c>
    </row>
    <row r="42" spans="2:25" ht="18.75" customHeight="1">
      <c r="B42" s="503"/>
      <c r="C42" s="506"/>
      <c r="D42" s="216">
        <v>5</v>
      </c>
      <c r="E42" s="216" t="s">
        <v>3596</v>
      </c>
      <c r="F42" s="217">
        <v>200</v>
      </c>
      <c r="G42" s="218">
        <f t="shared" si="3"/>
        <v>40</v>
      </c>
      <c r="H42" s="219">
        <f t="shared" si="0"/>
        <v>111.11111111111111</v>
      </c>
      <c r="I42" s="219">
        <f t="shared" si="1"/>
        <v>3.7037037037037035E-2</v>
      </c>
      <c r="J42" s="216"/>
      <c r="K42" s="220"/>
      <c r="L42" s="220"/>
      <c r="M42" s="221"/>
      <c r="N42" s="222">
        <f t="shared" si="4"/>
        <v>0</v>
      </c>
      <c r="O42" s="223"/>
      <c r="P42" s="224"/>
      <c r="Q42" s="224"/>
      <c r="R42" s="224"/>
      <c r="S42" s="224"/>
      <c r="T42" s="225"/>
      <c r="U42" s="226">
        <f t="shared" si="2"/>
        <v>7.407407407407407E-2</v>
      </c>
      <c r="V42" s="227"/>
      <c r="W42" s="228" t="str">
        <f t="shared" si="5"/>
        <v>0</v>
      </c>
      <c r="X42" s="509"/>
      <c r="Y42" s="229">
        <f t="shared" si="6"/>
        <v>0</v>
      </c>
    </row>
    <row r="43" spans="2:25" ht="18.75" customHeight="1">
      <c r="B43" s="503"/>
      <c r="C43" s="506"/>
      <c r="D43" s="216">
        <v>6</v>
      </c>
      <c r="E43" s="216" t="s">
        <v>3597</v>
      </c>
      <c r="F43" s="217">
        <v>60</v>
      </c>
      <c r="G43" s="218">
        <f t="shared" si="3"/>
        <v>12</v>
      </c>
      <c r="H43" s="219">
        <f t="shared" si="0"/>
        <v>33.333333333333336</v>
      </c>
      <c r="I43" s="219">
        <f t="shared" si="1"/>
        <v>1.1111111111111112E-2</v>
      </c>
      <c r="J43" s="216"/>
      <c r="K43" s="220"/>
      <c r="L43" s="220"/>
      <c r="M43" s="221"/>
      <c r="N43" s="222">
        <f t="shared" si="4"/>
        <v>0</v>
      </c>
      <c r="O43" s="223"/>
      <c r="P43" s="224"/>
      <c r="Q43" s="224"/>
      <c r="R43" s="224"/>
      <c r="S43" s="224"/>
      <c r="T43" s="225"/>
      <c r="U43" s="226">
        <f t="shared" si="2"/>
        <v>2.2222222222222223E-2</v>
      </c>
      <c r="V43" s="227"/>
      <c r="W43" s="228" t="str">
        <f t="shared" si="5"/>
        <v>0</v>
      </c>
      <c r="X43" s="509"/>
      <c r="Y43" s="229">
        <f t="shared" si="6"/>
        <v>0</v>
      </c>
    </row>
    <row r="44" spans="2:25" ht="18.75" customHeight="1">
      <c r="B44" s="503"/>
      <c r="C44" s="506"/>
      <c r="D44" s="216">
        <v>7</v>
      </c>
      <c r="E44" s="216" t="s">
        <v>3598</v>
      </c>
      <c r="F44" s="217">
        <v>80</v>
      </c>
      <c r="G44" s="218">
        <f t="shared" si="3"/>
        <v>16</v>
      </c>
      <c r="H44" s="219">
        <f t="shared" si="0"/>
        <v>44.444444444444443</v>
      </c>
      <c r="I44" s="219">
        <f t="shared" si="1"/>
        <v>1.4814814814814814E-2</v>
      </c>
      <c r="J44" s="216"/>
      <c r="K44" s="220"/>
      <c r="L44" s="220"/>
      <c r="M44" s="221"/>
      <c r="N44" s="222">
        <f t="shared" si="4"/>
        <v>0</v>
      </c>
      <c r="O44" s="223"/>
      <c r="P44" s="224"/>
      <c r="Q44" s="224"/>
      <c r="R44" s="224"/>
      <c r="S44" s="224"/>
      <c r="T44" s="225"/>
      <c r="U44" s="226">
        <f t="shared" si="2"/>
        <v>2.9629629629629627E-2</v>
      </c>
      <c r="V44" s="227"/>
      <c r="W44" s="228" t="str">
        <f t="shared" si="5"/>
        <v>0</v>
      </c>
      <c r="X44" s="509"/>
      <c r="Y44" s="229">
        <f t="shared" si="6"/>
        <v>0</v>
      </c>
    </row>
    <row r="45" spans="2:25" ht="18.75" customHeight="1">
      <c r="B45" s="503"/>
      <c r="C45" s="506"/>
      <c r="D45" s="216">
        <v>8</v>
      </c>
      <c r="E45" s="216" t="s">
        <v>3599</v>
      </c>
      <c r="F45" s="217">
        <v>80</v>
      </c>
      <c r="G45" s="218">
        <f t="shared" si="3"/>
        <v>16</v>
      </c>
      <c r="H45" s="219">
        <f t="shared" si="0"/>
        <v>44.444444444444443</v>
      </c>
      <c r="I45" s="219">
        <f t="shared" si="1"/>
        <v>1.4814814814814814E-2</v>
      </c>
      <c r="J45" s="216"/>
      <c r="K45" s="220"/>
      <c r="L45" s="220"/>
      <c r="M45" s="221"/>
      <c r="N45" s="222">
        <f t="shared" si="4"/>
        <v>0</v>
      </c>
      <c r="O45" s="223"/>
      <c r="P45" s="224"/>
      <c r="Q45" s="224"/>
      <c r="R45" s="224"/>
      <c r="S45" s="224"/>
      <c r="T45" s="225"/>
      <c r="U45" s="226">
        <f t="shared" si="2"/>
        <v>2.9629629629629627E-2</v>
      </c>
      <c r="V45" s="227"/>
      <c r="W45" s="228" t="str">
        <f t="shared" si="5"/>
        <v>0</v>
      </c>
      <c r="X45" s="509"/>
      <c r="Y45" s="229">
        <f t="shared" si="6"/>
        <v>0</v>
      </c>
    </row>
    <row r="46" spans="2:25" ht="18.75" customHeight="1">
      <c r="B46" s="503"/>
      <c r="C46" s="506"/>
      <c r="D46" s="216">
        <v>9</v>
      </c>
      <c r="E46" s="216" t="s">
        <v>3600</v>
      </c>
      <c r="F46" s="217">
        <v>245</v>
      </c>
      <c r="G46" s="218">
        <f t="shared" si="3"/>
        <v>49</v>
      </c>
      <c r="H46" s="219">
        <f t="shared" si="0"/>
        <v>136.11111111111111</v>
      </c>
      <c r="I46" s="219">
        <f t="shared" si="1"/>
        <v>4.5370370370370373E-2</v>
      </c>
      <c r="J46" s="216"/>
      <c r="K46" s="220"/>
      <c r="L46" s="220"/>
      <c r="M46" s="221"/>
      <c r="N46" s="222">
        <f t="shared" si="4"/>
        <v>0</v>
      </c>
      <c r="O46" s="223"/>
      <c r="P46" s="224"/>
      <c r="Q46" s="224"/>
      <c r="R46" s="224"/>
      <c r="S46" s="224"/>
      <c r="T46" s="225"/>
      <c r="U46" s="226">
        <f t="shared" si="2"/>
        <v>9.0740740740740747E-2</v>
      </c>
      <c r="V46" s="227"/>
      <c r="W46" s="228" t="str">
        <f t="shared" si="5"/>
        <v>0</v>
      </c>
      <c r="X46" s="509"/>
      <c r="Y46" s="229">
        <f t="shared" si="6"/>
        <v>0</v>
      </c>
    </row>
    <row r="47" spans="2:25" ht="18.75" customHeight="1">
      <c r="B47" s="503"/>
      <c r="C47" s="506"/>
      <c r="D47" s="216">
        <v>10</v>
      </c>
      <c r="E47" s="216" t="s">
        <v>3601</v>
      </c>
      <c r="F47" s="217">
        <v>100</v>
      </c>
      <c r="G47" s="218">
        <f t="shared" si="3"/>
        <v>20</v>
      </c>
      <c r="H47" s="219">
        <f t="shared" si="0"/>
        <v>55.555555555555557</v>
      </c>
      <c r="I47" s="219">
        <f t="shared" si="1"/>
        <v>1.8518518518518517E-2</v>
      </c>
      <c r="J47" s="216"/>
      <c r="K47" s="220"/>
      <c r="L47" s="220"/>
      <c r="M47" s="221"/>
      <c r="N47" s="222">
        <f t="shared" si="4"/>
        <v>0</v>
      </c>
      <c r="O47" s="223"/>
      <c r="P47" s="224"/>
      <c r="Q47" s="224"/>
      <c r="R47" s="224"/>
      <c r="S47" s="224"/>
      <c r="T47" s="225"/>
      <c r="U47" s="226">
        <f t="shared" si="2"/>
        <v>3.7037037037037035E-2</v>
      </c>
      <c r="V47" s="227"/>
      <c r="W47" s="228" t="str">
        <f t="shared" si="5"/>
        <v>0</v>
      </c>
      <c r="X47" s="509"/>
      <c r="Y47" s="229">
        <f t="shared" si="6"/>
        <v>0</v>
      </c>
    </row>
    <row r="48" spans="2:25" ht="18.75" customHeight="1">
      <c r="B48" s="503"/>
      <c r="C48" s="506"/>
      <c r="D48" s="216">
        <v>11</v>
      </c>
      <c r="E48" s="231" t="s">
        <v>3602</v>
      </c>
      <c r="F48" s="217">
        <v>70</v>
      </c>
      <c r="G48" s="218">
        <f t="shared" si="3"/>
        <v>14</v>
      </c>
      <c r="H48" s="219">
        <f t="shared" si="0"/>
        <v>38.888888888888886</v>
      </c>
      <c r="I48" s="219">
        <f t="shared" si="1"/>
        <v>1.2962962962962963E-2</v>
      </c>
      <c r="J48" s="231"/>
      <c r="K48" s="220"/>
      <c r="L48" s="220"/>
      <c r="M48" s="221"/>
      <c r="N48" s="222">
        <f t="shared" si="4"/>
        <v>0</v>
      </c>
      <c r="O48" s="223"/>
      <c r="P48" s="224"/>
      <c r="Q48" s="224"/>
      <c r="R48" s="224"/>
      <c r="S48" s="224"/>
      <c r="T48" s="225"/>
      <c r="U48" s="226">
        <f t="shared" si="2"/>
        <v>2.5925925925925925E-2</v>
      </c>
      <c r="V48" s="227"/>
      <c r="W48" s="228" t="str">
        <f t="shared" si="5"/>
        <v>0</v>
      </c>
      <c r="X48" s="509"/>
      <c r="Y48" s="229">
        <f t="shared" si="6"/>
        <v>0</v>
      </c>
    </row>
    <row r="49" spans="2:25" ht="18.75" customHeight="1">
      <c r="B49" s="503"/>
      <c r="C49" s="506"/>
      <c r="D49" s="216">
        <v>12</v>
      </c>
      <c r="E49" s="231" t="s">
        <v>3603</v>
      </c>
      <c r="F49" s="217">
        <v>80</v>
      </c>
      <c r="G49" s="218">
        <f t="shared" si="3"/>
        <v>16</v>
      </c>
      <c r="H49" s="219">
        <f t="shared" si="0"/>
        <v>44.444444444444443</v>
      </c>
      <c r="I49" s="219">
        <f t="shared" si="1"/>
        <v>1.4814814814814814E-2</v>
      </c>
      <c r="J49" s="216"/>
      <c r="K49" s="220"/>
      <c r="L49" s="220"/>
      <c r="M49" s="221"/>
      <c r="N49" s="222">
        <f t="shared" si="4"/>
        <v>0</v>
      </c>
      <c r="O49" s="223"/>
      <c r="P49" s="224"/>
      <c r="Q49" s="224"/>
      <c r="R49" s="224"/>
      <c r="S49" s="224"/>
      <c r="T49" s="225"/>
      <c r="U49" s="226">
        <f t="shared" si="2"/>
        <v>2.9629629629629627E-2</v>
      </c>
      <c r="V49" s="227"/>
      <c r="W49" s="228" t="str">
        <f t="shared" si="5"/>
        <v>0</v>
      </c>
      <c r="X49" s="509"/>
      <c r="Y49" s="229">
        <f t="shared" si="6"/>
        <v>0</v>
      </c>
    </row>
    <row r="50" spans="2:25" ht="18.75" customHeight="1">
      <c r="B50" s="503"/>
      <c r="C50" s="506"/>
      <c r="D50" s="216">
        <v>13</v>
      </c>
      <c r="E50" s="216" t="s">
        <v>3604</v>
      </c>
      <c r="F50" s="217">
        <v>720</v>
      </c>
      <c r="G50" s="218">
        <f t="shared" si="3"/>
        <v>144</v>
      </c>
      <c r="H50" s="219">
        <f t="shared" si="0"/>
        <v>400</v>
      </c>
      <c r="I50" s="219">
        <f t="shared" si="1"/>
        <v>0.13333333333333333</v>
      </c>
      <c r="J50" s="216" t="s">
        <v>3605</v>
      </c>
      <c r="K50" s="216" t="s">
        <v>3605</v>
      </c>
      <c r="L50" s="220"/>
      <c r="M50" s="359">
        <f>SUM(H38:H57)</f>
        <v>2651.6666666666665</v>
      </c>
      <c r="N50" s="222">
        <f t="shared" si="4"/>
        <v>53.033333333333331</v>
      </c>
      <c r="O50" s="223">
        <v>88</v>
      </c>
      <c r="P50" s="224" t="s">
        <v>178</v>
      </c>
      <c r="Q50" s="224"/>
      <c r="R50" s="224" t="s">
        <v>3576</v>
      </c>
      <c r="S50" s="224"/>
      <c r="T50" s="225"/>
      <c r="U50" s="226">
        <f t="shared" si="2"/>
        <v>0.26666666666666666</v>
      </c>
      <c r="V50" s="227">
        <f>SUM(U38:U57)</f>
        <v>1.7677777777777777</v>
      </c>
      <c r="W50" s="228" t="str">
        <f t="shared" si="5"/>
        <v>2</v>
      </c>
      <c r="X50" s="509"/>
      <c r="Y50" s="229">
        <f t="shared" si="6"/>
        <v>1</v>
      </c>
    </row>
    <row r="51" spans="2:25" ht="18.75" customHeight="1">
      <c r="B51" s="503"/>
      <c r="C51" s="506"/>
      <c r="D51" s="216">
        <v>14</v>
      </c>
      <c r="E51" s="216" t="s">
        <v>3606</v>
      </c>
      <c r="F51" s="217">
        <v>200</v>
      </c>
      <c r="G51" s="218">
        <f t="shared" si="3"/>
        <v>40</v>
      </c>
      <c r="H51" s="219">
        <f t="shared" si="0"/>
        <v>111.11111111111111</v>
      </c>
      <c r="I51" s="219">
        <f t="shared" si="1"/>
        <v>3.7037037037037035E-2</v>
      </c>
      <c r="J51" s="216"/>
      <c r="K51" s="220"/>
      <c r="L51" s="220"/>
      <c r="M51" s="221"/>
      <c r="N51" s="222">
        <f t="shared" si="4"/>
        <v>0</v>
      </c>
      <c r="O51" s="223"/>
      <c r="P51" s="224"/>
      <c r="Q51" s="224"/>
      <c r="R51" s="224"/>
      <c r="S51" s="224"/>
      <c r="T51" s="225"/>
      <c r="U51" s="226">
        <f t="shared" si="2"/>
        <v>7.407407407407407E-2</v>
      </c>
      <c r="V51" s="227"/>
      <c r="W51" s="228" t="str">
        <f t="shared" si="5"/>
        <v>0</v>
      </c>
      <c r="X51" s="509"/>
      <c r="Y51" s="229">
        <f t="shared" si="6"/>
        <v>0</v>
      </c>
    </row>
    <row r="52" spans="2:25" ht="18.75" customHeight="1">
      <c r="B52" s="503"/>
      <c r="C52" s="506"/>
      <c r="D52" s="216">
        <v>15</v>
      </c>
      <c r="E52" s="216" t="s">
        <v>3607</v>
      </c>
      <c r="F52" s="217">
        <v>492</v>
      </c>
      <c r="G52" s="218">
        <f t="shared" si="3"/>
        <v>98.4</v>
      </c>
      <c r="H52" s="219">
        <f t="shared" si="0"/>
        <v>273.33333333333331</v>
      </c>
      <c r="I52" s="219">
        <f t="shared" si="1"/>
        <v>9.1111111111111101E-2</v>
      </c>
      <c r="J52" s="216"/>
      <c r="K52" s="216"/>
      <c r="L52" s="220"/>
      <c r="M52" s="221"/>
      <c r="N52" s="222">
        <f t="shared" si="4"/>
        <v>0</v>
      </c>
      <c r="O52" s="223"/>
      <c r="P52" s="224"/>
      <c r="Q52" s="224"/>
      <c r="R52" s="224"/>
      <c r="S52" s="224"/>
      <c r="T52" s="225"/>
      <c r="U52" s="226">
        <f t="shared" si="2"/>
        <v>0.1822222222222222</v>
      </c>
      <c r="V52" s="227"/>
      <c r="W52" s="228" t="str">
        <f t="shared" si="5"/>
        <v>0</v>
      </c>
      <c r="X52" s="509"/>
      <c r="Y52" s="229">
        <f t="shared" si="6"/>
        <v>0</v>
      </c>
    </row>
    <row r="53" spans="2:25" ht="18.75" customHeight="1">
      <c r="B53" s="503"/>
      <c r="C53" s="506"/>
      <c r="D53" s="216">
        <v>16</v>
      </c>
      <c r="E53" s="216" t="s">
        <v>3608</v>
      </c>
      <c r="F53" s="217">
        <v>150</v>
      </c>
      <c r="G53" s="218">
        <f t="shared" si="3"/>
        <v>30</v>
      </c>
      <c r="H53" s="219">
        <f t="shared" si="0"/>
        <v>83.333333333333329</v>
      </c>
      <c r="I53" s="219">
        <f t="shared" si="1"/>
        <v>2.7777777777777776E-2</v>
      </c>
      <c r="J53" s="216"/>
      <c r="K53" s="220"/>
      <c r="L53" s="220"/>
      <c r="M53" s="221"/>
      <c r="N53" s="222">
        <f t="shared" si="4"/>
        <v>0</v>
      </c>
      <c r="O53" s="223"/>
      <c r="P53" s="224"/>
      <c r="Q53" s="224"/>
      <c r="R53" s="224"/>
      <c r="S53" s="224"/>
      <c r="T53" s="225"/>
      <c r="U53" s="226">
        <f t="shared" si="2"/>
        <v>5.5555555555555552E-2</v>
      </c>
      <c r="V53" s="227"/>
      <c r="W53" s="228" t="str">
        <f t="shared" si="5"/>
        <v>0</v>
      </c>
      <c r="X53" s="509"/>
      <c r="Y53" s="229">
        <f t="shared" si="6"/>
        <v>0</v>
      </c>
    </row>
    <row r="54" spans="2:25" ht="18.75" customHeight="1">
      <c r="B54" s="503"/>
      <c r="C54" s="506"/>
      <c r="D54" s="216">
        <v>17</v>
      </c>
      <c r="E54" s="216" t="s">
        <v>3609</v>
      </c>
      <c r="F54" s="217">
        <v>230</v>
      </c>
      <c r="G54" s="218">
        <f t="shared" si="3"/>
        <v>46</v>
      </c>
      <c r="H54" s="219">
        <f t="shared" si="0"/>
        <v>127.77777777777777</v>
      </c>
      <c r="I54" s="219">
        <f t="shared" si="1"/>
        <v>4.2592592592592592E-2</v>
      </c>
      <c r="J54" s="216"/>
      <c r="K54" s="220"/>
      <c r="L54" s="220"/>
      <c r="M54" s="221"/>
      <c r="N54" s="222">
        <f t="shared" si="4"/>
        <v>0</v>
      </c>
      <c r="O54" s="223"/>
      <c r="P54" s="224"/>
      <c r="Q54" s="224"/>
      <c r="R54" s="224"/>
      <c r="S54" s="224"/>
      <c r="T54" s="225"/>
      <c r="U54" s="226">
        <f t="shared" si="2"/>
        <v>8.5185185185185183E-2</v>
      </c>
      <c r="V54" s="227"/>
      <c r="W54" s="228" t="str">
        <f t="shared" si="5"/>
        <v>0</v>
      </c>
      <c r="X54" s="509"/>
      <c r="Y54" s="229">
        <f t="shared" si="6"/>
        <v>0</v>
      </c>
    </row>
    <row r="55" spans="2:25" ht="18.75" customHeight="1">
      <c r="B55" s="503"/>
      <c r="C55" s="506"/>
      <c r="D55" s="216">
        <v>18</v>
      </c>
      <c r="E55" s="216" t="s">
        <v>3610</v>
      </c>
      <c r="F55" s="217">
        <v>550</v>
      </c>
      <c r="G55" s="218">
        <f t="shared" si="3"/>
        <v>110</v>
      </c>
      <c r="H55" s="219">
        <f t="shared" si="0"/>
        <v>305.55555555555554</v>
      </c>
      <c r="I55" s="219">
        <f t="shared" si="1"/>
        <v>0.10185185185185185</v>
      </c>
      <c r="J55" s="216"/>
      <c r="K55" s="220"/>
      <c r="L55" s="220"/>
      <c r="M55" s="221"/>
      <c r="N55" s="222">
        <f t="shared" si="4"/>
        <v>0</v>
      </c>
      <c r="O55" s="223"/>
      <c r="P55" s="224"/>
      <c r="Q55" s="224"/>
      <c r="R55" s="224"/>
      <c r="S55" s="224"/>
      <c r="T55" s="225"/>
      <c r="U55" s="226">
        <f t="shared" si="2"/>
        <v>0.20370370370370369</v>
      </c>
      <c r="V55" s="227"/>
      <c r="W55" s="228" t="str">
        <f t="shared" si="5"/>
        <v>0</v>
      </c>
      <c r="X55" s="509"/>
      <c r="Y55" s="229">
        <f t="shared" si="6"/>
        <v>0</v>
      </c>
    </row>
    <row r="56" spans="2:25" ht="18.75" customHeight="1">
      <c r="B56" s="503"/>
      <c r="C56" s="506"/>
      <c r="D56" s="216">
        <v>19</v>
      </c>
      <c r="E56" s="216" t="s">
        <v>3611</v>
      </c>
      <c r="F56" s="217">
        <v>380</v>
      </c>
      <c r="G56" s="218">
        <f t="shared" si="3"/>
        <v>76</v>
      </c>
      <c r="H56" s="219">
        <f t="shared" si="0"/>
        <v>211.11111111111111</v>
      </c>
      <c r="I56" s="219">
        <f t="shared" si="1"/>
        <v>7.0370370370370375E-2</v>
      </c>
      <c r="J56" s="216"/>
      <c r="K56" s="220"/>
      <c r="L56" s="220"/>
      <c r="M56" s="221"/>
      <c r="N56" s="222">
        <f t="shared" si="4"/>
        <v>0</v>
      </c>
      <c r="O56" s="223"/>
      <c r="P56" s="224"/>
      <c r="Q56" s="224"/>
      <c r="R56" s="224"/>
      <c r="S56" s="224"/>
      <c r="T56" s="225"/>
      <c r="U56" s="226">
        <f t="shared" si="2"/>
        <v>0.14074074074074075</v>
      </c>
      <c r="V56" s="227"/>
      <c r="W56" s="228" t="str">
        <f t="shared" si="5"/>
        <v>0</v>
      </c>
      <c r="X56" s="509"/>
      <c r="Y56" s="229">
        <f t="shared" si="6"/>
        <v>0</v>
      </c>
    </row>
    <row r="57" spans="2:25" ht="18.75" customHeight="1">
      <c r="B57" s="503"/>
      <c r="C57" s="506"/>
      <c r="D57" s="216">
        <v>20</v>
      </c>
      <c r="E57" s="216" t="s">
        <v>3612</v>
      </c>
      <c r="F57" s="217">
        <v>502</v>
      </c>
      <c r="G57" s="218">
        <f t="shared" si="3"/>
        <v>100.4</v>
      </c>
      <c r="H57" s="219">
        <f t="shared" si="0"/>
        <v>278.88888888888886</v>
      </c>
      <c r="I57" s="219">
        <f t="shared" si="1"/>
        <v>9.2962962962962956E-2</v>
      </c>
      <c r="J57" s="216"/>
      <c r="K57" s="220"/>
      <c r="L57" s="220"/>
      <c r="M57" s="221"/>
      <c r="N57" s="222">
        <f t="shared" si="4"/>
        <v>0</v>
      </c>
      <c r="O57" s="223"/>
      <c r="P57" s="224"/>
      <c r="Q57" s="224"/>
      <c r="R57" s="224"/>
      <c r="S57" s="224"/>
      <c r="T57" s="225"/>
      <c r="U57" s="226">
        <f t="shared" si="2"/>
        <v>0.18592592592592591</v>
      </c>
      <c r="V57" s="227"/>
      <c r="W57" s="228" t="str">
        <f t="shared" si="5"/>
        <v>0</v>
      </c>
      <c r="X57" s="509"/>
      <c r="Y57" s="229">
        <f t="shared" si="6"/>
        <v>0</v>
      </c>
    </row>
    <row r="58" spans="2:25" ht="18.75" customHeight="1">
      <c r="B58" s="503"/>
      <c r="C58" s="506"/>
      <c r="D58" s="216"/>
      <c r="E58" s="216"/>
      <c r="F58" s="217"/>
      <c r="G58" s="218">
        <f t="shared" si="3"/>
        <v>0</v>
      </c>
      <c r="H58" s="219">
        <f>F58/$H$15</f>
        <v>0</v>
      </c>
      <c r="I58" s="219">
        <f>H58/$I$15</f>
        <v>0</v>
      </c>
      <c r="J58" s="217"/>
      <c r="K58" s="220"/>
      <c r="L58" s="220"/>
      <c r="M58" s="221"/>
      <c r="N58" s="222">
        <f>M58/$N$15</f>
        <v>0</v>
      </c>
      <c r="O58" s="223"/>
      <c r="P58" s="224"/>
      <c r="Q58" s="224"/>
      <c r="R58" s="224"/>
      <c r="S58" s="224"/>
      <c r="T58" s="225"/>
      <c r="U58" s="226">
        <f>H58/$U$15</f>
        <v>0</v>
      </c>
      <c r="V58" s="227"/>
      <c r="W58" s="228" t="str">
        <f>IF(V58&lt;1,"0",IF(V58&lt;5,"2",IF(V58&gt;=5,"6")))</f>
        <v>0</v>
      </c>
      <c r="X58" s="509"/>
      <c r="Y58" s="229">
        <f t="shared" si="6"/>
        <v>0</v>
      </c>
    </row>
    <row r="59" spans="2:25" ht="18.75" customHeight="1">
      <c r="B59" s="503"/>
      <c r="C59" s="506"/>
      <c r="D59" s="216">
        <v>1</v>
      </c>
      <c r="E59" s="216" t="s">
        <v>1001</v>
      </c>
      <c r="F59" s="217">
        <v>300</v>
      </c>
      <c r="G59" s="218">
        <f t="shared" si="3"/>
        <v>60</v>
      </c>
      <c r="H59" s="219">
        <f t="shared" si="0"/>
        <v>166.66666666666666</v>
      </c>
      <c r="I59" s="219">
        <f t="shared" si="1"/>
        <v>5.5555555555555552E-2</v>
      </c>
      <c r="J59" s="216"/>
      <c r="K59" s="220"/>
      <c r="L59" s="220"/>
      <c r="M59" s="221"/>
      <c r="N59" s="222">
        <f t="shared" si="4"/>
        <v>0</v>
      </c>
      <c r="O59" s="223"/>
      <c r="P59" s="224"/>
      <c r="Q59" s="224"/>
      <c r="R59" s="224"/>
      <c r="S59" s="224"/>
      <c r="T59" s="225"/>
      <c r="U59" s="226">
        <f t="shared" si="2"/>
        <v>0.1111111111111111</v>
      </c>
      <c r="V59" s="227"/>
      <c r="W59" s="228" t="str">
        <f t="shared" si="5"/>
        <v>0</v>
      </c>
      <c r="X59" s="509"/>
      <c r="Y59" s="229">
        <f t="shared" si="6"/>
        <v>0</v>
      </c>
    </row>
    <row r="60" spans="2:25" ht="18.75" customHeight="1">
      <c r="B60" s="503"/>
      <c r="C60" s="506"/>
      <c r="D60" s="216">
        <v>2</v>
      </c>
      <c r="E60" s="216" t="s">
        <v>3613</v>
      </c>
      <c r="F60" s="217">
        <v>265</v>
      </c>
      <c r="G60" s="218">
        <f t="shared" si="3"/>
        <v>53</v>
      </c>
      <c r="H60" s="219">
        <f t="shared" si="0"/>
        <v>147.22222222222223</v>
      </c>
      <c r="I60" s="219">
        <f t="shared" si="1"/>
        <v>4.9074074074074076E-2</v>
      </c>
      <c r="J60" s="217" t="s">
        <v>3614</v>
      </c>
      <c r="K60" s="220"/>
      <c r="L60" s="220"/>
      <c r="M60" s="221"/>
      <c r="N60" s="222">
        <f t="shared" si="4"/>
        <v>0</v>
      </c>
      <c r="O60" s="223"/>
      <c r="P60" s="224"/>
      <c r="Q60" s="224"/>
      <c r="R60" s="224"/>
      <c r="S60" s="224"/>
      <c r="T60" s="225"/>
      <c r="U60" s="226">
        <f t="shared" si="2"/>
        <v>9.8148148148148151E-2</v>
      </c>
      <c r="V60" s="227"/>
      <c r="W60" s="228" t="str">
        <f t="shared" si="5"/>
        <v>0</v>
      </c>
      <c r="X60" s="509"/>
      <c r="Y60" s="229">
        <f t="shared" si="6"/>
        <v>0</v>
      </c>
    </row>
    <row r="61" spans="2:25" ht="18.75" customHeight="1">
      <c r="B61" s="503"/>
      <c r="C61" s="506"/>
      <c r="D61" s="216">
        <v>3</v>
      </c>
      <c r="E61" s="216" t="s">
        <v>3615</v>
      </c>
      <c r="F61" s="217">
        <v>100</v>
      </c>
      <c r="G61" s="218">
        <f t="shared" si="3"/>
        <v>20</v>
      </c>
      <c r="H61" s="219">
        <f t="shared" si="0"/>
        <v>55.555555555555557</v>
      </c>
      <c r="I61" s="219">
        <f t="shared" si="1"/>
        <v>1.8518518518518517E-2</v>
      </c>
      <c r="J61" s="217"/>
      <c r="K61" s="220"/>
      <c r="L61" s="220"/>
      <c r="M61" s="221"/>
      <c r="N61" s="222">
        <f t="shared" si="4"/>
        <v>0</v>
      </c>
      <c r="O61" s="223"/>
      <c r="P61" s="224"/>
      <c r="Q61" s="224"/>
      <c r="R61" s="224"/>
      <c r="S61" s="224"/>
      <c r="T61" s="225"/>
      <c r="U61" s="226">
        <f t="shared" si="2"/>
        <v>3.7037037037037035E-2</v>
      </c>
      <c r="V61" s="227"/>
      <c r="W61" s="228" t="str">
        <f t="shared" si="5"/>
        <v>0</v>
      </c>
      <c r="X61" s="509"/>
      <c r="Y61" s="229">
        <f t="shared" si="6"/>
        <v>0</v>
      </c>
    </row>
    <row r="62" spans="2:25" ht="18.75" customHeight="1">
      <c r="B62" s="503"/>
      <c r="C62" s="506"/>
      <c r="D62" s="216">
        <v>4</v>
      </c>
      <c r="E62" s="216" t="s">
        <v>3616</v>
      </c>
      <c r="F62" s="217">
        <v>195</v>
      </c>
      <c r="G62" s="218">
        <f t="shared" si="3"/>
        <v>39</v>
      </c>
      <c r="H62" s="219">
        <f t="shared" si="0"/>
        <v>108.33333333333333</v>
      </c>
      <c r="I62" s="219">
        <f t="shared" si="1"/>
        <v>3.6111111111111108E-2</v>
      </c>
      <c r="J62" s="217"/>
      <c r="K62" s="220"/>
      <c r="L62" s="220"/>
      <c r="M62" s="221"/>
      <c r="N62" s="222">
        <f t="shared" si="4"/>
        <v>0</v>
      </c>
      <c r="O62" s="223"/>
      <c r="P62" s="224"/>
      <c r="Q62" s="224"/>
      <c r="R62" s="224"/>
      <c r="S62" s="224"/>
      <c r="T62" s="225"/>
      <c r="U62" s="226">
        <f t="shared" si="2"/>
        <v>7.2222222222222215E-2</v>
      </c>
      <c r="V62" s="227"/>
      <c r="W62" s="228" t="str">
        <f t="shared" si="5"/>
        <v>0</v>
      </c>
      <c r="X62" s="509"/>
      <c r="Y62" s="229">
        <f t="shared" si="6"/>
        <v>0</v>
      </c>
    </row>
    <row r="63" spans="2:25" ht="18.75" customHeight="1">
      <c r="B63" s="503"/>
      <c r="C63" s="506"/>
      <c r="D63" s="216">
        <v>5</v>
      </c>
      <c r="E63" s="216" t="s">
        <v>3617</v>
      </c>
      <c r="F63" s="217">
        <v>305</v>
      </c>
      <c r="G63" s="218">
        <f t="shared" si="3"/>
        <v>61</v>
      </c>
      <c r="H63" s="219">
        <f t="shared" si="0"/>
        <v>169.44444444444443</v>
      </c>
      <c r="I63" s="219">
        <f t="shared" si="1"/>
        <v>5.6481481481481473E-2</v>
      </c>
      <c r="J63" s="217"/>
      <c r="K63" s="220"/>
      <c r="L63" s="220"/>
      <c r="M63" s="221"/>
      <c r="N63" s="222">
        <f t="shared" si="4"/>
        <v>0</v>
      </c>
      <c r="O63" s="223"/>
      <c r="P63" s="224"/>
      <c r="Q63" s="224"/>
      <c r="R63" s="224"/>
      <c r="S63" s="224"/>
      <c r="T63" s="225"/>
      <c r="U63" s="226">
        <f t="shared" si="2"/>
        <v>0.11296296296296295</v>
      </c>
      <c r="V63" s="227"/>
      <c r="W63" s="228" t="str">
        <f t="shared" si="5"/>
        <v>0</v>
      </c>
      <c r="X63" s="509"/>
      <c r="Y63" s="229">
        <f t="shared" si="6"/>
        <v>0</v>
      </c>
    </row>
    <row r="64" spans="2:25" ht="18.75" customHeight="1">
      <c r="B64" s="503"/>
      <c r="C64" s="506"/>
      <c r="D64" s="216">
        <v>6</v>
      </c>
      <c r="E64" s="216" t="s">
        <v>3618</v>
      </c>
      <c r="F64" s="217">
        <v>365</v>
      </c>
      <c r="G64" s="218">
        <f t="shared" si="3"/>
        <v>73</v>
      </c>
      <c r="H64" s="219">
        <f t="shared" si="0"/>
        <v>202.77777777777777</v>
      </c>
      <c r="I64" s="219">
        <f t="shared" si="1"/>
        <v>6.7592592592592593E-2</v>
      </c>
      <c r="J64" s="217"/>
      <c r="K64" s="220"/>
      <c r="L64" s="220"/>
      <c r="M64" s="221"/>
      <c r="N64" s="222">
        <f t="shared" si="4"/>
        <v>0</v>
      </c>
      <c r="O64" s="223"/>
      <c r="P64" s="224"/>
      <c r="Q64" s="224"/>
      <c r="R64" s="224"/>
      <c r="S64" s="224"/>
      <c r="T64" s="225"/>
      <c r="U64" s="226">
        <f t="shared" si="2"/>
        <v>0.13518518518518519</v>
      </c>
      <c r="V64" s="227"/>
      <c r="W64" s="228" t="str">
        <f t="shared" si="5"/>
        <v>0</v>
      </c>
      <c r="X64" s="509"/>
      <c r="Y64" s="229">
        <f t="shared" si="6"/>
        <v>0</v>
      </c>
    </row>
    <row r="65" spans="2:25" ht="18.75" customHeight="1">
      <c r="B65" s="503"/>
      <c r="C65" s="506"/>
      <c r="D65" s="216"/>
      <c r="E65" s="216" t="s">
        <v>3619</v>
      </c>
      <c r="F65" s="217">
        <v>135</v>
      </c>
      <c r="G65" s="218">
        <f t="shared" si="3"/>
        <v>27</v>
      </c>
      <c r="H65" s="219">
        <f t="shared" si="0"/>
        <v>75</v>
      </c>
      <c r="I65" s="219">
        <f t="shared" si="1"/>
        <v>2.5000000000000001E-2</v>
      </c>
      <c r="J65" s="217"/>
      <c r="K65" s="220"/>
      <c r="L65" s="220"/>
      <c r="M65" s="221"/>
      <c r="N65" s="222">
        <f t="shared" si="4"/>
        <v>0</v>
      </c>
      <c r="O65" s="223"/>
      <c r="P65" s="224"/>
      <c r="Q65" s="224"/>
      <c r="R65" s="224"/>
      <c r="S65" s="224"/>
      <c r="T65" s="225"/>
      <c r="U65" s="226">
        <f t="shared" si="2"/>
        <v>0.05</v>
      </c>
      <c r="V65" s="227"/>
      <c r="W65" s="228" t="str">
        <f t="shared" si="5"/>
        <v>0</v>
      </c>
      <c r="X65" s="509"/>
      <c r="Y65" s="229">
        <f t="shared" si="6"/>
        <v>0</v>
      </c>
    </row>
    <row r="66" spans="2:25" ht="18.75" customHeight="1">
      <c r="B66" s="503"/>
      <c r="C66" s="506"/>
      <c r="D66" s="216"/>
      <c r="E66" s="216" t="s">
        <v>3620</v>
      </c>
      <c r="F66" s="217">
        <v>300</v>
      </c>
      <c r="G66" s="218">
        <f t="shared" si="3"/>
        <v>60</v>
      </c>
      <c r="H66" s="219">
        <f t="shared" si="0"/>
        <v>166.66666666666666</v>
      </c>
      <c r="I66" s="219">
        <f t="shared" si="1"/>
        <v>5.5555555555555552E-2</v>
      </c>
      <c r="J66" s="217"/>
      <c r="K66" s="220"/>
      <c r="L66" s="220"/>
      <c r="M66" s="221"/>
      <c r="N66" s="222">
        <f t="shared" si="4"/>
        <v>0</v>
      </c>
      <c r="O66" s="223"/>
      <c r="P66" s="224"/>
      <c r="Q66" s="224"/>
      <c r="R66" s="224"/>
      <c r="S66" s="224"/>
      <c r="T66" s="225"/>
      <c r="U66" s="226">
        <f t="shared" si="2"/>
        <v>0.1111111111111111</v>
      </c>
      <c r="V66" s="227"/>
      <c r="W66" s="228" t="str">
        <f t="shared" si="5"/>
        <v>0</v>
      </c>
      <c r="X66" s="509"/>
      <c r="Y66" s="229">
        <f t="shared" si="6"/>
        <v>0</v>
      </c>
    </row>
    <row r="67" spans="2:25" ht="18.75" customHeight="1">
      <c r="B67" s="503"/>
      <c r="C67" s="506"/>
      <c r="D67" s="216"/>
      <c r="E67" s="216" t="s">
        <v>3621</v>
      </c>
      <c r="F67" s="217">
        <v>30</v>
      </c>
      <c r="G67" s="218">
        <f t="shared" si="3"/>
        <v>6</v>
      </c>
      <c r="H67" s="219">
        <f t="shared" si="0"/>
        <v>16.666666666666668</v>
      </c>
      <c r="I67" s="219">
        <f t="shared" si="1"/>
        <v>5.5555555555555558E-3</v>
      </c>
      <c r="J67" s="217"/>
      <c r="K67" s="220"/>
      <c r="L67" s="220"/>
      <c r="M67" s="221"/>
      <c r="N67" s="222">
        <f t="shared" si="4"/>
        <v>0</v>
      </c>
      <c r="O67" s="223"/>
      <c r="P67" s="224"/>
      <c r="Q67" s="224"/>
      <c r="R67" s="224"/>
      <c r="S67" s="224"/>
      <c r="T67" s="225"/>
      <c r="U67" s="226">
        <f t="shared" si="2"/>
        <v>1.1111111111111112E-2</v>
      </c>
      <c r="V67" s="227"/>
      <c r="W67" s="228" t="str">
        <f t="shared" si="5"/>
        <v>0</v>
      </c>
      <c r="X67" s="509"/>
      <c r="Y67" s="229">
        <f t="shared" si="6"/>
        <v>0</v>
      </c>
    </row>
    <row r="68" spans="2:25" ht="18.75" customHeight="1">
      <c r="B68" s="503"/>
      <c r="C68" s="506"/>
      <c r="D68" s="216"/>
      <c r="E68" s="216" t="s">
        <v>3622</v>
      </c>
      <c r="F68" s="217">
        <v>375</v>
      </c>
      <c r="G68" s="218">
        <f t="shared" si="3"/>
        <v>75</v>
      </c>
      <c r="H68" s="219">
        <f t="shared" si="0"/>
        <v>208.33333333333331</v>
      </c>
      <c r="I68" s="219">
        <f t="shared" si="1"/>
        <v>6.9444444444444434E-2</v>
      </c>
      <c r="J68" s="217"/>
      <c r="K68" s="220"/>
      <c r="L68" s="220"/>
      <c r="M68" s="221"/>
      <c r="N68" s="222">
        <f t="shared" si="4"/>
        <v>0</v>
      </c>
      <c r="O68" s="223"/>
      <c r="P68" s="224"/>
      <c r="Q68" s="224"/>
      <c r="R68" s="224"/>
      <c r="S68" s="224"/>
      <c r="T68" s="225"/>
      <c r="U68" s="226">
        <f t="shared" si="2"/>
        <v>0.13888888888888887</v>
      </c>
      <c r="V68" s="227"/>
      <c r="W68" s="228" t="str">
        <f t="shared" si="5"/>
        <v>0</v>
      </c>
      <c r="X68" s="509"/>
      <c r="Y68" s="229">
        <f t="shared" si="6"/>
        <v>0</v>
      </c>
    </row>
    <row r="69" spans="2:25" ht="18.75" customHeight="1">
      <c r="B69" s="503"/>
      <c r="C69" s="506"/>
      <c r="D69" s="216"/>
      <c r="E69" s="216" t="s">
        <v>3623</v>
      </c>
      <c r="F69" s="217">
        <v>650</v>
      </c>
      <c r="G69" s="218">
        <f t="shared" si="3"/>
        <v>130</v>
      </c>
      <c r="H69" s="219">
        <f t="shared" si="0"/>
        <v>361.11111111111109</v>
      </c>
      <c r="I69" s="219">
        <f t="shared" si="1"/>
        <v>0.12037037037037036</v>
      </c>
      <c r="J69" s="216" t="s">
        <v>3624</v>
      </c>
      <c r="K69" s="216" t="s">
        <v>3624</v>
      </c>
      <c r="L69" s="220"/>
      <c r="M69" s="221">
        <f>SUM(H59:H74)</f>
        <v>2527.7777777777778</v>
      </c>
      <c r="N69" s="222">
        <f t="shared" si="4"/>
        <v>50.555555555555557</v>
      </c>
      <c r="O69" s="223">
        <v>83</v>
      </c>
      <c r="P69" s="224" t="s">
        <v>178</v>
      </c>
      <c r="Q69" s="224"/>
      <c r="R69" s="224" t="s">
        <v>3576</v>
      </c>
      <c r="S69" s="224"/>
      <c r="T69" s="225"/>
      <c r="U69" s="226">
        <f t="shared" si="2"/>
        <v>0.24074074074074073</v>
      </c>
      <c r="V69" s="227">
        <f>SUM(U59:U74)</f>
        <v>1.6851851851851851</v>
      </c>
      <c r="W69" s="228" t="str">
        <f t="shared" si="5"/>
        <v>2</v>
      </c>
      <c r="X69" s="509"/>
      <c r="Y69" s="229">
        <f t="shared" si="6"/>
        <v>1</v>
      </c>
    </row>
    <row r="70" spans="2:25" ht="18.75" customHeight="1">
      <c r="B70" s="503"/>
      <c r="C70" s="506"/>
      <c r="D70" s="216"/>
      <c r="E70" s="216" t="s">
        <v>3625</v>
      </c>
      <c r="F70" s="217">
        <v>400</v>
      </c>
      <c r="G70" s="218">
        <f t="shared" si="3"/>
        <v>80</v>
      </c>
      <c r="H70" s="219">
        <f t="shared" si="0"/>
        <v>222.22222222222223</v>
      </c>
      <c r="I70" s="219">
        <f t="shared" si="1"/>
        <v>7.407407407407407E-2</v>
      </c>
      <c r="J70" s="217"/>
      <c r="K70" s="220"/>
      <c r="L70" s="220"/>
      <c r="M70" s="221"/>
      <c r="N70" s="222">
        <f t="shared" si="4"/>
        <v>0</v>
      </c>
      <c r="O70" s="223"/>
      <c r="P70" s="224"/>
      <c r="Q70" s="224"/>
      <c r="R70" s="224"/>
      <c r="S70" s="224"/>
      <c r="T70" s="225"/>
      <c r="U70" s="226">
        <f t="shared" si="2"/>
        <v>0.14814814814814814</v>
      </c>
      <c r="V70" s="227"/>
      <c r="W70" s="228" t="str">
        <f t="shared" si="5"/>
        <v>0</v>
      </c>
      <c r="X70" s="509"/>
      <c r="Y70" s="229">
        <f t="shared" si="6"/>
        <v>0</v>
      </c>
    </row>
    <row r="71" spans="2:25" ht="18.75" customHeight="1">
      <c r="B71" s="503"/>
      <c r="C71" s="506"/>
      <c r="D71" s="216"/>
      <c r="E71" s="216" t="s">
        <v>3626</v>
      </c>
      <c r="F71" s="217">
        <v>400</v>
      </c>
      <c r="G71" s="218">
        <f t="shared" si="3"/>
        <v>80</v>
      </c>
      <c r="H71" s="219">
        <f t="shared" si="0"/>
        <v>222.22222222222223</v>
      </c>
      <c r="I71" s="219">
        <f t="shared" si="1"/>
        <v>7.407407407407407E-2</v>
      </c>
      <c r="J71" s="217"/>
      <c r="K71" s="220"/>
      <c r="L71" s="220"/>
      <c r="M71" s="221"/>
      <c r="N71" s="222">
        <f t="shared" si="4"/>
        <v>0</v>
      </c>
      <c r="O71" s="223"/>
      <c r="P71" s="224"/>
      <c r="Q71" s="224"/>
      <c r="R71" s="224"/>
      <c r="S71" s="224"/>
      <c r="T71" s="225"/>
      <c r="U71" s="226">
        <f t="shared" si="2"/>
        <v>0.14814814814814814</v>
      </c>
      <c r="V71" s="227"/>
      <c r="W71" s="228" t="str">
        <f t="shared" si="5"/>
        <v>0</v>
      </c>
      <c r="X71" s="509"/>
      <c r="Y71" s="229">
        <f t="shared" si="6"/>
        <v>0</v>
      </c>
    </row>
    <row r="72" spans="2:25" ht="18.75" customHeight="1">
      <c r="B72" s="503"/>
      <c r="C72" s="506"/>
      <c r="D72" s="216"/>
      <c r="E72" s="216" t="s">
        <v>3627</v>
      </c>
      <c r="F72" s="217">
        <v>200</v>
      </c>
      <c r="G72" s="218">
        <f t="shared" si="3"/>
        <v>40</v>
      </c>
      <c r="H72" s="219">
        <f t="shared" si="0"/>
        <v>111.11111111111111</v>
      </c>
      <c r="I72" s="219">
        <f t="shared" si="1"/>
        <v>3.7037037037037035E-2</v>
      </c>
      <c r="J72" s="217"/>
      <c r="K72" s="220"/>
      <c r="L72" s="220"/>
      <c r="M72" s="221"/>
      <c r="N72" s="222">
        <f t="shared" si="4"/>
        <v>0</v>
      </c>
      <c r="O72" s="223"/>
      <c r="P72" s="224"/>
      <c r="Q72" s="224"/>
      <c r="R72" s="224"/>
      <c r="S72" s="224"/>
      <c r="T72" s="225"/>
      <c r="U72" s="226">
        <f t="shared" si="2"/>
        <v>7.407407407407407E-2</v>
      </c>
      <c r="V72" s="227"/>
      <c r="W72" s="228" t="str">
        <f t="shared" si="5"/>
        <v>0</v>
      </c>
      <c r="X72" s="509"/>
      <c r="Y72" s="229">
        <f t="shared" si="6"/>
        <v>0</v>
      </c>
    </row>
    <row r="73" spans="2:25" ht="18.75" customHeight="1">
      <c r="B73" s="503"/>
      <c r="C73" s="506"/>
      <c r="D73" s="216"/>
      <c r="E73" s="216" t="s">
        <v>3628</v>
      </c>
      <c r="F73" s="217">
        <v>225</v>
      </c>
      <c r="G73" s="218">
        <f t="shared" si="3"/>
        <v>45</v>
      </c>
      <c r="H73" s="219">
        <f t="shared" si="0"/>
        <v>125</v>
      </c>
      <c r="I73" s="219">
        <f t="shared" si="1"/>
        <v>4.1666666666666664E-2</v>
      </c>
      <c r="J73" s="217"/>
      <c r="K73" s="220"/>
      <c r="L73" s="220"/>
      <c r="M73" s="221"/>
      <c r="N73" s="222">
        <f t="shared" si="4"/>
        <v>0</v>
      </c>
      <c r="O73" s="223"/>
      <c r="P73" s="224"/>
      <c r="Q73" s="224"/>
      <c r="R73" s="224"/>
      <c r="S73" s="224"/>
      <c r="T73" s="225"/>
      <c r="U73" s="226">
        <f t="shared" si="2"/>
        <v>8.3333333333333329E-2</v>
      </c>
      <c r="V73" s="227"/>
      <c r="W73" s="228" t="str">
        <f t="shared" si="5"/>
        <v>0</v>
      </c>
      <c r="X73" s="509"/>
      <c r="Y73" s="229">
        <f t="shared" si="6"/>
        <v>0</v>
      </c>
    </row>
    <row r="74" spans="2:25" ht="18.75" customHeight="1">
      <c r="B74" s="503"/>
      <c r="C74" s="506"/>
      <c r="D74" s="216"/>
      <c r="E74" s="216" t="s">
        <v>3629</v>
      </c>
      <c r="F74" s="217">
        <v>305</v>
      </c>
      <c r="G74" s="218">
        <f t="shared" si="3"/>
        <v>61</v>
      </c>
      <c r="H74" s="219">
        <f t="shared" si="0"/>
        <v>169.44444444444443</v>
      </c>
      <c r="I74" s="219">
        <f t="shared" si="1"/>
        <v>5.6481481481481473E-2</v>
      </c>
      <c r="J74" s="217"/>
      <c r="K74" s="220"/>
      <c r="L74" s="220"/>
      <c r="M74" s="221"/>
      <c r="N74" s="222">
        <f t="shared" si="4"/>
        <v>0</v>
      </c>
      <c r="O74" s="223"/>
      <c r="P74" s="224"/>
      <c r="Q74" s="224"/>
      <c r="R74" s="224"/>
      <c r="S74" s="224"/>
      <c r="T74" s="225"/>
      <c r="U74" s="226">
        <f t="shared" si="2"/>
        <v>0.11296296296296295</v>
      </c>
      <c r="V74" s="227"/>
      <c r="W74" s="228" t="str">
        <f t="shared" si="5"/>
        <v>0</v>
      </c>
      <c r="X74" s="509"/>
      <c r="Y74" s="229">
        <f t="shared" si="6"/>
        <v>0</v>
      </c>
    </row>
    <row r="75" spans="2:25" ht="18.75" customHeight="1">
      <c r="B75" s="503"/>
      <c r="C75" s="506"/>
      <c r="D75" s="216"/>
      <c r="E75" s="216"/>
      <c r="F75" s="217"/>
      <c r="G75" s="218">
        <f t="shared" si="3"/>
        <v>0</v>
      </c>
      <c r="H75" s="219">
        <f t="shared" si="0"/>
        <v>0</v>
      </c>
      <c r="I75" s="219">
        <f t="shared" si="1"/>
        <v>0</v>
      </c>
      <c r="J75" s="217"/>
      <c r="K75" s="220"/>
      <c r="L75" s="220"/>
      <c r="M75" s="221"/>
      <c r="N75" s="222">
        <f t="shared" si="4"/>
        <v>0</v>
      </c>
      <c r="O75" s="223"/>
      <c r="P75" s="224"/>
      <c r="Q75" s="224"/>
      <c r="R75" s="224"/>
      <c r="S75" s="224"/>
      <c r="T75" s="225"/>
      <c r="U75" s="226">
        <f t="shared" si="2"/>
        <v>0</v>
      </c>
      <c r="V75" s="227"/>
      <c r="W75" s="228" t="str">
        <f t="shared" si="5"/>
        <v>0</v>
      </c>
      <c r="X75" s="509"/>
      <c r="Y75" s="229">
        <f t="shared" si="6"/>
        <v>0</v>
      </c>
    </row>
    <row r="76" spans="2:25" ht="18.75" customHeight="1">
      <c r="B76" s="504"/>
      <c r="C76" s="507"/>
      <c r="D76" s="216"/>
      <c r="E76" s="216"/>
      <c r="F76" s="217"/>
      <c r="G76" s="218">
        <f>F76/$G$15</f>
        <v>0</v>
      </c>
      <c r="H76" s="219">
        <f>F76/$H$15</f>
        <v>0</v>
      </c>
      <c r="I76" s="219">
        <f>H76/$I$15</f>
        <v>0</v>
      </c>
      <c r="J76" s="217"/>
      <c r="K76" s="220"/>
      <c r="L76" s="220"/>
      <c r="M76" s="360"/>
      <c r="N76" s="222">
        <f>M76/$N$15</f>
        <v>0</v>
      </c>
      <c r="O76" s="231"/>
      <c r="P76" s="231"/>
      <c r="Q76" s="231"/>
      <c r="R76" s="231"/>
      <c r="S76" s="231"/>
      <c r="T76" s="225"/>
      <c r="U76" s="226">
        <f>H76/$U$15</f>
        <v>0</v>
      </c>
      <c r="V76" s="227"/>
      <c r="W76" s="228" t="str">
        <f>IF(V76&lt;1,"0",IF(V76&lt;5,"2",IF(V76&gt;=5,"6")))</f>
        <v>0</v>
      </c>
      <c r="X76" s="510"/>
      <c r="Y76" s="229">
        <f t="shared" si="6"/>
        <v>0</v>
      </c>
    </row>
    <row r="77" spans="2:25">
      <c r="B77" s="233"/>
      <c r="C77" s="234" t="s">
        <v>111</v>
      </c>
      <c r="D77" s="235"/>
      <c r="E77" s="236">
        <f>COUNTA(E17:E76)</f>
        <v>56</v>
      </c>
      <c r="F77" s="236">
        <f>SUM(F17:F76)</f>
        <v>14254</v>
      </c>
      <c r="G77" s="236">
        <f>SUM(G17:G76)</f>
        <v>2850.8</v>
      </c>
      <c r="H77" s="236">
        <f>SUM(H17:H76)</f>
        <v>7918.8888888888905</v>
      </c>
      <c r="I77" s="236">
        <f>MROUND(SUM(I17:I76),1)</f>
        <v>3</v>
      </c>
      <c r="J77" s="236">
        <f>COUNTA(J17:J76)</f>
        <v>5</v>
      </c>
      <c r="K77" s="236">
        <f>COUNTA(K17:K76)</f>
        <v>3</v>
      </c>
      <c r="L77" s="236">
        <f>COUNTA(L17:L76)</f>
        <v>0</v>
      </c>
      <c r="M77" s="236">
        <f>SUM(M17:M76)</f>
        <v>7918.8888888888887</v>
      </c>
      <c r="N77" s="236">
        <f>SUM(N17:N76)</f>
        <v>158.37777777777779</v>
      </c>
      <c r="O77" s="237"/>
      <c r="P77" s="238">
        <f>COUNTIF(P17:P76, "YES")</f>
        <v>0</v>
      </c>
      <c r="Q77" s="237"/>
      <c r="R77" s="237"/>
      <c r="S77" s="237"/>
      <c r="T77" s="237"/>
      <c r="U77" s="236">
        <f>SUM(U17:U76)</f>
        <v>5.2792592592592582</v>
      </c>
      <c r="V77" s="236">
        <f>SUM(V17:V76)</f>
        <v>5.2792592592592582</v>
      </c>
      <c r="W77" s="236">
        <f t="array" ref="W77">SUM(ABS(W17:W76))</f>
        <v>6</v>
      </c>
      <c r="X77" s="238" t="str">
        <f>IF(X17&lt;0.3, "0", IF(X17&lt;=2, "2", IF(X17&gt;2, ROUND(X17,0))))</f>
        <v>2</v>
      </c>
      <c r="Y77" s="236">
        <f>SUM(Y17:Y76)</f>
        <v>3</v>
      </c>
    </row>
    <row r="78" spans="2:25" ht="18.75" customHeight="1">
      <c r="B78" s="502">
        <v>2</v>
      </c>
      <c r="C78" s="505" t="s">
        <v>3630</v>
      </c>
      <c r="D78" s="216">
        <v>1</v>
      </c>
      <c r="E78" s="216" t="s">
        <v>3631</v>
      </c>
      <c r="F78" s="217">
        <v>150</v>
      </c>
      <c r="G78" s="218">
        <f t="shared" ref="G78:G140" si="7">F78/$G$15</f>
        <v>30</v>
      </c>
      <c r="H78" s="219">
        <f t="shared" ref="H78:H140" si="8">F78/$H$15</f>
        <v>83.333333333333329</v>
      </c>
      <c r="I78" s="219">
        <f t="shared" ref="I78:I140" si="9">H78/$I$15</f>
        <v>2.7777777777777776E-2</v>
      </c>
      <c r="J78" s="217"/>
      <c r="K78" s="220"/>
      <c r="L78" s="220"/>
      <c r="M78" s="221"/>
      <c r="N78" s="222">
        <f>M78/$N$15</f>
        <v>0</v>
      </c>
      <c r="O78" s="223"/>
      <c r="P78" s="224"/>
      <c r="Q78" s="224"/>
      <c r="R78" s="224"/>
      <c r="S78" s="224"/>
      <c r="T78" s="225"/>
      <c r="U78" s="226">
        <f t="shared" ref="U78:U140" si="10">H78/$U$15</f>
        <v>5.5555555555555552E-2</v>
      </c>
      <c r="V78" s="227"/>
      <c r="W78" s="228" t="str">
        <f t="shared" ref="W78:W140" si="11">IF(V78&lt;1,"0",IF(V78&lt;5,"2",IF(V78&gt;=5,"6")))</f>
        <v>0</v>
      </c>
      <c r="X78" s="508">
        <f>K142/$X$15</f>
        <v>1</v>
      </c>
      <c r="Y78" s="229">
        <f t="shared" ref="Y78:Y141" si="12">W78/2</f>
        <v>0</v>
      </c>
    </row>
    <row r="79" spans="2:25" ht="18.75" customHeight="1">
      <c r="B79" s="503"/>
      <c r="C79" s="506"/>
      <c r="D79" s="216">
        <v>2</v>
      </c>
      <c r="E79" s="216" t="s">
        <v>3632</v>
      </c>
      <c r="F79" s="217">
        <v>245</v>
      </c>
      <c r="G79" s="218">
        <f t="shared" si="7"/>
        <v>49</v>
      </c>
      <c r="H79" s="219">
        <f t="shared" si="8"/>
        <v>136.11111111111111</v>
      </c>
      <c r="I79" s="219">
        <f t="shared" si="9"/>
        <v>4.5370370370370373E-2</v>
      </c>
      <c r="J79" s="217"/>
      <c r="K79" s="220"/>
      <c r="L79" s="220"/>
      <c r="M79" s="221"/>
      <c r="N79" s="222">
        <f t="shared" ref="N79:N140" si="13">M79/$N$15</f>
        <v>0</v>
      </c>
      <c r="O79" s="223"/>
      <c r="P79" s="224"/>
      <c r="Q79" s="224"/>
      <c r="R79" s="224"/>
      <c r="S79" s="224"/>
      <c r="T79" s="225"/>
      <c r="U79" s="226">
        <f t="shared" si="10"/>
        <v>9.0740740740740747E-2</v>
      </c>
      <c r="V79" s="227"/>
      <c r="W79" s="228" t="str">
        <f t="shared" si="11"/>
        <v>0</v>
      </c>
      <c r="X79" s="509"/>
      <c r="Y79" s="229">
        <f t="shared" si="12"/>
        <v>0</v>
      </c>
    </row>
    <row r="80" spans="2:25" ht="18.75" customHeight="1">
      <c r="B80" s="503"/>
      <c r="C80" s="506"/>
      <c r="D80" s="216">
        <v>3</v>
      </c>
      <c r="E80" s="216" t="s">
        <v>3633</v>
      </c>
      <c r="F80" s="217">
        <v>260</v>
      </c>
      <c r="G80" s="218">
        <f t="shared" si="7"/>
        <v>52</v>
      </c>
      <c r="H80" s="219">
        <f t="shared" si="8"/>
        <v>144.44444444444443</v>
      </c>
      <c r="I80" s="219">
        <f t="shared" si="9"/>
        <v>4.8148148148148141E-2</v>
      </c>
      <c r="J80" s="217"/>
      <c r="K80" s="220"/>
      <c r="L80" s="220"/>
      <c r="M80" s="221"/>
      <c r="N80" s="222">
        <f t="shared" si="13"/>
        <v>0</v>
      </c>
      <c r="O80" s="223"/>
      <c r="P80" s="224"/>
      <c r="Q80" s="224"/>
      <c r="R80" s="224"/>
      <c r="S80" s="224"/>
      <c r="T80" s="225"/>
      <c r="U80" s="226">
        <f t="shared" si="10"/>
        <v>9.6296296296296283E-2</v>
      </c>
      <c r="V80" s="227"/>
      <c r="W80" s="228" t="str">
        <f t="shared" si="11"/>
        <v>0</v>
      </c>
      <c r="X80" s="509"/>
      <c r="Y80" s="229">
        <f t="shared" si="12"/>
        <v>0</v>
      </c>
    </row>
    <row r="81" spans="2:25" ht="18.75" customHeight="1">
      <c r="B81" s="503"/>
      <c r="C81" s="506"/>
      <c r="D81" s="216">
        <v>4</v>
      </c>
      <c r="E81" s="216" t="s">
        <v>3634</v>
      </c>
      <c r="F81" s="217">
        <v>330</v>
      </c>
      <c r="G81" s="218">
        <f t="shared" si="7"/>
        <v>66</v>
      </c>
      <c r="H81" s="219">
        <f t="shared" si="8"/>
        <v>183.33333333333334</v>
      </c>
      <c r="I81" s="219">
        <f t="shared" si="9"/>
        <v>6.1111111111111116E-2</v>
      </c>
      <c r="J81" s="217" t="s">
        <v>3635</v>
      </c>
      <c r="K81" s="217" t="s">
        <v>3635</v>
      </c>
      <c r="L81" s="220"/>
      <c r="M81" s="221">
        <f>SUM(H78:H97)</f>
        <v>3075.0000000000009</v>
      </c>
      <c r="N81" s="222">
        <f t="shared" si="13"/>
        <v>61.500000000000021</v>
      </c>
      <c r="O81" s="223">
        <v>85</v>
      </c>
      <c r="P81" s="224" t="s">
        <v>178</v>
      </c>
      <c r="Q81" s="224"/>
      <c r="R81" s="224" t="s">
        <v>3576</v>
      </c>
      <c r="S81" s="224"/>
      <c r="T81" s="225"/>
      <c r="U81" s="226">
        <f t="shared" si="10"/>
        <v>0.12222222222222223</v>
      </c>
      <c r="V81" s="227">
        <f>SUM(U78:U97)</f>
        <v>2.0499999999999998</v>
      </c>
      <c r="W81" s="228" t="str">
        <f t="shared" si="11"/>
        <v>2</v>
      </c>
      <c r="X81" s="509"/>
      <c r="Y81" s="229">
        <f t="shared" si="12"/>
        <v>1</v>
      </c>
    </row>
    <row r="82" spans="2:25" ht="18.75" customHeight="1">
      <c r="B82" s="503"/>
      <c r="C82" s="506"/>
      <c r="D82" s="216">
        <v>5</v>
      </c>
      <c r="E82" s="216" t="s">
        <v>3636</v>
      </c>
      <c r="F82" s="217">
        <v>270</v>
      </c>
      <c r="G82" s="218">
        <f t="shared" si="7"/>
        <v>54</v>
      </c>
      <c r="H82" s="219">
        <f t="shared" si="8"/>
        <v>150</v>
      </c>
      <c r="I82" s="219">
        <f t="shared" si="9"/>
        <v>0.05</v>
      </c>
      <c r="J82" s="217"/>
      <c r="K82" s="220"/>
      <c r="L82" s="220"/>
      <c r="M82" s="221"/>
      <c r="N82" s="222">
        <f t="shared" si="13"/>
        <v>0</v>
      </c>
      <c r="O82" s="223"/>
      <c r="P82" s="224"/>
      <c r="Q82" s="224"/>
      <c r="R82" s="224"/>
      <c r="S82" s="224"/>
      <c r="T82" s="225"/>
      <c r="U82" s="226">
        <f t="shared" si="10"/>
        <v>0.1</v>
      </c>
      <c r="V82" s="227"/>
      <c r="W82" s="228" t="str">
        <f t="shared" si="11"/>
        <v>0</v>
      </c>
      <c r="X82" s="509"/>
      <c r="Y82" s="229">
        <f t="shared" si="12"/>
        <v>0</v>
      </c>
    </row>
    <row r="83" spans="2:25" ht="18.75" customHeight="1">
      <c r="B83" s="503"/>
      <c r="C83" s="506"/>
      <c r="D83" s="216">
        <v>6</v>
      </c>
      <c r="E83" s="216" t="s">
        <v>3637</v>
      </c>
      <c r="F83" s="217">
        <v>180</v>
      </c>
      <c r="G83" s="218">
        <f t="shared" si="7"/>
        <v>36</v>
      </c>
      <c r="H83" s="219">
        <f t="shared" si="8"/>
        <v>100</v>
      </c>
      <c r="I83" s="219">
        <f t="shared" si="9"/>
        <v>3.3333333333333333E-2</v>
      </c>
      <c r="J83" s="217"/>
      <c r="K83" s="220"/>
      <c r="L83" s="220"/>
      <c r="M83" s="221"/>
      <c r="N83" s="222">
        <f t="shared" si="13"/>
        <v>0</v>
      </c>
      <c r="O83" s="223"/>
      <c r="P83" s="224"/>
      <c r="Q83" s="224"/>
      <c r="R83" s="224"/>
      <c r="S83" s="224"/>
      <c r="T83" s="225"/>
      <c r="U83" s="226">
        <f t="shared" si="10"/>
        <v>6.6666666666666666E-2</v>
      </c>
      <c r="V83" s="227"/>
      <c r="W83" s="228" t="str">
        <f t="shared" si="11"/>
        <v>0</v>
      </c>
      <c r="X83" s="509"/>
      <c r="Y83" s="229">
        <f t="shared" si="12"/>
        <v>0</v>
      </c>
    </row>
    <row r="84" spans="2:25" ht="18.75" customHeight="1">
      <c r="B84" s="503"/>
      <c r="C84" s="506"/>
      <c r="D84" s="216">
        <v>7</v>
      </c>
      <c r="E84" s="216" t="s">
        <v>3638</v>
      </c>
      <c r="F84" s="217">
        <v>580</v>
      </c>
      <c r="G84" s="218">
        <f t="shared" si="7"/>
        <v>116</v>
      </c>
      <c r="H84" s="219">
        <f t="shared" si="8"/>
        <v>322.22222222222223</v>
      </c>
      <c r="I84" s="219">
        <f t="shared" si="9"/>
        <v>0.10740740740740741</v>
      </c>
      <c r="J84" s="217"/>
      <c r="K84" s="220"/>
      <c r="L84" s="220"/>
      <c r="M84" s="221"/>
      <c r="N84" s="222">
        <f t="shared" si="13"/>
        <v>0</v>
      </c>
      <c r="O84" s="223"/>
      <c r="P84" s="224"/>
      <c r="Q84" s="224"/>
      <c r="R84" s="224"/>
      <c r="S84" s="224"/>
      <c r="T84" s="225"/>
      <c r="U84" s="226">
        <f t="shared" si="10"/>
        <v>0.21481481481481482</v>
      </c>
      <c r="V84" s="227"/>
      <c r="W84" s="228" t="str">
        <f t="shared" si="11"/>
        <v>0</v>
      </c>
      <c r="X84" s="509"/>
      <c r="Y84" s="229">
        <f t="shared" si="12"/>
        <v>0</v>
      </c>
    </row>
    <row r="85" spans="2:25" ht="18.75" customHeight="1">
      <c r="B85" s="503"/>
      <c r="C85" s="506"/>
      <c r="D85" s="216">
        <v>8</v>
      </c>
      <c r="E85" s="216" t="s">
        <v>3544</v>
      </c>
      <c r="F85" s="217">
        <v>650</v>
      </c>
      <c r="G85" s="218">
        <f t="shared" si="7"/>
        <v>130</v>
      </c>
      <c r="H85" s="219">
        <f t="shared" si="8"/>
        <v>361.11111111111109</v>
      </c>
      <c r="I85" s="219">
        <f t="shared" si="9"/>
        <v>0.12037037037037036</v>
      </c>
      <c r="J85" s="217"/>
      <c r="K85" s="220"/>
      <c r="L85" s="220"/>
      <c r="M85" s="221"/>
      <c r="N85" s="222">
        <f t="shared" si="13"/>
        <v>0</v>
      </c>
      <c r="O85" s="223"/>
      <c r="P85" s="224"/>
      <c r="Q85" s="224"/>
      <c r="R85" s="224"/>
      <c r="S85" s="224"/>
      <c r="T85" s="225"/>
      <c r="U85" s="226">
        <f t="shared" si="10"/>
        <v>0.24074074074074073</v>
      </c>
      <c r="V85" s="227"/>
      <c r="W85" s="228" t="str">
        <f t="shared" si="11"/>
        <v>0</v>
      </c>
      <c r="X85" s="509"/>
      <c r="Y85" s="229">
        <f t="shared" si="12"/>
        <v>0</v>
      </c>
    </row>
    <row r="86" spans="2:25" ht="18.75" customHeight="1">
      <c r="B86" s="503"/>
      <c r="C86" s="506"/>
      <c r="D86" s="216">
        <v>9</v>
      </c>
      <c r="E86" s="216" t="s">
        <v>3639</v>
      </c>
      <c r="F86" s="217">
        <v>405</v>
      </c>
      <c r="G86" s="218">
        <f t="shared" si="7"/>
        <v>81</v>
      </c>
      <c r="H86" s="219">
        <f t="shared" si="8"/>
        <v>225</v>
      </c>
      <c r="I86" s="219">
        <f t="shared" si="9"/>
        <v>7.4999999999999997E-2</v>
      </c>
      <c r="J86" s="217"/>
      <c r="K86" s="220"/>
      <c r="L86" s="220"/>
      <c r="M86" s="221"/>
      <c r="N86" s="222">
        <f t="shared" si="13"/>
        <v>0</v>
      </c>
      <c r="O86" s="223"/>
      <c r="P86" s="224"/>
      <c r="Q86" s="224"/>
      <c r="R86" s="224"/>
      <c r="S86" s="224"/>
      <c r="T86" s="225"/>
      <c r="U86" s="226">
        <f t="shared" si="10"/>
        <v>0.15</v>
      </c>
      <c r="V86" s="227"/>
      <c r="W86" s="228" t="str">
        <f t="shared" si="11"/>
        <v>0</v>
      </c>
      <c r="X86" s="509"/>
      <c r="Y86" s="229">
        <f t="shared" si="12"/>
        <v>0</v>
      </c>
    </row>
    <row r="87" spans="2:25" ht="18.75" customHeight="1">
      <c r="B87" s="503"/>
      <c r="C87" s="506"/>
      <c r="D87" s="216">
        <v>10</v>
      </c>
      <c r="E87" s="216" t="s">
        <v>3640</v>
      </c>
      <c r="F87" s="217">
        <v>190</v>
      </c>
      <c r="G87" s="218">
        <f t="shared" si="7"/>
        <v>38</v>
      </c>
      <c r="H87" s="219">
        <f t="shared" si="8"/>
        <v>105.55555555555556</v>
      </c>
      <c r="I87" s="219">
        <f t="shared" si="9"/>
        <v>3.5185185185185187E-2</v>
      </c>
      <c r="J87" s="217"/>
      <c r="K87" s="220"/>
      <c r="L87" s="220"/>
      <c r="M87" s="221"/>
      <c r="N87" s="222">
        <f t="shared" si="13"/>
        <v>0</v>
      </c>
      <c r="O87" s="223"/>
      <c r="P87" s="224"/>
      <c r="Q87" s="224"/>
      <c r="R87" s="224"/>
      <c r="S87" s="224"/>
      <c r="T87" s="225"/>
      <c r="U87" s="226">
        <f t="shared" si="10"/>
        <v>7.0370370370370375E-2</v>
      </c>
      <c r="V87" s="227"/>
      <c r="W87" s="228" t="str">
        <f t="shared" si="11"/>
        <v>0</v>
      </c>
      <c r="X87" s="509"/>
      <c r="Y87" s="229">
        <f t="shared" si="12"/>
        <v>0</v>
      </c>
    </row>
    <row r="88" spans="2:25" ht="18.75" customHeight="1">
      <c r="B88" s="503"/>
      <c r="C88" s="506"/>
      <c r="D88" s="216">
        <v>11</v>
      </c>
      <c r="E88" s="216" t="s">
        <v>3641</v>
      </c>
      <c r="F88" s="217">
        <v>535</v>
      </c>
      <c r="G88" s="218">
        <f t="shared" si="7"/>
        <v>107</v>
      </c>
      <c r="H88" s="219">
        <f t="shared" si="8"/>
        <v>297.22222222222223</v>
      </c>
      <c r="I88" s="219">
        <f t="shared" si="9"/>
        <v>9.9074074074074078E-2</v>
      </c>
      <c r="J88" s="217"/>
      <c r="K88" s="220"/>
      <c r="L88" s="220"/>
      <c r="M88" s="221"/>
      <c r="N88" s="222">
        <f t="shared" si="13"/>
        <v>0</v>
      </c>
      <c r="O88" s="223"/>
      <c r="P88" s="224"/>
      <c r="Q88" s="224"/>
      <c r="R88" s="224"/>
      <c r="S88" s="224"/>
      <c r="T88" s="225"/>
      <c r="U88" s="226">
        <f t="shared" si="10"/>
        <v>0.19814814814814816</v>
      </c>
      <c r="V88" s="227"/>
      <c r="W88" s="228" t="str">
        <f t="shared" si="11"/>
        <v>0</v>
      </c>
      <c r="X88" s="509"/>
      <c r="Y88" s="229">
        <f t="shared" si="12"/>
        <v>0</v>
      </c>
    </row>
    <row r="89" spans="2:25" ht="18.75" customHeight="1">
      <c r="B89" s="503"/>
      <c r="C89" s="506"/>
      <c r="D89" s="216">
        <v>12</v>
      </c>
      <c r="E89" s="216" t="s">
        <v>3642</v>
      </c>
      <c r="F89" s="217">
        <v>150</v>
      </c>
      <c r="G89" s="218">
        <f t="shared" si="7"/>
        <v>30</v>
      </c>
      <c r="H89" s="219">
        <f t="shared" si="8"/>
        <v>83.333333333333329</v>
      </c>
      <c r="I89" s="219">
        <f t="shared" si="9"/>
        <v>2.7777777777777776E-2</v>
      </c>
      <c r="J89" s="217"/>
      <c r="K89" s="220"/>
      <c r="L89" s="220"/>
      <c r="M89" s="221"/>
      <c r="N89" s="222">
        <f t="shared" si="13"/>
        <v>0</v>
      </c>
      <c r="O89" s="223"/>
      <c r="P89" s="224"/>
      <c r="Q89" s="224"/>
      <c r="R89" s="224"/>
      <c r="S89" s="224"/>
      <c r="T89" s="225"/>
      <c r="U89" s="226">
        <f t="shared" si="10"/>
        <v>5.5555555555555552E-2</v>
      </c>
      <c r="V89" s="227"/>
      <c r="W89" s="228" t="str">
        <f t="shared" si="11"/>
        <v>0</v>
      </c>
      <c r="X89" s="509"/>
      <c r="Y89" s="229">
        <f t="shared" si="12"/>
        <v>0</v>
      </c>
    </row>
    <row r="90" spans="2:25" ht="18.75" customHeight="1">
      <c r="B90" s="503"/>
      <c r="C90" s="506"/>
      <c r="D90" s="216">
        <v>13</v>
      </c>
      <c r="E90" s="216" t="s">
        <v>3643</v>
      </c>
      <c r="F90" s="217">
        <v>265</v>
      </c>
      <c r="G90" s="218">
        <f t="shared" si="7"/>
        <v>53</v>
      </c>
      <c r="H90" s="219">
        <f t="shared" si="8"/>
        <v>147.22222222222223</v>
      </c>
      <c r="I90" s="219">
        <f t="shared" si="9"/>
        <v>4.9074074074074076E-2</v>
      </c>
      <c r="J90" s="217"/>
      <c r="K90" s="220"/>
      <c r="L90" s="220"/>
      <c r="M90" s="221"/>
      <c r="N90" s="222">
        <f t="shared" si="13"/>
        <v>0</v>
      </c>
      <c r="O90" s="223"/>
      <c r="P90" s="224"/>
      <c r="Q90" s="224"/>
      <c r="R90" s="224"/>
      <c r="S90" s="224"/>
      <c r="T90" s="225"/>
      <c r="U90" s="226">
        <f t="shared" si="10"/>
        <v>9.8148148148148151E-2</v>
      </c>
      <c r="V90" s="227"/>
      <c r="W90" s="228" t="str">
        <f t="shared" si="11"/>
        <v>0</v>
      </c>
      <c r="X90" s="509"/>
      <c r="Y90" s="229">
        <f t="shared" si="12"/>
        <v>0</v>
      </c>
    </row>
    <row r="91" spans="2:25" ht="18.75" customHeight="1">
      <c r="B91" s="503"/>
      <c r="C91" s="506"/>
      <c r="D91" s="216">
        <v>14</v>
      </c>
      <c r="E91" s="216" t="s">
        <v>3644</v>
      </c>
      <c r="F91" s="217">
        <v>220</v>
      </c>
      <c r="G91" s="218">
        <f t="shared" si="7"/>
        <v>44</v>
      </c>
      <c r="H91" s="219">
        <f t="shared" si="8"/>
        <v>122.22222222222221</v>
      </c>
      <c r="I91" s="219">
        <f t="shared" si="9"/>
        <v>4.0740740740740737E-2</v>
      </c>
      <c r="J91" s="217"/>
      <c r="K91" s="220"/>
      <c r="L91" s="220"/>
      <c r="M91" s="221"/>
      <c r="N91" s="222">
        <f t="shared" si="13"/>
        <v>0</v>
      </c>
      <c r="O91" s="223"/>
      <c r="P91" s="224"/>
      <c r="Q91" s="224"/>
      <c r="R91" s="224"/>
      <c r="S91" s="224"/>
      <c r="T91" s="225"/>
      <c r="U91" s="226">
        <f t="shared" si="10"/>
        <v>8.1481481481481474E-2</v>
      </c>
      <c r="V91" s="227"/>
      <c r="W91" s="228" t="str">
        <f t="shared" si="11"/>
        <v>0</v>
      </c>
      <c r="X91" s="509"/>
      <c r="Y91" s="229">
        <f t="shared" si="12"/>
        <v>0</v>
      </c>
    </row>
    <row r="92" spans="2:25" ht="18.75" customHeight="1">
      <c r="B92" s="503"/>
      <c r="C92" s="506"/>
      <c r="D92" s="216">
        <v>15</v>
      </c>
      <c r="E92" s="216" t="s">
        <v>3645</v>
      </c>
      <c r="F92" s="217">
        <v>50</v>
      </c>
      <c r="G92" s="218">
        <f t="shared" si="7"/>
        <v>10</v>
      </c>
      <c r="H92" s="219">
        <f t="shared" si="8"/>
        <v>27.777777777777779</v>
      </c>
      <c r="I92" s="219">
        <f t="shared" si="9"/>
        <v>9.2592592592592587E-3</v>
      </c>
      <c r="J92" s="217"/>
      <c r="K92" s="220"/>
      <c r="L92" s="220"/>
      <c r="M92" s="221"/>
      <c r="N92" s="222">
        <f t="shared" si="13"/>
        <v>0</v>
      </c>
      <c r="O92" s="223"/>
      <c r="P92" s="224"/>
      <c r="Q92" s="224"/>
      <c r="R92" s="224"/>
      <c r="S92" s="224"/>
      <c r="T92" s="225"/>
      <c r="U92" s="226">
        <f t="shared" si="10"/>
        <v>1.8518518518518517E-2</v>
      </c>
      <c r="V92" s="227"/>
      <c r="W92" s="228" t="str">
        <f t="shared" si="11"/>
        <v>0</v>
      </c>
      <c r="X92" s="509"/>
      <c r="Y92" s="229">
        <f t="shared" si="12"/>
        <v>0</v>
      </c>
    </row>
    <row r="93" spans="2:25" ht="18.75" customHeight="1">
      <c r="B93" s="503"/>
      <c r="C93" s="506"/>
      <c r="D93" s="216">
        <v>16</v>
      </c>
      <c r="E93" s="216" t="s">
        <v>3646</v>
      </c>
      <c r="F93" s="217">
        <v>185</v>
      </c>
      <c r="G93" s="218">
        <f t="shared" si="7"/>
        <v>37</v>
      </c>
      <c r="H93" s="219">
        <f t="shared" si="8"/>
        <v>102.77777777777777</v>
      </c>
      <c r="I93" s="219">
        <f t="shared" si="9"/>
        <v>3.425925925925926E-2</v>
      </c>
      <c r="J93" s="217"/>
      <c r="K93" s="220"/>
      <c r="L93" s="220"/>
      <c r="M93" s="221"/>
      <c r="N93" s="222">
        <f t="shared" si="13"/>
        <v>0</v>
      </c>
      <c r="O93" s="223"/>
      <c r="P93" s="224"/>
      <c r="Q93" s="224"/>
      <c r="R93" s="224"/>
      <c r="S93" s="224"/>
      <c r="T93" s="225"/>
      <c r="U93" s="226">
        <f t="shared" si="10"/>
        <v>6.851851851851852E-2</v>
      </c>
      <c r="V93" s="227"/>
      <c r="W93" s="228" t="str">
        <f t="shared" si="11"/>
        <v>0</v>
      </c>
      <c r="X93" s="509"/>
      <c r="Y93" s="229">
        <f t="shared" si="12"/>
        <v>0</v>
      </c>
    </row>
    <row r="94" spans="2:25" ht="18.75" customHeight="1">
      <c r="B94" s="503"/>
      <c r="C94" s="506"/>
      <c r="D94" s="216">
        <v>17</v>
      </c>
      <c r="E94" s="216" t="s">
        <v>3647</v>
      </c>
      <c r="F94" s="217">
        <v>325</v>
      </c>
      <c r="G94" s="218">
        <f t="shared" si="7"/>
        <v>65</v>
      </c>
      <c r="H94" s="219">
        <f t="shared" si="8"/>
        <v>180.55555555555554</v>
      </c>
      <c r="I94" s="219">
        <f t="shared" si="9"/>
        <v>6.0185185185185182E-2</v>
      </c>
      <c r="J94" s="217"/>
      <c r="K94" s="220"/>
      <c r="L94" s="220"/>
      <c r="M94" s="221"/>
      <c r="N94" s="222">
        <f t="shared" si="13"/>
        <v>0</v>
      </c>
      <c r="O94" s="223"/>
      <c r="P94" s="224"/>
      <c r="Q94" s="224"/>
      <c r="R94" s="224"/>
      <c r="S94" s="224"/>
      <c r="T94" s="225"/>
      <c r="U94" s="226">
        <f t="shared" si="10"/>
        <v>0.12037037037037036</v>
      </c>
      <c r="V94" s="227"/>
      <c r="W94" s="228" t="str">
        <f t="shared" si="11"/>
        <v>0</v>
      </c>
      <c r="X94" s="509"/>
      <c r="Y94" s="229">
        <f t="shared" si="12"/>
        <v>0</v>
      </c>
    </row>
    <row r="95" spans="2:25" ht="18.75" customHeight="1">
      <c r="B95" s="503"/>
      <c r="C95" s="506"/>
      <c r="D95" s="216">
        <v>18</v>
      </c>
      <c r="E95" s="216" t="s">
        <v>3648</v>
      </c>
      <c r="F95" s="217">
        <v>200</v>
      </c>
      <c r="G95" s="218">
        <f t="shared" si="7"/>
        <v>40</v>
      </c>
      <c r="H95" s="219">
        <f t="shared" si="8"/>
        <v>111.11111111111111</v>
      </c>
      <c r="I95" s="219">
        <f t="shared" si="9"/>
        <v>3.7037037037037035E-2</v>
      </c>
      <c r="J95" s="217"/>
      <c r="K95" s="220"/>
      <c r="L95" s="220"/>
      <c r="M95" s="221"/>
      <c r="N95" s="222">
        <f t="shared" si="13"/>
        <v>0</v>
      </c>
      <c r="O95" s="223"/>
      <c r="P95" s="224"/>
      <c r="Q95" s="224"/>
      <c r="R95" s="224"/>
      <c r="S95" s="224"/>
      <c r="T95" s="225"/>
      <c r="U95" s="226">
        <f t="shared" si="10"/>
        <v>7.407407407407407E-2</v>
      </c>
      <c r="V95" s="227"/>
      <c r="W95" s="228" t="str">
        <f t="shared" si="11"/>
        <v>0</v>
      </c>
      <c r="X95" s="509"/>
      <c r="Y95" s="229">
        <f t="shared" si="12"/>
        <v>0</v>
      </c>
    </row>
    <row r="96" spans="2:25" ht="18.75" customHeight="1">
      <c r="B96" s="503"/>
      <c r="C96" s="506"/>
      <c r="D96" s="216">
        <v>19</v>
      </c>
      <c r="E96" s="216" t="s">
        <v>3649</v>
      </c>
      <c r="F96" s="217">
        <v>150</v>
      </c>
      <c r="G96" s="218">
        <f t="shared" si="7"/>
        <v>30</v>
      </c>
      <c r="H96" s="219">
        <f t="shared" si="8"/>
        <v>83.333333333333329</v>
      </c>
      <c r="I96" s="219">
        <f t="shared" si="9"/>
        <v>2.7777777777777776E-2</v>
      </c>
      <c r="J96" s="217"/>
      <c r="K96" s="220"/>
      <c r="L96" s="220"/>
      <c r="M96" s="221"/>
      <c r="N96" s="222">
        <f t="shared" si="13"/>
        <v>0</v>
      </c>
      <c r="O96" s="223"/>
      <c r="P96" s="224"/>
      <c r="Q96" s="224"/>
      <c r="R96" s="224"/>
      <c r="S96" s="224"/>
      <c r="T96" s="225"/>
      <c r="U96" s="226">
        <f t="shared" si="10"/>
        <v>5.5555555555555552E-2</v>
      </c>
      <c r="V96" s="227"/>
      <c r="W96" s="228" t="str">
        <f t="shared" si="11"/>
        <v>0</v>
      </c>
      <c r="X96" s="509"/>
      <c r="Y96" s="229">
        <f t="shared" si="12"/>
        <v>0</v>
      </c>
    </row>
    <row r="97" spans="2:25" ht="18.75" customHeight="1">
      <c r="B97" s="503"/>
      <c r="C97" s="506"/>
      <c r="D97" s="216">
        <v>20</v>
      </c>
      <c r="E97" s="216" t="s">
        <v>3650</v>
      </c>
      <c r="F97" s="217">
        <v>195</v>
      </c>
      <c r="G97" s="218">
        <f t="shared" si="7"/>
        <v>39</v>
      </c>
      <c r="H97" s="219">
        <f t="shared" si="8"/>
        <v>108.33333333333333</v>
      </c>
      <c r="I97" s="219">
        <f t="shared" si="9"/>
        <v>3.6111111111111108E-2</v>
      </c>
      <c r="J97" s="217"/>
      <c r="K97" s="220"/>
      <c r="L97" s="220"/>
      <c r="M97" s="221"/>
      <c r="N97" s="222">
        <f t="shared" si="13"/>
        <v>0</v>
      </c>
      <c r="O97" s="223"/>
      <c r="P97" s="224"/>
      <c r="Q97" s="224"/>
      <c r="R97" s="224"/>
      <c r="S97" s="224"/>
      <c r="T97" s="225"/>
      <c r="U97" s="226">
        <f t="shared" si="10"/>
        <v>7.2222222222222215E-2</v>
      </c>
      <c r="V97" s="227"/>
      <c r="W97" s="228" t="str">
        <f t="shared" si="11"/>
        <v>0</v>
      </c>
      <c r="X97" s="509"/>
      <c r="Y97" s="229">
        <f t="shared" si="12"/>
        <v>0</v>
      </c>
    </row>
    <row r="98" spans="2:25" ht="18.75" customHeight="1">
      <c r="B98" s="503"/>
      <c r="C98" s="506"/>
      <c r="D98" s="216"/>
      <c r="E98" s="216"/>
      <c r="F98" s="217"/>
      <c r="G98" s="218">
        <f t="shared" si="7"/>
        <v>0</v>
      </c>
      <c r="H98" s="219">
        <f t="shared" si="8"/>
        <v>0</v>
      </c>
      <c r="I98" s="219">
        <f t="shared" si="9"/>
        <v>0</v>
      </c>
      <c r="J98" s="217"/>
      <c r="K98" s="220"/>
      <c r="L98" s="220"/>
      <c r="M98" s="221"/>
      <c r="N98" s="222">
        <f t="shared" si="13"/>
        <v>0</v>
      </c>
      <c r="O98" s="223"/>
      <c r="P98" s="224"/>
      <c r="Q98" s="224"/>
      <c r="R98" s="224"/>
      <c r="S98" s="224"/>
      <c r="T98" s="225"/>
      <c r="U98" s="226">
        <f t="shared" si="10"/>
        <v>0</v>
      </c>
      <c r="V98" s="227"/>
      <c r="W98" s="228" t="str">
        <f t="shared" si="11"/>
        <v>0</v>
      </c>
      <c r="X98" s="509"/>
      <c r="Y98" s="229">
        <f t="shared" si="12"/>
        <v>0</v>
      </c>
    </row>
    <row r="99" spans="2:25" ht="18.75" customHeight="1">
      <c r="B99" s="503"/>
      <c r="C99" s="506"/>
      <c r="D99" s="216">
        <v>1</v>
      </c>
      <c r="E99" s="216" t="s">
        <v>3651</v>
      </c>
      <c r="F99" s="217">
        <v>220</v>
      </c>
      <c r="G99" s="218">
        <f t="shared" si="7"/>
        <v>44</v>
      </c>
      <c r="H99" s="219">
        <f t="shared" si="8"/>
        <v>122.22222222222221</v>
      </c>
      <c r="I99" s="219">
        <f t="shared" si="9"/>
        <v>4.0740740740740737E-2</v>
      </c>
      <c r="J99" s="217"/>
      <c r="K99" s="220"/>
      <c r="L99" s="220"/>
      <c r="M99" s="221"/>
      <c r="N99" s="222">
        <f t="shared" si="13"/>
        <v>0</v>
      </c>
      <c r="O99" s="223"/>
      <c r="P99" s="224"/>
      <c r="Q99" s="224"/>
      <c r="R99" s="224"/>
      <c r="S99" s="224"/>
      <c r="T99" s="225"/>
      <c r="U99" s="226">
        <f t="shared" si="10"/>
        <v>8.1481481481481474E-2</v>
      </c>
      <c r="V99" s="227"/>
      <c r="W99" s="228" t="str">
        <f t="shared" si="11"/>
        <v>0</v>
      </c>
      <c r="X99" s="509"/>
      <c r="Y99" s="229">
        <f t="shared" si="12"/>
        <v>0</v>
      </c>
    </row>
    <row r="100" spans="2:25" ht="18.75" customHeight="1">
      <c r="B100" s="503"/>
      <c r="C100" s="506"/>
      <c r="D100" s="216">
        <v>2</v>
      </c>
      <c r="E100" s="216" t="s">
        <v>3652</v>
      </c>
      <c r="F100" s="217">
        <v>360</v>
      </c>
      <c r="G100" s="218">
        <f t="shared" si="7"/>
        <v>72</v>
      </c>
      <c r="H100" s="219">
        <f t="shared" si="8"/>
        <v>200</v>
      </c>
      <c r="I100" s="219">
        <f t="shared" si="9"/>
        <v>6.6666666666666666E-2</v>
      </c>
      <c r="J100" s="217"/>
      <c r="K100" s="220"/>
      <c r="L100" s="220"/>
      <c r="M100" s="221"/>
      <c r="N100" s="222">
        <f t="shared" si="13"/>
        <v>0</v>
      </c>
      <c r="O100" s="223"/>
      <c r="P100" s="224"/>
      <c r="Q100" s="224"/>
      <c r="R100" s="224"/>
      <c r="S100" s="224"/>
      <c r="T100" s="225"/>
      <c r="U100" s="226">
        <f t="shared" si="10"/>
        <v>0.13333333333333333</v>
      </c>
      <c r="V100" s="227"/>
      <c r="W100" s="228" t="str">
        <f t="shared" si="11"/>
        <v>0</v>
      </c>
      <c r="X100" s="509"/>
      <c r="Y100" s="229">
        <f t="shared" si="12"/>
        <v>0</v>
      </c>
    </row>
    <row r="101" spans="2:25" ht="18.75" customHeight="1">
      <c r="B101" s="503"/>
      <c r="C101" s="506"/>
      <c r="D101" s="216">
        <v>3</v>
      </c>
      <c r="E101" s="216" t="s">
        <v>3653</v>
      </c>
      <c r="F101" s="217">
        <v>450</v>
      </c>
      <c r="G101" s="218">
        <f t="shared" si="7"/>
        <v>90</v>
      </c>
      <c r="H101" s="219">
        <f t="shared" si="8"/>
        <v>250</v>
      </c>
      <c r="I101" s="219">
        <f t="shared" si="9"/>
        <v>8.3333333333333329E-2</v>
      </c>
      <c r="J101" s="217"/>
      <c r="K101" s="220"/>
      <c r="L101" s="220"/>
      <c r="M101" s="221"/>
      <c r="N101" s="222">
        <f t="shared" si="13"/>
        <v>0</v>
      </c>
      <c r="O101" s="223"/>
      <c r="P101" s="224"/>
      <c r="Q101" s="224"/>
      <c r="R101" s="224"/>
      <c r="S101" s="224"/>
      <c r="T101" s="225"/>
      <c r="U101" s="226">
        <f t="shared" si="10"/>
        <v>0.16666666666666666</v>
      </c>
      <c r="V101" s="227"/>
      <c r="W101" s="228" t="str">
        <f t="shared" si="11"/>
        <v>0</v>
      </c>
      <c r="X101" s="509"/>
      <c r="Y101" s="229">
        <f t="shared" si="12"/>
        <v>0</v>
      </c>
    </row>
    <row r="102" spans="2:25" ht="18.75" customHeight="1">
      <c r="B102" s="503"/>
      <c r="C102" s="506"/>
      <c r="D102" s="216">
        <v>4</v>
      </c>
      <c r="E102" s="216" t="s">
        <v>3654</v>
      </c>
      <c r="F102" s="217">
        <v>370</v>
      </c>
      <c r="G102" s="218">
        <f t="shared" si="7"/>
        <v>74</v>
      </c>
      <c r="H102" s="219">
        <f t="shared" si="8"/>
        <v>205.55555555555554</v>
      </c>
      <c r="I102" s="219">
        <f t="shared" si="9"/>
        <v>6.851851851851852E-2</v>
      </c>
      <c r="J102" s="217"/>
      <c r="K102" s="220"/>
      <c r="L102" s="220"/>
      <c r="M102" s="221"/>
      <c r="N102" s="222">
        <f t="shared" si="13"/>
        <v>0</v>
      </c>
      <c r="O102" s="223"/>
      <c r="P102" s="224"/>
      <c r="Q102" s="224"/>
      <c r="R102" s="224"/>
      <c r="S102" s="224"/>
      <c r="T102" s="225"/>
      <c r="U102" s="226">
        <f t="shared" si="10"/>
        <v>0.13703703703703704</v>
      </c>
      <c r="V102" s="227"/>
      <c r="W102" s="228" t="str">
        <f t="shared" si="11"/>
        <v>0</v>
      </c>
      <c r="X102" s="509"/>
      <c r="Y102" s="229">
        <f t="shared" si="12"/>
        <v>0</v>
      </c>
    </row>
    <row r="103" spans="2:25" ht="18.75" customHeight="1">
      <c r="B103" s="503"/>
      <c r="C103" s="506"/>
      <c r="D103" s="216">
        <v>5</v>
      </c>
      <c r="E103" s="216" t="s">
        <v>3655</v>
      </c>
      <c r="F103" s="217">
        <v>295</v>
      </c>
      <c r="G103" s="218">
        <f t="shared" si="7"/>
        <v>59</v>
      </c>
      <c r="H103" s="219">
        <f t="shared" si="8"/>
        <v>163.88888888888889</v>
      </c>
      <c r="I103" s="219">
        <f t="shared" si="9"/>
        <v>5.4629629629629625E-2</v>
      </c>
      <c r="J103" s="217"/>
      <c r="K103" s="220"/>
      <c r="L103" s="220"/>
      <c r="M103" s="221"/>
      <c r="N103" s="222">
        <f t="shared" si="13"/>
        <v>0</v>
      </c>
      <c r="O103" s="223"/>
      <c r="P103" s="224"/>
      <c r="Q103" s="224"/>
      <c r="R103" s="224"/>
      <c r="S103" s="224"/>
      <c r="T103" s="225"/>
      <c r="U103" s="226">
        <f t="shared" si="10"/>
        <v>0.10925925925925925</v>
      </c>
      <c r="V103" s="227"/>
      <c r="W103" s="228" t="str">
        <f t="shared" si="11"/>
        <v>0</v>
      </c>
      <c r="X103" s="509"/>
      <c r="Y103" s="229">
        <f t="shared" si="12"/>
        <v>0</v>
      </c>
    </row>
    <row r="104" spans="2:25" ht="18.75" customHeight="1">
      <c r="B104" s="503"/>
      <c r="C104" s="506"/>
      <c r="D104" s="216">
        <v>6</v>
      </c>
      <c r="E104" s="216" t="s">
        <v>3656</v>
      </c>
      <c r="F104" s="217">
        <v>210</v>
      </c>
      <c r="G104" s="218">
        <f t="shared" si="7"/>
        <v>42</v>
      </c>
      <c r="H104" s="219">
        <f t="shared" si="8"/>
        <v>116.66666666666666</v>
      </c>
      <c r="I104" s="219">
        <f t="shared" si="9"/>
        <v>3.8888888888888883E-2</v>
      </c>
      <c r="J104" s="217"/>
      <c r="K104" s="220"/>
      <c r="L104" s="220"/>
      <c r="M104" s="221"/>
      <c r="N104" s="222">
        <f t="shared" si="13"/>
        <v>0</v>
      </c>
      <c r="O104" s="223"/>
      <c r="P104" s="224"/>
      <c r="Q104" s="224"/>
      <c r="R104" s="224"/>
      <c r="S104" s="224"/>
      <c r="T104" s="225"/>
      <c r="U104" s="226">
        <f t="shared" si="10"/>
        <v>7.7777777777777765E-2</v>
      </c>
      <c r="V104" s="227"/>
      <c r="W104" s="228" t="str">
        <f t="shared" si="11"/>
        <v>0</v>
      </c>
      <c r="X104" s="509"/>
      <c r="Y104" s="229">
        <f t="shared" si="12"/>
        <v>0</v>
      </c>
    </row>
    <row r="105" spans="2:25" ht="18.75" customHeight="1">
      <c r="B105" s="503"/>
      <c r="C105" s="506"/>
      <c r="D105" s="216">
        <v>7</v>
      </c>
      <c r="E105" s="216" t="s">
        <v>3657</v>
      </c>
      <c r="F105" s="217">
        <v>165</v>
      </c>
      <c r="G105" s="218">
        <f t="shared" si="7"/>
        <v>33</v>
      </c>
      <c r="H105" s="219">
        <f t="shared" si="8"/>
        <v>91.666666666666671</v>
      </c>
      <c r="I105" s="219">
        <f t="shared" si="9"/>
        <v>3.0555555555555558E-2</v>
      </c>
      <c r="J105" s="217"/>
      <c r="K105" s="220"/>
      <c r="L105" s="220"/>
      <c r="M105" s="221"/>
      <c r="N105" s="222">
        <f t="shared" si="13"/>
        <v>0</v>
      </c>
      <c r="O105" s="223"/>
      <c r="P105" s="224"/>
      <c r="Q105" s="224"/>
      <c r="R105" s="224"/>
      <c r="S105" s="224"/>
      <c r="T105" s="225"/>
      <c r="U105" s="226">
        <f t="shared" si="10"/>
        <v>6.1111111111111116E-2</v>
      </c>
      <c r="V105" s="227"/>
      <c r="W105" s="228" t="str">
        <f t="shared" si="11"/>
        <v>0</v>
      </c>
      <c r="X105" s="509"/>
      <c r="Y105" s="229">
        <f t="shared" si="12"/>
        <v>0</v>
      </c>
    </row>
    <row r="106" spans="2:25" ht="18.75" customHeight="1">
      <c r="B106" s="503"/>
      <c r="C106" s="506"/>
      <c r="D106" s="216">
        <v>8</v>
      </c>
      <c r="E106" s="216" t="s">
        <v>3658</v>
      </c>
      <c r="F106" s="217">
        <v>185</v>
      </c>
      <c r="G106" s="218">
        <f t="shared" si="7"/>
        <v>37</v>
      </c>
      <c r="H106" s="219">
        <f t="shared" si="8"/>
        <v>102.77777777777777</v>
      </c>
      <c r="I106" s="219">
        <f t="shared" si="9"/>
        <v>3.425925925925926E-2</v>
      </c>
      <c r="J106" s="217"/>
      <c r="K106" s="220"/>
      <c r="L106" s="220"/>
      <c r="M106" s="221"/>
      <c r="N106" s="222">
        <f t="shared" si="13"/>
        <v>0</v>
      </c>
      <c r="O106" s="223"/>
      <c r="P106" s="224"/>
      <c r="Q106" s="224"/>
      <c r="R106" s="224"/>
      <c r="S106" s="224"/>
      <c r="T106" s="225"/>
      <c r="U106" s="226">
        <f t="shared" si="10"/>
        <v>6.851851851851852E-2</v>
      </c>
      <c r="V106" s="227"/>
      <c r="W106" s="228" t="str">
        <f t="shared" si="11"/>
        <v>0</v>
      </c>
      <c r="X106" s="509"/>
      <c r="Y106" s="229">
        <f t="shared" si="12"/>
        <v>0</v>
      </c>
    </row>
    <row r="107" spans="2:25" ht="18.75" customHeight="1">
      <c r="B107" s="503"/>
      <c r="C107" s="506"/>
      <c r="D107" s="216">
        <v>9</v>
      </c>
      <c r="E107" s="216" t="s">
        <v>3659</v>
      </c>
      <c r="F107" s="217">
        <v>200</v>
      </c>
      <c r="G107" s="218">
        <f t="shared" si="7"/>
        <v>40</v>
      </c>
      <c r="H107" s="219">
        <f t="shared" si="8"/>
        <v>111.11111111111111</v>
      </c>
      <c r="I107" s="219">
        <f t="shared" si="9"/>
        <v>3.7037037037037035E-2</v>
      </c>
      <c r="J107" s="217"/>
      <c r="K107" s="220"/>
      <c r="L107" s="220"/>
      <c r="M107" s="221"/>
      <c r="N107" s="222">
        <f t="shared" si="13"/>
        <v>0</v>
      </c>
      <c r="O107" s="223"/>
      <c r="P107" s="224"/>
      <c r="Q107" s="224"/>
      <c r="R107" s="224"/>
      <c r="S107" s="224"/>
      <c r="T107" s="225"/>
      <c r="U107" s="226">
        <f t="shared" si="10"/>
        <v>7.407407407407407E-2</v>
      </c>
      <c r="V107" s="227"/>
      <c r="W107" s="228" t="str">
        <f t="shared" si="11"/>
        <v>0</v>
      </c>
      <c r="X107" s="509"/>
      <c r="Y107" s="229">
        <f t="shared" si="12"/>
        <v>0</v>
      </c>
    </row>
    <row r="108" spans="2:25" ht="18.75" customHeight="1">
      <c r="B108" s="503"/>
      <c r="C108" s="506"/>
      <c r="D108" s="216">
        <v>10</v>
      </c>
      <c r="E108" s="216" t="s">
        <v>3660</v>
      </c>
      <c r="F108" s="217">
        <v>315</v>
      </c>
      <c r="G108" s="218">
        <f t="shared" si="7"/>
        <v>63</v>
      </c>
      <c r="H108" s="219">
        <f t="shared" si="8"/>
        <v>175</v>
      </c>
      <c r="I108" s="219">
        <f t="shared" si="9"/>
        <v>5.8333333333333334E-2</v>
      </c>
      <c r="J108" s="217"/>
      <c r="K108" s="220"/>
      <c r="L108" s="220"/>
      <c r="M108" s="221"/>
      <c r="N108" s="222">
        <f t="shared" si="13"/>
        <v>0</v>
      </c>
      <c r="O108" s="223"/>
      <c r="P108" s="224"/>
      <c r="Q108" s="224"/>
      <c r="R108" s="224"/>
      <c r="S108" s="224"/>
      <c r="T108" s="225"/>
      <c r="U108" s="226">
        <f t="shared" si="10"/>
        <v>0.11666666666666667</v>
      </c>
      <c r="V108" s="227"/>
      <c r="W108" s="228" t="str">
        <f t="shared" si="11"/>
        <v>0</v>
      </c>
      <c r="X108" s="509"/>
      <c r="Y108" s="229">
        <f t="shared" si="12"/>
        <v>0</v>
      </c>
    </row>
    <row r="109" spans="2:25" ht="18.75" customHeight="1">
      <c r="B109" s="503"/>
      <c r="C109" s="506"/>
      <c r="D109" s="216">
        <v>11</v>
      </c>
      <c r="E109" s="216" t="s">
        <v>3661</v>
      </c>
      <c r="F109" s="217">
        <v>100</v>
      </c>
      <c r="G109" s="218">
        <f t="shared" si="7"/>
        <v>20</v>
      </c>
      <c r="H109" s="219">
        <f t="shared" si="8"/>
        <v>55.555555555555557</v>
      </c>
      <c r="I109" s="219">
        <f t="shared" si="9"/>
        <v>1.8518518518518517E-2</v>
      </c>
      <c r="J109" s="217"/>
      <c r="K109" s="220"/>
      <c r="L109" s="220"/>
      <c r="M109" s="221"/>
      <c r="N109" s="222">
        <f t="shared" si="13"/>
        <v>0</v>
      </c>
      <c r="O109" s="223"/>
      <c r="P109" s="224"/>
      <c r="Q109" s="224"/>
      <c r="R109" s="224"/>
      <c r="S109" s="224"/>
      <c r="T109" s="225"/>
      <c r="U109" s="226">
        <f t="shared" si="10"/>
        <v>3.7037037037037035E-2</v>
      </c>
      <c r="V109" s="227"/>
      <c r="W109" s="228" t="str">
        <f t="shared" si="11"/>
        <v>0</v>
      </c>
      <c r="X109" s="509"/>
      <c r="Y109" s="229">
        <f t="shared" si="12"/>
        <v>0</v>
      </c>
    </row>
    <row r="110" spans="2:25" ht="18.75" customHeight="1">
      <c r="B110" s="503"/>
      <c r="C110" s="506"/>
      <c r="D110" s="216">
        <v>12</v>
      </c>
      <c r="E110" s="216" t="s">
        <v>3662</v>
      </c>
      <c r="F110" s="217">
        <v>250</v>
      </c>
      <c r="G110" s="218">
        <f t="shared" si="7"/>
        <v>50</v>
      </c>
      <c r="H110" s="219">
        <f t="shared" si="8"/>
        <v>138.88888888888889</v>
      </c>
      <c r="I110" s="219">
        <f t="shared" si="9"/>
        <v>4.6296296296296294E-2</v>
      </c>
      <c r="J110" s="217" t="s">
        <v>3663</v>
      </c>
      <c r="K110" s="217" t="s">
        <v>3663</v>
      </c>
      <c r="L110" s="220"/>
      <c r="M110" s="359">
        <f>SUM(H99:H119)</f>
        <v>3011.1111111111113</v>
      </c>
      <c r="N110" s="222">
        <f t="shared" si="13"/>
        <v>60.222222222222229</v>
      </c>
      <c r="O110" s="223">
        <v>100</v>
      </c>
      <c r="P110" s="224" t="s">
        <v>178</v>
      </c>
      <c r="Q110" s="224"/>
      <c r="R110" s="224" t="s">
        <v>3576</v>
      </c>
      <c r="S110" s="224"/>
      <c r="T110" s="225"/>
      <c r="U110" s="226">
        <f t="shared" si="10"/>
        <v>9.2592592592592587E-2</v>
      </c>
      <c r="V110" s="227">
        <f>SUM(U99:U119)</f>
        <v>2.0074074074074071</v>
      </c>
      <c r="W110" s="228" t="str">
        <f t="shared" si="11"/>
        <v>2</v>
      </c>
      <c r="X110" s="509"/>
      <c r="Y110" s="229">
        <f t="shared" si="12"/>
        <v>1</v>
      </c>
    </row>
    <row r="111" spans="2:25" ht="18.75" customHeight="1">
      <c r="B111" s="503"/>
      <c r="C111" s="506"/>
      <c r="D111" s="216">
        <v>13</v>
      </c>
      <c r="E111" s="216" t="s">
        <v>3664</v>
      </c>
      <c r="F111" s="217">
        <v>165</v>
      </c>
      <c r="G111" s="218">
        <f t="shared" si="7"/>
        <v>33</v>
      </c>
      <c r="H111" s="219">
        <f t="shared" si="8"/>
        <v>91.666666666666671</v>
      </c>
      <c r="I111" s="219">
        <f t="shared" si="9"/>
        <v>3.0555555555555558E-2</v>
      </c>
      <c r="J111" s="217"/>
      <c r="K111" s="220"/>
      <c r="L111" s="220"/>
      <c r="M111" s="221"/>
      <c r="N111" s="222">
        <f t="shared" si="13"/>
        <v>0</v>
      </c>
      <c r="O111" s="223"/>
      <c r="P111" s="224"/>
      <c r="Q111" s="224"/>
      <c r="R111" s="224"/>
      <c r="S111" s="224"/>
      <c r="T111" s="225"/>
      <c r="U111" s="226">
        <f t="shared" si="10"/>
        <v>6.1111111111111116E-2</v>
      </c>
      <c r="V111" s="227"/>
      <c r="W111" s="228" t="str">
        <f t="shared" si="11"/>
        <v>0</v>
      </c>
      <c r="X111" s="509"/>
      <c r="Y111" s="229">
        <f t="shared" si="12"/>
        <v>0</v>
      </c>
    </row>
    <row r="112" spans="2:25" ht="18.75" customHeight="1">
      <c r="B112" s="503"/>
      <c r="C112" s="506"/>
      <c r="D112" s="216">
        <v>14</v>
      </c>
      <c r="E112" s="216" t="s">
        <v>3665</v>
      </c>
      <c r="F112" s="217">
        <v>240</v>
      </c>
      <c r="G112" s="218">
        <f t="shared" si="7"/>
        <v>48</v>
      </c>
      <c r="H112" s="219">
        <f t="shared" si="8"/>
        <v>133.33333333333334</v>
      </c>
      <c r="I112" s="219">
        <f t="shared" si="9"/>
        <v>4.4444444444444446E-2</v>
      </c>
      <c r="J112" s="217"/>
      <c r="K112" s="220"/>
      <c r="L112" s="220"/>
      <c r="M112" s="221"/>
      <c r="N112" s="222">
        <f t="shared" si="13"/>
        <v>0</v>
      </c>
      <c r="O112" s="223"/>
      <c r="P112" s="224"/>
      <c r="Q112" s="224"/>
      <c r="R112" s="224"/>
      <c r="S112" s="224"/>
      <c r="T112" s="225"/>
      <c r="U112" s="226">
        <f t="shared" si="10"/>
        <v>8.8888888888888892E-2</v>
      </c>
      <c r="V112" s="227"/>
      <c r="W112" s="228" t="str">
        <f t="shared" si="11"/>
        <v>0</v>
      </c>
      <c r="X112" s="509"/>
      <c r="Y112" s="229">
        <f t="shared" si="12"/>
        <v>0</v>
      </c>
    </row>
    <row r="113" spans="2:25" ht="18.75" customHeight="1">
      <c r="B113" s="503"/>
      <c r="C113" s="506"/>
      <c r="D113" s="216">
        <v>15</v>
      </c>
      <c r="E113" s="216" t="s">
        <v>3666</v>
      </c>
      <c r="F113" s="217">
        <v>185</v>
      </c>
      <c r="G113" s="218">
        <f t="shared" si="7"/>
        <v>37</v>
      </c>
      <c r="H113" s="219">
        <f t="shared" si="8"/>
        <v>102.77777777777777</v>
      </c>
      <c r="I113" s="219">
        <f t="shared" si="9"/>
        <v>3.425925925925926E-2</v>
      </c>
      <c r="J113" s="217"/>
      <c r="K113" s="220"/>
      <c r="L113" s="220"/>
      <c r="M113" s="221"/>
      <c r="N113" s="222">
        <f t="shared" si="13"/>
        <v>0</v>
      </c>
      <c r="O113" s="223"/>
      <c r="P113" s="224"/>
      <c r="Q113" s="224"/>
      <c r="R113" s="224"/>
      <c r="S113" s="224"/>
      <c r="T113" s="225"/>
      <c r="U113" s="226">
        <f t="shared" si="10"/>
        <v>6.851851851851852E-2</v>
      </c>
      <c r="V113" s="227"/>
      <c r="W113" s="228" t="str">
        <f t="shared" si="11"/>
        <v>0</v>
      </c>
      <c r="X113" s="509"/>
      <c r="Y113" s="229">
        <f t="shared" si="12"/>
        <v>0</v>
      </c>
    </row>
    <row r="114" spans="2:25" ht="18.75" customHeight="1">
      <c r="B114" s="503"/>
      <c r="C114" s="506"/>
      <c r="D114" s="216">
        <v>16</v>
      </c>
      <c r="E114" s="216" t="s">
        <v>3667</v>
      </c>
      <c r="F114" s="217">
        <v>215</v>
      </c>
      <c r="G114" s="218">
        <f t="shared" si="7"/>
        <v>43</v>
      </c>
      <c r="H114" s="219">
        <f t="shared" si="8"/>
        <v>119.44444444444444</v>
      </c>
      <c r="I114" s="219">
        <f t="shared" si="9"/>
        <v>3.9814814814814817E-2</v>
      </c>
      <c r="J114" s="217"/>
      <c r="K114" s="220"/>
      <c r="L114" s="220"/>
      <c r="M114" s="221"/>
      <c r="N114" s="222">
        <f t="shared" si="13"/>
        <v>0</v>
      </c>
      <c r="O114" s="223"/>
      <c r="P114" s="224"/>
      <c r="Q114" s="224"/>
      <c r="R114" s="224"/>
      <c r="S114" s="224"/>
      <c r="T114" s="225"/>
      <c r="U114" s="226">
        <f t="shared" si="10"/>
        <v>7.9629629629629634E-2</v>
      </c>
      <c r="V114" s="227"/>
      <c r="W114" s="228" t="str">
        <f t="shared" si="11"/>
        <v>0</v>
      </c>
      <c r="X114" s="509"/>
      <c r="Y114" s="229">
        <f t="shared" si="12"/>
        <v>0</v>
      </c>
    </row>
    <row r="115" spans="2:25" ht="18.75" customHeight="1">
      <c r="B115" s="503"/>
      <c r="C115" s="506"/>
      <c r="D115" s="216">
        <v>17</v>
      </c>
      <c r="E115" s="216" t="s">
        <v>3668</v>
      </c>
      <c r="F115" s="217">
        <v>145</v>
      </c>
      <c r="G115" s="218">
        <f t="shared" si="7"/>
        <v>29</v>
      </c>
      <c r="H115" s="219">
        <f t="shared" si="8"/>
        <v>80.555555555555557</v>
      </c>
      <c r="I115" s="219">
        <f t="shared" si="9"/>
        <v>2.6851851851851852E-2</v>
      </c>
      <c r="J115" s="217"/>
      <c r="K115" s="220"/>
      <c r="L115" s="220"/>
      <c r="M115" s="221"/>
      <c r="N115" s="222">
        <f t="shared" si="13"/>
        <v>0</v>
      </c>
      <c r="O115" s="223"/>
      <c r="P115" s="224"/>
      <c r="Q115" s="224"/>
      <c r="R115" s="224"/>
      <c r="S115" s="224"/>
      <c r="T115" s="225"/>
      <c r="U115" s="226">
        <f t="shared" si="10"/>
        <v>5.3703703703703705E-2</v>
      </c>
      <c r="V115" s="227"/>
      <c r="W115" s="228" t="str">
        <f t="shared" si="11"/>
        <v>0</v>
      </c>
      <c r="X115" s="509"/>
      <c r="Y115" s="229">
        <f t="shared" si="12"/>
        <v>0</v>
      </c>
    </row>
    <row r="116" spans="2:25" ht="18.75" customHeight="1">
      <c r="B116" s="503"/>
      <c r="C116" s="506"/>
      <c r="D116" s="216">
        <v>18</v>
      </c>
      <c r="E116" s="216" t="s">
        <v>3641</v>
      </c>
      <c r="F116" s="217">
        <v>145</v>
      </c>
      <c r="G116" s="218">
        <f t="shared" si="7"/>
        <v>29</v>
      </c>
      <c r="H116" s="219">
        <f t="shared" si="8"/>
        <v>80.555555555555557</v>
      </c>
      <c r="I116" s="219">
        <f t="shared" si="9"/>
        <v>2.6851851851851852E-2</v>
      </c>
      <c r="J116" s="217"/>
      <c r="K116" s="220"/>
      <c r="L116" s="220"/>
      <c r="M116" s="221"/>
      <c r="N116" s="222">
        <f t="shared" si="13"/>
        <v>0</v>
      </c>
      <c r="O116" s="223"/>
      <c r="P116" s="224"/>
      <c r="Q116" s="224"/>
      <c r="R116" s="224"/>
      <c r="S116" s="224"/>
      <c r="T116" s="225"/>
      <c r="U116" s="226">
        <f t="shared" si="10"/>
        <v>5.3703703703703705E-2</v>
      </c>
      <c r="V116" s="227"/>
      <c r="W116" s="228" t="str">
        <f t="shared" si="11"/>
        <v>0</v>
      </c>
      <c r="X116" s="509"/>
      <c r="Y116" s="229">
        <f t="shared" si="12"/>
        <v>0</v>
      </c>
    </row>
    <row r="117" spans="2:25" ht="18.75" customHeight="1">
      <c r="B117" s="503"/>
      <c r="C117" s="506"/>
      <c r="D117" s="216">
        <v>19</v>
      </c>
      <c r="E117" s="216" t="s">
        <v>3669</v>
      </c>
      <c r="F117" s="217">
        <v>365</v>
      </c>
      <c r="G117" s="218">
        <f t="shared" si="7"/>
        <v>73</v>
      </c>
      <c r="H117" s="219">
        <f t="shared" si="8"/>
        <v>202.77777777777777</v>
      </c>
      <c r="I117" s="219">
        <f t="shared" si="9"/>
        <v>6.7592592592592593E-2</v>
      </c>
      <c r="J117" s="217"/>
      <c r="K117" s="220"/>
      <c r="L117" s="220"/>
      <c r="M117" s="221"/>
      <c r="N117" s="222">
        <f t="shared" si="13"/>
        <v>0</v>
      </c>
      <c r="O117" s="223"/>
      <c r="P117" s="224"/>
      <c r="Q117" s="224"/>
      <c r="R117" s="224"/>
      <c r="S117" s="224"/>
      <c r="T117" s="225"/>
      <c r="U117" s="226">
        <f t="shared" si="10"/>
        <v>0.13518518518518519</v>
      </c>
      <c r="V117" s="227"/>
      <c r="W117" s="228" t="str">
        <f t="shared" si="11"/>
        <v>0</v>
      </c>
      <c r="X117" s="509"/>
      <c r="Y117" s="229">
        <f t="shared" si="12"/>
        <v>0</v>
      </c>
    </row>
    <row r="118" spans="2:25" ht="18.75" customHeight="1">
      <c r="B118" s="503"/>
      <c r="C118" s="506"/>
      <c r="D118" s="216">
        <v>20</v>
      </c>
      <c r="E118" s="216" t="s">
        <v>3670</v>
      </c>
      <c r="F118" s="217">
        <v>390</v>
      </c>
      <c r="G118" s="218">
        <f t="shared" si="7"/>
        <v>78</v>
      </c>
      <c r="H118" s="219">
        <f t="shared" si="8"/>
        <v>216.66666666666666</v>
      </c>
      <c r="I118" s="219">
        <f t="shared" si="9"/>
        <v>7.2222222222222215E-2</v>
      </c>
      <c r="J118" s="217"/>
      <c r="K118" s="220"/>
      <c r="L118" s="220"/>
      <c r="M118" s="221"/>
      <c r="N118" s="222">
        <f t="shared" si="13"/>
        <v>0</v>
      </c>
      <c r="O118" s="223"/>
      <c r="P118" s="224"/>
      <c r="Q118" s="224"/>
      <c r="R118" s="224"/>
      <c r="S118" s="224"/>
      <c r="T118" s="225"/>
      <c r="U118" s="226">
        <f t="shared" si="10"/>
        <v>0.14444444444444443</v>
      </c>
      <c r="V118" s="227"/>
      <c r="W118" s="228" t="str">
        <f t="shared" si="11"/>
        <v>0</v>
      </c>
      <c r="X118" s="509"/>
      <c r="Y118" s="229">
        <f t="shared" si="12"/>
        <v>0</v>
      </c>
    </row>
    <row r="119" spans="2:25" ht="18.75" customHeight="1">
      <c r="B119" s="503"/>
      <c r="C119" s="506"/>
      <c r="D119" s="216">
        <v>21</v>
      </c>
      <c r="E119" s="216" t="s">
        <v>3671</v>
      </c>
      <c r="F119" s="217">
        <v>450</v>
      </c>
      <c r="G119" s="218">
        <f t="shared" si="7"/>
        <v>90</v>
      </c>
      <c r="H119" s="219">
        <f t="shared" si="8"/>
        <v>250</v>
      </c>
      <c r="I119" s="219">
        <f t="shared" si="9"/>
        <v>8.3333333333333329E-2</v>
      </c>
      <c r="J119" s="217"/>
      <c r="K119" s="220"/>
      <c r="L119" s="220"/>
      <c r="M119" s="221"/>
      <c r="N119" s="222">
        <f t="shared" si="13"/>
        <v>0</v>
      </c>
      <c r="O119" s="223"/>
      <c r="P119" s="224"/>
      <c r="Q119" s="224"/>
      <c r="R119" s="224"/>
      <c r="S119" s="224"/>
      <c r="T119" s="225"/>
      <c r="U119" s="226">
        <f t="shared" si="10"/>
        <v>0.16666666666666666</v>
      </c>
      <c r="V119" s="227"/>
      <c r="W119" s="228" t="str">
        <f t="shared" si="11"/>
        <v>0</v>
      </c>
      <c r="X119" s="509"/>
      <c r="Y119" s="229">
        <f t="shared" si="12"/>
        <v>0</v>
      </c>
    </row>
    <row r="120" spans="2:25" ht="18.75" customHeight="1">
      <c r="B120" s="503"/>
      <c r="C120" s="506"/>
      <c r="D120" s="216"/>
      <c r="E120" s="216"/>
      <c r="F120" s="217"/>
      <c r="G120" s="218">
        <f t="shared" si="7"/>
        <v>0</v>
      </c>
      <c r="H120" s="219">
        <f>F120/$H$15</f>
        <v>0</v>
      </c>
      <c r="I120" s="219">
        <f>H120/$I$15</f>
        <v>0</v>
      </c>
      <c r="J120" s="217"/>
      <c r="K120" s="220"/>
      <c r="L120" s="220"/>
      <c r="M120" s="221"/>
      <c r="N120" s="222">
        <f>M120/$N$15</f>
        <v>0</v>
      </c>
      <c r="O120" s="223"/>
      <c r="P120" s="224"/>
      <c r="Q120" s="224"/>
      <c r="R120" s="224"/>
      <c r="S120" s="224"/>
      <c r="T120" s="225"/>
      <c r="U120" s="226">
        <f>H120/$U$15</f>
        <v>0</v>
      </c>
      <c r="V120" s="227"/>
      <c r="W120" s="228" t="str">
        <f>IF(V120&lt;1,"0",IF(V120&lt;5,"2",IF(V120&gt;=5,"6")))</f>
        <v>0</v>
      </c>
      <c r="X120" s="509"/>
      <c r="Y120" s="229">
        <f t="shared" si="12"/>
        <v>0</v>
      </c>
    </row>
    <row r="121" spans="2:25" ht="18.75" customHeight="1">
      <c r="B121" s="503"/>
      <c r="C121" s="506"/>
      <c r="D121" s="216">
        <v>1</v>
      </c>
      <c r="E121" s="216" t="s">
        <v>3672</v>
      </c>
      <c r="F121" s="217">
        <v>295</v>
      </c>
      <c r="G121" s="218">
        <f t="shared" si="7"/>
        <v>59</v>
      </c>
      <c r="H121" s="219">
        <f t="shared" si="8"/>
        <v>163.88888888888889</v>
      </c>
      <c r="I121" s="219">
        <f t="shared" si="9"/>
        <v>5.4629629629629625E-2</v>
      </c>
      <c r="J121" s="217"/>
      <c r="K121" s="220"/>
      <c r="L121" s="220"/>
      <c r="M121" s="221"/>
      <c r="N121" s="222">
        <f t="shared" si="13"/>
        <v>0</v>
      </c>
      <c r="O121" s="223"/>
      <c r="P121" s="224"/>
      <c r="Q121" s="224"/>
      <c r="R121" s="224"/>
      <c r="S121" s="224"/>
      <c r="T121" s="225"/>
      <c r="U121" s="226">
        <f t="shared" si="10"/>
        <v>0.10925925925925925</v>
      </c>
      <c r="V121" s="227"/>
      <c r="W121" s="228" t="str">
        <f t="shared" si="11"/>
        <v>0</v>
      </c>
      <c r="X121" s="509"/>
      <c r="Y121" s="229">
        <f t="shared" si="12"/>
        <v>0</v>
      </c>
    </row>
    <row r="122" spans="2:25" ht="18.75" customHeight="1">
      <c r="B122" s="503"/>
      <c r="C122" s="506"/>
      <c r="D122" s="216">
        <v>2</v>
      </c>
      <c r="E122" s="216" t="s">
        <v>3673</v>
      </c>
      <c r="F122" s="217">
        <v>350</v>
      </c>
      <c r="G122" s="218">
        <f t="shared" si="7"/>
        <v>70</v>
      </c>
      <c r="H122" s="219">
        <f t="shared" si="8"/>
        <v>194.44444444444443</v>
      </c>
      <c r="I122" s="219">
        <f t="shared" si="9"/>
        <v>6.4814814814814811E-2</v>
      </c>
      <c r="J122" s="217"/>
      <c r="K122" s="220"/>
      <c r="L122" s="220"/>
      <c r="M122" s="221"/>
      <c r="N122" s="222">
        <f t="shared" si="13"/>
        <v>0</v>
      </c>
      <c r="O122" s="223"/>
      <c r="P122" s="224"/>
      <c r="Q122" s="224"/>
      <c r="R122" s="224"/>
      <c r="S122" s="224"/>
      <c r="T122" s="225"/>
      <c r="U122" s="226">
        <f t="shared" si="10"/>
        <v>0.12962962962962962</v>
      </c>
      <c r="V122" s="227"/>
      <c r="W122" s="228" t="str">
        <f t="shared" si="11"/>
        <v>0</v>
      </c>
      <c r="X122" s="509"/>
      <c r="Y122" s="229">
        <f t="shared" si="12"/>
        <v>0</v>
      </c>
    </row>
    <row r="123" spans="2:25" ht="18.75" customHeight="1">
      <c r="B123" s="503"/>
      <c r="C123" s="506"/>
      <c r="D123" s="216">
        <v>3</v>
      </c>
      <c r="E123" s="216" t="s">
        <v>3674</v>
      </c>
      <c r="F123" s="217">
        <v>465</v>
      </c>
      <c r="G123" s="218">
        <f t="shared" si="7"/>
        <v>93</v>
      </c>
      <c r="H123" s="219">
        <f t="shared" si="8"/>
        <v>258.33333333333331</v>
      </c>
      <c r="I123" s="219">
        <f t="shared" si="9"/>
        <v>8.611111111111111E-2</v>
      </c>
      <c r="J123" s="217"/>
      <c r="K123" s="220"/>
      <c r="L123" s="220"/>
      <c r="M123" s="221"/>
      <c r="N123" s="222">
        <f t="shared" si="13"/>
        <v>0</v>
      </c>
      <c r="O123" s="223"/>
      <c r="P123" s="224"/>
      <c r="Q123" s="224"/>
      <c r="R123" s="224"/>
      <c r="S123" s="224"/>
      <c r="T123" s="225"/>
      <c r="U123" s="226">
        <f t="shared" si="10"/>
        <v>0.17222222222222222</v>
      </c>
      <c r="V123" s="227"/>
      <c r="W123" s="228" t="str">
        <f t="shared" si="11"/>
        <v>0</v>
      </c>
      <c r="X123" s="509"/>
      <c r="Y123" s="229">
        <f t="shared" si="12"/>
        <v>0</v>
      </c>
    </row>
    <row r="124" spans="2:25" ht="18.75" customHeight="1">
      <c r="B124" s="503"/>
      <c r="C124" s="506"/>
      <c r="D124" s="216">
        <v>4</v>
      </c>
      <c r="E124" s="216" t="s">
        <v>3675</v>
      </c>
      <c r="F124" s="217">
        <v>500</v>
      </c>
      <c r="G124" s="218">
        <f t="shared" si="7"/>
        <v>100</v>
      </c>
      <c r="H124" s="219">
        <f t="shared" si="8"/>
        <v>277.77777777777777</v>
      </c>
      <c r="I124" s="219">
        <f t="shared" si="9"/>
        <v>9.2592592592592587E-2</v>
      </c>
      <c r="J124" s="217" t="s">
        <v>3676</v>
      </c>
      <c r="K124" s="217" t="s">
        <v>3676</v>
      </c>
      <c r="L124" s="220"/>
      <c r="M124" s="221">
        <f>SUM(H121:H139)</f>
        <v>2984.9999999999995</v>
      </c>
      <c r="N124" s="222">
        <f t="shared" si="13"/>
        <v>59.699999999999989</v>
      </c>
      <c r="O124" s="223">
        <v>83</v>
      </c>
      <c r="P124" s="224" t="s">
        <v>178</v>
      </c>
      <c r="Q124" s="224"/>
      <c r="R124" s="224" t="s">
        <v>3576</v>
      </c>
      <c r="S124" s="224"/>
      <c r="T124" s="225"/>
      <c r="U124" s="226">
        <f t="shared" si="10"/>
        <v>0.18518518518518517</v>
      </c>
      <c r="V124" s="227">
        <f>SUM(U121:U139)</f>
        <v>1.9900000000000004</v>
      </c>
      <c r="W124" s="228" t="str">
        <f t="shared" si="11"/>
        <v>2</v>
      </c>
      <c r="X124" s="509"/>
      <c r="Y124" s="229">
        <f t="shared" si="12"/>
        <v>1</v>
      </c>
    </row>
    <row r="125" spans="2:25" ht="18.75" customHeight="1">
      <c r="B125" s="503"/>
      <c r="C125" s="506"/>
      <c r="D125" s="216">
        <v>5</v>
      </c>
      <c r="E125" s="216" t="s">
        <v>3677</v>
      </c>
      <c r="F125" s="217">
        <v>650</v>
      </c>
      <c r="G125" s="218">
        <f t="shared" si="7"/>
        <v>130</v>
      </c>
      <c r="H125" s="219">
        <f t="shared" si="8"/>
        <v>361.11111111111109</v>
      </c>
      <c r="I125" s="219">
        <f t="shared" si="9"/>
        <v>0.12037037037037036</v>
      </c>
      <c r="J125" s="217"/>
      <c r="K125" s="220"/>
      <c r="L125" s="220"/>
      <c r="M125" s="221"/>
      <c r="N125" s="222">
        <f t="shared" si="13"/>
        <v>0</v>
      </c>
      <c r="O125" s="223"/>
      <c r="P125" s="224"/>
      <c r="Q125" s="224"/>
      <c r="R125" s="224"/>
      <c r="S125" s="224"/>
      <c r="T125" s="225"/>
      <c r="U125" s="226">
        <f t="shared" si="10"/>
        <v>0.24074074074074073</v>
      </c>
      <c r="V125" s="227"/>
      <c r="W125" s="228" t="str">
        <f t="shared" si="11"/>
        <v>0</v>
      </c>
      <c r="X125" s="509"/>
      <c r="Y125" s="229">
        <f t="shared" si="12"/>
        <v>0</v>
      </c>
    </row>
    <row r="126" spans="2:25" ht="18.75" customHeight="1">
      <c r="B126" s="503"/>
      <c r="C126" s="506"/>
      <c r="D126" s="216">
        <v>6</v>
      </c>
      <c r="E126" s="216" t="s">
        <v>3678</v>
      </c>
      <c r="F126" s="217">
        <v>380</v>
      </c>
      <c r="G126" s="218">
        <f t="shared" si="7"/>
        <v>76</v>
      </c>
      <c r="H126" s="219">
        <f t="shared" si="8"/>
        <v>211.11111111111111</v>
      </c>
      <c r="I126" s="219">
        <f t="shared" si="9"/>
        <v>7.0370370370370375E-2</v>
      </c>
      <c r="J126" s="217"/>
      <c r="K126" s="220"/>
      <c r="L126" s="220"/>
      <c r="M126" s="221"/>
      <c r="N126" s="222">
        <f t="shared" si="13"/>
        <v>0</v>
      </c>
      <c r="O126" s="223"/>
      <c r="P126" s="224"/>
      <c r="Q126" s="224"/>
      <c r="R126" s="224"/>
      <c r="S126" s="224"/>
      <c r="T126" s="225"/>
      <c r="U126" s="226">
        <f t="shared" si="10"/>
        <v>0.14074074074074075</v>
      </c>
      <c r="V126" s="227"/>
      <c r="W126" s="228" t="str">
        <f t="shared" si="11"/>
        <v>0</v>
      </c>
      <c r="X126" s="509"/>
      <c r="Y126" s="229">
        <f t="shared" si="12"/>
        <v>0</v>
      </c>
    </row>
    <row r="127" spans="2:25" ht="18.75" customHeight="1">
      <c r="B127" s="503"/>
      <c r="C127" s="506"/>
      <c r="D127" s="216">
        <v>7</v>
      </c>
      <c r="E127" s="216" t="s">
        <v>3679</v>
      </c>
      <c r="F127" s="217">
        <v>130</v>
      </c>
      <c r="G127" s="218">
        <f t="shared" si="7"/>
        <v>26</v>
      </c>
      <c r="H127" s="219">
        <f t="shared" si="8"/>
        <v>72.222222222222214</v>
      </c>
      <c r="I127" s="219">
        <f t="shared" si="9"/>
        <v>2.4074074074074071E-2</v>
      </c>
      <c r="J127" s="217"/>
      <c r="K127" s="220"/>
      <c r="L127" s="220"/>
      <c r="M127" s="221"/>
      <c r="N127" s="222">
        <f t="shared" si="13"/>
        <v>0</v>
      </c>
      <c r="O127" s="223"/>
      <c r="P127" s="224"/>
      <c r="Q127" s="224"/>
      <c r="R127" s="224"/>
      <c r="S127" s="224"/>
      <c r="T127" s="225"/>
      <c r="U127" s="226">
        <f t="shared" si="10"/>
        <v>4.8148148148148141E-2</v>
      </c>
      <c r="V127" s="227"/>
      <c r="W127" s="228" t="str">
        <f t="shared" si="11"/>
        <v>0</v>
      </c>
      <c r="X127" s="509"/>
      <c r="Y127" s="229">
        <f t="shared" si="12"/>
        <v>0</v>
      </c>
    </row>
    <row r="128" spans="2:25" ht="18.75" customHeight="1">
      <c r="B128" s="503"/>
      <c r="C128" s="506"/>
      <c r="D128" s="216">
        <v>8</v>
      </c>
      <c r="E128" s="216" t="s">
        <v>3680</v>
      </c>
      <c r="F128" s="217">
        <v>50</v>
      </c>
      <c r="G128" s="218">
        <f t="shared" si="7"/>
        <v>10</v>
      </c>
      <c r="H128" s="219">
        <f t="shared" si="8"/>
        <v>27.777777777777779</v>
      </c>
      <c r="I128" s="219">
        <f t="shared" si="9"/>
        <v>9.2592592592592587E-3</v>
      </c>
      <c r="J128" s="217"/>
      <c r="K128" s="220"/>
      <c r="L128" s="220"/>
      <c r="M128" s="221"/>
      <c r="N128" s="222">
        <f t="shared" si="13"/>
        <v>0</v>
      </c>
      <c r="O128" s="223"/>
      <c r="P128" s="224"/>
      <c r="Q128" s="224"/>
      <c r="R128" s="224"/>
      <c r="S128" s="224"/>
      <c r="T128" s="225"/>
      <c r="U128" s="226">
        <f t="shared" si="10"/>
        <v>1.8518518518518517E-2</v>
      </c>
      <c r="V128" s="227"/>
      <c r="W128" s="228" t="str">
        <f t="shared" si="11"/>
        <v>0</v>
      </c>
      <c r="X128" s="509"/>
      <c r="Y128" s="229">
        <f t="shared" si="12"/>
        <v>0</v>
      </c>
    </row>
    <row r="129" spans="2:25" ht="18.75" customHeight="1">
      <c r="B129" s="503"/>
      <c r="C129" s="506"/>
      <c r="D129" s="216">
        <v>9</v>
      </c>
      <c r="E129" s="216" t="s">
        <v>571</v>
      </c>
      <c r="F129" s="217">
        <v>200</v>
      </c>
      <c r="G129" s="218">
        <f t="shared" si="7"/>
        <v>40</v>
      </c>
      <c r="H129" s="219">
        <f t="shared" si="8"/>
        <v>111.11111111111111</v>
      </c>
      <c r="I129" s="219">
        <f t="shared" si="9"/>
        <v>3.7037037037037035E-2</v>
      </c>
      <c r="J129" s="217"/>
      <c r="K129" s="220"/>
      <c r="L129" s="220"/>
      <c r="M129" s="221"/>
      <c r="N129" s="222">
        <f t="shared" si="13"/>
        <v>0</v>
      </c>
      <c r="O129" s="223"/>
      <c r="P129" s="224"/>
      <c r="Q129" s="224"/>
      <c r="R129" s="224"/>
      <c r="S129" s="224"/>
      <c r="T129" s="225"/>
      <c r="U129" s="226">
        <f t="shared" si="10"/>
        <v>7.407407407407407E-2</v>
      </c>
      <c r="V129" s="227"/>
      <c r="W129" s="228" t="str">
        <f t="shared" si="11"/>
        <v>0</v>
      </c>
      <c r="X129" s="509"/>
      <c r="Y129" s="229">
        <f t="shared" si="12"/>
        <v>0</v>
      </c>
    </row>
    <row r="130" spans="2:25" ht="18.75" customHeight="1">
      <c r="B130" s="503"/>
      <c r="C130" s="506"/>
      <c r="D130" s="216">
        <v>10</v>
      </c>
      <c r="E130" s="216" t="s">
        <v>3681</v>
      </c>
      <c r="F130" s="217">
        <v>145</v>
      </c>
      <c r="G130" s="218">
        <f t="shared" si="7"/>
        <v>29</v>
      </c>
      <c r="H130" s="219">
        <f t="shared" si="8"/>
        <v>80.555555555555557</v>
      </c>
      <c r="I130" s="219">
        <f t="shared" si="9"/>
        <v>2.6851851851851852E-2</v>
      </c>
      <c r="J130" s="217"/>
      <c r="K130" s="220"/>
      <c r="L130" s="220"/>
      <c r="M130" s="221"/>
      <c r="N130" s="222">
        <f t="shared" si="13"/>
        <v>0</v>
      </c>
      <c r="O130" s="223"/>
      <c r="P130" s="224"/>
      <c r="Q130" s="224"/>
      <c r="R130" s="224"/>
      <c r="S130" s="224"/>
      <c r="T130" s="225"/>
      <c r="U130" s="226">
        <f t="shared" si="10"/>
        <v>5.3703703703703705E-2</v>
      </c>
      <c r="V130" s="227"/>
      <c r="W130" s="228" t="str">
        <f t="shared" si="11"/>
        <v>0</v>
      </c>
      <c r="X130" s="509"/>
      <c r="Y130" s="229">
        <f t="shared" si="12"/>
        <v>0</v>
      </c>
    </row>
    <row r="131" spans="2:25" ht="18.75" customHeight="1">
      <c r="B131" s="503"/>
      <c r="C131" s="506"/>
      <c r="D131" s="216">
        <v>11</v>
      </c>
      <c r="E131" s="216" t="s">
        <v>3682</v>
      </c>
      <c r="F131" s="217">
        <v>205</v>
      </c>
      <c r="G131" s="218">
        <f t="shared" si="7"/>
        <v>41</v>
      </c>
      <c r="H131" s="219">
        <f t="shared" si="8"/>
        <v>113.88888888888889</v>
      </c>
      <c r="I131" s="219">
        <f t="shared" si="9"/>
        <v>3.7962962962962962E-2</v>
      </c>
      <c r="J131" s="217"/>
      <c r="K131" s="220"/>
      <c r="L131" s="220"/>
      <c r="M131" s="221"/>
      <c r="N131" s="222">
        <f t="shared" si="13"/>
        <v>0</v>
      </c>
      <c r="O131" s="223"/>
      <c r="P131" s="224"/>
      <c r="Q131" s="224"/>
      <c r="R131" s="224"/>
      <c r="S131" s="224"/>
      <c r="T131" s="225"/>
      <c r="U131" s="226">
        <f t="shared" si="10"/>
        <v>7.5925925925925924E-2</v>
      </c>
      <c r="V131" s="227"/>
      <c r="W131" s="228" t="str">
        <f t="shared" si="11"/>
        <v>0</v>
      </c>
      <c r="X131" s="509"/>
      <c r="Y131" s="229">
        <f t="shared" si="12"/>
        <v>0</v>
      </c>
    </row>
    <row r="132" spans="2:25" ht="18.75" customHeight="1">
      <c r="B132" s="503"/>
      <c r="C132" s="506"/>
      <c r="D132" s="216">
        <v>12</v>
      </c>
      <c r="E132" s="216" t="s">
        <v>3683</v>
      </c>
      <c r="F132" s="217">
        <v>313</v>
      </c>
      <c r="G132" s="218">
        <f t="shared" si="7"/>
        <v>62.6</v>
      </c>
      <c r="H132" s="219">
        <f t="shared" si="8"/>
        <v>173.88888888888889</v>
      </c>
      <c r="I132" s="219">
        <f t="shared" si="9"/>
        <v>5.7962962962962959E-2</v>
      </c>
      <c r="J132" s="217"/>
      <c r="K132" s="220"/>
      <c r="L132" s="220"/>
      <c r="M132" s="221"/>
      <c r="N132" s="222">
        <f t="shared" si="13"/>
        <v>0</v>
      </c>
      <c r="O132" s="223"/>
      <c r="P132" s="224"/>
      <c r="Q132" s="224"/>
      <c r="R132" s="224"/>
      <c r="S132" s="224"/>
      <c r="T132" s="225"/>
      <c r="U132" s="226">
        <f t="shared" si="10"/>
        <v>0.11592592592592592</v>
      </c>
      <c r="V132" s="227"/>
      <c r="W132" s="228" t="str">
        <f t="shared" si="11"/>
        <v>0</v>
      </c>
      <c r="X132" s="509"/>
      <c r="Y132" s="229">
        <f t="shared" si="12"/>
        <v>0</v>
      </c>
    </row>
    <row r="133" spans="2:25" ht="18.75" customHeight="1">
      <c r="B133" s="503"/>
      <c r="C133" s="506"/>
      <c r="D133" s="216">
        <v>13</v>
      </c>
      <c r="E133" s="216" t="s">
        <v>3684</v>
      </c>
      <c r="F133" s="217">
        <v>245</v>
      </c>
      <c r="G133" s="218">
        <f t="shared" si="7"/>
        <v>49</v>
      </c>
      <c r="H133" s="219">
        <f t="shared" si="8"/>
        <v>136.11111111111111</v>
      </c>
      <c r="I133" s="219">
        <f t="shared" si="9"/>
        <v>4.5370370370370373E-2</v>
      </c>
      <c r="J133" s="216" t="s">
        <v>3685</v>
      </c>
      <c r="K133" s="220"/>
      <c r="L133" s="220"/>
      <c r="M133" s="221"/>
      <c r="N133" s="222">
        <f t="shared" si="13"/>
        <v>0</v>
      </c>
      <c r="O133" s="223"/>
      <c r="P133" s="224"/>
      <c r="Q133" s="224"/>
      <c r="R133" s="224"/>
      <c r="S133" s="224"/>
      <c r="T133" s="225"/>
      <c r="U133" s="226">
        <f t="shared" si="10"/>
        <v>9.0740740740740747E-2</v>
      </c>
      <c r="V133" s="227"/>
      <c r="W133" s="228" t="str">
        <f t="shared" si="11"/>
        <v>0</v>
      </c>
      <c r="X133" s="509"/>
      <c r="Y133" s="229">
        <f t="shared" si="12"/>
        <v>0</v>
      </c>
    </row>
    <row r="134" spans="2:25" ht="18.75" customHeight="1">
      <c r="B134" s="503"/>
      <c r="C134" s="506"/>
      <c r="D134" s="216">
        <v>14</v>
      </c>
      <c r="E134" s="216" t="s">
        <v>2971</v>
      </c>
      <c r="F134" s="217">
        <v>360</v>
      </c>
      <c r="G134" s="218">
        <f t="shared" si="7"/>
        <v>72</v>
      </c>
      <c r="H134" s="219">
        <f t="shared" si="8"/>
        <v>200</v>
      </c>
      <c r="I134" s="219">
        <f t="shared" si="9"/>
        <v>6.6666666666666666E-2</v>
      </c>
      <c r="J134" s="217"/>
      <c r="K134" s="220"/>
      <c r="L134" s="220"/>
      <c r="M134" s="221"/>
      <c r="N134" s="222">
        <f t="shared" si="13"/>
        <v>0</v>
      </c>
      <c r="O134" s="223"/>
      <c r="P134" s="224"/>
      <c r="Q134" s="224"/>
      <c r="R134" s="224"/>
      <c r="S134" s="224"/>
      <c r="T134" s="225"/>
      <c r="U134" s="226">
        <f t="shared" si="10"/>
        <v>0.13333333333333333</v>
      </c>
      <c r="V134" s="227"/>
      <c r="W134" s="228" t="str">
        <f t="shared" si="11"/>
        <v>0</v>
      </c>
      <c r="X134" s="509"/>
      <c r="Y134" s="229">
        <f t="shared" si="12"/>
        <v>0</v>
      </c>
    </row>
    <row r="135" spans="2:25" ht="18.75" customHeight="1">
      <c r="B135" s="503"/>
      <c r="C135" s="506"/>
      <c r="D135" s="216">
        <v>15</v>
      </c>
      <c r="E135" s="216" t="s">
        <v>3686</v>
      </c>
      <c r="F135" s="217">
        <v>305</v>
      </c>
      <c r="G135" s="218">
        <f t="shared" si="7"/>
        <v>61</v>
      </c>
      <c r="H135" s="219">
        <f t="shared" si="8"/>
        <v>169.44444444444443</v>
      </c>
      <c r="I135" s="219">
        <f t="shared" si="9"/>
        <v>5.6481481481481473E-2</v>
      </c>
      <c r="J135" s="217"/>
      <c r="K135" s="220"/>
      <c r="L135" s="220"/>
      <c r="M135" s="221"/>
      <c r="N135" s="222">
        <f t="shared" si="13"/>
        <v>0</v>
      </c>
      <c r="O135" s="223"/>
      <c r="P135" s="224"/>
      <c r="Q135" s="224"/>
      <c r="R135" s="224"/>
      <c r="S135" s="224"/>
      <c r="T135" s="225"/>
      <c r="U135" s="226">
        <f t="shared" si="10"/>
        <v>0.11296296296296295</v>
      </c>
      <c r="V135" s="227"/>
      <c r="W135" s="228" t="str">
        <f t="shared" si="11"/>
        <v>0</v>
      </c>
      <c r="X135" s="509"/>
      <c r="Y135" s="229">
        <f t="shared" si="12"/>
        <v>0</v>
      </c>
    </row>
    <row r="136" spans="2:25" ht="18.75" customHeight="1">
      <c r="B136" s="503"/>
      <c r="C136" s="506"/>
      <c r="D136" s="216">
        <v>16</v>
      </c>
      <c r="E136" s="216" t="s">
        <v>3687</v>
      </c>
      <c r="F136" s="217">
        <v>125</v>
      </c>
      <c r="G136" s="218">
        <f t="shared" si="7"/>
        <v>25</v>
      </c>
      <c r="H136" s="219">
        <f t="shared" si="8"/>
        <v>69.444444444444443</v>
      </c>
      <c r="I136" s="219">
        <f t="shared" si="9"/>
        <v>2.3148148148148147E-2</v>
      </c>
      <c r="J136" s="217"/>
      <c r="K136" s="220"/>
      <c r="L136" s="220"/>
      <c r="M136" s="221"/>
      <c r="N136" s="222">
        <f t="shared" si="13"/>
        <v>0</v>
      </c>
      <c r="O136" s="223"/>
      <c r="P136" s="224"/>
      <c r="Q136" s="224"/>
      <c r="R136" s="224"/>
      <c r="S136" s="224"/>
      <c r="T136" s="225"/>
      <c r="U136" s="226">
        <f t="shared" si="10"/>
        <v>4.6296296296296294E-2</v>
      </c>
      <c r="V136" s="227"/>
      <c r="W136" s="228" t="str">
        <f t="shared" si="11"/>
        <v>0</v>
      </c>
      <c r="X136" s="509"/>
      <c r="Y136" s="229">
        <f t="shared" si="12"/>
        <v>0</v>
      </c>
    </row>
    <row r="137" spans="2:25" ht="18.75" customHeight="1">
      <c r="B137" s="503"/>
      <c r="C137" s="506"/>
      <c r="D137" s="216">
        <v>17</v>
      </c>
      <c r="E137" s="216" t="s">
        <v>3688</v>
      </c>
      <c r="F137" s="217">
        <v>255</v>
      </c>
      <c r="G137" s="218">
        <f t="shared" si="7"/>
        <v>51</v>
      </c>
      <c r="H137" s="219">
        <f t="shared" si="8"/>
        <v>141.66666666666666</v>
      </c>
      <c r="I137" s="219">
        <f t="shared" si="9"/>
        <v>4.7222222222222221E-2</v>
      </c>
      <c r="J137" s="217"/>
      <c r="K137" s="220"/>
      <c r="L137" s="220"/>
      <c r="M137" s="221"/>
      <c r="N137" s="222">
        <f t="shared" si="13"/>
        <v>0</v>
      </c>
      <c r="O137" s="223"/>
      <c r="P137" s="224"/>
      <c r="Q137" s="224"/>
      <c r="R137" s="224"/>
      <c r="S137" s="224"/>
      <c r="T137" s="225"/>
      <c r="U137" s="226">
        <f t="shared" si="10"/>
        <v>9.4444444444444442E-2</v>
      </c>
      <c r="V137" s="227"/>
      <c r="W137" s="228" t="str">
        <f t="shared" si="11"/>
        <v>0</v>
      </c>
      <c r="X137" s="509"/>
      <c r="Y137" s="229">
        <f t="shared" si="12"/>
        <v>0</v>
      </c>
    </row>
    <row r="138" spans="2:25" ht="18.75" customHeight="1">
      <c r="B138" s="503"/>
      <c r="C138" s="506"/>
      <c r="D138" s="216">
        <v>18</v>
      </c>
      <c r="E138" s="216" t="s">
        <v>3689</v>
      </c>
      <c r="F138" s="217">
        <v>150</v>
      </c>
      <c r="G138" s="218">
        <f t="shared" si="7"/>
        <v>30</v>
      </c>
      <c r="H138" s="219">
        <f t="shared" si="8"/>
        <v>83.333333333333329</v>
      </c>
      <c r="I138" s="219">
        <f t="shared" si="9"/>
        <v>2.7777777777777776E-2</v>
      </c>
      <c r="J138" s="217"/>
      <c r="K138" s="220"/>
      <c r="L138" s="220"/>
      <c r="M138" s="221"/>
      <c r="N138" s="222">
        <f t="shared" si="13"/>
        <v>0</v>
      </c>
      <c r="O138" s="223"/>
      <c r="P138" s="224"/>
      <c r="Q138" s="224"/>
      <c r="R138" s="224"/>
      <c r="S138" s="224"/>
      <c r="T138" s="225"/>
      <c r="U138" s="226">
        <f t="shared" si="10"/>
        <v>5.5555555555555552E-2</v>
      </c>
      <c r="V138" s="227"/>
      <c r="W138" s="228" t="str">
        <f t="shared" si="11"/>
        <v>0</v>
      </c>
      <c r="X138" s="509"/>
      <c r="Y138" s="229">
        <f t="shared" si="12"/>
        <v>0</v>
      </c>
    </row>
    <row r="139" spans="2:25" ht="18.75" customHeight="1">
      <c r="B139" s="503"/>
      <c r="C139" s="506"/>
      <c r="D139" s="216">
        <v>19</v>
      </c>
      <c r="E139" s="216" t="s">
        <v>3690</v>
      </c>
      <c r="F139" s="217">
        <v>250</v>
      </c>
      <c r="G139" s="218">
        <f t="shared" si="7"/>
        <v>50</v>
      </c>
      <c r="H139" s="219">
        <f t="shared" si="8"/>
        <v>138.88888888888889</v>
      </c>
      <c r="I139" s="219">
        <f t="shared" si="9"/>
        <v>4.6296296296296294E-2</v>
      </c>
      <c r="J139" s="217"/>
      <c r="K139" s="220"/>
      <c r="L139" s="220"/>
      <c r="M139" s="232"/>
      <c r="N139" s="222">
        <f t="shared" si="13"/>
        <v>0</v>
      </c>
      <c r="O139" s="223"/>
      <c r="P139" s="224"/>
      <c r="Q139" s="224"/>
      <c r="R139" s="224"/>
      <c r="S139" s="224"/>
      <c r="T139" s="225"/>
      <c r="U139" s="226">
        <f t="shared" si="10"/>
        <v>9.2592592592592587E-2</v>
      </c>
      <c r="V139" s="227"/>
      <c r="W139" s="228" t="str">
        <f t="shared" si="11"/>
        <v>0</v>
      </c>
      <c r="X139" s="509"/>
      <c r="Y139" s="229">
        <f t="shared" si="12"/>
        <v>0</v>
      </c>
    </row>
    <row r="140" spans="2:25" ht="18.75" customHeight="1">
      <c r="B140" s="503"/>
      <c r="C140" s="506"/>
      <c r="D140" s="216"/>
      <c r="E140" s="216"/>
      <c r="F140" s="217"/>
      <c r="G140" s="218">
        <f t="shared" si="7"/>
        <v>0</v>
      </c>
      <c r="H140" s="219">
        <f t="shared" si="8"/>
        <v>0</v>
      </c>
      <c r="I140" s="219">
        <f t="shared" si="9"/>
        <v>0</v>
      </c>
      <c r="J140" s="217"/>
      <c r="K140" s="220"/>
      <c r="L140" s="220"/>
      <c r="M140" s="232"/>
      <c r="N140" s="222">
        <f t="shared" si="13"/>
        <v>0</v>
      </c>
      <c r="O140" s="223"/>
      <c r="P140" s="224"/>
      <c r="Q140" s="224"/>
      <c r="R140" s="224"/>
      <c r="S140" s="224"/>
      <c r="T140" s="225"/>
      <c r="U140" s="226">
        <f t="shared" si="10"/>
        <v>0</v>
      </c>
      <c r="V140" s="227"/>
      <c r="W140" s="228" t="str">
        <f t="shared" si="11"/>
        <v>0</v>
      </c>
      <c r="X140" s="509"/>
      <c r="Y140" s="229">
        <f t="shared" si="12"/>
        <v>0</v>
      </c>
    </row>
    <row r="141" spans="2:25" ht="18.75" customHeight="1">
      <c r="B141" s="504"/>
      <c r="C141" s="507"/>
      <c r="D141" s="216"/>
      <c r="E141" s="216"/>
      <c r="F141" s="217"/>
      <c r="G141" s="218">
        <f>F141/$G$15</f>
        <v>0</v>
      </c>
      <c r="H141" s="219">
        <f>F141/$H$15</f>
        <v>0</v>
      </c>
      <c r="I141" s="219">
        <f>H141/$I$15</f>
        <v>0</v>
      </c>
      <c r="J141" s="217"/>
      <c r="K141" s="220"/>
      <c r="L141" s="220"/>
      <c r="M141" s="360"/>
      <c r="N141" s="222">
        <f>M141/$N$15</f>
        <v>0</v>
      </c>
      <c r="O141" s="231"/>
      <c r="P141" s="231"/>
      <c r="Q141" s="231"/>
      <c r="R141" s="231"/>
      <c r="S141" s="231"/>
      <c r="T141" s="225"/>
      <c r="U141" s="226">
        <f>H141/$U$15</f>
        <v>0</v>
      </c>
      <c r="V141" s="227"/>
      <c r="W141" s="228" t="str">
        <f>IF(V141&lt;1,"0",IF(V141&lt;5,"2",IF(V141&gt;=5,"6")))</f>
        <v>0</v>
      </c>
      <c r="X141" s="510"/>
      <c r="Y141" s="229">
        <f t="shared" si="12"/>
        <v>0</v>
      </c>
    </row>
    <row r="142" spans="2:25">
      <c r="B142" s="233"/>
      <c r="C142" s="234" t="s">
        <v>111</v>
      </c>
      <c r="D142" s="235"/>
      <c r="E142" s="236">
        <f>COUNTA(E78:E141)</f>
        <v>60</v>
      </c>
      <c r="F142" s="236">
        <f>SUM(F78:F141)</f>
        <v>16328</v>
      </c>
      <c r="G142" s="236">
        <f>SUM(G78:G141)</f>
        <v>3265.6</v>
      </c>
      <c r="H142" s="236">
        <f>SUM(H78:H141)</f>
        <v>9071.1111111111113</v>
      </c>
      <c r="I142" s="236">
        <f>MROUND(SUM(I78:I141),1)</f>
        <v>3</v>
      </c>
      <c r="J142" s="236">
        <f>COUNTA(J78:J141)</f>
        <v>4</v>
      </c>
      <c r="K142" s="236">
        <f>COUNTA(K78:K141)</f>
        <v>3</v>
      </c>
      <c r="L142" s="236">
        <f>COUNTA(L78:L141)</f>
        <v>0</v>
      </c>
      <c r="M142" s="236">
        <f>SUM(M78:M141)</f>
        <v>9071.1111111111113</v>
      </c>
      <c r="N142" s="236">
        <f>SUM(N78:N141)</f>
        <v>181.42222222222225</v>
      </c>
      <c r="O142" s="237"/>
      <c r="P142" s="238">
        <f>COUNTIF(P78:P141, "YES")</f>
        <v>0</v>
      </c>
      <c r="Q142" s="237"/>
      <c r="R142" s="237"/>
      <c r="S142" s="237"/>
      <c r="T142" s="237"/>
      <c r="U142" s="236">
        <f>SUM(U78:U141)</f>
        <v>6.0474074074074089</v>
      </c>
      <c r="V142" s="236">
        <f>SUM(V78:V141)</f>
        <v>6.0474074074074071</v>
      </c>
      <c r="W142" s="236">
        <f t="array" ref="W142">SUM(ABS(W78:W141))</f>
        <v>6</v>
      </c>
      <c r="X142" s="238" t="str">
        <f>IF(X78&lt;0.2, "0", IF(X78&lt;=2, "2", IF(X78&gt;2, ROUND(X78,0))))</f>
        <v>2</v>
      </c>
      <c r="Y142" s="236">
        <f>SUM(Y78:Y141)</f>
        <v>3</v>
      </c>
    </row>
    <row r="143" spans="2:25" ht="18.75" customHeight="1">
      <c r="B143" s="514">
        <v>3</v>
      </c>
      <c r="C143" s="505" t="s">
        <v>3691</v>
      </c>
      <c r="D143" s="216">
        <v>1</v>
      </c>
      <c r="E143" s="216" t="s">
        <v>3692</v>
      </c>
      <c r="F143" s="217">
        <v>309</v>
      </c>
      <c r="G143" s="218">
        <f t="shared" ref="G143:G209" si="14">F143/$G$15</f>
        <v>61.8</v>
      </c>
      <c r="H143" s="219">
        <f t="shared" ref="H143:H209" si="15">F143/$H$15</f>
        <v>171.66666666666666</v>
      </c>
      <c r="I143" s="219">
        <f t="shared" ref="I143:I209" si="16">H143/$I$15</f>
        <v>5.7222222222222216E-2</v>
      </c>
      <c r="J143" s="217"/>
      <c r="K143" s="220"/>
      <c r="L143" s="220"/>
      <c r="M143" s="221"/>
      <c r="N143" s="222">
        <f t="shared" ref="N143:N223" si="17">M143/$N$15</f>
        <v>0</v>
      </c>
      <c r="O143" s="223"/>
      <c r="P143" s="224"/>
      <c r="Q143" s="224"/>
      <c r="R143" s="224"/>
      <c r="S143" s="224"/>
      <c r="T143" s="225"/>
      <c r="U143" s="226">
        <f t="shared" ref="U143:U209" si="18">H143/$U$15</f>
        <v>0.11444444444444443</v>
      </c>
      <c r="V143" s="227"/>
      <c r="W143" s="228" t="str">
        <f t="shared" ref="W143:W209" si="19">IF(V143&lt;1,"0",IF(V143&lt;5,"2",IF(V143&gt;=5,"6")))</f>
        <v>0</v>
      </c>
      <c r="X143" s="508">
        <f>K229/$X$15</f>
        <v>3.3333333333333335</v>
      </c>
      <c r="Y143" s="229">
        <f t="shared" ref="Y143:Y206" si="20">W143/2</f>
        <v>0</v>
      </c>
    </row>
    <row r="144" spans="2:25" ht="18.75" customHeight="1">
      <c r="B144" s="515"/>
      <c r="C144" s="506"/>
      <c r="D144" s="216">
        <v>2</v>
      </c>
      <c r="E144" s="216" t="s">
        <v>191</v>
      </c>
      <c r="F144" s="217">
        <v>236</v>
      </c>
      <c r="G144" s="218">
        <f t="shared" si="14"/>
        <v>47.2</v>
      </c>
      <c r="H144" s="219">
        <f t="shared" si="15"/>
        <v>131.11111111111111</v>
      </c>
      <c r="I144" s="219">
        <f t="shared" si="16"/>
        <v>4.3703703703703703E-2</v>
      </c>
      <c r="J144" s="217"/>
      <c r="K144" s="220"/>
      <c r="L144" s="220"/>
      <c r="M144" s="221"/>
      <c r="N144" s="222">
        <f t="shared" si="17"/>
        <v>0</v>
      </c>
      <c r="O144" s="223"/>
      <c r="P144" s="224"/>
      <c r="Q144" s="224"/>
      <c r="R144" s="224"/>
      <c r="S144" s="224"/>
      <c r="T144" s="225"/>
      <c r="U144" s="226">
        <f t="shared" si="18"/>
        <v>8.7407407407407406E-2</v>
      </c>
      <c r="V144" s="227"/>
      <c r="W144" s="228" t="str">
        <f t="shared" si="19"/>
        <v>0</v>
      </c>
      <c r="X144" s="509"/>
      <c r="Y144" s="229">
        <f t="shared" si="20"/>
        <v>0</v>
      </c>
    </row>
    <row r="145" spans="2:25" ht="18.75" customHeight="1">
      <c r="B145" s="515"/>
      <c r="C145" s="506"/>
      <c r="D145" s="216">
        <v>3</v>
      </c>
      <c r="E145" s="216" t="s">
        <v>3693</v>
      </c>
      <c r="F145" s="217">
        <v>359</v>
      </c>
      <c r="G145" s="218">
        <f t="shared" si="14"/>
        <v>71.8</v>
      </c>
      <c r="H145" s="219">
        <f t="shared" si="15"/>
        <v>199.44444444444443</v>
      </c>
      <c r="I145" s="219">
        <f t="shared" si="16"/>
        <v>6.6481481481481475E-2</v>
      </c>
      <c r="J145" s="217"/>
      <c r="K145" s="220"/>
      <c r="L145" s="220"/>
      <c r="M145" s="221"/>
      <c r="N145" s="222">
        <f t="shared" si="17"/>
        <v>0</v>
      </c>
      <c r="O145" s="223"/>
      <c r="P145" s="224"/>
      <c r="Q145" s="224"/>
      <c r="R145" s="224"/>
      <c r="S145" s="224"/>
      <c r="T145" s="225"/>
      <c r="U145" s="226">
        <f t="shared" si="18"/>
        <v>0.13296296296296295</v>
      </c>
      <c r="V145" s="227"/>
      <c r="W145" s="228" t="str">
        <f t="shared" si="19"/>
        <v>0</v>
      </c>
      <c r="X145" s="509"/>
      <c r="Y145" s="229">
        <f t="shared" si="20"/>
        <v>0</v>
      </c>
    </row>
    <row r="146" spans="2:25" ht="18.75" customHeight="1">
      <c r="B146" s="515"/>
      <c r="C146" s="506"/>
      <c r="D146" s="216">
        <v>4</v>
      </c>
      <c r="E146" s="216" t="s">
        <v>3694</v>
      </c>
      <c r="F146" s="217">
        <v>250</v>
      </c>
      <c r="G146" s="218">
        <f t="shared" si="14"/>
        <v>50</v>
      </c>
      <c r="H146" s="219">
        <f t="shared" si="15"/>
        <v>138.88888888888889</v>
      </c>
      <c r="I146" s="219">
        <f t="shared" si="16"/>
        <v>4.6296296296296294E-2</v>
      </c>
      <c r="J146" s="217"/>
      <c r="K146" s="220"/>
      <c r="L146" s="220"/>
      <c r="M146" s="221"/>
      <c r="N146" s="222">
        <f t="shared" si="17"/>
        <v>0</v>
      </c>
      <c r="O146" s="223"/>
      <c r="P146" s="224"/>
      <c r="Q146" s="224"/>
      <c r="R146" s="224"/>
      <c r="S146" s="224"/>
      <c r="T146" s="225"/>
      <c r="U146" s="226">
        <f t="shared" si="18"/>
        <v>9.2592592592592587E-2</v>
      </c>
      <c r="V146" s="227"/>
      <c r="W146" s="228" t="str">
        <f t="shared" si="19"/>
        <v>0</v>
      </c>
      <c r="X146" s="509"/>
      <c r="Y146" s="229">
        <f t="shared" si="20"/>
        <v>0</v>
      </c>
    </row>
    <row r="147" spans="2:25" ht="18.75" customHeight="1">
      <c r="B147" s="515"/>
      <c r="C147" s="506"/>
      <c r="D147" s="216">
        <v>5</v>
      </c>
      <c r="E147" s="216" t="s">
        <v>3695</v>
      </c>
      <c r="F147" s="217">
        <v>300</v>
      </c>
      <c r="G147" s="218">
        <f t="shared" si="14"/>
        <v>60</v>
      </c>
      <c r="H147" s="219">
        <f t="shared" si="15"/>
        <v>166.66666666666666</v>
      </c>
      <c r="I147" s="219">
        <f t="shared" si="16"/>
        <v>5.5555555555555552E-2</v>
      </c>
      <c r="J147" s="217"/>
      <c r="K147" s="220"/>
      <c r="L147" s="220"/>
      <c r="M147" s="221"/>
      <c r="N147" s="222">
        <f t="shared" si="17"/>
        <v>0</v>
      </c>
      <c r="O147" s="223"/>
      <c r="P147" s="224"/>
      <c r="Q147" s="224"/>
      <c r="R147" s="224"/>
      <c r="S147" s="224"/>
      <c r="T147" s="225"/>
      <c r="U147" s="226">
        <f t="shared" si="18"/>
        <v>0.1111111111111111</v>
      </c>
      <c r="V147" s="227"/>
      <c r="W147" s="228" t="str">
        <f t="shared" si="19"/>
        <v>0</v>
      </c>
      <c r="X147" s="509"/>
      <c r="Y147" s="229">
        <f t="shared" si="20"/>
        <v>0</v>
      </c>
    </row>
    <row r="148" spans="2:25" ht="18.75" customHeight="1">
      <c r="B148" s="515"/>
      <c r="C148" s="506"/>
      <c r="D148" s="216">
        <v>6</v>
      </c>
      <c r="E148" s="216" t="s">
        <v>3696</v>
      </c>
      <c r="F148" s="217">
        <v>405</v>
      </c>
      <c r="G148" s="218">
        <f t="shared" si="14"/>
        <v>81</v>
      </c>
      <c r="H148" s="219">
        <f t="shared" si="15"/>
        <v>225</v>
      </c>
      <c r="I148" s="219">
        <f t="shared" si="16"/>
        <v>7.4999999999999997E-2</v>
      </c>
      <c r="J148" s="217"/>
      <c r="K148" s="220"/>
      <c r="L148" s="220"/>
      <c r="M148" s="221"/>
      <c r="N148" s="222">
        <f t="shared" si="17"/>
        <v>0</v>
      </c>
      <c r="O148" s="223"/>
      <c r="P148" s="224"/>
      <c r="Q148" s="224"/>
      <c r="R148" s="224"/>
      <c r="S148" s="224"/>
      <c r="T148" s="225"/>
      <c r="U148" s="226">
        <f t="shared" si="18"/>
        <v>0.15</v>
      </c>
      <c r="V148" s="227"/>
      <c r="W148" s="228" t="str">
        <f t="shared" si="19"/>
        <v>0</v>
      </c>
      <c r="X148" s="509"/>
      <c r="Y148" s="229">
        <f t="shared" si="20"/>
        <v>0</v>
      </c>
    </row>
    <row r="149" spans="2:25" ht="18.75" customHeight="1">
      <c r="B149" s="515"/>
      <c r="C149" s="506"/>
      <c r="D149" s="216">
        <v>7</v>
      </c>
      <c r="E149" s="216" t="s">
        <v>3697</v>
      </c>
      <c r="F149" s="217">
        <v>450</v>
      </c>
      <c r="G149" s="218">
        <f t="shared" si="14"/>
        <v>90</v>
      </c>
      <c r="H149" s="219">
        <f t="shared" si="15"/>
        <v>250</v>
      </c>
      <c r="I149" s="219">
        <f t="shared" si="16"/>
        <v>8.3333333333333329E-2</v>
      </c>
      <c r="J149" s="217"/>
      <c r="K149" s="220"/>
      <c r="L149" s="220"/>
      <c r="M149" s="221"/>
      <c r="N149" s="222">
        <f t="shared" si="17"/>
        <v>0</v>
      </c>
      <c r="O149" s="223"/>
      <c r="P149" s="224"/>
      <c r="Q149" s="224"/>
      <c r="R149" s="224"/>
      <c r="S149" s="224"/>
      <c r="T149" s="225"/>
      <c r="U149" s="226">
        <f t="shared" si="18"/>
        <v>0.16666666666666666</v>
      </c>
      <c r="V149" s="227"/>
      <c r="W149" s="228" t="str">
        <f t="shared" si="19"/>
        <v>0</v>
      </c>
      <c r="X149" s="509"/>
      <c r="Y149" s="229">
        <f t="shared" si="20"/>
        <v>0</v>
      </c>
    </row>
    <row r="150" spans="2:25" ht="18.75" customHeight="1">
      <c r="B150" s="515"/>
      <c r="C150" s="506"/>
      <c r="D150" s="216">
        <v>8</v>
      </c>
      <c r="E150" s="216" t="s">
        <v>3698</v>
      </c>
      <c r="F150" s="217">
        <v>360</v>
      </c>
      <c r="G150" s="218">
        <f t="shared" si="14"/>
        <v>72</v>
      </c>
      <c r="H150" s="219">
        <f t="shared" si="15"/>
        <v>200</v>
      </c>
      <c r="I150" s="219">
        <f t="shared" si="16"/>
        <v>6.6666666666666666E-2</v>
      </c>
      <c r="J150" s="217"/>
      <c r="K150" s="220"/>
      <c r="L150" s="220"/>
      <c r="M150" s="221"/>
      <c r="N150" s="222">
        <f t="shared" si="17"/>
        <v>0</v>
      </c>
      <c r="O150" s="223"/>
      <c r="P150" s="224"/>
      <c r="Q150" s="224"/>
      <c r="R150" s="224"/>
      <c r="S150" s="224"/>
      <c r="T150" s="225"/>
      <c r="U150" s="226">
        <f t="shared" si="18"/>
        <v>0.13333333333333333</v>
      </c>
      <c r="V150" s="227"/>
      <c r="W150" s="228" t="str">
        <f t="shared" si="19"/>
        <v>0</v>
      </c>
      <c r="X150" s="509"/>
      <c r="Y150" s="229">
        <f t="shared" si="20"/>
        <v>0</v>
      </c>
    </row>
    <row r="151" spans="2:25" ht="18.75" customHeight="1">
      <c r="B151" s="515"/>
      <c r="C151" s="506"/>
      <c r="D151" s="216">
        <v>9</v>
      </c>
      <c r="E151" s="216" t="s">
        <v>3690</v>
      </c>
      <c r="F151" s="217">
        <v>511</v>
      </c>
      <c r="G151" s="218">
        <f t="shared" si="14"/>
        <v>102.2</v>
      </c>
      <c r="H151" s="219">
        <f t="shared" si="15"/>
        <v>283.88888888888886</v>
      </c>
      <c r="I151" s="219">
        <f t="shared" si="16"/>
        <v>9.4629629629629619E-2</v>
      </c>
      <c r="J151" s="217"/>
      <c r="K151" s="220"/>
      <c r="L151" s="220"/>
      <c r="M151" s="221"/>
      <c r="N151" s="222">
        <f t="shared" si="17"/>
        <v>0</v>
      </c>
      <c r="O151" s="223"/>
      <c r="P151" s="224"/>
      <c r="Q151" s="224"/>
      <c r="R151" s="224"/>
      <c r="S151" s="224"/>
      <c r="T151" s="225"/>
      <c r="U151" s="226">
        <f t="shared" si="18"/>
        <v>0.18925925925925924</v>
      </c>
      <c r="V151" s="227"/>
      <c r="W151" s="228" t="str">
        <f t="shared" si="19"/>
        <v>0</v>
      </c>
      <c r="X151" s="509"/>
      <c r="Y151" s="229">
        <f t="shared" si="20"/>
        <v>0</v>
      </c>
    </row>
    <row r="152" spans="2:25" ht="18.75" customHeight="1">
      <c r="B152" s="515"/>
      <c r="C152" s="506"/>
      <c r="D152" s="216">
        <v>10</v>
      </c>
      <c r="E152" s="216" t="s">
        <v>3699</v>
      </c>
      <c r="F152" s="217">
        <v>300</v>
      </c>
      <c r="G152" s="218">
        <f t="shared" si="14"/>
        <v>60</v>
      </c>
      <c r="H152" s="219">
        <f t="shared" si="15"/>
        <v>166.66666666666666</v>
      </c>
      <c r="I152" s="219">
        <f t="shared" si="16"/>
        <v>5.5555555555555552E-2</v>
      </c>
      <c r="J152" s="217"/>
      <c r="K152" s="220"/>
      <c r="L152" s="220"/>
      <c r="M152" s="221"/>
      <c r="N152" s="222">
        <f t="shared" si="17"/>
        <v>0</v>
      </c>
      <c r="O152" s="223"/>
      <c r="P152" s="224"/>
      <c r="Q152" s="224"/>
      <c r="R152" s="224"/>
      <c r="S152" s="224"/>
      <c r="T152" s="225"/>
      <c r="U152" s="226">
        <f t="shared" si="18"/>
        <v>0.1111111111111111</v>
      </c>
      <c r="V152" s="227"/>
      <c r="W152" s="228" t="str">
        <f t="shared" si="19"/>
        <v>0</v>
      </c>
      <c r="X152" s="509"/>
      <c r="Y152" s="229">
        <f t="shared" si="20"/>
        <v>0</v>
      </c>
    </row>
    <row r="153" spans="2:25" ht="18.75" customHeight="1">
      <c r="B153" s="515"/>
      <c r="C153" s="506"/>
      <c r="D153" s="216">
        <v>11</v>
      </c>
      <c r="E153" s="216" t="s">
        <v>3700</v>
      </c>
      <c r="F153" s="217">
        <v>300</v>
      </c>
      <c r="G153" s="218">
        <f t="shared" si="14"/>
        <v>60</v>
      </c>
      <c r="H153" s="219">
        <f t="shared" si="15"/>
        <v>166.66666666666666</v>
      </c>
      <c r="I153" s="219">
        <f t="shared" si="16"/>
        <v>5.5555555555555552E-2</v>
      </c>
      <c r="J153" s="217"/>
      <c r="K153" s="220"/>
      <c r="L153" s="220"/>
      <c r="M153" s="221"/>
      <c r="N153" s="222">
        <f t="shared" si="17"/>
        <v>0</v>
      </c>
      <c r="O153" s="223"/>
      <c r="P153" s="224"/>
      <c r="Q153" s="224"/>
      <c r="R153" s="224"/>
      <c r="S153" s="224"/>
      <c r="T153" s="225"/>
      <c r="U153" s="226">
        <f t="shared" si="18"/>
        <v>0.1111111111111111</v>
      </c>
      <c r="V153" s="227"/>
      <c r="W153" s="228" t="str">
        <f t="shared" si="19"/>
        <v>0</v>
      </c>
      <c r="X153" s="509"/>
      <c r="Y153" s="229">
        <f t="shared" si="20"/>
        <v>0</v>
      </c>
    </row>
    <row r="154" spans="2:25" ht="18.75" customHeight="1">
      <c r="B154" s="515"/>
      <c r="C154" s="506"/>
      <c r="D154" s="216">
        <v>12</v>
      </c>
      <c r="E154" s="216" t="s">
        <v>3701</v>
      </c>
      <c r="F154" s="217">
        <v>320</v>
      </c>
      <c r="G154" s="218">
        <f t="shared" si="14"/>
        <v>64</v>
      </c>
      <c r="H154" s="219">
        <f t="shared" si="15"/>
        <v>177.77777777777777</v>
      </c>
      <c r="I154" s="219">
        <f t="shared" si="16"/>
        <v>5.9259259259259255E-2</v>
      </c>
      <c r="J154" s="217"/>
      <c r="K154" s="220"/>
      <c r="L154" s="220"/>
      <c r="M154" s="221"/>
      <c r="N154" s="222">
        <f t="shared" si="17"/>
        <v>0</v>
      </c>
      <c r="O154" s="223"/>
      <c r="P154" s="224"/>
      <c r="Q154" s="224"/>
      <c r="R154" s="224"/>
      <c r="S154" s="224"/>
      <c r="T154" s="225"/>
      <c r="U154" s="226">
        <f t="shared" si="18"/>
        <v>0.11851851851851851</v>
      </c>
      <c r="V154" s="227"/>
      <c r="W154" s="228" t="str">
        <f t="shared" si="19"/>
        <v>0</v>
      </c>
      <c r="X154" s="509"/>
      <c r="Y154" s="229">
        <f t="shared" si="20"/>
        <v>0</v>
      </c>
    </row>
    <row r="155" spans="2:25" ht="18.75" customHeight="1">
      <c r="B155" s="515"/>
      <c r="C155" s="506"/>
      <c r="D155" s="216">
        <v>13</v>
      </c>
      <c r="E155" s="216" t="s">
        <v>3702</v>
      </c>
      <c r="F155" s="217">
        <v>700</v>
      </c>
      <c r="G155" s="218">
        <f t="shared" si="14"/>
        <v>140</v>
      </c>
      <c r="H155" s="219">
        <f t="shared" si="15"/>
        <v>388.88888888888886</v>
      </c>
      <c r="I155" s="219">
        <f t="shared" si="16"/>
        <v>0.12962962962962962</v>
      </c>
      <c r="J155" s="217" t="s">
        <v>3703</v>
      </c>
      <c r="K155" s="217" t="s">
        <v>3703</v>
      </c>
      <c r="L155" s="220"/>
      <c r="M155" s="221">
        <f>SUM(H143:H157)</f>
        <v>3348.333333333333</v>
      </c>
      <c r="N155" s="222">
        <f t="shared" si="17"/>
        <v>66.966666666666654</v>
      </c>
      <c r="O155" s="223">
        <v>95</v>
      </c>
      <c r="P155" s="224" t="s">
        <v>178</v>
      </c>
      <c r="Q155" s="224"/>
      <c r="R155" s="224" t="s">
        <v>3576</v>
      </c>
      <c r="S155" s="224"/>
      <c r="T155" s="225"/>
      <c r="U155" s="226">
        <f t="shared" si="18"/>
        <v>0.25925925925925924</v>
      </c>
      <c r="V155" s="227">
        <f>SUM(U143:U157)</f>
        <v>2.2322222222222221</v>
      </c>
      <c r="W155" s="228" t="str">
        <f t="shared" si="19"/>
        <v>2</v>
      </c>
      <c r="X155" s="509"/>
      <c r="Y155" s="229">
        <f t="shared" si="20"/>
        <v>1</v>
      </c>
    </row>
    <row r="156" spans="2:25" ht="18.75" customHeight="1">
      <c r="B156" s="515"/>
      <c r="C156" s="506"/>
      <c r="D156" s="216">
        <v>14</v>
      </c>
      <c r="E156" s="216" t="s">
        <v>3704</v>
      </c>
      <c r="F156" s="217">
        <v>602</v>
      </c>
      <c r="G156" s="218">
        <f t="shared" si="14"/>
        <v>120.4</v>
      </c>
      <c r="H156" s="219">
        <f t="shared" si="15"/>
        <v>334.44444444444446</v>
      </c>
      <c r="I156" s="219">
        <f t="shared" si="16"/>
        <v>0.11148148148148149</v>
      </c>
      <c r="J156" s="217"/>
      <c r="K156" s="220"/>
      <c r="L156" s="220"/>
      <c r="M156" s="221"/>
      <c r="N156" s="222">
        <f t="shared" si="17"/>
        <v>0</v>
      </c>
      <c r="O156" s="223"/>
      <c r="P156" s="224"/>
      <c r="Q156" s="224"/>
      <c r="R156" s="224"/>
      <c r="S156" s="224"/>
      <c r="T156" s="225"/>
      <c r="U156" s="226">
        <f t="shared" si="18"/>
        <v>0.22296296296296297</v>
      </c>
      <c r="V156" s="227"/>
      <c r="W156" s="228" t="str">
        <f t="shared" si="19"/>
        <v>0</v>
      </c>
      <c r="X156" s="509"/>
      <c r="Y156" s="229">
        <f t="shared" si="20"/>
        <v>0</v>
      </c>
    </row>
    <row r="157" spans="2:25" ht="18.75" customHeight="1">
      <c r="B157" s="515"/>
      <c r="C157" s="506"/>
      <c r="D157" s="216">
        <v>15</v>
      </c>
      <c r="E157" s="216" t="s">
        <v>3705</v>
      </c>
      <c r="F157" s="217">
        <v>625</v>
      </c>
      <c r="G157" s="218">
        <f t="shared" si="14"/>
        <v>125</v>
      </c>
      <c r="H157" s="219">
        <f t="shared" si="15"/>
        <v>347.22222222222223</v>
      </c>
      <c r="I157" s="219">
        <f t="shared" si="16"/>
        <v>0.11574074074074074</v>
      </c>
      <c r="J157" s="217"/>
      <c r="K157" s="220"/>
      <c r="L157" s="220"/>
      <c r="M157" s="221"/>
      <c r="N157" s="222">
        <f t="shared" si="17"/>
        <v>0</v>
      </c>
      <c r="O157" s="223"/>
      <c r="P157" s="224"/>
      <c r="Q157" s="224"/>
      <c r="R157" s="224"/>
      <c r="S157" s="224"/>
      <c r="T157" s="225"/>
      <c r="U157" s="226">
        <f t="shared" si="18"/>
        <v>0.23148148148148148</v>
      </c>
      <c r="V157" s="227"/>
      <c r="W157" s="228" t="str">
        <f t="shared" si="19"/>
        <v>0</v>
      </c>
      <c r="X157" s="509"/>
      <c r="Y157" s="229">
        <f t="shared" si="20"/>
        <v>0</v>
      </c>
    </row>
    <row r="158" spans="2:25" ht="18.75" customHeight="1">
      <c r="B158" s="515"/>
      <c r="C158" s="506"/>
      <c r="D158" s="216"/>
      <c r="E158" s="216"/>
      <c r="F158" s="217"/>
      <c r="G158" s="218">
        <f t="shared" si="14"/>
        <v>0</v>
      </c>
      <c r="H158" s="219">
        <f>F158/$H$15</f>
        <v>0</v>
      </c>
      <c r="I158" s="219">
        <f>H158/$I$15</f>
        <v>0</v>
      </c>
      <c r="J158" s="217"/>
      <c r="K158" s="220"/>
      <c r="L158" s="220"/>
      <c r="M158" s="221"/>
      <c r="N158" s="222">
        <f>M158/$N$15</f>
        <v>0</v>
      </c>
      <c r="O158" s="223"/>
      <c r="P158" s="224"/>
      <c r="Q158" s="224"/>
      <c r="R158" s="224"/>
      <c r="S158" s="224"/>
      <c r="T158" s="225"/>
      <c r="U158" s="226">
        <f>H158/$U$15</f>
        <v>0</v>
      </c>
      <c r="V158" s="227"/>
      <c r="W158" s="228" t="str">
        <f>IF(V158&lt;1,"0",IF(V158&lt;5,"2",IF(V158&gt;=5,"6")))</f>
        <v>0</v>
      </c>
      <c r="X158" s="509"/>
      <c r="Y158" s="229">
        <f t="shared" si="20"/>
        <v>0</v>
      </c>
    </row>
    <row r="159" spans="2:25" ht="18.75" customHeight="1">
      <c r="B159" s="515"/>
      <c r="C159" s="506"/>
      <c r="D159" s="216">
        <v>1</v>
      </c>
      <c r="E159" s="216" t="s">
        <v>3706</v>
      </c>
      <c r="F159" s="217">
        <v>328</v>
      </c>
      <c r="G159" s="218">
        <f t="shared" si="14"/>
        <v>65.599999999999994</v>
      </c>
      <c r="H159" s="219">
        <f t="shared" si="15"/>
        <v>182.22222222222223</v>
      </c>
      <c r="I159" s="219">
        <f t="shared" si="16"/>
        <v>6.0740740740740741E-2</v>
      </c>
      <c r="J159" s="217"/>
      <c r="K159" s="220"/>
      <c r="L159" s="220"/>
      <c r="M159" s="221"/>
      <c r="N159" s="222">
        <f t="shared" si="17"/>
        <v>0</v>
      </c>
      <c r="O159" s="223"/>
      <c r="P159" s="224"/>
      <c r="Q159" s="224"/>
      <c r="R159" s="224"/>
      <c r="S159" s="224"/>
      <c r="T159" s="225"/>
      <c r="U159" s="226">
        <f t="shared" si="18"/>
        <v>0.12148148148148148</v>
      </c>
      <c r="V159" s="227"/>
      <c r="W159" s="228" t="str">
        <f t="shared" si="19"/>
        <v>0</v>
      </c>
      <c r="X159" s="509"/>
      <c r="Y159" s="229">
        <f t="shared" si="20"/>
        <v>0</v>
      </c>
    </row>
    <row r="160" spans="2:25" ht="18.75" customHeight="1">
      <c r="B160" s="515"/>
      <c r="C160" s="506"/>
      <c r="D160" s="216">
        <v>2</v>
      </c>
      <c r="E160" s="216" t="s">
        <v>3707</v>
      </c>
      <c r="F160" s="217">
        <v>746</v>
      </c>
      <c r="G160" s="218">
        <f t="shared" si="14"/>
        <v>149.19999999999999</v>
      </c>
      <c r="H160" s="219">
        <f t="shared" si="15"/>
        <v>414.44444444444446</v>
      </c>
      <c r="I160" s="219">
        <f t="shared" si="16"/>
        <v>0.13814814814814816</v>
      </c>
      <c r="J160" s="217"/>
      <c r="K160" s="220"/>
      <c r="L160" s="220"/>
      <c r="M160" s="221"/>
      <c r="N160" s="222">
        <f t="shared" si="17"/>
        <v>0</v>
      </c>
      <c r="O160" s="223"/>
      <c r="P160" s="224"/>
      <c r="Q160" s="224"/>
      <c r="R160" s="224"/>
      <c r="S160" s="224"/>
      <c r="T160" s="225"/>
      <c r="U160" s="226">
        <f t="shared" si="18"/>
        <v>0.27629629629629632</v>
      </c>
      <c r="V160" s="227"/>
      <c r="W160" s="228" t="str">
        <f t="shared" si="19"/>
        <v>0</v>
      </c>
      <c r="X160" s="509"/>
      <c r="Y160" s="229">
        <f t="shared" si="20"/>
        <v>0</v>
      </c>
    </row>
    <row r="161" spans="2:25" ht="18.75" customHeight="1">
      <c r="B161" s="515"/>
      <c r="C161" s="506"/>
      <c r="D161" s="216">
        <v>3</v>
      </c>
      <c r="E161" s="216" t="s">
        <v>3708</v>
      </c>
      <c r="F161" s="217">
        <v>580</v>
      </c>
      <c r="G161" s="218">
        <f t="shared" si="14"/>
        <v>116</v>
      </c>
      <c r="H161" s="219">
        <f t="shared" si="15"/>
        <v>322.22222222222223</v>
      </c>
      <c r="I161" s="219">
        <f t="shared" si="16"/>
        <v>0.10740740740740741</v>
      </c>
      <c r="J161" s="217"/>
      <c r="K161" s="220"/>
      <c r="L161" s="220"/>
      <c r="M161" s="221"/>
      <c r="N161" s="222">
        <f t="shared" si="17"/>
        <v>0</v>
      </c>
      <c r="O161" s="223"/>
      <c r="P161" s="224"/>
      <c r="Q161" s="224"/>
      <c r="R161" s="224"/>
      <c r="S161" s="224"/>
      <c r="T161" s="225"/>
      <c r="U161" s="226">
        <f t="shared" si="18"/>
        <v>0.21481481481481482</v>
      </c>
      <c r="V161" s="227"/>
      <c r="W161" s="228" t="str">
        <f t="shared" si="19"/>
        <v>0</v>
      </c>
      <c r="X161" s="509"/>
      <c r="Y161" s="229">
        <f t="shared" si="20"/>
        <v>0</v>
      </c>
    </row>
    <row r="162" spans="2:25" ht="18.75" customHeight="1">
      <c r="B162" s="515"/>
      <c r="C162" s="506"/>
      <c r="D162" s="216">
        <v>4</v>
      </c>
      <c r="E162" s="216" t="s">
        <v>3709</v>
      </c>
      <c r="F162" s="217">
        <v>645</v>
      </c>
      <c r="G162" s="218">
        <f t="shared" si="14"/>
        <v>129</v>
      </c>
      <c r="H162" s="219">
        <f t="shared" si="15"/>
        <v>358.33333333333331</v>
      </c>
      <c r="I162" s="219">
        <f t="shared" si="16"/>
        <v>0.11944444444444444</v>
      </c>
      <c r="J162" s="217"/>
      <c r="K162" s="220"/>
      <c r="L162" s="220"/>
      <c r="M162" s="221"/>
      <c r="N162" s="222">
        <f t="shared" si="17"/>
        <v>0</v>
      </c>
      <c r="O162" s="223"/>
      <c r="P162" s="224"/>
      <c r="Q162" s="224"/>
      <c r="R162" s="224"/>
      <c r="S162" s="224"/>
      <c r="T162" s="225"/>
      <c r="U162" s="226">
        <f t="shared" si="18"/>
        <v>0.23888888888888887</v>
      </c>
      <c r="V162" s="227"/>
      <c r="W162" s="228" t="str">
        <f t="shared" si="19"/>
        <v>0</v>
      </c>
      <c r="X162" s="509"/>
      <c r="Y162" s="229">
        <f t="shared" si="20"/>
        <v>0</v>
      </c>
    </row>
    <row r="163" spans="2:25" ht="18.75" customHeight="1">
      <c r="B163" s="515"/>
      <c r="C163" s="506"/>
      <c r="D163" s="216">
        <v>5</v>
      </c>
      <c r="E163" s="216" t="s">
        <v>3710</v>
      </c>
      <c r="F163" s="217">
        <v>573</v>
      </c>
      <c r="G163" s="218">
        <f t="shared" si="14"/>
        <v>114.6</v>
      </c>
      <c r="H163" s="219">
        <f t="shared" si="15"/>
        <v>318.33333333333331</v>
      </c>
      <c r="I163" s="219">
        <f t="shared" si="16"/>
        <v>0.1061111111111111</v>
      </c>
      <c r="J163" s="217"/>
      <c r="K163" s="220"/>
      <c r="L163" s="220"/>
      <c r="M163" s="221"/>
      <c r="N163" s="222">
        <f t="shared" si="17"/>
        <v>0</v>
      </c>
      <c r="O163" s="223"/>
      <c r="P163" s="224"/>
      <c r="Q163" s="224"/>
      <c r="R163" s="224"/>
      <c r="S163" s="224"/>
      <c r="T163" s="225"/>
      <c r="U163" s="226">
        <f t="shared" si="18"/>
        <v>0.2122222222222222</v>
      </c>
      <c r="V163" s="227"/>
      <c r="W163" s="228" t="str">
        <f t="shared" si="19"/>
        <v>0</v>
      </c>
      <c r="X163" s="509"/>
      <c r="Y163" s="229">
        <f t="shared" si="20"/>
        <v>0</v>
      </c>
    </row>
    <row r="164" spans="2:25" ht="18.75" customHeight="1">
      <c r="B164" s="515"/>
      <c r="C164" s="506"/>
      <c r="D164" s="216">
        <v>6</v>
      </c>
      <c r="E164" s="216" t="s">
        <v>3711</v>
      </c>
      <c r="F164" s="217">
        <v>767</v>
      </c>
      <c r="G164" s="218">
        <f t="shared" si="14"/>
        <v>153.4</v>
      </c>
      <c r="H164" s="219">
        <f t="shared" si="15"/>
        <v>426.11111111111109</v>
      </c>
      <c r="I164" s="219">
        <f t="shared" si="16"/>
        <v>0.14203703703703702</v>
      </c>
      <c r="J164" s="217"/>
      <c r="K164" s="220" t="s">
        <v>3712</v>
      </c>
      <c r="L164" s="220"/>
      <c r="M164" s="221">
        <f>SUM(H159:H167)</f>
        <v>3124.4444444444443</v>
      </c>
      <c r="N164" s="222">
        <f t="shared" si="17"/>
        <v>62.488888888888887</v>
      </c>
      <c r="O164" s="223">
        <v>92</v>
      </c>
      <c r="P164" s="224" t="s">
        <v>178</v>
      </c>
      <c r="Q164" s="224"/>
      <c r="R164" s="224" t="s">
        <v>3576</v>
      </c>
      <c r="S164" s="224"/>
      <c r="T164" s="225"/>
      <c r="U164" s="226">
        <f t="shared" si="18"/>
        <v>0.28407407407407403</v>
      </c>
      <c r="V164" s="227">
        <f>SUM(U159:U167)</f>
        <v>2.0829629629629625</v>
      </c>
      <c r="W164" s="228" t="str">
        <f t="shared" si="19"/>
        <v>2</v>
      </c>
      <c r="X164" s="509"/>
      <c r="Y164" s="229">
        <f t="shared" si="20"/>
        <v>1</v>
      </c>
    </row>
    <row r="165" spans="2:25" ht="18.75" customHeight="1">
      <c r="B165" s="515"/>
      <c r="C165" s="506"/>
      <c r="D165" s="216">
        <v>7</v>
      </c>
      <c r="E165" s="216" t="s">
        <v>3713</v>
      </c>
      <c r="F165" s="217">
        <v>685</v>
      </c>
      <c r="G165" s="218">
        <f t="shared" si="14"/>
        <v>137</v>
      </c>
      <c r="H165" s="219">
        <f t="shared" si="15"/>
        <v>380.55555555555554</v>
      </c>
      <c r="I165" s="219">
        <f t="shared" si="16"/>
        <v>0.12685185185185185</v>
      </c>
      <c r="J165" s="217"/>
      <c r="K165" s="220"/>
      <c r="L165" s="220"/>
      <c r="M165" s="221"/>
      <c r="N165" s="222">
        <f t="shared" si="17"/>
        <v>0</v>
      </c>
      <c r="O165" s="223"/>
      <c r="P165" s="224"/>
      <c r="Q165" s="224"/>
      <c r="R165" s="224"/>
      <c r="S165" s="224"/>
      <c r="T165" s="225"/>
      <c r="U165" s="226">
        <f t="shared" si="18"/>
        <v>0.25370370370370371</v>
      </c>
      <c r="V165" s="227"/>
      <c r="W165" s="228" t="str">
        <f t="shared" si="19"/>
        <v>0</v>
      </c>
      <c r="X165" s="509"/>
      <c r="Y165" s="229">
        <f t="shared" si="20"/>
        <v>0</v>
      </c>
    </row>
    <row r="166" spans="2:25" ht="18.75" customHeight="1">
      <c r="B166" s="515"/>
      <c r="C166" s="506"/>
      <c r="D166" s="216">
        <v>8</v>
      </c>
      <c r="E166" s="216" t="s">
        <v>3236</v>
      </c>
      <c r="F166" s="217">
        <v>600</v>
      </c>
      <c r="G166" s="218">
        <f t="shared" si="14"/>
        <v>120</v>
      </c>
      <c r="H166" s="219">
        <f t="shared" si="15"/>
        <v>333.33333333333331</v>
      </c>
      <c r="I166" s="219">
        <f t="shared" si="16"/>
        <v>0.1111111111111111</v>
      </c>
      <c r="J166" s="217"/>
      <c r="K166" s="220"/>
      <c r="L166" s="220"/>
      <c r="M166" s="221"/>
      <c r="N166" s="222">
        <f t="shared" si="17"/>
        <v>0</v>
      </c>
      <c r="O166" s="223"/>
      <c r="P166" s="224"/>
      <c r="Q166" s="224"/>
      <c r="R166" s="224"/>
      <c r="S166" s="224"/>
      <c r="T166" s="225"/>
      <c r="U166" s="226">
        <f t="shared" si="18"/>
        <v>0.22222222222222221</v>
      </c>
      <c r="V166" s="227"/>
      <c r="W166" s="228" t="str">
        <f t="shared" si="19"/>
        <v>0</v>
      </c>
      <c r="X166" s="509"/>
      <c r="Y166" s="229">
        <f t="shared" si="20"/>
        <v>0</v>
      </c>
    </row>
    <row r="167" spans="2:25" ht="18.75" customHeight="1">
      <c r="B167" s="515"/>
      <c r="C167" s="506"/>
      <c r="D167" s="216">
        <v>9</v>
      </c>
      <c r="E167" s="216" t="s">
        <v>3714</v>
      </c>
      <c r="F167" s="217">
        <v>700</v>
      </c>
      <c r="G167" s="218">
        <f t="shared" si="14"/>
        <v>140</v>
      </c>
      <c r="H167" s="219">
        <f t="shared" si="15"/>
        <v>388.88888888888886</v>
      </c>
      <c r="I167" s="219">
        <f t="shared" si="16"/>
        <v>0.12962962962962962</v>
      </c>
      <c r="J167" s="217"/>
      <c r="K167" s="217"/>
      <c r="L167" s="220"/>
      <c r="M167" s="221"/>
      <c r="N167" s="222">
        <f t="shared" si="17"/>
        <v>0</v>
      </c>
      <c r="O167" s="223"/>
      <c r="P167" s="224"/>
      <c r="Q167" s="224"/>
      <c r="R167" s="224"/>
      <c r="S167" s="224"/>
      <c r="T167" s="225"/>
      <c r="U167" s="226">
        <f t="shared" si="18"/>
        <v>0.25925925925925924</v>
      </c>
      <c r="V167" s="227"/>
      <c r="W167" s="228" t="str">
        <f t="shared" si="19"/>
        <v>0</v>
      </c>
      <c r="X167" s="509"/>
      <c r="Y167" s="229">
        <f t="shared" si="20"/>
        <v>0</v>
      </c>
    </row>
    <row r="168" spans="2:25" ht="18.75" customHeight="1">
      <c r="B168" s="515"/>
      <c r="C168" s="506"/>
      <c r="D168" s="216"/>
      <c r="E168" s="216"/>
      <c r="F168" s="217"/>
      <c r="G168" s="218">
        <f t="shared" si="14"/>
        <v>0</v>
      </c>
      <c r="H168" s="219">
        <f t="shared" si="15"/>
        <v>0</v>
      </c>
      <c r="I168" s="219">
        <f t="shared" si="16"/>
        <v>0</v>
      </c>
      <c r="J168" s="217"/>
      <c r="K168" s="220"/>
      <c r="L168" s="220"/>
      <c r="M168" s="221"/>
      <c r="N168" s="222">
        <f t="shared" si="17"/>
        <v>0</v>
      </c>
      <c r="O168" s="223"/>
      <c r="P168" s="224"/>
      <c r="Q168" s="224"/>
      <c r="R168" s="224"/>
      <c r="S168" s="224"/>
      <c r="T168" s="225"/>
      <c r="U168" s="226">
        <f t="shared" si="18"/>
        <v>0</v>
      </c>
      <c r="V168" s="227"/>
      <c r="W168" s="228" t="str">
        <f t="shared" si="19"/>
        <v>0</v>
      </c>
      <c r="X168" s="509"/>
      <c r="Y168" s="229">
        <f t="shared" si="20"/>
        <v>0</v>
      </c>
    </row>
    <row r="169" spans="2:25" ht="18.75" customHeight="1">
      <c r="B169" s="515"/>
      <c r="C169" s="506"/>
      <c r="D169" s="216">
        <v>1</v>
      </c>
      <c r="E169" s="216" t="s">
        <v>3715</v>
      </c>
      <c r="F169" s="217">
        <v>750</v>
      </c>
      <c r="G169" s="218">
        <f t="shared" si="14"/>
        <v>150</v>
      </c>
      <c r="H169" s="219">
        <f t="shared" si="15"/>
        <v>416.66666666666663</v>
      </c>
      <c r="I169" s="219">
        <f t="shared" si="16"/>
        <v>0.13888888888888887</v>
      </c>
      <c r="J169" s="217"/>
      <c r="K169" s="220"/>
      <c r="L169" s="220"/>
      <c r="M169" s="221"/>
      <c r="N169" s="222">
        <f t="shared" si="17"/>
        <v>0</v>
      </c>
      <c r="O169" s="223"/>
      <c r="P169" s="224"/>
      <c r="Q169" s="224"/>
      <c r="R169" s="224"/>
      <c r="S169" s="224"/>
      <c r="T169" s="225"/>
      <c r="U169" s="226">
        <f t="shared" si="18"/>
        <v>0.27777777777777773</v>
      </c>
      <c r="V169" s="227"/>
      <c r="W169" s="228" t="str">
        <f t="shared" si="19"/>
        <v>0</v>
      </c>
      <c r="X169" s="509"/>
      <c r="Y169" s="229">
        <f t="shared" si="20"/>
        <v>0</v>
      </c>
    </row>
    <row r="170" spans="2:25" ht="18.75" customHeight="1">
      <c r="B170" s="515"/>
      <c r="C170" s="506"/>
      <c r="D170" s="216">
        <v>2</v>
      </c>
      <c r="E170" s="216" t="s">
        <v>3716</v>
      </c>
      <c r="F170" s="217">
        <v>550</v>
      </c>
      <c r="G170" s="218">
        <f t="shared" si="14"/>
        <v>110</v>
      </c>
      <c r="H170" s="219">
        <f t="shared" si="15"/>
        <v>305.55555555555554</v>
      </c>
      <c r="I170" s="219">
        <f t="shared" si="16"/>
        <v>0.10185185185185185</v>
      </c>
      <c r="J170" s="217"/>
      <c r="K170" s="220"/>
      <c r="L170" s="220"/>
      <c r="M170" s="221"/>
      <c r="N170" s="222">
        <f t="shared" si="17"/>
        <v>0</v>
      </c>
      <c r="O170" s="223"/>
      <c r="P170" s="224"/>
      <c r="Q170" s="224"/>
      <c r="R170" s="224"/>
      <c r="S170" s="224"/>
      <c r="T170" s="225"/>
      <c r="U170" s="226">
        <f t="shared" si="18"/>
        <v>0.20370370370370369</v>
      </c>
      <c r="V170" s="227"/>
      <c r="W170" s="228" t="str">
        <f t="shared" si="19"/>
        <v>0</v>
      </c>
      <c r="X170" s="509"/>
      <c r="Y170" s="229">
        <f t="shared" si="20"/>
        <v>0</v>
      </c>
    </row>
    <row r="171" spans="2:25" ht="18.75" customHeight="1">
      <c r="B171" s="515"/>
      <c r="C171" s="506"/>
      <c r="D171" s="216">
        <v>3</v>
      </c>
      <c r="E171" s="216" t="s">
        <v>3717</v>
      </c>
      <c r="F171" s="217">
        <v>500</v>
      </c>
      <c r="G171" s="218">
        <f t="shared" si="14"/>
        <v>100</v>
      </c>
      <c r="H171" s="219">
        <f t="shared" si="15"/>
        <v>277.77777777777777</v>
      </c>
      <c r="I171" s="219">
        <f t="shared" si="16"/>
        <v>9.2592592592592587E-2</v>
      </c>
      <c r="J171" s="217"/>
      <c r="K171" s="220"/>
      <c r="L171" s="220"/>
      <c r="M171" s="221"/>
      <c r="N171" s="222">
        <f t="shared" si="17"/>
        <v>0</v>
      </c>
      <c r="O171" s="223"/>
      <c r="P171" s="224"/>
      <c r="Q171" s="224"/>
      <c r="R171" s="224"/>
      <c r="S171" s="224"/>
      <c r="T171" s="225"/>
      <c r="U171" s="226">
        <f t="shared" si="18"/>
        <v>0.18518518518518517</v>
      </c>
      <c r="V171" s="227"/>
      <c r="W171" s="228" t="str">
        <f t="shared" si="19"/>
        <v>0</v>
      </c>
      <c r="X171" s="509"/>
      <c r="Y171" s="229">
        <f t="shared" si="20"/>
        <v>0</v>
      </c>
    </row>
    <row r="172" spans="2:25" ht="18.75" customHeight="1">
      <c r="B172" s="515"/>
      <c r="C172" s="506"/>
      <c r="D172" s="216">
        <v>4</v>
      </c>
      <c r="E172" s="216" t="s">
        <v>3718</v>
      </c>
      <c r="F172" s="217">
        <v>600</v>
      </c>
      <c r="G172" s="218">
        <f t="shared" si="14"/>
        <v>120</v>
      </c>
      <c r="H172" s="219">
        <f t="shared" si="15"/>
        <v>333.33333333333331</v>
      </c>
      <c r="I172" s="219">
        <f t="shared" si="16"/>
        <v>0.1111111111111111</v>
      </c>
      <c r="J172" s="217"/>
      <c r="K172" s="220"/>
      <c r="L172" s="220"/>
      <c r="M172" s="221"/>
      <c r="N172" s="222">
        <f t="shared" si="17"/>
        <v>0</v>
      </c>
      <c r="O172" s="223"/>
      <c r="P172" s="224"/>
      <c r="Q172" s="224"/>
      <c r="R172" s="224"/>
      <c r="S172" s="224"/>
      <c r="T172" s="225"/>
      <c r="U172" s="226">
        <f t="shared" si="18"/>
        <v>0.22222222222222221</v>
      </c>
      <c r="V172" s="227"/>
      <c r="W172" s="228" t="str">
        <f t="shared" si="19"/>
        <v>0</v>
      </c>
      <c r="X172" s="509"/>
      <c r="Y172" s="229">
        <f t="shared" si="20"/>
        <v>0</v>
      </c>
    </row>
    <row r="173" spans="2:25" ht="18.75" customHeight="1">
      <c r="B173" s="515"/>
      <c r="C173" s="506"/>
      <c r="D173" s="216">
        <v>5</v>
      </c>
      <c r="E173" s="216" t="s">
        <v>3719</v>
      </c>
      <c r="F173" s="217">
        <v>500</v>
      </c>
      <c r="G173" s="218">
        <f t="shared" si="14"/>
        <v>100</v>
      </c>
      <c r="H173" s="219">
        <f t="shared" si="15"/>
        <v>277.77777777777777</v>
      </c>
      <c r="I173" s="219">
        <f t="shared" si="16"/>
        <v>9.2592592592592587E-2</v>
      </c>
      <c r="J173" s="217"/>
      <c r="K173" s="220" t="s">
        <v>3720</v>
      </c>
      <c r="L173" s="220"/>
      <c r="M173" s="221">
        <f>SUM(H169:H178)</f>
        <v>3391.1111111111113</v>
      </c>
      <c r="N173" s="222">
        <f t="shared" si="17"/>
        <v>67.822222222222223</v>
      </c>
      <c r="O173" s="223">
        <v>94</v>
      </c>
      <c r="P173" s="224" t="s">
        <v>178</v>
      </c>
      <c r="Q173" s="224"/>
      <c r="R173" s="224" t="s">
        <v>3576</v>
      </c>
      <c r="S173" s="224"/>
      <c r="T173" s="225"/>
      <c r="U173" s="226">
        <f t="shared" si="18"/>
        <v>0.18518518518518517</v>
      </c>
      <c r="V173" s="227">
        <f>SUM(U169:U178)</f>
        <v>2.2607407407407409</v>
      </c>
      <c r="W173" s="228" t="str">
        <f t="shared" si="19"/>
        <v>2</v>
      </c>
      <c r="X173" s="509"/>
      <c r="Y173" s="229">
        <f t="shared" si="20"/>
        <v>1</v>
      </c>
    </row>
    <row r="174" spans="2:25" ht="18.75" customHeight="1">
      <c r="B174" s="515"/>
      <c r="C174" s="506"/>
      <c r="D174" s="216">
        <v>6</v>
      </c>
      <c r="E174" s="216" t="s">
        <v>3721</v>
      </c>
      <c r="F174" s="217">
        <v>600</v>
      </c>
      <c r="G174" s="218">
        <f t="shared" si="14"/>
        <v>120</v>
      </c>
      <c r="H174" s="219">
        <f t="shared" si="15"/>
        <v>333.33333333333331</v>
      </c>
      <c r="I174" s="219">
        <f t="shared" si="16"/>
        <v>0.1111111111111111</v>
      </c>
      <c r="J174" s="217"/>
      <c r="K174" s="220"/>
      <c r="L174" s="220"/>
      <c r="M174" s="221"/>
      <c r="N174" s="222">
        <f t="shared" si="17"/>
        <v>0</v>
      </c>
      <c r="O174" s="223"/>
      <c r="P174" s="224"/>
      <c r="Q174" s="224"/>
      <c r="R174" s="224"/>
      <c r="S174" s="224"/>
      <c r="T174" s="225"/>
      <c r="U174" s="226">
        <f t="shared" si="18"/>
        <v>0.22222222222222221</v>
      </c>
      <c r="V174" s="227"/>
      <c r="W174" s="228" t="str">
        <f t="shared" si="19"/>
        <v>0</v>
      </c>
      <c r="X174" s="509"/>
      <c r="Y174" s="229">
        <f t="shared" si="20"/>
        <v>0</v>
      </c>
    </row>
    <row r="175" spans="2:25" ht="18.75" customHeight="1">
      <c r="B175" s="515"/>
      <c r="C175" s="506"/>
      <c r="D175" s="216">
        <v>7</v>
      </c>
      <c r="E175" s="216" t="s">
        <v>3722</v>
      </c>
      <c r="F175" s="217">
        <v>650</v>
      </c>
      <c r="G175" s="218">
        <f t="shared" si="14"/>
        <v>130</v>
      </c>
      <c r="H175" s="219">
        <f t="shared" si="15"/>
        <v>361.11111111111109</v>
      </c>
      <c r="I175" s="219">
        <f t="shared" si="16"/>
        <v>0.12037037037037036</v>
      </c>
      <c r="J175" s="217"/>
      <c r="K175" s="220"/>
      <c r="L175" s="220"/>
      <c r="M175" s="221"/>
      <c r="N175" s="222">
        <f t="shared" si="17"/>
        <v>0</v>
      </c>
      <c r="O175" s="223"/>
      <c r="P175" s="224"/>
      <c r="Q175" s="224"/>
      <c r="R175" s="224"/>
      <c r="S175" s="224"/>
      <c r="T175" s="225"/>
      <c r="U175" s="226">
        <f t="shared" si="18"/>
        <v>0.24074074074074073</v>
      </c>
      <c r="V175" s="227"/>
      <c r="W175" s="228" t="str">
        <f t="shared" si="19"/>
        <v>0</v>
      </c>
      <c r="X175" s="509"/>
      <c r="Y175" s="229">
        <f t="shared" si="20"/>
        <v>0</v>
      </c>
    </row>
    <row r="176" spans="2:25" ht="18.75" customHeight="1">
      <c r="B176" s="515"/>
      <c r="C176" s="506"/>
      <c r="D176" s="216">
        <v>8</v>
      </c>
      <c r="E176" s="216" t="s">
        <v>3723</v>
      </c>
      <c r="F176" s="217">
        <v>700</v>
      </c>
      <c r="G176" s="218">
        <f t="shared" si="14"/>
        <v>140</v>
      </c>
      <c r="H176" s="219">
        <f t="shared" si="15"/>
        <v>388.88888888888886</v>
      </c>
      <c r="I176" s="219">
        <f t="shared" si="16"/>
        <v>0.12962962962962962</v>
      </c>
      <c r="J176" s="217"/>
      <c r="K176" s="220"/>
      <c r="L176" s="220"/>
      <c r="M176" s="221"/>
      <c r="N176" s="222">
        <f t="shared" si="17"/>
        <v>0</v>
      </c>
      <c r="O176" s="223"/>
      <c r="P176" s="224"/>
      <c r="Q176" s="224"/>
      <c r="R176" s="224"/>
      <c r="S176" s="224"/>
      <c r="T176" s="225"/>
      <c r="U176" s="226">
        <f t="shared" si="18"/>
        <v>0.25925925925925924</v>
      </c>
      <c r="V176" s="227"/>
      <c r="W176" s="228" t="str">
        <f t="shared" si="19"/>
        <v>0</v>
      </c>
      <c r="X176" s="509"/>
      <c r="Y176" s="229">
        <f t="shared" si="20"/>
        <v>0</v>
      </c>
    </row>
    <row r="177" spans="2:25" ht="18.75" customHeight="1">
      <c r="B177" s="515"/>
      <c r="C177" s="506"/>
      <c r="D177" s="216">
        <v>9</v>
      </c>
      <c r="E177" s="216" t="s">
        <v>384</v>
      </c>
      <c r="F177" s="217">
        <v>654</v>
      </c>
      <c r="G177" s="218">
        <f t="shared" si="14"/>
        <v>130.80000000000001</v>
      </c>
      <c r="H177" s="219">
        <f t="shared" si="15"/>
        <v>363.33333333333331</v>
      </c>
      <c r="I177" s="219">
        <f t="shared" si="16"/>
        <v>0.1211111111111111</v>
      </c>
      <c r="J177" s="217"/>
      <c r="K177" s="220"/>
      <c r="L177" s="220"/>
      <c r="M177" s="221"/>
      <c r="N177" s="222">
        <f t="shared" si="17"/>
        <v>0</v>
      </c>
      <c r="O177" s="223"/>
      <c r="P177" s="224"/>
      <c r="Q177" s="224"/>
      <c r="R177" s="224"/>
      <c r="S177" s="224"/>
      <c r="T177" s="225"/>
      <c r="U177" s="226">
        <f t="shared" si="18"/>
        <v>0.2422222222222222</v>
      </c>
      <c r="V177" s="227"/>
      <c r="W177" s="228" t="str">
        <f t="shared" si="19"/>
        <v>0</v>
      </c>
      <c r="X177" s="509"/>
      <c r="Y177" s="229">
        <f t="shared" si="20"/>
        <v>0</v>
      </c>
    </row>
    <row r="178" spans="2:25" ht="18.75" customHeight="1">
      <c r="B178" s="515"/>
      <c r="C178" s="506"/>
      <c r="D178" s="216">
        <v>10</v>
      </c>
      <c r="E178" s="216" t="s">
        <v>3724</v>
      </c>
      <c r="F178" s="217">
        <v>600</v>
      </c>
      <c r="G178" s="218">
        <f t="shared" si="14"/>
        <v>120</v>
      </c>
      <c r="H178" s="219">
        <f t="shared" si="15"/>
        <v>333.33333333333331</v>
      </c>
      <c r="I178" s="219">
        <f t="shared" si="16"/>
        <v>0.1111111111111111</v>
      </c>
      <c r="J178" s="217"/>
      <c r="K178" s="220"/>
      <c r="L178" s="220"/>
      <c r="M178" s="221"/>
      <c r="N178" s="222">
        <f t="shared" si="17"/>
        <v>0</v>
      </c>
      <c r="O178" s="223"/>
      <c r="P178" s="224"/>
      <c r="Q178" s="224"/>
      <c r="R178" s="224"/>
      <c r="S178" s="224"/>
      <c r="T178" s="225"/>
      <c r="U178" s="226">
        <f t="shared" si="18"/>
        <v>0.22222222222222221</v>
      </c>
      <c r="V178" s="227"/>
      <c r="W178" s="228" t="str">
        <f t="shared" si="19"/>
        <v>0</v>
      </c>
      <c r="X178" s="509"/>
      <c r="Y178" s="229">
        <f t="shared" si="20"/>
        <v>0</v>
      </c>
    </row>
    <row r="179" spans="2:25" ht="18.75" customHeight="1">
      <c r="B179" s="515"/>
      <c r="C179" s="506"/>
      <c r="D179" s="216"/>
      <c r="E179" s="216"/>
      <c r="F179" s="217"/>
      <c r="G179" s="218">
        <f t="shared" si="14"/>
        <v>0</v>
      </c>
      <c r="H179" s="219">
        <f>F179/$H$15</f>
        <v>0</v>
      </c>
      <c r="I179" s="219">
        <f>H179/$I$15</f>
        <v>0</v>
      </c>
      <c r="J179" s="217"/>
      <c r="K179" s="220"/>
      <c r="L179" s="220"/>
      <c r="M179" s="221"/>
      <c r="N179" s="222">
        <f>M179/$N$15</f>
        <v>0</v>
      </c>
      <c r="O179" s="223"/>
      <c r="P179" s="224"/>
      <c r="Q179" s="224"/>
      <c r="R179" s="224"/>
      <c r="S179" s="224"/>
      <c r="T179" s="225"/>
      <c r="U179" s="226">
        <f>H179/$U$15</f>
        <v>0</v>
      </c>
      <c r="V179" s="227"/>
      <c r="W179" s="228" t="str">
        <f>IF(V179&lt;1,"0",IF(V179&lt;5,"2",IF(V179&gt;=5,"6")))</f>
        <v>0</v>
      </c>
      <c r="X179" s="509"/>
      <c r="Y179" s="229">
        <f t="shared" si="20"/>
        <v>0</v>
      </c>
    </row>
    <row r="180" spans="2:25" ht="18.75" customHeight="1">
      <c r="B180" s="515"/>
      <c r="C180" s="506"/>
      <c r="D180" s="216">
        <v>1</v>
      </c>
      <c r="E180" s="216" t="s">
        <v>3725</v>
      </c>
      <c r="F180" s="217">
        <v>700</v>
      </c>
      <c r="G180" s="218">
        <f t="shared" si="14"/>
        <v>140</v>
      </c>
      <c r="H180" s="219">
        <f t="shared" si="15"/>
        <v>388.88888888888886</v>
      </c>
      <c r="I180" s="219">
        <f t="shared" si="16"/>
        <v>0.12962962962962962</v>
      </c>
      <c r="J180" s="217"/>
      <c r="K180" s="220"/>
      <c r="L180" s="220"/>
      <c r="M180" s="221"/>
      <c r="N180" s="222">
        <f t="shared" si="17"/>
        <v>0</v>
      </c>
      <c r="O180" s="223"/>
      <c r="P180" s="224"/>
      <c r="Q180" s="224"/>
      <c r="R180" s="224"/>
      <c r="S180" s="224"/>
      <c r="T180" s="225"/>
      <c r="U180" s="226">
        <f t="shared" si="18"/>
        <v>0.25925925925925924</v>
      </c>
      <c r="V180" s="227"/>
      <c r="W180" s="228" t="str">
        <f t="shared" si="19"/>
        <v>0</v>
      </c>
      <c r="X180" s="509"/>
      <c r="Y180" s="229">
        <f t="shared" si="20"/>
        <v>0</v>
      </c>
    </row>
    <row r="181" spans="2:25" ht="18.75" customHeight="1">
      <c r="B181" s="515"/>
      <c r="C181" s="506"/>
      <c r="D181" s="216">
        <v>2</v>
      </c>
      <c r="E181" s="216" t="s">
        <v>3726</v>
      </c>
      <c r="F181" s="217">
        <v>550</v>
      </c>
      <c r="G181" s="218">
        <f t="shared" si="14"/>
        <v>110</v>
      </c>
      <c r="H181" s="219">
        <f t="shared" si="15"/>
        <v>305.55555555555554</v>
      </c>
      <c r="I181" s="219">
        <f t="shared" si="16"/>
        <v>0.10185185185185185</v>
      </c>
      <c r="J181" s="217"/>
      <c r="K181" s="220"/>
      <c r="L181" s="220"/>
      <c r="M181" s="221"/>
      <c r="N181" s="222">
        <f t="shared" si="17"/>
        <v>0</v>
      </c>
      <c r="O181" s="223"/>
      <c r="P181" s="224"/>
      <c r="Q181" s="224"/>
      <c r="R181" s="224"/>
      <c r="S181" s="224"/>
      <c r="T181" s="225"/>
      <c r="U181" s="226">
        <f t="shared" si="18"/>
        <v>0.20370370370370369</v>
      </c>
      <c r="V181" s="227"/>
      <c r="W181" s="228" t="str">
        <f t="shared" si="19"/>
        <v>0</v>
      </c>
      <c r="X181" s="509"/>
      <c r="Y181" s="229">
        <f t="shared" si="20"/>
        <v>0</v>
      </c>
    </row>
    <row r="182" spans="2:25" ht="18.75" customHeight="1">
      <c r="B182" s="515"/>
      <c r="C182" s="506"/>
      <c r="D182" s="216">
        <v>3</v>
      </c>
      <c r="E182" s="216" t="s">
        <v>3727</v>
      </c>
      <c r="F182" s="217">
        <v>800</v>
      </c>
      <c r="G182" s="218">
        <f t="shared" si="14"/>
        <v>160</v>
      </c>
      <c r="H182" s="219">
        <f t="shared" si="15"/>
        <v>444.44444444444446</v>
      </c>
      <c r="I182" s="219">
        <f t="shared" si="16"/>
        <v>0.14814814814814814</v>
      </c>
      <c r="J182" s="217"/>
      <c r="K182" s="220"/>
      <c r="L182" s="220"/>
      <c r="M182" s="221"/>
      <c r="N182" s="222">
        <f t="shared" si="17"/>
        <v>0</v>
      </c>
      <c r="O182" s="223"/>
      <c r="P182" s="224"/>
      <c r="Q182" s="224"/>
      <c r="R182" s="224"/>
      <c r="S182" s="224"/>
      <c r="T182" s="225"/>
      <c r="U182" s="226">
        <f t="shared" si="18"/>
        <v>0.29629629629629628</v>
      </c>
      <c r="V182" s="227"/>
      <c r="W182" s="228" t="str">
        <f t="shared" si="19"/>
        <v>0</v>
      </c>
      <c r="X182" s="509"/>
      <c r="Y182" s="229">
        <f t="shared" si="20"/>
        <v>0</v>
      </c>
    </row>
    <row r="183" spans="2:25" ht="18.75" customHeight="1">
      <c r="B183" s="515"/>
      <c r="C183" s="506"/>
      <c r="D183" s="216">
        <v>4</v>
      </c>
      <c r="E183" s="216" t="s">
        <v>3728</v>
      </c>
      <c r="F183" s="217">
        <v>537</v>
      </c>
      <c r="G183" s="218">
        <f t="shared" si="14"/>
        <v>107.4</v>
      </c>
      <c r="H183" s="219">
        <f t="shared" si="15"/>
        <v>298.33333333333331</v>
      </c>
      <c r="I183" s="219">
        <f t="shared" si="16"/>
        <v>9.9444444444444433E-2</v>
      </c>
      <c r="J183" s="217"/>
      <c r="K183" s="217"/>
      <c r="L183" s="220"/>
      <c r="M183" s="221"/>
      <c r="N183" s="222">
        <f t="shared" si="17"/>
        <v>0</v>
      </c>
      <c r="O183" s="223"/>
      <c r="P183" s="224"/>
      <c r="Q183" s="224"/>
      <c r="R183" s="224"/>
      <c r="S183" s="224"/>
      <c r="T183" s="225"/>
      <c r="U183" s="226">
        <f t="shared" si="18"/>
        <v>0.19888888888888887</v>
      </c>
      <c r="V183" s="227"/>
      <c r="W183" s="228" t="str">
        <f t="shared" si="19"/>
        <v>0</v>
      </c>
      <c r="X183" s="509"/>
      <c r="Y183" s="229">
        <f t="shared" si="20"/>
        <v>0</v>
      </c>
    </row>
    <row r="184" spans="2:25" ht="18.75" customHeight="1">
      <c r="B184" s="515"/>
      <c r="C184" s="506"/>
      <c r="D184" s="216">
        <v>5</v>
      </c>
      <c r="E184" s="216" t="s">
        <v>3729</v>
      </c>
      <c r="F184" s="217">
        <v>1000</v>
      </c>
      <c r="G184" s="218">
        <f t="shared" si="14"/>
        <v>200</v>
      </c>
      <c r="H184" s="219">
        <f t="shared" si="15"/>
        <v>555.55555555555554</v>
      </c>
      <c r="I184" s="219">
        <f t="shared" si="16"/>
        <v>0.18518518518518517</v>
      </c>
      <c r="J184" s="217"/>
      <c r="K184" s="220"/>
      <c r="L184" s="220"/>
      <c r="M184" s="221"/>
      <c r="N184" s="222">
        <f t="shared" si="17"/>
        <v>0</v>
      </c>
      <c r="O184" s="223"/>
      <c r="P184" s="224"/>
      <c r="Q184" s="224"/>
      <c r="R184" s="224"/>
      <c r="S184" s="224"/>
      <c r="T184" s="225"/>
      <c r="U184" s="226">
        <f t="shared" si="18"/>
        <v>0.37037037037037035</v>
      </c>
      <c r="V184" s="227"/>
      <c r="W184" s="228" t="str">
        <f t="shared" si="19"/>
        <v>0</v>
      </c>
      <c r="X184" s="509"/>
      <c r="Y184" s="229">
        <f t="shared" si="20"/>
        <v>0</v>
      </c>
    </row>
    <row r="185" spans="2:25" ht="18.75" customHeight="1">
      <c r="B185" s="515"/>
      <c r="C185" s="506"/>
      <c r="D185" s="216">
        <v>6</v>
      </c>
      <c r="E185" s="216" t="s">
        <v>3730</v>
      </c>
      <c r="F185" s="217">
        <v>630</v>
      </c>
      <c r="G185" s="218">
        <f t="shared" si="14"/>
        <v>126</v>
      </c>
      <c r="H185" s="219">
        <f t="shared" si="15"/>
        <v>350</v>
      </c>
      <c r="I185" s="219">
        <f t="shared" si="16"/>
        <v>0.11666666666666667</v>
      </c>
      <c r="J185" s="217" t="s">
        <v>3731</v>
      </c>
      <c r="K185" s="217" t="s">
        <v>3731</v>
      </c>
      <c r="L185" s="220"/>
      <c r="M185" s="359">
        <f>SUM(H180:H185)</f>
        <v>2342.7777777777774</v>
      </c>
      <c r="N185" s="222">
        <f t="shared" si="17"/>
        <v>46.855555555555547</v>
      </c>
      <c r="O185" s="223">
        <v>99</v>
      </c>
      <c r="P185" s="224" t="s">
        <v>178</v>
      </c>
      <c r="Q185" s="224"/>
      <c r="R185" s="224" t="s">
        <v>3576</v>
      </c>
      <c r="S185" s="224"/>
      <c r="T185" s="225"/>
      <c r="U185" s="226">
        <f t="shared" si="18"/>
        <v>0.23333333333333334</v>
      </c>
      <c r="V185" s="227">
        <f>SUM(U180:U185)</f>
        <v>1.5618518518518518</v>
      </c>
      <c r="W185" s="228" t="str">
        <f t="shared" si="19"/>
        <v>2</v>
      </c>
      <c r="X185" s="509"/>
      <c r="Y185" s="229">
        <f t="shared" si="20"/>
        <v>1</v>
      </c>
    </row>
    <row r="186" spans="2:25" ht="18.75" customHeight="1">
      <c r="B186" s="515"/>
      <c r="C186" s="506"/>
      <c r="D186" s="216"/>
      <c r="E186" s="216"/>
      <c r="F186" s="217"/>
      <c r="G186" s="218">
        <f t="shared" si="14"/>
        <v>0</v>
      </c>
      <c r="H186" s="219">
        <f t="shared" si="15"/>
        <v>0</v>
      </c>
      <c r="I186" s="219">
        <f t="shared" si="16"/>
        <v>0</v>
      </c>
      <c r="J186" s="217"/>
      <c r="K186" s="220"/>
      <c r="L186" s="220"/>
      <c r="M186" s="221"/>
      <c r="N186" s="222">
        <f t="shared" si="17"/>
        <v>0</v>
      </c>
      <c r="O186" s="223"/>
      <c r="P186" s="224"/>
      <c r="Q186" s="224"/>
      <c r="R186" s="224"/>
      <c r="S186" s="224"/>
      <c r="T186" s="225"/>
      <c r="U186" s="226">
        <f t="shared" si="18"/>
        <v>0</v>
      </c>
      <c r="V186" s="227"/>
      <c r="W186" s="228" t="str">
        <f t="shared" si="19"/>
        <v>0</v>
      </c>
      <c r="X186" s="509"/>
      <c r="Y186" s="229">
        <f t="shared" si="20"/>
        <v>0</v>
      </c>
    </row>
    <row r="187" spans="2:25" ht="18.75" customHeight="1">
      <c r="B187" s="515"/>
      <c r="C187" s="506"/>
      <c r="D187" s="216">
        <v>1</v>
      </c>
      <c r="E187" s="216" t="s">
        <v>3732</v>
      </c>
      <c r="F187" s="217">
        <v>700</v>
      </c>
      <c r="G187" s="218">
        <f t="shared" si="14"/>
        <v>140</v>
      </c>
      <c r="H187" s="219">
        <f t="shared" si="15"/>
        <v>388.88888888888886</v>
      </c>
      <c r="I187" s="219">
        <f t="shared" si="16"/>
        <v>0.12962962962962962</v>
      </c>
      <c r="J187" s="217"/>
      <c r="K187" s="220"/>
      <c r="L187" s="220"/>
      <c r="M187" s="221"/>
      <c r="N187" s="222">
        <f t="shared" si="17"/>
        <v>0</v>
      </c>
      <c r="O187" s="223"/>
      <c r="P187" s="224"/>
      <c r="Q187" s="224"/>
      <c r="R187" s="224"/>
      <c r="S187" s="224"/>
      <c r="T187" s="225"/>
      <c r="U187" s="226">
        <f t="shared" si="18"/>
        <v>0.25925925925925924</v>
      </c>
      <c r="V187" s="227"/>
      <c r="W187" s="228" t="str">
        <f t="shared" si="19"/>
        <v>0</v>
      </c>
      <c r="X187" s="509"/>
      <c r="Y187" s="229">
        <f t="shared" si="20"/>
        <v>0</v>
      </c>
    </row>
    <row r="188" spans="2:25" ht="18.75" customHeight="1">
      <c r="B188" s="515"/>
      <c r="C188" s="506"/>
      <c r="D188" s="216">
        <v>2</v>
      </c>
      <c r="E188" s="216" t="s">
        <v>3733</v>
      </c>
      <c r="F188" s="217">
        <v>2000</v>
      </c>
      <c r="G188" s="218">
        <f t="shared" si="14"/>
        <v>400</v>
      </c>
      <c r="H188" s="219">
        <f t="shared" si="15"/>
        <v>1111.1111111111111</v>
      </c>
      <c r="I188" s="219">
        <f t="shared" si="16"/>
        <v>0.37037037037037035</v>
      </c>
      <c r="J188" s="217" t="s">
        <v>3734</v>
      </c>
      <c r="K188" s="217" t="s">
        <v>3735</v>
      </c>
      <c r="L188" s="220"/>
      <c r="M188" s="359">
        <f>SUM(H187:H192)</f>
        <v>2777.7777777777774</v>
      </c>
      <c r="N188" s="222">
        <f t="shared" si="17"/>
        <v>55.55555555555555</v>
      </c>
      <c r="O188" s="223">
        <v>94</v>
      </c>
      <c r="P188" s="224" t="s">
        <v>178</v>
      </c>
      <c r="Q188" s="224"/>
      <c r="R188" s="224" t="s">
        <v>3576</v>
      </c>
      <c r="S188" s="224"/>
      <c r="T188" s="225"/>
      <c r="U188" s="226">
        <f t="shared" si="18"/>
        <v>0.7407407407407407</v>
      </c>
      <c r="V188" s="227">
        <f>SUM(U187:U192)</f>
        <v>1.8518518518518519</v>
      </c>
      <c r="W188" s="228" t="str">
        <f t="shared" si="19"/>
        <v>2</v>
      </c>
      <c r="X188" s="509"/>
      <c r="Y188" s="229">
        <f t="shared" si="20"/>
        <v>1</v>
      </c>
    </row>
    <row r="189" spans="2:25" ht="18.75" customHeight="1">
      <c r="B189" s="515"/>
      <c r="C189" s="506"/>
      <c r="D189" s="216">
        <v>3</v>
      </c>
      <c r="E189" s="216" t="s">
        <v>3736</v>
      </c>
      <c r="F189" s="217">
        <v>630</v>
      </c>
      <c r="G189" s="218">
        <f t="shared" si="14"/>
        <v>126</v>
      </c>
      <c r="H189" s="219">
        <f t="shared" si="15"/>
        <v>350</v>
      </c>
      <c r="I189" s="219">
        <f t="shared" si="16"/>
        <v>0.11666666666666667</v>
      </c>
      <c r="J189" s="217"/>
      <c r="K189" s="220"/>
      <c r="L189" s="220"/>
      <c r="M189" s="221"/>
      <c r="N189" s="222">
        <f t="shared" si="17"/>
        <v>0</v>
      </c>
      <c r="O189" s="223"/>
      <c r="P189" s="224"/>
      <c r="Q189" s="224"/>
      <c r="R189" s="224"/>
      <c r="S189" s="224"/>
      <c r="T189" s="225"/>
      <c r="U189" s="226">
        <f t="shared" si="18"/>
        <v>0.23333333333333334</v>
      </c>
      <c r="V189" s="227"/>
      <c r="W189" s="228" t="str">
        <f t="shared" si="19"/>
        <v>0</v>
      </c>
      <c r="X189" s="509"/>
      <c r="Y189" s="229">
        <f t="shared" si="20"/>
        <v>0</v>
      </c>
    </row>
    <row r="190" spans="2:25" ht="18.75" customHeight="1">
      <c r="B190" s="515"/>
      <c r="C190" s="506"/>
      <c r="D190" s="216">
        <v>4</v>
      </c>
      <c r="E190" s="216" t="s">
        <v>3737</v>
      </c>
      <c r="F190" s="217">
        <v>500</v>
      </c>
      <c r="G190" s="218">
        <f t="shared" si="14"/>
        <v>100</v>
      </c>
      <c r="H190" s="219">
        <f t="shared" si="15"/>
        <v>277.77777777777777</v>
      </c>
      <c r="I190" s="219">
        <f t="shared" si="16"/>
        <v>9.2592592592592587E-2</v>
      </c>
      <c r="J190" s="217"/>
      <c r="K190" s="220"/>
      <c r="L190" s="220"/>
      <c r="M190" s="221"/>
      <c r="N190" s="222">
        <f t="shared" si="17"/>
        <v>0</v>
      </c>
      <c r="O190" s="223"/>
      <c r="P190" s="224"/>
      <c r="Q190" s="224"/>
      <c r="R190" s="224"/>
      <c r="S190" s="224"/>
      <c r="T190" s="225"/>
      <c r="U190" s="226">
        <f t="shared" si="18"/>
        <v>0.18518518518518517</v>
      </c>
      <c r="V190" s="227"/>
      <c r="W190" s="228" t="str">
        <f t="shared" si="19"/>
        <v>0</v>
      </c>
      <c r="X190" s="509"/>
      <c r="Y190" s="229">
        <f t="shared" si="20"/>
        <v>0</v>
      </c>
    </row>
    <row r="191" spans="2:25" ht="18.75" customHeight="1">
      <c r="B191" s="515"/>
      <c r="C191" s="506"/>
      <c r="D191" s="216">
        <v>5</v>
      </c>
      <c r="E191" s="216" t="s">
        <v>3738</v>
      </c>
      <c r="F191" s="217">
        <v>700</v>
      </c>
      <c r="G191" s="218">
        <f t="shared" si="14"/>
        <v>140</v>
      </c>
      <c r="H191" s="219">
        <f t="shared" si="15"/>
        <v>388.88888888888886</v>
      </c>
      <c r="I191" s="219">
        <f t="shared" si="16"/>
        <v>0.12962962962962962</v>
      </c>
      <c r="J191" s="217"/>
      <c r="K191" s="220"/>
      <c r="L191" s="220"/>
      <c r="M191" s="221"/>
      <c r="N191" s="222">
        <f t="shared" si="17"/>
        <v>0</v>
      </c>
      <c r="O191" s="223"/>
      <c r="P191" s="224"/>
      <c r="Q191" s="224"/>
      <c r="R191" s="224"/>
      <c r="S191" s="224"/>
      <c r="T191" s="225"/>
      <c r="U191" s="226">
        <f t="shared" si="18"/>
        <v>0.25925925925925924</v>
      </c>
      <c r="V191" s="227"/>
      <c r="W191" s="228" t="str">
        <f t="shared" si="19"/>
        <v>0</v>
      </c>
      <c r="X191" s="509"/>
      <c r="Y191" s="229">
        <f t="shared" si="20"/>
        <v>0</v>
      </c>
    </row>
    <row r="192" spans="2:25" ht="18.75" customHeight="1">
      <c r="B192" s="515"/>
      <c r="C192" s="506"/>
      <c r="D192" s="216">
        <v>6</v>
      </c>
      <c r="E192" s="216" t="s">
        <v>3739</v>
      </c>
      <c r="F192" s="217">
        <v>470</v>
      </c>
      <c r="G192" s="218">
        <f t="shared" si="14"/>
        <v>94</v>
      </c>
      <c r="H192" s="219">
        <f t="shared" si="15"/>
        <v>261.11111111111109</v>
      </c>
      <c r="I192" s="219">
        <f t="shared" si="16"/>
        <v>8.7037037037037024E-2</v>
      </c>
      <c r="J192" s="217"/>
      <c r="K192" s="220"/>
      <c r="L192" s="220"/>
      <c r="M192" s="221"/>
      <c r="N192" s="222">
        <f t="shared" si="17"/>
        <v>0</v>
      </c>
      <c r="O192" s="223"/>
      <c r="P192" s="224"/>
      <c r="Q192" s="224"/>
      <c r="R192" s="224"/>
      <c r="S192" s="224"/>
      <c r="T192" s="225"/>
      <c r="U192" s="226">
        <f t="shared" si="18"/>
        <v>0.17407407407407405</v>
      </c>
      <c r="V192" s="227"/>
      <c r="W192" s="228" t="str">
        <f t="shared" si="19"/>
        <v>0</v>
      </c>
      <c r="X192" s="509"/>
      <c r="Y192" s="229">
        <f t="shared" si="20"/>
        <v>0</v>
      </c>
    </row>
    <row r="193" spans="2:25" ht="18.75" customHeight="1">
      <c r="B193" s="515"/>
      <c r="C193" s="506"/>
      <c r="D193" s="216"/>
      <c r="E193" s="216"/>
      <c r="F193" s="217"/>
      <c r="G193" s="218">
        <f t="shared" si="14"/>
        <v>0</v>
      </c>
      <c r="H193" s="219">
        <f>F193/$H$15</f>
        <v>0</v>
      </c>
      <c r="I193" s="219">
        <f>H193/$I$15</f>
        <v>0</v>
      </c>
      <c r="J193" s="217"/>
      <c r="K193" s="220"/>
      <c r="L193" s="220"/>
      <c r="M193" s="221"/>
      <c r="N193" s="222">
        <f>M193/$N$15</f>
        <v>0</v>
      </c>
      <c r="O193" s="223"/>
      <c r="P193" s="224"/>
      <c r="Q193" s="224"/>
      <c r="R193" s="224"/>
      <c r="S193" s="224"/>
      <c r="T193" s="225"/>
      <c r="U193" s="226">
        <f>H193/$U$15</f>
        <v>0</v>
      </c>
      <c r="V193" s="227"/>
      <c r="W193" s="228" t="str">
        <f>IF(V193&lt;1,"0",IF(V193&lt;5,"2",IF(V193&gt;=5,"6")))</f>
        <v>0</v>
      </c>
      <c r="X193" s="509"/>
      <c r="Y193" s="229">
        <f t="shared" si="20"/>
        <v>0</v>
      </c>
    </row>
    <row r="194" spans="2:25" ht="18.75" customHeight="1">
      <c r="B194" s="515"/>
      <c r="C194" s="506"/>
      <c r="D194" s="216">
        <v>1</v>
      </c>
      <c r="E194" s="216" t="s">
        <v>3740</v>
      </c>
      <c r="F194" s="361">
        <v>800</v>
      </c>
      <c r="G194" s="218">
        <f t="shared" si="14"/>
        <v>160</v>
      </c>
      <c r="H194" s="219">
        <f t="shared" si="15"/>
        <v>444.44444444444446</v>
      </c>
      <c r="I194" s="219">
        <f t="shared" si="16"/>
        <v>0.14814814814814814</v>
      </c>
      <c r="J194" s="217"/>
      <c r="K194" s="217" t="s">
        <v>3741</v>
      </c>
      <c r="L194" s="220"/>
      <c r="M194" s="221">
        <f>SUM(H194:H196)</f>
        <v>3727.7777777777778</v>
      </c>
      <c r="N194" s="222">
        <f t="shared" si="17"/>
        <v>74.555555555555557</v>
      </c>
      <c r="O194" s="223">
        <v>94</v>
      </c>
      <c r="P194" s="224" t="s">
        <v>178</v>
      </c>
      <c r="Q194" s="224"/>
      <c r="R194" s="224" t="s">
        <v>3576</v>
      </c>
      <c r="S194" s="224"/>
      <c r="T194" s="225"/>
      <c r="U194" s="226">
        <f t="shared" si="18"/>
        <v>0.29629629629629628</v>
      </c>
      <c r="V194" s="227">
        <f>SUM(U194:U196)</f>
        <v>2.4851851851851849</v>
      </c>
      <c r="W194" s="228" t="str">
        <f t="shared" si="19"/>
        <v>2</v>
      </c>
      <c r="X194" s="509"/>
      <c r="Y194" s="229">
        <f t="shared" si="20"/>
        <v>1</v>
      </c>
    </row>
    <row r="195" spans="2:25" ht="18.75" customHeight="1">
      <c r="B195" s="515"/>
      <c r="C195" s="506"/>
      <c r="D195" s="216">
        <v>2</v>
      </c>
      <c r="E195" s="216" t="s">
        <v>3742</v>
      </c>
      <c r="F195" s="362">
        <v>5000</v>
      </c>
      <c r="G195" s="218">
        <f t="shared" si="14"/>
        <v>1000</v>
      </c>
      <c r="H195" s="219">
        <f t="shared" si="15"/>
        <v>2777.7777777777778</v>
      </c>
      <c r="I195" s="219">
        <f t="shared" si="16"/>
        <v>0.92592592592592593</v>
      </c>
      <c r="J195" s="217"/>
      <c r="K195" s="220"/>
      <c r="L195" s="220"/>
      <c r="M195" s="221"/>
      <c r="N195" s="222">
        <f t="shared" si="17"/>
        <v>0</v>
      </c>
      <c r="O195" s="223"/>
      <c r="P195" s="224"/>
      <c r="Q195" s="224"/>
      <c r="R195" s="224"/>
      <c r="S195" s="224"/>
      <c r="T195" s="225"/>
      <c r="U195" s="226">
        <f t="shared" si="18"/>
        <v>1.8518518518518519</v>
      </c>
      <c r="V195" s="227"/>
      <c r="W195" s="228" t="str">
        <f t="shared" si="19"/>
        <v>0</v>
      </c>
      <c r="X195" s="509"/>
      <c r="Y195" s="229">
        <f t="shared" si="20"/>
        <v>0</v>
      </c>
    </row>
    <row r="196" spans="2:25" ht="18.75" customHeight="1">
      <c r="B196" s="515"/>
      <c r="C196" s="506"/>
      <c r="D196" s="216">
        <v>3</v>
      </c>
      <c r="E196" s="216" t="s">
        <v>3743</v>
      </c>
      <c r="F196" s="217">
        <v>910</v>
      </c>
      <c r="G196" s="218">
        <f t="shared" si="14"/>
        <v>182</v>
      </c>
      <c r="H196" s="219">
        <f t="shared" si="15"/>
        <v>505.55555555555554</v>
      </c>
      <c r="I196" s="219">
        <f t="shared" si="16"/>
        <v>0.16851851851851851</v>
      </c>
      <c r="J196" s="217"/>
      <c r="K196" s="220"/>
      <c r="L196" s="220"/>
      <c r="M196" s="221"/>
      <c r="N196" s="222">
        <f t="shared" si="17"/>
        <v>0</v>
      </c>
      <c r="O196" s="223"/>
      <c r="P196" s="224"/>
      <c r="Q196" s="224"/>
      <c r="R196" s="224"/>
      <c r="S196" s="224"/>
      <c r="T196" s="225"/>
      <c r="U196" s="226">
        <f t="shared" si="18"/>
        <v>0.33703703703703702</v>
      </c>
      <c r="V196" s="227"/>
      <c r="W196" s="228" t="str">
        <f t="shared" si="19"/>
        <v>0</v>
      </c>
      <c r="X196" s="509"/>
      <c r="Y196" s="229">
        <f t="shared" si="20"/>
        <v>0</v>
      </c>
    </row>
    <row r="197" spans="2:25" ht="18.75" customHeight="1">
      <c r="B197" s="515"/>
      <c r="C197" s="506"/>
      <c r="D197" s="216"/>
      <c r="E197" s="216"/>
      <c r="F197" s="217"/>
      <c r="G197" s="218">
        <f t="shared" si="14"/>
        <v>0</v>
      </c>
      <c r="H197" s="219">
        <f t="shared" si="15"/>
        <v>0</v>
      </c>
      <c r="I197" s="219">
        <f t="shared" si="16"/>
        <v>0</v>
      </c>
      <c r="J197" s="217"/>
      <c r="K197" s="220"/>
      <c r="L197" s="220"/>
      <c r="M197" s="221"/>
      <c r="N197" s="222">
        <f t="shared" si="17"/>
        <v>0</v>
      </c>
      <c r="O197" s="223"/>
      <c r="P197" s="224"/>
      <c r="Q197" s="224"/>
      <c r="R197" s="224"/>
      <c r="S197" s="224"/>
      <c r="T197" s="225"/>
      <c r="U197" s="226">
        <f t="shared" si="18"/>
        <v>0</v>
      </c>
      <c r="V197" s="227"/>
      <c r="W197" s="228" t="str">
        <f t="shared" si="19"/>
        <v>0</v>
      </c>
      <c r="X197" s="509"/>
      <c r="Y197" s="229">
        <f t="shared" si="20"/>
        <v>0</v>
      </c>
    </row>
    <row r="198" spans="2:25" ht="18.75" customHeight="1">
      <c r="B198" s="515"/>
      <c r="C198" s="506"/>
      <c r="D198" s="216">
        <v>1</v>
      </c>
      <c r="E198" s="216" t="s">
        <v>3744</v>
      </c>
      <c r="F198" s="217">
        <v>600</v>
      </c>
      <c r="G198" s="218">
        <f t="shared" si="14"/>
        <v>120</v>
      </c>
      <c r="H198" s="219">
        <f t="shared" si="15"/>
        <v>333.33333333333331</v>
      </c>
      <c r="I198" s="219">
        <f t="shared" si="16"/>
        <v>0.1111111111111111</v>
      </c>
      <c r="J198" s="217"/>
      <c r="K198" s="220"/>
      <c r="L198" s="220"/>
      <c r="M198" s="221"/>
      <c r="N198" s="222">
        <f t="shared" si="17"/>
        <v>0</v>
      </c>
      <c r="O198" s="223"/>
      <c r="P198" s="224"/>
      <c r="Q198" s="224"/>
      <c r="R198" s="224"/>
      <c r="S198" s="224"/>
      <c r="T198" s="225"/>
      <c r="U198" s="226">
        <f t="shared" si="18"/>
        <v>0.22222222222222221</v>
      </c>
      <c r="V198" s="227"/>
      <c r="W198" s="228" t="str">
        <f t="shared" si="19"/>
        <v>0</v>
      </c>
      <c r="X198" s="509"/>
      <c r="Y198" s="229">
        <f t="shared" si="20"/>
        <v>0</v>
      </c>
    </row>
    <row r="199" spans="2:25" ht="18.75" customHeight="1">
      <c r="B199" s="515"/>
      <c r="C199" s="506"/>
      <c r="D199" s="216">
        <v>2</v>
      </c>
      <c r="E199" s="216" t="s">
        <v>3745</v>
      </c>
      <c r="F199" s="217">
        <v>400</v>
      </c>
      <c r="G199" s="218">
        <f t="shared" si="14"/>
        <v>80</v>
      </c>
      <c r="H199" s="219">
        <f t="shared" si="15"/>
        <v>222.22222222222223</v>
      </c>
      <c r="I199" s="219">
        <f t="shared" si="16"/>
        <v>7.407407407407407E-2</v>
      </c>
      <c r="J199" s="217"/>
      <c r="K199" s="220"/>
      <c r="L199" s="220"/>
      <c r="M199" s="221"/>
      <c r="N199" s="222">
        <f t="shared" si="17"/>
        <v>0</v>
      </c>
      <c r="O199" s="223"/>
      <c r="P199" s="224"/>
      <c r="Q199" s="224"/>
      <c r="R199" s="224"/>
      <c r="S199" s="224"/>
      <c r="T199" s="225"/>
      <c r="U199" s="226">
        <f t="shared" si="18"/>
        <v>0.14814814814814814</v>
      </c>
      <c r="V199" s="227"/>
      <c r="W199" s="228" t="str">
        <f t="shared" si="19"/>
        <v>0</v>
      </c>
      <c r="X199" s="509"/>
      <c r="Y199" s="229">
        <f t="shared" si="20"/>
        <v>0</v>
      </c>
    </row>
    <row r="200" spans="2:25" ht="18.75" customHeight="1">
      <c r="B200" s="515"/>
      <c r="C200" s="506"/>
      <c r="D200" s="216">
        <v>3</v>
      </c>
      <c r="E200" s="216" t="s">
        <v>3746</v>
      </c>
      <c r="F200" s="217">
        <v>500</v>
      </c>
      <c r="G200" s="218">
        <f t="shared" si="14"/>
        <v>100</v>
      </c>
      <c r="H200" s="219">
        <f t="shared" si="15"/>
        <v>277.77777777777777</v>
      </c>
      <c r="I200" s="219">
        <f t="shared" si="16"/>
        <v>9.2592592592592587E-2</v>
      </c>
      <c r="J200" s="217" t="s">
        <v>3747</v>
      </c>
      <c r="K200" s="354" t="s">
        <v>3748</v>
      </c>
      <c r="L200" s="220"/>
      <c r="M200" s="221">
        <f>SUM(H198:H206)</f>
        <v>3116.6666666666665</v>
      </c>
      <c r="N200" s="222">
        <f t="shared" si="17"/>
        <v>62.333333333333329</v>
      </c>
      <c r="O200" s="223">
        <v>96</v>
      </c>
      <c r="P200" s="224" t="s">
        <v>178</v>
      </c>
      <c r="Q200" s="224"/>
      <c r="R200" s="224" t="s">
        <v>3576</v>
      </c>
      <c r="S200" s="224"/>
      <c r="T200" s="225"/>
      <c r="U200" s="226">
        <f t="shared" si="18"/>
        <v>0.18518518518518517</v>
      </c>
      <c r="V200" s="227">
        <f>SUM(U198:U206)</f>
        <v>2.0777777777777775</v>
      </c>
      <c r="W200" s="228" t="str">
        <f t="shared" si="19"/>
        <v>2</v>
      </c>
      <c r="X200" s="509"/>
      <c r="Y200" s="229">
        <f t="shared" si="20"/>
        <v>1</v>
      </c>
    </row>
    <row r="201" spans="2:25" ht="18.75" customHeight="1">
      <c r="B201" s="515"/>
      <c r="C201" s="506"/>
      <c r="D201" s="216">
        <v>4</v>
      </c>
      <c r="E201" s="216" t="s">
        <v>3749</v>
      </c>
      <c r="F201" s="217">
        <v>700</v>
      </c>
      <c r="G201" s="218">
        <f t="shared" si="14"/>
        <v>140</v>
      </c>
      <c r="H201" s="219">
        <f t="shared" si="15"/>
        <v>388.88888888888886</v>
      </c>
      <c r="I201" s="219">
        <f t="shared" si="16"/>
        <v>0.12962962962962962</v>
      </c>
      <c r="J201" s="217"/>
      <c r="K201" s="220"/>
      <c r="L201" s="220"/>
      <c r="M201" s="221"/>
      <c r="N201" s="222">
        <f t="shared" si="17"/>
        <v>0</v>
      </c>
      <c r="O201" s="223"/>
      <c r="P201" s="224"/>
      <c r="Q201" s="224"/>
      <c r="R201" s="224"/>
      <c r="S201" s="224"/>
      <c r="T201" s="225"/>
      <c r="U201" s="226">
        <f t="shared" si="18"/>
        <v>0.25925925925925924</v>
      </c>
      <c r="V201" s="227"/>
      <c r="W201" s="228" t="str">
        <f t="shared" si="19"/>
        <v>0</v>
      </c>
      <c r="X201" s="509"/>
      <c r="Y201" s="229">
        <f t="shared" si="20"/>
        <v>0</v>
      </c>
    </row>
    <row r="202" spans="2:25" ht="18.75" customHeight="1">
      <c r="B202" s="515"/>
      <c r="C202" s="506"/>
      <c r="D202" s="216">
        <v>5</v>
      </c>
      <c r="E202" s="216" t="s">
        <v>3750</v>
      </c>
      <c r="F202" s="217">
        <v>800</v>
      </c>
      <c r="G202" s="218">
        <f t="shared" si="14"/>
        <v>160</v>
      </c>
      <c r="H202" s="219">
        <f t="shared" si="15"/>
        <v>444.44444444444446</v>
      </c>
      <c r="I202" s="219">
        <f t="shared" si="16"/>
        <v>0.14814814814814814</v>
      </c>
      <c r="J202" s="217"/>
      <c r="K202" s="220"/>
      <c r="L202" s="220"/>
      <c r="M202" s="221"/>
      <c r="N202" s="222">
        <f t="shared" si="17"/>
        <v>0</v>
      </c>
      <c r="O202" s="223"/>
      <c r="P202" s="224"/>
      <c r="Q202" s="224"/>
      <c r="R202" s="224"/>
      <c r="S202" s="224"/>
      <c r="T202" s="225"/>
      <c r="U202" s="226">
        <f t="shared" si="18"/>
        <v>0.29629629629629628</v>
      </c>
      <c r="V202" s="227"/>
      <c r="W202" s="228" t="str">
        <f t="shared" si="19"/>
        <v>0</v>
      </c>
      <c r="X202" s="509"/>
      <c r="Y202" s="229">
        <f t="shared" si="20"/>
        <v>0</v>
      </c>
    </row>
    <row r="203" spans="2:25" ht="18.75" customHeight="1">
      <c r="B203" s="515"/>
      <c r="C203" s="506"/>
      <c r="D203" s="216">
        <v>6</v>
      </c>
      <c r="E203" s="216" t="s">
        <v>3751</v>
      </c>
      <c r="F203" s="217">
        <v>650</v>
      </c>
      <c r="G203" s="218">
        <f t="shared" si="14"/>
        <v>130</v>
      </c>
      <c r="H203" s="219">
        <f t="shared" si="15"/>
        <v>361.11111111111109</v>
      </c>
      <c r="I203" s="219">
        <f t="shared" si="16"/>
        <v>0.12037037037037036</v>
      </c>
      <c r="J203" s="217"/>
      <c r="K203" s="220"/>
      <c r="L203" s="220"/>
      <c r="M203" s="221"/>
      <c r="N203" s="222">
        <f t="shared" si="17"/>
        <v>0</v>
      </c>
      <c r="O203" s="223"/>
      <c r="P203" s="224"/>
      <c r="Q203" s="224"/>
      <c r="R203" s="224"/>
      <c r="S203" s="224"/>
      <c r="T203" s="225"/>
      <c r="U203" s="226">
        <f t="shared" si="18"/>
        <v>0.24074074074074073</v>
      </c>
      <c r="V203" s="227"/>
      <c r="W203" s="228" t="str">
        <f t="shared" si="19"/>
        <v>0</v>
      </c>
      <c r="X203" s="509"/>
      <c r="Y203" s="229">
        <f t="shared" si="20"/>
        <v>0</v>
      </c>
    </row>
    <row r="204" spans="2:25" ht="18.75" customHeight="1">
      <c r="B204" s="515"/>
      <c r="C204" s="506"/>
      <c r="D204" s="216">
        <v>7</v>
      </c>
      <c r="E204" s="216" t="s">
        <v>3752</v>
      </c>
      <c r="F204" s="217">
        <v>600</v>
      </c>
      <c r="G204" s="218">
        <f t="shared" si="14"/>
        <v>120</v>
      </c>
      <c r="H204" s="219">
        <f t="shared" si="15"/>
        <v>333.33333333333331</v>
      </c>
      <c r="I204" s="219">
        <f t="shared" si="16"/>
        <v>0.1111111111111111</v>
      </c>
      <c r="J204" s="216" t="s">
        <v>3753</v>
      </c>
      <c r="K204" s="220"/>
      <c r="L204" s="220"/>
      <c r="M204" s="221"/>
      <c r="N204" s="222">
        <f t="shared" si="17"/>
        <v>0</v>
      </c>
      <c r="O204" s="223"/>
      <c r="P204" s="224"/>
      <c r="Q204" s="224"/>
      <c r="R204" s="224"/>
      <c r="S204" s="224"/>
      <c r="T204" s="225"/>
      <c r="U204" s="226">
        <f t="shared" si="18"/>
        <v>0.22222222222222221</v>
      </c>
      <c r="V204" s="227"/>
      <c r="W204" s="228" t="str">
        <f t="shared" si="19"/>
        <v>0</v>
      </c>
      <c r="X204" s="509"/>
      <c r="Y204" s="229">
        <f t="shared" si="20"/>
        <v>0</v>
      </c>
    </row>
    <row r="205" spans="2:25" ht="18.75" customHeight="1">
      <c r="B205" s="515"/>
      <c r="C205" s="506"/>
      <c r="D205" s="216">
        <v>8</v>
      </c>
      <c r="E205" s="216" t="s">
        <v>3754</v>
      </c>
      <c r="F205" s="217">
        <v>460</v>
      </c>
      <c r="G205" s="218">
        <f t="shared" si="14"/>
        <v>92</v>
      </c>
      <c r="H205" s="219">
        <f t="shared" si="15"/>
        <v>255.55555555555554</v>
      </c>
      <c r="I205" s="219">
        <f t="shared" si="16"/>
        <v>8.5185185185185183E-2</v>
      </c>
      <c r="J205" s="217"/>
      <c r="K205" s="220"/>
      <c r="L205" s="220"/>
      <c r="M205" s="221"/>
      <c r="N205" s="222">
        <f t="shared" si="17"/>
        <v>0</v>
      </c>
      <c r="O205" s="223"/>
      <c r="P205" s="224"/>
      <c r="Q205" s="224"/>
      <c r="R205" s="224"/>
      <c r="S205" s="224"/>
      <c r="T205" s="225"/>
      <c r="U205" s="226">
        <f t="shared" si="18"/>
        <v>0.17037037037037037</v>
      </c>
      <c r="V205" s="227"/>
      <c r="W205" s="228" t="str">
        <f t="shared" si="19"/>
        <v>0</v>
      </c>
      <c r="X205" s="509"/>
      <c r="Y205" s="229">
        <f t="shared" si="20"/>
        <v>0</v>
      </c>
    </row>
    <row r="206" spans="2:25" ht="18.75" customHeight="1">
      <c r="B206" s="515"/>
      <c r="C206" s="506"/>
      <c r="D206" s="216">
        <v>9</v>
      </c>
      <c r="E206" s="216" t="s">
        <v>3755</v>
      </c>
      <c r="F206" s="217">
        <v>900</v>
      </c>
      <c r="G206" s="218">
        <f t="shared" si="14"/>
        <v>180</v>
      </c>
      <c r="H206" s="219">
        <f t="shared" si="15"/>
        <v>500</v>
      </c>
      <c r="I206" s="219">
        <f t="shared" si="16"/>
        <v>0.16666666666666666</v>
      </c>
      <c r="J206" s="217"/>
      <c r="K206" s="220"/>
      <c r="L206" s="220"/>
      <c r="M206" s="221"/>
      <c r="N206" s="222">
        <f t="shared" si="17"/>
        <v>0</v>
      </c>
      <c r="O206" s="223"/>
      <c r="P206" s="224"/>
      <c r="Q206" s="224"/>
      <c r="R206" s="224"/>
      <c r="S206" s="224"/>
      <c r="T206" s="225"/>
      <c r="U206" s="226">
        <f t="shared" si="18"/>
        <v>0.33333333333333331</v>
      </c>
      <c r="V206" s="227"/>
      <c r="W206" s="228" t="str">
        <f t="shared" si="19"/>
        <v>0</v>
      </c>
      <c r="X206" s="509"/>
      <c r="Y206" s="229">
        <f t="shared" si="20"/>
        <v>0</v>
      </c>
    </row>
    <row r="207" spans="2:25" ht="18.75" customHeight="1">
      <c r="B207" s="515"/>
      <c r="C207" s="506"/>
      <c r="D207" s="216"/>
      <c r="E207" s="216"/>
      <c r="F207" s="217"/>
      <c r="G207" s="218">
        <f t="shared" si="14"/>
        <v>0</v>
      </c>
      <c r="H207" s="219">
        <f>F207/$H$15</f>
        <v>0</v>
      </c>
      <c r="I207" s="219">
        <f>H207/$I$15</f>
        <v>0</v>
      </c>
      <c r="J207" s="217"/>
      <c r="K207" s="220"/>
      <c r="L207" s="220"/>
      <c r="M207" s="232"/>
      <c r="N207" s="222">
        <f>M207/$N$15</f>
        <v>0</v>
      </c>
      <c r="O207" s="223"/>
      <c r="P207" s="224"/>
      <c r="Q207" s="224"/>
      <c r="R207" s="224"/>
      <c r="S207" s="224"/>
      <c r="T207" s="225"/>
      <c r="U207" s="226">
        <f>H207/$U$15</f>
        <v>0</v>
      </c>
      <c r="V207" s="227"/>
      <c r="W207" s="228" t="str">
        <f>IF(V207&lt;1,"0",IF(V207&lt;5,"2",IF(V207&gt;=5,"6")))</f>
        <v>0</v>
      </c>
      <c r="X207" s="509"/>
      <c r="Y207" s="229">
        <f t="shared" ref="Y207:Y228" si="21">W207/2</f>
        <v>0</v>
      </c>
    </row>
    <row r="208" spans="2:25" ht="18.75" customHeight="1">
      <c r="B208" s="515"/>
      <c r="C208" s="506"/>
      <c r="D208" s="216">
        <v>1</v>
      </c>
      <c r="E208" s="216" t="s">
        <v>3756</v>
      </c>
      <c r="F208" s="217">
        <v>1000</v>
      </c>
      <c r="G208" s="218">
        <f t="shared" si="14"/>
        <v>200</v>
      </c>
      <c r="H208" s="219">
        <f t="shared" si="15"/>
        <v>555.55555555555554</v>
      </c>
      <c r="I208" s="219">
        <f t="shared" si="16"/>
        <v>0.18518518518518517</v>
      </c>
      <c r="J208" s="217"/>
      <c r="K208" s="220"/>
      <c r="L208" s="220"/>
      <c r="M208" s="221"/>
      <c r="N208" s="222">
        <f t="shared" si="17"/>
        <v>0</v>
      </c>
      <c r="O208" s="223"/>
      <c r="P208" s="224"/>
      <c r="Q208" s="224"/>
      <c r="R208" s="224"/>
      <c r="S208" s="224"/>
      <c r="T208" s="225"/>
      <c r="U208" s="226">
        <f t="shared" si="18"/>
        <v>0.37037037037037035</v>
      </c>
      <c r="V208" s="227"/>
      <c r="W208" s="228" t="str">
        <f t="shared" si="19"/>
        <v>0</v>
      </c>
      <c r="X208" s="509"/>
      <c r="Y208" s="229">
        <f t="shared" si="21"/>
        <v>0</v>
      </c>
    </row>
    <row r="209" spans="2:25" ht="18.75" customHeight="1">
      <c r="B209" s="515"/>
      <c r="C209" s="506"/>
      <c r="D209" s="216">
        <v>2</v>
      </c>
      <c r="E209" s="216" t="s">
        <v>3757</v>
      </c>
      <c r="F209" s="217">
        <v>880</v>
      </c>
      <c r="G209" s="218">
        <f t="shared" si="14"/>
        <v>176</v>
      </c>
      <c r="H209" s="219">
        <f t="shared" si="15"/>
        <v>488.88888888888886</v>
      </c>
      <c r="I209" s="219">
        <f t="shared" si="16"/>
        <v>0.16296296296296295</v>
      </c>
      <c r="J209" s="217"/>
      <c r="K209" s="220"/>
      <c r="L209" s="220"/>
      <c r="M209" s="232"/>
      <c r="N209" s="222">
        <f t="shared" si="17"/>
        <v>0</v>
      </c>
      <c r="O209" s="223"/>
      <c r="P209" s="224"/>
      <c r="Q209" s="224"/>
      <c r="R209" s="224"/>
      <c r="S209" s="224"/>
      <c r="T209" s="225"/>
      <c r="U209" s="226">
        <f t="shared" si="18"/>
        <v>0.3259259259259259</v>
      </c>
      <c r="V209" s="227"/>
      <c r="W209" s="228" t="str">
        <f t="shared" si="19"/>
        <v>0</v>
      </c>
      <c r="X209" s="509"/>
      <c r="Y209" s="229">
        <f t="shared" si="21"/>
        <v>0</v>
      </c>
    </row>
    <row r="210" spans="2:25" ht="18.75" customHeight="1">
      <c r="B210" s="515"/>
      <c r="C210" s="506"/>
      <c r="D210" s="216">
        <v>3</v>
      </c>
      <c r="E210" s="216" t="s">
        <v>3758</v>
      </c>
      <c r="F210" s="217">
        <v>900</v>
      </c>
      <c r="G210" s="218">
        <f t="shared" ref="G210:G227" si="22">F210/$G$15</f>
        <v>180</v>
      </c>
      <c r="H210" s="219">
        <f t="shared" ref="H210:H223" si="23">F210/$H$15</f>
        <v>500</v>
      </c>
      <c r="I210" s="219">
        <f t="shared" ref="I210:I223" si="24">H210/$I$15</f>
        <v>0.16666666666666666</v>
      </c>
      <c r="J210" s="217"/>
      <c r="K210" s="220"/>
      <c r="L210" s="220"/>
      <c r="M210" s="232"/>
      <c r="N210" s="222">
        <f t="shared" si="17"/>
        <v>0</v>
      </c>
      <c r="O210" s="223"/>
      <c r="P210" s="224"/>
      <c r="Q210" s="224"/>
      <c r="R210" s="224"/>
      <c r="S210" s="224"/>
      <c r="T210" s="225"/>
      <c r="U210" s="226">
        <f t="shared" ref="U210:U223" si="25">H210/$U$15</f>
        <v>0.33333333333333331</v>
      </c>
      <c r="V210" s="227"/>
      <c r="W210" s="228" t="str">
        <f t="shared" ref="W210:W223" si="26">IF(V210&lt;1,"0",IF(V210&lt;5,"2",IF(V210&gt;=5,"6")))</f>
        <v>0</v>
      </c>
      <c r="X210" s="509"/>
      <c r="Y210" s="229">
        <f t="shared" si="21"/>
        <v>0</v>
      </c>
    </row>
    <row r="211" spans="2:25" ht="18.75" customHeight="1">
      <c r="B211" s="515"/>
      <c r="C211" s="506"/>
      <c r="D211" s="216">
        <v>4</v>
      </c>
      <c r="E211" s="216" t="s">
        <v>3759</v>
      </c>
      <c r="F211" s="217">
        <v>500</v>
      </c>
      <c r="G211" s="218">
        <f t="shared" si="22"/>
        <v>100</v>
      </c>
      <c r="H211" s="219">
        <f t="shared" si="23"/>
        <v>277.77777777777777</v>
      </c>
      <c r="I211" s="219">
        <f t="shared" si="24"/>
        <v>9.2592592592592587E-2</v>
      </c>
      <c r="J211" s="217"/>
      <c r="K211" s="354" t="s">
        <v>3760</v>
      </c>
      <c r="L211" s="220"/>
      <c r="M211" s="232">
        <f>SUM(H208:H215)</f>
        <v>3172.2222222222222</v>
      </c>
      <c r="N211" s="222">
        <f t="shared" si="17"/>
        <v>63.444444444444443</v>
      </c>
      <c r="O211" s="223">
        <v>93</v>
      </c>
      <c r="P211" s="224" t="s">
        <v>178</v>
      </c>
      <c r="Q211" s="224"/>
      <c r="R211" s="224" t="s">
        <v>3576</v>
      </c>
      <c r="S211" s="224"/>
      <c r="T211" s="225"/>
      <c r="U211" s="226">
        <f t="shared" si="25"/>
        <v>0.18518518518518517</v>
      </c>
      <c r="V211" s="227">
        <f>SUM(U208:U215)</f>
        <v>2.1148148148148143</v>
      </c>
      <c r="W211" s="228" t="str">
        <f t="shared" si="26"/>
        <v>2</v>
      </c>
      <c r="X211" s="509"/>
      <c r="Y211" s="229">
        <f t="shared" si="21"/>
        <v>1</v>
      </c>
    </row>
    <row r="212" spans="2:25" ht="18.75" customHeight="1">
      <c r="B212" s="515"/>
      <c r="C212" s="506"/>
      <c r="D212" s="216">
        <v>5</v>
      </c>
      <c r="E212" s="216" t="s">
        <v>3761</v>
      </c>
      <c r="F212" s="217">
        <v>600</v>
      </c>
      <c r="G212" s="218">
        <f t="shared" si="22"/>
        <v>120</v>
      </c>
      <c r="H212" s="219">
        <f t="shared" si="23"/>
        <v>333.33333333333331</v>
      </c>
      <c r="I212" s="219">
        <f t="shared" si="24"/>
        <v>0.1111111111111111</v>
      </c>
      <c r="J212" s="217"/>
      <c r="K212" s="220"/>
      <c r="L212" s="220"/>
      <c r="M212" s="232"/>
      <c r="N212" s="222">
        <f t="shared" si="17"/>
        <v>0</v>
      </c>
      <c r="O212" s="223"/>
      <c r="P212" s="224"/>
      <c r="Q212" s="224"/>
      <c r="R212" s="224"/>
      <c r="S212" s="224"/>
      <c r="T212" s="225"/>
      <c r="U212" s="226">
        <f t="shared" si="25"/>
        <v>0.22222222222222221</v>
      </c>
      <c r="V212" s="227"/>
      <c r="W212" s="228" t="str">
        <f t="shared" si="26"/>
        <v>0</v>
      </c>
      <c r="X212" s="509"/>
      <c r="Y212" s="229">
        <f t="shared" si="21"/>
        <v>0</v>
      </c>
    </row>
    <row r="213" spans="2:25" ht="18.75" customHeight="1">
      <c r="B213" s="515"/>
      <c r="C213" s="506"/>
      <c r="D213" s="216">
        <v>6</v>
      </c>
      <c r="E213" s="216" t="s">
        <v>3762</v>
      </c>
      <c r="F213" s="217">
        <v>630</v>
      </c>
      <c r="G213" s="218">
        <f t="shared" si="22"/>
        <v>126</v>
      </c>
      <c r="H213" s="219">
        <f t="shared" si="23"/>
        <v>350</v>
      </c>
      <c r="I213" s="219">
        <f t="shared" si="24"/>
        <v>0.11666666666666667</v>
      </c>
      <c r="J213" s="217"/>
      <c r="K213" s="220"/>
      <c r="L213" s="220"/>
      <c r="M213" s="232"/>
      <c r="N213" s="222">
        <f t="shared" si="17"/>
        <v>0</v>
      </c>
      <c r="O213" s="223"/>
      <c r="P213" s="224"/>
      <c r="Q213" s="224"/>
      <c r="R213" s="224"/>
      <c r="S213" s="224"/>
      <c r="T213" s="225"/>
      <c r="U213" s="226">
        <f t="shared" si="25"/>
        <v>0.23333333333333334</v>
      </c>
      <c r="V213" s="227"/>
      <c r="W213" s="228" t="str">
        <f t="shared" si="26"/>
        <v>0</v>
      </c>
      <c r="X213" s="509"/>
      <c r="Y213" s="229">
        <f t="shared" si="21"/>
        <v>0</v>
      </c>
    </row>
    <row r="214" spans="2:25" ht="18.75" customHeight="1">
      <c r="B214" s="515"/>
      <c r="C214" s="506"/>
      <c r="D214" s="216">
        <v>7</v>
      </c>
      <c r="E214" s="216" t="s">
        <v>3763</v>
      </c>
      <c r="F214" s="217">
        <v>500</v>
      </c>
      <c r="G214" s="218">
        <f t="shared" si="22"/>
        <v>100</v>
      </c>
      <c r="H214" s="219">
        <f t="shared" si="23"/>
        <v>277.77777777777777</v>
      </c>
      <c r="I214" s="219">
        <f t="shared" si="24"/>
        <v>9.2592592592592587E-2</v>
      </c>
      <c r="J214" s="217"/>
      <c r="K214" s="220"/>
      <c r="L214" s="220"/>
      <c r="M214" s="232"/>
      <c r="N214" s="222">
        <f t="shared" si="17"/>
        <v>0</v>
      </c>
      <c r="O214" s="223"/>
      <c r="P214" s="224"/>
      <c r="Q214" s="224"/>
      <c r="R214" s="224"/>
      <c r="S214" s="224"/>
      <c r="T214" s="225"/>
      <c r="U214" s="226">
        <f t="shared" si="25"/>
        <v>0.18518518518518517</v>
      </c>
      <c r="V214" s="227"/>
      <c r="W214" s="228" t="str">
        <f t="shared" si="26"/>
        <v>0</v>
      </c>
      <c r="X214" s="509"/>
      <c r="Y214" s="229">
        <f t="shared" si="21"/>
        <v>0</v>
      </c>
    </row>
    <row r="215" spans="2:25" ht="18.75" customHeight="1">
      <c r="B215" s="515"/>
      <c r="C215" s="506"/>
      <c r="D215" s="216">
        <v>8</v>
      </c>
      <c r="E215" s="216" t="s">
        <v>3764</v>
      </c>
      <c r="F215" s="217">
        <v>700</v>
      </c>
      <c r="G215" s="218">
        <f t="shared" si="22"/>
        <v>140</v>
      </c>
      <c r="H215" s="219">
        <f t="shared" si="23"/>
        <v>388.88888888888886</v>
      </c>
      <c r="I215" s="219">
        <f t="shared" si="24"/>
        <v>0.12962962962962962</v>
      </c>
      <c r="J215" s="217"/>
      <c r="K215" s="220"/>
      <c r="L215" s="220"/>
      <c r="M215" s="232"/>
      <c r="N215" s="222">
        <f t="shared" si="17"/>
        <v>0</v>
      </c>
      <c r="O215" s="223"/>
      <c r="P215" s="224"/>
      <c r="Q215" s="224"/>
      <c r="R215" s="224"/>
      <c r="S215" s="224"/>
      <c r="T215" s="225"/>
      <c r="U215" s="226">
        <f t="shared" si="25"/>
        <v>0.25925925925925924</v>
      </c>
      <c r="V215" s="227"/>
      <c r="W215" s="228" t="str">
        <f t="shared" si="26"/>
        <v>0</v>
      </c>
      <c r="X215" s="509"/>
      <c r="Y215" s="229">
        <f t="shared" si="21"/>
        <v>0</v>
      </c>
    </row>
    <row r="216" spans="2:25" ht="18.75" customHeight="1">
      <c r="B216" s="515"/>
      <c r="C216" s="506"/>
      <c r="D216" s="216"/>
      <c r="E216" s="216"/>
      <c r="F216" s="217"/>
      <c r="G216" s="218">
        <f t="shared" si="22"/>
        <v>0</v>
      </c>
      <c r="H216" s="219">
        <f>F216/$H$15</f>
        <v>0</v>
      </c>
      <c r="I216" s="219">
        <f>H216/$I$15</f>
        <v>0</v>
      </c>
      <c r="J216" s="217"/>
      <c r="K216" s="220"/>
      <c r="L216" s="220"/>
      <c r="M216" s="221"/>
      <c r="N216" s="222">
        <f>M216/$N$15</f>
        <v>0</v>
      </c>
      <c r="O216" s="223"/>
      <c r="P216" s="224"/>
      <c r="Q216" s="224"/>
      <c r="R216" s="224"/>
      <c r="S216" s="224"/>
      <c r="T216" s="225"/>
      <c r="U216" s="226">
        <f>H216/$U$15</f>
        <v>0</v>
      </c>
      <c r="V216" s="227"/>
      <c r="W216" s="228" t="str">
        <f>IF(V216&lt;1,"0",IF(V216&lt;5,"2",IF(V216&gt;=5,"6")))</f>
        <v>0</v>
      </c>
      <c r="X216" s="509"/>
      <c r="Y216" s="229">
        <f t="shared" si="21"/>
        <v>0</v>
      </c>
    </row>
    <row r="217" spans="2:25" ht="18.75" customHeight="1">
      <c r="B217" s="515"/>
      <c r="C217" s="506"/>
      <c r="D217" s="216">
        <v>1</v>
      </c>
      <c r="E217" s="216" t="s">
        <v>3765</v>
      </c>
      <c r="F217" s="217">
        <v>800</v>
      </c>
      <c r="G217" s="218">
        <f t="shared" si="22"/>
        <v>160</v>
      </c>
      <c r="H217" s="219">
        <f t="shared" si="23"/>
        <v>444.44444444444446</v>
      </c>
      <c r="I217" s="219">
        <f t="shared" si="24"/>
        <v>0.14814814814814814</v>
      </c>
      <c r="J217" s="217"/>
      <c r="K217" s="220"/>
      <c r="L217" s="220"/>
      <c r="M217" s="232"/>
      <c r="N217" s="222">
        <f t="shared" si="17"/>
        <v>0</v>
      </c>
      <c r="O217" s="223"/>
      <c r="P217" s="224"/>
      <c r="Q217" s="224"/>
      <c r="R217" s="224"/>
      <c r="S217" s="224"/>
      <c r="T217" s="225"/>
      <c r="U217" s="226">
        <f t="shared" si="25"/>
        <v>0.29629629629629628</v>
      </c>
      <c r="V217" s="227"/>
      <c r="W217" s="228" t="str">
        <f t="shared" si="26"/>
        <v>0</v>
      </c>
      <c r="X217" s="509"/>
      <c r="Y217" s="229">
        <f t="shared" si="21"/>
        <v>0</v>
      </c>
    </row>
    <row r="218" spans="2:25" ht="18.75" customHeight="1">
      <c r="B218" s="515"/>
      <c r="C218" s="506"/>
      <c r="D218" s="216">
        <v>2</v>
      </c>
      <c r="E218" s="216" t="s">
        <v>3766</v>
      </c>
      <c r="F218" s="217">
        <v>600</v>
      </c>
      <c r="G218" s="218">
        <f t="shared" si="22"/>
        <v>120</v>
      </c>
      <c r="H218" s="219">
        <f t="shared" si="23"/>
        <v>333.33333333333331</v>
      </c>
      <c r="I218" s="219">
        <f t="shared" si="24"/>
        <v>0.1111111111111111</v>
      </c>
      <c r="J218" s="217"/>
      <c r="K218" s="220"/>
      <c r="L218" s="220"/>
      <c r="M218" s="232"/>
      <c r="N218" s="222">
        <f t="shared" si="17"/>
        <v>0</v>
      </c>
      <c r="O218" s="223"/>
      <c r="P218" s="224"/>
      <c r="Q218" s="224"/>
      <c r="R218" s="224"/>
      <c r="S218" s="224"/>
      <c r="T218" s="225"/>
      <c r="U218" s="226">
        <f t="shared" si="25"/>
        <v>0.22222222222222221</v>
      </c>
      <c r="V218" s="227"/>
      <c r="W218" s="228" t="str">
        <f t="shared" si="26"/>
        <v>0</v>
      </c>
      <c r="X218" s="509"/>
      <c r="Y218" s="229">
        <f t="shared" si="21"/>
        <v>0</v>
      </c>
    </row>
    <row r="219" spans="2:25" ht="18.75" customHeight="1">
      <c r="B219" s="515"/>
      <c r="C219" s="506"/>
      <c r="D219" s="216">
        <v>3</v>
      </c>
      <c r="E219" s="216" t="s">
        <v>3767</v>
      </c>
      <c r="F219" s="217">
        <v>900</v>
      </c>
      <c r="G219" s="218">
        <f t="shared" si="22"/>
        <v>180</v>
      </c>
      <c r="H219" s="219">
        <f t="shared" si="23"/>
        <v>500</v>
      </c>
      <c r="I219" s="219">
        <f t="shared" si="24"/>
        <v>0.16666666666666666</v>
      </c>
      <c r="J219" s="217"/>
      <c r="K219" s="220"/>
      <c r="L219" s="220"/>
      <c r="M219" s="232"/>
      <c r="N219" s="222">
        <f t="shared" si="17"/>
        <v>0</v>
      </c>
      <c r="O219" s="223"/>
      <c r="P219" s="224"/>
      <c r="Q219" s="224"/>
      <c r="R219" s="224"/>
      <c r="S219" s="224"/>
      <c r="T219" s="225"/>
      <c r="U219" s="226">
        <f t="shared" si="25"/>
        <v>0.33333333333333331</v>
      </c>
      <c r="V219" s="227"/>
      <c r="W219" s="228" t="str">
        <f t="shared" si="26"/>
        <v>0</v>
      </c>
      <c r="X219" s="509"/>
      <c r="Y219" s="229">
        <f t="shared" si="21"/>
        <v>0</v>
      </c>
    </row>
    <row r="220" spans="2:25" ht="18.75" customHeight="1">
      <c r="B220" s="515"/>
      <c r="C220" s="506"/>
      <c r="D220" s="216">
        <v>4</v>
      </c>
      <c r="E220" s="216" t="s">
        <v>3768</v>
      </c>
      <c r="F220" s="217">
        <v>800</v>
      </c>
      <c r="G220" s="218">
        <f t="shared" si="22"/>
        <v>160</v>
      </c>
      <c r="H220" s="219">
        <f t="shared" si="23"/>
        <v>444.44444444444446</v>
      </c>
      <c r="I220" s="219">
        <f t="shared" si="24"/>
        <v>0.14814814814814814</v>
      </c>
      <c r="J220" s="217"/>
      <c r="K220" s="220"/>
      <c r="L220" s="220"/>
      <c r="M220" s="232"/>
      <c r="N220" s="222">
        <f t="shared" si="17"/>
        <v>0</v>
      </c>
      <c r="O220" s="223"/>
      <c r="P220" s="224"/>
      <c r="Q220" s="224"/>
      <c r="R220" s="224"/>
      <c r="S220" s="224"/>
      <c r="T220" s="225"/>
      <c r="U220" s="226">
        <f t="shared" si="25"/>
        <v>0.29629629629629628</v>
      </c>
      <c r="V220" s="227"/>
      <c r="W220" s="228" t="str">
        <f t="shared" si="26"/>
        <v>0</v>
      </c>
      <c r="X220" s="509"/>
      <c r="Y220" s="229">
        <f t="shared" si="21"/>
        <v>0</v>
      </c>
    </row>
    <row r="221" spans="2:25" ht="18.75" customHeight="1">
      <c r="B221" s="515"/>
      <c r="C221" s="506"/>
      <c r="D221" s="216">
        <v>5</v>
      </c>
      <c r="E221" s="216" t="s">
        <v>3769</v>
      </c>
      <c r="F221" s="217">
        <v>600</v>
      </c>
      <c r="G221" s="218">
        <f t="shared" si="22"/>
        <v>120</v>
      </c>
      <c r="H221" s="219">
        <f t="shared" si="23"/>
        <v>333.33333333333331</v>
      </c>
      <c r="I221" s="219">
        <f t="shared" si="24"/>
        <v>0.1111111111111111</v>
      </c>
      <c r="J221" s="217"/>
      <c r="K221" s="220" t="s">
        <v>3770</v>
      </c>
      <c r="L221" s="220"/>
      <c r="M221" s="360">
        <f>SUM(H217:H223)</f>
        <v>2861.1111111111113</v>
      </c>
      <c r="N221" s="222">
        <f t="shared" si="17"/>
        <v>57.222222222222229</v>
      </c>
      <c r="O221" s="223">
        <v>90</v>
      </c>
      <c r="P221" s="224" t="s">
        <v>178</v>
      </c>
      <c r="Q221" s="224"/>
      <c r="R221" s="224" t="s">
        <v>3576</v>
      </c>
      <c r="S221" s="224"/>
      <c r="T221" s="225"/>
      <c r="U221" s="226">
        <f t="shared" si="25"/>
        <v>0.22222222222222221</v>
      </c>
      <c r="V221" s="227">
        <f>SUM(U217:U223)</f>
        <v>1.9074074074074072</v>
      </c>
      <c r="W221" s="228" t="str">
        <f t="shared" si="26"/>
        <v>2</v>
      </c>
      <c r="X221" s="509"/>
      <c r="Y221" s="229">
        <f t="shared" si="21"/>
        <v>1</v>
      </c>
    </row>
    <row r="222" spans="2:25" ht="18.75" customHeight="1">
      <c r="B222" s="515"/>
      <c r="C222" s="506"/>
      <c r="D222" s="216">
        <v>6</v>
      </c>
      <c r="E222" s="216" t="s">
        <v>3771</v>
      </c>
      <c r="F222" s="217">
        <v>1000</v>
      </c>
      <c r="G222" s="218">
        <f t="shared" si="22"/>
        <v>200</v>
      </c>
      <c r="H222" s="219">
        <f t="shared" si="23"/>
        <v>555.55555555555554</v>
      </c>
      <c r="I222" s="219">
        <f t="shared" si="24"/>
        <v>0.18518518518518517</v>
      </c>
      <c r="J222" s="217"/>
      <c r="K222" s="220"/>
      <c r="L222" s="220"/>
      <c r="M222" s="221"/>
      <c r="N222" s="222">
        <f t="shared" si="17"/>
        <v>0</v>
      </c>
      <c r="O222" s="223"/>
      <c r="P222" s="224"/>
      <c r="Q222" s="224"/>
      <c r="R222" s="224"/>
      <c r="S222" s="224"/>
      <c r="T222" s="225"/>
      <c r="U222" s="226">
        <f t="shared" si="25"/>
        <v>0.37037037037037035</v>
      </c>
      <c r="V222" s="227"/>
      <c r="W222" s="228" t="str">
        <f t="shared" si="26"/>
        <v>0</v>
      </c>
      <c r="X222" s="509"/>
      <c r="Y222" s="229">
        <f t="shared" si="21"/>
        <v>0</v>
      </c>
    </row>
    <row r="223" spans="2:25" ht="18.75" customHeight="1">
      <c r="B223" s="515"/>
      <c r="C223" s="506"/>
      <c r="D223" s="216">
        <v>7</v>
      </c>
      <c r="E223" s="216" t="s">
        <v>3772</v>
      </c>
      <c r="F223" s="217">
        <v>450</v>
      </c>
      <c r="G223" s="218">
        <f t="shared" si="22"/>
        <v>90</v>
      </c>
      <c r="H223" s="219">
        <f t="shared" si="23"/>
        <v>250</v>
      </c>
      <c r="I223" s="219">
        <f t="shared" si="24"/>
        <v>8.3333333333333329E-2</v>
      </c>
      <c r="J223" s="217"/>
      <c r="K223" s="220"/>
      <c r="L223" s="220"/>
      <c r="M223" s="221"/>
      <c r="N223" s="222">
        <f t="shared" si="17"/>
        <v>0</v>
      </c>
      <c r="O223" s="223"/>
      <c r="P223" s="224"/>
      <c r="Q223" s="224"/>
      <c r="R223" s="224"/>
      <c r="S223" s="224"/>
      <c r="T223" s="225"/>
      <c r="U223" s="226">
        <f t="shared" si="25"/>
        <v>0.16666666666666666</v>
      </c>
      <c r="V223" s="227"/>
      <c r="W223" s="228" t="str">
        <f t="shared" si="26"/>
        <v>0</v>
      </c>
      <c r="X223" s="509"/>
      <c r="Y223" s="229">
        <f t="shared" si="21"/>
        <v>0</v>
      </c>
    </row>
    <row r="224" spans="2:25" ht="18.75" customHeight="1">
      <c r="B224" s="515"/>
      <c r="C224" s="506"/>
      <c r="D224" s="216"/>
      <c r="E224" s="216"/>
      <c r="F224" s="217"/>
      <c r="G224" s="218">
        <f t="shared" si="22"/>
        <v>0</v>
      </c>
      <c r="H224" s="219">
        <f>F224/$H$15</f>
        <v>0</v>
      </c>
      <c r="I224" s="219">
        <f>H224/$I$15</f>
        <v>0</v>
      </c>
      <c r="J224" s="217"/>
      <c r="K224" s="220"/>
      <c r="L224" s="220"/>
      <c r="M224" s="221"/>
      <c r="N224" s="222">
        <f>M224/$N$15</f>
        <v>0</v>
      </c>
      <c r="O224" s="223"/>
      <c r="P224" s="224"/>
      <c r="Q224" s="224"/>
      <c r="R224" s="224"/>
      <c r="S224" s="224"/>
      <c r="T224" s="225"/>
      <c r="U224" s="226">
        <f>H224/$U$15</f>
        <v>0</v>
      </c>
      <c r="V224" s="227"/>
      <c r="W224" s="228" t="str">
        <f>IF(V224&lt;1,"0",IF(V224&lt;5,"2",IF(V224&gt;=5,"6")))</f>
        <v>0</v>
      </c>
      <c r="X224" s="509"/>
      <c r="Y224" s="229">
        <f t="shared" si="21"/>
        <v>0</v>
      </c>
    </row>
    <row r="225" spans="2:25" ht="18.75" customHeight="1">
      <c r="B225" s="515"/>
      <c r="C225" s="506"/>
      <c r="D225" s="216">
        <v>1</v>
      </c>
      <c r="E225" s="216" t="s">
        <v>3773</v>
      </c>
      <c r="F225" s="361">
        <v>620</v>
      </c>
      <c r="G225" s="218">
        <f t="shared" si="22"/>
        <v>124</v>
      </c>
      <c r="H225" s="219">
        <f>F225/$H$15</f>
        <v>344.44444444444446</v>
      </c>
      <c r="I225" s="219">
        <f>H225/$I$15</f>
        <v>0.11481481481481481</v>
      </c>
      <c r="J225" s="217"/>
      <c r="K225" s="220"/>
      <c r="L225" s="220"/>
      <c r="M225" s="221"/>
      <c r="N225" s="222">
        <f>M225/$N$15</f>
        <v>0</v>
      </c>
      <c r="O225" s="223"/>
      <c r="P225" s="224"/>
      <c r="Q225" s="224"/>
      <c r="R225" s="224"/>
      <c r="S225" s="224"/>
      <c r="T225" s="225"/>
      <c r="U225" s="226">
        <f>H225/$U$15</f>
        <v>0.22962962962962963</v>
      </c>
      <c r="V225" s="227"/>
      <c r="W225" s="228" t="str">
        <f>IF(V225&lt;1,"0",IF(V225&lt;5,"2",IF(V225&gt;=5,"6")))</f>
        <v>0</v>
      </c>
      <c r="X225" s="509"/>
      <c r="Y225" s="229">
        <f t="shared" si="21"/>
        <v>0</v>
      </c>
    </row>
    <row r="226" spans="2:25" ht="18.75" customHeight="1">
      <c r="B226" s="515"/>
      <c r="C226" s="506"/>
      <c r="D226" s="216">
        <v>2</v>
      </c>
      <c r="E226" s="216" t="s">
        <v>3774</v>
      </c>
      <c r="F226" s="362">
        <v>5000</v>
      </c>
      <c r="G226" s="218">
        <f t="shared" si="22"/>
        <v>1000</v>
      </c>
      <c r="H226" s="219">
        <f>F226/$H$15</f>
        <v>2777.7777777777778</v>
      </c>
      <c r="I226" s="219">
        <f>H226/$I$15</f>
        <v>0.92592592592592593</v>
      </c>
      <c r="J226" s="217"/>
      <c r="K226" s="220" t="s">
        <v>3775</v>
      </c>
      <c r="L226" s="220"/>
      <c r="M226" s="221">
        <f>SUM(H225:H226)</f>
        <v>3122.2222222222222</v>
      </c>
      <c r="N226" s="222">
        <f>M226/$N$15</f>
        <v>62.444444444444443</v>
      </c>
      <c r="O226" s="223">
        <v>90</v>
      </c>
      <c r="P226" s="224" t="s">
        <v>178</v>
      </c>
      <c r="Q226" s="224"/>
      <c r="R226" s="224" t="s">
        <v>3576</v>
      </c>
      <c r="S226" s="224"/>
      <c r="T226" s="225"/>
      <c r="U226" s="226">
        <f>H226/$U$15</f>
        <v>1.8518518518518519</v>
      </c>
      <c r="V226" s="227">
        <f>SUM(U225:U226)</f>
        <v>2.0814814814814815</v>
      </c>
      <c r="W226" s="228" t="str">
        <f>IF(V226&lt;1,"0",IF(V226&lt;5,"2",IF(V226&gt;=5,"6")))</f>
        <v>2</v>
      </c>
      <c r="X226" s="509"/>
      <c r="Y226" s="229">
        <f t="shared" si="21"/>
        <v>1</v>
      </c>
    </row>
    <row r="227" spans="2:25" ht="18.75" customHeight="1">
      <c r="B227" s="515"/>
      <c r="C227" s="506"/>
      <c r="D227" s="216"/>
      <c r="E227" s="216"/>
      <c r="F227" s="217"/>
      <c r="G227" s="218">
        <f t="shared" si="22"/>
        <v>0</v>
      </c>
      <c r="H227" s="219">
        <f>F227/$H$15</f>
        <v>0</v>
      </c>
      <c r="I227" s="219">
        <f>H227/$I$15</f>
        <v>0</v>
      </c>
      <c r="J227" s="217"/>
      <c r="K227" s="220"/>
      <c r="L227" s="220"/>
      <c r="M227" s="221"/>
      <c r="N227" s="222">
        <f>M227/$N$15</f>
        <v>0</v>
      </c>
      <c r="O227" s="223"/>
      <c r="P227" s="224"/>
      <c r="Q227" s="224"/>
      <c r="R227" s="224"/>
      <c r="S227" s="224"/>
      <c r="T227" s="225"/>
      <c r="U227" s="226">
        <f>H227/$U$15</f>
        <v>0</v>
      </c>
      <c r="V227" s="227"/>
      <c r="W227" s="228" t="str">
        <f>IF(V227&lt;1,"0",IF(V227&lt;5,"2",IF(V227&gt;=5,"6")))</f>
        <v>0</v>
      </c>
      <c r="X227" s="509"/>
      <c r="Y227" s="229">
        <f t="shared" si="21"/>
        <v>0</v>
      </c>
    </row>
    <row r="228" spans="2:25" ht="18.75" customHeight="1">
      <c r="B228" s="516"/>
      <c r="C228" s="507"/>
      <c r="D228" s="216"/>
      <c r="E228" s="216"/>
      <c r="F228" s="217"/>
      <c r="G228" s="218">
        <f>F228/$G$15</f>
        <v>0</v>
      </c>
      <c r="H228" s="219">
        <f>F228/$H$15</f>
        <v>0</v>
      </c>
      <c r="I228" s="219">
        <f>H228/$I$15</f>
        <v>0</v>
      </c>
      <c r="J228" s="217"/>
      <c r="K228" s="220"/>
      <c r="L228" s="220"/>
      <c r="M228" s="232"/>
      <c r="N228" s="222">
        <f>M228/$N$15</f>
        <v>0</v>
      </c>
      <c r="O228" s="231"/>
      <c r="P228" s="231"/>
      <c r="Q228" s="231"/>
      <c r="R228" s="231"/>
      <c r="S228" s="231"/>
      <c r="T228" s="225"/>
      <c r="U228" s="226">
        <f>H228/$U$15</f>
        <v>0</v>
      </c>
      <c r="V228" s="227"/>
      <c r="W228" s="228" t="str">
        <f>IF(V228&lt;1,"0",IF(V228&lt;5,"2",IF(V228&gt;=5,"6")))</f>
        <v>0</v>
      </c>
      <c r="X228" s="510"/>
      <c r="Y228" s="229">
        <f t="shared" si="21"/>
        <v>0</v>
      </c>
    </row>
    <row r="229" spans="2:25">
      <c r="B229" s="233"/>
      <c r="C229" s="234" t="s">
        <v>111</v>
      </c>
      <c r="D229" s="235"/>
      <c r="E229" s="236">
        <f>COUNTA(E143:E228)</f>
        <v>75</v>
      </c>
      <c r="F229" s="236">
        <f>SUM(F143:F228)</f>
        <v>55772</v>
      </c>
      <c r="G229" s="236">
        <f>SUM(G143:G228)</f>
        <v>11154.4</v>
      </c>
      <c r="H229" s="236">
        <f>SUM(H143:H228)</f>
        <v>30984.444444444442</v>
      </c>
      <c r="I229" s="236">
        <f>MROUND(SUM(I143:I228),1)</f>
        <v>10</v>
      </c>
      <c r="J229" s="236">
        <f>COUNTA(J143:J228)</f>
        <v>5</v>
      </c>
      <c r="K229" s="236">
        <f>COUNTA(K143:K228)</f>
        <v>10</v>
      </c>
      <c r="L229" s="236">
        <f>COUNTA(L143:L228)</f>
        <v>0</v>
      </c>
      <c r="M229" s="236">
        <f>SUM(M143:M228)</f>
        <v>30984.444444444449</v>
      </c>
      <c r="N229" s="236">
        <f>SUM(N143:N228)</f>
        <v>619.68888888888887</v>
      </c>
      <c r="O229" s="237"/>
      <c r="P229" s="238">
        <f>COUNTIF(P143:P228, "YES")</f>
        <v>0</v>
      </c>
      <c r="Q229" s="237"/>
      <c r="R229" s="237"/>
      <c r="S229" s="237"/>
      <c r="T229" s="237"/>
      <c r="U229" s="236">
        <f>SUM(U143:U228)</f>
        <v>20.656296296296297</v>
      </c>
      <c r="V229" s="236">
        <f>SUM(V143:V228)</f>
        <v>20.656296296296297</v>
      </c>
      <c r="W229" s="236">
        <f t="array" ref="W229">SUM(ABS(W143:W228))</f>
        <v>20</v>
      </c>
      <c r="X229" s="238">
        <f>IF(X143&lt;0.2, "0", IF(X143&lt;=2, "2", IF(X143&gt;2, ROUND(X143,0))))</f>
        <v>3</v>
      </c>
      <c r="Y229" s="236">
        <f>SUM(Y143:Y228)</f>
        <v>10</v>
      </c>
    </row>
    <row r="230" spans="2:25" ht="18.75" customHeight="1">
      <c r="B230" s="514">
        <v>4</v>
      </c>
      <c r="C230" s="517" t="s">
        <v>3776</v>
      </c>
      <c r="D230" s="216">
        <v>1</v>
      </c>
      <c r="E230" s="216" t="s">
        <v>3777</v>
      </c>
      <c r="F230" s="217">
        <v>203</v>
      </c>
      <c r="G230" s="218">
        <f t="shared" ref="G230:G295" si="27">F230/$G$15</f>
        <v>40.6</v>
      </c>
      <c r="H230" s="219">
        <f t="shared" ref="H230:H295" si="28">F230/$H$15</f>
        <v>112.77777777777777</v>
      </c>
      <c r="I230" s="219">
        <f t="shared" ref="I230:I295" si="29">H230/$I$15</f>
        <v>3.7592592592592587E-2</v>
      </c>
      <c r="J230" s="361"/>
      <c r="K230" s="220"/>
      <c r="L230" s="220"/>
      <c r="M230" s="221"/>
      <c r="N230" s="222">
        <f t="shared" ref="N230:N313" si="30">M230/$N$15</f>
        <v>0</v>
      </c>
      <c r="O230" s="223"/>
      <c r="P230" s="224"/>
      <c r="Q230" s="224"/>
      <c r="R230" s="224"/>
      <c r="S230" s="224"/>
      <c r="T230" s="225"/>
      <c r="U230" s="226">
        <f t="shared" ref="U230:U295" si="31">H230/$U$15</f>
        <v>7.5185185185185174E-2</v>
      </c>
      <c r="V230" s="227"/>
      <c r="W230" s="228" t="str">
        <f t="shared" ref="W230:W295" si="32">IF(V230&lt;1,"0",IF(V230&lt;5,"2",IF(V230&gt;=5,"6")))</f>
        <v>0</v>
      </c>
      <c r="X230" s="508">
        <f>K315/$X$15</f>
        <v>1</v>
      </c>
      <c r="Y230" s="229">
        <f>W230/2</f>
        <v>0</v>
      </c>
    </row>
    <row r="231" spans="2:25" ht="18.75" customHeight="1">
      <c r="B231" s="515"/>
      <c r="C231" s="518"/>
      <c r="D231" s="216">
        <v>2</v>
      </c>
      <c r="E231" s="216" t="s">
        <v>3778</v>
      </c>
      <c r="F231" s="217">
        <v>103</v>
      </c>
      <c r="G231" s="218">
        <f t="shared" si="27"/>
        <v>20.6</v>
      </c>
      <c r="H231" s="219">
        <f t="shared" si="28"/>
        <v>57.222222222222221</v>
      </c>
      <c r="I231" s="219">
        <f t="shared" si="29"/>
        <v>1.9074074074074073E-2</v>
      </c>
      <c r="J231" s="217"/>
      <c r="K231" s="220"/>
      <c r="L231" s="220"/>
      <c r="M231" s="221"/>
      <c r="N231" s="222">
        <f t="shared" si="30"/>
        <v>0</v>
      </c>
      <c r="O231" s="223"/>
      <c r="P231" s="224"/>
      <c r="Q231" s="224"/>
      <c r="R231" s="224"/>
      <c r="S231" s="224"/>
      <c r="T231" s="225"/>
      <c r="U231" s="226">
        <f t="shared" si="31"/>
        <v>3.8148148148148146E-2</v>
      </c>
      <c r="V231" s="227"/>
      <c r="W231" s="228" t="str">
        <f t="shared" si="32"/>
        <v>0</v>
      </c>
      <c r="X231" s="509"/>
      <c r="Y231" s="229">
        <f t="shared" ref="Y231:Y294" si="33">W231/2</f>
        <v>0</v>
      </c>
    </row>
    <row r="232" spans="2:25" ht="18.75" customHeight="1">
      <c r="B232" s="515"/>
      <c r="C232" s="518"/>
      <c r="D232" s="216">
        <v>3</v>
      </c>
      <c r="E232" s="216" t="s">
        <v>3779</v>
      </c>
      <c r="F232" s="217">
        <v>100</v>
      </c>
      <c r="G232" s="218">
        <f t="shared" si="27"/>
        <v>20</v>
      </c>
      <c r="H232" s="219">
        <f t="shared" si="28"/>
        <v>55.555555555555557</v>
      </c>
      <c r="I232" s="219">
        <f t="shared" si="29"/>
        <v>1.8518518518518517E-2</v>
      </c>
      <c r="J232" s="217"/>
      <c r="K232" s="220"/>
      <c r="L232" s="220"/>
      <c r="M232" s="221"/>
      <c r="N232" s="222">
        <f t="shared" si="30"/>
        <v>0</v>
      </c>
      <c r="O232" s="223"/>
      <c r="P232" s="224"/>
      <c r="Q232" s="224"/>
      <c r="R232" s="224"/>
      <c r="S232" s="224"/>
      <c r="T232" s="225"/>
      <c r="U232" s="226">
        <f t="shared" si="31"/>
        <v>3.7037037037037035E-2</v>
      </c>
      <c r="V232" s="227"/>
      <c r="W232" s="228" t="str">
        <f t="shared" si="32"/>
        <v>0</v>
      </c>
      <c r="X232" s="509"/>
      <c r="Y232" s="229">
        <f t="shared" si="33"/>
        <v>0</v>
      </c>
    </row>
    <row r="233" spans="2:25" ht="18.75" customHeight="1">
      <c r="B233" s="515"/>
      <c r="C233" s="518"/>
      <c r="D233" s="216">
        <v>4</v>
      </c>
      <c r="E233" s="216" t="s">
        <v>3780</v>
      </c>
      <c r="F233" s="217">
        <v>294</v>
      </c>
      <c r="G233" s="218">
        <f t="shared" si="27"/>
        <v>58.8</v>
      </c>
      <c r="H233" s="219">
        <f t="shared" si="28"/>
        <v>163.33333333333334</v>
      </c>
      <c r="I233" s="219">
        <f t="shared" si="29"/>
        <v>5.4444444444444448E-2</v>
      </c>
      <c r="J233" s="217"/>
      <c r="K233" s="220"/>
      <c r="L233" s="220"/>
      <c r="M233" s="221"/>
      <c r="N233" s="222">
        <f t="shared" si="30"/>
        <v>0</v>
      </c>
      <c r="O233" s="223"/>
      <c r="P233" s="224"/>
      <c r="Q233" s="224"/>
      <c r="R233" s="224"/>
      <c r="S233" s="224"/>
      <c r="T233" s="225"/>
      <c r="U233" s="226">
        <f t="shared" si="31"/>
        <v>0.1088888888888889</v>
      </c>
      <c r="V233" s="227"/>
      <c r="W233" s="228" t="str">
        <f t="shared" si="32"/>
        <v>0</v>
      </c>
      <c r="X233" s="509"/>
      <c r="Y233" s="229">
        <f t="shared" si="33"/>
        <v>0</v>
      </c>
    </row>
    <row r="234" spans="2:25" ht="18.75" customHeight="1">
      <c r="B234" s="515"/>
      <c r="C234" s="518"/>
      <c r="D234" s="216">
        <v>5</v>
      </c>
      <c r="E234" s="216" t="s">
        <v>3781</v>
      </c>
      <c r="F234" s="217">
        <v>177</v>
      </c>
      <c r="G234" s="218">
        <f t="shared" si="27"/>
        <v>35.4</v>
      </c>
      <c r="H234" s="219">
        <f t="shared" si="28"/>
        <v>98.333333333333329</v>
      </c>
      <c r="I234" s="219">
        <f t="shared" si="29"/>
        <v>3.2777777777777774E-2</v>
      </c>
      <c r="J234" s="217"/>
      <c r="K234" s="220"/>
      <c r="L234" s="220"/>
      <c r="M234" s="221"/>
      <c r="N234" s="222">
        <f t="shared" si="30"/>
        <v>0</v>
      </c>
      <c r="O234" s="223"/>
      <c r="P234" s="224"/>
      <c r="Q234" s="224"/>
      <c r="R234" s="224"/>
      <c r="S234" s="224"/>
      <c r="T234" s="225"/>
      <c r="U234" s="226">
        <f t="shared" si="31"/>
        <v>6.5555555555555547E-2</v>
      </c>
      <c r="V234" s="227"/>
      <c r="W234" s="228" t="str">
        <f t="shared" si="32"/>
        <v>0</v>
      </c>
      <c r="X234" s="509"/>
      <c r="Y234" s="229">
        <f t="shared" si="33"/>
        <v>0</v>
      </c>
    </row>
    <row r="235" spans="2:25" ht="18.75" customHeight="1">
      <c r="B235" s="515"/>
      <c r="C235" s="518"/>
      <c r="D235" s="216">
        <v>6</v>
      </c>
      <c r="E235" s="216" t="s">
        <v>3782</v>
      </c>
      <c r="F235" s="217">
        <v>224</v>
      </c>
      <c r="G235" s="218">
        <f t="shared" si="27"/>
        <v>44.8</v>
      </c>
      <c r="H235" s="219">
        <f t="shared" si="28"/>
        <v>124.44444444444444</v>
      </c>
      <c r="I235" s="219">
        <f t="shared" si="29"/>
        <v>4.148148148148148E-2</v>
      </c>
      <c r="J235" s="217"/>
      <c r="K235" s="220"/>
      <c r="L235" s="220"/>
      <c r="M235" s="221"/>
      <c r="N235" s="222">
        <f t="shared" si="30"/>
        <v>0</v>
      </c>
      <c r="O235" s="223"/>
      <c r="P235" s="224"/>
      <c r="Q235" s="224"/>
      <c r="R235" s="224"/>
      <c r="S235" s="224"/>
      <c r="T235" s="225"/>
      <c r="U235" s="226">
        <f t="shared" si="31"/>
        <v>8.2962962962962961E-2</v>
      </c>
      <c r="V235" s="227"/>
      <c r="W235" s="228" t="str">
        <f t="shared" si="32"/>
        <v>0</v>
      </c>
      <c r="X235" s="509"/>
      <c r="Y235" s="229">
        <f t="shared" si="33"/>
        <v>0</v>
      </c>
    </row>
    <row r="236" spans="2:25" ht="18.75" customHeight="1">
      <c r="B236" s="515"/>
      <c r="C236" s="518"/>
      <c r="D236" s="216">
        <v>7</v>
      </c>
      <c r="E236" s="216" t="s">
        <v>3783</v>
      </c>
      <c r="F236" s="217">
        <v>121</v>
      </c>
      <c r="G236" s="218">
        <f t="shared" si="27"/>
        <v>24.2</v>
      </c>
      <c r="H236" s="219">
        <f t="shared" si="28"/>
        <v>67.222222222222214</v>
      </c>
      <c r="I236" s="219">
        <f t="shared" si="29"/>
        <v>2.2407407407407404E-2</v>
      </c>
      <c r="J236" s="217"/>
      <c r="K236" s="220"/>
      <c r="L236" s="220"/>
      <c r="M236" s="221"/>
      <c r="N236" s="222">
        <f t="shared" si="30"/>
        <v>0</v>
      </c>
      <c r="O236" s="223"/>
      <c r="P236" s="224"/>
      <c r="Q236" s="224"/>
      <c r="R236" s="224"/>
      <c r="S236" s="224"/>
      <c r="T236" s="225"/>
      <c r="U236" s="226">
        <f t="shared" si="31"/>
        <v>4.4814814814814807E-2</v>
      </c>
      <c r="V236" s="227"/>
      <c r="W236" s="228" t="str">
        <f t="shared" si="32"/>
        <v>0</v>
      </c>
      <c r="X236" s="509"/>
      <c r="Y236" s="229">
        <f t="shared" si="33"/>
        <v>0</v>
      </c>
    </row>
    <row r="237" spans="2:25" ht="18.75" customHeight="1">
      <c r="B237" s="515"/>
      <c r="C237" s="518"/>
      <c r="D237" s="216">
        <v>8</v>
      </c>
      <c r="E237" s="216" t="s">
        <v>3784</v>
      </c>
      <c r="F237" s="217">
        <v>176</v>
      </c>
      <c r="G237" s="218">
        <f t="shared" si="27"/>
        <v>35.200000000000003</v>
      </c>
      <c r="H237" s="219">
        <f t="shared" si="28"/>
        <v>97.777777777777771</v>
      </c>
      <c r="I237" s="219">
        <f t="shared" si="29"/>
        <v>3.259259259259259E-2</v>
      </c>
      <c r="J237" s="217"/>
      <c r="K237" s="220"/>
      <c r="L237" s="220"/>
      <c r="M237" s="221"/>
      <c r="N237" s="222">
        <f t="shared" si="30"/>
        <v>0</v>
      </c>
      <c r="O237" s="223"/>
      <c r="P237" s="224"/>
      <c r="Q237" s="224"/>
      <c r="R237" s="224"/>
      <c r="S237" s="224"/>
      <c r="T237" s="225"/>
      <c r="U237" s="226">
        <f t="shared" si="31"/>
        <v>6.5185185185185179E-2</v>
      </c>
      <c r="V237" s="227"/>
      <c r="W237" s="228" t="str">
        <f t="shared" si="32"/>
        <v>0</v>
      </c>
      <c r="X237" s="509"/>
      <c r="Y237" s="229">
        <f t="shared" si="33"/>
        <v>0</v>
      </c>
    </row>
    <row r="238" spans="2:25" ht="18.75" customHeight="1">
      <c r="B238" s="515"/>
      <c r="C238" s="518"/>
      <c r="D238" s="216">
        <v>9</v>
      </c>
      <c r="E238" s="216" t="s">
        <v>3785</v>
      </c>
      <c r="F238" s="217">
        <v>166</v>
      </c>
      <c r="G238" s="218">
        <f t="shared" si="27"/>
        <v>33.200000000000003</v>
      </c>
      <c r="H238" s="219">
        <f t="shared" si="28"/>
        <v>92.222222222222214</v>
      </c>
      <c r="I238" s="219">
        <f t="shared" si="29"/>
        <v>3.0740740740740739E-2</v>
      </c>
      <c r="J238" s="217"/>
      <c r="K238" s="220"/>
      <c r="L238" s="220"/>
      <c r="M238" s="221"/>
      <c r="N238" s="222">
        <f t="shared" si="30"/>
        <v>0</v>
      </c>
      <c r="O238" s="223"/>
      <c r="P238" s="224"/>
      <c r="Q238" s="224"/>
      <c r="R238" s="224"/>
      <c r="S238" s="224"/>
      <c r="T238" s="225"/>
      <c r="U238" s="226">
        <f t="shared" si="31"/>
        <v>6.1481481481481477E-2</v>
      </c>
      <c r="V238" s="227"/>
      <c r="W238" s="228" t="str">
        <f t="shared" si="32"/>
        <v>0</v>
      </c>
      <c r="X238" s="509"/>
      <c r="Y238" s="229">
        <f t="shared" si="33"/>
        <v>0</v>
      </c>
    </row>
    <row r="239" spans="2:25" ht="18.75" customHeight="1">
      <c r="B239" s="515"/>
      <c r="C239" s="518"/>
      <c r="D239" s="216">
        <v>10</v>
      </c>
      <c r="E239" s="216" t="s">
        <v>3786</v>
      </c>
      <c r="F239" s="217">
        <v>285</v>
      </c>
      <c r="G239" s="218">
        <f t="shared" si="27"/>
        <v>57</v>
      </c>
      <c r="H239" s="219">
        <f t="shared" si="28"/>
        <v>158.33333333333334</v>
      </c>
      <c r="I239" s="219">
        <f t="shared" si="29"/>
        <v>5.2777777777777778E-2</v>
      </c>
      <c r="J239" s="217"/>
      <c r="K239" s="220"/>
      <c r="L239" s="220"/>
      <c r="M239" s="221"/>
      <c r="N239" s="222">
        <f t="shared" si="30"/>
        <v>0</v>
      </c>
      <c r="O239" s="223"/>
      <c r="P239" s="224"/>
      <c r="Q239" s="224"/>
      <c r="R239" s="224"/>
      <c r="S239" s="224"/>
      <c r="T239" s="225"/>
      <c r="U239" s="226">
        <f t="shared" si="31"/>
        <v>0.10555555555555556</v>
      </c>
      <c r="V239" s="227"/>
      <c r="W239" s="228" t="str">
        <f t="shared" si="32"/>
        <v>0</v>
      </c>
      <c r="X239" s="509"/>
      <c r="Y239" s="229">
        <f t="shared" si="33"/>
        <v>0</v>
      </c>
    </row>
    <row r="240" spans="2:25" ht="18.75" customHeight="1">
      <c r="B240" s="515"/>
      <c r="C240" s="518"/>
      <c r="D240" s="216">
        <v>11</v>
      </c>
      <c r="E240" s="216" t="s">
        <v>3787</v>
      </c>
      <c r="F240" s="217">
        <v>215</v>
      </c>
      <c r="G240" s="218">
        <f t="shared" si="27"/>
        <v>43</v>
      </c>
      <c r="H240" s="219">
        <f t="shared" si="28"/>
        <v>119.44444444444444</v>
      </c>
      <c r="I240" s="219">
        <f t="shared" si="29"/>
        <v>3.9814814814814817E-2</v>
      </c>
      <c r="J240" s="217"/>
      <c r="K240" s="220"/>
      <c r="L240" s="220"/>
      <c r="M240" s="221"/>
      <c r="N240" s="222">
        <f t="shared" si="30"/>
        <v>0</v>
      </c>
      <c r="O240" s="223"/>
      <c r="P240" s="224"/>
      <c r="Q240" s="224"/>
      <c r="R240" s="224"/>
      <c r="S240" s="224"/>
      <c r="T240" s="225"/>
      <c r="U240" s="226">
        <f t="shared" si="31"/>
        <v>7.9629629629629634E-2</v>
      </c>
      <c r="V240" s="227"/>
      <c r="W240" s="228" t="str">
        <f t="shared" si="32"/>
        <v>0</v>
      </c>
      <c r="X240" s="509"/>
      <c r="Y240" s="229">
        <f t="shared" si="33"/>
        <v>0</v>
      </c>
    </row>
    <row r="241" spans="2:25" ht="18.75" customHeight="1">
      <c r="B241" s="515"/>
      <c r="C241" s="518"/>
      <c r="D241" s="216">
        <v>12</v>
      </c>
      <c r="E241" s="216" t="s">
        <v>3765</v>
      </c>
      <c r="F241" s="217">
        <v>200</v>
      </c>
      <c r="G241" s="218">
        <f t="shared" si="27"/>
        <v>40</v>
      </c>
      <c r="H241" s="219">
        <f t="shared" si="28"/>
        <v>111.11111111111111</v>
      </c>
      <c r="I241" s="219">
        <f t="shared" si="29"/>
        <v>3.7037037037037035E-2</v>
      </c>
      <c r="J241" s="217"/>
      <c r="K241" s="220"/>
      <c r="L241" s="220"/>
      <c r="M241" s="221"/>
      <c r="N241" s="222">
        <f t="shared" si="30"/>
        <v>0</v>
      </c>
      <c r="O241" s="223"/>
      <c r="P241" s="224"/>
      <c r="Q241" s="224"/>
      <c r="R241" s="224"/>
      <c r="S241" s="224"/>
      <c r="T241" s="225"/>
      <c r="U241" s="226">
        <f t="shared" si="31"/>
        <v>7.407407407407407E-2</v>
      </c>
      <c r="V241" s="227"/>
      <c r="W241" s="228" t="str">
        <f t="shared" si="32"/>
        <v>0</v>
      </c>
      <c r="X241" s="509"/>
      <c r="Y241" s="229">
        <f t="shared" si="33"/>
        <v>0</v>
      </c>
    </row>
    <row r="242" spans="2:25" ht="18.75" customHeight="1">
      <c r="B242" s="515"/>
      <c r="C242" s="518"/>
      <c r="D242" s="216">
        <v>13</v>
      </c>
      <c r="E242" s="216" t="s">
        <v>3788</v>
      </c>
      <c r="F242" s="217">
        <v>147</v>
      </c>
      <c r="G242" s="218">
        <f t="shared" si="27"/>
        <v>29.4</v>
      </c>
      <c r="H242" s="219">
        <f t="shared" si="28"/>
        <v>81.666666666666671</v>
      </c>
      <c r="I242" s="219">
        <f t="shared" si="29"/>
        <v>2.7222222222222224E-2</v>
      </c>
      <c r="J242" s="217"/>
      <c r="K242" s="220"/>
      <c r="L242" s="220"/>
      <c r="M242" s="221"/>
      <c r="N242" s="222">
        <f t="shared" si="30"/>
        <v>0</v>
      </c>
      <c r="O242" s="223"/>
      <c r="P242" s="224"/>
      <c r="Q242" s="224"/>
      <c r="R242" s="224"/>
      <c r="S242" s="224"/>
      <c r="T242" s="225"/>
      <c r="U242" s="226">
        <f t="shared" si="31"/>
        <v>5.4444444444444448E-2</v>
      </c>
      <c r="V242" s="227"/>
      <c r="W242" s="228" t="str">
        <f t="shared" si="32"/>
        <v>0</v>
      </c>
      <c r="X242" s="509"/>
      <c r="Y242" s="229">
        <f t="shared" si="33"/>
        <v>0</v>
      </c>
    </row>
    <row r="243" spans="2:25" ht="18.75" customHeight="1">
      <c r="B243" s="515"/>
      <c r="C243" s="518"/>
      <c r="D243" s="216">
        <v>14</v>
      </c>
      <c r="E243" s="216" t="s">
        <v>3789</v>
      </c>
      <c r="F243" s="217">
        <v>285</v>
      </c>
      <c r="G243" s="218">
        <f t="shared" si="27"/>
        <v>57</v>
      </c>
      <c r="H243" s="219">
        <f t="shared" si="28"/>
        <v>158.33333333333334</v>
      </c>
      <c r="I243" s="219">
        <f t="shared" si="29"/>
        <v>5.2777777777777778E-2</v>
      </c>
      <c r="J243" s="217"/>
      <c r="K243" s="220"/>
      <c r="L243" s="220"/>
      <c r="M243" s="221"/>
      <c r="N243" s="222">
        <f t="shared" si="30"/>
        <v>0</v>
      </c>
      <c r="O243" s="223"/>
      <c r="P243" s="224"/>
      <c r="Q243" s="224"/>
      <c r="R243" s="224"/>
      <c r="S243" s="224"/>
      <c r="T243" s="225"/>
      <c r="U243" s="226">
        <f t="shared" si="31"/>
        <v>0.10555555555555556</v>
      </c>
      <c r="V243" s="227"/>
      <c r="W243" s="228" t="str">
        <f t="shared" si="32"/>
        <v>0</v>
      </c>
      <c r="X243" s="509"/>
      <c r="Y243" s="229">
        <f t="shared" si="33"/>
        <v>0</v>
      </c>
    </row>
    <row r="244" spans="2:25" ht="18.75" customHeight="1">
      <c r="B244" s="515"/>
      <c r="C244" s="518"/>
      <c r="D244" s="216">
        <v>15</v>
      </c>
      <c r="E244" s="216" t="s">
        <v>3790</v>
      </c>
      <c r="F244" s="217">
        <v>271</v>
      </c>
      <c r="G244" s="218">
        <f t="shared" si="27"/>
        <v>54.2</v>
      </c>
      <c r="H244" s="219">
        <f t="shared" si="28"/>
        <v>150.55555555555554</v>
      </c>
      <c r="I244" s="219">
        <f t="shared" si="29"/>
        <v>5.018518518518518E-2</v>
      </c>
      <c r="J244" s="217"/>
      <c r="K244" s="220"/>
      <c r="L244" s="220"/>
      <c r="M244" s="221"/>
      <c r="N244" s="222">
        <f t="shared" si="30"/>
        <v>0</v>
      </c>
      <c r="O244" s="223"/>
      <c r="P244" s="224"/>
      <c r="Q244" s="224"/>
      <c r="R244" s="224"/>
      <c r="S244" s="224"/>
      <c r="T244" s="225"/>
      <c r="U244" s="226">
        <f t="shared" si="31"/>
        <v>0.10037037037037036</v>
      </c>
      <c r="V244" s="227"/>
      <c r="W244" s="228" t="str">
        <f t="shared" si="32"/>
        <v>0</v>
      </c>
      <c r="X244" s="509"/>
      <c r="Y244" s="229">
        <f t="shared" si="33"/>
        <v>0</v>
      </c>
    </row>
    <row r="245" spans="2:25" ht="18.75" customHeight="1">
      <c r="B245" s="515"/>
      <c r="C245" s="518"/>
      <c r="D245" s="216">
        <v>16</v>
      </c>
      <c r="E245" s="216" t="s">
        <v>3791</v>
      </c>
      <c r="F245" s="217">
        <v>240</v>
      </c>
      <c r="G245" s="218">
        <f t="shared" si="27"/>
        <v>48</v>
      </c>
      <c r="H245" s="219">
        <f t="shared" si="28"/>
        <v>133.33333333333334</v>
      </c>
      <c r="I245" s="219">
        <f t="shared" si="29"/>
        <v>4.4444444444444446E-2</v>
      </c>
      <c r="J245" s="217"/>
      <c r="K245" s="220"/>
      <c r="L245" s="220"/>
      <c r="M245" s="221"/>
      <c r="N245" s="222">
        <f t="shared" si="30"/>
        <v>0</v>
      </c>
      <c r="O245" s="223"/>
      <c r="P245" s="224"/>
      <c r="Q245" s="224"/>
      <c r="R245" s="224"/>
      <c r="S245" s="224"/>
      <c r="T245" s="225"/>
      <c r="U245" s="226">
        <f t="shared" si="31"/>
        <v>8.8888888888888892E-2</v>
      </c>
      <c r="V245" s="227"/>
      <c r="W245" s="228" t="str">
        <f t="shared" si="32"/>
        <v>0</v>
      </c>
      <c r="X245" s="509"/>
      <c r="Y245" s="229">
        <f t="shared" si="33"/>
        <v>0</v>
      </c>
    </row>
    <row r="246" spans="2:25" ht="18.75" customHeight="1">
      <c r="B246" s="515"/>
      <c r="C246" s="518"/>
      <c r="D246" s="216">
        <v>17</v>
      </c>
      <c r="E246" s="216" t="s">
        <v>3792</v>
      </c>
      <c r="F246" s="217">
        <v>183</v>
      </c>
      <c r="G246" s="218">
        <f t="shared" si="27"/>
        <v>36.6</v>
      </c>
      <c r="H246" s="219">
        <f t="shared" si="28"/>
        <v>101.66666666666666</v>
      </c>
      <c r="I246" s="219">
        <f t="shared" si="29"/>
        <v>3.3888888888888885E-2</v>
      </c>
      <c r="J246" s="217"/>
      <c r="K246" s="220"/>
      <c r="L246" s="220"/>
      <c r="M246" s="221"/>
      <c r="N246" s="222">
        <f t="shared" si="30"/>
        <v>0</v>
      </c>
      <c r="O246" s="223"/>
      <c r="P246" s="224"/>
      <c r="Q246" s="224"/>
      <c r="R246" s="224"/>
      <c r="S246" s="224"/>
      <c r="T246" s="225"/>
      <c r="U246" s="226">
        <f t="shared" si="31"/>
        <v>6.777777777777777E-2</v>
      </c>
      <c r="V246" s="227"/>
      <c r="W246" s="228" t="str">
        <f t="shared" si="32"/>
        <v>0</v>
      </c>
      <c r="X246" s="509"/>
      <c r="Y246" s="229">
        <f t="shared" si="33"/>
        <v>0</v>
      </c>
    </row>
    <row r="247" spans="2:25" ht="18.75" customHeight="1">
      <c r="B247" s="515"/>
      <c r="C247" s="518"/>
      <c r="D247" s="216">
        <v>18</v>
      </c>
      <c r="E247" s="216" t="s">
        <v>3793</v>
      </c>
      <c r="F247" s="217">
        <v>237</v>
      </c>
      <c r="G247" s="218">
        <f t="shared" si="27"/>
        <v>47.4</v>
      </c>
      <c r="H247" s="219">
        <f t="shared" si="28"/>
        <v>131.66666666666666</v>
      </c>
      <c r="I247" s="219">
        <f t="shared" si="29"/>
        <v>4.3888888888888887E-2</v>
      </c>
      <c r="J247" s="217"/>
      <c r="K247" s="220"/>
      <c r="L247" s="220"/>
      <c r="M247" s="221"/>
      <c r="N247" s="222">
        <f t="shared" si="30"/>
        <v>0</v>
      </c>
      <c r="O247" s="223"/>
      <c r="P247" s="224"/>
      <c r="Q247" s="224"/>
      <c r="R247" s="224"/>
      <c r="S247" s="224"/>
      <c r="T247" s="225"/>
      <c r="U247" s="226">
        <f t="shared" si="31"/>
        <v>8.7777777777777774E-2</v>
      </c>
      <c r="V247" s="227"/>
      <c r="W247" s="228" t="str">
        <f t="shared" si="32"/>
        <v>0</v>
      </c>
      <c r="X247" s="509"/>
      <c r="Y247" s="229">
        <f t="shared" si="33"/>
        <v>0</v>
      </c>
    </row>
    <row r="248" spans="2:25" ht="18.75" customHeight="1">
      <c r="B248" s="515"/>
      <c r="C248" s="518"/>
      <c r="D248" s="216">
        <v>19</v>
      </c>
      <c r="E248" s="216" t="s">
        <v>3794</v>
      </c>
      <c r="F248" s="217">
        <v>294</v>
      </c>
      <c r="G248" s="218">
        <f t="shared" si="27"/>
        <v>58.8</v>
      </c>
      <c r="H248" s="219">
        <f t="shared" si="28"/>
        <v>163.33333333333334</v>
      </c>
      <c r="I248" s="219">
        <f t="shared" si="29"/>
        <v>5.4444444444444448E-2</v>
      </c>
      <c r="J248" s="217"/>
      <c r="K248" s="220"/>
      <c r="L248" s="220"/>
      <c r="M248" s="221"/>
      <c r="N248" s="222">
        <f t="shared" si="30"/>
        <v>0</v>
      </c>
      <c r="O248" s="223"/>
      <c r="P248" s="224"/>
      <c r="Q248" s="224"/>
      <c r="R248" s="224"/>
      <c r="S248" s="224"/>
      <c r="T248" s="225"/>
      <c r="U248" s="226">
        <f t="shared" si="31"/>
        <v>0.1088888888888889</v>
      </c>
      <c r="V248" s="227"/>
      <c r="W248" s="228" t="str">
        <f t="shared" si="32"/>
        <v>0</v>
      </c>
      <c r="X248" s="509"/>
      <c r="Y248" s="229">
        <f t="shared" si="33"/>
        <v>0</v>
      </c>
    </row>
    <row r="249" spans="2:25" ht="18.75" customHeight="1">
      <c r="B249" s="515"/>
      <c r="C249" s="518"/>
      <c r="D249" s="216">
        <v>20</v>
      </c>
      <c r="E249" s="216" t="s">
        <v>3795</v>
      </c>
      <c r="F249" s="217">
        <v>104</v>
      </c>
      <c r="G249" s="218">
        <f t="shared" si="27"/>
        <v>20.8</v>
      </c>
      <c r="H249" s="219">
        <f t="shared" si="28"/>
        <v>57.777777777777779</v>
      </c>
      <c r="I249" s="219">
        <f t="shared" si="29"/>
        <v>1.9259259259259261E-2</v>
      </c>
      <c r="J249" s="217"/>
      <c r="K249" s="220"/>
      <c r="L249" s="220"/>
      <c r="M249" s="221"/>
      <c r="N249" s="222">
        <f t="shared" si="30"/>
        <v>0</v>
      </c>
      <c r="O249" s="223"/>
      <c r="P249" s="224"/>
      <c r="Q249" s="224"/>
      <c r="R249" s="224"/>
      <c r="S249" s="224"/>
      <c r="T249" s="225"/>
      <c r="U249" s="226">
        <f t="shared" si="31"/>
        <v>3.8518518518518521E-2</v>
      </c>
      <c r="V249" s="227"/>
      <c r="W249" s="228" t="str">
        <f t="shared" si="32"/>
        <v>0</v>
      </c>
      <c r="X249" s="509"/>
      <c r="Y249" s="229">
        <f t="shared" si="33"/>
        <v>0</v>
      </c>
    </row>
    <row r="250" spans="2:25" ht="18.75" customHeight="1">
      <c r="B250" s="515"/>
      <c r="C250" s="518"/>
      <c r="D250" s="216">
        <v>21</v>
      </c>
      <c r="E250" s="216" t="s">
        <v>3796</v>
      </c>
      <c r="F250" s="217">
        <v>208</v>
      </c>
      <c r="G250" s="218">
        <f t="shared" si="27"/>
        <v>41.6</v>
      </c>
      <c r="H250" s="219">
        <f t="shared" si="28"/>
        <v>115.55555555555556</v>
      </c>
      <c r="I250" s="219">
        <f t="shared" si="29"/>
        <v>3.8518518518518521E-2</v>
      </c>
      <c r="J250" s="217"/>
      <c r="K250" s="220"/>
      <c r="L250" s="220"/>
      <c r="M250" s="221"/>
      <c r="N250" s="222">
        <f t="shared" si="30"/>
        <v>0</v>
      </c>
      <c r="O250" s="223"/>
      <c r="P250" s="224"/>
      <c r="Q250" s="224"/>
      <c r="R250" s="224"/>
      <c r="S250" s="224"/>
      <c r="T250" s="225"/>
      <c r="U250" s="226">
        <f t="shared" si="31"/>
        <v>7.7037037037037043E-2</v>
      </c>
      <c r="V250" s="227"/>
      <c r="W250" s="228" t="str">
        <f t="shared" si="32"/>
        <v>0</v>
      </c>
      <c r="X250" s="509"/>
      <c r="Y250" s="229">
        <f t="shared" si="33"/>
        <v>0</v>
      </c>
    </row>
    <row r="251" spans="2:25" ht="18.75" customHeight="1">
      <c r="B251" s="515"/>
      <c r="C251" s="518"/>
      <c r="D251" s="216">
        <v>22</v>
      </c>
      <c r="E251" s="216" t="s">
        <v>3501</v>
      </c>
      <c r="F251" s="217">
        <v>214</v>
      </c>
      <c r="G251" s="218">
        <f t="shared" si="27"/>
        <v>42.8</v>
      </c>
      <c r="H251" s="219">
        <f t="shared" si="28"/>
        <v>118.88888888888889</v>
      </c>
      <c r="I251" s="219">
        <f t="shared" si="29"/>
        <v>3.9629629629629626E-2</v>
      </c>
      <c r="J251" s="217"/>
      <c r="K251" s="220"/>
      <c r="L251" s="220"/>
      <c r="M251" s="221"/>
      <c r="N251" s="222">
        <f t="shared" si="30"/>
        <v>0</v>
      </c>
      <c r="O251" s="223"/>
      <c r="P251" s="224"/>
      <c r="Q251" s="224"/>
      <c r="R251" s="224"/>
      <c r="S251" s="224"/>
      <c r="T251" s="225"/>
      <c r="U251" s="226">
        <f t="shared" si="31"/>
        <v>7.9259259259259252E-2</v>
      </c>
      <c r="V251" s="227"/>
      <c r="W251" s="228" t="str">
        <f t="shared" si="32"/>
        <v>0</v>
      </c>
      <c r="X251" s="509"/>
      <c r="Y251" s="229">
        <f t="shared" si="33"/>
        <v>0</v>
      </c>
    </row>
    <row r="252" spans="2:25" ht="18.75" customHeight="1">
      <c r="B252" s="515"/>
      <c r="C252" s="518"/>
      <c r="D252" s="216">
        <v>23</v>
      </c>
      <c r="E252" s="216" t="s">
        <v>3797</v>
      </c>
      <c r="F252" s="217">
        <v>263</v>
      </c>
      <c r="G252" s="218">
        <f t="shared" si="27"/>
        <v>52.6</v>
      </c>
      <c r="H252" s="219">
        <f t="shared" si="28"/>
        <v>146.11111111111111</v>
      </c>
      <c r="I252" s="219">
        <f t="shared" si="29"/>
        <v>4.8703703703703707E-2</v>
      </c>
      <c r="J252" s="217" t="s">
        <v>3798</v>
      </c>
      <c r="K252" s="217" t="s">
        <v>3798</v>
      </c>
      <c r="L252" s="220"/>
      <c r="M252" s="221">
        <f>SUM(H230:H256)</f>
        <v>3047.2222222222217</v>
      </c>
      <c r="N252" s="222">
        <f t="shared" si="30"/>
        <v>60.944444444444436</v>
      </c>
      <c r="O252" s="223">
        <v>150</v>
      </c>
      <c r="P252" s="224" t="s">
        <v>178</v>
      </c>
      <c r="Q252" s="224"/>
      <c r="R252" s="224" t="s">
        <v>3576</v>
      </c>
      <c r="S252" s="224"/>
      <c r="T252" s="225"/>
      <c r="U252" s="226">
        <f t="shared" si="31"/>
        <v>9.7407407407407415E-2</v>
      </c>
      <c r="V252" s="227">
        <f>SUM(U230:U256)</f>
        <v>2.0314814814814812</v>
      </c>
      <c r="W252" s="228" t="str">
        <f t="shared" si="32"/>
        <v>2</v>
      </c>
      <c r="X252" s="509"/>
      <c r="Y252" s="229">
        <f t="shared" si="33"/>
        <v>1</v>
      </c>
    </row>
    <row r="253" spans="2:25" ht="18.75" customHeight="1">
      <c r="B253" s="515"/>
      <c r="C253" s="518"/>
      <c r="D253" s="216">
        <v>24</v>
      </c>
      <c r="E253" s="216" t="s">
        <v>3799</v>
      </c>
      <c r="F253" s="217">
        <v>107</v>
      </c>
      <c r="G253" s="218">
        <f t="shared" si="27"/>
        <v>21.4</v>
      </c>
      <c r="H253" s="219">
        <f t="shared" si="28"/>
        <v>59.444444444444443</v>
      </c>
      <c r="I253" s="219">
        <f t="shared" si="29"/>
        <v>1.9814814814814813E-2</v>
      </c>
      <c r="J253" s="217"/>
      <c r="K253" s="220"/>
      <c r="L253" s="220"/>
      <c r="M253" s="221"/>
      <c r="N253" s="222">
        <f t="shared" si="30"/>
        <v>0</v>
      </c>
      <c r="O253" s="223"/>
      <c r="P253" s="224"/>
      <c r="Q253" s="224"/>
      <c r="R253" s="224"/>
      <c r="S253" s="224"/>
      <c r="T253" s="225"/>
      <c r="U253" s="226">
        <f t="shared" si="31"/>
        <v>3.9629629629629626E-2</v>
      </c>
      <c r="V253" s="227"/>
      <c r="W253" s="228" t="str">
        <f t="shared" si="32"/>
        <v>0</v>
      </c>
      <c r="X253" s="509"/>
      <c r="Y253" s="229">
        <f t="shared" si="33"/>
        <v>0</v>
      </c>
    </row>
    <row r="254" spans="2:25" ht="18.75" customHeight="1">
      <c r="B254" s="515"/>
      <c r="C254" s="518"/>
      <c r="D254" s="216">
        <v>25</v>
      </c>
      <c r="E254" s="216" t="s">
        <v>3800</v>
      </c>
      <c r="F254" s="217">
        <v>243</v>
      </c>
      <c r="G254" s="218">
        <f t="shared" si="27"/>
        <v>48.6</v>
      </c>
      <c r="H254" s="219">
        <f t="shared" si="28"/>
        <v>135</v>
      </c>
      <c r="I254" s="219">
        <f t="shared" si="29"/>
        <v>4.4999999999999998E-2</v>
      </c>
      <c r="J254" s="217"/>
      <c r="K254" s="220"/>
      <c r="L254" s="220"/>
      <c r="M254" s="221"/>
      <c r="N254" s="222">
        <f t="shared" si="30"/>
        <v>0</v>
      </c>
      <c r="O254" s="223"/>
      <c r="P254" s="224"/>
      <c r="Q254" s="224"/>
      <c r="R254" s="224"/>
      <c r="S254" s="224"/>
      <c r="T254" s="225"/>
      <c r="U254" s="226">
        <f t="shared" si="31"/>
        <v>0.09</v>
      </c>
      <c r="V254" s="227"/>
      <c r="W254" s="228" t="str">
        <f t="shared" si="32"/>
        <v>0</v>
      </c>
      <c r="X254" s="509"/>
      <c r="Y254" s="229">
        <f t="shared" si="33"/>
        <v>0</v>
      </c>
    </row>
    <row r="255" spans="2:25" ht="18.75" customHeight="1">
      <c r="B255" s="515"/>
      <c r="C255" s="518"/>
      <c r="D255" s="216">
        <v>26</v>
      </c>
      <c r="E255" s="216" t="s">
        <v>3801</v>
      </c>
      <c r="F255" s="217">
        <v>219</v>
      </c>
      <c r="G255" s="218">
        <f t="shared" si="27"/>
        <v>43.8</v>
      </c>
      <c r="H255" s="219">
        <f t="shared" si="28"/>
        <v>121.66666666666666</v>
      </c>
      <c r="I255" s="219">
        <f t="shared" si="29"/>
        <v>4.0555555555555553E-2</v>
      </c>
      <c r="J255" s="217"/>
      <c r="K255" s="220"/>
      <c r="L255" s="220"/>
      <c r="M255" s="221"/>
      <c r="N255" s="222">
        <f t="shared" si="30"/>
        <v>0</v>
      </c>
      <c r="O255" s="223"/>
      <c r="P255" s="224"/>
      <c r="Q255" s="224"/>
      <c r="R255" s="224"/>
      <c r="S255" s="224"/>
      <c r="T255" s="225"/>
      <c r="U255" s="226">
        <f t="shared" si="31"/>
        <v>8.1111111111111106E-2</v>
      </c>
      <c r="V255" s="227"/>
      <c r="W255" s="228" t="str">
        <f t="shared" si="32"/>
        <v>0</v>
      </c>
      <c r="X255" s="509"/>
      <c r="Y255" s="229">
        <f t="shared" si="33"/>
        <v>0</v>
      </c>
    </row>
    <row r="256" spans="2:25" ht="18.75" customHeight="1">
      <c r="B256" s="515"/>
      <c r="C256" s="518"/>
      <c r="D256" s="216">
        <v>27</v>
      </c>
      <c r="E256" s="216" t="s">
        <v>3802</v>
      </c>
      <c r="F256" s="217">
        <v>206</v>
      </c>
      <c r="G256" s="218">
        <f t="shared" si="27"/>
        <v>41.2</v>
      </c>
      <c r="H256" s="219">
        <f t="shared" si="28"/>
        <v>114.44444444444444</v>
      </c>
      <c r="I256" s="219">
        <f t="shared" si="29"/>
        <v>3.8148148148148146E-2</v>
      </c>
      <c r="J256" s="217"/>
      <c r="K256" s="220"/>
      <c r="L256" s="220"/>
      <c r="M256" s="221"/>
      <c r="N256" s="222">
        <f t="shared" si="30"/>
        <v>0</v>
      </c>
      <c r="O256" s="223"/>
      <c r="P256" s="224"/>
      <c r="Q256" s="224"/>
      <c r="R256" s="224"/>
      <c r="S256" s="224"/>
      <c r="T256" s="225"/>
      <c r="U256" s="226">
        <f t="shared" si="31"/>
        <v>7.6296296296296293E-2</v>
      </c>
      <c r="V256" s="227"/>
      <c r="W256" s="228" t="str">
        <f t="shared" si="32"/>
        <v>0</v>
      </c>
      <c r="X256" s="509"/>
      <c r="Y256" s="229">
        <f t="shared" si="33"/>
        <v>0</v>
      </c>
    </row>
    <row r="257" spans="2:25" ht="18.75" customHeight="1">
      <c r="B257" s="515"/>
      <c r="C257" s="518"/>
      <c r="D257" s="216"/>
      <c r="E257" s="216"/>
      <c r="F257" s="217"/>
      <c r="G257" s="218">
        <f t="shared" si="27"/>
        <v>0</v>
      </c>
      <c r="H257" s="219">
        <f t="shared" si="28"/>
        <v>0</v>
      </c>
      <c r="I257" s="219">
        <f t="shared" si="29"/>
        <v>0</v>
      </c>
      <c r="J257" s="217"/>
      <c r="K257" s="220"/>
      <c r="L257" s="220"/>
      <c r="M257" s="221"/>
      <c r="N257" s="222">
        <f>M257/$N$15</f>
        <v>0</v>
      </c>
      <c r="O257" s="223"/>
      <c r="P257" s="224"/>
      <c r="Q257" s="224"/>
      <c r="R257" s="224"/>
      <c r="S257" s="224"/>
      <c r="T257" s="225"/>
      <c r="U257" s="226">
        <f t="shared" si="31"/>
        <v>0</v>
      </c>
      <c r="V257" s="227"/>
      <c r="W257" s="228" t="str">
        <f t="shared" si="32"/>
        <v>0</v>
      </c>
      <c r="X257" s="509"/>
      <c r="Y257" s="229">
        <f t="shared" si="33"/>
        <v>0</v>
      </c>
    </row>
    <row r="258" spans="2:25" ht="18.75" customHeight="1">
      <c r="B258" s="515"/>
      <c r="C258" s="518"/>
      <c r="D258" s="216">
        <v>1</v>
      </c>
      <c r="E258" s="216" t="s">
        <v>3803</v>
      </c>
      <c r="F258" s="217">
        <v>209</v>
      </c>
      <c r="G258" s="218">
        <f t="shared" si="27"/>
        <v>41.8</v>
      </c>
      <c r="H258" s="219">
        <f t="shared" si="28"/>
        <v>116.11111111111111</v>
      </c>
      <c r="I258" s="219">
        <f t="shared" si="29"/>
        <v>3.8703703703703705E-2</v>
      </c>
      <c r="J258" s="217"/>
      <c r="K258" s="220"/>
      <c r="L258" s="220"/>
      <c r="M258" s="221"/>
      <c r="N258" s="222">
        <f t="shared" si="30"/>
        <v>0</v>
      </c>
      <c r="O258" s="223"/>
      <c r="P258" s="224"/>
      <c r="Q258" s="224"/>
      <c r="R258" s="224"/>
      <c r="S258" s="224"/>
      <c r="T258" s="225"/>
      <c r="U258" s="226">
        <f t="shared" si="31"/>
        <v>7.7407407407407411E-2</v>
      </c>
      <c r="V258" s="227"/>
      <c r="W258" s="228" t="str">
        <f t="shared" si="32"/>
        <v>0</v>
      </c>
      <c r="X258" s="509"/>
      <c r="Y258" s="229">
        <f t="shared" si="33"/>
        <v>0</v>
      </c>
    </row>
    <row r="259" spans="2:25" ht="18.75" customHeight="1">
      <c r="B259" s="515"/>
      <c r="C259" s="518"/>
      <c r="D259" s="216">
        <v>2</v>
      </c>
      <c r="E259" s="216" t="s">
        <v>3804</v>
      </c>
      <c r="F259" s="217">
        <v>263</v>
      </c>
      <c r="G259" s="218">
        <f t="shared" si="27"/>
        <v>52.6</v>
      </c>
      <c r="H259" s="219">
        <f t="shared" si="28"/>
        <v>146.11111111111111</v>
      </c>
      <c r="I259" s="219">
        <f t="shared" si="29"/>
        <v>4.8703703703703707E-2</v>
      </c>
      <c r="J259" s="217"/>
      <c r="K259" s="220"/>
      <c r="L259" s="220"/>
      <c r="M259" s="221"/>
      <c r="N259" s="222">
        <f t="shared" si="30"/>
        <v>0</v>
      </c>
      <c r="O259" s="223"/>
      <c r="P259" s="224"/>
      <c r="Q259" s="224"/>
      <c r="R259" s="224"/>
      <c r="S259" s="224"/>
      <c r="T259" s="225"/>
      <c r="U259" s="226">
        <f t="shared" si="31"/>
        <v>9.7407407407407415E-2</v>
      </c>
      <c r="V259" s="227"/>
      <c r="W259" s="228" t="str">
        <f t="shared" si="32"/>
        <v>0</v>
      </c>
      <c r="X259" s="509"/>
      <c r="Y259" s="229">
        <f t="shared" si="33"/>
        <v>0</v>
      </c>
    </row>
    <row r="260" spans="2:25" ht="18.75" customHeight="1">
      <c r="B260" s="515"/>
      <c r="C260" s="518"/>
      <c r="D260" s="216">
        <v>3</v>
      </c>
      <c r="E260" s="216" t="s">
        <v>3805</v>
      </c>
      <c r="F260" s="217">
        <v>259</v>
      </c>
      <c r="G260" s="218">
        <f t="shared" si="27"/>
        <v>51.8</v>
      </c>
      <c r="H260" s="219">
        <f t="shared" si="28"/>
        <v>143.88888888888889</v>
      </c>
      <c r="I260" s="219">
        <f t="shared" si="29"/>
        <v>4.7962962962962964E-2</v>
      </c>
      <c r="J260" s="217"/>
      <c r="K260" s="220"/>
      <c r="L260" s="220"/>
      <c r="M260" s="221"/>
      <c r="N260" s="222">
        <f t="shared" si="30"/>
        <v>0</v>
      </c>
      <c r="O260" s="223"/>
      <c r="P260" s="224"/>
      <c r="Q260" s="224"/>
      <c r="R260" s="224"/>
      <c r="S260" s="224"/>
      <c r="T260" s="225"/>
      <c r="U260" s="226">
        <f t="shared" si="31"/>
        <v>9.5925925925925928E-2</v>
      </c>
      <c r="V260" s="227"/>
      <c r="W260" s="228" t="str">
        <f t="shared" si="32"/>
        <v>0</v>
      </c>
      <c r="X260" s="509"/>
      <c r="Y260" s="229">
        <f t="shared" si="33"/>
        <v>0</v>
      </c>
    </row>
    <row r="261" spans="2:25" ht="18.75" customHeight="1">
      <c r="B261" s="515"/>
      <c r="C261" s="518"/>
      <c r="D261" s="216">
        <v>4</v>
      </c>
      <c r="E261" s="216" t="s">
        <v>3806</v>
      </c>
      <c r="F261" s="217">
        <v>219</v>
      </c>
      <c r="G261" s="218">
        <f t="shared" si="27"/>
        <v>43.8</v>
      </c>
      <c r="H261" s="219">
        <f t="shared" si="28"/>
        <v>121.66666666666666</v>
      </c>
      <c r="I261" s="219">
        <f t="shared" si="29"/>
        <v>4.0555555555555553E-2</v>
      </c>
      <c r="J261" s="217"/>
      <c r="K261" s="220"/>
      <c r="L261" s="220"/>
      <c r="M261" s="221"/>
      <c r="N261" s="222">
        <f t="shared" si="30"/>
        <v>0</v>
      </c>
      <c r="O261" s="223"/>
      <c r="P261" s="224"/>
      <c r="Q261" s="224"/>
      <c r="R261" s="224"/>
      <c r="S261" s="224"/>
      <c r="T261" s="225"/>
      <c r="U261" s="226">
        <f t="shared" si="31"/>
        <v>8.1111111111111106E-2</v>
      </c>
      <c r="V261" s="227"/>
      <c r="W261" s="228" t="str">
        <f t="shared" si="32"/>
        <v>0</v>
      </c>
      <c r="X261" s="509"/>
      <c r="Y261" s="229">
        <f t="shared" si="33"/>
        <v>0</v>
      </c>
    </row>
    <row r="262" spans="2:25" ht="18.75" customHeight="1">
      <c r="B262" s="515"/>
      <c r="C262" s="518"/>
      <c r="D262" s="216">
        <v>5</v>
      </c>
      <c r="E262" s="216" t="s">
        <v>3807</v>
      </c>
      <c r="F262" s="217">
        <v>275</v>
      </c>
      <c r="G262" s="218">
        <f t="shared" si="27"/>
        <v>55</v>
      </c>
      <c r="H262" s="219">
        <f t="shared" si="28"/>
        <v>152.77777777777777</v>
      </c>
      <c r="I262" s="219">
        <f t="shared" si="29"/>
        <v>5.0925925925925923E-2</v>
      </c>
      <c r="J262" s="217"/>
      <c r="K262" s="220"/>
      <c r="L262" s="220"/>
      <c r="M262" s="221"/>
      <c r="N262" s="222">
        <f t="shared" si="30"/>
        <v>0</v>
      </c>
      <c r="O262" s="223"/>
      <c r="P262" s="224"/>
      <c r="Q262" s="224"/>
      <c r="R262" s="224"/>
      <c r="S262" s="224"/>
      <c r="T262" s="225"/>
      <c r="U262" s="226">
        <f t="shared" si="31"/>
        <v>0.10185185185185185</v>
      </c>
      <c r="V262" s="227"/>
      <c r="W262" s="228" t="str">
        <f t="shared" si="32"/>
        <v>0</v>
      </c>
      <c r="X262" s="509"/>
      <c r="Y262" s="229">
        <f t="shared" si="33"/>
        <v>0</v>
      </c>
    </row>
    <row r="263" spans="2:25" ht="18.75" customHeight="1">
      <c r="B263" s="515"/>
      <c r="C263" s="518"/>
      <c r="D263" s="216">
        <v>6</v>
      </c>
      <c r="E263" s="216" t="s">
        <v>3808</v>
      </c>
      <c r="F263" s="217">
        <v>121</v>
      </c>
      <c r="G263" s="218">
        <f t="shared" si="27"/>
        <v>24.2</v>
      </c>
      <c r="H263" s="219">
        <f t="shared" si="28"/>
        <v>67.222222222222214</v>
      </c>
      <c r="I263" s="219">
        <f t="shared" si="29"/>
        <v>2.2407407407407404E-2</v>
      </c>
      <c r="J263" s="217"/>
      <c r="K263" s="220"/>
      <c r="L263" s="220"/>
      <c r="M263" s="221"/>
      <c r="N263" s="222">
        <f t="shared" si="30"/>
        <v>0</v>
      </c>
      <c r="O263" s="223"/>
      <c r="P263" s="224"/>
      <c r="Q263" s="224"/>
      <c r="R263" s="224"/>
      <c r="S263" s="224"/>
      <c r="T263" s="225"/>
      <c r="U263" s="226">
        <f t="shared" si="31"/>
        <v>4.4814814814814807E-2</v>
      </c>
      <c r="V263" s="227"/>
      <c r="W263" s="228" t="str">
        <f t="shared" si="32"/>
        <v>0</v>
      </c>
      <c r="X263" s="509"/>
      <c r="Y263" s="229">
        <f t="shared" si="33"/>
        <v>0</v>
      </c>
    </row>
    <row r="264" spans="2:25" ht="18.75" customHeight="1">
      <c r="B264" s="515"/>
      <c r="C264" s="518"/>
      <c r="D264" s="216">
        <v>7</v>
      </c>
      <c r="E264" s="216" t="s">
        <v>3809</v>
      </c>
      <c r="F264" s="217">
        <v>202</v>
      </c>
      <c r="G264" s="218">
        <f t="shared" si="27"/>
        <v>40.4</v>
      </c>
      <c r="H264" s="219">
        <f t="shared" si="28"/>
        <v>112.22222222222221</v>
      </c>
      <c r="I264" s="219">
        <f t="shared" si="29"/>
        <v>3.7407407407407403E-2</v>
      </c>
      <c r="J264" s="217"/>
      <c r="K264" s="220"/>
      <c r="L264" s="220"/>
      <c r="M264" s="221"/>
      <c r="N264" s="222">
        <f t="shared" si="30"/>
        <v>0</v>
      </c>
      <c r="O264" s="223"/>
      <c r="P264" s="224"/>
      <c r="Q264" s="224"/>
      <c r="R264" s="224"/>
      <c r="S264" s="224"/>
      <c r="T264" s="225"/>
      <c r="U264" s="226">
        <f t="shared" si="31"/>
        <v>7.4814814814814806E-2</v>
      </c>
      <c r="V264" s="227"/>
      <c r="W264" s="228" t="str">
        <f t="shared" si="32"/>
        <v>0</v>
      </c>
      <c r="X264" s="509"/>
      <c r="Y264" s="229">
        <f t="shared" si="33"/>
        <v>0</v>
      </c>
    </row>
    <row r="265" spans="2:25" ht="18.75" customHeight="1">
      <c r="B265" s="515"/>
      <c r="C265" s="518"/>
      <c r="D265" s="216">
        <v>8</v>
      </c>
      <c r="E265" s="216" t="s">
        <v>3810</v>
      </c>
      <c r="F265" s="217">
        <v>123</v>
      </c>
      <c r="G265" s="218">
        <f t="shared" si="27"/>
        <v>24.6</v>
      </c>
      <c r="H265" s="219">
        <f t="shared" si="28"/>
        <v>68.333333333333329</v>
      </c>
      <c r="I265" s="219">
        <f t="shared" si="29"/>
        <v>2.2777777777777775E-2</v>
      </c>
      <c r="J265" s="217"/>
      <c r="K265" s="220"/>
      <c r="L265" s="220"/>
      <c r="M265" s="221"/>
      <c r="N265" s="222">
        <f t="shared" si="30"/>
        <v>0</v>
      </c>
      <c r="O265" s="223"/>
      <c r="P265" s="224"/>
      <c r="Q265" s="224"/>
      <c r="R265" s="224"/>
      <c r="S265" s="224"/>
      <c r="T265" s="225"/>
      <c r="U265" s="226">
        <f t="shared" si="31"/>
        <v>4.5555555555555551E-2</v>
      </c>
      <c r="V265" s="227"/>
      <c r="W265" s="228" t="str">
        <f t="shared" si="32"/>
        <v>0</v>
      </c>
      <c r="X265" s="509"/>
      <c r="Y265" s="229">
        <f t="shared" si="33"/>
        <v>0</v>
      </c>
    </row>
    <row r="266" spans="2:25" ht="18.75" customHeight="1">
      <c r="B266" s="515"/>
      <c r="C266" s="518"/>
      <c r="D266" s="216"/>
      <c r="E266" s="216" t="s">
        <v>3707</v>
      </c>
      <c r="F266" s="217">
        <v>293</v>
      </c>
      <c r="G266" s="218">
        <f t="shared" si="27"/>
        <v>58.6</v>
      </c>
      <c r="H266" s="219">
        <f t="shared" si="28"/>
        <v>162.77777777777777</v>
      </c>
      <c r="I266" s="219">
        <f t="shared" si="29"/>
        <v>5.4259259259259257E-2</v>
      </c>
      <c r="J266" s="217"/>
      <c r="K266" s="220"/>
      <c r="L266" s="220"/>
      <c r="M266" s="221"/>
      <c r="N266" s="222">
        <f t="shared" si="30"/>
        <v>0</v>
      </c>
      <c r="O266" s="223"/>
      <c r="P266" s="224"/>
      <c r="Q266" s="224"/>
      <c r="R266" s="224"/>
      <c r="S266" s="224"/>
      <c r="T266" s="225"/>
      <c r="U266" s="226">
        <f t="shared" si="31"/>
        <v>0.10851851851851851</v>
      </c>
      <c r="V266" s="227"/>
      <c r="W266" s="228" t="str">
        <f t="shared" si="32"/>
        <v>0</v>
      </c>
      <c r="X266" s="509"/>
      <c r="Y266" s="229">
        <f t="shared" si="33"/>
        <v>0</v>
      </c>
    </row>
    <row r="267" spans="2:25" ht="18.75" customHeight="1">
      <c r="B267" s="515"/>
      <c r="C267" s="518"/>
      <c r="D267" s="216"/>
      <c r="E267" s="216" t="s">
        <v>3811</v>
      </c>
      <c r="F267" s="217">
        <v>197</v>
      </c>
      <c r="G267" s="218">
        <f t="shared" si="27"/>
        <v>39.4</v>
      </c>
      <c r="H267" s="219">
        <f t="shared" si="28"/>
        <v>109.44444444444444</v>
      </c>
      <c r="I267" s="219">
        <f t="shared" si="29"/>
        <v>3.6481481481481483E-2</v>
      </c>
      <c r="J267" s="217"/>
      <c r="K267" s="220"/>
      <c r="L267" s="220"/>
      <c r="M267" s="221"/>
      <c r="N267" s="222">
        <f t="shared" si="30"/>
        <v>0</v>
      </c>
      <c r="O267" s="223"/>
      <c r="P267" s="224"/>
      <c r="Q267" s="224"/>
      <c r="R267" s="224"/>
      <c r="S267" s="224"/>
      <c r="T267" s="225"/>
      <c r="U267" s="226">
        <f t="shared" si="31"/>
        <v>7.2962962962962966E-2</v>
      </c>
      <c r="V267" s="227"/>
      <c r="W267" s="228" t="str">
        <f t="shared" si="32"/>
        <v>0</v>
      </c>
      <c r="X267" s="509"/>
      <c r="Y267" s="229">
        <f t="shared" si="33"/>
        <v>0</v>
      </c>
    </row>
    <row r="268" spans="2:25" ht="18.75" customHeight="1">
      <c r="B268" s="515"/>
      <c r="C268" s="518"/>
      <c r="D268" s="216"/>
      <c r="E268" s="216" t="s">
        <v>3812</v>
      </c>
      <c r="F268" s="217">
        <v>102</v>
      </c>
      <c r="G268" s="218">
        <f t="shared" si="27"/>
        <v>20.399999999999999</v>
      </c>
      <c r="H268" s="219">
        <f t="shared" si="28"/>
        <v>56.666666666666664</v>
      </c>
      <c r="I268" s="219">
        <f t="shared" si="29"/>
        <v>1.8888888888888889E-2</v>
      </c>
      <c r="J268" s="217"/>
      <c r="K268" s="220"/>
      <c r="L268" s="220"/>
      <c r="M268" s="221"/>
      <c r="N268" s="222">
        <f t="shared" si="30"/>
        <v>0</v>
      </c>
      <c r="O268" s="223"/>
      <c r="P268" s="224"/>
      <c r="Q268" s="224"/>
      <c r="R268" s="224"/>
      <c r="S268" s="224"/>
      <c r="T268" s="225"/>
      <c r="U268" s="226">
        <f t="shared" si="31"/>
        <v>3.7777777777777778E-2</v>
      </c>
      <c r="V268" s="227"/>
      <c r="W268" s="228" t="str">
        <f t="shared" si="32"/>
        <v>0</v>
      </c>
      <c r="X268" s="509"/>
      <c r="Y268" s="229">
        <f t="shared" si="33"/>
        <v>0</v>
      </c>
    </row>
    <row r="269" spans="2:25" ht="18.75" customHeight="1">
      <c r="B269" s="515"/>
      <c r="C269" s="518"/>
      <c r="D269" s="216"/>
      <c r="E269" s="216" t="s">
        <v>222</v>
      </c>
      <c r="F269" s="217">
        <v>180</v>
      </c>
      <c r="G269" s="218">
        <f t="shared" si="27"/>
        <v>36</v>
      </c>
      <c r="H269" s="219">
        <f t="shared" si="28"/>
        <v>100</v>
      </c>
      <c r="I269" s="219">
        <f t="shared" si="29"/>
        <v>3.3333333333333333E-2</v>
      </c>
      <c r="J269" s="217"/>
      <c r="K269" s="220"/>
      <c r="L269" s="220"/>
      <c r="M269" s="221"/>
      <c r="N269" s="222">
        <f t="shared" si="30"/>
        <v>0</v>
      </c>
      <c r="O269" s="223"/>
      <c r="P269" s="224"/>
      <c r="Q269" s="224"/>
      <c r="R269" s="224"/>
      <c r="S269" s="224"/>
      <c r="T269" s="225"/>
      <c r="U269" s="226">
        <f t="shared" si="31"/>
        <v>6.6666666666666666E-2</v>
      </c>
      <c r="V269" s="227"/>
      <c r="W269" s="228" t="str">
        <f t="shared" si="32"/>
        <v>0</v>
      </c>
      <c r="X269" s="509"/>
      <c r="Y269" s="229">
        <f t="shared" si="33"/>
        <v>0</v>
      </c>
    </row>
    <row r="270" spans="2:25" ht="18.75" customHeight="1">
      <c r="B270" s="515"/>
      <c r="C270" s="518"/>
      <c r="D270" s="216"/>
      <c r="E270" s="216" t="s">
        <v>3813</v>
      </c>
      <c r="F270" s="217">
        <v>186</v>
      </c>
      <c r="G270" s="218">
        <f t="shared" si="27"/>
        <v>37.200000000000003</v>
      </c>
      <c r="H270" s="219">
        <f t="shared" si="28"/>
        <v>103.33333333333333</v>
      </c>
      <c r="I270" s="219">
        <f t="shared" si="29"/>
        <v>3.4444444444444444E-2</v>
      </c>
      <c r="J270" s="217"/>
      <c r="K270" s="220"/>
      <c r="L270" s="220"/>
      <c r="M270" s="221"/>
      <c r="N270" s="222">
        <f t="shared" si="30"/>
        <v>0</v>
      </c>
      <c r="O270" s="223"/>
      <c r="P270" s="224"/>
      <c r="Q270" s="224"/>
      <c r="R270" s="224"/>
      <c r="S270" s="224"/>
      <c r="T270" s="225"/>
      <c r="U270" s="226">
        <f t="shared" si="31"/>
        <v>6.8888888888888888E-2</v>
      </c>
      <c r="V270" s="227"/>
      <c r="W270" s="228" t="str">
        <f t="shared" si="32"/>
        <v>0</v>
      </c>
      <c r="X270" s="509"/>
      <c r="Y270" s="229">
        <f t="shared" si="33"/>
        <v>0</v>
      </c>
    </row>
    <row r="271" spans="2:25" ht="18.75" customHeight="1">
      <c r="B271" s="515"/>
      <c r="C271" s="518"/>
      <c r="D271" s="216"/>
      <c r="E271" s="216" t="s">
        <v>3814</v>
      </c>
      <c r="F271" s="217">
        <v>165</v>
      </c>
      <c r="G271" s="218">
        <f t="shared" si="27"/>
        <v>33</v>
      </c>
      <c r="H271" s="219">
        <f t="shared" si="28"/>
        <v>91.666666666666671</v>
      </c>
      <c r="I271" s="219">
        <f t="shared" si="29"/>
        <v>3.0555555555555558E-2</v>
      </c>
      <c r="J271" s="217"/>
      <c r="K271" s="220"/>
      <c r="L271" s="220"/>
      <c r="M271" s="221"/>
      <c r="N271" s="222">
        <f t="shared" si="30"/>
        <v>0</v>
      </c>
      <c r="O271" s="223"/>
      <c r="P271" s="224"/>
      <c r="Q271" s="224"/>
      <c r="R271" s="224"/>
      <c r="S271" s="224"/>
      <c r="T271" s="225"/>
      <c r="U271" s="226">
        <f t="shared" si="31"/>
        <v>6.1111111111111116E-2</v>
      </c>
      <c r="V271" s="227"/>
      <c r="W271" s="228" t="str">
        <f t="shared" si="32"/>
        <v>0</v>
      </c>
      <c r="X271" s="509"/>
      <c r="Y271" s="229">
        <f t="shared" si="33"/>
        <v>0</v>
      </c>
    </row>
    <row r="272" spans="2:25" ht="18.75" customHeight="1">
      <c r="B272" s="515"/>
      <c r="C272" s="518"/>
      <c r="D272" s="216"/>
      <c r="E272" s="216" t="s">
        <v>3815</v>
      </c>
      <c r="F272" s="217">
        <v>186</v>
      </c>
      <c r="G272" s="218">
        <f t="shared" si="27"/>
        <v>37.200000000000003</v>
      </c>
      <c r="H272" s="219">
        <f t="shared" si="28"/>
        <v>103.33333333333333</v>
      </c>
      <c r="I272" s="219">
        <f t="shared" si="29"/>
        <v>3.4444444444444444E-2</v>
      </c>
      <c r="J272" s="217"/>
      <c r="K272" s="220"/>
      <c r="L272" s="220"/>
      <c r="M272" s="221"/>
      <c r="N272" s="222">
        <f t="shared" si="30"/>
        <v>0</v>
      </c>
      <c r="O272" s="223"/>
      <c r="P272" s="224"/>
      <c r="Q272" s="224"/>
      <c r="R272" s="224"/>
      <c r="S272" s="224"/>
      <c r="T272" s="225"/>
      <c r="U272" s="226">
        <f t="shared" si="31"/>
        <v>6.8888888888888888E-2</v>
      </c>
      <c r="V272" s="227"/>
      <c r="W272" s="228" t="str">
        <f t="shared" si="32"/>
        <v>0</v>
      </c>
      <c r="X272" s="509"/>
      <c r="Y272" s="229">
        <f t="shared" si="33"/>
        <v>0</v>
      </c>
    </row>
    <row r="273" spans="2:25" ht="18.75" customHeight="1">
      <c r="B273" s="515"/>
      <c r="C273" s="518"/>
      <c r="D273" s="216"/>
      <c r="E273" s="216" t="s">
        <v>3816</v>
      </c>
      <c r="F273" s="217">
        <v>304</v>
      </c>
      <c r="G273" s="218">
        <f t="shared" si="27"/>
        <v>60.8</v>
      </c>
      <c r="H273" s="219">
        <f t="shared" si="28"/>
        <v>168.88888888888889</v>
      </c>
      <c r="I273" s="219">
        <f t="shared" si="29"/>
        <v>5.6296296296296296E-2</v>
      </c>
      <c r="J273" s="217"/>
      <c r="K273" s="220"/>
      <c r="L273" s="220"/>
      <c r="M273" s="221"/>
      <c r="N273" s="222">
        <f t="shared" si="30"/>
        <v>0</v>
      </c>
      <c r="O273" s="223"/>
      <c r="P273" s="224"/>
      <c r="Q273" s="224"/>
      <c r="R273" s="224"/>
      <c r="S273" s="224"/>
      <c r="T273" s="225"/>
      <c r="U273" s="226">
        <f t="shared" si="31"/>
        <v>0.11259259259259259</v>
      </c>
      <c r="V273" s="227"/>
      <c r="W273" s="228" t="str">
        <f t="shared" si="32"/>
        <v>0</v>
      </c>
      <c r="X273" s="509"/>
      <c r="Y273" s="229">
        <f t="shared" si="33"/>
        <v>0</v>
      </c>
    </row>
    <row r="274" spans="2:25" ht="18.75" customHeight="1">
      <c r="B274" s="515"/>
      <c r="C274" s="518"/>
      <c r="D274" s="216"/>
      <c r="E274" s="216" t="s">
        <v>3817</v>
      </c>
      <c r="F274" s="217">
        <v>204</v>
      </c>
      <c r="G274" s="218">
        <f t="shared" si="27"/>
        <v>40.799999999999997</v>
      </c>
      <c r="H274" s="219">
        <f t="shared" si="28"/>
        <v>113.33333333333333</v>
      </c>
      <c r="I274" s="219">
        <f t="shared" si="29"/>
        <v>3.7777777777777778E-2</v>
      </c>
      <c r="J274" s="217"/>
      <c r="K274" s="220"/>
      <c r="L274" s="220"/>
      <c r="M274" s="221"/>
      <c r="N274" s="222">
        <f t="shared" si="30"/>
        <v>0</v>
      </c>
      <c r="O274" s="223"/>
      <c r="P274" s="224"/>
      <c r="Q274" s="224"/>
      <c r="R274" s="224"/>
      <c r="S274" s="224"/>
      <c r="T274" s="225"/>
      <c r="U274" s="226">
        <f t="shared" si="31"/>
        <v>7.5555555555555556E-2</v>
      </c>
      <c r="V274" s="227"/>
      <c r="W274" s="228" t="str">
        <f t="shared" si="32"/>
        <v>0</v>
      </c>
      <c r="X274" s="509"/>
      <c r="Y274" s="229">
        <f t="shared" si="33"/>
        <v>0</v>
      </c>
    </row>
    <row r="275" spans="2:25" ht="18.75" customHeight="1">
      <c r="B275" s="515"/>
      <c r="C275" s="518"/>
      <c r="D275" s="216"/>
      <c r="E275" s="216" t="s">
        <v>3818</v>
      </c>
      <c r="F275" s="217">
        <v>180</v>
      </c>
      <c r="G275" s="218">
        <f t="shared" si="27"/>
        <v>36</v>
      </c>
      <c r="H275" s="219">
        <f t="shared" si="28"/>
        <v>100</v>
      </c>
      <c r="I275" s="219">
        <f t="shared" si="29"/>
        <v>3.3333333333333333E-2</v>
      </c>
      <c r="J275" s="217"/>
      <c r="K275" s="220"/>
      <c r="L275" s="220"/>
      <c r="M275" s="221"/>
      <c r="N275" s="222">
        <f t="shared" si="30"/>
        <v>0</v>
      </c>
      <c r="O275" s="223"/>
      <c r="P275" s="224"/>
      <c r="Q275" s="224"/>
      <c r="R275" s="224"/>
      <c r="S275" s="224"/>
      <c r="T275" s="225"/>
      <c r="U275" s="226">
        <f t="shared" si="31"/>
        <v>6.6666666666666666E-2</v>
      </c>
      <c r="V275" s="227"/>
      <c r="W275" s="228" t="str">
        <f t="shared" si="32"/>
        <v>0</v>
      </c>
      <c r="X275" s="509"/>
      <c r="Y275" s="229">
        <f t="shared" si="33"/>
        <v>0</v>
      </c>
    </row>
    <row r="276" spans="2:25" ht="18.75" customHeight="1">
      <c r="B276" s="515"/>
      <c r="C276" s="518"/>
      <c r="D276" s="216"/>
      <c r="E276" s="216" t="s">
        <v>3819</v>
      </c>
      <c r="F276" s="217">
        <v>218</v>
      </c>
      <c r="G276" s="218">
        <f t="shared" si="27"/>
        <v>43.6</v>
      </c>
      <c r="H276" s="219">
        <f t="shared" si="28"/>
        <v>121.11111111111111</v>
      </c>
      <c r="I276" s="219">
        <f t="shared" si="29"/>
        <v>4.0370370370370369E-2</v>
      </c>
      <c r="J276" s="217"/>
      <c r="K276" s="220"/>
      <c r="L276" s="220"/>
      <c r="M276" s="221"/>
      <c r="N276" s="222">
        <f t="shared" si="30"/>
        <v>0</v>
      </c>
      <c r="O276" s="223"/>
      <c r="P276" s="224"/>
      <c r="Q276" s="224"/>
      <c r="R276" s="224"/>
      <c r="S276" s="224"/>
      <c r="T276" s="225"/>
      <c r="U276" s="226">
        <f t="shared" si="31"/>
        <v>8.0740740740740738E-2</v>
      </c>
      <c r="V276" s="227"/>
      <c r="W276" s="228" t="str">
        <f t="shared" si="32"/>
        <v>0</v>
      </c>
      <c r="X276" s="509"/>
      <c r="Y276" s="229">
        <f t="shared" si="33"/>
        <v>0</v>
      </c>
    </row>
    <row r="277" spans="2:25" ht="18.75" customHeight="1">
      <c r="B277" s="515"/>
      <c r="C277" s="518"/>
      <c r="D277" s="216"/>
      <c r="E277" s="216" t="s">
        <v>3820</v>
      </c>
      <c r="F277" s="217">
        <v>276</v>
      </c>
      <c r="G277" s="218">
        <f t="shared" si="27"/>
        <v>55.2</v>
      </c>
      <c r="H277" s="219">
        <f t="shared" si="28"/>
        <v>153.33333333333334</v>
      </c>
      <c r="I277" s="219">
        <f t="shared" si="29"/>
        <v>5.1111111111111114E-2</v>
      </c>
      <c r="J277" s="217"/>
      <c r="K277" s="220"/>
      <c r="L277" s="220"/>
      <c r="M277" s="221"/>
      <c r="N277" s="222">
        <f t="shared" si="30"/>
        <v>0</v>
      </c>
      <c r="O277" s="223"/>
      <c r="P277" s="224"/>
      <c r="Q277" s="224"/>
      <c r="R277" s="224"/>
      <c r="S277" s="224"/>
      <c r="T277" s="225"/>
      <c r="U277" s="226">
        <f t="shared" si="31"/>
        <v>0.10222222222222223</v>
      </c>
      <c r="V277" s="227"/>
      <c r="W277" s="228" t="str">
        <f t="shared" si="32"/>
        <v>0</v>
      </c>
      <c r="X277" s="509"/>
      <c r="Y277" s="229">
        <f t="shared" si="33"/>
        <v>0</v>
      </c>
    </row>
    <row r="278" spans="2:25" ht="18.75" customHeight="1">
      <c r="B278" s="515"/>
      <c r="C278" s="518"/>
      <c r="D278" s="216"/>
      <c r="E278" s="216" t="s">
        <v>3821</v>
      </c>
      <c r="F278" s="217">
        <v>240</v>
      </c>
      <c r="G278" s="218">
        <f t="shared" si="27"/>
        <v>48</v>
      </c>
      <c r="H278" s="219">
        <f t="shared" si="28"/>
        <v>133.33333333333334</v>
      </c>
      <c r="I278" s="219">
        <f t="shared" si="29"/>
        <v>4.4444444444444446E-2</v>
      </c>
      <c r="J278" s="217"/>
      <c r="K278" s="220"/>
      <c r="L278" s="220"/>
      <c r="M278" s="221"/>
      <c r="N278" s="222">
        <f t="shared" si="30"/>
        <v>0</v>
      </c>
      <c r="O278" s="223"/>
      <c r="P278" s="224"/>
      <c r="Q278" s="224"/>
      <c r="R278" s="224"/>
      <c r="S278" s="224"/>
      <c r="T278" s="225"/>
      <c r="U278" s="226">
        <f t="shared" si="31"/>
        <v>8.8888888888888892E-2</v>
      </c>
      <c r="V278" s="227"/>
      <c r="W278" s="228" t="str">
        <f t="shared" si="32"/>
        <v>0</v>
      </c>
      <c r="X278" s="509"/>
      <c r="Y278" s="229">
        <f t="shared" si="33"/>
        <v>0</v>
      </c>
    </row>
    <row r="279" spans="2:25" ht="18.75" customHeight="1">
      <c r="B279" s="515"/>
      <c r="C279" s="518"/>
      <c r="D279" s="216"/>
      <c r="E279" s="216" t="s">
        <v>3822</v>
      </c>
      <c r="F279" s="217">
        <v>296</v>
      </c>
      <c r="G279" s="218">
        <f t="shared" si="27"/>
        <v>59.2</v>
      </c>
      <c r="H279" s="219">
        <f t="shared" si="28"/>
        <v>164.44444444444443</v>
      </c>
      <c r="I279" s="219">
        <f t="shared" si="29"/>
        <v>5.4814814814814809E-2</v>
      </c>
      <c r="J279" s="217"/>
      <c r="K279" s="220"/>
      <c r="L279" s="220"/>
      <c r="M279" s="221"/>
      <c r="N279" s="222">
        <f t="shared" si="30"/>
        <v>0</v>
      </c>
      <c r="O279" s="223"/>
      <c r="P279" s="224"/>
      <c r="Q279" s="224"/>
      <c r="R279" s="224"/>
      <c r="S279" s="224"/>
      <c r="T279" s="225"/>
      <c r="U279" s="226">
        <f t="shared" si="31"/>
        <v>0.10962962962962962</v>
      </c>
      <c r="V279" s="227"/>
      <c r="W279" s="228" t="str">
        <f t="shared" si="32"/>
        <v>0</v>
      </c>
      <c r="X279" s="509"/>
      <c r="Y279" s="229">
        <f t="shared" si="33"/>
        <v>0</v>
      </c>
    </row>
    <row r="280" spans="2:25" ht="18.75" customHeight="1">
      <c r="B280" s="515"/>
      <c r="C280" s="518"/>
      <c r="D280" s="216"/>
      <c r="E280" s="216" t="s">
        <v>3823</v>
      </c>
      <c r="F280" s="217">
        <v>102</v>
      </c>
      <c r="G280" s="218">
        <f t="shared" si="27"/>
        <v>20.399999999999999</v>
      </c>
      <c r="H280" s="219">
        <f t="shared" si="28"/>
        <v>56.666666666666664</v>
      </c>
      <c r="I280" s="219">
        <f t="shared" si="29"/>
        <v>1.8888888888888889E-2</v>
      </c>
      <c r="J280" s="217"/>
      <c r="K280" s="343" t="s">
        <v>3798</v>
      </c>
      <c r="L280" s="220"/>
      <c r="M280" s="221">
        <f>SUM(H258:H283)</f>
        <v>2917.7777777777778</v>
      </c>
      <c r="N280" s="222">
        <f t="shared" si="30"/>
        <v>58.355555555555554</v>
      </c>
      <c r="O280" s="223">
        <v>150</v>
      </c>
      <c r="P280" s="224" t="s">
        <v>178</v>
      </c>
      <c r="Q280" s="224"/>
      <c r="R280" s="224" t="s">
        <v>3576</v>
      </c>
      <c r="S280" s="224"/>
      <c r="T280" s="225"/>
      <c r="U280" s="226">
        <f t="shared" si="31"/>
        <v>3.7777777777777778E-2</v>
      </c>
      <c r="V280" s="227">
        <f>SUM(U258:U283)</f>
        <v>1.9451851851851851</v>
      </c>
      <c r="W280" s="228" t="str">
        <f t="shared" si="32"/>
        <v>2</v>
      </c>
      <c r="X280" s="509"/>
      <c r="Y280" s="229">
        <f t="shared" si="33"/>
        <v>1</v>
      </c>
    </row>
    <row r="281" spans="2:25" ht="18.75" customHeight="1">
      <c r="B281" s="515"/>
      <c r="C281" s="518"/>
      <c r="D281" s="216"/>
      <c r="E281" s="216" t="s">
        <v>3824</v>
      </c>
      <c r="F281" s="217">
        <v>196</v>
      </c>
      <c r="G281" s="218">
        <f t="shared" si="27"/>
        <v>39.200000000000003</v>
      </c>
      <c r="H281" s="219">
        <f t="shared" si="28"/>
        <v>108.88888888888889</v>
      </c>
      <c r="I281" s="219">
        <f t="shared" si="29"/>
        <v>3.6296296296296292E-2</v>
      </c>
      <c r="J281" s="217"/>
      <c r="K281" s="220"/>
      <c r="L281" s="220"/>
      <c r="M281" s="221"/>
      <c r="N281" s="222">
        <f t="shared" si="30"/>
        <v>0</v>
      </c>
      <c r="O281" s="223"/>
      <c r="P281" s="224"/>
      <c r="Q281" s="224"/>
      <c r="R281" s="224"/>
      <c r="S281" s="224"/>
      <c r="T281" s="225"/>
      <c r="U281" s="226">
        <f t="shared" si="31"/>
        <v>7.2592592592592584E-2</v>
      </c>
      <c r="V281" s="227"/>
      <c r="W281" s="228" t="str">
        <f t="shared" si="32"/>
        <v>0</v>
      </c>
      <c r="X281" s="509"/>
      <c r="Y281" s="229">
        <f t="shared" si="33"/>
        <v>0</v>
      </c>
    </row>
    <row r="282" spans="2:25" ht="18.75" customHeight="1">
      <c r="B282" s="515"/>
      <c r="C282" s="518"/>
      <c r="D282" s="216"/>
      <c r="E282" s="216" t="s">
        <v>3825</v>
      </c>
      <c r="F282" s="217">
        <v>101</v>
      </c>
      <c r="G282" s="218">
        <f t="shared" si="27"/>
        <v>20.2</v>
      </c>
      <c r="H282" s="219">
        <f t="shared" si="28"/>
        <v>56.111111111111107</v>
      </c>
      <c r="I282" s="219">
        <f t="shared" si="29"/>
        <v>1.8703703703703702E-2</v>
      </c>
      <c r="J282" s="217"/>
      <c r="K282" s="220"/>
      <c r="L282" s="220"/>
      <c r="M282" s="221"/>
      <c r="N282" s="222">
        <f t="shared" si="30"/>
        <v>0</v>
      </c>
      <c r="O282" s="223"/>
      <c r="P282" s="224"/>
      <c r="Q282" s="224"/>
      <c r="R282" s="224"/>
      <c r="S282" s="224"/>
      <c r="T282" s="225"/>
      <c r="U282" s="226">
        <f t="shared" si="31"/>
        <v>3.7407407407407403E-2</v>
      </c>
      <c r="V282" s="227"/>
      <c r="W282" s="228" t="str">
        <f t="shared" si="32"/>
        <v>0</v>
      </c>
      <c r="X282" s="509"/>
      <c r="Y282" s="229">
        <f t="shared" si="33"/>
        <v>0</v>
      </c>
    </row>
    <row r="283" spans="2:25" ht="18.75" customHeight="1">
      <c r="B283" s="515"/>
      <c r="C283" s="518"/>
      <c r="D283" s="216"/>
      <c r="E283" s="216" t="s">
        <v>3826</v>
      </c>
      <c r="F283" s="217">
        <v>155</v>
      </c>
      <c r="G283" s="218">
        <f t="shared" si="27"/>
        <v>31</v>
      </c>
      <c r="H283" s="219">
        <f t="shared" si="28"/>
        <v>86.111111111111114</v>
      </c>
      <c r="I283" s="219">
        <f t="shared" si="29"/>
        <v>2.8703703703703703E-2</v>
      </c>
      <c r="J283" s="217"/>
      <c r="K283" s="220"/>
      <c r="L283" s="220"/>
      <c r="M283" s="221"/>
      <c r="N283" s="222">
        <f t="shared" si="30"/>
        <v>0</v>
      </c>
      <c r="O283" s="223"/>
      <c r="P283" s="224"/>
      <c r="Q283" s="224"/>
      <c r="R283" s="224"/>
      <c r="S283" s="224"/>
      <c r="T283" s="225"/>
      <c r="U283" s="226">
        <f t="shared" si="31"/>
        <v>5.7407407407407407E-2</v>
      </c>
      <c r="V283" s="227"/>
      <c r="W283" s="228" t="str">
        <f t="shared" si="32"/>
        <v>0</v>
      </c>
      <c r="X283" s="509"/>
      <c r="Y283" s="229">
        <f t="shared" si="33"/>
        <v>0</v>
      </c>
    </row>
    <row r="284" spans="2:25" ht="18.75" customHeight="1">
      <c r="B284" s="515"/>
      <c r="C284" s="518"/>
      <c r="D284" s="216"/>
      <c r="E284" s="216"/>
      <c r="F284" s="217"/>
      <c r="G284" s="218">
        <f t="shared" si="27"/>
        <v>0</v>
      </c>
      <c r="H284" s="219">
        <f t="shared" si="28"/>
        <v>0</v>
      </c>
      <c r="I284" s="219">
        <f t="shared" si="29"/>
        <v>0</v>
      </c>
      <c r="J284" s="217"/>
      <c r="K284" s="220"/>
      <c r="L284" s="220"/>
      <c r="M284" s="221"/>
      <c r="N284" s="222">
        <f>M284/$N$15</f>
        <v>0</v>
      </c>
      <c r="O284" s="223"/>
      <c r="P284" s="224"/>
      <c r="Q284" s="224"/>
      <c r="R284" s="224"/>
      <c r="S284" s="224"/>
      <c r="T284" s="225"/>
      <c r="U284" s="226">
        <f t="shared" si="31"/>
        <v>0</v>
      </c>
      <c r="V284" s="227"/>
      <c r="W284" s="228" t="str">
        <f t="shared" si="32"/>
        <v>0</v>
      </c>
      <c r="X284" s="509"/>
      <c r="Y284" s="229">
        <f t="shared" si="33"/>
        <v>0</v>
      </c>
    </row>
    <row r="285" spans="2:25" ht="18.75" customHeight="1">
      <c r="B285" s="515"/>
      <c r="C285" s="518"/>
      <c r="D285" s="216">
        <v>1</v>
      </c>
      <c r="E285" s="216" t="s">
        <v>3827</v>
      </c>
      <c r="F285" s="217">
        <v>250</v>
      </c>
      <c r="G285" s="218">
        <f t="shared" si="27"/>
        <v>50</v>
      </c>
      <c r="H285" s="219">
        <f t="shared" si="28"/>
        <v>138.88888888888889</v>
      </c>
      <c r="I285" s="219">
        <f t="shared" si="29"/>
        <v>4.6296296296296294E-2</v>
      </c>
      <c r="J285" s="217"/>
      <c r="K285" s="220"/>
      <c r="L285" s="220"/>
      <c r="M285" s="221"/>
      <c r="N285" s="222">
        <f t="shared" si="30"/>
        <v>0</v>
      </c>
      <c r="O285" s="223"/>
      <c r="P285" s="224"/>
      <c r="Q285" s="224"/>
      <c r="R285" s="224"/>
      <c r="S285" s="224"/>
      <c r="T285" s="225"/>
      <c r="U285" s="226">
        <f t="shared" si="31"/>
        <v>9.2592592592592587E-2</v>
      </c>
      <c r="V285" s="227"/>
      <c r="W285" s="228" t="str">
        <f t="shared" si="32"/>
        <v>0</v>
      </c>
      <c r="X285" s="509"/>
      <c r="Y285" s="229">
        <f t="shared" si="33"/>
        <v>0</v>
      </c>
    </row>
    <row r="286" spans="2:25" ht="18.75" customHeight="1">
      <c r="B286" s="515"/>
      <c r="C286" s="518"/>
      <c r="D286" s="216">
        <v>2</v>
      </c>
      <c r="E286" s="216" t="s">
        <v>3828</v>
      </c>
      <c r="F286" s="217">
        <v>125</v>
      </c>
      <c r="G286" s="218">
        <f t="shared" si="27"/>
        <v>25</v>
      </c>
      <c r="H286" s="219">
        <f t="shared" si="28"/>
        <v>69.444444444444443</v>
      </c>
      <c r="I286" s="219">
        <f t="shared" si="29"/>
        <v>2.3148148148148147E-2</v>
      </c>
      <c r="J286" s="217"/>
      <c r="K286" s="220"/>
      <c r="L286" s="220"/>
      <c r="M286" s="221"/>
      <c r="N286" s="222">
        <f t="shared" si="30"/>
        <v>0</v>
      </c>
      <c r="O286" s="223"/>
      <c r="P286" s="224"/>
      <c r="Q286" s="224"/>
      <c r="R286" s="224"/>
      <c r="S286" s="224"/>
      <c r="T286" s="225"/>
      <c r="U286" s="226">
        <f t="shared" si="31"/>
        <v>4.6296296296296294E-2</v>
      </c>
      <c r="V286" s="227"/>
      <c r="W286" s="228" t="str">
        <f t="shared" si="32"/>
        <v>0</v>
      </c>
      <c r="X286" s="509"/>
      <c r="Y286" s="229">
        <f t="shared" si="33"/>
        <v>0</v>
      </c>
    </row>
    <row r="287" spans="2:25" ht="18.75" customHeight="1">
      <c r="B287" s="515"/>
      <c r="C287" s="518"/>
      <c r="D287" s="216">
        <v>3</v>
      </c>
      <c r="E287" s="216" t="s">
        <v>3829</v>
      </c>
      <c r="F287" s="217">
        <v>295</v>
      </c>
      <c r="G287" s="218">
        <f t="shared" si="27"/>
        <v>59</v>
      </c>
      <c r="H287" s="219">
        <f t="shared" si="28"/>
        <v>163.88888888888889</v>
      </c>
      <c r="I287" s="219">
        <f t="shared" si="29"/>
        <v>5.4629629629629625E-2</v>
      </c>
      <c r="J287" s="217"/>
      <c r="K287" s="220"/>
      <c r="L287" s="220"/>
      <c r="M287" s="221"/>
      <c r="N287" s="222">
        <f t="shared" si="30"/>
        <v>0</v>
      </c>
      <c r="O287" s="223"/>
      <c r="P287" s="224"/>
      <c r="Q287" s="224"/>
      <c r="R287" s="224"/>
      <c r="S287" s="224"/>
      <c r="T287" s="225"/>
      <c r="U287" s="226">
        <f t="shared" si="31"/>
        <v>0.10925925925925925</v>
      </c>
      <c r="V287" s="227"/>
      <c r="W287" s="228" t="str">
        <f t="shared" si="32"/>
        <v>0</v>
      </c>
      <c r="X287" s="509"/>
      <c r="Y287" s="229">
        <f t="shared" si="33"/>
        <v>0</v>
      </c>
    </row>
    <row r="288" spans="2:25" ht="18.75" customHeight="1">
      <c r="B288" s="515"/>
      <c r="C288" s="518"/>
      <c r="D288" s="216">
        <v>4</v>
      </c>
      <c r="E288" s="216" t="s">
        <v>3830</v>
      </c>
      <c r="F288" s="217">
        <v>294</v>
      </c>
      <c r="G288" s="218">
        <f t="shared" si="27"/>
        <v>58.8</v>
      </c>
      <c r="H288" s="219">
        <f t="shared" si="28"/>
        <v>163.33333333333334</v>
      </c>
      <c r="I288" s="219">
        <f t="shared" si="29"/>
        <v>5.4444444444444448E-2</v>
      </c>
      <c r="J288" s="217"/>
      <c r="K288" s="220"/>
      <c r="L288" s="220"/>
      <c r="M288" s="221"/>
      <c r="N288" s="222">
        <f t="shared" si="30"/>
        <v>0</v>
      </c>
      <c r="O288" s="223"/>
      <c r="P288" s="224"/>
      <c r="Q288" s="224"/>
      <c r="R288" s="224"/>
      <c r="S288" s="224"/>
      <c r="T288" s="225"/>
      <c r="U288" s="226">
        <f t="shared" si="31"/>
        <v>0.1088888888888889</v>
      </c>
      <c r="V288" s="227"/>
      <c r="W288" s="228" t="str">
        <f t="shared" si="32"/>
        <v>0</v>
      </c>
      <c r="X288" s="509"/>
      <c r="Y288" s="229">
        <f t="shared" si="33"/>
        <v>0</v>
      </c>
    </row>
    <row r="289" spans="2:25" ht="18.75" customHeight="1">
      <c r="B289" s="515"/>
      <c r="C289" s="518"/>
      <c r="D289" s="216">
        <v>5</v>
      </c>
      <c r="E289" s="216" t="s">
        <v>3831</v>
      </c>
      <c r="F289" s="217">
        <v>462</v>
      </c>
      <c r="G289" s="218">
        <f t="shared" si="27"/>
        <v>92.4</v>
      </c>
      <c r="H289" s="219">
        <f t="shared" si="28"/>
        <v>256.66666666666669</v>
      </c>
      <c r="I289" s="219">
        <f t="shared" si="29"/>
        <v>8.5555555555555565E-2</v>
      </c>
      <c r="J289" s="217"/>
      <c r="K289" s="220" t="s">
        <v>3832</v>
      </c>
      <c r="L289" s="220"/>
      <c r="M289" s="221">
        <f>SUM(H285:H312)</f>
        <v>3043.8888888888878</v>
      </c>
      <c r="N289" s="222">
        <f t="shared" si="30"/>
        <v>60.877777777777759</v>
      </c>
      <c r="O289" s="223">
        <v>150</v>
      </c>
      <c r="P289" s="224" t="s">
        <v>178</v>
      </c>
      <c r="Q289" s="224"/>
      <c r="R289" s="224" t="s">
        <v>3576</v>
      </c>
      <c r="S289" s="224"/>
      <c r="T289" s="225"/>
      <c r="U289" s="226">
        <f t="shared" si="31"/>
        <v>0.17111111111111113</v>
      </c>
      <c r="V289" s="227">
        <f>SUM(U285:U312)</f>
        <v>2.0292592592592595</v>
      </c>
      <c r="W289" s="228" t="str">
        <f t="shared" si="32"/>
        <v>2</v>
      </c>
      <c r="X289" s="509"/>
      <c r="Y289" s="229">
        <f t="shared" si="33"/>
        <v>1</v>
      </c>
    </row>
    <row r="290" spans="2:25" ht="18.75" customHeight="1">
      <c r="B290" s="515"/>
      <c r="C290" s="518"/>
      <c r="D290" s="216">
        <v>6</v>
      </c>
      <c r="E290" s="216" t="s">
        <v>3833</v>
      </c>
      <c r="F290" s="217">
        <v>218</v>
      </c>
      <c r="G290" s="218">
        <f t="shared" si="27"/>
        <v>43.6</v>
      </c>
      <c r="H290" s="219">
        <f t="shared" si="28"/>
        <v>121.11111111111111</v>
      </c>
      <c r="I290" s="219">
        <f t="shared" si="29"/>
        <v>4.0370370370370369E-2</v>
      </c>
      <c r="J290" s="217"/>
      <c r="K290" s="220"/>
      <c r="L290" s="220"/>
      <c r="M290" s="221"/>
      <c r="N290" s="222">
        <f t="shared" si="30"/>
        <v>0</v>
      </c>
      <c r="O290" s="223"/>
      <c r="P290" s="224"/>
      <c r="Q290" s="224"/>
      <c r="R290" s="224"/>
      <c r="S290" s="224"/>
      <c r="T290" s="225"/>
      <c r="U290" s="226">
        <f t="shared" si="31"/>
        <v>8.0740740740740738E-2</v>
      </c>
      <c r="V290" s="227"/>
      <c r="W290" s="228" t="str">
        <f t="shared" si="32"/>
        <v>0</v>
      </c>
      <c r="X290" s="509"/>
      <c r="Y290" s="229">
        <f t="shared" si="33"/>
        <v>0</v>
      </c>
    </row>
    <row r="291" spans="2:25" ht="18.75" customHeight="1">
      <c r="B291" s="515"/>
      <c r="C291" s="518"/>
      <c r="D291" s="216"/>
      <c r="E291" s="216" t="s">
        <v>3834</v>
      </c>
      <c r="F291" s="217">
        <v>180</v>
      </c>
      <c r="G291" s="218">
        <f t="shared" si="27"/>
        <v>36</v>
      </c>
      <c r="H291" s="219">
        <f t="shared" si="28"/>
        <v>100</v>
      </c>
      <c r="I291" s="219">
        <f t="shared" si="29"/>
        <v>3.3333333333333333E-2</v>
      </c>
      <c r="J291" s="217"/>
      <c r="K291" s="220"/>
      <c r="L291" s="220"/>
      <c r="M291" s="221"/>
      <c r="N291" s="222">
        <f t="shared" si="30"/>
        <v>0</v>
      </c>
      <c r="O291" s="223"/>
      <c r="P291" s="224"/>
      <c r="Q291" s="224"/>
      <c r="R291" s="224"/>
      <c r="S291" s="224"/>
      <c r="T291" s="225"/>
      <c r="U291" s="226">
        <f t="shared" si="31"/>
        <v>6.6666666666666666E-2</v>
      </c>
      <c r="V291" s="227"/>
      <c r="W291" s="228" t="str">
        <f t="shared" si="32"/>
        <v>0</v>
      </c>
      <c r="X291" s="509"/>
      <c r="Y291" s="229">
        <f t="shared" si="33"/>
        <v>0</v>
      </c>
    </row>
    <row r="292" spans="2:25" ht="18.75" customHeight="1">
      <c r="B292" s="515"/>
      <c r="C292" s="518"/>
      <c r="D292" s="216"/>
      <c r="E292" s="216" t="s">
        <v>3835</v>
      </c>
      <c r="F292" s="217">
        <v>166</v>
      </c>
      <c r="G292" s="218">
        <f t="shared" si="27"/>
        <v>33.200000000000003</v>
      </c>
      <c r="H292" s="219">
        <f t="shared" si="28"/>
        <v>92.222222222222214</v>
      </c>
      <c r="I292" s="219">
        <f t="shared" si="29"/>
        <v>3.0740740740740739E-2</v>
      </c>
      <c r="J292" s="217"/>
      <c r="K292" s="220"/>
      <c r="L292" s="220"/>
      <c r="M292" s="221"/>
      <c r="N292" s="222">
        <f t="shared" si="30"/>
        <v>0</v>
      </c>
      <c r="O292" s="223"/>
      <c r="P292" s="224"/>
      <c r="Q292" s="224"/>
      <c r="R292" s="224"/>
      <c r="S292" s="224"/>
      <c r="T292" s="225"/>
      <c r="U292" s="226">
        <f t="shared" si="31"/>
        <v>6.1481481481481477E-2</v>
      </c>
      <c r="V292" s="227"/>
      <c r="W292" s="228" t="str">
        <f t="shared" si="32"/>
        <v>0</v>
      </c>
      <c r="X292" s="509"/>
      <c r="Y292" s="229">
        <f t="shared" si="33"/>
        <v>0</v>
      </c>
    </row>
    <row r="293" spans="2:25" ht="18.75" customHeight="1">
      <c r="B293" s="515"/>
      <c r="C293" s="518"/>
      <c r="D293" s="216"/>
      <c r="E293" s="216" t="s">
        <v>3836</v>
      </c>
      <c r="F293" s="217">
        <v>156</v>
      </c>
      <c r="G293" s="218">
        <f t="shared" si="27"/>
        <v>31.2</v>
      </c>
      <c r="H293" s="219">
        <f t="shared" si="28"/>
        <v>86.666666666666671</v>
      </c>
      <c r="I293" s="219">
        <f t="shared" si="29"/>
        <v>2.8888888888888891E-2</v>
      </c>
      <c r="J293" s="217"/>
      <c r="K293" s="220"/>
      <c r="L293" s="220"/>
      <c r="M293" s="221"/>
      <c r="N293" s="222">
        <f t="shared" si="30"/>
        <v>0</v>
      </c>
      <c r="O293" s="223"/>
      <c r="P293" s="224"/>
      <c r="Q293" s="224"/>
      <c r="R293" s="224"/>
      <c r="S293" s="224"/>
      <c r="T293" s="225"/>
      <c r="U293" s="226">
        <f t="shared" si="31"/>
        <v>5.7777777777777782E-2</v>
      </c>
      <c r="V293" s="227"/>
      <c r="W293" s="228" t="str">
        <f t="shared" si="32"/>
        <v>0</v>
      </c>
      <c r="X293" s="509"/>
      <c r="Y293" s="229">
        <f t="shared" si="33"/>
        <v>0</v>
      </c>
    </row>
    <row r="294" spans="2:25" ht="18.75" customHeight="1">
      <c r="B294" s="515"/>
      <c r="C294" s="518"/>
      <c r="D294" s="216"/>
      <c r="E294" s="216" t="s">
        <v>3837</v>
      </c>
      <c r="F294" s="217">
        <v>260</v>
      </c>
      <c r="G294" s="218">
        <f t="shared" si="27"/>
        <v>52</v>
      </c>
      <c r="H294" s="219">
        <f t="shared" si="28"/>
        <v>144.44444444444443</v>
      </c>
      <c r="I294" s="219">
        <f t="shared" si="29"/>
        <v>4.8148148148148141E-2</v>
      </c>
      <c r="J294" s="217"/>
      <c r="K294" s="220"/>
      <c r="L294" s="220"/>
      <c r="M294" s="232"/>
      <c r="N294" s="222">
        <f t="shared" si="30"/>
        <v>0</v>
      </c>
      <c r="O294" s="223"/>
      <c r="P294" s="224"/>
      <c r="Q294" s="224"/>
      <c r="R294" s="224"/>
      <c r="S294" s="224"/>
      <c r="T294" s="225"/>
      <c r="U294" s="226">
        <f t="shared" si="31"/>
        <v>9.6296296296296283E-2</v>
      </c>
      <c r="V294" s="227"/>
      <c r="W294" s="228" t="str">
        <f t="shared" si="32"/>
        <v>0</v>
      </c>
      <c r="X294" s="509"/>
      <c r="Y294" s="229">
        <f t="shared" si="33"/>
        <v>0</v>
      </c>
    </row>
    <row r="295" spans="2:25" ht="18.75" customHeight="1">
      <c r="B295" s="515"/>
      <c r="C295" s="518"/>
      <c r="D295" s="216"/>
      <c r="E295" s="216" t="s">
        <v>3838</v>
      </c>
      <c r="F295" s="217">
        <v>285</v>
      </c>
      <c r="G295" s="218">
        <f t="shared" si="27"/>
        <v>57</v>
      </c>
      <c r="H295" s="219">
        <f t="shared" si="28"/>
        <v>158.33333333333334</v>
      </c>
      <c r="I295" s="219">
        <f t="shared" si="29"/>
        <v>5.2777777777777778E-2</v>
      </c>
      <c r="J295" s="217"/>
      <c r="K295" s="220"/>
      <c r="L295" s="220"/>
      <c r="M295" s="232"/>
      <c r="N295" s="222">
        <f t="shared" si="30"/>
        <v>0</v>
      </c>
      <c r="O295" s="223"/>
      <c r="P295" s="224"/>
      <c r="Q295" s="224"/>
      <c r="R295" s="224"/>
      <c r="S295" s="224"/>
      <c r="T295" s="225"/>
      <c r="U295" s="226">
        <f t="shared" si="31"/>
        <v>0.10555555555555556</v>
      </c>
      <c r="V295" s="227"/>
      <c r="W295" s="228" t="str">
        <f t="shared" si="32"/>
        <v>0</v>
      </c>
      <c r="X295" s="509"/>
      <c r="Y295" s="229">
        <f t="shared" ref="Y295:Y314" si="34">W295/2</f>
        <v>0</v>
      </c>
    </row>
    <row r="296" spans="2:25" ht="18.75" customHeight="1">
      <c r="B296" s="515"/>
      <c r="C296" s="518"/>
      <c r="D296" s="216"/>
      <c r="E296" s="216" t="s">
        <v>3839</v>
      </c>
      <c r="F296" s="217">
        <v>146</v>
      </c>
      <c r="G296" s="218">
        <f t="shared" ref="G296:G313" si="35">F296/$G$15</f>
        <v>29.2</v>
      </c>
      <c r="H296" s="219">
        <f t="shared" ref="H296:H313" si="36">F296/$H$15</f>
        <v>81.111111111111114</v>
      </c>
      <c r="I296" s="219">
        <f t="shared" ref="I296:I313" si="37">H296/$I$15</f>
        <v>2.7037037037037037E-2</v>
      </c>
      <c r="J296" s="217"/>
      <c r="K296" s="220"/>
      <c r="L296" s="220"/>
      <c r="M296" s="232"/>
      <c r="N296" s="222">
        <f t="shared" si="30"/>
        <v>0</v>
      </c>
      <c r="O296" s="223"/>
      <c r="P296" s="224"/>
      <c r="Q296" s="224"/>
      <c r="R296" s="224"/>
      <c r="S296" s="224"/>
      <c r="T296" s="225"/>
      <c r="U296" s="226">
        <f t="shared" ref="U296:U313" si="38">H296/$U$15</f>
        <v>5.4074074074074073E-2</v>
      </c>
      <c r="V296" s="227"/>
      <c r="W296" s="228" t="str">
        <f t="shared" ref="W296:W313" si="39">IF(V296&lt;1,"0",IF(V296&lt;5,"2",IF(V296&gt;=5,"6")))</f>
        <v>0</v>
      </c>
      <c r="X296" s="509"/>
      <c r="Y296" s="229">
        <f t="shared" si="34"/>
        <v>0</v>
      </c>
    </row>
    <row r="297" spans="2:25" ht="18.75" customHeight="1">
      <c r="B297" s="515"/>
      <c r="C297" s="518"/>
      <c r="D297" s="216"/>
      <c r="E297" s="216" t="s">
        <v>3840</v>
      </c>
      <c r="F297" s="217">
        <v>164</v>
      </c>
      <c r="G297" s="218">
        <f t="shared" si="35"/>
        <v>32.799999999999997</v>
      </c>
      <c r="H297" s="219">
        <f t="shared" si="36"/>
        <v>91.111111111111114</v>
      </c>
      <c r="I297" s="219">
        <f t="shared" si="37"/>
        <v>3.037037037037037E-2</v>
      </c>
      <c r="J297" s="217"/>
      <c r="K297" s="220"/>
      <c r="L297" s="220"/>
      <c r="M297" s="232"/>
      <c r="N297" s="222">
        <f t="shared" si="30"/>
        <v>0</v>
      </c>
      <c r="O297" s="223"/>
      <c r="P297" s="224"/>
      <c r="Q297" s="224"/>
      <c r="R297" s="224"/>
      <c r="S297" s="224"/>
      <c r="T297" s="225"/>
      <c r="U297" s="226">
        <f t="shared" si="38"/>
        <v>6.0740740740740741E-2</v>
      </c>
      <c r="V297" s="227"/>
      <c r="W297" s="228" t="str">
        <f t="shared" si="39"/>
        <v>0</v>
      </c>
      <c r="X297" s="509"/>
      <c r="Y297" s="229">
        <f t="shared" si="34"/>
        <v>0</v>
      </c>
    </row>
    <row r="298" spans="2:25" ht="18.75" customHeight="1">
      <c r="B298" s="515"/>
      <c r="C298" s="518"/>
      <c r="D298" s="216"/>
      <c r="E298" s="216" t="s">
        <v>3841</v>
      </c>
      <c r="F298" s="217">
        <v>120</v>
      </c>
      <c r="G298" s="218">
        <f t="shared" si="35"/>
        <v>24</v>
      </c>
      <c r="H298" s="219">
        <f t="shared" si="36"/>
        <v>66.666666666666671</v>
      </c>
      <c r="I298" s="219">
        <f t="shared" si="37"/>
        <v>2.2222222222222223E-2</v>
      </c>
      <c r="J298" s="217"/>
      <c r="K298" s="220"/>
      <c r="L298" s="220"/>
      <c r="M298" s="232"/>
      <c r="N298" s="222">
        <f t="shared" si="30"/>
        <v>0</v>
      </c>
      <c r="O298" s="223"/>
      <c r="P298" s="224"/>
      <c r="Q298" s="224"/>
      <c r="R298" s="224"/>
      <c r="S298" s="224"/>
      <c r="T298" s="225"/>
      <c r="U298" s="226">
        <f t="shared" si="38"/>
        <v>4.4444444444444446E-2</v>
      </c>
      <c r="V298" s="227"/>
      <c r="W298" s="228" t="str">
        <f t="shared" si="39"/>
        <v>0</v>
      </c>
      <c r="X298" s="509"/>
      <c r="Y298" s="229">
        <f t="shared" si="34"/>
        <v>0</v>
      </c>
    </row>
    <row r="299" spans="2:25" ht="18.75" customHeight="1">
      <c r="B299" s="515"/>
      <c r="C299" s="518"/>
      <c r="D299" s="216"/>
      <c r="E299" s="216" t="s">
        <v>3842</v>
      </c>
      <c r="F299" s="217">
        <v>173</v>
      </c>
      <c r="G299" s="218">
        <f t="shared" si="35"/>
        <v>34.6</v>
      </c>
      <c r="H299" s="219">
        <f t="shared" si="36"/>
        <v>96.111111111111114</v>
      </c>
      <c r="I299" s="219">
        <f t="shared" si="37"/>
        <v>3.2037037037037037E-2</v>
      </c>
      <c r="J299" s="217"/>
      <c r="K299" s="220"/>
      <c r="L299" s="220"/>
      <c r="M299" s="232"/>
      <c r="N299" s="222">
        <f t="shared" si="30"/>
        <v>0</v>
      </c>
      <c r="O299" s="223"/>
      <c r="P299" s="224"/>
      <c r="Q299" s="224"/>
      <c r="R299" s="224"/>
      <c r="S299" s="224"/>
      <c r="T299" s="225"/>
      <c r="U299" s="226">
        <f t="shared" si="38"/>
        <v>6.4074074074074075E-2</v>
      </c>
      <c r="V299" s="227"/>
      <c r="W299" s="228" t="str">
        <f t="shared" si="39"/>
        <v>0</v>
      </c>
      <c r="X299" s="509"/>
      <c r="Y299" s="229">
        <f t="shared" si="34"/>
        <v>0</v>
      </c>
    </row>
    <row r="300" spans="2:25" ht="18.75" customHeight="1">
      <c r="B300" s="515"/>
      <c r="C300" s="518"/>
      <c r="D300" s="216"/>
      <c r="E300" s="216" t="s">
        <v>3843</v>
      </c>
      <c r="F300" s="217">
        <v>249</v>
      </c>
      <c r="G300" s="218">
        <f t="shared" si="35"/>
        <v>49.8</v>
      </c>
      <c r="H300" s="219">
        <f t="shared" si="36"/>
        <v>138.33333333333334</v>
      </c>
      <c r="I300" s="219">
        <f t="shared" si="37"/>
        <v>4.6111111111111117E-2</v>
      </c>
      <c r="J300" s="217"/>
      <c r="K300" s="220"/>
      <c r="L300" s="220"/>
      <c r="M300" s="232"/>
      <c r="N300" s="222">
        <f t="shared" si="30"/>
        <v>0</v>
      </c>
      <c r="O300" s="223"/>
      <c r="P300" s="224"/>
      <c r="Q300" s="224"/>
      <c r="R300" s="224"/>
      <c r="S300" s="224"/>
      <c r="T300" s="225"/>
      <c r="U300" s="226">
        <f t="shared" si="38"/>
        <v>9.2222222222222233E-2</v>
      </c>
      <c r="V300" s="227"/>
      <c r="W300" s="228" t="str">
        <f t="shared" si="39"/>
        <v>0</v>
      </c>
      <c r="X300" s="509"/>
      <c r="Y300" s="229">
        <f t="shared" si="34"/>
        <v>0</v>
      </c>
    </row>
    <row r="301" spans="2:25" ht="18.75" customHeight="1">
      <c r="B301" s="515"/>
      <c r="C301" s="518"/>
      <c r="D301" s="216"/>
      <c r="E301" s="216" t="s">
        <v>3844</v>
      </c>
      <c r="F301" s="217">
        <v>112</v>
      </c>
      <c r="G301" s="218">
        <f t="shared" si="35"/>
        <v>22.4</v>
      </c>
      <c r="H301" s="219">
        <f t="shared" si="36"/>
        <v>62.222222222222221</v>
      </c>
      <c r="I301" s="219">
        <f t="shared" si="37"/>
        <v>2.074074074074074E-2</v>
      </c>
      <c r="J301" s="217"/>
      <c r="K301" s="220"/>
      <c r="L301" s="220"/>
      <c r="M301" s="232"/>
      <c r="N301" s="222">
        <f t="shared" si="30"/>
        <v>0</v>
      </c>
      <c r="O301" s="223"/>
      <c r="P301" s="224"/>
      <c r="Q301" s="224"/>
      <c r="R301" s="224"/>
      <c r="S301" s="224"/>
      <c r="T301" s="225"/>
      <c r="U301" s="226">
        <f t="shared" si="38"/>
        <v>4.148148148148148E-2</v>
      </c>
      <c r="V301" s="227"/>
      <c r="W301" s="228" t="str">
        <f t="shared" si="39"/>
        <v>0</v>
      </c>
      <c r="X301" s="509"/>
      <c r="Y301" s="229">
        <f t="shared" si="34"/>
        <v>0</v>
      </c>
    </row>
    <row r="302" spans="2:25" ht="18.75" customHeight="1">
      <c r="B302" s="515"/>
      <c r="C302" s="518"/>
      <c r="D302" s="216"/>
      <c r="E302" s="216" t="s">
        <v>3845</v>
      </c>
      <c r="F302" s="217">
        <v>102</v>
      </c>
      <c r="G302" s="218">
        <f t="shared" si="35"/>
        <v>20.399999999999999</v>
      </c>
      <c r="H302" s="219">
        <f t="shared" si="36"/>
        <v>56.666666666666664</v>
      </c>
      <c r="I302" s="219">
        <f t="shared" si="37"/>
        <v>1.8888888888888889E-2</v>
      </c>
      <c r="J302" s="217"/>
      <c r="K302" s="220"/>
      <c r="L302" s="220"/>
      <c r="M302" s="232"/>
      <c r="N302" s="222">
        <f t="shared" si="30"/>
        <v>0</v>
      </c>
      <c r="O302" s="223"/>
      <c r="P302" s="224"/>
      <c r="Q302" s="224"/>
      <c r="R302" s="224"/>
      <c r="S302" s="224"/>
      <c r="T302" s="225"/>
      <c r="U302" s="226">
        <f t="shared" si="38"/>
        <v>3.7777777777777778E-2</v>
      </c>
      <c r="V302" s="227"/>
      <c r="W302" s="228" t="str">
        <f t="shared" si="39"/>
        <v>0</v>
      </c>
      <c r="X302" s="509"/>
      <c r="Y302" s="229">
        <f t="shared" si="34"/>
        <v>0</v>
      </c>
    </row>
    <row r="303" spans="2:25" ht="18.75" customHeight="1">
      <c r="B303" s="515"/>
      <c r="C303" s="518"/>
      <c r="D303" s="216"/>
      <c r="E303" s="216" t="s">
        <v>3846</v>
      </c>
      <c r="F303" s="217">
        <v>109</v>
      </c>
      <c r="G303" s="218">
        <f t="shared" si="35"/>
        <v>21.8</v>
      </c>
      <c r="H303" s="219">
        <f t="shared" si="36"/>
        <v>60.555555555555557</v>
      </c>
      <c r="I303" s="219">
        <f t="shared" si="37"/>
        <v>2.0185185185185184E-2</v>
      </c>
      <c r="J303" s="217"/>
      <c r="K303" s="220"/>
      <c r="L303" s="220"/>
      <c r="M303" s="232"/>
      <c r="N303" s="222">
        <f t="shared" si="30"/>
        <v>0</v>
      </c>
      <c r="O303" s="223"/>
      <c r="P303" s="224"/>
      <c r="Q303" s="224"/>
      <c r="R303" s="224"/>
      <c r="S303" s="224"/>
      <c r="T303" s="225"/>
      <c r="U303" s="226">
        <f t="shared" si="38"/>
        <v>4.0370370370370369E-2</v>
      </c>
      <c r="V303" s="227"/>
      <c r="W303" s="228" t="str">
        <f t="shared" si="39"/>
        <v>0</v>
      </c>
      <c r="X303" s="509"/>
      <c r="Y303" s="229">
        <f t="shared" si="34"/>
        <v>0</v>
      </c>
    </row>
    <row r="304" spans="2:25" ht="18.75" customHeight="1">
      <c r="B304" s="515"/>
      <c r="C304" s="518"/>
      <c r="D304" s="216"/>
      <c r="E304" s="216" t="s">
        <v>3847</v>
      </c>
      <c r="F304" s="217">
        <v>207</v>
      </c>
      <c r="G304" s="218">
        <f t="shared" si="35"/>
        <v>41.4</v>
      </c>
      <c r="H304" s="219">
        <f t="shared" si="36"/>
        <v>115</v>
      </c>
      <c r="I304" s="219">
        <f t="shared" si="37"/>
        <v>3.833333333333333E-2</v>
      </c>
      <c r="J304" s="217"/>
      <c r="K304" s="220"/>
      <c r="L304" s="220"/>
      <c r="M304" s="232"/>
      <c r="N304" s="222">
        <f t="shared" si="30"/>
        <v>0</v>
      </c>
      <c r="O304" s="223"/>
      <c r="P304" s="224"/>
      <c r="Q304" s="224"/>
      <c r="R304" s="224"/>
      <c r="S304" s="224"/>
      <c r="T304" s="225"/>
      <c r="U304" s="226">
        <f t="shared" si="38"/>
        <v>7.6666666666666661E-2</v>
      </c>
      <c r="V304" s="227"/>
      <c r="W304" s="228" t="str">
        <f t="shared" si="39"/>
        <v>0</v>
      </c>
      <c r="X304" s="509"/>
      <c r="Y304" s="229">
        <f t="shared" si="34"/>
        <v>0</v>
      </c>
    </row>
    <row r="305" spans="2:25" ht="18.75" customHeight="1">
      <c r="B305" s="515"/>
      <c r="C305" s="518"/>
      <c r="D305" s="216"/>
      <c r="E305" s="216" t="s">
        <v>3848</v>
      </c>
      <c r="F305" s="217">
        <v>107</v>
      </c>
      <c r="G305" s="218">
        <f t="shared" si="35"/>
        <v>21.4</v>
      </c>
      <c r="H305" s="219">
        <f t="shared" si="36"/>
        <v>59.444444444444443</v>
      </c>
      <c r="I305" s="219">
        <f t="shared" si="37"/>
        <v>1.9814814814814813E-2</v>
      </c>
      <c r="J305" s="217"/>
      <c r="K305" s="220"/>
      <c r="L305" s="220"/>
      <c r="M305" s="232"/>
      <c r="N305" s="222">
        <f t="shared" si="30"/>
        <v>0</v>
      </c>
      <c r="O305" s="223"/>
      <c r="P305" s="224"/>
      <c r="Q305" s="224"/>
      <c r="R305" s="224"/>
      <c r="S305" s="224"/>
      <c r="T305" s="225"/>
      <c r="U305" s="226">
        <f t="shared" si="38"/>
        <v>3.9629629629629626E-2</v>
      </c>
      <c r="V305" s="227"/>
      <c r="W305" s="228" t="str">
        <f t="shared" si="39"/>
        <v>0</v>
      </c>
      <c r="X305" s="509"/>
      <c r="Y305" s="229">
        <f t="shared" si="34"/>
        <v>0</v>
      </c>
    </row>
    <row r="306" spans="2:25" ht="18.75" customHeight="1">
      <c r="B306" s="515"/>
      <c r="C306" s="518"/>
      <c r="D306" s="216"/>
      <c r="E306" s="216" t="s">
        <v>3849</v>
      </c>
      <c r="F306" s="217">
        <v>232</v>
      </c>
      <c r="G306" s="218">
        <f t="shared" si="35"/>
        <v>46.4</v>
      </c>
      <c r="H306" s="219">
        <f t="shared" si="36"/>
        <v>128.88888888888889</v>
      </c>
      <c r="I306" s="219">
        <f t="shared" si="37"/>
        <v>4.296296296296296E-2</v>
      </c>
      <c r="J306" s="217"/>
      <c r="K306" s="220"/>
      <c r="L306" s="220"/>
      <c r="M306" s="232"/>
      <c r="N306" s="222">
        <f t="shared" si="30"/>
        <v>0</v>
      </c>
      <c r="O306" s="223"/>
      <c r="P306" s="224"/>
      <c r="Q306" s="224"/>
      <c r="R306" s="224"/>
      <c r="S306" s="224"/>
      <c r="T306" s="225"/>
      <c r="U306" s="226">
        <f t="shared" si="38"/>
        <v>8.5925925925925919E-2</v>
      </c>
      <c r="V306" s="227"/>
      <c r="W306" s="228" t="str">
        <f t="shared" si="39"/>
        <v>0</v>
      </c>
      <c r="X306" s="509"/>
      <c r="Y306" s="229">
        <f t="shared" si="34"/>
        <v>0</v>
      </c>
    </row>
    <row r="307" spans="2:25" ht="18.75" customHeight="1">
      <c r="B307" s="515"/>
      <c r="C307" s="518"/>
      <c r="D307" s="216"/>
      <c r="E307" s="216" t="s">
        <v>3850</v>
      </c>
      <c r="F307" s="217">
        <v>214</v>
      </c>
      <c r="G307" s="218">
        <f t="shared" si="35"/>
        <v>42.8</v>
      </c>
      <c r="H307" s="219">
        <f t="shared" si="36"/>
        <v>118.88888888888889</v>
      </c>
      <c r="I307" s="219">
        <f t="shared" si="37"/>
        <v>3.9629629629629626E-2</v>
      </c>
      <c r="J307" s="217"/>
      <c r="K307" s="220"/>
      <c r="L307" s="220"/>
      <c r="M307" s="232"/>
      <c r="N307" s="222">
        <f t="shared" si="30"/>
        <v>0</v>
      </c>
      <c r="O307" s="223"/>
      <c r="P307" s="224"/>
      <c r="Q307" s="224"/>
      <c r="R307" s="224"/>
      <c r="S307" s="224"/>
      <c r="T307" s="225"/>
      <c r="U307" s="226">
        <f t="shared" si="38"/>
        <v>7.9259259259259252E-2</v>
      </c>
      <c r="V307" s="227"/>
      <c r="W307" s="228" t="str">
        <f t="shared" si="39"/>
        <v>0</v>
      </c>
      <c r="X307" s="509"/>
      <c r="Y307" s="229">
        <f t="shared" si="34"/>
        <v>0</v>
      </c>
    </row>
    <row r="308" spans="2:25" ht="18.75" customHeight="1">
      <c r="B308" s="515"/>
      <c r="C308" s="518"/>
      <c r="D308" s="216"/>
      <c r="E308" s="216" t="s">
        <v>3851</v>
      </c>
      <c r="F308" s="217">
        <v>203</v>
      </c>
      <c r="G308" s="218">
        <f t="shared" si="35"/>
        <v>40.6</v>
      </c>
      <c r="H308" s="219">
        <f t="shared" si="36"/>
        <v>112.77777777777777</v>
      </c>
      <c r="I308" s="219">
        <f t="shared" si="37"/>
        <v>3.7592592592592587E-2</v>
      </c>
      <c r="J308" s="217" t="s">
        <v>3852</v>
      </c>
      <c r="K308" s="220"/>
      <c r="L308" s="220"/>
      <c r="M308" s="221"/>
      <c r="N308" s="222">
        <f t="shared" si="30"/>
        <v>0</v>
      </c>
      <c r="O308" s="223"/>
      <c r="P308" s="224"/>
      <c r="Q308" s="224"/>
      <c r="R308" s="224"/>
      <c r="S308" s="224"/>
      <c r="T308" s="225"/>
      <c r="U308" s="226">
        <f t="shared" si="38"/>
        <v>7.5185185185185174E-2</v>
      </c>
      <c r="V308" s="227"/>
      <c r="W308" s="228" t="str">
        <f t="shared" si="39"/>
        <v>0</v>
      </c>
      <c r="X308" s="509"/>
      <c r="Y308" s="229">
        <f t="shared" si="34"/>
        <v>0</v>
      </c>
    </row>
    <row r="309" spans="2:25" ht="18.75" customHeight="1">
      <c r="B309" s="515"/>
      <c r="C309" s="518"/>
      <c r="D309" s="216"/>
      <c r="E309" s="216" t="s">
        <v>3853</v>
      </c>
      <c r="F309" s="217">
        <v>189</v>
      </c>
      <c r="G309" s="218">
        <f t="shared" si="35"/>
        <v>37.799999999999997</v>
      </c>
      <c r="H309" s="219">
        <f t="shared" si="36"/>
        <v>105</v>
      </c>
      <c r="I309" s="219">
        <f t="shared" si="37"/>
        <v>3.5000000000000003E-2</v>
      </c>
      <c r="J309" s="217"/>
      <c r="K309" s="220"/>
      <c r="L309" s="220"/>
      <c r="M309" s="221"/>
      <c r="N309" s="222">
        <f t="shared" si="30"/>
        <v>0</v>
      </c>
      <c r="O309" s="223"/>
      <c r="P309" s="224"/>
      <c r="Q309" s="224"/>
      <c r="R309" s="224"/>
      <c r="S309" s="224"/>
      <c r="T309" s="225"/>
      <c r="U309" s="226">
        <f t="shared" si="38"/>
        <v>7.0000000000000007E-2</v>
      </c>
      <c r="V309" s="227"/>
      <c r="W309" s="228" t="str">
        <f t="shared" si="39"/>
        <v>0</v>
      </c>
      <c r="X309" s="509"/>
      <c r="Y309" s="229">
        <f t="shared" si="34"/>
        <v>0</v>
      </c>
    </row>
    <row r="310" spans="2:25" ht="18.75" customHeight="1">
      <c r="B310" s="515"/>
      <c r="C310" s="518"/>
      <c r="D310" s="216"/>
      <c r="E310" s="216" t="s">
        <v>456</v>
      </c>
      <c r="F310" s="217">
        <v>166</v>
      </c>
      <c r="G310" s="218">
        <f t="shared" si="35"/>
        <v>33.200000000000003</v>
      </c>
      <c r="H310" s="219">
        <f t="shared" si="36"/>
        <v>92.222222222222214</v>
      </c>
      <c r="I310" s="219">
        <f t="shared" si="37"/>
        <v>3.0740740740740739E-2</v>
      </c>
      <c r="J310" s="217"/>
      <c r="K310" s="220"/>
      <c r="L310" s="220"/>
      <c r="M310" s="221"/>
      <c r="N310" s="222">
        <f t="shared" si="30"/>
        <v>0</v>
      </c>
      <c r="O310" s="223"/>
      <c r="P310" s="224"/>
      <c r="Q310" s="224"/>
      <c r="R310" s="224"/>
      <c r="S310" s="224"/>
      <c r="T310" s="225"/>
      <c r="U310" s="226">
        <f t="shared" si="38"/>
        <v>6.1481481481481477E-2</v>
      </c>
      <c r="V310" s="227"/>
      <c r="W310" s="228" t="str">
        <f t="shared" si="39"/>
        <v>0</v>
      </c>
      <c r="X310" s="509"/>
      <c r="Y310" s="229">
        <f t="shared" si="34"/>
        <v>0</v>
      </c>
    </row>
    <row r="311" spans="2:25" ht="18.75" customHeight="1">
      <c r="B311" s="515"/>
      <c r="C311" s="518"/>
      <c r="D311" s="216"/>
      <c r="E311" s="216" t="s">
        <v>3854</v>
      </c>
      <c r="F311" s="217">
        <v>187</v>
      </c>
      <c r="G311" s="218">
        <f t="shared" si="35"/>
        <v>37.4</v>
      </c>
      <c r="H311" s="219">
        <f t="shared" si="36"/>
        <v>103.88888888888889</v>
      </c>
      <c r="I311" s="219">
        <f t="shared" si="37"/>
        <v>3.4629629629629628E-2</v>
      </c>
      <c r="J311" s="217"/>
      <c r="K311" s="220"/>
      <c r="L311" s="220"/>
      <c r="M311" s="221"/>
      <c r="N311" s="222">
        <f t="shared" si="30"/>
        <v>0</v>
      </c>
      <c r="O311" s="223"/>
      <c r="P311" s="224"/>
      <c r="Q311" s="224"/>
      <c r="R311" s="224"/>
      <c r="S311" s="224"/>
      <c r="T311" s="225"/>
      <c r="U311" s="226">
        <f t="shared" si="38"/>
        <v>6.9259259259259257E-2</v>
      </c>
      <c r="V311" s="227"/>
      <c r="W311" s="228" t="str">
        <f t="shared" si="39"/>
        <v>0</v>
      </c>
      <c r="X311" s="509"/>
      <c r="Y311" s="229">
        <f t="shared" si="34"/>
        <v>0</v>
      </c>
    </row>
    <row r="312" spans="2:25" ht="18.75" customHeight="1">
      <c r="B312" s="515"/>
      <c r="C312" s="518"/>
      <c r="D312" s="216"/>
      <c r="E312" s="216" t="s">
        <v>3855</v>
      </c>
      <c r="F312" s="217">
        <v>108</v>
      </c>
      <c r="G312" s="218">
        <f t="shared" si="35"/>
        <v>21.6</v>
      </c>
      <c r="H312" s="219">
        <f t="shared" si="36"/>
        <v>60</v>
      </c>
      <c r="I312" s="219">
        <f t="shared" si="37"/>
        <v>0.02</v>
      </c>
      <c r="J312" s="217"/>
      <c r="K312" s="220"/>
      <c r="L312" s="220"/>
      <c r="M312" s="221"/>
      <c r="N312" s="222">
        <f t="shared" si="30"/>
        <v>0</v>
      </c>
      <c r="O312" s="223"/>
      <c r="P312" s="224"/>
      <c r="Q312" s="224"/>
      <c r="R312" s="224"/>
      <c r="S312" s="224"/>
      <c r="T312" s="225"/>
      <c r="U312" s="226">
        <f t="shared" si="38"/>
        <v>0.04</v>
      </c>
      <c r="V312" s="227"/>
      <c r="W312" s="228" t="str">
        <f t="shared" si="39"/>
        <v>0</v>
      </c>
      <c r="X312" s="509"/>
      <c r="Y312" s="229">
        <f t="shared" si="34"/>
        <v>0</v>
      </c>
    </row>
    <row r="313" spans="2:25" ht="18.75" customHeight="1">
      <c r="B313" s="515"/>
      <c r="C313" s="518"/>
      <c r="D313" s="216"/>
      <c r="E313" s="216"/>
      <c r="F313" s="217"/>
      <c r="G313" s="218">
        <f t="shared" si="35"/>
        <v>0</v>
      </c>
      <c r="H313" s="219">
        <f t="shared" si="36"/>
        <v>0</v>
      </c>
      <c r="I313" s="219">
        <f t="shared" si="37"/>
        <v>0</v>
      </c>
      <c r="J313" s="217"/>
      <c r="K313" s="220"/>
      <c r="L313" s="220"/>
      <c r="M313" s="221"/>
      <c r="N313" s="222">
        <f t="shared" si="30"/>
        <v>0</v>
      </c>
      <c r="O313" s="223"/>
      <c r="P313" s="224"/>
      <c r="Q313" s="224"/>
      <c r="R313" s="224"/>
      <c r="S313" s="224"/>
      <c r="T313" s="225"/>
      <c r="U313" s="226">
        <f t="shared" si="38"/>
        <v>0</v>
      </c>
      <c r="V313" s="227"/>
      <c r="W313" s="228" t="str">
        <f t="shared" si="39"/>
        <v>0</v>
      </c>
      <c r="X313" s="509"/>
      <c r="Y313" s="229">
        <f t="shared" si="34"/>
        <v>0</v>
      </c>
    </row>
    <row r="314" spans="2:25" ht="18.75" customHeight="1">
      <c r="B314" s="516"/>
      <c r="C314" s="519"/>
      <c r="D314" s="216"/>
      <c r="E314" s="216"/>
      <c r="F314" s="217"/>
      <c r="G314" s="218">
        <f>F314/$G$15</f>
        <v>0</v>
      </c>
      <c r="H314" s="219">
        <f>F314/$H$15</f>
        <v>0</v>
      </c>
      <c r="I314" s="219">
        <f>H314/$I$15</f>
        <v>0</v>
      </c>
      <c r="J314" s="217"/>
      <c r="K314" s="220"/>
      <c r="L314" s="220"/>
      <c r="M314" s="232"/>
      <c r="N314" s="222">
        <f>M314/$N$15</f>
        <v>0</v>
      </c>
      <c r="O314" s="231"/>
      <c r="P314" s="231"/>
      <c r="Q314" s="231"/>
      <c r="R314" s="231"/>
      <c r="S314" s="231"/>
      <c r="T314" s="225"/>
      <c r="U314" s="226">
        <f>H314/$U$15</f>
        <v>0</v>
      </c>
      <c r="V314" s="227"/>
      <c r="W314" s="228" t="str">
        <f>IF(V314&lt;1,"0",IF(V314&lt;5,"2",IF(V314&gt;=5,"6")))</f>
        <v>0</v>
      </c>
      <c r="X314" s="510"/>
      <c r="Y314" s="229">
        <f t="shared" si="34"/>
        <v>0</v>
      </c>
    </row>
    <row r="315" spans="2:25">
      <c r="B315" s="233"/>
      <c r="C315" s="234" t="s">
        <v>111</v>
      </c>
      <c r="D315" s="235"/>
      <c r="E315" s="236">
        <f>COUNTA(E230:E314)</f>
        <v>81</v>
      </c>
      <c r="F315" s="236">
        <f>SUM(F230:F314)</f>
        <v>16216</v>
      </c>
      <c r="G315" s="236">
        <f>SUM(G230:G314)</f>
        <v>3243.2000000000003</v>
      </c>
      <c r="H315" s="236">
        <f>SUM(H230:H314)</f>
        <v>9008.8888888888887</v>
      </c>
      <c r="I315" s="236">
        <f>MROUND(SUM(I230:I314),1)</f>
        <v>3</v>
      </c>
      <c r="J315" s="236">
        <f>COUNTA(J230:J314)</f>
        <v>2</v>
      </c>
      <c r="K315" s="236">
        <f>COUNTA(K230:K314)</f>
        <v>3</v>
      </c>
      <c r="L315" s="236">
        <f>COUNTA(L230:L314)</f>
        <v>0</v>
      </c>
      <c r="M315" s="236">
        <f>SUM(M230:M314)</f>
        <v>9008.8888888888869</v>
      </c>
      <c r="N315" s="236">
        <f>SUM(N230:N314)</f>
        <v>180.17777777777775</v>
      </c>
      <c r="O315" s="237"/>
      <c r="P315" s="238">
        <f>COUNTIF(P230:P314, "YES")</f>
        <v>0</v>
      </c>
      <c r="Q315" s="237"/>
      <c r="R315" s="237"/>
      <c r="S315" s="237"/>
      <c r="T315" s="237"/>
      <c r="U315" s="236">
        <f>SUM(U230:U314)</f>
        <v>6.0059259259259266</v>
      </c>
      <c r="V315" s="236">
        <f>SUM(V230:V314)</f>
        <v>6.0059259259259257</v>
      </c>
      <c r="W315" s="236">
        <f t="array" ref="W315">SUM(ABS(W230:W314))</f>
        <v>6</v>
      </c>
      <c r="X315" s="238" t="str">
        <f>IF(X230&lt;0.2, "0", IF(X230&lt;=2, "2", IF(X230&gt;2, ROUND(X230,0))))</f>
        <v>2</v>
      </c>
      <c r="Y315" s="236">
        <f>SUM(Y230:Y314)</f>
        <v>3</v>
      </c>
    </row>
    <row r="316" spans="2:25" ht="18.75" customHeight="1">
      <c r="B316" s="514">
        <v>5</v>
      </c>
      <c r="C316" s="505" t="s">
        <v>3856</v>
      </c>
      <c r="D316" s="216">
        <v>1</v>
      </c>
      <c r="E316" s="216" t="s">
        <v>3857</v>
      </c>
      <c r="F316" s="217">
        <v>131</v>
      </c>
      <c r="G316" s="218">
        <f t="shared" ref="G316:G357" si="40">F316/$G$15</f>
        <v>26.2</v>
      </c>
      <c r="H316" s="219">
        <f t="shared" ref="H316:H356" si="41">F316/$H$15</f>
        <v>72.777777777777771</v>
      </c>
      <c r="I316" s="219">
        <f t="shared" ref="I316:I356" si="42">H316/$I$15</f>
        <v>2.4259259259259258E-2</v>
      </c>
      <c r="J316" s="217"/>
      <c r="K316" s="220"/>
      <c r="L316" s="220"/>
      <c r="M316" s="221"/>
      <c r="N316" s="222">
        <f t="shared" ref="N316:N356" si="43">M316/$N$15</f>
        <v>0</v>
      </c>
      <c r="O316" s="223"/>
      <c r="P316" s="224"/>
      <c r="Q316" s="224"/>
      <c r="R316" s="224"/>
      <c r="S316" s="224"/>
      <c r="T316" s="225"/>
      <c r="U316" s="226">
        <f t="shared" ref="U316:U356" si="44">H316/$U$15</f>
        <v>4.8518518518518516E-2</v>
      </c>
      <c r="V316" s="227"/>
      <c r="W316" s="228" t="str">
        <f t="shared" ref="W316:W356" si="45">IF(V316&lt;1,"0",IF(V316&lt;5,"2",IF(V316&gt;=5,"6")))</f>
        <v>0</v>
      </c>
      <c r="X316" s="508">
        <f>K358/$X$15</f>
        <v>0.66666666666666663</v>
      </c>
      <c r="Y316" s="229">
        <f t="shared" ref="Y316:Y357" si="46">W316/2</f>
        <v>0</v>
      </c>
    </row>
    <row r="317" spans="2:25" ht="18.75" customHeight="1">
      <c r="B317" s="515"/>
      <c r="C317" s="506"/>
      <c r="D317" s="216">
        <v>2</v>
      </c>
      <c r="E317" s="216" t="s">
        <v>3858</v>
      </c>
      <c r="F317" s="217">
        <v>247</v>
      </c>
      <c r="G317" s="218">
        <f t="shared" si="40"/>
        <v>49.4</v>
      </c>
      <c r="H317" s="219">
        <f t="shared" si="41"/>
        <v>137.22222222222223</v>
      </c>
      <c r="I317" s="219">
        <f t="shared" si="42"/>
        <v>4.5740740740740742E-2</v>
      </c>
      <c r="J317" s="217"/>
      <c r="K317" s="220"/>
      <c r="L317" s="220"/>
      <c r="M317" s="221"/>
      <c r="N317" s="222">
        <f t="shared" si="43"/>
        <v>0</v>
      </c>
      <c r="O317" s="223"/>
      <c r="P317" s="224"/>
      <c r="Q317" s="224"/>
      <c r="R317" s="224"/>
      <c r="S317" s="224"/>
      <c r="T317" s="225"/>
      <c r="U317" s="226">
        <f t="shared" si="44"/>
        <v>9.1481481481481483E-2</v>
      </c>
      <c r="V317" s="227"/>
      <c r="W317" s="228" t="str">
        <f t="shared" si="45"/>
        <v>0</v>
      </c>
      <c r="X317" s="509"/>
      <c r="Y317" s="229">
        <f t="shared" si="46"/>
        <v>0</v>
      </c>
    </row>
    <row r="318" spans="2:25" ht="18.75" customHeight="1">
      <c r="B318" s="515"/>
      <c r="C318" s="506"/>
      <c r="D318" s="216">
        <v>3</v>
      </c>
      <c r="E318" s="216" t="s">
        <v>3859</v>
      </c>
      <c r="F318" s="217">
        <v>600</v>
      </c>
      <c r="G318" s="218">
        <f t="shared" si="40"/>
        <v>120</v>
      </c>
      <c r="H318" s="219">
        <f t="shared" si="41"/>
        <v>333.33333333333331</v>
      </c>
      <c r="I318" s="219">
        <f t="shared" si="42"/>
        <v>0.1111111111111111</v>
      </c>
      <c r="J318" s="217"/>
      <c r="K318" s="220"/>
      <c r="L318" s="220"/>
      <c r="M318" s="221"/>
      <c r="N318" s="222">
        <f t="shared" si="43"/>
        <v>0</v>
      </c>
      <c r="O318" s="223"/>
      <c r="P318" s="224"/>
      <c r="Q318" s="224"/>
      <c r="R318" s="224"/>
      <c r="S318" s="224"/>
      <c r="T318" s="225"/>
      <c r="U318" s="226">
        <f t="shared" si="44"/>
        <v>0.22222222222222221</v>
      </c>
      <c r="V318" s="227"/>
      <c r="W318" s="228" t="str">
        <f t="shared" si="45"/>
        <v>0</v>
      </c>
      <c r="X318" s="509"/>
      <c r="Y318" s="229">
        <f t="shared" si="46"/>
        <v>0</v>
      </c>
    </row>
    <row r="319" spans="2:25" ht="18.75" customHeight="1">
      <c r="B319" s="515"/>
      <c r="C319" s="506"/>
      <c r="D319" s="216">
        <v>4</v>
      </c>
      <c r="E319" s="216" t="s">
        <v>3860</v>
      </c>
      <c r="F319" s="217">
        <v>1009</v>
      </c>
      <c r="G319" s="218">
        <f t="shared" si="40"/>
        <v>201.8</v>
      </c>
      <c r="H319" s="219">
        <f t="shared" si="41"/>
        <v>560.55555555555554</v>
      </c>
      <c r="I319" s="219">
        <f t="shared" si="42"/>
        <v>0.18685185185185185</v>
      </c>
      <c r="J319" s="216" t="s">
        <v>3861</v>
      </c>
      <c r="K319" s="220"/>
      <c r="L319" s="220"/>
      <c r="M319" s="221"/>
      <c r="N319" s="222">
        <f t="shared" si="43"/>
        <v>0</v>
      </c>
      <c r="O319" s="223"/>
      <c r="P319" s="224"/>
      <c r="Q319" s="224"/>
      <c r="R319" s="224"/>
      <c r="S319" s="224"/>
      <c r="T319" s="225"/>
      <c r="U319" s="226">
        <f t="shared" si="44"/>
        <v>0.3737037037037037</v>
      </c>
      <c r="V319" s="227"/>
      <c r="W319" s="228" t="str">
        <f t="shared" si="45"/>
        <v>0</v>
      </c>
      <c r="X319" s="509"/>
      <c r="Y319" s="229">
        <f t="shared" si="46"/>
        <v>0</v>
      </c>
    </row>
    <row r="320" spans="2:25" ht="18.75" customHeight="1">
      <c r="B320" s="515"/>
      <c r="C320" s="506"/>
      <c r="D320" s="216">
        <v>5</v>
      </c>
      <c r="E320" s="216" t="s">
        <v>3862</v>
      </c>
      <c r="F320" s="217">
        <v>351</v>
      </c>
      <c r="G320" s="218">
        <f t="shared" si="40"/>
        <v>70.2</v>
      </c>
      <c r="H320" s="219">
        <f t="shared" si="41"/>
        <v>195</v>
      </c>
      <c r="I320" s="219">
        <f t="shared" si="42"/>
        <v>6.5000000000000002E-2</v>
      </c>
      <c r="J320" s="217"/>
      <c r="K320" s="220"/>
      <c r="L320" s="220"/>
      <c r="M320" s="221"/>
      <c r="N320" s="222">
        <f t="shared" si="43"/>
        <v>0</v>
      </c>
      <c r="O320" s="223"/>
      <c r="P320" s="224"/>
      <c r="Q320" s="224"/>
      <c r="R320" s="224"/>
      <c r="S320" s="224"/>
      <c r="T320" s="225"/>
      <c r="U320" s="226">
        <f t="shared" si="44"/>
        <v>0.13</v>
      </c>
      <c r="V320" s="227"/>
      <c r="W320" s="228" t="str">
        <f t="shared" si="45"/>
        <v>0</v>
      </c>
      <c r="X320" s="509"/>
      <c r="Y320" s="229">
        <f t="shared" si="46"/>
        <v>0</v>
      </c>
    </row>
    <row r="321" spans="2:25" ht="18.75" customHeight="1">
      <c r="B321" s="515"/>
      <c r="C321" s="506"/>
      <c r="D321" s="216">
        <v>6</v>
      </c>
      <c r="E321" s="216" t="s">
        <v>3863</v>
      </c>
      <c r="F321" s="217">
        <v>120</v>
      </c>
      <c r="G321" s="218">
        <f t="shared" si="40"/>
        <v>24</v>
      </c>
      <c r="H321" s="219">
        <f t="shared" si="41"/>
        <v>66.666666666666671</v>
      </c>
      <c r="I321" s="219">
        <f t="shared" si="42"/>
        <v>2.2222222222222223E-2</v>
      </c>
      <c r="J321" s="216" t="s">
        <v>3864</v>
      </c>
      <c r="K321" s="216" t="s">
        <v>3865</v>
      </c>
      <c r="L321" s="220"/>
      <c r="M321" s="221">
        <f>SUM(H316:H332)</f>
        <v>3268.3333333333335</v>
      </c>
      <c r="N321" s="222">
        <f t="shared" si="43"/>
        <v>65.366666666666674</v>
      </c>
      <c r="O321" s="223">
        <v>110</v>
      </c>
      <c r="P321" s="224" t="s">
        <v>178</v>
      </c>
      <c r="Q321" s="224"/>
      <c r="R321" s="224" t="s">
        <v>3576</v>
      </c>
      <c r="S321" s="224"/>
      <c r="T321" s="225"/>
      <c r="U321" s="226">
        <f t="shared" si="44"/>
        <v>4.4444444444444446E-2</v>
      </c>
      <c r="V321" s="227">
        <f>SUM(U316:U332)</f>
        <v>2.1788888888888889</v>
      </c>
      <c r="W321" s="228" t="str">
        <f t="shared" si="45"/>
        <v>2</v>
      </c>
      <c r="X321" s="509"/>
      <c r="Y321" s="229">
        <f t="shared" si="46"/>
        <v>1</v>
      </c>
    </row>
    <row r="322" spans="2:25" ht="18.75" customHeight="1">
      <c r="B322" s="515"/>
      <c r="C322" s="506"/>
      <c r="D322" s="216">
        <v>7</v>
      </c>
      <c r="E322" s="216" t="s">
        <v>3866</v>
      </c>
      <c r="F322" s="217">
        <v>280</v>
      </c>
      <c r="G322" s="218">
        <f t="shared" si="40"/>
        <v>56</v>
      </c>
      <c r="H322" s="219">
        <f t="shared" si="41"/>
        <v>155.55555555555554</v>
      </c>
      <c r="I322" s="219">
        <f t="shared" si="42"/>
        <v>5.185185185185185E-2</v>
      </c>
      <c r="J322" s="217"/>
      <c r="K322" s="220"/>
      <c r="L322" s="220"/>
      <c r="M322" s="221"/>
      <c r="N322" s="222">
        <f t="shared" si="43"/>
        <v>0</v>
      </c>
      <c r="O322" s="223"/>
      <c r="P322" s="224"/>
      <c r="Q322" s="224"/>
      <c r="R322" s="224"/>
      <c r="S322" s="224"/>
      <c r="T322" s="225"/>
      <c r="U322" s="226">
        <f t="shared" si="44"/>
        <v>0.1037037037037037</v>
      </c>
      <c r="V322" s="227"/>
      <c r="W322" s="228" t="str">
        <f t="shared" si="45"/>
        <v>0</v>
      </c>
      <c r="X322" s="509"/>
      <c r="Y322" s="229">
        <f t="shared" si="46"/>
        <v>0</v>
      </c>
    </row>
    <row r="323" spans="2:25" ht="18.75" customHeight="1">
      <c r="B323" s="515"/>
      <c r="C323" s="506"/>
      <c r="D323" s="216">
        <v>8</v>
      </c>
      <c r="E323" s="216" t="s">
        <v>3679</v>
      </c>
      <c r="F323" s="217">
        <v>499</v>
      </c>
      <c r="G323" s="218">
        <f t="shared" si="40"/>
        <v>99.8</v>
      </c>
      <c r="H323" s="219">
        <f t="shared" si="41"/>
        <v>277.22222222222223</v>
      </c>
      <c r="I323" s="219">
        <f t="shared" si="42"/>
        <v>9.240740740740741E-2</v>
      </c>
      <c r="J323" s="217"/>
      <c r="K323" s="220"/>
      <c r="L323" s="220"/>
      <c r="M323" s="221"/>
      <c r="N323" s="222">
        <f t="shared" si="43"/>
        <v>0</v>
      </c>
      <c r="O323" s="223"/>
      <c r="P323" s="224"/>
      <c r="Q323" s="224"/>
      <c r="R323" s="224"/>
      <c r="S323" s="224"/>
      <c r="T323" s="225"/>
      <c r="U323" s="226">
        <f t="shared" si="44"/>
        <v>0.18481481481481482</v>
      </c>
      <c r="V323" s="227"/>
      <c r="W323" s="228" t="str">
        <f t="shared" si="45"/>
        <v>0</v>
      </c>
      <c r="X323" s="509"/>
      <c r="Y323" s="229">
        <f t="shared" si="46"/>
        <v>0</v>
      </c>
    </row>
    <row r="324" spans="2:25" ht="18.75" customHeight="1">
      <c r="B324" s="515"/>
      <c r="C324" s="506"/>
      <c r="D324" s="216">
        <v>9</v>
      </c>
      <c r="E324" s="216" t="s">
        <v>3867</v>
      </c>
      <c r="F324" s="217">
        <v>444</v>
      </c>
      <c r="G324" s="218">
        <f t="shared" si="40"/>
        <v>88.8</v>
      </c>
      <c r="H324" s="219">
        <f t="shared" si="41"/>
        <v>246.66666666666666</v>
      </c>
      <c r="I324" s="219">
        <f t="shared" si="42"/>
        <v>8.2222222222222224E-2</v>
      </c>
      <c r="J324" s="217"/>
      <c r="K324" s="220"/>
      <c r="L324" s="220"/>
      <c r="M324" s="221"/>
      <c r="N324" s="222">
        <f t="shared" si="43"/>
        <v>0</v>
      </c>
      <c r="O324" s="223"/>
      <c r="P324" s="224"/>
      <c r="Q324" s="224"/>
      <c r="R324" s="224"/>
      <c r="S324" s="224"/>
      <c r="T324" s="225"/>
      <c r="U324" s="226">
        <f t="shared" si="44"/>
        <v>0.16444444444444445</v>
      </c>
      <c r="V324" s="227"/>
      <c r="W324" s="228" t="str">
        <f t="shared" si="45"/>
        <v>0</v>
      </c>
      <c r="X324" s="509"/>
      <c r="Y324" s="229">
        <f t="shared" si="46"/>
        <v>0</v>
      </c>
    </row>
    <row r="325" spans="2:25" ht="18.75" customHeight="1">
      <c r="B325" s="515"/>
      <c r="C325" s="506"/>
      <c r="D325" s="216">
        <v>10</v>
      </c>
      <c r="E325" s="216" t="s">
        <v>632</v>
      </c>
      <c r="F325" s="217">
        <v>379</v>
      </c>
      <c r="G325" s="218">
        <f t="shared" si="40"/>
        <v>75.8</v>
      </c>
      <c r="H325" s="219">
        <f t="shared" si="41"/>
        <v>210.55555555555554</v>
      </c>
      <c r="I325" s="219">
        <f t="shared" si="42"/>
        <v>7.0185185185185184E-2</v>
      </c>
      <c r="J325" s="217"/>
      <c r="K325" s="220"/>
      <c r="L325" s="220"/>
      <c r="M325" s="221"/>
      <c r="N325" s="222">
        <f t="shared" si="43"/>
        <v>0</v>
      </c>
      <c r="O325" s="223"/>
      <c r="P325" s="224"/>
      <c r="Q325" s="224"/>
      <c r="R325" s="224"/>
      <c r="S325" s="224"/>
      <c r="T325" s="225"/>
      <c r="U325" s="226">
        <f t="shared" si="44"/>
        <v>0.14037037037037037</v>
      </c>
      <c r="V325" s="227"/>
      <c r="W325" s="228" t="str">
        <f t="shared" si="45"/>
        <v>0</v>
      </c>
      <c r="X325" s="509"/>
      <c r="Y325" s="229">
        <f t="shared" si="46"/>
        <v>0</v>
      </c>
    </row>
    <row r="326" spans="2:25" ht="18.75" customHeight="1">
      <c r="B326" s="515"/>
      <c r="C326" s="506"/>
      <c r="D326" s="216">
        <v>11</v>
      </c>
      <c r="E326" s="216" t="s">
        <v>3868</v>
      </c>
      <c r="F326" s="217">
        <v>218</v>
      </c>
      <c r="G326" s="218">
        <f t="shared" si="40"/>
        <v>43.6</v>
      </c>
      <c r="H326" s="219">
        <f t="shared" si="41"/>
        <v>121.11111111111111</v>
      </c>
      <c r="I326" s="219">
        <f t="shared" si="42"/>
        <v>4.0370370370370369E-2</v>
      </c>
      <c r="J326" s="217"/>
      <c r="K326" s="220"/>
      <c r="L326" s="220"/>
      <c r="M326" s="221"/>
      <c r="N326" s="222">
        <f t="shared" si="43"/>
        <v>0</v>
      </c>
      <c r="O326" s="223"/>
      <c r="P326" s="224"/>
      <c r="Q326" s="224"/>
      <c r="R326" s="224"/>
      <c r="S326" s="224"/>
      <c r="T326" s="225"/>
      <c r="U326" s="226">
        <f t="shared" si="44"/>
        <v>8.0740740740740738E-2</v>
      </c>
      <c r="V326" s="227"/>
      <c r="W326" s="228" t="str">
        <f t="shared" si="45"/>
        <v>0</v>
      </c>
      <c r="X326" s="509"/>
      <c r="Y326" s="229">
        <f t="shared" si="46"/>
        <v>0</v>
      </c>
    </row>
    <row r="327" spans="2:25" ht="18.75" customHeight="1">
      <c r="B327" s="515"/>
      <c r="C327" s="506"/>
      <c r="D327" s="216">
        <v>12</v>
      </c>
      <c r="E327" s="216" t="s">
        <v>3869</v>
      </c>
      <c r="F327" s="217">
        <v>200</v>
      </c>
      <c r="G327" s="218">
        <f t="shared" si="40"/>
        <v>40</v>
      </c>
      <c r="H327" s="219">
        <f t="shared" si="41"/>
        <v>111.11111111111111</v>
      </c>
      <c r="I327" s="219">
        <f t="shared" si="42"/>
        <v>3.7037037037037035E-2</v>
      </c>
      <c r="J327" s="217"/>
      <c r="K327" s="220"/>
      <c r="L327" s="220"/>
      <c r="M327" s="221"/>
      <c r="N327" s="222">
        <f t="shared" si="43"/>
        <v>0</v>
      </c>
      <c r="O327" s="223"/>
      <c r="P327" s="224"/>
      <c r="Q327" s="224"/>
      <c r="R327" s="224"/>
      <c r="S327" s="224"/>
      <c r="T327" s="225"/>
      <c r="U327" s="226">
        <f t="shared" si="44"/>
        <v>7.407407407407407E-2</v>
      </c>
      <c r="V327" s="227"/>
      <c r="W327" s="228" t="str">
        <f t="shared" si="45"/>
        <v>0</v>
      </c>
      <c r="X327" s="509"/>
      <c r="Y327" s="229">
        <f t="shared" si="46"/>
        <v>0</v>
      </c>
    </row>
    <row r="328" spans="2:25" ht="18.75" customHeight="1">
      <c r="B328" s="515"/>
      <c r="C328" s="506"/>
      <c r="D328" s="216">
        <v>13</v>
      </c>
      <c r="E328" s="216" t="s">
        <v>3870</v>
      </c>
      <c r="F328" s="217">
        <v>442</v>
      </c>
      <c r="G328" s="218">
        <f t="shared" si="40"/>
        <v>88.4</v>
      </c>
      <c r="H328" s="219">
        <f t="shared" si="41"/>
        <v>245.55555555555554</v>
      </c>
      <c r="I328" s="219">
        <f t="shared" si="42"/>
        <v>8.1851851851851842E-2</v>
      </c>
      <c r="J328" s="217"/>
      <c r="K328" s="220"/>
      <c r="L328" s="220"/>
      <c r="M328" s="221"/>
      <c r="N328" s="222">
        <f t="shared" si="43"/>
        <v>0</v>
      </c>
      <c r="O328" s="223"/>
      <c r="P328" s="224"/>
      <c r="Q328" s="224"/>
      <c r="R328" s="224"/>
      <c r="S328" s="224"/>
      <c r="T328" s="225"/>
      <c r="U328" s="226">
        <f t="shared" si="44"/>
        <v>0.16370370370370368</v>
      </c>
      <c r="V328" s="227"/>
      <c r="W328" s="228" t="str">
        <f t="shared" si="45"/>
        <v>0</v>
      </c>
      <c r="X328" s="509"/>
      <c r="Y328" s="229">
        <f t="shared" si="46"/>
        <v>0</v>
      </c>
    </row>
    <row r="329" spans="2:25" ht="18.75" customHeight="1">
      <c r="B329" s="515"/>
      <c r="C329" s="506"/>
      <c r="D329" s="216">
        <v>14</v>
      </c>
      <c r="E329" s="216" t="s">
        <v>3871</v>
      </c>
      <c r="F329" s="217">
        <v>500</v>
      </c>
      <c r="G329" s="218">
        <f t="shared" si="40"/>
        <v>100</v>
      </c>
      <c r="H329" s="219">
        <f t="shared" si="41"/>
        <v>277.77777777777777</v>
      </c>
      <c r="I329" s="219">
        <f t="shared" si="42"/>
        <v>9.2592592592592587E-2</v>
      </c>
      <c r="J329" s="217"/>
      <c r="K329" s="220"/>
      <c r="L329" s="220"/>
      <c r="M329" s="221"/>
      <c r="N329" s="222">
        <f t="shared" si="43"/>
        <v>0</v>
      </c>
      <c r="O329" s="223"/>
      <c r="P329" s="224"/>
      <c r="Q329" s="224"/>
      <c r="R329" s="224"/>
      <c r="S329" s="224"/>
      <c r="T329" s="225"/>
      <c r="U329" s="226">
        <f t="shared" si="44"/>
        <v>0.18518518518518517</v>
      </c>
      <c r="V329" s="227"/>
      <c r="W329" s="228" t="str">
        <f t="shared" si="45"/>
        <v>0</v>
      </c>
      <c r="X329" s="509"/>
      <c r="Y329" s="229">
        <f t="shared" si="46"/>
        <v>0</v>
      </c>
    </row>
    <row r="330" spans="2:25" ht="18.75" customHeight="1">
      <c r="B330" s="515"/>
      <c r="C330" s="506"/>
      <c r="D330" s="216">
        <v>15</v>
      </c>
      <c r="E330" s="216" t="s">
        <v>3872</v>
      </c>
      <c r="F330" s="217">
        <v>113</v>
      </c>
      <c r="G330" s="218">
        <f t="shared" si="40"/>
        <v>22.6</v>
      </c>
      <c r="H330" s="219">
        <f t="shared" si="41"/>
        <v>62.777777777777779</v>
      </c>
      <c r="I330" s="219">
        <f t="shared" si="42"/>
        <v>2.0925925925925928E-2</v>
      </c>
      <c r="J330" s="217"/>
      <c r="K330" s="220"/>
      <c r="L330" s="220"/>
      <c r="M330" s="221"/>
      <c r="N330" s="222">
        <f t="shared" si="43"/>
        <v>0</v>
      </c>
      <c r="O330" s="223"/>
      <c r="P330" s="224"/>
      <c r="Q330" s="224"/>
      <c r="R330" s="224"/>
      <c r="S330" s="224"/>
      <c r="T330" s="225"/>
      <c r="U330" s="226">
        <f t="shared" si="44"/>
        <v>4.1851851851851855E-2</v>
      </c>
      <c r="V330" s="227"/>
      <c r="W330" s="228" t="str">
        <f t="shared" si="45"/>
        <v>0</v>
      </c>
      <c r="X330" s="509"/>
      <c r="Y330" s="229">
        <f t="shared" si="46"/>
        <v>0</v>
      </c>
    </row>
    <row r="331" spans="2:25" ht="18.75" customHeight="1">
      <c r="B331" s="515"/>
      <c r="C331" s="506"/>
      <c r="D331" s="216">
        <v>16</v>
      </c>
      <c r="E331" s="216" t="s">
        <v>3873</v>
      </c>
      <c r="F331" s="217">
        <v>100</v>
      </c>
      <c r="G331" s="218">
        <f t="shared" si="40"/>
        <v>20</v>
      </c>
      <c r="H331" s="219">
        <f t="shared" si="41"/>
        <v>55.555555555555557</v>
      </c>
      <c r="I331" s="219">
        <f t="shared" si="42"/>
        <v>1.8518518518518517E-2</v>
      </c>
      <c r="J331" s="217"/>
      <c r="K331" s="220"/>
      <c r="L331" s="220"/>
      <c r="M331" s="221"/>
      <c r="N331" s="222">
        <f t="shared" si="43"/>
        <v>0</v>
      </c>
      <c r="O331" s="223"/>
      <c r="P331" s="224"/>
      <c r="Q331" s="224"/>
      <c r="R331" s="224"/>
      <c r="S331" s="224"/>
      <c r="T331" s="225"/>
      <c r="U331" s="226">
        <f t="shared" si="44"/>
        <v>3.7037037037037035E-2</v>
      </c>
      <c r="V331" s="227"/>
      <c r="W331" s="228" t="str">
        <f t="shared" si="45"/>
        <v>0</v>
      </c>
      <c r="X331" s="509"/>
      <c r="Y331" s="229">
        <f t="shared" si="46"/>
        <v>0</v>
      </c>
    </row>
    <row r="332" spans="2:25" ht="18.75" customHeight="1">
      <c r="B332" s="515"/>
      <c r="C332" s="506"/>
      <c r="D332" s="216">
        <v>17</v>
      </c>
      <c r="E332" s="216" t="s">
        <v>3874</v>
      </c>
      <c r="F332" s="217">
        <v>250</v>
      </c>
      <c r="G332" s="218">
        <f t="shared" si="40"/>
        <v>50</v>
      </c>
      <c r="H332" s="219">
        <f t="shared" si="41"/>
        <v>138.88888888888889</v>
      </c>
      <c r="I332" s="219">
        <f t="shared" si="42"/>
        <v>4.6296296296296294E-2</v>
      </c>
      <c r="J332" s="217"/>
      <c r="K332" s="220"/>
      <c r="L332" s="220"/>
      <c r="M332" s="221"/>
      <c r="N332" s="222">
        <f t="shared" si="43"/>
        <v>0</v>
      </c>
      <c r="O332" s="223"/>
      <c r="P332" s="224"/>
      <c r="Q332" s="224"/>
      <c r="R332" s="224"/>
      <c r="S332" s="224"/>
      <c r="T332" s="225"/>
      <c r="U332" s="226">
        <f t="shared" si="44"/>
        <v>9.2592592592592587E-2</v>
      </c>
      <c r="V332" s="227"/>
      <c r="W332" s="228" t="str">
        <f t="shared" si="45"/>
        <v>0</v>
      </c>
      <c r="X332" s="509"/>
      <c r="Y332" s="229">
        <f t="shared" si="46"/>
        <v>0</v>
      </c>
    </row>
    <row r="333" spans="2:25" ht="18.75" customHeight="1">
      <c r="B333" s="515"/>
      <c r="C333" s="506"/>
      <c r="D333" s="216"/>
      <c r="E333" s="216"/>
      <c r="F333" s="217"/>
      <c r="G333" s="218">
        <f t="shared" si="40"/>
        <v>0</v>
      </c>
      <c r="H333" s="219">
        <f t="shared" si="41"/>
        <v>0</v>
      </c>
      <c r="I333" s="219">
        <f t="shared" si="42"/>
        <v>0</v>
      </c>
      <c r="J333" s="217"/>
      <c r="K333" s="220"/>
      <c r="L333" s="220"/>
      <c r="M333" s="221"/>
      <c r="N333" s="222">
        <f t="shared" si="43"/>
        <v>0</v>
      </c>
      <c r="O333" s="223"/>
      <c r="P333" s="224"/>
      <c r="Q333" s="224"/>
      <c r="R333" s="224"/>
      <c r="S333" s="224"/>
      <c r="T333" s="225"/>
      <c r="U333" s="226">
        <f t="shared" si="44"/>
        <v>0</v>
      </c>
      <c r="V333" s="227"/>
      <c r="W333" s="228" t="str">
        <f t="shared" si="45"/>
        <v>0</v>
      </c>
      <c r="X333" s="509"/>
      <c r="Y333" s="229">
        <f t="shared" si="46"/>
        <v>0</v>
      </c>
    </row>
    <row r="334" spans="2:25" ht="18.75" customHeight="1">
      <c r="B334" s="515"/>
      <c r="C334" s="506"/>
      <c r="D334" s="216">
        <v>1</v>
      </c>
      <c r="E334" s="216" t="s">
        <v>3875</v>
      </c>
      <c r="F334" s="217">
        <v>253</v>
      </c>
      <c r="G334" s="218">
        <f t="shared" si="40"/>
        <v>50.6</v>
      </c>
      <c r="H334" s="219">
        <f t="shared" si="41"/>
        <v>140.55555555555554</v>
      </c>
      <c r="I334" s="219">
        <f t="shared" si="42"/>
        <v>4.6851851851851846E-2</v>
      </c>
      <c r="J334" s="216" t="s">
        <v>3876</v>
      </c>
      <c r="K334" s="220"/>
      <c r="L334" s="220"/>
      <c r="M334" s="221"/>
      <c r="N334" s="222">
        <f t="shared" si="43"/>
        <v>0</v>
      </c>
      <c r="O334" s="223"/>
      <c r="P334" s="224"/>
      <c r="Q334" s="224"/>
      <c r="R334" s="224"/>
      <c r="S334" s="224"/>
      <c r="T334" s="225"/>
      <c r="U334" s="226">
        <f t="shared" si="44"/>
        <v>9.3703703703703692E-2</v>
      </c>
      <c r="V334" s="227"/>
      <c r="W334" s="228" t="str">
        <f t="shared" si="45"/>
        <v>0</v>
      </c>
      <c r="X334" s="509"/>
      <c r="Y334" s="229">
        <f t="shared" si="46"/>
        <v>0</v>
      </c>
    </row>
    <row r="335" spans="2:25" ht="18.75" customHeight="1">
      <c r="B335" s="515"/>
      <c r="C335" s="506"/>
      <c r="D335" s="216">
        <v>2</v>
      </c>
      <c r="E335" s="216" t="s">
        <v>3877</v>
      </c>
      <c r="F335" s="217">
        <v>419</v>
      </c>
      <c r="G335" s="218">
        <f t="shared" si="40"/>
        <v>83.8</v>
      </c>
      <c r="H335" s="219">
        <f t="shared" si="41"/>
        <v>232.77777777777777</v>
      </c>
      <c r="I335" s="219">
        <f t="shared" si="42"/>
        <v>7.7592592592592588E-2</v>
      </c>
      <c r="J335" s="217"/>
      <c r="K335" s="220"/>
      <c r="L335" s="220"/>
      <c r="M335" s="221"/>
      <c r="N335" s="222">
        <f t="shared" si="43"/>
        <v>0</v>
      </c>
      <c r="O335" s="223"/>
      <c r="P335" s="224"/>
      <c r="Q335" s="224"/>
      <c r="R335" s="224"/>
      <c r="S335" s="224"/>
      <c r="T335" s="225"/>
      <c r="U335" s="226">
        <f t="shared" si="44"/>
        <v>0.15518518518518518</v>
      </c>
      <c r="V335" s="227"/>
      <c r="W335" s="228" t="str">
        <f t="shared" si="45"/>
        <v>0</v>
      </c>
      <c r="X335" s="509"/>
      <c r="Y335" s="229">
        <f t="shared" si="46"/>
        <v>0</v>
      </c>
    </row>
    <row r="336" spans="2:25" ht="18.75" customHeight="1">
      <c r="B336" s="515"/>
      <c r="C336" s="506"/>
      <c r="D336" s="216">
        <v>3</v>
      </c>
      <c r="E336" s="216" t="s">
        <v>3878</v>
      </c>
      <c r="F336" s="217">
        <v>394</v>
      </c>
      <c r="G336" s="218">
        <f t="shared" si="40"/>
        <v>78.8</v>
      </c>
      <c r="H336" s="219">
        <f t="shared" si="41"/>
        <v>218.88888888888889</v>
      </c>
      <c r="I336" s="219">
        <f t="shared" si="42"/>
        <v>7.2962962962962966E-2</v>
      </c>
      <c r="J336" s="217"/>
      <c r="K336" s="220"/>
      <c r="L336" s="220"/>
      <c r="M336" s="221"/>
      <c r="N336" s="222">
        <f t="shared" si="43"/>
        <v>0</v>
      </c>
      <c r="O336" s="223"/>
      <c r="P336" s="224"/>
      <c r="Q336" s="224"/>
      <c r="R336" s="224"/>
      <c r="S336" s="224"/>
      <c r="T336" s="225"/>
      <c r="U336" s="226">
        <f t="shared" si="44"/>
        <v>0.14592592592592593</v>
      </c>
      <c r="V336" s="227"/>
      <c r="W336" s="228" t="str">
        <f t="shared" si="45"/>
        <v>0</v>
      </c>
      <c r="X336" s="509"/>
      <c r="Y336" s="229">
        <f t="shared" si="46"/>
        <v>0</v>
      </c>
    </row>
    <row r="337" spans="2:25" ht="18.75" customHeight="1">
      <c r="B337" s="515"/>
      <c r="C337" s="506"/>
      <c r="D337" s="216">
        <v>4</v>
      </c>
      <c r="E337" s="216" t="s">
        <v>3879</v>
      </c>
      <c r="F337" s="217">
        <v>1317</v>
      </c>
      <c r="G337" s="218">
        <f t="shared" si="40"/>
        <v>263.39999999999998</v>
      </c>
      <c r="H337" s="219">
        <f t="shared" si="41"/>
        <v>731.66666666666663</v>
      </c>
      <c r="I337" s="219">
        <f t="shared" si="42"/>
        <v>0.24388888888888888</v>
      </c>
      <c r="J337" s="216" t="s">
        <v>3880</v>
      </c>
      <c r="K337" s="220"/>
      <c r="L337" s="220"/>
      <c r="M337" s="221"/>
      <c r="N337" s="222">
        <f t="shared" si="43"/>
        <v>0</v>
      </c>
      <c r="O337" s="223"/>
      <c r="P337" s="224"/>
      <c r="Q337" s="224"/>
      <c r="R337" s="224"/>
      <c r="S337" s="224"/>
      <c r="T337" s="225"/>
      <c r="U337" s="226">
        <f t="shared" si="44"/>
        <v>0.48777777777777775</v>
      </c>
      <c r="V337" s="227"/>
      <c r="W337" s="228" t="str">
        <f t="shared" si="45"/>
        <v>0</v>
      </c>
      <c r="X337" s="509"/>
      <c r="Y337" s="229">
        <f t="shared" si="46"/>
        <v>0</v>
      </c>
    </row>
    <row r="338" spans="2:25" ht="18.75" customHeight="1">
      <c r="B338" s="515"/>
      <c r="C338" s="506"/>
      <c r="D338" s="216">
        <v>5</v>
      </c>
      <c r="E338" s="216" t="s">
        <v>3881</v>
      </c>
      <c r="F338" s="217">
        <v>617</v>
      </c>
      <c r="G338" s="218">
        <f t="shared" si="40"/>
        <v>123.4</v>
      </c>
      <c r="H338" s="219">
        <f t="shared" si="41"/>
        <v>342.77777777777777</v>
      </c>
      <c r="I338" s="219">
        <f t="shared" si="42"/>
        <v>0.11425925925925925</v>
      </c>
      <c r="J338" s="216" t="s">
        <v>3882</v>
      </c>
      <c r="K338" s="216" t="s">
        <v>3882</v>
      </c>
      <c r="L338" s="220"/>
      <c r="M338" s="221">
        <f>SUM(H334:H355)</f>
        <v>2923.8888888888891</v>
      </c>
      <c r="N338" s="222">
        <f t="shared" si="43"/>
        <v>58.477777777777781</v>
      </c>
      <c r="O338" s="223">
        <v>100</v>
      </c>
      <c r="P338" s="224" t="s">
        <v>178</v>
      </c>
      <c r="Q338" s="224"/>
      <c r="R338" s="224" t="s">
        <v>3576</v>
      </c>
      <c r="S338" s="224"/>
      <c r="T338" s="225"/>
      <c r="U338" s="226">
        <f t="shared" si="44"/>
        <v>0.22851851851851851</v>
      </c>
      <c r="V338" s="227">
        <f>SUM(U334:U355)</f>
        <v>1.949259259259259</v>
      </c>
      <c r="W338" s="228" t="str">
        <f t="shared" si="45"/>
        <v>2</v>
      </c>
      <c r="X338" s="509"/>
      <c r="Y338" s="229">
        <f t="shared" si="46"/>
        <v>1</v>
      </c>
    </row>
    <row r="339" spans="2:25" ht="18.75" customHeight="1">
      <c r="B339" s="515"/>
      <c r="C339" s="506"/>
      <c r="D339" s="216">
        <v>6</v>
      </c>
      <c r="E339" s="216" t="s">
        <v>3883</v>
      </c>
      <c r="F339" s="217">
        <v>347</v>
      </c>
      <c r="G339" s="218">
        <f t="shared" si="40"/>
        <v>69.400000000000006</v>
      </c>
      <c r="H339" s="219">
        <f t="shared" si="41"/>
        <v>192.77777777777777</v>
      </c>
      <c r="I339" s="219">
        <f t="shared" si="42"/>
        <v>6.4259259259259252E-2</v>
      </c>
      <c r="J339" s="217"/>
      <c r="K339" s="220"/>
      <c r="L339" s="220"/>
      <c r="M339" s="221"/>
      <c r="N339" s="222">
        <f t="shared" si="43"/>
        <v>0</v>
      </c>
      <c r="O339" s="223"/>
      <c r="P339" s="224"/>
      <c r="Q339" s="224"/>
      <c r="R339" s="224"/>
      <c r="S339" s="224"/>
      <c r="T339" s="225"/>
      <c r="U339" s="226">
        <f t="shared" si="44"/>
        <v>0.1285185185185185</v>
      </c>
      <c r="V339" s="227"/>
      <c r="W339" s="228" t="str">
        <f t="shared" si="45"/>
        <v>0</v>
      </c>
      <c r="X339" s="509"/>
      <c r="Y339" s="229">
        <f t="shared" si="46"/>
        <v>0</v>
      </c>
    </row>
    <row r="340" spans="2:25" ht="18.75" customHeight="1">
      <c r="B340" s="515"/>
      <c r="C340" s="506"/>
      <c r="D340" s="216"/>
      <c r="E340" s="216" t="s">
        <v>3884</v>
      </c>
      <c r="F340" s="217">
        <v>209</v>
      </c>
      <c r="G340" s="218">
        <f t="shared" si="40"/>
        <v>41.8</v>
      </c>
      <c r="H340" s="219">
        <f t="shared" si="41"/>
        <v>116.11111111111111</v>
      </c>
      <c r="I340" s="219">
        <f t="shared" si="42"/>
        <v>3.8703703703703705E-2</v>
      </c>
      <c r="J340" s="217"/>
      <c r="K340" s="220"/>
      <c r="L340" s="220"/>
      <c r="M340" s="221"/>
      <c r="N340" s="222">
        <f t="shared" si="43"/>
        <v>0</v>
      </c>
      <c r="O340" s="223"/>
      <c r="P340" s="224"/>
      <c r="Q340" s="224"/>
      <c r="R340" s="224"/>
      <c r="S340" s="224"/>
      <c r="T340" s="225"/>
      <c r="U340" s="226">
        <f t="shared" si="44"/>
        <v>7.7407407407407411E-2</v>
      </c>
      <c r="V340" s="227"/>
      <c r="W340" s="228" t="str">
        <f t="shared" si="45"/>
        <v>0</v>
      </c>
      <c r="X340" s="509"/>
      <c r="Y340" s="229">
        <f t="shared" si="46"/>
        <v>0</v>
      </c>
    </row>
    <row r="341" spans="2:25" ht="18.75" customHeight="1">
      <c r="B341" s="515"/>
      <c r="C341" s="506"/>
      <c r="D341" s="216"/>
      <c r="E341" s="216" t="s">
        <v>3885</v>
      </c>
      <c r="F341" s="217">
        <v>200</v>
      </c>
      <c r="G341" s="218">
        <f t="shared" si="40"/>
        <v>40</v>
      </c>
      <c r="H341" s="219">
        <f t="shared" si="41"/>
        <v>111.11111111111111</v>
      </c>
      <c r="I341" s="219">
        <f t="shared" si="42"/>
        <v>3.7037037037037035E-2</v>
      </c>
      <c r="J341" s="216" t="s">
        <v>3886</v>
      </c>
      <c r="K341" s="220"/>
      <c r="L341" s="220"/>
      <c r="M341" s="221"/>
      <c r="N341" s="222">
        <f t="shared" si="43"/>
        <v>0</v>
      </c>
      <c r="O341" s="223"/>
      <c r="P341" s="224"/>
      <c r="Q341" s="224"/>
      <c r="R341" s="224"/>
      <c r="S341" s="224"/>
      <c r="T341" s="225"/>
      <c r="U341" s="226">
        <f t="shared" si="44"/>
        <v>7.407407407407407E-2</v>
      </c>
      <c r="V341" s="227"/>
      <c r="W341" s="228" t="str">
        <f t="shared" si="45"/>
        <v>0</v>
      </c>
      <c r="X341" s="509"/>
      <c r="Y341" s="229">
        <f t="shared" si="46"/>
        <v>0</v>
      </c>
    </row>
    <row r="342" spans="2:25" ht="18.75" customHeight="1">
      <c r="B342" s="515"/>
      <c r="C342" s="506"/>
      <c r="D342" s="216"/>
      <c r="E342" s="216" t="s">
        <v>3887</v>
      </c>
      <c r="F342" s="217">
        <v>100</v>
      </c>
      <c r="G342" s="218">
        <f t="shared" si="40"/>
        <v>20</v>
      </c>
      <c r="H342" s="219">
        <f t="shared" si="41"/>
        <v>55.555555555555557</v>
      </c>
      <c r="I342" s="219">
        <f t="shared" si="42"/>
        <v>1.8518518518518517E-2</v>
      </c>
      <c r="J342" s="217"/>
      <c r="K342" s="220"/>
      <c r="L342" s="220"/>
      <c r="M342" s="221"/>
      <c r="N342" s="222">
        <f t="shared" si="43"/>
        <v>0</v>
      </c>
      <c r="O342" s="223"/>
      <c r="P342" s="224"/>
      <c r="Q342" s="224"/>
      <c r="R342" s="224"/>
      <c r="S342" s="224"/>
      <c r="T342" s="225"/>
      <c r="U342" s="226">
        <f t="shared" si="44"/>
        <v>3.7037037037037035E-2</v>
      </c>
      <c r="V342" s="227"/>
      <c r="W342" s="228" t="str">
        <f t="shared" si="45"/>
        <v>0</v>
      </c>
      <c r="X342" s="509"/>
      <c r="Y342" s="229">
        <f t="shared" si="46"/>
        <v>0</v>
      </c>
    </row>
    <row r="343" spans="2:25" ht="18.75" customHeight="1">
      <c r="B343" s="515"/>
      <c r="C343" s="506"/>
      <c r="D343" s="216"/>
      <c r="E343" s="216" t="s">
        <v>3888</v>
      </c>
      <c r="F343" s="217">
        <v>19</v>
      </c>
      <c r="G343" s="218">
        <f t="shared" si="40"/>
        <v>3.8</v>
      </c>
      <c r="H343" s="219">
        <f t="shared" si="41"/>
        <v>10.555555555555555</v>
      </c>
      <c r="I343" s="219">
        <f t="shared" si="42"/>
        <v>3.5185185185185185E-3</v>
      </c>
      <c r="J343" s="217"/>
      <c r="K343" s="220"/>
      <c r="L343" s="220"/>
      <c r="M343" s="221"/>
      <c r="N343" s="222">
        <f t="shared" si="43"/>
        <v>0</v>
      </c>
      <c r="O343" s="223"/>
      <c r="P343" s="224"/>
      <c r="Q343" s="224"/>
      <c r="R343" s="224"/>
      <c r="S343" s="224"/>
      <c r="T343" s="225"/>
      <c r="U343" s="226">
        <f t="shared" si="44"/>
        <v>7.037037037037037E-3</v>
      </c>
      <c r="V343" s="227"/>
      <c r="W343" s="228" t="str">
        <f t="shared" si="45"/>
        <v>0</v>
      </c>
      <c r="X343" s="509"/>
      <c r="Y343" s="229">
        <f t="shared" si="46"/>
        <v>0</v>
      </c>
    </row>
    <row r="344" spans="2:25" ht="18.75" customHeight="1">
      <c r="B344" s="515"/>
      <c r="C344" s="506"/>
      <c r="D344" s="216"/>
      <c r="E344" s="216" t="s">
        <v>3889</v>
      </c>
      <c r="F344" s="217">
        <v>44</v>
      </c>
      <c r="G344" s="218">
        <f t="shared" si="40"/>
        <v>8.8000000000000007</v>
      </c>
      <c r="H344" s="219">
        <f t="shared" si="41"/>
        <v>24.444444444444443</v>
      </c>
      <c r="I344" s="219">
        <f t="shared" si="42"/>
        <v>8.1481481481481474E-3</v>
      </c>
      <c r="J344" s="217"/>
      <c r="K344" s="220"/>
      <c r="L344" s="220"/>
      <c r="M344" s="221"/>
      <c r="N344" s="222">
        <f t="shared" si="43"/>
        <v>0</v>
      </c>
      <c r="O344" s="223"/>
      <c r="P344" s="224"/>
      <c r="Q344" s="224"/>
      <c r="R344" s="224"/>
      <c r="S344" s="224"/>
      <c r="T344" s="225"/>
      <c r="U344" s="226">
        <f t="shared" si="44"/>
        <v>1.6296296296296295E-2</v>
      </c>
      <c r="V344" s="227"/>
      <c r="W344" s="228" t="str">
        <f t="shared" si="45"/>
        <v>0</v>
      </c>
      <c r="X344" s="509"/>
      <c r="Y344" s="229">
        <f t="shared" si="46"/>
        <v>0</v>
      </c>
    </row>
    <row r="345" spans="2:25" ht="18.75" customHeight="1">
      <c r="B345" s="515"/>
      <c r="C345" s="506"/>
      <c r="D345" s="216"/>
      <c r="E345" s="216" t="s">
        <v>3890</v>
      </c>
      <c r="F345" s="217">
        <v>80</v>
      </c>
      <c r="G345" s="218">
        <f t="shared" si="40"/>
        <v>16</v>
      </c>
      <c r="H345" s="219">
        <f t="shared" si="41"/>
        <v>44.444444444444443</v>
      </c>
      <c r="I345" s="219">
        <f t="shared" si="42"/>
        <v>1.4814814814814814E-2</v>
      </c>
      <c r="J345" s="217"/>
      <c r="K345" s="220"/>
      <c r="L345" s="220"/>
      <c r="M345" s="221"/>
      <c r="N345" s="222">
        <f t="shared" si="43"/>
        <v>0</v>
      </c>
      <c r="O345" s="223"/>
      <c r="P345" s="224"/>
      <c r="Q345" s="224"/>
      <c r="R345" s="224"/>
      <c r="S345" s="224"/>
      <c r="T345" s="225"/>
      <c r="U345" s="226">
        <f t="shared" si="44"/>
        <v>2.9629629629629627E-2</v>
      </c>
      <c r="V345" s="227"/>
      <c r="W345" s="228" t="str">
        <f t="shared" si="45"/>
        <v>0</v>
      </c>
      <c r="X345" s="509"/>
      <c r="Y345" s="229">
        <f t="shared" si="46"/>
        <v>0</v>
      </c>
    </row>
    <row r="346" spans="2:25" ht="18.75" customHeight="1">
      <c r="B346" s="515"/>
      <c r="C346" s="506"/>
      <c r="D346" s="216"/>
      <c r="E346" s="216" t="s">
        <v>3891</v>
      </c>
      <c r="F346" s="217">
        <v>90</v>
      </c>
      <c r="G346" s="218">
        <f t="shared" si="40"/>
        <v>18</v>
      </c>
      <c r="H346" s="219">
        <f t="shared" si="41"/>
        <v>50</v>
      </c>
      <c r="I346" s="219">
        <f t="shared" si="42"/>
        <v>1.6666666666666666E-2</v>
      </c>
      <c r="J346" s="217"/>
      <c r="K346" s="220"/>
      <c r="L346" s="220"/>
      <c r="M346" s="221"/>
      <c r="N346" s="222">
        <f t="shared" si="43"/>
        <v>0</v>
      </c>
      <c r="O346" s="223"/>
      <c r="P346" s="224"/>
      <c r="Q346" s="224"/>
      <c r="R346" s="224"/>
      <c r="S346" s="224"/>
      <c r="T346" s="225"/>
      <c r="U346" s="226">
        <f t="shared" si="44"/>
        <v>3.3333333333333333E-2</v>
      </c>
      <c r="V346" s="227"/>
      <c r="W346" s="228" t="str">
        <f t="shared" si="45"/>
        <v>0</v>
      </c>
      <c r="X346" s="509"/>
      <c r="Y346" s="229">
        <f t="shared" si="46"/>
        <v>0</v>
      </c>
    </row>
    <row r="347" spans="2:25" ht="18.75" customHeight="1">
      <c r="B347" s="515"/>
      <c r="C347" s="506"/>
      <c r="D347" s="216"/>
      <c r="E347" s="216" t="s">
        <v>3892</v>
      </c>
      <c r="F347" s="217">
        <v>160</v>
      </c>
      <c r="G347" s="218">
        <f t="shared" si="40"/>
        <v>32</v>
      </c>
      <c r="H347" s="219">
        <f t="shared" si="41"/>
        <v>88.888888888888886</v>
      </c>
      <c r="I347" s="219">
        <f t="shared" si="42"/>
        <v>2.9629629629629627E-2</v>
      </c>
      <c r="J347" s="217"/>
      <c r="K347" s="220"/>
      <c r="L347" s="220"/>
      <c r="M347" s="221"/>
      <c r="N347" s="222">
        <f t="shared" si="43"/>
        <v>0</v>
      </c>
      <c r="O347" s="223"/>
      <c r="P347" s="224"/>
      <c r="Q347" s="224"/>
      <c r="R347" s="224"/>
      <c r="S347" s="224"/>
      <c r="T347" s="225"/>
      <c r="U347" s="226">
        <f t="shared" si="44"/>
        <v>5.9259259259259255E-2</v>
      </c>
      <c r="V347" s="227"/>
      <c r="W347" s="228" t="str">
        <f t="shared" si="45"/>
        <v>0</v>
      </c>
      <c r="X347" s="509"/>
      <c r="Y347" s="229">
        <f t="shared" si="46"/>
        <v>0</v>
      </c>
    </row>
    <row r="348" spans="2:25" ht="18.75" customHeight="1">
      <c r="B348" s="515"/>
      <c r="C348" s="506"/>
      <c r="D348" s="216"/>
      <c r="E348" s="216" t="s">
        <v>3873</v>
      </c>
      <c r="F348" s="217">
        <v>155</v>
      </c>
      <c r="G348" s="218">
        <f t="shared" si="40"/>
        <v>31</v>
      </c>
      <c r="H348" s="219">
        <f t="shared" si="41"/>
        <v>86.111111111111114</v>
      </c>
      <c r="I348" s="219">
        <f t="shared" si="42"/>
        <v>2.8703703703703703E-2</v>
      </c>
      <c r="J348" s="217"/>
      <c r="K348" s="220"/>
      <c r="L348" s="220"/>
      <c r="M348" s="221"/>
      <c r="N348" s="222">
        <f t="shared" si="43"/>
        <v>0</v>
      </c>
      <c r="O348" s="223"/>
      <c r="P348" s="224"/>
      <c r="Q348" s="224"/>
      <c r="R348" s="224"/>
      <c r="S348" s="224"/>
      <c r="T348" s="225"/>
      <c r="U348" s="226">
        <f t="shared" si="44"/>
        <v>5.7407407407407407E-2</v>
      </c>
      <c r="V348" s="227"/>
      <c r="W348" s="228" t="str">
        <f t="shared" si="45"/>
        <v>0</v>
      </c>
      <c r="X348" s="509"/>
      <c r="Y348" s="229">
        <f t="shared" si="46"/>
        <v>0</v>
      </c>
    </row>
    <row r="349" spans="2:25" ht="18.75" customHeight="1">
      <c r="B349" s="515"/>
      <c r="C349" s="506"/>
      <c r="D349" s="216"/>
      <c r="E349" s="216" t="s">
        <v>3872</v>
      </c>
      <c r="F349" s="217">
        <v>110</v>
      </c>
      <c r="G349" s="218">
        <f t="shared" si="40"/>
        <v>22</v>
      </c>
      <c r="H349" s="219">
        <f t="shared" si="41"/>
        <v>61.111111111111107</v>
      </c>
      <c r="I349" s="219">
        <f t="shared" si="42"/>
        <v>2.0370370370370369E-2</v>
      </c>
      <c r="J349" s="217"/>
      <c r="K349" s="220"/>
      <c r="L349" s="220"/>
      <c r="M349" s="221"/>
      <c r="N349" s="222">
        <f t="shared" si="43"/>
        <v>0</v>
      </c>
      <c r="O349" s="223"/>
      <c r="P349" s="224"/>
      <c r="Q349" s="224"/>
      <c r="R349" s="224"/>
      <c r="S349" s="224"/>
      <c r="T349" s="225"/>
      <c r="U349" s="226">
        <f t="shared" si="44"/>
        <v>4.0740740740740737E-2</v>
      </c>
      <c r="V349" s="227"/>
      <c r="W349" s="228" t="str">
        <f t="shared" si="45"/>
        <v>0</v>
      </c>
      <c r="X349" s="509"/>
      <c r="Y349" s="229">
        <f t="shared" si="46"/>
        <v>0</v>
      </c>
    </row>
    <row r="350" spans="2:25" ht="18.75" customHeight="1">
      <c r="B350" s="515"/>
      <c r="C350" s="506"/>
      <c r="D350" s="216"/>
      <c r="E350" s="216" t="s">
        <v>3893</v>
      </c>
      <c r="F350" s="217">
        <v>100</v>
      </c>
      <c r="G350" s="218">
        <f t="shared" si="40"/>
        <v>20</v>
      </c>
      <c r="H350" s="219">
        <f t="shared" si="41"/>
        <v>55.555555555555557</v>
      </c>
      <c r="I350" s="219">
        <f t="shared" si="42"/>
        <v>1.8518518518518517E-2</v>
      </c>
      <c r="J350" s="217"/>
      <c r="K350" s="220"/>
      <c r="L350" s="220"/>
      <c r="M350" s="221"/>
      <c r="N350" s="222">
        <f t="shared" si="43"/>
        <v>0</v>
      </c>
      <c r="O350" s="223"/>
      <c r="P350" s="224"/>
      <c r="Q350" s="224"/>
      <c r="R350" s="224"/>
      <c r="S350" s="224"/>
      <c r="T350" s="225"/>
      <c r="U350" s="226">
        <f t="shared" si="44"/>
        <v>3.7037037037037035E-2</v>
      </c>
      <c r="V350" s="227"/>
      <c r="W350" s="228" t="str">
        <f t="shared" si="45"/>
        <v>0</v>
      </c>
      <c r="X350" s="509"/>
      <c r="Y350" s="229">
        <f t="shared" si="46"/>
        <v>0</v>
      </c>
    </row>
    <row r="351" spans="2:25" ht="18.75" customHeight="1">
      <c r="B351" s="515"/>
      <c r="C351" s="506"/>
      <c r="D351" s="216"/>
      <c r="E351" s="216" t="s">
        <v>3894</v>
      </c>
      <c r="F351" s="217">
        <v>126</v>
      </c>
      <c r="G351" s="218">
        <f t="shared" si="40"/>
        <v>25.2</v>
      </c>
      <c r="H351" s="219">
        <f t="shared" si="41"/>
        <v>70</v>
      </c>
      <c r="I351" s="219">
        <f t="shared" si="42"/>
        <v>2.3333333333333334E-2</v>
      </c>
      <c r="J351" s="217"/>
      <c r="K351" s="220"/>
      <c r="L351" s="220"/>
      <c r="M351" s="221"/>
      <c r="N351" s="222">
        <f t="shared" si="43"/>
        <v>0</v>
      </c>
      <c r="O351" s="223"/>
      <c r="P351" s="224"/>
      <c r="Q351" s="224"/>
      <c r="R351" s="224"/>
      <c r="S351" s="224"/>
      <c r="T351" s="225"/>
      <c r="U351" s="226">
        <f t="shared" si="44"/>
        <v>4.6666666666666669E-2</v>
      </c>
      <c r="V351" s="227"/>
      <c r="W351" s="228" t="str">
        <f t="shared" si="45"/>
        <v>0</v>
      </c>
      <c r="X351" s="509"/>
      <c r="Y351" s="229">
        <f t="shared" si="46"/>
        <v>0</v>
      </c>
    </row>
    <row r="352" spans="2:25" ht="18.75" customHeight="1">
      <c r="B352" s="515"/>
      <c r="C352" s="506"/>
      <c r="D352" s="216"/>
      <c r="E352" s="216" t="s">
        <v>3895</v>
      </c>
      <c r="F352" s="217">
        <v>100</v>
      </c>
      <c r="G352" s="218">
        <f t="shared" si="40"/>
        <v>20</v>
      </c>
      <c r="H352" s="219">
        <f t="shared" si="41"/>
        <v>55.555555555555557</v>
      </c>
      <c r="I352" s="219">
        <f t="shared" si="42"/>
        <v>1.8518518518518517E-2</v>
      </c>
      <c r="J352" s="217"/>
      <c r="K352" s="220"/>
      <c r="L352" s="220"/>
      <c r="M352" s="221"/>
      <c r="N352" s="222">
        <f t="shared" si="43"/>
        <v>0</v>
      </c>
      <c r="O352" s="223"/>
      <c r="P352" s="224"/>
      <c r="Q352" s="224"/>
      <c r="R352" s="224"/>
      <c r="S352" s="224"/>
      <c r="T352" s="225"/>
      <c r="U352" s="226">
        <f t="shared" si="44"/>
        <v>3.7037037037037035E-2</v>
      </c>
      <c r="V352" s="227"/>
      <c r="W352" s="228" t="str">
        <f t="shared" si="45"/>
        <v>0</v>
      </c>
      <c r="X352" s="509"/>
      <c r="Y352" s="229">
        <f t="shared" si="46"/>
        <v>0</v>
      </c>
    </row>
    <row r="353" spans="2:25" ht="18.75" customHeight="1">
      <c r="B353" s="515"/>
      <c r="C353" s="506"/>
      <c r="D353" s="216"/>
      <c r="E353" s="216" t="s">
        <v>3896</v>
      </c>
      <c r="F353" s="217">
        <v>100</v>
      </c>
      <c r="G353" s="218">
        <f t="shared" si="40"/>
        <v>20</v>
      </c>
      <c r="H353" s="219">
        <f t="shared" si="41"/>
        <v>55.555555555555557</v>
      </c>
      <c r="I353" s="219">
        <f t="shared" si="42"/>
        <v>1.8518518518518517E-2</v>
      </c>
      <c r="J353" s="217"/>
      <c r="K353" s="220"/>
      <c r="L353" s="220"/>
      <c r="M353" s="221"/>
      <c r="N353" s="222">
        <f t="shared" si="43"/>
        <v>0</v>
      </c>
      <c r="O353" s="223"/>
      <c r="P353" s="224"/>
      <c r="Q353" s="224"/>
      <c r="R353" s="224"/>
      <c r="S353" s="224"/>
      <c r="T353" s="225"/>
      <c r="U353" s="226">
        <f t="shared" si="44"/>
        <v>3.7037037037037035E-2</v>
      </c>
      <c r="V353" s="227"/>
      <c r="W353" s="228" t="str">
        <f t="shared" si="45"/>
        <v>0</v>
      </c>
      <c r="X353" s="509"/>
      <c r="Y353" s="229">
        <f t="shared" si="46"/>
        <v>0</v>
      </c>
    </row>
    <row r="354" spans="2:25" ht="18.75" customHeight="1">
      <c r="B354" s="515"/>
      <c r="C354" s="506"/>
      <c r="D354" s="216"/>
      <c r="E354" s="216" t="s">
        <v>3897</v>
      </c>
      <c r="F354" s="217">
        <v>108</v>
      </c>
      <c r="G354" s="218">
        <f t="shared" si="40"/>
        <v>21.6</v>
      </c>
      <c r="H354" s="219">
        <f t="shared" si="41"/>
        <v>60</v>
      </c>
      <c r="I354" s="219">
        <f t="shared" si="42"/>
        <v>0.02</v>
      </c>
      <c r="J354" s="217"/>
      <c r="K354" s="220"/>
      <c r="L354" s="220"/>
      <c r="M354" s="221"/>
      <c r="N354" s="222">
        <f t="shared" si="43"/>
        <v>0</v>
      </c>
      <c r="O354" s="223"/>
      <c r="P354" s="224"/>
      <c r="Q354" s="224"/>
      <c r="R354" s="224"/>
      <c r="S354" s="224"/>
      <c r="T354" s="225"/>
      <c r="U354" s="226">
        <f t="shared" si="44"/>
        <v>0.04</v>
      </c>
      <c r="V354" s="227"/>
      <c r="W354" s="228" t="str">
        <f t="shared" si="45"/>
        <v>0</v>
      </c>
      <c r="X354" s="509"/>
      <c r="Y354" s="229">
        <f t="shared" si="46"/>
        <v>0</v>
      </c>
    </row>
    <row r="355" spans="2:25" ht="18.75" customHeight="1">
      <c r="B355" s="515"/>
      <c r="C355" s="506"/>
      <c r="D355" s="216"/>
      <c r="E355" s="216" t="s">
        <v>3898</v>
      </c>
      <c r="F355" s="217">
        <v>215</v>
      </c>
      <c r="G355" s="218">
        <f t="shared" si="40"/>
        <v>43</v>
      </c>
      <c r="H355" s="219">
        <f t="shared" si="41"/>
        <v>119.44444444444444</v>
      </c>
      <c r="I355" s="219">
        <f t="shared" si="42"/>
        <v>3.9814814814814817E-2</v>
      </c>
      <c r="J355" s="217"/>
      <c r="K355" s="220"/>
      <c r="L355" s="220"/>
      <c r="M355" s="221"/>
      <c r="N355" s="222">
        <f t="shared" si="43"/>
        <v>0</v>
      </c>
      <c r="O355" s="223"/>
      <c r="P355" s="224"/>
      <c r="Q355" s="224"/>
      <c r="R355" s="224"/>
      <c r="S355" s="224"/>
      <c r="T355" s="225"/>
      <c r="U355" s="226">
        <f t="shared" si="44"/>
        <v>7.9629629629629634E-2</v>
      </c>
      <c r="V355" s="227"/>
      <c r="W355" s="228" t="str">
        <f t="shared" si="45"/>
        <v>0</v>
      </c>
      <c r="X355" s="509"/>
      <c r="Y355" s="229">
        <f t="shared" si="46"/>
        <v>0</v>
      </c>
    </row>
    <row r="356" spans="2:25" ht="18.75" customHeight="1">
      <c r="B356" s="515"/>
      <c r="C356" s="506"/>
      <c r="D356" s="216"/>
      <c r="E356" s="216"/>
      <c r="F356" s="217"/>
      <c r="G356" s="218">
        <f t="shared" si="40"/>
        <v>0</v>
      </c>
      <c r="H356" s="219">
        <f t="shared" si="41"/>
        <v>0</v>
      </c>
      <c r="I356" s="219">
        <f t="shared" si="42"/>
        <v>0</v>
      </c>
      <c r="J356" s="217"/>
      <c r="K356" s="220"/>
      <c r="L356" s="220"/>
      <c r="M356" s="221"/>
      <c r="N356" s="222">
        <f t="shared" si="43"/>
        <v>0</v>
      </c>
      <c r="O356" s="223"/>
      <c r="P356" s="224"/>
      <c r="Q356" s="224"/>
      <c r="R356" s="224"/>
      <c r="S356" s="224"/>
      <c r="T356" s="225"/>
      <c r="U356" s="226">
        <f t="shared" si="44"/>
        <v>0</v>
      </c>
      <c r="V356" s="227"/>
      <c r="W356" s="228" t="str">
        <f t="shared" si="45"/>
        <v>0</v>
      </c>
      <c r="X356" s="509"/>
      <c r="Y356" s="229">
        <f t="shared" si="46"/>
        <v>0</v>
      </c>
    </row>
    <row r="357" spans="2:25" ht="18.75" customHeight="1">
      <c r="B357" s="516"/>
      <c r="C357" s="507"/>
      <c r="D357" s="216"/>
      <c r="E357" s="216"/>
      <c r="F357" s="217"/>
      <c r="G357" s="218">
        <f t="shared" si="40"/>
        <v>0</v>
      </c>
      <c r="H357" s="219">
        <f>F357/$H$15</f>
        <v>0</v>
      </c>
      <c r="I357" s="219">
        <f>H357/$I$15</f>
        <v>0</v>
      </c>
      <c r="J357" s="217"/>
      <c r="K357" s="220"/>
      <c r="L357" s="220"/>
      <c r="M357" s="232"/>
      <c r="N357" s="222">
        <f>M357/$N$15</f>
        <v>0</v>
      </c>
      <c r="O357" s="231"/>
      <c r="P357" s="231"/>
      <c r="Q357" s="231"/>
      <c r="R357" s="231"/>
      <c r="S357" s="231"/>
      <c r="T357" s="225"/>
      <c r="U357" s="226">
        <f>H357/$U$15</f>
        <v>0</v>
      </c>
      <c r="V357" s="227"/>
      <c r="W357" s="228" t="str">
        <f>IF(V357&lt;1,"0",IF(V357&lt;5,"2",IF(V357&gt;=5,"6")))</f>
        <v>0</v>
      </c>
      <c r="X357" s="510"/>
      <c r="Y357" s="229">
        <f t="shared" si="46"/>
        <v>0</v>
      </c>
    </row>
    <row r="358" spans="2:25">
      <c r="B358" s="233"/>
      <c r="C358" s="234" t="s">
        <v>111</v>
      </c>
      <c r="D358" s="235"/>
      <c r="E358" s="236">
        <f>COUNTA(E316:E357)</f>
        <v>39</v>
      </c>
      <c r="F358" s="236">
        <f>SUM(F316:F357)</f>
        <v>11146</v>
      </c>
      <c r="G358" s="236">
        <f>SUM(G316:G357)</f>
        <v>2229.1999999999994</v>
      </c>
      <c r="H358" s="236">
        <f>SUM(H316:H357)</f>
        <v>6192.2222222222226</v>
      </c>
      <c r="I358" s="236">
        <f>MROUND(SUM(I316:I357),1)</f>
        <v>2</v>
      </c>
      <c r="J358" s="236">
        <f>COUNTA(J316:J357)</f>
        <v>6</v>
      </c>
      <c r="K358" s="236">
        <f>COUNTA(K316:K357)</f>
        <v>2</v>
      </c>
      <c r="L358" s="236">
        <f>COUNTA(L316:L357)</f>
        <v>0</v>
      </c>
      <c r="M358" s="236">
        <f>SUM(M316:M357)</f>
        <v>6192.2222222222226</v>
      </c>
      <c r="N358" s="236">
        <f>SUM(N316:N357)</f>
        <v>123.84444444444446</v>
      </c>
      <c r="O358" s="237"/>
      <c r="P358" s="238">
        <f>COUNTIF(P316:P357, "YES")</f>
        <v>0</v>
      </c>
      <c r="Q358" s="237"/>
      <c r="R358" s="237"/>
      <c r="S358" s="237"/>
      <c r="T358" s="237"/>
      <c r="U358" s="236">
        <f>SUM(U316:U357)</f>
        <v>4.1281481481481492</v>
      </c>
      <c r="V358" s="236">
        <f>SUM(V316:V357)</f>
        <v>4.1281481481481475</v>
      </c>
      <c r="W358" s="236">
        <f t="array" ref="W358">SUM(ABS(W316:W357))</f>
        <v>4</v>
      </c>
      <c r="X358" s="238" t="str">
        <f>IF(X316&lt;0.2, "0", IF(X316&lt;=2, "2", IF(X316&gt;2, ROUND(X316,0))))</f>
        <v>2</v>
      </c>
      <c r="Y358" s="236">
        <f>SUM(Y316:Y357)</f>
        <v>2</v>
      </c>
    </row>
    <row r="359" spans="2:25" ht="18.75" customHeight="1">
      <c r="B359" s="514">
        <v>6</v>
      </c>
      <c r="C359" s="505" t="s">
        <v>3899</v>
      </c>
      <c r="D359" s="216">
        <v>1</v>
      </c>
      <c r="E359" s="216" t="s">
        <v>3900</v>
      </c>
      <c r="F359" s="217">
        <v>1667</v>
      </c>
      <c r="G359" s="218">
        <f t="shared" ref="G359:G411" si="47">F359/$G$15</f>
        <v>333.4</v>
      </c>
      <c r="H359" s="219">
        <f t="shared" ref="H359:H410" si="48">F359/$H$15</f>
        <v>926.11111111111109</v>
      </c>
      <c r="I359" s="219">
        <f t="shared" ref="I359:I410" si="49">H359/$I$15</f>
        <v>0.3087037037037037</v>
      </c>
      <c r="J359" s="216" t="s">
        <v>3901</v>
      </c>
      <c r="K359" s="216" t="s">
        <v>3901</v>
      </c>
      <c r="L359" s="220"/>
      <c r="M359" s="221">
        <f>SUM(H359:H371)</f>
        <v>2748.8888888888887</v>
      </c>
      <c r="N359" s="222">
        <f t="shared" ref="N359:N410" si="50">M359/$N$15</f>
        <v>54.977777777777774</v>
      </c>
      <c r="O359" s="223">
        <v>160</v>
      </c>
      <c r="P359" s="224" t="s">
        <v>178</v>
      </c>
      <c r="Q359" s="224"/>
      <c r="R359" s="224" t="s">
        <v>3576</v>
      </c>
      <c r="S359" s="224"/>
      <c r="T359" s="225"/>
      <c r="U359" s="226">
        <f t="shared" ref="U359:U410" si="51">H359/$U$15</f>
        <v>0.6174074074074074</v>
      </c>
      <c r="V359" s="227">
        <f>SUM(U359:U371)</f>
        <v>1.8325925925925923</v>
      </c>
      <c r="W359" s="228" t="str">
        <f t="shared" ref="W359:W410" si="52">IF(V359&lt;1,"0",IF(V359&lt;5,"2",IF(V359&gt;=5,"6")))</f>
        <v>2</v>
      </c>
      <c r="X359" s="508">
        <f>K412/$X$15</f>
        <v>1</v>
      </c>
      <c r="Y359" s="229">
        <f t="shared" ref="Y359:Y411" si="53">W359/2</f>
        <v>1</v>
      </c>
    </row>
    <row r="360" spans="2:25" ht="18.75" customHeight="1">
      <c r="B360" s="515"/>
      <c r="C360" s="506"/>
      <c r="D360" s="216">
        <v>2</v>
      </c>
      <c r="E360" s="216" t="s">
        <v>3902</v>
      </c>
      <c r="F360" s="217">
        <v>150</v>
      </c>
      <c r="G360" s="218">
        <f t="shared" si="47"/>
        <v>30</v>
      </c>
      <c r="H360" s="219">
        <f t="shared" si="48"/>
        <v>83.333333333333329</v>
      </c>
      <c r="I360" s="219">
        <f t="shared" si="49"/>
        <v>2.7777777777777776E-2</v>
      </c>
      <c r="J360" s="217"/>
      <c r="K360" s="220"/>
      <c r="L360" s="220"/>
      <c r="M360" s="221"/>
      <c r="N360" s="222">
        <f t="shared" si="50"/>
        <v>0</v>
      </c>
      <c r="O360" s="223"/>
      <c r="P360" s="224"/>
      <c r="Q360" s="224"/>
      <c r="R360" s="224"/>
      <c r="S360" s="224"/>
      <c r="T360" s="225"/>
      <c r="U360" s="226">
        <f t="shared" si="51"/>
        <v>5.5555555555555552E-2</v>
      </c>
      <c r="V360" s="227"/>
      <c r="W360" s="228" t="str">
        <f t="shared" si="52"/>
        <v>0</v>
      </c>
      <c r="X360" s="509"/>
      <c r="Y360" s="229">
        <f t="shared" si="53"/>
        <v>0</v>
      </c>
    </row>
    <row r="361" spans="2:25" ht="18.75" customHeight="1">
      <c r="B361" s="515"/>
      <c r="C361" s="506"/>
      <c r="D361" s="216">
        <v>3</v>
      </c>
      <c r="E361" s="216" t="s">
        <v>3903</v>
      </c>
      <c r="F361" s="217">
        <v>251</v>
      </c>
      <c r="G361" s="218">
        <f t="shared" si="47"/>
        <v>50.2</v>
      </c>
      <c r="H361" s="219">
        <f t="shared" si="48"/>
        <v>139.44444444444443</v>
      </c>
      <c r="I361" s="219">
        <f t="shared" si="49"/>
        <v>4.6481481481481478E-2</v>
      </c>
      <c r="J361" s="217"/>
      <c r="K361" s="220"/>
      <c r="L361" s="220"/>
      <c r="M361" s="221"/>
      <c r="N361" s="222">
        <f t="shared" si="50"/>
        <v>0</v>
      </c>
      <c r="O361" s="223"/>
      <c r="P361" s="224"/>
      <c r="Q361" s="224"/>
      <c r="R361" s="224"/>
      <c r="S361" s="224"/>
      <c r="T361" s="225"/>
      <c r="U361" s="226">
        <f t="shared" si="51"/>
        <v>9.2962962962962956E-2</v>
      </c>
      <c r="V361" s="227"/>
      <c r="W361" s="228" t="str">
        <f t="shared" si="52"/>
        <v>0</v>
      </c>
      <c r="X361" s="509"/>
      <c r="Y361" s="229">
        <f t="shared" si="53"/>
        <v>0</v>
      </c>
    </row>
    <row r="362" spans="2:25" ht="18.75" customHeight="1">
      <c r="B362" s="515"/>
      <c r="C362" s="506"/>
      <c r="D362" s="216">
        <v>4</v>
      </c>
      <c r="E362" s="216" t="s">
        <v>3904</v>
      </c>
      <c r="F362" s="217">
        <v>680</v>
      </c>
      <c r="G362" s="218">
        <f t="shared" si="47"/>
        <v>136</v>
      </c>
      <c r="H362" s="219">
        <f t="shared" si="48"/>
        <v>377.77777777777777</v>
      </c>
      <c r="I362" s="219">
        <f t="shared" si="49"/>
        <v>0.12592592592592591</v>
      </c>
      <c r="J362" s="217"/>
      <c r="K362" s="220"/>
      <c r="L362" s="220"/>
      <c r="M362" s="221"/>
      <c r="N362" s="222">
        <f t="shared" si="50"/>
        <v>0</v>
      </c>
      <c r="O362" s="223"/>
      <c r="P362" s="224"/>
      <c r="Q362" s="224"/>
      <c r="R362" s="224"/>
      <c r="S362" s="224"/>
      <c r="T362" s="225"/>
      <c r="U362" s="226">
        <f t="shared" si="51"/>
        <v>0.25185185185185183</v>
      </c>
      <c r="V362" s="227"/>
      <c r="W362" s="228" t="str">
        <f t="shared" si="52"/>
        <v>0</v>
      </c>
      <c r="X362" s="509"/>
      <c r="Y362" s="229">
        <f t="shared" si="53"/>
        <v>0</v>
      </c>
    </row>
    <row r="363" spans="2:25" ht="18.75" customHeight="1">
      <c r="B363" s="515"/>
      <c r="C363" s="506"/>
      <c r="D363" s="216">
        <v>5</v>
      </c>
      <c r="E363" s="216" t="s">
        <v>3905</v>
      </c>
      <c r="F363" s="217">
        <v>90</v>
      </c>
      <c r="G363" s="218">
        <f t="shared" si="47"/>
        <v>18</v>
      </c>
      <c r="H363" s="219">
        <f t="shared" si="48"/>
        <v>50</v>
      </c>
      <c r="I363" s="219">
        <f t="shared" si="49"/>
        <v>1.6666666666666666E-2</v>
      </c>
      <c r="J363" s="217"/>
      <c r="K363" s="220"/>
      <c r="L363" s="220"/>
      <c r="M363" s="221"/>
      <c r="N363" s="222">
        <f t="shared" si="50"/>
        <v>0</v>
      </c>
      <c r="O363" s="223"/>
      <c r="P363" s="224"/>
      <c r="Q363" s="224"/>
      <c r="R363" s="224"/>
      <c r="S363" s="224"/>
      <c r="T363" s="225"/>
      <c r="U363" s="226">
        <f t="shared" si="51"/>
        <v>3.3333333333333333E-2</v>
      </c>
      <c r="V363" s="227"/>
      <c r="W363" s="228" t="str">
        <f t="shared" si="52"/>
        <v>0</v>
      </c>
      <c r="X363" s="509"/>
      <c r="Y363" s="229">
        <f t="shared" si="53"/>
        <v>0</v>
      </c>
    </row>
    <row r="364" spans="2:25" ht="18.75" customHeight="1">
      <c r="B364" s="515"/>
      <c r="C364" s="506"/>
      <c r="D364" s="216">
        <v>6</v>
      </c>
      <c r="E364" s="216" t="s">
        <v>3906</v>
      </c>
      <c r="F364" s="217">
        <v>130</v>
      </c>
      <c r="G364" s="218">
        <f t="shared" si="47"/>
        <v>26</v>
      </c>
      <c r="H364" s="219">
        <f t="shared" si="48"/>
        <v>72.222222222222214</v>
      </c>
      <c r="I364" s="219">
        <f t="shared" si="49"/>
        <v>2.4074074074074071E-2</v>
      </c>
      <c r="J364" s="217"/>
      <c r="K364" s="220"/>
      <c r="L364" s="220"/>
      <c r="M364" s="221"/>
      <c r="N364" s="222">
        <f t="shared" si="50"/>
        <v>0</v>
      </c>
      <c r="O364" s="223"/>
      <c r="P364" s="224"/>
      <c r="Q364" s="224"/>
      <c r="R364" s="224"/>
      <c r="S364" s="224"/>
      <c r="T364" s="225"/>
      <c r="U364" s="226">
        <f t="shared" si="51"/>
        <v>4.8148148148148141E-2</v>
      </c>
      <c r="V364" s="227"/>
      <c r="W364" s="228" t="str">
        <f t="shared" si="52"/>
        <v>0</v>
      </c>
      <c r="X364" s="509"/>
      <c r="Y364" s="229">
        <f t="shared" si="53"/>
        <v>0</v>
      </c>
    </row>
    <row r="365" spans="2:25" ht="18.75" customHeight="1">
      <c r="B365" s="515"/>
      <c r="C365" s="506"/>
      <c r="D365" s="216">
        <v>7</v>
      </c>
      <c r="E365" s="216" t="s">
        <v>3907</v>
      </c>
      <c r="F365" s="217">
        <v>250</v>
      </c>
      <c r="G365" s="218">
        <f t="shared" si="47"/>
        <v>50</v>
      </c>
      <c r="H365" s="219">
        <f t="shared" si="48"/>
        <v>138.88888888888889</v>
      </c>
      <c r="I365" s="219">
        <f t="shared" si="49"/>
        <v>4.6296296296296294E-2</v>
      </c>
      <c r="J365" s="217"/>
      <c r="K365" s="220"/>
      <c r="L365" s="220"/>
      <c r="M365" s="221"/>
      <c r="N365" s="222">
        <f t="shared" si="50"/>
        <v>0</v>
      </c>
      <c r="O365" s="223"/>
      <c r="P365" s="224"/>
      <c r="Q365" s="224"/>
      <c r="R365" s="224"/>
      <c r="S365" s="224"/>
      <c r="T365" s="225"/>
      <c r="U365" s="226">
        <f t="shared" si="51"/>
        <v>9.2592592592592587E-2</v>
      </c>
      <c r="V365" s="227"/>
      <c r="W365" s="228" t="str">
        <f t="shared" si="52"/>
        <v>0</v>
      </c>
      <c r="X365" s="509"/>
      <c r="Y365" s="229">
        <f t="shared" si="53"/>
        <v>0</v>
      </c>
    </row>
    <row r="366" spans="2:25" ht="18.75" customHeight="1">
      <c r="B366" s="515"/>
      <c r="C366" s="506"/>
      <c r="D366" s="216">
        <v>8</v>
      </c>
      <c r="E366" s="216" t="s">
        <v>528</v>
      </c>
      <c r="F366" s="217">
        <v>130</v>
      </c>
      <c r="G366" s="218">
        <f t="shared" si="47"/>
        <v>26</v>
      </c>
      <c r="H366" s="219">
        <f t="shared" si="48"/>
        <v>72.222222222222214</v>
      </c>
      <c r="I366" s="219">
        <f t="shared" si="49"/>
        <v>2.4074074074074071E-2</v>
      </c>
      <c r="J366" s="217"/>
      <c r="K366" s="220"/>
      <c r="L366" s="220"/>
      <c r="M366" s="221"/>
      <c r="N366" s="222">
        <f t="shared" si="50"/>
        <v>0</v>
      </c>
      <c r="O366" s="223"/>
      <c r="P366" s="224"/>
      <c r="Q366" s="224"/>
      <c r="R366" s="224"/>
      <c r="S366" s="224"/>
      <c r="T366" s="225"/>
      <c r="U366" s="226">
        <f t="shared" si="51"/>
        <v>4.8148148148148141E-2</v>
      </c>
      <c r="V366" s="227"/>
      <c r="W366" s="228" t="str">
        <f t="shared" si="52"/>
        <v>0</v>
      </c>
      <c r="X366" s="509"/>
      <c r="Y366" s="229">
        <f t="shared" si="53"/>
        <v>0</v>
      </c>
    </row>
    <row r="367" spans="2:25" ht="18.75" customHeight="1">
      <c r="B367" s="515"/>
      <c r="C367" s="506"/>
      <c r="D367" s="216">
        <v>9</v>
      </c>
      <c r="E367" s="216" t="s">
        <v>3908</v>
      </c>
      <c r="F367" s="217">
        <v>132</v>
      </c>
      <c r="G367" s="218">
        <f t="shared" si="47"/>
        <v>26.4</v>
      </c>
      <c r="H367" s="219">
        <f t="shared" si="48"/>
        <v>73.333333333333329</v>
      </c>
      <c r="I367" s="219">
        <f t="shared" si="49"/>
        <v>2.4444444444444442E-2</v>
      </c>
      <c r="J367" s="217"/>
      <c r="K367" s="220"/>
      <c r="L367" s="220"/>
      <c r="M367" s="221"/>
      <c r="N367" s="222">
        <f t="shared" si="50"/>
        <v>0</v>
      </c>
      <c r="O367" s="223"/>
      <c r="P367" s="224"/>
      <c r="Q367" s="224"/>
      <c r="R367" s="224"/>
      <c r="S367" s="224"/>
      <c r="T367" s="225"/>
      <c r="U367" s="226">
        <f t="shared" si="51"/>
        <v>4.8888888888888885E-2</v>
      </c>
      <c r="V367" s="227"/>
      <c r="W367" s="228" t="str">
        <f t="shared" si="52"/>
        <v>0</v>
      </c>
      <c r="X367" s="509"/>
      <c r="Y367" s="229">
        <f t="shared" si="53"/>
        <v>0</v>
      </c>
    </row>
    <row r="368" spans="2:25" ht="18.75" customHeight="1">
      <c r="B368" s="515"/>
      <c r="C368" s="506"/>
      <c r="D368" s="216">
        <v>10</v>
      </c>
      <c r="E368" s="216" t="s">
        <v>1004</v>
      </c>
      <c r="F368" s="217">
        <v>279</v>
      </c>
      <c r="G368" s="218">
        <f t="shared" si="47"/>
        <v>55.8</v>
      </c>
      <c r="H368" s="219">
        <f t="shared" si="48"/>
        <v>155</v>
      </c>
      <c r="I368" s="219">
        <f t="shared" si="49"/>
        <v>5.1666666666666666E-2</v>
      </c>
      <c r="J368" s="217"/>
      <c r="K368" s="220"/>
      <c r="L368" s="220"/>
      <c r="M368" s="221"/>
      <c r="N368" s="222">
        <f t="shared" si="50"/>
        <v>0</v>
      </c>
      <c r="O368" s="223"/>
      <c r="P368" s="224"/>
      <c r="Q368" s="224"/>
      <c r="R368" s="224"/>
      <c r="S368" s="224"/>
      <c r="T368" s="225"/>
      <c r="U368" s="226">
        <f t="shared" si="51"/>
        <v>0.10333333333333333</v>
      </c>
      <c r="V368" s="227"/>
      <c r="W368" s="228" t="str">
        <f t="shared" si="52"/>
        <v>0</v>
      </c>
      <c r="X368" s="509"/>
      <c r="Y368" s="229">
        <f t="shared" si="53"/>
        <v>0</v>
      </c>
    </row>
    <row r="369" spans="2:25" ht="18.75" customHeight="1">
      <c r="B369" s="515"/>
      <c r="C369" s="506"/>
      <c r="D369" s="216">
        <v>11</v>
      </c>
      <c r="E369" s="216" t="s">
        <v>3909</v>
      </c>
      <c r="F369" s="217">
        <v>100</v>
      </c>
      <c r="G369" s="218">
        <f t="shared" si="47"/>
        <v>20</v>
      </c>
      <c r="H369" s="219">
        <f t="shared" si="48"/>
        <v>55.555555555555557</v>
      </c>
      <c r="I369" s="219">
        <f t="shared" si="49"/>
        <v>1.8518518518518517E-2</v>
      </c>
      <c r="J369" s="217"/>
      <c r="K369" s="220"/>
      <c r="L369" s="220"/>
      <c r="M369" s="221"/>
      <c r="N369" s="222">
        <f t="shared" si="50"/>
        <v>0</v>
      </c>
      <c r="O369" s="223"/>
      <c r="P369" s="224"/>
      <c r="Q369" s="224"/>
      <c r="R369" s="224"/>
      <c r="S369" s="224"/>
      <c r="T369" s="225"/>
      <c r="U369" s="226">
        <f t="shared" si="51"/>
        <v>3.7037037037037035E-2</v>
      </c>
      <c r="V369" s="227"/>
      <c r="W369" s="228" t="str">
        <f t="shared" si="52"/>
        <v>0</v>
      </c>
      <c r="X369" s="509"/>
      <c r="Y369" s="229">
        <f t="shared" si="53"/>
        <v>0</v>
      </c>
    </row>
    <row r="370" spans="2:25" ht="18.75" customHeight="1">
      <c r="B370" s="515"/>
      <c r="C370" s="506"/>
      <c r="D370" s="216">
        <v>12</v>
      </c>
      <c r="E370" s="216" t="s">
        <v>3910</v>
      </c>
      <c r="F370" s="217">
        <v>629</v>
      </c>
      <c r="G370" s="218">
        <f t="shared" si="47"/>
        <v>125.8</v>
      </c>
      <c r="H370" s="219">
        <f t="shared" si="48"/>
        <v>349.44444444444446</v>
      </c>
      <c r="I370" s="219">
        <f t="shared" si="49"/>
        <v>0.11648148148148149</v>
      </c>
      <c r="J370" s="217"/>
      <c r="K370" s="220"/>
      <c r="L370" s="220"/>
      <c r="M370" s="221"/>
      <c r="N370" s="222">
        <f t="shared" si="50"/>
        <v>0</v>
      </c>
      <c r="O370" s="223"/>
      <c r="P370" s="224"/>
      <c r="Q370" s="224"/>
      <c r="R370" s="224"/>
      <c r="S370" s="224"/>
      <c r="T370" s="225"/>
      <c r="U370" s="226">
        <f t="shared" si="51"/>
        <v>0.23296296296296298</v>
      </c>
      <c r="V370" s="227"/>
      <c r="W370" s="228" t="str">
        <f t="shared" si="52"/>
        <v>0</v>
      </c>
      <c r="X370" s="509"/>
      <c r="Y370" s="229">
        <f t="shared" si="53"/>
        <v>0</v>
      </c>
    </row>
    <row r="371" spans="2:25" ht="18.75" customHeight="1">
      <c r="B371" s="515"/>
      <c r="C371" s="506"/>
      <c r="D371" s="216">
        <v>13</v>
      </c>
      <c r="E371" s="216" t="s">
        <v>3911</v>
      </c>
      <c r="F371" s="217">
        <v>460</v>
      </c>
      <c r="G371" s="218">
        <f t="shared" si="47"/>
        <v>92</v>
      </c>
      <c r="H371" s="219">
        <f t="shared" si="48"/>
        <v>255.55555555555554</v>
      </c>
      <c r="I371" s="219">
        <f t="shared" si="49"/>
        <v>8.5185185185185183E-2</v>
      </c>
      <c r="J371" s="217"/>
      <c r="K371" s="220"/>
      <c r="L371" s="220"/>
      <c r="M371" s="221"/>
      <c r="N371" s="222">
        <f t="shared" si="50"/>
        <v>0</v>
      </c>
      <c r="O371" s="223"/>
      <c r="P371" s="224"/>
      <c r="Q371" s="224"/>
      <c r="R371" s="224"/>
      <c r="S371" s="224"/>
      <c r="T371" s="225"/>
      <c r="U371" s="226">
        <f t="shared" si="51"/>
        <v>0.17037037037037037</v>
      </c>
      <c r="V371" s="227"/>
      <c r="W371" s="228" t="str">
        <f t="shared" si="52"/>
        <v>0</v>
      </c>
      <c r="X371" s="509"/>
      <c r="Y371" s="229">
        <f t="shared" si="53"/>
        <v>0</v>
      </c>
    </row>
    <row r="372" spans="2:25" ht="18.75" customHeight="1">
      <c r="B372" s="515"/>
      <c r="C372" s="506"/>
      <c r="D372" s="216"/>
      <c r="E372" s="216"/>
      <c r="F372" s="217"/>
      <c r="G372" s="218">
        <f t="shared" si="47"/>
        <v>0</v>
      </c>
      <c r="H372" s="219">
        <f t="shared" si="48"/>
        <v>0</v>
      </c>
      <c r="I372" s="219">
        <f t="shared" si="49"/>
        <v>0</v>
      </c>
      <c r="J372" s="217"/>
      <c r="K372" s="220"/>
      <c r="L372" s="220"/>
      <c r="M372" s="221"/>
      <c r="N372" s="222">
        <f t="shared" si="50"/>
        <v>0</v>
      </c>
      <c r="O372" s="223"/>
      <c r="P372" s="224"/>
      <c r="Q372" s="224"/>
      <c r="R372" s="224"/>
      <c r="S372" s="224"/>
      <c r="T372" s="225"/>
      <c r="U372" s="226">
        <f t="shared" si="51"/>
        <v>0</v>
      </c>
      <c r="V372" s="227"/>
      <c r="W372" s="228" t="str">
        <f t="shared" si="52"/>
        <v>0</v>
      </c>
      <c r="X372" s="509"/>
      <c r="Y372" s="229">
        <f t="shared" si="53"/>
        <v>0</v>
      </c>
    </row>
    <row r="373" spans="2:25" ht="18.75" customHeight="1">
      <c r="B373" s="515"/>
      <c r="C373" s="506"/>
      <c r="D373" s="216">
        <v>1</v>
      </c>
      <c r="E373" s="216" t="s">
        <v>3912</v>
      </c>
      <c r="F373" s="217">
        <v>50</v>
      </c>
      <c r="G373" s="218">
        <f t="shared" si="47"/>
        <v>10</v>
      </c>
      <c r="H373" s="219">
        <f t="shared" si="48"/>
        <v>27.777777777777779</v>
      </c>
      <c r="I373" s="219">
        <f t="shared" si="49"/>
        <v>9.2592592592592587E-3</v>
      </c>
      <c r="J373" s="217"/>
      <c r="K373" s="220"/>
      <c r="L373" s="220"/>
      <c r="M373" s="221"/>
      <c r="N373" s="222">
        <f t="shared" si="50"/>
        <v>0</v>
      </c>
      <c r="O373" s="223"/>
      <c r="P373" s="224"/>
      <c r="Q373" s="224"/>
      <c r="R373" s="224"/>
      <c r="S373" s="224"/>
      <c r="T373" s="225"/>
      <c r="U373" s="226">
        <f t="shared" si="51"/>
        <v>1.8518518518518517E-2</v>
      </c>
      <c r="V373" s="227"/>
      <c r="W373" s="228" t="str">
        <f t="shared" si="52"/>
        <v>0</v>
      </c>
      <c r="X373" s="509"/>
      <c r="Y373" s="229">
        <f t="shared" si="53"/>
        <v>0</v>
      </c>
    </row>
    <row r="374" spans="2:25" ht="18.75" customHeight="1">
      <c r="B374" s="515"/>
      <c r="C374" s="506"/>
      <c r="D374" s="216">
        <v>2</v>
      </c>
      <c r="E374" s="216" t="s">
        <v>3913</v>
      </c>
      <c r="F374" s="217">
        <v>500</v>
      </c>
      <c r="G374" s="218">
        <f t="shared" si="47"/>
        <v>100</v>
      </c>
      <c r="H374" s="219">
        <f t="shared" si="48"/>
        <v>277.77777777777777</v>
      </c>
      <c r="I374" s="219">
        <f t="shared" si="49"/>
        <v>9.2592592592592587E-2</v>
      </c>
      <c r="J374" s="216" t="s">
        <v>3914</v>
      </c>
      <c r="K374" s="216" t="s">
        <v>3914</v>
      </c>
      <c r="L374" s="220"/>
      <c r="M374" s="221">
        <f>SUM(H373:H389)</f>
        <v>2748.8888888888891</v>
      </c>
      <c r="N374" s="222">
        <f t="shared" si="50"/>
        <v>54.977777777777781</v>
      </c>
      <c r="O374" s="223">
        <v>172</v>
      </c>
      <c r="P374" s="363" t="s">
        <v>2441</v>
      </c>
      <c r="Q374" s="363" t="s">
        <v>3915</v>
      </c>
      <c r="R374" s="363" t="s">
        <v>3916</v>
      </c>
      <c r="S374" s="224"/>
      <c r="T374" s="225"/>
      <c r="U374" s="226">
        <f t="shared" si="51"/>
        <v>0.18518518518518517</v>
      </c>
      <c r="V374" s="227">
        <f>SUM(U373:U389)</f>
        <v>1.8325925925925926</v>
      </c>
      <c r="W374" s="228" t="str">
        <f t="shared" si="52"/>
        <v>2</v>
      </c>
      <c r="X374" s="509"/>
      <c r="Y374" s="229">
        <f t="shared" si="53"/>
        <v>1</v>
      </c>
    </row>
    <row r="375" spans="2:25" ht="18.75" customHeight="1">
      <c r="B375" s="515"/>
      <c r="C375" s="506"/>
      <c r="D375" s="216">
        <v>3</v>
      </c>
      <c r="E375" s="216" t="s">
        <v>3917</v>
      </c>
      <c r="F375" s="217">
        <v>450</v>
      </c>
      <c r="G375" s="218">
        <f t="shared" si="47"/>
        <v>90</v>
      </c>
      <c r="H375" s="219">
        <f t="shared" si="48"/>
        <v>250</v>
      </c>
      <c r="I375" s="219">
        <f t="shared" si="49"/>
        <v>8.3333333333333329E-2</v>
      </c>
      <c r="J375" s="217"/>
      <c r="K375" s="220"/>
      <c r="L375" s="220"/>
      <c r="M375" s="221"/>
      <c r="N375" s="222">
        <f t="shared" si="50"/>
        <v>0</v>
      </c>
      <c r="O375" s="223"/>
      <c r="P375" s="224"/>
      <c r="Q375" s="224"/>
      <c r="R375" s="224"/>
      <c r="S375" s="224"/>
      <c r="T375" s="225"/>
      <c r="U375" s="226">
        <f t="shared" si="51"/>
        <v>0.16666666666666666</v>
      </c>
      <c r="V375" s="227"/>
      <c r="W375" s="228" t="str">
        <f t="shared" si="52"/>
        <v>0</v>
      </c>
      <c r="X375" s="509"/>
      <c r="Y375" s="229">
        <f t="shared" si="53"/>
        <v>0</v>
      </c>
    </row>
    <row r="376" spans="2:25" ht="18.75" customHeight="1">
      <c r="B376" s="515"/>
      <c r="C376" s="506"/>
      <c r="D376" s="216">
        <v>4</v>
      </c>
      <c r="E376" s="216" t="s">
        <v>3918</v>
      </c>
      <c r="F376" s="217">
        <v>484</v>
      </c>
      <c r="G376" s="218">
        <f t="shared" si="47"/>
        <v>96.8</v>
      </c>
      <c r="H376" s="219">
        <f t="shared" si="48"/>
        <v>268.88888888888886</v>
      </c>
      <c r="I376" s="219">
        <f t="shared" si="49"/>
        <v>8.9629629629629615E-2</v>
      </c>
      <c r="J376" s="217"/>
      <c r="K376" s="220"/>
      <c r="L376" s="220"/>
      <c r="M376" s="221"/>
      <c r="N376" s="222">
        <f t="shared" si="50"/>
        <v>0</v>
      </c>
      <c r="O376" s="223"/>
      <c r="P376" s="224"/>
      <c r="Q376" s="224"/>
      <c r="R376" s="224"/>
      <c r="S376" s="224"/>
      <c r="T376" s="225"/>
      <c r="U376" s="226">
        <f t="shared" si="51"/>
        <v>0.17925925925925923</v>
      </c>
      <c r="V376" s="227"/>
      <c r="W376" s="228" t="str">
        <f t="shared" si="52"/>
        <v>0</v>
      </c>
      <c r="X376" s="509"/>
      <c r="Y376" s="229">
        <f t="shared" si="53"/>
        <v>0</v>
      </c>
    </row>
    <row r="377" spans="2:25" ht="18.75" customHeight="1">
      <c r="B377" s="515"/>
      <c r="C377" s="506"/>
      <c r="D377" s="216">
        <v>5</v>
      </c>
      <c r="E377" s="216" t="s">
        <v>3919</v>
      </c>
      <c r="F377" s="217">
        <v>475</v>
      </c>
      <c r="G377" s="218">
        <f t="shared" si="47"/>
        <v>95</v>
      </c>
      <c r="H377" s="219">
        <f t="shared" si="48"/>
        <v>263.88888888888886</v>
      </c>
      <c r="I377" s="219">
        <f t="shared" si="49"/>
        <v>8.7962962962962951E-2</v>
      </c>
      <c r="J377" s="217"/>
      <c r="K377" s="220"/>
      <c r="L377" s="220"/>
      <c r="M377" s="221"/>
      <c r="N377" s="222">
        <f t="shared" si="50"/>
        <v>0</v>
      </c>
      <c r="O377" s="223"/>
      <c r="P377" s="224"/>
      <c r="Q377" s="224"/>
      <c r="R377" s="224"/>
      <c r="S377" s="224"/>
      <c r="T377" s="225"/>
      <c r="U377" s="226">
        <f t="shared" si="51"/>
        <v>0.1759259259259259</v>
      </c>
      <c r="V377" s="227"/>
      <c r="W377" s="228" t="str">
        <f t="shared" si="52"/>
        <v>0</v>
      </c>
      <c r="X377" s="509"/>
      <c r="Y377" s="229">
        <f t="shared" si="53"/>
        <v>0</v>
      </c>
    </row>
    <row r="378" spans="2:25" ht="18.75" customHeight="1">
      <c r="B378" s="515"/>
      <c r="C378" s="506"/>
      <c r="D378" s="216">
        <v>6</v>
      </c>
      <c r="E378" s="216" t="s">
        <v>3920</v>
      </c>
      <c r="F378" s="217">
        <v>482</v>
      </c>
      <c r="G378" s="218">
        <f t="shared" si="47"/>
        <v>96.4</v>
      </c>
      <c r="H378" s="219">
        <f t="shared" si="48"/>
        <v>267.77777777777777</v>
      </c>
      <c r="I378" s="219">
        <f t="shared" si="49"/>
        <v>8.925925925925926E-2</v>
      </c>
      <c r="J378" s="217"/>
      <c r="K378" s="220"/>
      <c r="L378" s="220"/>
      <c r="M378" s="221"/>
      <c r="N378" s="222">
        <f t="shared" si="50"/>
        <v>0</v>
      </c>
      <c r="O378" s="223"/>
      <c r="P378" s="224"/>
      <c r="Q378" s="224"/>
      <c r="R378" s="224"/>
      <c r="S378" s="224"/>
      <c r="T378" s="225"/>
      <c r="U378" s="226">
        <f t="shared" si="51"/>
        <v>0.17851851851851852</v>
      </c>
      <c r="V378" s="227"/>
      <c r="W378" s="228" t="str">
        <f t="shared" si="52"/>
        <v>0</v>
      </c>
      <c r="X378" s="509"/>
      <c r="Y378" s="229">
        <f t="shared" si="53"/>
        <v>0</v>
      </c>
    </row>
    <row r="379" spans="2:25" ht="18.75" customHeight="1">
      <c r="B379" s="515"/>
      <c r="C379" s="506"/>
      <c r="D379" s="216">
        <v>7</v>
      </c>
      <c r="E379" s="216" t="s">
        <v>3921</v>
      </c>
      <c r="F379" s="217">
        <v>51</v>
      </c>
      <c r="G379" s="218">
        <f t="shared" si="47"/>
        <v>10.199999999999999</v>
      </c>
      <c r="H379" s="219">
        <f t="shared" si="48"/>
        <v>28.333333333333332</v>
      </c>
      <c r="I379" s="219">
        <f t="shared" si="49"/>
        <v>9.4444444444444445E-3</v>
      </c>
      <c r="J379" s="217"/>
      <c r="K379" s="220"/>
      <c r="L379" s="220"/>
      <c r="M379" s="221"/>
      <c r="N379" s="222">
        <f t="shared" si="50"/>
        <v>0</v>
      </c>
      <c r="O379" s="223"/>
      <c r="P379" s="224"/>
      <c r="Q379" s="224"/>
      <c r="R379" s="224"/>
      <c r="S379" s="224"/>
      <c r="T379" s="225"/>
      <c r="U379" s="226">
        <f t="shared" si="51"/>
        <v>1.8888888888888889E-2</v>
      </c>
      <c r="V379" s="227"/>
      <c r="W379" s="228" t="str">
        <f t="shared" si="52"/>
        <v>0</v>
      </c>
      <c r="X379" s="509"/>
      <c r="Y379" s="229">
        <f t="shared" si="53"/>
        <v>0</v>
      </c>
    </row>
    <row r="380" spans="2:25" ht="18.75" customHeight="1">
      <c r="B380" s="515"/>
      <c r="C380" s="506"/>
      <c r="D380" s="216">
        <v>8</v>
      </c>
      <c r="E380" s="216" t="s">
        <v>3922</v>
      </c>
      <c r="F380" s="217">
        <v>250</v>
      </c>
      <c r="G380" s="218">
        <f t="shared" si="47"/>
        <v>50</v>
      </c>
      <c r="H380" s="219">
        <f t="shared" si="48"/>
        <v>138.88888888888889</v>
      </c>
      <c r="I380" s="219">
        <f t="shared" si="49"/>
        <v>4.6296296296296294E-2</v>
      </c>
      <c r="J380" s="217"/>
      <c r="K380" s="220"/>
      <c r="L380" s="220"/>
      <c r="M380" s="221"/>
      <c r="N380" s="222">
        <f t="shared" si="50"/>
        <v>0</v>
      </c>
      <c r="O380" s="223"/>
      <c r="P380" s="224"/>
      <c r="Q380" s="224"/>
      <c r="R380" s="224"/>
      <c r="S380" s="224"/>
      <c r="T380" s="225"/>
      <c r="U380" s="226">
        <f t="shared" si="51"/>
        <v>9.2592592592592587E-2</v>
      </c>
      <c r="V380" s="227"/>
      <c r="W380" s="228" t="str">
        <f t="shared" si="52"/>
        <v>0</v>
      </c>
      <c r="X380" s="509"/>
      <c r="Y380" s="229">
        <f t="shared" si="53"/>
        <v>0</v>
      </c>
    </row>
    <row r="381" spans="2:25" ht="18.75" customHeight="1">
      <c r="B381" s="515"/>
      <c r="C381" s="506"/>
      <c r="D381" s="216">
        <v>9</v>
      </c>
      <c r="E381" s="216" t="s">
        <v>3923</v>
      </c>
      <c r="F381" s="217">
        <v>390</v>
      </c>
      <c r="G381" s="218">
        <f t="shared" si="47"/>
        <v>78</v>
      </c>
      <c r="H381" s="219">
        <f t="shared" si="48"/>
        <v>216.66666666666666</v>
      </c>
      <c r="I381" s="219">
        <f t="shared" si="49"/>
        <v>7.2222222222222215E-2</v>
      </c>
      <c r="J381" s="217"/>
      <c r="K381" s="220"/>
      <c r="L381" s="220"/>
      <c r="M381" s="221"/>
      <c r="N381" s="222">
        <f t="shared" si="50"/>
        <v>0</v>
      </c>
      <c r="O381" s="223"/>
      <c r="P381" s="224"/>
      <c r="Q381" s="224"/>
      <c r="R381" s="224"/>
      <c r="S381" s="224"/>
      <c r="T381" s="225"/>
      <c r="U381" s="226">
        <f t="shared" si="51"/>
        <v>0.14444444444444443</v>
      </c>
      <c r="V381" s="227"/>
      <c r="W381" s="228" t="str">
        <f t="shared" si="52"/>
        <v>0</v>
      </c>
      <c r="X381" s="509"/>
      <c r="Y381" s="229">
        <f t="shared" si="53"/>
        <v>0</v>
      </c>
    </row>
    <row r="382" spans="2:25" ht="18.75" customHeight="1">
      <c r="B382" s="515"/>
      <c r="C382" s="506"/>
      <c r="D382" s="216">
        <v>10</v>
      </c>
      <c r="E382" s="216" t="s">
        <v>3924</v>
      </c>
      <c r="F382" s="217">
        <v>400</v>
      </c>
      <c r="G382" s="218">
        <f t="shared" si="47"/>
        <v>80</v>
      </c>
      <c r="H382" s="219">
        <f t="shared" si="48"/>
        <v>222.22222222222223</v>
      </c>
      <c r="I382" s="219">
        <f t="shared" si="49"/>
        <v>7.407407407407407E-2</v>
      </c>
      <c r="J382" s="217"/>
      <c r="K382" s="220"/>
      <c r="L382" s="220"/>
      <c r="M382" s="221"/>
      <c r="N382" s="222">
        <f t="shared" si="50"/>
        <v>0</v>
      </c>
      <c r="O382" s="223"/>
      <c r="P382" s="224"/>
      <c r="Q382" s="224"/>
      <c r="R382" s="224"/>
      <c r="S382" s="224"/>
      <c r="T382" s="225"/>
      <c r="U382" s="226">
        <f t="shared" si="51"/>
        <v>0.14814814814814814</v>
      </c>
      <c r="V382" s="227"/>
      <c r="W382" s="228" t="str">
        <f t="shared" si="52"/>
        <v>0</v>
      </c>
      <c r="X382" s="509"/>
      <c r="Y382" s="229">
        <f t="shared" si="53"/>
        <v>0</v>
      </c>
    </row>
    <row r="383" spans="2:25" ht="18.75" customHeight="1">
      <c r="B383" s="515"/>
      <c r="C383" s="506"/>
      <c r="D383" s="216">
        <v>11</v>
      </c>
      <c r="E383" s="216" t="s">
        <v>3925</v>
      </c>
      <c r="F383" s="217">
        <v>231</v>
      </c>
      <c r="G383" s="218">
        <f t="shared" si="47"/>
        <v>46.2</v>
      </c>
      <c r="H383" s="219">
        <f t="shared" si="48"/>
        <v>128.33333333333334</v>
      </c>
      <c r="I383" s="219">
        <f t="shared" si="49"/>
        <v>4.2777777777777783E-2</v>
      </c>
      <c r="J383" s="217"/>
      <c r="K383" s="220"/>
      <c r="L383" s="220"/>
      <c r="M383" s="221"/>
      <c r="N383" s="222">
        <f t="shared" si="50"/>
        <v>0</v>
      </c>
      <c r="O383" s="223"/>
      <c r="P383" s="224"/>
      <c r="Q383" s="224"/>
      <c r="R383" s="224"/>
      <c r="S383" s="224"/>
      <c r="T383" s="225"/>
      <c r="U383" s="226">
        <f t="shared" si="51"/>
        <v>8.5555555555555565E-2</v>
      </c>
      <c r="V383" s="227"/>
      <c r="W383" s="228" t="str">
        <f t="shared" si="52"/>
        <v>0</v>
      </c>
      <c r="X383" s="509"/>
      <c r="Y383" s="229">
        <f t="shared" si="53"/>
        <v>0</v>
      </c>
    </row>
    <row r="384" spans="2:25" ht="18.75" customHeight="1">
      <c r="B384" s="515"/>
      <c r="C384" s="506"/>
      <c r="D384" s="216">
        <v>12</v>
      </c>
      <c r="E384" s="216" t="s">
        <v>3926</v>
      </c>
      <c r="F384" s="217">
        <v>50</v>
      </c>
      <c r="G384" s="218">
        <f t="shared" si="47"/>
        <v>10</v>
      </c>
      <c r="H384" s="219">
        <f t="shared" si="48"/>
        <v>27.777777777777779</v>
      </c>
      <c r="I384" s="219">
        <f t="shared" si="49"/>
        <v>9.2592592592592587E-3</v>
      </c>
      <c r="J384" s="217"/>
      <c r="K384" s="220"/>
      <c r="L384" s="220"/>
      <c r="M384" s="221"/>
      <c r="N384" s="222">
        <f t="shared" si="50"/>
        <v>0</v>
      </c>
      <c r="O384" s="223"/>
      <c r="P384" s="224"/>
      <c r="Q384" s="224"/>
      <c r="R384" s="224"/>
      <c r="S384" s="224"/>
      <c r="T384" s="225"/>
      <c r="U384" s="226">
        <f t="shared" si="51"/>
        <v>1.8518518518518517E-2</v>
      </c>
      <c r="V384" s="227"/>
      <c r="W384" s="228" t="str">
        <f t="shared" si="52"/>
        <v>0</v>
      </c>
      <c r="X384" s="509"/>
      <c r="Y384" s="229">
        <f t="shared" si="53"/>
        <v>0</v>
      </c>
    </row>
    <row r="385" spans="2:25" ht="18.75" customHeight="1">
      <c r="B385" s="515"/>
      <c r="C385" s="506"/>
      <c r="D385" s="216">
        <v>13</v>
      </c>
      <c r="E385" s="216" t="s">
        <v>3927</v>
      </c>
      <c r="F385" s="217">
        <v>65</v>
      </c>
      <c r="G385" s="218">
        <f t="shared" si="47"/>
        <v>13</v>
      </c>
      <c r="H385" s="219">
        <f t="shared" si="48"/>
        <v>36.111111111111107</v>
      </c>
      <c r="I385" s="219">
        <f t="shared" si="49"/>
        <v>1.2037037037037035E-2</v>
      </c>
      <c r="J385" s="217"/>
      <c r="K385" s="220"/>
      <c r="L385" s="220"/>
      <c r="M385" s="221"/>
      <c r="N385" s="222">
        <f t="shared" si="50"/>
        <v>0</v>
      </c>
      <c r="O385" s="223"/>
      <c r="P385" s="224"/>
      <c r="Q385" s="224"/>
      <c r="R385" s="224"/>
      <c r="S385" s="224"/>
      <c r="T385" s="225"/>
      <c r="U385" s="226">
        <f t="shared" si="51"/>
        <v>2.4074074074074071E-2</v>
      </c>
      <c r="V385" s="227"/>
      <c r="W385" s="228" t="str">
        <f t="shared" si="52"/>
        <v>0</v>
      </c>
      <c r="X385" s="509"/>
      <c r="Y385" s="229">
        <f t="shared" si="53"/>
        <v>0</v>
      </c>
    </row>
    <row r="386" spans="2:25" ht="18.75" customHeight="1">
      <c r="B386" s="515"/>
      <c r="C386" s="506"/>
      <c r="D386" s="216">
        <v>14</v>
      </c>
      <c r="E386" s="216" t="s">
        <v>3928</v>
      </c>
      <c r="F386" s="217">
        <v>550</v>
      </c>
      <c r="G386" s="218">
        <f t="shared" si="47"/>
        <v>110</v>
      </c>
      <c r="H386" s="219">
        <f t="shared" si="48"/>
        <v>305.55555555555554</v>
      </c>
      <c r="I386" s="219">
        <f t="shared" si="49"/>
        <v>0.10185185185185185</v>
      </c>
      <c r="J386" s="217"/>
      <c r="K386" s="220"/>
      <c r="L386" s="220"/>
      <c r="M386" s="221"/>
      <c r="N386" s="222">
        <f t="shared" si="50"/>
        <v>0</v>
      </c>
      <c r="O386" s="223"/>
      <c r="P386" s="224"/>
      <c r="Q386" s="224"/>
      <c r="R386" s="224"/>
      <c r="S386" s="224"/>
      <c r="T386" s="225"/>
      <c r="U386" s="226">
        <f t="shared" si="51"/>
        <v>0.20370370370370369</v>
      </c>
      <c r="V386" s="227"/>
      <c r="W386" s="228" t="str">
        <f t="shared" si="52"/>
        <v>0</v>
      </c>
      <c r="X386" s="509"/>
      <c r="Y386" s="229">
        <f t="shared" si="53"/>
        <v>0</v>
      </c>
    </row>
    <row r="387" spans="2:25" ht="18.75" customHeight="1">
      <c r="B387" s="515"/>
      <c r="C387" s="506"/>
      <c r="D387" s="216">
        <v>15</v>
      </c>
      <c r="E387" s="216" t="s">
        <v>3929</v>
      </c>
      <c r="F387" s="217">
        <v>100</v>
      </c>
      <c r="G387" s="218">
        <f t="shared" si="47"/>
        <v>20</v>
      </c>
      <c r="H387" s="219">
        <f t="shared" si="48"/>
        <v>55.555555555555557</v>
      </c>
      <c r="I387" s="219">
        <f t="shared" si="49"/>
        <v>1.8518518518518517E-2</v>
      </c>
      <c r="J387" s="217"/>
      <c r="K387" s="220"/>
      <c r="L387" s="220"/>
      <c r="M387" s="221"/>
      <c r="N387" s="222">
        <f t="shared" si="50"/>
        <v>0</v>
      </c>
      <c r="O387" s="223"/>
      <c r="P387" s="224"/>
      <c r="Q387" s="224"/>
      <c r="R387" s="224"/>
      <c r="S387" s="224"/>
      <c r="T387" s="225"/>
      <c r="U387" s="226">
        <f t="shared" si="51"/>
        <v>3.7037037037037035E-2</v>
      </c>
      <c r="V387" s="227"/>
      <c r="W387" s="228" t="str">
        <f t="shared" si="52"/>
        <v>0</v>
      </c>
      <c r="X387" s="509"/>
      <c r="Y387" s="229">
        <f t="shared" si="53"/>
        <v>0</v>
      </c>
    </row>
    <row r="388" spans="2:25" ht="18.75" customHeight="1">
      <c r="B388" s="515"/>
      <c r="C388" s="506"/>
      <c r="D388" s="216">
        <v>16</v>
      </c>
      <c r="E388" s="216" t="s">
        <v>3930</v>
      </c>
      <c r="F388" s="217">
        <v>170</v>
      </c>
      <c r="G388" s="218">
        <f t="shared" si="47"/>
        <v>34</v>
      </c>
      <c r="H388" s="219">
        <f t="shared" si="48"/>
        <v>94.444444444444443</v>
      </c>
      <c r="I388" s="219">
        <f t="shared" si="49"/>
        <v>3.1481481481481478E-2</v>
      </c>
      <c r="J388" s="217"/>
      <c r="K388" s="220"/>
      <c r="L388" s="220"/>
      <c r="M388" s="221"/>
      <c r="N388" s="222">
        <f t="shared" si="50"/>
        <v>0</v>
      </c>
      <c r="O388" s="223"/>
      <c r="P388" s="224"/>
      <c r="Q388" s="224"/>
      <c r="R388" s="224"/>
      <c r="S388" s="224"/>
      <c r="T388" s="225"/>
      <c r="U388" s="226">
        <f t="shared" si="51"/>
        <v>6.2962962962962957E-2</v>
      </c>
      <c r="V388" s="227"/>
      <c r="W388" s="228" t="str">
        <f t="shared" si="52"/>
        <v>0</v>
      </c>
      <c r="X388" s="509"/>
      <c r="Y388" s="229">
        <f t="shared" si="53"/>
        <v>0</v>
      </c>
    </row>
    <row r="389" spans="2:25" ht="18.75" customHeight="1">
      <c r="B389" s="515"/>
      <c r="C389" s="506"/>
      <c r="D389" s="216">
        <v>17</v>
      </c>
      <c r="E389" s="216" t="s">
        <v>3931</v>
      </c>
      <c r="F389" s="217">
        <v>250</v>
      </c>
      <c r="G389" s="218">
        <f t="shared" si="47"/>
        <v>50</v>
      </c>
      <c r="H389" s="219">
        <f t="shared" si="48"/>
        <v>138.88888888888889</v>
      </c>
      <c r="I389" s="219">
        <f t="shared" si="49"/>
        <v>4.6296296296296294E-2</v>
      </c>
      <c r="J389" s="217"/>
      <c r="K389" s="220"/>
      <c r="L389" s="220"/>
      <c r="M389" s="221"/>
      <c r="N389" s="222">
        <f t="shared" si="50"/>
        <v>0</v>
      </c>
      <c r="O389" s="223"/>
      <c r="P389" s="224"/>
      <c r="Q389" s="224"/>
      <c r="R389" s="224"/>
      <c r="S389" s="224"/>
      <c r="T389" s="225"/>
      <c r="U389" s="226">
        <f t="shared" si="51"/>
        <v>9.2592592592592587E-2</v>
      </c>
      <c r="V389" s="227"/>
      <c r="W389" s="228" t="str">
        <f t="shared" si="52"/>
        <v>0</v>
      </c>
      <c r="X389" s="509"/>
      <c r="Y389" s="229">
        <f t="shared" si="53"/>
        <v>0</v>
      </c>
    </row>
    <row r="390" spans="2:25" ht="18.75" customHeight="1">
      <c r="B390" s="515"/>
      <c r="C390" s="506"/>
      <c r="D390" s="216"/>
      <c r="E390" s="216"/>
      <c r="F390" s="217"/>
      <c r="G390" s="218">
        <f t="shared" si="47"/>
        <v>0</v>
      </c>
      <c r="H390" s="219">
        <f t="shared" si="48"/>
        <v>0</v>
      </c>
      <c r="I390" s="219">
        <f t="shared" si="49"/>
        <v>0</v>
      </c>
      <c r="J390" s="217"/>
      <c r="K390" s="220"/>
      <c r="L390" s="220"/>
      <c r="M390" s="221"/>
      <c r="N390" s="222">
        <f t="shared" si="50"/>
        <v>0</v>
      </c>
      <c r="O390" s="223"/>
      <c r="P390" s="224"/>
      <c r="Q390" s="224"/>
      <c r="R390" s="224"/>
      <c r="S390" s="224"/>
      <c r="T390" s="225"/>
      <c r="U390" s="226">
        <f t="shared" si="51"/>
        <v>0</v>
      </c>
      <c r="V390" s="227"/>
      <c r="W390" s="228" t="str">
        <f t="shared" si="52"/>
        <v>0</v>
      </c>
      <c r="X390" s="509"/>
      <c r="Y390" s="229">
        <f t="shared" si="53"/>
        <v>0</v>
      </c>
    </row>
    <row r="391" spans="2:25" ht="18.75" customHeight="1">
      <c r="B391" s="515"/>
      <c r="C391" s="506"/>
      <c r="D391" s="216">
        <v>1</v>
      </c>
      <c r="E391" s="216" t="s">
        <v>3932</v>
      </c>
      <c r="F391" s="217">
        <v>160</v>
      </c>
      <c r="G391" s="218">
        <f t="shared" si="47"/>
        <v>32</v>
      </c>
      <c r="H391" s="219">
        <f t="shared" si="48"/>
        <v>88.888888888888886</v>
      </c>
      <c r="I391" s="219">
        <f t="shared" si="49"/>
        <v>2.9629629629629627E-2</v>
      </c>
      <c r="J391" s="217"/>
      <c r="K391" s="220"/>
      <c r="L391" s="220"/>
      <c r="M391" s="221"/>
      <c r="N391" s="222">
        <f t="shared" si="50"/>
        <v>0</v>
      </c>
      <c r="O391" s="223"/>
      <c r="P391" s="224"/>
      <c r="Q391" s="224"/>
      <c r="R391" s="224"/>
      <c r="S391" s="224"/>
      <c r="T391" s="225"/>
      <c r="U391" s="226">
        <f t="shared" si="51"/>
        <v>5.9259259259259255E-2</v>
      </c>
      <c r="V391" s="227"/>
      <c r="W391" s="228" t="str">
        <f t="shared" si="52"/>
        <v>0</v>
      </c>
      <c r="X391" s="509"/>
      <c r="Y391" s="229">
        <f t="shared" si="53"/>
        <v>0</v>
      </c>
    </row>
    <row r="392" spans="2:25" ht="18.75" customHeight="1">
      <c r="B392" s="515"/>
      <c r="C392" s="506"/>
      <c r="D392" s="216">
        <v>2</v>
      </c>
      <c r="E392" s="216" t="s">
        <v>3933</v>
      </c>
      <c r="F392" s="217">
        <v>190</v>
      </c>
      <c r="G392" s="218">
        <f t="shared" si="47"/>
        <v>38</v>
      </c>
      <c r="H392" s="219">
        <f t="shared" si="48"/>
        <v>105.55555555555556</v>
      </c>
      <c r="I392" s="219">
        <f t="shared" si="49"/>
        <v>3.5185185185185187E-2</v>
      </c>
      <c r="J392" s="217"/>
      <c r="K392" s="220"/>
      <c r="L392" s="220"/>
      <c r="M392" s="221"/>
      <c r="N392" s="222">
        <f t="shared" si="50"/>
        <v>0</v>
      </c>
      <c r="O392" s="223"/>
      <c r="P392" s="224"/>
      <c r="Q392" s="224"/>
      <c r="R392" s="224"/>
      <c r="S392" s="224"/>
      <c r="T392" s="225"/>
      <c r="U392" s="226">
        <f t="shared" si="51"/>
        <v>7.0370370370370375E-2</v>
      </c>
      <c r="V392" s="227"/>
      <c r="W392" s="228" t="str">
        <f t="shared" si="52"/>
        <v>0</v>
      </c>
      <c r="X392" s="509"/>
      <c r="Y392" s="229">
        <f t="shared" si="53"/>
        <v>0</v>
      </c>
    </row>
    <row r="393" spans="2:25" ht="18.75" customHeight="1">
      <c r="B393" s="515"/>
      <c r="C393" s="506"/>
      <c r="D393" s="216">
        <v>3</v>
      </c>
      <c r="E393" s="216" t="s">
        <v>3934</v>
      </c>
      <c r="F393" s="217">
        <v>86</v>
      </c>
      <c r="G393" s="218">
        <f t="shared" si="47"/>
        <v>17.2</v>
      </c>
      <c r="H393" s="219">
        <f t="shared" si="48"/>
        <v>47.777777777777779</v>
      </c>
      <c r="I393" s="219">
        <f t="shared" si="49"/>
        <v>1.5925925925925927E-2</v>
      </c>
      <c r="J393" s="217"/>
      <c r="K393" s="220"/>
      <c r="L393" s="220"/>
      <c r="M393" s="221"/>
      <c r="N393" s="222">
        <f t="shared" si="50"/>
        <v>0</v>
      </c>
      <c r="O393" s="223"/>
      <c r="P393" s="224"/>
      <c r="Q393" s="224"/>
      <c r="R393" s="224"/>
      <c r="S393" s="224"/>
      <c r="T393" s="225"/>
      <c r="U393" s="226">
        <f t="shared" si="51"/>
        <v>3.1851851851851853E-2</v>
      </c>
      <c r="V393" s="227"/>
      <c r="W393" s="228" t="str">
        <f t="shared" si="52"/>
        <v>0</v>
      </c>
      <c r="X393" s="509"/>
      <c r="Y393" s="229">
        <f t="shared" si="53"/>
        <v>0</v>
      </c>
    </row>
    <row r="394" spans="2:25" ht="18.75" customHeight="1">
      <c r="B394" s="515"/>
      <c r="C394" s="506"/>
      <c r="D394" s="216">
        <v>4</v>
      </c>
      <c r="E394" s="216" t="s">
        <v>3935</v>
      </c>
      <c r="F394" s="217">
        <v>100</v>
      </c>
      <c r="G394" s="218">
        <f t="shared" si="47"/>
        <v>20</v>
      </c>
      <c r="H394" s="219">
        <f t="shared" si="48"/>
        <v>55.555555555555557</v>
      </c>
      <c r="I394" s="219">
        <f t="shared" si="49"/>
        <v>1.8518518518518517E-2</v>
      </c>
      <c r="J394" s="217"/>
      <c r="K394" s="220"/>
      <c r="L394" s="220"/>
      <c r="M394" s="221"/>
      <c r="N394" s="222">
        <f t="shared" si="50"/>
        <v>0</v>
      </c>
      <c r="O394" s="223"/>
      <c r="P394" s="224"/>
      <c r="Q394" s="224"/>
      <c r="R394" s="224"/>
      <c r="S394" s="224"/>
      <c r="T394" s="225"/>
      <c r="U394" s="226">
        <f t="shared" si="51"/>
        <v>3.7037037037037035E-2</v>
      </c>
      <c r="V394" s="227"/>
      <c r="W394" s="228" t="str">
        <f t="shared" si="52"/>
        <v>0</v>
      </c>
      <c r="X394" s="509"/>
      <c r="Y394" s="229">
        <f t="shared" si="53"/>
        <v>0</v>
      </c>
    </row>
    <row r="395" spans="2:25" ht="18.75" customHeight="1">
      <c r="B395" s="515"/>
      <c r="C395" s="506"/>
      <c r="D395" s="216">
        <v>5</v>
      </c>
      <c r="E395" s="216" t="s">
        <v>3936</v>
      </c>
      <c r="F395" s="217">
        <v>120</v>
      </c>
      <c r="G395" s="218">
        <f t="shared" si="47"/>
        <v>24</v>
      </c>
      <c r="H395" s="219">
        <f t="shared" si="48"/>
        <v>66.666666666666671</v>
      </c>
      <c r="I395" s="219">
        <f t="shared" si="49"/>
        <v>2.2222222222222223E-2</v>
      </c>
      <c r="J395" s="217"/>
      <c r="K395" s="220"/>
      <c r="L395" s="220"/>
      <c r="M395" s="221"/>
      <c r="N395" s="222">
        <f t="shared" si="50"/>
        <v>0</v>
      </c>
      <c r="O395" s="223"/>
      <c r="P395" s="224"/>
      <c r="Q395" s="224"/>
      <c r="R395" s="224"/>
      <c r="S395" s="224"/>
      <c r="T395" s="225"/>
      <c r="U395" s="226">
        <f t="shared" si="51"/>
        <v>4.4444444444444446E-2</v>
      </c>
      <c r="V395" s="227"/>
      <c r="W395" s="228" t="str">
        <f t="shared" si="52"/>
        <v>0</v>
      </c>
      <c r="X395" s="509"/>
      <c r="Y395" s="229">
        <f t="shared" si="53"/>
        <v>0</v>
      </c>
    </row>
    <row r="396" spans="2:25" ht="18.75" customHeight="1">
      <c r="B396" s="515"/>
      <c r="C396" s="506"/>
      <c r="D396" s="216">
        <v>6</v>
      </c>
      <c r="E396" s="216" t="s">
        <v>3937</v>
      </c>
      <c r="F396" s="217">
        <v>206</v>
      </c>
      <c r="G396" s="218">
        <f t="shared" si="47"/>
        <v>41.2</v>
      </c>
      <c r="H396" s="219">
        <f t="shared" si="48"/>
        <v>114.44444444444444</v>
      </c>
      <c r="I396" s="219">
        <f t="shared" si="49"/>
        <v>3.8148148148148146E-2</v>
      </c>
      <c r="J396" s="217"/>
      <c r="K396" s="220"/>
      <c r="L396" s="220"/>
      <c r="M396" s="221"/>
      <c r="N396" s="222">
        <f t="shared" si="50"/>
        <v>0</v>
      </c>
      <c r="O396" s="223"/>
      <c r="P396" s="224"/>
      <c r="Q396" s="224"/>
      <c r="R396" s="224"/>
      <c r="S396" s="224"/>
      <c r="T396" s="225"/>
      <c r="U396" s="226">
        <f t="shared" si="51"/>
        <v>7.6296296296296293E-2</v>
      </c>
      <c r="V396" s="227"/>
      <c r="W396" s="228" t="str">
        <f t="shared" si="52"/>
        <v>0</v>
      </c>
      <c r="X396" s="509"/>
      <c r="Y396" s="229">
        <f t="shared" si="53"/>
        <v>0</v>
      </c>
    </row>
    <row r="397" spans="2:25" ht="18.75" customHeight="1">
      <c r="B397" s="515"/>
      <c r="C397" s="506"/>
      <c r="D397" s="216">
        <v>7</v>
      </c>
      <c r="E397" s="216" t="s">
        <v>3938</v>
      </c>
      <c r="F397" s="217">
        <v>300</v>
      </c>
      <c r="G397" s="218">
        <f t="shared" si="47"/>
        <v>60</v>
      </c>
      <c r="H397" s="219">
        <f t="shared" si="48"/>
        <v>166.66666666666666</v>
      </c>
      <c r="I397" s="219">
        <f t="shared" si="49"/>
        <v>5.5555555555555552E-2</v>
      </c>
      <c r="J397" s="217"/>
      <c r="K397" s="220"/>
      <c r="L397" s="220"/>
      <c r="M397" s="221"/>
      <c r="N397" s="222">
        <f t="shared" si="50"/>
        <v>0</v>
      </c>
      <c r="O397" s="223"/>
      <c r="P397" s="224"/>
      <c r="Q397" s="224"/>
      <c r="R397" s="224"/>
      <c r="S397" s="224"/>
      <c r="T397" s="225"/>
      <c r="U397" s="226">
        <f t="shared" si="51"/>
        <v>0.1111111111111111</v>
      </c>
      <c r="V397" s="227"/>
      <c r="W397" s="228" t="str">
        <f t="shared" si="52"/>
        <v>0</v>
      </c>
      <c r="X397" s="509"/>
      <c r="Y397" s="229">
        <f t="shared" si="53"/>
        <v>0</v>
      </c>
    </row>
    <row r="398" spans="2:25" ht="18.75" customHeight="1">
      <c r="B398" s="515"/>
      <c r="C398" s="506"/>
      <c r="D398" s="216">
        <v>8</v>
      </c>
      <c r="E398" s="216" t="s">
        <v>440</v>
      </c>
      <c r="F398" s="217">
        <v>189</v>
      </c>
      <c r="G398" s="218">
        <f t="shared" si="47"/>
        <v>37.799999999999997</v>
      </c>
      <c r="H398" s="219">
        <f t="shared" si="48"/>
        <v>105</v>
      </c>
      <c r="I398" s="219">
        <f t="shared" si="49"/>
        <v>3.5000000000000003E-2</v>
      </c>
      <c r="J398" s="217"/>
      <c r="K398" s="220"/>
      <c r="L398" s="220"/>
      <c r="M398" s="221"/>
      <c r="N398" s="222">
        <f t="shared" si="50"/>
        <v>0</v>
      </c>
      <c r="O398" s="223"/>
      <c r="P398" s="224"/>
      <c r="Q398" s="224"/>
      <c r="R398" s="224"/>
      <c r="S398" s="224"/>
      <c r="T398" s="225"/>
      <c r="U398" s="226">
        <f t="shared" si="51"/>
        <v>7.0000000000000007E-2</v>
      </c>
      <c r="V398" s="227"/>
      <c r="W398" s="228" t="str">
        <f t="shared" si="52"/>
        <v>0</v>
      </c>
      <c r="X398" s="509"/>
      <c r="Y398" s="229">
        <f t="shared" si="53"/>
        <v>0</v>
      </c>
    </row>
    <row r="399" spans="2:25" ht="18.75" customHeight="1">
      <c r="B399" s="515"/>
      <c r="C399" s="506"/>
      <c r="D399" s="216">
        <v>9</v>
      </c>
      <c r="E399" s="216" t="s">
        <v>3939</v>
      </c>
      <c r="F399" s="217">
        <v>150</v>
      </c>
      <c r="G399" s="218">
        <f t="shared" si="47"/>
        <v>30</v>
      </c>
      <c r="H399" s="219">
        <f t="shared" si="48"/>
        <v>83.333333333333329</v>
      </c>
      <c r="I399" s="219">
        <f t="shared" si="49"/>
        <v>2.7777777777777776E-2</v>
      </c>
      <c r="J399" s="217"/>
      <c r="K399" s="220"/>
      <c r="L399" s="220"/>
      <c r="M399" s="221"/>
      <c r="N399" s="222">
        <f t="shared" si="50"/>
        <v>0</v>
      </c>
      <c r="O399" s="223"/>
      <c r="P399" s="224"/>
      <c r="Q399" s="224"/>
      <c r="R399" s="224"/>
      <c r="S399" s="224"/>
      <c r="T399" s="225"/>
      <c r="U399" s="226">
        <f t="shared" si="51"/>
        <v>5.5555555555555552E-2</v>
      </c>
      <c r="V399" s="227"/>
      <c r="W399" s="228" t="str">
        <f t="shared" si="52"/>
        <v>0</v>
      </c>
      <c r="X399" s="509"/>
      <c r="Y399" s="229">
        <f t="shared" si="53"/>
        <v>0</v>
      </c>
    </row>
    <row r="400" spans="2:25" ht="18.75" customHeight="1">
      <c r="B400" s="515"/>
      <c r="C400" s="506"/>
      <c r="D400" s="216">
        <v>10</v>
      </c>
      <c r="E400" s="216" t="s">
        <v>3940</v>
      </c>
      <c r="F400" s="217">
        <v>183</v>
      </c>
      <c r="G400" s="218">
        <f t="shared" si="47"/>
        <v>36.6</v>
      </c>
      <c r="H400" s="219">
        <f t="shared" si="48"/>
        <v>101.66666666666666</v>
      </c>
      <c r="I400" s="219">
        <f t="shared" si="49"/>
        <v>3.3888888888888885E-2</v>
      </c>
      <c r="J400" s="217"/>
      <c r="K400" s="220"/>
      <c r="L400" s="220"/>
      <c r="M400" s="221"/>
      <c r="N400" s="222">
        <f t="shared" si="50"/>
        <v>0</v>
      </c>
      <c r="O400" s="223"/>
      <c r="P400" s="224"/>
      <c r="Q400" s="224"/>
      <c r="R400" s="224"/>
      <c r="S400" s="224"/>
      <c r="T400" s="225"/>
      <c r="U400" s="226">
        <f t="shared" si="51"/>
        <v>6.777777777777777E-2</v>
      </c>
      <c r="V400" s="227"/>
      <c r="W400" s="228" t="str">
        <f t="shared" si="52"/>
        <v>0</v>
      </c>
      <c r="X400" s="509"/>
      <c r="Y400" s="229">
        <f t="shared" si="53"/>
        <v>0</v>
      </c>
    </row>
    <row r="401" spans="2:25" ht="18.75" customHeight="1">
      <c r="B401" s="515"/>
      <c r="C401" s="506"/>
      <c r="D401" s="216">
        <v>11</v>
      </c>
      <c r="E401" s="216" t="s">
        <v>3941</v>
      </c>
      <c r="F401" s="217">
        <v>130</v>
      </c>
      <c r="G401" s="218">
        <f t="shared" si="47"/>
        <v>26</v>
      </c>
      <c r="H401" s="219">
        <f t="shared" si="48"/>
        <v>72.222222222222214</v>
      </c>
      <c r="I401" s="219">
        <f t="shared" si="49"/>
        <v>2.4074074074074071E-2</v>
      </c>
      <c r="J401" s="217"/>
      <c r="K401" s="220"/>
      <c r="L401" s="220"/>
      <c r="M401" s="221"/>
      <c r="N401" s="222">
        <f t="shared" si="50"/>
        <v>0</v>
      </c>
      <c r="O401" s="223"/>
      <c r="P401" s="224"/>
      <c r="Q401" s="224"/>
      <c r="R401" s="224"/>
      <c r="S401" s="224"/>
      <c r="T401" s="225"/>
      <c r="U401" s="226">
        <f t="shared" si="51"/>
        <v>4.8148148148148141E-2</v>
      </c>
      <c r="V401" s="227"/>
      <c r="W401" s="228" t="str">
        <f t="shared" si="52"/>
        <v>0</v>
      </c>
      <c r="X401" s="509"/>
      <c r="Y401" s="229">
        <f t="shared" si="53"/>
        <v>0</v>
      </c>
    </row>
    <row r="402" spans="2:25" ht="18.75" customHeight="1">
      <c r="B402" s="515"/>
      <c r="C402" s="506"/>
      <c r="D402" s="216">
        <v>12</v>
      </c>
      <c r="E402" s="216" t="s">
        <v>3942</v>
      </c>
      <c r="F402" s="217">
        <v>150</v>
      </c>
      <c r="G402" s="218">
        <f t="shared" si="47"/>
        <v>30</v>
      </c>
      <c r="H402" s="219">
        <f t="shared" si="48"/>
        <v>83.333333333333329</v>
      </c>
      <c r="I402" s="219">
        <f t="shared" si="49"/>
        <v>2.7777777777777776E-2</v>
      </c>
      <c r="J402" s="217"/>
      <c r="K402" s="220"/>
      <c r="L402" s="220"/>
      <c r="M402" s="221"/>
      <c r="N402" s="222">
        <f t="shared" si="50"/>
        <v>0</v>
      </c>
      <c r="O402" s="223"/>
      <c r="P402" s="224"/>
      <c r="Q402" s="224"/>
      <c r="R402" s="224"/>
      <c r="S402" s="224"/>
      <c r="T402" s="225"/>
      <c r="U402" s="226">
        <f t="shared" si="51"/>
        <v>5.5555555555555552E-2</v>
      </c>
      <c r="V402" s="227"/>
      <c r="W402" s="228" t="str">
        <f t="shared" si="52"/>
        <v>0</v>
      </c>
      <c r="X402" s="509"/>
      <c r="Y402" s="229">
        <f t="shared" si="53"/>
        <v>0</v>
      </c>
    </row>
    <row r="403" spans="2:25" ht="18.75" customHeight="1">
      <c r="B403" s="515"/>
      <c r="C403" s="506"/>
      <c r="D403" s="216">
        <v>13</v>
      </c>
      <c r="E403" s="216" t="s">
        <v>3943</v>
      </c>
      <c r="F403" s="217">
        <v>1100</v>
      </c>
      <c r="G403" s="218">
        <f t="shared" si="47"/>
        <v>220</v>
      </c>
      <c r="H403" s="219">
        <f t="shared" si="48"/>
        <v>611.11111111111109</v>
      </c>
      <c r="I403" s="219">
        <f t="shared" si="49"/>
        <v>0.20370370370370369</v>
      </c>
      <c r="J403" s="217"/>
      <c r="K403" s="220"/>
      <c r="L403" s="220"/>
      <c r="M403" s="221"/>
      <c r="N403" s="222">
        <f t="shared" si="50"/>
        <v>0</v>
      </c>
      <c r="O403" s="223"/>
      <c r="P403" s="224"/>
      <c r="Q403" s="224"/>
      <c r="R403" s="224"/>
      <c r="S403" s="224"/>
      <c r="T403" s="225"/>
      <c r="U403" s="226">
        <f t="shared" si="51"/>
        <v>0.40740740740740738</v>
      </c>
      <c r="V403" s="227"/>
      <c r="W403" s="228" t="str">
        <f t="shared" si="52"/>
        <v>0</v>
      </c>
      <c r="X403" s="509"/>
      <c r="Y403" s="229">
        <f t="shared" si="53"/>
        <v>0</v>
      </c>
    </row>
    <row r="404" spans="2:25" ht="18.75" customHeight="1">
      <c r="B404" s="515"/>
      <c r="C404" s="506"/>
      <c r="D404" s="216">
        <v>14</v>
      </c>
      <c r="E404" s="216" t="s">
        <v>3944</v>
      </c>
      <c r="F404" s="217">
        <v>70</v>
      </c>
      <c r="G404" s="218">
        <f t="shared" si="47"/>
        <v>14</v>
      </c>
      <c r="H404" s="219">
        <f t="shared" si="48"/>
        <v>38.888888888888886</v>
      </c>
      <c r="I404" s="219">
        <f t="shared" si="49"/>
        <v>1.2962962962962963E-2</v>
      </c>
      <c r="J404" s="217"/>
      <c r="K404" s="220"/>
      <c r="L404" s="220"/>
      <c r="M404" s="221"/>
      <c r="N404" s="222">
        <f t="shared" si="50"/>
        <v>0</v>
      </c>
      <c r="O404" s="223"/>
      <c r="P404" s="224"/>
      <c r="Q404" s="224"/>
      <c r="R404" s="224"/>
      <c r="S404" s="224"/>
      <c r="T404" s="225"/>
      <c r="U404" s="226">
        <f t="shared" si="51"/>
        <v>2.5925925925925925E-2</v>
      </c>
      <c r="V404" s="227"/>
      <c r="W404" s="228" t="str">
        <f t="shared" si="52"/>
        <v>0</v>
      </c>
      <c r="X404" s="509"/>
      <c r="Y404" s="229">
        <f t="shared" si="53"/>
        <v>0</v>
      </c>
    </row>
    <row r="405" spans="2:25" ht="18.75" customHeight="1">
      <c r="B405" s="515"/>
      <c r="C405" s="506"/>
      <c r="D405" s="216">
        <v>15</v>
      </c>
      <c r="E405" s="216" t="s">
        <v>759</v>
      </c>
      <c r="F405" s="217">
        <v>225</v>
      </c>
      <c r="G405" s="218">
        <f t="shared" si="47"/>
        <v>45</v>
      </c>
      <c r="H405" s="219">
        <f t="shared" si="48"/>
        <v>125</v>
      </c>
      <c r="I405" s="219">
        <f t="shared" si="49"/>
        <v>4.1666666666666664E-2</v>
      </c>
      <c r="J405" s="217"/>
      <c r="K405" s="220"/>
      <c r="L405" s="220"/>
      <c r="M405" s="221"/>
      <c r="N405" s="222">
        <f t="shared" si="50"/>
        <v>0</v>
      </c>
      <c r="O405" s="223"/>
      <c r="P405" s="224"/>
      <c r="Q405" s="224"/>
      <c r="R405" s="224"/>
      <c r="S405" s="224"/>
      <c r="T405" s="225"/>
      <c r="U405" s="226">
        <f t="shared" si="51"/>
        <v>8.3333333333333329E-2</v>
      </c>
      <c r="V405" s="227"/>
      <c r="W405" s="228" t="str">
        <f t="shared" si="52"/>
        <v>0</v>
      </c>
      <c r="X405" s="509"/>
      <c r="Y405" s="229">
        <f t="shared" si="53"/>
        <v>0</v>
      </c>
    </row>
    <row r="406" spans="2:25" ht="18.75" customHeight="1">
      <c r="B406" s="515"/>
      <c r="C406" s="506"/>
      <c r="D406" s="216">
        <v>16</v>
      </c>
      <c r="E406" s="216" t="s">
        <v>3945</v>
      </c>
      <c r="F406" s="217">
        <v>589</v>
      </c>
      <c r="G406" s="218">
        <f t="shared" si="47"/>
        <v>117.8</v>
      </c>
      <c r="H406" s="219">
        <f t="shared" si="48"/>
        <v>327.22222222222223</v>
      </c>
      <c r="I406" s="219">
        <f t="shared" si="49"/>
        <v>0.10907407407407407</v>
      </c>
      <c r="J406" s="217"/>
      <c r="K406" s="220"/>
      <c r="L406" s="220"/>
      <c r="M406" s="221"/>
      <c r="N406" s="222">
        <f t="shared" si="50"/>
        <v>0</v>
      </c>
      <c r="O406" s="223"/>
      <c r="P406" s="224"/>
      <c r="Q406" s="224"/>
      <c r="R406" s="224"/>
      <c r="S406" s="224"/>
      <c r="T406" s="225"/>
      <c r="U406" s="226">
        <f t="shared" si="51"/>
        <v>0.21814814814814815</v>
      </c>
      <c r="V406" s="227"/>
      <c r="W406" s="228" t="str">
        <f t="shared" si="52"/>
        <v>0</v>
      </c>
      <c r="X406" s="509"/>
      <c r="Y406" s="229">
        <f t="shared" si="53"/>
        <v>0</v>
      </c>
    </row>
    <row r="407" spans="2:25" ht="18.75" customHeight="1">
      <c r="B407" s="515"/>
      <c r="C407" s="506"/>
      <c r="D407" s="216">
        <v>17</v>
      </c>
      <c r="E407" s="216" t="s">
        <v>3946</v>
      </c>
      <c r="F407" s="217">
        <v>250</v>
      </c>
      <c r="G407" s="218">
        <f t="shared" si="47"/>
        <v>50</v>
      </c>
      <c r="H407" s="219">
        <f t="shared" si="48"/>
        <v>138.88888888888889</v>
      </c>
      <c r="I407" s="219">
        <f t="shared" si="49"/>
        <v>4.6296296296296294E-2</v>
      </c>
      <c r="J407" s="217"/>
      <c r="K407" s="220"/>
      <c r="L407" s="220"/>
      <c r="M407" s="221"/>
      <c r="N407" s="222">
        <f t="shared" si="50"/>
        <v>0</v>
      </c>
      <c r="O407" s="223"/>
      <c r="P407" s="224"/>
      <c r="Q407" s="224"/>
      <c r="R407" s="224"/>
      <c r="S407" s="224"/>
      <c r="T407" s="225"/>
      <c r="U407" s="226">
        <f t="shared" si="51"/>
        <v>9.2592592592592587E-2</v>
      </c>
      <c r="V407" s="227"/>
      <c r="W407" s="228" t="str">
        <f t="shared" si="52"/>
        <v>0</v>
      </c>
      <c r="X407" s="509"/>
      <c r="Y407" s="229">
        <f t="shared" si="53"/>
        <v>0</v>
      </c>
    </row>
    <row r="408" spans="2:25" ht="18.75" customHeight="1">
      <c r="B408" s="515"/>
      <c r="C408" s="506"/>
      <c r="D408" s="216">
        <v>18</v>
      </c>
      <c r="E408" s="216" t="s">
        <v>3947</v>
      </c>
      <c r="F408" s="217">
        <v>310</v>
      </c>
      <c r="G408" s="218">
        <f t="shared" si="47"/>
        <v>62</v>
      </c>
      <c r="H408" s="219">
        <f t="shared" si="48"/>
        <v>172.22222222222223</v>
      </c>
      <c r="I408" s="219">
        <f t="shared" si="49"/>
        <v>5.7407407407407407E-2</v>
      </c>
      <c r="J408" s="216" t="s">
        <v>3948</v>
      </c>
      <c r="K408" s="216" t="s">
        <v>3948</v>
      </c>
      <c r="L408" s="220"/>
      <c r="M408" s="221">
        <f>SUM(H391:H409)</f>
        <v>2671.1111111111109</v>
      </c>
      <c r="N408" s="222">
        <f t="shared" si="50"/>
        <v>53.422222222222217</v>
      </c>
      <c r="O408" s="223">
        <v>170</v>
      </c>
      <c r="P408" s="224" t="s">
        <v>178</v>
      </c>
      <c r="Q408" s="224"/>
      <c r="R408" s="224" t="s">
        <v>3576</v>
      </c>
      <c r="S408" s="224"/>
      <c r="T408" s="225"/>
      <c r="U408" s="226">
        <f t="shared" si="51"/>
        <v>0.11481481481481481</v>
      </c>
      <c r="V408" s="227">
        <f>SUM(U391:U409)</f>
        <v>1.7807407407407405</v>
      </c>
      <c r="W408" s="228" t="str">
        <f t="shared" si="52"/>
        <v>2</v>
      </c>
      <c r="X408" s="509"/>
      <c r="Y408" s="229">
        <f t="shared" si="53"/>
        <v>1</v>
      </c>
    </row>
    <row r="409" spans="2:25" ht="18.75" customHeight="1">
      <c r="B409" s="515"/>
      <c r="C409" s="506"/>
      <c r="D409" s="216">
        <v>19</v>
      </c>
      <c r="E409" s="216" t="s">
        <v>3949</v>
      </c>
      <c r="F409" s="217">
        <v>300</v>
      </c>
      <c r="G409" s="218">
        <f t="shared" si="47"/>
        <v>60</v>
      </c>
      <c r="H409" s="219">
        <f t="shared" si="48"/>
        <v>166.66666666666666</v>
      </c>
      <c r="I409" s="219">
        <f t="shared" si="49"/>
        <v>5.5555555555555552E-2</v>
      </c>
      <c r="J409" s="217"/>
      <c r="K409" s="220"/>
      <c r="L409" s="220"/>
      <c r="M409" s="221"/>
      <c r="N409" s="222">
        <f t="shared" si="50"/>
        <v>0</v>
      </c>
      <c r="O409" s="223"/>
      <c r="P409" s="224"/>
      <c r="Q409" s="224"/>
      <c r="R409" s="224"/>
      <c r="S409" s="224"/>
      <c r="T409" s="225"/>
      <c r="U409" s="226">
        <f t="shared" si="51"/>
        <v>0.1111111111111111</v>
      </c>
      <c r="V409" s="227"/>
      <c r="W409" s="228" t="str">
        <f t="shared" si="52"/>
        <v>0</v>
      </c>
      <c r="X409" s="509"/>
      <c r="Y409" s="229">
        <f t="shared" si="53"/>
        <v>0</v>
      </c>
    </row>
    <row r="410" spans="2:25" ht="18.75" customHeight="1">
      <c r="B410" s="515"/>
      <c r="C410" s="506"/>
      <c r="D410" s="216"/>
      <c r="E410" s="216"/>
      <c r="F410" s="217"/>
      <c r="G410" s="218">
        <f t="shared" si="47"/>
        <v>0</v>
      </c>
      <c r="H410" s="219">
        <f t="shared" si="48"/>
        <v>0</v>
      </c>
      <c r="I410" s="219">
        <f t="shared" si="49"/>
        <v>0</v>
      </c>
      <c r="J410" s="217"/>
      <c r="K410" s="220"/>
      <c r="L410" s="220"/>
      <c r="M410" s="221"/>
      <c r="N410" s="222">
        <f t="shared" si="50"/>
        <v>0</v>
      </c>
      <c r="O410" s="223"/>
      <c r="P410" s="224"/>
      <c r="Q410" s="224"/>
      <c r="R410" s="224"/>
      <c r="S410" s="224"/>
      <c r="T410" s="225"/>
      <c r="U410" s="226">
        <f t="shared" si="51"/>
        <v>0</v>
      </c>
      <c r="V410" s="227"/>
      <c r="W410" s="228" t="str">
        <f t="shared" si="52"/>
        <v>0</v>
      </c>
      <c r="X410" s="509"/>
      <c r="Y410" s="229">
        <f t="shared" si="53"/>
        <v>0</v>
      </c>
    </row>
    <row r="411" spans="2:25" ht="18.75" customHeight="1">
      <c r="B411" s="516"/>
      <c r="C411" s="507"/>
      <c r="D411" s="216"/>
      <c r="E411" s="216"/>
      <c r="F411" s="217"/>
      <c r="G411" s="218">
        <f t="shared" si="47"/>
        <v>0</v>
      </c>
      <c r="H411" s="219">
        <f>F411/$H$15</f>
        <v>0</v>
      </c>
      <c r="I411" s="219">
        <f>H411/$I$15</f>
        <v>0</v>
      </c>
      <c r="J411" s="217"/>
      <c r="K411" s="220"/>
      <c r="L411" s="220"/>
      <c r="M411" s="232"/>
      <c r="N411" s="222">
        <f>M411/$N$15</f>
        <v>0</v>
      </c>
      <c r="O411" s="231"/>
      <c r="P411" s="231"/>
      <c r="Q411" s="231"/>
      <c r="R411" s="231"/>
      <c r="S411" s="231"/>
      <c r="T411" s="225"/>
      <c r="U411" s="226">
        <f>H411/$U$15</f>
        <v>0</v>
      </c>
      <c r="V411" s="227"/>
      <c r="W411" s="228" t="str">
        <f>IF(V411&lt;1,"0",IF(V411&lt;5,"2",IF(V411&gt;=5,"6")))</f>
        <v>0</v>
      </c>
      <c r="X411" s="510"/>
      <c r="Y411" s="229">
        <f t="shared" si="53"/>
        <v>0</v>
      </c>
    </row>
    <row r="412" spans="2:25">
      <c r="B412" s="233"/>
      <c r="C412" s="234" t="s">
        <v>111</v>
      </c>
      <c r="D412" s="235"/>
      <c r="E412" s="236">
        <f>COUNTA(E359:E411)</f>
        <v>49</v>
      </c>
      <c r="F412" s="236">
        <f>SUM(F359:F411)</f>
        <v>14704</v>
      </c>
      <c r="G412" s="236">
        <f>SUM(G359:G411)</f>
        <v>2940.7999999999997</v>
      </c>
      <c r="H412" s="236">
        <f>SUM(H359:H411)</f>
        <v>8168.8888888888887</v>
      </c>
      <c r="I412" s="236">
        <f>MROUND(SUM(I359:I411),1)</f>
        <v>3</v>
      </c>
      <c r="J412" s="236">
        <f>COUNTA(J359:J411)</f>
        <v>3</v>
      </c>
      <c r="K412" s="236">
        <f>COUNTA(K359:K411)</f>
        <v>3</v>
      </c>
      <c r="L412" s="236">
        <f>COUNTA(L359:L411)</f>
        <v>0</v>
      </c>
      <c r="M412" s="236">
        <f>SUM(M359:M411)</f>
        <v>8168.8888888888887</v>
      </c>
      <c r="N412" s="236">
        <f>SUM(N359:N411)</f>
        <v>163.37777777777777</v>
      </c>
      <c r="O412" s="237"/>
      <c r="P412" s="238">
        <f>COUNTIF(P359:P411, "YES")</f>
        <v>1</v>
      </c>
      <c r="Q412" s="237"/>
      <c r="R412" s="237"/>
      <c r="S412" s="237"/>
      <c r="T412" s="237"/>
      <c r="U412" s="236">
        <f>SUM(U359:U411)</f>
        <v>5.4459259259259243</v>
      </c>
      <c r="V412" s="236">
        <f>SUM(V359:V411)</f>
        <v>5.4459259259259252</v>
      </c>
      <c r="W412" s="236">
        <f t="array" ref="W412">SUM(ABS(W359:W411))</f>
        <v>6</v>
      </c>
      <c r="X412" s="238" t="str">
        <f>IF(X359&lt;0.2, "0", IF(X359&lt;=2, "2", IF(X359&gt;2, ROUND(X359,0))))</f>
        <v>2</v>
      </c>
      <c r="Y412" s="236">
        <f>SUM(Y359:Y411)</f>
        <v>3</v>
      </c>
    </row>
    <row r="413" spans="2:25" ht="18.75" customHeight="1">
      <c r="B413" s="514">
        <v>7</v>
      </c>
      <c r="C413" s="505" t="s">
        <v>3950</v>
      </c>
      <c r="D413" s="216">
        <v>1</v>
      </c>
      <c r="E413" s="216" t="s">
        <v>3951</v>
      </c>
      <c r="F413" s="217">
        <v>497</v>
      </c>
      <c r="G413" s="218">
        <f t="shared" ref="G413:G476" si="54">F413/$G$15</f>
        <v>99.4</v>
      </c>
      <c r="H413" s="219">
        <f t="shared" ref="H413:H476" si="55">F413/$H$15</f>
        <v>276.11111111111109</v>
      </c>
      <c r="I413" s="219">
        <f t="shared" ref="I413:I476" si="56">H413/$I$15</f>
        <v>9.2037037037037028E-2</v>
      </c>
      <c r="J413" s="217"/>
      <c r="K413" s="220"/>
      <c r="L413" s="220"/>
      <c r="M413" s="221"/>
      <c r="N413" s="222">
        <f t="shared" ref="N413:N502" si="57">M413/$N$15</f>
        <v>0</v>
      </c>
      <c r="O413" s="223"/>
      <c r="P413" s="224"/>
      <c r="Q413" s="224"/>
      <c r="R413" s="224"/>
      <c r="S413" s="224"/>
      <c r="T413" s="225"/>
      <c r="U413" s="226">
        <f t="shared" ref="U413:U476" si="58">H413/$U$15</f>
        <v>0.18407407407407406</v>
      </c>
      <c r="V413" s="227"/>
      <c r="W413" s="228" t="str">
        <f t="shared" ref="W413:W476" si="59">IF(V413&lt;1,"0",IF(V413&lt;5,"2",IF(V413&gt;=5,"6")))</f>
        <v>0</v>
      </c>
      <c r="X413" s="508">
        <f>K504/$X$15</f>
        <v>2.3333333333333335</v>
      </c>
      <c r="Y413" s="229">
        <f t="shared" ref="Y413:Y476" si="60">W413/2</f>
        <v>0</v>
      </c>
    </row>
    <row r="414" spans="2:25" ht="18.75" customHeight="1">
      <c r="B414" s="515"/>
      <c r="C414" s="506"/>
      <c r="D414" s="216">
        <v>2</v>
      </c>
      <c r="E414" s="216" t="s">
        <v>3952</v>
      </c>
      <c r="F414" s="217">
        <v>459</v>
      </c>
      <c r="G414" s="218">
        <f t="shared" si="54"/>
        <v>91.8</v>
      </c>
      <c r="H414" s="219">
        <f t="shared" si="55"/>
        <v>255</v>
      </c>
      <c r="I414" s="219">
        <f t="shared" si="56"/>
        <v>8.5000000000000006E-2</v>
      </c>
      <c r="J414" s="216" t="s">
        <v>3953</v>
      </c>
      <c r="K414" s="216" t="s">
        <v>3953</v>
      </c>
      <c r="L414" s="220"/>
      <c r="M414" s="221">
        <f>SUM(H413:H425)</f>
        <v>3134.9999999999995</v>
      </c>
      <c r="N414" s="222">
        <f t="shared" si="57"/>
        <v>62.699999999999989</v>
      </c>
      <c r="O414" s="223">
        <v>67</v>
      </c>
      <c r="P414" s="224" t="s">
        <v>178</v>
      </c>
      <c r="Q414" s="224"/>
      <c r="R414" s="224" t="s">
        <v>3576</v>
      </c>
      <c r="S414" s="224"/>
      <c r="T414" s="225"/>
      <c r="U414" s="226">
        <f t="shared" si="58"/>
        <v>0.17</v>
      </c>
      <c r="V414" s="227">
        <f>SUM(U413:U425)</f>
        <v>2.09</v>
      </c>
      <c r="W414" s="228" t="str">
        <f t="shared" si="59"/>
        <v>2</v>
      </c>
      <c r="X414" s="509"/>
      <c r="Y414" s="229">
        <f t="shared" si="60"/>
        <v>1</v>
      </c>
    </row>
    <row r="415" spans="2:25" ht="18.75" customHeight="1">
      <c r="B415" s="515"/>
      <c r="C415" s="506"/>
      <c r="D415" s="216">
        <v>3</v>
      </c>
      <c r="E415" s="216" t="s">
        <v>3954</v>
      </c>
      <c r="F415" s="217">
        <v>393</v>
      </c>
      <c r="G415" s="218">
        <f t="shared" si="54"/>
        <v>78.599999999999994</v>
      </c>
      <c r="H415" s="219">
        <f t="shared" si="55"/>
        <v>218.33333333333331</v>
      </c>
      <c r="I415" s="219">
        <f t="shared" si="56"/>
        <v>7.2777777777777775E-2</v>
      </c>
      <c r="J415" s="217"/>
      <c r="K415" s="220"/>
      <c r="L415" s="220"/>
      <c r="M415" s="221"/>
      <c r="N415" s="222">
        <f t="shared" si="57"/>
        <v>0</v>
      </c>
      <c r="O415" s="223"/>
      <c r="P415" s="224"/>
      <c r="Q415" s="224"/>
      <c r="R415" s="224"/>
      <c r="S415" s="224"/>
      <c r="T415" s="225"/>
      <c r="U415" s="226">
        <f t="shared" si="58"/>
        <v>0.14555555555555555</v>
      </c>
      <c r="V415" s="227"/>
      <c r="W415" s="228" t="str">
        <f t="shared" si="59"/>
        <v>0</v>
      </c>
      <c r="X415" s="509"/>
      <c r="Y415" s="229">
        <f t="shared" si="60"/>
        <v>0</v>
      </c>
    </row>
    <row r="416" spans="2:25" ht="18.75" customHeight="1">
      <c r="B416" s="515"/>
      <c r="C416" s="506"/>
      <c r="D416" s="216">
        <v>4</v>
      </c>
      <c r="E416" s="216" t="s">
        <v>3955</v>
      </c>
      <c r="F416" s="217">
        <v>389</v>
      </c>
      <c r="G416" s="218">
        <f t="shared" si="54"/>
        <v>77.8</v>
      </c>
      <c r="H416" s="219">
        <f t="shared" si="55"/>
        <v>216.11111111111111</v>
      </c>
      <c r="I416" s="219">
        <f t="shared" si="56"/>
        <v>7.2037037037037038E-2</v>
      </c>
      <c r="J416" s="217"/>
      <c r="K416" s="220"/>
      <c r="L416" s="220"/>
      <c r="M416" s="221"/>
      <c r="N416" s="222">
        <f t="shared" si="57"/>
        <v>0</v>
      </c>
      <c r="O416" s="223"/>
      <c r="P416" s="224"/>
      <c r="Q416" s="224"/>
      <c r="R416" s="224"/>
      <c r="S416" s="224"/>
      <c r="T416" s="225"/>
      <c r="U416" s="226">
        <f t="shared" si="58"/>
        <v>0.14407407407407408</v>
      </c>
      <c r="V416" s="227"/>
      <c r="W416" s="228" t="str">
        <f t="shared" si="59"/>
        <v>0</v>
      </c>
      <c r="X416" s="509"/>
      <c r="Y416" s="229">
        <f t="shared" si="60"/>
        <v>0</v>
      </c>
    </row>
    <row r="417" spans="2:25" ht="18.75" customHeight="1">
      <c r="B417" s="515"/>
      <c r="C417" s="506"/>
      <c r="D417" s="216">
        <v>5</v>
      </c>
      <c r="E417" s="216" t="s">
        <v>287</v>
      </c>
      <c r="F417" s="217">
        <v>513</v>
      </c>
      <c r="G417" s="218">
        <f t="shared" si="54"/>
        <v>102.6</v>
      </c>
      <c r="H417" s="219">
        <f t="shared" si="55"/>
        <v>285</v>
      </c>
      <c r="I417" s="219">
        <f t="shared" si="56"/>
        <v>9.5000000000000001E-2</v>
      </c>
      <c r="J417" s="217"/>
      <c r="K417" s="220"/>
      <c r="L417" s="220"/>
      <c r="M417" s="221"/>
      <c r="N417" s="222">
        <f t="shared" si="57"/>
        <v>0</v>
      </c>
      <c r="O417" s="223"/>
      <c r="P417" s="224"/>
      <c r="Q417" s="224"/>
      <c r="R417" s="224"/>
      <c r="S417" s="224"/>
      <c r="T417" s="225"/>
      <c r="U417" s="226">
        <f t="shared" si="58"/>
        <v>0.19</v>
      </c>
      <c r="V417" s="227"/>
      <c r="W417" s="228" t="str">
        <f t="shared" si="59"/>
        <v>0</v>
      </c>
      <c r="X417" s="509"/>
      <c r="Y417" s="229">
        <f t="shared" si="60"/>
        <v>0</v>
      </c>
    </row>
    <row r="418" spans="2:25" ht="18.75" customHeight="1">
      <c r="B418" s="515"/>
      <c r="C418" s="506"/>
      <c r="D418" s="216">
        <v>6</v>
      </c>
      <c r="E418" s="216" t="s">
        <v>3956</v>
      </c>
      <c r="F418" s="217">
        <v>395</v>
      </c>
      <c r="G418" s="218">
        <f t="shared" si="54"/>
        <v>79</v>
      </c>
      <c r="H418" s="219">
        <f t="shared" si="55"/>
        <v>219.44444444444443</v>
      </c>
      <c r="I418" s="219">
        <f t="shared" si="56"/>
        <v>7.3148148148148143E-2</v>
      </c>
      <c r="J418" s="217"/>
      <c r="K418" s="220"/>
      <c r="L418" s="220"/>
      <c r="M418" s="221"/>
      <c r="N418" s="222">
        <f t="shared" si="57"/>
        <v>0</v>
      </c>
      <c r="O418" s="223"/>
      <c r="P418" s="224"/>
      <c r="Q418" s="224"/>
      <c r="R418" s="224"/>
      <c r="S418" s="224"/>
      <c r="T418" s="225"/>
      <c r="U418" s="226">
        <f t="shared" si="58"/>
        <v>0.14629629629629629</v>
      </c>
      <c r="V418" s="227"/>
      <c r="W418" s="228" t="str">
        <f t="shared" si="59"/>
        <v>0</v>
      </c>
      <c r="X418" s="509"/>
      <c r="Y418" s="229">
        <f t="shared" si="60"/>
        <v>0</v>
      </c>
    </row>
    <row r="419" spans="2:25" ht="18.75" customHeight="1">
      <c r="B419" s="515"/>
      <c r="C419" s="506"/>
      <c r="D419" s="216">
        <v>7</v>
      </c>
      <c r="E419" s="216" t="s">
        <v>3957</v>
      </c>
      <c r="F419" s="217">
        <v>417</v>
      </c>
      <c r="G419" s="218">
        <f t="shared" si="54"/>
        <v>83.4</v>
      </c>
      <c r="H419" s="219">
        <f t="shared" si="55"/>
        <v>231.66666666666666</v>
      </c>
      <c r="I419" s="219">
        <f t="shared" si="56"/>
        <v>7.722222222222222E-2</v>
      </c>
      <c r="J419" s="217"/>
      <c r="K419" s="220"/>
      <c r="L419" s="220"/>
      <c r="M419" s="221"/>
      <c r="N419" s="222">
        <f t="shared" si="57"/>
        <v>0</v>
      </c>
      <c r="O419" s="223"/>
      <c r="P419" s="224"/>
      <c r="Q419" s="224"/>
      <c r="R419" s="224"/>
      <c r="S419" s="224"/>
      <c r="T419" s="225"/>
      <c r="U419" s="226">
        <f t="shared" si="58"/>
        <v>0.15444444444444444</v>
      </c>
      <c r="V419" s="227"/>
      <c r="W419" s="228" t="str">
        <f t="shared" si="59"/>
        <v>0</v>
      </c>
      <c r="X419" s="509"/>
      <c r="Y419" s="229">
        <f t="shared" si="60"/>
        <v>0</v>
      </c>
    </row>
    <row r="420" spans="2:25" ht="18.75" customHeight="1">
      <c r="B420" s="515"/>
      <c r="C420" s="506"/>
      <c r="D420" s="216">
        <v>8</v>
      </c>
      <c r="E420" s="216" t="s">
        <v>3958</v>
      </c>
      <c r="F420" s="217">
        <v>363</v>
      </c>
      <c r="G420" s="218">
        <f t="shared" si="54"/>
        <v>72.599999999999994</v>
      </c>
      <c r="H420" s="219">
        <f t="shared" si="55"/>
        <v>201.66666666666666</v>
      </c>
      <c r="I420" s="219">
        <f t="shared" si="56"/>
        <v>6.7222222222222225E-2</v>
      </c>
      <c r="J420" s="217"/>
      <c r="K420" s="220"/>
      <c r="L420" s="220"/>
      <c r="M420" s="221"/>
      <c r="N420" s="222">
        <f t="shared" si="57"/>
        <v>0</v>
      </c>
      <c r="O420" s="223"/>
      <c r="P420" s="224"/>
      <c r="Q420" s="224"/>
      <c r="R420" s="224"/>
      <c r="S420" s="224"/>
      <c r="T420" s="225"/>
      <c r="U420" s="226">
        <f t="shared" si="58"/>
        <v>0.13444444444444445</v>
      </c>
      <c r="V420" s="227"/>
      <c r="W420" s="228" t="str">
        <f t="shared" si="59"/>
        <v>0</v>
      </c>
      <c r="X420" s="509"/>
      <c r="Y420" s="229">
        <f t="shared" si="60"/>
        <v>0</v>
      </c>
    </row>
    <row r="421" spans="2:25" ht="18.75" customHeight="1">
      <c r="B421" s="515"/>
      <c r="C421" s="506"/>
      <c r="D421" s="216">
        <v>9</v>
      </c>
      <c r="E421" s="216" t="s">
        <v>3959</v>
      </c>
      <c r="F421" s="217">
        <v>331</v>
      </c>
      <c r="G421" s="218">
        <f t="shared" si="54"/>
        <v>66.2</v>
      </c>
      <c r="H421" s="219">
        <f t="shared" si="55"/>
        <v>183.88888888888889</v>
      </c>
      <c r="I421" s="219">
        <f t="shared" si="56"/>
        <v>6.1296296296296293E-2</v>
      </c>
      <c r="J421" s="217"/>
      <c r="K421" s="220"/>
      <c r="L421" s="220"/>
      <c r="M421" s="221"/>
      <c r="N421" s="222">
        <f t="shared" si="57"/>
        <v>0</v>
      </c>
      <c r="O421" s="223"/>
      <c r="P421" s="224"/>
      <c r="Q421" s="224"/>
      <c r="R421" s="224"/>
      <c r="S421" s="224"/>
      <c r="T421" s="225"/>
      <c r="U421" s="226">
        <f t="shared" si="58"/>
        <v>0.12259259259259259</v>
      </c>
      <c r="V421" s="227"/>
      <c r="W421" s="228" t="str">
        <f t="shared" si="59"/>
        <v>0</v>
      </c>
      <c r="X421" s="509"/>
      <c r="Y421" s="229">
        <f t="shared" si="60"/>
        <v>0</v>
      </c>
    </row>
    <row r="422" spans="2:25" ht="18.75" customHeight="1">
      <c r="B422" s="515"/>
      <c r="C422" s="506"/>
      <c r="D422" s="216">
        <v>10</v>
      </c>
      <c r="E422" s="216" t="s">
        <v>3960</v>
      </c>
      <c r="F422" s="217">
        <v>497</v>
      </c>
      <c r="G422" s="218">
        <f t="shared" si="54"/>
        <v>99.4</v>
      </c>
      <c r="H422" s="219">
        <f t="shared" si="55"/>
        <v>276.11111111111109</v>
      </c>
      <c r="I422" s="219">
        <f t="shared" si="56"/>
        <v>9.2037037037037028E-2</v>
      </c>
      <c r="J422" s="217"/>
      <c r="K422" s="220"/>
      <c r="L422" s="220"/>
      <c r="M422" s="221"/>
      <c r="N422" s="222">
        <f t="shared" si="57"/>
        <v>0</v>
      </c>
      <c r="O422" s="223"/>
      <c r="P422" s="224"/>
      <c r="Q422" s="224"/>
      <c r="R422" s="224"/>
      <c r="S422" s="224"/>
      <c r="T422" s="225"/>
      <c r="U422" s="226">
        <f t="shared" si="58"/>
        <v>0.18407407407407406</v>
      </c>
      <c r="V422" s="227"/>
      <c r="W422" s="228" t="str">
        <f t="shared" si="59"/>
        <v>0</v>
      </c>
      <c r="X422" s="509"/>
      <c r="Y422" s="229">
        <f t="shared" si="60"/>
        <v>0</v>
      </c>
    </row>
    <row r="423" spans="2:25" ht="18.75" customHeight="1">
      <c r="B423" s="515"/>
      <c r="C423" s="506"/>
      <c r="D423" s="216">
        <v>11</v>
      </c>
      <c r="E423" s="216" t="s">
        <v>3961</v>
      </c>
      <c r="F423" s="217">
        <v>481</v>
      </c>
      <c r="G423" s="218">
        <f t="shared" si="54"/>
        <v>96.2</v>
      </c>
      <c r="H423" s="219">
        <f t="shared" si="55"/>
        <v>267.22222222222223</v>
      </c>
      <c r="I423" s="219">
        <f t="shared" si="56"/>
        <v>8.9074074074074069E-2</v>
      </c>
      <c r="J423" s="217"/>
      <c r="K423" s="220"/>
      <c r="L423" s="220"/>
      <c r="M423" s="221"/>
      <c r="N423" s="222">
        <f t="shared" si="57"/>
        <v>0</v>
      </c>
      <c r="O423" s="223"/>
      <c r="P423" s="224"/>
      <c r="Q423" s="224"/>
      <c r="R423" s="224"/>
      <c r="S423" s="224"/>
      <c r="T423" s="225"/>
      <c r="U423" s="226">
        <f t="shared" si="58"/>
        <v>0.17814814814814814</v>
      </c>
      <c r="V423" s="227"/>
      <c r="W423" s="228" t="str">
        <f t="shared" si="59"/>
        <v>0</v>
      </c>
      <c r="X423" s="509"/>
      <c r="Y423" s="229">
        <f t="shared" si="60"/>
        <v>0</v>
      </c>
    </row>
    <row r="424" spans="2:25" ht="18.75" customHeight="1">
      <c r="B424" s="515"/>
      <c r="C424" s="506"/>
      <c r="D424" s="216">
        <v>12</v>
      </c>
      <c r="E424" s="216" t="s">
        <v>3962</v>
      </c>
      <c r="F424" s="217">
        <v>359</v>
      </c>
      <c r="G424" s="218">
        <f t="shared" si="54"/>
        <v>71.8</v>
      </c>
      <c r="H424" s="219">
        <f t="shared" si="55"/>
        <v>199.44444444444443</v>
      </c>
      <c r="I424" s="219">
        <f t="shared" si="56"/>
        <v>6.6481481481481475E-2</v>
      </c>
      <c r="J424" s="216" t="s">
        <v>3963</v>
      </c>
      <c r="K424" s="220"/>
      <c r="L424" s="220"/>
      <c r="M424" s="221"/>
      <c r="N424" s="222">
        <f t="shared" si="57"/>
        <v>0</v>
      </c>
      <c r="O424" s="223"/>
      <c r="P424" s="224"/>
      <c r="Q424" s="224"/>
      <c r="R424" s="224"/>
      <c r="S424" s="224"/>
      <c r="T424" s="225"/>
      <c r="U424" s="226">
        <f t="shared" si="58"/>
        <v>0.13296296296296295</v>
      </c>
      <c r="V424" s="227"/>
      <c r="W424" s="228" t="str">
        <f t="shared" si="59"/>
        <v>0</v>
      </c>
      <c r="X424" s="509"/>
      <c r="Y424" s="229">
        <f t="shared" si="60"/>
        <v>0</v>
      </c>
    </row>
    <row r="425" spans="2:25" ht="18.75" customHeight="1">
      <c r="B425" s="515"/>
      <c r="C425" s="506"/>
      <c r="D425" s="216">
        <v>13</v>
      </c>
      <c r="E425" s="216" t="s">
        <v>3964</v>
      </c>
      <c r="F425" s="217">
        <v>549</v>
      </c>
      <c r="G425" s="218">
        <f t="shared" si="54"/>
        <v>109.8</v>
      </c>
      <c r="H425" s="219">
        <f t="shared" si="55"/>
        <v>305</v>
      </c>
      <c r="I425" s="219">
        <f t="shared" si="56"/>
        <v>0.10166666666666667</v>
      </c>
      <c r="J425" s="217"/>
      <c r="K425" s="220"/>
      <c r="L425" s="220"/>
      <c r="M425" s="221"/>
      <c r="N425" s="222">
        <f t="shared" si="57"/>
        <v>0</v>
      </c>
      <c r="O425" s="223"/>
      <c r="P425" s="224"/>
      <c r="Q425" s="224"/>
      <c r="R425" s="224"/>
      <c r="S425" s="224"/>
      <c r="T425" s="225"/>
      <c r="U425" s="226">
        <f t="shared" si="58"/>
        <v>0.20333333333333334</v>
      </c>
      <c r="V425" s="227"/>
      <c r="W425" s="228" t="str">
        <f t="shared" si="59"/>
        <v>0</v>
      </c>
      <c r="X425" s="509"/>
      <c r="Y425" s="229">
        <f t="shared" si="60"/>
        <v>0</v>
      </c>
    </row>
    <row r="426" spans="2:25" ht="18.75" customHeight="1">
      <c r="B426" s="515"/>
      <c r="C426" s="506"/>
      <c r="D426" s="216"/>
      <c r="E426" s="216"/>
      <c r="F426" s="217"/>
      <c r="G426" s="218">
        <f t="shared" si="54"/>
        <v>0</v>
      </c>
      <c r="H426" s="219">
        <f t="shared" si="55"/>
        <v>0</v>
      </c>
      <c r="I426" s="219">
        <f t="shared" si="56"/>
        <v>0</v>
      </c>
      <c r="J426" s="217"/>
      <c r="K426" s="220"/>
      <c r="L426" s="220"/>
      <c r="M426" s="221"/>
      <c r="N426" s="222">
        <f t="shared" si="57"/>
        <v>0</v>
      </c>
      <c r="O426" s="223"/>
      <c r="P426" s="224"/>
      <c r="Q426" s="224"/>
      <c r="R426" s="224"/>
      <c r="S426" s="224"/>
      <c r="T426" s="225"/>
      <c r="U426" s="226">
        <f t="shared" si="58"/>
        <v>0</v>
      </c>
      <c r="V426" s="227"/>
      <c r="W426" s="228" t="str">
        <f t="shared" si="59"/>
        <v>0</v>
      </c>
      <c r="X426" s="509"/>
      <c r="Y426" s="229">
        <f t="shared" si="60"/>
        <v>0</v>
      </c>
    </row>
    <row r="427" spans="2:25" ht="18.75" customHeight="1">
      <c r="B427" s="515"/>
      <c r="C427" s="506"/>
      <c r="D427" s="216">
        <v>1</v>
      </c>
      <c r="E427" s="216" t="s">
        <v>3965</v>
      </c>
      <c r="F427" s="217">
        <v>497</v>
      </c>
      <c r="G427" s="218">
        <f t="shared" si="54"/>
        <v>99.4</v>
      </c>
      <c r="H427" s="219">
        <f t="shared" si="55"/>
        <v>276.11111111111109</v>
      </c>
      <c r="I427" s="219">
        <f t="shared" si="56"/>
        <v>9.2037037037037028E-2</v>
      </c>
      <c r="J427" s="216" t="s">
        <v>3966</v>
      </c>
      <c r="K427" s="216" t="s">
        <v>3966</v>
      </c>
      <c r="L427" s="220"/>
      <c r="M427" s="221">
        <f>SUM(H427:H443)</f>
        <v>2919.4444444444443</v>
      </c>
      <c r="N427" s="222">
        <f t="shared" si="57"/>
        <v>58.388888888888886</v>
      </c>
      <c r="O427" s="223">
        <v>77</v>
      </c>
      <c r="P427" s="224" t="s">
        <v>178</v>
      </c>
      <c r="Q427" s="224"/>
      <c r="R427" s="224" t="s">
        <v>3576</v>
      </c>
      <c r="S427" s="224"/>
      <c r="T427" s="225"/>
      <c r="U427" s="226">
        <f t="shared" si="58"/>
        <v>0.18407407407407406</v>
      </c>
      <c r="V427" s="227">
        <f>SUM(U427:U443)</f>
        <v>1.9462962962962964</v>
      </c>
      <c r="W427" s="228" t="str">
        <f t="shared" si="59"/>
        <v>2</v>
      </c>
      <c r="X427" s="509"/>
      <c r="Y427" s="229">
        <f t="shared" si="60"/>
        <v>1</v>
      </c>
    </row>
    <row r="428" spans="2:25" ht="18.75" customHeight="1">
      <c r="B428" s="515"/>
      <c r="C428" s="506"/>
      <c r="D428" s="216">
        <v>2</v>
      </c>
      <c r="E428" s="216" t="s">
        <v>3967</v>
      </c>
      <c r="F428" s="217">
        <v>495</v>
      </c>
      <c r="G428" s="218">
        <f t="shared" si="54"/>
        <v>99</v>
      </c>
      <c r="H428" s="219">
        <f t="shared" si="55"/>
        <v>275</v>
      </c>
      <c r="I428" s="219">
        <f t="shared" si="56"/>
        <v>9.166666666666666E-2</v>
      </c>
      <c r="J428" s="217"/>
      <c r="K428" s="220"/>
      <c r="L428" s="220"/>
      <c r="M428" s="221"/>
      <c r="N428" s="222">
        <f t="shared" si="57"/>
        <v>0</v>
      </c>
      <c r="O428" s="223"/>
      <c r="P428" s="224"/>
      <c r="Q428" s="224"/>
      <c r="R428" s="224"/>
      <c r="S428" s="224"/>
      <c r="T428" s="225"/>
      <c r="U428" s="226">
        <f t="shared" si="58"/>
        <v>0.18333333333333332</v>
      </c>
      <c r="V428" s="227"/>
      <c r="W428" s="228" t="str">
        <f t="shared" si="59"/>
        <v>0</v>
      </c>
      <c r="X428" s="509"/>
      <c r="Y428" s="229">
        <f t="shared" si="60"/>
        <v>0</v>
      </c>
    </row>
    <row r="429" spans="2:25" ht="18.75" customHeight="1">
      <c r="B429" s="515"/>
      <c r="C429" s="506"/>
      <c r="D429" s="216">
        <v>3</v>
      </c>
      <c r="E429" s="216" t="s">
        <v>3968</v>
      </c>
      <c r="F429" s="217">
        <v>384</v>
      </c>
      <c r="G429" s="218">
        <f t="shared" si="54"/>
        <v>76.8</v>
      </c>
      <c r="H429" s="219">
        <f t="shared" si="55"/>
        <v>213.33333333333331</v>
      </c>
      <c r="I429" s="219">
        <f t="shared" si="56"/>
        <v>7.1111111111111111E-2</v>
      </c>
      <c r="J429" s="217"/>
      <c r="K429" s="220"/>
      <c r="L429" s="220"/>
      <c r="M429" s="221"/>
      <c r="N429" s="222">
        <f t="shared" si="57"/>
        <v>0</v>
      </c>
      <c r="O429" s="223"/>
      <c r="P429" s="224"/>
      <c r="Q429" s="224"/>
      <c r="R429" s="224"/>
      <c r="S429" s="224"/>
      <c r="T429" s="225"/>
      <c r="U429" s="226">
        <f t="shared" si="58"/>
        <v>0.14222222222222222</v>
      </c>
      <c r="V429" s="227"/>
      <c r="W429" s="228" t="str">
        <f t="shared" si="59"/>
        <v>0</v>
      </c>
      <c r="X429" s="509"/>
      <c r="Y429" s="229">
        <f t="shared" si="60"/>
        <v>0</v>
      </c>
    </row>
    <row r="430" spans="2:25" ht="18.75" customHeight="1">
      <c r="B430" s="515"/>
      <c r="C430" s="506"/>
      <c r="D430" s="216">
        <v>4</v>
      </c>
      <c r="E430" s="216" t="s">
        <v>3969</v>
      </c>
      <c r="F430" s="217">
        <v>339</v>
      </c>
      <c r="G430" s="218">
        <f t="shared" si="54"/>
        <v>67.8</v>
      </c>
      <c r="H430" s="219">
        <f t="shared" si="55"/>
        <v>188.33333333333334</v>
      </c>
      <c r="I430" s="219">
        <f t="shared" si="56"/>
        <v>6.277777777777778E-2</v>
      </c>
      <c r="J430" s="217"/>
      <c r="K430" s="220"/>
      <c r="L430" s="220"/>
      <c r="M430" s="221"/>
      <c r="N430" s="222">
        <f t="shared" si="57"/>
        <v>0</v>
      </c>
      <c r="O430" s="223"/>
      <c r="P430" s="224"/>
      <c r="Q430" s="224"/>
      <c r="R430" s="224"/>
      <c r="S430" s="224"/>
      <c r="T430" s="225"/>
      <c r="U430" s="226">
        <f t="shared" si="58"/>
        <v>0.12555555555555556</v>
      </c>
      <c r="V430" s="227"/>
      <c r="W430" s="228" t="str">
        <f t="shared" si="59"/>
        <v>0</v>
      </c>
      <c r="X430" s="509"/>
      <c r="Y430" s="229">
        <f t="shared" si="60"/>
        <v>0</v>
      </c>
    </row>
    <row r="431" spans="2:25" ht="18.75" customHeight="1">
      <c r="B431" s="515"/>
      <c r="C431" s="506"/>
      <c r="D431" s="216">
        <v>5</v>
      </c>
      <c r="E431" s="216" t="s">
        <v>3970</v>
      </c>
      <c r="F431" s="217">
        <v>227</v>
      </c>
      <c r="G431" s="218">
        <f t="shared" si="54"/>
        <v>45.4</v>
      </c>
      <c r="H431" s="219">
        <f t="shared" si="55"/>
        <v>126.11111111111111</v>
      </c>
      <c r="I431" s="219">
        <f t="shared" si="56"/>
        <v>4.2037037037037039E-2</v>
      </c>
      <c r="J431" s="217"/>
      <c r="K431" s="220"/>
      <c r="L431" s="220"/>
      <c r="M431" s="221"/>
      <c r="N431" s="222">
        <f t="shared" si="57"/>
        <v>0</v>
      </c>
      <c r="O431" s="223"/>
      <c r="P431" s="224"/>
      <c r="Q431" s="224"/>
      <c r="R431" s="224"/>
      <c r="S431" s="224"/>
      <c r="T431" s="225"/>
      <c r="U431" s="226">
        <f t="shared" si="58"/>
        <v>8.4074074074074079E-2</v>
      </c>
      <c r="V431" s="227"/>
      <c r="W431" s="228" t="str">
        <f t="shared" si="59"/>
        <v>0</v>
      </c>
      <c r="X431" s="509"/>
      <c r="Y431" s="229">
        <f t="shared" si="60"/>
        <v>0</v>
      </c>
    </row>
    <row r="432" spans="2:25" ht="18.75" customHeight="1">
      <c r="B432" s="515"/>
      <c r="C432" s="506"/>
      <c r="D432" s="216">
        <v>6</v>
      </c>
      <c r="E432" s="216" t="s">
        <v>3971</v>
      </c>
      <c r="F432" s="217">
        <v>229</v>
      </c>
      <c r="G432" s="218">
        <f t="shared" si="54"/>
        <v>45.8</v>
      </c>
      <c r="H432" s="219">
        <f t="shared" si="55"/>
        <v>127.22222222222221</v>
      </c>
      <c r="I432" s="219">
        <f t="shared" si="56"/>
        <v>4.2407407407407408E-2</v>
      </c>
      <c r="J432" s="217"/>
      <c r="K432" s="220"/>
      <c r="L432" s="220"/>
      <c r="M432" s="221"/>
      <c r="N432" s="222">
        <f t="shared" si="57"/>
        <v>0</v>
      </c>
      <c r="O432" s="223"/>
      <c r="P432" s="224"/>
      <c r="Q432" s="224"/>
      <c r="R432" s="224"/>
      <c r="S432" s="224"/>
      <c r="T432" s="225"/>
      <c r="U432" s="226">
        <f t="shared" si="58"/>
        <v>8.4814814814814815E-2</v>
      </c>
      <c r="V432" s="227"/>
      <c r="W432" s="228" t="str">
        <f t="shared" si="59"/>
        <v>0</v>
      </c>
      <c r="X432" s="509"/>
      <c r="Y432" s="229">
        <f t="shared" si="60"/>
        <v>0</v>
      </c>
    </row>
    <row r="433" spans="2:25" ht="18.75" customHeight="1">
      <c r="B433" s="515"/>
      <c r="C433" s="506"/>
      <c r="D433" s="216">
        <v>7</v>
      </c>
      <c r="E433" s="216" t="s">
        <v>3972</v>
      </c>
      <c r="F433" s="217">
        <v>377</v>
      </c>
      <c r="G433" s="218">
        <f t="shared" si="54"/>
        <v>75.400000000000006</v>
      </c>
      <c r="H433" s="219">
        <f t="shared" si="55"/>
        <v>209.44444444444443</v>
      </c>
      <c r="I433" s="219">
        <f t="shared" si="56"/>
        <v>6.9814814814814816E-2</v>
      </c>
      <c r="J433" s="217"/>
      <c r="K433" s="220"/>
      <c r="L433" s="220"/>
      <c r="M433" s="221"/>
      <c r="N433" s="222">
        <f t="shared" si="57"/>
        <v>0</v>
      </c>
      <c r="O433" s="223"/>
      <c r="P433" s="224"/>
      <c r="Q433" s="224"/>
      <c r="R433" s="224"/>
      <c r="S433" s="224"/>
      <c r="T433" s="225"/>
      <c r="U433" s="226">
        <f t="shared" si="58"/>
        <v>0.13962962962962963</v>
      </c>
      <c r="V433" s="227"/>
      <c r="W433" s="228" t="str">
        <f t="shared" si="59"/>
        <v>0</v>
      </c>
      <c r="X433" s="509"/>
      <c r="Y433" s="229">
        <f t="shared" si="60"/>
        <v>0</v>
      </c>
    </row>
    <row r="434" spans="2:25" ht="18.75" customHeight="1">
      <c r="B434" s="515"/>
      <c r="C434" s="506"/>
      <c r="D434" s="216">
        <v>8</v>
      </c>
      <c r="E434" s="216" t="s">
        <v>3973</v>
      </c>
      <c r="F434" s="217">
        <v>592</v>
      </c>
      <c r="G434" s="218">
        <f t="shared" si="54"/>
        <v>118.4</v>
      </c>
      <c r="H434" s="219">
        <f t="shared" si="55"/>
        <v>328.88888888888886</v>
      </c>
      <c r="I434" s="219">
        <f t="shared" si="56"/>
        <v>0.10962962962962962</v>
      </c>
      <c r="J434" s="216" t="s">
        <v>3974</v>
      </c>
      <c r="K434" s="220"/>
      <c r="L434" s="220"/>
      <c r="M434" s="221"/>
      <c r="N434" s="222">
        <f t="shared" si="57"/>
        <v>0</v>
      </c>
      <c r="O434" s="223"/>
      <c r="P434" s="224"/>
      <c r="Q434" s="224"/>
      <c r="R434" s="224"/>
      <c r="S434" s="224"/>
      <c r="T434" s="225"/>
      <c r="U434" s="226">
        <f t="shared" si="58"/>
        <v>0.21925925925925924</v>
      </c>
      <c r="V434" s="227"/>
      <c r="W434" s="228" t="str">
        <f t="shared" si="59"/>
        <v>0</v>
      </c>
      <c r="X434" s="509"/>
      <c r="Y434" s="229">
        <f t="shared" si="60"/>
        <v>0</v>
      </c>
    </row>
    <row r="435" spans="2:25" ht="18.75" customHeight="1">
      <c r="B435" s="515"/>
      <c r="C435" s="506"/>
      <c r="D435" s="216">
        <v>9</v>
      </c>
      <c r="E435" s="216" t="s">
        <v>3975</v>
      </c>
      <c r="F435" s="217">
        <v>250</v>
      </c>
      <c r="G435" s="218">
        <f t="shared" si="54"/>
        <v>50</v>
      </c>
      <c r="H435" s="219">
        <f t="shared" si="55"/>
        <v>138.88888888888889</v>
      </c>
      <c r="I435" s="219">
        <f t="shared" si="56"/>
        <v>4.6296296296296294E-2</v>
      </c>
      <c r="J435" s="217"/>
      <c r="K435" s="220"/>
      <c r="L435" s="220"/>
      <c r="M435" s="221"/>
      <c r="N435" s="222">
        <f t="shared" si="57"/>
        <v>0</v>
      </c>
      <c r="O435" s="223"/>
      <c r="P435" s="224"/>
      <c r="Q435" s="224"/>
      <c r="R435" s="224"/>
      <c r="S435" s="224"/>
      <c r="T435" s="225"/>
      <c r="U435" s="226">
        <f t="shared" si="58"/>
        <v>9.2592592592592587E-2</v>
      </c>
      <c r="V435" s="227"/>
      <c r="W435" s="228" t="str">
        <f t="shared" si="59"/>
        <v>0</v>
      </c>
      <c r="X435" s="509"/>
      <c r="Y435" s="229">
        <f t="shared" si="60"/>
        <v>0</v>
      </c>
    </row>
    <row r="436" spans="2:25" ht="18.75" customHeight="1">
      <c r="B436" s="515"/>
      <c r="C436" s="506"/>
      <c r="D436" s="216">
        <v>10</v>
      </c>
      <c r="E436" s="216" t="s">
        <v>3976</v>
      </c>
      <c r="F436" s="217">
        <v>209</v>
      </c>
      <c r="G436" s="218">
        <f t="shared" si="54"/>
        <v>41.8</v>
      </c>
      <c r="H436" s="219">
        <f t="shared" si="55"/>
        <v>116.11111111111111</v>
      </c>
      <c r="I436" s="219">
        <f t="shared" si="56"/>
        <v>3.8703703703703705E-2</v>
      </c>
      <c r="J436" s="216" t="s">
        <v>3977</v>
      </c>
      <c r="K436" s="220"/>
      <c r="L436" s="220"/>
      <c r="M436" s="221"/>
      <c r="N436" s="222">
        <f t="shared" si="57"/>
        <v>0</v>
      </c>
      <c r="O436" s="223"/>
      <c r="P436" s="224"/>
      <c r="Q436" s="224"/>
      <c r="R436" s="224"/>
      <c r="S436" s="224"/>
      <c r="T436" s="225"/>
      <c r="U436" s="226">
        <f t="shared" si="58"/>
        <v>7.7407407407407411E-2</v>
      </c>
      <c r="V436" s="227"/>
      <c r="W436" s="228" t="str">
        <f t="shared" si="59"/>
        <v>0</v>
      </c>
      <c r="X436" s="509"/>
      <c r="Y436" s="229">
        <f t="shared" si="60"/>
        <v>0</v>
      </c>
    </row>
    <row r="437" spans="2:25" ht="18.75" customHeight="1">
      <c r="B437" s="515"/>
      <c r="C437" s="506"/>
      <c r="D437" s="216">
        <v>11</v>
      </c>
      <c r="E437" s="216" t="s">
        <v>3978</v>
      </c>
      <c r="F437" s="217">
        <v>297</v>
      </c>
      <c r="G437" s="218">
        <f t="shared" si="54"/>
        <v>59.4</v>
      </c>
      <c r="H437" s="219">
        <f t="shared" si="55"/>
        <v>165</v>
      </c>
      <c r="I437" s="219">
        <f t="shared" si="56"/>
        <v>5.5E-2</v>
      </c>
      <c r="J437" s="217"/>
      <c r="K437" s="220"/>
      <c r="L437" s="220"/>
      <c r="M437" s="221"/>
      <c r="N437" s="222">
        <f t="shared" si="57"/>
        <v>0</v>
      </c>
      <c r="O437" s="223"/>
      <c r="P437" s="224"/>
      <c r="Q437" s="224"/>
      <c r="R437" s="224"/>
      <c r="S437" s="224"/>
      <c r="T437" s="225"/>
      <c r="U437" s="226">
        <f t="shared" si="58"/>
        <v>0.11</v>
      </c>
      <c r="V437" s="227"/>
      <c r="W437" s="228" t="str">
        <f t="shared" si="59"/>
        <v>0</v>
      </c>
      <c r="X437" s="509"/>
      <c r="Y437" s="229">
        <f t="shared" si="60"/>
        <v>0</v>
      </c>
    </row>
    <row r="438" spans="2:25" ht="18.75" customHeight="1">
      <c r="B438" s="515"/>
      <c r="C438" s="506"/>
      <c r="D438" s="216">
        <v>12</v>
      </c>
      <c r="E438" s="216" t="s">
        <v>3979</v>
      </c>
      <c r="F438" s="217">
        <v>567</v>
      </c>
      <c r="G438" s="218">
        <f t="shared" si="54"/>
        <v>113.4</v>
      </c>
      <c r="H438" s="219">
        <f t="shared" si="55"/>
        <v>315</v>
      </c>
      <c r="I438" s="219">
        <f t="shared" si="56"/>
        <v>0.105</v>
      </c>
      <c r="J438" s="217"/>
      <c r="K438" s="220"/>
      <c r="L438" s="220"/>
      <c r="M438" s="221"/>
      <c r="N438" s="222">
        <f t="shared" si="57"/>
        <v>0</v>
      </c>
      <c r="O438" s="223"/>
      <c r="P438" s="224"/>
      <c r="Q438" s="224"/>
      <c r="R438" s="224"/>
      <c r="S438" s="224"/>
      <c r="T438" s="225"/>
      <c r="U438" s="226">
        <f t="shared" si="58"/>
        <v>0.21</v>
      </c>
      <c r="V438" s="227"/>
      <c r="W438" s="228" t="str">
        <f t="shared" si="59"/>
        <v>0</v>
      </c>
      <c r="X438" s="509"/>
      <c r="Y438" s="229">
        <f t="shared" si="60"/>
        <v>0</v>
      </c>
    </row>
    <row r="439" spans="2:25" ht="18.75" customHeight="1">
      <c r="B439" s="515"/>
      <c r="C439" s="506"/>
      <c r="D439" s="216">
        <v>13</v>
      </c>
      <c r="E439" s="216" t="s">
        <v>3980</v>
      </c>
      <c r="F439" s="217">
        <v>193</v>
      </c>
      <c r="G439" s="218">
        <f t="shared" si="54"/>
        <v>38.6</v>
      </c>
      <c r="H439" s="219">
        <f t="shared" si="55"/>
        <v>107.22222222222221</v>
      </c>
      <c r="I439" s="219">
        <f t="shared" si="56"/>
        <v>3.574074074074074E-2</v>
      </c>
      <c r="J439" s="217"/>
      <c r="K439" s="220"/>
      <c r="L439" s="220"/>
      <c r="M439" s="221"/>
      <c r="N439" s="222">
        <f t="shared" si="57"/>
        <v>0</v>
      </c>
      <c r="O439" s="223"/>
      <c r="P439" s="224"/>
      <c r="Q439" s="224"/>
      <c r="R439" s="224"/>
      <c r="S439" s="224"/>
      <c r="T439" s="225"/>
      <c r="U439" s="226">
        <f t="shared" si="58"/>
        <v>7.1481481481481479E-2</v>
      </c>
      <c r="V439" s="227"/>
      <c r="W439" s="228" t="str">
        <f t="shared" si="59"/>
        <v>0</v>
      </c>
      <c r="X439" s="509"/>
      <c r="Y439" s="229">
        <f t="shared" si="60"/>
        <v>0</v>
      </c>
    </row>
    <row r="440" spans="2:25" ht="18.75" customHeight="1">
      <c r="B440" s="515"/>
      <c r="C440" s="506"/>
      <c r="D440" s="216">
        <v>14</v>
      </c>
      <c r="E440" s="216" t="s">
        <v>3981</v>
      </c>
      <c r="F440" s="217">
        <v>148</v>
      </c>
      <c r="G440" s="218">
        <f t="shared" si="54"/>
        <v>29.6</v>
      </c>
      <c r="H440" s="219">
        <f t="shared" si="55"/>
        <v>82.222222222222214</v>
      </c>
      <c r="I440" s="219">
        <f t="shared" si="56"/>
        <v>2.7407407407407405E-2</v>
      </c>
      <c r="J440" s="217"/>
      <c r="K440" s="220"/>
      <c r="L440" s="220"/>
      <c r="M440" s="221"/>
      <c r="N440" s="222">
        <f t="shared" si="57"/>
        <v>0</v>
      </c>
      <c r="O440" s="223"/>
      <c r="P440" s="224"/>
      <c r="Q440" s="224"/>
      <c r="R440" s="224"/>
      <c r="S440" s="224"/>
      <c r="T440" s="225"/>
      <c r="U440" s="226">
        <f t="shared" si="58"/>
        <v>5.4814814814814809E-2</v>
      </c>
      <c r="V440" s="227"/>
      <c r="W440" s="228" t="str">
        <f t="shared" si="59"/>
        <v>0</v>
      </c>
      <c r="X440" s="509"/>
      <c r="Y440" s="229">
        <f t="shared" si="60"/>
        <v>0</v>
      </c>
    </row>
    <row r="441" spans="2:25" ht="18.75" customHeight="1">
      <c r="B441" s="515"/>
      <c r="C441" s="506"/>
      <c r="D441" s="216">
        <v>15</v>
      </c>
      <c r="E441" s="216" t="s">
        <v>3982</v>
      </c>
      <c r="F441" s="217">
        <v>126</v>
      </c>
      <c r="G441" s="218">
        <f t="shared" si="54"/>
        <v>25.2</v>
      </c>
      <c r="H441" s="219">
        <f t="shared" si="55"/>
        <v>70</v>
      </c>
      <c r="I441" s="219">
        <f t="shared" si="56"/>
        <v>2.3333333333333334E-2</v>
      </c>
      <c r="J441" s="217"/>
      <c r="K441" s="220"/>
      <c r="L441" s="220"/>
      <c r="M441" s="221"/>
      <c r="N441" s="222">
        <f t="shared" si="57"/>
        <v>0</v>
      </c>
      <c r="O441" s="223"/>
      <c r="P441" s="224"/>
      <c r="Q441" s="224"/>
      <c r="R441" s="224"/>
      <c r="S441" s="224"/>
      <c r="T441" s="225"/>
      <c r="U441" s="226">
        <f t="shared" si="58"/>
        <v>4.6666666666666669E-2</v>
      </c>
      <c r="V441" s="227"/>
      <c r="W441" s="228" t="str">
        <f t="shared" si="59"/>
        <v>0</v>
      </c>
      <c r="X441" s="509"/>
      <c r="Y441" s="229">
        <f t="shared" si="60"/>
        <v>0</v>
      </c>
    </row>
    <row r="442" spans="2:25" ht="18.75" customHeight="1">
      <c r="B442" s="515"/>
      <c r="C442" s="506"/>
      <c r="D442" s="216">
        <v>16</v>
      </c>
      <c r="E442" s="216" t="s">
        <v>3983</v>
      </c>
      <c r="F442" s="217">
        <v>108</v>
      </c>
      <c r="G442" s="218">
        <f t="shared" si="54"/>
        <v>21.6</v>
      </c>
      <c r="H442" s="219">
        <f t="shared" si="55"/>
        <v>60</v>
      </c>
      <c r="I442" s="219">
        <f t="shared" si="56"/>
        <v>0.02</v>
      </c>
      <c r="J442" s="217"/>
      <c r="K442" s="220"/>
      <c r="L442" s="220"/>
      <c r="M442" s="221"/>
      <c r="N442" s="222">
        <f t="shared" si="57"/>
        <v>0</v>
      </c>
      <c r="O442" s="223"/>
      <c r="P442" s="224"/>
      <c r="Q442" s="224"/>
      <c r="R442" s="224"/>
      <c r="S442" s="224"/>
      <c r="T442" s="225"/>
      <c r="U442" s="226">
        <f t="shared" si="58"/>
        <v>0.04</v>
      </c>
      <c r="V442" s="227"/>
      <c r="W442" s="228" t="str">
        <f t="shared" si="59"/>
        <v>0</v>
      </c>
      <c r="X442" s="509"/>
      <c r="Y442" s="229">
        <f t="shared" si="60"/>
        <v>0</v>
      </c>
    </row>
    <row r="443" spans="2:25" ht="18.75" customHeight="1">
      <c r="B443" s="515"/>
      <c r="C443" s="506"/>
      <c r="D443" s="216">
        <v>17</v>
      </c>
      <c r="E443" s="216" t="s">
        <v>3984</v>
      </c>
      <c r="F443" s="217">
        <v>217</v>
      </c>
      <c r="G443" s="218">
        <f t="shared" si="54"/>
        <v>43.4</v>
      </c>
      <c r="H443" s="219">
        <f t="shared" si="55"/>
        <v>120.55555555555556</v>
      </c>
      <c r="I443" s="219">
        <f t="shared" si="56"/>
        <v>4.0185185185185185E-2</v>
      </c>
      <c r="J443" s="217"/>
      <c r="K443" s="220"/>
      <c r="L443" s="220"/>
      <c r="M443" s="221"/>
      <c r="N443" s="222">
        <f t="shared" si="57"/>
        <v>0</v>
      </c>
      <c r="O443" s="223"/>
      <c r="P443" s="224"/>
      <c r="Q443" s="224"/>
      <c r="R443" s="224"/>
      <c r="S443" s="224"/>
      <c r="T443" s="225"/>
      <c r="U443" s="226">
        <f t="shared" si="58"/>
        <v>8.037037037037037E-2</v>
      </c>
      <c r="V443" s="227"/>
      <c r="W443" s="228" t="str">
        <f t="shared" si="59"/>
        <v>0</v>
      </c>
      <c r="X443" s="509"/>
      <c r="Y443" s="229">
        <f t="shared" si="60"/>
        <v>0</v>
      </c>
    </row>
    <row r="444" spans="2:25" ht="18.75" customHeight="1">
      <c r="B444" s="515"/>
      <c r="C444" s="506"/>
      <c r="D444" s="216"/>
      <c r="E444" s="216"/>
      <c r="F444" s="217"/>
      <c r="G444" s="218">
        <f t="shared" si="54"/>
        <v>0</v>
      </c>
      <c r="H444" s="219">
        <f t="shared" si="55"/>
        <v>0</v>
      </c>
      <c r="I444" s="219">
        <f t="shared" si="56"/>
        <v>0</v>
      </c>
      <c r="J444" s="217"/>
      <c r="K444" s="220"/>
      <c r="L444" s="220"/>
      <c r="M444" s="221"/>
      <c r="N444" s="222">
        <f t="shared" si="57"/>
        <v>0</v>
      </c>
      <c r="O444" s="223"/>
      <c r="P444" s="224"/>
      <c r="Q444" s="224"/>
      <c r="R444" s="224"/>
      <c r="S444" s="224"/>
      <c r="T444" s="225"/>
      <c r="U444" s="226">
        <f t="shared" si="58"/>
        <v>0</v>
      </c>
      <c r="V444" s="227"/>
      <c r="W444" s="228" t="str">
        <f t="shared" si="59"/>
        <v>0</v>
      </c>
      <c r="X444" s="509"/>
      <c r="Y444" s="229">
        <f t="shared" si="60"/>
        <v>0</v>
      </c>
    </row>
    <row r="445" spans="2:25" ht="18.75" customHeight="1">
      <c r="B445" s="515"/>
      <c r="C445" s="506"/>
      <c r="D445" s="216">
        <v>1</v>
      </c>
      <c r="E445" s="216" t="s">
        <v>3985</v>
      </c>
      <c r="F445" s="217">
        <v>273</v>
      </c>
      <c r="G445" s="218">
        <f t="shared" si="54"/>
        <v>54.6</v>
      </c>
      <c r="H445" s="219">
        <f t="shared" si="55"/>
        <v>151.66666666666666</v>
      </c>
      <c r="I445" s="219">
        <f t="shared" si="56"/>
        <v>5.0555555555555555E-2</v>
      </c>
      <c r="J445" s="216" t="s">
        <v>3986</v>
      </c>
      <c r="K445" s="220"/>
      <c r="L445" s="220"/>
      <c r="M445" s="221"/>
      <c r="N445" s="222">
        <f t="shared" si="57"/>
        <v>0</v>
      </c>
      <c r="O445" s="223"/>
      <c r="P445" s="224"/>
      <c r="Q445" s="224"/>
      <c r="R445" s="224"/>
      <c r="S445" s="224"/>
      <c r="T445" s="225"/>
      <c r="U445" s="226">
        <f t="shared" si="58"/>
        <v>0.10111111111111111</v>
      </c>
      <c r="V445" s="227"/>
      <c r="W445" s="228" t="str">
        <f t="shared" si="59"/>
        <v>0</v>
      </c>
      <c r="X445" s="509"/>
      <c r="Y445" s="229">
        <f t="shared" si="60"/>
        <v>0</v>
      </c>
    </row>
    <row r="446" spans="2:25" ht="18.75" customHeight="1">
      <c r="B446" s="515"/>
      <c r="C446" s="506"/>
      <c r="D446" s="216">
        <v>2</v>
      </c>
      <c r="E446" s="216" t="s">
        <v>3987</v>
      </c>
      <c r="F446" s="217">
        <v>259</v>
      </c>
      <c r="G446" s="218">
        <f t="shared" si="54"/>
        <v>51.8</v>
      </c>
      <c r="H446" s="219">
        <f t="shared" si="55"/>
        <v>143.88888888888889</v>
      </c>
      <c r="I446" s="219">
        <f t="shared" si="56"/>
        <v>4.7962962962962964E-2</v>
      </c>
      <c r="J446" s="217"/>
      <c r="K446" s="220"/>
      <c r="L446" s="220"/>
      <c r="M446" s="221"/>
      <c r="N446" s="222">
        <f t="shared" si="57"/>
        <v>0</v>
      </c>
      <c r="O446" s="223"/>
      <c r="P446" s="224"/>
      <c r="Q446" s="224"/>
      <c r="R446" s="224"/>
      <c r="S446" s="224"/>
      <c r="T446" s="225"/>
      <c r="U446" s="226">
        <f t="shared" si="58"/>
        <v>9.5925925925925928E-2</v>
      </c>
      <c r="V446" s="227"/>
      <c r="W446" s="228" t="str">
        <f t="shared" si="59"/>
        <v>0</v>
      </c>
      <c r="X446" s="509"/>
      <c r="Y446" s="229">
        <f t="shared" si="60"/>
        <v>0</v>
      </c>
    </row>
    <row r="447" spans="2:25" ht="18.75" customHeight="1">
      <c r="B447" s="515"/>
      <c r="C447" s="506"/>
      <c r="D447" s="216">
        <v>3</v>
      </c>
      <c r="E447" s="216" t="s">
        <v>539</v>
      </c>
      <c r="F447" s="217">
        <v>130</v>
      </c>
      <c r="G447" s="218">
        <f t="shared" si="54"/>
        <v>26</v>
      </c>
      <c r="H447" s="219">
        <f t="shared" si="55"/>
        <v>72.222222222222214</v>
      </c>
      <c r="I447" s="219">
        <f t="shared" si="56"/>
        <v>2.4074074074074071E-2</v>
      </c>
      <c r="J447" s="217"/>
      <c r="K447" s="220"/>
      <c r="L447" s="220"/>
      <c r="M447" s="221"/>
      <c r="N447" s="222">
        <f t="shared" si="57"/>
        <v>0</v>
      </c>
      <c r="O447" s="223"/>
      <c r="P447" s="224"/>
      <c r="Q447" s="224"/>
      <c r="R447" s="224"/>
      <c r="S447" s="224"/>
      <c r="T447" s="225"/>
      <c r="U447" s="226">
        <f t="shared" si="58"/>
        <v>4.8148148148148141E-2</v>
      </c>
      <c r="V447" s="227"/>
      <c r="W447" s="228" t="str">
        <f t="shared" si="59"/>
        <v>0</v>
      </c>
      <c r="X447" s="509"/>
      <c r="Y447" s="229">
        <f t="shared" si="60"/>
        <v>0</v>
      </c>
    </row>
    <row r="448" spans="2:25" ht="18.75" customHeight="1">
      <c r="B448" s="515"/>
      <c r="C448" s="506"/>
      <c r="D448" s="216">
        <v>4</v>
      </c>
      <c r="E448" s="216" t="s">
        <v>3988</v>
      </c>
      <c r="F448" s="217">
        <v>347</v>
      </c>
      <c r="G448" s="218">
        <f t="shared" si="54"/>
        <v>69.400000000000006</v>
      </c>
      <c r="H448" s="219">
        <f t="shared" si="55"/>
        <v>192.77777777777777</v>
      </c>
      <c r="I448" s="219">
        <f t="shared" si="56"/>
        <v>6.4259259259259252E-2</v>
      </c>
      <c r="J448" s="217"/>
      <c r="K448" s="220"/>
      <c r="L448" s="220"/>
      <c r="M448" s="221"/>
      <c r="N448" s="222">
        <f t="shared" si="57"/>
        <v>0</v>
      </c>
      <c r="O448" s="223"/>
      <c r="P448" s="224"/>
      <c r="Q448" s="224"/>
      <c r="R448" s="224"/>
      <c r="S448" s="224"/>
      <c r="T448" s="225"/>
      <c r="U448" s="226">
        <f t="shared" si="58"/>
        <v>0.1285185185185185</v>
      </c>
      <c r="V448" s="227"/>
      <c r="W448" s="228" t="str">
        <f t="shared" si="59"/>
        <v>0</v>
      </c>
      <c r="X448" s="509"/>
      <c r="Y448" s="229">
        <f t="shared" si="60"/>
        <v>0</v>
      </c>
    </row>
    <row r="449" spans="2:25" ht="18.75" customHeight="1">
      <c r="B449" s="515"/>
      <c r="C449" s="506"/>
      <c r="D449" s="216">
        <v>5</v>
      </c>
      <c r="E449" s="216" t="s">
        <v>3958</v>
      </c>
      <c r="F449" s="217">
        <v>363</v>
      </c>
      <c r="G449" s="218">
        <f t="shared" si="54"/>
        <v>72.599999999999994</v>
      </c>
      <c r="H449" s="219">
        <f t="shared" si="55"/>
        <v>201.66666666666666</v>
      </c>
      <c r="I449" s="219">
        <f t="shared" si="56"/>
        <v>6.7222222222222225E-2</v>
      </c>
      <c r="J449" s="217"/>
      <c r="K449" s="220"/>
      <c r="L449" s="220"/>
      <c r="M449" s="221"/>
      <c r="N449" s="222">
        <f t="shared" si="57"/>
        <v>0</v>
      </c>
      <c r="O449" s="223"/>
      <c r="P449" s="224"/>
      <c r="Q449" s="224"/>
      <c r="R449" s="224"/>
      <c r="S449" s="224"/>
      <c r="T449" s="225"/>
      <c r="U449" s="226">
        <f t="shared" si="58"/>
        <v>0.13444444444444445</v>
      </c>
      <c r="V449" s="227"/>
      <c r="W449" s="228" t="str">
        <f t="shared" si="59"/>
        <v>0</v>
      </c>
      <c r="X449" s="509"/>
      <c r="Y449" s="229">
        <f t="shared" si="60"/>
        <v>0</v>
      </c>
    </row>
    <row r="450" spans="2:25" ht="18.75" customHeight="1">
      <c r="B450" s="515"/>
      <c r="C450" s="506"/>
      <c r="D450" s="216">
        <v>6</v>
      </c>
      <c r="E450" s="216" t="s">
        <v>3989</v>
      </c>
      <c r="F450" s="217">
        <v>580</v>
      </c>
      <c r="G450" s="218">
        <f t="shared" si="54"/>
        <v>116</v>
      </c>
      <c r="H450" s="219">
        <f t="shared" si="55"/>
        <v>322.22222222222223</v>
      </c>
      <c r="I450" s="219">
        <f t="shared" si="56"/>
        <v>0.10740740740740741</v>
      </c>
      <c r="J450" s="217"/>
      <c r="K450" s="220"/>
      <c r="L450" s="220"/>
      <c r="M450" s="221"/>
      <c r="N450" s="222">
        <f t="shared" si="57"/>
        <v>0</v>
      </c>
      <c r="O450" s="223"/>
      <c r="P450" s="224"/>
      <c r="Q450" s="224"/>
      <c r="R450" s="224"/>
      <c r="S450" s="224"/>
      <c r="T450" s="225"/>
      <c r="U450" s="226">
        <f t="shared" si="58"/>
        <v>0.21481481481481482</v>
      </c>
      <c r="V450" s="227"/>
      <c r="W450" s="228" t="str">
        <f t="shared" si="59"/>
        <v>0</v>
      </c>
      <c r="X450" s="509"/>
      <c r="Y450" s="229">
        <f t="shared" si="60"/>
        <v>0</v>
      </c>
    </row>
    <row r="451" spans="2:25" ht="18.75" customHeight="1">
      <c r="B451" s="515"/>
      <c r="C451" s="506"/>
      <c r="D451" s="216">
        <v>7</v>
      </c>
      <c r="E451" s="216" t="s">
        <v>3990</v>
      </c>
      <c r="F451" s="217">
        <v>572</v>
      </c>
      <c r="G451" s="218">
        <f t="shared" si="54"/>
        <v>114.4</v>
      </c>
      <c r="H451" s="219">
        <f t="shared" si="55"/>
        <v>317.77777777777777</v>
      </c>
      <c r="I451" s="219">
        <f t="shared" si="56"/>
        <v>0.10592592592592592</v>
      </c>
      <c r="J451" s="217" t="s">
        <v>3991</v>
      </c>
      <c r="K451" s="217" t="s">
        <v>3991</v>
      </c>
      <c r="L451" s="220"/>
      <c r="M451" s="221">
        <f>SUM(H445:H459)</f>
        <v>3107.7777777777774</v>
      </c>
      <c r="N451" s="222">
        <f t="shared" si="57"/>
        <v>62.155555555555544</v>
      </c>
      <c r="O451" s="223">
        <v>191</v>
      </c>
      <c r="P451" s="224" t="s">
        <v>178</v>
      </c>
      <c r="Q451" s="224"/>
      <c r="R451" s="224" t="s">
        <v>3576</v>
      </c>
      <c r="S451" s="224"/>
      <c r="T451" s="225"/>
      <c r="U451" s="226">
        <f t="shared" si="58"/>
        <v>0.21185185185185185</v>
      </c>
      <c r="V451" s="227">
        <f>SUM(U445:U459)</f>
        <v>2.0718518518518518</v>
      </c>
      <c r="W451" s="228" t="str">
        <f t="shared" si="59"/>
        <v>2</v>
      </c>
      <c r="X451" s="509"/>
      <c r="Y451" s="229">
        <f t="shared" si="60"/>
        <v>1</v>
      </c>
    </row>
    <row r="452" spans="2:25" ht="18.75" customHeight="1">
      <c r="B452" s="515"/>
      <c r="C452" s="506"/>
      <c r="D452" s="216">
        <v>8</v>
      </c>
      <c r="E452" s="216" t="s">
        <v>3992</v>
      </c>
      <c r="F452" s="217">
        <v>431</v>
      </c>
      <c r="G452" s="218">
        <f t="shared" si="54"/>
        <v>86.2</v>
      </c>
      <c r="H452" s="219">
        <f t="shared" si="55"/>
        <v>239.44444444444443</v>
      </c>
      <c r="I452" s="219">
        <f t="shared" si="56"/>
        <v>7.9814814814814811E-2</v>
      </c>
      <c r="J452" s="217"/>
      <c r="K452" s="220"/>
      <c r="L452" s="220"/>
      <c r="M452" s="221"/>
      <c r="N452" s="222">
        <f t="shared" si="57"/>
        <v>0</v>
      </c>
      <c r="O452" s="223"/>
      <c r="P452" s="224"/>
      <c r="Q452" s="224"/>
      <c r="R452" s="224"/>
      <c r="S452" s="224"/>
      <c r="T452" s="225"/>
      <c r="U452" s="226">
        <f t="shared" si="58"/>
        <v>0.15962962962962962</v>
      </c>
      <c r="V452" s="227"/>
      <c r="W452" s="228" t="str">
        <f t="shared" si="59"/>
        <v>0</v>
      </c>
      <c r="X452" s="509"/>
      <c r="Y452" s="229">
        <f t="shared" si="60"/>
        <v>0</v>
      </c>
    </row>
    <row r="453" spans="2:25" ht="18.75" customHeight="1">
      <c r="B453" s="515"/>
      <c r="C453" s="506"/>
      <c r="D453" s="216">
        <v>9</v>
      </c>
      <c r="E453" s="216" t="s">
        <v>3993</v>
      </c>
      <c r="F453" s="217">
        <v>506</v>
      </c>
      <c r="G453" s="218">
        <f t="shared" si="54"/>
        <v>101.2</v>
      </c>
      <c r="H453" s="219">
        <f t="shared" si="55"/>
        <v>281.11111111111109</v>
      </c>
      <c r="I453" s="219">
        <f t="shared" si="56"/>
        <v>9.3703703703703692E-2</v>
      </c>
      <c r="J453" s="217"/>
      <c r="K453" s="220"/>
      <c r="L453" s="220"/>
      <c r="M453" s="221"/>
      <c r="N453" s="222">
        <f t="shared" si="57"/>
        <v>0</v>
      </c>
      <c r="O453" s="223"/>
      <c r="P453" s="224"/>
      <c r="Q453" s="224"/>
      <c r="R453" s="224"/>
      <c r="S453" s="224"/>
      <c r="T453" s="225"/>
      <c r="U453" s="226">
        <f t="shared" si="58"/>
        <v>0.18740740740740738</v>
      </c>
      <c r="V453" s="227"/>
      <c r="W453" s="228" t="str">
        <f t="shared" si="59"/>
        <v>0</v>
      </c>
      <c r="X453" s="509"/>
      <c r="Y453" s="229">
        <f t="shared" si="60"/>
        <v>0</v>
      </c>
    </row>
    <row r="454" spans="2:25" ht="18.75" customHeight="1">
      <c r="B454" s="515"/>
      <c r="C454" s="506"/>
      <c r="D454" s="216">
        <v>10</v>
      </c>
      <c r="E454" s="216" t="s">
        <v>3994</v>
      </c>
      <c r="F454" s="217">
        <v>452</v>
      </c>
      <c r="G454" s="218">
        <f t="shared" si="54"/>
        <v>90.4</v>
      </c>
      <c r="H454" s="219">
        <f t="shared" si="55"/>
        <v>251.11111111111111</v>
      </c>
      <c r="I454" s="219">
        <f t="shared" si="56"/>
        <v>8.3703703703703711E-2</v>
      </c>
      <c r="J454" s="217"/>
      <c r="K454" s="220"/>
      <c r="L454" s="220"/>
      <c r="M454" s="221"/>
      <c r="N454" s="222">
        <f t="shared" si="57"/>
        <v>0</v>
      </c>
      <c r="O454" s="223"/>
      <c r="P454" s="224"/>
      <c r="Q454" s="224"/>
      <c r="R454" s="224"/>
      <c r="S454" s="224"/>
      <c r="T454" s="225"/>
      <c r="U454" s="226">
        <f t="shared" si="58"/>
        <v>0.16740740740740742</v>
      </c>
      <c r="V454" s="227"/>
      <c r="W454" s="228" t="str">
        <f t="shared" si="59"/>
        <v>0</v>
      </c>
      <c r="X454" s="509"/>
      <c r="Y454" s="229">
        <f t="shared" si="60"/>
        <v>0</v>
      </c>
    </row>
    <row r="455" spans="2:25" ht="18.75" customHeight="1">
      <c r="B455" s="515"/>
      <c r="C455" s="506"/>
      <c r="D455" s="216">
        <v>11</v>
      </c>
      <c r="E455" s="216" t="s">
        <v>3995</v>
      </c>
      <c r="F455" s="217">
        <v>361</v>
      </c>
      <c r="G455" s="218">
        <f t="shared" si="54"/>
        <v>72.2</v>
      </c>
      <c r="H455" s="219">
        <f t="shared" si="55"/>
        <v>200.55555555555554</v>
      </c>
      <c r="I455" s="219">
        <f t="shared" si="56"/>
        <v>6.6851851851851843E-2</v>
      </c>
      <c r="J455" s="217"/>
      <c r="K455" s="220"/>
      <c r="L455" s="220"/>
      <c r="M455" s="221"/>
      <c r="N455" s="222">
        <f t="shared" si="57"/>
        <v>0</v>
      </c>
      <c r="O455" s="223"/>
      <c r="P455" s="224"/>
      <c r="Q455" s="224"/>
      <c r="R455" s="224"/>
      <c r="S455" s="224"/>
      <c r="T455" s="225"/>
      <c r="U455" s="226">
        <f t="shared" si="58"/>
        <v>0.13370370370370369</v>
      </c>
      <c r="V455" s="227"/>
      <c r="W455" s="228" t="str">
        <f t="shared" si="59"/>
        <v>0</v>
      </c>
      <c r="X455" s="509"/>
      <c r="Y455" s="229">
        <f t="shared" si="60"/>
        <v>0</v>
      </c>
    </row>
    <row r="456" spans="2:25" ht="18.75" customHeight="1">
      <c r="B456" s="515"/>
      <c r="C456" s="506"/>
      <c r="D456" s="216">
        <v>12</v>
      </c>
      <c r="E456" s="216" t="s">
        <v>3996</v>
      </c>
      <c r="F456" s="217">
        <v>408</v>
      </c>
      <c r="G456" s="218">
        <f t="shared" si="54"/>
        <v>81.599999999999994</v>
      </c>
      <c r="H456" s="219">
        <f t="shared" si="55"/>
        <v>226.66666666666666</v>
      </c>
      <c r="I456" s="219">
        <f t="shared" si="56"/>
        <v>7.5555555555555556E-2</v>
      </c>
      <c r="J456" s="217"/>
      <c r="K456" s="220"/>
      <c r="L456" s="220"/>
      <c r="M456" s="221"/>
      <c r="N456" s="222">
        <f t="shared" si="57"/>
        <v>0</v>
      </c>
      <c r="O456" s="223"/>
      <c r="P456" s="224"/>
      <c r="Q456" s="224"/>
      <c r="R456" s="224"/>
      <c r="S456" s="224"/>
      <c r="T456" s="225"/>
      <c r="U456" s="226">
        <f t="shared" si="58"/>
        <v>0.15111111111111111</v>
      </c>
      <c r="V456" s="227"/>
      <c r="W456" s="228" t="str">
        <f t="shared" si="59"/>
        <v>0</v>
      </c>
      <c r="X456" s="509"/>
      <c r="Y456" s="229">
        <f t="shared" si="60"/>
        <v>0</v>
      </c>
    </row>
    <row r="457" spans="2:25" ht="18.75" customHeight="1">
      <c r="B457" s="515"/>
      <c r="C457" s="506"/>
      <c r="D457" s="216">
        <v>13</v>
      </c>
      <c r="E457" s="216" t="s">
        <v>3997</v>
      </c>
      <c r="F457" s="217">
        <v>327</v>
      </c>
      <c r="G457" s="218">
        <f t="shared" si="54"/>
        <v>65.400000000000006</v>
      </c>
      <c r="H457" s="219">
        <f t="shared" si="55"/>
        <v>181.66666666666666</v>
      </c>
      <c r="I457" s="219">
        <f t="shared" si="56"/>
        <v>6.055555555555555E-2</v>
      </c>
      <c r="J457" s="217"/>
      <c r="K457" s="220"/>
      <c r="L457" s="220"/>
      <c r="M457" s="221"/>
      <c r="N457" s="222">
        <f t="shared" si="57"/>
        <v>0</v>
      </c>
      <c r="O457" s="223"/>
      <c r="P457" s="224"/>
      <c r="Q457" s="224"/>
      <c r="R457" s="224"/>
      <c r="S457" s="224"/>
      <c r="T457" s="225"/>
      <c r="U457" s="226">
        <f t="shared" si="58"/>
        <v>0.1211111111111111</v>
      </c>
      <c r="V457" s="227"/>
      <c r="W457" s="228" t="str">
        <f t="shared" si="59"/>
        <v>0</v>
      </c>
      <c r="X457" s="509"/>
      <c r="Y457" s="229">
        <f t="shared" si="60"/>
        <v>0</v>
      </c>
    </row>
    <row r="458" spans="2:25" ht="18.75" customHeight="1">
      <c r="B458" s="515"/>
      <c r="C458" s="506"/>
      <c r="D458" s="216">
        <v>14</v>
      </c>
      <c r="E458" s="216" t="s">
        <v>3679</v>
      </c>
      <c r="F458" s="217">
        <v>392</v>
      </c>
      <c r="G458" s="218">
        <f t="shared" si="54"/>
        <v>78.400000000000006</v>
      </c>
      <c r="H458" s="219">
        <f t="shared" si="55"/>
        <v>217.77777777777777</v>
      </c>
      <c r="I458" s="219">
        <f t="shared" si="56"/>
        <v>7.2592592592592584E-2</v>
      </c>
      <c r="J458" s="217"/>
      <c r="K458" s="220"/>
      <c r="L458" s="220"/>
      <c r="M458" s="221"/>
      <c r="N458" s="222">
        <f t="shared" si="57"/>
        <v>0</v>
      </c>
      <c r="O458" s="223"/>
      <c r="P458" s="224"/>
      <c r="Q458" s="224"/>
      <c r="R458" s="224"/>
      <c r="S458" s="224"/>
      <c r="T458" s="225"/>
      <c r="U458" s="226">
        <f t="shared" si="58"/>
        <v>0.14518518518518517</v>
      </c>
      <c r="V458" s="227"/>
      <c r="W458" s="228" t="str">
        <f t="shared" si="59"/>
        <v>0</v>
      </c>
      <c r="X458" s="509"/>
      <c r="Y458" s="229">
        <f t="shared" si="60"/>
        <v>0</v>
      </c>
    </row>
    <row r="459" spans="2:25" ht="18.75" customHeight="1">
      <c r="B459" s="515"/>
      <c r="C459" s="506"/>
      <c r="D459" s="216">
        <v>15</v>
      </c>
      <c r="E459" s="216" t="s">
        <v>3998</v>
      </c>
      <c r="F459" s="217">
        <v>193</v>
      </c>
      <c r="G459" s="218">
        <f t="shared" si="54"/>
        <v>38.6</v>
      </c>
      <c r="H459" s="219">
        <f t="shared" si="55"/>
        <v>107.22222222222221</v>
      </c>
      <c r="I459" s="219">
        <f t="shared" si="56"/>
        <v>3.574074074074074E-2</v>
      </c>
      <c r="J459" s="217"/>
      <c r="K459" s="220"/>
      <c r="L459" s="220"/>
      <c r="M459" s="221"/>
      <c r="N459" s="222">
        <f t="shared" si="57"/>
        <v>0</v>
      </c>
      <c r="O459" s="223"/>
      <c r="P459" s="224"/>
      <c r="Q459" s="224"/>
      <c r="R459" s="224"/>
      <c r="S459" s="224"/>
      <c r="T459" s="225"/>
      <c r="U459" s="226">
        <f t="shared" si="58"/>
        <v>7.1481481481481479E-2</v>
      </c>
      <c r="V459" s="227"/>
      <c r="W459" s="228" t="str">
        <f t="shared" si="59"/>
        <v>0</v>
      </c>
      <c r="X459" s="509"/>
      <c r="Y459" s="229">
        <f t="shared" si="60"/>
        <v>0</v>
      </c>
    </row>
    <row r="460" spans="2:25" ht="18.75" customHeight="1">
      <c r="B460" s="515"/>
      <c r="C460" s="506"/>
      <c r="D460" s="216"/>
      <c r="E460" s="216"/>
      <c r="F460" s="217"/>
      <c r="G460" s="218">
        <f t="shared" si="54"/>
        <v>0</v>
      </c>
      <c r="H460" s="219">
        <f t="shared" si="55"/>
        <v>0</v>
      </c>
      <c r="I460" s="219">
        <f t="shared" si="56"/>
        <v>0</v>
      </c>
      <c r="J460" s="217"/>
      <c r="K460" s="220"/>
      <c r="L460" s="220"/>
      <c r="M460" s="221"/>
      <c r="N460" s="222">
        <f t="shared" si="57"/>
        <v>0</v>
      </c>
      <c r="O460" s="223"/>
      <c r="P460" s="224"/>
      <c r="Q460" s="224"/>
      <c r="R460" s="224"/>
      <c r="S460" s="224"/>
      <c r="T460" s="225"/>
      <c r="U460" s="226">
        <f t="shared" si="58"/>
        <v>0</v>
      </c>
      <c r="V460" s="227"/>
      <c r="W460" s="228" t="str">
        <f t="shared" si="59"/>
        <v>0</v>
      </c>
      <c r="X460" s="509"/>
      <c r="Y460" s="229">
        <f t="shared" si="60"/>
        <v>0</v>
      </c>
    </row>
    <row r="461" spans="2:25" ht="18.75" customHeight="1">
      <c r="B461" s="515"/>
      <c r="C461" s="506"/>
      <c r="D461" s="216">
        <v>1</v>
      </c>
      <c r="E461" s="216" t="s">
        <v>3999</v>
      </c>
      <c r="F461" s="217">
        <v>2000</v>
      </c>
      <c r="G461" s="218">
        <f t="shared" si="54"/>
        <v>400</v>
      </c>
      <c r="H461" s="219">
        <f t="shared" si="55"/>
        <v>1111.1111111111111</v>
      </c>
      <c r="I461" s="219">
        <f t="shared" si="56"/>
        <v>0.37037037037037035</v>
      </c>
      <c r="J461" s="216" t="s">
        <v>4000</v>
      </c>
      <c r="K461" s="216" t="s">
        <v>4000</v>
      </c>
      <c r="L461" s="220"/>
      <c r="M461" s="221">
        <f>SUM(H461:H473)</f>
        <v>3107.2222222222222</v>
      </c>
      <c r="N461" s="222">
        <f t="shared" si="57"/>
        <v>62.144444444444446</v>
      </c>
      <c r="O461" s="223">
        <v>57</v>
      </c>
      <c r="P461" s="224" t="s">
        <v>178</v>
      </c>
      <c r="Q461" s="224"/>
      <c r="R461" s="224" t="s">
        <v>3576</v>
      </c>
      <c r="S461" s="224"/>
      <c r="T461" s="225"/>
      <c r="U461" s="226">
        <f t="shared" si="58"/>
        <v>0.7407407407407407</v>
      </c>
      <c r="V461" s="227">
        <f>SUM(U461:U473)</f>
        <v>2.0714814814814817</v>
      </c>
      <c r="W461" s="228" t="str">
        <f t="shared" si="59"/>
        <v>2</v>
      </c>
      <c r="X461" s="509"/>
      <c r="Y461" s="229">
        <f t="shared" si="60"/>
        <v>1</v>
      </c>
    </row>
    <row r="462" spans="2:25" ht="18.75" customHeight="1">
      <c r="B462" s="515"/>
      <c r="C462" s="506"/>
      <c r="D462" s="216">
        <v>2</v>
      </c>
      <c r="E462" s="216" t="s">
        <v>4001</v>
      </c>
      <c r="F462" s="217">
        <v>211</v>
      </c>
      <c r="G462" s="218">
        <f t="shared" si="54"/>
        <v>42.2</v>
      </c>
      <c r="H462" s="219">
        <f t="shared" si="55"/>
        <v>117.22222222222221</v>
      </c>
      <c r="I462" s="219">
        <f t="shared" si="56"/>
        <v>3.9074074074074074E-2</v>
      </c>
      <c r="J462" s="217"/>
      <c r="K462" s="220"/>
      <c r="L462" s="220"/>
      <c r="M462" s="221"/>
      <c r="N462" s="222">
        <f t="shared" si="57"/>
        <v>0</v>
      </c>
      <c r="O462" s="223"/>
      <c r="P462" s="224"/>
      <c r="Q462" s="224"/>
      <c r="R462" s="224"/>
      <c r="S462" s="224"/>
      <c r="T462" s="225"/>
      <c r="U462" s="226">
        <f t="shared" si="58"/>
        <v>7.8148148148148147E-2</v>
      </c>
      <c r="V462" s="227"/>
      <c r="W462" s="228" t="str">
        <f t="shared" si="59"/>
        <v>0</v>
      </c>
      <c r="X462" s="509"/>
      <c r="Y462" s="229">
        <f t="shared" si="60"/>
        <v>0</v>
      </c>
    </row>
    <row r="463" spans="2:25" ht="18.75" customHeight="1">
      <c r="B463" s="515"/>
      <c r="C463" s="506"/>
      <c r="D463" s="216">
        <v>3</v>
      </c>
      <c r="E463" s="216" t="s">
        <v>4002</v>
      </c>
      <c r="F463" s="217">
        <v>111</v>
      </c>
      <c r="G463" s="218">
        <f t="shared" si="54"/>
        <v>22.2</v>
      </c>
      <c r="H463" s="219">
        <f t="shared" si="55"/>
        <v>61.666666666666664</v>
      </c>
      <c r="I463" s="219">
        <f t="shared" si="56"/>
        <v>2.0555555555555556E-2</v>
      </c>
      <c r="J463" s="217"/>
      <c r="K463" s="220"/>
      <c r="L463" s="220"/>
      <c r="M463" s="221"/>
      <c r="N463" s="222">
        <f t="shared" si="57"/>
        <v>0</v>
      </c>
      <c r="O463" s="223"/>
      <c r="P463" s="224"/>
      <c r="Q463" s="224"/>
      <c r="R463" s="224"/>
      <c r="S463" s="224"/>
      <c r="T463" s="225"/>
      <c r="U463" s="226">
        <f t="shared" si="58"/>
        <v>4.1111111111111112E-2</v>
      </c>
      <c r="V463" s="227"/>
      <c r="W463" s="228" t="str">
        <f t="shared" si="59"/>
        <v>0</v>
      </c>
      <c r="X463" s="509"/>
      <c r="Y463" s="229">
        <f t="shared" si="60"/>
        <v>0</v>
      </c>
    </row>
    <row r="464" spans="2:25" ht="18.75" customHeight="1">
      <c r="B464" s="515"/>
      <c r="C464" s="506"/>
      <c r="D464" s="216">
        <v>4</v>
      </c>
      <c r="E464" s="216" t="s">
        <v>4003</v>
      </c>
      <c r="F464" s="217">
        <v>946</v>
      </c>
      <c r="G464" s="218">
        <f t="shared" si="54"/>
        <v>189.2</v>
      </c>
      <c r="H464" s="219">
        <f t="shared" si="55"/>
        <v>525.55555555555554</v>
      </c>
      <c r="I464" s="219">
        <f t="shared" si="56"/>
        <v>0.17518518518518519</v>
      </c>
      <c r="J464" s="217"/>
      <c r="K464" s="220"/>
      <c r="L464" s="220"/>
      <c r="M464" s="221"/>
      <c r="N464" s="222">
        <f t="shared" si="57"/>
        <v>0</v>
      </c>
      <c r="O464" s="223"/>
      <c r="P464" s="224"/>
      <c r="Q464" s="224"/>
      <c r="R464" s="224"/>
      <c r="S464" s="224"/>
      <c r="T464" s="225"/>
      <c r="U464" s="226">
        <f t="shared" si="58"/>
        <v>0.35037037037037039</v>
      </c>
      <c r="V464" s="227"/>
      <c r="W464" s="228" t="str">
        <f t="shared" si="59"/>
        <v>0</v>
      </c>
      <c r="X464" s="509"/>
      <c r="Y464" s="229">
        <f t="shared" si="60"/>
        <v>0</v>
      </c>
    </row>
    <row r="465" spans="2:25" ht="18.75" customHeight="1">
      <c r="B465" s="515"/>
      <c r="C465" s="506"/>
      <c r="D465" s="216">
        <v>5</v>
      </c>
      <c r="E465" s="216" t="s">
        <v>4004</v>
      </c>
      <c r="F465" s="217">
        <v>307</v>
      </c>
      <c r="G465" s="218">
        <f t="shared" si="54"/>
        <v>61.4</v>
      </c>
      <c r="H465" s="219">
        <f t="shared" si="55"/>
        <v>170.55555555555554</v>
      </c>
      <c r="I465" s="219">
        <f t="shared" si="56"/>
        <v>5.6851851851851848E-2</v>
      </c>
      <c r="J465" s="217"/>
      <c r="K465" s="220"/>
      <c r="L465" s="220"/>
      <c r="M465" s="221"/>
      <c r="N465" s="222">
        <f t="shared" si="57"/>
        <v>0</v>
      </c>
      <c r="O465" s="223"/>
      <c r="P465" s="224"/>
      <c r="Q465" s="224"/>
      <c r="R465" s="224"/>
      <c r="S465" s="224"/>
      <c r="T465" s="225"/>
      <c r="U465" s="226">
        <f t="shared" si="58"/>
        <v>0.1137037037037037</v>
      </c>
      <c r="V465" s="227"/>
      <c r="W465" s="228" t="str">
        <f t="shared" si="59"/>
        <v>0</v>
      </c>
      <c r="X465" s="509"/>
      <c r="Y465" s="229">
        <f t="shared" si="60"/>
        <v>0</v>
      </c>
    </row>
    <row r="466" spans="2:25" ht="18.75" customHeight="1">
      <c r="B466" s="515"/>
      <c r="C466" s="506"/>
      <c r="D466" s="216">
        <v>6</v>
      </c>
      <c r="E466" s="216" t="s">
        <v>4005</v>
      </c>
      <c r="F466" s="217">
        <v>405</v>
      </c>
      <c r="G466" s="218">
        <f t="shared" si="54"/>
        <v>81</v>
      </c>
      <c r="H466" s="219">
        <f t="shared" si="55"/>
        <v>225</v>
      </c>
      <c r="I466" s="219">
        <f t="shared" si="56"/>
        <v>7.4999999999999997E-2</v>
      </c>
      <c r="J466" s="217"/>
      <c r="K466" s="220"/>
      <c r="L466" s="220"/>
      <c r="M466" s="221"/>
      <c r="N466" s="222">
        <f t="shared" si="57"/>
        <v>0</v>
      </c>
      <c r="O466" s="223"/>
      <c r="P466" s="224"/>
      <c r="Q466" s="224"/>
      <c r="R466" s="224"/>
      <c r="S466" s="224"/>
      <c r="T466" s="225"/>
      <c r="U466" s="226">
        <f t="shared" si="58"/>
        <v>0.15</v>
      </c>
      <c r="V466" s="227"/>
      <c r="W466" s="228" t="str">
        <f t="shared" si="59"/>
        <v>0</v>
      </c>
      <c r="X466" s="509"/>
      <c r="Y466" s="229">
        <f t="shared" si="60"/>
        <v>0</v>
      </c>
    </row>
    <row r="467" spans="2:25" ht="18.75" customHeight="1">
      <c r="B467" s="515"/>
      <c r="C467" s="506"/>
      <c r="D467" s="216">
        <v>7</v>
      </c>
      <c r="E467" s="216" t="s">
        <v>4006</v>
      </c>
      <c r="F467" s="217">
        <v>519</v>
      </c>
      <c r="G467" s="218">
        <f t="shared" si="54"/>
        <v>103.8</v>
      </c>
      <c r="H467" s="219">
        <f t="shared" si="55"/>
        <v>288.33333333333331</v>
      </c>
      <c r="I467" s="219">
        <f t="shared" si="56"/>
        <v>9.6111111111111105E-2</v>
      </c>
      <c r="J467" s="217"/>
      <c r="K467" s="220"/>
      <c r="L467" s="220"/>
      <c r="M467" s="221"/>
      <c r="N467" s="222">
        <f t="shared" si="57"/>
        <v>0</v>
      </c>
      <c r="O467" s="223"/>
      <c r="P467" s="224"/>
      <c r="Q467" s="224"/>
      <c r="R467" s="224"/>
      <c r="S467" s="224"/>
      <c r="T467" s="225"/>
      <c r="U467" s="226">
        <f t="shared" si="58"/>
        <v>0.19222222222222221</v>
      </c>
      <c r="V467" s="227"/>
      <c r="W467" s="228" t="str">
        <f t="shared" si="59"/>
        <v>0</v>
      </c>
      <c r="X467" s="509"/>
      <c r="Y467" s="229">
        <f t="shared" si="60"/>
        <v>0</v>
      </c>
    </row>
    <row r="468" spans="2:25" ht="18.75" customHeight="1">
      <c r="B468" s="515"/>
      <c r="C468" s="506"/>
      <c r="D468" s="216">
        <v>8</v>
      </c>
      <c r="E468" s="216" t="s">
        <v>894</v>
      </c>
      <c r="F468" s="217">
        <v>23</v>
      </c>
      <c r="G468" s="218">
        <f t="shared" si="54"/>
        <v>4.5999999999999996</v>
      </c>
      <c r="H468" s="219">
        <f t="shared" si="55"/>
        <v>12.777777777777777</v>
      </c>
      <c r="I468" s="219">
        <f t="shared" si="56"/>
        <v>4.2592592592592586E-3</v>
      </c>
      <c r="J468" s="217"/>
      <c r="K468" s="220"/>
      <c r="L468" s="220"/>
      <c r="M468" s="221"/>
      <c r="N468" s="222">
        <f t="shared" si="57"/>
        <v>0</v>
      </c>
      <c r="O468" s="223"/>
      <c r="P468" s="224"/>
      <c r="Q468" s="224"/>
      <c r="R468" s="224"/>
      <c r="S468" s="224"/>
      <c r="T468" s="225"/>
      <c r="U468" s="226">
        <f t="shared" si="58"/>
        <v>8.5185185185185173E-3</v>
      </c>
      <c r="V468" s="227"/>
      <c r="W468" s="228" t="str">
        <f t="shared" si="59"/>
        <v>0</v>
      </c>
      <c r="X468" s="509"/>
      <c r="Y468" s="229">
        <f t="shared" si="60"/>
        <v>0</v>
      </c>
    </row>
    <row r="469" spans="2:25" ht="18.75" customHeight="1">
      <c r="B469" s="515"/>
      <c r="C469" s="506"/>
      <c r="D469" s="216">
        <v>9</v>
      </c>
      <c r="E469" s="216" t="s">
        <v>4007</v>
      </c>
      <c r="F469" s="217">
        <v>57</v>
      </c>
      <c r="G469" s="218">
        <f t="shared" si="54"/>
        <v>11.4</v>
      </c>
      <c r="H469" s="219">
        <f t="shared" si="55"/>
        <v>31.666666666666664</v>
      </c>
      <c r="I469" s="219">
        <f t="shared" si="56"/>
        <v>1.0555555555555554E-2</v>
      </c>
      <c r="J469" s="217"/>
      <c r="K469" s="220"/>
      <c r="L469" s="220"/>
      <c r="M469" s="221"/>
      <c r="N469" s="222">
        <f t="shared" si="57"/>
        <v>0</v>
      </c>
      <c r="O469" s="223"/>
      <c r="P469" s="224"/>
      <c r="Q469" s="224"/>
      <c r="R469" s="224"/>
      <c r="S469" s="224"/>
      <c r="T469" s="225"/>
      <c r="U469" s="226">
        <f t="shared" si="58"/>
        <v>2.1111111111111108E-2</v>
      </c>
      <c r="V469" s="227"/>
      <c r="W469" s="228" t="str">
        <f t="shared" si="59"/>
        <v>0</v>
      </c>
      <c r="X469" s="509"/>
      <c r="Y469" s="229">
        <f t="shared" si="60"/>
        <v>0</v>
      </c>
    </row>
    <row r="470" spans="2:25" ht="18.75" customHeight="1">
      <c r="B470" s="515"/>
      <c r="C470" s="506"/>
      <c r="D470" s="216">
        <v>10</v>
      </c>
      <c r="E470" s="216" t="s">
        <v>4008</v>
      </c>
      <c r="F470" s="217">
        <v>548</v>
      </c>
      <c r="G470" s="218">
        <f t="shared" si="54"/>
        <v>109.6</v>
      </c>
      <c r="H470" s="219">
        <f t="shared" si="55"/>
        <v>304.44444444444446</v>
      </c>
      <c r="I470" s="219">
        <f t="shared" si="56"/>
        <v>0.10148148148148149</v>
      </c>
      <c r="J470" s="217"/>
      <c r="K470" s="220"/>
      <c r="L470" s="220"/>
      <c r="M470" s="221"/>
      <c r="N470" s="222">
        <f t="shared" si="57"/>
        <v>0</v>
      </c>
      <c r="O470" s="223"/>
      <c r="P470" s="224"/>
      <c r="Q470" s="224"/>
      <c r="R470" s="224"/>
      <c r="S470" s="224"/>
      <c r="T470" s="225"/>
      <c r="U470" s="226">
        <f t="shared" si="58"/>
        <v>0.20296296296296298</v>
      </c>
      <c r="V470" s="227"/>
      <c r="W470" s="228" t="str">
        <f t="shared" si="59"/>
        <v>0</v>
      </c>
      <c r="X470" s="509"/>
      <c r="Y470" s="229">
        <f t="shared" si="60"/>
        <v>0</v>
      </c>
    </row>
    <row r="471" spans="2:25" ht="18.75" customHeight="1">
      <c r="B471" s="515"/>
      <c r="C471" s="506"/>
      <c r="D471" s="216">
        <v>11</v>
      </c>
      <c r="E471" s="216" t="s">
        <v>4009</v>
      </c>
      <c r="F471" s="217">
        <v>158</v>
      </c>
      <c r="G471" s="218">
        <f t="shared" si="54"/>
        <v>31.6</v>
      </c>
      <c r="H471" s="219">
        <f t="shared" si="55"/>
        <v>87.777777777777771</v>
      </c>
      <c r="I471" s="219">
        <f t="shared" si="56"/>
        <v>2.9259259259259256E-2</v>
      </c>
      <c r="J471" s="217"/>
      <c r="K471" s="220"/>
      <c r="L471" s="220"/>
      <c r="M471" s="221"/>
      <c r="N471" s="222">
        <f t="shared" si="57"/>
        <v>0</v>
      </c>
      <c r="O471" s="223"/>
      <c r="P471" s="224"/>
      <c r="Q471" s="224"/>
      <c r="R471" s="224"/>
      <c r="S471" s="224"/>
      <c r="T471" s="225"/>
      <c r="U471" s="226">
        <f t="shared" si="58"/>
        <v>5.8518518518518511E-2</v>
      </c>
      <c r="V471" s="227"/>
      <c r="W471" s="228" t="str">
        <f t="shared" si="59"/>
        <v>0</v>
      </c>
      <c r="X471" s="509"/>
      <c r="Y471" s="229">
        <f t="shared" si="60"/>
        <v>0</v>
      </c>
    </row>
    <row r="472" spans="2:25" ht="18.75" customHeight="1">
      <c r="B472" s="515"/>
      <c r="C472" s="506"/>
      <c r="D472" s="216">
        <v>12</v>
      </c>
      <c r="E472" s="216" t="s">
        <v>4010</v>
      </c>
      <c r="F472" s="217">
        <v>156</v>
      </c>
      <c r="G472" s="218">
        <f t="shared" si="54"/>
        <v>31.2</v>
      </c>
      <c r="H472" s="219">
        <f t="shared" si="55"/>
        <v>86.666666666666671</v>
      </c>
      <c r="I472" s="219">
        <f t="shared" si="56"/>
        <v>2.8888888888888891E-2</v>
      </c>
      <c r="J472" s="217"/>
      <c r="K472" s="220"/>
      <c r="L472" s="220"/>
      <c r="M472" s="221"/>
      <c r="N472" s="222">
        <f t="shared" si="57"/>
        <v>0</v>
      </c>
      <c r="O472" s="223"/>
      <c r="P472" s="224"/>
      <c r="Q472" s="224"/>
      <c r="R472" s="224"/>
      <c r="S472" s="224"/>
      <c r="T472" s="225"/>
      <c r="U472" s="226">
        <f t="shared" si="58"/>
        <v>5.7777777777777782E-2</v>
      </c>
      <c r="V472" s="227"/>
      <c r="W472" s="228" t="str">
        <f t="shared" si="59"/>
        <v>0</v>
      </c>
      <c r="X472" s="509"/>
      <c r="Y472" s="229">
        <f t="shared" si="60"/>
        <v>0</v>
      </c>
    </row>
    <row r="473" spans="2:25" ht="18.75" customHeight="1">
      <c r="B473" s="515"/>
      <c r="C473" s="506"/>
      <c r="D473" s="216">
        <v>13</v>
      </c>
      <c r="E473" s="216" t="s">
        <v>4011</v>
      </c>
      <c r="F473" s="217">
        <v>152</v>
      </c>
      <c r="G473" s="218">
        <f t="shared" si="54"/>
        <v>30.4</v>
      </c>
      <c r="H473" s="219">
        <f t="shared" si="55"/>
        <v>84.444444444444443</v>
      </c>
      <c r="I473" s="219">
        <f t="shared" si="56"/>
        <v>2.8148148148148148E-2</v>
      </c>
      <c r="J473" s="217"/>
      <c r="K473" s="220"/>
      <c r="L473" s="220"/>
      <c r="M473" s="221"/>
      <c r="N473" s="222">
        <f t="shared" si="57"/>
        <v>0</v>
      </c>
      <c r="O473" s="223"/>
      <c r="P473" s="224"/>
      <c r="Q473" s="224"/>
      <c r="R473" s="224"/>
      <c r="S473" s="224"/>
      <c r="T473" s="225"/>
      <c r="U473" s="226">
        <f t="shared" si="58"/>
        <v>5.6296296296296296E-2</v>
      </c>
      <c r="V473" s="227"/>
      <c r="W473" s="228" t="str">
        <f t="shared" si="59"/>
        <v>0</v>
      </c>
      <c r="X473" s="509"/>
      <c r="Y473" s="229">
        <f t="shared" si="60"/>
        <v>0</v>
      </c>
    </row>
    <row r="474" spans="2:25" ht="18.75" customHeight="1">
      <c r="B474" s="515"/>
      <c r="C474" s="506"/>
      <c r="D474" s="216"/>
      <c r="E474" s="216"/>
      <c r="F474" s="217"/>
      <c r="G474" s="218">
        <f t="shared" si="54"/>
        <v>0</v>
      </c>
      <c r="H474" s="219">
        <f t="shared" si="55"/>
        <v>0</v>
      </c>
      <c r="I474" s="219">
        <f t="shared" si="56"/>
        <v>0</v>
      </c>
      <c r="J474" s="217"/>
      <c r="K474" s="220"/>
      <c r="L474" s="220"/>
      <c r="M474" s="221"/>
      <c r="N474" s="222">
        <f t="shared" si="57"/>
        <v>0</v>
      </c>
      <c r="O474" s="223"/>
      <c r="P474" s="224"/>
      <c r="Q474" s="224"/>
      <c r="R474" s="224"/>
      <c r="S474" s="224"/>
      <c r="T474" s="225"/>
      <c r="U474" s="226">
        <f t="shared" si="58"/>
        <v>0</v>
      </c>
      <c r="V474" s="227"/>
      <c r="W474" s="228" t="str">
        <f t="shared" si="59"/>
        <v>0</v>
      </c>
      <c r="X474" s="509"/>
      <c r="Y474" s="229">
        <f t="shared" si="60"/>
        <v>0</v>
      </c>
    </row>
    <row r="475" spans="2:25" ht="18.75" customHeight="1">
      <c r="B475" s="515"/>
      <c r="C475" s="506"/>
      <c r="D475" s="216">
        <v>1</v>
      </c>
      <c r="E475" s="216" t="s">
        <v>4012</v>
      </c>
      <c r="F475" s="217">
        <v>155</v>
      </c>
      <c r="G475" s="218">
        <f t="shared" si="54"/>
        <v>31</v>
      </c>
      <c r="H475" s="219">
        <f t="shared" si="55"/>
        <v>86.111111111111114</v>
      </c>
      <c r="I475" s="219">
        <f t="shared" si="56"/>
        <v>2.8703703703703703E-2</v>
      </c>
      <c r="J475" s="217"/>
      <c r="K475" s="220"/>
      <c r="L475" s="220"/>
      <c r="M475" s="232"/>
      <c r="N475" s="222">
        <f t="shared" si="57"/>
        <v>0</v>
      </c>
      <c r="O475" s="223"/>
      <c r="P475" s="224"/>
      <c r="Q475" s="224"/>
      <c r="R475" s="224"/>
      <c r="S475" s="224"/>
      <c r="T475" s="225"/>
      <c r="U475" s="226">
        <f t="shared" si="58"/>
        <v>5.7407407407407407E-2</v>
      </c>
      <c r="V475" s="227"/>
      <c r="W475" s="228" t="str">
        <f t="shared" si="59"/>
        <v>0</v>
      </c>
      <c r="X475" s="509"/>
      <c r="Y475" s="229">
        <f t="shared" si="60"/>
        <v>0</v>
      </c>
    </row>
    <row r="476" spans="2:25" ht="18.75" customHeight="1">
      <c r="B476" s="515"/>
      <c r="C476" s="506"/>
      <c r="D476" s="216">
        <v>2</v>
      </c>
      <c r="E476" s="216" t="s">
        <v>4013</v>
      </c>
      <c r="F476" s="217">
        <v>1506</v>
      </c>
      <c r="G476" s="218">
        <f t="shared" si="54"/>
        <v>301.2</v>
      </c>
      <c r="H476" s="219">
        <f t="shared" si="55"/>
        <v>836.66666666666663</v>
      </c>
      <c r="I476" s="219">
        <f t="shared" si="56"/>
        <v>0.27888888888888885</v>
      </c>
      <c r="J476" s="217"/>
      <c r="K476" s="220"/>
      <c r="L476" s="220"/>
      <c r="M476" s="232"/>
      <c r="N476" s="222">
        <f t="shared" si="57"/>
        <v>0</v>
      </c>
      <c r="O476" s="223"/>
      <c r="P476" s="224"/>
      <c r="Q476" s="224"/>
      <c r="R476" s="224"/>
      <c r="S476" s="224"/>
      <c r="T476" s="225"/>
      <c r="U476" s="226">
        <f t="shared" si="58"/>
        <v>0.55777777777777771</v>
      </c>
      <c r="V476" s="227"/>
      <c r="W476" s="228" t="str">
        <f t="shared" si="59"/>
        <v>0</v>
      </c>
      <c r="X476" s="509"/>
      <c r="Y476" s="229">
        <f t="shared" si="60"/>
        <v>0</v>
      </c>
    </row>
    <row r="477" spans="2:25" ht="18.75" customHeight="1">
      <c r="B477" s="515"/>
      <c r="C477" s="506"/>
      <c r="D477" s="216">
        <v>3</v>
      </c>
      <c r="E477" s="216" t="s">
        <v>4014</v>
      </c>
      <c r="F477" s="217">
        <v>422</v>
      </c>
      <c r="G477" s="218">
        <f t="shared" ref="G477:G503" si="61">F477/$G$15</f>
        <v>84.4</v>
      </c>
      <c r="H477" s="219">
        <f t="shared" ref="H477:H502" si="62">F477/$H$15</f>
        <v>234.44444444444443</v>
      </c>
      <c r="I477" s="219">
        <f t="shared" ref="I477:I502" si="63">H477/$I$15</f>
        <v>7.8148148148148147E-2</v>
      </c>
      <c r="J477" s="217"/>
      <c r="K477" s="220"/>
      <c r="L477" s="220"/>
      <c r="M477" s="232"/>
      <c r="N477" s="222">
        <f t="shared" si="57"/>
        <v>0</v>
      </c>
      <c r="O477" s="223"/>
      <c r="P477" s="224"/>
      <c r="Q477" s="224"/>
      <c r="R477" s="224"/>
      <c r="S477" s="224"/>
      <c r="T477" s="225"/>
      <c r="U477" s="226">
        <f t="shared" ref="U477:U502" si="64">H477/$U$15</f>
        <v>0.15629629629629629</v>
      </c>
      <c r="V477" s="227"/>
      <c r="W477" s="228" t="str">
        <f t="shared" ref="W477:W502" si="65">IF(V477&lt;1,"0",IF(V477&lt;5,"2",IF(V477&gt;=5,"6")))</f>
        <v>0</v>
      </c>
      <c r="X477" s="509"/>
      <c r="Y477" s="229">
        <f t="shared" ref="Y477:Y503" si="66">W477/2</f>
        <v>0</v>
      </c>
    </row>
    <row r="478" spans="2:25" ht="18.75" customHeight="1">
      <c r="B478" s="515"/>
      <c r="C478" s="506"/>
      <c r="D478" s="216">
        <v>4</v>
      </c>
      <c r="E478" s="216" t="s">
        <v>4015</v>
      </c>
      <c r="F478" s="217">
        <v>731</v>
      </c>
      <c r="G478" s="218">
        <f t="shared" si="61"/>
        <v>146.19999999999999</v>
      </c>
      <c r="H478" s="219">
        <f t="shared" si="62"/>
        <v>406.11111111111109</v>
      </c>
      <c r="I478" s="219">
        <f t="shared" si="63"/>
        <v>0.13537037037037036</v>
      </c>
      <c r="J478" s="217"/>
      <c r="K478" s="220"/>
      <c r="L478" s="220"/>
      <c r="M478" s="232"/>
      <c r="N478" s="222">
        <f t="shared" si="57"/>
        <v>0</v>
      </c>
      <c r="O478" s="223"/>
      <c r="P478" s="224"/>
      <c r="Q478" s="224"/>
      <c r="R478" s="224"/>
      <c r="S478" s="224"/>
      <c r="T478" s="225"/>
      <c r="U478" s="226">
        <f t="shared" si="64"/>
        <v>0.27074074074074073</v>
      </c>
      <c r="V478" s="227"/>
      <c r="W478" s="228" t="str">
        <f t="shared" si="65"/>
        <v>0</v>
      </c>
      <c r="X478" s="509"/>
      <c r="Y478" s="229">
        <f t="shared" si="66"/>
        <v>0</v>
      </c>
    </row>
    <row r="479" spans="2:25" ht="18.75" customHeight="1">
      <c r="B479" s="515"/>
      <c r="C479" s="506"/>
      <c r="D479" s="216">
        <v>5</v>
      </c>
      <c r="E479" s="216" t="s">
        <v>4016</v>
      </c>
      <c r="F479" s="217">
        <v>512</v>
      </c>
      <c r="G479" s="218">
        <f t="shared" si="61"/>
        <v>102.4</v>
      </c>
      <c r="H479" s="219">
        <f t="shared" si="62"/>
        <v>284.44444444444446</v>
      </c>
      <c r="I479" s="219">
        <f t="shared" si="63"/>
        <v>9.4814814814814824E-2</v>
      </c>
      <c r="J479" s="217"/>
      <c r="K479" s="220"/>
      <c r="L479" s="220"/>
      <c r="M479" s="232"/>
      <c r="N479" s="222">
        <f t="shared" si="57"/>
        <v>0</v>
      </c>
      <c r="O479" s="223"/>
      <c r="P479" s="224"/>
      <c r="Q479" s="224"/>
      <c r="R479" s="224"/>
      <c r="S479" s="224"/>
      <c r="T479" s="225"/>
      <c r="U479" s="226">
        <f t="shared" si="64"/>
        <v>0.18962962962962965</v>
      </c>
      <c r="V479" s="227"/>
      <c r="W479" s="228" t="str">
        <f t="shared" si="65"/>
        <v>0</v>
      </c>
      <c r="X479" s="509"/>
      <c r="Y479" s="229">
        <f t="shared" si="66"/>
        <v>0</v>
      </c>
    </row>
    <row r="480" spans="2:25" ht="18.75" customHeight="1">
      <c r="B480" s="515"/>
      <c r="C480" s="506"/>
      <c r="D480" s="216">
        <v>6</v>
      </c>
      <c r="E480" s="216" t="s">
        <v>4017</v>
      </c>
      <c r="F480" s="217">
        <v>239</v>
      </c>
      <c r="G480" s="218">
        <f t="shared" si="61"/>
        <v>47.8</v>
      </c>
      <c r="H480" s="219">
        <f t="shared" si="62"/>
        <v>132.77777777777777</v>
      </c>
      <c r="I480" s="219">
        <f t="shared" si="63"/>
        <v>4.4259259259259255E-2</v>
      </c>
      <c r="J480" s="217"/>
      <c r="K480" s="220"/>
      <c r="L480" s="220"/>
      <c r="M480" s="232"/>
      <c r="N480" s="222">
        <f t="shared" si="57"/>
        <v>0</v>
      </c>
      <c r="O480" s="223"/>
      <c r="P480" s="224"/>
      <c r="Q480" s="224"/>
      <c r="R480" s="224"/>
      <c r="S480" s="224"/>
      <c r="T480" s="225"/>
      <c r="U480" s="226">
        <f t="shared" si="64"/>
        <v>8.851851851851851E-2</v>
      </c>
      <c r="V480" s="227"/>
      <c r="W480" s="228" t="str">
        <f t="shared" si="65"/>
        <v>0</v>
      </c>
      <c r="X480" s="509"/>
      <c r="Y480" s="229">
        <f t="shared" si="66"/>
        <v>0</v>
      </c>
    </row>
    <row r="481" spans="2:25" ht="18.75" customHeight="1">
      <c r="B481" s="515"/>
      <c r="C481" s="506"/>
      <c r="D481" s="216">
        <v>7</v>
      </c>
      <c r="E481" s="216" t="s">
        <v>3591</v>
      </c>
      <c r="F481" s="217">
        <v>204</v>
      </c>
      <c r="G481" s="218">
        <f t="shared" si="61"/>
        <v>40.799999999999997</v>
      </c>
      <c r="H481" s="219">
        <f t="shared" si="62"/>
        <v>113.33333333333333</v>
      </c>
      <c r="I481" s="219">
        <f t="shared" si="63"/>
        <v>3.7777777777777778E-2</v>
      </c>
      <c r="J481" s="217"/>
      <c r="K481" s="220"/>
      <c r="L481" s="220"/>
      <c r="M481" s="232"/>
      <c r="N481" s="222">
        <f t="shared" si="57"/>
        <v>0</v>
      </c>
      <c r="O481" s="223"/>
      <c r="P481" s="224"/>
      <c r="Q481" s="224"/>
      <c r="R481" s="224"/>
      <c r="S481" s="224"/>
      <c r="T481" s="225"/>
      <c r="U481" s="226">
        <f t="shared" si="64"/>
        <v>7.5555555555555556E-2</v>
      </c>
      <c r="V481" s="227"/>
      <c r="W481" s="228" t="str">
        <f t="shared" si="65"/>
        <v>0</v>
      </c>
      <c r="X481" s="509"/>
      <c r="Y481" s="229">
        <f t="shared" si="66"/>
        <v>0</v>
      </c>
    </row>
    <row r="482" spans="2:25" ht="18.75" customHeight="1">
      <c r="B482" s="515"/>
      <c r="C482" s="506"/>
      <c r="D482" s="216">
        <v>8</v>
      </c>
      <c r="E482" s="216" t="s">
        <v>4018</v>
      </c>
      <c r="F482" s="217">
        <v>131</v>
      </c>
      <c r="G482" s="218">
        <f t="shared" si="61"/>
        <v>26.2</v>
      </c>
      <c r="H482" s="219">
        <f t="shared" si="62"/>
        <v>72.777777777777771</v>
      </c>
      <c r="I482" s="219">
        <f t="shared" si="63"/>
        <v>2.4259259259259258E-2</v>
      </c>
      <c r="J482" s="217"/>
      <c r="K482" s="220"/>
      <c r="L482" s="220"/>
      <c r="M482" s="232"/>
      <c r="N482" s="222">
        <f t="shared" si="57"/>
        <v>0</v>
      </c>
      <c r="O482" s="223"/>
      <c r="P482" s="224"/>
      <c r="Q482" s="224"/>
      <c r="R482" s="224"/>
      <c r="S482" s="224"/>
      <c r="T482" s="225"/>
      <c r="U482" s="226">
        <f t="shared" si="64"/>
        <v>4.8518518518518516E-2</v>
      </c>
      <c r="V482" s="227"/>
      <c r="W482" s="228" t="str">
        <f t="shared" si="65"/>
        <v>0</v>
      </c>
      <c r="X482" s="509"/>
      <c r="Y482" s="229">
        <f t="shared" si="66"/>
        <v>0</v>
      </c>
    </row>
    <row r="483" spans="2:25" ht="18.75" customHeight="1">
      <c r="B483" s="515"/>
      <c r="C483" s="506"/>
      <c r="D483" s="216">
        <v>9</v>
      </c>
      <c r="E483" s="216" t="s">
        <v>4019</v>
      </c>
      <c r="F483" s="217">
        <v>303</v>
      </c>
      <c r="G483" s="218">
        <f t="shared" si="61"/>
        <v>60.6</v>
      </c>
      <c r="H483" s="219">
        <f t="shared" si="62"/>
        <v>168.33333333333334</v>
      </c>
      <c r="I483" s="219">
        <f t="shared" si="63"/>
        <v>5.6111111111111112E-2</v>
      </c>
      <c r="J483" s="217"/>
      <c r="K483" s="220"/>
      <c r="L483" s="220"/>
      <c r="M483" s="232"/>
      <c r="N483" s="222">
        <f t="shared" si="57"/>
        <v>0</v>
      </c>
      <c r="O483" s="223"/>
      <c r="P483" s="224"/>
      <c r="Q483" s="224"/>
      <c r="R483" s="224"/>
      <c r="S483" s="224"/>
      <c r="T483" s="225"/>
      <c r="U483" s="226">
        <f t="shared" si="64"/>
        <v>0.11222222222222222</v>
      </c>
      <c r="V483" s="227"/>
      <c r="W483" s="228" t="str">
        <f t="shared" si="65"/>
        <v>0</v>
      </c>
      <c r="X483" s="509"/>
      <c r="Y483" s="229">
        <f t="shared" si="66"/>
        <v>0</v>
      </c>
    </row>
    <row r="484" spans="2:25" ht="18.75" customHeight="1">
      <c r="B484" s="515"/>
      <c r="C484" s="506"/>
      <c r="D484" s="216">
        <v>10</v>
      </c>
      <c r="E484" s="216" t="s">
        <v>4020</v>
      </c>
      <c r="F484" s="217">
        <v>420</v>
      </c>
      <c r="G484" s="218">
        <f t="shared" si="61"/>
        <v>84</v>
      </c>
      <c r="H484" s="219">
        <f t="shared" si="62"/>
        <v>233.33333333333331</v>
      </c>
      <c r="I484" s="219">
        <f t="shared" si="63"/>
        <v>7.7777777777777765E-2</v>
      </c>
      <c r="J484" s="217"/>
      <c r="K484" s="220"/>
      <c r="L484" s="220"/>
      <c r="M484" s="232"/>
      <c r="N484" s="222">
        <f t="shared" si="57"/>
        <v>0</v>
      </c>
      <c r="O484" s="223"/>
      <c r="P484" s="224"/>
      <c r="Q484" s="224"/>
      <c r="R484" s="224"/>
      <c r="S484" s="224"/>
      <c r="T484" s="225"/>
      <c r="U484" s="226">
        <f t="shared" si="64"/>
        <v>0.15555555555555553</v>
      </c>
      <c r="V484" s="227"/>
      <c r="W484" s="228" t="str">
        <f t="shared" si="65"/>
        <v>0</v>
      </c>
      <c r="X484" s="509"/>
      <c r="Y484" s="229">
        <f t="shared" si="66"/>
        <v>0</v>
      </c>
    </row>
    <row r="485" spans="2:25" ht="18.75" customHeight="1">
      <c r="B485" s="515"/>
      <c r="C485" s="506"/>
      <c r="D485" s="216">
        <v>11</v>
      </c>
      <c r="E485" s="216" t="s">
        <v>4021</v>
      </c>
      <c r="F485" s="217">
        <v>504</v>
      </c>
      <c r="G485" s="218">
        <f t="shared" si="61"/>
        <v>100.8</v>
      </c>
      <c r="H485" s="219">
        <f t="shared" si="62"/>
        <v>280</v>
      </c>
      <c r="I485" s="219">
        <f t="shared" si="63"/>
        <v>9.3333333333333338E-2</v>
      </c>
      <c r="J485" s="216" t="s">
        <v>4022</v>
      </c>
      <c r="K485" s="216" t="s">
        <v>4022</v>
      </c>
      <c r="L485" s="220"/>
      <c r="M485" s="232">
        <f>SUM(H475:H485)</f>
        <v>2848.3333333333339</v>
      </c>
      <c r="N485" s="222">
        <f t="shared" si="57"/>
        <v>56.966666666666676</v>
      </c>
      <c r="O485" s="223">
        <v>51</v>
      </c>
      <c r="P485" s="224" t="s">
        <v>178</v>
      </c>
      <c r="Q485" s="224"/>
      <c r="R485" s="224" t="s">
        <v>3576</v>
      </c>
      <c r="S485" s="224"/>
      <c r="T485" s="225"/>
      <c r="U485" s="226">
        <f t="shared" si="64"/>
        <v>0.18666666666666668</v>
      </c>
      <c r="V485" s="227">
        <f>SUM(U475:U485)</f>
        <v>1.8988888888888886</v>
      </c>
      <c r="W485" s="228" t="str">
        <f t="shared" si="65"/>
        <v>2</v>
      </c>
      <c r="X485" s="509"/>
      <c r="Y485" s="229">
        <f t="shared" si="66"/>
        <v>1</v>
      </c>
    </row>
    <row r="486" spans="2:25" ht="18.75" customHeight="1">
      <c r="B486" s="515"/>
      <c r="C486" s="506"/>
      <c r="D486" s="216"/>
      <c r="E486" s="216"/>
      <c r="F486" s="217"/>
      <c r="G486" s="218">
        <f t="shared" si="61"/>
        <v>0</v>
      </c>
      <c r="H486" s="219">
        <f t="shared" si="62"/>
        <v>0</v>
      </c>
      <c r="I486" s="219">
        <f t="shared" si="63"/>
        <v>0</v>
      </c>
      <c r="J486" s="217"/>
      <c r="K486" s="220"/>
      <c r="L486" s="220"/>
      <c r="M486" s="232"/>
      <c r="N486" s="222">
        <f t="shared" si="57"/>
        <v>0</v>
      </c>
      <c r="O486" s="223"/>
      <c r="P486" s="224"/>
      <c r="Q486" s="224"/>
      <c r="R486" s="224"/>
      <c r="S486" s="224"/>
      <c r="T486" s="225"/>
      <c r="U486" s="226">
        <f t="shared" si="64"/>
        <v>0</v>
      </c>
      <c r="V486" s="227"/>
      <c r="W486" s="228" t="str">
        <f t="shared" si="65"/>
        <v>0</v>
      </c>
      <c r="X486" s="509"/>
      <c r="Y486" s="229">
        <f t="shared" si="66"/>
        <v>0</v>
      </c>
    </row>
    <row r="487" spans="2:25" ht="18.75" customHeight="1">
      <c r="B487" s="515"/>
      <c r="C487" s="506"/>
      <c r="D487" s="216">
        <v>1</v>
      </c>
      <c r="E487" s="216" t="s">
        <v>4023</v>
      </c>
      <c r="F487" s="217">
        <v>1200</v>
      </c>
      <c r="G487" s="218">
        <f t="shared" si="61"/>
        <v>240</v>
      </c>
      <c r="H487" s="219">
        <f t="shared" si="62"/>
        <v>666.66666666666663</v>
      </c>
      <c r="I487" s="219">
        <f t="shared" si="63"/>
        <v>0.22222222222222221</v>
      </c>
      <c r="J487" s="217"/>
      <c r="K487" s="220"/>
      <c r="L487" s="220"/>
      <c r="M487" s="232"/>
      <c r="N487" s="222">
        <f t="shared" si="57"/>
        <v>0</v>
      </c>
      <c r="O487" s="223"/>
      <c r="P487" s="224"/>
      <c r="Q487" s="224"/>
      <c r="R487" s="224"/>
      <c r="S487" s="224"/>
      <c r="T487" s="225"/>
      <c r="U487" s="226">
        <f t="shared" si="64"/>
        <v>0.44444444444444442</v>
      </c>
      <c r="V487" s="227"/>
      <c r="W487" s="228" t="str">
        <f t="shared" si="65"/>
        <v>0</v>
      </c>
      <c r="X487" s="509"/>
      <c r="Y487" s="229">
        <f t="shared" si="66"/>
        <v>0</v>
      </c>
    </row>
    <row r="488" spans="2:25" ht="18.75" customHeight="1">
      <c r="B488" s="515"/>
      <c r="C488" s="506"/>
      <c r="D488" s="216">
        <v>2</v>
      </c>
      <c r="E488" s="216" t="s">
        <v>4024</v>
      </c>
      <c r="F488" s="217">
        <v>1100</v>
      </c>
      <c r="G488" s="218">
        <f t="shared" si="61"/>
        <v>220</v>
      </c>
      <c r="H488" s="219">
        <f t="shared" si="62"/>
        <v>611.11111111111109</v>
      </c>
      <c r="I488" s="219">
        <f t="shared" si="63"/>
        <v>0.20370370370370369</v>
      </c>
      <c r="J488" s="217"/>
      <c r="K488" s="217" t="s">
        <v>4025</v>
      </c>
      <c r="L488" s="220"/>
      <c r="M488" s="232">
        <f>SUM(H487:H492)</f>
        <v>3021.6666666666665</v>
      </c>
      <c r="N488" s="222">
        <f t="shared" si="57"/>
        <v>60.43333333333333</v>
      </c>
      <c r="O488" s="223">
        <v>57</v>
      </c>
      <c r="P488" s="224" t="s">
        <v>178</v>
      </c>
      <c r="Q488" s="224"/>
      <c r="R488" s="224" t="s">
        <v>3576</v>
      </c>
      <c r="S488" s="224"/>
      <c r="T488" s="225"/>
      <c r="U488" s="226">
        <f t="shared" si="64"/>
        <v>0.40740740740740738</v>
      </c>
      <c r="V488" s="227">
        <f>SUM(U487:U492)</f>
        <v>2.0144444444444445</v>
      </c>
      <c r="W488" s="228" t="str">
        <f t="shared" si="65"/>
        <v>2</v>
      </c>
      <c r="X488" s="509"/>
      <c r="Y488" s="229">
        <f t="shared" si="66"/>
        <v>1</v>
      </c>
    </row>
    <row r="489" spans="2:25" ht="18.75" customHeight="1">
      <c r="B489" s="515"/>
      <c r="C489" s="506"/>
      <c r="D489" s="216">
        <v>3</v>
      </c>
      <c r="E489" s="216" t="s">
        <v>4026</v>
      </c>
      <c r="F489" s="217">
        <v>1071</v>
      </c>
      <c r="G489" s="218">
        <f t="shared" si="61"/>
        <v>214.2</v>
      </c>
      <c r="H489" s="219">
        <f t="shared" si="62"/>
        <v>595</v>
      </c>
      <c r="I489" s="219">
        <f t="shared" si="63"/>
        <v>0.19833333333333333</v>
      </c>
      <c r="J489" s="217"/>
      <c r="K489" s="220"/>
      <c r="L489" s="220"/>
      <c r="M489" s="221"/>
      <c r="N489" s="222">
        <f t="shared" si="57"/>
        <v>0</v>
      </c>
      <c r="O489" s="223"/>
      <c r="P489" s="224"/>
      <c r="Q489" s="224"/>
      <c r="R489" s="224"/>
      <c r="S489" s="224"/>
      <c r="T489" s="225"/>
      <c r="U489" s="226">
        <f t="shared" si="64"/>
        <v>0.39666666666666667</v>
      </c>
      <c r="V489" s="227"/>
      <c r="W489" s="228" t="str">
        <f t="shared" si="65"/>
        <v>0</v>
      </c>
      <c r="X489" s="509"/>
      <c r="Y489" s="229">
        <f t="shared" si="66"/>
        <v>0</v>
      </c>
    </row>
    <row r="490" spans="2:25" ht="18.75" customHeight="1">
      <c r="B490" s="515"/>
      <c r="C490" s="506"/>
      <c r="D490" s="216">
        <v>4</v>
      </c>
      <c r="E490" s="216" t="s">
        <v>4027</v>
      </c>
      <c r="F490" s="217">
        <v>1025</v>
      </c>
      <c r="G490" s="218">
        <f t="shared" si="61"/>
        <v>205</v>
      </c>
      <c r="H490" s="219">
        <f t="shared" si="62"/>
        <v>569.44444444444446</v>
      </c>
      <c r="I490" s="219">
        <f t="shared" si="63"/>
        <v>0.18981481481481483</v>
      </c>
      <c r="J490" s="217"/>
      <c r="K490" s="220"/>
      <c r="L490" s="220"/>
      <c r="M490" s="221"/>
      <c r="N490" s="222">
        <f t="shared" si="57"/>
        <v>0</v>
      </c>
      <c r="O490" s="223"/>
      <c r="P490" s="224"/>
      <c r="Q490" s="224"/>
      <c r="R490" s="224"/>
      <c r="S490" s="224"/>
      <c r="T490" s="225"/>
      <c r="U490" s="226">
        <f t="shared" si="64"/>
        <v>0.37962962962962965</v>
      </c>
      <c r="V490" s="227"/>
      <c r="W490" s="228" t="str">
        <f t="shared" si="65"/>
        <v>0</v>
      </c>
      <c r="X490" s="509"/>
      <c r="Y490" s="229">
        <f t="shared" si="66"/>
        <v>0</v>
      </c>
    </row>
    <row r="491" spans="2:25" ht="18.75" customHeight="1">
      <c r="B491" s="515"/>
      <c r="C491" s="506"/>
      <c r="D491" s="216">
        <v>5</v>
      </c>
      <c r="E491" s="216" t="s">
        <v>4028</v>
      </c>
      <c r="F491" s="217">
        <v>592</v>
      </c>
      <c r="G491" s="218">
        <f t="shared" si="61"/>
        <v>118.4</v>
      </c>
      <c r="H491" s="219">
        <f t="shared" si="62"/>
        <v>328.88888888888886</v>
      </c>
      <c r="I491" s="219">
        <f t="shared" si="63"/>
        <v>0.10962962962962962</v>
      </c>
      <c r="J491" s="217"/>
      <c r="K491" s="220"/>
      <c r="L491" s="220"/>
      <c r="M491" s="221"/>
      <c r="N491" s="222">
        <f t="shared" si="57"/>
        <v>0</v>
      </c>
      <c r="O491" s="223"/>
      <c r="P491" s="224"/>
      <c r="Q491" s="224"/>
      <c r="R491" s="224"/>
      <c r="S491" s="224"/>
      <c r="T491" s="225"/>
      <c r="U491" s="226">
        <f t="shared" si="64"/>
        <v>0.21925925925925924</v>
      </c>
      <c r="V491" s="227"/>
      <c r="W491" s="228" t="str">
        <f t="shared" si="65"/>
        <v>0</v>
      </c>
      <c r="X491" s="509"/>
      <c r="Y491" s="229">
        <f t="shared" si="66"/>
        <v>0</v>
      </c>
    </row>
    <row r="492" spans="2:25" ht="18.75" customHeight="1">
      <c r="B492" s="515"/>
      <c r="C492" s="506"/>
      <c r="D492" s="216">
        <v>6</v>
      </c>
      <c r="E492" s="216" t="s">
        <v>4029</v>
      </c>
      <c r="F492" s="217">
        <v>451</v>
      </c>
      <c r="G492" s="218">
        <f t="shared" si="61"/>
        <v>90.2</v>
      </c>
      <c r="H492" s="219">
        <f t="shared" si="62"/>
        <v>250.55555555555554</v>
      </c>
      <c r="I492" s="219">
        <f t="shared" si="63"/>
        <v>8.351851851851852E-2</v>
      </c>
      <c r="J492" s="217"/>
      <c r="K492" s="220"/>
      <c r="L492" s="220"/>
      <c r="M492" s="221"/>
      <c r="N492" s="222">
        <f t="shared" si="57"/>
        <v>0</v>
      </c>
      <c r="O492" s="223"/>
      <c r="P492" s="224"/>
      <c r="Q492" s="224"/>
      <c r="R492" s="224"/>
      <c r="S492" s="224"/>
      <c r="T492" s="225"/>
      <c r="U492" s="226">
        <f t="shared" si="64"/>
        <v>0.16703703703703704</v>
      </c>
      <c r="V492" s="227"/>
      <c r="W492" s="228" t="str">
        <f t="shared" si="65"/>
        <v>0</v>
      </c>
      <c r="X492" s="509"/>
      <c r="Y492" s="229">
        <f t="shared" si="66"/>
        <v>0</v>
      </c>
    </row>
    <row r="493" spans="2:25" ht="18.75" customHeight="1">
      <c r="B493" s="515"/>
      <c r="C493" s="506"/>
      <c r="D493" s="216"/>
      <c r="E493" s="216"/>
      <c r="F493" s="217"/>
      <c r="G493" s="218">
        <f t="shared" si="61"/>
        <v>0</v>
      </c>
      <c r="H493" s="219">
        <f t="shared" si="62"/>
        <v>0</v>
      </c>
      <c r="I493" s="219">
        <f t="shared" si="63"/>
        <v>0</v>
      </c>
      <c r="J493" s="217"/>
      <c r="K493" s="220"/>
      <c r="L493" s="220"/>
      <c r="M493" s="221"/>
      <c r="N493" s="222">
        <f t="shared" si="57"/>
        <v>0</v>
      </c>
      <c r="O493" s="223"/>
      <c r="P493" s="224"/>
      <c r="Q493" s="224"/>
      <c r="R493" s="224"/>
      <c r="S493" s="224"/>
      <c r="T493" s="225"/>
      <c r="U493" s="226">
        <f t="shared" si="64"/>
        <v>0</v>
      </c>
      <c r="V493" s="227"/>
      <c r="W493" s="228" t="str">
        <f t="shared" si="65"/>
        <v>0</v>
      </c>
      <c r="X493" s="509"/>
      <c r="Y493" s="229">
        <f t="shared" si="66"/>
        <v>0</v>
      </c>
    </row>
    <row r="494" spans="2:25" ht="18.75" customHeight="1">
      <c r="B494" s="515"/>
      <c r="C494" s="506"/>
      <c r="D494" s="216">
        <v>1</v>
      </c>
      <c r="E494" s="216" t="s">
        <v>4030</v>
      </c>
      <c r="F494" s="217">
        <v>271</v>
      </c>
      <c r="G494" s="218">
        <f t="shared" si="61"/>
        <v>54.2</v>
      </c>
      <c r="H494" s="219">
        <f t="shared" si="62"/>
        <v>150.55555555555554</v>
      </c>
      <c r="I494" s="219">
        <f t="shared" si="63"/>
        <v>5.018518518518518E-2</v>
      </c>
      <c r="J494" s="217"/>
      <c r="K494" s="220"/>
      <c r="L494" s="220"/>
      <c r="M494" s="221"/>
      <c r="N494" s="222">
        <f t="shared" si="57"/>
        <v>0</v>
      </c>
      <c r="O494" s="223"/>
      <c r="P494" s="224"/>
      <c r="Q494" s="224"/>
      <c r="R494" s="224"/>
      <c r="S494" s="224"/>
      <c r="T494" s="225"/>
      <c r="U494" s="226">
        <f t="shared" si="64"/>
        <v>0.10037037037037036</v>
      </c>
      <c r="V494" s="227"/>
      <c r="W494" s="228" t="str">
        <f t="shared" si="65"/>
        <v>0</v>
      </c>
      <c r="X494" s="509"/>
      <c r="Y494" s="229">
        <f t="shared" si="66"/>
        <v>0</v>
      </c>
    </row>
    <row r="495" spans="2:25" ht="18.75" customHeight="1">
      <c r="B495" s="515"/>
      <c r="C495" s="506"/>
      <c r="D495" s="216">
        <v>2</v>
      </c>
      <c r="E495" s="216" t="s">
        <v>4031</v>
      </c>
      <c r="F495" s="217">
        <v>2257</v>
      </c>
      <c r="G495" s="218">
        <f t="shared" si="61"/>
        <v>451.4</v>
      </c>
      <c r="H495" s="219">
        <f t="shared" si="62"/>
        <v>1253.8888888888889</v>
      </c>
      <c r="I495" s="219">
        <f t="shared" si="63"/>
        <v>0.41796296296296298</v>
      </c>
      <c r="J495" s="216" t="s">
        <v>4032</v>
      </c>
      <c r="K495" s="216" t="s">
        <v>4032</v>
      </c>
      <c r="L495" s="220"/>
      <c r="M495" s="221">
        <f>SUM(H494:H501)</f>
        <v>3067.2222222222217</v>
      </c>
      <c r="N495" s="222">
        <f t="shared" si="57"/>
        <v>61.344444444444434</v>
      </c>
      <c r="O495" s="223">
        <v>181</v>
      </c>
      <c r="P495" s="224" t="s">
        <v>178</v>
      </c>
      <c r="Q495" s="224"/>
      <c r="R495" s="224" t="s">
        <v>3576</v>
      </c>
      <c r="S495" s="224"/>
      <c r="T495" s="225"/>
      <c r="U495" s="226">
        <f t="shared" si="64"/>
        <v>0.83592592592592596</v>
      </c>
      <c r="V495" s="227">
        <f>SUM(U494:U501)</f>
        <v>2.0448148148148149</v>
      </c>
      <c r="W495" s="228" t="str">
        <f t="shared" si="65"/>
        <v>2</v>
      </c>
      <c r="X495" s="509"/>
      <c r="Y495" s="229">
        <f t="shared" si="66"/>
        <v>1</v>
      </c>
    </row>
    <row r="496" spans="2:25" ht="18.75" customHeight="1">
      <c r="B496" s="515"/>
      <c r="C496" s="506"/>
      <c r="D496" s="216">
        <v>3</v>
      </c>
      <c r="E496" s="216" t="s">
        <v>4033</v>
      </c>
      <c r="F496" s="217">
        <v>203</v>
      </c>
      <c r="G496" s="218">
        <f t="shared" si="61"/>
        <v>40.6</v>
      </c>
      <c r="H496" s="219">
        <f t="shared" si="62"/>
        <v>112.77777777777777</v>
      </c>
      <c r="I496" s="219">
        <f t="shared" si="63"/>
        <v>3.7592592592592587E-2</v>
      </c>
      <c r="J496" s="217"/>
      <c r="K496" s="220"/>
      <c r="L496" s="220"/>
      <c r="M496" s="221"/>
      <c r="N496" s="222">
        <f t="shared" si="57"/>
        <v>0</v>
      </c>
      <c r="O496" s="223"/>
      <c r="P496" s="224"/>
      <c r="Q496" s="224"/>
      <c r="R496" s="224"/>
      <c r="S496" s="224"/>
      <c r="T496" s="225"/>
      <c r="U496" s="226">
        <f t="shared" si="64"/>
        <v>7.5185185185185174E-2</v>
      </c>
      <c r="V496" s="227"/>
      <c r="W496" s="228" t="str">
        <f t="shared" si="65"/>
        <v>0</v>
      </c>
      <c r="X496" s="509"/>
      <c r="Y496" s="229">
        <f t="shared" si="66"/>
        <v>0</v>
      </c>
    </row>
    <row r="497" spans="2:25" ht="18.75" customHeight="1">
      <c r="B497" s="515"/>
      <c r="C497" s="506"/>
      <c r="D497" s="216">
        <v>4</v>
      </c>
      <c r="E497" s="216" t="s">
        <v>445</v>
      </c>
      <c r="F497" s="217">
        <v>450</v>
      </c>
      <c r="G497" s="218">
        <f t="shared" si="61"/>
        <v>90</v>
      </c>
      <c r="H497" s="219">
        <f t="shared" si="62"/>
        <v>250</v>
      </c>
      <c r="I497" s="219">
        <f t="shared" si="63"/>
        <v>8.3333333333333329E-2</v>
      </c>
      <c r="J497" s="217"/>
      <c r="K497" s="220"/>
      <c r="L497" s="220"/>
      <c r="M497" s="221"/>
      <c r="N497" s="222">
        <f t="shared" si="57"/>
        <v>0</v>
      </c>
      <c r="O497" s="223"/>
      <c r="P497" s="224"/>
      <c r="Q497" s="224"/>
      <c r="R497" s="224"/>
      <c r="S497" s="224"/>
      <c r="T497" s="225"/>
      <c r="U497" s="226">
        <f t="shared" si="64"/>
        <v>0.16666666666666666</v>
      </c>
      <c r="V497" s="227"/>
      <c r="W497" s="228" t="str">
        <f t="shared" si="65"/>
        <v>0</v>
      </c>
      <c r="X497" s="509"/>
      <c r="Y497" s="229">
        <f t="shared" si="66"/>
        <v>0</v>
      </c>
    </row>
    <row r="498" spans="2:25" ht="18.75" customHeight="1">
      <c r="B498" s="515"/>
      <c r="C498" s="506"/>
      <c r="D498" s="216">
        <v>5</v>
      </c>
      <c r="E498" s="216" t="s">
        <v>4034</v>
      </c>
      <c r="F498" s="217">
        <v>1220</v>
      </c>
      <c r="G498" s="218">
        <f t="shared" si="61"/>
        <v>244</v>
      </c>
      <c r="H498" s="219">
        <f t="shared" si="62"/>
        <v>677.77777777777771</v>
      </c>
      <c r="I498" s="219">
        <f t="shared" si="63"/>
        <v>0.22592592592592589</v>
      </c>
      <c r="J498" s="217"/>
      <c r="K498" s="220"/>
      <c r="L498" s="220"/>
      <c r="M498" s="221"/>
      <c r="N498" s="222">
        <f t="shared" si="57"/>
        <v>0</v>
      </c>
      <c r="O498" s="223"/>
      <c r="P498" s="224"/>
      <c r="Q498" s="224"/>
      <c r="R498" s="224"/>
      <c r="S498" s="224"/>
      <c r="T498" s="225"/>
      <c r="U498" s="226">
        <f t="shared" si="64"/>
        <v>0.45185185185185178</v>
      </c>
      <c r="V498" s="227"/>
      <c r="W498" s="228" t="str">
        <f t="shared" si="65"/>
        <v>0</v>
      </c>
      <c r="X498" s="509"/>
      <c r="Y498" s="229">
        <f t="shared" si="66"/>
        <v>0</v>
      </c>
    </row>
    <row r="499" spans="2:25" ht="18.75" customHeight="1">
      <c r="B499" s="515"/>
      <c r="C499" s="506"/>
      <c r="D499" s="216">
        <v>6</v>
      </c>
      <c r="E499" s="216" t="s">
        <v>4035</v>
      </c>
      <c r="F499" s="217">
        <v>250</v>
      </c>
      <c r="G499" s="218">
        <f t="shared" si="61"/>
        <v>50</v>
      </c>
      <c r="H499" s="219">
        <f t="shared" si="62"/>
        <v>138.88888888888889</v>
      </c>
      <c r="I499" s="219">
        <f t="shared" si="63"/>
        <v>4.6296296296296294E-2</v>
      </c>
      <c r="J499" s="217"/>
      <c r="K499" s="220"/>
      <c r="L499" s="220"/>
      <c r="M499" s="221"/>
      <c r="N499" s="222">
        <f t="shared" si="57"/>
        <v>0</v>
      </c>
      <c r="O499" s="223"/>
      <c r="P499" s="224"/>
      <c r="Q499" s="224"/>
      <c r="R499" s="224"/>
      <c r="S499" s="224"/>
      <c r="T499" s="225"/>
      <c r="U499" s="226">
        <f t="shared" si="64"/>
        <v>9.2592592592592587E-2</v>
      </c>
      <c r="V499" s="227"/>
      <c r="W499" s="228" t="str">
        <f t="shared" si="65"/>
        <v>0</v>
      </c>
      <c r="X499" s="509"/>
      <c r="Y499" s="229">
        <f t="shared" si="66"/>
        <v>0</v>
      </c>
    </row>
    <row r="500" spans="2:25" ht="18.75" customHeight="1">
      <c r="B500" s="515"/>
      <c r="C500" s="506"/>
      <c r="D500" s="216">
        <v>7</v>
      </c>
      <c r="E500" s="216" t="s">
        <v>4036</v>
      </c>
      <c r="F500" s="217">
        <v>300</v>
      </c>
      <c r="G500" s="218">
        <f t="shared" si="61"/>
        <v>60</v>
      </c>
      <c r="H500" s="219">
        <f t="shared" si="62"/>
        <v>166.66666666666666</v>
      </c>
      <c r="I500" s="219">
        <f t="shared" si="63"/>
        <v>5.5555555555555552E-2</v>
      </c>
      <c r="J500" s="217"/>
      <c r="K500" s="220"/>
      <c r="L500" s="220"/>
      <c r="M500" s="221"/>
      <c r="N500" s="222">
        <f t="shared" si="57"/>
        <v>0</v>
      </c>
      <c r="O500" s="223"/>
      <c r="P500" s="224"/>
      <c r="Q500" s="224"/>
      <c r="R500" s="224"/>
      <c r="S500" s="224"/>
      <c r="T500" s="225"/>
      <c r="U500" s="226">
        <f t="shared" si="64"/>
        <v>0.1111111111111111</v>
      </c>
      <c r="V500" s="227"/>
      <c r="W500" s="228" t="str">
        <f t="shared" si="65"/>
        <v>0</v>
      </c>
      <c r="X500" s="509"/>
      <c r="Y500" s="229">
        <f t="shared" si="66"/>
        <v>0</v>
      </c>
    </row>
    <row r="501" spans="2:25" ht="18.75" customHeight="1">
      <c r="B501" s="515"/>
      <c r="C501" s="506"/>
      <c r="D501" s="216">
        <v>8</v>
      </c>
      <c r="E501" s="216" t="s">
        <v>4037</v>
      </c>
      <c r="F501" s="217">
        <v>570</v>
      </c>
      <c r="G501" s="218">
        <f t="shared" si="61"/>
        <v>114</v>
      </c>
      <c r="H501" s="219">
        <f t="shared" si="62"/>
        <v>316.66666666666669</v>
      </c>
      <c r="I501" s="219">
        <f t="shared" si="63"/>
        <v>0.10555555555555556</v>
      </c>
      <c r="J501" s="217"/>
      <c r="K501" s="220"/>
      <c r="L501" s="220"/>
      <c r="M501" s="221"/>
      <c r="N501" s="222">
        <f t="shared" si="57"/>
        <v>0</v>
      </c>
      <c r="O501" s="223"/>
      <c r="P501" s="224"/>
      <c r="Q501" s="224"/>
      <c r="R501" s="224"/>
      <c r="S501" s="224"/>
      <c r="T501" s="225"/>
      <c r="U501" s="226">
        <f t="shared" si="64"/>
        <v>0.21111111111111111</v>
      </c>
      <c r="V501" s="227"/>
      <c r="W501" s="228" t="str">
        <f t="shared" si="65"/>
        <v>0</v>
      </c>
      <c r="X501" s="509"/>
      <c r="Y501" s="229">
        <f t="shared" si="66"/>
        <v>0</v>
      </c>
    </row>
    <row r="502" spans="2:25" ht="18.75" customHeight="1">
      <c r="B502" s="515"/>
      <c r="C502" s="506"/>
      <c r="D502" s="216"/>
      <c r="E502" s="216"/>
      <c r="F502" s="217"/>
      <c r="G502" s="218">
        <f t="shared" si="61"/>
        <v>0</v>
      </c>
      <c r="H502" s="219">
        <f t="shared" si="62"/>
        <v>0</v>
      </c>
      <c r="I502" s="219">
        <f t="shared" si="63"/>
        <v>0</v>
      </c>
      <c r="J502" s="217"/>
      <c r="K502" s="220"/>
      <c r="L502" s="220"/>
      <c r="M502" s="221"/>
      <c r="N502" s="222">
        <f t="shared" si="57"/>
        <v>0</v>
      </c>
      <c r="O502" s="223"/>
      <c r="P502" s="224"/>
      <c r="Q502" s="224"/>
      <c r="R502" s="224"/>
      <c r="S502" s="224"/>
      <c r="T502" s="225"/>
      <c r="U502" s="226">
        <f t="shared" si="64"/>
        <v>0</v>
      </c>
      <c r="V502" s="227"/>
      <c r="W502" s="228" t="str">
        <f t="shared" si="65"/>
        <v>0</v>
      </c>
      <c r="X502" s="509"/>
      <c r="Y502" s="229">
        <f t="shared" si="66"/>
        <v>0</v>
      </c>
    </row>
    <row r="503" spans="2:25" ht="18.75" customHeight="1">
      <c r="B503" s="516"/>
      <c r="C503" s="507"/>
      <c r="D503" s="216"/>
      <c r="E503" s="216"/>
      <c r="F503" s="217"/>
      <c r="G503" s="218">
        <f t="shared" si="61"/>
        <v>0</v>
      </c>
      <c r="H503" s="219">
        <f>F503/$H$15</f>
        <v>0</v>
      </c>
      <c r="I503" s="219">
        <f>H503/$I$15</f>
        <v>0</v>
      </c>
      <c r="J503" s="217"/>
      <c r="K503" s="220"/>
      <c r="L503" s="220"/>
      <c r="M503" s="232"/>
      <c r="N503" s="222">
        <f>M503/$N$15</f>
        <v>0</v>
      </c>
      <c r="O503" s="231"/>
      <c r="P503" s="231"/>
      <c r="Q503" s="231"/>
      <c r="R503" s="231"/>
      <c r="S503" s="231"/>
      <c r="T503" s="225"/>
      <c r="U503" s="226">
        <f>H503/$U$15</f>
        <v>0</v>
      </c>
      <c r="V503" s="227"/>
      <c r="W503" s="228" t="str">
        <f>IF(V503&lt;1,"0",IF(V503&lt;5,"2",IF(V503&gt;=5,"6")))</f>
        <v>0</v>
      </c>
      <c r="X503" s="510"/>
      <c r="Y503" s="229">
        <f t="shared" si="66"/>
        <v>0</v>
      </c>
    </row>
    <row r="504" spans="2:25">
      <c r="B504" s="233"/>
      <c r="C504" s="234" t="s">
        <v>111</v>
      </c>
      <c r="D504" s="235"/>
      <c r="E504" s="236">
        <f>COUNTA(E413:E503)</f>
        <v>83</v>
      </c>
      <c r="F504" s="236">
        <f>SUM(F413:F503)</f>
        <v>38172</v>
      </c>
      <c r="G504" s="236">
        <f>SUM(G413:G503)</f>
        <v>7634.3999999999978</v>
      </c>
      <c r="H504" s="236">
        <f>SUM(H413:H503)</f>
        <v>21206.666666666672</v>
      </c>
      <c r="I504" s="236">
        <f>MROUND(SUM(I413:I503),1)</f>
        <v>7</v>
      </c>
      <c r="J504" s="236">
        <f>COUNTA(J413:J503)</f>
        <v>10</v>
      </c>
      <c r="K504" s="236">
        <f>COUNTA(K413:K503)</f>
        <v>7</v>
      </c>
      <c r="L504" s="236">
        <f>COUNTA(L413:L503)</f>
        <v>0</v>
      </c>
      <c r="M504" s="236">
        <f>SUM(M413:M503)</f>
        <v>21206.666666666668</v>
      </c>
      <c r="N504" s="236">
        <f>SUM(N413:N503)</f>
        <v>424.13333333333333</v>
      </c>
      <c r="O504" s="237"/>
      <c r="P504" s="238">
        <f>COUNTIF(P413:P503, "YES")</f>
        <v>0</v>
      </c>
      <c r="Q504" s="237"/>
      <c r="R504" s="237"/>
      <c r="S504" s="237"/>
      <c r="T504" s="237"/>
      <c r="U504" s="236">
        <f>SUM(U413:U503)</f>
        <v>14.137777777777778</v>
      </c>
      <c r="V504" s="236">
        <f>SUM(V413:V503)</f>
        <v>14.13777777777778</v>
      </c>
      <c r="W504" s="236">
        <f t="array" ref="W504">SUM(ABS(W413:W503))</f>
        <v>14</v>
      </c>
      <c r="X504" s="238">
        <f>IF(X413&lt;0.2, "0", IF(X413&lt;=2, "2", IF(X413&gt;2, ROUND(X413,0))))</f>
        <v>2</v>
      </c>
      <c r="Y504" s="236">
        <f>SUM(Y413:Y503)</f>
        <v>7</v>
      </c>
    </row>
    <row r="505" spans="2:25" ht="18.75" customHeight="1">
      <c r="B505" s="514">
        <v>8</v>
      </c>
      <c r="C505" s="505" t="s">
        <v>4038</v>
      </c>
      <c r="D505" s="216">
        <v>1</v>
      </c>
      <c r="E505" s="216" t="s">
        <v>4039</v>
      </c>
      <c r="F505" s="217">
        <v>207</v>
      </c>
      <c r="G505" s="218">
        <f t="shared" ref="G505:G562" si="67">F505/$G$15</f>
        <v>41.4</v>
      </c>
      <c r="H505" s="219">
        <f t="shared" ref="H505:H561" si="68">F505/$H$15</f>
        <v>115</v>
      </c>
      <c r="I505" s="219">
        <f t="shared" ref="I505:I561" si="69">H505/$I$15</f>
        <v>3.833333333333333E-2</v>
      </c>
      <c r="J505" s="217"/>
      <c r="K505" s="220"/>
      <c r="L505" s="220"/>
      <c r="M505" s="221"/>
      <c r="N505" s="222">
        <f t="shared" ref="N505:N561" si="70">M505/$N$15</f>
        <v>0</v>
      </c>
      <c r="O505" s="223"/>
      <c r="P505" s="224"/>
      <c r="Q505" s="224"/>
      <c r="R505" s="224"/>
      <c r="S505" s="224"/>
      <c r="T505" s="225"/>
      <c r="U505" s="226">
        <f t="shared" ref="U505:U561" si="71">H505/$U$15</f>
        <v>7.6666666666666661E-2</v>
      </c>
      <c r="V505" s="227"/>
      <c r="W505" s="228" t="str">
        <f t="shared" ref="W505:W561" si="72">IF(V505&lt;1,"0",IF(V505&lt;5,"2",IF(V505&gt;=5,"6")))</f>
        <v>0</v>
      </c>
      <c r="X505" s="508">
        <f>K563/$X$15</f>
        <v>0.66666666666666663</v>
      </c>
      <c r="Y505" s="229">
        <f t="shared" ref="Y505:Y562" si="73">W505/2</f>
        <v>0</v>
      </c>
    </row>
    <row r="506" spans="2:25" ht="18.75" customHeight="1">
      <c r="B506" s="515"/>
      <c r="C506" s="506"/>
      <c r="D506" s="216">
        <v>2</v>
      </c>
      <c r="E506" s="216" t="s">
        <v>4040</v>
      </c>
      <c r="F506" s="217">
        <v>328</v>
      </c>
      <c r="G506" s="218">
        <f t="shared" si="67"/>
        <v>65.599999999999994</v>
      </c>
      <c r="H506" s="219">
        <f t="shared" si="68"/>
        <v>182.22222222222223</v>
      </c>
      <c r="I506" s="219">
        <f t="shared" si="69"/>
        <v>6.0740740740740741E-2</v>
      </c>
      <c r="J506" s="217"/>
      <c r="K506" s="220"/>
      <c r="L506" s="220"/>
      <c r="M506" s="221"/>
      <c r="N506" s="222">
        <f t="shared" si="70"/>
        <v>0</v>
      </c>
      <c r="O506" s="223"/>
      <c r="P506" s="224"/>
      <c r="Q506" s="224"/>
      <c r="R506" s="224"/>
      <c r="S506" s="224"/>
      <c r="T506" s="225"/>
      <c r="U506" s="226">
        <f t="shared" si="71"/>
        <v>0.12148148148148148</v>
      </c>
      <c r="V506" s="227"/>
      <c r="W506" s="228" t="str">
        <f t="shared" si="72"/>
        <v>0</v>
      </c>
      <c r="X506" s="509"/>
      <c r="Y506" s="229">
        <f t="shared" si="73"/>
        <v>0</v>
      </c>
    </row>
    <row r="507" spans="2:25" ht="18.75" customHeight="1">
      <c r="B507" s="515"/>
      <c r="C507" s="506"/>
      <c r="D507" s="216">
        <v>3</v>
      </c>
      <c r="E507" s="216" t="s">
        <v>4041</v>
      </c>
      <c r="F507" s="217">
        <v>252</v>
      </c>
      <c r="G507" s="218">
        <f t="shared" si="67"/>
        <v>50.4</v>
      </c>
      <c r="H507" s="219">
        <f t="shared" si="68"/>
        <v>140</v>
      </c>
      <c r="I507" s="219">
        <f t="shared" si="69"/>
        <v>4.6666666666666669E-2</v>
      </c>
      <c r="J507" s="217"/>
      <c r="K507" s="220"/>
      <c r="L507" s="220"/>
      <c r="M507" s="221"/>
      <c r="N507" s="222">
        <f t="shared" si="70"/>
        <v>0</v>
      </c>
      <c r="O507" s="223"/>
      <c r="P507" s="224"/>
      <c r="Q507" s="224"/>
      <c r="R507" s="224"/>
      <c r="S507" s="224"/>
      <c r="T507" s="225"/>
      <c r="U507" s="226">
        <f t="shared" si="71"/>
        <v>9.3333333333333338E-2</v>
      </c>
      <c r="V507" s="227"/>
      <c r="W507" s="228" t="str">
        <f t="shared" si="72"/>
        <v>0</v>
      </c>
      <c r="X507" s="509"/>
      <c r="Y507" s="229">
        <f t="shared" si="73"/>
        <v>0</v>
      </c>
    </row>
    <row r="508" spans="2:25" ht="18.75" customHeight="1">
      <c r="B508" s="515"/>
      <c r="C508" s="506"/>
      <c r="D508" s="216">
        <v>4</v>
      </c>
      <c r="E508" s="216" t="s">
        <v>4042</v>
      </c>
      <c r="F508" s="217">
        <v>602</v>
      </c>
      <c r="G508" s="218">
        <f t="shared" si="67"/>
        <v>120.4</v>
      </c>
      <c r="H508" s="219">
        <f t="shared" si="68"/>
        <v>334.44444444444446</v>
      </c>
      <c r="I508" s="219">
        <f t="shared" si="69"/>
        <v>0.11148148148148149</v>
      </c>
      <c r="J508" s="217"/>
      <c r="K508" s="220"/>
      <c r="L508" s="220"/>
      <c r="M508" s="221"/>
      <c r="N508" s="222">
        <f t="shared" si="70"/>
        <v>0</v>
      </c>
      <c r="O508" s="223"/>
      <c r="P508" s="224"/>
      <c r="Q508" s="224"/>
      <c r="R508" s="224"/>
      <c r="S508" s="224"/>
      <c r="T508" s="225"/>
      <c r="U508" s="226">
        <f t="shared" si="71"/>
        <v>0.22296296296296297</v>
      </c>
      <c r="V508" s="227"/>
      <c r="W508" s="228" t="str">
        <f t="shared" si="72"/>
        <v>0</v>
      </c>
      <c r="X508" s="509"/>
      <c r="Y508" s="229">
        <f t="shared" si="73"/>
        <v>0</v>
      </c>
    </row>
    <row r="509" spans="2:25" ht="18.75" customHeight="1">
      <c r="B509" s="515"/>
      <c r="C509" s="506"/>
      <c r="D509" s="216">
        <v>5</v>
      </c>
      <c r="E509" s="216" t="s">
        <v>4043</v>
      </c>
      <c r="F509" s="217">
        <v>153</v>
      </c>
      <c r="G509" s="218">
        <f t="shared" si="67"/>
        <v>30.6</v>
      </c>
      <c r="H509" s="219">
        <f t="shared" si="68"/>
        <v>85</v>
      </c>
      <c r="I509" s="219">
        <f t="shared" si="69"/>
        <v>2.8333333333333332E-2</v>
      </c>
      <c r="J509" s="217"/>
      <c r="K509" s="220"/>
      <c r="L509" s="220"/>
      <c r="M509" s="221"/>
      <c r="N509" s="222">
        <f t="shared" si="70"/>
        <v>0</v>
      </c>
      <c r="O509" s="223"/>
      <c r="P509" s="224"/>
      <c r="Q509" s="224"/>
      <c r="R509" s="224"/>
      <c r="S509" s="224"/>
      <c r="T509" s="225"/>
      <c r="U509" s="226">
        <f t="shared" si="71"/>
        <v>5.6666666666666664E-2</v>
      </c>
      <c r="V509" s="227"/>
      <c r="W509" s="228" t="str">
        <f t="shared" si="72"/>
        <v>0</v>
      </c>
      <c r="X509" s="509"/>
      <c r="Y509" s="229">
        <f t="shared" si="73"/>
        <v>0</v>
      </c>
    </row>
    <row r="510" spans="2:25" ht="18.75" customHeight="1">
      <c r="B510" s="515"/>
      <c r="C510" s="506"/>
      <c r="D510" s="216">
        <v>6</v>
      </c>
      <c r="E510" s="216" t="s">
        <v>4044</v>
      </c>
      <c r="F510" s="217">
        <v>106</v>
      </c>
      <c r="G510" s="218">
        <f t="shared" si="67"/>
        <v>21.2</v>
      </c>
      <c r="H510" s="219">
        <f t="shared" si="68"/>
        <v>58.888888888888886</v>
      </c>
      <c r="I510" s="219">
        <f t="shared" si="69"/>
        <v>1.9629629629629629E-2</v>
      </c>
      <c r="J510" s="217"/>
      <c r="K510" s="220"/>
      <c r="L510" s="220"/>
      <c r="M510" s="221"/>
      <c r="N510" s="222">
        <f t="shared" si="70"/>
        <v>0</v>
      </c>
      <c r="O510" s="223"/>
      <c r="P510" s="224"/>
      <c r="Q510" s="224"/>
      <c r="R510" s="224"/>
      <c r="S510" s="224"/>
      <c r="T510" s="225"/>
      <c r="U510" s="226">
        <f t="shared" si="71"/>
        <v>3.9259259259259258E-2</v>
      </c>
      <c r="V510" s="227"/>
      <c r="W510" s="228" t="str">
        <f t="shared" si="72"/>
        <v>0</v>
      </c>
      <c r="X510" s="509"/>
      <c r="Y510" s="229">
        <f t="shared" si="73"/>
        <v>0</v>
      </c>
    </row>
    <row r="511" spans="2:25" ht="18.75" customHeight="1">
      <c r="B511" s="515"/>
      <c r="C511" s="506"/>
      <c r="D511" s="216">
        <v>7</v>
      </c>
      <c r="E511" s="216" t="s">
        <v>4045</v>
      </c>
      <c r="F511" s="217">
        <v>440</v>
      </c>
      <c r="G511" s="218">
        <f t="shared" si="67"/>
        <v>88</v>
      </c>
      <c r="H511" s="219">
        <f t="shared" si="68"/>
        <v>244.44444444444443</v>
      </c>
      <c r="I511" s="219">
        <f t="shared" si="69"/>
        <v>8.1481481481481474E-2</v>
      </c>
      <c r="J511" s="217"/>
      <c r="K511" s="220"/>
      <c r="L511" s="220"/>
      <c r="M511" s="221"/>
      <c r="N511" s="222">
        <f t="shared" si="70"/>
        <v>0</v>
      </c>
      <c r="O511" s="223"/>
      <c r="P511" s="224"/>
      <c r="Q511" s="224"/>
      <c r="R511" s="224"/>
      <c r="S511" s="224"/>
      <c r="T511" s="225"/>
      <c r="U511" s="226">
        <f t="shared" si="71"/>
        <v>0.16296296296296295</v>
      </c>
      <c r="V511" s="227"/>
      <c r="W511" s="228" t="str">
        <f t="shared" si="72"/>
        <v>0</v>
      </c>
      <c r="X511" s="509"/>
      <c r="Y511" s="229">
        <f t="shared" si="73"/>
        <v>0</v>
      </c>
    </row>
    <row r="512" spans="2:25" ht="18.75" customHeight="1">
      <c r="B512" s="515"/>
      <c r="C512" s="506"/>
      <c r="D512" s="216">
        <v>8</v>
      </c>
      <c r="E512" s="216" t="s">
        <v>4046</v>
      </c>
      <c r="F512" s="217">
        <v>96</v>
      </c>
      <c r="G512" s="218">
        <f t="shared" si="67"/>
        <v>19.2</v>
      </c>
      <c r="H512" s="219">
        <f t="shared" si="68"/>
        <v>53.333333333333329</v>
      </c>
      <c r="I512" s="219">
        <f t="shared" si="69"/>
        <v>1.7777777777777778E-2</v>
      </c>
      <c r="J512" s="217"/>
      <c r="K512" s="220"/>
      <c r="L512" s="220"/>
      <c r="M512" s="221"/>
      <c r="N512" s="222">
        <f t="shared" si="70"/>
        <v>0</v>
      </c>
      <c r="O512" s="223"/>
      <c r="P512" s="224"/>
      <c r="Q512" s="224"/>
      <c r="R512" s="224"/>
      <c r="S512" s="224"/>
      <c r="T512" s="225"/>
      <c r="U512" s="226">
        <f t="shared" si="71"/>
        <v>3.5555555555555556E-2</v>
      </c>
      <c r="V512" s="227"/>
      <c r="W512" s="228" t="str">
        <f t="shared" si="72"/>
        <v>0</v>
      </c>
      <c r="X512" s="509"/>
      <c r="Y512" s="229">
        <f t="shared" si="73"/>
        <v>0</v>
      </c>
    </row>
    <row r="513" spans="2:25" ht="18.75" customHeight="1">
      <c r="B513" s="515"/>
      <c r="C513" s="506"/>
      <c r="D513" s="216">
        <v>9</v>
      </c>
      <c r="E513" s="216" t="s">
        <v>4047</v>
      </c>
      <c r="F513" s="217">
        <v>104</v>
      </c>
      <c r="G513" s="218">
        <f t="shared" si="67"/>
        <v>20.8</v>
      </c>
      <c r="H513" s="219">
        <f t="shared" si="68"/>
        <v>57.777777777777779</v>
      </c>
      <c r="I513" s="219">
        <f t="shared" si="69"/>
        <v>1.9259259259259261E-2</v>
      </c>
      <c r="J513" s="217"/>
      <c r="K513" s="220"/>
      <c r="L513" s="220"/>
      <c r="M513" s="221"/>
      <c r="N513" s="222">
        <f t="shared" si="70"/>
        <v>0</v>
      </c>
      <c r="O513" s="223"/>
      <c r="P513" s="224"/>
      <c r="Q513" s="224"/>
      <c r="R513" s="224"/>
      <c r="S513" s="224"/>
      <c r="T513" s="225"/>
      <c r="U513" s="226">
        <f t="shared" si="71"/>
        <v>3.8518518518518521E-2</v>
      </c>
      <c r="V513" s="227"/>
      <c r="W513" s="228" t="str">
        <f t="shared" si="72"/>
        <v>0</v>
      </c>
      <c r="X513" s="509"/>
      <c r="Y513" s="229">
        <f t="shared" si="73"/>
        <v>0</v>
      </c>
    </row>
    <row r="514" spans="2:25" ht="18.75" customHeight="1">
      <c r="B514" s="515"/>
      <c r="C514" s="506"/>
      <c r="D514" s="216">
        <v>10</v>
      </c>
      <c r="E514" s="216" t="s">
        <v>4048</v>
      </c>
      <c r="F514" s="217">
        <v>101</v>
      </c>
      <c r="G514" s="218">
        <f t="shared" si="67"/>
        <v>20.2</v>
      </c>
      <c r="H514" s="219">
        <f t="shared" si="68"/>
        <v>56.111111111111107</v>
      </c>
      <c r="I514" s="219">
        <f t="shared" si="69"/>
        <v>1.8703703703703702E-2</v>
      </c>
      <c r="J514" s="217"/>
      <c r="K514" s="220"/>
      <c r="L514" s="220"/>
      <c r="M514" s="221"/>
      <c r="N514" s="222">
        <f t="shared" si="70"/>
        <v>0</v>
      </c>
      <c r="O514" s="223"/>
      <c r="P514" s="224"/>
      <c r="Q514" s="224"/>
      <c r="R514" s="224"/>
      <c r="S514" s="224"/>
      <c r="T514" s="225"/>
      <c r="U514" s="226">
        <f t="shared" si="71"/>
        <v>3.7407407407407403E-2</v>
      </c>
      <c r="V514" s="227"/>
      <c r="W514" s="228" t="str">
        <f t="shared" si="72"/>
        <v>0</v>
      </c>
      <c r="X514" s="509"/>
      <c r="Y514" s="229">
        <f t="shared" si="73"/>
        <v>0</v>
      </c>
    </row>
    <row r="515" spans="2:25" ht="18.75" customHeight="1">
      <c r="B515" s="515"/>
      <c r="C515" s="506"/>
      <c r="D515" s="216">
        <v>11</v>
      </c>
      <c r="E515" s="216" t="s">
        <v>4049</v>
      </c>
      <c r="F515" s="217">
        <v>402</v>
      </c>
      <c r="G515" s="218">
        <f t="shared" si="67"/>
        <v>80.400000000000006</v>
      </c>
      <c r="H515" s="219">
        <f t="shared" si="68"/>
        <v>223.33333333333331</v>
      </c>
      <c r="I515" s="219">
        <f t="shared" si="69"/>
        <v>7.4444444444444438E-2</v>
      </c>
      <c r="J515" s="217" t="s">
        <v>4050</v>
      </c>
      <c r="K515" s="220"/>
      <c r="L515" s="220"/>
      <c r="M515" s="221"/>
      <c r="N515" s="222">
        <f t="shared" si="70"/>
        <v>0</v>
      </c>
      <c r="O515" s="223"/>
      <c r="P515" s="224"/>
      <c r="Q515" s="224"/>
      <c r="R515" s="224"/>
      <c r="S515" s="224"/>
      <c r="T515" s="225"/>
      <c r="U515" s="226">
        <f t="shared" si="71"/>
        <v>0.14888888888888888</v>
      </c>
      <c r="V515" s="227"/>
      <c r="W515" s="228" t="str">
        <f t="shared" si="72"/>
        <v>0</v>
      </c>
      <c r="X515" s="509"/>
      <c r="Y515" s="229">
        <f t="shared" si="73"/>
        <v>0</v>
      </c>
    </row>
    <row r="516" spans="2:25" ht="18.75" customHeight="1">
      <c r="B516" s="515"/>
      <c r="C516" s="506"/>
      <c r="D516" s="216">
        <v>12</v>
      </c>
      <c r="E516" s="216" t="s">
        <v>4051</v>
      </c>
      <c r="F516" s="217">
        <v>196</v>
      </c>
      <c r="G516" s="218">
        <f t="shared" si="67"/>
        <v>39.200000000000003</v>
      </c>
      <c r="H516" s="219">
        <f t="shared" si="68"/>
        <v>108.88888888888889</v>
      </c>
      <c r="I516" s="219">
        <f t="shared" si="69"/>
        <v>3.6296296296296292E-2</v>
      </c>
      <c r="J516" s="217" t="s">
        <v>4052</v>
      </c>
      <c r="K516" s="217" t="s">
        <v>4052</v>
      </c>
      <c r="L516" s="220"/>
      <c r="M516" s="221">
        <f>SUM(H505:H526)</f>
        <v>3160.5555555555557</v>
      </c>
      <c r="N516" s="222">
        <f t="shared" si="70"/>
        <v>63.211111111111116</v>
      </c>
      <c r="O516" s="223">
        <v>35</v>
      </c>
      <c r="P516" s="224" t="s">
        <v>178</v>
      </c>
      <c r="Q516" s="224"/>
      <c r="R516" s="224" t="s">
        <v>3576</v>
      </c>
      <c r="S516" s="224"/>
      <c r="T516" s="225"/>
      <c r="U516" s="226">
        <f t="shared" si="71"/>
        <v>7.2592592592592584E-2</v>
      </c>
      <c r="V516" s="227">
        <f>SUM(U505:U526)</f>
        <v>2.1070370370370366</v>
      </c>
      <c r="W516" s="228" t="str">
        <f t="shared" si="72"/>
        <v>2</v>
      </c>
      <c r="X516" s="509"/>
      <c r="Y516" s="229">
        <f t="shared" si="73"/>
        <v>1</v>
      </c>
    </row>
    <row r="517" spans="2:25" ht="18.75" customHeight="1">
      <c r="B517" s="515"/>
      <c r="C517" s="506"/>
      <c r="D517" s="216">
        <v>13</v>
      </c>
      <c r="E517" s="216" t="s">
        <v>4053</v>
      </c>
      <c r="F517" s="217">
        <v>156</v>
      </c>
      <c r="G517" s="218">
        <f t="shared" si="67"/>
        <v>31.2</v>
      </c>
      <c r="H517" s="219">
        <f t="shared" si="68"/>
        <v>86.666666666666671</v>
      </c>
      <c r="I517" s="219">
        <f t="shared" si="69"/>
        <v>2.8888888888888891E-2</v>
      </c>
      <c r="J517" s="217"/>
      <c r="K517" s="220"/>
      <c r="L517" s="220"/>
      <c r="M517" s="221"/>
      <c r="N517" s="222">
        <f t="shared" si="70"/>
        <v>0</v>
      </c>
      <c r="O517" s="223"/>
      <c r="P517" s="224"/>
      <c r="Q517" s="224"/>
      <c r="R517" s="224"/>
      <c r="S517" s="224"/>
      <c r="T517" s="225"/>
      <c r="U517" s="226">
        <f t="shared" si="71"/>
        <v>5.7777777777777782E-2</v>
      </c>
      <c r="V517" s="227"/>
      <c r="W517" s="228" t="str">
        <f t="shared" si="72"/>
        <v>0</v>
      </c>
      <c r="X517" s="509"/>
      <c r="Y517" s="229">
        <f t="shared" si="73"/>
        <v>0</v>
      </c>
    </row>
    <row r="518" spans="2:25" ht="18.75" customHeight="1">
      <c r="B518" s="515"/>
      <c r="C518" s="506"/>
      <c r="D518" s="216">
        <v>14</v>
      </c>
      <c r="E518" s="216" t="s">
        <v>4054</v>
      </c>
      <c r="F518" s="217">
        <v>552</v>
      </c>
      <c r="G518" s="218">
        <f t="shared" si="67"/>
        <v>110.4</v>
      </c>
      <c r="H518" s="219">
        <f t="shared" si="68"/>
        <v>306.66666666666669</v>
      </c>
      <c r="I518" s="219">
        <f t="shared" si="69"/>
        <v>0.10222222222222223</v>
      </c>
      <c r="J518" s="217"/>
      <c r="K518" s="220"/>
      <c r="L518" s="220"/>
      <c r="M518" s="221"/>
      <c r="N518" s="222">
        <f t="shared" si="70"/>
        <v>0</v>
      </c>
      <c r="O518" s="223"/>
      <c r="P518" s="224"/>
      <c r="Q518" s="224"/>
      <c r="R518" s="224"/>
      <c r="S518" s="224"/>
      <c r="T518" s="225"/>
      <c r="U518" s="226">
        <f t="shared" si="71"/>
        <v>0.20444444444444446</v>
      </c>
      <c r="V518" s="227"/>
      <c r="W518" s="228" t="str">
        <f t="shared" si="72"/>
        <v>0</v>
      </c>
      <c r="X518" s="509"/>
      <c r="Y518" s="229">
        <f t="shared" si="73"/>
        <v>0</v>
      </c>
    </row>
    <row r="519" spans="2:25" ht="18.75" customHeight="1">
      <c r="B519" s="515"/>
      <c r="C519" s="506"/>
      <c r="D519" s="216">
        <v>15</v>
      </c>
      <c r="E519" s="216" t="s">
        <v>4055</v>
      </c>
      <c r="F519" s="217">
        <v>253</v>
      </c>
      <c r="G519" s="218">
        <f t="shared" si="67"/>
        <v>50.6</v>
      </c>
      <c r="H519" s="219">
        <f t="shared" si="68"/>
        <v>140.55555555555554</v>
      </c>
      <c r="I519" s="219">
        <f t="shared" si="69"/>
        <v>4.6851851851851846E-2</v>
      </c>
      <c r="J519" s="217"/>
      <c r="K519" s="220"/>
      <c r="L519" s="220"/>
      <c r="M519" s="221"/>
      <c r="N519" s="222">
        <f t="shared" si="70"/>
        <v>0</v>
      </c>
      <c r="O519" s="223"/>
      <c r="P519" s="224"/>
      <c r="Q519" s="224"/>
      <c r="R519" s="224"/>
      <c r="S519" s="224"/>
      <c r="T519" s="225"/>
      <c r="U519" s="226">
        <f t="shared" si="71"/>
        <v>9.3703703703703692E-2</v>
      </c>
      <c r="V519" s="227"/>
      <c r="W519" s="228" t="str">
        <f t="shared" si="72"/>
        <v>0</v>
      </c>
      <c r="X519" s="509"/>
      <c r="Y519" s="229">
        <f t="shared" si="73"/>
        <v>0</v>
      </c>
    </row>
    <row r="520" spans="2:25" ht="18.75" customHeight="1">
      <c r="B520" s="515"/>
      <c r="C520" s="506"/>
      <c r="D520" s="216">
        <v>16</v>
      </c>
      <c r="E520" s="216" t="s">
        <v>4056</v>
      </c>
      <c r="F520" s="217">
        <v>307</v>
      </c>
      <c r="G520" s="218">
        <f t="shared" si="67"/>
        <v>61.4</v>
      </c>
      <c r="H520" s="219">
        <f t="shared" si="68"/>
        <v>170.55555555555554</v>
      </c>
      <c r="I520" s="219">
        <f t="shared" si="69"/>
        <v>5.6851851851851848E-2</v>
      </c>
      <c r="J520" s="217"/>
      <c r="K520" s="220"/>
      <c r="L520" s="220"/>
      <c r="M520" s="221"/>
      <c r="N520" s="222">
        <f t="shared" si="70"/>
        <v>0</v>
      </c>
      <c r="O520" s="223"/>
      <c r="P520" s="224"/>
      <c r="Q520" s="224"/>
      <c r="R520" s="224"/>
      <c r="S520" s="224"/>
      <c r="T520" s="225"/>
      <c r="U520" s="226">
        <f t="shared" si="71"/>
        <v>0.1137037037037037</v>
      </c>
      <c r="V520" s="227"/>
      <c r="W520" s="228" t="str">
        <f t="shared" si="72"/>
        <v>0</v>
      </c>
      <c r="X520" s="509"/>
      <c r="Y520" s="229">
        <f t="shared" si="73"/>
        <v>0</v>
      </c>
    </row>
    <row r="521" spans="2:25" ht="18.75" customHeight="1">
      <c r="B521" s="515"/>
      <c r="C521" s="506"/>
      <c r="D521" s="216">
        <v>17</v>
      </c>
      <c r="E521" s="216" t="s">
        <v>4057</v>
      </c>
      <c r="F521" s="217">
        <v>162</v>
      </c>
      <c r="G521" s="218">
        <f t="shared" si="67"/>
        <v>32.4</v>
      </c>
      <c r="H521" s="219">
        <f t="shared" si="68"/>
        <v>90</v>
      </c>
      <c r="I521" s="219">
        <f t="shared" si="69"/>
        <v>0.03</v>
      </c>
      <c r="J521" s="217"/>
      <c r="K521" s="220"/>
      <c r="L521" s="220"/>
      <c r="M521" s="221"/>
      <c r="N521" s="222">
        <f t="shared" si="70"/>
        <v>0</v>
      </c>
      <c r="O521" s="223"/>
      <c r="P521" s="224"/>
      <c r="Q521" s="224"/>
      <c r="R521" s="224"/>
      <c r="S521" s="224"/>
      <c r="T521" s="225"/>
      <c r="U521" s="226">
        <f t="shared" si="71"/>
        <v>0.06</v>
      </c>
      <c r="V521" s="227"/>
      <c r="W521" s="228" t="str">
        <f t="shared" si="72"/>
        <v>0</v>
      </c>
      <c r="X521" s="509"/>
      <c r="Y521" s="229">
        <f t="shared" si="73"/>
        <v>0</v>
      </c>
    </row>
    <row r="522" spans="2:25" ht="18.75" customHeight="1">
      <c r="B522" s="515"/>
      <c r="C522" s="506"/>
      <c r="D522" s="216">
        <v>18</v>
      </c>
      <c r="E522" s="216" t="s">
        <v>4058</v>
      </c>
      <c r="F522" s="217">
        <v>282</v>
      </c>
      <c r="G522" s="218">
        <f t="shared" si="67"/>
        <v>56.4</v>
      </c>
      <c r="H522" s="219">
        <f t="shared" si="68"/>
        <v>156.66666666666666</v>
      </c>
      <c r="I522" s="219">
        <f t="shared" si="69"/>
        <v>5.2222222222222218E-2</v>
      </c>
      <c r="J522" s="217"/>
      <c r="K522" s="220"/>
      <c r="L522" s="220"/>
      <c r="M522" s="221"/>
      <c r="N522" s="222">
        <f t="shared" si="70"/>
        <v>0</v>
      </c>
      <c r="O522" s="223"/>
      <c r="P522" s="224"/>
      <c r="Q522" s="224"/>
      <c r="R522" s="224"/>
      <c r="S522" s="224"/>
      <c r="T522" s="225"/>
      <c r="U522" s="226">
        <f t="shared" si="71"/>
        <v>0.10444444444444444</v>
      </c>
      <c r="V522" s="227"/>
      <c r="W522" s="228" t="str">
        <f t="shared" si="72"/>
        <v>0</v>
      </c>
      <c r="X522" s="509"/>
      <c r="Y522" s="229">
        <f t="shared" si="73"/>
        <v>0</v>
      </c>
    </row>
    <row r="523" spans="2:25" ht="18.75" customHeight="1">
      <c r="B523" s="515"/>
      <c r="C523" s="506"/>
      <c r="D523" s="216">
        <v>19</v>
      </c>
      <c r="E523" s="216" t="s">
        <v>4059</v>
      </c>
      <c r="F523" s="217">
        <v>290</v>
      </c>
      <c r="G523" s="218">
        <f t="shared" si="67"/>
        <v>58</v>
      </c>
      <c r="H523" s="219">
        <f t="shared" si="68"/>
        <v>161.11111111111111</v>
      </c>
      <c r="I523" s="219">
        <f t="shared" si="69"/>
        <v>5.3703703703703705E-2</v>
      </c>
      <c r="J523" s="217"/>
      <c r="K523" s="220"/>
      <c r="L523" s="220"/>
      <c r="M523" s="221"/>
      <c r="N523" s="222">
        <f t="shared" si="70"/>
        <v>0</v>
      </c>
      <c r="O523" s="223"/>
      <c r="P523" s="224"/>
      <c r="Q523" s="224"/>
      <c r="R523" s="224"/>
      <c r="S523" s="224"/>
      <c r="T523" s="225"/>
      <c r="U523" s="226">
        <f t="shared" si="71"/>
        <v>0.10740740740740741</v>
      </c>
      <c r="V523" s="227"/>
      <c r="W523" s="228" t="str">
        <f t="shared" si="72"/>
        <v>0</v>
      </c>
      <c r="X523" s="509"/>
      <c r="Y523" s="229">
        <f t="shared" si="73"/>
        <v>0</v>
      </c>
    </row>
    <row r="524" spans="2:25" ht="18.75" customHeight="1">
      <c r="B524" s="515"/>
      <c r="C524" s="506"/>
      <c r="D524" s="216">
        <v>20</v>
      </c>
      <c r="E524" s="216" t="s">
        <v>4060</v>
      </c>
      <c r="F524" s="217">
        <v>53</v>
      </c>
      <c r="G524" s="218">
        <f t="shared" si="67"/>
        <v>10.6</v>
      </c>
      <c r="H524" s="219">
        <f t="shared" si="68"/>
        <v>29.444444444444443</v>
      </c>
      <c r="I524" s="219">
        <f t="shared" si="69"/>
        <v>9.8148148148148144E-3</v>
      </c>
      <c r="J524" s="217"/>
      <c r="K524" s="220"/>
      <c r="L524" s="220"/>
      <c r="M524" s="221"/>
      <c r="N524" s="222">
        <f t="shared" si="70"/>
        <v>0</v>
      </c>
      <c r="O524" s="223"/>
      <c r="P524" s="224"/>
      <c r="Q524" s="224"/>
      <c r="R524" s="224"/>
      <c r="S524" s="224"/>
      <c r="T524" s="225"/>
      <c r="U524" s="226">
        <f t="shared" si="71"/>
        <v>1.9629629629629629E-2</v>
      </c>
      <c r="V524" s="227"/>
      <c r="W524" s="228" t="str">
        <f t="shared" si="72"/>
        <v>0</v>
      </c>
      <c r="X524" s="509"/>
      <c r="Y524" s="229">
        <f t="shared" si="73"/>
        <v>0</v>
      </c>
    </row>
    <row r="525" spans="2:25" ht="18.75" customHeight="1">
      <c r="B525" s="515"/>
      <c r="C525" s="506"/>
      <c r="D525" s="216">
        <v>21</v>
      </c>
      <c r="E525" s="216" t="s">
        <v>3668</v>
      </c>
      <c r="F525" s="217">
        <v>445</v>
      </c>
      <c r="G525" s="218">
        <f t="shared" si="67"/>
        <v>89</v>
      </c>
      <c r="H525" s="219">
        <f t="shared" si="68"/>
        <v>247.22222222222223</v>
      </c>
      <c r="I525" s="219">
        <f t="shared" si="69"/>
        <v>8.2407407407407415E-2</v>
      </c>
      <c r="J525" s="217"/>
      <c r="K525" s="220"/>
      <c r="L525" s="220"/>
      <c r="M525" s="221"/>
      <c r="N525" s="222">
        <f t="shared" si="70"/>
        <v>0</v>
      </c>
      <c r="O525" s="223"/>
      <c r="P525" s="224"/>
      <c r="Q525" s="224"/>
      <c r="R525" s="224"/>
      <c r="S525" s="224"/>
      <c r="T525" s="225"/>
      <c r="U525" s="226">
        <f t="shared" si="71"/>
        <v>0.16481481481481483</v>
      </c>
      <c r="V525" s="227"/>
      <c r="W525" s="228" t="str">
        <f t="shared" si="72"/>
        <v>0</v>
      </c>
      <c r="X525" s="509"/>
      <c r="Y525" s="229">
        <f t="shared" si="73"/>
        <v>0</v>
      </c>
    </row>
    <row r="526" spans="2:25" ht="18.75" customHeight="1">
      <c r="B526" s="515"/>
      <c r="C526" s="506"/>
      <c r="D526" s="216">
        <v>22</v>
      </c>
      <c r="E526" s="216" t="s">
        <v>4061</v>
      </c>
      <c r="F526" s="217">
        <v>202</v>
      </c>
      <c r="G526" s="218">
        <f t="shared" si="67"/>
        <v>40.4</v>
      </c>
      <c r="H526" s="219">
        <f t="shared" si="68"/>
        <v>112.22222222222221</v>
      </c>
      <c r="I526" s="219">
        <f t="shared" si="69"/>
        <v>3.7407407407407403E-2</v>
      </c>
      <c r="J526" s="217"/>
      <c r="K526" s="220"/>
      <c r="L526" s="220"/>
      <c r="M526" s="221"/>
      <c r="N526" s="222">
        <f t="shared" si="70"/>
        <v>0</v>
      </c>
      <c r="O526" s="223"/>
      <c r="P526" s="224"/>
      <c r="Q526" s="224"/>
      <c r="R526" s="224"/>
      <c r="S526" s="224"/>
      <c r="T526" s="225"/>
      <c r="U526" s="226">
        <f t="shared" si="71"/>
        <v>7.4814814814814806E-2</v>
      </c>
      <c r="V526" s="227"/>
      <c r="W526" s="228" t="str">
        <f t="shared" si="72"/>
        <v>0</v>
      </c>
      <c r="X526" s="509"/>
      <c r="Y526" s="229">
        <f t="shared" si="73"/>
        <v>0</v>
      </c>
    </row>
    <row r="527" spans="2:25" ht="18.75" customHeight="1">
      <c r="B527" s="515"/>
      <c r="C527" s="506"/>
      <c r="D527" s="216"/>
      <c r="E527" s="216"/>
      <c r="F527" s="217"/>
      <c r="G527" s="218">
        <f t="shared" si="67"/>
        <v>0</v>
      </c>
      <c r="H527" s="219">
        <f t="shared" si="68"/>
        <v>0</v>
      </c>
      <c r="I527" s="219">
        <f t="shared" si="69"/>
        <v>0</v>
      </c>
      <c r="J527" s="217"/>
      <c r="K527" s="220"/>
      <c r="L527" s="220"/>
      <c r="M527" s="221"/>
      <c r="N527" s="222">
        <f t="shared" si="70"/>
        <v>0</v>
      </c>
      <c r="O527" s="223"/>
      <c r="P527" s="224"/>
      <c r="Q527" s="224"/>
      <c r="R527" s="224"/>
      <c r="S527" s="224"/>
      <c r="T527" s="225"/>
      <c r="U527" s="226">
        <f t="shared" si="71"/>
        <v>0</v>
      </c>
      <c r="V527" s="227"/>
      <c r="W527" s="228" t="str">
        <f t="shared" si="72"/>
        <v>0</v>
      </c>
      <c r="X527" s="509"/>
      <c r="Y527" s="229">
        <f t="shared" si="73"/>
        <v>0</v>
      </c>
    </row>
    <row r="528" spans="2:25" ht="18.75" customHeight="1">
      <c r="B528" s="515"/>
      <c r="C528" s="506"/>
      <c r="D528" s="216">
        <v>1</v>
      </c>
      <c r="E528" s="216" t="s">
        <v>4062</v>
      </c>
      <c r="F528" s="217">
        <v>34</v>
      </c>
      <c r="G528" s="218">
        <f t="shared" si="67"/>
        <v>6.8</v>
      </c>
      <c r="H528" s="219">
        <f t="shared" si="68"/>
        <v>18.888888888888889</v>
      </c>
      <c r="I528" s="219">
        <f t="shared" si="69"/>
        <v>6.2962962962962964E-3</v>
      </c>
      <c r="J528" s="217"/>
      <c r="K528" s="220"/>
      <c r="L528" s="220"/>
      <c r="M528" s="221"/>
      <c r="N528" s="222">
        <f t="shared" si="70"/>
        <v>0</v>
      </c>
      <c r="O528" s="223"/>
      <c r="P528" s="224"/>
      <c r="Q528" s="224"/>
      <c r="R528" s="224"/>
      <c r="S528" s="224"/>
      <c r="T528" s="225"/>
      <c r="U528" s="226">
        <f t="shared" si="71"/>
        <v>1.2592592592592593E-2</v>
      </c>
      <c r="V528" s="227"/>
      <c r="W528" s="228" t="str">
        <f t="shared" si="72"/>
        <v>0</v>
      </c>
      <c r="X528" s="509"/>
      <c r="Y528" s="229">
        <f t="shared" si="73"/>
        <v>0</v>
      </c>
    </row>
    <row r="529" spans="2:25" ht="18.75" customHeight="1">
      <c r="B529" s="515"/>
      <c r="C529" s="506"/>
      <c r="D529" s="216">
        <v>2</v>
      </c>
      <c r="E529" s="216" t="s">
        <v>4063</v>
      </c>
      <c r="F529" s="217">
        <v>251</v>
      </c>
      <c r="G529" s="218">
        <f t="shared" si="67"/>
        <v>50.2</v>
      </c>
      <c r="H529" s="219">
        <f t="shared" si="68"/>
        <v>139.44444444444443</v>
      </c>
      <c r="I529" s="219">
        <f t="shared" si="69"/>
        <v>4.6481481481481478E-2</v>
      </c>
      <c r="J529" s="217"/>
      <c r="K529" s="220"/>
      <c r="L529" s="220"/>
      <c r="M529" s="221"/>
      <c r="N529" s="222">
        <f t="shared" si="70"/>
        <v>0</v>
      </c>
      <c r="O529" s="223"/>
      <c r="P529" s="224"/>
      <c r="Q529" s="224"/>
      <c r="R529" s="224"/>
      <c r="S529" s="224"/>
      <c r="T529" s="225"/>
      <c r="U529" s="226">
        <f t="shared" si="71"/>
        <v>9.2962962962962956E-2</v>
      </c>
      <c r="V529" s="227"/>
      <c r="W529" s="228" t="str">
        <f t="shared" si="72"/>
        <v>0</v>
      </c>
      <c r="X529" s="509"/>
      <c r="Y529" s="229">
        <f t="shared" si="73"/>
        <v>0</v>
      </c>
    </row>
    <row r="530" spans="2:25" ht="18.75" customHeight="1">
      <c r="B530" s="515"/>
      <c r="C530" s="506"/>
      <c r="D530" s="216">
        <v>3</v>
      </c>
      <c r="E530" s="216" t="s">
        <v>4064</v>
      </c>
      <c r="F530" s="217">
        <v>102</v>
      </c>
      <c r="G530" s="218">
        <f t="shared" si="67"/>
        <v>20.399999999999999</v>
      </c>
      <c r="H530" s="219">
        <f t="shared" si="68"/>
        <v>56.666666666666664</v>
      </c>
      <c r="I530" s="219">
        <f t="shared" si="69"/>
        <v>1.8888888888888889E-2</v>
      </c>
      <c r="J530" s="217"/>
      <c r="K530" s="220"/>
      <c r="L530" s="220"/>
      <c r="M530" s="221"/>
      <c r="N530" s="222">
        <f t="shared" si="70"/>
        <v>0</v>
      </c>
      <c r="O530" s="223"/>
      <c r="P530" s="224"/>
      <c r="Q530" s="224"/>
      <c r="R530" s="224"/>
      <c r="S530" s="224"/>
      <c r="T530" s="225"/>
      <c r="U530" s="226">
        <f t="shared" si="71"/>
        <v>3.7777777777777778E-2</v>
      </c>
      <c r="V530" s="227"/>
      <c r="W530" s="228" t="str">
        <f t="shared" si="72"/>
        <v>0</v>
      </c>
      <c r="X530" s="509"/>
      <c r="Y530" s="229">
        <f t="shared" si="73"/>
        <v>0</v>
      </c>
    </row>
    <row r="531" spans="2:25" ht="18.75" customHeight="1">
      <c r="B531" s="515"/>
      <c r="C531" s="506"/>
      <c r="D531" s="216">
        <v>4</v>
      </c>
      <c r="E531" s="216" t="s">
        <v>4065</v>
      </c>
      <c r="F531" s="217">
        <v>151</v>
      </c>
      <c r="G531" s="218">
        <f t="shared" si="67"/>
        <v>30.2</v>
      </c>
      <c r="H531" s="219">
        <f t="shared" si="68"/>
        <v>83.888888888888886</v>
      </c>
      <c r="I531" s="219">
        <f t="shared" si="69"/>
        <v>2.796296296296296E-2</v>
      </c>
      <c r="J531" s="217"/>
      <c r="K531" s="220"/>
      <c r="L531" s="220"/>
      <c r="M531" s="221"/>
      <c r="N531" s="222">
        <f t="shared" si="70"/>
        <v>0</v>
      </c>
      <c r="O531" s="223"/>
      <c r="P531" s="224"/>
      <c r="Q531" s="224"/>
      <c r="R531" s="224"/>
      <c r="S531" s="224"/>
      <c r="T531" s="225"/>
      <c r="U531" s="226">
        <f t="shared" si="71"/>
        <v>5.5925925925925921E-2</v>
      </c>
      <c r="V531" s="227"/>
      <c r="W531" s="228" t="str">
        <f t="shared" si="72"/>
        <v>0</v>
      </c>
      <c r="X531" s="509"/>
      <c r="Y531" s="229">
        <f t="shared" si="73"/>
        <v>0</v>
      </c>
    </row>
    <row r="532" spans="2:25" ht="18.75" customHeight="1">
      <c r="B532" s="515"/>
      <c r="C532" s="506"/>
      <c r="D532" s="216">
        <v>5</v>
      </c>
      <c r="E532" s="216" t="s">
        <v>4066</v>
      </c>
      <c r="F532" s="217">
        <v>91</v>
      </c>
      <c r="G532" s="218">
        <f t="shared" si="67"/>
        <v>18.2</v>
      </c>
      <c r="H532" s="219">
        <f t="shared" si="68"/>
        <v>50.555555555555557</v>
      </c>
      <c r="I532" s="219">
        <f t="shared" si="69"/>
        <v>1.6851851851851854E-2</v>
      </c>
      <c r="J532" s="217"/>
      <c r="K532" s="220"/>
      <c r="L532" s="220"/>
      <c r="M532" s="221"/>
      <c r="N532" s="222">
        <f t="shared" si="70"/>
        <v>0</v>
      </c>
      <c r="O532" s="223"/>
      <c r="P532" s="224"/>
      <c r="Q532" s="224"/>
      <c r="R532" s="224"/>
      <c r="S532" s="224"/>
      <c r="T532" s="225"/>
      <c r="U532" s="226">
        <f t="shared" si="71"/>
        <v>3.3703703703703708E-2</v>
      </c>
      <c r="V532" s="227"/>
      <c r="W532" s="228" t="str">
        <f t="shared" si="72"/>
        <v>0</v>
      </c>
      <c r="X532" s="509"/>
      <c r="Y532" s="229">
        <f t="shared" si="73"/>
        <v>0</v>
      </c>
    </row>
    <row r="533" spans="2:25" ht="18.75" customHeight="1">
      <c r="B533" s="515"/>
      <c r="C533" s="506"/>
      <c r="D533" s="216">
        <v>6</v>
      </c>
      <c r="E533" s="216" t="s">
        <v>4067</v>
      </c>
      <c r="F533" s="217">
        <v>291</v>
      </c>
      <c r="G533" s="218">
        <f t="shared" si="67"/>
        <v>58.2</v>
      </c>
      <c r="H533" s="219">
        <f t="shared" si="68"/>
        <v>161.66666666666666</v>
      </c>
      <c r="I533" s="219">
        <f t="shared" si="69"/>
        <v>5.3888888888888889E-2</v>
      </c>
      <c r="J533" s="217"/>
      <c r="K533" s="220"/>
      <c r="L533" s="220"/>
      <c r="M533" s="221"/>
      <c r="N533" s="222">
        <f t="shared" si="70"/>
        <v>0</v>
      </c>
      <c r="O533" s="223"/>
      <c r="P533" s="224"/>
      <c r="Q533" s="224"/>
      <c r="R533" s="224"/>
      <c r="S533" s="224"/>
      <c r="T533" s="225"/>
      <c r="U533" s="226">
        <f t="shared" si="71"/>
        <v>0.10777777777777778</v>
      </c>
      <c r="V533" s="227"/>
      <c r="W533" s="228" t="str">
        <f t="shared" si="72"/>
        <v>0</v>
      </c>
      <c r="X533" s="509"/>
      <c r="Y533" s="229">
        <f t="shared" si="73"/>
        <v>0</v>
      </c>
    </row>
    <row r="534" spans="2:25" ht="18.75" customHeight="1">
      <c r="B534" s="515"/>
      <c r="C534" s="506"/>
      <c r="D534" s="216">
        <v>7</v>
      </c>
      <c r="E534" s="216" t="s">
        <v>4068</v>
      </c>
      <c r="F534" s="217">
        <v>97</v>
      </c>
      <c r="G534" s="218">
        <f t="shared" si="67"/>
        <v>19.399999999999999</v>
      </c>
      <c r="H534" s="219">
        <f t="shared" si="68"/>
        <v>53.888888888888886</v>
      </c>
      <c r="I534" s="219">
        <f t="shared" si="69"/>
        <v>1.7962962962962962E-2</v>
      </c>
      <c r="J534" s="217"/>
      <c r="K534" s="220"/>
      <c r="L534" s="220"/>
      <c r="M534" s="221"/>
      <c r="N534" s="222">
        <f t="shared" si="70"/>
        <v>0</v>
      </c>
      <c r="O534" s="223"/>
      <c r="P534" s="224"/>
      <c r="Q534" s="224"/>
      <c r="R534" s="224"/>
      <c r="S534" s="224"/>
      <c r="T534" s="225"/>
      <c r="U534" s="226">
        <f t="shared" si="71"/>
        <v>3.5925925925925924E-2</v>
      </c>
      <c r="V534" s="227"/>
      <c r="W534" s="228" t="str">
        <f t="shared" si="72"/>
        <v>0</v>
      </c>
      <c r="X534" s="509"/>
      <c r="Y534" s="229">
        <f t="shared" si="73"/>
        <v>0</v>
      </c>
    </row>
    <row r="535" spans="2:25" ht="18.75" customHeight="1">
      <c r="B535" s="515"/>
      <c r="C535" s="506"/>
      <c r="D535" s="216">
        <v>8</v>
      </c>
      <c r="E535" s="216" t="s">
        <v>4069</v>
      </c>
      <c r="F535" s="217">
        <v>250</v>
      </c>
      <c r="G535" s="218">
        <f t="shared" si="67"/>
        <v>50</v>
      </c>
      <c r="H535" s="219">
        <f t="shared" si="68"/>
        <v>138.88888888888889</v>
      </c>
      <c r="I535" s="219">
        <f t="shared" si="69"/>
        <v>4.6296296296296294E-2</v>
      </c>
      <c r="J535" s="217"/>
      <c r="K535" s="220"/>
      <c r="L535" s="220"/>
      <c r="M535" s="221"/>
      <c r="N535" s="222">
        <f t="shared" si="70"/>
        <v>0</v>
      </c>
      <c r="O535" s="223"/>
      <c r="P535" s="224"/>
      <c r="Q535" s="224"/>
      <c r="R535" s="224"/>
      <c r="S535" s="224"/>
      <c r="T535" s="225"/>
      <c r="U535" s="226">
        <f t="shared" si="71"/>
        <v>9.2592592592592587E-2</v>
      </c>
      <c r="V535" s="227"/>
      <c r="W535" s="228" t="str">
        <f t="shared" si="72"/>
        <v>0</v>
      </c>
      <c r="X535" s="509"/>
      <c r="Y535" s="229">
        <f t="shared" si="73"/>
        <v>0</v>
      </c>
    </row>
    <row r="536" spans="2:25" ht="18.75" customHeight="1">
      <c r="B536" s="515"/>
      <c r="C536" s="506"/>
      <c r="D536" s="216">
        <v>9</v>
      </c>
      <c r="E536" s="216" t="s">
        <v>4070</v>
      </c>
      <c r="F536" s="217">
        <v>156</v>
      </c>
      <c r="G536" s="218">
        <f t="shared" si="67"/>
        <v>31.2</v>
      </c>
      <c r="H536" s="219">
        <f t="shared" si="68"/>
        <v>86.666666666666671</v>
      </c>
      <c r="I536" s="219">
        <f t="shared" si="69"/>
        <v>2.8888888888888891E-2</v>
      </c>
      <c r="J536" s="217"/>
      <c r="K536" s="220"/>
      <c r="L536" s="220"/>
      <c r="M536" s="221"/>
      <c r="N536" s="222">
        <f t="shared" si="70"/>
        <v>0</v>
      </c>
      <c r="O536" s="223"/>
      <c r="P536" s="224"/>
      <c r="Q536" s="224"/>
      <c r="R536" s="224"/>
      <c r="S536" s="224"/>
      <c r="T536" s="225"/>
      <c r="U536" s="226">
        <f t="shared" si="71"/>
        <v>5.7777777777777782E-2</v>
      </c>
      <c r="V536" s="227"/>
      <c r="W536" s="228" t="str">
        <f t="shared" si="72"/>
        <v>0</v>
      </c>
      <c r="X536" s="509"/>
      <c r="Y536" s="229">
        <f t="shared" si="73"/>
        <v>0</v>
      </c>
    </row>
    <row r="537" spans="2:25" ht="18.75" customHeight="1">
      <c r="B537" s="515"/>
      <c r="C537" s="506"/>
      <c r="D537" s="216">
        <v>10</v>
      </c>
      <c r="E537" s="216" t="s">
        <v>4071</v>
      </c>
      <c r="F537" s="217">
        <v>120</v>
      </c>
      <c r="G537" s="218">
        <f t="shared" si="67"/>
        <v>24</v>
      </c>
      <c r="H537" s="219">
        <f t="shared" si="68"/>
        <v>66.666666666666671</v>
      </c>
      <c r="I537" s="219">
        <f t="shared" si="69"/>
        <v>2.2222222222222223E-2</v>
      </c>
      <c r="J537" s="217"/>
      <c r="K537" s="220"/>
      <c r="L537" s="220"/>
      <c r="M537" s="221"/>
      <c r="N537" s="222">
        <f t="shared" si="70"/>
        <v>0</v>
      </c>
      <c r="O537" s="223"/>
      <c r="P537" s="224"/>
      <c r="Q537" s="224"/>
      <c r="R537" s="224"/>
      <c r="S537" s="224"/>
      <c r="T537" s="225"/>
      <c r="U537" s="226">
        <f t="shared" si="71"/>
        <v>4.4444444444444446E-2</v>
      </c>
      <c r="V537" s="227"/>
      <c r="W537" s="228" t="str">
        <f t="shared" si="72"/>
        <v>0</v>
      </c>
      <c r="X537" s="509"/>
      <c r="Y537" s="229">
        <f t="shared" si="73"/>
        <v>0</v>
      </c>
    </row>
    <row r="538" spans="2:25" ht="18.75" customHeight="1">
      <c r="B538" s="515"/>
      <c r="C538" s="506"/>
      <c r="D538" s="216">
        <v>11</v>
      </c>
      <c r="E538" s="216" t="s">
        <v>3009</v>
      </c>
      <c r="F538" s="217">
        <v>367</v>
      </c>
      <c r="G538" s="218">
        <f t="shared" si="67"/>
        <v>73.400000000000006</v>
      </c>
      <c r="H538" s="219">
        <f t="shared" si="68"/>
        <v>203.88888888888889</v>
      </c>
      <c r="I538" s="219">
        <f t="shared" si="69"/>
        <v>6.7962962962962961E-2</v>
      </c>
      <c r="J538" s="217"/>
      <c r="K538" s="220"/>
      <c r="L538" s="220"/>
      <c r="M538" s="221"/>
      <c r="N538" s="222">
        <f t="shared" si="70"/>
        <v>0</v>
      </c>
      <c r="O538" s="223"/>
      <c r="P538" s="224"/>
      <c r="Q538" s="224"/>
      <c r="R538" s="224"/>
      <c r="S538" s="224"/>
      <c r="T538" s="225"/>
      <c r="U538" s="226">
        <f t="shared" si="71"/>
        <v>0.13592592592592592</v>
      </c>
      <c r="V538" s="227"/>
      <c r="W538" s="228" t="str">
        <f t="shared" si="72"/>
        <v>0</v>
      </c>
      <c r="X538" s="509"/>
      <c r="Y538" s="229">
        <f t="shared" si="73"/>
        <v>0</v>
      </c>
    </row>
    <row r="539" spans="2:25" ht="18.75" customHeight="1">
      <c r="B539" s="515"/>
      <c r="C539" s="506"/>
      <c r="D539" s="216">
        <v>12</v>
      </c>
      <c r="E539" s="216" t="s">
        <v>384</v>
      </c>
      <c r="F539" s="217">
        <v>80</v>
      </c>
      <c r="G539" s="218">
        <f t="shared" si="67"/>
        <v>16</v>
      </c>
      <c r="H539" s="219">
        <f t="shared" si="68"/>
        <v>44.444444444444443</v>
      </c>
      <c r="I539" s="219">
        <f t="shared" si="69"/>
        <v>1.4814814814814814E-2</v>
      </c>
      <c r="J539" s="217"/>
      <c r="K539" s="220"/>
      <c r="L539" s="220"/>
      <c r="M539" s="221"/>
      <c r="N539" s="222">
        <f t="shared" si="70"/>
        <v>0</v>
      </c>
      <c r="O539" s="223"/>
      <c r="P539" s="224"/>
      <c r="Q539" s="224"/>
      <c r="R539" s="224"/>
      <c r="S539" s="224"/>
      <c r="T539" s="225"/>
      <c r="U539" s="226">
        <f t="shared" si="71"/>
        <v>2.9629629629629627E-2</v>
      </c>
      <c r="V539" s="227"/>
      <c r="W539" s="228" t="str">
        <f t="shared" si="72"/>
        <v>0</v>
      </c>
      <c r="X539" s="509"/>
      <c r="Y539" s="229">
        <f t="shared" si="73"/>
        <v>0</v>
      </c>
    </row>
    <row r="540" spans="2:25" ht="18.75" customHeight="1">
      <c r="B540" s="515"/>
      <c r="C540" s="506"/>
      <c r="D540" s="216">
        <v>13</v>
      </c>
      <c r="E540" s="216" t="s">
        <v>3893</v>
      </c>
      <c r="F540" s="217">
        <v>227</v>
      </c>
      <c r="G540" s="218">
        <f t="shared" si="67"/>
        <v>45.4</v>
      </c>
      <c r="H540" s="219">
        <f t="shared" si="68"/>
        <v>126.11111111111111</v>
      </c>
      <c r="I540" s="219">
        <f t="shared" si="69"/>
        <v>4.2037037037037039E-2</v>
      </c>
      <c r="J540" s="217"/>
      <c r="K540" s="220"/>
      <c r="L540" s="220"/>
      <c r="M540" s="221"/>
      <c r="N540" s="222">
        <f t="shared" si="70"/>
        <v>0</v>
      </c>
      <c r="O540" s="223"/>
      <c r="P540" s="224"/>
      <c r="Q540" s="224"/>
      <c r="R540" s="224"/>
      <c r="S540" s="224"/>
      <c r="T540" s="225"/>
      <c r="U540" s="226">
        <f t="shared" si="71"/>
        <v>8.4074074074074079E-2</v>
      </c>
      <c r="V540" s="227"/>
      <c r="W540" s="228" t="str">
        <f t="shared" si="72"/>
        <v>0</v>
      </c>
      <c r="X540" s="509"/>
      <c r="Y540" s="229">
        <f t="shared" si="73"/>
        <v>0</v>
      </c>
    </row>
    <row r="541" spans="2:25" ht="18.75" customHeight="1">
      <c r="B541" s="515"/>
      <c r="C541" s="506"/>
      <c r="D541" s="216">
        <v>14</v>
      </c>
      <c r="E541" s="216" t="s">
        <v>4072</v>
      </c>
      <c r="F541" s="217">
        <v>89</v>
      </c>
      <c r="G541" s="218">
        <f t="shared" si="67"/>
        <v>17.8</v>
      </c>
      <c r="H541" s="219">
        <f t="shared" si="68"/>
        <v>49.444444444444443</v>
      </c>
      <c r="I541" s="219">
        <f t="shared" si="69"/>
        <v>1.6481481481481482E-2</v>
      </c>
      <c r="J541" s="217"/>
      <c r="K541" s="220"/>
      <c r="L541" s="220"/>
      <c r="M541" s="221"/>
      <c r="N541" s="222">
        <f t="shared" si="70"/>
        <v>0</v>
      </c>
      <c r="O541" s="223"/>
      <c r="P541" s="224"/>
      <c r="Q541" s="224"/>
      <c r="R541" s="224"/>
      <c r="S541" s="224"/>
      <c r="T541" s="225"/>
      <c r="U541" s="226">
        <f t="shared" si="71"/>
        <v>3.2962962962962965E-2</v>
      </c>
      <c r="V541" s="227"/>
      <c r="W541" s="228" t="str">
        <f t="shared" si="72"/>
        <v>0</v>
      </c>
      <c r="X541" s="509"/>
      <c r="Y541" s="229">
        <f t="shared" si="73"/>
        <v>0</v>
      </c>
    </row>
    <row r="542" spans="2:25" ht="18.75" customHeight="1">
      <c r="B542" s="515"/>
      <c r="C542" s="506"/>
      <c r="D542" s="216">
        <v>15</v>
      </c>
      <c r="E542" s="216" t="s">
        <v>1001</v>
      </c>
      <c r="F542" s="217">
        <v>98</v>
      </c>
      <c r="G542" s="218">
        <f t="shared" si="67"/>
        <v>19.600000000000001</v>
      </c>
      <c r="H542" s="219">
        <f t="shared" si="68"/>
        <v>54.444444444444443</v>
      </c>
      <c r="I542" s="219">
        <f t="shared" si="69"/>
        <v>1.8148148148148146E-2</v>
      </c>
      <c r="J542" s="217"/>
      <c r="K542" s="220"/>
      <c r="L542" s="220"/>
      <c r="M542" s="221"/>
      <c r="N542" s="222">
        <f t="shared" si="70"/>
        <v>0</v>
      </c>
      <c r="O542" s="223"/>
      <c r="P542" s="224"/>
      <c r="Q542" s="224"/>
      <c r="R542" s="224"/>
      <c r="S542" s="224"/>
      <c r="T542" s="225"/>
      <c r="U542" s="226">
        <f t="shared" si="71"/>
        <v>3.6296296296296292E-2</v>
      </c>
      <c r="V542" s="227"/>
      <c r="W542" s="228" t="str">
        <f t="shared" si="72"/>
        <v>0</v>
      </c>
      <c r="X542" s="509"/>
      <c r="Y542" s="229">
        <f t="shared" si="73"/>
        <v>0</v>
      </c>
    </row>
    <row r="543" spans="2:25" ht="18.75" customHeight="1">
      <c r="B543" s="515"/>
      <c r="C543" s="506"/>
      <c r="D543" s="216">
        <v>16</v>
      </c>
      <c r="E543" s="216" t="s">
        <v>4073</v>
      </c>
      <c r="F543" s="217">
        <v>107</v>
      </c>
      <c r="G543" s="218">
        <f t="shared" si="67"/>
        <v>21.4</v>
      </c>
      <c r="H543" s="219">
        <f t="shared" si="68"/>
        <v>59.444444444444443</v>
      </c>
      <c r="I543" s="219">
        <f t="shared" si="69"/>
        <v>1.9814814814814813E-2</v>
      </c>
      <c r="J543" s="217" t="s">
        <v>4074</v>
      </c>
      <c r="K543" s="217" t="s">
        <v>4074</v>
      </c>
      <c r="L543" s="220"/>
      <c r="M543" s="221">
        <f>SUM(H528:H560)</f>
        <v>3421.6666666666665</v>
      </c>
      <c r="N543" s="222">
        <f t="shared" si="70"/>
        <v>68.433333333333337</v>
      </c>
      <c r="O543" s="223">
        <v>34</v>
      </c>
      <c r="P543" s="224" t="s">
        <v>178</v>
      </c>
      <c r="Q543" s="224"/>
      <c r="R543" s="224" t="s">
        <v>3576</v>
      </c>
      <c r="S543" s="224"/>
      <c r="T543" s="225"/>
      <c r="U543" s="226">
        <f t="shared" si="71"/>
        <v>3.9629629629629626E-2</v>
      </c>
      <c r="V543" s="227">
        <f>SUM(U528:U560)</f>
        <v>2.2811111111111111</v>
      </c>
      <c r="W543" s="228" t="str">
        <f t="shared" si="72"/>
        <v>2</v>
      </c>
      <c r="X543" s="509"/>
      <c r="Y543" s="229">
        <f t="shared" si="73"/>
        <v>1</v>
      </c>
    </row>
    <row r="544" spans="2:25" ht="18.75" customHeight="1">
      <c r="B544" s="515"/>
      <c r="C544" s="506"/>
      <c r="D544" s="216">
        <v>17</v>
      </c>
      <c r="E544" s="216" t="s">
        <v>4075</v>
      </c>
      <c r="F544" s="217">
        <v>65</v>
      </c>
      <c r="G544" s="218">
        <f t="shared" si="67"/>
        <v>13</v>
      </c>
      <c r="H544" s="219">
        <f t="shared" si="68"/>
        <v>36.111111111111107</v>
      </c>
      <c r="I544" s="219">
        <f t="shared" si="69"/>
        <v>1.2037037037037035E-2</v>
      </c>
      <c r="J544" s="217"/>
      <c r="K544" s="220"/>
      <c r="L544" s="220"/>
      <c r="M544" s="221"/>
      <c r="N544" s="222">
        <f t="shared" si="70"/>
        <v>0</v>
      </c>
      <c r="O544" s="223"/>
      <c r="P544" s="224"/>
      <c r="Q544" s="224"/>
      <c r="R544" s="224"/>
      <c r="S544" s="224"/>
      <c r="T544" s="225"/>
      <c r="U544" s="226">
        <f t="shared" si="71"/>
        <v>2.4074074074074071E-2</v>
      </c>
      <c r="V544" s="227"/>
      <c r="W544" s="228" t="str">
        <f t="shared" si="72"/>
        <v>0</v>
      </c>
      <c r="X544" s="509"/>
      <c r="Y544" s="229">
        <f t="shared" si="73"/>
        <v>0</v>
      </c>
    </row>
    <row r="545" spans="2:25" ht="18.75" customHeight="1">
      <c r="B545" s="515"/>
      <c r="C545" s="506"/>
      <c r="D545" s="216">
        <v>18</v>
      </c>
      <c r="E545" s="216" t="s">
        <v>4076</v>
      </c>
      <c r="F545" s="217">
        <v>83</v>
      </c>
      <c r="G545" s="218">
        <f t="shared" si="67"/>
        <v>16.600000000000001</v>
      </c>
      <c r="H545" s="219">
        <f t="shared" si="68"/>
        <v>46.111111111111107</v>
      </c>
      <c r="I545" s="219">
        <f t="shared" si="69"/>
        <v>1.5370370370370369E-2</v>
      </c>
      <c r="J545" s="217"/>
      <c r="K545" s="220"/>
      <c r="L545" s="220"/>
      <c r="M545" s="221"/>
      <c r="N545" s="222">
        <f t="shared" si="70"/>
        <v>0</v>
      </c>
      <c r="O545" s="223"/>
      <c r="P545" s="224"/>
      <c r="Q545" s="224"/>
      <c r="R545" s="224"/>
      <c r="S545" s="224"/>
      <c r="T545" s="225"/>
      <c r="U545" s="226">
        <f t="shared" si="71"/>
        <v>3.0740740740740739E-2</v>
      </c>
      <c r="V545" s="227"/>
      <c r="W545" s="228" t="str">
        <f t="shared" si="72"/>
        <v>0</v>
      </c>
      <c r="X545" s="509"/>
      <c r="Y545" s="229">
        <f t="shared" si="73"/>
        <v>0</v>
      </c>
    </row>
    <row r="546" spans="2:25" ht="18.75" customHeight="1">
      <c r="B546" s="515"/>
      <c r="C546" s="506"/>
      <c r="D546" s="216">
        <v>19</v>
      </c>
      <c r="E546" s="216" t="s">
        <v>4077</v>
      </c>
      <c r="F546" s="217">
        <v>110</v>
      </c>
      <c r="G546" s="218">
        <f t="shared" si="67"/>
        <v>22</v>
      </c>
      <c r="H546" s="219">
        <f t="shared" si="68"/>
        <v>61.111111111111107</v>
      </c>
      <c r="I546" s="219">
        <f t="shared" si="69"/>
        <v>2.0370370370370369E-2</v>
      </c>
      <c r="J546" s="217"/>
      <c r="K546" s="220"/>
      <c r="L546" s="220"/>
      <c r="M546" s="221"/>
      <c r="N546" s="222">
        <f t="shared" si="70"/>
        <v>0</v>
      </c>
      <c r="O546" s="223"/>
      <c r="P546" s="224"/>
      <c r="Q546" s="224"/>
      <c r="R546" s="224"/>
      <c r="S546" s="224"/>
      <c r="T546" s="225"/>
      <c r="U546" s="226">
        <f t="shared" si="71"/>
        <v>4.0740740740740737E-2</v>
      </c>
      <c r="V546" s="227"/>
      <c r="W546" s="228" t="str">
        <f t="shared" si="72"/>
        <v>0</v>
      </c>
      <c r="X546" s="509"/>
      <c r="Y546" s="229">
        <f t="shared" si="73"/>
        <v>0</v>
      </c>
    </row>
    <row r="547" spans="2:25" ht="18.75" customHeight="1">
      <c r="B547" s="515"/>
      <c r="C547" s="506"/>
      <c r="D547" s="216">
        <v>20</v>
      </c>
      <c r="E547" s="216" t="s">
        <v>4078</v>
      </c>
      <c r="F547" s="217">
        <v>51</v>
      </c>
      <c r="G547" s="218">
        <f t="shared" si="67"/>
        <v>10.199999999999999</v>
      </c>
      <c r="H547" s="219">
        <f t="shared" si="68"/>
        <v>28.333333333333332</v>
      </c>
      <c r="I547" s="219">
        <f t="shared" si="69"/>
        <v>9.4444444444444445E-3</v>
      </c>
      <c r="J547" s="217"/>
      <c r="K547" s="220"/>
      <c r="L547" s="220"/>
      <c r="M547" s="221"/>
      <c r="N547" s="222">
        <f t="shared" si="70"/>
        <v>0</v>
      </c>
      <c r="O547" s="223"/>
      <c r="P547" s="224"/>
      <c r="Q547" s="224"/>
      <c r="R547" s="224"/>
      <c r="S547" s="224"/>
      <c r="T547" s="225"/>
      <c r="U547" s="226">
        <f t="shared" si="71"/>
        <v>1.8888888888888889E-2</v>
      </c>
      <c r="V547" s="227"/>
      <c r="W547" s="228" t="str">
        <f t="shared" si="72"/>
        <v>0</v>
      </c>
      <c r="X547" s="509"/>
      <c r="Y547" s="229">
        <f t="shared" si="73"/>
        <v>0</v>
      </c>
    </row>
    <row r="548" spans="2:25" ht="18.75" customHeight="1">
      <c r="B548" s="515"/>
      <c r="C548" s="506"/>
      <c r="D548" s="216">
        <v>21</v>
      </c>
      <c r="E548" s="216" t="s">
        <v>4079</v>
      </c>
      <c r="F548" s="217">
        <v>55</v>
      </c>
      <c r="G548" s="218">
        <f t="shared" si="67"/>
        <v>11</v>
      </c>
      <c r="H548" s="219">
        <f t="shared" si="68"/>
        <v>30.555555555555554</v>
      </c>
      <c r="I548" s="219">
        <f t="shared" si="69"/>
        <v>1.0185185185185184E-2</v>
      </c>
      <c r="J548" s="217"/>
      <c r="K548" s="220"/>
      <c r="L548" s="220"/>
      <c r="M548" s="221"/>
      <c r="N548" s="222">
        <f t="shared" si="70"/>
        <v>0</v>
      </c>
      <c r="O548" s="223"/>
      <c r="P548" s="224"/>
      <c r="Q548" s="224"/>
      <c r="R548" s="224"/>
      <c r="S548" s="224"/>
      <c r="T548" s="225"/>
      <c r="U548" s="226">
        <f t="shared" si="71"/>
        <v>2.0370370370370369E-2</v>
      </c>
      <c r="V548" s="227"/>
      <c r="W548" s="228" t="str">
        <f t="shared" si="72"/>
        <v>0</v>
      </c>
      <c r="X548" s="509"/>
      <c r="Y548" s="229">
        <f t="shared" si="73"/>
        <v>0</v>
      </c>
    </row>
    <row r="549" spans="2:25" ht="18.75" customHeight="1">
      <c r="B549" s="515"/>
      <c r="C549" s="506"/>
      <c r="D549" s="216">
        <v>22</v>
      </c>
      <c r="E549" s="216" t="s">
        <v>4080</v>
      </c>
      <c r="F549" s="217">
        <v>315</v>
      </c>
      <c r="G549" s="218">
        <f t="shared" si="67"/>
        <v>63</v>
      </c>
      <c r="H549" s="219">
        <f t="shared" si="68"/>
        <v>175</v>
      </c>
      <c r="I549" s="219">
        <f t="shared" si="69"/>
        <v>5.8333333333333334E-2</v>
      </c>
      <c r="J549" s="217"/>
      <c r="K549" s="220"/>
      <c r="L549" s="220"/>
      <c r="M549" s="221"/>
      <c r="N549" s="222">
        <f t="shared" si="70"/>
        <v>0</v>
      </c>
      <c r="O549" s="223"/>
      <c r="P549" s="224"/>
      <c r="Q549" s="224"/>
      <c r="R549" s="224"/>
      <c r="S549" s="224"/>
      <c r="T549" s="225"/>
      <c r="U549" s="226">
        <f t="shared" si="71"/>
        <v>0.11666666666666667</v>
      </c>
      <c r="V549" s="227"/>
      <c r="W549" s="228" t="str">
        <f t="shared" si="72"/>
        <v>0</v>
      </c>
      <c r="X549" s="509"/>
      <c r="Y549" s="229">
        <f t="shared" si="73"/>
        <v>0</v>
      </c>
    </row>
    <row r="550" spans="2:25" ht="18.75" customHeight="1">
      <c r="B550" s="515"/>
      <c r="C550" s="506"/>
      <c r="D550" s="216">
        <v>23</v>
      </c>
      <c r="E550" s="216" t="s">
        <v>4081</v>
      </c>
      <c r="F550" s="217">
        <v>100</v>
      </c>
      <c r="G550" s="218">
        <f t="shared" si="67"/>
        <v>20</v>
      </c>
      <c r="H550" s="219">
        <f t="shared" si="68"/>
        <v>55.555555555555557</v>
      </c>
      <c r="I550" s="219">
        <f t="shared" si="69"/>
        <v>1.8518518518518517E-2</v>
      </c>
      <c r="J550" s="217"/>
      <c r="K550" s="220"/>
      <c r="L550" s="220"/>
      <c r="M550" s="221"/>
      <c r="N550" s="222">
        <f t="shared" si="70"/>
        <v>0</v>
      </c>
      <c r="O550" s="223"/>
      <c r="P550" s="224"/>
      <c r="Q550" s="224"/>
      <c r="R550" s="224"/>
      <c r="S550" s="224"/>
      <c r="T550" s="225"/>
      <c r="U550" s="226">
        <f t="shared" si="71"/>
        <v>3.7037037037037035E-2</v>
      </c>
      <c r="V550" s="227"/>
      <c r="W550" s="228" t="str">
        <f t="shared" si="72"/>
        <v>0</v>
      </c>
      <c r="X550" s="509"/>
      <c r="Y550" s="229">
        <f t="shared" si="73"/>
        <v>0</v>
      </c>
    </row>
    <row r="551" spans="2:25" ht="18.75" customHeight="1">
      <c r="B551" s="515"/>
      <c r="C551" s="506"/>
      <c r="D551" s="216">
        <v>24</v>
      </c>
      <c r="E551" s="216" t="s">
        <v>4082</v>
      </c>
      <c r="F551" s="217">
        <v>202</v>
      </c>
      <c r="G551" s="218">
        <f t="shared" si="67"/>
        <v>40.4</v>
      </c>
      <c r="H551" s="219">
        <f t="shared" si="68"/>
        <v>112.22222222222221</v>
      </c>
      <c r="I551" s="219">
        <f t="shared" si="69"/>
        <v>3.7407407407407403E-2</v>
      </c>
      <c r="J551" s="217"/>
      <c r="K551" s="220"/>
      <c r="L551" s="220"/>
      <c r="M551" s="221"/>
      <c r="N551" s="222">
        <f t="shared" si="70"/>
        <v>0</v>
      </c>
      <c r="O551" s="223"/>
      <c r="P551" s="224"/>
      <c r="Q551" s="224"/>
      <c r="R551" s="224"/>
      <c r="S551" s="224"/>
      <c r="T551" s="225"/>
      <c r="U551" s="226">
        <f t="shared" si="71"/>
        <v>7.4814814814814806E-2</v>
      </c>
      <c r="V551" s="227"/>
      <c r="W551" s="228" t="str">
        <f t="shared" si="72"/>
        <v>0</v>
      </c>
      <c r="X551" s="509"/>
      <c r="Y551" s="229">
        <f t="shared" si="73"/>
        <v>0</v>
      </c>
    </row>
    <row r="552" spans="2:25" ht="18.75" customHeight="1">
      <c r="B552" s="515"/>
      <c r="C552" s="506"/>
      <c r="D552" s="216">
        <v>25</v>
      </c>
      <c r="E552" s="216" t="s">
        <v>4083</v>
      </c>
      <c r="F552" s="217">
        <v>193</v>
      </c>
      <c r="G552" s="218">
        <f t="shared" si="67"/>
        <v>38.6</v>
      </c>
      <c r="H552" s="219">
        <f t="shared" si="68"/>
        <v>107.22222222222221</v>
      </c>
      <c r="I552" s="219">
        <f t="shared" si="69"/>
        <v>3.574074074074074E-2</v>
      </c>
      <c r="J552" s="217"/>
      <c r="K552" s="220"/>
      <c r="L552" s="220"/>
      <c r="M552" s="221"/>
      <c r="N552" s="222">
        <f t="shared" si="70"/>
        <v>0</v>
      </c>
      <c r="O552" s="223"/>
      <c r="P552" s="224"/>
      <c r="Q552" s="224"/>
      <c r="R552" s="224"/>
      <c r="S552" s="224"/>
      <c r="T552" s="225"/>
      <c r="U552" s="226">
        <f t="shared" si="71"/>
        <v>7.1481481481481479E-2</v>
      </c>
      <c r="V552" s="227"/>
      <c r="W552" s="228" t="str">
        <f t="shared" si="72"/>
        <v>0</v>
      </c>
      <c r="X552" s="509"/>
      <c r="Y552" s="229">
        <f t="shared" si="73"/>
        <v>0</v>
      </c>
    </row>
    <row r="553" spans="2:25" ht="18.75" customHeight="1">
      <c r="B553" s="515"/>
      <c r="C553" s="506"/>
      <c r="D553" s="216">
        <v>26</v>
      </c>
      <c r="E553" s="216" t="s">
        <v>4084</v>
      </c>
      <c r="F553" s="217">
        <v>202</v>
      </c>
      <c r="G553" s="218">
        <f t="shared" si="67"/>
        <v>40.4</v>
      </c>
      <c r="H553" s="219">
        <f t="shared" si="68"/>
        <v>112.22222222222221</v>
      </c>
      <c r="I553" s="219">
        <f t="shared" si="69"/>
        <v>3.7407407407407403E-2</v>
      </c>
      <c r="J553" s="217"/>
      <c r="K553" s="220"/>
      <c r="L553" s="220"/>
      <c r="M553" s="221"/>
      <c r="N553" s="222">
        <f t="shared" si="70"/>
        <v>0</v>
      </c>
      <c r="O553" s="223"/>
      <c r="P553" s="224"/>
      <c r="Q553" s="224"/>
      <c r="R553" s="224"/>
      <c r="S553" s="224"/>
      <c r="T553" s="225"/>
      <c r="U553" s="226">
        <f t="shared" si="71"/>
        <v>7.4814814814814806E-2</v>
      </c>
      <c r="V553" s="227"/>
      <c r="W553" s="228" t="str">
        <f t="shared" si="72"/>
        <v>0</v>
      </c>
      <c r="X553" s="509"/>
      <c r="Y553" s="229">
        <f t="shared" si="73"/>
        <v>0</v>
      </c>
    </row>
    <row r="554" spans="2:25" ht="18.75" customHeight="1">
      <c r="B554" s="515"/>
      <c r="C554" s="506"/>
      <c r="D554" s="216">
        <v>27</v>
      </c>
      <c r="E554" s="216" t="s">
        <v>4085</v>
      </c>
      <c r="F554" s="217">
        <v>198</v>
      </c>
      <c r="G554" s="218">
        <f t="shared" si="67"/>
        <v>39.6</v>
      </c>
      <c r="H554" s="219">
        <f t="shared" si="68"/>
        <v>110</v>
      </c>
      <c r="I554" s="219">
        <f t="shared" si="69"/>
        <v>3.6666666666666667E-2</v>
      </c>
      <c r="J554" s="217"/>
      <c r="K554" s="220"/>
      <c r="L554" s="220"/>
      <c r="M554" s="221"/>
      <c r="N554" s="222">
        <f t="shared" si="70"/>
        <v>0</v>
      </c>
      <c r="O554" s="223"/>
      <c r="P554" s="224"/>
      <c r="Q554" s="224"/>
      <c r="R554" s="224"/>
      <c r="S554" s="224"/>
      <c r="T554" s="225"/>
      <c r="U554" s="226">
        <f t="shared" si="71"/>
        <v>7.3333333333333334E-2</v>
      </c>
      <c r="V554" s="227"/>
      <c r="W554" s="228" t="str">
        <f t="shared" si="72"/>
        <v>0</v>
      </c>
      <c r="X554" s="509"/>
      <c r="Y554" s="229">
        <f t="shared" si="73"/>
        <v>0</v>
      </c>
    </row>
    <row r="555" spans="2:25" ht="18.75" customHeight="1">
      <c r="B555" s="515"/>
      <c r="C555" s="506"/>
      <c r="D555" s="216">
        <v>28</v>
      </c>
      <c r="E555" s="216" t="s">
        <v>4086</v>
      </c>
      <c r="F555" s="217">
        <v>95</v>
      </c>
      <c r="G555" s="218">
        <f t="shared" si="67"/>
        <v>19</v>
      </c>
      <c r="H555" s="219">
        <f t="shared" si="68"/>
        <v>52.777777777777779</v>
      </c>
      <c r="I555" s="219">
        <f t="shared" si="69"/>
        <v>1.7592592592592594E-2</v>
      </c>
      <c r="J555" s="217"/>
      <c r="K555" s="220"/>
      <c r="L555" s="220"/>
      <c r="M555" s="221"/>
      <c r="N555" s="222">
        <f t="shared" si="70"/>
        <v>0</v>
      </c>
      <c r="O555" s="223"/>
      <c r="P555" s="224"/>
      <c r="Q555" s="224"/>
      <c r="R555" s="224"/>
      <c r="S555" s="224"/>
      <c r="T555" s="225"/>
      <c r="U555" s="226">
        <f t="shared" si="71"/>
        <v>3.5185185185185187E-2</v>
      </c>
      <c r="V555" s="227"/>
      <c r="W555" s="228" t="str">
        <f t="shared" si="72"/>
        <v>0</v>
      </c>
      <c r="X555" s="509"/>
      <c r="Y555" s="229">
        <f t="shared" si="73"/>
        <v>0</v>
      </c>
    </row>
    <row r="556" spans="2:25" ht="18.75" customHeight="1">
      <c r="B556" s="515"/>
      <c r="C556" s="506"/>
      <c r="D556" s="216">
        <v>29</v>
      </c>
      <c r="E556" s="216" t="s">
        <v>4087</v>
      </c>
      <c r="F556" s="217">
        <v>488</v>
      </c>
      <c r="G556" s="218">
        <f t="shared" si="67"/>
        <v>97.6</v>
      </c>
      <c r="H556" s="219">
        <f t="shared" si="68"/>
        <v>271.11111111111109</v>
      </c>
      <c r="I556" s="219">
        <f t="shared" si="69"/>
        <v>9.0370370370370365E-2</v>
      </c>
      <c r="J556" s="217"/>
      <c r="K556" s="220"/>
      <c r="L556" s="220"/>
      <c r="M556" s="221"/>
      <c r="N556" s="222">
        <f t="shared" si="70"/>
        <v>0</v>
      </c>
      <c r="O556" s="223"/>
      <c r="P556" s="224"/>
      <c r="Q556" s="224"/>
      <c r="R556" s="224"/>
      <c r="S556" s="224"/>
      <c r="T556" s="225"/>
      <c r="U556" s="226">
        <f t="shared" si="71"/>
        <v>0.18074074074074073</v>
      </c>
      <c r="V556" s="227"/>
      <c r="W556" s="228" t="str">
        <f t="shared" si="72"/>
        <v>0</v>
      </c>
      <c r="X556" s="509"/>
      <c r="Y556" s="229">
        <f t="shared" si="73"/>
        <v>0</v>
      </c>
    </row>
    <row r="557" spans="2:25" ht="18.75" customHeight="1">
      <c r="B557" s="515"/>
      <c r="C557" s="506"/>
      <c r="D557" s="216">
        <v>30</v>
      </c>
      <c r="E557" s="216" t="s">
        <v>4088</v>
      </c>
      <c r="F557" s="217">
        <v>370</v>
      </c>
      <c r="G557" s="218">
        <f t="shared" si="67"/>
        <v>74</v>
      </c>
      <c r="H557" s="219">
        <f t="shared" si="68"/>
        <v>205.55555555555554</v>
      </c>
      <c r="I557" s="219">
        <f t="shared" si="69"/>
        <v>6.851851851851852E-2</v>
      </c>
      <c r="J557" s="217"/>
      <c r="K557" s="220"/>
      <c r="L557" s="220"/>
      <c r="M557" s="221"/>
      <c r="N557" s="222">
        <f t="shared" si="70"/>
        <v>0</v>
      </c>
      <c r="O557" s="223"/>
      <c r="P557" s="224"/>
      <c r="Q557" s="224"/>
      <c r="R557" s="224"/>
      <c r="S557" s="224"/>
      <c r="T557" s="225"/>
      <c r="U557" s="226">
        <f t="shared" si="71"/>
        <v>0.13703703703703704</v>
      </c>
      <c r="V557" s="227"/>
      <c r="W557" s="228" t="str">
        <f t="shared" si="72"/>
        <v>0</v>
      </c>
      <c r="X557" s="509"/>
      <c r="Y557" s="229">
        <f t="shared" si="73"/>
        <v>0</v>
      </c>
    </row>
    <row r="558" spans="2:25" ht="18.75" customHeight="1">
      <c r="B558" s="515"/>
      <c r="C558" s="506"/>
      <c r="D558" s="216">
        <v>31</v>
      </c>
      <c r="E558" s="216" t="s">
        <v>4089</v>
      </c>
      <c r="F558" s="217">
        <v>370</v>
      </c>
      <c r="G558" s="218">
        <f t="shared" si="67"/>
        <v>74</v>
      </c>
      <c r="H558" s="219">
        <f>F558/$H$15</f>
        <v>205.55555555555554</v>
      </c>
      <c r="I558" s="219">
        <f>H558/$I$15</f>
        <v>6.851851851851852E-2</v>
      </c>
      <c r="J558" s="217"/>
      <c r="K558" s="220"/>
      <c r="L558" s="220"/>
      <c r="M558" s="221"/>
      <c r="N558" s="222">
        <f>M558/$N$15</f>
        <v>0</v>
      </c>
      <c r="O558" s="223"/>
      <c r="P558" s="224"/>
      <c r="Q558" s="224"/>
      <c r="R558" s="224"/>
      <c r="S558" s="224"/>
      <c r="T558" s="225"/>
      <c r="U558" s="226">
        <f>H558/$U$15</f>
        <v>0.13703703703703704</v>
      </c>
      <c r="V558" s="227"/>
      <c r="W558" s="228" t="str">
        <f>IF(V558&lt;1,"0",IF(V558&lt;5,"2",IF(V558&gt;=5,"6")))</f>
        <v>0</v>
      </c>
      <c r="X558" s="509"/>
      <c r="Y558" s="229">
        <f t="shared" si="73"/>
        <v>0</v>
      </c>
    </row>
    <row r="559" spans="2:25" ht="18.75" customHeight="1">
      <c r="B559" s="515"/>
      <c r="C559" s="506"/>
      <c r="D559" s="216">
        <v>32</v>
      </c>
      <c r="E559" s="216" t="s">
        <v>456</v>
      </c>
      <c r="F559" s="217">
        <v>321</v>
      </c>
      <c r="G559" s="218">
        <f t="shared" si="67"/>
        <v>64.2</v>
      </c>
      <c r="H559" s="219">
        <f t="shared" si="68"/>
        <v>178.33333333333334</v>
      </c>
      <c r="I559" s="219">
        <f t="shared" si="69"/>
        <v>5.9444444444444446E-2</v>
      </c>
      <c r="J559" s="217"/>
      <c r="K559" s="220"/>
      <c r="L559" s="220"/>
      <c r="M559" s="221"/>
      <c r="N559" s="222">
        <f t="shared" si="70"/>
        <v>0</v>
      </c>
      <c r="O559" s="223"/>
      <c r="P559" s="224"/>
      <c r="Q559" s="224"/>
      <c r="R559" s="224"/>
      <c r="S559" s="224"/>
      <c r="T559" s="225"/>
      <c r="U559" s="226">
        <f t="shared" si="71"/>
        <v>0.11888888888888889</v>
      </c>
      <c r="V559" s="227"/>
      <c r="W559" s="228" t="str">
        <f t="shared" si="72"/>
        <v>0</v>
      </c>
      <c r="X559" s="509"/>
      <c r="Y559" s="229">
        <f t="shared" si="73"/>
        <v>0</v>
      </c>
    </row>
    <row r="560" spans="2:25" ht="18.75" customHeight="1">
      <c r="B560" s="515"/>
      <c r="C560" s="506"/>
      <c r="D560" s="216">
        <v>33</v>
      </c>
      <c r="E560" s="216" t="s">
        <v>4090</v>
      </c>
      <c r="F560" s="217">
        <v>430</v>
      </c>
      <c r="G560" s="218">
        <f t="shared" si="67"/>
        <v>86</v>
      </c>
      <c r="H560" s="219">
        <f t="shared" si="68"/>
        <v>238.88888888888889</v>
      </c>
      <c r="I560" s="219">
        <f t="shared" si="69"/>
        <v>7.9629629629629634E-2</v>
      </c>
      <c r="J560" s="217"/>
      <c r="K560" s="220"/>
      <c r="L560" s="220"/>
      <c r="M560" s="221"/>
      <c r="N560" s="222">
        <f t="shared" si="70"/>
        <v>0</v>
      </c>
      <c r="O560" s="223"/>
      <c r="P560" s="224"/>
      <c r="Q560" s="224"/>
      <c r="R560" s="224"/>
      <c r="S560" s="224"/>
      <c r="T560" s="225"/>
      <c r="U560" s="226">
        <f t="shared" si="71"/>
        <v>0.15925925925925927</v>
      </c>
      <c r="V560" s="227"/>
      <c r="W560" s="228" t="str">
        <f t="shared" si="72"/>
        <v>0</v>
      </c>
      <c r="X560" s="509"/>
      <c r="Y560" s="229">
        <f t="shared" si="73"/>
        <v>0</v>
      </c>
    </row>
    <row r="561" spans="2:25" ht="18.75" customHeight="1">
      <c r="B561" s="515"/>
      <c r="C561" s="506"/>
      <c r="D561" s="216"/>
      <c r="E561" s="216"/>
      <c r="F561" s="217"/>
      <c r="G561" s="218">
        <f t="shared" si="67"/>
        <v>0</v>
      </c>
      <c r="H561" s="219">
        <f t="shared" si="68"/>
        <v>0</v>
      </c>
      <c r="I561" s="219">
        <f t="shared" si="69"/>
        <v>0</v>
      </c>
      <c r="J561" s="217"/>
      <c r="K561" s="220"/>
      <c r="L561" s="220"/>
      <c r="M561" s="221"/>
      <c r="N561" s="222">
        <f t="shared" si="70"/>
        <v>0</v>
      </c>
      <c r="O561" s="223"/>
      <c r="P561" s="224"/>
      <c r="Q561" s="224"/>
      <c r="R561" s="224"/>
      <c r="S561" s="224"/>
      <c r="T561" s="225"/>
      <c r="U561" s="226">
        <f t="shared" si="71"/>
        <v>0</v>
      </c>
      <c r="V561" s="227"/>
      <c r="W561" s="228" t="str">
        <f t="shared" si="72"/>
        <v>0</v>
      </c>
      <c r="X561" s="509"/>
      <c r="Y561" s="229">
        <f t="shared" si="73"/>
        <v>0</v>
      </c>
    </row>
    <row r="562" spans="2:25" ht="18.75" customHeight="1">
      <c r="B562" s="516"/>
      <c r="C562" s="507"/>
      <c r="D562" s="216"/>
      <c r="E562" s="216"/>
      <c r="F562" s="217"/>
      <c r="G562" s="218">
        <f t="shared" si="67"/>
        <v>0</v>
      </c>
      <c r="H562" s="219">
        <f>F562/$H$15</f>
        <v>0</v>
      </c>
      <c r="I562" s="219">
        <f>H562/$I$15</f>
        <v>0</v>
      </c>
      <c r="J562" s="217"/>
      <c r="K562" s="220"/>
      <c r="L562" s="220"/>
      <c r="M562" s="232"/>
      <c r="N562" s="222">
        <f>M562/$N$15</f>
        <v>0</v>
      </c>
      <c r="O562" s="231"/>
      <c r="P562" s="231"/>
      <c r="Q562" s="231"/>
      <c r="R562" s="231"/>
      <c r="S562" s="231"/>
      <c r="T562" s="225"/>
      <c r="U562" s="226">
        <f>H562/$U$15</f>
        <v>0</v>
      </c>
      <c r="V562" s="227"/>
      <c r="W562" s="228" t="str">
        <f>IF(V562&lt;1,"0",IF(V562&lt;5,"2",IF(V562&gt;=5,"6")))</f>
        <v>0</v>
      </c>
      <c r="X562" s="510"/>
      <c r="Y562" s="229">
        <f t="shared" si="73"/>
        <v>0</v>
      </c>
    </row>
    <row r="563" spans="2:25">
      <c r="B563" s="233"/>
      <c r="C563" s="234" t="s">
        <v>111</v>
      </c>
      <c r="D563" s="235"/>
      <c r="E563" s="236">
        <f>COUNTA(E505:E562)</f>
        <v>55</v>
      </c>
      <c r="F563" s="236">
        <f>SUM(F505:F562)</f>
        <v>11848</v>
      </c>
      <c r="G563" s="236">
        <f>SUM(G505:G562)</f>
        <v>2369.6000000000004</v>
      </c>
      <c r="H563" s="236">
        <f>SUM(H505:H562)</f>
        <v>6582.2222222222217</v>
      </c>
      <c r="I563" s="236">
        <f>MROUND(SUM(I505:I562),1)</f>
        <v>2</v>
      </c>
      <c r="J563" s="236">
        <f>COUNTA(J505:J562)</f>
        <v>3</v>
      </c>
      <c r="K563" s="236">
        <f>COUNTA(K505:K562)</f>
        <v>2</v>
      </c>
      <c r="L563" s="236">
        <f>COUNTA(L505:L562)</f>
        <v>0</v>
      </c>
      <c r="M563" s="236">
        <f>SUM(M505:M562)</f>
        <v>6582.2222222222226</v>
      </c>
      <c r="N563" s="236">
        <f>SUM(N505:N562)</f>
        <v>131.64444444444445</v>
      </c>
      <c r="O563" s="237"/>
      <c r="P563" s="238">
        <f>COUNTIF(P505:P562, "YES")</f>
        <v>0</v>
      </c>
      <c r="Q563" s="237"/>
      <c r="R563" s="237"/>
      <c r="S563" s="237"/>
      <c r="T563" s="237"/>
      <c r="U563" s="236">
        <f>SUM(U505:U562)</f>
        <v>4.3881481481481481</v>
      </c>
      <c r="V563" s="236">
        <f>SUM(V505:V562)</f>
        <v>4.3881481481481472</v>
      </c>
      <c r="W563" s="236">
        <f t="array" ref="W563">SUM(ABS(W505:W562))</f>
        <v>4</v>
      </c>
      <c r="X563" s="238" t="str">
        <f>IF(X505&lt;0.2, "0", IF(X505&lt;=2, "2", IF(X505&gt;2, ROUND(X505,0))))</f>
        <v>2</v>
      </c>
      <c r="Y563" s="236">
        <f>SUM(Y505:Y562)</f>
        <v>2</v>
      </c>
    </row>
    <row r="564" spans="2:25" ht="18.75" customHeight="1">
      <c r="B564" s="514">
        <v>9</v>
      </c>
      <c r="C564" s="505" t="s">
        <v>4091</v>
      </c>
      <c r="D564" s="216">
        <v>1</v>
      </c>
      <c r="E564" s="216" t="s">
        <v>4092</v>
      </c>
      <c r="F564" s="217">
        <v>200</v>
      </c>
      <c r="G564" s="218">
        <f t="shared" ref="G564:G617" si="74">F564/$G$15</f>
        <v>40</v>
      </c>
      <c r="H564" s="219">
        <f t="shared" ref="H564:H616" si="75">F564/$H$15</f>
        <v>111.11111111111111</v>
      </c>
      <c r="I564" s="219">
        <f t="shared" ref="I564:I616" si="76">H564/$I$15</f>
        <v>3.7037037037037035E-2</v>
      </c>
      <c r="J564" s="217"/>
      <c r="K564" s="220"/>
      <c r="L564" s="220"/>
      <c r="M564" s="221"/>
      <c r="N564" s="222">
        <f t="shared" ref="N564:N616" si="77">M564/$N$15</f>
        <v>0</v>
      </c>
      <c r="O564" s="223"/>
      <c r="P564" s="224"/>
      <c r="Q564" s="224"/>
      <c r="R564" s="224"/>
      <c r="S564" s="224"/>
      <c r="T564" s="225"/>
      <c r="U564" s="226">
        <f t="shared" ref="U564:U616" si="78">H564/$U$15</f>
        <v>7.407407407407407E-2</v>
      </c>
      <c r="V564" s="227"/>
      <c r="W564" s="228" t="str">
        <f t="shared" ref="W564:W616" si="79">IF(V564&lt;1,"0",IF(V564&lt;5,"2",IF(V564&gt;=5,"6")))</f>
        <v>0</v>
      </c>
      <c r="X564" s="508">
        <f>K618/$X$15</f>
        <v>1.6666666666666667</v>
      </c>
      <c r="Y564" s="229">
        <f t="shared" ref="Y564:Y616" si="80">W564/2</f>
        <v>0</v>
      </c>
    </row>
    <row r="565" spans="2:25" ht="18.75" customHeight="1">
      <c r="B565" s="515"/>
      <c r="C565" s="506"/>
      <c r="D565" s="216">
        <v>2</v>
      </c>
      <c r="E565" s="216" t="s">
        <v>4093</v>
      </c>
      <c r="F565" s="217">
        <v>180</v>
      </c>
      <c r="G565" s="218">
        <f t="shared" si="74"/>
        <v>36</v>
      </c>
      <c r="H565" s="219">
        <f t="shared" si="75"/>
        <v>100</v>
      </c>
      <c r="I565" s="219">
        <f t="shared" si="76"/>
        <v>3.3333333333333333E-2</v>
      </c>
      <c r="J565" s="217"/>
      <c r="K565" s="220"/>
      <c r="L565" s="220"/>
      <c r="M565" s="221"/>
      <c r="N565" s="222">
        <f t="shared" si="77"/>
        <v>0</v>
      </c>
      <c r="O565" s="223"/>
      <c r="P565" s="224"/>
      <c r="Q565" s="224"/>
      <c r="R565" s="224"/>
      <c r="S565" s="224"/>
      <c r="T565" s="225"/>
      <c r="U565" s="226">
        <f t="shared" si="78"/>
        <v>6.6666666666666666E-2</v>
      </c>
      <c r="V565" s="227"/>
      <c r="W565" s="228" t="str">
        <f t="shared" si="79"/>
        <v>0</v>
      </c>
      <c r="X565" s="509"/>
      <c r="Y565" s="229">
        <f t="shared" si="80"/>
        <v>0</v>
      </c>
    </row>
    <row r="566" spans="2:25" ht="18.75" customHeight="1">
      <c r="B566" s="515"/>
      <c r="C566" s="506"/>
      <c r="D566" s="216">
        <v>3</v>
      </c>
      <c r="E566" s="216" t="s">
        <v>4094</v>
      </c>
      <c r="F566" s="217">
        <v>220</v>
      </c>
      <c r="G566" s="218">
        <f t="shared" si="74"/>
        <v>44</v>
      </c>
      <c r="H566" s="219">
        <f t="shared" si="75"/>
        <v>122.22222222222221</v>
      </c>
      <c r="I566" s="219">
        <f t="shared" si="76"/>
        <v>4.0740740740740737E-2</v>
      </c>
      <c r="J566" s="217"/>
      <c r="K566" s="220"/>
      <c r="L566" s="220"/>
      <c r="M566" s="221"/>
      <c r="N566" s="222">
        <f t="shared" si="77"/>
        <v>0</v>
      </c>
      <c r="O566" s="223"/>
      <c r="P566" s="224"/>
      <c r="Q566" s="224"/>
      <c r="R566" s="224"/>
      <c r="S566" s="224"/>
      <c r="T566" s="225"/>
      <c r="U566" s="226">
        <f t="shared" si="78"/>
        <v>8.1481481481481474E-2</v>
      </c>
      <c r="V566" s="227"/>
      <c r="W566" s="228" t="str">
        <f t="shared" si="79"/>
        <v>0</v>
      </c>
      <c r="X566" s="509"/>
      <c r="Y566" s="229">
        <f t="shared" si="80"/>
        <v>0</v>
      </c>
    </row>
    <row r="567" spans="2:25" ht="18.75" customHeight="1">
      <c r="B567" s="515"/>
      <c r="C567" s="506"/>
      <c r="D567" s="216">
        <v>4</v>
      </c>
      <c r="E567" s="216" t="s">
        <v>4095</v>
      </c>
      <c r="F567" s="217">
        <v>200</v>
      </c>
      <c r="G567" s="218">
        <f t="shared" si="74"/>
        <v>40</v>
      </c>
      <c r="H567" s="219">
        <f t="shared" si="75"/>
        <v>111.11111111111111</v>
      </c>
      <c r="I567" s="219">
        <f t="shared" si="76"/>
        <v>3.7037037037037035E-2</v>
      </c>
      <c r="J567" s="217"/>
      <c r="K567" s="220"/>
      <c r="L567" s="220"/>
      <c r="M567" s="221"/>
      <c r="N567" s="222">
        <f t="shared" si="77"/>
        <v>0</v>
      </c>
      <c r="O567" s="223"/>
      <c r="P567" s="224"/>
      <c r="Q567" s="224"/>
      <c r="R567" s="224"/>
      <c r="S567" s="224"/>
      <c r="T567" s="225"/>
      <c r="U567" s="226">
        <f t="shared" si="78"/>
        <v>7.407407407407407E-2</v>
      </c>
      <c r="V567" s="227"/>
      <c r="W567" s="228" t="str">
        <f t="shared" si="79"/>
        <v>0</v>
      </c>
      <c r="X567" s="509"/>
      <c r="Y567" s="229">
        <f t="shared" si="80"/>
        <v>0</v>
      </c>
    </row>
    <row r="568" spans="2:25" ht="18.75" customHeight="1">
      <c r="B568" s="515"/>
      <c r="C568" s="506"/>
      <c r="D568" s="216">
        <v>5</v>
      </c>
      <c r="E568" s="216" t="s">
        <v>3867</v>
      </c>
      <c r="F568" s="217">
        <v>200</v>
      </c>
      <c r="G568" s="218">
        <f t="shared" si="74"/>
        <v>40</v>
      </c>
      <c r="H568" s="219">
        <f t="shared" si="75"/>
        <v>111.11111111111111</v>
      </c>
      <c r="I568" s="219">
        <f t="shared" si="76"/>
        <v>3.7037037037037035E-2</v>
      </c>
      <c r="J568" s="217"/>
      <c r="K568" s="220"/>
      <c r="L568" s="220"/>
      <c r="M568" s="221"/>
      <c r="N568" s="222">
        <f t="shared" si="77"/>
        <v>0</v>
      </c>
      <c r="O568" s="223"/>
      <c r="P568" s="224"/>
      <c r="Q568" s="224"/>
      <c r="R568" s="224"/>
      <c r="S568" s="224"/>
      <c r="T568" s="225"/>
      <c r="U568" s="226">
        <f t="shared" si="78"/>
        <v>7.407407407407407E-2</v>
      </c>
      <c r="V568" s="227"/>
      <c r="W568" s="228" t="str">
        <f t="shared" si="79"/>
        <v>0</v>
      </c>
      <c r="X568" s="509"/>
      <c r="Y568" s="229">
        <f t="shared" si="80"/>
        <v>0</v>
      </c>
    </row>
    <row r="569" spans="2:25" ht="18.75" customHeight="1">
      <c r="B569" s="515"/>
      <c r="C569" s="506"/>
      <c r="D569" s="216">
        <v>6</v>
      </c>
      <c r="E569" s="216" t="s">
        <v>4096</v>
      </c>
      <c r="F569" s="217">
        <v>100</v>
      </c>
      <c r="G569" s="218">
        <f t="shared" si="74"/>
        <v>20</v>
      </c>
      <c r="H569" s="219">
        <f t="shared" si="75"/>
        <v>55.555555555555557</v>
      </c>
      <c r="I569" s="219">
        <f t="shared" si="76"/>
        <v>1.8518518518518517E-2</v>
      </c>
      <c r="J569" s="217"/>
      <c r="K569" s="220"/>
      <c r="L569" s="220"/>
      <c r="M569" s="221"/>
      <c r="N569" s="222">
        <f t="shared" si="77"/>
        <v>0</v>
      </c>
      <c r="O569" s="223"/>
      <c r="P569" s="224"/>
      <c r="Q569" s="224"/>
      <c r="R569" s="224"/>
      <c r="S569" s="224"/>
      <c r="T569" s="225"/>
      <c r="U569" s="226">
        <f t="shared" si="78"/>
        <v>3.7037037037037035E-2</v>
      </c>
      <c r="V569" s="227"/>
      <c r="W569" s="228" t="str">
        <f t="shared" si="79"/>
        <v>0</v>
      </c>
      <c r="X569" s="509"/>
      <c r="Y569" s="229">
        <f t="shared" si="80"/>
        <v>0</v>
      </c>
    </row>
    <row r="570" spans="2:25" ht="18.75" customHeight="1">
      <c r="B570" s="515"/>
      <c r="C570" s="506"/>
      <c r="D570" s="216">
        <v>7</v>
      </c>
      <c r="E570" s="216" t="s">
        <v>4097</v>
      </c>
      <c r="F570" s="217">
        <v>120</v>
      </c>
      <c r="G570" s="218">
        <f t="shared" si="74"/>
        <v>24</v>
      </c>
      <c r="H570" s="219">
        <f t="shared" si="75"/>
        <v>66.666666666666671</v>
      </c>
      <c r="I570" s="219">
        <f t="shared" si="76"/>
        <v>2.2222222222222223E-2</v>
      </c>
      <c r="J570" s="217"/>
      <c r="K570" s="220"/>
      <c r="L570" s="220"/>
      <c r="M570" s="221"/>
      <c r="N570" s="222">
        <f t="shared" si="77"/>
        <v>0</v>
      </c>
      <c r="O570" s="223"/>
      <c r="P570" s="224"/>
      <c r="Q570" s="224"/>
      <c r="R570" s="224"/>
      <c r="S570" s="224"/>
      <c r="T570" s="225"/>
      <c r="U570" s="226">
        <f t="shared" si="78"/>
        <v>4.4444444444444446E-2</v>
      </c>
      <c r="V570" s="227"/>
      <c r="W570" s="228" t="str">
        <f t="shared" si="79"/>
        <v>0</v>
      </c>
      <c r="X570" s="509"/>
      <c r="Y570" s="229">
        <f t="shared" si="80"/>
        <v>0</v>
      </c>
    </row>
    <row r="571" spans="2:25" ht="18.75" customHeight="1">
      <c r="B571" s="515"/>
      <c r="C571" s="506"/>
      <c r="D571" s="216">
        <v>8</v>
      </c>
      <c r="E571" s="216" t="s">
        <v>4098</v>
      </c>
      <c r="F571" s="217">
        <v>80</v>
      </c>
      <c r="G571" s="218">
        <f t="shared" si="74"/>
        <v>16</v>
      </c>
      <c r="H571" s="219">
        <f t="shared" si="75"/>
        <v>44.444444444444443</v>
      </c>
      <c r="I571" s="219">
        <f t="shared" si="76"/>
        <v>1.4814814814814814E-2</v>
      </c>
      <c r="J571" s="217"/>
      <c r="K571" s="220"/>
      <c r="L571" s="220"/>
      <c r="M571" s="221"/>
      <c r="N571" s="222">
        <f t="shared" si="77"/>
        <v>0</v>
      </c>
      <c r="O571" s="223"/>
      <c r="P571" s="224"/>
      <c r="Q571" s="224"/>
      <c r="R571" s="224"/>
      <c r="S571" s="224"/>
      <c r="T571" s="225"/>
      <c r="U571" s="226">
        <f t="shared" si="78"/>
        <v>2.9629629629629627E-2</v>
      </c>
      <c r="V571" s="227"/>
      <c r="W571" s="228" t="str">
        <f t="shared" si="79"/>
        <v>0</v>
      </c>
      <c r="X571" s="509"/>
      <c r="Y571" s="229">
        <f t="shared" si="80"/>
        <v>0</v>
      </c>
    </row>
    <row r="572" spans="2:25" ht="18.75" customHeight="1">
      <c r="B572" s="515"/>
      <c r="C572" s="506"/>
      <c r="D572" s="216">
        <v>9</v>
      </c>
      <c r="E572" s="216" t="s">
        <v>4099</v>
      </c>
      <c r="F572" s="217">
        <v>350</v>
      </c>
      <c r="G572" s="218">
        <f t="shared" si="74"/>
        <v>70</v>
      </c>
      <c r="H572" s="219">
        <f t="shared" si="75"/>
        <v>194.44444444444443</v>
      </c>
      <c r="I572" s="219">
        <f t="shared" si="76"/>
        <v>6.4814814814814811E-2</v>
      </c>
      <c r="J572" s="217"/>
      <c r="K572" s="220"/>
      <c r="L572" s="220"/>
      <c r="M572" s="221"/>
      <c r="N572" s="222">
        <f t="shared" si="77"/>
        <v>0</v>
      </c>
      <c r="O572" s="223"/>
      <c r="P572" s="224"/>
      <c r="Q572" s="224"/>
      <c r="R572" s="224"/>
      <c r="S572" s="224"/>
      <c r="T572" s="225"/>
      <c r="U572" s="226">
        <f t="shared" si="78"/>
        <v>0.12962962962962962</v>
      </c>
      <c r="V572" s="227"/>
      <c r="W572" s="228" t="str">
        <f t="shared" si="79"/>
        <v>0</v>
      </c>
      <c r="X572" s="509"/>
      <c r="Y572" s="229">
        <f t="shared" si="80"/>
        <v>0</v>
      </c>
    </row>
    <row r="573" spans="2:25" ht="18.75" customHeight="1">
      <c r="B573" s="515"/>
      <c r="C573" s="506"/>
      <c r="D573" s="216">
        <v>10</v>
      </c>
      <c r="E573" s="216" t="s">
        <v>4100</v>
      </c>
      <c r="F573" s="217">
        <v>278</v>
      </c>
      <c r="G573" s="218">
        <f t="shared" si="74"/>
        <v>55.6</v>
      </c>
      <c r="H573" s="219">
        <f t="shared" si="75"/>
        <v>154.44444444444443</v>
      </c>
      <c r="I573" s="219">
        <f t="shared" si="76"/>
        <v>5.1481481481481475E-2</v>
      </c>
      <c r="J573" s="217"/>
      <c r="K573" s="220"/>
      <c r="L573" s="220"/>
      <c r="M573" s="221"/>
      <c r="N573" s="222">
        <f t="shared" si="77"/>
        <v>0</v>
      </c>
      <c r="O573" s="223"/>
      <c r="P573" s="224"/>
      <c r="Q573" s="224"/>
      <c r="R573" s="224"/>
      <c r="S573" s="224"/>
      <c r="T573" s="225"/>
      <c r="U573" s="226">
        <f t="shared" si="78"/>
        <v>0.10296296296296295</v>
      </c>
      <c r="V573" s="227"/>
      <c r="W573" s="228" t="str">
        <f t="shared" si="79"/>
        <v>0</v>
      </c>
      <c r="X573" s="509"/>
      <c r="Y573" s="229">
        <f t="shared" si="80"/>
        <v>0</v>
      </c>
    </row>
    <row r="574" spans="2:25" ht="18.75" customHeight="1">
      <c r="B574" s="515"/>
      <c r="C574" s="506"/>
      <c r="D574" s="216">
        <v>11</v>
      </c>
      <c r="E574" s="216" t="s">
        <v>4101</v>
      </c>
      <c r="F574" s="217">
        <v>100</v>
      </c>
      <c r="G574" s="218">
        <f t="shared" si="74"/>
        <v>20</v>
      </c>
      <c r="H574" s="219">
        <f t="shared" si="75"/>
        <v>55.555555555555557</v>
      </c>
      <c r="I574" s="219">
        <f t="shared" si="76"/>
        <v>1.8518518518518517E-2</v>
      </c>
      <c r="J574" s="217"/>
      <c r="K574" s="220"/>
      <c r="L574" s="220"/>
      <c r="M574" s="221"/>
      <c r="N574" s="222">
        <f t="shared" si="77"/>
        <v>0</v>
      </c>
      <c r="O574" s="223"/>
      <c r="P574" s="224"/>
      <c r="Q574" s="224"/>
      <c r="R574" s="224"/>
      <c r="S574" s="224"/>
      <c r="T574" s="225"/>
      <c r="U574" s="226">
        <f t="shared" si="78"/>
        <v>3.7037037037037035E-2</v>
      </c>
      <c r="V574" s="227"/>
      <c r="W574" s="228" t="str">
        <f t="shared" si="79"/>
        <v>0</v>
      </c>
      <c r="X574" s="509"/>
      <c r="Y574" s="229">
        <f t="shared" si="80"/>
        <v>0</v>
      </c>
    </row>
    <row r="575" spans="2:25" ht="18.75" customHeight="1">
      <c r="B575" s="515"/>
      <c r="C575" s="506"/>
      <c r="D575" s="216">
        <v>12</v>
      </c>
      <c r="E575" s="216" t="s">
        <v>4102</v>
      </c>
      <c r="F575" s="217">
        <v>300</v>
      </c>
      <c r="G575" s="218">
        <f t="shared" si="74"/>
        <v>60</v>
      </c>
      <c r="H575" s="219">
        <f t="shared" si="75"/>
        <v>166.66666666666666</v>
      </c>
      <c r="I575" s="219">
        <f t="shared" si="76"/>
        <v>5.5555555555555552E-2</v>
      </c>
      <c r="J575" s="217"/>
      <c r="K575" s="220"/>
      <c r="L575" s="220"/>
      <c r="M575" s="221"/>
      <c r="N575" s="222">
        <f t="shared" si="77"/>
        <v>0</v>
      </c>
      <c r="O575" s="223"/>
      <c r="P575" s="224"/>
      <c r="Q575" s="224"/>
      <c r="R575" s="224"/>
      <c r="S575" s="224"/>
      <c r="T575" s="225"/>
      <c r="U575" s="226">
        <f t="shared" si="78"/>
        <v>0.1111111111111111</v>
      </c>
      <c r="V575" s="227"/>
      <c r="W575" s="228" t="str">
        <f t="shared" si="79"/>
        <v>0</v>
      </c>
      <c r="X575" s="509"/>
      <c r="Y575" s="229">
        <f t="shared" si="80"/>
        <v>0</v>
      </c>
    </row>
    <row r="576" spans="2:25" ht="18.75" customHeight="1">
      <c r="B576" s="515"/>
      <c r="C576" s="506"/>
      <c r="D576" s="216">
        <v>13</v>
      </c>
      <c r="E576" s="216" t="s">
        <v>4103</v>
      </c>
      <c r="F576" s="217">
        <v>1500</v>
      </c>
      <c r="G576" s="218">
        <f t="shared" si="74"/>
        <v>300</v>
      </c>
      <c r="H576" s="219">
        <f t="shared" si="75"/>
        <v>833.33333333333326</v>
      </c>
      <c r="I576" s="219">
        <f t="shared" si="76"/>
        <v>0.27777777777777773</v>
      </c>
      <c r="J576" s="217" t="s">
        <v>4104</v>
      </c>
      <c r="K576" s="217" t="s">
        <v>4104</v>
      </c>
      <c r="L576" s="220"/>
      <c r="M576" s="221">
        <f>SUM(H564:H577)</f>
        <v>2682.2222222222226</v>
      </c>
      <c r="N576" s="222">
        <f t="shared" si="77"/>
        <v>53.644444444444453</v>
      </c>
      <c r="O576" s="223">
        <v>65</v>
      </c>
      <c r="P576" s="224" t="s">
        <v>178</v>
      </c>
      <c r="Q576" s="224"/>
      <c r="R576" s="224" t="s">
        <v>3576</v>
      </c>
      <c r="S576" s="224"/>
      <c r="T576" s="225"/>
      <c r="U576" s="226">
        <f t="shared" si="78"/>
        <v>0.55555555555555547</v>
      </c>
      <c r="V576" s="227">
        <f>SUM(U564:U577)</f>
        <v>1.788148148148148</v>
      </c>
      <c r="W576" s="228" t="str">
        <f t="shared" si="79"/>
        <v>2</v>
      </c>
      <c r="X576" s="509"/>
      <c r="Y576" s="229">
        <f t="shared" si="80"/>
        <v>1</v>
      </c>
    </row>
    <row r="577" spans="2:25" ht="18.75" customHeight="1">
      <c r="B577" s="515"/>
      <c r="C577" s="506"/>
      <c r="D577" s="216">
        <v>14</v>
      </c>
      <c r="E577" s="216" t="s">
        <v>4105</v>
      </c>
      <c r="F577" s="217">
        <v>1000</v>
      </c>
      <c r="G577" s="218">
        <f t="shared" si="74"/>
        <v>200</v>
      </c>
      <c r="H577" s="219">
        <f t="shared" si="75"/>
        <v>555.55555555555554</v>
      </c>
      <c r="I577" s="219">
        <f t="shared" si="76"/>
        <v>0.18518518518518517</v>
      </c>
      <c r="J577" s="217"/>
      <c r="K577" s="220"/>
      <c r="L577" s="220"/>
      <c r="M577" s="221"/>
      <c r="N577" s="222">
        <f t="shared" si="77"/>
        <v>0</v>
      </c>
      <c r="O577" s="223"/>
      <c r="P577" s="224"/>
      <c r="Q577" s="224"/>
      <c r="R577" s="224"/>
      <c r="S577" s="224"/>
      <c r="T577" s="225"/>
      <c r="U577" s="226">
        <f t="shared" si="78"/>
        <v>0.37037037037037035</v>
      </c>
      <c r="V577" s="227"/>
      <c r="W577" s="228" t="str">
        <f t="shared" si="79"/>
        <v>0</v>
      </c>
      <c r="X577" s="509"/>
      <c r="Y577" s="229">
        <f t="shared" si="80"/>
        <v>0</v>
      </c>
    </row>
    <row r="578" spans="2:25" ht="18.75" customHeight="1">
      <c r="B578" s="515"/>
      <c r="C578" s="506"/>
      <c r="D578" s="216"/>
      <c r="E578" s="216"/>
      <c r="F578" s="217"/>
      <c r="G578" s="218">
        <f t="shared" si="74"/>
        <v>0</v>
      </c>
      <c r="H578" s="219">
        <f t="shared" si="75"/>
        <v>0</v>
      </c>
      <c r="I578" s="219">
        <f t="shared" si="76"/>
        <v>0</v>
      </c>
      <c r="J578" s="217"/>
      <c r="K578" s="220"/>
      <c r="L578" s="220"/>
      <c r="M578" s="221"/>
      <c r="N578" s="222">
        <f t="shared" si="77"/>
        <v>0</v>
      </c>
      <c r="O578" s="223"/>
      <c r="P578" s="224"/>
      <c r="Q578" s="224"/>
      <c r="R578" s="224"/>
      <c r="S578" s="224"/>
      <c r="T578" s="225"/>
      <c r="U578" s="226">
        <f t="shared" si="78"/>
        <v>0</v>
      </c>
      <c r="V578" s="227"/>
      <c r="W578" s="228" t="str">
        <f t="shared" si="79"/>
        <v>0</v>
      </c>
      <c r="X578" s="509"/>
      <c r="Y578" s="229">
        <f t="shared" si="80"/>
        <v>0</v>
      </c>
    </row>
    <row r="579" spans="2:25" ht="18.75" customHeight="1">
      <c r="B579" s="515"/>
      <c r="C579" s="506"/>
      <c r="D579" s="216">
        <v>1</v>
      </c>
      <c r="E579" s="216" t="s">
        <v>4106</v>
      </c>
      <c r="F579" s="217">
        <v>700</v>
      </c>
      <c r="G579" s="218">
        <f t="shared" si="74"/>
        <v>140</v>
      </c>
      <c r="H579" s="219">
        <f t="shared" si="75"/>
        <v>388.88888888888886</v>
      </c>
      <c r="I579" s="219">
        <f t="shared" si="76"/>
        <v>0.12962962962962962</v>
      </c>
      <c r="J579" s="217"/>
      <c r="K579" s="220"/>
      <c r="L579" s="220"/>
      <c r="M579" s="221"/>
      <c r="N579" s="222">
        <f t="shared" si="77"/>
        <v>0</v>
      </c>
      <c r="O579" s="223"/>
      <c r="P579" s="224"/>
      <c r="Q579" s="224"/>
      <c r="R579" s="224"/>
      <c r="S579" s="224"/>
      <c r="T579" s="225"/>
      <c r="U579" s="226">
        <f t="shared" si="78"/>
        <v>0.25925925925925924</v>
      </c>
      <c r="V579" s="227"/>
      <c r="W579" s="228" t="str">
        <f t="shared" si="79"/>
        <v>0</v>
      </c>
      <c r="X579" s="509"/>
      <c r="Y579" s="229">
        <f t="shared" si="80"/>
        <v>0</v>
      </c>
    </row>
    <row r="580" spans="2:25" ht="18.75" customHeight="1">
      <c r="B580" s="515"/>
      <c r="C580" s="506"/>
      <c r="D580" s="216">
        <v>2</v>
      </c>
      <c r="E580" s="216" t="s">
        <v>4107</v>
      </c>
      <c r="F580" s="217">
        <v>900</v>
      </c>
      <c r="G580" s="218">
        <f t="shared" si="74"/>
        <v>180</v>
      </c>
      <c r="H580" s="219">
        <f t="shared" si="75"/>
        <v>500</v>
      </c>
      <c r="I580" s="219">
        <f t="shared" si="76"/>
        <v>0.16666666666666666</v>
      </c>
      <c r="J580" s="217"/>
      <c r="K580" s="220"/>
      <c r="L580" s="220"/>
      <c r="M580" s="221"/>
      <c r="N580" s="222">
        <f t="shared" si="77"/>
        <v>0</v>
      </c>
      <c r="O580" s="223"/>
      <c r="P580" s="224"/>
      <c r="Q580" s="224"/>
      <c r="R580" s="224"/>
      <c r="S580" s="224"/>
      <c r="T580" s="225"/>
      <c r="U580" s="226">
        <f t="shared" si="78"/>
        <v>0.33333333333333331</v>
      </c>
      <c r="V580" s="227"/>
      <c r="W580" s="228" t="str">
        <f t="shared" si="79"/>
        <v>0</v>
      </c>
      <c r="X580" s="509"/>
      <c r="Y580" s="229">
        <f t="shared" si="80"/>
        <v>0</v>
      </c>
    </row>
    <row r="581" spans="2:25" ht="18.75" customHeight="1">
      <c r="B581" s="515"/>
      <c r="C581" s="506"/>
      <c r="D581" s="216">
        <v>3</v>
      </c>
      <c r="E581" s="216" t="s">
        <v>4108</v>
      </c>
      <c r="F581" s="217">
        <v>850</v>
      </c>
      <c r="G581" s="218">
        <f t="shared" si="74"/>
        <v>170</v>
      </c>
      <c r="H581" s="219">
        <f t="shared" si="75"/>
        <v>472.22222222222223</v>
      </c>
      <c r="I581" s="219">
        <f t="shared" si="76"/>
        <v>0.15740740740740741</v>
      </c>
      <c r="J581" s="217"/>
      <c r="K581" s="220"/>
      <c r="L581" s="220"/>
      <c r="M581" s="221"/>
      <c r="N581" s="222">
        <f t="shared" si="77"/>
        <v>0</v>
      </c>
      <c r="O581" s="223"/>
      <c r="P581" s="224"/>
      <c r="Q581" s="224"/>
      <c r="R581" s="224"/>
      <c r="S581" s="224"/>
      <c r="T581" s="225"/>
      <c r="U581" s="226">
        <f t="shared" si="78"/>
        <v>0.31481481481481483</v>
      </c>
      <c r="V581" s="227"/>
      <c r="W581" s="228" t="str">
        <f t="shared" si="79"/>
        <v>0</v>
      </c>
      <c r="X581" s="509"/>
      <c r="Y581" s="229">
        <f t="shared" si="80"/>
        <v>0</v>
      </c>
    </row>
    <row r="582" spans="2:25" ht="18.75" customHeight="1">
      <c r="B582" s="515"/>
      <c r="C582" s="506"/>
      <c r="D582" s="216">
        <v>4</v>
      </c>
      <c r="E582" s="216" t="s">
        <v>4109</v>
      </c>
      <c r="F582" s="217">
        <v>800</v>
      </c>
      <c r="G582" s="218">
        <f t="shared" si="74"/>
        <v>160</v>
      </c>
      <c r="H582" s="219">
        <f t="shared" si="75"/>
        <v>444.44444444444446</v>
      </c>
      <c r="I582" s="219">
        <f t="shared" si="76"/>
        <v>0.14814814814814814</v>
      </c>
      <c r="J582" s="217"/>
      <c r="K582" s="220"/>
      <c r="L582" s="220"/>
      <c r="M582" s="221"/>
      <c r="N582" s="222">
        <f t="shared" si="77"/>
        <v>0</v>
      </c>
      <c r="O582" s="223"/>
      <c r="P582" s="224"/>
      <c r="Q582" s="224"/>
      <c r="R582" s="224"/>
      <c r="S582" s="224"/>
      <c r="T582" s="225"/>
      <c r="U582" s="226">
        <f t="shared" si="78"/>
        <v>0.29629629629629628</v>
      </c>
      <c r="V582" s="227"/>
      <c r="W582" s="228" t="str">
        <f t="shared" si="79"/>
        <v>0</v>
      </c>
      <c r="X582" s="509"/>
      <c r="Y582" s="229">
        <f t="shared" si="80"/>
        <v>0</v>
      </c>
    </row>
    <row r="583" spans="2:25" ht="18.75" customHeight="1">
      <c r="B583" s="515"/>
      <c r="C583" s="506"/>
      <c r="D583" s="216">
        <v>5</v>
      </c>
      <c r="E583" s="216" t="s">
        <v>4110</v>
      </c>
      <c r="F583" s="217">
        <v>478</v>
      </c>
      <c r="G583" s="218">
        <f t="shared" si="74"/>
        <v>95.6</v>
      </c>
      <c r="H583" s="219">
        <f t="shared" si="75"/>
        <v>265.55555555555554</v>
      </c>
      <c r="I583" s="219">
        <f t="shared" si="76"/>
        <v>8.851851851851851E-2</v>
      </c>
      <c r="J583" s="217"/>
      <c r="K583" s="220"/>
      <c r="L583" s="220"/>
      <c r="M583" s="221"/>
      <c r="N583" s="222">
        <f t="shared" si="77"/>
        <v>0</v>
      </c>
      <c r="O583" s="223"/>
      <c r="P583" s="224"/>
      <c r="Q583" s="224"/>
      <c r="R583" s="224"/>
      <c r="S583" s="224"/>
      <c r="T583" s="225"/>
      <c r="U583" s="226">
        <f t="shared" si="78"/>
        <v>0.17703703703703702</v>
      </c>
      <c r="V583" s="227"/>
      <c r="W583" s="228" t="str">
        <f t="shared" si="79"/>
        <v>0</v>
      </c>
      <c r="X583" s="509"/>
      <c r="Y583" s="229">
        <f t="shared" si="80"/>
        <v>0</v>
      </c>
    </row>
    <row r="584" spans="2:25" ht="18.75" customHeight="1">
      <c r="B584" s="515"/>
      <c r="C584" s="506"/>
      <c r="D584" s="216">
        <v>6</v>
      </c>
      <c r="E584" s="216" t="s">
        <v>4111</v>
      </c>
      <c r="F584" s="217">
        <v>455</v>
      </c>
      <c r="G584" s="218">
        <f t="shared" si="74"/>
        <v>91</v>
      </c>
      <c r="H584" s="219">
        <f t="shared" si="75"/>
        <v>252.77777777777777</v>
      </c>
      <c r="I584" s="219">
        <f t="shared" si="76"/>
        <v>8.4259259259259256E-2</v>
      </c>
      <c r="J584" s="217"/>
      <c r="K584" s="220" t="s">
        <v>4112</v>
      </c>
      <c r="L584" s="220"/>
      <c r="M584" s="221">
        <f>SUM(H579:H586)</f>
        <v>2740.5555555555557</v>
      </c>
      <c r="N584" s="222">
        <f t="shared" si="77"/>
        <v>54.81111111111111</v>
      </c>
      <c r="O584" s="223">
        <v>70</v>
      </c>
      <c r="P584" s="224" t="s">
        <v>178</v>
      </c>
      <c r="Q584" s="224"/>
      <c r="R584" s="224" t="s">
        <v>3576</v>
      </c>
      <c r="S584" s="224"/>
      <c r="T584" s="225"/>
      <c r="U584" s="226">
        <f t="shared" si="78"/>
        <v>0.16851851851851851</v>
      </c>
      <c r="V584" s="227">
        <f>SUM(U579:U586)</f>
        <v>1.8270370370370372</v>
      </c>
      <c r="W584" s="228" t="str">
        <f t="shared" si="79"/>
        <v>2</v>
      </c>
      <c r="X584" s="509"/>
      <c r="Y584" s="229">
        <f t="shared" si="80"/>
        <v>1</v>
      </c>
    </row>
    <row r="585" spans="2:25" ht="18.75" customHeight="1">
      <c r="B585" s="515"/>
      <c r="C585" s="506"/>
      <c r="D585" s="216">
        <v>7</v>
      </c>
      <c r="E585" s="216" t="s">
        <v>3606</v>
      </c>
      <c r="F585" s="217">
        <v>450</v>
      </c>
      <c r="G585" s="218">
        <f t="shared" si="74"/>
        <v>90</v>
      </c>
      <c r="H585" s="219">
        <f t="shared" si="75"/>
        <v>250</v>
      </c>
      <c r="I585" s="219">
        <f t="shared" si="76"/>
        <v>8.3333333333333329E-2</v>
      </c>
      <c r="J585" s="217"/>
      <c r="K585" s="220"/>
      <c r="L585" s="220"/>
      <c r="M585" s="221"/>
      <c r="N585" s="222">
        <f t="shared" si="77"/>
        <v>0</v>
      </c>
      <c r="O585" s="223"/>
      <c r="P585" s="224"/>
      <c r="Q585" s="224"/>
      <c r="R585" s="224"/>
      <c r="S585" s="224"/>
      <c r="T585" s="225"/>
      <c r="U585" s="226">
        <f t="shared" si="78"/>
        <v>0.16666666666666666</v>
      </c>
      <c r="V585" s="227"/>
      <c r="W585" s="228" t="str">
        <f t="shared" si="79"/>
        <v>0</v>
      </c>
      <c r="X585" s="509"/>
      <c r="Y585" s="229">
        <f t="shared" si="80"/>
        <v>0</v>
      </c>
    </row>
    <row r="586" spans="2:25" ht="18.75" customHeight="1">
      <c r="B586" s="515"/>
      <c r="C586" s="506"/>
      <c r="D586" s="216">
        <v>8</v>
      </c>
      <c r="E586" s="216" t="s">
        <v>3940</v>
      </c>
      <c r="F586" s="217">
        <v>300</v>
      </c>
      <c r="G586" s="218">
        <f t="shared" si="74"/>
        <v>60</v>
      </c>
      <c r="H586" s="219">
        <f t="shared" si="75"/>
        <v>166.66666666666666</v>
      </c>
      <c r="I586" s="219">
        <f t="shared" si="76"/>
        <v>5.5555555555555552E-2</v>
      </c>
      <c r="J586" s="217"/>
      <c r="K586" s="220"/>
      <c r="L586" s="220"/>
      <c r="M586" s="221"/>
      <c r="N586" s="222">
        <f t="shared" si="77"/>
        <v>0</v>
      </c>
      <c r="O586" s="223"/>
      <c r="P586" s="224"/>
      <c r="Q586" s="224"/>
      <c r="R586" s="224"/>
      <c r="S586" s="224"/>
      <c r="T586" s="225"/>
      <c r="U586" s="226">
        <f t="shared" si="78"/>
        <v>0.1111111111111111</v>
      </c>
      <c r="V586" s="227"/>
      <c r="W586" s="228" t="str">
        <f t="shared" si="79"/>
        <v>0</v>
      </c>
      <c r="X586" s="509"/>
      <c r="Y586" s="229">
        <f t="shared" si="80"/>
        <v>0</v>
      </c>
    </row>
    <row r="587" spans="2:25" ht="18.75" customHeight="1">
      <c r="B587" s="515"/>
      <c r="C587" s="506"/>
      <c r="D587" s="216"/>
      <c r="E587" s="216"/>
      <c r="F587" s="217"/>
      <c r="G587" s="218">
        <f t="shared" si="74"/>
        <v>0</v>
      </c>
      <c r="H587" s="219">
        <f t="shared" si="75"/>
        <v>0</v>
      </c>
      <c r="I587" s="219">
        <f t="shared" si="76"/>
        <v>0</v>
      </c>
      <c r="J587" s="217"/>
      <c r="K587" s="220"/>
      <c r="L587" s="220"/>
      <c r="M587" s="221"/>
      <c r="N587" s="222">
        <f t="shared" si="77"/>
        <v>0</v>
      </c>
      <c r="O587" s="223"/>
      <c r="P587" s="224"/>
      <c r="Q587" s="224"/>
      <c r="R587" s="224"/>
      <c r="S587" s="224"/>
      <c r="T587" s="225"/>
      <c r="U587" s="226">
        <f t="shared" si="78"/>
        <v>0</v>
      </c>
      <c r="V587" s="227"/>
      <c r="W587" s="228" t="str">
        <f t="shared" si="79"/>
        <v>0</v>
      </c>
      <c r="X587" s="509"/>
      <c r="Y587" s="229">
        <f t="shared" si="80"/>
        <v>0</v>
      </c>
    </row>
    <row r="588" spans="2:25" ht="18.75" customHeight="1">
      <c r="B588" s="515"/>
      <c r="C588" s="506"/>
      <c r="D588" s="216">
        <v>1</v>
      </c>
      <c r="E588" s="216" t="s">
        <v>4113</v>
      </c>
      <c r="F588" s="217">
        <v>350</v>
      </c>
      <c r="G588" s="218">
        <f t="shared" si="74"/>
        <v>70</v>
      </c>
      <c r="H588" s="219">
        <f t="shared" si="75"/>
        <v>194.44444444444443</v>
      </c>
      <c r="I588" s="219">
        <f t="shared" si="76"/>
        <v>6.4814814814814811E-2</v>
      </c>
      <c r="J588" s="217"/>
      <c r="K588" s="220" t="s">
        <v>4114</v>
      </c>
      <c r="L588" s="220"/>
      <c r="M588" s="221">
        <f>SUM(H588:H596)</f>
        <v>3821.1111111111109</v>
      </c>
      <c r="N588" s="222">
        <f t="shared" si="77"/>
        <v>76.422222222222217</v>
      </c>
      <c r="O588" s="223">
        <v>75</v>
      </c>
      <c r="P588" s="224" t="s">
        <v>178</v>
      </c>
      <c r="Q588" s="224"/>
      <c r="R588" s="224" t="s">
        <v>3576</v>
      </c>
      <c r="S588" s="224"/>
      <c r="T588" s="225"/>
      <c r="U588" s="226">
        <f t="shared" si="78"/>
        <v>0.12962962962962962</v>
      </c>
      <c r="V588" s="227">
        <f>SUM(U588:U596)</f>
        <v>2.5474074074074071</v>
      </c>
      <c r="W588" s="228" t="str">
        <f t="shared" si="79"/>
        <v>2</v>
      </c>
      <c r="X588" s="509"/>
      <c r="Y588" s="229">
        <f t="shared" si="80"/>
        <v>1</v>
      </c>
    </row>
    <row r="589" spans="2:25" ht="18.75" customHeight="1">
      <c r="B589" s="515"/>
      <c r="C589" s="506"/>
      <c r="D589" s="216">
        <v>2</v>
      </c>
      <c r="E589" s="216" t="s">
        <v>4115</v>
      </c>
      <c r="F589" s="217">
        <v>800</v>
      </c>
      <c r="G589" s="218">
        <f t="shared" si="74"/>
        <v>160</v>
      </c>
      <c r="H589" s="219">
        <f t="shared" si="75"/>
        <v>444.44444444444446</v>
      </c>
      <c r="I589" s="219">
        <f t="shared" si="76"/>
        <v>0.14814814814814814</v>
      </c>
      <c r="J589" s="217"/>
      <c r="K589" s="220"/>
      <c r="L589" s="220"/>
      <c r="M589" s="221"/>
      <c r="N589" s="222">
        <f t="shared" si="77"/>
        <v>0</v>
      </c>
      <c r="O589" s="223"/>
      <c r="P589" s="224"/>
      <c r="Q589" s="224"/>
      <c r="R589" s="224"/>
      <c r="S589" s="224"/>
      <c r="T589" s="225"/>
      <c r="U589" s="226">
        <f t="shared" si="78"/>
        <v>0.29629629629629628</v>
      </c>
      <c r="V589" s="227"/>
      <c r="W589" s="228" t="str">
        <f t="shared" si="79"/>
        <v>0</v>
      </c>
      <c r="X589" s="509"/>
      <c r="Y589" s="229">
        <f t="shared" si="80"/>
        <v>0</v>
      </c>
    </row>
    <row r="590" spans="2:25" ht="18.75" customHeight="1">
      <c r="B590" s="515"/>
      <c r="C590" s="506"/>
      <c r="D590" s="216">
        <v>3</v>
      </c>
      <c r="E590" s="216" t="s">
        <v>4116</v>
      </c>
      <c r="F590" s="217">
        <v>1900</v>
      </c>
      <c r="G590" s="218">
        <f t="shared" si="74"/>
        <v>380</v>
      </c>
      <c r="H590" s="219">
        <f t="shared" si="75"/>
        <v>1055.5555555555554</v>
      </c>
      <c r="I590" s="219">
        <f t="shared" si="76"/>
        <v>0.3518518518518518</v>
      </c>
      <c r="J590" s="217"/>
      <c r="K590" s="220"/>
      <c r="L590" s="220"/>
      <c r="M590" s="221"/>
      <c r="N590" s="222">
        <f t="shared" si="77"/>
        <v>0</v>
      </c>
      <c r="O590" s="223"/>
      <c r="P590" s="224"/>
      <c r="Q590" s="224"/>
      <c r="R590" s="224"/>
      <c r="S590" s="224"/>
      <c r="T590" s="225"/>
      <c r="U590" s="226">
        <f t="shared" si="78"/>
        <v>0.70370370370370361</v>
      </c>
      <c r="V590" s="227"/>
      <c r="W590" s="228" t="str">
        <f t="shared" si="79"/>
        <v>0</v>
      </c>
      <c r="X590" s="509"/>
      <c r="Y590" s="229">
        <f t="shared" si="80"/>
        <v>0</v>
      </c>
    </row>
    <row r="591" spans="2:25" ht="18.75" customHeight="1">
      <c r="B591" s="515"/>
      <c r="C591" s="506"/>
      <c r="D591" s="216">
        <v>4</v>
      </c>
      <c r="E591" s="216" t="s">
        <v>4117</v>
      </c>
      <c r="F591" s="217">
        <v>2100</v>
      </c>
      <c r="G591" s="218">
        <f t="shared" si="74"/>
        <v>420</v>
      </c>
      <c r="H591" s="219">
        <f t="shared" si="75"/>
        <v>1166.6666666666667</v>
      </c>
      <c r="I591" s="219">
        <f t="shared" si="76"/>
        <v>0.3888888888888889</v>
      </c>
      <c r="J591" s="217"/>
      <c r="K591" s="220"/>
      <c r="L591" s="220"/>
      <c r="M591" s="221"/>
      <c r="N591" s="222">
        <f t="shared" si="77"/>
        <v>0</v>
      </c>
      <c r="O591" s="223"/>
      <c r="P591" s="224"/>
      <c r="Q591" s="224"/>
      <c r="R591" s="224"/>
      <c r="S591" s="224"/>
      <c r="T591" s="225"/>
      <c r="U591" s="226">
        <f t="shared" si="78"/>
        <v>0.77777777777777779</v>
      </c>
      <c r="V591" s="227"/>
      <c r="W591" s="228" t="str">
        <f t="shared" si="79"/>
        <v>0</v>
      </c>
      <c r="X591" s="509"/>
      <c r="Y591" s="229">
        <f t="shared" si="80"/>
        <v>0</v>
      </c>
    </row>
    <row r="592" spans="2:25" ht="18.75" customHeight="1">
      <c r="B592" s="515"/>
      <c r="C592" s="506"/>
      <c r="D592" s="216">
        <v>5</v>
      </c>
      <c r="E592" s="216" t="s">
        <v>4118</v>
      </c>
      <c r="F592" s="217">
        <v>228</v>
      </c>
      <c r="G592" s="218">
        <f t="shared" si="74"/>
        <v>45.6</v>
      </c>
      <c r="H592" s="219">
        <f t="shared" si="75"/>
        <v>126.66666666666666</v>
      </c>
      <c r="I592" s="219">
        <f t="shared" si="76"/>
        <v>4.2222222222222217E-2</v>
      </c>
      <c r="J592" s="217"/>
      <c r="K592" s="220"/>
      <c r="L592" s="220"/>
      <c r="M592" s="221"/>
      <c r="N592" s="222">
        <f t="shared" si="77"/>
        <v>0</v>
      </c>
      <c r="O592" s="223"/>
      <c r="P592" s="224"/>
      <c r="Q592" s="224"/>
      <c r="R592" s="224"/>
      <c r="S592" s="224"/>
      <c r="T592" s="225"/>
      <c r="U592" s="226">
        <f t="shared" si="78"/>
        <v>8.4444444444444433E-2</v>
      </c>
      <c r="V592" s="227"/>
      <c r="W592" s="228" t="str">
        <f t="shared" si="79"/>
        <v>0</v>
      </c>
      <c r="X592" s="509"/>
      <c r="Y592" s="229">
        <f t="shared" si="80"/>
        <v>0</v>
      </c>
    </row>
    <row r="593" spans="2:25" ht="18.75" customHeight="1">
      <c r="B593" s="515"/>
      <c r="C593" s="506"/>
      <c r="D593" s="216">
        <v>6</v>
      </c>
      <c r="E593" s="216" t="s">
        <v>4119</v>
      </c>
      <c r="F593" s="217">
        <v>400</v>
      </c>
      <c r="G593" s="218">
        <f t="shared" si="74"/>
        <v>80</v>
      </c>
      <c r="H593" s="219">
        <f t="shared" si="75"/>
        <v>222.22222222222223</v>
      </c>
      <c r="I593" s="219">
        <f t="shared" si="76"/>
        <v>7.407407407407407E-2</v>
      </c>
      <c r="J593" s="217"/>
      <c r="K593" s="220"/>
      <c r="L593" s="220"/>
      <c r="M593" s="221"/>
      <c r="N593" s="222">
        <f t="shared" si="77"/>
        <v>0</v>
      </c>
      <c r="O593" s="223"/>
      <c r="P593" s="224"/>
      <c r="Q593" s="224"/>
      <c r="R593" s="224"/>
      <c r="S593" s="224"/>
      <c r="T593" s="225"/>
      <c r="U593" s="226">
        <f t="shared" si="78"/>
        <v>0.14814814814814814</v>
      </c>
      <c r="V593" s="227"/>
      <c r="W593" s="228" t="str">
        <f t="shared" si="79"/>
        <v>0</v>
      </c>
      <c r="X593" s="509"/>
      <c r="Y593" s="229">
        <f t="shared" si="80"/>
        <v>0</v>
      </c>
    </row>
    <row r="594" spans="2:25" ht="18.75" customHeight="1">
      <c r="B594" s="515"/>
      <c r="C594" s="506"/>
      <c r="D594" s="216">
        <v>7</v>
      </c>
      <c r="E594" s="216" t="s">
        <v>4120</v>
      </c>
      <c r="F594" s="217">
        <v>400</v>
      </c>
      <c r="G594" s="218">
        <f t="shared" si="74"/>
        <v>80</v>
      </c>
      <c r="H594" s="219">
        <f t="shared" si="75"/>
        <v>222.22222222222223</v>
      </c>
      <c r="I594" s="219">
        <f t="shared" si="76"/>
        <v>7.407407407407407E-2</v>
      </c>
      <c r="J594" s="217"/>
      <c r="K594" s="220"/>
      <c r="L594" s="220"/>
      <c r="M594" s="221"/>
      <c r="N594" s="222">
        <f t="shared" si="77"/>
        <v>0</v>
      </c>
      <c r="O594" s="223"/>
      <c r="P594" s="224"/>
      <c r="Q594" s="224"/>
      <c r="R594" s="224"/>
      <c r="S594" s="224"/>
      <c r="T594" s="225"/>
      <c r="U594" s="226">
        <f t="shared" si="78"/>
        <v>0.14814814814814814</v>
      </c>
      <c r="V594" s="227"/>
      <c r="W594" s="228" t="str">
        <f t="shared" si="79"/>
        <v>0</v>
      </c>
      <c r="X594" s="509"/>
      <c r="Y594" s="229">
        <f t="shared" si="80"/>
        <v>0</v>
      </c>
    </row>
    <row r="595" spans="2:25" ht="18.75" customHeight="1">
      <c r="B595" s="515"/>
      <c r="C595" s="506"/>
      <c r="D595" s="216">
        <v>8</v>
      </c>
      <c r="E595" s="216" t="s">
        <v>4121</v>
      </c>
      <c r="F595" s="217">
        <v>300</v>
      </c>
      <c r="G595" s="218">
        <f t="shared" si="74"/>
        <v>60</v>
      </c>
      <c r="H595" s="219">
        <f t="shared" si="75"/>
        <v>166.66666666666666</v>
      </c>
      <c r="I595" s="219">
        <f t="shared" si="76"/>
        <v>5.5555555555555552E-2</v>
      </c>
      <c r="J595" s="217"/>
      <c r="K595" s="220"/>
      <c r="L595" s="220"/>
      <c r="M595" s="221"/>
      <c r="N595" s="222">
        <f t="shared" si="77"/>
        <v>0</v>
      </c>
      <c r="O595" s="223"/>
      <c r="P595" s="224"/>
      <c r="Q595" s="224"/>
      <c r="R595" s="224"/>
      <c r="S595" s="224"/>
      <c r="T595" s="225"/>
      <c r="U595" s="226">
        <f t="shared" si="78"/>
        <v>0.1111111111111111</v>
      </c>
      <c r="V595" s="227"/>
      <c r="W595" s="228" t="str">
        <f t="shared" si="79"/>
        <v>0</v>
      </c>
      <c r="X595" s="509"/>
      <c r="Y595" s="229">
        <f t="shared" si="80"/>
        <v>0</v>
      </c>
    </row>
    <row r="596" spans="2:25" ht="18.75" customHeight="1">
      <c r="B596" s="515"/>
      <c r="C596" s="506"/>
      <c r="D596" s="216">
        <v>9</v>
      </c>
      <c r="E596" s="216" t="s">
        <v>4122</v>
      </c>
      <c r="F596" s="217">
        <v>400</v>
      </c>
      <c r="G596" s="218">
        <f t="shared" si="74"/>
        <v>80</v>
      </c>
      <c r="H596" s="219">
        <f t="shared" si="75"/>
        <v>222.22222222222223</v>
      </c>
      <c r="I596" s="219">
        <f t="shared" si="76"/>
        <v>7.407407407407407E-2</v>
      </c>
      <c r="J596" s="217"/>
      <c r="K596" s="220"/>
      <c r="L596" s="220"/>
      <c r="M596" s="221"/>
      <c r="N596" s="222">
        <f t="shared" si="77"/>
        <v>0</v>
      </c>
      <c r="O596" s="223"/>
      <c r="P596" s="224"/>
      <c r="Q596" s="224"/>
      <c r="R596" s="224"/>
      <c r="S596" s="224"/>
      <c r="T596" s="225"/>
      <c r="U596" s="226">
        <f t="shared" si="78"/>
        <v>0.14814814814814814</v>
      </c>
      <c r="V596" s="227"/>
      <c r="W596" s="228" t="str">
        <f t="shared" si="79"/>
        <v>0</v>
      </c>
      <c r="X596" s="509"/>
      <c r="Y596" s="229">
        <f t="shared" si="80"/>
        <v>0</v>
      </c>
    </row>
    <row r="597" spans="2:25" ht="18.75" customHeight="1">
      <c r="B597" s="515"/>
      <c r="C597" s="506"/>
      <c r="D597" s="216"/>
      <c r="E597" s="216"/>
      <c r="F597" s="217"/>
      <c r="G597" s="218">
        <f t="shared" si="74"/>
        <v>0</v>
      </c>
      <c r="H597" s="219">
        <f t="shared" si="75"/>
        <v>0</v>
      </c>
      <c r="I597" s="219">
        <f t="shared" si="76"/>
        <v>0</v>
      </c>
      <c r="J597" s="217"/>
      <c r="K597" s="220"/>
      <c r="L597" s="220"/>
      <c r="M597" s="221"/>
      <c r="N597" s="222">
        <f t="shared" si="77"/>
        <v>0</v>
      </c>
      <c r="O597" s="223"/>
      <c r="P597" s="224"/>
      <c r="Q597" s="224"/>
      <c r="R597" s="224"/>
      <c r="S597" s="224"/>
      <c r="T597" s="225"/>
      <c r="U597" s="226">
        <f t="shared" si="78"/>
        <v>0</v>
      </c>
      <c r="V597" s="227"/>
      <c r="W597" s="228" t="str">
        <f t="shared" si="79"/>
        <v>0</v>
      </c>
      <c r="X597" s="509"/>
      <c r="Y597" s="229">
        <f t="shared" si="80"/>
        <v>0</v>
      </c>
    </row>
    <row r="598" spans="2:25" ht="18.75" customHeight="1">
      <c r="B598" s="515"/>
      <c r="C598" s="506"/>
      <c r="D598" s="216"/>
      <c r="E598" s="216" t="s">
        <v>981</v>
      </c>
      <c r="F598" s="217">
        <v>480</v>
      </c>
      <c r="G598" s="218">
        <f t="shared" si="74"/>
        <v>96</v>
      </c>
      <c r="H598" s="219">
        <f t="shared" si="75"/>
        <v>266.66666666666669</v>
      </c>
      <c r="I598" s="219">
        <f t="shared" si="76"/>
        <v>8.8888888888888892E-2</v>
      </c>
      <c r="J598" s="217"/>
      <c r="K598" s="220"/>
      <c r="L598" s="220"/>
      <c r="M598" s="221"/>
      <c r="N598" s="222">
        <f t="shared" si="77"/>
        <v>0</v>
      </c>
      <c r="O598" s="223"/>
      <c r="P598" s="224"/>
      <c r="Q598" s="224"/>
      <c r="R598" s="224"/>
      <c r="S598" s="224"/>
      <c r="T598" s="225"/>
      <c r="U598" s="226">
        <f t="shared" si="78"/>
        <v>0.17777777777777778</v>
      </c>
      <c r="V598" s="227"/>
      <c r="W598" s="228" t="str">
        <f t="shared" si="79"/>
        <v>0</v>
      </c>
      <c r="X598" s="509"/>
      <c r="Y598" s="229">
        <f t="shared" si="80"/>
        <v>0</v>
      </c>
    </row>
    <row r="599" spans="2:25" ht="18.75" customHeight="1">
      <c r="B599" s="515"/>
      <c r="C599" s="506"/>
      <c r="D599" s="216"/>
      <c r="E599" s="216" t="s">
        <v>4123</v>
      </c>
      <c r="F599" s="217">
        <v>520</v>
      </c>
      <c r="G599" s="218">
        <f t="shared" si="74"/>
        <v>104</v>
      </c>
      <c r="H599" s="219">
        <f t="shared" si="75"/>
        <v>288.88888888888886</v>
      </c>
      <c r="I599" s="219">
        <f t="shared" si="76"/>
        <v>9.6296296296296283E-2</v>
      </c>
      <c r="J599" s="217"/>
      <c r="K599" s="220"/>
      <c r="L599" s="220"/>
      <c r="M599" s="221"/>
      <c r="N599" s="222">
        <f t="shared" si="77"/>
        <v>0</v>
      </c>
      <c r="O599" s="223"/>
      <c r="P599" s="224"/>
      <c r="Q599" s="224"/>
      <c r="R599" s="224"/>
      <c r="S599" s="224"/>
      <c r="T599" s="225"/>
      <c r="U599" s="226">
        <f t="shared" si="78"/>
        <v>0.19259259259259257</v>
      </c>
      <c r="V599" s="227"/>
      <c r="W599" s="228" t="str">
        <f t="shared" si="79"/>
        <v>0</v>
      </c>
      <c r="X599" s="509"/>
      <c r="Y599" s="229">
        <f t="shared" si="80"/>
        <v>0</v>
      </c>
    </row>
    <row r="600" spans="2:25" ht="18.75" customHeight="1">
      <c r="B600" s="515"/>
      <c r="C600" s="506"/>
      <c r="D600" s="216"/>
      <c r="E600" s="216" t="s">
        <v>4124</v>
      </c>
      <c r="F600" s="217">
        <v>500</v>
      </c>
      <c r="G600" s="218">
        <f t="shared" si="74"/>
        <v>100</v>
      </c>
      <c r="H600" s="219">
        <f t="shared" si="75"/>
        <v>277.77777777777777</v>
      </c>
      <c r="I600" s="219">
        <f t="shared" si="76"/>
        <v>9.2592592592592587E-2</v>
      </c>
      <c r="J600" s="217"/>
      <c r="K600" s="220"/>
      <c r="L600" s="220"/>
      <c r="M600" s="221"/>
      <c r="N600" s="222">
        <f t="shared" si="77"/>
        <v>0</v>
      </c>
      <c r="O600" s="223"/>
      <c r="P600" s="224"/>
      <c r="Q600" s="224"/>
      <c r="R600" s="224"/>
      <c r="S600" s="224"/>
      <c r="T600" s="225"/>
      <c r="U600" s="226">
        <f t="shared" si="78"/>
        <v>0.18518518518518517</v>
      </c>
      <c r="V600" s="227"/>
      <c r="W600" s="228" t="str">
        <f t="shared" si="79"/>
        <v>0</v>
      </c>
      <c r="X600" s="509"/>
      <c r="Y600" s="229">
        <f t="shared" si="80"/>
        <v>0</v>
      </c>
    </row>
    <row r="601" spans="2:25" ht="18.75" customHeight="1">
      <c r="B601" s="515"/>
      <c r="C601" s="506"/>
      <c r="D601" s="216"/>
      <c r="E601" s="216" t="s">
        <v>4125</v>
      </c>
      <c r="F601" s="217">
        <v>400</v>
      </c>
      <c r="G601" s="218">
        <f t="shared" si="74"/>
        <v>80</v>
      </c>
      <c r="H601" s="219">
        <f t="shared" si="75"/>
        <v>222.22222222222223</v>
      </c>
      <c r="I601" s="219">
        <f t="shared" si="76"/>
        <v>7.407407407407407E-2</v>
      </c>
      <c r="J601" s="217"/>
      <c r="K601" s="220"/>
      <c r="L601" s="220"/>
      <c r="M601" s="221"/>
      <c r="N601" s="222">
        <f t="shared" si="77"/>
        <v>0</v>
      </c>
      <c r="O601" s="223"/>
      <c r="P601" s="224"/>
      <c r="Q601" s="224"/>
      <c r="R601" s="224"/>
      <c r="S601" s="224"/>
      <c r="T601" s="225"/>
      <c r="U601" s="226">
        <f t="shared" si="78"/>
        <v>0.14814814814814814</v>
      </c>
      <c r="V601" s="227"/>
      <c r="W601" s="228" t="str">
        <f t="shared" si="79"/>
        <v>0</v>
      </c>
      <c r="X601" s="509"/>
      <c r="Y601" s="229">
        <f t="shared" si="80"/>
        <v>0</v>
      </c>
    </row>
    <row r="602" spans="2:25" ht="18.75" customHeight="1">
      <c r="B602" s="515"/>
      <c r="C602" s="506"/>
      <c r="D602" s="216"/>
      <c r="E602" s="216" t="s">
        <v>4126</v>
      </c>
      <c r="F602" s="217">
        <v>810</v>
      </c>
      <c r="G602" s="218">
        <f t="shared" si="74"/>
        <v>162</v>
      </c>
      <c r="H602" s="219">
        <f t="shared" si="75"/>
        <v>450</v>
      </c>
      <c r="I602" s="219">
        <f t="shared" si="76"/>
        <v>0.15</v>
      </c>
      <c r="J602" s="216" t="s">
        <v>4127</v>
      </c>
      <c r="K602" s="216" t="s">
        <v>4127</v>
      </c>
      <c r="L602" s="220"/>
      <c r="M602" s="221">
        <f>SUM(H598:H606)</f>
        <v>2710</v>
      </c>
      <c r="N602" s="222">
        <f t="shared" si="77"/>
        <v>54.2</v>
      </c>
      <c r="O602" s="223">
        <v>80</v>
      </c>
      <c r="P602" s="224" t="s">
        <v>178</v>
      </c>
      <c r="Q602" s="224"/>
      <c r="R602" s="224" t="s">
        <v>3576</v>
      </c>
      <c r="S602" s="224"/>
      <c r="T602" s="225"/>
      <c r="U602" s="226">
        <f t="shared" si="78"/>
        <v>0.3</v>
      </c>
      <c r="V602" s="227">
        <f>SUM(U598:U606)</f>
        <v>1.8066666666666666</v>
      </c>
      <c r="W602" s="228" t="str">
        <f t="shared" si="79"/>
        <v>2</v>
      </c>
      <c r="X602" s="509"/>
      <c r="Y602" s="229">
        <f t="shared" si="80"/>
        <v>1</v>
      </c>
    </row>
    <row r="603" spans="2:25" ht="18.75" customHeight="1">
      <c r="B603" s="515"/>
      <c r="C603" s="506"/>
      <c r="D603" s="216"/>
      <c r="E603" s="216" t="s">
        <v>4128</v>
      </c>
      <c r="F603" s="217">
        <v>390</v>
      </c>
      <c r="G603" s="218">
        <f t="shared" si="74"/>
        <v>78</v>
      </c>
      <c r="H603" s="219">
        <f t="shared" si="75"/>
        <v>216.66666666666666</v>
      </c>
      <c r="I603" s="219">
        <f t="shared" si="76"/>
        <v>7.2222222222222215E-2</v>
      </c>
      <c r="J603" s="217"/>
      <c r="K603" s="220"/>
      <c r="L603" s="220"/>
      <c r="M603" s="221"/>
      <c r="N603" s="222">
        <f t="shared" si="77"/>
        <v>0</v>
      </c>
      <c r="O603" s="223"/>
      <c r="P603" s="224"/>
      <c r="Q603" s="224"/>
      <c r="R603" s="224"/>
      <c r="S603" s="224"/>
      <c r="T603" s="225"/>
      <c r="U603" s="226">
        <f t="shared" si="78"/>
        <v>0.14444444444444443</v>
      </c>
      <c r="V603" s="227"/>
      <c r="W603" s="228" t="str">
        <f t="shared" si="79"/>
        <v>0</v>
      </c>
      <c r="X603" s="509"/>
      <c r="Y603" s="229">
        <f t="shared" si="80"/>
        <v>0</v>
      </c>
    </row>
    <row r="604" spans="2:25" ht="18.75" customHeight="1">
      <c r="B604" s="515"/>
      <c r="C604" s="506"/>
      <c r="D604" s="216"/>
      <c r="E604" s="216" t="s">
        <v>4108</v>
      </c>
      <c r="F604" s="217">
        <v>778</v>
      </c>
      <c r="G604" s="218">
        <f t="shared" si="74"/>
        <v>155.6</v>
      </c>
      <c r="H604" s="219">
        <f t="shared" si="75"/>
        <v>432.22222222222223</v>
      </c>
      <c r="I604" s="219">
        <f t="shared" si="76"/>
        <v>0.14407407407407408</v>
      </c>
      <c r="J604" s="217"/>
      <c r="K604" s="220"/>
      <c r="L604" s="220"/>
      <c r="M604" s="221"/>
      <c r="N604" s="222">
        <f t="shared" si="77"/>
        <v>0</v>
      </c>
      <c r="O604" s="223"/>
      <c r="P604" s="224"/>
      <c r="Q604" s="224"/>
      <c r="R604" s="224"/>
      <c r="S604" s="224"/>
      <c r="T604" s="225"/>
      <c r="U604" s="226">
        <f t="shared" si="78"/>
        <v>0.28814814814814815</v>
      </c>
      <c r="V604" s="227"/>
      <c r="W604" s="228" t="str">
        <f t="shared" si="79"/>
        <v>0</v>
      </c>
      <c r="X604" s="509"/>
      <c r="Y604" s="229">
        <f t="shared" si="80"/>
        <v>0</v>
      </c>
    </row>
    <row r="605" spans="2:25" ht="18.75" customHeight="1">
      <c r="B605" s="515"/>
      <c r="C605" s="506"/>
      <c r="D605" s="216"/>
      <c r="E605" s="216" t="s">
        <v>4129</v>
      </c>
      <c r="F605" s="217">
        <v>500</v>
      </c>
      <c r="G605" s="218">
        <f t="shared" si="74"/>
        <v>100</v>
      </c>
      <c r="H605" s="219">
        <f t="shared" si="75"/>
        <v>277.77777777777777</v>
      </c>
      <c r="I605" s="219">
        <f t="shared" si="76"/>
        <v>9.2592592592592587E-2</v>
      </c>
      <c r="J605" s="217"/>
      <c r="K605" s="220"/>
      <c r="L605" s="220"/>
      <c r="M605" s="221"/>
      <c r="N605" s="222">
        <f t="shared" si="77"/>
        <v>0</v>
      </c>
      <c r="O605" s="223"/>
      <c r="P605" s="224"/>
      <c r="Q605" s="224"/>
      <c r="R605" s="224"/>
      <c r="S605" s="224"/>
      <c r="T605" s="225"/>
      <c r="U605" s="226">
        <f t="shared" si="78"/>
        <v>0.18518518518518517</v>
      </c>
      <c r="V605" s="227"/>
      <c r="W605" s="228" t="str">
        <f t="shared" si="79"/>
        <v>0</v>
      </c>
      <c r="X605" s="509"/>
      <c r="Y605" s="229">
        <f t="shared" si="80"/>
        <v>0</v>
      </c>
    </row>
    <row r="606" spans="2:25" ht="18.75" customHeight="1">
      <c r="B606" s="515"/>
      <c r="C606" s="506"/>
      <c r="D606" s="216"/>
      <c r="E606" s="216" t="s">
        <v>4130</v>
      </c>
      <c r="F606" s="217">
        <v>500</v>
      </c>
      <c r="G606" s="218">
        <f t="shared" si="74"/>
        <v>100</v>
      </c>
      <c r="H606" s="219">
        <f t="shared" si="75"/>
        <v>277.77777777777777</v>
      </c>
      <c r="I606" s="219">
        <f t="shared" si="76"/>
        <v>9.2592592592592587E-2</v>
      </c>
      <c r="J606" s="217"/>
      <c r="K606" s="220"/>
      <c r="L606" s="220"/>
      <c r="M606" s="221"/>
      <c r="N606" s="222">
        <f t="shared" si="77"/>
        <v>0</v>
      </c>
      <c r="O606" s="223"/>
      <c r="P606" s="224"/>
      <c r="Q606" s="224"/>
      <c r="R606" s="224"/>
      <c r="S606" s="224"/>
      <c r="T606" s="225"/>
      <c r="U606" s="226">
        <f t="shared" si="78"/>
        <v>0.18518518518518517</v>
      </c>
      <c r="V606" s="227"/>
      <c r="W606" s="228" t="str">
        <f t="shared" si="79"/>
        <v>0</v>
      </c>
      <c r="X606" s="509"/>
      <c r="Y606" s="229">
        <f t="shared" si="80"/>
        <v>0</v>
      </c>
    </row>
    <row r="607" spans="2:25" ht="18.75" customHeight="1">
      <c r="B607" s="515"/>
      <c r="C607" s="506"/>
      <c r="D607" s="216"/>
      <c r="E607" s="216"/>
      <c r="F607" s="217"/>
      <c r="G607" s="218">
        <f t="shared" si="74"/>
        <v>0</v>
      </c>
      <c r="H607" s="219">
        <f t="shared" si="75"/>
        <v>0</v>
      </c>
      <c r="I607" s="219">
        <f t="shared" si="76"/>
        <v>0</v>
      </c>
      <c r="J607" s="217"/>
      <c r="K607" s="220"/>
      <c r="L607" s="220"/>
      <c r="M607" s="221"/>
      <c r="N607" s="222">
        <f t="shared" si="77"/>
        <v>0</v>
      </c>
      <c r="O607" s="223"/>
      <c r="P607" s="224"/>
      <c r="Q607" s="224"/>
      <c r="R607" s="224"/>
      <c r="S607" s="224"/>
      <c r="T607" s="225"/>
      <c r="U607" s="226">
        <f t="shared" si="78"/>
        <v>0</v>
      </c>
      <c r="V607" s="227"/>
      <c r="W607" s="228" t="str">
        <f t="shared" si="79"/>
        <v>0</v>
      </c>
      <c r="X607" s="509"/>
      <c r="Y607" s="229">
        <f t="shared" si="80"/>
        <v>0</v>
      </c>
    </row>
    <row r="608" spans="2:25" ht="18.75" customHeight="1">
      <c r="B608" s="515"/>
      <c r="C608" s="506"/>
      <c r="D608" s="216"/>
      <c r="E608" s="216" t="s">
        <v>4131</v>
      </c>
      <c r="F608" s="217">
        <v>442</v>
      </c>
      <c r="G608" s="218">
        <f t="shared" si="74"/>
        <v>88.4</v>
      </c>
      <c r="H608" s="219">
        <f t="shared" si="75"/>
        <v>245.55555555555554</v>
      </c>
      <c r="I608" s="219">
        <f t="shared" si="76"/>
        <v>8.1851851851851842E-2</v>
      </c>
      <c r="J608" s="217" t="s">
        <v>3966</v>
      </c>
      <c r="K608" s="217" t="s">
        <v>3966</v>
      </c>
      <c r="L608" s="220"/>
      <c r="M608" s="221">
        <f>SUM(H608:H615)</f>
        <v>2710</v>
      </c>
      <c r="N608" s="222">
        <f t="shared" si="77"/>
        <v>54.2</v>
      </c>
      <c r="O608" s="223">
        <v>50</v>
      </c>
      <c r="P608" s="224" t="s">
        <v>178</v>
      </c>
      <c r="Q608" s="224"/>
      <c r="R608" s="224" t="s">
        <v>3576</v>
      </c>
      <c r="S608" s="224"/>
      <c r="T608" s="225"/>
      <c r="U608" s="226">
        <f t="shared" si="78"/>
        <v>0.16370370370370368</v>
      </c>
      <c r="V608" s="227">
        <f>SUM(U608:U615)</f>
        <v>1.8066666666666666</v>
      </c>
      <c r="W608" s="228" t="str">
        <f t="shared" si="79"/>
        <v>2</v>
      </c>
      <c r="X608" s="509"/>
      <c r="Y608" s="229">
        <f t="shared" si="80"/>
        <v>1</v>
      </c>
    </row>
    <row r="609" spans="2:25" ht="18.75" customHeight="1">
      <c r="B609" s="515"/>
      <c r="C609" s="506"/>
      <c r="D609" s="216"/>
      <c r="E609" s="216" t="s">
        <v>4132</v>
      </c>
      <c r="F609" s="217">
        <v>700</v>
      </c>
      <c r="G609" s="218">
        <f t="shared" si="74"/>
        <v>140</v>
      </c>
      <c r="H609" s="219">
        <f t="shared" si="75"/>
        <v>388.88888888888886</v>
      </c>
      <c r="I609" s="219">
        <f t="shared" si="76"/>
        <v>0.12962962962962962</v>
      </c>
      <c r="J609" s="217"/>
      <c r="K609" s="220"/>
      <c r="L609" s="220"/>
      <c r="M609" s="221"/>
      <c r="N609" s="222">
        <f t="shared" si="77"/>
        <v>0</v>
      </c>
      <c r="O609" s="223"/>
      <c r="P609" s="224"/>
      <c r="Q609" s="224"/>
      <c r="R609" s="224"/>
      <c r="S609" s="224"/>
      <c r="T609" s="225"/>
      <c r="U609" s="226">
        <f t="shared" si="78"/>
        <v>0.25925925925925924</v>
      </c>
      <c r="V609" s="227"/>
      <c r="W609" s="228" t="str">
        <f t="shared" si="79"/>
        <v>0</v>
      </c>
      <c r="X609" s="509"/>
      <c r="Y609" s="229">
        <f t="shared" si="80"/>
        <v>0</v>
      </c>
    </row>
    <row r="610" spans="2:25" ht="18.75" customHeight="1">
      <c r="B610" s="515"/>
      <c r="C610" s="506"/>
      <c r="D610" s="216"/>
      <c r="E610" s="216" t="s">
        <v>3617</v>
      </c>
      <c r="F610" s="217">
        <v>763</v>
      </c>
      <c r="G610" s="218">
        <f t="shared" si="74"/>
        <v>152.6</v>
      </c>
      <c r="H610" s="219">
        <f t="shared" si="75"/>
        <v>423.88888888888886</v>
      </c>
      <c r="I610" s="219">
        <f t="shared" si="76"/>
        <v>0.14129629629629628</v>
      </c>
      <c r="J610" s="217"/>
      <c r="K610" s="220"/>
      <c r="L610" s="220"/>
      <c r="M610" s="221"/>
      <c r="N610" s="222">
        <f t="shared" si="77"/>
        <v>0</v>
      </c>
      <c r="O610" s="223"/>
      <c r="P610" s="224"/>
      <c r="Q610" s="224"/>
      <c r="R610" s="224"/>
      <c r="S610" s="224"/>
      <c r="T610" s="225"/>
      <c r="U610" s="226">
        <f t="shared" si="78"/>
        <v>0.28259259259259256</v>
      </c>
      <c r="V610" s="227"/>
      <c r="W610" s="228" t="str">
        <f t="shared" si="79"/>
        <v>0</v>
      </c>
      <c r="X610" s="509"/>
      <c r="Y610" s="229">
        <f t="shared" si="80"/>
        <v>0</v>
      </c>
    </row>
    <row r="611" spans="2:25" ht="18.75" customHeight="1">
      <c r="B611" s="515"/>
      <c r="C611" s="506"/>
      <c r="D611" s="216"/>
      <c r="E611" s="216" t="s">
        <v>4133</v>
      </c>
      <c r="F611" s="217">
        <v>650</v>
      </c>
      <c r="G611" s="218">
        <f t="shared" si="74"/>
        <v>130</v>
      </c>
      <c r="H611" s="219">
        <f t="shared" si="75"/>
        <v>361.11111111111109</v>
      </c>
      <c r="I611" s="219">
        <f t="shared" si="76"/>
        <v>0.12037037037037036</v>
      </c>
      <c r="J611" s="217"/>
      <c r="K611" s="220"/>
      <c r="L611" s="220"/>
      <c r="M611" s="221"/>
      <c r="N611" s="222">
        <f t="shared" si="77"/>
        <v>0</v>
      </c>
      <c r="O611" s="223"/>
      <c r="P611" s="224"/>
      <c r="Q611" s="224"/>
      <c r="R611" s="224"/>
      <c r="S611" s="224"/>
      <c r="T611" s="225"/>
      <c r="U611" s="226">
        <f t="shared" si="78"/>
        <v>0.24074074074074073</v>
      </c>
      <c r="V611" s="227"/>
      <c r="W611" s="228" t="str">
        <f t="shared" si="79"/>
        <v>0</v>
      </c>
      <c r="X611" s="509"/>
      <c r="Y611" s="229">
        <f t="shared" si="80"/>
        <v>0</v>
      </c>
    </row>
    <row r="612" spans="2:25" ht="18.75" customHeight="1">
      <c r="B612" s="515"/>
      <c r="C612" s="506"/>
      <c r="D612" s="216"/>
      <c r="E612" s="216" t="s">
        <v>4134</v>
      </c>
      <c r="F612" s="217">
        <v>710</v>
      </c>
      <c r="G612" s="218">
        <f t="shared" si="74"/>
        <v>142</v>
      </c>
      <c r="H612" s="219">
        <f t="shared" si="75"/>
        <v>394.44444444444446</v>
      </c>
      <c r="I612" s="219">
        <f t="shared" si="76"/>
        <v>0.13148148148148148</v>
      </c>
      <c r="J612" s="217"/>
      <c r="K612" s="220"/>
      <c r="L612" s="220"/>
      <c r="M612" s="221"/>
      <c r="N612" s="222">
        <f t="shared" si="77"/>
        <v>0</v>
      </c>
      <c r="O612" s="223"/>
      <c r="P612" s="224"/>
      <c r="Q612" s="224"/>
      <c r="R612" s="224"/>
      <c r="S612" s="224"/>
      <c r="T612" s="225"/>
      <c r="U612" s="226">
        <f t="shared" si="78"/>
        <v>0.26296296296296295</v>
      </c>
      <c r="V612" s="227"/>
      <c r="W612" s="228" t="str">
        <f t="shared" si="79"/>
        <v>0</v>
      </c>
      <c r="X612" s="509"/>
      <c r="Y612" s="229">
        <f t="shared" si="80"/>
        <v>0</v>
      </c>
    </row>
    <row r="613" spans="2:25" ht="18.75" customHeight="1">
      <c r="B613" s="515"/>
      <c r="C613" s="506"/>
      <c r="D613" s="216"/>
      <c r="E613" s="216" t="s">
        <v>4135</v>
      </c>
      <c r="F613" s="217">
        <v>728</v>
      </c>
      <c r="G613" s="218">
        <f t="shared" si="74"/>
        <v>145.6</v>
      </c>
      <c r="H613" s="219">
        <f t="shared" si="75"/>
        <v>404.44444444444446</v>
      </c>
      <c r="I613" s="219">
        <f t="shared" si="76"/>
        <v>0.13481481481481483</v>
      </c>
      <c r="J613" s="217"/>
      <c r="K613" s="220"/>
      <c r="L613" s="220"/>
      <c r="M613" s="221"/>
      <c r="N613" s="222">
        <f t="shared" si="77"/>
        <v>0</v>
      </c>
      <c r="O613" s="223"/>
      <c r="P613" s="224"/>
      <c r="Q613" s="224"/>
      <c r="R613" s="224"/>
      <c r="S613" s="224"/>
      <c r="T613" s="225"/>
      <c r="U613" s="226">
        <f t="shared" si="78"/>
        <v>0.26962962962962966</v>
      </c>
      <c r="V613" s="227"/>
      <c r="W613" s="228" t="str">
        <f t="shared" si="79"/>
        <v>0</v>
      </c>
      <c r="X613" s="509"/>
      <c r="Y613" s="229">
        <f t="shared" si="80"/>
        <v>0</v>
      </c>
    </row>
    <row r="614" spans="2:25" ht="18.75" customHeight="1">
      <c r="B614" s="515"/>
      <c r="C614" s="506"/>
      <c r="D614" s="216"/>
      <c r="E614" s="216" t="s">
        <v>4136</v>
      </c>
      <c r="F614" s="217">
        <v>420</v>
      </c>
      <c r="G614" s="218">
        <f t="shared" si="74"/>
        <v>84</v>
      </c>
      <c r="H614" s="219">
        <f t="shared" si="75"/>
        <v>233.33333333333331</v>
      </c>
      <c r="I614" s="219">
        <f t="shared" si="76"/>
        <v>7.7777777777777765E-2</v>
      </c>
      <c r="J614" s="217"/>
      <c r="K614" s="220"/>
      <c r="L614" s="220"/>
      <c r="M614" s="221"/>
      <c r="N614" s="222">
        <f t="shared" si="77"/>
        <v>0</v>
      </c>
      <c r="O614" s="223"/>
      <c r="P614" s="224"/>
      <c r="Q614" s="224"/>
      <c r="R614" s="224"/>
      <c r="S614" s="224"/>
      <c r="T614" s="225"/>
      <c r="U614" s="226">
        <f t="shared" si="78"/>
        <v>0.15555555555555553</v>
      </c>
      <c r="V614" s="227"/>
      <c r="W614" s="228" t="str">
        <f t="shared" si="79"/>
        <v>0</v>
      </c>
      <c r="X614" s="509"/>
      <c r="Y614" s="229">
        <f t="shared" si="80"/>
        <v>0</v>
      </c>
    </row>
    <row r="615" spans="2:25" ht="18.75" customHeight="1">
      <c r="B615" s="515"/>
      <c r="C615" s="506"/>
      <c r="D615" s="216"/>
      <c r="E615" s="216" t="s">
        <v>4137</v>
      </c>
      <c r="F615" s="217">
        <v>465</v>
      </c>
      <c r="G615" s="218">
        <f t="shared" si="74"/>
        <v>93</v>
      </c>
      <c r="H615" s="219">
        <f t="shared" si="75"/>
        <v>258.33333333333331</v>
      </c>
      <c r="I615" s="219">
        <f t="shared" si="76"/>
        <v>8.611111111111111E-2</v>
      </c>
      <c r="J615" s="217"/>
      <c r="K615" s="220"/>
      <c r="L615" s="220"/>
      <c r="M615" s="221"/>
      <c r="N615" s="222">
        <f t="shared" si="77"/>
        <v>0</v>
      </c>
      <c r="O615" s="223"/>
      <c r="P615" s="224"/>
      <c r="Q615" s="224"/>
      <c r="R615" s="224"/>
      <c r="S615" s="224"/>
      <c r="T615" s="225"/>
      <c r="U615" s="226">
        <f t="shared" si="78"/>
        <v>0.17222222222222222</v>
      </c>
      <c r="V615" s="227"/>
      <c r="W615" s="228" t="str">
        <f t="shared" si="79"/>
        <v>0</v>
      </c>
      <c r="X615" s="509"/>
      <c r="Y615" s="229">
        <f t="shared" si="80"/>
        <v>0</v>
      </c>
    </row>
    <row r="616" spans="2:25" ht="18.75" customHeight="1">
      <c r="B616" s="515"/>
      <c r="C616" s="506"/>
      <c r="D616" s="216"/>
      <c r="E616" s="216"/>
      <c r="F616" s="217"/>
      <c r="G616" s="218">
        <f t="shared" si="74"/>
        <v>0</v>
      </c>
      <c r="H616" s="219">
        <f t="shared" si="75"/>
        <v>0</v>
      </c>
      <c r="I616" s="219">
        <f t="shared" si="76"/>
        <v>0</v>
      </c>
      <c r="J616" s="217"/>
      <c r="K616" s="220"/>
      <c r="L616" s="220"/>
      <c r="M616" s="221"/>
      <c r="N616" s="222">
        <f t="shared" si="77"/>
        <v>0</v>
      </c>
      <c r="O616" s="223"/>
      <c r="P616" s="224"/>
      <c r="Q616" s="224"/>
      <c r="R616" s="224"/>
      <c r="S616" s="224"/>
      <c r="T616" s="225"/>
      <c r="U616" s="226">
        <f t="shared" si="78"/>
        <v>0</v>
      </c>
      <c r="V616" s="227"/>
      <c r="W616" s="228" t="str">
        <f t="shared" si="79"/>
        <v>0</v>
      </c>
      <c r="X616" s="509"/>
      <c r="Y616" s="229">
        <f t="shared" si="80"/>
        <v>0</v>
      </c>
    </row>
    <row r="617" spans="2:25" ht="18.75" customHeight="1">
      <c r="B617" s="516"/>
      <c r="C617" s="507"/>
      <c r="D617" s="216"/>
      <c r="E617" s="216"/>
      <c r="F617" s="217"/>
      <c r="G617" s="218">
        <f t="shared" si="74"/>
        <v>0</v>
      </c>
      <c r="H617" s="219">
        <f>F617/$H$15</f>
        <v>0</v>
      </c>
      <c r="I617" s="219">
        <f>H617/$I$15</f>
        <v>0</v>
      </c>
      <c r="J617" s="217"/>
      <c r="K617" s="220"/>
      <c r="L617" s="220"/>
      <c r="M617" s="232"/>
      <c r="N617" s="222">
        <f>M617/$N$15</f>
        <v>0</v>
      </c>
      <c r="O617" s="231"/>
      <c r="P617" s="231"/>
      <c r="Q617" s="231"/>
      <c r="R617" s="231"/>
      <c r="S617" s="231"/>
      <c r="T617" s="225"/>
      <c r="U617" s="226">
        <f>H617/$U$15</f>
        <v>0</v>
      </c>
      <c r="V617" s="227"/>
      <c r="W617" s="228" t="str">
        <f>IF(V617&lt;1,"0",IF(V617&lt;5,"2",IF(V617&gt;=5,"6")))</f>
        <v>0</v>
      </c>
      <c r="X617" s="510"/>
      <c r="Y617" s="229">
        <f>W617/2</f>
        <v>0</v>
      </c>
    </row>
    <row r="618" spans="2:25">
      <c r="B618" s="233"/>
      <c r="C618" s="234" t="s">
        <v>111</v>
      </c>
      <c r="D618" s="235"/>
      <c r="E618" s="236">
        <f>COUNTA(E564:E617)</f>
        <v>48</v>
      </c>
      <c r="F618" s="236">
        <f>SUM(F564:F617)</f>
        <v>26395</v>
      </c>
      <c r="G618" s="236">
        <f>SUM(G564:G617)</f>
        <v>5279</v>
      </c>
      <c r="H618" s="236">
        <f>SUM(H564:H617)</f>
        <v>14663.888888888889</v>
      </c>
      <c r="I618" s="236">
        <f>MROUND(SUM(I564:I617),1)</f>
        <v>5</v>
      </c>
      <c r="J618" s="236">
        <f>COUNTA(J564:J617)</f>
        <v>3</v>
      </c>
      <c r="K618" s="236">
        <f>COUNTA(K564:K617)</f>
        <v>5</v>
      </c>
      <c r="L618" s="236">
        <f>COUNTA(L564:L617)</f>
        <v>0</v>
      </c>
      <c r="M618" s="236">
        <f>SUM(M564:M617)</f>
        <v>14663.888888888889</v>
      </c>
      <c r="N618" s="236">
        <f>SUM(N564:N617)</f>
        <v>293.27777777777777</v>
      </c>
      <c r="O618" s="237"/>
      <c r="P618" s="238">
        <f>COUNTIF(P564:P617, "YES")</f>
        <v>0</v>
      </c>
      <c r="Q618" s="237"/>
      <c r="R618" s="237"/>
      <c r="S618" s="237"/>
      <c r="T618" s="237"/>
      <c r="U618" s="236">
        <f>SUM(U564:U617)</f>
        <v>9.7759259259259235</v>
      </c>
      <c r="V618" s="236">
        <f>SUM(V564:V617)</f>
        <v>9.7759259259259252</v>
      </c>
      <c r="W618" s="236">
        <f t="array" ref="W618">SUM(ABS(W564:W617))</f>
        <v>10</v>
      </c>
      <c r="X618" s="238" t="str">
        <f>IF(X564&lt;0.2, "0", IF(X564&lt;=2, "2", IF(X564&gt;2, ROUND(X564,0))))</f>
        <v>2</v>
      </c>
      <c r="Y618" s="236">
        <f>SUM(Y564:Y617)</f>
        <v>5</v>
      </c>
    </row>
    <row r="619" spans="2:25" ht="18.75" customHeight="1">
      <c r="B619" s="514">
        <v>10</v>
      </c>
      <c r="C619" s="517" t="s">
        <v>4138</v>
      </c>
      <c r="D619" s="216">
        <v>1</v>
      </c>
      <c r="E619" s="216" t="s">
        <v>4139</v>
      </c>
      <c r="F619" s="217">
        <v>1117</v>
      </c>
      <c r="G619" s="218">
        <f t="shared" ref="G619:G655" si="81">F619/$G$15</f>
        <v>223.4</v>
      </c>
      <c r="H619" s="219">
        <f t="shared" ref="H619:H654" si="82">F619/$H$15</f>
        <v>620.55555555555554</v>
      </c>
      <c r="I619" s="219">
        <f t="shared" ref="I619:I654" si="83">H619/$I$15</f>
        <v>0.20685185185185184</v>
      </c>
      <c r="J619" s="216" t="s">
        <v>4140</v>
      </c>
      <c r="K619" s="216" t="s">
        <v>4140</v>
      </c>
      <c r="L619" s="220"/>
      <c r="M619" s="221">
        <f>SUM(H619:H637)</f>
        <v>2424.4444444444443</v>
      </c>
      <c r="N619" s="222">
        <f>M619/$N$15</f>
        <v>48.488888888888887</v>
      </c>
      <c r="O619" s="223">
        <v>41</v>
      </c>
      <c r="P619" s="224" t="s">
        <v>178</v>
      </c>
      <c r="Q619" s="224"/>
      <c r="R619" s="224" t="s">
        <v>3576</v>
      </c>
      <c r="S619" s="224"/>
      <c r="T619" s="225"/>
      <c r="U619" s="226">
        <f t="shared" ref="U619:U654" si="84">H619/$U$15</f>
        <v>0.41370370370370368</v>
      </c>
      <c r="V619" s="227">
        <f>SUM(U619:U637)</f>
        <v>1.6162962962962966</v>
      </c>
      <c r="W619" s="228" t="str">
        <f t="shared" ref="W619:W654" si="85">IF(V619&lt;1,"0",IF(V619&lt;5,"2",IF(V619&gt;=5,"6")))</f>
        <v>2</v>
      </c>
      <c r="X619" s="508">
        <f>K656/$X$15</f>
        <v>0.66666666666666663</v>
      </c>
      <c r="Y619" s="229">
        <f t="shared" ref="Y619:Y655" si="86">W619/2</f>
        <v>1</v>
      </c>
    </row>
    <row r="620" spans="2:25" ht="18.75" customHeight="1">
      <c r="B620" s="515"/>
      <c r="C620" s="518"/>
      <c r="D620" s="216">
        <v>2</v>
      </c>
      <c r="E620" s="216" t="s">
        <v>4141</v>
      </c>
      <c r="F620" s="217">
        <v>1003</v>
      </c>
      <c r="G620" s="218">
        <f t="shared" si="81"/>
        <v>200.6</v>
      </c>
      <c r="H620" s="219">
        <f t="shared" si="82"/>
        <v>557.22222222222217</v>
      </c>
      <c r="I620" s="219">
        <f t="shared" si="83"/>
        <v>0.18574074074074073</v>
      </c>
      <c r="J620" s="217"/>
      <c r="K620" s="220"/>
      <c r="L620" s="220"/>
      <c r="M620" s="221"/>
      <c r="N620" s="222">
        <f t="shared" ref="N620:N654" si="87">M620/$N$15</f>
        <v>0</v>
      </c>
      <c r="O620" s="223"/>
      <c r="P620" s="224"/>
      <c r="Q620" s="224"/>
      <c r="R620" s="224"/>
      <c r="S620" s="224"/>
      <c r="T620" s="225"/>
      <c r="U620" s="226">
        <f t="shared" si="84"/>
        <v>0.37148148148148147</v>
      </c>
      <c r="V620" s="227"/>
      <c r="W620" s="228" t="str">
        <f t="shared" si="85"/>
        <v>0</v>
      </c>
      <c r="X620" s="509"/>
      <c r="Y620" s="229">
        <f t="shared" si="86"/>
        <v>0</v>
      </c>
    </row>
    <row r="621" spans="2:25" ht="18.75" customHeight="1">
      <c r="B621" s="515"/>
      <c r="C621" s="518"/>
      <c r="D621" s="216">
        <v>3</v>
      </c>
      <c r="E621" s="216" t="s">
        <v>4142</v>
      </c>
      <c r="F621" s="217">
        <v>202</v>
      </c>
      <c r="G621" s="218">
        <f t="shared" si="81"/>
        <v>40.4</v>
      </c>
      <c r="H621" s="219">
        <f t="shared" si="82"/>
        <v>112.22222222222221</v>
      </c>
      <c r="I621" s="219">
        <f t="shared" si="83"/>
        <v>3.7407407407407403E-2</v>
      </c>
      <c r="J621" s="217"/>
      <c r="K621" s="220"/>
      <c r="L621" s="220"/>
      <c r="M621" s="221"/>
      <c r="N621" s="222">
        <f t="shared" si="87"/>
        <v>0</v>
      </c>
      <c r="O621" s="223"/>
      <c r="P621" s="224"/>
      <c r="Q621" s="224"/>
      <c r="R621" s="224"/>
      <c r="S621" s="224"/>
      <c r="T621" s="225"/>
      <c r="U621" s="226">
        <f t="shared" si="84"/>
        <v>7.4814814814814806E-2</v>
      </c>
      <c r="V621" s="227"/>
      <c r="W621" s="228" t="str">
        <f t="shared" si="85"/>
        <v>0</v>
      </c>
      <c r="X621" s="509"/>
      <c r="Y621" s="229">
        <f t="shared" si="86"/>
        <v>0</v>
      </c>
    </row>
    <row r="622" spans="2:25" ht="18.75" customHeight="1">
      <c r="B622" s="515"/>
      <c r="C622" s="518"/>
      <c r="D622" s="216">
        <v>4</v>
      </c>
      <c r="E622" s="216" t="s">
        <v>4143</v>
      </c>
      <c r="F622" s="217">
        <v>129</v>
      </c>
      <c r="G622" s="218">
        <f t="shared" si="81"/>
        <v>25.8</v>
      </c>
      <c r="H622" s="219">
        <f t="shared" si="82"/>
        <v>71.666666666666671</v>
      </c>
      <c r="I622" s="219">
        <f t="shared" si="83"/>
        <v>2.388888888888889E-2</v>
      </c>
      <c r="J622" s="217"/>
      <c r="K622" s="220"/>
      <c r="L622" s="220"/>
      <c r="M622" s="221"/>
      <c r="N622" s="222">
        <f t="shared" si="87"/>
        <v>0</v>
      </c>
      <c r="O622" s="223"/>
      <c r="P622" s="224"/>
      <c r="Q622" s="224"/>
      <c r="R622" s="224"/>
      <c r="S622" s="224"/>
      <c r="T622" s="225"/>
      <c r="U622" s="226">
        <f t="shared" si="84"/>
        <v>4.777777777777778E-2</v>
      </c>
      <c r="V622" s="227"/>
      <c r="W622" s="228" t="str">
        <f t="shared" si="85"/>
        <v>0</v>
      </c>
      <c r="X622" s="509"/>
      <c r="Y622" s="229">
        <f t="shared" si="86"/>
        <v>0</v>
      </c>
    </row>
    <row r="623" spans="2:25" ht="18.75" customHeight="1">
      <c r="B623" s="515"/>
      <c r="C623" s="518"/>
      <c r="D623" s="216">
        <v>5</v>
      </c>
      <c r="E623" s="216" t="s">
        <v>264</v>
      </c>
      <c r="F623" s="217">
        <v>10</v>
      </c>
      <c r="G623" s="218">
        <f t="shared" si="81"/>
        <v>2</v>
      </c>
      <c r="H623" s="219">
        <f t="shared" si="82"/>
        <v>5.5555555555555554</v>
      </c>
      <c r="I623" s="219">
        <f t="shared" si="83"/>
        <v>1.8518518518518517E-3</v>
      </c>
      <c r="J623" s="217"/>
      <c r="K623" s="220"/>
      <c r="L623" s="220"/>
      <c r="M623" s="221"/>
      <c r="N623" s="222">
        <f t="shared" si="87"/>
        <v>0</v>
      </c>
      <c r="O623" s="223"/>
      <c r="P623" s="224"/>
      <c r="Q623" s="224"/>
      <c r="R623" s="224"/>
      <c r="S623" s="224"/>
      <c r="T623" s="225"/>
      <c r="U623" s="226">
        <f t="shared" si="84"/>
        <v>3.7037037037037034E-3</v>
      </c>
      <c r="V623" s="227"/>
      <c r="W623" s="228" t="str">
        <f t="shared" si="85"/>
        <v>0</v>
      </c>
      <c r="X623" s="509"/>
      <c r="Y623" s="229">
        <f t="shared" si="86"/>
        <v>0</v>
      </c>
    </row>
    <row r="624" spans="2:25" ht="18.75" customHeight="1">
      <c r="B624" s="515"/>
      <c r="C624" s="518"/>
      <c r="D624" s="216">
        <v>6</v>
      </c>
      <c r="E624" s="216" t="s">
        <v>4144</v>
      </c>
      <c r="F624" s="217">
        <v>131</v>
      </c>
      <c r="G624" s="218">
        <f t="shared" si="81"/>
        <v>26.2</v>
      </c>
      <c r="H624" s="219">
        <f t="shared" si="82"/>
        <v>72.777777777777771</v>
      </c>
      <c r="I624" s="219">
        <f t="shared" si="83"/>
        <v>2.4259259259259258E-2</v>
      </c>
      <c r="J624" s="217"/>
      <c r="K624" s="220"/>
      <c r="L624" s="220"/>
      <c r="M624" s="221"/>
      <c r="N624" s="222">
        <f t="shared" si="87"/>
        <v>0</v>
      </c>
      <c r="O624" s="223"/>
      <c r="P624" s="224"/>
      <c r="Q624" s="224"/>
      <c r="R624" s="224"/>
      <c r="S624" s="224"/>
      <c r="T624" s="225"/>
      <c r="U624" s="226">
        <f t="shared" si="84"/>
        <v>4.8518518518518516E-2</v>
      </c>
      <c r="V624" s="227"/>
      <c r="W624" s="228" t="str">
        <f t="shared" si="85"/>
        <v>0</v>
      </c>
      <c r="X624" s="509"/>
      <c r="Y624" s="229">
        <f t="shared" si="86"/>
        <v>0</v>
      </c>
    </row>
    <row r="625" spans="2:25" ht="18.75" customHeight="1">
      <c r="B625" s="515"/>
      <c r="C625" s="518"/>
      <c r="D625" s="216">
        <v>7</v>
      </c>
      <c r="E625" s="216" t="s">
        <v>4145</v>
      </c>
      <c r="F625" s="217">
        <v>29</v>
      </c>
      <c r="G625" s="218">
        <f t="shared" si="81"/>
        <v>5.8</v>
      </c>
      <c r="H625" s="219">
        <f t="shared" si="82"/>
        <v>16.111111111111111</v>
      </c>
      <c r="I625" s="219">
        <f t="shared" si="83"/>
        <v>5.37037037037037E-3</v>
      </c>
      <c r="J625" s="217"/>
      <c r="K625" s="220"/>
      <c r="L625" s="220"/>
      <c r="M625" s="221"/>
      <c r="N625" s="222">
        <f t="shared" si="87"/>
        <v>0</v>
      </c>
      <c r="O625" s="223"/>
      <c r="P625" s="224"/>
      <c r="Q625" s="224"/>
      <c r="R625" s="224"/>
      <c r="S625" s="224"/>
      <c r="T625" s="225"/>
      <c r="U625" s="226">
        <f t="shared" si="84"/>
        <v>1.074074074074074E-2</v>
      </c>
      <c r="V625" s="227"/>
      <c r="W625" s="228" t="str">
        <f t="shared" si="85"/>
        <v>0</v>
      </c>
      <c r="X625" s="509"/>
      <c r="Y625" s="229">
        <f t="shared" si="86"/>
        <v>0</v>
      </c>
    </row>
    <row r="626" spans="2:25" ht="18.75" customHeight="1">
      <c r="B626" s="515"/>
      <c r="C626" s="518"/>
      <c r="D626" s="216">
        <v>8</v>
      </c>
      <c r="E626" s="216" t="s">
        <v>4146</v>
      </c>
      <c r="F626" s="217">
        <v>48</v>
      </c>
      <c r="G626" s="218">
        <f t="shared" si="81"/>
        <v>9.6</v>
      </c>
      <c r="H626" s="219">
        <f t="shared" si="82"/>
        <v>26.666666666666664</v>
      </c>
      <c r="I626" s="219">
        <f t="shared" si="83"/>
        <v>8.8888888888888889E-3</v>
      </c>
      <c r="J626" s="217"/>
      <c r="K626" s="220"/>
      <c r="L626" s="220"/>
      <c r="M626" s="221"/>
      <c r="N626" s="222">
        <f t="shared" si="87"/>
        <v>0</v>
      </c>
      <c r="O626" s="223"/>
      <c r="P626" s="224"/>
      <c r="Q626" s="224"/>
      <c r="R626" s="224"/>
      <c r="S626" s="224"/>
      <c r="T626" s="225"/>
      <c r="U626" s="226">
        <f t="shared" si="84"/>
        <v>1.7777777777777778E-2</v>
      </c>
      <c r="V626" s="227"/>
      <c r="W626" s="228" t="str">
        <f t="shared" si="85"/>
        <v>0</v>
      </c>
      <c r="X626" s="509"/>
      <c r="Y626" s="229">
        <f t="shared" si="86"/>
        <v>0</v>
      </c>
    </row>
    <row r="627" spans="2:25" ht="18.75" customHeight="1">
      <c r="B627" s="515"/>
      <c r="C627" s="518"/>
      <c r="D627" s="216">
        <v>9</v>
      </c>
      <c r="E627" s="216" t="s">
        <v>4147</v>
      </c>
      <c r="F627" s="217">
        <v>10</v>
      </c>
      <c r="G627" s="218">
        <f t="shared" si="81"/>
        <v>2</v>
      </c>
      <c r="H627" s="219">
        <f t="shared" si="82"/>
        <v>5.5555555555555554</v>
      </c>
      <c r="I627" s="219">
        <f t="shared" si="83"/>
        <v>1.8518518518518517E-3</v>
      </c>
      <c r="J627" s="217"/>
      <c r="K627" s="220"/>
      <c r="L627" s="220"/>
      <c r="M627" s="221"/>
      <c r="N627" s="222">
        <f t="shared" si="87"/>
        <v>0</v>
      </c>
      <c r="O627" s="223"/>
      <c r="P627" s="224"/>
      <c r="Q627" s="224"/>
      <c r="R627" s="224"/>
      <c r="S627" s="224"/>
      <c r="T627" s="225"/>
      <c r="U627" s="226">
        <f t="shared" si="84"/>
        <v>3.7037037037037034E-3</v>
      </c>
      <c r="V627" s="227"/>
      <c r="W627" s="228" t="str">
        <f t="shared" si="85"/>
        <v>0</v>
      </c>
      <c r="X627" s="509"/>
      <c r="Y627" s="229">
        <f t="shared" si="86"/>
        <v>0</v>
      </c>
    </row>
    <row r="628" spans="2:25" ht="18.75" customHeight="1">
      <c r="B628" s="515"/>
      <c r="C628" s="518"/>
      <c r="D628" s="216">
        <v>10</v>
      </c>
      <c r="E628" s="216" t="s">
        <v>4148</v>
      </c>
      <c r="F628" s="217">
        <v>800</v>
      </c>
      <c r="G628" s="218">
        <f t="shared" si="81"/>
        <v>160</v>
      </c>
      <c r="H628" s="219">
        <f t="shared" si="82"/>
        <v>444.44444444444446</v>
      </c>
      <c r="I628" s="219">
        <f t="shared" si="83"/>
        <v>0.14814814814814814</v>
      </c>
      <c r="J628" s="217"/>
      <c r="K628" s="220"/>
      <c r="L628" s="220"/>
      <c r="M628" s="221"/>
      <c r="N628" s="222">
        <f t="shared" si="87"/>
        <v>0</v>
      </c>
      <c r="O628" s="223"/>
      <c r="P628" s="224"/>
      <c r="Q628" s="224"/>
      <c r="R628" s="224"/>
      <c r="S628" s="224"/>
      <c r="T628" s="225"/>
      <c r="U628" s="226">
        <f t="shared" si="84"/>
        <v>0.29629629629629628</v>
      </c>
      <c r="V628" s="227"/>
      <c r="W628" s="228" t="str">
        <f t="shared" si="85"/>
        <v>0</v>
      </c>
      <c r="X628" s="509"/>
      <c r="Y628" s="229">
        <f t="shared" si="86"/>
        <v>0</v>
      </c>
    </row>
    <row r="629" spans="2:25" ht="18.75" customHeight="1">
      <c r="B629" s="515"/>
      <c r="C629" s="518"/>
      <c r="D629" s="216">
        <v>11</v>
      </c>
      <c r="E629" s="216" t="s">
        <v>262</v>
      </c>
      <c r="F629" s="217">
        <v>50</v>
      </c>
      <c r="G629" s="218">
        <f t="shared" si="81"/>
        <v>10</v>
      </c>
      <c r="H629" s="219">
        <f t="shared" si="82"/>
        <v>27.777777777777779</v>
      </c>
      <c r="I629" s="219">
        <f t="shared" si="83"/>
        <v>9.2592592592592587E-3</v>
      </c>
      <c r="J629" s="217"/>
      <c r="K629" s="220"/>
      <c r="L629" s="220"/>
      <c r="M629" s="221"/>
      <c r="N629" s="222">
        <f t="shared" si="87"/>
        <v>0</v>
      </c>
      <c r="O629" s="223"/>
      <c r="P629" s="224"/>
      <c r="Q629" s="224"/>
      <c r="R629" s="224"/>
      <c r="S629" s="224"/>
      <c r="T629" s="225"/>
      <c r="U629" s="226">
        <f t="shared" si="84"/>
        <v>1.8518518518518517E-2</v>
      </c>
      <c r="V629" s="227"/>
      <c r="W629" s="228" t="str">
        <f t="shared" si="85"/>
        <v>0</v>
      </c>
      <c r="X629" s="509"/>
      <c r="Y629" s="229">
        <f t="shared" si="86"/>
        <v>0</v>
      </c>
    </row>
    <row r="630" spans="2:25" ht="18.75" customHeight="1">
      <c r="B630" s="515"/>
      <c r="C630" s="518"/>
      <c r="D630" s="216">
        <v>12</v>
      </c>
      <c r="E630" s="216" t="s">
        <v>4149</v>
      </c>
      <c r="F630" s="217">
        <v>105</v>
      </c>
      <c r="G630" s="218">
        <f t="shared" si="81"/>
        <v>21</v>
      </c>
      <c r="H630" s="219">
        <f t="shared" si="82"/>
        <v>58.333333333333329</v>
      </c>
      <c r="I630" s="219">
        <f t="shared" si="83"/>
        <v>1.9444444444444441E-2</v>
      </c>
      <c r="J630" s="217"/>
      <c r="K630" s="220"/>
      <c r="L630" s="220"/>
      <c r="M630" s="221"/>
      <c r="N630" s="222">
        <f t="shared" si="87"/>
        <v>0</v>
      </c>
      <c r="O630" s="223"/>
      <c r="P630" s="224"/>
      <c r="Q630" s="224"/>
      <c r="R630" s="224"/>
      <c r="S630" s="224"/>
      <c r="T630" s="225"/>
      <c r="U630" s="226">
        <f t="shared" si="84"/>
        <v>3.8888888888888883E-2</v>
      </c>
      <c r="V630" s="227"/>
      <c r="W630" s="228" t="str">
        <f t="shared" si="85"/>
        <v>0</v>
      </c>
      <c r="X630" s="509"/>
      <c r="Y630" s="229">
        <f t="shared" si="86"/>
        <v>0</v>
      </c>
    </row>
    <row r="631" spans="2:25" ht="18.75" customHeight="1">
      <c r="B631" s="515"/>
      <c r="C631" s="518"/>
      <c r="D631" s="216">
        <v>13</v>
      </c>
      <c r="E631" s="216" t="s">
        <v>4150</v>
      </c>
      <c r="F631" s="217">
        <v>79</v>
      </c>
      <c r="G631" s="218">
        <f t="shared" si="81"/>
        <v>15.8</v>
      </c>
      <c r="H631" s="219">
        <f t="shared" si="82"/>
        <v>43.888888888888886</v>
      </c>
      <c r="I631" s="219">
        <f t="shared" si="83"/>
        <v>1.4629629629629628E-2</v>
      </c>
      <c r="J631" s="217"/>
      <c r="K631" s="220"/>
      <c r="L631" s="220"/>
      <c r="M631" s="221"/>
      <c r="N631" s="222">
        <f t="shared" si="87"/>
        <v>0</v>
      </c>
      <c r="O631" s="223"/>
      <c r="P631" s="224"/>
      <c r="Q631" s="224"/>
      <c r="R631" s="224"/>
      <c r="S631" s="224"/>
      <c r="T631" s="225"/>
      <c r="U631" s="226">
        <f t="shared" si="84"/>
        <v>2.9259259259259256E-2</v>
      </c>
      <c r="V631" s="227"/>
      <c r="W631" s="228" t="str">
        <f t="shared" si="85"/>
        <v>0</v>
      </c>
      <c r="X631" s="509"/>
      <c r="Y631" s="229">
        <f t="shared" si="86"/>
        <v>0</v>
      </c>
    </row>
    <row r="632" spans="2:25" ht="18.75" customHeight="1">
      <c r="B632" s="515"/>
      <c r="C632" s="518"/>
      <c r="D632" s="216">
        <v>14</v>
      </c>
      <c r="E632" s="216" t="s">
        <v>4151</v>
      </c>
      <c r="F632" s="217">
        <v>21</v>
      </c>
      <c r="G632" s="218">
        <f t="shared" si="81"/>
        <v>4.2</v>
      </c>
      <c r="H632" s="219">
        <f t="shared" si="82"/>
        <v>11.666666666666666</v>
      </c>
      <c r="I632" s="219">
        <f t="shared" si="83"/>
        <v>3.8888888888888888E-3</v>
      </c>
      <c r="J632" s="217"/>
      <c r="K632" s="220"/>
      <c r="L632" s="220"/>
      <c r="M632" s="221"/>
      <c r="N632" s="222">
        <f t="shared" si="87"/>
        <v>0</v>
      </c>
      <c r="O632" s="223"/>
      <c r="P632" s="224"/>
      <c r="Q632" s="224"/>
      <c r="R632" s="224"/>
      <c r="S632" s="224"/>
      <c r="T632" s="225"/>
      <c r="U632" s="226">
        <f t="shared" si="84"/>
        <v>7.7777777777777776E-3</v>
      </c>
      <c r="V632" s="227"/>
      <c r="W632" s="228" t="str">
        <f t="shared" si="85"/>
        <v>0</v>
      </c>
      <c r="X632" s="509"/>
      <c r="Y632" s="229">
        <f t="shared" si="86"/>
        <v>0</v>
      </c>
    </row>
    <row r="633" spans="2:25" ht="18.75" customHeight="1">
      <c r="B633" s="515"/>
      <c r="C633" s="518"/>
      <c r="D633" s="216">
        <v>15</v>
      </c>
      <c r="E633" s="216" t="s">
        <v>4152</v>
      </c>
      <c r="F633" s="217">
        <v>80</v>
      </c>
      <c r="G633" s="218">
        <f t="shared" si="81"/>
        <v>16</v>
      </c>
      <c r="H633" s="219">
        <f t="shared" si="82"/>
        <v>44.444444444444443</v>
      </c>
      <c r="I633" s="219">
        <f t="shared" si="83"/>
        <v>1.4814814814814814E-2</v>
      </c>
      <c r="J633" s="217"/>
      <c r="K633" s="220"/>
      <c r="L633" s="220"/>
      <c r="M633" s="221"/>
      <c r="N633" s="222">
        <f t="shared" si="87"/>
        <v>0</v>
      </c>
      <c r="O633" s="223"/>
      <c r="P633" s="224"/>
      <c r="Q633" s="224"/>
      <c r="R633" s="224"/>
      <c r="S633" s="224"/>
      <c r="T633" s="225"/>
      <c r="U633" s="226">
        <f t="shared" si="84"/>
        <v>2.9629629629629627E-2</v>
      </c>
      <c r="V633" s="227"/>
      <c r="W633" s="228" t="str">
        <f t="shared" si="85"/>
        <v>0</v>
      </c>
      <c r="X633" s="509"/>
      <c r="Y633" s="229">
        <f t="shared" si="86"/>
        <v>0</v>
      </c>
    </row>
    <row r="634" spans="2:25" ht="18.75" customHeight="1">
      <c r="B634" s="515"/>
      <c r="C634" s="518"/>
      <c r="D634" s="216">
        <v>16</v>
      </c>
      <c r="E634" s="216" t="s">
        <v>4153</v>
      </c>
      <c r="F634" s="217">
        <v>25</v>
      </c>
      <c r="G634" s="218">
        <f t="shared" si="81"/>
        <v>5</v>
      </c>
      <c r="H634" s="219">
        <f t="shared" si="82"/>
        <v>13.888888888888889</v>
      </c>
      <c r="I634" s="219">
        <f t="shared" si="83"/>
        <v>4.6296296296296294E-3</v>
      </c>
      <c r="J634" s="217"/>
      <c r="K634" s="220"/>
      <c r="L634" s="220"/>
      <c r="M634" s="221"/>
      <c r="N634" s="222">
        <f t="shared" si="87"/>
        <v>0</v>
      </c>
      <c r="O634" s="223"/>
      <c r="P634" s="224"/>
      <c r="Q634" s="224"/>
      <c r="R634" s="224"/>
      <c r="S634" s="224"/>
      <c r="T634" s="225"/>
      <c r="U634" s="226">
        <f t="shared" si="84"/>
        <v>9.2592592592592587E-3</v>
      </c>
      <c r="V634" s="227"/>
      <c r="W634" s="228" t="str">
        <f t="shared" si="85"/>
        <v>0</v>
      </c>
      <c r="X634" s="509"/>
      <c r="Y634" s="229">
        <f t="shared" si="86"/>
        <v>0</v>
      </c>
    </row>
    <row r="635" spans="2:25" ht="18.75" customHeight="1">
      <c r="B635" s="515"/>
      <c r="C635" s="518"/>
      <c r="D635" s="216">
        <v>17</v>
      </c>
      <c r="E635" s="216" t="s">
        <v>4154</v>
      </c>
      <c r="F635" s="217">
        <v>12</v>
      </c>
      <c r="G635" s="218">
        <f t="shared" si="81"/>
        <v>2.4</v>
      </c>
      <c r="H635" s="219">
        <f t="shared" si="82"/>
        <v>6.6666666666666661</v>
      </c>
      <c r="I635" s="219">
        <f t="shared" si="83"/>
        <v>2.2222222222222222E-3</v>
      </c>
      <c r="J635" s="217"/>
      <c r="K635" s="220"/>
      <c r="L635" s="220"/>
      <c r="M635" s="221"/>
      <c r="N635" s="222">
        <f t="shared" si="87"/>
        <v>0</v>
      </c>
      <c r="O635" s="223"/>
      <c r="P635" s="224"/>
      <c r="Q635" s="224"/>
      <c r="R635" s="224"/>
      <c r="S635" s="224"/>
      <c r="T635" s="225"/>
      <c r="U635" s="226">
        <f t="shared" si="84"/>
        <v>4.4444444444444444E-3</v>
      </c>
      <c r="V635" s="227"/>
      <c r="W635" s="228" t="str">
        <f t="shared" si="85"/>
        <v>0</v>
      </c>
      <c r="X635" s="509"/>
      <c r="Y635" s="229">
        <f t="shared" si="86"/>
        <v>0</v>
      </c>
    </row>
    <row r="636" spans="2:25" ht="18.75" customHeight="1">
      <c r="B636" s="515"/>
      <c r="C636" s="518"/>
      <c r="D636" s="216">
        <v>18</v>
      </c>
      <c r="E636" s="216" t="s">
        <v>4155</v>
      </c>
      <c r="F636" s="217">
        <v>303</v>
      </c>
      <c r="G636" s="218">
        <f t="shared" si="81"/>
        <v>60.6</v>
      </c>
      <c r="H636" s="219">
        <f t="shared" si="82"/>
        <v>168.33333333333334</v>
      </c>
      <c r="I636" s="219">
        <f t="shared" si="83"/>
        <v>5.6111111111111112E-2</v>
      </c>
      <c r="J636" s="217"/>
      <c r="K636" s="220"/>
      <c r="L636" s="220"/>
      <c r="M636" s="221"/>
      <c r="N636" s="222">
        <f t="shared" si="87"/>
        <v>0</v>
      </c>
      <c r="O636" s="223"/>
      <c r="P636" s="224"/>
      <c r="Q636" s="224"/>
      <c r="R636" s="224"/>
      <c r="S636" s="224"/>
      <c r="T636" s="225"/>
      <c r="U636" s="226">
        <f t="shared" si="84"/>
        <v>0.11222222222222222</v>
      </c>
      <c r="V636" s="227"/>
      <c r="W636" s="228" t="str">
        <f t="shared" si="85"/>
        <v>0</v>
      </c>
      <c r="X636" s="509"/>
      <c r="Y636" s="229">
        <f t="shared" si="86"/>
        <v>0</v>
      </c>
    </row>
    <row r="637" spans="2:25" ht="18.75" customHeight="1">
      <c r="B637" s="515"/>
      <c r="C637" s="518"/>
      <c r="D637" s="216">
        <v>19</v>
      </c>
      <c r="E637" s="216" t="s">
        <v>4156</v>
      </c>
      <c r="F637" s="217">
        <v>210</v>
      </c>
      <c r="G637" s="218">
        <f t="shared" si="81"/>
        <v>42</v>
      </c>
      <c r="H637" s="219">
        <f t="shared" si="82"/>
        <v>116.66666666666666</v>
      </c>
      <c r="I637" s="219">
        <f t="shared" si="83"/>
        <v>3.8888888888888883E-2</v>
      </c>
      <c r="J637" s="217"/>
      <c r="K637" s="220"/>
      <c r="L637" s="220"/>
      <c r="M637" s="221"/>
      <c r="N637" s="222">
        <f t="shared" si="87"/>
        <v>0</v>
      </c>
      <c r="O637" s="223"/>
      <c r="P637" s="224"/>
      <c r="Q637" s="224"/>
      <c r="R637" s="224"/>
      <c r="S637" s="224"/>
      <c r="T637" s="225"/>
      <c r="U637" s="226">
        <f t="shared" si="84"/>
        <v>7.7777777777777765E-2</v>
      </c>
      <c r="V637" s="227"/>
      <c r="W637" s="228" t="str">
        <f t="shared" si="85"/>
        <v>0</v>
      </c>
      <c r="X637" s="509"/>
      <c r="Y637" s="229">
        <f t="shared" si="86"/>
        <v>0</v>
      </c>
    </row>
    <row r="638" spans="2:25" ht="18.75" customHeight="1">
      <c r="B638" s="515"/>
      <c r="C638" s="518"/>
      <c r="D638" s="216"/>
      <c r="E638" s="216"/>
      <c r="F638" s="217"/>
      <c r="G638" s="218">
        <f t="shared" si="81"/>
        <v>0</v>
      </c>
      <c r="H638" s="219">
        <f t="shared" si="82"/>
        <v>0</v>
      </c>
      <c r="I638" s="219">
        <f t="shared" si="83"/>
        <v>0</v>
      </c>
      <c r="J638" s="217"/>
      <c r="K638" s="220"/>
      <c r="L638" s="220"/>
      <c r="M638" s="221"/>
      <c r="N638" s="222">
        <f t="shared" si="87"/>
        <v>0</v>
      </c>
      <c r="O638" s="223"/>
      <c r="P638" s="224"/>
      <c r="Q638" s="224"/>
      <c r="R638" s="224"/>
      <c r="S638" s="224"/>
      <c r="T638" s="225"/>
      <c r="U638" s="226">
        <f t="shared" si="84"/>
        <v>0</v>
      </c>
      <c r="V638" s="227"/>
      <c r="W638" s="228" t="str">
        <f t="shared" si="85"/>
        <v>0</v>
      </c>
      <c r="X638" s="509"/>
      <c r="Y638" s="229">
        <f t="shared" si="86"/>
        <v>0</v>
      </c>
    </row>
    <row r="639" spans="2:25" ht="18.75" customHeight="1">
      <c r="B639" s="515"/>
      <c r="C639" s="518"/>
      <c r="D639" s="216">
        <v>1</v>
      </c>
      <c r="E639" s="216" t="s">
        <v>4157</v>
      </c>
      <c r="F639" s="217">
        <v>300</v>
      </c>
      <c r="G639" s="218">
        <f t="shared" si="81"/>
        <v>60</v>
      </c>
      <c r="H639" s="219">
        <f t="shared" si="82"/>
        <v>166.66666666666666</v>
      </c>
      <c r="I639" s="219">
        <f t="shared" si="83"/>
        <v>5.5555555555555552E-2</v>
      </c>
      <c r="J639" s="217" t="s">
        <v>4158</v>
      </c>
      <c r="K639" s="217"/>
      <c r="L639" s="220"/>
      <c r="M639" s="221"/>
      <c r="N639" s="222">
        <f t="shared" si="87"/>
        <v>0</v>
      </c>
      <c r="O639" s="223"/>
      <c r="P639" s="224"/>
      <c r="Q639" s="224"/>
      <c r="R639" s="224"/>
      <c r="S639" s="224"/>
      <c r="T639" s="225"/>
      <c r="U639" s="226">
        <f t="shared" si="84"/>
        <v>0.1111111111111111</v>
      </c>
      <c r="V639" s="227"/>
      <c r="W639" s="228" t="str">
        <f t="shared" si="85"/>
        <v>0</v>
      </c>
      <c r="X639" s="509"/>
      <c r="Y639" s="229">
        <f t="shared" si="86"/>
        <v>0</v>
      </c>
    </row>
    <row r="640" spans="2:25" ht="18.75" customHeight="1">
      <c r="B640" s="515"/>
      <c r="C640" s="518"/>
      <c r="D640" s="216">
        <v>2</v>
      </c>
      <c r="E640" s="216" t="s">
        <v>4159</v>
      </c>
      <c r="F640" s="217">
        <v>61</v>
      </c>
      <c r="G640" s="218">
        <f t="shared" si="81"/>
        <v>12.2</v>
      </c>
      <c r="H640" s="219">
        <f t="shared" si="82"/>
        <v>33.888888888888886</v>
      </c>
      <c r="I640" s="219">
        <f t="shared" si="83"/>
        <v>1.1296296296296296E-2</v>
      </c>
      <c r="J640" s="217"/>
      <c r="K640" s="220"/>
      <c r="L640" s="220"/>
      <c r="M640" s="221"/>
      <c r="N640" s="222">
        <f t="shared" si="87"/>
        <v>0</v>
      </c>
      <c r="O640" s="223"/>
      <c r="P640" s="224"/>
      <c r="Q640" s="224"/>
      <c r="R640" s="224"/>
      <c r="S640" s="224"/>
      <c r="T640" s="225"/>
      <c r="U640" s="226">
        <f t="shared" si="84"/>
        <v>2.2592592592592591E-2</v>
      </c>
      <c r="V640" s="227"/>
      <c r="W640" s="228" t="str">
        <f t="shared" si="85"/>
        <v>0</v>
      </c>
      <c r="X640" s="509"/>
      <c r="Y640" s="229">
        <f t="shared" si="86"/>
        <v>0</v>
      </c>
    </row>
    <row r="641" spans="2:25" ht="18.75" customHeight="1">
      <c r="B641" s="515"/>
      <c r="C641" s="518"/>
      <c r="D641" s="216">
        <v>3</v>
      </c>
      <c r="E641" s="216" t="s">
        <v>4160</v>
      </c>
      <c r="F641" s="217">
        <v>65</v>
      </c>
      <c r="G641" s="218">
        <f t="shared" si="81"/>
        <v>13</v>
      </c>
      <c r="H641" s="219">
        <f t="shared" si="82"/>
        <v>36.111111111111107</v>
      </c>
      <c r="I641" s="219">
        <f t="shared" si="83"/>
        <v>1.2037037037037035E-2</v>
      </c>
      <c r="J641" s="217"/>
      <c r="K641" s="220" t="s">
        <v>4161</v>
      </c>
      <c r="L641" s="220"/>
      <c r="M641" s="221">
        <f>SUM(H639:H653)</f>
        <v>2424.4444444444443</v>
      </c>
      <c r="N641" s="222">
        <f t="shared" si="87"/>
        <v>48.488888888888887</v>
      </c>
      <c r="O641" s="223">
        <v>38</v>
      </c>
      <c r="P641" s="224" t="s">
        <v>178</v>
      </c>
      <c r="Q641" s="224"/>
      <c r="R641" s="224" t="s">
        <v>3576</v>
      </c>
      <c r="S641" s="224"/>
      <c r="T641" s="225"/>
      <c r="U641" s="226">
        <f t="shared" si="84"/>
        <v>2.4074074074074071E-2</v>
      </c>
      <c r="V641" s="227">
        <f>SUM(U639:U653)</f>
        <v>1.6162962962962963</v>
      </c>
      <c r="W641" s="228" t="str">
        <f t="shared" si="85"/>
        <v>2</v>
      </c>
      <c r="X641" s="509"/>
      <c r="Y641" s="229">
        <f t="shared" si="86"/>
        <v>1</v>
      </c>
    </row>
    <row r="642" spans="2:25" ht="18.75" customHeight="1">
      <c r="B642" s="515"/>
      <c r="C642" s="518"/>
      <c r="D642" s="216">
        <v>4</v>
      </c>
      <c r="E642" s="216" t="s">
        <v>4162</v>
      </c>
      <c r="F642" s="217">
        <v>281</v>
      </c>
      <c r="G642" s="218">
        <f t="shared" si="81"/>
        <v>56.2</v>
      </c>
      <c r="H642" s="219">
        <f>F642/$H$15</f>
        <v>156.11111111111111</v>
      </c>
      <c r="I642" s="219">
        <f>H642/$I$15</f>
        <v>5.2037037037037041E-2</v>
      </c>
      <c r="J642" s="217"/>
      <c r="K642" s="220"/>
      <c r="L642" s="220"/>
      <c r="M642" s="221"/>
      <c r="N642" s="222">
        <f>M642/$N$15</f>
        <v>0</v>
      </c>
      <c r="O642" s="223"/>
      <c r="P642" s="224"/>
      <c r="Q642" s="224"/>
      <c r="R642" s="224"/>
      <c r="S642" s="224"/>
      <c r="T642" s="225"/>
      <c r="U642" s="226">
        <f>H642/$U$15</f>
        <v>0.10407407407407408</v>
      </c>
      <c r="V642" s="227"/>
      <c r="W642" s="228" t="str">
        <f>IF(V642&lt;1,"0",IF(V642&lt;5,"2",IF(V642&gt;=5,"6")))</f>
        <v>0</v>
      </c>
      <c r="X642" s="509"/>
      <c r="Y642" s="229">
        <f t="shared" si="86"/>
        <v>0</v>
      </c>
    </row>
    <row r="643" spans="2:25" ht="18.75" customHeight="1">
      <c r="B643" s="515"/>
      <c r="C643" s="518"/>
      <c r="D643" s="216">
        <v>5</v>
      </c>
      <c r="E643" s="216" t="s">
        <v>1004</v>
      </c>
      <c r="F643" s="217">
        <v>60</v>
      </c>
      <c r="G643" s="218">
        <f t="shared" si="81"/>
        <v>12</v>
      </c>
      <c r="H643" s="219">
        <f t="shared" si="82"/>
        <v>33.333333333333336</v>
      </c>
      <c r="I643" s="219">
        <f t="shared" si="83"/>
        <v>1.1111111111111112E-2</v>
      </c>
      <c r="J643" s="217"/>
      <c r="K643" s="220"/>
      <c r="L643" s="220"/>
      <c r="M643" s="221"/>
      <c r="N643" s="222">
        <f t="shared" si="87"/>
        <v>0</v>
      </c>
      <c r="O643" s="223"/>
      <c r="P643" s="224"/>
      <c r="Q643" s="224"/>
      <c r="R643" s="224"/>
      <c r="S643" s="224"/>
      <c r="T643" s="225"/>
      <c r="U643" s="226">
        <f t="shared" si="84"/>
        <v>2.2222222222222223E-2</v>
      </c>
      <c r="V643" s="227"/>
      <c r="W643" s="228" t="str">
        <f t="shared" si="85"/>
        <v>0</v>
      </c>
      <c r="X643" s="509"/>
      <c r="Y643" s="229">
        <f t="shared" si="86"/>
        <v>0</v>
      </c>
    </row>
    <row r="644" spans="2:25" ht="18.75" customHeight="1">
      <c r="B644" s="515"/>
      <c r="C644" s="518"/>
      <c r="D644" s="216">
        <v>6</v>
      </c>
      <c r="E644" s="216" t="s">
        <v>1005</v>
      </c>
      <c r="F644" s="217">
        <v>394</v>
      </c>
      <c r="G644" s="218">
        <f t="shared" si="81"/>
        <v>78.8</v>
      </c>
      <c r="H644" s="219">
        <f t="shared" si="82"/>
        <v>218.88888888888889</v>
      </c>
      <c r="I644" s="219">
        <f t="shared" si="83"/>
        <v>7.2962962962962966E-2</v>
      </c>
      <c r="J644" s="217"/>
      <c r="K644" s="220"/>
      <c r="L644" s="220"/>
      <c r="M644" s="221"/>
      <c r="N644" s="222">
        <f t="shared" si="87"/>
        <v>0</v>
      </c>
      <c r="O644" s="223"/>
      <c r="P644" s="224"/>
      <c r="Q644" s="224"/>
      <c r="R644" s="224"/>
      <c r="S644" s="224"/>
      <c r="T644" s="225"/>
      <c r="U644" s="226">
        <f t="shared" si="84"/>
        <v>0.14592592592592593</v>
      </c>
      <c r="V644" s="227"/>
      <c r="W644" s="228" t="str">
        <f t="shared" si="85"/>
        <v>0</v>
      </c>
      <c r="X644" s="509"/>
      <c r="Y644" s="229">
        <f t="shared" si="86"/>
        <v>0</v>
      </c>
    </row>
    <row r="645" spans="2:25" ht="18.75" customHeight="1">
      <c r="B645" s="515"/>
      <c r="C645" s="518"/>
      <c r="D645" s="216">
        <v>7</v>
      </c>
      <c r="E645" s="216" t="s">
        <v>4163</v>
      </c>
      <c r="F645" s="217">
        <v>212</v>
      </c>
      <c r="G645" s="218">
        <f t="shared" si="81"/>
        <v>42.4</v>
      </c>
      <c r="H645" s="219">
        <f t="shared" si="82"/>
        <v>117.77777777777777</v>
      </c>
      <c r="I645" s="219">
        <f t="shared" si="83"/>
        <v>3.9259259259259258E-2</v>
      </c>
      <c r="J645" s="217"/>
      <c r="K645" s="220"/>
      <c r="L645" s="220"/>
      <c r="M645" s="221"/>
      <c r="N645" s="222">
        <f t="shared" si="87"/>
        <v>0</v>
      </c>
      <c r="O645" s="223"/>
      <c r="P645" s="224"/>
      <c r="Q645" s="224"/>
      <c r="R645" s="224"/>
      <c r="S645" s="224"/>
      <c r="T645" s="225"/>
      <c r="U645" s="226">
        <f t="shared" si="84"/>
        <v>7.8518518518518515E-2</v>
      </c>
      <c r="V645" s="227"/>
      <c r="W645" s="228" t="str">
        <f t="shared" si="85"/>
        <v>0</v>
      </c>
      <c r="X645" s="509"/>
      <c r="Y645" s="229">
        <f t="shared" si="86"/>
        <v>0</v>
      </c>
    </row>
    <row r="646" spans="2:25" ht="18.75" customHeight="1">
      <c r="B646" s="515"/>
      <c r="C646" s="518"/>
      <c r="D646" s="216">
        <v>8</v>
      </c>
      <c r="E646" s="216" t="s">
        <v>4164</v>
      </c>
      <c r="F646" s="217">
        <v>42</v>
      </c>
      <c r="G646" s="218">
        <f t="shared" si="81"/>
        <v>8.4</v>
      </c>
      <c r="H646" s="219">
        <f t="shared" si="82"/>
        <v>23.333333333333332</v>
      </c>
      <c r="I646" s="219">
        <f t="shared" si="83"/>
        <v>7.7777777777777776E-3</v>
      </c>
      <c r="J646" s="217"/>
      <c r="K646" s="220"/>
      <c r="L646" s="220"/>
      <c r="M646" s="221"/>
      <c r="N646" s="222">
        <f t="shared" si="87"/>
        <v>0</v>
      </c>
      <c r="O646" s="223"/>
      <c r="P646" s="224"/>
      <c r="Q646" s="224"/>
      <c r="R646" s="224"/>
      <c r="S646" s="224"/>
      <c r="T646" s="225"/>
      <c r="U646" s="226">
        <f t="shared" si="84"/>
        <v>1.5555555555555555E-2</v>
      </c>
      <c r="V646" s="227"/>
      <c r="W646" s="228" t="str">
        <f t="shared" si="85"/>
        <v>0</v>
      </c>
      <c r="X646" s="509"/>
      <c r="Y646" s="229">
        <f t="shared" si="86"/>
        <v>0</v>
      </c>
    </row>
    <row r="647" spans="2:25" ht="18.75" customHeight="1">
      <c r="B647" s="515"/>
      <c r="C647" s="518"/>
      <c r="D647" s="216">
        <v>9</v>
      </c>
      <c r="E647" s="216" t="s">
        <v>4165</v>
      </c>
      <c r="F647" s="217">
        <v>1171</v>
      </c>
      <c r="G647" s="218">
        <f t="shared" si="81"/>
        <v>234.2</v>
      </c>
      <c r="H647" s="219">
        <f t="shared" si="82"/>
        <v>650.55555555555554</v>
      </c>
      <c r="I647" s="219">
        <f t="shared" si="83"/>
        <v>0.21685185185185185</v>
      </c>
      <c r="J647" s="217"/>
      <c r="K647" s="220"/>
      <c r="L647" s="220"/>
      <c r="M647" s="221"/>
      <c r="N647" s="222">
        <f t="shared" si="87"/>
        <v>0</v>
      </c>
      <c r="O647" s="223"/>
      <c r="P647" s="224"/>
      <c r="Q647" s="224"/>
      <c r="R647" s="224"/>
      <c r="S647" s="224"/>
      <c r="T647" s="225"/>
      <c r="U647" s="226">
        <f t="shared" si="84"/>
        <v>0.4337037037037037</v>
      </c>
      <c r="V647" s="227"/>
      <c r="W647" s="228" t="str">
        <f t="shared" si="85"/>
        <v>0</v>
      </c>
      <c r="X647" s="509"/>
      <c r="Y647" s="229">
        <f t="shared" si="86"/>
        <v>0</v>
      </c>
    </row>
    <row r="648" spans="2:25" ht="18.75" customHeight="1">
      <c r="B648" s="515"/>
      <c r="C648" s="518"/>
      <c r="D648" s="216">
        <v>10</v>
      </c>
      <c r="E648" s="216" t="s">
        <v>4166</v>
      </c>
      <c r="F648" s="217">
        <v>60</v>
      </c>
      <c r="G648" s="218">
        <f t="shared" si="81"/>
        <v>12</v>
      </c>
      <c r="H648" s="219">
        <f t="shared" si="82"/>
        <v>33.333333333333336</v>
      </c>
      <c r="I648" s="219">
        <f t="shared" si="83"/>
        <v>1.1111111111111112E-2</v>
      </c>
      <c r="J648" s="217"/>
      <c r="K648" s="220"/>
      <c r="L648" s="220"/>
      <c r="M648" s="221"/>
      <c r="N648" s="222">
        <f t="shared" si="87"/>
        <v>0</v>
      </c>
      <c r="O648" s="223"/>
      <c r="P648" s="224"/>
      <c r="Q648" s="224"/>
      <c r="R648" s="224"/>
      <c r="S648" s="224"/>
      <c r="T648" s="225"/>
      <c r="U648" s="226">
        <f t="shared" si="84"/>
        <v>2.2222222222222223E-2</v>
      </c>
      <c r="V648" s="227"/>
      <c r="W648" s="228" t="str">
        <f t="shared" si="85"/>
        <v>0</v>
      </c>
      <c r="X648" s="509"/>
      <c r="Y648" s="229">
        <f t="shared" si="86"/>
        <v>0</v>
      </c>
    </row>
    <row r="649" spans="2:25" ht="18.75" customHeight="1">
      <c r="B649" s="515"/>
      <c r="C649" s="518"/>
      <c r="D649" s="216">
        <v>11</v>
      </c>
      <c r="E649" s="216" t="s">
        <v>4167</v>
      </c>
      <c r="F649" s="217">
        <v>290</v>
      </c>
      <c r="G649" s="218">
        <f t="shared" si="81"/>
        <v>58</v>
      </c>
      <c r="H649" s="219">
        <f t="shared" si="82"/>
        <v>161.11111111111111</v>
      </c>
      <c r="I649" s="219">
        <f t="shared" si="83"/>
        <v>5.3703703703703705E-2</v>
      </c>
      <c r="J649" s="217"/>
      <c r="K649" s="220"/>
      <c r="L649" s="220"/>
      <c r="M649" s="221"/>
      <c r="N649" s="222">
        <f t="shared" si="87"/>
        <v>0</v>
      </c>
      <c r="O649" s="223"/>
      <c r="P649" s="224"/>
      <c r="Q649" s="224"/>
      <c r="R649" s="224"/>
      <c r="S649" s="224"/>
      <c r="T649" s="225"/>
      <c r="U649" s="226">
        <f t="shared" si="84"/>
        <v>0.10740740740740741</v>
      </c>
      <c r="V649" s="227"/>
      <c r="W649" s="228" t="str">
        <f t="shared" si="85"/>
        <v>0</v>
      </c>
      <c r="X649" s="509"/>
      <c r="Y649" s="229">
        <f t="shared" si="86"/>
        <v>0</v>
      </c>
    </row>
    <row r="650" spans="2:25" ht="18.75" customHeight="1">
      <c r="B650" s="515"/>
      <c r="C650" s="518"/>
      <c r="D650" s="216">
        <v>12</v>
      </c>
      <c r="E650" s="216" t="s">
        <v>4168</v>
      </c>
      <c r="F650" s="217">
        <v>386</v>
      </c>
      <c r="G650" s="218">
        <f t="shared" si="81"/>
        <v>77.2</v>
      </c>
      <c r="H650" s="219">
        <f t="shared" si="82"/>
        <v>214.44444444444443</v>
      </c>
      <c r="I650" s="219">
        <f t="shared" si="83"/>
        <v>7.1481481481481479E-2</v>
      </c>
      <c r="J650" s="217"/>
      <c r="K650" s="220"/>
      <c r="L650" s="220"/>
      <c r="M650" s="221"/>
      <c r="N650" s="222">
        <f t="shared" si="87"/>
        <v>0</v>
      </c>
      <c r="O650" s="223"/>
      <c r="P650" s="224"/>
      <c r="Q650" s="224"/>
      <c r="R650" s="224"/>
      <c r="S650" s="224"/>
      <c r="T650" s="225"/>
      <c r="U650" s="226">
        <f t="shared" si="84"/>
        <v>0.14296296296296296</v>
      </c>
      <c r="V650" s="227"/>
      <c r="W650" s="228" t="str">
        <f t="shared" si="85"/>
        <v>0</v>
      </c>
      <c r="X650" s="509"/>
      <c r="Y650" s="229">
        <f t="shared" si="86"/>
        <v>0</v>
      </c>
    </row>
    <row r="651" spans="2:25" ht="18.75" customHeight="1">
      <c r="B651" s="515"/>
      <c r="C651" s="518"/>
      <c r="D651" s="216">
        <v>13</v>
      </c>
      <c r="E651" s="216" t="s">
        <v>4169</v>
      </c>
      <c r="F651" s="217">
        <v>162</v>
      </c>
      <c r="G651" s="218">
        <f t="shared" si="81"/>
        <v>32.4</v>
      </c>
      <c r="H651" s="219">
        <f t="shared" si="82"/>
        <v>90</v>
      </c>
      <c r="I651" s="219">
        <f t="shared" si="83"/>
        <v>0.03</v>
      </c>
      <c r="J651" s="217"/>
      <c r="K651" s="220"/>
      <c r="L651" s="220"/>
      <c r="M651" s="221"/>
      <c r="N651" s="222">
        <f t="shared" si="87"/>
        <v>0</v>
      </c>
      <c r="O651" s="223"/>
      <c r="P651" s="224"/>
      <c r="Q651" s="224"/>
      <c r="R651" s="224"/>
      <c r="S651" s="224"/>
      <c r="T651" s="225"/>
      <c r="U651" s="226">
        <f t="shared" si="84"/>
        <v>0.06</v>
      </c>
      <c r="V651" s="227"/>
      <c r="W651" s="228" t="str">
        <f t="shared" si="85"/>
        <v>0</v>
      </c>
      <c r="X651" s="509"/>
      <c r="Y651" s="229">
        <f t="shared" si="86"/>
        <v>0</v>
      </c>
    </row>
    <row r="652" spans="2:25" ht="18.75" customHeight="1">
      <c r="B652" s="515"/>
      <c r="C652" s="518"/>
      <c r="D652" s="216">
        <v>14</v>
      </c>
      <c r="E652" s="216" t="s">
        <v>4170</v>
      </c>
      <c r="F652" s="217">
        <v>823</v>
      </c>
      <c r="G652" s="218">
        <f t="shared" si="81"/>
        <v>164.6</v>
      </c>
      <c r="H652" s="219">
        <f t="shared" si="82"/>
        <v>457.22222222222223</v>
      </c>
      <c r="I652" s="219">
        <f t="shared" si="83"/>
        <v>0.15240740740740741</v>
      </c>
      <c r="J652" s="217"/>
      <c r="K652" s="220"/>
      <c r="L652" s="220"/>
      <c r="M652" s="221"/>
      <c r="N652" s="222">
        <f t="shared" si="87"/>
        <v>0</v>
      </c>
      <c r="O652" s="223"/>
      <c r="P652" s="224"/>
      <c r="Q652" s="224"/>
      <c r="R652" s="224"/>
      <c r="S652" s="224"/>
      <c r="T652" s="225"/>
      <c r="U652" s="226">
        <f t="shared" si="84"/>
        <v>0.30481481481481482</v>
      </c>
      <c r="V652" s="227"/>
      <c r="W652" s="228" t="str">
        <f t="shared" si="85"/>
        <v>0</v>
      </c>
      <c r="X652" s="509"/>
      <c r="Y652" s="229">
        <f t="shared" si="86"/>
        <v>0</v>
      </c>
    </row>
    <row r="653" spans="2:25" ht="18.75" customHeight="1">
      <c r="B653" s="515"/>
      <c r="C653" s="518"/>
      <c r="D653" s="216">
        <v>15</v>
      </c>
      <c r="E653" s="216" t="s">
        <v>4171</v>
      </c>
      <c r="F653" s="217">
        <v>57</v>
      </c>
      <c r="G653" s="218">
        <f t="shared" si="81"/>
        <v>11.4</v>
      </c>
      <c r="H653" s="219">
        <f t="shared" si="82"/>
        <v>31.666666666666664</v>
      </c>
      <c r="I653" s="219">
        <f t="shared" si="83"/>
        <v>1.0555555555555554E-2</v>
      </c>
      <c r="J653" s="217"/>
      <c r="K653" s="220"/>
      <c r="L653" s="220"/>
      <c r="M653" s="221"/>
      <c r="N653" s="222">
        <f t="shared" si="87"/>
        <v>0</v>
      </c>
      <c r="O653" s="223"/>
      <c r="P653" s="224"/>
      <c r="Q653" s="224"/>
      <c r="R653" s="224"/>
      <c r="S653" s="224"/>
      <c r="T653" s="225"/>
      <c r="U653" s="226">
        <f t="shared" si="84"/>
        <v>2.1111111111111108E-2</v>
      </c>
      <c r="V653" s="227"/>
      <c r="W653" s="228" t="str">
        <f t="shared" si="85"/>
        <v>0</v>
      </c>
      <c r="X653" s="509"/>
      <c r="Y653" s="229">
        <f t="shared" si="86"/>
        <v>0</v>
      </c>
    </row>
    <row r="654" spans="2:25" ht="18.75" customHeight="1">
      <c r="B654" s="515"/>
      <c r="C654" s="518"/>
      <c r="D654" s="216"/>
      <c r="E654" s="216"/>
      <c r="F654" s="217"/>
      <c r="G654" s="218">
        <f t="shared" si="81"/>
        <v>0</v>
      </c>
      <c r="H654" s="219">
        <f t="shared" si="82"/>
        <v>0</v>
      </c>
      <c r="I654" s="219">
        <f t="shared" si="83"/>
        <v>0</v>
      </c>
      <c r="J654" s="217"/>
      <c r="K654" s="220"/>
      <c r="L654" s="220"/>
      <c r="M654" s="221"/>
      <c r="N654" s="222">
        <f t="shared" si="87"/>
        <v>0</v>
      </c>
      <c r="O654" s="223"/>
      <c r="P654" s="224"/>
      <c r="Q654" s="224"/>
      <c r="R654" s="224"/>
      <c r="S654" s="224"/>
      <c r="T654" s="225"/>
      <c r="U654" s="226">
        <f t="shared" si="84"/>
        <v>0</v>
      </c>
      <c r="V654" s="227"/>
      <c r="W654" s="228" t="str">
        <f t="shared" si="85"/>
        <v>0</v>
      </c>
      <c r="X654" s="509"/>
      <c r="Y654" s="229">
        <f t="shared" si="86"/>
        <v>0</v>
      </c>
    </row>
    <row r="655" spans="2:25" ht="18.75" customHeight="1">
      <c r="B655" s="516"/>
      <c r="C655" s="519"/>
      <c r="D655" s="216"/>
      <c r="E655" s="216"/>
      <c r="F655" s="217"/>
      <c r="G655" s="218">
        <f t="shared" si="81"/>
        <v>0</v>
      </c>
      <c r="H655" s="219">
        <f>F655/$H$15</f>
        <v>0</v>
      </c>
      <c r="I655" s="219">
        <f>H655/$I$15</f>
        <v>0</v>
      </c>
      <c r="J655" s="217"/>
      <c r="K655" s="220"/>
      <c r="L655" s="220"/>
      <c r="M655" s="232"/>
      <c r="N655" s="222">
        <f>M655/$N$15</f>
        <v>0</v>
      </c>
      <c r="O655" s="231"/>
      <c r="P655" s="231"/>
      <c r="Q655" s="231"/>
      <c r="R655" s="231"/>
      <c r="S655" s="231"/>
      <c r="T655" s="225"/>
      <c r="U655" s="226">
        <f>H655/$U$15</f>
        <v>0</v>
      </c>
      <c r="V655" s="227"/>
      <c r="W655" s="228" t="str">
        <f>IF(V655&lt;1,"0",IF(V655&lt;5,"2",IF(V655&gt;=5,"6")))</f>
        <v>0</v>
      </c>
      <c r="X655" s="510"/>
      <c r="Y655" s="229">
        <f t="shared" si="86"/>
        <v>0</v>
      </c>
    </row>
    <row r="656" spans="2:25">
      <c r="B656" s="233"/>
      <c r="C656" s="234" t="s">
        <v>111</v>
      </c>
      <c r="D656" s="235"/>
      <c r="E656" s="236">
        <f>COUNTA(E619:E655)</f>
        <v>34</v>
      </c>
      <c r="F656" s="236">
        <f>SUM(F619:F655)</f>
        <v>8728</v>
      </c>
      <c r="G656" s="236">
        <f>SUM(G619:G655)</f>
        <v>1745.6000000000004</v>
      </c>
      <c r="H656" s="236">
        <f>SUM(H619:H655)</f>
        <v>4848.8888888888905</v>
      </c>
      <c r="I656" s="236">
        <f>MROUND(SUM(I619:I655),1)</f>
        <v>2</v>
      </c>
      <c r="J656" s="236">
        <f>COUNTA(J619:J655)</f>
        <v>2</v>
      </c>
      <c r="K656" s="236">
        <f>COUNTA(K619:K655)</f>
        <v>2</v>
      </c>
      <c r="L656" s="236">
        <f>COUNTA(L619:L655)</f>
        <v>0</v>
      </c>
      <c r="M656" s="236">
        <f>SUM(M619:M655)</f>
        <v>4848.8888888888887</v>
      </c>
      <c r="N656" s="236">
        <f>SUM(N619:N655)</f>
        <v>96.977777777777774</v>
      </c>
      <c r="O656" s="237"/>
      <c r="P656" s="238">
        <f>COUNTIF(P619:P655, "YES")</f>
        <v>0</v>
      </c>
      <c r="Q656" s="237"/>
      <c r="R656" s="237"/>
      <c r="S656" s="237"/>
      <c r="T656" s="237"/>
      <c r="U656" s="236">
        <f>SUM(U619:U655)</f>
        <v>3.2325925925925931</v>
      </c>
      <c r="V656" s="236">
        <f>SUM(V619:V655)</f>
        <v>3.2325925925925931</v>
      </c>
      <c r="W656" s="236">
        <f t="array" ref="W656">SUM(ABS(W619:W655))</f>
        <v>4</v>
      </c>
      <c r="X656" s="238" t="str">
        <f>IF(X619&lt;0.2, "0", IF(X619&lt;=2, "2", IF(X619&gt;2, ROUND(X619,0))))</f>
        <v>2</v>
      </c>
      <c r="Y656" s="236">
        <f>SUM(Y619:Y655)</f>
        <v>2</v>
      </c>
    </row>
    <row r="657" spans="2:25" ht="18.75" customHeight="1">
      <c r="B657" s="514">
        <v>11</v>
      </c>
      <c r="C657" s="505" t="s">
        <v>4172</v>
      </c>
      <c r="D657" s="216">
        <v>1</v>
      </c>
      <c r="E657" s="216" t="s">
        <v>4173</v>
      </c>
      <c r="F657" s="217">
        <v>860</v>
      </c>
      <c r="G657" s="218">
        <f t="shared" ref="G657:G720" si="88">F657/$G$15</f>
        <v>172</v>
      </c>
      <c r="H657" s="219">
        <f t="shared" ref="H657:H720" si="89">F657/$H$15</f>
        <v>477.77777777777777</v>
      </c>
      <c r="I657" s="219">
        <f t="shared" ref="I657:I720" si="90">H657/$I$15</f>
        <v>0.15925925925925927</v>
      </c>
      <c r="J657" s="217" t="s">
        <v>4174</v>
      </c>
      <c r="K657" s="217" t="s">
        <v>4174</v>
      </c>
      <c r="L657" s="220"/>
      <c r="M657" s="221">
        <f>SUM(H657:H665)</f>
        <v>2986.1111111111109</v>
      </c>
      <c r="N657" s="222">
        <f t="shared" ref="N657:N791" si="91">M657/$N$15</f>
        <v>59.722222222222214</v>
      </c>
      <c r="O657" s="223">
        <v>110</v>
      </c>
      <c r="P657" s="224" t="s">
        <v>178</v>
      </c>
      <c r="Q657" s="224"/>
      <c r="R657" s="224" t="s">
        <v>3576</v>
      </c>
      <c r="S657" s="224"/>
      <c r="T657" s="225"/>
      <c r="U657" s="226">
        <f t="shared" ref="U657:U720" si="92">H657/$U$15</f>
        <v>0.31851851851851853</v>
      </c>
      <c r="V657" s="227">
        <f>SUM(U657:U665)</f>
        <v>1.9907407407407407</v>
      </c>
      <c r="W657" s="228" t="str">
        <f t="shared" ref="W657:W720" si="93">IF(V657&lt;1,"0",IF(V657&lt;5,"2",IF(V657&gt;=5,"6")))</f>
        <v>2</v>
      </c>
      <c r="X657" s="508">
        <f>K809/$X$15</f>
        <v>2</v>
      </c>
      <c r="Y657" s="229">
        <f t="shared" ref="Y657:Y720" si="94">W657/2</f>
        <v>1</v>
      </c>
    </row>
    <row r="658" spans="2:25" ht="18.75" customHeight="1">
      <c r="B658" s="515"/>
      <c r="C658" s="506"/>
      <c r="D658" s="216">
        <v>2</v>
      </c>
      <c r="E658" s="216" t="s">
        <v>4175</v>
      </c>
      <c r="F658" s="217">
        <v>415</v>
      </c>
      <c r="G658" s="218">
        <f t="shared" si="88"/>
        <v>83</v>
      </c>
      <c r="H658" s="219">
        <f t="shared" si="89"/>
        <v>230.55555555555554</v>
      </c>
      <c r="I658" s="219">
        <f t="shared" si="90"/>
        <v>7.6851851851851852E-2</v>
      </c>
      <c r="J658" s="217"/>
      <c r="K658" s="220"/>
      <c r="L658" s="220"/>
      <c r="M658" s="221"/>
      <c r="N658" s="222">
        <f t="shared" si="91"/>
        <v>0</v>
      </c>
      <c r="O658" s="223"/>
      <c r="P658" s="224"/>
      <c r="Q658" s="224"/>
      <c r="R658" s="224"/>
      <c r="S658" s="224"/>
      <c r="T658" s="225"/>
      <c r="U658" s="226">
        <f t="shared" si="92"/>
        <v>0.1537037037037037</v>
      </c>
      <c r="V658" s="227"/>
      <c r="W658" s="228" t="str">
        <f t="shared" si="93"/>
        <v>0</v>
      </c>
      <c r="X658" s="509"/>
      <c r="Y658" s="229">
        <f t="shared" si="94"/>
        <v>0</v>
      </c>
    </row>
    <row r="659" spans="2:25" ht="18.75" customHeight="1">
      <c r="B659" s="515"/>
      <c r="C659" s="506"/>
      <c r="D659" s="216">
        <v>3</v>
      </c>
      <c r="E659" s="216" t="s">
        <v>4176</v>
      </c>
      <c r="F659" s="217">
        <v>1250</v>
      </c>
      <c r="G659" s="218">
        <f t="shared" si="88"/>
        <v>250</v>
      </c>
      <c r="H659" s="219">
        <f t="shared" si="89"/>
        <v>694.44444444444446</v>
      </c>
      <c r="I659" s="219">
        <f t="shared" si="90"/>
        <v>0.23148148148148148</v>
      </c>
      <c r="J659" s="217"/>
      <c r="K659" s="220"/>
      <c r="L659" s="220"/>
      <c r="M659" s="221"/>
      <c r="N659" s="222">
        <f t="shared" si="91"/>
        <v>0</v>
      </c>
      <c r="O659" s="223"/>
      <c r="P659" s="224"/>
      <c r="Q659" s="224"/>
      <c r="R659" s="224"/>
      <c r="S659" s="224"/>
      <c r="T659" s="225"/>
      <c r="U659" s="226">
        <f t="shared" si="92"/>
        <v>0.46296296296296297</v>
      </c>
      <c r="V659" s="227"/>
      <c r="W659" s="228" t="str">
        <f t="shared" si="93"/>
        <v>0</v>
      </c>
      <c r="X659" s="509"/>
      <c r="Y659" s="229">
        <f t="shared" si="94"/>
        <v>0</v>
      </c>
    </row>
    <row r="660" spans="2:25" ht="18.75" customHeight="1">
      <c r="B660" s="515"/>
      <c r="C660" s="506"/>
      <c r="D660" s="216">
        <v>4</v>
      </c>
      <c r="E660" s="216" t="s">
        <v>4177</v>
      </c>
      <c r="F660" s="217">
        <v>320</v>
      </c>
      <c r="G660" s="218">
        <f t="shared" si="88"/>
        <v>64</v>
      </c>
      <c r="H660" s="219">
        <f t="shared" si="89"/>
        <v>177.77777777777777</v>
      </c>
      <c r="I660" s="219">
        <f t="shared" si="90"/>
        <v>5.9259259259259255E-2</v>
      </c>
      <c r="J660" s="217"/>
      <c r="K660" s="220"/>
      <c r="L660" s="220"/>
      <c r="M660" s="221"/>
      <c r="N660" s="222">
        <f t="shared" si="91"/>
        <v>0</v>
      </c>
      <c r="O660" s="223"/>
      <c r="P660" s="224"/>
      <c r="Q660" s="224"/>
      <c r="R660" s="224"/>
      <c r="S660" s="224"/>
      <c r="T660" s="225"/>
      <c r="U660" s="226">
        <f t="shared" si="92"/>
        <v>0.11851851851851851</v>
      </c>
      <c r="V660" s="227"/>
      <c r="W660" s="228" t="str">
        <f t="shared" si="93"/>
        <v>0</v>
      </c>
      <c r="X660" s="509"/>
      <c r="Y660" s="229">
        <f t="shared" si="94"/>
        <v>0</v>
      </c>
    </row>
    <row r="661" spans="2:25" ht="18.75" customHeight="1">
      <c r="B661" s="515"/>
      <c r="C661" s="506"/>
      <c r="D661" s="216">
        <v>5</v>
      </c>
      <c r="E661" s="216" t="s">
        <v>4178</v>
      </c>
      <c r="F661" s="217">
        <v>420</v>
      </c>
      <c r="G661" s="218">
        <f t="shared" si="88"/>
        <v>84</v>
      </c>
      <c r="H661" s="219">
        <f t="shared" si="89"/>
        <v>233.33333333333331</v>
      </c>
      <c r="I661" s="219">
        <f t="shared" si="90"/>
        <v>7.7777777777777765E-2</v>
      </c>
      <c r="J661" s="217"/>
      <c r="K661" s="220"/>
      <c r="L661" s="220"/>
      <c r="M661" s="221"/>
      <c r="N661" s="222">
        <f t="shared" si="91"/>
        <v>0</v>
      </c>
      <c r="O661" s="223"/>
      <c r="P661" s="224"/>
      <c r="Q661" s="224"/>
      <c r="R661" s="224"/>
      <c r="S661" s="224"/>
      <c r="T661" s="225"/>
      <c r="U661" s="226">
        <f t="shared" si="92"/>
        <v>0.15555555555555553</v>
      </c>
      <c r="V661" s="227"/>
      <c r="W661" s="228" t="str">
        <f t="shared" si="93"/>
        <v>0</v>
      </c>
      <c r="X661" s="509"/>
      <c r="Y661" s="229">
        <f t="shared" si="94"/>
        <v>0</v>
      </c>
    </row>
    <row r="662" spans="2:25" ht="18.75" customHeight="1">
      <c r="B662" s="515"/>
      <c r="C662" s="506"/>
      <c r="D662" s="216">
        <v>6</v>
      </c>
      <c r="E662" s="216" t="s">
        <v>4179</v>
      </c>
      <c r="F662" s="217">
        <v>530</v>
      </c>
      <c r="G662" s="218">
        <f t="shared" si="88"/>
        <v>106</v>
      </c>
      <c r="H662" s="219">
        <f t="shared" si="89"/>
        <v>294.44444444444446</v>
      </c>
      <c r="I662" s="219">
        <f t="shared" si="90"/>
        <v>9.8148148148148151E-2</v>
      </c>
      <c r="J662" s="216" t="s">
        <v>4180</v>
      </c>
      <c r="K662" s="220"/>
      <c r="L662" s="220"/>
      <c r="M662" s="221"/>
      <c r="N662" s="222">
        <f t="shared" si="91"/>
        <v>0</v>
      </c>
      <c r="O662" s="223"/>
      <c r="P662" s="224"/>
      <c r="Q662" s="224"/>
      <c r="R662" s="224"/>
      <c r="S662" s="224"/>
      <c r="T662" s="225"/>
      <c r="U662" s="226">
        <f t="shared" si="92"/>
        <v>0.1962962962962963</v>
      </c>
      <c r="V662" s="227"/>
      <c r="W662" s="228" t="str">
        <f t="shared" si="93"/>
        <v>0</v>
      </c>
      <c r="X662" s="509"/>
      <c r="Y662" s="229">
        <f t="shared" si="94"/>
        <v>0</v>
      </c>
    </row>
    <row r="663" spans="2:25" ht="18.75" customHeight="1">
      <c r="B663" s="515"/>
      <c r="C663" s="506"/>
      <c r="D663" s="216">
        <v>7</v>
      </c>
      <c r="E663" s="216" t="s">
        <v>4181</v>
      </c>
      <c r="F663" s="217">
        <v>740</v>
      </c>
      <c r="G663" s="218">
        <f t="shared" si="88"/>
        <v>148</v>
      </c>
      <c r="H663" s="219">
        <f t="shared" si="89"/>
        <v>411.11111111111109</v>
      </c>
      <c r="I663" s="219">
        <f t="shared" si="90"/>
        <v>0.13703703703703704</v>
      </c>
      <c r="J663" s="217"/>
      <c r="K663" s="220"/>
      <c r="L663" s="220"/>
      <c r="M663" s="221"/>
      <c r="N663" s="222">
        <f t="shared" si="91"/>
        <v>0</v>
      </c>
      <c r="O663" s="223"/>
      <c r="P663" s="224"/>
      <c r="Q663" s="224"/>
      <c r="R663" s="224"/>
      <c r="S663" s="224"/>
      <c r="T663" s="225"/>
      <c r="U663" s="226">
        <f t="shared" si="92"/>
        <v>0.27407407407407408</v>
      </c>
      <c r="V663" s="227"/>
      <c r="W663" s="228" t="str">
        <f t="shared" si="93"/>
        <v>0</v>
      </c>
      <c r="X663" s="509"/>
      <c r="Y663" s="229">
        <f t="shared" si="94"/>
        <v>0</v>
      </c>
    </row>
    <row r="664" spans="2:25" ht="18.75" customHeight="1">
      <c r="B664" s="515"/>
      <c r="C664" s="506"/>
      <c r="D664" s="216">
        <v>8</v>
      </c>
      <c r="E664" s="216" t="s">
        <v>4182</v>
      </c>
      <c r="F664" s="217">
        <v>520</v>
      </c>
      <c r="G664" s="218">
        <f t="shared" si="88"/>
        <v>104</v>
      </c>
      <c r="H664" s="219">
        <f t="shared" si="89"/>
        <v>288.88888888888886</v>
      </c>
      <c r="I664" s="219">
        <f t="shared" si="90"/>
        <v>9.6296296296296283E-2</v>
      </c>
      <c r="J664" s="217"/>
      <c r="K664" s="220"/>
      <c r="L664" s="220"/>
      <c r="M664" s="221"/>
      <c r="N664" s="222">
        <f t="shared" si="91"/>
        <v>0</v>
      </c>
      <c r="O664" s="223"/>
      <c r="P664" s="224"/>
      <c r="Q664" s="224"/>
      <c r="R664" s="224"/>
      <c r="S664" s="224"/>
      <c r="T664" s="225"/>
      <c r="U664" s="226">
        <f t="shared" si="92"/>
        <v>0.19259259259259257</v>
      </c>
      <c r="V664" s="227"/>
      <c r="W664" s="228" t="str">
        <f t="shared" si="93"/>
        <v>0</v>
      </c>
      <c r="X664" s="509"/>
      <c r="Y664" s="229">
        <f t="shared" si="94"/>
        <v>0</v>
      </c>
    </row>
    <row r="665" spans="2:25" ht="18.75" customHeight="1">
      <c r="B665" s="515"/>
      <c r="C665" s="506"/>
      <c r="D665" s="216">
        <v>9</v>
      </c>
      <c r="E665" s="216" t="s">
        <v>4183</v>
      </c>
      <c r="F665" s="217">
        <v>320</v>
      </c>
      <c r="G665" s="218">
        <f t="shared" si="88"/>
        <v>64</v>
      </c>
      <c r="H665" s="219">
        <f t="shared" si="89"/>
        <v>177.77777777777777</v>
      </c>
      <c r="I665" s="219">
        <f t="shared" si="90"/>
        <v>5.9259259259259255E-2</v>
      </c>
      <c r="J665" s="217"/>
      <c r="K665" s="220"/>
      <c r="L665" s="220"/>
      <c r="M665" s="221"/>
      <c r="N665" s="222">
        <f t="shared" si="91"/>
        <v>0</v>
      </c>
      <c r="O665" s="223"/>
      <c r="P665" s="224"/>
      <c r="Q665" s="224"/>
      <c r="R665" s="224"/>
      <c r="S665" s="224"/>
      <c r="T665" s="225"/>
      <c r="U665" s="226">
        <f t="shared" si="92"/>
        <v>0.11851851851851851</v>
      </c>
      <c r="V665" s="227"/>
      <c r="W665" s="228" t="str">
        <f t="shared" si="93"/>
        <v>0</v>
      </c>
      <c r="X665" s="509"/>
      <c r="Y665" s="229">
        <f t="shared" si="94"/>
        <v>0</v>
      </c>
    </row>
    <row r="666" spans="2:25" ht="18.75" customHeight="1">
      <c r="B666" s="515"/>
      <c r="C666" s="506"/>
      <c r="D666" s="216"/>
      <c r="E666" s="216"/>
      <c r="F666" s="217"/>
      <c r="G666" s="218">
        <f t="shared" si="88"/>
        <v>0</v>
      </c>
      <c r="H666" s="219">
        <f>F666/$H$15</f>
        <v>0</v>
      </c>
      <c r="I666" s="219">
        <f>H666/$I$15</f>
        <v>0</v>
      </c>
      <c r="J666" s="217"/>
      <c r="K666" s="220"/>
      <c r="L666" s="220"/>
      <c r="M666" s="221"/>
      <c r="N666" s="222">
        <f>M666/$N$15</f>
        <v>0</v>
      </c>
      <c r="O666" s="223"/>
      <c r="P666" s="224"/>
      <c r="Q666" s="224"/>
      <c r="R666" s="224"/>
      <c r="S666" s="224"/>
      <c r="T666" s="225"/>
      <c r="U666" s="226">
        <f>H666/$U$15</f>
        <v>0</v>
      </c>
      <c r="V666" s="227"/>
      <c r="W666" s="228" t="str">
        <f>IF(V666&lt;1,"0",IF(V666&lt;5,"2",IF(V666&gt;=5,"6")))</f>
        <v>0</v>
      </c>
      <c r="X666" s="509"/>
      <c r="Y666" s="229">
        <f t="shared" si="94"/>
        <v>0</v>
      </c>
    </row>
    <row r="667" spans="2:25" ht="18.75" customHeight="1">
      <c r="B667" s="515"/>
      <c r="C667" s="506"/>
      <c r="D667" s="216">
        <v>1</v>
      </c>
      <c r="E667" s="216" t="s">
        <v>4184</v>
      </c>
      <c r="F667" s="217">
        <v>255</v>
      </c>
      <c r="G667" s="218">
        <f t="shared" si="88"/>
        <v>51</v>
      </c>
      <c r="H667" s="219">
        <f t="shared" si="89"/>
        <v>141.66666666666666</v>
      </c>
      <c r="I667" s="219">
        <f t="shared" si="90"/>
        <v>4.7222222222222221E-2</v>
      </c>
      <c r="J667" s="217"/>
      <c r="K667" s="220"/>
      <c r="L667" s="220"/>
      <c r="M667" s="221"/>
      <c r="N667" s="222">
        <f t="shared" si="91"/>
        <v>0</v>
      </c>
      <c r="O667" s="223"/>
      <c r="P667" s="224"/>
      <c r="Q667" s="224"/>
      <c r="R667" s="224"/>
      <c r="S667" s="224"/>
      <c r="T667" s="225"/>
      <c r="U667" s="226">
        <f t="shared" si="92"/>
        <v>9.4444444444444442E-2</v>
      </c>
      <c r="V667" s="227"/>
      <c r="W667" s="228" t="str">
        <f t="shared" si="93"/>
        <v>0</v>
      </c>
      <c r="X667" s="509"/>
      <c r="Y667" s="229">
        <f t="shared" si="94"/>
        <v>0</v>
      </c>
    </row>
    <row r="668" spans="2:25" ht="18.75" customHeight="1">
      <c r="B668" s="515"/>
      <c r="C668" s="506"/>
      <c r="D668" s="216">
        <v>2</v>
      </c>
      <c r="E668" s="216" t="s">
        <v>4185</v>
      </c>
      <c r="F668" s="217">
        <v>460</v>
      </c>
      <c r="G668" s="218">
        <f t="shared" si="88"/>
        <v>92</v>
      </c>
      <c r="H668" s="219">
        <f t="shared" si="89"/>
        <v>255.55555555555554</v>
      </c>
      <c r="I668" s="219">
        <f t="shared" si="90"/>
        <v>8.5185185185185183E-2</v>
      </c>
      <c r="J668" s="217"/>
      <c r="K668" s="220"/>
      <c r="L668" s="220"/>
      <c r="M668" s="221"/>
      <c r="N668" s="222">
        <f t="shared" si="91"/>
        <v>0</v>
      </c>
      <c r="O668" s="223"/>
      <c r="P668" s="224"/>
      <c r="Q668" s="224"/>
      <c r="R668" s="224"/>
      <c r="S668" s="224"/>
      <c r="T668" s="225"/>
      <c r="U668" s="226">
        <f t="shared" si="92"/>
        <v>0.17037037037037037</v>
      </c>
      <c r="V668" s="227"/>
      <c r="W668" s="228" t="str">
        <f t="shared" si="93"/>
        <v>0</v>
      </c>
      <c r="X668" s="509"/>
      <c r="Y668" s="229">
        <f t="shared" si="94"/>
        <v>0</v>
      </c>
    </row>
    <row r="669" spans="2:25" ht="18.75" customHeight="1">
      <c r="B669" s="515"/>
      <c r="C669" s="506"/>
      <c r="D669" s="216">
        <v>3</v>
      </c>
      <c r="E669" s="216" t="s">
        <v>4186</v>
      </c>
      <c r="F669" s="217">
        <v>529</v>
      </c>
      <c r="G669" s="218">
        <f t="shared" si="88"/>
        <v>105.8</v>
      </c>
      <c r="H669" s="219">
        <f t="shared" si="89"/>
        <v>293.88888888888886</v>
      </c>
      <c r="I669" s="219">
        <f t="shared" si="90"/>
        <v>9.7962962962962946E-2</v>
      </c>
      <c r="J669" s="217"/>
      <c r="K669" s="220"/>
      <c r="L669" s="220"/>
      <c r="M669" s="221"/>
      <c r="N669" s="222">
        <f t="shared" si="91"/>
        <v>0</v>
      </c>
      <c r="O669" s="223"/>
      <c r="P669" s="224"/>
      <c r="Q669" s="224"/>
      <c r="R669" s="224"/>
      <c r="S669" s="224"/>
      <c r="T669" s="225"/>
      <c r="U669" s="226">
        <f t="shared" si="92"/>
        <v>0.19592592592592589</v>
      </c>
      <c r="V669" s="227"/>
      <c r="W669" s="228" t="str">
        <f t="shared" si="93"/>
        <v>0</v>
      </c>
      <c r="X669" s="509"/>
      <c r="Y669" s="229">
        <f t="shared" si="94"/>
        <v>0</v>
      </c>
    </row>
    <row r="670" spans="2:25" ht="18.75" customHeight="1">
      <c r="B670" s="515"/>
      <c r="C670" s="506"/>
      <c r="D670" s="216">
        <v>4</v>
      </c>
      <c r="E670" s="216" t="s">
        <v>4187</v>
      </c>
      <c r="F670" s="217">
        <v>360</v>
      </c>
      <c r="G670" s="218">
        <f t="shared" si="88"/>
        <v>72</v>
      </c>
      <c r="H670" s="219">
        <f t="shared" si="89"/>
        <v>200</v>
      </c>
      <c r="I670" s="219">
        <f t="shared" si="90"/>
        <v>6.6666666666666666E-2</v>
      </c>
      <c r="J670" s="217"/>
      <c r="K670" s="220"/>
      <c r="L670" s="220"/>
      <c r="M670" s="221"/>
      <c r="N670" s="222">
        <f t="shared" si="91"/>
        <v>0</v>
      </c>
      <c r="O670" s="223"/>
      <c r="P670" s="224"/>
      <c r="Q670" s="224"/>
      <c r="R670" s="224"/>
      <c r="S670" s="224"/>
      <c r="T670" s="225"/>
      <c r="U670" s="226">
        <f t="shared" si="92"/>
        <v>0.13333333333333333</v>
      </c>
      <c r="V670" s="227"/>
      <c r="W670" s="228" t="str">
        <f t="shared" si="93"/>
        <v>0</v>
      </c>
      <c r="X670" s="509"/>
      <c r="Y670" s="229">
        <f t="shared" si="94"/>
        <v>0</v>
      </c>
    </row>
    <row r="671" spans="2:25" ht="18.75" customHeight="1">
      <c r="B671" s="515"/>
      <c r="C671" s="506"/>
      <c r="D671" s="216">
        <v>5</v>
      </c>
      <c r="E671" s="216" t="s">
        <v>4188</v>
      </c>
      <c r="F671" s="217">
        <v>520</v>
      </c>
      <c r="G671" s="218">
        <f t="shared" si="88"/>
        <v>104</v>
      </c>
      <c r="H671" s="219">
        <f t="shared" si="89"/>
        <v>288.88888888888886</v>
      </c>
      <c r="I671" s="219">
        <f t="shared" si="90"/>
        <v>9.6296296296296283E-2</v>
      </c>
      <c r="J671" s="217"/>
      <c r="K671" s="220"/>
      <c r="L671" s="220"/>
      <c r="M671" s="221"/>
      <c r="N671" s="222">
        <f t="shared" si="91"/>
        <v>0</v>
      </c>
      <c r="O671" s="223"/>
      <c r="P671" s="224"/>
      <c r="Q671" s="224"/>
      <c r="R671" s="224"/>
      <c r="S671" s="224"/>
      <c r="T671" s="225"/>
      <c r="U671" s="226">
        <f t="shared" si="92"/>
        <v>0.19259259259259257</v>
      </c>
      <c r="V671" s="227"/>
      <c r="W671" s="228" t="str">
        <f t="shared" si="93"/>
        <v>0</v>
      </c>
      <c r="X671" s="509"/>
      <c r="Y671" s="229">
        <f t="shared" si="94"/>
        <v>0</v>
      </c>
    </row>
    <row r="672" spans="2:25" ht="18.75" customHeight="1">
      <c r="B672" s="515"/>
      <c r="C672" s="506"/>
      <c r="D672" s="216">
        <v>6</v>
      </c>
      <c r="E672" s="216" t="s">
        <v>4189</v>
      </c>
      <c r="F672" s="217">
        <v>550</v>
      </c>
      <c r="G672" s="218">
        <f t="shared" si="88"/>
        <v>110</v>
      </c>
      <c r="H672" s="219">
        <f t="shared" si="89"/>
        <v>305.55555555555554</v>
      </c>
      <c r="I672" s="219">
        <f t="shared" si="90"/>
        <v>0.10185185185185185</v>
      </c>
      <c r="J672" s="217"/>
      <c r="K672" s="220"/>
      <c r="L672" s="220"/>
      <c r="M672" s="221"/>
      <c r="N672" s="222">
        <f t="shared" si="91"/>
        <v>0</v>
      </c>
      <c r="O672" s="223"/>
      <c r="P672" s="224"/>
      <c r="Q672" s="224"/>
      <c r="R672" s="224"/>
      <c r="S672" s="224"/>
      <c r="T672" s="225"/>
      <c r="U672" s="226">
        <f t="shared" si="92"/>
        <v>0.20370370370370369</v>
      </c>
      <c r="V672" s="227"/>
      <c r="W672" s="228" t="str">
        <f t="shared" si="93"/>
        <v>0</v>
      </c>
      <c r="X672" s="509"/>
      <c r="Y672" s="229">
        <f t="shared" si="94"/>
        <v>0</v>
      </c>
    </row>
    <row r="673" spans="2:25" ht="18.75" customHeight="1">
      <c r="B673" s="515"/>
      <c r="C673" s="506"/>
      <c r="D673" s="216">
        <v>7</v>
      </c>
      <c r="E673" s="216" t="s">
        <v>4190</v>
      </c>
      <c r="F673" s="217">
        <v>525</v>
      </c>
      <c r="G673" s="218">
        <f t="shared" si="88"/>
        <v>105</v>
      </c>
      <c r="H673" s="219">
        <f t="shared" si="89"/>
        <v>291.66666666666669</v>
      </c>
      <c r="I673" s="219">
        <f t="shared" si="90"/>
        <v>9.7222222222222224E-2</v>
      </c>
      <c r="J673" s="217"/>
      <c r="K673" s="220"/>
      <c r="L673" s="220"/>
      <c r="M673" s="221"/>
      <c r="N673" s="222">
        <f t="shared" si="91"/>
        <v>0</v>
      </c>
      <c r="O673" s="223"/>
      <c r="P673" s="224"/>
      <c r="Q673" s="224"/>
      <c r="R673" s="224"/>
      <c r="S673" s="224"/>
      <c r="T673" s="225"/>
      <c r="U673" s="226">
        <f t="shared" si="92"/>
        <v>0.19444444444444445</v>
      </c>
      <c r="V673" s="227"/>
      <c r="W673" s="228" t="str">
        <f t="shared" si="93"/>
        <v>0</v>
      </c>
      <c r="X673" s="509"/>
      <c r="Y673" s="229">
        <f t="shared" si="94"/>
        <v>0</v>
      </c>
    </row>
    <row r="674" spans="2:25" ht="18.75" customHeight="1">
      <c r="B674" s="515"/>
      <c r="C674" s="506"/>
      <c r="D674" s="216">
        <v>8</v>
      </c>
      <c r="E674" s="216" t="s">
        <v>4191</v>
      </c>
      <c r="F674" s="217">
        <v>645</v>
      </c>
      <c r="G674" s="218">
        <f t="shared" si="88"/>
        <v>129</v>
      </c>
      <c r="H674" s="219">
        <f t="shared" si="89"/>
        <v>358.33333333333331</v>
      </c>
      <c r="I674" s="219">
        <f t="shared" si="90"/>
        <v>0.11944444444444444</v>
      </c>
      <c r="J674" s="217"/>
      <c r="K674" s="216" t="s">
        <v>4192</v>
      </c>
      <c r="L674" s="220"/>
      <c r="M674" s="221">
        <f>SUM(H667:H680)</f>
        <v>3021.6666666666665</v>
      </c>
      <c r="N674" s="222">
        <f t="shared" si="91"/>
        <v>60.43333333333333</v>
      </c>
      <c r="O674" s="223">
        <v>120</v>
      </c>
      <c r="P674" s="224" t="s">
        <v>178</v>
      </c>
      <c r="Q674" s="224"/>
      <c r="R674" s="224" t="s">
        <v>3576</v>
      </c>
      <c r="S674" s="224"/>
      <c r="T674" s="225"/>
      <c r="U674" s="226">
        <f t="shared" si="92"/>
        <v>0.23888888888888887</v>
      </c>
      <c r="V674" s="227">
        <f>SUM(U667:U680)</f>
        <v>2.0144444444444445</v>
      </c>
      <c r="W674" s="228" t="str">
        <f t="shared" si="93"/>
        <v>2</v>
      </c>
      <c r="X674" s="509"/>
      <c r="Y674" s="229">
        <f t="shared" si="94"/>
        <v>1</v>
      </c>
    </row>
    <row r="675" spans="2:25" ht="18.75" customHeight="1">
      <c r="B675" s="515"/>
      <c r="C675" s="506"/>
      <c r="D675" s="216">
        <v>9</v>
      </c>
      <c r="E675" s="216" t="s">
        <v>4193</v>
      </c>
      <c r="F675" s="217">
        <v>435</v>
      </c>
      <c r="G675" s="218">
        <f t="shared" si="88"/>
        <v>87</v>
      </c>
      <c r="H675" s="219">
        <f t="shared" si="89"/>
        <v>241.66666666666666</v>
      </c>
      <c r="I675" s="219">
        <f t="shared" si="90"/>
        <v>8.0555555555555547E-2</v>
      </c>
      <c r="J675" s="361"/>
      <c r="K675" s="354"/>
      <c r="L675" s="354"/>
      <c r="M675" s="359"/>
      <c r="N675" s="222">
        <f t="shared" si="91"/>
        <v>0</v>
      </c>
      <c r="O675" s="223"/>
      <c r="P675" s="224"/>
      <c r="Q675" s="224"/>
      <c r="R675" s="224"/>
      <c r="S675" s="224"/>
      <c r="T675" s="225"/>
      <c r="U675" s="226">
        <f t="shared" si="92"/>
        <v>0.16111111111111109</v>
      </c>
      <c r="V675" s="227"/>
      <c r="W675" s="228" t="str">
        <f t="shared" si="93"/>
        <v>0</v>
      </c>
      <c r="X675" s="509"/>
      <c r="Y675" s="229">
        <f t="shared" si="94"/>
        <v>0</v>
      </c>
    </row>
    <row r="676" spans="2:25" ht="18.75" customHeight="1">
      <c r="B676" s="515"/>
      <c r="C676" s="506"/>
      <c r="D676" s="216">
        <v>10</v>
      </c>
      <c r="E676" s="216" t="s">
        <v>4194</v>
      </c>
      <c r="F676" s="217">
        <v>265</v>
      </c>
      <c r="G676" s="218">
        <f t="shared" si="88"/>
        <v>53</v>
      </c>
      <c r="H676" s="219">
        <f t="shared" si="89"/>
        <v>147.22222222222223</v>
      </c>
      <c r="I676" s="219">
        <f t="shared" si="90"/>
        <v>4.9074074074074076E-2</v>
      </c>
      <c r="J676" s="216" t="s">
        <v>4195</v>
      </c>
      <c r="K676" s="361"/>
      <c r="L676" s="354"/>
      <c r="M676" s="359"/>
      <c r="N676" s="222">
        <f t="shared" si="91"/>
        <v>0</v>
      </c>
      <c r="O676" s="223"/>
      <c r="P676" s="224"/>
      <c r="Q676" s="224"/>
      <c r="R676" s="224"/>
      <c r="S676" s="224"/>
      <c r="T676" s="225"/>
      <c r="U676" s="226">
        <f t="shared" si="92"/>
        <v>9.8148148148148151E-2</v>
      </c>
      <c r="V676" s="227"/>
      <c r="W676" s="228" t="str">
        <f t="shared" si="93"/>
        <v>0</v>
      </c>
      <c r="X676" s="509"/>
      <c r="Y676" s="229">
        <f t="shared" si="94"/>
        <v>0</v>
      </c>
    </row>
    <row r="677" spans="2:25" ht="18.75" customHeight="1">
      <c r="B677" s="515"/>
      <c r="C677" s="506"/>
      <c r="D677" s="216">
        <v>11</v>
      </c>
      <c r="E677" s="216" t="s">
        <v>4196</v>
      </c>
      <c r="F677" s="217">
        <v>420</v>
      </c>
      <c r="G677" s="218">
        <f t="shared" si="88"/>
        <v>84</v>
      </c>
      <c r="H677" s="219">
        <f t="shared" si="89"/>
        <v>233.33333333333331</v>
      </c>
      <c r="I677" s="219">
        <f t="shared" si="90"/>
        <v>7.7777777777777765E-2</v>
      </c>
      <c r="J677" s="361"/>
      <c r="K677" s="354"/>
      <c r="L677" s="354"/>
      <c r="M677" s="359"/>
      <c r="N677" s="222">
        <f t="shared" si="91"/>
        <v>0</v>
      </c>
      <c r="O677" s="223"/>
      <c r="P677" s="224"/>
      <c r="Q677" s="224"/>
      <c r="R677" s="224"/>
      <c r="S677" s="224"/>
      <c r="T677" s="225"/>
      <c r="U677" s="226">
        <f t="shared" si="92"/>
        <v>0.15555555555555553</v>
      </c>
      <c r="V677" s="227"/>
      <c r="W677" s="228" t="str">
        <f t="shared" si="93"/>
        <v>0</v>
      </c>
      <c r="X677" s="509"/>
      <c r="Y677" s="229">
        <f t="shared" si="94"/>
        <v>0</v>
      </c>
    </row>
    <row r="678" spans="2:25" ht="18.75" customHeight="1">
      <c r="B678" s="515"/>
      <c r="C678" s="506"/>
      <c r="D678" s="216">
        <v>12</v>
      </c>
      <c r="E678" s="216" t="s">
        <v>4197</v>
      </c>
      <c r="F678" s="217">
        <v>105</v>
      </c>
      <c r="G678" s="218">
        <f t="shared" si="88"/>
        <v>21</v>
      </c>
      <c r="H678" s="219">
        <f t="shared" si="89"/>
        <v>58.333333333333329</v>
      </c>
      <c r="I678" s="219">
        <f t="shared" si="90"/>
        <v>1.9444444444444441E-2</v>
      </c>
      <c r="J678" s="361"/>
      <c r="K678" s="354"/>
      <c r="L678" s="354"/>
      <c r="M678" s="359"/>
      <c r="N678" s="222">
        <f t="shared" si="91"/>
        <v>0</v>
      </c>
      <c r="O678" s="223"/>
      <c r="P678" s="224"/>
      <c r="Q678" s="224"/>
      <c r="R678" s="224"/>
      <c r="S678" s="224"/>
      <c r="T678" s="225"/>
      <c r="U678" s="226">
        <f t="shared" si="92"/>
        <v>3.8888888888888883E-2</v>
      </c>
      <c r="V678" s="227"/>
      <c r="W678" s="228" t="str">
        <f t="shared" si="93"/>
        <v>0</v>
      </c>
      <c r="X678" s="509"/>
      <c r="Y678" s="229">
        <f t="shared" si="94"/>
        <v>0</v>
      </c>
    </row>
    <row r="679" spans="2:25" ht="18.75" customHeight="1">
      <c r="B679" s="515"/>
      <c r="C679" s="506"/>
      <c r="D679" s="216">
        <v>13</v>
      </c>
      <c r="E679" s="216" t="s">
        <v>4198</v>
      </c>
      <c r="F679" s="217">
        <v>160</v>
      </c>
      <c r="G679" s="218">
        <f t="shared" si="88"/>
        <v>32</v>
      </c>
      <c r="H679" s="219">
        <f t="shared" si="89"/>
        <v>88.888888888888886</v>
      </c>
      <c r="I679" s="219">
        <f t="shared" si="90"/>
        <v>2.9629629629629627E-2</v>
      </c>
      <c r="J679" s="361"/>
      <c r="K679" s="354"/>
      <c r="L679" s="354"/>
      <c r="M679" s="359"/>
      <c r="N679" s="222">
        <f t="shared" si="91"/>
        <v>0</v>
      </c>
      <c r="O679" s="223"/>
      <c r="P679" s="224"/>
      <c r="Q679" s="224"/>
      <c r="R679" s="224"/>
      <c r="S679" s="224"/>
      <c r="T679" s="225"/>
      <c r="U679" s="226">
        <f t="shared" si="92"/>
        <v>5.9259259259259255E-2</v>
      </c>
      <c r="V679" s="227"/>
      <c r="W679" s="228" t="str">
        <f t="shared" si="93"/>
        <v>0</v>
      </c>
      <c r="X679" s="509"/>
      <c r="Y679" s="229">
        <f t="shared" si="94"/>
        <v>0</v>
      </c>
    </row>
    <row r="680" spans="2:25" ht="18.75" customHeight="1">
      <c r="B680" s="515"/>
      <c r="C680" s="506"/>
      <c r="D680" s="216">
        <v>14</v>
      </c>
      <c r="E680" s="216" t="s">
        <v>4199</v>
      </c>
      <c r="F680" s="217">
        <v>210</v>
      </c>
      <c r="G680" s="218">
        <f t="shared" si="88"/>
        <v>42</v>
      </c>
      <c r="H680" s="219">
        <f t="shared" si="89"/>
        <v>116.66666666666666</v>
      </c>
      <c r="I680" s="219">
        <f t="shared" si="90"/>
        <v>3.8888888888888883E-2</v>
      </c>
      <c r="J680" s="361"/>
      <c r="K680" s="354"/>
      <c r="L680" s="354"/>
      <c r="M680" s="359"/>
      <c r="N680" s="222">
        <f t="shared" si="91"/>
        <v>0</v>
      </c>
      <c r="O680" s="223"/>
      <c r="P680" s="224"/>
      <c r="Q680" s="224"/>
      <c r="R680" s="224"/>
      <c r="S680" s="224"/>
      <c r="T680" s="225"/>
      <c r="U680" s="226">
        <f t="shared" si="92"/>
        <v>7.7777777777777765E-2</v>
      </c>
      <c r="V680" s="227"/>
      <c r="W680" s="228" t="str">
        <f t="shared" si="93"/>
        <v>0</v>
      </c>
      <c r="X680" s="509"/>
      <c r="Y680" s="229">
        <f t="shared" si="94"/>
        <v>0</v>
      </c>
    </row>
    <row r="681" spans="2:25" ht="18.75" customHeight="1">
      <c r="B681" s="515"/>
      <c r="C681" s="506"/>
      <c r="D681" s="216"/>
      <c r="E681" s="216"/>
      <c r="F681" s="217"/>
      <c r="G681" s="218">
        <f t="shared" si="88"/>
        <v>0</v>
      </c>
      <c r="H681" s="219">
        <f t="shared" si="89"/>
        <v>0</v>
      </c>
      <c r="I681" s="219">
        <f t="shared" si="90"/>
        <v>0</v>
      </c>
      <c r="J681" s="361"/>
      <c r="K681" s="354"/>
      <c r="L681" s="354"/>
      <c r="M681" s="359"/>
      <c r="N681" s="222">
        <f t="shared" si="91"/>
        <v>0</v>
      </c>
      <c r="O681" s="223"/>
      <c r="P681" s="224"/>
      <c r="Q681" s="224"/>
      <c r="R681" s="224"/>
      <c r="S681" s="224"/>
      <c r="T681" s="225"/>
      <c r="U681" s="226">
        <f t="shared" si="92"/>
        <v>0</v>
      </c>
      <c r="V681" s="227"/>
      <c r="W681" s="228" t="str">
        <f t="shared" si="93"/>
        <v>0</v>
      </c>
      <c r="X681" s="509"/>
      <c r="Y681" s="229">
        <f t="shared" si="94"/>
        <v>0</v>
      </c>
    </row>
    <row r="682" spans="2:25" ht="18.75" customHeight="1">
      <c r="B682" s="515"/>
      <c r="C682" s="506"/>
      <c r="D682" s="216">
        <v>1</v>
      </c>
      <c r="E682" s="216" t="s">
        <v>4200</v>
      </c>
      <c r="F682" s="217">
        <v>245</v>
      </c>
      <c r="G682" s="218">
        <f t="shared" si="88"/>
        <v>49</v>
      </c>
      <c r="H682" s="219">
        <f t="shared" si="89"/>
        <v>136.11111111111111</v>
      </c>
      <c r="I682" s="219">
        <f t="shared" si="90"/>
        <v>4.5370370370370373E-2</v>
      </c>
      <c r="J682" s="216" t="s">
        <v>4201</v>
      </c>
      <c r="K682" s="361"/>
      <c r="L682" s="354"/>
      <c r="M682" s="359"/>
      <c r="N682" s="222">
        <f t="shared" si="91"/>
        <v>0</v>
      </c>
      <c r="O682" s="223"/>
      <c r="P682" s="224"/>
      <c r="Q682" s="224"/>
      <c r="R682" s="224"/>
      <c r="S682" s="224"/>
      <c r="T682" s="225"/>
      <c r="U682" s="226">
        <f t="shared" si="92"/>
        <v>9.0740740740740747E-2</v>
      </c>
      <c r="V682" s="227"/>
      <c r="W682" s="228" t="str">
        <f t="shared" si="93"/>
        <v>0</v>
      </c>
      <c r="X682" s="509"/>
      <c r="Y682" s="229">
        <f t="shared" si="94"/>
        <v>0</v>
      </c>
    </row>
    <row r="683" spans="2:25" ht="18.75" customHeight="1">
      <c r="B683" s="515"/>
      <c r="C683" s="506"/>
      <c r="D683" s="216">
        <v>2</v>
      </c>
      <c r="E683" s="216" t="s">
        <v>4202</v>
      </c>
      <c r="F683" s="217">
        <v>637</v>
      </c>
      <c r="G683" s="218">
        <f t="shared" si="88"/>
        <v>127.4</v>
      </c>
      <c r="H683" s="219">
        <f t="shared" si="89"/>
        <v>353.88888888888886</v>
      </c>
      <c r="I683" s="219">
        <f t="shared" si="90"/>
        <v>0.11796296296296295</v>
      </c>
      <c r="J683" s="361"/>
      <c r="K683" s="354"/>
      <c r="L683" s="354"/>
      <c r="M683" s="359"/>
      <c r="N683" s="222">
        <f t="shared" si="91"/>
        <v>0</v>
      </c>
      <c r="O683" s="223"/>
      <c r="P683" s="224"/>
      <c r="Q683" s="224"/>
      <c r="R683" s="224"/>
      <c r="S683" s="224"/>
      <c r="T683" s="225"/>
      <c r="U683" s="226">
        <f t="shared" si="92"/>
        <v>0.2359259259259259</v>
      </c>
      <c r="V683" s="227"/>
      <c r="W683" s="228" t="str">
        <f t="shared" si="93"/>
        <v>0</v>
      </c>
      <c r="X683" s="509"/>
      <c r="Y683" s="229">
        <f t="shared" si="94"/>
        <v>0</v>
      </c>
    </row>
    <row r="684" spans="2:25" ht="18.75" customHeight="1">
      <c r="B684" s="515"/>
      <c r="C684" s="506"/>
      <c r="D684" s="216">
        <v>3</v>
      </c>
      <c r="E684" s="216" t="s">
        <v>4203</v>
      </c>
      <c r="F684" s="217">
        <v>85</v>
      </c>
      <c r="G684" s="218">
        <f t="shared" si="88"/>
        <v>17</v>
      </c>
      <c r="H684" s="219">
        <f t="shared" si="89"/>
        <v>47.222222222222221</v>
      </c>
      <c r="I684" s="219">
        <f t="shared" si="90"/>
        <v>1.5740740740740739E-2</v>
      </c>
      <c r="J684" s="361"/>
      <c r="K684" s="354"/>
      <c r="L684" s="354"/>
      <c r="M684" s="359"/>
      <c r="N684" s="222">
        <f t="shared" si="91"/>
        <v>0</v>
      </c>
      <c r="O684" s="223"/>
      <c r="P684" s="224"/>
      <c r="Q684" s="224"/>
      <c r="R684" s="224"/>
      <c r="S684" s="224"/>
      <c r="T684" s="225"/>
      <c r="U684" s="226">
        <f t="shared" si="92"/>
        <v>3.1481481481481478E-2</v>
      </c>
      <c r="V684" s="227"/>
      <c r="W684" s="228" t="str">
        <f t="shared" si="93"/>
        <v>0</v>
      </c>
      <c r="X684" s="509"/>
      <c r="Y684" s="229">
        <f t="shared" si="94"/>
        <v>0</v>
      </c>
    </row>
    <row r="685" spans="2:25" ht="18.75" customHeight="1">
      <c r="B685" s="515"/>
      <c r="C685" s="506"/>
      <c r="D685" s="216">
        <v>4</v>
      </c>
      <c r="E685" s="216" t="s">
        <v>4204</v>
      </c>
      <c r="F685" s="217">
        <v>860</v>
      </c>
      <c r="G685" s="218">
        <f t="shared" si="88"/>
        <v>172</v>
      </c>
      <c r="H685" s="219">
        <f t="shared" si="89"/>
        <v>477.77777777777777</v>
      </c>
      <c r="I685" s="219">
        <f t="shared" si="90"/>
        <v>0.15925925925925927</v>
      </c>
      <c r="J685" s="361"/>
      <c r="K685" s="354"/>
      <c r="L685" s="354"/>
      <c r="M685" s="359"/>
      <c r="N685" s="222">
        <f t="shared" si="91"/>
        <v>0</v>
      </c>
      <c r="O685" s="223"/>
      <c r="P685" s="224"/>
      <c r="Q685" s="224"/>
      <c r="R685" s="224"/>
      <c r="S685" s="224"/>
      <c r="T685" s="225"/>
      <c r="U685" s="226">
        <f t="shared" si="92"/>
        <v>0.31851851851851853</v>
      </c>
      <c r="V685" s="227"/>
      <c r="W685" s="228" t="str">
        <f t="shared" si="93"/>
        <v>0</v>
      </c>
      <c r="X685" s="509"/>
      <c r="Y685" s="229">
        <f t="shared" si="94"/>
        <v>0</v>
      </c>
    </row>
    <row r="686" spans="2:25" ht="18.75" customHeight="1">
      <c r="B686" s="515"/>
      <c r="C686" s="506"/>
      <c r="D686" s="216">
        <v>5</v>
      </c>
      <c r="E686" s="216" t="s">
        <v>4205</v>
      </c>
      <c r="F686" s="217">
        <v>450</v>
      </c>
      <c r="G686" s="218">
        <f t="shared" si="88"/>
        <v>90</v>
      </c>
      <c r="H686" s="219">
        <f t="shared" si="89"/>
        <v>250</v>
      </c>
      <c r="I686" s="219">
        <f t="shared" si="90"/>
        <v>8.3333333333333329E-2</v>
      </c>
      <c r="J686" s="361"/>
      <c r="K686" s="354"/>
      <c r="L686" s="354"/>
      <c r="M686" s="359"/>
      <c r="N686" s="222">
        <f t="shared" si="91"/>
        <v>0</v>
      </c>
      <c r="O686" s="223"/>
      <c r="P686" s="224"/>
      <c r="Q686" s="224"/>
      <c r="R686" s="224"/>
      <c r="S686" s="224"/>
      <c r="T686" s="225"/>
      <c r="U686" s="226">
        <f t="shared" si="92"/>
        <v>0.16666666666666666</v>
      </c>
      <c r="V686" s="227"/>
      <c r="W686" s="228" t="str">
        <f t="shared" si="93"/>
        <v>0</v>
      </c>
      <c r="X686" s="509"/>
      <c r="Y686" s="229">
        <f t="shared" si="94"/>
        <v>0</v>
      </c>
    </row>
    <row r="687" spans="2:25" ht="18.75" customHeight="1">
      <c r="B687" s="515"/>
      <c r="C687" s="506"/>
      <c r="D687" s="216">
        <v>6</v>
      </c>
      <c r="E687" s="216" t="s">
        <v>4206</v>
      </c>
      <c r="F687" s="217">
        <v>505</v>
      </c>
      <c r="G687" s="218">
        <f t="shared" si="88"/>
        <v>101</v>
      </c>
      <c r="H687" s="219">
        <f t="shared" si="89"/>
        <v>280.55555555555554</v>
      </c>
      <c r="I687" s="219">
        <f t="shared" si="90"/>
        <v>9.3518518518518515E-2</v>
      </c>
      <c r="J687" s="216" t="s">
        <v>4207</v>
      </c>
      <c r="K687" s="216" t="s">
        <v>4207</v>
      </c>
      <c r="L687" s="354"/>
      <c r="M687" s="359">
        <f>SUM(H682:H698)</f>
        <v>2949.4444444444443</v>
      </c>
      <c r="N687" s="222">
        <f t="shared" si="91"/>
        <v>58.988888888888887</v>
      </c>
      <c r="O687" s="223">
        <v>105</v>
      </c>
      <c r="P687" s="224" t="s">
        <v>178</v>
      </c>
      <c r="Q687" s="224"/>
      <c r="R687" s="224" t="s">
        <v>3576</v>
      </c>
      <c r="S687" s="224"/>
      <c r="T687" s="225"/>
      <c r="U687" s="226">
        <f t="shared" si="92"/>
        <v>0.18703703703703703</v>
      </c>
      <c r="V687" s="227">
        <f>SUM(U682:U698)</f>
        <v>1.9662962962962962</v>
      </c>
      <c r="W687" s="228" t="str">
        <f t="shared" si="93"/>
        <v>2</v>
      </c>
      <c r="X687" s="509"/>
      <c r="Y687" s="229">
        <f t="shared" si="94"/>
        <v>1</v>
      </c>
    </row>
    <row r="688" spans="2:25" ht="18.75" customHeight="1">
      <c r="B688" s="515"/>
      <c r="C688" s="506"/>
      <c r="D688" s="216">
        <v>7</v>
      </c>
      <c r="E688" s="216" t="s">
        <v>4208</v>
      </c>
      <c r="F688" s="217">
        <v>502</v>
      </c>
      <c r="G688" s="218">
        <f t="shared" si="88"/>
        <v>100.4</v>
      </c>
      <c r="H688" s="219">
        <f t="shared" si="89"/>
        <v>278.88888888888886</v>
      </c>
      <c r="I688" s="219">
        <f t="shared" si="90"/>
        <v>9.2962962962962956E-2</v>
      </c>
      <c r="J688" s="361"/>
      <c r="K688" s="354"/>
      <c r="L688" s="354"/>
      <c r="M688" s="359"/>
      <c r="N688" s="222">
        <f t="shared" si="91"/>
        <v>0</v>
      </c>
      <c r="O688" s="223"/>
      <c r="P688" s="224"/>
      <c r="Q688" s="224"/>
      <c r="R688" s="224"/>
      <c r="S688" s="224"/>
      <c r="T688" s="225"/>
      <c r="U688" s="226">
        <f t="shared" si="92"/>
        <v>0.18592592592592591</v>
      </c>
      <c r="V688" s="227"/>
      <c r="W688" s="228" t="str">
        <f t="shared" si="93"/>
        <v>0</v>
      </c>
      <c r="X688" s="509"/>
      <c r="Y688" s="229">
        <f t="shared" si="94"/>
        <v>0</v>
      </c>
    </row>
    <row r="689" spans="2:25" ht="18.75" customHeight="1">
      <c r="B689" s="515"/>
      <c r="C689" s="506"/>
      <c r="D689" s="216">
        <v>8</v>
      </c>
      <c r="E689" s="216" t="s">
        <v>4209</v>
      </c>
      <c r="F689" s="217">
        <v>535</v>
      </c>
      <c r="G689" s="218">
        <f t="shared" si="88"/>
        <v>107</v>
      </c>
      <c r="H689" s="219">
        <f t="shared" si="89"/>
        <v>297.22222222222223</v>
      </c>
      <c r="I689" s="219">
        <f t="shared" si="90"/>
        <v>9.9074074074074078E-2</v>
      </c>
      <c r="J689" s="361"/>
      <c r="K689" s="354"/>
      <c r="L689" s="354"/>
      <c r="M689" s="359"/>
      <c r="N689" s="222">
        <f t="shared" si="91"/>
        <v>0</v>
      </c>
      <c r="O689" s="223"/>
      <c r="P689" s="224"/>
      <c r="Q689" s="224"/>
      <c r="R689" s="224"/>
      <c r="S689" s="224"/>
      <c r="T689" s="225"/>
      <c r="U689" s="226">
        <f t="shared" si="92"/>
        <v>0.19814814814814816</v>
      </c>
      <c r="V689" s="227"/>
      <c r="W689" s="228" t="str">
        <f t="shared" si="93"/>
        <v>0</v>
      </c>
      <c r="X689" s="509"/>
      <c r="Y689" s="229">
        <f t="shared" si="94"/>
        <v>0</v>
      </c>
    </row>
    <row r="690" spans="2:25" ht="18.75" customHeight="1">
      <c r="B690" s="515"/>
      <c r="C690" s="506"/>
      <c r="D690" s="216">
        <v>9</v>
      </c>
      <c r="E690" s="216" t="s">
        <v>4210</v>
      </c>
      <c r="F690" s="217">
        <v>223</v>
      </c>
      <c r="G690" s="218">
        <f t="shared" si="88"/>
        <v>44.6</v>
      </c>
      <c r="H690" s="219">
        <f t="shared" si="89"/>
        <v>123.88888888888889</v>
      </c>
      <c r="I690" s="219">
        <f t="shared" si="90"/>
        <v>4.1296296296296296E-2</v>
      </c>
      <c r="J690" s="361"/>
      <c r="K690" s="354"/>
      <c r="L690" s="354"/>
      <c r="M690" s="359"/>
      <c r="N690" s="222">
        <f t="shared" si="91"/>
        <v>0</v>
      </c>
      <c r="O690" s="223"/>
      <c r="P690" s="224"/>
      <c r="Q690" s="224"/>
      <c r="R690" s="224"/>
      <c r="S690" s="224"/>
      <c r="T690" s="225"/>
      <c r="U690" s="226">
        <f t="shared" si="92"/>
        <v>8.2592592592592592E-2</v>
      </c>
      <c r="V690" s="227"/>
      <c r="W690" s="228" t="str">
        <f t="shared" si="93"/>
        <v>0</v>
      </c>
      <c r="X690" s="509"/>
      <c r="Y690" s="229">
        <f t="shared" si="94"/>
        <v>0</v>
      </c>
    </row>
    <row r="691" spans="2:25" ht="18.75" customHeight="1">
      <c r="B691" s="515"/>
      <c r="C691" s="506"/>
      <c r="D691" s="216">
        <v>10</v>
      </c>
      <c r="E691" s="216" t="s">
        <v>4211</v>
      </c>
      <c r="F691" s="217">
        <v>302</v>
      </c>
      <c r="G691" s="218">
        <f t="shared" si="88"/>
        <v>60.4</v>
      </c>
      <c r="H691" s="219">
        <f t="shared" si="89"/>
        <v>167.77777777777777</v>
      </c>
      <c r="I691" s="219">
        <f t="shared" si="90"/>
        <v>5.5925925925925921E-2</v>
      </c>
      <c r="J691" s="216" t="s">
        <v>4212</v>
      </c>
      <c r="K691" s="354"/>
      <c r="L691" s="354"/>
      <c r="M691" s="359"/>
      <c r="N691" s="222">
        <f t="shared" si="91"/>
        <v>0</v>
      </c>
      <c r="O691" s="223"/>
      <c r="P691" s="224"/>
      <c r="Q691" s="224"/>
      <c r="R691" s="224"/>
      <c r="S691" s="224"/>
      <c r="T691" s="225"/>
      <c r="U691" s="226">
        <f t="shared" si="92"/>
        <v>0.11185185185185184</v>
      </c>
      <c r="V691" s="227"/>
      <c r="W691" s="228" t="str">
        <f t="shared" si="93"/>
        <v>0</v>
      </c>
      <c r="X691" s="509"/>
      <c r="Y691" s="229">
        <f t="shared" si="94"/>
        <v>0</v>
      </c>
    </row>
    <row r="692" spans="2:25" ht="18.75" customHeight="1">
      <c r="B692" s="515"/>
      <c r="C692" s="506"/>
      <c r="D692" s="216">
        <v>11</v>
      </c>
      <c r="E692" s="216" t="s">
        <v>4213</v>
      </c>
      <c r="F692" s="217">
        <v>260</v>
      </c>
      <c r="G692" s="218">
        <f t="shared" si="88"/>
        <v>52</v>
      </c>
      <c r="H692" s="219">
        <f t="shared" si="89"/>
        <v>144.44444444444443</v>
      </c>
      <c r="I692" s="219">
        <f t="shared" si="90"/>
        <v>4.8148148148148141E-2</v>
      </c>
      <c r="J692" s="361"/>
      <c r="K692" s="354"/>
      <c r="L692" s="354"/>
      <c r="M692" s="359"/>
      <c r="N692" s="222">
        <f t="shared" si="91"/>
        <v>0</v>
      </c>
      <c r="O692" s="223"/>
      <c r="P692" s="224"/>
      <c r="Q692" s="224"/>
      <c r="R692" s="224"/>
      <c r="S692" s="224"/>
      <c r="T692" s="225"/>
      <c r="U692" s="226">
        <f t="shared" si="92"/>
        <v>9.6296296296296283E-2</v>
      </c>
      <c r="V692" s="227"/>
      <c r="W692" s="228" t="str">
        <f t="shared" si="93"/>
        <v>0</v>
      </c>
      <c r="X692" s="509"/>
      <c r="Y692" s="229">
        <f t="shared" si="94"/>
        <v>0</v>
      </c>
    </row>
    <row r="693" spans="2:25" ht="18.75" customHeight="1">
      <c r="B693" s="515"/>
      <c r="C693" s="506"/>
      <c r="D693" s="216">
        <v>12</v>
      </c>
      <c r="E693" s="216" t="s">
        <v>4214</v>
      </c>
      <c r="F693" s="217">
        <v>75</v>
      </c>
      <c r="G693" s="218">
        <f t="shared" si="88"/>
        <v>15</v>
      </c>
      <c r="H693" s="219">
        <f t="shared" si="89"/>
        <v>41.666666666666664</v>
      </c>
      <c r="I693" s="219">
        <f t="shared" si="90"/>
        <v>1.3888888888888888E-2</v>
      </c>
      <c r="J693" s="361"/>
      <c r="K693" s="354"/>
      <c r="L693" s="354"/>
      <c r="M693" s="359"/>
      <c r="N693" s="222">
        <f t="shared" si="91"/>
        <v>0</v>
      </c>
      <c r="O693" s="223"/>
      <c r="P693" s="224"/>
      <c r="Q693" s="224"/>
      <c r="R693" s="224"/>
      <c r="S693" s="224"/>
      <c r="T693" s="225"/>
      <c r="U693" s="226">
        <f t="shared" si="92"/>
        <v>2.7777777777777776E-2</v>
      </c>
      <c r="V693" s="227"/>
      <c r="W693" s="228" t="str">
        <f t="shared" si="93"/>
        <v>0</v>
      </c>
      <c r="X693" s="509"/>
      <c r="Y693" s="229">
        <f t="shared" si="94"/>
        <v>0</v>
      </c>
    </row>
    <row r="694" spans="2:25" ht="18.75" customHeight="1">
      <c r="B694" s="515"/>
      <c r="C694" s="506"/>
      <c r="D694" s="216">
        <v>13</v>
      </c>
      <c r="E694" s="216" t="s">
        <v>4215</v>
      </c>
      <c r="F694" s="217">
        <v>270</v>
      </c>
      <c r="G694" s="218">
        <f t="shared" si="88"/>
        <v>54</v>
      </c>
      <c r="H694" s="219">
        <f t="shared" si="89"/>
        <v>150</v>
      </c>
      <c r="I694" s="219">
        <f t="shared" si="90"/>
        <v>0.05</v>
      </c>
      <c r="J694" s="361"/>
      <c r="K694" s="354"/>
      <c r="L694" s="354"/>
      <c r="M694" s="359"/>
      <c r="N694" s="222">
        <f t="shared" si="91"/>
        <v>0</v>
      </c>
      <c r="O694" s="223"/>
      <c r="P694" s="224"/>
      <c r="Q694" s="224"/>
      <c r="R694" s="224"/>
      <c r="S694" s="224"/>
      <c r="T694" s="225"/>
      <c r="U694" s="226">
        <f t="shared" si="92"/>
        <v>0.1</v>
      </c>
      <c r="V694" s="227"/>
      <c r="W694" s="228" t="str">
        <f t="shared" si="93"/>
        <v>0</v>
      </c>
      <c r="X694" s="509"/>
      <c r="Y694" s="229">
        <f t="shared" si="94"/>
        <v>0</v>
      </c>
    </row>
    <row r="695" spans="2:25" ht="18.75" customHeight="1">
      <c r="B695" s="515"/>
      <c r="C695" s="506"/>
      <c r="D695" s="216">
        <v>14</v>
      </c>
      <c r="E695" s="216" t="s">
        <v>4216</v>
      </c>
      <c r="F695" s="217">
        <v>115</v>
      </c>
      <c r="G695" s="218">
        <f t="shared" si="88"/>
        <v>23</v>
      </c>
      <c r="H695" s="219">
        <f t="shared" si="89"/>
        <v>63.888888888888886</v>
      </c>
      <c r="I695" s="219">
        <f t="shared" si="90"/>
        <v>2.1296296296296296E-2</v>
      </c>
      <c r="J695" s="361"/>
      <c r="K695" s="354"/>
      <c r="L695" s="354"/>
      <c r="M695" s="359"/>
      <c r="N695" s="222">
        <f t="shared" si="91"/>
        <v>0</v>
      </c>
      <c r="O695" s="223"/>
      <c r="P695" s="224"/>
      <c r="Q695" s="224"/>
      <c r="R695" s="224"/>
      <c r="S695" s="224"/>
      <c r="T695" s="225"/>
      <c r="U695" s="226">
        <f t="shared" si="92"/>
        <v>4.2592592592592592E-2</v>
      </c>
      <c r="V695" s="227"/>
      <c r="W695" s="228" t="str">
        <f t="shared" si="93"/>
        <v>0</v>
      </c>
      <c r="X695" s="509"/>
      <c r="Y695" s="229">
        <f t="shared" si="94"/>
        <v>0</v>
      </c>
    </row>
    <row r="696" spans="2:25" ht="18.75" customHeight="1">
      <c r="B696" s="515"/>
      <c r="C696" s="506"/>
      <c r="D696" s="216">
        <v>15</v>
      </c>
      <c r="E696" s="216" t="s">
        <v>4217</v>
      </c>
      <c r="F696" s="217">
        <v>45</v>
      </c>
      <c r="G696" s="218">
        <f t="shared" si="88"/>
        <v>9</v>
      </c>
      <c r="H696" s="219">
        <f t="shared" si="89"/>
        <v>25</v>
      </c>
      <c r="I696" s="219">
        <f t="shared" si="90"/>
        <v>8.3333333333333332E-3</v>
      </c>
      <c r="J696" s="361"/>
      <c r="K696" s="354"/>
      <c r="L696" s="354"/>
      <c r="M696" s="359"/>
      <c r="N696" s="222">
        <f t="shared" si="91"/>
        <v>0</v>
      </c>
      <c r="O696" s="223"/>
      <c r="P696" s="224"/>
      <c r="Q696" s="224"/>
      <c r="R696" s="224"/>
      <c r="S696" s="224"/>
      <c r="T696" s="225"/>
      <c r="U696" s="226">
        <f t="shared" si="92"/>
        <v>1.6666666666666666E-2</v>
      </c>
      <c r="V696" s="227"/>
      <c r="W696" s="228" t="str">
        <f t="shared" si="93"/>
        <v>0</v>
      </c>
      <c r="X696" s="509"/>
      <c r="Y696" s="229">
        <f t="shared" si="94"/>
        <v>0</v>
      </c>
    </row>
    <row r="697" spans="2:25" ht="18.75" customHeight="1">
      <c r="B697" s="515"/>
      <c r="C697" s="506"/>
      <c r="D697" s="216">
        <v>16</v>
      </c>
      <c r="E697" s="216" t="s">
        <v>4218</v>
      </c>
      <c r="F697" s="217">
        <v>105</v>
      </c>
      <c r="G697" s="218">
        <f t="shared" si="88"/>
        <v>21</v>
      </c>
      <c r="H697" s="219">
        <f t="shared" si="89"/>
        <v>58.333333333333329</v>
      </c>
      <c r="I697" s="219">
        <f t="shared" si="90"/>
        <v>1.9444444444444441E-2</v>
      </c>
      <c r="J697" s="361"/>
      <c r="K697" s="354"/>
      <c r="L697" s="354"/>
      <c r="M697" s="359"/>
      <c r="N697" s="222">
        <f t="shared" si="91"/>
        <v>0</v>
      </c>
      <c r="O697" s="223"/>
      <c r="P697" s="224"/>
      <c r="Q697" s="224"/>
      <c r="R697" s="224"/>
      <c r="S697" s="224"/>
      <c r="T697" s="225"/>
      <c r="U697" s="226">
        <f t="shared" si="92"/>
        <v>3.8888888888888883E-2</v>
      </c>
      <c r="V697" s="227"/>
      <c r="W697" s="228" t="str">
        <f t="shared" si="93"/>
        <v>0</v>
      </c>
      <c r="X697" s="509"/>
      <c r="Y697" s="229">
        <f t="shared" si="94"/>
        <v>0</v>
      </c>
    </row>
    <row r="698" spans="2:25" ht="18.75" customHeight="1">
      <c r="B698" s="515"/>
      <c r="C698" s="506"/>
      <c r="D698" s="216">
        <v>17</v>
      </c>
      <c r="E698" s="216" t="s">
        <v>180</v>
      </c>
      <c r="F698" s="217">
        <v>95</v>
      </c>
      <c r="G698" s="218">
        <f t="shared" si="88"/>
        <v>19</v>
      </c>
      <c r="H698" s="219">
        <f t="shared" si="89"/>
        <v>52.777777777777779</v>
      </c>
      <c r="I698" s="219">
        <f t="shared" si="90"/>
        <v>1.7592592592592594E-2</v>
      </c>
      <c r="J698" s="361"/>
      <c r="K698" s="361"/>
      <c r="L698" s="354"/>
      <c r="M698" s="359"/>
      <c r="N698" s="222">
        <f t="shared" si="91"/>
        <v>0</v>
      </c>
      <c r="O698" s="223"/>
      <c r="P698" s="224"/>
      <c r="Q698" s="224"/>
      <c r="R698" s="224"/>
      <c r="S698" s="224"/>
      <c r="T698" s="225"/>
      <c r="U698" s="226">
        <f t="shared" si="92"/>
        <v>3.5185185185185187E-2</v>
      </c>
      <c r="V698" s="227"/>
      <c r="W698" s="228" t="str">
        <f t="shared" si="93"/>
        <v>0</v>
      </c>
      <c r="X698" s="509"/>
      <c r="Y698" s="229">
        <f t="shared" si="94"/>
        <v>0</v>
      </c>
    </row>
    <row r="699" spans="2:25" ht="18.75" customHeight="1">
      <c r="B699" s="515"/>
      <c r="C699" s="506"/>
      <c r="D699" s="216"/>
      <c r="E699" s="216"/>
      <c r="F699" s="217"/>
      <c r="G699" s="218">
        <f t="shared" si="88"/>
        <v>0</v>
      </c>
      <c r="H699" s="219">
        <f t="shared" si="89"/>
        <v>0</v>
      </c>
      <c r="I699" s="219">
        <f t="shared" si="90"/>
        <v>0</v>
      </c>
      <c r="J699" s="361"/>
      <c r="K699" s="354"/>
      <c r="L699" s="354"/>
      <c r="M699" s="359"/>
      <c r="N699" s="222">
        <f t="shared" si="91"/>
        <v>0</v>
      </c>
      <c r="O699" s="223"/>
      <c r="P699" s="224"/>
      <c r="Q699" s="224"/>
      <c r="R699" s="224"/>
      <c r="S699" s="224"/>
      <c r="T699" s="225"/>
      <c r="U699" s="226">
        <f t="shared" si="92"/>
        <v>0</v>
      </c>
      <c r="V699" s="227"/>
      <c r="W699" s="228" t="str">
        <f t="shared" si="93"/>
        <v>0</v>
      </c>
      <c r="X699" s="509"/>
      <c r="Y699" s="229">
        <f t="shared" si="94"/>
        <v>0</v>
      </c>
    </row>
    <row r="700" spans="2:25" ht="18.75" customHeight="1">
      <c r="B700" s="515"/>
      <c r="C700" s="506"/>
      <c r="D700" s="216">
        <v>1</v>
      </c>
      <c r="E700" s="216" t="s">
        <v>539</v>
      </c>
      <c r="F700" s="217">
        <v>306</v>
      </c>
      <c r="G700" s="218">
        <f t="shared" si="88"/>
        <v>61.2</v>
      </c>
      <c r="H700" s="219">
        <f t="shared" si="89"/>
        <v>170</v>
      </c>
      <c r="I700" s="219">
        <f t="shared" si="90"/>
        <v>5.6666666666666664E-2</v>
      </c>
      <c r="J700" s="361"/>
      <c r="K700" s="354"/>
      <c r="L700" s="354"/>
      <c r="M700" s="359"/>
      <c r="N700" s="222">
        <f t="shared" si="91"/>
        <v>0</v>
      </c>
      <c r="O700" s="223"/>
      <c r="P700" s="224"/>
      <c r="Q700" s="224"/>
      <c r="R700" s="224"/>
      <c r="S700" s="224"/>
      <c r="T700" s="225"/>
      <c r="U700" s="226">
        <f t="shared" si="92"/>
        <v>0.11333333333333333</v>
      </c>
      <c r="V700" s="227"/>
      <c r="W700" s="228" t="str">
        <f t="shared" si="93"/>
        <v>0</v>
      </c>
      <c r="X700" s="509"/>
      <c r="Y700" s="229">
        <f t="shared" si="94"/>
        <v>0</v>
      </c>
    </row>
    <row r="701" spans="2:25" ht="18.75" customHeight="1">
      <c r="B701" s="515"/>
      <c r="C701" s="506"/>
      <c r="D701" s="216">
        <v>2</v>
      </c>
      <c r="E701" s="216" t="s">
        <v>4219</v>
      </c>
      <c r="F701" s="217">
        <v>315</v>
      </c>
      <c r="G701" s="218">
        <f t="shared" si="88"/>
        <v>63</v>
      </c>
      <c r="H701" s="219">
        <f t="shared" si="89"/>
        <v>175</v>
      </c>
      <c r="I701" s="219">
        <f t="shared" si="90"/>
        <v>5.8333333333333334E-2</v>
      </c>
      <c r="J701" s="361"/>
      <c r="K701" s="354"/>
      <c r="L701" s="354"/>
      <c r="M701" s="359"/>
      <c r="N701" s="222">
        <f t="shared" si="91"/>
        <v>0</v>
      </c>
      <c r="O701" s="223"/>
      <c r="P701" s="224"/>
      <c r="Q701" s="224"/>
      <c r="R701" s="224"/>
      <c r="S701" s="224"/>
      <c r="T701" s="225"/>
      <c r="U701" s="226">
        <f t="shared" si="92"/>
        <v>0.11666666666666667</v>
      </c>
      <c r="V701" s="227"/>
      <c r="W701" s="228" t="str">
        <f t="shared" si="93"/>
        <v>0</v>
      </c>
      <c r="X701" s="509"/>
      <c r="Y701" s="229">
        <f t="shared" si="94"/>
        <v>0</v>
      </c>
    </row>
    <row r="702" spans="2:25" ht="18.75" customHeight="1">
      <c r="B702" s="515"/>
      <c r="C702" s="506"/>
      <c r="D702" s="216">
        <v>3</v>
      </c>
      <c r="E702" s="216" t="s">
        <v>4220</v>
      </c>
      <c r="F702" s="217">
        <v>325</v>
      </c>
      <c r="G702" s="218">
        <f t="shared" si="88"/>
        <v>65</v>
      </c>
      <c r="H702" s="219">
        <f t="shared" si="89"/>
        <v>180.55555555555554</v>
      </c>
      <c r="I702" s="219">
        <f t="shared" si="90"/>
        <v>6.0185185185185182E-2</v>
      </c>
      <c r="J702" s="361"/>
      <c r="K702" s="354"/>
      <c r="L702" s="354"/>
      <c r="M702" s="359"/>
      <c r="N702" s="222">
        <f t="shared" si="91"/>
        <v>0</v>
      </c>
      <c r="O702" s="223"/>
      <c r="P702" s="224"/>
      <c r="Q702" s="224"/>
      <c r="R702" s="224"/>
      <c r="S702" s="224"/>
      <c r="T702" s="225"/>
      <c r="U702" s="226">
        <f t="shared" si="92"/>
        <v>0.12037037037037036</v>
      </c>
      <c r="V702" s="227"/>
      <c r="W702" s="228" t="str">
        <f t="shared" si="93"/>
        <v>0</v>
      </c>
      <c r="X702" s="509"/>
      <c r="Y702" s="229">
        <f t="shared" si="94"/>
        <v>0</v>
      </c>
    </row>
    <row r="703" spans="2:25" ht="18.75" customHeight="1">
      <c r="B703" s="515"/>
      <c r="C703" s="506"/>
      <c r="D703" s="216">
        <v>4</v>
      </c>
      <c r="E703" s="216" t="s">
        <v>4221</v>
      </c>
      <c r="F703" s="217">
        <v>575</v>
      </c>
      <c r="G703" s="218">
        <f t="shared" si="88"/>
        <v>115</v>
      </c>
      <c r="H703" s="219">
        <f t="shared" si="89"/>
        <v>319.44444444444446</v>
      </c>
      <c r="I703" s="219">
        <f t="shared" si="90"/>
        <v>0.10648148148148148</v>
      </c>
      <c r="J703" s="216" t="s">
        <v>4222</v>
      </c>
      <c r="K703" s="216" t="s">
        <v>4222</v>
      </c>
      <c r="L703" s="354"/>
      <c r="M703" s="359">
        <f>SUM(H700:H715)</f>
        <v>2868.8888888888887</v>
      </c>
      <c r="N703" s="222">
        <f t="shared" si="91"/>
        <v>57.377777777777773</v>
      </c>
      <c r="O703" s="223">
        <v>107</v>
      </c>
      <c r="P703" s="224" t="s">
        <v>178</v>
      </c>
      <c r="Q703" s="224"/>
      <c r="R703" s="224" t="s">
        <v>3576</v>
      </c>
      <c r="S703" s="224"/>
      <c r="T703" s="225"/>
      <c r="U703" s="226">
        <f t="shared" si="92"/>
        <v>0.21296296296296297</v>
      </c>
      <c r="V703" s="227">
        <f>SUM(U700:U715)</f>
        <v>1.9125925925925928</v>
      </c>
      <c r="W703" s="228" t="str">
        <f t="shared" si="93"/>
        <v>2</v>
      </c>
      <c r="X703" s="509"/>
      <c r="Y703" s="229">
        <f t="shared" si="94"/>
        <v>1</v>
      </c>
    </row>
    <row r="704" spans="2:25" ht="18.75" customHeight="1">
      <c r="B704" s="515"/>
      <c r="C704" s="506"/>
      <c r="D704" s="216">
        <v>5</v>
      </c>
      <c r="E704" s="216" t="s">
        <v>4223</v>
      </c>
      <c r="F704" s="217">
        <v>35</v>
      </c>
      <c r="G704" s="218">
        <f t="shared" si="88"/>
        <v>7</v>
      </c>
      <c r="H704" s="219">
        <f t="shared" si="89"/>
        <v>19.444444444444443</v>
      </c>
      <c r="I704" s="219">
        <f t="shared" si="90"/>
        <v>6.4814814814814813E-3</v>
      </c>
      <c r="J704" s="361"/>
      <c r="K704" s="354"/>
      <c r="L704" s="354"/>
      <c r="M704" s="359"/>
      <c r="N704" s="222">
        <f t="shared" si="91"/>
        <v>0</v>
      </c>
      <c r="O704" s="223"/>
      <c r="P704" s="224"/>
      <c r="Q704" s="224"/>
      <c r="R704" s="224"/>
      <c r="S704" s="224"/>
      <c r="T704" s="225"/>
      <c r="U704" s="226">
        <f t="shared" si="92"/>
        <v>1.2962962962962963E-2</v>
      </c>
      <c r="V704" s="227"/>
      <c r="W704" s="228" t="str">
        <f t="shared" si="93"/>
        <v>0</v>
      </c>
      <c r="X704" s="509"/>
      <c r="Y704" s="229">
        <f t="shared" si="94"/>
        <v>0</v>
      </c>
    </row>
    <row r="705" spans="2:25" ht="18.75" customHeight="1">
      <c r="B705" s="515"/>
      <c r="C705" s="506"/>
      <c r="D705" s="216">
        <v>6</v>
      </c>
      <c r="E705" s="216" t="s">
        <v>262</v>
      </c>
      <c r="F705" s="217">
        <v>35</v>
      </c>
      <c r="G705" s="218">
        <f t="shared" si="88"/>
        <v>7</v>
      </c>
      <c r="H705" s="219">
        <f t="shared" si="89"/>
        <v>19.444444444444443</v>
      </c>
      <c r="I705" s="219">
        <f t="shared" si="90"/>
        <v>6.4814814814814813E-3</v>
      </c>
      <c r="J705" s="361"/>
      <c r="K705" s="354"/>
      <c r="L705" s="354"/>
      <c r="M705" s="359"/>
      <c r="N705" s="222">
        <f t="shared" si="91"/>
        <v>0</v>
      </c>
      <c r="O705" s="223"/>
      <c r="P705" s="224"/>
      <c r="Q705" s="224"/>
      <c r="R705" s="224"/>
      <c r="S705" s="224"/>
      <c r="T705" s="225"/>
      <c r="U705" s="226">
        <f t="shared" si="92"/>
        <v>1.2962962962962963E-2</v>
      </c>
      <c r="V705" s="227"/>
      <c r="W705" s="228" t="str">
        <f t="shared" si="93"/>
        <v>0</v>
      </c>
      <c r="X705" s="509"/>
      <c r="Y705" s="229">
        <f t="shared" si="94"/>
        <v>0</v>
      </c>
    </row>
    <row r="706" spans="2:25" ht="18.75" customHeight="1">
      <c r="B706" s="515"/>
      <c r="C706" s="506"/>
      <c r="D706" s="216">
        <v>7</v>
      </c>
      <c r="E706" s="216" t="s">
        <v>4224</v>
      </c>
      <c r="F706" s="217">
        <v>240</v>
      </c>
      <c r="G706" s="218">
        <f t="shared" si="88"/>
        <v>48</v>
      </c>
      <c r="H706" s="219">
        <f t="shared" si="89"/>
        <v>133.33333333333334</v>
      </c>
      <c r="I706" s="219">
        <f t="shared" si="90"/>
        <v>4.4444444444444446E-2</v>
      </c>
      <c r="J706" s="361"/>
      <c r="K706" s="354"/>
      <c r="L706" s="354"/>
      <c r="M706" s="359"/>
      <c r="N706" s="222">
        <f t="shared" si="91"/>
        <v>0</v>
      </c>
      <c r="O706" s="223"/>
      <c r="P706" s="224"/>
      <c r="Q706" s="224"/>
      <c r="R706" s="224"/>
      <c r="S706" s="224"/>
      <c r="T706" s="225"/>
      <c r="U706" s="226">
        <f t="shared" si="92"/>
        <v>8.8888888888888892E-2</v>
      </c>
      <c r="V706" s="227"/>
      <c r="W706" s="228" t="str">
        <f t="shared" si="93"/>
        <v>0</v>
      </c>
      <c r="X706" s="509"/>
      <c r="Y706" s="229">
        <f t="shared" si="94"/>
        <v>0</v>
      </c>
    </row>
    <row r="707" spans="2:25" ht="18.75" customHeight="1">
      <c r="B707" s="515"/>
      <c r="C707" s="506"/>
      <c r="D707" s="216">
        <v>8</v>
      </c>
      <c r="E707" s="216" t="s">
        <v>4225</v>
      </c>
      <c r="F707" s="217">
        <v>315</v>
      </c>
      <c r="G707" s="218">
        <f t="shared" si="88"/>
        <v>63</v>
      </c>
      <c r="H707" s="219">
        <f t="shared" si="89"/>
        <v>175</v>
      </c>
      <c r="I707" s="219">
        <f t="shared" si="90"/>
        <v>5.8333333333333334E-2</v>
      </c>
      <c r="J707" s="361"/>
      <c r="K707" s="354"/>
      <c r="L707" s="354"/>
      <c r="M707" s="359"/>
      <c r="N707" s="222">
        <f t="shared" si="91"/>
        <v>0</v>
      </c>
      <c r="O707" s="223"/>
      <c r="P707" s="224"/>
      <c r="Q707" s="224"/>
      <c r="R707" s="224"/>
      <c r="S707" s="224"/>
      <c r="T707" s="225"/>
      <c r="U707" s="226">
        <f t="shared" si="92"/>
        <v>0.11666666666666667</v>
      </c>
      <c r="V707" s="227"/>
      <c r="W707" s="228" t="str">
        <f t="shared" si="93"/>
        <v>0</v>
      </c>
      <c r="X707" s="509"/>
      <c r="Y707" s="229">
        <f t="shared" si="94"/>
        <v>0</v>
      </c>
    </row>
    <row r="708" spans="2:25" ht="18.75" customHeight="1">
      <c r="B708" s="515"/>
      <c r="C708" s="506"/>
      <c r="D708" s="216">
        <v>9</v>
      </c>
      <c r="E708" s="216" t="s">
        <v>4226</v>
      </c>
      <c r="F708" s="217">
        <v>315</v>
      </c>
      <c r="G708" s="218">
        <f t="shared" si="88"/>
        <v>63</v>
      </c>
      <c r="H708" s="219">
        <f t="shared" si="89"/>
        <v>175</v>
      </c>
      <c r="I708" s="219">
        <f t="shared" si="90"/>
        <v>5.8333333333333334E-2</v>
      </c>
      <c r="J708" s="361"/>
      <c r="K708" s="354"/>
      <c r="L708" s="354"/>
      <c r="M708" s="359"/>
      <c r="N708" s="222">
        <f t="shared" si="91"/>
        <v>0</v>
      </c>
      <c r="O708" s="223"/>
      <c r="P708" s="224"/>
      <c r="Q708" s="224"/>
      <c r="R708" s="224"/>
      <c r="S708" s="224"/>
      <c r="T708" s="225"/>
      <c r="U708" s="226">
        <f t="shared" si="92"/>
        <v>0.11666666666666667</v>
      </c>
      <c r="V708" s="227"/>
      <c r="W708" s="228" t="str">
        <f t="shared" si="93"/>
        <v>0</v>
      </c>
      <c r="X708" s="509"/>
      <c r="Y708" s="229">
        <f t="shared" si="94"/>
        <v>0</v>
      </c>
    </row>
    <row r="709" spans="2:25" ht="18.75" customHeight="1">
      <c r="B709" s="515"/>
      <c r="C709" s="506"/>
      <c r="D709" s="216">
        <v>10</v>
      </c>
      <c r="E709" s="216" t="s">
        <v>4227</v>
      </c>
      <c r="F709" s="217">
        <v>150</v>
      </c>
      <c r="G709" s="218">
        <f t="shared" si="88"/>
        <v>30</v>
      </c>
      <c r="H709" s="219">
        <f t="shared" si="89"/>
        <v>83.333333333333329</v>
      </c>
      <c r="I709" s="219">
        <f t="shared" si="90"/>
        <v>2.7777777777777776E-2</v>
      </c>
      <c r="J709" s="361"/>
      <c r="K709" s="354"/>
      <c r="L709" s="354"/>
      <c r="M709" s="359"/>
      <c r="N709" s="222">
        <f t="shared" si="91"/>
        <v>0</v>
      </c>
      <c r="O709" s="223"/>
      <c r="P709" s="224"/>
      <c r="Q709" s="224"/>
      <c r="R709" s="224"/>
      <c r="S709" s="224"/>
      <c r="T709" s="225"/>
      <c r="U709" s="226">
        <f t="shared" si="92"/>
        <v>5.5555555555555552E-2</v>
      </c>
      <c r="V709" s="227"/>
      <c r="W709" s="228" t="str">
        <f t="shared" si="93"/>
        <v>0</v>
      </c>
      <c r="X709" s="509"/>
      <c r="Y709" s="229">
        <f t="shared" si="94"/>
        <v>0</v>
      </c>
    </row>
    <row r="710" spans="2:25" ht="18.75" customHeight="1">
      <c r="B710" s="515"/>
      <c r="C710" s="506"/>
      <c r="D710" s="216">
        <v>11</v>
      </c>
      <c r="E710" s="216" t="s">
        <v>4228</v>
      </c>
      <c r="F710" s="217">
        <v>323</v>
      </c>
      <c r="G710" s="218">
        <f t="shared" si="88"/>
        <v>64.599999999999994</v>
      </c>
      <c r="H710" s="219">
        <f t="shared" si="89"/>
        <v>179.44444444444443</v>
      </c>
      <c r="I710" s="219">
        <f t="shared" si="90"/>
        <v>5.9814814814814807E-2</v>
      </c>
      <c r="J710" s="361"/>
      <c r="K710" s="354"/>
      <c r="L710" s="354"/>
      <c r="M710" s="359"/>
      <c r="N710" s="222">
        <f t="shared" si="91"/>
        <v>0</v>
      </c>
      <c r="O710" s="223"/>
      <c r="P710" s="224"/>
      <c r="Q710" s="224"/>
      <c r="R710" s="224"/>
      <c r="S710" s="224"/>
      <c r="T710" s="225"/>
      <c r="U710" s="226">
        <f t="shared" si="92"/>
        <v>0.11962962962962961</v>
      </c>
      <c r="V710" s="227"/>
      <c r="W710" s="228" t="str">
        <f t="shared" si="93"/>
        <v>0</v>
      </c>
      <c r="X710" s="509"/>
      <c r="Y710" s="229">
        <f t="shared" si="94"/>
        <v>0</v>
      </c>
    </row>
    <row r="711" spans="2:25" ht="18.75" customHeight="1">
      <c r="B711" s="515"/>
      <c r="C711" s="506"/>
      <c r="D711" s="216">
        <v>12</v>
      </c>
      <c r="E711" s="216" t="s">
        <v>4229</v>
      </c>
      <c r="F711" s="217">
        <v>530</v>
      </c>
      <c r="G711" s="218">
        <f t="shared" si="88"/>
        <v>106</v>
      </c>
      <c r="H711" s="219">
        <f t="shared" si="89"/>
        <v>294.44444444444446</v>
      </c>
      <c r="I711" s="219">
        <f t="shared" si="90"/>
        <v>9.8148148148148151E-2</v>
      </c>
      <c r="J711" s="361"/>
      <c r="K711" s="354"/>
      <c r="L711" s="354"/>
      <c r="M711" s="359"/>
      <c r="N711" s="222">
        <f t="shared" si="91"/>
        <v>0</v>
      </c>
      <c r="O711" s="223"/>
      <c r="P711" s="224"/>
      <c r="Q711" s="224"/>
      <c r="R711" s="224"/>
      <c r="S711" s="224"/>
      <c r="T711" s="225"/>
      <c r="U711" s="226">
        <f t="shared" si="92"/>
        <v>0.1962962962962963</v>
      </c>
      <c r="V711" s="227"/>
      <c r="W711" s="228" t="str">
        <f t="shared" si="93"/>
        <v>0</v>
      </c>
      <c r="X711" s="509"/>
      <c r="Y711" s="229">
        <f t="shared" si="94"/>
        <v>0</v>
      </c>
    </row>
    <row r="712" spans="2:25" ht="18.75" customHeight="1">
      <c r="B712" s="515"/>
      <c r="C712" s="506"/>
      <c r="D712" s="216">
        <v>13</v>
      </c>
      <c r="E712" s="216" t="s">
        <v>4230</v>
      </c>
      <c r="F712" s="217">
        <v>450</v>
      </c>
      <c r="G712" s="218">
        <f t="shared" si="88"/>
        <v>90</v>
      </c>
      <c r="H712" s="219">
        <f t="shared" si="89"/>
        <v>250</v>
      </c>
      <c r="I712" s="219">
        <f t="shared" si="90"/>
        <v>8.3333333333333329E-2</v>
      </c>
      <c r="J712" s="361"/>
      <c r="K712" s="361"/>
      <c r="L712" s="354"/>
      <c r="M712" s="359"/>
      <c r="N712" s="222">
        <f t="shared" si="91"/>
        <v>0</v>
      </c>
      <c r="O712" s="223"/>
      <c r="P712" s="224"/>
      <c r="Q712" s="224"/>
      <c r="R712" s="224"/>
      <c r="S712" s="224"/>
      <c r="T712" s="225"/>
      <c r="U712" s="226">
        <f t="shared" si="92"/>
        <v>0.16666666666666666</v>
      </c>
      <c r="V712" s="227"/>
      <c r="W712" s="228" t="str">
        <f t="shared" si="93"/>
        <v>0</v>
      </c>
      <c r="X712" s="509"/>
      <c r="Y712" s="229">
        <f t="shared" si="94"/>
        <v>0</v>
      </c>
    </row>
    <row r="713" spans="2:25" ht="18.75" customHeight="1">
      <c r="B713" s="515"/>
      <c r="C713" s="506"/>
      <c r="D713" s="216">
        <v>14</v>
      </c>
      <c r="E713" s="216" t="s">
        <v>456</v>
      </c>
      <c r="F713" s="217">
        <v>520</v>
      </c>
      <c r="G713" s="218">
        <f t="shared" si="88"/>
        <v>104</v>
      </c>
      <c r="H713" s="219">
        <f t="shared" si="89"/>
        <v>288.88888888888886</v>
      </c>
      <c r="I713" s="219">
        <f t="shared" si="90"/>
        <v>9.6296296296296283E-2</v>
      </c>
      <c r="J713" s="361"/>
      <c r="K713" s="354"/>
      <c r="L713" s="354"/>
      <c r="M713" s="359"/>
      <c r="N713" s="222">
        <f t="shared" si="91"/>
        <v>0</v>
      </c>
      <c r="O713" s="223"/>
      <c r="P713" s="224"/>
      <c r="Q713" s="224"/>
      <c r="R713" s="224"/>
      <c r="S713" s="224"/>
      <c r="T713" s="225"/>
      <c r="U713" s="226">
        <f t="shared" si="92"/>
        <v>0.19259259259259257</v>
      </c>
      <c r="V713" s="227"/>
      <c r="W713" s="228" t="str">
        <f t="shared" si="93"/>
        <v>0</v>
      </c>
      <c r="X713" s="509"/>
      <c r="Y713" s="229">
        <f t="shared" si="94"/>
        <v>0</v>
      </c>
    </row>
    <row r="714" spans="2:25" ht="18.75" customHeight="1">
      <c r="B714" s="515"/>
      <c r="C714" s="506"/>
      <c r="D714" s="216">
        <v>15</v>
      </c>
      <c r="E714" s="216" t="s">
        <v>4231</v>
      </c>
      <c r="F714" s="217">
        <v>245</v>
      </c>
      <c r="G714" s="218">
        <f t="shared" si="88"/>
        <v>49</v>
      </c>
      <c r="H714" s="219">
        <f t="shared" si="89"/>
        <v>136.11111111111111</v>
      </c>
      <c r="I714" s="219">
        <f t="shared" si="90"/>
        <v>4.5370370370370373E-2</v>
      </c>
      <c r="J714" s="361"/>
      <c r="K714" s="354"/>
      <c r="L714" s="354"/>
      <c r="M714" s="359"/>
      <c r="N714" s="222">
        <f t="shared" si="91"/>
        <v>0</v>
      </c>
      <c r="O714" s="223"/>
      <c r="P714" s="224"/>
      <c r="Q714" s="224"/>
      <c r="R714" s="224"/>
      <c r="S714" s="224"/>
      <c r="T714" s="225"/>
      <c r="U714" s="226">
        <f t="shared" si="92"/>
        <v>9.0740740740740747E-2</v>
      </c>
      <c r="V714" s="227"/>
      <c r="W714" s="228" t="str">
        <f t="shared" si="93"/>
        <v>0</v>
      </c>
      <c r="X714" s="509"/>
      <c r="Y714" s="229">
        <f t="shared" si="94"/>
        <v>0</v>
      </c>
    </row>
    <row r="715" spans="2:25" ht="18.75" customHeight="1">
      <c r="B715" s="515"/>
      <c r="C715" s="506"/>
      <c r="D715" s="216">
        <v>16</v>
      </c>
      <c r="E715" s="216" t="s">
        <v>4232</v>
      </c>
      <c r="F715" s="217">
        <v>485</v>
      </c>
      <c r="G715" s="218">
        <f t="shared" si="88"/>
        <v>97</v>
      </c>
      <c r="H715" s="219">
        <f t="shared" si="89"/>
        <v>269.44444444444446</v>
      </c>
      <c r="I715" s="219">
        <f t="shared" si="90"/>
        <v>8.981481481481482E-2</v>
      </c>
      <c r="J715" s="361"/>
      <c r="K715" s="354"/>
      <c r="L715" s="354"/>
      <c r="M715" s="359"/>
      <c r="N715" s="222">
        <f t="shared" si="91"/>
        <v>0</v>
      </c>
      <c r="O715" s="223"/>
      <c r="P715" s="224"/>
      <c r="Q715" s="224"/>
      <c r="R715" s="224"/>
      <c r="S715" s="224"/>
      <c r="T715" s="225"/>
      <c r="U715" s="226">
        <f t="shared" si="92"/>
        <v>0.17962962962962964</v>
      </c>
      <c r="V715" s="227"/>
      <c r="W715" s="228" t="str">
        <f t="shared" si="93"/>
        <v>0</v>
      </c>
      <c r="X715" s="509"/>
      <c r="Y715" s="229">
        <f t="shared" si="94"/>
        <v>0</v>
      </c>
    </row>
    <row r="716" spans="2:25" ht="18.75" customHeight="1">
      <c r="B716" s="515"/>
      <c r="C716" s="506"/>
      <c r="D716" s="216"/>
      <c r="E716" s="216"/>
      <c r="F716" s="217"/>
      <c r="G716" s="218">
        <f t="shared" si="88"/>
        <v>0</v>
      </c>
      <c r="H716" s="219">
        <f t="shared" si="89"/>
        <v>0</v>
      </c>
      <c r="I716" s="219">
        <f t="shared" si="90"/>
        <v>0</v>
      </c>
      <c r="J716" s="361"/>
      <c r="K716" s="354"/>
      <c r="L716" s="354"/>
      <c r="M716" s="359"/>
      <c r="N716" s="222">
        <f t="shared" si="91"/>
        <v>0</v>
      </c>
      <c r="O716" s="223"/>
      <c r="P716" s="224"/>
      <c r="Q716" s="224"/>
      <c r="R716" s="224"/>
      <c r="S716" s="224"/>
      <c r="T716" s="225"/>
      <c r="U716" s="226">
        <f t="shared" si="92"/>
        <v>0</v>
      </c>
      <c r="V716" s="227"/>
      <c r="W716" s="228" t="str">
        <f t="shared" si="93"/>
        <v>0</v>
      </c>
      <c r="X716" s="509"/>
      <c r="Y716" s="229">
        <f t="shared" si="94"/>
        <v>0</v>
      </c>
    </row>
    <row r="717" spans="2:25" ht="18.75" customHeight="1">
      <c r="B717" s="515"/>
      <c r="C717" s="506"/>
      <c r="D717" s="216">
        <v>1</v>
      </c>
      <c r="E717" s="216" t="s">
        <v>4233</v>
      </c>
      <c r="F717" s="217">
        <v>805</v>
      </c>
      <c r="G717" s="218">
        <f t="shared" si="88"/>
        <v>161</v>
      </c>
      <c r="H717" s="219">
        <f t="shared" si="89"/>
        <v>447.22222222222223</v>
      </c>
      <c r="I717" s="219">
        <f t="shared" si="90"/>
        <v>0.14907407407407408</v>
      </c>
      <c r="J717" s="216" t="s">
        <v>4234</v>
      </c>
      <c r="K717" s="216" t="s">
        <v>4234</v>
      </c>
      <c r="L717" s="354"/>
      <c r="M717" s="359">
        <f>SUM(H717:H730)</f>
        <v>3044.9999999999995</v>
      </c>
      <c r="N717" s="222">
        <f t="shared" si="91"/>
        <v>60.899999999999991</v>
      </c>
      <c r="O717" s="223">
        <v>125</v>
      </c>
      <c r="P717" s="224" t="s">
        <v>178</v>
      </c>
      <c r="Q717" s="224"/>
      <c r="R717" s="224" t="s">
        <v>3576</v>
      </c>
      <c r="S717" s="224"/>
      <c r="T717" s="225"/>
      <c r="U717" s="226">
        <f t="shared" si="92"/>
        <v>0.29814814814814816</v>
      </c>
      <c r="V717" s="227">
        <f>SUM(U717:U730)</f>
        <v>2.0300000000000002</v>
      </c>
      <c r="W717" s="228" t="str">
        <f t="shared" si="93"/>
        <v>2</v>
      </c>
      <c r="X717" s="509"/>
      <c r="Y717" s="229">
        <f t="shared" si="94"/>
        <v>1</v>
      </c>
    </row>
    <row r="718" spans="2:25" ht="18.75" customHeight="1">
      <c r="B718" s="515"/>
      <c r="C718" s="506"/>
      <c r="D718" s="216">
        <v>2</v>
      </c>
      <c r="E718" s="216" t="s">
        <v>4235</v>
      </c>
      <c r="F718" s="217">
        <v>535</v>
      </c>
      <c r="G718" s="218">
        <f t="shared" si="88"/>
        <v>107</v>
      </c>
      <c r="H718" s="219">
        <f t="shared" si="89"/>
        <v>297.22222222222223</v>
      </c>
      <c r="I718" s="219">
        <f t="shared" si="90"/>
        <v>9.9074074074074078E-2</v>
      </c>
      <c r="J718" s="361"/>
      <c r="K718" s="354"/>
      <c r="L718" s="354"/>
      <c r="M718" s="360"/>
      <c r="N718" s="222">
        <f t="shared" si="91"/>
        <v>0</v>
      </c>
      <c r="O718" s="223"/>
      <c r="P718" s="224"/>
      <c r="Q718" s="224"/>
      <c r="R718" s="224"/>
      <c r="S718" s="224"/>
      <c r="T718" s="225"/>
      <c r="U718" s="226">
        <f t="shared" si="92"/>
        <v>0.19814814814814816</v>
      </c>
      <c r="V718" s="227"/>
      <c r="W718" s="228" t="str">
        <f t="shared" si="93"/>
        <v>0</v>
      </c>
      <c r="X718" s="509"/>
      <c r="Y718" s="229">
        <f t="shared" si="94"/>
        <v>0</v>
      </c>
    </row>
    <row r="719" spans="2:25" ht="18.75" customHeight="1">
      <c r="B719" s="515"/>
      <c r="C719" s="506"/>
      <c r="D719" s="216">
        <v>3</v>
      </c>
      <c r="E719" s="216" t="s">
        <v>4236</v>
      </c>
      <c r="F719" s="217">
        <v>245</v>
      </c>
      <c r="G719" s="218">
        <f t="shared" si="88"/>
        <v>49</v>
      </c>
      <c r="H719" s="219">
        <f t="shared" si="89"/>
        <v>136.11111111111111</v>
      </c>
      <c r="I719" s="219">
        <f t="shared" si="90"/>
        <v>4.5370370370370373E-2</v>
      </c>
      <c r="J719" s="361"/>
      <c r="K719" s="354"/>
      <c r="L719" s="354"/>
      <c r="M719" s="360"/>
      <c r="N719" s="222">
        <f t="shared" si="91"/>
        <v>0</v>
      </c>
      <c r="O719" s="223"/>
      <c r="P719" s="224"/>
      <c r="Q719" s="224"/>
      <c r="R719" s="224"/>
      <c r="S719" s="224"/>
      <c r="T719" s="225"/>
      <c r="U719" s="226">
        <f t="shared" si="92"/>
        <v>9.0740740740740747E-2</v>
      </c>
      <c r="V719" s="227"/>
      <c r="W719" s="228" t="str">
        <f t="shared" si="93"/>
        <v>0</v>
      </c>
      <c r="X719" s="509"/>
      <c r="Y719" s="229">
        <f t="shared" si="94"/>
        <v>0</v>
      </c>
    </row>
    <row r="720" spans="2:25" ht="18.75" customHeight="1">
      <c r="B720" s="515"/>
      <c r="C720" s="506"/>
      <c r="D720" s="216">
        <v>4</v>
      </c>
      <c r="E720" s="216" t="s">
        <v>4237</v>
      </c>
      <c r="F720" s="217">
        <v>690</v>
      </c>
      <c r="G720" s="218">
        <f t="shared" si="88"/>
        <v>138</v>
      </c>
      <c r="H720" s="219">
        <f t="shared" si="89"/>
        <v>383.33333333333331</v>
      </c>
      <c r="I720" s="219">
        <f t="shared" si="90"/>
        <v>0.12777777777777777</v>
      </c>
      <c r="J720" s="361"/>
      <c r="K720" s="354"/>
      <c r="L720" s="354"/>
      <c r="M720" s="360"/>
      <c r="N720" s="222">
        <f t="shared" si="91"/>
        <v>0</v>
      </c>
      <c r="O720" s="223"/>
      <c r="P720" s="224"/>
      <c r="Q720" s="224"/>
      <c r="R720" s="224"/>
      <c r="S720" s="224"/>
      <c r="T720" s="225"/>
      <c r="U720" s="226">
        <f t="shared" si="92"/>
        <v>0.25555555555555554</v>
      </c>
      <c r="V720" s="227"/>
      <c r="W720" s="228" t="str">
        <f t="shared" si="93"/>
        <v>0</v>
      </c>
      <c r="X720" s="509"/>
      <c r="Y720" s="229">
        <f t="shared" si="94"/>
        <v>0</v>
      </c>
    </row>
    <row r="721" spans="2:25" ht="18.75" customHeight="1">
      <c r="B721" s="515"/>
      <c r="C721" s="506"/>
      <c r="D721" s="216">
        <v>5</v>
      </c>
      <c r="E721" s="216" t="s">
        <v>4238</v>
      </c>
      <c r="F721" s="217">
        <v>145</v>
      </c>
      <c r="G721" s="218">
        <f t="shared" ref="G721:G784" si="95">F721/$G$15</f>
        <v>29</v>
      </c>
      <c r="H721" s="219">
        <f t="shared" ref="H721:H784" si="96">F721/$H$15</f>
        <v>80.555555555555557</v>
      </c>
      <c r="I721" s="219">
        <f t="shared" ref="I721:I784" si="97">H721/$I$15</f>
        <v>2.6851851851851852E-2</v>
      </c>
      <c r="J721" s="361"/>
      <c r="K721" s="361"/>
      <c r="L721" s="354"/>
      <c r="M721" s="360"/>
      <c r="N721" s="222">
        <f t="shared" si="91"/>
        <v>0</v>
      </c>
      <c r="O721" s="223"/>
      <c r="P721" s="224"/>
      <c r="Q721" s="224"/>
      <c r="R721" s="224"/>
      <c r="S721" s="224"/>
      <c r="T721" s="225"/>
      <c r="U721" s="226">
        <f t="shared" ref="U721:U784" si="98">H721/$U$15</f>
        <v>5.3703703703703705E-2</v>
      </c>
      <c r="V721" s="227"/>
      <c r="W721" s="228" t="str">
        <f t="shared" ref="W721:W784" si="99">IF(V721&lt;1,"0",IF(V721&lt;5,"2",IF(V721&gt;=5,"6")))</f>
        <v>0</v>
      </c>
      <c r="X721" s="509"/>
      <c r="Y721" s="229">
        <f t="shared" ref="Y721:Y784" si="100">W721/2</f>
        <v>0</v>
      </c>
    </row>
    <row r="722" spans="2:25" ht="18.75" customHeight="1">
      <c r="B722" s="515"/>
      <c r="C722" s="506"/>
      <c r="D722" s="216">
        <v>6</v>
      </c>
      <c r="E722" s="216" t="s">
        <v>4239</v>
      </c>
      <c r="F722" s="217">
        <v>315</v>
      </c>
      <c r="G722" s="218">
        <f t="shared" si="95"/>
        <v>63</v>
      </c>
      <c r="H722" s="219">
        <f t="shared" si="96"/>
        <v>175</v>
      </c>
      <c r="I722" s="219">
        <f t="shared" si="97"/>
        <v>5.8333333333333334E-2</v>
      </c>
      <c r="J722" s="361"/>
      <c r="K722" s="354"/>
      <c r="L722" s="354"/>
      <c r="M722" s="360"/>
      <c r="N722" s="222">
        <f t="shared" si="91"/>
        <v>0</v>
      </c>
      <c r="O722" s="223"/>
      <c r="P722" s="224"/>
      <c r="Q722" s="224"/>
      <c r="R722" s="224"/>
      <c r="S722" s="224"/>
      <c r="T722" s="225"/>
      <c r="U722" s="226">
        <f t="shared" si="98"/>
        <v>0.11666666666666667</v>
      </c>
      <c r="V722" s="227"/>
      <c r="W722" s="228" t="str">
        <f t="shared" si="99"/>
        <v>0</v>
      </c>
      <c r="X722" s="509"/>
      <c r="Y722" s="229">
        <f t="shared" si="100"/>
        <v>0</v>
      </c>
    </row>
    <row r="723" spans="2:25" ht="18.75" customHeight="1">
      <c r="B723" s="515"/>
      <c r="C723" s="506"/>
      <c r="D723" s="216">
        <v>7</v>
      </c>
      <c r="E723" s="216" t="s">
        <v>4240</v>
      </c>
      <c r="F723" s="217">
        <v>26</v>
      </c>
      <c r="G723" s="218">
        <f t="shared" si="95"/>
        <v>5.2</v>
      </c>
      <c r="H723" s="219">
        <f t="shared" si="96"/>
        <v>14.444444444444445</v>
      </c>
      <c r="I723" s="219">
        <f t="shared" si="97"/>
        <v>4.8148148148148152E-3</v>
      </c>
      <c r="J723" s="361"/>
      <c r="K723" s="354"/>
      <c r="L723" s="354"/>
      <c r="M723" s="360"/>
      <c r="N723" s="222">
        <f t="shared" si="91"/>
        <v>0</v>
      </c>
      <c r="O723" s="223"/>
      <c r="P723" s="224"/>
      <c r="Q723" s="224"/>
      <c r="R723" s="224"/>
      <c r="S723" s="224"/>
      <c r="T723" s="225"/>
      <c r="U723" s="226">
        <f t="shared" si="98"/>
        <v>9.6296296296296303E-3</v>
      </c>
      <c r="V723" s="227"/>
      <c r="W723" s="228" t="str">
        <f t="shared" si="99"/>
        <v>0</v>
      </c>
      <c r="X723" s="509"/>
      <c r="Y723" s="229">
        <f t="shared" si="100"/>
        <v>0</v>
      </c>
    </row>
    <row r="724" spans="2:25" ht="18.75" customHeight="1">
      <c r="B724" s="515"/>
      <c r="C724" s="506"/>
      <c r="D724" s="216">
        <v>8</v>
      </c>
      <c r="E724" s="216" t="s">
        <v>4241</v>
      </c>
      <c r="F724" s="217">
        <v>350</v>
      </c>
      <c r="G724" s="218">
        <f t="shared" si="95"/>
        <v>70</v>
      </c>
      <c r="H724" s="219">
        <f t="shared" si="96"/>
        <v>194.44444444444443</v>
      </c>
      <c r="I724" s="219">
        <f t="shared" si="97"/>
        <v>6.4814814814814811E-2</v>
      </c>
      <c r="J724" s="361"/>
      <c r="K724" s="354"/>
      <c r="L724" s="354"/>
      <c r="M724" s="360"/>
      <c r="N724" s="222">
        <f t="shared" si="91"/>
        <v>0</v>
      </c>
      <c r="O724" s="223"/>
      <c r="P724" s="224"/>
      <c r="Q724" s="224"/>
      <c r="R724" s="224"/>
      <c r="S724" s="224"/>
      <c r="T724" s="225"/>
      <c r="U724" s="226">
        <f t="shared" si="98"/>
        <v>0.12962962962962962</v>
      </c>
      <c r="V724" s="227"/>
      <c r="W724" s="228" t="str">
        <f t="shared" si="99"/>
        <v>0</v>
      </c>
      <c r="X724" s="509"/>
      <c r="Y724" s="229">
        <f t="shared" si="100"/>
        <v>0</v>
      </c>
    </row>
    <row r="725" spans="2:25" ht="18.75" customHeight="1">
      <c r="B725" s="515"/>
      <c r="C725" s="506"/>
      <c r="D725" s="216">
        <v>9</v>
      </c>
      <c r="E725" s="216" t="s">
        <v>4242</v>
      </c>
      <c r="F725" s="217">
        <v>505</v>
      </c>
      <c r="G725" s="218">
        <f t="shared" si="95"/>
        <v>101</v>
      </c>
      <c r="H725" s="219">
        <f t="shared" si="96"/>
        <v>280.55555555555554</v>
      </c>
      <c r="I725" s="219">
        <f t="shared" si="97"/>
        <v>9.3518518518518515E-2</v>
      </c>
      <c r="J725" s="361"/>
      <c r="K725" s="354"/>
      <c r="L725" s="354"/>
      <c r="M725" s="360"/>
      <c r="N725" s="222">
        <f t="shared" si="91"/>
        <v>0</v>
      </c>
      <c r="O725" s="223"/>
      <c r="P725" s="224"/>
      <c r="Q725" s="224"/>
      <c r="R725" s="224"/>
      <c r="S725" s="224"/>
      <c r="T725" s="225"/>
      <c r="U725" s="226">
        <f t="shared" si="98"/>
        <v>0.18703703703703703</v>
      </c>
      <c r="V725" s="227"/>
      <c r="W725" s="228" t="str">
        <f t="shared" si="99"/>
        <v>0</v>
      </c>
      <c r="X725" s="509"/>
      <c r="Y725" s="229">
        <f t="shared" si="100"/>
        <v>0</v>
      </c>
    </row>
    <row r="726" spans="2:25" ht="18.75" customHeight="1">
      <c r="B726" s="515"/>
      <c r="C726" s="506"/>
      <c r="D726" s="216">
        <v>10</v>
      </c>
      <c r="E726" s="216" t="s">
        <v>4243</v>
      </c>
      <c r="F726" s="217">
        <v>525</v>
      </c>
      <c r="G726" s="218">
        <f t="shared" si="95"/>
        <v>105</v>
      </c>
      <c r="H726" s="219">
        <f t="shared" si="96"/>
        <v>291.66666666666669</v>
      </c>
      <c r="I726" s="219">
        <f t="shared" si="97"/>
        <v>9.7222222222222224E-2</v>
      </c>
      <c r="J726" s="216" t="s">
        <v>4244</v>
      </c>
      <c r="K726" s="354"/>
      <c r="L726" s="354"/>
      <c r="M726" s="360"/>
      <c r="N726" s="222">
        <f t="shared" si="91"/>
        <v>0</v>
      </c>
      <c r="O726" s="223"/>
      <c r="P726" s="224"/>
      <c r="Q726" s="224"/>
      <c r="R726" s="224"/>
      <c r="S726" s="224"/>
      <c r="T726" s="225"/>
      <c r="U726" s="226">
        <f t="shared" si="98"/>
        <v>0.19444444444444445</v>
      </c>
      <c r="V726" s="227"/>
      <c r="W726" s="228" t="str">
        <f t="shared" si="99"/>
        <v>0</v>
      </c>
      <c r="X726" s="509"/>
      <c r="Y726" s="229">
        <f t="shared" si="100"/>
        <v>0</v>
      </c>
    </row>
    <row r="727" spans="2:25" ht="18.75" customHeight="1">
      <c r="B727" s="515"/>
      <c r="C727" s="506"/>
      <c r="D727" s="216">
        <v>11</v>
      </c>
      <c r="E727" s="216" t="s">
        <v>4245</v>
      </c>
      <c r="F727" s="217">
        <v>215</v>
      </c>
      <c r="G727" s="218">
        <f t="shared" si="95"/>
        <v>43</v>
      </c>
      <c r="H727" s="219">
        <f t="shared" si="96"/>
        <v>119.44444444444444</v>
      </c>
      <c r="I727" s="219">
        <f t="shared" si="97"/>
        <v>3.9814814814814817E-2</v>
      </c>
      <c r="J727" s="361"/>
      <c r="K727" s="354"/>
      <c r="L727" s="354"/>
      <c r="M727" s="360"/>
      <c r="N727" s="222">
        <f t="shared" si="91"/>
        <v>0</v>
      </c>
      <c r="O727" s="223"/>
      <c r="P727" s="224"/>
      <c r="Q727" s="224"/>
      <c r="R727" s="224"/>
      <c r="S727" s="224"/>
      <c r="T727" s="225"/>
      <c r="U727" s="226">
        <f t="shared" si="98"/>
        <v>7.9629629629629634E-2</v>
      </c>
      <c r="V727" s="227"/>
      <c r="W727" s="228" t="str">
        <f t="shared" si="99"/>
        <v>0</v>
      </c>
      <c r="X727" s="509"/>
      <c r="Y727" s="229">
        <f t="shared" si="100"/>
        <v>0</v>
      </c>
    </row>
    <row r="728" spans="2:25" ht="18.75" customHeight="1">
      <c r="B728" s="515"/>
      <c r="C728" s="506"/>
      <c r="D728" s="216">
        <v>12</v>
      </c>
      <c r="E728" s="216" t="s">
        <v>4246</v>
      </c>
      <c r="F728" s="217">
        <v>480</v>
      </c>
      <c r="G728" s="218">
        <f t="shared" si="95"/>
        <v>96</v>
      </c>
      <c r="H728" s="219">
        <f t="shared" si="96"/>
        <v>266.66666666666669</v>
      </c>
      <c r="I728" s="219">
        <f t="shared" si="97"/>
        <v>8.8888888888888892E-2</v>
      </c>
      <c r="J728" s="361"/>
      <c r="K728" s="354"/>
      <c r="L728" s="354"/>
      <c r="M728" s="360"/>
      <c r="N728" s="222">
        <f t="shared" si="91"/>
        <v>0</v>
      </c>
      <c r="O728" s="223"/>
      <c r="P728" s="224"/>
      <c r="Q728" s="224"/>
      <c r="R728" s="224"/>
      <c r="S728" s="224"/>
      <c r="T728" s="225"/>
      <c r="U728" s="226">
        <f t="shared" si="98"/>
        <v>0.17777777777777778</v>
      </c>
      <c r="V728" s="227"/>
      <c r="W728" s="228" t="str">
        <f t="shared" si="99"/>
        <v>0</v>
      </c>
      <c r="X728" s="509"/>
      <c r="Y728" s="229">
        <f t="shared" si="100"/>
        <v>0</v>
      </c>
    </row>
    <row r="729" spans="2:25" ht="18.75" customHeight="1">
      <c r="B729" s="515"/>
      <c r="C729" s="506"/>
      <c r="D729" s="216">
        <v>13</v>
      </c>
      <c r="E729" s="216" t="s">
        <v>4247</v>
      </c>
      <c r="F729" s="217">
        <v>245</v>
      </c>
      <c r="G729" s="218">
        <f t="shared" si="95"/>
        <v>49</v>
      </c>
      <c r="H729" s="219">
        <f t="shared" si="96"/>
        <v>136.11111111111111</v>
      </c>
      <c r="I729" s="219">
        <f t="shared" si="97"/>
        <v>4.5370370370370373E-2</v>
      </c>
      <c r="J729" s="361"/>
      <c r="K729" s="354"/>
      <c r="L729" s="354"/>
      <c r="M729" s="360"/>
      <c r="N729" s="222">
        <f t="shared" si="91"/>
        <v>0</v>
      </c>
      <c r="O729" s="223"/>
      <c r="P729" s="224"/>
      <c r="Q729" s="224"/>
      <c r="R729" s="224"/>
      <c r="S729" s="224"/>
      <c r="T729" s="225"/>
      <c r="U729" s="226">
        <f t="shared" si="98"/>
        <v>9.0740740740740747E-2</v>
      </c>
      <c r="V729" s="227"/>
      <c r="W729" s="228" t="str">
        <f t="shared" si="99"/>
        <v>0</v>
      </c>
      <c r="X729" s="509"/>
      <c r="Y729" s="229">
        <f t="shared" si="100"/>
        <v>0</v>
      </c>
    </row>
    <row r="730" spans="2:25" ht="18.75" customHeight="1">
      <c r="B730" s="515"/>
      <c r="C730" s="506"/>
      <c r="D730" s="216">
        <v>14</v>
      </c>
      <c r="E730" s="216" t="s">
        <v>4248</v>
      </c>
      <c r="F730" s="217">
        <v>400</v>
      </c>
      <c r="G730" s="218">
        <f t="shared" si="95"/>
        <v>80</v>
      </c>
      <c r="H730" s="219">
        <f t="shared" si="96"/>
        <v>222.22222222222223</v>
      </c>
      <c r="I730" s="219">
        <f t="shared" si="97"/>
        <v>7.407407407407407E-2</v>
      </c>
      <c r="J730" s="361"/>
      <c r="K730" s="354"/>
      <c r="L730" s="354"/>
      <c r="M730" s="360"/>
      <c r="N730" s="222">
        <f t="shared" si="91"/>
        <v>0</v>
      </c>
      <c r="O730" s="223"/>
      <c r="P730" s="224"/>
      <c r="Q730" s="224"/>
      <c r="R730" s="224"/>
      <c r="S730" s="224"/>
      <c r="T730" s="225"/>
      <c r="U730" s="226">
        <f t="shared" si="98"/>
        <v>0.14814814814814814</v>
      </c>
      <c r="V730" s="227"/>
      <c r="W730" s="228" t="str">
        <f t="shared" si="99"/>
        <v>0</v>
      </c>
      <c r="X730" s="509"/>
      <c r="Y730" s="229">
        <f t="shared" si="100"/>
        <v>0</v>
      </c>
    </row>
    <row r="731" spans="2:25" ht="18.75" customHeight="1">
      <c r="B731" s="515"/>
      <c r="C731" s="506"/>
      <c r="D731" s="216"/>
      <c r="E731" s="216"/>
      <c r="F731" s="217"/>
      <c r="G731" s="218">
        <f t="shared" si="95"/>
        <v>0</v>
      </c>
      <c r="H731" s="219">
        <f t="shared" si="96"/>
        <v>0</v>
      </c>
      <c r="I731" s="219">
        <f t="shared" si="97"/>
        <v>0</v>
      </c>
      <c r="J731" s="361"/>
      <c r="K731" s="354"/>
      <c r="L731" s="354"/>
      <c r="M731" s="360"/>
      <c r="N731" s="222">
        <f t="shared" si="91"/>
        <v>0</v>
      </c>
      <c r="O731" s="223"/>
      <c r="P731" s="224"/>
      <c r="Q731" s="224"/>
      <c r="R731" s="224"/>
      <c r="S731" s="224"/>
      <c r="T731" s="225"/>
      <c r="U731" s="226">
        <f t="shared" si="98"/>
        <v>0</v>
      </c>
      <c r="V731" s="227"/>
      <c r="W731" s="228" t="str">
        <f t="shared" si="99"/>
        <v>0</v>
      </c>
      <c r="X731" s="509"/>
      <c r="Y731" s="229">
        <f t="shared" si="100"/>
        <v>0</v>
      </c>
    </row>
    <row r="732" spans="2:25" ht="18.75" customHeight="1">
      <c r="B732" s="515"/>
      <c r="C732" s="506"/>
      <c r="D732" s="216">
        <v>1</v>
      </c>
      <c r="E732" s="216" t="s">
        <v>4249</v>
      </c>
      <c r="F732" s="217">
        <v>720</v>
      </c>
      <c r="G732" s="218">
        <f t="shared" si="95"/>
        <v>144</v>
      </c>
      <c r="H732" s="219">
        <f t="shared" si="96"/>
        <v>400</v>
      </c>
      <c r="I732" s="219">
        <f t="shared" si="97"/>
        <v>0.13333333333333333</v>
      </c>
      <c r="J732" s="216" t="s">
        <v>4250</v>
      </c>
      <c r="K732" s="216" t="s">
        <v>4250</v>
      </c>
      <c r="L732" s="354"/>
      <c r="M732" s="359">
        <f>SUM(H732:H746)</f>
        <v>2844.4444444444439</v>
      </c>
      <c r="N732" s="222">
        <f t="shared" si="91"/>
        <v>56.888888888888879</v>
      </c>
      <c r="O732" s="223">
        <v>128</v>
      </c>
      <c r="P732" s="224" t="s">
        <v>178</v>
      </c>
      <c r="Q732" s="224"/>
      <c r="R732" s="224" t="s">
        <v>3576</v>
      </c>
      <c r="S732" s="224"/>
      <c r="T732" s="225"/>
      <c r="U732" s="226">
        <f t="shared" si="98"/>
        <v>0.26666666666666666</v>
      </c>
      <c r="V732" s="227">
        <f>SUM(U732:U745)</f>
        <v>1.8433333333333333</v>
      </c>
      <c r="W732" s="228" t="str">
        <f t="shared" si="99"/>
        <v>2</v>
      </c>
      <c r="X732" s="509"/>
      <c r="Y732" s="229">
        <f t="shared" si="100"/>
        <v>1</v>
      </c>
    </row>
    <row r="733" spans="2:25" ht="18.75" customHeight="1">
      <c r="B733" s="515"/>
      <c r="C733" s="506"/>
      <c r="D733" s="216">
        <v>2</v>
      </c>
      <c r="E733" s="216" t="s">
        <v>4251</v>
      </c>
      <c r="F733" s="217">
        <v>435</v>
      </c>
      <c r="G733" s="218">
        <f t="shared" si="95"/>
        <v>87</v>
      </c>
      <c r="H733" s="219">
        <f t="shared" si="96"/>
        <v>241.66666666666666</v>
      </c>
      <c r="I733" s="219">
        <f t="shared" si="97"/>
        <v>8.0555555555555547E-2</v>
      </c>
      <c r="J733" s="216" t="s">
        <v>4252</v>
      </c>
      <c r="K733" s="354"/>
      <c r="L733" s="354"/>
      <c r="M733" s="359"/>
      <c r="N733" s="222">
        <f t="shared" si="91"/>
        <v>0</v>
      </c>
      <c r="O733" s="223"/>
      <c r="P733" s="224"/>
      <c r="Q733" s="224"/>
      <c r="R733" s="224"/>
      <c r="S733" s="224"/>
      <c r="T733" s="225"/>
      <c r="U733" s="226">
        <f t="shared" si="98"/>
        <v>0.16111111111111109</v>
      </c>
      <c r="V733" s="227"/>
      <c r="W733" s="228" t="str">
        <f t="shared" si="99"/>
        <v>0</v>
      </c>
      <c r="X733" s="509"/>
      <c r="Y733" s="229">
        <f t="shared" si="100"/>
        <v>0</v>
      </c>
    </row>
    <row r="734" spans="2:25" ht="18.75" customHeight="1">
      <c r="B734" s="515"/>
      <c r="C734" s="506"/>
      <c r="D734" s="216">
        <v>3</v>
      </c>
      <c r="E734" s="216" t="s">
        <v>4253</v>
      </c>
      <c r="F734" s="217">
        <v>425</v>
      </c>
      <c r="G734" s="218">
        <f t="shared" si="95"/>
        <v>85</v>
      </c>
      <c r="H734" s="219">
        <f t="shared" si="96"/>
        <v>236.11111111111111</v>
      </c>
      <c r="I734" s="219">
        <f t="shared" si="97"/>
        <v>7.8703703703703706E-2</v>
      </c>
      <c r="J734" s="361"/>
      <c r="K734" s="354"/>
      <c r="L734" s="354"/>
      <c r="M734" s="359"/>
      <c r="N734" s="222">
        <f t="shared" si="91"/>
        <v>0</v>
      </c>
      <c r="O734" s="223"/>
      <c r="P734" s="224"/>
      <c r="Q734" s="224"/>
      <c r="R734" s="224"/>
      <c r="S734" s="224"/>
      <c r="T734" s="225"/>
      <c r="U734" s="226">
        <f t="shared" si="98"/>
        <v>0.15740740740740741</v>
      </c>
      <c r="V734" s="227"/>
      <c r="W734" s="228" t="str">
        <f t="shared" si="99"/>
        <v>0</v>
      </c>
      <c r="X734" s="509"/>
      <c r="Y734" s="229">
        <f t="shared" si="100"/>
        <v>0</v>
      </c>
    </row>
    <row r="735" spans="2:25" ht="18.75" customHeight="1">
      <c r="B735" s="515"/>
      <c r="C735" s="506"/>
      <c r="D735" s="216">
        <v>4</v>
      </c>
      <c r="E735" s="216" t="s">
        <v>4254</v>
      </c>
      <c r="F735" s="217">
        <v>510</v>
      </c>
      <c r="G735" s="218">
        <f t="shared" si="95"/>
        <v>102</v>
      </c>
      <c r="H735" s="219">
        <f t="shared" si="96"/>
        <v>283.33333333333331</v>
      </c>
      <c r="I735" s="219">
        <f t="shared" si="97"/>
        <v>9.4444444444444442E-2</v>
      </c>
      <c r="J735" s="361"/>
      <c r="K735" s="354"/>
      <c r="L735" s="354"/>
      <c r="M735" s="359"/>
      <c r="N735" s="222">
        <f t="shared" si="91"/>
        <v>0</v>
      </c>
      <c r="O735" s="223"/>
      <c r="P735" s="224"/>
      <c r="Q735" s="224"/>
      <c r="R735" s="224"/>
      <c r="S735" s="224"/>
      <c r="T735" s="225"/>
      <c r="U735" s="226">
        <f t="shared" si="98"/>
        <v>0.18888888888888888</v>
      </c>
      <c r="V735" s="227"/>
      <c r="W735" s="228" t="str">
        <f t="shared" si="99"/>
        <v>0</v>
      </c>
      <c r="X735" s="509"/>
      <c r="Y735" s="229">
        <f t="shared" si="100"/>
        <v>0</v>
      </c>
    </row>
    <row r="736" spans="2:25" ht="18.75" customHeight="1">
      <c r="B736" s="515"/>
      <c r="C736" s="506"/>
      <c r="D736" s="216">
        <v>5</v>
      </c>
      <c r="E736" s="216" t="s">
        <v>4255</v>
      </c>
      <c r="F736" s="217">
        <v>200</v>
      </c>
      <c r="G736" s="218">
        <f t="shared" si="95"/>
        <v>40</v>
      </c>
      <c r="H736" s="219">
        <f t="shared" si="96"/>
        <v>111.11111111111111</v>
      </c>
      <c r="I736" s="219">
        <f t="shared" si="97"/>
        <v>3.7037037037037035E-2</v>
      </c>
      <c r="J736" s="361"/>
      <c r="K736" s="354"/>
      <c r="L736" s="354"/>
      <c r="M736" s="359"/>
      <c r="N736" s="222">
        <f t="shared" si="91"/>
        <v>0</v>
      </c>
      <c r="O736" s="223"/>
      <c r="P736" s="224"/>
      <c r="Q736" s="224"/>
      <c r="R736" s="224"/>
      <c r="S736" s="224"/>
      <c r="T736" s="225"/>
      <c r="U736" s="226">
        <f t="shared" si="98"/>
        <v>7.407407407407407E-2</v>
      </c>
      <c r="V736" s="227"/>
      <c r="W736" s="228" t="str">
        <f t="shared" si="99"/>
        <v>0</v>
      </c>
      <c r="X736" s="509"/>
      <c r="Y736" s="229">
        <f t="shared" si="100"/>
        <v>0</v>
      </c>
    </row>
    <row r="737" spans="2:25" ht="18.75" customHeight="1">
      <c r="B737" s="515"/>
      <c r="C737" s="506"/>
      <c r="D737" s="216">
        <v>6</v>
      </c>
      <c r="E737" s="216" t="s">
        <v>3164</v>
      </c>
      <c r="F737" s="217">
        <v>460</v>
      </c>
      <c r="G737" s="218">
        <f t="shared" si="95"/>
        <v>92</v>
      </c>
      <c r="H737" s="219">
        <f t="shared" si="96"/>
        <v>255.55555555555554</v>
      </c>
      <c r="I737" s="219">
        <f t="shared" si="97"/>
        <v>8.5185185185185183E-2</v>
      </c>
      <c r="J737" s="361"/>
      <c r="K737" s="354"/>
      <c r="L737" s="354"/>
      <c r="M737" s="359"/>
      <c r="N737" s="222">
        <f t="shared" si="91"/>
        <v>0</v>
      </c>
      <c r="O737" s="223"/>
      <c r="P737" s="224"/>
      <c r="Q737" s="224"/>
      <c r="R737" s="224"/>
      <c r="S737" s="224"/>
      <c r="T737" s="225"/>
      <c r="U737" s="226">
        <f t="shared" si="98"/>
        <v>0.17037037037037037</v>
      </c>
      <c r="V737" s="227"/>
      <c r="W737" s="228" t="str">
        <f t="shared" si="99"/>
        <v>0</v>
      </c>
      <c r="X737" s="509"/>
      <c r="Y737" s="229">
        <f t="shared" si="100"/>
        <v>0</v>
      </c>
    </row>
    <row r="738" spans="2:25" ht="18.75" customHeight="1">
      <c r="B738" s="515"/>
      <c r="C738" s="506"/>
      <c r="D738" s="216">
        <v>7</v>
      </c>
      <c r="E738" s="216" t="s">
        <v>4256</v>
      </c>
      <c r="F738" s="217">
        <v>325</v>
      </c>
      <c r="G738" s="218">
        <f t="shared" si="95"/>
        <v>65</v>
      </c>
      <c r="H738" s="219">
        <f t="shared" si="96"/>
        <v>180.55555555555554</v>
      </c>
      <c r="I738" s="219">
        <f t="shared" si="97"/>
        <v>6.0185185185185182E-2</v>
      </c>
      <c r="J738" s="216" t="s">
        <v>4257</v>
      </c>
      <c r="K738" s="354"/>
      <c r="L738" s="354"/>
      <c r="M738" s="359"/>
      <c r="N738" s="222">
        <f t="shared" si="91"/>
        <v>0</v>
      </c>
      <c r="O738" s="223"/>
      <c r="P738" s="224"/>
      <c r="Q738" s="224"/>
      <c r="R738" s="224"/>
      <c r="S738" s="224"/>
      <c r="T738" s="225"/>
      <c r="U738" s="226">
        <f t="shared" si="98"/>
        <v>0.12037037037037036</v>
      </c>
      <c r="V738" s="227"/>
      <c r="W738" s="228" t="str">
        <f t="shared" si="99"/>
        <v>0</v>
      </c>
      <c r="X738" s="509"/>
      <c r="Y738" s="229">
        <f t="shared" si="100"/>
        <v>0</v>
      </c>
    </row>
    <row r="739" spans="2:25" ht="18.75" customHeight="1">
      <c r="B739" s="515"/>
      <c r="C739" s="506"/>
      <c r="D739" s="216">
        <v>8</v>
      </c>
      <c r="E739" s="216" t="s">
        <v>4258</v>
      </c>
      <c r="F739" s="217">
        <v>510</v>
      </c>
      <c r="G739" s="218">
        <f t="shared" si="95"/>
        <v>102</v>
      </c>
      <c r="H739" s="219">
        <f t="shared" si="96"/>
        <v>283.33333333333331</v>
      </c>
      <c r="I739" s="219">
        <f t="shared" si="97"/>
        <v>9.4444444444444442E-2</v>
      </c>
      <c r="J739" s="361"/>
      <c r="K739" s="354"/>
      <c r="L739" s="354"/>
      <c r="M739" s="359"/>
      <c r="N739" s="222">
        <f t="shared" si="91"/>
        <v>0</v>
      </c>
      <c r="O739" s="223"/>
      <c r="P739" s="224"/>
      <c r="Q739" s="224"/>
      <c r="R739" s="224"/>
      <c r="S739" s="224"/>
      <c r="T739" s="225"/>
      <c r="U739" s="226">
        <f t="shared" si="98"/>
        <v>0.18888888888888888</v>
      </c>
      <c r="V739" s="227"/>
      <c r="W739" s="228" t="str">
        <f t="shared" si="99"/>
        <v>0</v>
      </c>
      <c r="X739" s="509"/>
      <c r="Y739" s="229">
        <f t="shared" si="100"/>
        <v>0</v>
      </c>
    </row>
    <row r="740" spans="2:25" ht="18.75" customHeight="1">
      <c r="B740" s="515"/>
      <c r="C740" s="506"/>
      <c r="D740" s="216">
        <v>9</v>
      </c>
      <c r="E740" s="216" t="s">
        <v>4259</v>
      </c>
      <c r="F740" s="217">
        <v>195</v>
      </c>
      <c r="G740" s="218">
        <f t="shared" si="95"/>
        <v>39</v>
      </c>
      <c r="H740" s="219">
        <f t="shared" si="96"/>
        <v>108.33333333333333</v>
      </c>
      <c r="I740" s="219">
        <f t="shared" si="97"/>
        <v>3.6111111111111108E-2</v>
      </c>
      <c r="J740" s="216" t="s">
        <v>4260</v>
      </c>
      <c r="K740" s="354"/>
      <c r="L740" s="354"/>
      <c r="M740" s="359"/>
      <c r="N740" s="222">
        <f t="shared" si="91"/>
        <v>0</v>
      </c>
      <c r="O740" s="223"/>
      <c r="P740" s="224"/>
      <c r="Q740" s="224"/>
      <c r="R740" s="224"/>
      <c r="S740" s="224"/>
      <c r="T740" s="225"/>
      <c r="U740" s="226">
        <f t="shared" si="98"/>
        <v>7.2222222222222215E-2</v>
      </c>
      <c r="V740" s="227"/>
      <c r="W740" s="228" t="str">
        <f t="shared" si="99"/>
        <v>0</v>
      </c>
      <c r="X740" s="509"/>
      <c r="Y740" s="229">
        <f t="shared" si="100"/>
        <v>0</v>
      </c>
    </row>
    <row r="741" spans="2:25" ht="18.75" customHeight="1">
      <c r="B741" s="515"/>
      <c r="C741" s="506"/>
      <c r="D741" s="216">
        <v>10</v>
      </c>
      <c r="E741" s="216" t="s">
        <v>4261</v>
      </c>
      <c r="F741" s="217">
        <v>440</v>
      </c>
      <c r="G741" s="218">
        <f t="shared" si="95"/>
        <v>88</v>
      </c>
      <c r="H741" s="219">
        <f t="shared" si="96"/>
        <v>244.44444444444443</v>
      </c>
      <c r="I741" s="219">
        <f t="shared" si="97"/>
        <v>8.1481481481481474E-2</v>
      </c>
      <c r="J741" s="361"/>
      <c r="K741" s="354"/>
      <c r="L741" s="354"/>
      <c r="M741" s="359"/>
      <c r="N741" s="222">
        <f t="shared" si="91"/>
        <v>0</v>
      </c>
      <c r="O741" s="223"/>
      <c r="P741" s="224"/>
      <c r="Q741" s="224"/>
      <c r="R741" s="224"/>
      <c r="S741" s="224"/>
      <c r="T741" s="225"/>
      <c r="U741" s="226">
        <f t="shared" si="98"/>
        <v>0.16296296296296295</v>
      </c>
      <c r="V741" s="227"/>
      <c r="W741" s="228" t="str">
        <f t="shared" si="99"/>
        <v>0</v>
      </c>
      <c r="X741" s="509"/>
      <c r="Y741" s="229">
        <f t="shared" si="100"/>
        <v>0</v>
      </c>
    </row>
    <row r="742" spans="2:25" ht="18.75" customHeight="1">
      <c r="B742" s="515"/>
      <c r="C742" s="506"/>
      <c r="D742" s="216">
        <v>11</v>
      </c>
      <c r="E742" s="216" t="s">
        <v>4262</v>
      </c>
      <c r="F742" s="217">
        <v>325</v>
      </c>
      <c r="G742" s="218">
        <f t="shared" si="95"/>
        <v>65</v>
      </c>
      <c r="H742" s="219">
        <f t="shared" si="96"/>
        <v>180.55555555555554</v>
      </c>
      <c r="I742" s="219">
        <f t="shared" si="97"/>
        <v>6.0185185185185182E-2</v>
      </c>
      <c r="J742" s="361"/>
      <c r="K742" s="354"/>
      <c r="L742" s="354"/>
      <c r="M742" s="359"/>
      <c r="N742" s="222">
        <f t="shared" si="91"/>
        <v>0</v>
      </c>
      <c r="O742" s="223"/>
      <c r="P742" s="224"/>
      <c r="Q742" s="224"/>
      <c r="R742" s="224"/>
      <c r="S742" s="224"/>
      <c r="T742" s="225"/>
      <c r="U742" s="226">
        <f t="shared" si="98"/>
        <v>0.12037037037037036</v>
      </c>
      <c r="V742" s="227"/>
      <c r="W742" s="228" t="str">
        <f t="shared" si="99"/>
        <v>0</v>
      </c>
      <c r="X742" s="509"/>
      <c r="Y742" s="229">
        <f t="shared" si="100"/>
        <v>0</v>
      </c>
    </row>
    <row r="743" spans="2:25" ht="18.75" customHeight="1">
      <c r="B743" s="515"/>
      <c r="C743" s="506"/>
      <c r="D743" s="216">
        <v>12</v>
      </c>
      <c r="E743" s="216" t="s">
        <v>4263</v>
      </c>
      <c r="F743" s="217">
        <v>165</v>
      </c>
      <c r="G743" s="218">
        <f t="shared" si="95"/>
        <v>33</v>
      </c>
      <c r="H743" s="219">
        <f t="shared" si="96"/>
        <v>91.666666666666671</v>
      </c>
      <c r="I743" s="219">
        <f t="shared" si="97"/>
        <v>3.0555555555555558E-2</v>
      </c>
      <c r="J743" s="361"/>
      <c r="K743" s="354"/>
      <c r="L743" s="354"/>
      <c r="M743" s="359"/>
      <c r="N743" s="222">
        <f t="shared" si="91"/>
        <v>0</v>
      </c>
      <c r="O743" s="223"/>
      <c r="P743" s="224"/>
      <c r="Q743" s="224"/>
      <c r="R743" s="224"/>
      <c r="S743" s="224"/>
      <c r="T743" s="225"/>
      <c r="U743" s="226">
        <f t="shared" si="98"/>
        <v>6.1111111111111116E-2</v>
      </c>
      <c r="V743" s="227"/>
      <c r="W743" s="228" t="str">
        <f t="shared" si="99"/>
        <v>0</v>
      </c>
      <c r="X743" s="509"/>
      <c r="Y743" s="229">
        <f t="shared" si="100"/>
        <v>0</v>
      </c>
    </row>
    <row r="744" spans="2:25" ht="18.75" customHeight="1">
      <c r="B744" s="515"/>
      <c r="C744" s="506"/>
      <c r="D744" s="216">
        <v>13</v>
      </c>
      <c r="E744" s="216" t="s">
        <v>4264</v>
      </c>
      <c r="F744" s="217">
        <v>165</v>
      </c>
      <c r="G744" s="218">
        <f t="shared" si="95"/>
        <v>33</v>
      </c>
      <c r="H744" s="219">
        <f t="shared" si="96"/>
        <v>91.666666666666671</v>
      </c>
      <c r="I744" s="219">
        <f t="shared" si="97"/>
        <v>3.0555555555555558E-2</v>
      </c>
      <c r="J744" s="361"/>
      <c r="K744" s="354"/>
      <c r="L744" s="354"/>
      <c r="M744" s="359"/>
      <c r="N744" s="222">
        <f t="shared" si="91"/>
        <v>0</v>
      </c>
      <c r="O744" s="223"/>
      <c r="P744" s="224"/>
      <c r="Q744" s="224"/>
      <c r="R744" s="224"/>
      <c r="S744" s="224"/>
      <c r="T744" s="225"/>
      <c r="U744" s="226">
        <f t="shared" si="98"/>
        <v>6.1111111111111116E-2</v>
      </c>
      <c r="V744" s="227"/>
      <c r="W744" s="228" t="str">
        <f t="shared" si="99"/>
        <v>0</v>
      </c>
      <c r="X744" s="509"/>
      <c r="Y744" s="229">
        <f t="shared" si="100"/>
        <v>0</v>
      </c>
    </row>
    <row r="745" spans="2:25" ht="18.75" customHeight="1">
      <c r="B745" s="515"/>
      <c r="C745" s="506"/>
      <c r="D745" s="216">
        <v>14</v>
      </c>
      <c r="E745" s="216" t="s">
        <v>4265</v>
      </c>
      <c r="F745" s="217">
        <v>102</v>
      </c>
      <c r="G745" s="218">
        <f t="shared" si="95"/>
        <v>20.399999999999999</v>
      </c>
      <c r="H745" s="219">
        <f t="shared" si="96"/>
        <v>56.666666666666664</v>
      </c>
      <c r="I745" s="219">
        <f t="shared" si="97"/>
        <v>1.8888888888888889E-2</v>
      </c>
      <c r="J745" s="361"/>
      <c r="K745" s="354"/>
      <c r="L745" s="354"/>
      <c r="M745" s="359"/>
      <c r="N745" s="222">
        <f t="shared" si="91"/>
        <v>0</v>
      </c>
      <c r="O745" s="223"/>
      <c r="P745" s="224"/>
      <c r="Q745" s="224"/>
      <c r="R745" s="224"/>
      <c r="S745" s="224"/>
      <c r="T745" s="225"/>
      <c r="U745" s="226">
        <f t="shared" si="98"/>
        <v>3.7777777777777778E-2</v>
      </c>
      <c r="V745" s="227"/>
      <c r="W745" s="228" t="str">
        <f t="shared" si="99"/>
        <v>0</v>
      </c>
      <c r="X745" s="509"/>
      <c r="Y745" s="229">
        <f t="shared" si="100"/>
        <v>0</v>
      </c>
    </row>
    <row r="746" spans="2:25" ht="18.75" customHeight="1">
      <c r="B746" s="515"/>
      <c r="C746" s="506"/>
      <c r="D746" s="216">
        <v>15</v>
      </c>
      <c r="E746" s="216" t="s">
        <v>4266</v>
      </c>
      <c r="F746" s="217">
        <v>143</v>
      </c>
      <c r="G746" s="218">
        <f t="shared" si="95"/>
        <v>28.6</v>
      </c>
      <c r="H746" s="219">
        <f t="shared" si="96"/>
        <v>79.444444444444443</v>
      </c>
      <c r="I746" s="219">
        <f t="shared" si="97"/>
        <v>2.6481481481481481E-2</v>
      </c>
      <c r="J746" s="361"/>
      <c r="K746" s="354"/>
      <c r="L746" s="354"/>
      <c r="M746" s="359"/>
      <c r="N746" s="222">
        <f t="shared" si="91"/>
        <v>0</v>
      </c>
      <c r="O746" s="223"/>
      <c r="P746" s="224"/>
      <c r="Q746" s="224"/>
      <c r="R746" s="224"/>
      <c r="S746" s="224"/>
      <c r="T746" s="225"/>
      <c r="U746" s="226">
        <f t="shared" si="98"/>
        <v>5.2962962962962962E-2</v>
      </c>
      <c r="V746" s="227"/>
      <c r="W746" s="228" t="str">
        <f t="shared" si="99"/>
        <v>0</v>
      </c>
      <c r="X746" s="509"/>
      <c r="Y746" s="229">
        <f t="shared" si="100"/>
        <v>0</v>
      </c>
    </row>
    <row r="747" spans="2:25" ht="18.75" customHeight="1">
      <c r="B747" s="515"/>
      <c r="C747" s="506"/>
      <c r="D747" s="216"/>
      <c r="E747" s="216"/>
      <c r="F747" s="217"/>
      <c r="G747" s="218">
        <f t="shared" si="95"/>
        <v>0</v>
      </c>
      <c r="H747" s="219">
        <f t="shared" si="96"/>
        <v>0</v>
      </c>
      <c r="I747" s="219">
        <f t="shared" si="97"/>
        <v>0</v>
      </c>
      <c r="J747" s="361"/>
      <c r="K747" s="354"/>
      <c r="L747" s="354"/>
      <c r="M747" s="359"/>
      <c r="N747" s="222">
        <f t="shared" si="91"/>
        <v>0</v>
      </c>
      <c r="O747" s="223"/>
      <c r="P747" s="224"/>
      <c r="Q747" s="224"/>
      <c r="R747" s="224"/>
      <c r="S747" s="224"/>
      <c r="T747" s="225"/>
      <c r="U747" s="226">
        <f t="shared" si="98"/>
        <v>0</v>
      </c>
      <c r="V747" s="227"/>
      <c r="W747" s="228" t="str">
        <f t="shared" si="99"/>
        <v>0</v>
      </c>
      <c r="X747" s="509"/>
      <c r="Y747" s="229">
        <f t="shared" si="100"/>
        <v>0</v>
      </c>
    </row>
    <row r="748" spans="2:25" ht="18.75" customHeight="1">
      <c r="B748" s="515"/>
      <c r="C748" s="506"/>
      <c r="D748" s="216"/>
      <c r="E748" s="216"/>
      <c r="F748" s="217"/>
      <c r="G748" s="218">
        <f t="shared" si="95"/>
        <v>0</v>
      </c>
      <c r="H748" s="219">
        <f t="shared" si="96"/>
        <v>0</v>
      </c>
      <c r="I748" s="219">
        <f t="shared" si="97"/>
        <v>0</v>
      </c>
      <c r="J748" s="217"/>
      <c r="K748" s="220"/>
      <c r="L748" s="220"/>
      <c r="M748" s="221"/>
      <c r="N748" s="222">
        <f t="shared" si="91"/>
        <v>0</v>
      </c>
      <c r="O748" s="223"/>
      <c r="P748" s="224"/>
      <c r="Q748" s="224"/>
      <c r="R748" s="224"/>
      <c r="S748" s="224"/>
      <c r="T748" s="225"/>
      <c r="U748" s="226">
        <f t="shared" si="98"/>
        <v>0</v>
      </c>
      <c r="V748" s="227"/>
      <c r="W748" s="228" t="str">
        <f t="shared" si="99"/>
        <v>0</v>
      </c>
      <c r="X748" s="509"/>
      <c r="Y748" s="229">
        <f t="shared" si="100"/>
        <v>0</v>
      </c>
    </row>
    <row r="749" spans="2:25" ht="18.75" customHeight="1">
      <c r="B749" s="515"/>
      <c r="C749" s="506"/>
      <c r="D749" s="216"/>
      <c r="E749" s="216"/>
      <c r="F749" s="217"/>
      <c r="G749" s="218">
        <f t="shared" si="95"/>
        <v>0</v>
      </c>
      <c r="H749" s="219">
        <f t="shared" si="96"/>
        <v>0</v>
      </c>
      <c r="I749" s="219">
        <f t="shared" si="97"/>
        <v>0</v>
      </c>
      <c r="J749" s="217"/>
      <c r="K749" s="220"/>
      <c r="L749" s="220"/>
      <c r="M749" s="221"/>
      <c r="N749" s="222">
        <f t="shared" si="91"/>
        <v>0</v>
      </c>
      <c r="O749" s="223"/>
      <c r="P749" s="224"/>
      <c r="Q749" s="224"/>
      <c r="R749" s="224"/>
      <c r="S749" s="224"/>
      <c r="T749" s="225"/>
      <c r="U749" s="226">
        <f t="shared" si="98"/>
        <v>0</v>
      </c>
      <c r="V749" s="227"/>
      <c r="W749" s="228" t="str">
        <f t="shared" si="99"/>
        <v>0</v>
      </c>
      <c r="X749" s="509"/>
      <c r="Y749" s="229">
        <f t="shared" si="100"/>
        <v>0</v>
      </c>
    </row>
    <row r="750" spans="2:25" ht="18.75" customHeight="1">
      <c r="B750" s="515"/>
      <c r="C750" s="506"/>
      <c r="D750" s="216"/>
      <c r="E750" s="216"/>
      <c r="F750" s="217"/>
      <c r="G750" s="218">
        <f t="shared" si="95"/>
        <v>0</v>
      </c>
      <c r="H750" s="219">
        <f t="shared" si="96"/>
        <v>0</v>
      </c>
      <c r="I750" s="219">
        <f t="shared" si="97"/>
        <v>0</v>
      </c>
      <c r="J750" s="217"/>
      <c r="K750" s="220"/>
      <c r="L750" s="220"/>
      <c r="M750" s="221"/>
      <c r="N750" s="222">
        <f t="shared" si="91"/>
        <v>0</v>
      </c>
      <c r="O750" s="223"/>
      <c r="P750" s="224"/>
      <c r="Q750" s="224"/>
      <c r="R750" s="224"/>
      <c r="S750" s="224"/>
      <c r="T750" s="225"/>
      <c r="U750" s="226">
        <f t="shared" si="98"/>
        <v>0</v>
      </c>
      <c r="V750" s="227"/>
      <c r="W750" s="228" t="str">
        <f t="shared" si="99"/>
        <v>0</v>
      </c>
      <c r="X750" s="509"/>
      <c r="Y750" s="229">
        <f t="shared" si="100"/>
        <v>0</v>
      </c>
    </row>
    <row r="751" spans="2:25" ht="18.75" customHeight="1">
      <c r="B751" s="515"/>
      <c r="C751" s="506"/>
      <c r="D751" s="216"/>
      <c r="E751" s="216"/>
      <c r="F751" s="217"/>
      <c r="G751" s="218">
        <f t="shared" si="95"/>
        <v>0</v>
      </c>
      <c r="H751" s="219">
        <f t="shared" si="96"/>
        <v>0</v>
      </c>
      <c r="I751" s="219">
        <f t="shared" si="97"/>
        <v>0</v>
      </c>
      <c r="J751" s="217"/>
      <c r="K751" s="220"/>
      <c r="L751" s="220"/>
      <c r="M751" s="221"/>
      <c r="N751" s="222">
        <f t="shared" si="91"/>
        <v>0</v>
      </c>
      <c r="O751" s="223"/>
      <c r="P751" s="224"/>
      <c r="Q751" s="224"/>
      <c r="R751" s="224"/>
      <c r="S751" s="224"/>
      <c r="T751" s="225"/>
      <c r="U751" s="226">
        <f t="shared" si="98"/>
        <v>0</v>
      </c>
      <c r="V751" s="227"/>
      <c r="W751" s="228" t="str">
        <f t="shared" si="99"/>
        <v>0</v>
      </c>
      <c r="X751" s="509"/>
      <c r="Y751" s="229">
        <f t="shared" si="100"/>
        <v>0</v>
      </c>
    </row>
    <row r="752" spans="2:25" ht="18.75" customHeight="1">
      <c r="B752" s="515"/>
      <c r="C752" s="506"/>
      <c r="D752" s="216"/>
      <c r="E752" s="216"/>
      <c r="F752" s="217"/>
      <c r="G752" s="218">
        <f t="shared" si="95"/>
        <v>0</v>
      </c>
      <c r="H752" s="219">
        <f t="shared" si="96"/>
        <v>0</v>
      </c>
      <c r="I752" s="219">
        <f t="shared" si="97"/>
        <v>0</v>
      </c>
      <c r="J752" s="217"/>
      <c r="K752" s="220"/>
      <c r="L752" s="220"/>
      <c r="M752" s="221"/>
      <c r="N752" s="222">
        <f t="shared" si="91"/>
        <v>0</v>
      </c>
      <c r="O752" s="223"/>
      <c r="P752" s="224"/>
      <c r="Q752" s="224"/>
      <c r="R752" s="224"/>
      <c r="S752" s="224"/>
      <c r="T752" s="225"/>
      <c r="U752" s="226">
        <f t="shared" si="98"/>
        <v>0</v>
      </c>
      <c r="V752" s="227"/>
      <c r="W752" s="228" t="str">
        <f t="shared" si="99"/>
        <v>0</v>
      </c>
      <c r="X752" s="509"/>
      <c r="Y752" s="229">
        <f t="shared" si="100"/>
        <v>0</v>
      </c>
    </row>
    <row r="753" spans="2:25" ht="18.75" customHeight="1">
      <c r="B753" s="515"/>
      <c r="C753" s="506"/>
      <c r="D753" s="216"/>
      <c r="E753" s="216"/>
      <c r="F753" s="217"/>
      <c r="G753" s="218">
        <f t="shared" si="95"/>
        <v>0</v>
      </c>
      <c r="H753" s="219">
        <f t="shared" si="96"/>
        <v>0</v>
      </c>
      <c r="I753" s="219">
        <f t="shared" si="97"/>
        <v>0</v>
      </c>
      <c r="J753" s="217"/>
      <c r="K753" s="220"/>
      <c r="L753" s="220"/>
      <c r="M753" s="221"/>
      <c r="N753" s="222">
        <f t="shared" si="91"/>
        <v>0</v>
      </c>
      <c r="O753" s="223"/>
      <c r="P753" s="224"/>
      <c r="Q753" s="224"/>
      <c r="R753" s="224"/>
      <c r="S753" s="224"/>
      <c r="T753" s="225"/>
      <c r="U753" s="226">
        <f t="shared" si="98"/>
        <v>0</v>
      </c>
      <c r="V753" s="227"/>
      <c r="W753" s="228" t="str">
        <f t="shared" si="99"/>
        <v>0</v>
      </c>
      <c r="X753" s="509"/>
      <c r="Y753" s="229">
        <f t="shared" si="100"/>
        <v>0</v>
      </c>
    </row>
    <row r="754" spans="2:25" ht="18.75" customHeight="1">
      <c r="B754" s="515"/>
      <c r="C754" s="506"/>
      <c r="D754" s="216"/>
      <c r="E754" s="216"/>
      <c r="F754" s="217"/>
      <c r="G754" s="218">
        <f t="shared" si="95"/>
        <v>0</v>
      </c>
      <c r="H754" s="219">
        <f t="shared" si="96"/>
        <v>0</v>
      </c>
      <c r="I754" s="219">
        <f t="shared" si="97"/>
        <v>0</v>
      </c>
      <c r="J754" s="217"/>
      <c r="K754" s="220"/>
      <c r="L754" s="220"/>
      <c r="M754" s="221"/>
      <c r="N754" s="222">
        <f t="shared" si="91"/>
        <v>0</v>
      </c>
      <c r="O754" s="223"/>
      <c r="P754" s="224"/>
      <c r="Q754" s="224"/>
      <c r="R754" s="224"/>
      <c r="S754" s="224"/>
      <c r="T754" s="225"/>
      <c r="U754" s="226">
        <f t="shared" si="98"/>
        <v>0</v>
      </c>
      <c r="V754" s="227"/>
      <c r="W754" s="228" t="str">
        <f t="shared" si="99"/>
        <v>0</v>
      </c>
      <c r="X754" s="509"/>
      <c r="Y754" s="229">
        <f t="shared" si="100"/>
        <v>0</v>
      </c>
    </row>
    <row r="755" spans="2:25" ht="18.75" customHeight="1">
      <c r="B755" s="515"/>
      <c r="C755" s="506"/>
      <c r="D755" s="216"/>
      <c r="E755" s="216"/>
      <c r="F755" s="217"/>
      <c r="G755" s="218">
        <f t="shared" si="95"/>
        <v>0</v>
      </c>
      <c r="H755" s="219">
        <f t="shared" si="96"/>
        <v>0</v>
      </c>
      <c r="I755" s="219">
        <f t="shared" si="97"/>
        <v>0</v>
      </c>
      <c r="J755" s="217"/>
      <c r="K755" s="220"/>
      <c r="L755" s="220"/>
      <c r="M755" s="221"/>
      <c r="N755" s="222">
        <f t="shared" si="91"/>
        <v>0</v>
      </c>
      <c r="O755" s="223"/>
      <c r="P755" s="224"/>
      <c r="Q755" s="224"/>
      <c r="R755" s="224"/>
      <c r="S755" s="224"/>
      <c r="T755" s="225"/>
      <c r="U755" s="226">
        <f t="shared" si="98"/>
        <v>0</v>
      </c>
      <c r="V755" s="227"/>
      <c r="W755" s="228" t="str">
        <f t="shared" si="99"/>
        <v>0</v>
      </c>
      <c r="X755" s="509"/>
      <c r="Y755" s="229">
        <f t="shared" si="100"/>
        <v>0</v>
      </c>
    </row>
    <row r="756" spans="2:25" ht="18.75" customHeight="1">
      <c r="B756" s="515"/>
      <c r="C756" s="506"/>
      <c r="D756" s="216"/>
      <c r="E756" s="216"/>
      <c r="F756" s="217"/>
      <c r="G756" s="218">
        <f t="shared" si="95"/>
        <v>0</v>
      </c>
      <c r="H756" s="219">
        <f t="shared" si="96"/>
        <v>0</v>
      </c>
      <c r="I756" s="219">
        <f t="shared" si="97"/>
        <v>0</v>
      </c>
      <c r="J756" s="217"/>
      <c r="K756" s="220"/>
      <c r="L756" s="220"/>
      <c r="M756" s="221"/>
      <c r="N756" s="222">
        <f t="shared" si="91"/>
        <v>0</v>
      </c>
      <c r="O756" s="223"/>
      <c r="P756" s="224"/>
      <c r="Q756" s="224"/>
      <c r="R756" s="224"/>
      <c r="S756" s="224"/>
      <c r="T756" s="225"/>
      <c r="U756" s="226">
        <f t="shared" si="98"/>
        <v>0</v>
      </c>
      <c r="V756" s="227"/>
      <c r="W756" s="228" t="str">
        <f t="shared" si="99"/>
        <v>0</v>
      </c>
      <c r="X756" s="509"/>
      <c r="Y756" s="229">
        <f t="shared" si="100"/>
        <v>0</v>
      </c>
    </row>
    <row r="757" spans="2:25" ht="18.75" customHeight="1">
      <c r="B757" s="515"/>
      <c r="C757" s="506"/>
      <c r="D757" s="216"/>
      <c r="E757" s="216"/>
      <c r="F757" s="217"/>
      <c r="G757" s="218">
        <f t="shared" si="95"/>
        <v>0</v>
      </c>
      <c r="H757" s="219">
        <f t="shared" si="96"/>
        <v>0</v>
      </c>
      <c r="I757" s="219">
        <f t="shared" si="97"/>
        <v>0</v>
      </c>
      <c r="J757" s="217"/>
      <c r="K757" s="220"/>
      <c r="L757" s="220"/>
      <c r="M757" s="221"/>
      <c r="N757" s="222">
        <f t="shared" si="91"/>
        <v>0</v>
      </c>
      <c r="O757" s="223"/>
      <c r="P757" s="224"/>
      <c r="Q757" s="224"/>
      <c r="R757" s="224"/>
      <c r="S757" s="224"/>
      <c r="T757" s="225"/>
      <c r="U757" s="226">
        <f t="shared" si="98"/>
        <v>0</v>
      </c>
      <c r="V757" s="227"/>
      <c r="W757" s="228" t="str">
        <f t="shared" si="99"/>
        <v>0</v>
      </c>
      <c r="X757" s="509"/>
      <c r="Y757" s="229">
        <f t="shared" si="100"/>
        <v>0</v>
      </c>
    </row>
    <row r="758" spans="2:25" ht="18.75" customHeight="1">
      <c r="B758" s="515"/>
      <c r="C758" s="506"/>
      <c r="D758" s="216"/>
      <c r="E758" s="216"/>
      <c r="F758" s="217"/>
      <c r="G758" s="218">
        <f t="shared" si="95"/>
        <v>0</v>
      </c>
      <c r="H758" s="219">
        <f t="shared" si="96"/>
        <v>0</v>
      </c>
      <c r="I758" s="219">
        <f t="shared" si="97"/>
        <v>0</v>
      </c>
      <c r="J758" s="217"/>
      <c r="K758" s="220"/>
      <c r="L758" s="220"/>
      <c r="M758" s="221"/>
      <c r="N758" s="222">
        <f t="shared" si="91"/>
        <v>0</v>
      </c>
      <c r="O758" s="223"/>
      <c r="P758" s="224"/>
      <c r="Q758" s="224"/>
      <c r="R758" s="224"/>
      <c r="S758" s="224"/>
      <c r="T758" s="225"/>
      <c r="U758" s="226">
        <f t="shared" si="98"/>
        <v>0</v>
      </c>
      <c r="V758" s="227"/>
      <c r="W758" s="228" t="str">
        <f t="shared" si="99"/>
        <v>0</v>
      </c>
      <c r="X758" s="509"/>
      <c r="Y758" s="229">
        <f t="shared" si="100"/>
        <v>0</v>
      </c>
    </row>
    <row r="759" spans="2:25" ht="18.75" customHeight="1">
      <c r="B759" s="515"/>
      <c r="C759" s="506"/>
      <c r="D759" s="216"/>
      <c r="E759" s="216"/>
      <c r="F759" s="217"/>
      <c r="G759" s="218">
        <f t="shared" si="95"/>
        <v>0</v>
      </c>
      <c r="H759" s="219">
        <f t="shared" si="96"/>
        <v>0</v>
      </c>
      <c r="I759" s="219">
        <f t="shared" si="97"/>
        <v>0</v>
      </c>
      <c r="J759" s="217"/>
      <c r="K759" s="220"/>
      <c r="L759" s="220"/>
      <c r="M759" s="221"/>
      <c r="N759" s="222">
        <f t="shared" si="91"/>
        <v>0</v>
      </c>
      <c r="O759" s="223"/>
      <c r="P759" s="224"/>
      <c r="Q759" s="224"/>
      <c r="R759" s="224"/>
      <c r="S759" s="224"/>
      <c r="T759" s="225"/>
      <c r="U759" s="226">
        <f t="shared" si="98"/>
        <v>0</v>
      </c>
      <c r="V759" s="227"/>
      <c r="W759" s="228" t="str">
        <f t="shared" si="99"/>
        <v>0</v>
      </c>
      <c r="X759" s="509"/>
      <c r="Y759" s="229">
        <f t="shared" si="100"/>
        <v>0</v>
      </c>
    </row>
    <row r="760" spans="2:25" ht="18.75" customHeight="1">
      <c r="B760" s="515"/>
      <c r="C760" s="506"/>
      <c r="D760" s="216"/>
      <c r="E760" s="216"/>
      <c r="F760" s="217"/>
      <c r="G760" s="218">
        <f t="shared" si="95"/>
        <v>0</v>
      </c>
      <c r="H760" s="219">
        <f t="shared" si="96"/>
        <v>0</v>
      </c>
      <c r="I760" s="219">
        <f t="shared" si="97"/>
        <v>0</v>
      </c>
      <c r="J760" s="217"/>
      <c r="K760" s="220"/>
      <c r="L760" s="220"/>
      <c r="M760" s="221"/>
      <c r="N760" s="222">
        <f t="shared" si="91"/>
        <v>0</v>
      </c>
      <c r="O760" s="223"/>
      <c r="P760" s="224"/>
      <c r="Q760" s="224"/>
      <c r="R760" s="224"/>
      <c r="S760" s="224"/>
      <c r="T760" s="225"/>
      <c r="U760" s="226">
        <f t="shared" si="98"/>
        <v>0</v>
      </c>
      <c r="V760" s="227"/>
      <c r="W760" s="228" t="str">
        <f t="shared" si="99"/>
        <v>0</v>
      </c>
      <c r="X760" s="509"/>
      <c r="Y760" s="229">
        <f t="shared" si="100"/>
        <v>0</v>
      </c>
    </row>
    <row r="761" spans="2:25" ht="18.75" customHeight="1">
      <c r="B761" s="515"/>
      <c r="C761" s="506"/>
      <c r="D761" s="216"/>
      <c r="E761" s="216"/>
      <c r="F761" s="217"/>
      <c r="G761" s="218">
        <f t="shared" si="95"/>
        <v>0</v>
      </c>
      <c r="H761" s="219">
        <f t="shared" si="96"/>
        <v>0</v>
      </c>
      <c r="I761" s="219">
        <f t="shared" si="97"/>
        <v>0</v>
      </c>
      <c r="J761" s="217"/>
      <c r="K761" s="220"/>
      <c r="L761" s="220"/>
      <c r="M761" s="221"/>
      <c r="N761" s="222">
        <f t="shared" si="91"/>
        <v>0</v>
      </c>
      <c r="O761" s="223"/>
      <c r="P761" s="224"/>
      <c r="Q761" s="224"/>
      <c r="R761" s="224"/>
      <c r="S761" s="224"/>
      <c r="T761" s="225"/>
      <c r="U761" s="226">
        <f t="shared" si="98"/>
        <v>0</v>
      </c>
      <c r="V761" s="227"/>
      <c r="W761" s="228" t="str">
        <f t="shared" si="99"/>
        <v>0</v>
      </c>
      <c r="X761" s="509"/>
      <c r="Y761" s="229">
        <f t="shared" si="100"/>
        <v>0</v>
      </c>
    </row>
    <row r="762" spans="2:25" ht="18.75" customHeight="1">
      <c r="B762" s="515"/>
      <c r="C762" s="506"/>
      <c r="D762" s="216"/>
      <c r="E762" s="216"/>
      <c r="F762" s="217"/>
      <c r="G762" s="218">
        <f t="shared" si="95"/>
        <v>0</v>
      </c>
      <c r="H762" s="219">
        <f t="shared" si="96"/>
        <v>0</v>
      </c>
      <c r="I762" s="219">
        <f t="shared" si="97"/>
        <v>0</v>
      </c>
      <c r="J762" s="217"/>
      <c r="K762" s="220"/>
      <c r="L762" s="220"/>
      <c r="M762" s="221"/>
      <c r="N762" s="222">
        <f t="shared" si="91"/>
        <v>0</v>
      </c>
      <c r="O762" s="223"/>
      <c r="P762" s="224"/>
      <c r="Q762" s="224"/>
      <c r="R762" s="224"/>
      <c r="S762" s="224"/>
      <c r="T762" s="225"/>
      <c r="U762" s="226">
        <f t="shared" si="98"/>
        <v>0</v>
      </c>
      <c r="V762" s="227"/>
      <c r="W762" s="228" t="str">
        <f t="shared" si="99"/>
        <v>0</v>
      </c>
      <c r="X762" s="509"/>
      <c r="Y762" s="229">
        <f t="shared" si="100"/>
        <v>0</v>
      </c>
    </row>
    <row r="763" spans="2:25" ht="18.75" customHeight="1">
      <c r="B763" s="515"/>
      <c r="C763" s="506"/>
      <c r="D763" s="216"/>
      <c r="E763" s="216"/>
      <c r="F763" s="217"/>
      <c r="G763" s="218">
        <f t="shared" si="95"/>
        <v>0</v>
      </c>
      <c r="H763" s="219">
        <f t="shared" si="96"/>
        <v>0</v>
      </c>
      <c r="I763" s="219">
        <f t="shared" si="97"/>
        <v>0</v>
      </c>
      <c r="J763" s="217"/>
      <c r="K763" s="220"/>
      <c r="L763" s="220"/>
      <c r="M763" s="221"/>
      <c r="N763" s="222">
        <f t="shared" si="91"/>
        <v>0</v>
      </c>
      <c r="O763" s="223"/>
      <c r="P763" s="224"/>
      <c r="Q763" s="224"/>
      <c r="R763" s="224"/>
      <c r="S763" s="224"/>
      <c r="T763" s="225"/>
      <c r="U763" s="226">
        <f t="shared" si="98"/>
        <v>0</v>
      </c>
      <c r="V763" s="227"/>
      <c r="W763" s="228" t="str">
        <f t="shared" si="99"/>
        <v>0</v>
      </c>
      <c r="X763" s="509"/>
      <c r="Y763" s="229">
        <f t="shared" si="100"/>
        <v>0</v>
      </c>
    </row>
    <row r="764" spans="2:25" ht="18.75" customHeight="1">
      <c r="B764" s="515"/>
      <c r="C764" s="506"/>
      <c r="D764" s="216"/>
      <c r="E764" s="216"/>
      <c r="F764" s="217"/>
      <c r="G764" s="218">
        <f t="shared" si="95"/>
        <v>0</v>
      </c>
      <c r="H764" s="219">
        <f t="shared" si="96"/>
        <v>0</v>
      </c>
      <c r="I764" s="219">
        <f t="shared" si="97"/>
        <v>0</v>
      </c>
      <c r="J764" s="217"/>
      <c r="K764" s="220"/>
      <c r="L764" s="220"/>
      <c r="M764" s="221"/>
      <c r="N764" s="222">
        <f t="shared" si="91"/>
        <v>0</v>
      </c>
      <c r="O764" s="223"/>
      <c r="P764" s="224"/>
      <c r="Q764" s="224"/>
      <c r="R764" s="224"/>
      <c r="S764" s="224"/>
      <c r="T764" s="225"/>
      <c r="U764" s="226">
        <f t="shared" si="98"/>
        <v>0</v>
      </c>
      <c r="V764" s="227"/>
      <c r="W764" s="228" t="str">
        <f t="shared" si="99"/>
        <v>0</v>
      </c>
      <c r="X764" s="509"/>
      <c r="Y764" s="229">
        <f t="shared" si="100"/>
        <v>0</v>
      </c>
    </row>
    <row r="765" spans="2:25" ht="18.75" customHeight="1">
      <c r="B765" s="515"/>
      <c r="C765" s="506"/>
      <c r="D765" s="216"/>
      <c r="E765" s="216"/>
      <c r="F765" s="217"/>
      <c r="G765" s="218">
        <f t="shared" si="95"/>
        <v>0</v>
      </c>
      <c r="H765" s="219">
        <f t="shared" si="96"/>
        <v>0</v>
      </c>
      <c r="I765" s="219">
        <f t="shared" si="97"/>
        <v>0</v>
      </c>
      <c r="J765" s="217"/>
      <c r="K765" s="220"/>
      <c r="L765" s="220"/>
      <c r="M765" s="221"/>
      <c r="N765" s="222">
        <f t="shared" si="91"/>
        <v>0</v>
      </c>
      <c r="O765" s="223"/>
      <c r="P765" s="224"/>
      <c r="Q765" s="224"/>
      <c r="R765" s="224"/>
      <c r="S765" s="224"/>
      <c r="T765" s="225"/>
      <c r="U765" s="226">
        <f t="shared" si="98"/>
        <v>0</v>
      </c>
      <c r="V765" s="227"/>
      <c r="W765" s="228" t="str">
        <f t="shared" si="99"/>
        <v>0</v>
      </c>
      <c r="X765" s="509"/>
      <c r="Y765" s="229">
        <f t="shared" si="100"/>
        <v>0</v>
      </c>
    </row>
    <row r="766" spans="2:25" ht="18.75" customHeight="1">
      <c r="B766" s="515"/>
      <c r="C766" s="506"/>
      <c r="D766" s="216"/>
      <c r="E766" s="216"/>
      <c r="F766" s="217"/>
      <c r="G766" s="218">
        <f t="shared" si="95"/>
        <v>0</v>
      </c>
      <c r="H766" s="219">
        <f t="shared" si="96"/>
        <v>0</v>
      </c>
      <c r="I766" s="219">
        <f t="shared" si="97"/>
        <v>0</v>
      </c>
      <c r="J766" s="217"/>
      <c r="K766" s="220"/>
      <c r="L766" s="220"/>
      <c r="M766" s="221"/>
      <c r="N766" s="222">
        <f t="shared" si="91"/>
        <v>0</v>
      </c>
      <c r="O766" s="223"/>
      <c r="P766" s="224"/>
      <c r="Q766" s="224"/>
      <c r="R766" s="224"/>
      <c r="S766" s="224"/>
      <c r="T766" s="225"/>
      <c r="U766" s="226">
        <f t="shared" si="98"/>
        <v>0</v>
      </c>
      <c r="V766" s="227"/>
      <c r="W766" s="228" t="str">
        <f t="shared" si="99"/>
        <v>0</v>
      </c>
      <c r="X766" s="509"/>
      <c r="Y766" s="229">
        <f t="shared" si="100"/>
        <v>0</v>
      </c>
    </row>
    <row r="767" spans="2:25" ht="18.75" customHeight="1">
      <c r="B767" s="515"/>
      <c r="C767" s="506"/>
      <c r="D767" s="216"/>
      <c r="E767" s="216"/>
      <c r="F767" s="217"/>
      <c r="G767" s="218">
        <f t="shared" si="95"/>
        <v>0</v>
      </c>
      <c r="H767" s="219">
        <f t="shared" si="96"/>
        <v>0</v>
      </c>
      <c r="I767" s="219">
        <f t="shared" si="97"/>
        <v>0</v>
      </c>
      <c r="J767" s="217"/>
      <c r="K767" s="220"/>
      <c r="L767" s="220"/>
      <c r="M767" s="221"/>
      <c r="N767" s="222">
        <f t="shared" si="91"/>
        <v>0</v>
      </c>
      <c r="O767" s="223"/>
      <c r="P767" s="224"/>
      <c r="Q767" s="224"/>
      <c r="R767" s="224"/>
      <c r="S767" s="224"/>
      <c r="T767" s="225"/>
      <c r="U767" s="226">
        <f t="shared" si="98"/>
        <v>0</v>
      </c>
      <c r="V767" s="227"/>
      <c r="W767" s="228" t="str">
        <f t="shared" si="99"/>
        <v>0</v>
      </c>
      <c r="X767" s="509"/>
      <c r="Y767" s="229">
        <f t="shared" si="100"/>
        <v>0</v>
      </c>
    </row>
    <row r="768" spans="2:25" ht="18.75" customHeight="1">
      <c r="B768" s="515"/>
      <c r="C768" s="506"/>
      <c r="D768" s="216"/>
      <c r="E768" s="216"/>
      <c r="F768" s="217"/>
      <c r="G768" s="218">
        <f t="shared" si="95"/>
        <v>0</v>
      </c>
      <c r="H768" s="219">
        <f t="shared" si="96"/>
        <v>0</v>
      </c>
      <c r="I768" s="219">
        <f t="shared" si="97"/>
        <v>0</v>
      </c>
      <c r="J768" s="217"/>
      <c r="K768" s="220"/>
      <c r="L768" s="220"/>
      <c r="M768" s="221"/>
      <c r="N768" s="222">
        <f t="shared" si="91"/>
        <v>0</v>
      </c>
      <c r="O768" s="223"/>
      <c r="P768" s="224"/>
      <c r="Q768" s="224"/>
      <c r="R768" s="224"/>
      <c r="S768" s="224"/>
      <c r="T768" s="225"/>
      <c r="U768" s="226">
        <f t="shared" si="98"/>
        <v>0</v>
      </c>
      <c r="V768" s="227"/>
      <c r="W768" s="228" t="str">
        <f t="shared" si="99"/>
        <v>0</v>
      </c>
      <c r="X768" s="509"/>
      <c r="Y768" s="229">
        <f t="shared" si="100"/>
        <v>0</v>
      </c>
    </row>
    <row r="769" spans="2:25" ht="18.75" customHeight="1">
      <c r="B769" s="515"/>
      <c r="C769" s="506"/>
      <c r="D769" s="216"/>
      <c r="E769" s="216"/>
      <c r="F769" s="217"/>
      <c r="G769" s="218">
        <f t="shared" si="95"/>
        <v>0</v>
      </c>
      <c r="H769" s="219">
        <f t="shared" si="96"/>
        <v>0</v>
      </c>
      <c r="I769" s="219">
        <f t="shared" si="97"/>
        <v>0</v>
      </c>
      <c r="J769" s="217"/>
      <c r="K769" s="220"/>
      <c r="L769" s="220"/>
      <c r="M769" s="221"/>
      <c r="N769" s="222">
        <f t="shared" si="91"/>
        <v>0</v>
      </c>
      <c r="O769" s="223"/>
      <c r="P769" s="224"/>
      <c r="Q769" s="224"/>
      <c r="R769" s="224"/>
      <c r="S769" s="224"/>
      <c r="T769" s="225"/>
      <c r="U769" s="226">
        <f t="shared" si="98"/>
        <v>0</v>
      </c>
      <c r="V769" s="227"/>
      <c r="W769" s="228" t="str">
        <f t="shared" si="99"/>
        <v>0</v>
      </c>
      <c r="X769" s="509"/>
      <c r="Y769" s="229">
        <f t="shared" si="100"/>
        <v>0</v>
      </c>
    </row>
    <row r="770" spans="2:25" ht="18.75" customHeight="1">
      <c r="B770" s="515"/>
      <c r="C770" s="506"/>
      <c r="D770" s="216"/>
      <c r="E770" s="216"/>
      <c r="F770" s="217"/>
      <c r="G770" s="218">
        <f t="shared" si="95"/>
        <v>0</v>
      </c>
      <c r="H770" s="219">
        <f t="shared" si="96"/>
        <v>0</v>
      </c>
      <c r="I770" s="219">
        <f t="shared" si="97"/>
        <v>0</v>
      </c>
      <c r="J770" s="217"/>
      <c r="K770" s="220"/>
      <c r="L770" s="220"/>
      <c r="M770" s="221"/>
      <c r="N770" s="222">
        <f t="shared" si="91"/>
        <v>0</v>
      </c>
      <c r="O770" s="223"/>
      <c r="P770" s="224"/>
      <c r="Q770" s="224"/>
      <c r="R770" s="224"/>
      <c r="S770" s="224"/>
      <c r="T770" s="225"/>
      <c r="U770" s="226">
        <f t="shared" si="98"/>
        <v>0</v>
      </c>
      <c r="V770" s="227"/>
      <c r="W770" s="228" t="str">
        <f t="shared" si="99"/>
        <v>0</v>
      </c>
      <c r="X770" s="509"/>
      <c r="Y770" s="229">
        <f t="shared" si="100"/>
        <v>0</v>
      </c>
    </row>
    <row r="771" spans="2:25" ht="18.75" customHeight="1">
      <c r="B771" s="515"/>
      <c r="C771" s="506"/>
      <c r="D771" s="216"/>
      <c r="E771" s="216"/>
      <c r="F771" s="217"/>
      <c r="G771" s="218">
        <f t="shared" si="95"/>
        <v>0</v>
      </c>
      <c r="H771" s="219">
        <f t="shared" si="96"/>
        <v>0</v>
      </c>
      <c r="I771" s="219">
        <f t="shared" si="97"/>
        <v>0</v>
      </c>
      <c r="J771" s="217"/>
      <c r="K771" s="220"/>
      <c r="L771" s="220"/>
      <c r="M771" s="221"/>
      <c r="N771" s="222">
        <f t="shared" si="91"/>
        <v>0</v>
      </c>
      <c r="O771" s="223"/>
      <c r="P771" s="224"/>
      <c r="Q771" s="224"/>
      <c r="R771" s="224"/>
      <c r="S771" s="224"/>
      <c r="T771" s="225"/>
      <c r="U771" s="226">
        <f t="shared" si="98"/>
        <v>0</v>
      </c>
      <c r="V771" s="227"/>
      <c r="W771" s="228" t="str">
        <f t="shared" si="99"/>
        <v>0</v>
      </c>
      <c r="X771" s="509"/>
      <c r="Y771" s="229">
        <f t="shared" si="100"/>
        <v>0</v>
      </c>
    </row>
    <row r="772" spans="2:25" ht="18.75" customHeight="1">
      <c r="B772" s="515"/>
      <c r="C772" s="506"/>
      <c r="D772" s="216"/>
      <c r="E772" s="216"/>
      <c r="F772" s="217"/>
      <c r="G772" s="218">
        <f t="shared" si="95"/>
        <v>0</v>
      </c>
      <c r="H772" s="219">
        <f t="shared" si="96"/>
        <v>0</v>
      </c>
      <c r="I772" s="219">
        <f t="shared" si="97"/>
        <v>0</v>
      </c>
      <c r="J772" s="217"/>
      <c r="K772" s="220"/>
      <c r="L772" s="220"/>
      <c r="M772" s="221"/>
      <c r="N772" s="222">
        <f t="shared" si="91"/>
        <v>0</v>
      </c>
      <c r="O772" s="223"/>
      <c r="P772" s="224"/>
      <c r="Q772" s="224"/>
      <c r="R772" s="224"/>
      <c r="S772" s="224"/>
      <c r="T772" s="225"/>
      <c r="U772" s="226">
        <f t="shared" si="98"/>
        <v>0</v>
      </c>
      <c r="V772" s="227"/>
      <c r="W772" s="228" t="str">
        <f t="shared" si="99"/>
        <v>0</v>
      </c>
      <c r="X772" s="509"/>
      <c r="Y772" s="229">
        <f t="shared" si="100"/>
        <v>0</v>
      </c>
    </row>
    <row r="773" spans="2:25" ht="18.75" customHeight="1">
      <c r="B773" s="515"/>
      <c r="C773" s="506"/>
      <c r="D773" s="216"/>
      <c r="E773" s="216"/>
      <c r="F773" s="217"/>
      <c r="G773" s="218">
        <f t="shared" si="95"/>
        <v>0</v>
      </c>
      <c r="H773" s="219">
        <f t="shared" si="96"/>
        <v>0</v>
      </c>
      <c r="I773" s="219">
        <f t="shared" si="97"/>
        <v>0</v>
      </c>
      <c r="J773" s="217"/>
      <c r="K773" s="220"/>
      <c r="L773" s="220"/>
      <c r="M773" s="221"/>
      <c r="N773" s="222">
        <f t="shared" si="91"/>
        <v>0</v>
      </c>
      <c r="O773" s="223"/>
      <c r="P773" s="224"/>
      <c r="Q773" s="224"/>
      <c r="R773" s="224"/>
      <c r="S773" s="224"/>
      <c r="T773" s="225"/>
      <c r="U773" s="226">
        <f t="shared" si="98"/>
        <v>0</v>
      </c>
      <c r="V773" s="227"/>
      <c r="W773" s="228" t="str">
        <f t="shared" si="99"/>
        <v>0</v>
      </c>
      <c r="X773" s="509"/>
      <c r="Y773" s="229">
        <f t="shared" si="100"/>
        <v>0</v>
      </c>
    </row>
    <row r="774" spans="2:25" ht="18.75" customHeight="1">
      <c r="B774" s="515"/>
      <c r="C774" s="506"/>
      <c r="D774" s="216"/>
      <c r="E774" s="216"/>
      <c r="F774" s="217"/>
      <c r="G774" s="218">
        <f t="shared" si="95"/>
        <v>0</v>
      </c>
      <c r="H774" s="219">
        <f t="shared" si="96"/>
        <v>0</v>
      </c>
      <c r="I774" s="219">
        <f t="shared" si="97"/>
        <v>0</v>
      </c>
      <c r="J774" s="217"/>
      <c r="K774" s="220"/>
      <c r="L774" s="220"/>
      <c r="M774" s="221"/>
      <c r="N774" s="222">
        <f t="shared" si="91"/>
        <v>0</v>
      </c>
      <c r="O774" s="223"/>
      <c r="P774" s="224"/>
      <c r="Q774" s="224"/>
      <c r="R774" s="224"/>
      <c r="S774" s="224"/>
      <c r="T774" s="225"/>
      <c r="U774" s="226">
        <f t="shared" si="98"/>
        <v>0</v>
      </c>
      <c r="V774" s="227"/>
      <c r="W774" s="228" t="str">
        <f t="shared" si="99"/>
        <v>0</v>
      </c>
      <c r="X774" s="509"/>
      <c r="Y774" s="229">
        <f t="shared" si="100"/>
        <v>0</v>
      </c>
    </row>
    <row r="775" spans="2:25" ht="18.75" customHeight="1">
      <c r="B775" s="515"/>
      <c r="C775" s="506"/>
      <c r="D775" s="216"/>
      <c r="E775" s="216"/>
      <c r="F775" s="217"/>
      <c r="G775" s="218">
        <f t="shared" si="95"/>
        <v>0</v>
      </c>
      <c r="H775" s="219">
        <f t="shared" si="96"/>
        <v>0</v>
      </c>
      <c r="I775" s="219">
        <f t="shared" si="97"/>
        <v>0</v>
      </c>
      <c r="J775" s="217"/>
      <c r="K775" s="220"/>
      <c r="L775" s="220"/>
      <c r="M775" s="221"/>
      <c r="N775" s="222">
        <f t="shared" si="91"/>
        <v>0</v>
      </c>
      <c r="O775" s="223"/>
      <c r="P775" s="224"/>
      <c r="Q775" s="224"/>
      <c r="R775" s="224"/>
      <c r="S775" s="224"/>
      <c r="T775" s="225"/>
      <c r="U775" s="226">
        <f t="shared" si="98"/>
        <v>0</v>
      </c>
      <c r="V775" s="227"/>
      <c r="W775" s="228" t="str">
        <f t="shared" si="99"/>
        <v>0</v>
      </c>
      <c r="X775" s="509"/>
      <c r="Y775" s="229">
        <f t="shared" si="100"/>
        <v>0</v>
      </c>
    </row>
    <row r="776" spans="2:25" ht="18.75" customHeight="1">
      <c r="B776" s="515"/>
      <c r="C776" s="506"/>
      <c r="D776" s="216"/>
      <c r="E776" s="216"/>
      <c r="F776" s="217"/>
      <c r="G776" s="218">
        <f t="shared" si="95"/>
        <v>0</v>
      </c>
      <c r="H776" s="219">
        <f t="shared" si="96"/>
        <v>0</v>
      </c>
      <c r="I776" s="219">
        <f t="shared" si="97"/>
        <v>0</v>
      </c>
      <c r="J776" s="217"/>
      <c r="K776" s="220"/>
      <c r="L776" s="220"/>
      <c r="M776" s="221"/>
      <c r="N776" s="222">
        <f t="shared" si="91"/>
        <v>0</v>
      </c>
      <c r="O776" s="223"/>
      <c r="P776" s="224"/>
      <c r="Q776" s="224"/>
      <c r="R776" s="224"/>
      <c r="S776" s="224"/>
      <c r="T776" s="225"/>
      <c r="U776" s="226">
        <f t="shared" si="98"/>
        <v>0</v>
      </c>
      <c r="V776" s="227"/>
      <c r="W776" s="228" t="str">
        <f t="shared" si="99"/>
        <v>0</v>
      </c>
      <c r="X776" s="509"/>
      <c r="Y776" s="229">
        <f t="shared" si="100"/>
        <v>0</v>
      </c>
    </row>
    <row r="777" spans="2:25" ht="18.75" customHeight="1">
      <c r="B777" s="515"/>
      <c r="C777" s="506"/>
      <c r="D777" s="216"/>
      <c r="E777" s="216"/>
      <c r="F777" s="217"/>
      <c r="G777" s="218">
        <f t="shared" si="95"/>
        <v>0</v>
      </c>
      <c r="H777" s="219">
        <f t="shared" si="96"/>
        <v>0</v>
      </c>
      <c r="I777" s="219">
        <f t="shared" si="97"/>
        <v>0</v>
      </c>
      <c r="J777" s="217"/>
      <c r="K777" s="220"/>
      <c r="L777" s="220"/>
      <c r="M777" s="221"/>
      <c r="N777" s="222">
        <f t="shared" si="91"/>
        <v>0</v>
      </c>
      <c r="O777" s="223"/>
      <c r="P777" s="224"/>
      <c r="Q777" s="224"/>
      <c r="R777" s="224"/>
      <c r="S777" s="224"/>
      <c r="T777" s="225"/>
      <c r="U777" s="226">
        <f t="shared" si="98"/>
        <v>0</v>
      </c>
      <c r="V777" s="227"/>
      <c r="W777" s="228" t="str">
        <f t="shared" si="99"/>
        <v>0</v>
      </c>
      <c r="X777" s="509"/>
      <c r="Y777" s="229">
        <f t="shared" si="100"/>
        <v>0</v>
      </c>
    </row>
    <row r="778" spans="2:25" ht="18.75" customHeight="1">
      <c r="B778" s="515"/>
      <c r="C778" s="506"/>
      <c r="D778" s="216"/>
      <c r="E778" s="216"/>
      <c r="F778" s="217"/>
      <c r="G778" s="218">
        <f t="shared" si="95"/>
        <v>0</v>
      </c>
      <c r="H778" s="219">
        <f t="shared" si="96"/>
        <v>0</v>
      </c>
      <c r="I778" s="219">
        <f t="shared" si="97"/>
        <v>0</v>
      </c>
      <c r="J778" s="217"/>
      <c r="K778" s="220"/>
      <c r="L778" s="220"/>
      <c r="M778" s="221"/>
      <c r="N778" s="222">
        <f t="shared" si="91"/>
        <v>0</v>
      </c>
      <c r="O778" s="223"/>
      <c r="P778" s="224"/>
      <c r="Q778" s="224"/>
      <c r="R778" s="224"/>
      <c r="S778" s="224"/>
      <c r="T778" s="225"/>
      <c r="U778" s="226">
        <f t="shared" si="98"/>
        <v>0</v>
      </c>
      <c r="V778" s="227"/>
      <c r="W778" s="228" t="str">
        <f t="shared" si="99"/>
        <v>0</v>
      </c>
      <c r="X778" s="509"/>
      <c r="Y778" s="229">
        <f t="shared" si="100"/>
        <v>0</v>
      </c>
    </row>
    <row r="779" spans="2:25" ht="18.75" customHeight="1">
      <c r="B779" s="515"/>
      <c r="C779" s="506"/>
      <c r="D779" s="216"/>
      <c r="E779" s="216"/>
      <c r="F779" s="217"/>
      <c r="G779" s="218">
        <f t="shared" si="95"/>
        <v>0</v>
      </c>
      <c r="H779" s="219">
        <f t="shared" si="96"/>
        <v>0</v>
      </c>
      <c r="I779" s="219">
        <f t="shared" si="97"/>
        <v>0</v>
      </c>
      <c r="J779" s="217"/>
      <c r="K779" s="220"/>
      <c r="L779" s="220"/>
      <c r="M779" s="221"/>
      <c r="N779" s="222">
        <f t="shared" si="91"/>
        <v>0</v>
      </c>
      <c r="O779" s="223"/>
      <c r="P779" s="224"/>
      <c r="Q779" s="224"/>
      <c r="R779" s="224"/>
      <c r="S779" s="224"/>
      <c r="T779" s="225"/>
      <c r="U779" s="226">
        <f t="shared" si="98"/>
        <v>0</v>
      </c>
      <c r="V779" s="227"/>
      <c r="W779" s="228" t="str">
        <f t="shared" si="99"/>
        <v>0</v>
      </c>
      <c r="X779" s="509"/>
      <c r="Y779" s="229">
        <f t="shared" si="100"/>
        <v>0</v>
      </c>
    </row>
    <row r="780" spans="2:25" ht="18.75" customHeight="1">
      <c r="B780" s="515"/>
      <c r="C780" s="506"/>
      <c r="D780" s="216"/>
      <c r="E780" s="216"/>
      <c r="F780" s="217"/>
      <c r="G780" s="218">
        <f t="shared" si="95"/>
        <v>0</v>
      </c>
      <c r="H780" s="219">
        <f t="shared" si="96"/>
        <v>0</v>
      </c>
      <c r="I780" s="219">
        <f t="shared" si="97"/>
        <v>0</v>
      </c>
      <c r="J780" s="217"/>
      <c r="K780" s="220"/>
      <c r="L780" s="220"/>
      <c r="M780" s="221"/>
      <c r="N780" s="222">
        <f t="shared" si="91"/>
        <v>0</v>
      </c>
      <c r="O780" s="223"/>
      <c r="P780" s="224"/>
      <c r="Q780" s="224"/>
      <c r="R780" s="224"/>
      <c r="S780" s="224"/>
      <c r="T780" s="225"/>
      <c r="U780" s="226">
        <f t="shared" si="98"/>
        <v>0</v>
      </c>
      <c r="V780" s="227"/>
      <c r="W780" s="228" t="str">
        <f t="shared" si="99"/>
        <v>0</v>
      </c>
      <c r="X780" s="509"/>
      <c r="Y780" s="229">
        <f t="shared" si="100"/>
        <v>0</v>
      </c>
    </row>
    <row r="781" spans="2:25" ht="18.75" customHeight="1">
      <c r="B781" s="515"/>
      <c r="C781" s="506"/>
      <c r="D781" s="216"/>
      <c r="E781" s="216"/>
      <c r="F781" s="217"/>
      <c r="G781" s="218">
        <f t="shared" si="95"/>
        <v>0</v>
      </c>
      <c r="H781" s="219">
        <f t="shared" si="96"/>
        <v>0</v>
      </c>
      <c r="I781" s="219">
        <f t="shared" si="97"/>
        <v>0</v>
      </c>
      <c r="J781" s="217"/>
      <c r="K781" s="220"/>
      <c r="L781" s="220"/>
      <c r="M781" s="221"/>
      <c r="N781" s="222">
        <f t="shared" si="91"/>
        <v>0</v>
      </c>
      <c r="O781" s="223"/>
      <c r="P781" s="224"/>
      <c r="Q781" s="224"/>
      <c r="R781" s="224"/>
      <c r="S781" s="224"/>
      <c r="T781" s="225"/>
      <c r="U781" s="226">
        <f t="shared" si="98"/>
        <v>0</v>
      </c>
      <c r="V781" s="227"/>
      <c r="W781" s="228" t="str">
        <f t="shared" si="99"/>
        <v>0</v>
      </c>
      <c r="X781" s="509"/>
      <c r="Y781" s="229">
        <f t="shared" si="100"/>
        <v>0</v>
      </c>
    </row>
    <row r="782" spans="2:25" ht="18.75" customHeight="1">
      <c r="B782" s="515"/>
      <c r="C782" s="506"/>
      <c r="D782" s="216"/>
      <c r="E782" s="216"/>
      <c r="F782" s="217"/>
      <c r="G782" s="218">
        <f t="shared" si="95"/>
        <v>0</v>
      </c>
      <c r="H782" s="219">
        <f t="shared" si="96"/>
        <v>0</v>
      </c>
      <c r="I782" s="219">
        <f t="shared" si="97"/>
        <v>0</v>
      </c>
      <c r="J782" s="217"/>
      <c r="K782" s="220"/>
      <c r="L782" s="220"/>
      <c r="M782" s="221"/>
      <c r="N782" s="222">
        <f t="shared" si="91"/>
        <v>0</v>
      </c>
      <c r="O782" s="223"/>
      <c r="P782" s="224"/>
      <c r="Q782" s="224"/>
      <c r="R782" s="224"/>
      <c r="S782" s="224"/>
      <c r="T782" s="225"/>
      <c r="U782" s="226">
        <f t="shared" si="98"/>
        <v>0</v>
      </c>
      <c r="V782" s="227"/>
      <c r="W782" s="228" t="str">
        <f t="shared" si="99"/>
        <v>0</v>
      </c>
      <c r="X782" s="509"/>
      <c r="Y782" s="229">
        <f t="shared" si="100"/>
        <v>0</v>
      </c>
    </row>
    <row r="783" spans="2:25" ht="18.75" customHeight="1">
      <c r="B783" s="515"/>
      <c r="C783" s="506"/>
      <c r="D783" s="216"/>
      <c r="E783" s="216"/>
      <c r="F783" s="217"/>
      <c r="G783" s="218">
        <f t="shared" si="95"/>
        <v>0</v>
      </c>
      <c r="H783" s="219">
        <f t="shared" si="96"/>
        <v>0</v>
      </c>
      <c r="I783" s="219">
        <f t="shared" si="97"/>
        <v>0</v>
      </c>
      <c r="J783" s="217"/>
      <c r="K783" s="220"/>
      <c r="L783" s="220"/>
      <c r="M783" s="221"/>
      <c r="N783" s="222">
        <f t="shared" si="91"/>
        <v>0</v>
      </c>
      <c r="O783" s="223"/>
      <c r="P783" s="224"/>
      <c r="Q783" s="224"/>
      <c r="R783" s="224"/>
      <c r="S783" s="224"/>
      <c r="T783" s="225"/>
      <c r="U783" s="226">
        <f t="shared" si="98"/>
        <v>0</v>
      </c>
      <c r="V783" s="227"/>
      <c r="W783" s="228" t="str">
        <f t="shared" si="99"/>
        <v>0</v>
      </c>
      <c r="X783" s="509"/>
      <c r="Y783" s="229">
        <f t="shared" si="100"/>
        <v>0</v>
      </c>
    </row>
    <row r="784" spans="2:25" ht="18.75" customHeight="1">
      <c r="B784" s="515"/>
      <c r="C784" s="506"/>
      <c r="D784" s="216"/>
      <c r="E784" s="216"/>
      <c r="F784" s="217"/>
      <c r="G784" s="218">
        <f t="shared" si="95"/>
        <v>0</v>
      </c>
      <c r="H784" s="219">
        <f t="shared" si="96"/>
        <v>0</v>
      </c>
      <c r="I784" s="219">
        <f t="shared" si="97"/>
        <v>0</v>
      </c>
      <c r="J784" s="217"/>
      <c r="K784" s="220"/>
      <c r="L784" s="220"/>
      <c r="M784" s="221"/>
      <c r="N784" s="222">
        <f t="shared" si="91"/>
        <v>0</v>
      </c>
      <c r="O784" s="223"/>
      <c r="P784" s="224"/>
      <c r="Q784" s="224"/>
      <c r="R784" s="224"/>
      <c r="S784" s="224"/>
      <c r="T784" s="225"/>
      <c r="U784" s="226">
        <f t="shared" si="98"/>
        <v>0</v>
      </c>
      <c r="V784" s="227"/>
      <c r="W784" s="228" t="str">
        <f t="shared" si="99"/>
        <v>0</v>
      </c>
      <c r="X784" s="509"/>
      <c r="Y784" s="229">
        <f t="shared" si="100"/>
        <v>0</v>
      </c>
    </row>
    <row r="785" spans="2:25" ht="18.75" customHeight="1">
      <c r="B785" s="515"/>
      <c r="C785" s="506"/>
      <c r="D785" s="216"/>
      <c r="E785" s="216"/>
      <c r="F785" s="217"/>
      <c r="G785" s="218">
        <f t="shared" ref="G785:G808" si="101">F785/$G$15</f>
        <v>0</v>
      </c>
      <c r="H785" s="219">
        <f t="shared" ref="H785:H808" si="102">F785/$H$15</f>
        <v>0</v>
      </c>
      <c r="I785" s="219">
        <f t="shared" ref="I785:I808" si="103">H785/$I$15</f>
        <v>0</v>
      </c>
      <c r="J785" s="217"/>
      <c r="K785" s="220"/>
      <c r="L785" s="220"/>
      <c r="M785" s="221"/>
      <c r="N785" s="222">
        <f t="shared" si="91"/>
        <v>0</v>
      </c>
      <c r="O785" s="223"/>
      <c r="P785" s="224"/>
      <c r="Q785" s="224"/>
      <c r="R785" s="224"/>
      <c r="S785" s="224"/>
      <c r="T785" s="225"/>
      <c r="U785" s="226">
        <f t="shared" ref="U785:U808" si="104">H785/$U$15</f>
        <v>0</v>
      </c>
      <c r="V785" s="227"/>
      <c r="W785" s="228" t="str">
        <f t="shared" ref="W785:W808" si="105">IF(V785&lt;1,"0",IF(V785&lt;5,"2",IF(V785&gt;=5,"6")))</f>
        <v>0</v>
      </c>
      <c r="X785" s="509"/>
      <c r="Y785" s="229">
        <f t="shared" ref="Y785:Y808" si="106">W785/2</f>
        <v>0</v>
      </c>
    </row>
    <row r="786" spans="2:25" ht="18.75" customHeight="1">
      <c r="B786" s="515"/>
      <c r="C786" s="506"/>
      <c r="D786" s="216"/>
      <c r="E786" s="216"/>
      <c r="F786" s="217"/>
      <c r="G786" s="218">
        <f t="shared" si="101"/>
        <v>0</v>
      </c>
      <c r="H786" s="219">
        <f t="shared" si="102"/>
        <v>0</v>
      </c>
      <c r="I786" s="219">
        <f t="shared" si="103"/>
        <v>0</v>
      </c>
      <c r="J786" s="217"/>
      <c r="K786" s="220"/>
      <c r="L786" s="220"/>
      <c r="M786" s="221"/>
      <c r="N786" s="222">
        <f t="shared" si="91"/>
        <v>0</v>
      </c>
      <c r="O786" s="223"/>
      <c r="P786" s="224"/>
      <c r="Q786" s="224"/>
      <c r="R786" s="224"/>
      <c r="S786" s="224"/>
      <c r="T786" s="225"/>
      <c r="U786" s="226">
        <f t="shared" si="104"/>
        <v>0</v>
      </c>
      <c r="V786" s="227"/>
      <c r="W786" s="228" t="str">
        <f t="shared" si="105"/>
        <v>0</v>
      </c>
      <c r="X786" s="509"/>
      <c r="Y786" s="229">
        <f t="shared" si="106"/>
        <v>0</v>
      </c>
    </row>
    <row r="787" spans="2:25" ht="18.75" customHeight="1">
      <c r="B787" s="515"/>
      <c r="C787" s="506"/>
      <c r="D787" s="216"/>
      <c r="E787" s="216"/>
      <c r="F787" s="217"/>
      <c r="G787" s="218">
        <f t="shared" si="101"/>
        <v>0</v>
      </c>
      <c r="H787" s="219">
        <f t="shared" si="102"/>
        <v>0</v>
      </c>
      <c r="I787" s="219">
        <f t="shared" si="103"/>
        <v>0</v>
      </c>
      <c r="J787" s="217"/>
      <c r="K787" s="220"/>
      <c r="L787" s="220"/>
      <c r="M787" s="221"/>
      <c r="N787" s="222">
        <f t="shared" si="91"/>
        <v>0</v>
      </c>
      <c r="O787" s="223"/>
      <c r="P787" s="224"/>
      <c r="Q787" s="224"/>
      <c r="R787" s="224"/>
      <c r="S787" s="224"/>
      <c r="T787" s="225"/>
      <c r="U787" s="226">
        <f t="shared" si="104"/>
        <v>0</v>
      </c>
      <c r="V787" s="227"/>
      <c r="W787" s="228" t="str">
        <f t="shared" si="105"/>
        <v>0</v>
      </c>
      <c r="X787" s="509"/>
      <c r="Y787" s="229">
        <f t="shared" si="106"/>
        <v>0</v>
      </c>
    </row>
    <row r="788" spans="2:25" ht="18.75" customHeight="1">
      <c r="B788" s="515"/>
      <c r="C788" s="506"/>
      <c r="D788" s="216"/>
      <c r="E788" s="216"/>
      <c r="F788" s="217"/>
      <c r="G788" s="218">
        <f t="shared" si="101"/>
        <v>0</v>
      </c>
      <c r="H788" s="219">
        <f t="shared" si="102"/>
        <v>0</v>
      </c>
      <c r="I788" s="219">
        <f t="shared" si="103"/>
        <v>0</v>
      </c>
      <c r="J788" s="217"/>
      <c r="K788" s="220"/>
      <c r="L788" s="220"/>
      <c r="M788" s="221"/>
      <c r="N788" s="222">
        <f t="shared" si="91"/>
        <v>0</v>
      </c>
      <c r="O788" s="223"/>
      <c r="P788" s="224"/>
      <c r="Q788" s="224"/>
      <c r="R788" s="224"/>
      <c r="S788" s="224"/>
      <c r="T788" s="225"/>
      <c r="U788" s="226">
        <f t="shared" si="104"/>
        <v>0</v>
      </c>
      <c r="V788" s="227"/>
      <c r="W788" s="228" t="str">
        <f t="shared" si="105"/>
        <v>0</v>
      </c>
      <c r="X788" s="509"/>
      <c r="Y788" s="229">
        <f t="shared" si="106"/>
        <v>0</v>
      </c>
    </row>
    <row r="789" spans="2:25" ht="18.75" customHeight="1">
      <c r="B789" s="515"/>
      <c r="C789" s="506"/>
      <c r="D789" s="216"/>
      <c r="E789" s="216"/>
      <c r="F789" s="217"/>
      <c r="G789" s="218">
        <f t="shared" si="101"/>
        <v>0</v>
      </c>
      <c r="H789" s="219">
        <f t="shared" si="102"/>
        <v>0</v>
      </c>
      <c r="I789" s="219">
        <f t="shared" si="103"/>
        <v>0</v>
      </c>
      <c r="J789" s="217"/>
      <c r="K789" s="220"/>
      <c r="L789" s="220"/>
      <c r="M789" s="221"/>
      <c r="N789" s="222">
        <f t="shared" si="91"/>
        <v>0</v>
      </c>
      <c r="O789" s="223"/>
      <c r="P789" s="224"/>
      <c r="Q789" s="224"/>
      <c r="R789" s="224"/>
      <c r="S789" s="224"/>
      <c r="T789" s="225"/>
      <c r="U789" s="226">
        <f t="shared" si="104"/>
        <v>0</v>
      </c>
      <c r="V789" s="227"/>
      <c r="W789" s="228" t="str">
        <f t="shared" si="105"/>
        <v>0</v>
      </c>
      <c r="X789" s="509"/>
      <c r="Y789" s="229">
        <f t="shared" si="106"/>
        <v>0</v>
      </c>
    </row>
    <row r="790" spans="2:25" ht="18.75" customHeight="1">
      <c r="B790" s="515"/>
      <c r="C790" s="506"/>
      <c r="D790" s="216"/>
      <c r="E790" s="216"/>
      <c r="F790" s="217"/>
      <c r="G790" s="218">
        <f t="shared" si="101"/>
        <v>0</v>
      </c>
      <c r="H790" s="219">
        <f t="shared" si="102"/>
        <v>0</v>
      </c>
      <c r="I790" s="219">
        <f t="shared" si="103"/>
        <v>0</v>
      </c>
      <c r="J790" s="217"/>
      <c r="K790" s="220"/>
      <c r="L790" s="220"/>
      <c r="M790" s="232"/>
      <c r="N790" s="222">
        <f t="shared" si="91"/>
        <v>0</v>
      </c>
      <c r="O790" s="223"/>
      <c r="P790" s="224"/>
      <c r="Q790" s="224"/>
      <c r="R790" s="224"/>
      <c r="S790" s="224"/>
      <c r="T790" s="225"/>
      <c r="U790" s="226">
        <f t="shared" si="104"/>
        <v>0</v>
      </c>
      <c r="V790" s="227"/>
      <c r="W790" s="228" t="str">
        <f t="shared" si="105"/>
        <v>0</v>
      </c>
      <c r="X790" s="509"/>
      <c r="Y790" s="229">
        <f t="shared" si="106"/>
        <v>0</v>
      </c>
    </row>
    <row r="791" spans="2:25" ht="18.75" customHeight="1">
      <c r="B791" s="515"/>
      <c r="C791" s="506"/>
      <c r="D791" s="216"/>
      <c r="E791" s="216"/>
      <c r="F791" s="217"/>
      <c r="G791" s="218">
        <f t="shared" si="101"/>
        <v>0</v>
      </c>
      <c r="H791" s="219">
        <f t="shared" si="102"/>
        <v>0</v>
      </c>
      <c r="I791" s="219">
        <f t="shared" si="103"/>
        <v>0</v>
      </c>
      <c r="J791" s="217"/>
      <c r="K791" s="220"/>
      <c r="L791" s="220"/>
      <c r="M791" s="232"/>
      <c r="N791" s="222">
        <f t="shared" si="91"/>
        <v>0</v>
      </c>
      <c r="O791" s="223"/>
      <c r="P791" s="224"/>
      <c r="Q791" s="224"/>
      <c r="R791" s="224"/>
      <c r="S791" s="224"/>
      <c r="T791" s="225"/>
      <c r="U791" s="226">
        <f t="shared" si="104"/>
        <v>0</v>
      </c>
      <c r="V791" s="227"/>
      <c r="W791" s="228" t="str">
        <f t="shared" si="105"/>
        <v>0</v>
      </c>
      <c r="X791" s="509"/>
      <c r="Y791" s="229">
        <f t="shared" si="106"/>
        <v>0</v>
      </c>
    </row>
    <row r="792" spans="2:25" ht="18.75" customHeight="1">
      <c r="B792" s="515"/>
      <c r="C792" s="506"/>
      <c r="D792" s="216"/>
      <c r="E792" s="216"/>
      <c r="F792" s="217"/>
      <c r="G792" s="218">
        <f t="shared" si="101"/>
        <v>0</v>
      </c>
      <c r="H792" s="219">
        <f t="shared" si="102"/>
        <v>0</v>
      </c>
      <c r="I792" s="219">
        <f t="shared" si="103"/>
        <v>0</v>
      </c>
      <c r="J792" s="217"/>
      <c r="K792" s="220"/>
      <c r="L792" s="220"/>
      <c r="M792" s="232"/>
      <c r="N792" s="222">
        <f t="shared" ref="N792:N808" si="107">M792/$N$15</f>
        <v>0</v>
      </c>
      <c r="O792" s="223"/>
      <c r="P792" s="224"/>
      <c r="Q792" s="224"/>
      <c r="R792" s="224"/>
      <c r="S792" s="224"/>
      <c r="T792" s="225"/>
      <c r="U792" s="226">
        <f t="shared" si="104"/>
        <v>0</v>
      </c>
      <c r="V792" s="227"/>
      <c r="W792" s="228" t="str">
        <f t="shared" si="105"/>
        <v>0</v>
      </c>
      <c r="X792" s="509"/>
      <c r="Y792" s="229">
        <f t="shared" si="106"/>
        <v>0</v>
      </c>
    </row>
    <row r="793" spans="2:25" ht="18.75" customHeight="1">
      <c r="B793" s="515"/>
      <c r="C793" s="506"/>
      <c r="D793" s="216"/>
      <c r="E793" s="216"/>
      <c r="F793" s="217"/>
      <c r="G793" s="218">
        <f t="shared" si="101"/>
        <v>0</v>
      </c>
      <c r="H793" s="219">
        <f t="shared" si="102"/>
        <v>0</v>
      </c>
      <c r="I793" s="219">
        <f t="shared" si="103"/>
        <v>0</v>
      </c>
      <c r="J793" s="217"/>
      <c r="K793" s="220"/>
      <c r="L793" s="220"/>
      <c r="M793" s="232"/>
      <c r="N793" s="222">
        <f t="shared" si="107"/>
        <v>0</v>
      </c>
      <c r="O793" s="223"/>
      <c r="P793" s="224"/>
      <c r="Q793" s="224"/>
      <c r="R793" s="224"/>
      <c r="S793" s="224"/>
      <c r="T793" s="225"/>
      <c r="U793" s="226">
        <f t="shared" si="104"/>
        <v>0</v>
      </c>
      <c r="V793" s="227"/>
      <c r="W793" s="228" t="str">
        <f t="shared" si="105"/>
        <v>0</v>
      </c>
      <c r="X793" s="509"/>
      <c r="Y793" s="229">
        <f t="shared" si="106"/>
        <v>0</v>
      </c>
    </row>
    <row r="794" spans="2:25" ht="18.75" customHeight="1">
      <c r="B794" s="515"/>
      <c r="C794" s="506"/>
      <c r="D794" s="216"/>
      <c r="E794" s="216"/>
      <c r="F794" s="217"/>
      <c r="G794" s="218">
        <f t="shared" si="101"/>
        <v>0</v>
      </c>
      <c r="H794" s="219">
        <f t="shared" si="102"/>
        <v>0</v>
      </c>
      <c r="I794" s="219">
        <f t="shared" si="103"/>
        <v>0</v>
      </c>
      <c r="J794" s="217"/>
      <c r="K794" s="220"/>
      <c r="L794" s="220"/>
      <c r="M794" s="232"/>
      <c r="N794" s="222">
        <f t="shared" si="107"/>
        <v>0</v>
      </c>
      <c r="O794" s="223"/>
      <c r="P794" s="224"/>
      <c r="Q794" s="224"/>
      <c r="R794" s="224"/>
      <c r="S794" s="224"/>
      <c r="T794" s="225"/>
      <c r="U794" s="226">
        <f t="shared" si="104"/>
        <v>0</v>
      </c>
      <c r="V794" s="227"/>
      <c r="W794" s="228" t="str">
        <f t="shared" si="105"/>
        <v>0</v>
      </c>
      <c r="X794" s="509"/>
      <c r="Y794" s="229">
        <f t="shared" si="106"/>
        <v>0</v>
      </c>
    </row>
    <row r="795" spans="2:25" ht="18.75" customHeight="1">
      <c r="B795" s="515"/>
      <c r="C795" s="506"/>
      <c r="D795" s="216"/>
      <c r="E795" s="216"/>
      <c r="F795" s="217"/>
      <c r="G795" s="218">
        <f t="shared" si="101"/>
        <v>0</v>
      </c>
      <c r="H795" s="219">
        <f t="shared" si="102"/>
        <v>0</v>
      </c>
      <c r="I795" s="219">
        <f t="shared" si="103"/>
        <v>0</v>
      </c>
      <c r="J795" s="217"/>
      <c r="K795" s="220"/>
      <c r="L795" s="220"/>
      <c r="M795" s="232"/>
      <c r="N795" s="222">
        <f t="shared" si="107"/>
        <v>0</v>
      </c>
      <c r="O795" s="223"/>
      <c r="P795" s="224"/>
      <c r="Q795" s="224"/>
      <c r="R795" s="224"/>
      <c r="S795" s="224"/>
      <c r="T795" s="225"/>
      <c r="U795" s="226">
        <f t="shared" si="104"/>
        <v>0</v>
      </c>
      <c r="V795" s="227"/>
      <c r="W795" s="228" t="str">
        <f t="shared" si="105"/>
        <v>0</v>
      </c>
      <c r="X795" s="509"/>
      <c r="Y795" s="229">
        <f t="shared" si="106"/>
        <v>0</v>
      </c>
    </row>
    <row r="796" spans="2:25" ht="18.75" customHeight="1">
      <c r="B796" s="515"/>
      <c r="C796" s="506"/>
      <c r="D796" s="216"/>
      <c r="E796" s="216"/>
      <c r="F796" s="217"/>
      <c r="G796" s="218">
        <f t="shared" si="101"/>
        <v>0</v>
      </c>
      <c r="H796" s="219">
        <f t="shared" si="102"/>
        <v>0</v>
      </c>
      <c r="I796" s="219">
        <f t="shared" si="103"/>
        <v>0</v>
      </c>
      <c r="J796" s="217"/>
      <c r="K796" s="220"/>
      <c r="L796" s="220"/>
      <c r="M796" s="232"/>
      <c r="N796" s="222">
        <f t="shared" si="107"/>
        <v>0</v>
      </c>
      <c r="O796" s="223"/>
      <c r="P796" s="224"/>
      <c r="Q796" s="224"/>
      <c r="R796" s="224"/>
      <c r="S796" s="224"/>
      <c r="T796" s="225"/>
      <c r="U796" s="226">
        <f t="shared" si="104"/>
        <v>0</v>
      </c>
      <c r="V796" s="227"/>
      <c r="W796" s="228" t="str">
        <f t="shared" si="105"/>
        <v>0</v>
      </c>
      <c r="X796" s="509"/>
      <c r="Y796" s="229">
        <f t="shared" si="106"/>
        <v>0</v>
      </c>
    </row>
    <row r="797" spans="2:25" ht="18.75" customHeight="1">
      <c r="B797" s="515"/>
      <c r="C797" s="506"/>
      <c r="D797" s="216"/>
      <c r="E797" s="216"/>
      <c r="F797" s="217"/>
      <c r="G797" s="218">
        <f t="shared" si="101"/>
        <v>0</v>
      </c>
      <c r="H797" s="219">
        <f t="shared" si="102"/>
        <v>0</v>
      </c>
      <c r="I797" s="219">
        <f t="shared" si="103"/>
        <v>0</v>
      </c>
      <c r="J797" s="217"/>
      <c r="K797" s="220"/>
      <c r="L797" s="220"/>
      <c r="M797" s="232"/>
      <c r="N797" s="222">
        <f t="shared" si="107"/>
        <v>0</v>
      </c>
      <c r="O797" s="223"/>
      <c r="P797" s="224"/>
      <c r="Q797" s="224"/>
      <c r="R797" s="224"/>
      <c r="S797" s="224"/>
      <c r="T797" s="225"/>
      <c r="U797" s="226">
        <f t="shared" si="104"/>
        <v>0</v>
      </c>
      <c r="V797" s="227"/>
      <c r="W797" s="228" t="str">
        <f t="shared" si="105"/>
        <v>0</v>
      </c>
      <c r="X797" s="509"/>
      <c r="Y797" s="229">
        <f t="shared" si="106"/>
        <v>0</v>
      </c>
    </row>
    <row r="798" spans="2:25" ht="18.75" customHeight="1">
      <c r="B798" s="515"/>
      <c r="C798" s="506"/>
      <c r="D798" s="216"/>
      <c r="E798" s="216"/>
      <c r="F798" s="217"/>
      <c r="G798" s="218">
        <f t="shared" si="101"/>
        <v>0</v>
      </c>
      <c r="H798" s="219">
        <f t="shared" si="102"/>
        <v>0</v>
      </c>
      <c r="I798" s="219">
        <f t="shared" si="103"/>
        <v>0</v>
      </c>
      <c r="J798" s="217"/>
      <c r="K798" s="220"/>
      <c r="L798" s="220"/>
      <c r="M798" s="232"/>
      <c r="N798" s="222">
        <f t="shared" si="107"/>
        <v>0</v>
      </c>
      <c r="O798" s="223"/>
      <c r="P798" s="224"/>
      <c r="Q798" s="224"/>
      <c r="R798" s="224"/>
      <c r="S798" s="224"/>
      <c r="T798" s="225"/>
      <c r="U798" s="226">
        <f t="shared" si="104"/>
        <v>0</v>
      </c>
      <c r="V798" s="227"/>
      <c r="W798" s="228" t="str">
        <f t="shared" si="105"/>
        <v>0</v>
      </c>
      <c r="X798" s="509"/>
      <c r="Y798" s="229">
        <f t="shared" si="106"/>
        <v>0</v>
      </c>
    </row>
    <row r="799" spans="2:25" ht="18.75" customHeight="1">
      <c r="B799" s="515"/>
      <c r="C799" s="506"/>
      <c r="D799" s="216"/>
      <c r="E799" s="216"/>
      <c r="F799" s="217"/>
      <c r="G799" s="218">
        <f t="shared" si="101"/>
        <v>0</v>
      </c>
      <c r="H799" s="219">
        <f t="shared" si="102"/>
        <v>0</v>
      </c>
      <c r="I799" s="219">
        <f t="shared" si="103"/>
        <v>0</v>
      </c>
      <c r="J799" s="217"/>
      <c r="K799" s="220"/>
      <c r="L799" s="220"/>
      <c r="M799" s="232"/>
      <c r="N799" s="222">
        <f t="shared" si="107"/>
        <v>0</v>
      </c>
      <c r="O799" s="223"/>
      <c r="P799" s="224"/>
      <c r="Q799" s="224"/>
      <c r="R799" s="224"/>
      <c r="S799" s="224"/>
      <c r="T799" s="225"/>
      <c r="U799" s="226">
        <f t="shared" si="104"/>
        <v>0</v>
      </c>
      <c r="V799" s="227"/>
      <c r="W799" s="228" t="str">
        <f t="shared" si="105"/>
        <v>0</v>
      </c>
      <c r="X799" s="509"/>
      <c r="Y799" s="229">
        <f t="shared" si="106"/>
        <v>0</v>
      </c>
    </row>
    <row r="800" spans="2:25" ht="18.75" customHeight="1">
      <c r="B800" s="515"/>
      <c r="C800" s="506"/>
      <c r="D800" s="216"/>
      <c r="E800" s="216"/>
      <c r="F800" s="217"/>
      <c r="G800" s="218">
        <f t="shared" si="101"/>
        <v>0</v>
      </c>
      <c r="H800" s="219">
        <f t="shared" si="102"/>
        <v>0</v>
      </c>
      <c r="I800" s="219">
        <f t="shared" si="103"/>
        <v>0</v>
      </c>
      <c r="J800" s="217"/>
      <c r="K800" s="220"/>
      <c r="L800" s="220"/>
      <c r="M800" s="232"/>
      <c r="N800" s="222">
        <f t="shared" si="107"/>
        <v>0</v>
      </c>
      <c r="O800" s="223"/>
      <c r="P800" s="224"/>
      <c r="Q800" s="224"/>
      <c r="R800" s="224"/>
      <c r="S800" s="224"/>
      <c r="T800" s="225"/>
      <c r="U800" s="226">
        <f t="shared" si="104"/>
        <v>0</v>
      </c>
      <c r="V800" s="227"/>
      <c r="W800" s="228" t="str">
        <f t="shared" si="105"/>
        <v>0</v>
      </c>
      <c r="X800" s="509"/>
      <c r="Y800" s="229">
        <f t="shared" si="106"/>
        <v>0</v>
      </c>
    </row>
    <row r="801" spans="2:25" ht="18.75" customHeight="1">
      <c r="B801" s="515"/>
      <c r="C801" s="506"/>
      <c r="D801" s="216"/>
      <c r="E801" s="216"/>
      <c r="F801" s="217"/>
      <c r="G801" s="218">
        <f t="shared" si="101"/>
        <v>0</v>
      </c>
      <c r="H801" s="219">
        <f t="shared" si="102"/>
        <v>0</v>
      </c>
      <c r="I801" s="219">
        <f t="shared" si="103"/>
        <v>0</v>
      </c>
      <c r="J801" s="217"/>
      <c r="K801" s="220"/>
      <c r="L801" s="220"/>
      <c r="M801" s="232"/>
      <c r="N801" s="222">
        <f t="shared" si="107"/>
        <v>0</v>
      </c>
      <c r="O801" s="223"/>
      <c r="P801" s="224"/>
      <c r="Q801" s="224"/>
      <c r="R801" s="224"/>
      <c r="S801" s="224"/>
      <c r="T801" s="225"/>
      <c r="U801" s="226">
        <f t="shared" si="104"/>
        <v>0</v>
      </c>
      <c r="V801" s="227"/>
      <c r="W801" s="228" t="str">
        <f t="shared" si="105"/>
        <v>0</v>
      </c>
      <c r="X801" s="509"/>
      <c r="Y801" s="229">
        <f t="shared" si="106"/>
        <v>0</v>
      </c>
    </row>
    <row r="802" spans="2:25" ht="18.75" customHeight="1">
      <c r="B802" s="515"/>
      <c r="C802" s="506"/>
      <c r="D802" s="216"/>
      <c r="E802" s="216"/>
      <c r="F802" s="217"/>
      <c r="G802" s="218">
        <f t="shared" si="101"/>
        <v>0</v>
      </c>
      <c r="H802" s="219">
        <f t="shared" si="102"/>
        <v>0</v>
      </c>
      <c r="I802" s="219">
        <f t="shared" si="103"/>
        <v>0</v>
      </c>
      <c r="J802" s="217"/>
      <c r="K802" s="220"/>
      <c r="L802" s="220"/>
      <c r="M802" s="232"/>
      <c r="N802" s="222">
        <f t="shared" si="107"/>
        <v>0</v>
      </c>
      <c r="O802" s="223"/>
      <c r="P802" s="224"/>
      <c r="Q802" s="224"/>
      <c r="R802" s="224"/>
      <c r="S802" s="224"/>
      <c r="T802" s="225"/>
      <c r="U802" s="226">
        <f t="shared" si="104"/>
        <v>0</v>
      </c>
      <c r="V802" s="227"/>
      <c r="W802" s="228" t="str">
        <f t="shared" si="105"/>
        <v>0</v>
      </c>
      <c r="X802" s="509"/>
      <c r="Y802" s="229">
        <f t="shared" si="106"/>
        <v>0</v>
      </c>
    </row>
    <row r="803" spans="2:25" ht="18.75" customHeight="1">
      <c r="B803" s="515"/>
      <c r="C803" s="506"/>
      <c r="D803" s="216"/>
      <c r="E803" s="216"/>
      <c r="F803" s="217"/>
      <c r="G803" s="218">
        <f t="shared" si="101"/>
        <v>0</v>
      </c>
      <c r="H803" s="219">
        <f t="shared" si="102"/>
        <v>0</v>
      </c>
      <c r="I803" s="219">
        <f t="shared" si="103"/>
        <v>0</v>
      </c>
      <c r="J803" s="217"/>
      <c r="K803" s="220"/>
      <c r="L803" s="220"/>
      <c r="M803" s="232"/>
      <c r="N803" s="222">
        <f t="shared" si="107"/>
        <v>0</v>
      </c>
      <c r="O803" s="223"/>
      <c r="P803" s="224"/>
      <c r="Q803" s="224"/>
      <c r="R803" s="224"/>
      <c r="S803" s="224"/>
      <c r="T803" s="225"/>
      <c r="U803" s="226">
        <f t="shared" si="104"/>
        <v>0</v>
      </c>
      <c r="V803" s="227"/>
      <c r="W803" s="228" t="str">
        <f t="shared" si="105"/>
        <v>0</v>
      </c>
      <c r="X803" s="509"/>
      <c r="Y803" s="229">
        <f t="shared" si="106"/>
        <v>0</v>
      </c>
    </row>
    <row r="804" spans="2:25" ht="18.75" customHeight="1">
      <c r="B804" s="515"/>
      <c r="C804" s="506"/>
      <c r="D804" s="216"/>
      <c r="E804" s="216"/>
      <c r="F804" s="217"/>
      <c r="G804" s="218">
        <f t="shared" si="101"/>
        <v>0</v>
      </c>
      <c r="H804" s="219">
        <f t="shared" si="102"/>
        <v>0</v>
      </c>
      <c r="I804" s="219">
        <f t="shared" si="103"/>
        <v>0</v>
      </c>
      <c r="J804" s="217"/>
      <c r="K804" s="220"/>
      <c r="L804" s="220"/>
      <c r="M804" s="232"/>
      <c r="N804" s="222">
        <f t="shared" si="107"/>
        <v>0</v>
      </c>
      <c r="O804" s="223"/>
      <c r="P804" s="224"/>
      <c r="Q804" s="224"/>
      <c r="R804" s="224"/>
      <c r="S804" s="224"/>
      <c r="T804" s="225"/>
      <c r="U804" s="226">
        <f t="shared" si="104"/>
        <v>0</v>
      </c>
      <c r="V804" s="227"/>
      <c r="W804" s="228" t="str">
        <f t="shared" si="105"/>
        <v>0</v>
      </c>
      <c r="X804" s="509"/>
      <c r="Y804" s="229">
        <f t="shared" si="106"/>
        <v>0</v>
      </c>
    </row>
    <row r="805" spans="2:25" ht="15" customHeight="1">
      <c r="B805" s="515"/>
      <c r="C805" s="506"/>
      <c r="D805" s="216"/>
      <c r="E805" s="216"/>
      <c r="F805" s="217"/>
      <c r="G805" s="218">
        <f t="shared" si="101"/>
        <v>0</v>
      </c>
      <c r="H805" s="219">
        <f t="shared" si="102"/>
        <v>0</v>
      </c>
      <c r="I805" s="219">
        <f t="shared" si="103"/>
        <v>0</v>
      </c>
      <c r="J805" s="217"/>
      <c r="K805" s="220"/>
      <c r="L805" s="220"/>
      <c r="M805" s="232"/>
      <c r="N805" s="222">
        <f t="shared" si="107"/>
        <v>0</v>
      </c>
      <c r="O805" s="223"/>
      <c r="P805" s="224"/>
      <c r="Q805" s="224"/>
      <c r="R805" s="224"/>
      <c r="S805" s="224"/>
      <c r="T805" s="225"/>
      <c r="U805" s="226">
        <f t="shared" si="104"/>
        <v>0</v>
      </c>
      <c r="V805" s="227"/>
      <c r="W805" s="228" t="str">
        <f t="shared" si="105"/>
        <v>0</v>
      </c>
      <c r="X805" s="509"/>
      <c r="Y805" s="229">
        <f t="shared" si="106"/>
        <v>0</v>
      </c>
    </row>
    <row r="806" spans="2:25" ht="18.75" customHeight="1">
      <c r="B806" s="515"/>
      <c r="C806" s="506"/>
      <c r="D806" s="216"/>
      <c r="E806" s="231"/>
      <c r="F806" s="217"/>
      <c r="G806" s="218">
        <f t="shared" si="101"/>
        <v>0</v>
      </c>
      <c r="H806" s="219">
        <f t="shared" si="102"/>
        <v>0</v>
      </c>
      <c r="I806" s="219">
        <f t="shared" si="103"/>
        <v>0</v>
      </c>
      <c r="J806" s="217"/>
      <c r="K806" s="220"/>
      <c r="L806" s="220"/>
      <c r="M806" s="232"/>
      <c r="N806" s="222">
        <f t="shared" si="107"/>
        <v>0</v>
      </c>
      <c r="O806" s="231"/>
      <c r="P806" s="231"/>
      <c r="Q806" s="231"/>
      <c r="R806" s="231"/>
      <c r="S806" s="231"/>
      <c r="T806" s="225"/>
      <c r="U806" s="226">
        <f t="shared" si="104"/>
        <v>0</v>
      </c>
      <c r="V806" s="227"/>
      <c r="W806" s="228" t="str">
        <f t="shared" si="105"/>
        <v>0</v>
      </c>
      <c r="X806" s="509"/>
      <c r="Y806" s="229">
        <f t="shared" si="106"/>
        <v>0</v>
      </c>
    </row>
    <row r="807" spans="2:25" ht="15" customHeight="1">
      <c r="B807" s="515"/>
      <c r="C807" s="506"/>
      <c r="D807" s="216"/>
      <c r="E807" s="216"/>
      <c r="F807" s="217"/>
      <c r="G807" s="218">
        <f t="shared" si="101"/>
        <v>0</v>
      </c>
      <c r="H807" s="219">
        <f t="shared" si="102"/>
        <v>0</v>
      </c>
      <c r="I807" s="219">
        <f t="shared" si="103"/>
        <v>0</v>
      </c>
      <c r="J807" s="217"/>
      <c r="K807" s="220"/>
      <c r="L807" s="220"/>
      <c r="M807" s="232"/>
      <c r="N807" s="222">
        <f t="shared" si="107"/>
        <v>0</v>
      </c>
      <c r="O807" s="231"/>
      <c r="P807" s="231"/>
      <c r="Q807" s="231"/>
      <c r="R807" s="225"/>
      <c r="S807" s="225"/>
      <c r="T807" s="225"/>
      <c r="U807" s="226">
        <f t="shared" si="104"/>
        <v>0</v>
      </c>
      <c r="V807" s="227"/>
      <c r="W807" s="228" t="str">
        <f t="shared" si="105"/>
        <v>0</v>
      </c>
      <c r="X807" s="509"/>
      <c r="Y807" s="229">
        <f t="shared" si="106"/>
        <v>0</v>
      </c>
    </row>
    <row r="808" spans="2:25" ht="18.75" customHeight="1">
      <c r="B808" s="516"/>
      <c r="C808" s="507"/>
      <c r="D808" s="216"/>
      <c r="E808" s="216"/>
      <c r="F808" s="217"/>
      <c r="G808" s="218">
        <f t="shared" si="101"/>
        <v>0</v>
      </c>
      <c r="H808" s="219">
        <f t="shared" si="102"/>
        <v>0</v>
      </c>
      <c r="I808" s="219">
        <f t="shared" si="103"/>
        <v>0</v>
      </c>
      <c r="J808" s="217"/>
      <c r="K808" s="220"/>
      <c r="L808" s="220"/>
      <c r="M808" s="232"/>
      <c r="N808" s="222">
        <f t="shared" si="107"/>
        <v>0</v>
      </c>
      <c r="O808" s="231"/>
      <c r="P808" s="231"/>
      <c r="Q808" s="231"/>
      <c r="R808" s="231"/>
      <c r="S808" s="231"/>
      <c r="T808" s="225"/>
      <c r="U808" s="226">
        <f t="shared" si="104"/>
        <v>0</v>
      </c>
      <c r="V808" s="227"/>
      <c r="W808" s="228" t="str">
        <f t="shared" si="105"/>
        <v>0</v>
      </c>
      <c r="X808" s="510"/>
      <c r="Y808" s="229">
        <f t="shared" si="106"/>
        <v>0</v>
      </c>
    </row>
    <row r="809" spans="2:25">
      <c r="B809" s="233"/>
      <c r="C809" s="234" t="s">
        <v>111</v>
      </c>
      <c r="D809" s="235"/>
      <c r="E809" s="236">
        <f>COUNTA(E657:E808)</f>
        <v>85</v>
      </c>
      <c r="F809" s="236">
        <f>SUM(F657:F808)</f>
        <v>31888</v>
      </c>
      <c r="G809" s="236">
        <f>SUM(G657:G808)</f>
        <v>6377.5999999999995</v>
      </c>
      <c r="H809" s="236">
        <f>SUM(H657:H808)</f>
        <v>17715.555555555566</v>
      </c>
      <c r="I809" s="236">
        <f>MROUND(SUM(I657:I808),1)</f>
        <v>6</v>
      </c>
      <c r="J809" s="236">
        <f>COUNTA(J657:J808)</f>
        <v>13</v>
      </c>
      <c r="K809" s="236">
        <f>COUNTA(K657:K808)</f>
        <v>6</v>
      </c>
      <c r="L809" s="236">
        <f>COUNTA(L657:L808)</f>
        <v>0</v>
      </c>
      <c r="M809" s="236">
        <f>SUM(M657:M808)</f>
        <v>17715.555555555555</v>
      </c>
      <c r="N809" s="236">
        <f>SUM(N657:N808)</f>
        <v>354.31111111111102</v>
      </c>
      <c r="O809" s="237"/>
      <c r="P809" s="238">
        <f>COUNTIF(P657:P808, "YES")</f>
        <v>0</v>
      </c>
      <c r="Q809" s="237"/>
      <c r="R809" s="237"/>
      <c r="S809" s="237"/>
      <c r="T809" s="237"/>
      <c r="U809" s="236">
        <f>SUM(U657:U808)</f>
        <v>11.810370370370368</v>
      </c>
      <c r="V809" s="236">
        <f>SUM(V657:V808)</f>
        <v>11.757407407407408</v>
      </c>
      <c r="W809" s="236">
        <f t="array" ref="W809">SUM(ABS(W657:W808))</f>
        <v>12</v>
      </c>
      <c r="X809" s="238" t="str">
        <f>IF(X657&lt;0.2, "0", IF(X657&lt;=2, "2", IF(X657&gt;2, ROUND(X657,0))))</f>
        <v>2</v>
      </c>
      <c r="Y809" s="236">
        <f>SUM(Y657:Y808)</f>
        <v>6</v>
      </c>
    </row>
    <row r="810" spans="2:25" ht="18.75" customHeight="1">
      <c r="B810" s="514">
        <v>12</v>
      </c>
      <c r="C810" s="505" t="s">
        <v>4267</v>
      </c>
      <c r="D810" s="216">
        <v>1</v>
      </c>
      <c r="E810" s="216" t="s">
        <v>4268</v>
      </c>
      <c r="F810" s="217">
        <v>584</v>
      </c>
      <c r="G810" s="218">
        <f t="shared" ref="G810:G851" si="108">F810/$G$15</f>
        <v>116.8</v>
      </c>
      <c r="H810" s="219">
        <f t="shared" ref="H810:H850" si="109">F810/$H$15</f>
        <v>324.44444444444446</v>
      </c>
      <c r="I810" s="219">
        <f t="shared" ref="I810:I850" si="110">H810/$I$15</f>
        <v>0.10814814814814815</v>
      </c>
      <c r="J810" s="217" t="s">
        <v>4269</v>
      </c>
      <c r="K810" s="217" t="s">
        <v>4269</v>
      </c>
      <c r="L810" s="220"/>
      <c r="M810" s="221">
        <f>SUM(H810:H819)</f>
        <v>2668.333333333333</v>
      </c>
      <c r="N810" s="222">
        <f t="shared" ref="N810:N850" si="111">M810/$N$15</f>
        <v>53.36666666666666</v>
      </c>
      <c r="O810" s="223">
        <v>55</v>
      </c>
      <c r="P810" s="224" t="s">
        <v>178</v>
      </c>
      <c r="Q810" s="224"/>
      <c r="R810" s="224" t="s">
        <v>3576</v>
      </c>
      <c r="S810" s="224"/>
      <c r="T810" s="225"/>
      <c r="U810" s="226">
        <f t="shared" ref="U810:U850" si="112">H810/$U$15</f>
        <v>0.21629629629629629</v>
      </c>
      <c r="V810" s="227">
        <f>SUM(U810:U819)</f>
        <v>1.778888888888889</v>
      </c>
      <c r="W810" s="228" t="str">
        <f t="shared" ref="W810:W850" si="113">IF(V810&lt;1,"0",IF(V810&lt;5,"2",IF(V810&gt;=5,"6")))</f>
        <v>2</v>
      </c>
      <c r="X810" s="508">
        <f>K852/$X$15</f>
        <v>1</v>
      </c>
      <c r="Y810" s="229">
        <f t="shared" ref="Y810:Y851" si="114">W810/2</f>
        <v>1</v>
      </c>
    </row>
    <row r="811" spans="2:25" ht="18.75" customHeight="1">
      <c r="B811" s="515"/>
      <c r="C811" s="506"/>
      <c r="D811" s="216">
        <v>2</v>
      </c>
      <c r="E811" s="216" t="s">
        <v>4270</v>
      </c>
      <c r="F811" s="217">
        <v>500</v>
      </c>
      <c r="G811" s="218">
        <f t="shared" si="108"/>
        <v>100</v>
      </c>
      <c r="H811" s="219">
        <f t="shared" si="109"/>
        <v>277.77777777777777</v>
      </c>
      <c r="I811" s="219">
        <f t="shared" si="110"/>
        <v>9.2592592592592587E-2</v>
      </c>
      <c r="J811" s="217"/>
      <c r="K811" s="220"/>
      <c r="L811" s="220"/>
      <c r="M811" s="221"/>
      <c r="N811" s="222">
        <f t="shared" si="111"/>
        <v>0</v>
      </c>
      <c r="O811" s="223"/>
      <c r="P811" s="224"/>
      <c r="Q811" s="224"/>
      <c r="R811" s="224"/>
      <c r="S811" s="224"/>
      <c r="T811" s="225"/>
      <c r="U811" s="226">
        <f t="shared" si="112"/>
        <v>0.18518518518518517</v>
      </c>
      <c r="V811" s="227"/>
      <c r="W811" s="228" t="str">
        <f t="shared" si="113"/>
        <v>0</v>
      </c>
      <c r="X811" s="509"/>
      <c r="Y811" s="229">
        <f t="shared" si="114"/>
        <v>0</v>
      </c>
    </row>
    <row r="812" spans="2:25" ht="18.75" customHeight="1">
      <c r="B812" s="515"/>
      <c r="C812" s="506"/>
      <c r="D812" s="216">
        <v>3</v>
      </c>
      <c r="E812" s="216" t="s">
        <v>4271</v>
      </c>
      <c r="F812" s="217">
        <v>429</v>
      </c>
      <c r="G812" s="218">
        <f t="shared" si="108"/>
        <v>85.8</v>
      </c>
      <c r="H812" s="219">
        <f t="shared" si="109"/>
        <v>238.33333333333331</v>
      </c>
      <c r="I812" s="219">
        <f t="shared" si="110"/>
        <v>7.9444444444444443E-2</v>
      </c>
      <c r="J812" s="217"/>
      <c r="K812" s="220"/>
      <c r="L812" s="220"/>
      <c r="M812" s="221"/>
      <c r="N812" s="222">
        <f t="shared" si="111"/>
        <v>0</v>
      </c>
      <c r="O812" s="223"/>
      <c r="P812" s="224"/>
      <c r="Q812" s="224"/>
      <c r="R812" s="224"/>
      <c r="S812" s="224"/>
      <c r="T812" s="225"/>
      <c r="U812" s="226">
        <f t="shared" si="112"/>
        <v>0.15888888888888889</v>
      </c>
      <c r="V812" s="227"/>
      <c r="W812" s="228" t="str">
        <f t="shared" si="113"/>
        <v>0</v>
      </c>
      <c r="X812" s="509"/>
      <c r="Y812" s="229">
        <f t="shared" si="114"/>
        <v>0</v>
      </c>
    </row>
    <row r="813" spans="2:25" ht="18.75" customHeight="1">
      <c r="B813" s="515"/>
      <c r="C813" s="506"/>
      <c r="D813" s="216">
        <v>4</v>
      </c>
      <c r="E813" s="216" t="s">
        <v>4272</v>
      </c>
      <c r="F813" s="217">
        <v>792</v>
      </c>
      <c r="G813" s="218">
        <f t="shared" si="108"/>
        <v>158.4</v>
      </c>
      <c r="H813" s="219">
        <f t="shared" si="109"/>
        <v>440</v>
      </c>
      <c r="I813" s="219">
        <f t="shared" si="110"/>
        <v>0.14666666666666667</v>
      </c>
      <c r="J813" s="217"/>
      <c r="K813" s="220"/>
      <c r="L813" s="220"/>
      <c r="M813" s="221"/>
      <c r="N813" s="222">
        <f t="shared" si="111"/>
        <v>0</v>
      </c>
      <c r="O813" s="223"/>
      <c r="P813" s="224"/>
      <c r="Q813" s="224"/>
      <c r="R813" s="224"/>
      <c r="S813" s="224"/>
      <c r="T813" s="225"/>
      <c r="U813" s="226">
        <f t="shared" si="112"/>
        <v>0.29333333333333333</v>
      </c>
      <c r="V813" s="227"/>
      <c r="W813" s="228" t="str">
        <f t="shared" si="113"/>
        <v>0</v>
      </c>
      <c r="X813" s="509"/>
      <c r="Y813" s="229">
        <f t="shared" si="114"/>
        <v>0</v>
      </c>
    </row>
    <row r="814" spans="2:25" ht="18.75" customHeight="1">
      <c r="B814" s="515"/>
      <c r="C814" s="506"/>
      <c r="D814" s="216">
        <v>5</v>
      </c>
      <c r="E814" s="216" t="s">
        <v>4273</v>
      </c>
      <c r="F814" s="217">
        <v>200</v>
      </c>
      <c r="G814" s="218">
        <f t="shared" si="108"/>
        <v>40</v>
      </c>
      <c r="H814" s="219">
        <f t="shared" si="109"/>
        <v>111.11111111111111</v>
      </c>
      <c r="I814" s="219">
        <f t="shared" si="110"/>
        <v>3.7037037037037035E-2</v>
      </c>
      <c r="J814" s="217"/>
      <c r="K814" s="220"/>
      <c r="L814" s="220"/>
      <c r="M814" s="221"/>
      <c r="N814" s="222">
        <f t="shared" si="111"/>
        <v>0</v>
      </c>
      <c r="O814" s="223"/>
      <c r="P814" s="224"/>
      <c r="Q814" s="224"/>
      <c r="R814" s="224"/>
      <c r="S814" s="224"/>
      <c r="T814" s="225"/>
      <c r="U814" s="226">
        <f t="shared" si="112"/>
        <v>7.407407407407407E-2</v>
      </c>
      <c r="V814" s="227"/>
      <c r="W814" s="228" t="str">
        <f t="shared" si="113"/>
        <v>0</v>
      </c>
      <c r="X814" s="509"/>
      <c r="Y814" s="229">
        <f t="shared" si="114"/>
        <v>0</v>
      </c>
    </row>
    <row r="815" spans="2:25" ht="18.75" customHeight="1">
      <c r="B815" s="515"/>
      <c r="C815" s="506"/>
      <c r="D815" s="216">
        <v>6</v>
      </c>
      <c r="E815" s="216" t="s">
        <v>837</v>
      </c>
      <c r="F815" s="217">
        <v>144</v>
      </c>
      <c r="G815" s="218">
        <f t="shared" si="108"/>
        <v>28.8</v>
      </c>
      <c r="H815" s="219">
        <f t="shared" si="109"/>
        <v>80</v>
      </c>
      <c r="I815" s="219">
        <f t="shared" si="110"/>
        <v>2.6666666666666668E-2</v>
      </c>
      <c r="J815" s="217"/>
      <c r="K815" s="220"/>
      <c r="L815" s="220"/>
      <c r="M815" s="221"/>
      <c r="N815" s="222">
        <f t="shared" si="111"/>
        <v>0</v>
      </c>
      <c r="O815" s="223"/>
      <c r="P815" s="224"/>
      <c r="Q815" s="224"/>
      <c r="R815" s="224"/>
      <c r="S815" s="224"/>
      <c r="T815" s="225"/>
      <c r="U815" s="226">
        <f t="shared" si="112"/>
        <v>5.3333333333333337E-2</v>
      </c>
      <c r="V815" s="227"/>
      <c r="W815" s="228" t="str">
        <f t="shared" si="113"/>
        <v>0</v>
      </c>
      <c r="X815" s="509"/>
      <c r="Y815" s="229">
        <f t="shared" si="114"/>
        <v>0</v>
      </c>
    </row>
    <row r="816" spans="2:25" ht="18.75" customHeight="1">
      <c r="B816" s="515"/>
      <c r="C816" s="506"/>
      <c r="D816" s="216"/>
      <c r="E816" s="216" t="s">
        <v>4274</v>
      </c>
      <c r="F816" s="217">
        <v>896</v>
      </c>
      <c r="G816" s="218">
        <f t="shared" si="108"/>
        <v>179.2</v>
      </c>
      <c r="H816" s="219">
        <f t="shared" si="109"/>
        <v>497.77777777777777</v>
      </c>
      <c r="I816" s="219">
        <f t="shared" si="110"/>
        <v>0.16592592592592592</v>
      </c>
      <c r="J816" s="217"/>
      <c r="K816" s="220"/>
      <c r="L816" s="220"/>
      <c r="M816" s="221"/>
      <c r="N816" s="222">
        <f t="shared" si="111"/>
        <v>0</v>
      </c>
      <c r="O816" s="223"/>
      <c r="P816" s="224"/>
      <c r="Q816" s="224"/>
      <c r="R816" s="224"/>
      <c r="S816" s="224"/>
      <c r="T816" s="225"/>
      <c r="U816" s="226">
        <f t="shared" si="112"/>
        <v>0.33185185185185184</v>
      </c>
      <c r="V816" s="227"/>
      <c r="W816" s="228" t="str">
        <f t="shared" si="113"/>
        <v>0</v>
      </c>
      <c r="X816" s="509"/>
      <c r="Y816" s="229">
        <f t="shared" si="114"/>
        <v>0</v>
      </c>
    </row>
    <row r="817" spans="2:25" ht="18.75" customHeight="1">
      <c r="B817" s="515"/>
      <c r="C817" s="506"/>
      <c r="D817" s="216"/>
      <c r="E817" s="216" t="s">
        <v>4275</v>
      </c>
      <c r="F817" s="217">
        <v>438</v>
      </c>
      <c r="G817" s="218">
        <f t="shared" si="108"/>
        <v>87.6</v>
      </c>
      <c r="H817" s="219">
        <f t="shared" si="109"/>
        <v>243.33333333333331</v>
      </c>
      <c r="I817" s="219">
        <f t="shared" si="110"/>
        <v>8.1111111111111106E-2</v>
      </c>
      <c r="J817" s="217"/>
      <c r="K817" s="220"/>
      <c r="L817" s="220"/>
      <c r="M817" s="221"/>
      <c r="N817" s="222">
        <f t="shared" si="111"/>
        <v>0</v>
      </c>
      <c r="O817" s="223"/>
      <c r="P817" s="224"/>
      <c r="Q817" s="224"/>
      <c r="R817" s="224"/>
      <c r="S817" s="224"/>
      <c r="T817" s="225"/>
      <c r="U817" s="226">
        <f t="shared" si="112"/>
        <v>0.16222222222222221</v>
      </c>
      <c r="V817" s="227"/>
      <c r="W817" s="228" t="str">
        <f t="shared" si="113"/>
        <v>0</v>
      </c>
      <c r="X817" s="509"/>
      <c r="Y817" s="229">
        <f t="shared" si="114"/>
        <v>0</v>
      </c>
    </row>
    <row r="818" spans="2:25" ht="18.75" customHeight="1">
      <c r="B818" s="515"/>
      <c r="C818" s="506"/>
      <c r="D818" s="216"/>
      <c r="E818" s="216" t="s">
        <v>4276</v>
      </c>
      <c r="F818" s="217">
        <v>520</v>
      </c>
      <c r="G818" s="218">
        <f t="shared" si="108"/>
        <v>104</v>
      </c>
      <c r="H818" s="219">
        <f t="shared" si="109"/>
        <v>288.88888888888886</v>
      </c>
      <c r="I818" s="219">
        <f t="shared" si="110"/>
        <v>9.6296296296296283E-2</v>
      </c>
      <c r="J818" s="217"/>
      <c r="K818" s="220"/>
      <c r="L818" s="220"/>
      <c r="M818" s="221"/>
      <c r="N818" s="222">
        <f t="shared" si="111"/>
        <v>0</v>
      </c>
      <c r="O818" s="223"/>
      <c r="P818" s="224"/>
      <c r="Q818" s="224"/>
      <c r="R818" s="224"/>
      <c r="S818" s="224"/>
      <c r="T818" s="225"/>
      <c r="U818" s="226">
        <f t="shared" si="112"/>
        <v>0.19259259259259257</v>
      </c>
      <c r="V818" s="227"/>
      <c r="W818" s="228" t="str">
        <f t="shared" si="113"/>
        <v>0</v>
      </c>
      <c r="X818" s="509"/>
      <c r="Y818" s="229">
        <f t="shared" si="114"/>
        <v>0</v>
      </c>
    </row>
    <row r="819" spans="2:25" ht="18.75" customHeight="1">
      <c r="B819" s="515"/>
      <c r="C819" s="506"/>
      <c r="D819" s="216"/>
      <c r="E819" s="216" t="s">
        <v>4277</v>
      </c>
      <c r="F819" s="217">
        <v>300</v>
      </c>
      <c r="G819" s="218">
        <f t="shared" si="108"/>
        <v>60</v>
      </c>
      <c r="H819" s="219">
        <f t="shared" si="109"/>
        <v>166.66666666666666</v>
      </c>
      <c r="I819" s="219">
        <f t="shared" si="110"/>
        <v>5.5555555555555552E-2</v>
      </c>
      <c r="J819" s="217"/>
      <c r="K819" s="220"/>
      <c r="L819" s="220"/>
      <c r="M819" s="221"/>
      <c r="N819" s="222">
        <f t="shared" si="111"/>
        <v>0</v>
      </c>
      <c r="O819" s="223"/>
      <c r="P819" s="224"/>
      <c r="Q819" s="224"/>
      <c r="R819" s="224"/>
      <c r="S819" s="224"/>
      <c r="T819" s="225"/>
      <c r="U819" s="226">
        <f t="shared" si="112"/>
        <v>0.1111111111111111</v>
      </c>
      <c r="V819" s="227"/>
      <c r="W819" s="228" t="str">
        <f t="shared" si="113"/>
        <v>0</v>
      </c>
      <c r="X819" s="509"/>
      <c r="Y819" s="229">
        <f t="shared" si="114"/>
        <v>0</v>
      </c>
    </row>
    <row r="820" spans="2:25" ht="18.75" customHeight="1">
      <c r="B820" s="515"/>
      <c r="C820" s="506"/>
      <c r="D820" s="216"/>
      <c r="E820" s="216"/>
      <c r="F820" s="217"/>
      <c r="G820" s="218">
        <f t="shared" si="108"/>
        <v>0</v>
      </c>
      <c r="H820" s="219">
        <f t="shared" si="109"/>
        <v>0</v>
      </c>
      <c r="I820" s="219">
        <f t="shared" si="110"/>
        <v>0</v>
      </c>
      <c r="J820" s="217"/>
      <c r="K820" s="220"/>
      <c r="L820" s="220"/>
      <c r="M820" s="221"/>
      <c r="N820" s="222">
        <f t="shared" si="111"/>
        <v>0</v>
      </c>
      <c r="O820" s="223"/>
      <c r="P820" s="224"/>
      <c r="Q820" s="224"/>
      <c r="R820" s="224"/>
      <c r="S820" s="224"/>
      <c r="T820" s="225"/>
      <c r="U820" s="226">
        <f t="shared" si="112"/>
        <v>0</v>
      </c>
      <c r="V820" s="227"/>
      <c r="W820" s="228" t="str">
        <f t="shared" si="113"/>
        <v>0</v>
      </c>
      <c r="X820" s="509"/>
      <c r="Y820" s="229">
        <f t="shared" si="114"/>
        <v>0</v>
      </c>
    </row>
    <row r="821" spans="2:25" ht="18.75" customHeight="1">
      <c r="B821" s="515"/>
      <c r="C821" s="506"/>
      <c r="D821" s="216"/>
      <c r="E821" s="216" t="s">
        <v>4278</v>
      </c>
      <c r="F821" s="217">
        <v>402</v>
      </c>
      <c r="G821" s="218">
        <f t="shared" si="108"/>
        <v>80.400000000000006</v>
      </c>
      <c r="H821" s="219">
        <f t="shared" si="109"/>
        <v>223.33333333333331</v>
      </c>
      <c r="I821" s="219">
        <f t="shared" si="110"/>
        <v>7.4444444444444438E-2</v>
      </c>
      <c r="J821" s="217"/>
      <c r="K821" s="220"/>
      <c r="L821" s="220"/>
      <c r="M821" s="221"/>
      <c r="N821" s="222">
        <f t="shared" si="111"/>
        <v>0</v>
      </c>
      <c r="O821" s="223"/>
      <c r="P821" s="224"/>
      <c r="Q821" s="224"/>
      <c r="R821" s="224"/>
      <c r="S821" s="224"/>
      <c r="T821" s="225"/>
      <c r="U821" s="226">
        <f t="shared" si="112"/>
        <v>0.14888888888888888</v>
      </c>
      <c r="V821" s="227"/>
      <c r="W821" s="228" t="str">
        <f t="shared" si="113"/>
        <v>0</v>
      </c>
      <c r="X821" s="509"/>
      <c r="Y821" s="229">
        <f t="shared" si="114"/>
        <v>0</v>
      </c>
    </row>
    <row r="822" spans="2:25" ht="18.75" customHeight="1">
      <c r="B822" s="515"/>
      <c r="C822" s="506"/>
      <c r="D822" s="216"/>
      <c r="E822" s="216" t="s">
        <v>4279</v>
      </c>
      <c r="F822" s="217">
        <v>495</v>
      </c>
      <c r="G822" s="218">
        <f t="shared" si="108"/>
        <v>99</v>
      </c>
      <c r="H822" s="219">
        <f t="shared" si="109"/>
        <v>275</v>
      </c>
      <c r="I822" s="219">
        <f t="shared" si="110"/>
        <v>9.166666666666666E-2</v>
      </c>
      <c r="J822" s="217"/>
      <c r="K822" s="220"/>
      <c r="L822" s="220"/>
      <c r="M822" s="221"/>
      <c r="N822" s="222">
        <f t="shared" si="111"/>
        <v>0</v>
      </c>
      <c r="O822" s="223"/>
      <c r="P822" s="224"/>
      <c r="Q822" s="224"/>
      <c r="R822" s="224"/>
      <c r="S822" s="224"/>
      <c r="T822" s="225"/>
      <c r="U822" s="226">
        <f t="shared" si="112"/>
        <v>0.18333333333333332</v>
      </c>
      <c r="V822" s="227"/>
      <c r="W822" s="228" t="str">
        <f t="shared" si="113"/>
        <v>0</v>
      </c>
      <c r="X822" s="509"/>
      <c r="Y822" s="229">
        <f t="shared" si="114"/>
        <v>0</v>
      </c>
    </row>
    <row r="823" spans="2:25" ht="18.75" customHeight="1">
      <c r="B823" s="515"/>
      <c r="C823" s="506"/>
      <c r="D823" s="216"/>
      <c r="E823" s="216" t="s">
        <v>4280</v>
      </c>
      <c r="F823" s="217">
        <v>452</v>
      </c>
      <c r="G823" s="218">
        <f t="shared" si="108"/>
        <v>90.4</v>
      </c>
      <c r="H823" s="219">
        <f t="shared" si="109"/>
        <v>251.11111111111111</v>
      </c>
      <c r="I823" s="219">
        <f t="shared" si="110"/>
        <v>8.3703703703703711E-2</v>
      </c>
      <c r="J823" s="217"/>
      <c r="K823" s="220"/>
      <c r="L823" s="220"/>
      <c r="M823" s="221"/>
      <c r="N823" s="222">
        <f t="shared" si="111"/>
        <v>0</v>
      </c>
      <c r="O823" s="223"/>
      <c r="P823" s="224"/>
      <c r="Q823" s="224"/>
      <c r="R823" s="224"/>
      <c r="S823" s="224"/>
      <c r="T823" s="225"/>
      <c r="U823" s="226">
        <f t="shared" si="112"/>
        <v>0.16740740740740742</v>
      </c>
      <c r="V823" s="227"/>
      <c r="W823" s="228" t="str">
        <f t="shared" si="113"/>
        <v>0</v>
      </c>
      <c r="X823" s="509"/>
      <c r="Y823" s="229">
        <f t="shared" si="114"/>
        <v>0</v>
      </c>
    </row>
    <row r="824" spans="2:25" ht="18.75" customHeight="1">
      <c r="B824" s="515"/>
      <c r="C824" s="506"/>
      <c r="D824" s="216"/>
      <c r="E824" s="216" t="s">
        <v>3725</v>
      </c>
      <c r="F824" s="217">
        <v>618</v>
      </c>
      <c r="G824" s="218">
        <f t="shared" si="108"/>
        <v>123.6</v>
      </c>
      <c r="H824" s="219">
        <f t="shared" si="109"/>
        <v>343.33333333333331</v>
      </c>
      <c r="I824" s="219">
        <f t="shared" si="110"/>
        <v>0.11444444444444443</v>
      </c>
      <c r="J824" s="217"/>
      <c r="K824" s="220" t="s">
        <v>4281</v>
      </c>
      <c r="L824" s="220"/>
      <c r="M824" s="221">
        <f>SUM(H821:H835)</f>
        <v>2710.0000000000005</v>
      </c>
      <c r="N824" s="222">
        <f t="shared" si="111"/>
        <v>54.20000000000001</v>
      </c>
      <c r="O824" s="223">
        <v>63</v>
      </c>
      <c r="P824" s="224" t="s">
        <v>178</v>
      </c>
      <c r="Q824" s="224"/>
      <c r="R824" s="224" t="s">
        <v>3576</v>
      </c>
      <c r="S824" s="224"/>
      <c r="T824" s="225"/>
      <c r="U824" s="226">
        <f t="shared" si="112"/>
        <v>0.22888888888888886</v>
      </c>
      <c r="V824" s="227">
        <f>SUM(U821:U835)</f>
        <v>1.8066666666666666</v>
      </c>
      <c r="W824" s="228" t="str">
        <f t="shared" si="113"/>
        <v>2</v>
      </c>
      <c r="X824" s="509"/>
      <c r="Y824" s="229">
        <f t="shared" si="114"/>
        <v>1</v>
      </c>
    </row>
    <row r="825" spans="2:25" ht="18.75" customHeight="1">
      <c r="B825" s="515"/>
      <c r="C825" s="506"/>
      <c r="D825" s="216"/>
      <c r="E825" s="216" t="s">
        <v>4282</v>
      </c>
      <c r="F825" s="217">
        <v>161</v>
      </c>
      <c r="G825" s="218">
        <f t="shared" si="108"/>
        <v>32.200000000000003</v>
      </c>
      <c r="H825" s="219">
        <f t="shared" si="109"/>
        <v>89.444444444444443</v>
      </c>
      <c r="I825" s="219">
        <f t="shared" si="110"/>
        <v>2.9814814814814815E-2</v>
      </c>
      <c r="J825" s="217"/>
      <c r="K825" s="220"/>
      <c r="L825" s="220"/>
      <c r="M825" s="221"/>
      <c r="N825" s="222">
        <f t="shared" si="111"/>
        <v>0</v>
      </c>
      <c r="O825" s="223"/>
      <c r="P825" s="224"/>
      <c r="Q825" s="224"/>
      <c r="R825" s="224"/>
      <c r="S825" s="224"/>
      <c r="T825" s="225"/>
      <c r="U825" s="226">
        <f t="shared" si="112"/>
        <v>5.962962962962963E-2</v>
      </c>
      <c r="V825" s="227"/>
      <c r="W825" s="228" t="str">
        <f t="shared" si="113"/>
        <v>0</v>
      </c>
      <c r="X825" s="509"/>
      <c r="Y825" s="229">
        <f t="shared" si="114"/>
        <v>0</v>
      </c>
    </row>
    <row r="826" spans="2:25" ht="18.75" customHeight="1">
      <c r="B826" s="515"/>
      <c r="C826" s="506"/>
      <c r="D826" s="216"/>
      <c r="E826" s="216" t="s">
        <v>4283</v>
      </c>
      <c r="F826" s="217">
        <v>130</v>
      </c>
      <c r="G826" s="218">
        <f t="shared" si="108"/>
        <v>26</v>
      </c>
      <c r="H826" s="219">
        <f t="shared" si="109"/>
        <v>72.222222222222214</v>
      </c>
      <c r="I826" s="219">
        <f t="shared" si="110"/>
        <v>2.4074074074074071E-2</v>
      </c>
      <c r="J826" s="217"/>
      <c r="K826" s="220"/>
      <c r="L826" s="220"/>
      <c r="M826" s="221"/>
      <c r="N826" s="222">
        <f t="shared" si="111"/>
        <v>0</v>
      </c>
      <c r="O826" s="223"/>
      <c r="P826" s="224"/>
      <c r="Q826" s="224"/>
      <c r="R826" s="224"/>
      <c r="S826" s="224"/>
      <c r="T826" s="225"/>
      <c r="U826" s="226">
        <f t="shared" si="112"/>
        <v>4.8148148148148141E-2</v>
      </c>
      <c r="V826" s="227"/>
      <c r="W826" s="228" t="str">
        <f t="shared" si="113"/>
        <v>0</v>
      </c>
      <c r="X826" s="509"/>
      <c r="Y826" s="229">
        <f t="shared" si="114"/>
        <v>0</v>
      </c>
    </row>
    <row r="827" spans="2:25" ht="18.75" customHeight="1">
      <c r="B827" s="515"/>
      <c r="C827" s="506"/>
      <c r="D827" s="216"/>
      <c r="E827" s="216" t="s">
        <v>440</v>
      </c>
      <c r="F827" s="217">
        <v>210</v>
      </c>
      <c r="G827" s="218">
        <f t="shared" si="108"/>
        <v>42</v>
      </c>
      <c r="H827" s="219">
        <f t="shared" si="109"/>
        <v>116.66666666666666</v>
      </c>
      <c r="I827" s="219">
        <f t="shared" si="110"/>
        <v>3.8888888888888883E-2</v>
      </c>
      <c r="J827" s="217"/>
      <c r="K827" s="220"/>
      <c r="L827" s="220"/>
      <c r="M827" s="221"/>
      <c r="N827" s="222">
        <f t="shared" si="111"/>
        <v>0</v>
      </c>
      <c r="O827" s="223"/>
      <c r="P827" s="224"/>
      <c r="Q827" s="224"/>
      <c r="R827" s="224"/>
      <c r="S827" s="224"/>
      <c r="T827" s="225"/>
      <c r="U827" s="226">
        <f t="shared" si="112"/>
        <v>7.7777777777777765E-2</v>
      </c>
      <c r="V827" s="227"/>
      <c r="W827" s="228" t="str">
        <f t="shared" si="113"/>
        <v>0</v>
      </c>
      <c r="X827" s="509"/>
      <c r="Y827" s="229">
        <f t="shared" si="114"/>
        <v>0</v>
      </c>
    </row>
    <row r="828" spans="2:25" ht="18.75" customHeight="1">
      <c r="B828" s="515"/>
      <c r="C828" s="506"/>
      <c r="D828" s="216"/>
      <c r="E828" s="216" t="s">
        <v>4284</v>
      </c>
      <c r="F828" s="217">
        <v>240</v>
      </c>
      <c r="G828" s="218">
        <f t="shared" si="108"/>
        <v>48</v>
      </c>
      <c r="H828" s="219">
        <f t="shared" si="109"/>
        <v>133.33333333333334</v>
      </c>
      <c r="I828" s="219">
        <f t="shared" si="110"/>
        <v>4.4444444444444446E-2</v>
      </c>
      <c r="J828" s="217"/>
      <c r="K828" s="220"/>
      <c r="L828" s="220"/>
      <c r="M828" s="221"/>
      <c r="N828" s="222">
        <f t="shared" si="111"/>
        <v>0</v>
      </c>
      <c r="O828" s="223"/>
      <c r="P828" s="224"/>
      <c r="Q828" s="224"/>
      <c r="R828" s="224"/>
      <c r="S828" s="224"/>
      <c r="T828" s="225"/>
      <c r="U828" s="226">
        <f t="shared" si="112"/>
        <v>8.8888888888888892E-2</v>
      </c>
      <c r="V828" s="227"/>
      <c r="W828" s="228" t="str">
        <f t="shared" si="113"/>
        <v>0</v>
      </c>
      <c r="X828" s="509"/>
      <c r="Y828" s="229">
        <f t="shared" si="114"/>
        <v>0</v>
      </c>
    </row>
    <row r="829" spans="2:25" ht="18.75" customHeight="1">
      <c r="B829" s="515"/>
      <c r="C829" s="506"/>
      <c r="D829" s="216"/>
      <c r="E829" s="216" t="s">
        <v>4285</v>
      </c>
      <c r="F829" s="217">
        <v>473</v>
      </c>
      <c r="G829" s="218">
        <f t="shared" si="108"/>
        <v>94.6</v>
      </c>
      <c r="H829" s="219">
        <f t="shared" si="109"/>
        <v>262.77777777777777</v>
      </c>
      <c r="I829" s="219">
        <f t="shared" si="110"/>
        <v>8.7592592592592597E-2</v>
      </c>
      <c r="J829" s="217"/>
      <c r="K829" s="220"/>
      <c r="L829" s="220"/>
      <c r="M829" s="221"/>
      <c r="N829" s="222">
        <f t="shared" si="111"/>
        <v>0</v>
      </c>
      <c r="O829" s="223"/>
      <c r="P829" s="224"/>
      <c r="Q829" s="224"/>
      <c r="R829" s="224"/>
      <c r="S829" s="224"/>
      <c r="T829" s="225"/>
      <c r="U829" s="226">
        <f t="shared" si="112"/>
        <v>0.17518518518518519</v>
      </c>
      <c r="V829" s="227"/>
      <c r="W829" s="228" t="str">
        <f t="shared" si="113"/>
        <v>0</v>
      </c>
      <c r="X829" s="509"/>
      <c r="Y829" s="229">
        <f t="shared" si="114"/>
        <v>0</v>
      </c>
    </row>
    <row r="830" spans="2:25" ht="18.75" customHeight="1">
      <c r="B830" s="515"/>
      <c r="C830" s="506"/>
      <c r="D830" s="216"/>
      <c r="E830" s="216" t="s">
        <v>4286</v>
      </c>
      <c r="F830" s="217">
        <v>495</v>
      </c>
      <c r="G830" s="218">
        <f t="shared" si="108"/>
        <v>99</v>
      </c>
      <c r="H830" s="219">
        <f t="shared" si="109"/>
        <v>275</v>
      </c>
      <c r="I830" s="219">
        <f t="shared" si="110"/>
        <v>9.166666666666666E-2</v>
      </c>
      <c r="J830" s="217"/>
      <c r="K830" s="220"/>
      <c r="L830" s="220"/>
      <c r="M830" s="221"/>
      <c r="N830" s="222">
        <f t="shared" si="111"/>
        <v>0</v>
      </c>
      <c r="O830" s="223"/>
      <c r="P830" s="224"/>
      <c r="Q830" s="224"/>
      <c r="R830" s="224"/>
      <c r="S830" s="224"/>
      <c r="T830" s="225"/>
      <c r="U830" s="226">
        <f t="shared" si="112"/>
        <v>0.18333333333333332</v>
      </c>
      <c r="V830" s="227"/>
      <c r="W830" s="228" t="str">
        <f t="shared" si="113"/>
        <v>0</v>
      </c>
      <c r="X830" s="509"/>
      <c r="Y830" s="229">
        <f t="shared" si="114"/>
        <v>0</v>
      </c>
    </row>
    <row r="831" spans="2:25" ht="18.75" customHeight="1">
      <c r="B831" s="515"/>
      <c r="C831" s="506"/>
      <c r="D831" s="216"/>
      <c r="E831" s="216" t="s">
        <v>4287</v>
      </c>
      <c r="F831" s="217">
        <v>300</v>
      </c>
      <c r="G831" s="218">
        <f t="shared" si="108"/>
        <v>60</v>
      </c>
      <c r="H831" s="219">
        <f t="shared" si="109"/>
        <v>166.66666666666666</v>
      </c>
      <c r="I831" s="219">
        <f t="shared" si="110"/>
        <v>5.5555555555555552E-2</v>
      </c>
      <c r="J831" s="217"/>
      <c r="K831" s="220"/>
      <c r="L831" s="220"/>
      <c r="M831" s="221"/>
      <c r="N831" s="222">
        <f t="shared" si="111"/>
        <v>0</v>
      </c>
      <c r="O831" s="223"/>
      <c r="P831" s="224"/>
      <c r="Q831" s="224"/>
      <c r="R831" s="224"/>
      <c r="S831" s="224"/>
      <c r="T831" s="225"/>
      <c r="U831" s="226">
        <f t="shared" si="112"/>
        <v>0.1111111111111111</v>
      </c>
      <c r="V831" s="227"/>
      <c r="W831" s="228" t="str">
        <f t="shared" si="113"/>
        <v>0</v>
      </c>
      <c r="X831" s="509"/>
      <c r="Y831" s="229">
        <f t="shared" si="114"/>
        <v>0</v>
      </c>
    </row>
    <row r="832" spans="2:25" ht="18.75" customHeight="1">
      <c r="B832" s="515"/>
      <c r="C832" s="506"/>
      <c r="D832" s="216"/>
      <c r="E832" s="216" t="s">
        <v>4288</v>
      </c>
      <c r="F832" s="217">
        <v>226</v>
      </c>
      <c r="G832" s="218">
        <f t="shared" si="108"/>
        <v>45.2</v>
      </c>
      <c r="H832" s="219">
        <f t="shared" si="109"/>
        <v>125.55555555555556</v>
      </c>
      <c r="I832" s="219">
        <f t="shared" si="110"/>
        <v>4.1851851851851855E-2</v>
      </c>
      <c r="J832" s="217"/>
      <c r="K832" s="220"/>
      <c r="L832" s="220"/>
      <c r="M832" s="221"/>
      <c r="N832" s="222">
        <f t="shared" si="111"/>
        <v>0</v>
      </c>
      <c r="O832" s="223"/>
      <c r="P832" s="224"/>
      <c r="Q832" s="224"/>
      <c r="R832" s="224"/>
      <c r="S832" s="224"/>
      <c r="T832" s="225"/>
      <c r="U832" s="226">
        <f t="shared" si="112"/>
        <v>8.3703703703703711E-2</v>
      </c>
      <c r="V832" s="227"/>
      <c r="W832" s="228" t="str">
        <f t="shared" si="113"/>
        <v>0</v>
      </c>
      <c r="X832" s="509"/>
      <c r="Y832" s="229">
        <f t="shared" si="114"/>
        <v>0</v>
      </c>
    </row>
    <row r="833" spans="2:25" ht="18.75" customHeight="1">
      <c r="B833" s="515"/>
      <c r="C833" s="506"/>
      <c r="D833" s="216"/>
      <c r="E833" s="216" t="s">
        <v>4289</v>
      </c>
      <c r="F833" s="217">
        <v>150</v>
      </c>
      <c r="G833" s="218">
        <f t="shared" si="108"/>
        <v>30</v>
      </c>
      <c r="H833" s="219">
        <f t="shared" si="109"/>
        <v>83.333333333333329</v>
      </c>
      <c r="I833" s="219">
        <f t="shared" si="110"/>
        <v>2.7777777777777776E-2</v>
      </c>
      <c r="J833" s="217"/>
      <c r="K833" s="220"/>
      <c r="L833" s="220"/>
      <c r="M833" s="221"/>
      <c r="N833" s="222">
        <f t="shared" si="111"/>
        <v>0</v>
      </c>
      <c r="O833" s="223"/>
      <c r="P833" s="224"/>
      <c r="Q833" s="224"/>
      <c r="R833" s="224"/>
      <c r="S833" s="224"/>
      <c r="T833" s="225"/>
      <c r="U833" s="226">
        <f t="shared" si="112"/>
        <v>5.5555555555555552E-2</v>
      </c>
      <c r="V833" s="227"/>
      <c r="W833" s="228" t="str">
        <f t="shared" si="113"/>
        <v>0</v>
      </c>
      <c r="X833" s="509"/>
      <c r="Y833" s="229">
        <f t="shared" si="114"/>
        <v>0</v>
      </c>
    </row>
    <row r="834" spans="2:25" ht="18.75" customHeight="1">
      <c r="B834" s="515"/>
      <c r="C834" s="506"/>
      <c r="D834" s="216"/>
      <c r="E834" s="216" t="s">
        <v>4290</v>
      </c>
      <c r="F834" s="217">
        <v>200</v>
      </c>
      <c r="G834" s="218">
        <f t="shared" si="108"/>
        <v>40</v>
      </c>
      <c r="H834" s="219">
        <f t="shared" si="109"/>
        <v>111.11111111111111</v>
      </c>
      <c r="I834" s="219">
        <f t="shared" si="110"/>
        <v>3.7037037037037035E-2</v>
      </c>
      <c r="J834" s="217"/>
      <c r="K834" s="220"/>
      <c r="L834" s="220"/>
      <c r="M834" s="221"/>
      <c r="N834" s="222">
        <f t="shared" si="111"/>
        <v>0</v>
      </c>
      <c r="O834" s="223"/>
      <c r="P834" s="224"/>
      <c r="Q834" s="224"/>
      <c r="R834" s="224"/>
      <c r="S834" s="224"/>
      <c r="T834" s="225"/>
      <c r="U834" s="226">
        <f t="shared" si="112"/>
        <v>7.407407407407407E-2</v>
      </c>
      <c r="V834" s="227"/>
      <c r="W834" s="228" t="str">
        <f t="shared" si="113"/>
        <v>0</v>
      </c>
      <c r="X834" s="509"/>
      <c r="Y834" s="229">
        <f t="shared" si="114"/>
        <v>0</v>
      </c>
    </row>
    <row r="835" spans="2:25" ht="18.75" customHeight="1">
      <c r="B835" s="515"/>
      <c r="C835" s="506"/>
      <c r="D835" s="216"/>
      <c r="E835" s="216" t="s">
        <v>4291</v>
      </c>
      <c r="F835" s="217">
        <v>326</v>
      </c>
      <c r="G835" s="218">
        <f t="shared" si="108"/>
        <v>65.2</v>
      </c>
      <c r="H835" s="219">
        <f t="shared" si="109"/>
        <v>181.11111111111111</v>
      </c>
      <c r="I835" s="219">
        <f t="shared" si="110"/>
        <v>6.0370370370370373E-2</v>
      </c>
      <c r="J835" s="217"/>
      <c r="K835" s="220"/>
      <c r="L835" s="220"/>
      <c r="M835" s="221"/>
      <c r="N835" s="222">
        <f t="shared" si="111"/>
        <v>0</v>
      </c>
      <c r="O835" s="223"/>
      <c r="P835" s="224"/>
      <c r="Q835" s="224"/>
      <c r="R835" s="224"/>
      <c r="S835" s="224"/>
      <c r="T835" s="225"/>
      <c r="U835" s="226">
        <f t="shared" si="112"/>
        <v>0.12074074074074075</v>
      </c>
      <c r="V835" s="227"/>
      <c r="W835" s="228" t="str">
        <f t="shared" si="113"/>
        <v>0</v>
      </c>
      <c r="X835" s="509"/>
      <c r="Y835" s="229">
        <f t="shared" si="114"/>
        <v>0</v>
      </c>
    </row>
    <row r="836" spans="2:25" ht="18.75" customHeight="1">
      <c r="B836" s="515"/>
      <c r="C836" s="506"/>
      <c r="D836" s="216"/>
      <c r="E836" s="216"/>
      <c r="F836" s="217"/>
      <c r="G836" s="218">
        <f t="shared" si="108"/>
        <v>0</v>
      </c>
      <c r="H836" s="219">
        <f t="shared" si="109"/>
        <v>0</v>
      </c>
      <c r="I836" s="219">
        <f t="shared" si="110"/>
        <v>0</v>
      </c>
      <c r="J836" s="217"/>
      <c r="K836" s="220"/>
      <c r="L836" s="220"/>
      <c r="M836" s="221"/>
      <c r="N836" s="222">
        <f t="shared" si="111"/>
        <v>0</v>
      </c>
      <c r="O836" s="223"/>
      <c r="P836" s="224"/>
      <c r="Q836" s="224"/>
      <c r="R836" s="224"/>
      <c r="S836" s="224"/>
      <c r="T836" s="225"/>
      <c r="U836" s="226">
        <f t="shared" si="112"/>
        <v>0</v>
      </c>
      <c r="V836" s="227"/>
      <c r="W836" s="228" t="str">
        <f t="shared" si="113"/>
        <v>0</v>
      </c>
      <c r="X836" s="509"/>
      <c r="Y836" s="229">
        <f t="shared" si="114"/>
        <v>0</v>
      </c>
    </row>
    <row r="837" spans="2:25" ht="18.75" customHeight="1">
      <c r="B837" s="515"/>
      <c r="C837" s="506"/>
      <c r="D837" s="216"/>
      <c r="E837" s="216" t="s">
        <v>3582</v>
      </c>
      <c r="F837" s="217">
        <v>415</v>
      </c>
      <c r="G837" s="218">
        <f t="shared" si="108"/>
        <v>83</v>
      </c>
      <c r="H837" s="219">
        <f t="shared" si="109"/>
        <v>230.55555555555554</v>
      </c>
      <c r="I837" s="219">
        <f t="shared" si="110"/>
        <v>7.6851851851851852E-2</v>
      </c>
      <c r="J837" s="216" t="s">
        <v>4292</v>
      </c>
      <c r="K837" s="220" t="s">
        <v>4293</v>
      </c>
      <c r="L837" s="220"/>
      <c r="M837" s="221">
        <f>SUM(H837:H849)</f>
        <v>2669.9999999999995</v>
      </c>
      <c r="N837" s="222">
        <f t="shared" si="111"/>
        <v>53.399999999999991</v>
      </c>
      <c r="O837" s="223">
        <v>70</v>
      </c>
      <c r="P837" s="224" t="s">
        <v>178</v>
      </c>
      <c r="Q837" s="224"/>
      <c r="R837" s="224" t="s">
        <v>3576</v>
      </c>
      <c r="S837" s="224"/>
      <c r="T837" s="225"/>
      <c r="U837" s="226">
        <f t="shared" si="112"/>
        <v>0.1537037037037037</v>
      </c>
      <c r="V837" s="227">
        <f>SUM(U837:U849)</f>
        <v>1.7799999999999998</v>
      </c>
      <c r="W837" s="228" t="str">
        <f t="shared" si="113"/>
        <v>2</v>
      </c>
      <c r="X837" s="509"/>
      <c r="Y837" s="229">
        <f t="shared" si="114"/>
        <v>1</v>
      </c>
    </row>
    <row r="838" spans="2:25" ht="18.75" customHeight="1">
      <c r="B838" s="515"/>
      <c r="C838" s="506"/>
      <c r="D838" s="216"/>
      <c r="E838" s="216" t="s">
        <v>4294</v>
      </c>
      <c r="F838" s="217">
        <v>299</v>
      </c>
      <c r="G838" s="218">
        <f t="shared" si="108"/>
        <v>59.8</v>
      </c>
      <c r="H838" s="219">
        <f t="shared" si="109"/>
        <v>166.11111111111111</v>
      </c>
      <c r="I838" s="219">
        <f t="shared" si="110"/>
        <v>5.5370370370370368E-2</v>
      </c>
      <c r="J838" s="217"/>
      <c r="K838" s="220"/>
      <c r="L838" s="220"/>
      <c r="M838" s="221"/>
      <c r="N838" s="222">
        <f t="shared" si="111"/>
        <v>0</v>
      </c>
      <c r="O838" s="223"/>
      <c r="P838" s="224"/>
      <c r="Q838" s="224"/>
      <c r="R838" s="224"/>
      <c r="S838" s="224"/>
      <c r="T838" s="225"/>
      <c r="U838" s="226">
        <f t="shared" si="112"/>
        <v>0.11074074074074074</v>
      </c>
      <c r="V838" s="227"/>
      <c r="W838" s="228" t="str">
        <f t="shared" si="113"/>
        <v>0</v>
      </c>
      <c r="X838" s="509"/>
      <c r="Y838" s="229">
        <f t="shared" si="114"/>
        <v>0</v>
      </c>
    </row>
    <row r="839" spans="2:25" ht="18.75" customHeight="1">
      <c r="B839" s="515"/>
      <c r="C839" s="506"/>
      <c r="D839" s="216"/>
      <c r="E839" s="216" t="s">
        <v>4295</v>
      </c>
      <c r="F839" s="217">
        <v>300</v>
      </c>
      <c r="G839" s="218">
        <f t="shared" si="108"/>
        <v>60</v>
      </c>
      <c r="H839" s="219">
        <f t="shared" si="109"/>
        <v>166.66666666666666</v>
      </c>
      <c r="I839" s="219">
        <f t="shared" si="110"/>
        <v>5.5555555555555552E-2</v>
      </c>
      <c r="J839" s="217"/>
      <c r="K839" s="220"/>
      <c r="L839" s="220"/>
      <c r="M839" s="221"/>
      <c r="N839" s="222">
        <f t="shared" si="111"/>
        <v>0</v>
      </c>
      <c r="O839" s="223"/>
      <c r="P839" s="224"/>
      <c r="Q839" s="224"/>
      <c r="R839" s="224"/>
      <c r="S839" s="224"/>
      <c r="T839" s="225"/>
      <c r="U839" s="226">
        <f t="shared" si="112"/>
        <v>0.1111111111111111</v>
      </c>
      <c r="V839" s="227"/>
      <c r="W839" s="228" t="str">
        <f t="shared" si="113"/>
        <v>0</v>
      </c>
      <c r="X839" s="509"/>
      <c r="Y839" s="229">
        <f t="shared" si="114"/>
        <v>0</v>
      </c>
    </row>
    <row r="840" spans="2:25" ht="18.75" customHeight="1">
      <c r="B840" s="515"/>
      <c r="C840" s="506"/>
      <c r="D840" s="216"/>
      <c r="E840" s="216" t="s">
        <v>4296</v>
      </c>
      <c r="F840" s="217">
        <v>300</v>
      </c>
      <c r="G840" s="218">
        <f t="shared" si="108"/>
        <v>60</v>
      </c>
      <c r="H840" s="219">
        <f t="shared" si="109"/>
        <v>166.66666666666666</v>
      </c>
      <c r="I840" s="219">
        <f t="shared" si="110"/>
        <v>5.5555555555555552E-2</v>
      </c>
      <c r="J840" s="217"/>
      <c r="K840" s="220"/>
      <c r="L840" s="220"/>
      <c r="M840" s="221"/>
      <c r="N840" s="222">
        <f t="shared" si="111"/>
        <v>0</v>
      </c>
      <c r="O840" s="223"/>
      <c r="P840" s="224"/>
      <c r="Q840" s="224"/>
      <c r="R840" s="224"/>
      <c r="S840" s="224"/>
      <c r="T840" s="225"/>
      <c r="U840" s="226">
        <f t="shared" si="112"/>
        <v>0.1111111111111111</v>
      </c>
      <c r="V840" s="227"/>
      <c r="W840" s="228" t="str">
        <f t="shared" si="113"/>
        <v>0</v>
      </c>
      <c r="X840" s="509"/>
      <c r="Y840" s="229">
        <f t="shared" si="114"/>
        <v>0</v>
      </c>
    </row>
    <row r="841" spans="2:25" ht="18.75" customHeight="1">
      <c r="B841" s="515"/>
      <c r="C841" s="506"/>
      <c r="D841" s="216"/>
      <c r="E841" s="216" t="s">
        <v>4297</v>
      </c>
      <c r="F841" s="217">
        <v>325</v>
      </c>
      <c r="G841" s="218">
        <f t="shared" si="108"/>
        <v>65</v>
      </c>
      <c r="H841" s="219">
        <f t="shared" si="109"/>
        <v>180.55555555555554</v>
      </c>
      <c r="I841" s="219">
        <f t="shared" si="110"/>
        <v>6.0185185185185182E-2</v>
      </c>
      <c r="J841" s="217"/>
      <c r="K841" s="220"/>
      <c r="L841" s="220"/>
      <c r="M841" s="221"/>
      <c r="N841" s="222">
        <f t="shared" si="111"/>
        <v>0</v>
      </c>
      <c r="O841" s="223"/>
      <c r="P841" s="224"/>
      <c r="Q841" s="224"/>
      <c r="R841" s="224"/>
      <c r="S841" s="224"/>
      <c r="T841" s="225"/>
      <c r="U841" s="226">
        <f t="shared" si="112"/>
        <v>0.12037037037037036</v>
      </c>
      <c r="V841" s="227"/>
      <c r="W841" s="228" t="str">
        <f t="shared" si="113"/>
        <v>0</v>
      </c>
      <c r="X841" s="509"/>
      <c r="Y841" s="229">
        <f t="shared" si="114"/>
        <v>0</v>
      </c>
    </row>
    <row r="842" spans="2:25" ht="18.75" customHeight="1">
      <c r="B842" s="515"/>
      <c r="C842" s="506"/>
      <c r="D842" s="216"/>
      <c r="E842" s="216" t="s">
        <v>4298</v>
      </c>
      <c r="F842" s="217">
        <v>532</v>
      </c>
      <c r="G842" s="218">
        <f t="shared" si="108"/>
        <v>106.4</v>
      </c>
      <c r="H842" s="219">
        <f t="shared" si="109"/>
        <v>295.55555555555554</v>
      </c>
      <c r="I842" s="219">
        <f t="shared" si="110"/>
        <v>9.8518518518518519E-2</v>
      </c>
      <c r="J842" s="217"/>
      <c r="K842" s="220"/>
      <c r="L842" s="220"/>
      <c r="M842" s="221"/>
      <c r="N842" s="222">
        <f t="shared" si="111"/>
        <v>0</v>
      </c>
      <c r="O842" s="223"/>
      <c r="P842" s="224"/>
      <c r="Q842" s="224"/>
      <c r="R842" s="224"/>
      <c r="S842" s="224"/>
      <c r="T842" s="225"/>
      <c r="U842" s="226">
        <f t="shared" si="112"/>
        <v>0.19703703703703704</v>
      </c>
      <c r="V842" s="227"/>
      <c r="W842" s="228" t="str">
        <f t="shared" si="113"/>
        <v>0</v>
      </c>
      <c r="X842" s="509"/>
      <c r="Y842" s="229">
        <f t="shared" si="114"/>
        <v>0</v>
      </c>
    </row>
    <row r="843" spans="2:25" ht="18.75" customHeight="1">
      <c r="B843" s="515"/>
      <c r="C843" s="506"/>
      <c r="D843" s="216"/>
      <c r="E843" s="216" t="s">
        <v>4299</v>
      </c>
      <c r="F843" s="217">
        <v>450</v>
      </c>
      <c r="G843" s="218">
        <f t="shared" si="108"/>
        <v>90</v>
      </c>
      <c r="H843" s="219">
        <f t="shared" si="109"/>
        <v>250</v>
      </c>
      <c r="I843" s="219">
        <f t="shared" si="110"/>
        <v>8.3333333333333329E-2</v>
      </c>
      <c r="J843" s="217"/>
      <c r="K843" s="220"/>
      <c r="L843" s="220"/>
      <c r="M843" s="221"/>
      <c r="N843" s="222">
        <f t="shared" si="111"/>
        <v>0</v>
      </c>
      <c r="O843" s="223"/>
      <c r="P843" s="224"/>
      <c r="Q843" s="224"/>
      <c r="R843" s="224"/>
      <c r="S843" s="224"/>
      <c r="T843" s="225"/>
      <c r="U843" s="226">
        <f t="shared" si="112"/>
        <v>0.16666666666666666</v>
      </c>
      <c r="V843" s="227"/>
      <c r="W843" s="228" t="str">
        <f t="shared" si="113"/>
        <v>0</v>
      </c>
      <c r="X843" s="509"/>
      <c r="Y843" s="229">
        <f t="shared" si="114"/>
        <v>0</v>
      </c>
    </row>
    <row r="844" spans="2:25" ht="18.75" customHeight="1">
      <c r="B844" s="515"/>
      <c r="C844" s="506"/>
      <c r="D844" s="216"/>
      <c r="E844" s="216" t="s">
        <v>4300</v>
      </c>
      <c r="F844" s="217">
        <v>210</v>
      </c>
      <c r="G844" s="218">
        <f t="shared" si="108"/>
        <v>42</v>
      </c>
      <c r="H844" s="219">
        <f t="shared" si="109"/>
        <v>116.66666666666666</v>
      </c>
      <c r="I844" s="219">
        <f t="shared" si="110"/>
        <v>3.8888888888888883E-2</v>
      </c>
      <c r="J844" s="217"/>
      <c r="K844" s="220"/>
      <c r="L844" s="220"/>
      <c r="M844" s="221"/>
      <c r="N844" s="222">
        <f t="shared" si="111"/>
        <v>0</v>
      </c>
      <c r="O844" s="223"/>
      <c r="P844" s="224"/>
      <c r="Q844" s="224"/>
      <c r="R844" s="224"/>
      <c r="S844" s="224"/>
      <c r="T844" s="225"/>
      <c r="U844" s="226">
        <f t="shared" si="112"/>
        <v>7.7777777777777765E-2</v>
      </c>
      <c r="V844" s="227"/>
      <c r="W844" s="228" t="str">
        <f t="shared" si="113"/>
        <v>0</v>
      </c>
      <c r="X844" s="509"/>
      <c r="Y844" s="229">
        <f t="shared" si="114"/>
        <v>0</v>
      </c>
    </row>
    <row r="845" spans="2:25" ht="18.75" customHeight="1">
      <c r="B845" s="515"/>
      <c r="C845" s="506"/>
      <c r="D845" s="216"/>
      <c r="E845" s="216" t="s">
        <v>4301</v>
      </c>
      <c r="F845" s="217">
        <v>390</v>
      </c>
      <c r="G845" s="218">
        <f t="shared" si="108"/>
        <v>78</v>
      </c>
      <c r="H845" s="219">
        <f t="shared" si="109"/>
        <v>216.66666666666666</v>
      </c>
      <c r="I845" s="219">
        <f t="shared" si="110"/>
        <v>7.2222222222222215E-2</v>
      </c>
      <c r="J845" s="217"/>
      <c r="K845" s="220"/>
      <c r="L845" s="220"/>
      <c r="M845" s="221"/>
      <c r="N845" s="222">
        <f t="shared" si="111"/>
        <v>0</v>
      </c>
      <c r="O845" s="223"/>
      <c r="P845" s="224"/>
      <c r="Q845" s="224"/>
      <c r="R845" s="224"/>
      <c r="S845" s="224"/>
      <c r="T845" s="225"/>
      <c r="U845" s="226">
        <f t="shared" si="112"/>
        <v>0.14444444444444443</v>
      </c>
      <c r="V845" s="227"/>
      <c r="W845" s="228" t="str">
        <f t="shared" si="113"/>
        <v>0</v>
      </c>
      <c r="X845" s="509"/>
      <c r="Y845" s="229">
        <f t="shared" si="114"/>
        <v>0</v>
      </c>
    </row>
    <row r="846" spans="2:25" ht="18.75" customHeight="1">
      <c r="B846" s="515"/>
      <c r="C846" s="506"/>
      <c r="D846" s="216"/>
      <c r="E846" s="216" t="s">
        <v>952</v>
      </c>
      <c r="F846" s="217">
        <v>200</v>
      </c>
      <c r="G846" s="218">
        <f t="shared" si="108"/>
        <v>40</v>
      </c>
      <c r="H846" s="219">
        <f t="shared" si="109"/>
        <v>111.11111111111111</v>
      </c>
      <c r="I846" s="219">
        <f t="shared" si="110"/>
        <v>3.7037037037037035E-2</v>
      </c>
      <c r="J846" s="217"/>
      <c r="K846" s="220"/>
      <c r="L846" s="220"/>
      <c r="M846" s="221"/>
      <c r="N846" s="222">
        <f t="shared" si="111"/>
        <v>0</v>
      </c>
      <c r="O846" s="223"/>
      <c r="P846" s="224"/>
      <c r="Q846" s="224"/>
      <c r="R846" s="224"/>
      <c r="S846" s="224"/>
      <c r="T846" s="225"/>
      <c r="U846" s="226">
        <f t="shared" si="112"/>
        <v>7.407407407407407E-2</v>
      </c>
      <c r="V846" s="227"/>
      <c r="W846" s="228" t="str">
        <f t="shared" si="113"/>
        <v>0</v>
      </c>
      <c r="X846" s="509"/>
      <c r="Y846" s="229">
        <f t="shared" si="114"/>
        <v>0</v>
      </c>
    </row>
    <row r="847" spans="2:25" ht="18.75" customHeight="1">
      <c r="B847" s="515"/>
      <c r="C847" s="506"/>
      <c r="D847" s="216"/>
      <c r="E847" s="216" t="s">
        <v>4302</v>
      </c>
      <c r="F847" s="217">
        <v>523</v>
      </c>
      <c r="G847" s="218">
        <f t="shared" si="108"/>
        <v>104.6</v>
      </c>
      <c r="H847" s="219">
        <f t="shared" si="109"/>
        <v>290.55555555555554</v>
      </c>
      <c r="I847" s="219">
        <f t="shared" si="110"/>
        <v>9.6851851851851842E-2</v>
      </c>
      <c r="J847" s="217"/>
      <c r="K847" s="220"/>
      <c r="L847" s="220"/>
      <c r="M847" s="221"/>
      <c r="N847" s="222">
        <f t="shared" si="111"/>
        <v>0</v>
      </c>
      <c r="O847" s="223"/>
      <c r="P847" s="224"/>
      <c r="Q847" s="224"/>
      <c r="R847" s="224"/>
      <c r="S847" s="224"/>
      <c r="T847" s="225"/>
      <c r="U847" s="226">
        <f t="shared" si="112"/>
        <v>0.19370370370370368</v>
      </c>
      <c r="V847" s="227"/>
      <c r="W847" s="228" t="str">
        <f t="shared" si="113"/>
        <v>0</v>
      </c>
      <c r="X847" s="509"/>
      <c r="Y847" s="229">
        <f t="shared" si="114"/>
        <v>0</v>
      </c>
    </row>
    <row r="848" spans="2:25" ht="18.75" customHeight="1">
      <c r="B848" s="515"/>
      <c r="C848" s="506"/>
      <c r="D848" s="216"/>
      <c r="E848" s="216" t="s">
        <v>4303</v>
      </c>
      <c r="F848" s="217">
        <v>274</v>
      </c>
      <c r="G848" s="218">
        <f t="shared" si="108"/>
        <v>54.8</v>
      </c>
      <c r="H848" s="219">
        <f t="shared" si="109"/>
        <v>152.22222222222223</v>
      </c>
      <c r="I848" s="219">
        <f t="shared" si="110"/>
        <v>5.0740740740740746E-2</v>
      </c>
      <c r="J848" s="217"/>
      <c r="K848" s="220"/>
      <c r="L848" s="220"/>
      <c r="M848" s="221"/>
      <c r="N848" s="222">
        <f t="shared" si="111"/>
        <v>0</v>
      </c>
      <c r="O848" s="223"/>
      <c r="P848" s="224"/>
      <c r="Q848" s="224"/>
      <c r="R848" s="224"/>
      <c r="S848" s="224"/>
      <c r="T848" s="225"/>
      <c r="U848" s="226">
        <f t="shared" si="112"/>
        <v>0.10148148148148149</v>
      </c>
      <c r="V848" s="227"/>
      <c r="W848" s="228" t="str">
        <f t="shared" si="113"/>
        <v>0</v>
      </c>
      <c r="X848" s="509"/>
      <c r="Y848" s="229">
        <f t="shared" si="114"/>
        <v>0</v>
      </c>
    </row>
    <row r="849" spans="2:25" ht="18.75" customHeight="1">
      <c r="B849" s="515"/>
      <c r="C849" s="506"/>
      <c r="D849" s="216"/>
      <c r="E849" s="216" t="s">
        <v>4304</v>
      </c>
      <c r="F849" s="217">
        <v>588</v>
      </c>
      <c r="G849" s="218">
        <f t="shared" si="108"/>
        <v>117.6</v>
      </c>
      <c r="H849" s="219">
        <f t="shared" si="109"/>
        <v>326.66666666666669</v>
      </c>
      <c r="I849" s="219">
        <f t="shared" si="110"/>
        <v>0.1088888888888889</v>
      </c>
      <c r="J849" s="217"/>
      <c r="K849" s="220"/>
      <c r="L849" s="220"/>
      <c r="M849" s="221"/>
      <c r="N849" s="222">
        <f t="shared" si="111"/>
        <v>0</v>
      </c>
      <c r="O849" s="223"/>
      <c r="P849" s="224"/>
      <c r="Q849" s="224"/>
      <c r="R849" s="224"/>
      <c r="S849" s="224"/>
      <c r="T849" s="225"/>
      <c r="U849" s="226">
        <f t="shared" si="112"/>
        <v>0.21777777777777779</v>
      </c>
      <c r="V849" s="227"/>
      <c r="W849" s="228" t="str">
        <f t="shared" si="113"/>
        <v>0</v>
      </c>
      <c r="X849" s="509"/>
      <c r="Y849" s="229">
        <f t="shared" si="114"/>
        <v>0</v>
      </c>
    </row>
    <row r="850" spans="2:25" ht="18.75" customHeight="1">
      <c r="B850" s="515"/>
      <c r="C850" s="506"/>
      <c r="D850" s="216"/>
      <c r="E850" s="216"/>
      <c r="F850" s="217"/>
      <c r="G850" s="218">
        <f t="shared" si="108"/>
        <v>0</v>
      </c>
      <c r="H850" s="219">
        <f t="shared" si="109"/>
        <v>0</v>
      </c>
      <c r="I850" s="219">
        <f t="shared" si="110"/>
        <v>0</v>
      </c>
      <c r="J850" s="217"/>
      <c r="K850" s="220"/>
      <c r="L850" s="220"/>
      <c r="M850" s="221"/>
      <c r="N850" s="222">
        <f t="shared" si="111"/>
        <v>0</v>
      </c>
      <c r="O850" s="223"/>
      <c r="P850" s="224"/>
      <c r="Q850" s="224"/>
      <c r="R850" s="224"/>
      <c r="S850" s="224"/>
      <c r="T850" s="225"/>
      <c r="U850" s="226">
        <f t="shared" si="112"/>
        <v>0</v>
      </c>
      <c r="V850" s="227"/>
      <c r="W850" s="228" t="str">
        <f t="shared" si="113"/>
        <v>0</v>
      </c>
      <c r="X850" s="509"/>
      <c r="Y850" s="229">
        <f t="shared" si="114"/>
        <v>0</v>
      </c>
    </row>
    <row r="851" spans="2:25" ht="18.75" customHeight="1">
      <c r="B851" s="516"/>
      <c r="C851" s="507"/>
      <c r="D851" s="216"/>
      <c r="E851" s="216"/>
      <c r="F851" s="217"/>
      <c r="G851" s="218">
        <f t="shared" si="108"/>
        <v>0</v>
      </c>
      <c r="H851" s="219">
        <f>F851/$H$15</f>
        <v>0</v>
      </c>
      <c r="I851" s="219">
        <f>H851/$I$15</f>
        <v>0</v>
      </c>
      <c r="J851" s="217"/>
      <c r="K851" s="220"/>
      <c r="L851" s="220"/>
      <c r="M851" s="232"/>
      <c r="N851" s="222">
        <f>M851/$N$15</f>
        <v>0</v>
      </c>
      <c r="O851" s="231"/>
      <c r="P851" s="231"/>
      <c r="Q851" s="231"/>
      <c r="R851" s="231"/>
      <c r="S851" s="231"/>
      <c r="T851" s="225"/>
      <c r="U851" s="226">
        <f>H851/$U$15</f>
        <v>0</v>
      </c>
      <c r="V851" s="227"/>
      <c r="W851" s="228" t="str">
        <f>IF(V851&lt;1,"0",IF(V851&lt;5,"2",IF(V851&gt;=5,"6")))</f>
        <v>0</v>
      </c>
      <c r="X851" s="510"/>
      <c r="Y851" s="229">
        <f t="shared" si="114"/>
        <v>0</v>
      </c>
    </row>
    <row r="852" spans="2:25">
      <c r="B852" s="233"/>
      <c r="C852" s="234" t="s">
        <v>111</v>
      </c>
      <c r="D852" s="235"/>
      <c r="E852" s="236">
        <f>COUNTA(E810:E851)</f>
        <v>38</v>
      </c>
      <c r="F852" s="236">
        <f>SUM(F810:F851)</f>
        <v>14487</v>
      </c>
      <c r="G852" s="236">
        <f>SUM(G810:G851)</f>
        <v>2897.4</v>
      </c>
      <c r="H852" s="236">
        <f>SUM(H810:H851)</f>
        <v>8048.3333333333358</v>
      </c>
      <c r="I852" s="236">
        <f>MROUND(SUM(I810:I851),1)</f>
        <v>3</v>
      </c>
      <c r="J852" s="236">
        <f>COUNTA(J810:J851)</f>
        <v>2</v>
      </c>
      <c r="K852" s="236">
        <f>COUNTA(K810:K851)</f>
        <v>3</v>
      </c>
      <c r="L852" s="236">
        <f>COUNTA(L810:L851)</f>
        <v>0</v>
      </c>
      <c r="M852" s="236">
        <f>SUM(M810:M851)</f>
        <v>8048.3333333333339</v>
      </c>
      <c r="N852" s="236">
        <f>SUM(N810:N851)</f>
        <v>160.96666666666664</v>
      </c>
      <c r="O852" s="237"/>
      <c r="P852" s="238">
        <f>COUNTIF(P810:P851, "YES")</f>
        <v>0</v>
      </c>
      <c r="Q852" s="237"/>
      <c r="R852" s="237"/>
      <c r="S852" s="237"/>
      <c r="T852" s="237"/>
      <c r="U852" s="236">
        <f>SUM(U810:U851)</f>
        <v>5.3655555555555559</v>
      </c>
      <c r="V852" s="236">
        <f>SUM(V810:V851)</f>
        <v>5.3655555555555559</v>
      </c>
      <c r="W852" s="236">
        <f t="array" ref="W852">SUM(ABS(W810:W851))</f>
        <v>6</v>
      </c>
      <c r="X852" s="238" t="str">
        <f>IF(X810&lt;0.2, "0", IF(X810&lt;=2, "2", IF(X810&gt;2, ROUND(X810,0))))</f>
        <v>2</v>
      </c>
      <c r="Y852" s="236">
        <f>SUM(Y810:Y851)</f>
        <v>3</v>
      </c>
    </row>
    <row r="853" spans="2:25" ht="18.75" customHeight="1">
      <c r="B853" s="502">
        <v>13</v>
      </c>
      <c r="C853" s="505" t="s">
        <v>4305</v>
      </c>
      <c r="D853" s="216">
        <v>1</v>
      </c>
      <c r="E853" s="216" t="s">
        <v>4306</v>
      </c>
      <c r="F853" s="217">
        <v>809</v>
      </c>
      <c r="G853" s="218">
        <f t="shared" ref="G853:G915" si="115">F853/$G$15</f>
        <v>161.80000000000001</v>
      </c>
      <c r="H853" s="219">
        <f t="shared" ref="H853:H914" si="116">F853/$H$15</f>
        <v>449.44444444444446</v>
      </c>
      <c r="I853" s="219">
        <f t="shared" ref="I853:I914" si="117">H853/$I$15</f>
        <v>0.14981481481481482</v>
      </c>
      <c r="J853" s="217" t="s">
        <v>4307</v>
      </c>
      <c r="K853" s="217" t="s">
        <v>4307</v>
      </c>
      <c r="L853" s="220"/>
      <c r="M853" s="221">
        <f>SUM(H853:H858)</f>
        <v>2497.2222222222222</v>
      </c>
      <c r="N853" s="222">
        <f t="shared" ref="N853:N914" si="118">M853/$N$15</f>
        <v>49.944444444444443</v>
      </c>
      <c r="O853" s="223">
        <v>160</v>
      </c>
      <c r="P853" s="224" t="s">
        <v>178</v>
      </c>
      <c r="Q853" s="224"/>
      <c r="R853" s="224" t="s">
        <v>3576</v>
      </c>
      <c r="S853" s="224"/>
      <c r="T853" s="225"/>
      <c r="U853" s="226">
        <f t="shared" ref="U853:U914" si="119">H853/$U$15</f>
        <v>0.29962962962962963</v>
      </c>
      <c r="V853" s="227">
        <f>SUM(U853:U858)</f>
        <v>1.6648148148148147</v>
      </c>
      <c r="W853" s="228" t="str">
        <f t="shared" ref="W853:W914" si="120">IF(V853&lt;1,"0",IF(V853&lt;5,"2",IF(V853&gt;=5,"6")))</f>
        <v>2</v>
      </c>
      <c r="X853" s="508">
        <f>K916/$X$15</f>
        <v>1.6666666666666667</v>
      </c>
      <c r="Y853" s="229">
        <f t="shared" ref="Y853:Y915" si="121">W853/2</f>
        <v>1</v>
      </c>
    </row>
    <row r="854" spans="2:25" ht="18.75" customHeight="1">
      <c r="B854" s="503"/>
      <c r="C854" s="506"/>
      <c r="D854" s="216">
        <v>2</v>
      </c>
      <c r="E854" s="216" t="s">
        <v>4308</v>
      </c>
      <c r="F854" s="217">
        <v>426</v>
      </c>
      <c r="G854" s="218">
        <f t="shared" si="115"/>
        <v>85.2</v>
      </c>
      <c r="H854" s="219">
        <f t="shared" si="116"/>
        <v>236.66666666666666</v>
      </c>
      <c r="I854" s="219">
        <f t="shared" si="117"/>
        <v>7.8888888888888883E-2</v>
      </c>
      <c r="J854" s="217"/>
      <c r="K854" s="220"/>
      <c r="L854" s="220"/>
      <c r="M854" s="221"/>
      <c r="N854" s="222">
        <f t="shared" si="118"/>
        <v>0</v>
      </c>
      <c r="O854" s="223"/>
      <c r="P854" s="224"/>
      <c r="Q854" s="224"/>
      <c r="R854" s="224"/>
      <c r="S854" s="224"/>
      <c r="T854" s="225"/>
      <c r="U854" s="226">
        <f t="shared" si="119"/>
        <v>0.15777777777777777</v>
      </c>
      <c r="V854" s="227"/>
      <c r="W854" s="228" t="str">
        <f t="shared" si="120"/>
        <v>0</v>
      </c>
      <c r="X854" s="509"/>
      <c r="Y854" s="229">
        <f t="shared" si="121"/>
        <v>0</v>
      </c>
    </row>
    <row r="855" spans="2:25" ht="18.75" customHeight="1">
      <c r="B855" s="503"/>
      <c r="C855" s="506"/>
      <c r="D855" s="216">
        <v>3</v>
      </c>
      <c r="E855" s="216" t="s">
        <v>4309</v>
      </c>
      <c r="F855" s="217">
        <v>360</v>
      </c>
      <c r="G855" s="218">
        <f t="shared" si="115"/>
        <v>72</v>
      </c>
      <c r="H855" s="219">
        <f t="shared" si="116"/>
        <v>200</v>
      </c>
      <c r="I855" s="219">
        <f t="shared" si="117"/>
        <v>6.6666666666666666E-2</v>
      </c>
      <c r="J855" s="217"/>
      <c r="K855" s="220"/>
      <c r="L855" s="220"/>
      <c r="M855" s="221"/>
      <c r="N855" s="222">
        <f t="shared" si="118"/>
        <v>0</v>
      </c>
      <c r="O855" s="223"/>
      <c r="P855" s="224"/>
      <c r="Q855" s="224"/>
      <c r="R855" s="224"/>
      <c r="S855" s="224"/>
      <c r="T855" s="225"/>
      <c r="U855" s="226">
        <f t="shared" si="119"/>
        <v>0.13333333333333333</v>
      </c>
      <c r="V855" s="227"/>
      <c r="W855" s="228" t="str">
        <f t="shared" si="120"/>
        <v>0</v>
      </c>
      <c r="X855" s="509"/>
      <c r="Y855" s="229">
        <f t="shared" si="121"/>
        <v>0</v>
      </c>
    </row>
    <row r="856" spans="2:25" ht="18.75" customHeight="1">
      <c r="B856" s="503"/>
      <c r="C856" s="506"/>
      <c r="D856" s="216">
        <v>4</v>
      </c>
      <c r="E856" s="216" t="s">
        <v>4310</v>
      </c>
      <c r="F856" s="217">
        <v>40</v>
      </c>
      <c r="G856" s="218">
        <f t="shared" si="115"/>
        <v>8</v>
      </c>
      <c r="H856" s="219">
        <f t="shared" si="116"/>
        <v>22.222222222222221</v>
      </c>
      <c r="I856" s="219">
        <f t="shared" si="117"/>
        <v>7.4074074074074068E-3</v>
      </c>
      <c r="J856" s="217"/>
      <c r="K856" s="220"/>
      <c r="L856" s="220"/>
      <c r="M856" s="221"/>
      <c r="N856" s="222">
        <f t="shared" si="118"/>
        <v>0</v>
      </c>
      <c r="O856" s="223"/>
      <c r="P856" s="224"/>
      <c r="Q856" s="224"/>
      <c r="R856" s="224"/>
      <c r="S856" s="224"/>
      <c r="T856" s="225"/>
      <c r="U856" s="226">
        <f t="shared" si="119"/>
        <v>1.4814814814814814E-2</v>
      </c>
      <c r="V856" s="227"/>
      <c r="W856" s="228" t="str">
        <f t="shared" si="120"/>
        <v>0</v>
      </c>
      <c r="X856" s="509"/>
      <c r="Y856" s="229">
        <f t="shared" si="121"/>
        <v>0</v>
      </c>
    </row>
    <row r="857" spans="2:25" ht="18.75" customHeight="1">
      <c r="B857" s="503"/>
      <c r="C857" s="506"/>
      <c r="D857" s="216">
        <v>5</v>
      </c>
      <c r="E857" s="216" t="s">
        <v>4311</v>
      </c>
      <c r="F857" s="217">
        <v>1603</v>
      </c>
      <c r="G857" s="218">
        <f t="shared" si="115"/>
        <v>320.60000000000002</v>
      </c>
      <c r="H857" s="219">
        <f t="shared" si="116"/>
        <v>890.55555555555554</v>
      </c>
      <c r="I857" s="219">
        <f t="shared" si="117"/>
        <v>0.29685185185185187</v>
      </c>
      <c r="J857" s="216" t="s">
        <v>4312</v>
      </c>
      <c r="K857" s="220"/>
      <c r="L857" s="220"/>
      <c r="M857" s="221"/>
      <c r="N857" s="222">
        <f t="shared" si="118"/>
        <v>0</v>
      </c>
      <c r="O857" s="223"/>
      <c r="P857" s="224"/>
      <c r="Q857" s="224"/>
      <c r="R857" s="224"/>
      <c r="S857" s="224"/>
      <c r="T857" s="225"/>
      <c r="U857" s="226">
        <f t="shared" si="119"/>
        <v>0.59370370370370373</v>
      </c>
      <c r="V857" s="227"/>
      <c r="W857" s="228" t="str">
        <f t="shared" si="120"/>
        <v>0</v>
      </c>
      <c r="X857" s="509"/>
      <c r="Y857" s="229">
        <f t="shared" si="121"/>
        <v>0</v>
      </c>
    </row>
    <row r="858" spans="2:25" ht="18.75" customHeight="1">
      <c r="B858" s="503"/>
      <c r="C858" s="506"/>
      <c r="D858" s="216">
        <v>6</v>
      </c>
      <c r="E858" s="216" t="s">
        <v>3252</v>
      </c>
      <c r="F858" s="217">
        <v>1257</v>
      </c>
      <c r="G858" s="218">
        <f t="shared" si="115"/>
        <v>251.4</v>
      </c>
      <c r="H858" s="219">
        <f t="shared" si="116"/>
        <v>698.33333333333337</v>
      </c>
      <c r="I858" s="219">
        <f t="shared" si="117"/>
        <v>0.23277777777777778</v>
      </c>
      <c r="J858" s="216" t="s">
        <v>4313</v>
      </c>
      <c r="K858" s="220"/>
      <c r="L858" s="220"/>
      <c r="M858" s="221"/>
      <c r="N858" s="222">
        <f t="shared" si="118"/>
        <v>0</v>
      </c>
      <c r="O858" s="223"/>
      <c r="P858" s="224"/>
      <c r="Q858" s="224"/>
      <c r="R858" s="224"/>
      <c r="S858" s="224"/>
      <c r="T858" s="225"/>
      <c r="U858" s="226">
        <f t="shared" si="119"/>
        <v>0.46555555555555556</v>
      </c>
      <c r="V858" s="227"/>
      <c r="W858" s="228" t="str">
        <f t="shared" si="120"/>
        <v>0</v>
      </c>
      <c r="X858" s="509"/>
      <c r="Y858" s="229">
        <f t="shared" si="121"/>
        <v>0</v>
      </c>
    </row>
    <row r="859" spans="2:25" ht="18.75" customHeight="1">
      <c r="B859" s="503"/>
      <c r="C859" s="506"/>
      <c r="D859" s="216"/>
      <c r="E859" s="216"/>
      <c r="F859" s="217"/>
      <c r="G859" s="218">
        <f t="shared" si="115"/>
        <v>0</v>
      </c>
      <c r="H859" s="219">
        <f t="shared" si="116"/>
        <v>0</v>
      </c>
      <c r="I859" s="219">
        <f t="shared" si="117"/>
        <v>0</v>
      </c>
      <c r="J859" s="217"/>
      <c r="K859" s="220"/>
      <c r="L859" s="220"/>
      <c r="M859" s="221"/>
      <c r="N859" s="222">
        <f t="shared" si="118"/>
        <v>0</v>
      </c>
      <c r="O859" s="223"/>
      <c r="P859" s="224"/>
      <c r="Q859" s="224"/>
      <c r="R859" s="224"/>
      <c r="S859" s="224"/>
      <c r="T859" s="225"/>
      <c r="U859" s="226">
        <f t="shared" si="119"/>
        <v>0</v>
      </c>
      <c r="V859" s="227"/>
      <c r="W859" s="228" t="str">
        <f t="shared" si="120"/>
        <v>0</v>
      </c>
      <c r="X859" s="509"/>
      <c r="Y859" s="229">
        <f t="shared" si="121"/>
        <v>0</v>
      </c>
    </row>
    <row r="860" spans="2:25" ht="18.75" customHeight="1">
      <c r="B860" s="503"/>
      <c r="C860" s="506"/>
      <c r="D860" s="216">
        <v>1</v>
      </c>
      <c r="E860" s="216" t="s">
        <v>3940</v>
      </c>
      <c r="F860" s="217">
        <v>1361</v>
      </c>
      <c r="G860" s="218">
        <f t="shared" si="115"/>
        <v>272.2</v>
      </c>
      <c r="H860" s="219">
        <f t="shared" si="116"/>
        <v>756.11111111111109</v>
      </c>
      <c r="I860" s="219">
        <f t="shared" si="117"/>
        <v>0.252037037037037</v>
      </c>
      <c r="J860" s="216" t="s">
        <v>4314</v>
      </c>
      <c r="K860" s="216" t="s">
        <v>4314</v>
      </c>
      <c r="L860" s="220"/>
      <c r="M860" s="221">
        <f>SUM(H860:H871)</f>
        <v>2877.7777777777778</v>
      </c>
      <c r="N860" s="222">
        <f t="shared" si="118"/>
        <v>57.555555555555557</v>
      </c>
      <c r="O860" s="223">
        <v>162</v>
      </c>
      <c r="P860" s="224" t="s">
        <v>178</v>
      </c>
      <c r="Q860" s="224"/>
      <c r="R860" s="224" t="s">
        <v>3576</v>
      </c>
      <c r="S860" s="224"/>
      <c r="T860" s="225"/>
      <c r="U860" s="226">
        <f t="shared" si="119"/>
        <v>0.50407407407407401</v>
      </c>
      <c r="V860" s="227">
        <f>SUM(U860:U871)</f>
        <v>1.9185185185185183</v>
      </c>
      <c r="W860" s="228" t="str">
        <f t="shared" si="120"/>
        <v>2</v>
      </c>
      <c r="X860" s="509"/>
      <c r="Y860" s="229">
        <f t="shared" si="121"/>
        <v>1</v>
      </c>
    </row>
    <row r="861" spans="2:25" ht="18.75" customHeight="1">
      <c r="B861" s="503"/>
      <c r="C861" s="506"/>
      <c r="D861" s="216">
        <v>2</v>
      </c>
      <c r="E861" s="216" t="s">
        <v>4315</v>
      </c>
      <c r="F861" s="217">
        <v>611</v>
      </c>
      <c r="G861" s="218">
        <f t="shared" si="115"/>
        <v>122.2</v>
      </c>
      <c r="H861" s="219">
        <f t="shared" si="116"/>
        <v>339.44444444444446</v>
      </c>
      <c r="I861" s="219">
        <f t="shared" si="117"/>
        <v>0.11314814814814815</v>
      </c>
      <c r="J861" s="216" t="s">
        <v>4316</v>
      </c>
      <c r="K861" s="220"/>
      <c r="L861" s="220"/>
      <c r="M861" s="221"/>
      <c r="N861" s="222">
        <f t="shared" si="118"/>
        <v>0</v>
      </c>
      <c r="O861" s="223"/>
      <c r="P861" s="224"/>
      <c r="Q861" s="224"/>
      <c r="R861" s="224"/>
      <c r="S861" s="224"/>
      <c r="T861" s="225"/>
      <c r="U861" s="226">
        <f t="shared" si="119"/>
        <v>0.2262962962962963</v>
      </c>
      <c r="V861" s="227"/>
      <c r="W861" s="228" t="str">
        <f t="shared" si="120"/>
        <v>0</v>
      </c>
      <c r="X861" s="509"/>
      <c r="Y861" s="229">
        <f t="shared" si="121"/>
        <v>0</v>
      </c>
    </row>
    <row r="862" spans="2:25" ht="18.75" customHeight="1">
      <c r="B862" s="503"/>
      <c r="C862" s="506"/>
      <c r="D862" s="216">
        <v>3</v>
      </c>
      <c r="E862" s="216" t="s">
        <v>4317</v>
      </c>
      <c r="F862" s="217">
        <v>207</v>
      </c>
      <c r="G862" s="218">
        <f t="shared" si="115"/>
        <v>41.4</v>
      </c>
      <c r="H862" s="219">
        <f t="shared" si="116"/>
        <v>115</v>
      </c>
      <c r="I862" s="219">
        <f t="shared" si="117"/>
        <v>3.833333333333333E-2</v>
      </c>
      <c r="J862" s="217"/>
      <c r="K862" s="220"/>
      <c r="L862" s="220"/>
      <c r="M862" s="221"/>
      <c r="N862" s="222">
        <f t="shared" si="118"/>
        <v>0</v>
      </c>
      <c r="O862" s="223"/>
      <c r="P862" s="224"/>
      <c r="Q862" s="224"/>
      <c r="R862" s="224"/>
      <c r="S862" s="224"/>
      <c r="T862" s="225"/>
      <c r="U862" s="226">
        <f t="shared" si="119"/>
        <v>7.6666666666666661E-2</v>
      </c>
      <c r="V862" s="227"/>
      <c r="W862" s="228" t="str">
        <f t="shared" si="120"/>
        <v>0</v>
      </c>
      <c r="X862" s="509"/>
      <c r="Y862" s="229">
        <f t="shared" si="121"/>
        <v>0</v>
      </c>
    </row>
    <row r="863" spans="2:25" ht="18.75" customHeight="1">
      <c r="B863" s="503"/>
      <c r="C863" s="506"/>
      <c r="D863" s="216">
        <v>4</v>
      </c>
      <c r="E863" s="216" t="s">
        <v>4318</v>
      </c>
      <c r="F863" s="217">
        <v>120</v>
      </c>
      <c r="G863" s="218">
        <f t="shared" si="115"/>
        <v>24</v>
      </c>
      <c r="H863" s="219">
        <f t="shared" si="116"/>
        <v>66.666666666666671</v>
      </c>
      <c r="I863" s="219">
        <f t="shared" si="117"/>
        <v>2.2222222222222223E-2</v>
      </c>
      <c r="J863" s="217"/>
      <c r="K863" s="220"/>
      <c r="L863" s="220"/>
      <c r="M863" s="221"/>
      <c r="N863" s="222">
        <f t="shared" si="118"/>
        <v>0</v>
      </c>
      <c r="O863" s="223"/>
      <c r="P863" s="224"/>
      <c r="Q863" s="224"/>
      <c r="R863" s="224"/>
      <c r="S863" s="224"/>
      <c r="T863" s="225"/>
      <c r="U863" s="226">
        <f t="shared" si="119"/>
        <v>4.4444444444444446E-2</v>
      </c>
      <c r="V863" s="227"/>
      <c r="W863" s="228" t="str">
        <f t="shared" si="120"/>
        <v>0</v>
      </c>
      <c r="X863" s="509"/>
      <c r="Y863" s="229">
        <f t="shared" si="121"/>
        <v>0</v>
      </c>
    </row>
    <row r="864" spans="2:25" ht="18.75" customHeight="1">
      <c r="B864" s="503"/>
      <c r="C864" s="506"/>
      <c r="D864" s="216">
        <v>5</v>
      </c>
      <c r="E864" s="216" t="s">
        <v>4319</v>
      </c>
      <c r="F864" s="217">
        <v>25</v>
      </c>
      <c r="G864" s="218">
        <f t="shared" si="115"/>
        <v>5</v>
      </c>
      <c r="H864" s="219">
        <f t="shared" si="116"/>
        <v>13.888888888888889</v>
      </c>
      <c r="I864" s="219">
        <f t="shared" si="117"/>
        <v>4.6296296296296294E-3</v>
      </c>
      <c r="J864" s="217"/>
      <c r="K864" s="220"/>
      <c r="L864" s="220"/>
      <c r="M864" s="221"/>
      <c r="N864" s="222">
        <f t="shared" si="118"/>
        <v>0</v>
      </c>
      <c r="O864" s="223"/>
      <c r="P864" s="224"/>
      <c r="Q864" s="224"/>
      <c r="R864" s="224"/>
      <c r="S864" s="224"/>
      <c r="T864" s="225"/>
      <c r="U864" s="226">
        <f t="shared" si="119"/>
        <v>9.2592592592592587E-3</v>
      </c>
      <c r="V864" s="227"/>
      <c r="W864" s="228" t="str">
        <f t="shared" si="120"/>
        <v>0</v>
      </c>
      <c r="X864" s="509"/>
      <c r="Y864" s="229">
        <f t="shared" si="121"/>
        <v>0</v>
      </c>
    </row>
    <row r="865" spans="2:25" ht="18.75" customHeight="1">
      <c r="B865" s="503"/>
      <c r="C865" s="506"/>
      <c r="D865" s="216">
        <v>6</v>
      </c>
      <c r="E865" s="216" t="s">
        <v>4320</v>
      </c>
      <c r="F865" s="217">
        <v>975</v>
      </c>
      <c r="G865" s="218">
        <f t="shared" si="115"/>
        <v>195</v>
      </c>
      <c r="H865" s="219">
        <f t="shared" si="116"/>
        <v>541.66666666666663</v>
      </c>
      <c r="I865" s="219">
        <f t="shared" si="117"/>
        <v>0.18055555555555555</v>
      </c>
      <c r="J865" s="217"/>
      <c r="K865" s="220"/>
      <c r="L865" s="220"/>
      <c r="M865" s="221"/>
      <c r="N865" s="222">
        <f t="shared" si="118"/>
        <v>0</v>
      </c>
      <c r="O865" s="223"/>
      <c r="P865" s="224"/>
      <c r="Q865" s="224"/>
      <c r="R865" s="224"/>
      <c r="S865" s="224"/>
      <c r="T865" s="225"/>
      <c r="U865" s="226">
        <f t="shared" si="119"/>
        <v>0.3611111111111111</v>
      </c>
      <c r="V865" s="227"/>
      <c r="W865" s="228" t="str">
        <f t="shared" si="120"/>
        <v>0</v>
      </c>
      <c r="X865" s="509"/>
      <c r="Y865" s="229">
        <f t="shared" si="121"/>
        <v>0</v>
      </c>
    </row>
    <row r="866" spans="2:25" ht="18.75" customHeight="1">
      <c r="B866" s="503"/>
      <c r="C866" s="506"/>
      <c r="D866" s="216">
        <v>7</v>
      </c>
      <c r="E866" s="216" t="s">
        <v>4321</v>
      </c>
      <c r="F866" s="217">
        <v>924</v>
      </c>
      <c r="G866" s="218">
        <f t="shared" si="115"/>
        <v>184.8</v>
      </c>
      <c r="H866" s="219">
        <f t="shared" si="116"/>
        <v>513.33333333333337</v>
      </c>
      <c r="I866" s="219">
        <f t="shared" si="117"/>
        <v>0.17111111111111113</v>
      </c>
      <c r="J866" s="217"/>
      <c r="K866" s="220"/>
      <c r="L866" s="220"/>
      <c r="M866" s="221"/>
      <c r="N866" s="222">
        <f t="shared" si="118"/>
        <v>0</v>
      </c>
      <c r="O866" s="223"/>
      <c r="P866" s="224"/>
      <c r="Q866" s="224"/>
      <c r="R866" s="224"/>
      <c r="S866" s="224"/>
      <c r="T866" s="225"/>
      <c r="U866" s="226">
        <f t="shared" si="119"/>
        <v>0.34222222222222226</v>
      </c>
      <c r="V866" s="227"/>
      <c r="W866" s="228" t="str">
        <f t="shared" si="120"/>
        <v>0</v>
      </c>
      <c r="X866" s="509"/>
      <c r="Y866" s="229">
        <f t="shared" si="121"/>
        <v>0</v>
      </c>
    </row>
    <row r="867" spans="2:25" ht="18.75" customHeight="1">
      <c r="B867" s="503"/>
      <c r="C867" s="506"/>
      <c r="D867" s="216">
        <v>8</v>
      </c>
      <c r="E867" s="216" t="s">
        <v>4322</v>
      </c>
      <c r="F867" s="217">
        <v>315</v>
      </c>
      <c r="G867" s="218">
        <f t="shared" si="115"/>
        <v>63</v>
      </c>
      <c r="H867" s="219">
        <f t="shared" si="116"/>
        <v>175</v>
      </c>
      <c r="I867" s="219">
        <f t="shared" si="117"/>
        <v>5.8333333333333334E-2</v>
      </c>
      <c r="J867" s="217"/>
      <c r="K867" s="220"/>
      <c r="L867" s="220"/>
      <c r="M867" s="221"/>
      <c r="N867" s="222">
        <f t="shared" si="118"/>
        <v>0</v>
      </c>
      <c r="O867" s="223"/>
      <c r="P867" s="224"/>
      <c r="Q867" s="224"/>
      <c r="R867" s="224"/>
      <c r="S867" s="224"/>
      <c r="T867" s="225"/>
      <c r="U867" s="226">
        <f t="shared" si="119"/>
        <v>0.11666666666666667</v>
      </c>
      <c r="V867" s="227"/>
      <c r="W867" s="228" t="str">
        <f t="shared" si="120"/>
        <v>0</v>
      </c>
      <c r="X867" s="509"/>
      <c r="Y867" s="229">
        <f t="shared" si="121"/>
        <v>0</v>
      </c>
    </row>
    <row r="868" spans="2:25" ht="18.75" customHeight="1">
      <c r="B868" s="503"/>
      <c r="C868" s="506"/>
      <c r="D868" s="216">
        <v>9</v>
      </c>
      <c r="E868" s="216" t="s">
        <v>4323</v>
      </c>
      <c r="F868" s="217">
        <v>102</v>
      </c>
      <c r="G868" s="218">
        <f t="shared" si="115"/>
        <v>20.399999999999999</v>
      </c>
      <c r="H868" s="219">
        <f t="shared" si="116"/>
        <v>56.666666666666664</v>
      </c>
      <c r="I868" s="219">
        <f t="shared" si="117"/>
        <v>1.8888888888888889E-2</v>
      </c>
      <c r="J868" s="217"/>
      <c r="K868" s="220"/>
      <c r="L868" s="220"/>
      <c r="M868" s="221"/>
      <c r="N868" s="222">
        <f t="shared" si="118"/>
        <v>0</v>
      </c>
      <c r="O868" s="223"/>
      <c r="P868" s="224"/>
      <c r="Q868" s="224"/>
      <c r="R868" s="224"/>
      <c r="S868" s="224"/>
      <c r="T868" s="225"/>
      <c r="U868" s="226">
        <f t="shared" si="119"/>
        <v>3.7777777777777778E-2</v>
      </c>
      <c r="V868" s="227"/>
      <c r="W868" s="228" t="str">
        <f t="shared" si="120"/>
        <v>0</v>
      </c>
      <c r="X868" s="509"/>
      <c r="Y868" s="229">
        <f t="shared" si="121"/>
        <v>0</v>
      </c>
    </row>
    <row r="869" spans="2:25" ht="18.75" customHeight="1">
      <c r="B869" s="503"/>
      <c r="C869" s="506"/>
      <c r="D869" s="216">
        <v>10</v>
      </c>
      <c r="E869" s="216" t="s">
        <v>4324</v>
      </c>
      <c r="F869" s="217">
        <v>301</v>
      </c>
      <c r="G869" s="218">
        <f t="shared" si="115"/>
        <v>60.2</v>
      </c>
      <c r="H869" s="219">
        <f t="shared" si="116"/>
        <v>167.22222222222223</v>
      </c>
      <c r="I869" s="219">
        <f t="shared" si="117"/>
        <v>5.5740740740740743E-2</v>
      </c>
      <c r="J869" s="217"/>
      <c r="K869" s="220"/>
      <c r="L869" s="220"/>
      <c r="M869" s="221"/>
      <c r="N869" s="222">
        <f t="shared" si="118"/>
        <v>0</v>
      </c>
      <c r="O869" s="223"/>
      <c r="P869" s="224"/>
      <c r="Q869" s="224"/>
      <c r="R869" s="224"/>
      <c r="S869" s="224"/>
      <c r="T869" s="225"/>
      <c r="U869" s="226">
        <f t="shared" si="119"/>
        <v>0.11148148148148149</v>
      </c>
      <c r="V869" s="227"/>
      <c r="W869" s="228" t="str">
        <f t="shared" si="120"/>
        <v>0</v>
      </c>
      <c r="X869" s="509"/>
      <c r="Y869" s="229">
        <f t="shared" si="121"/>
        <v>0</v>
      </c>
    </row>
    <row r="870" spans="2:25" ht="18.75" customHeight="1">
      <c r="B870" s="503"/>
      <c r="C870" s="506"/>
      <c r="D870" s="216">
        <v>11</v>
      </c>
      <c r="E870" s="216" t="s">
        <v>4325</v>
      </c>
      <c r="F870" s="217">
        <v>153</v>
      </c>
      <c r="G870" s="218">
        <f t="shared" si="115"/>
        <v>30.6</v>
      </c>
      <c r="H870" s="219">
        <f t="shared" si="116"/>
        <v>85</v>
      </c>
      <c r="I870" s="219">
        <f t="shared" si="117"/>
        <v>2.8333333333333332E-2</v>
      </c>
      <c r="J870" s="217"/>
      <c r="K870" s="220"/>
      <c r="L870" s="220"/>
      <c r="M870" s="221"/>
      <c r="N870" s="222">
        <f t="shared" si="118"/>
        <v>0</v>
      </c>
      <c r="O870" s="223"/>
      <c r="P870" s="224"/>
      <c r="Q870" s="224"/>
      <c r="R870" s="224"/>
      <c r="S870" s="224"/>
      <c r="T870" s="225"/>
      <c r="U870" s="226">
        <f t="shared" si="119"/>
        <v>5.6666666666666664E-2</v>
      </c>
      <c r="V870" s="227"/>
      <c r="W870" s="228" t="str">
        <f t="shared" si="120"/>
        <v>0</v>
      </c>
      <c r="X870" s="509"/>
      <c r="Y870" s="229">
        <f t="shared" si="121"/>
        <v>0</v>
      </c>
    </row>
    <row r="871" spans="2:25" ht="18.75" customHeight="1">
      <c r="B871" s="503"/>
      <c r="C871" s="506"/>
      <c r="D871" s="216">
        <v>12</v>
      </c>
      <c r="E871" s="216" t="s">
        <v>4326</v>
      </c>
      <c r="F871" s="217">
        <v>86</v>
      </c>
      <c r="G871" s="218">
        <f t="shared" si="115"/>
        <v>17.2</v>
      </c>
      <c r="H871" s="219">
        <f t="shared" si="116"/>
        <v>47.777777777777779</v>
      </c>
      <c r="I871" s="219">
        <f t="shared" si="117"/>
        <v>1.5925925925925927E-2</v>
      </c>
      <c r="J871" s="217"/>
      <c r="K871" s="220"/>
      <c r="L871" s="220"/>
      <c r="M871" s="221"/>
      <c r="N871" s="222">
        <f t="shared" si="118"/>
        <v>0</v>
      </c>
      <c r="O871" s="223"/>
      <c r="P871" s="224"/>
      <c r="Q871" s="224"/>
      <c r="R871" s="224"/>
      <c r="S871" s="224"/>
      <c r="T871" s="225"/>
      <c r="U871" s="226">
        <f t="shared" si="119"/>
        <v>3.1851851851851853E-2</v>
      </c>
      <c r="V871" s="227"/>
      <c r="W871" s="228" t="str">
        <f t="shared" si="120"/>
        <v>0</v>
      </c>
      <c r="X871" s="509"/>
      <c r="Y871" s="229">
        <f t="shared" si="121"/>
        <v>0</v>
      </c>
    </row>
    <row r="872" spans="2:25" ht="18.75" customHeight="1">
      <c r="B872" s="503"/>
      <c r="C872" s="506"/>
      <c r="D872" s="216"/>
      <c r="E872" s="216"/>
      <c r="F872" s="217"/>
      <c r="G872" s="218">
        <f t="shared" si="115"/>
        <v>0</v>
      </c>
      <c r="H872" s="219">
        <f t="shared" si="116"/>
        <v>0</v>
      </c>
      <c r="I872" s="219">
        <f t="shared" si="117"/>
        <v>0</v>
      </c>
      <c r="J872" s="217"/>
      <c r="K872" s="220"/>
      <c r="L872" s="220"/>
      <c r="M872" s="221"/>
      <c r="N872" s="222">
        <f t="shared" si="118"/>
        <v>0</v>
      </c>
      <c r="O872" s="223"/>
      <c r="P872" s="224"/>
      <c r="Q872" s="224"/>
      <c r="R872" s="224"/>
      <c r="S872" s="224"/>
      <c r="T872" s="225"/>
      <c r="U872" s="226">
        <f t="shared" si="119"/>
        <v>0</v>
      </c>
      <c r="V872" s="227"/>
      <c r="W872" s="228" t="str">
        <f t="shared" si="120"/>
        <v>0</v>
      </c>
      <c r="X872" s="509"/>
      <c r="Y872" s="229">
        <f t="shared" si="121"/>
        <v>0</v>
      </c>
    </row>
    <row r="873" spans="2:25" ht="18.75" customHeight="1">
      <c r="B873" s="503"/>
      <c r="C873" s="506"/>
      <c r="D873" s="216">
        <v>1</v>
      </c>
      <c r="E873" s="216" t="s">
        <v>4327</v>
      </c>
      <c r="F873" s="217">
        <v>310</v>
      </c>
      <c r="G873" s="218">
        <f t="shared" si="115"/>
        <v>62</v>
      </c>
      <c r="H873" s="219">
        <f t="shared" si="116"/>
        <v>172.22222222222223</v>
      </c>
      <c r="I873" s="219">
        <f t="shared" si="117"/>
        <v>5.7407407407407407E-2</v>
      </c>
      <c r="J873" s="217" t="s">
        <v>4328</v>
      </c>
      <c r="K873" s="217" t="s">
        <v>4328</v>
      </c>
      <c r="L873" s="220"/>
      <c r="M873" s="221">
        <f>SUM(H873:H885)</f>
        <v>2565.5555555555557</v>
      </c>
      <c r="N873" s="222">
        <f t="shared" si="118"/>
        <v>51.31111111111111</v>
      </c>
      <c r="O873" s="223">
        <v>170</v>
      </c>
      <c r="P873" s="224" t="s">
        <v>178</v>
      </c>
      <c r="Q873" s="224"/>
      <c r="R873" s="224" t="s">
        <v>3576</v>
      </c>
      <c r="S873" s="224"/>
      <c r="T873" s="225"/>
      <c r="U873" s="226">
        <f t="shared" si="119"/>
        <v>0.11481481481481481</v>
      </c>
      <c r="V873" s="227">
        <f>SUM(U873:U885)</f>
        <v>1.7103703703703705</v>
      </c>
      <c r="W873" s="228" t="str">
        <f t="shared" si="120"/>
        <v>2</v>
      </c>
      <c r="X873" s="509"/>
      <c r="Y873" s="229">
        <f t="shared" si="121"/>
        <v>1</v>
      </c>
    </row>
    <row r="874" spans="2:25" ht="18.75" customHeight="1">
      <c r="B874" s="503"/>
      <c r="C874" s="506"/>
      <c r="D874" s="216">
        <v>2</v>
      </c>
      <c r="E874" s="216" t="s">
        <v>4329</v>
      </c>
      <c r="F874" s="217">
        <v>98</v>
      </c>
      <c r="G874" s="218">
        <f t="shared" si="115"/>
        <v>19.600000000000001</v>
      </c>
      <c r="H874" s="219">
        <f t="shared" si="116"/>
        <v>54.444444444444443</v>
      </c>
      <c r="I874" s="219">
        <f t="shared" si="117"/>
        <v>1.8148148148148146E-2</v>
      </c>
      <c r="J874" s="217"/>
      <c r="K874" s="220"/>
      <c r="L874" s="220"/>
      <c r="M874" s="221"/>
      <c r="N874" s="222">
        <f t="shared" si="118"/>
        <v>0</v>
      </c>
      <c r="O874" s="223"/>
      <c r="P874" s="224"/>
      <c r="Q874" s="224"/>
      <c r="R874" s="224"/>
      <c r="S874" s="224"/>
      <c r="T874" s="225"/>
      <c r="U874" s="226">
        <f t="shared" si="119"/>
        <v>3.6296296296296292E-2</v>
      </c>
      <c r="V874" s="227"/>
      <c r="W874" s="228" t="str">
        <f t="shared" si="120"/>
        <v>0</v>
      </c>
      <c r="X874" s="509"/>
      <c r="Y874" s="229">
        <f t="shared" si="121"/>
        <v>0</v>
      </c>
    </row>
    <row r="875" spans="2:25" ht="18.75" customHeight="1">
      <c r="B875" s="503"/>
      <c r="C875" s="506"/>
      <c r="D875" s="216">
        <v>3</v>
      </c>
      <c r="E875" s="216" t="s">
        <v>4330</v>
      </c>
      <c r="F875" s="217">
        <v>830</v>
      </c>
      <c r="G875" s="218">
        <f t="shared" si="115"/>
        <v>166</v>
      </c>
      <c r="H875" s="219">
        <f t="shared" si="116"/>
        <v>461.11111111111109</v>
      </c>
      <c r="I875" s="219">
        <f t="shared" si="117"/>
        <v>0.1537037037037037</v>
      </c>
      <c r="J875" s="217"/>
      <c r="K875" s="220"/>
      <c r="L875" s="220"/>
      <c r="M875" s="221"/>
      <c r="N875" s="222">
        <f t="shared" si="118"/>
        <v>0</v>
      </c>
      <c r="O875" s="223"/>
      <c r="P875" s="224"/>
      <c r="Q875" s="224"/>
      <c r="R875" s="224"/>
      <c r="S875" s="224"/>
      <c r="T875" s="225"/>
      <c r="U875" s="226">
        <f t="shared" si="119"/>
        <v>0.30740740740740741</v>
      </c>
      <c r="V875" s="227"/>
      <c r="W875" s="228" t="str">
        <f t="shared" si="120"/>
        <v>0</v>
      </c>
      <c r="X875" s="509"/>
      <c r="Y875" s="229">
        <f t="shared" si="121"/>
        <v>0</v>
      </c>
    </row>
    <row r="876" spans="2:25" ht="18.75" customHeight="1">
      <c r="B876" s="503"/>
      <c r="C876" s="506"/>
      <c r="D876" s="216">
        <v>4</v>
      </c>
      <c r="E876" s="216" t="s">
        <v>4331</v>
      </c>
      <c r="F876" s="217">
        <v>117</v>
      </c>
      <c r="G876" s="218">
        <f t="shared" si="115"/>
        <v>23.4</v>
      </c>
      <c r="H876" s="219">
        <f t="shared" si="116"/>
        <v>65</v>
      </c>
      <c r="I876" s="219">
        <f t="shared" si="117"/>
        <v>2.1666666666666667E-2</v>
      </c>
      <c r="J876" s="217"/>
      <c r="K876" s="220"/>
      <c r="L876" s="220"/>
      <c r="M876" s="221"/>
      <c r="N876" s="222">
        <f t="shared" si="118"/>
        <v>0</v>
      </c>
      <c r="O876" s="223"/>
      <c r="P876" s="224"/>
      <c r="Q876" s="224"/>
      <c r="R876" s="224"/>
      <c r="S876" s="224"/>
      <c r="T876" s="225"/>
      <c r="U876" s="226">
        <f t="shared" si="119"/>
        <v>4.3333333333333335E-2</v>
      </c>
      <c r="V876" s="227"/>
      <c r="W876" s="228" t="str">
        <f t="shared" si="120"/>
        <v>0</v>
      </c>
      <c r="X876" s="509"/>
      <c r="Y876" s="229">
        <f t="shared" si="121"/>
        <v>0</v>
      </c>
    </row>
    <row r="877" spans="2:25" ht="18.75" customHeight="1">
      <c r="B877" s="503"/>
      <c r="C877" s="506"/>
      <c r="D877" s="216">
        <v>5</v>
      </c>
      <c r="E877" s="216" t="s">
        <v>4332</v>
      </c>
      <c r="F877" s="217">
        <v>53</v>
      </c>
      <c r="G877" s="218">
        <f t="shared" si="115"/>
        <v>10.6</v>
      </c>
      <c r="H877" s="219">
        <f t="shared" si="116"/>
        <v>29.444444444444443</v>
      </c>
      <c r="I877" s="219">
        <f t="shared" si="117"/>
        <v>9.8148148148148144E-3</v>
      </c>
      <c r="J877" s="217"/>
      <c r="K877" s="220"/>
      <c r="L877" s="220"/>
      <c r="M877" s="221"/>
      <c r="N877" s="222">
        <f t="shared" si="118"/>
        <v>0</v>
      </c>
      <c r="O877" s="223"/>
      <c r="P877" s="224"/>
      <c r="Q877" s="224"/>
      <c r="R877" s="224"/>
      <c r="S877" s="224"/>
      <c r="T877" s="225"/>
      <c r="U877" s="226">
        <f t="shared" si="119"/>
        <v>1.9629629629629629E-2</v>
      </c>
      <c r="V877" s="227"/>
      <c r="W877" s="228" t="str">
        <f t="shared" si="120"/>
        <v>0</v>
      </c>
      <c r="X877" s="509"/>
      <c r="Y877" s="229">
        <f t="shared" si="121"/>
        <v>0</v>
      </c>
    </row>
    <row r="878" spans="2:25" ht="18.75" customHeight="1">
      <c r="B878" s="503"/>
      <c r="C878" s="506"/>
      <c r="D878" s="216">
        <v>6</v>
      </c>
      <c r="E878" s="216" t="s">
        <v>4333</v>
      </c>
      <c r="F878" s="217">
        <v>549</v>
      </c>
      <c r="G878" s="218">
        <f t="shared" si="115"/>
        <v>109.8</v>
      </c>
      <c r="H878" s="219">
        <f t="shared" si="116"/>
        <v>305</v>
      </c>
      <c r="I878" s="219">
        <f t="shared" si="117"/>
        <v>0.10166666666666667</v>
      </c>
      <c r="J878" s="217"/>
      <c r="K878" s="220"/>
      <c r="L878" s="220"/>
      <c r="M878" s="221"/>
      <c r="N878" s="222">
        <f t="shared" si="118"/>
        <v>0</v>
      </c>
      <c r="O878" s="223"/>
      <c r="P878" s="224"/>
      <c r="Q878" s="224"/>
      <c r="R878" s="224"/>
      <c r="S878" s="224"/>
      <c r="T878" s="225"/>
      <c r="U878" s="226">
        <f t="shared" si="119"/>
        <v>0.20333333333333334</v>
      </c>
      <c r="V878" s="227"/>
      <c r="W878" s="228" t="str">
        <f t="shared" si="120"/>
        <v>0</v>
      </c>
      <c r="X878" s="509"/>
      <c r="Y878" s="229">
        <f t="shared" si="121"/>
        <v>0</v>
      </c>
    </row>
    <row r="879" spans="2:25" ht="18.75" customHeight="1">
      <c r="B879" s="503"/>
      <c r="C879" s="506"/>
      <c r="D879" s="216">
        <v>7</v>
      </c>
      <c r="E879" s="216" t="s">
        <v>4334</v>
      </c>
      <c r="F879" s="217">
        <v>111</v>
      </c>
      <c r="G879" s="218">
        <f t="shared" si="115"/>
        <v>22.2</v>
      </c>
      <c r="H879" s="219">
        <f t="shared" si="116"/>
        <v>61.666666666666664</v>
      </c>
      <c r="I879" s="219">
        <f t="shared" si="117"/>
        <v>2.0555555555555556E-2</v>
      </c>
      <c r="J879" s="217"/>
      <c r="K879" s="220"/>
      <c r="L879" s="220"/>
      <c r="M879" s="221"/>
      <c r="N879" s="222">
        <f t="shared" si="118"/>
        <v>0</v>
      </c>
      <c r="O879" s="223"/>
      <c r="P879" s="224"/>
      <c r="Q879" s="224"/>
      <c r="R879" s="224"/>
      <c r="S879" s="224"/>
      <c r="T879" s="225"/>
      <c r="U879" s="226">
        <f t="shared" si="119"/>
        <v>4.1111111111111112E-2</v>
      </c>
      <c r="V879" s="227"/>
      <c r="W879" s="228" t="str">
        <f t="shared" si="120"/>
        <v>0</v>
      </c>
      <c r="X879" s="509"/>
      <c r="Y879" s="229">
        <f t="shared" si="121"/>
        <v>0</v>
      </c>
    </row>
    <row r="880" spans="2:25" ht="18.75" customHeight="1">
      <c r="B880" s="503"/>
      <c r="C880" s="506"/>
      <c r="D880" s="216">
        <v>8</v>
      </c>
      <c r="E880" s="216" t="s">
        <v>4335</v>
      </c>
      <c r="F880" s="217">
        <v>97</v>
      </c>
      <c r="G880" s="218">
        <f t="shared" si="115"/>
        <v>19.399999999999999</v>
      </c>
      <c r="H880" s="219">
        <f t="shared" si="116"/>
        <v>53.888888888888886</v>
      </c>
      <c r="I880" s="219">
        <f t="shared" si="117"/>
        <v>1.7962962962962962E-2</v>
      </c>
      <c r="J880" s="217"/>
      <c r="K880" s="220"/>
      <c r="L880" s="220"/>
      <c r="M880" s="221"/>
      <c r="N880" s="222">
        <f t="shared" si="118"/>
        <v>0</v>
      </c>
      <c r="O880" s="223"/>
      <c r="P880" s="224"/>
      <c r="Q880" s="224"/>
      <c r="R880" s="224"/>
      <c r="S880" s="224"/>
      <c r="T880" s="225"/>
      <c r="U880" s="226">
        <f t="shared" si="119"/>
        <v>3.5925925925925924E-2</v>
      </c>
      <c r="V880" s="227"/>
      <c r="W880" s="228" t="str">
        <f t="shared" si="120"/>
        <v>0</v>
      </c>
      <c r="X880" s="509"/>
      <c r="Y880" s="229">
        <f t="shared" si="121"/>
        <v>0</v>
      </c>
    </row>
    <row r="881" spans="2:25" ht="18.75" customHeight="1">
      <c r="B881" s="503"/>
      <c r="C881" s="506"/>
      <c r="D881" s="216">
        <v>9</v>
      </c>
      <c r="E881" s="216" t="s">
        <v>4336</v>
      </c>
      <c r="F881" s="217">
        <v>828</v>
      </c>
      <c r="G881" s="218">
        <f t="shared" si="115"/>
        <v>165.6</v>
      </c>
      <c r="H881" s="219">
        <f t="shared" si="116"/>
        <v>460</v>
      </c>
      <c r="I881" s="219">
        <f t="shared" si="117"/>
        <v>0.15333333333333332</v>
      </c>
      <c r="J881" s="217"/>
      <c r="K881" s="220"/>
      <c r="L881" s="220"/>
      <c r="M881" s="221"/>
      <c r="N881" s="222">
        <f t="shared" si="118"/>
        <v>0</v>
      </c>
      <c r="O881" s="223"/>
      <c r="P881" s="224"/>
      <c r="Q881" s="224"/>
      <c r="R881" s="224"/>
      <c r="S881" s="224"/>
      <c r="T881" s="225"/>
      <c r="U881" s="226">
        <f t="shared" si="119"/>
        <v>0.30666666666666664</v>
      </c>
      <c r="V881" s="227"/>
      <c r="W881" s="228" t="str">
        <f t="shared" si="120"/>
        <v>0</v>
      </c>
      <c r="X881" s="509"/>
      <c r="Y881" s="229">
        <f t="shared" si="121"/>
        <v>0</v>
      </c>
    </row>
    <row r="882" spans="2:25" ht="18.75" customHeight="1">
      <c r="B882" s="503"/>
      <c r="C882" s="506"/>
      <c r="D882" s="216">
        <v>10</v>
      </c>
      <c r="E882" s="216" t="s">
        <v>4337</v>
      </c>
      <c r="F882" s="217">
        <v>303</v>
      </c>
      <c r="G882" s="218">
        <f t="shared" si="115"/>
        <v>60.6</v>
      </c>
      <c r="H882" s="219">
        <f t="shared" si="116"/>
        <v>168.33333333333334</v>
      </c>
      <c r="I882" s="219">
        <f t="shared" si="117"/>
        <v>5.6111111111111112E-2</v>
      </c>
      <c r="J882" s="217"/>
      <c r="K882" s="220"/>
      <c r="L882" s="220"/>
      <c r="M882" s="221"/>
      <c r="N882" s="222">
        <f t="shared" si="118"/>
        <v>0</v>
      </c>
      <c r="O882" s="223"/>
      <c r="P882" s="224"/>
      <c r="Q882" s="224"/>
      <c r="R882" s="224"/>
      <c r="S882" s="224"/>
      <c r="T882" s="225"/>
      <c r="U882" s="226">
        <f t="shared" si="119"/>
        <v>0.11222222222222222</v>
      </c>
      <c r="V882" s="227"/>
      <c r="W882" s="228" t="str">
        <f t="shared" si="120"/>
        <v>0</v>
      </c>
      <c r="X882" s="509"/>
      <c r="Y882" s="229">
        <f t="shared" si="121"/>
        <v>0</v>
      </c>
    </row>
    <row r="883" spans="2:25" ht="18.75" customHeight="1">
      <c r="B883" s="503"/>
      <c r="C883" s="506"/>
      <c r="D883" s="216">
        <v>11</v>
      </c>
      <c r="E883" s="216" t="s">
        <v>539</v>
      </c>
      <c r="F883" s="217">
        <v>599</v>
      </c>
      <c r="G883" s="218">
        <f t="shared" si="115"/>
        <v>119.8</v>
      </c>
      <c r="H883" s="219">
        <f t="shared" si="116"/>
        <v>332.77777777777777</v>
      </c>
      <c r="I883" s="219">
        <f t="shared" si="117"/>
        <v>0.11092592592592593</v>
      </c>
      <c r="J883" s="217"/>
      <c r="K883" s="220"/>
      <c r="L883" s="220"/>
      <c r="M883" s="221"/>
      <c r="N883" s="222">
        <f t="shared" si="118"/>
        <v>0</v>
      </c>
      <c r="O883" s="223"/>
      <c r="P883" s="224"/>
      <c r="Q883" s="224"/>
      <c r="R883" s="224"/>
      <c r="S883" s="224"/>
      <c r="T883" s="225"/>
      <c r="U883" s="226">
        <f t="shared" si="119"/>
        <v>0.22185185185185186</v>
      </c>
      <c r="V883" s="227"/>
      <c r="W883" s="228" t="str">
        <f t="shared" si="120"/>
        <v>0</v>
      </c>
      <c r="X883" s="509"/>
      <c r="Y883" s="229">
        <f t="shared" si="121"/>
        <v>0</v>
      </c>
    </row>
    <row r="884" spans="2:25" ht="18.75" customHeight="1">
      <c r="B884" s="503"/>
      <c r="C884" s="506"/>
      <c r="D884" s="216">
        <v>12</v>
      </c>
      <c r="E884" s="216" t="s">
        <v>4338</v>
      </c>
      <c r="F884" s="217">
        <v>312</v>
      </c>
      <c r="G884" s="218">
        <f t="shared" si="115"/>
        <v>62.4</v>
      </c>
      <c r="H884" s="219">
        <f t="shared" si="116"/>
        <v>173.33333333333334</v>
      </c>
      <c r="I884" s="219">
        <f t="shared" si="117"/>
        <v>5.7777777777777782E-2</v>
      </c>
      <c r="J884" s="217"/>
      <c r="K884" s="220"/>
      <c r="L884" s="220"/>
      <c r="M884" s="221"/>
      <c r="N884" s="222">
        <f t="shared" si="118"/>
        <v>0</v>
      </c>
      <c r="O884" s="223"/>
      <c r="P884" s="224"/>
      <c r="Q884" s="224"/>
      <c r="R884" s="224"/>
      <c r="S884" s="224"/>
      <c r="T884" s="225"/>
      <c r="U884" s="226">
        <f t="shared" si="119"/>
        <v>0.11555555555555556</v>
      </c>
      <c r="V884" s="227"/>
      <c r="W884" s="228" t="str">
        <f t="shared" si="120"/>
        <v>0</v>
      </c>
      <c r="X884" s="509"/>
      <c r="Y884" s="229">
        <f t="shared" si="121"/>
        <v>0</v>
      </c>
    </row>
    <row r="885" spans="2:25" ht="18.75" customHeight="1">
      <c r="B885" s="503"/>
      <c r="C885" s="506"/>
      <c r="D885" s="216">
        <v>13</v>
      </c>
      <c r="E885" s="216" t="s">
        <v>4339</v>
      </c>
      <c r="F885" s="217">
        <v>411</v>
      </c>
      <c r="G885" s="218">
        <f t="shared" si="115"/>
        <v>82.2</v>
      </c>
      <c r="H885" s="219">
        <f t="shared" si="116"/>
        <v>228.33333333333331</v>
      </c>
      <c r="I885" s="219">
        <f t="shared" si="117"/>
        <v>7.6111111111111102E-2</v>
      </c>
      <c r="J885" s="217"/>
      <c r="K885" s="220"/>
      <c r="L885" s="220"/>
      <c r="M885" s="221"/>
      <c r="N885" s="222">
        <f t="shared" si="118"/>
        <v>0</v>
      </c>
      <c r="O885" s="223"/>
      <c r="P885" s="224"/>
      <c r="Q885" s="224"/>
      <c r="R885" s="224"/>
      <c r="S885" s="224"/>
      <c r="T885" s="225"/>
      <c r="U885" s="226">
        <f t="shared" si="119"/>
        <v>0.1522222222222222</v>
      </c>
      <c r="V885" s="227"/>
      <c r="W885" s="228" t="str">
        <f t="shared" si="120"/>
        <v>0</v>
      </c>
      <c r="X885" s="509"/>
      <c r="Y885" s="229">
        <f t="shared" si="121"/>
        <v>0</v>
      </c>
    </row>
    <row r="886" spans="2:25" ht="18.75" customHeight="1">
      <c r="B886" s="503"/>
      <c r="C886" s="506"/>
      <c r="D886" s="216"/>
      <c r="E886" s="216"/>
      <c r="F886" s="217"/>
      <c r="G886" s="218">
        <f t="shared" si="115"/>
        <v>0</v>
      </c>
      <c r="H886" s="219">
        <f t="shared" si="116"/>
        <v>0</v>
      </c>
      <c r="I886" s="219">
        <f t="shared" si="117"/>
        <v>0</v>
      </c>
      <c r="J886" s="217"/>
      <c r="K886" s="220"/>
      <c r="L886" s="220"/>
      <c r="M886" s="221"/>
      <c r="N886" s="222">
        <f t="shared" si="118"/>
        <v>0</v>
      </c>
      <c r="O886" s="223"/>
      <c r="P886" s="224"/>
      <c r="Q886" s="224"/>
      <c r="R886" s="224"/>
      <c r="S886" s="224"/>
      <c r="T886" s="225"/>
      <c r="U886" s="226">
        <f t="shared" si="119"/>
        <v>0</v>
      </c>
      <c r="V886" s="227"/>
      <c r="W886" s="228" t="str">
        <f t="shared" si="120"/>
        <v>0</v>
      </c>
      <c r="X886" s="509"/>
      <c r="Y886" s="229">
        <f t="shared" si="121"/>
        <v>0</v>
      </c>
    </row>
    <row r="887" spans="2:25" ht="18.75" customHeight="1">
      <c r="B887" s="503"/>
      <c r="C887" s="506"/>
      <c r="D887" s="216">
        <v>1</v>
      </c>
      <c r="E887" s="216" t="s">
        <v>4340</v>
      </c>
      <c r="F887" s="217">
        <v>453</v>
      </c>
      <c r="G887" s="218">
        <f t="shared" si="115"/>
        <v>90.6</v>
      </c>
      <c r="H887" s="219">
        <f t="shared" si="116"/>
        <v>251.66666666666666</v>
      </c>
      <c r="I887" s="219">
        <f t="shared" si="117"/>
        <v>8.3888888888888888E-2</v>
      </c>
      <c r="J887" s="217"/>
      <c r="K887" s="220"/>
      <c r="L887" s="220"/>
      <c r="M887" s="221"/>
      <c r="N887" s="222">
        <f t="shared" si="118"/>
        <v>0</v>
      </c>
      <c r="O887" s="223"/>
      <c r="P887" s="224"/>
      <c r="Q887" s="224"/>
      <c r="R887" s="224"/>
      <c r="S887" s="224"/>
      <c r="T887" s="225"/>
      <c r="U887" s="226">
        <f t="shared" si="119"/>
        <v>0.16777777777777778</v>
      </c>
      <c r="V887" s="227"/>
      <c r="W887" s="228" t="str">
        <f t="shared" si="120"/>
        <v>0</v>
      </c>
      <c r="X887" s="509"/>
      <c r="Y887" s="229">
        <f t="shared" si="121"/>
        <v>0</v>
      </c>
    </row>
    <row r="888" spans="2:25" ht="18.75" customHeight="1">
      <c r="B888" s="503"/>
      <c r="C888" s="506"/>
      <c r="D888" s="216">
        <v>2</v>
      </c>
      <c r="E888" s="216" t="s">
        <v>4341</v>
      </c>
      <c r="F888" s="217">
        <v>425</v>
      </c>
      <c r="G888" s="218">
        <f t="shared" si="115"/>
        <v>85</v>
      </c>
      <c r="H888" s="219">
        <f t="shared" si="116"/>
        <v>236.11111111111111</v>
      </c>
      <c r="I888" s="219">
        <f t="shared" si="117"/>
        <v>7.8703703703703706E-2</v>
      </c>
      <c r="J888" s="217"/>
      <c r="K888" s="220"/>
      <c r="L888" s="220"/>
      <c r="M888" s="221"/>
      <c r="N888" s="222">
        <f t="shared" si="118"/>
        <v>0</v>
      </c>
      <c r="O888" s="223"/>
      <c r="P888" s="224"/>
      <c r="Q888" s="224"/>
      <c r="R888" s="224"/>
      <c r="S888" s="224"/>
      <c r="T888" s="225"/>
      <c r="U888" s="226">
        <f t="shared" si="119"/>
        <v>0.15740740740740741</v>
      </c>
      <c r="V888" s="227"/>
      <c r="W888" s="228" t="str">
        <f t="shared" si="120"/>
        <v>0</v>
      </c>
      <c r="X888" s="509"/>
      <c r="Y888" s="229">
        <f t="shared" si="121"/>
        <v>0</v>
      </c>
    </row>
    <row r="889" spans="2:25" ht="18.75" customHeight="1">
      <c r="B889" s="503"/>
      <c r="C889" s="506"/>
      <c r="D889" s="216">
        <v>3</v>
      </c>
      <c r="E889" s="216" t="s">
        <v>4342</v>
      </c>
      <c r="F889" s="217">
        <v>25</v>
      </c>
      <c r="G889" s="218">
        <f t="shared" si="115"/>
        <v>5</v>
      </c>
      <c r="H889" s="219">
        <f t="shared" si="116"/>
        <v>13.888888888888889</v>
      </c>
      <c r="I889" s="219">
        <f t="shared" si="117"/>
        <v>4.6296296296296294E-3</v>
      </c>
      <c r="J889" s="217"/>
      <c r="K889" s="220"/>
      <c r="L889" s="220"/>
      <c r="M889" s="221"/>
      <c r="N889" s="222">
        <f t="shared" si="118"/>
        <v>0</v>
      </c>
      <c r="O889" s="223"/>
      <c r="P889" s="224"/>
      <c r="Q889" s="224"/>
      <c r="R889" s="224"/>
      <c r="S889" s="224"/>
      <c r="T889" s="225"/>
      <c r="U889" s="226">
        <f t="shared" si="119"/>
        <v>9.2592592592592587E-3</v>
      </c>
      <c r="V889" s="227"/>
      <c r="W889" s="228" t="str">
        <f t="shared" si="120"/>
        <v>0</v>
      </c>
      <c r="X889" s="509"/>
      <c r="Y889" s="229">
        <f t="shared" si="121"/>
        <v>0</v>
      </c>
    </row>
    <row r="890" spans="2:25" ht="18.75" customHeight="1">
      <c r="B890" s="503"/>
      <c r="C890" s="506"/>
      <c r="D890" s="216">
        <v>4</v>
      </c>
      <c r="E890" s="216" t="s">
        <v>4343</v>
      </c>
      <c r="F890" s="217">
        <v>1589</v>
      </c>
      <c r="G890" s="218">
        <f t="shared" si="115"/>
        <v>317.8</v>
      </c>
      <c r="H890" s="219">
        <f t="shared" si="116"/>
        <v>882.77777777777771</v>
      </c>
      <c r="I890" s="219">
        <f t="shared" si="117"/>
        <v>0.29425925925925922</v>
      </c>
      <c r="J890" s="216" t="s">
        <v>4344</v>
      </c>
      <c r="K890" s="216" t="s">
        <v>4344</v>
      </c>
      <c r="L890" s="220"/>
      <c r="M890" s="221">
        <f>SUM(H887:H894)</f>
        <v>2537.7777777777778</v>
      </c>
      <c r="N890" s="222">
        <f t="shared" si="118"/>
        <v>50.75555555555556</v>
      </c>
      <c r="O890" s="223">
        <v>172</v>
      </c>
      <c r="P890" s="224" t="s">
        <v>178</v>
      </c>
      <c r="Q890" s="224"/>
      <c r="R890" s="224" t="s">
        <v>3576</v>
      </c>
      <c r="S890" s="224"/>
      <c r="T890" s="225"/>
      <c r="U890" s="226">
        <f t="shared" si="119"/>
        <v>0.58851851851851844</v>
      </c>
      <c r="V890" s="227">
        <f>SUM(U887:U894)</f>
        <v>1.6918518518518517</v>
      </c>
      <c r="W890" s="228" t="str">
        <f t="shared" si="120"/>
        <v>2</v>
      </c>
      <c r="X890" s="509"/>
      <c r="Y890" s="229">
        <f t="shared" si="121"/>
        <v>1</v>
      </c>
    </row>
    <row r="891" spans="2:25" ht="18.75" customHeight="1">
      <c r="B891" s="503"/>
      <c r="C891" s="506"/>
      <c r="D891" s="216">
        <v>5</v>
      </c>
      <c r="E891" s="216" t="s">
        <v>4345</v>
      </c>
      <c r="F891" s="217">
        <v>73</v>
      </c>
      <c r="G891" s="218">
        <f t="shared" si="115"/>
        <v>14.6</v>
      </c>
      <c r="H891" s="219">
        <f t="shared" si="116"/>
        <v>40.555555555555557</v>
      </c>
      <c r="I891" s="219">
        <f t="shared" si="117"/>
        <v>1.3518518518518518E-2</v>
      </c>
      <c r="J891" s="217"/>
      <c r="K891" s="220"/>
      <c r="L891" s="220"/>
      <c r="M891" s="221"/>
      <c r="N891" s="222">
        <f t="shared" si="118"/>
        <v>0</v>
      </c>
      <c r="O891" s="223"/>
      <c r="P891" s="224"/>
      <c r="Q891" s="224"/>
      <c r="R891" s="224"/>
      <c r="S891" s="224"/>
      <c r="T891" s="225"/>
      <c r="U891" s="226">
        <f t="shared" si="119"/>
        <v>2.7037037037037037E-2</v>
      </c>
      <c r="V891" s="227"/>
      <c r="W891" s="228" t="str">
        <f t="shared" si="120"/>
        <v>0</v>
      </c>
      <c r="X891" s="509"/>
      <c r="Y891" s="229">
        <f t="shared" si="121"/>
        <v>0</v>
      </c>
    </row>
    <row r="892" spans="2:25" ht="18.75" customHeight="1">
      <c r="B892" s="503"/>
      <c r="C892" s="506"/>
      <c r="D892" s="216">
        <v>6</v>
      </c>
      <c r="E892" s="216" t="s">
        <v>4346</v>
      </c>
      <c r="F892" s="217">
        <v>455</v>
      </c>
      <c r="G892" s="218">
        <f t="shared" si="115"/>
        <v>91</v>
      </c>
      <c r="H892" s="219">
        <f t="shared" si="116"/>
        <v>252.77777777777777</v>
      </c>
      <c r="I892" s="219">
        <f t="shared" si="117"/>
        <v>8.4259259259259256E-2</v>
      </c>
      <c r="J892" s="217"/>
      <c r="K892" s="220"/>
      <c r="L892" s="220"/>
      <c r="M892" s="221"/>
      <c r="N892" s="222">
        <f t="shared" si="118"/>
        <v>0</v>
      </c>
      <c r="O892" s="223"/>
      <c r="P892" s="224"/>
      <c r="Q892" s="224"/>
      <c r="R892" s="224"/>
      <c r="S892" s="224"/>
      <c r="T892" s="225"/>
      <c r="U892" s="226">
        <f t="shared" si="119"/>
        <v>0.16851851851851851</v>
      </c>
      <c r="V892" s="227"/>
      <c r="W892" s="228" t="str">
        <f t="shared" si="120"/>
        <v>0</v>
      </c>
      <c r="X892" s="509"/>
      <c r="Y892" s="229">
        <f t="shared" si="121"/>
        <v>0</v>
      </c>
    </row>
    <row r="893" spans="2:25" ht="18.75" customHeight="1">
      <c r="B893" s="503"/>
      <c r="C893" s="506"/>
      <c r="D893" s="216">
        <v>7</v>
      </c>
      <c r="E893" s="216" t="s">
        <v>4347</v>
      </c>
      <c r="F893" s="217">
        <v>323</v>
      </c>
      <c r="G893" s="218">
        <f t="shared" si="115"/>
        <v>64.599999999999994</v>
      </c>
      <c r="H893" s="219">
        <f t="shared" si="116"/>
        <v>179.44444444444443</v>
      </c>
      <c r="I893" s="219">
        <f t="shared" si="117"/>
        <v>5.9814814814814807E-2</v>
      </c>
      <c r="J893" s="216" t="s">
        <v>4348</v>
      </c>
      <c r="K893" s="220"/>
      <c r="L893" s="220"/>
      <c r="M893" s="221"/>
      <c r="N893" s="222">
        <f t="shared" si="118"/>
        <v>0</v>
      </c>
      <c r="O893" s="223"/>
      <c r="P893" s="224"/>
      <c r="Q893" s="224"/>
      <c r="R893" s="224"/>
      <c r="S893" s="224"/>
      <c r="T893" s="225"/>
      <c r="U893" s="226">
        <f t="shared" si="119"/>
        <v>0.11962962962962961</v>
      </c>
      <c r="V893" s="227"/>
      <c r="W893" s="228" t="str">
        <f t="shared" si="120"/>
        <v>0</v>
      </c>
      <c r="X893" s="509"/>
      <c r="Y893" s="229">
        <f t="shared" si="121"/>
        <v>0</v>
      </c>
    </row>
    <row r="894" spans="2:25" ht="18.75" customHeight="1">
      <c r="B894" s="503"/>
      <c r="C894" s="506"/>
      <c r="D894" s="216">
        <v>8</v>
      </c>
      <c r="E894" s="216" t="s">
        <v>4349</v>
      </c>
      <c r="F894" s="217">
        <v>1225</v>
      </c>
      <c r="G894" s="218">
        <f t="shared" si="115"/>
        <v>245</v>
      </c>
      <c r="H894" s="219">
        <f t="shared" si="116"/>
        <v>680.55555555555554</v>
      </c>
      <c r="I894" s="219">
        <f t="shared" si="117"/>
        <v>0.22685185185185186</v>
      </c>
      <c r="J894" s="217"/>
      <c r="K894" s="220"/>
      <c r="L894" s="220"/>
      <c r="M894" s="221"/>
      <c r="N894" s="222">
        <f t="shared" si="118"/>
        <v>0</v>
      </c>
      <c r="O894" s="223"/>
      <c r="P894" s="224"/>
      <c r="Q894" s="224"/>
      <c r="R894" s="224"/>
      <c r="S894" s="224"/>
      <c r="T894" s="225"/>
      <c r="U894" s="226">
        <f t="shared" si="119"/>
        <v>0.45370370370370372</v>
      </c>
      <c r="V894" s="227"/>
      <c r="W894" s="228" t="str">
        <f t="shared" si="120"/>
        <v>0</v>
      </c>
      <c r="X894" s="509"/>
      <c r="Y894" s="229">
        <f t="shared" si="121"/>
        <v>0</v>
      </c>
    </row>
    <row r="895" spans="2:25" ht="18.75" customHeight="1">
      <c r="B895" s="503"/>
      <c r="C895" s="506"/>
      <c r="D895" s="216"/>
      <c r="E895" s="216"/>
      <c r="F895" s="217"/>
      <c r="G895" s="218">
        <f t="shared" si="115"/>
        <v>0</v>
      </c>
      <c r="H895" s="219">
        <f t="shared" si="116"/>
        <v>0</v>
      </c>
      <c r="I895" s="219">
        <f t="shared" si="117"/>
        <v>0</v>
      </c>
      <c r="J895" s="217"/>
      <c r="K895" s="220"/>
      <c r="L895" s="220"/>
      <c r="M895" s="221"/>
      <c r="N895" s="222">
        <f t="shared" si="118"/>
        <v>0</v>
      </c>
      <c r="O895" s="223"/>
      <c r="P895" s="224"/>
      <c r="Q895" s="224"/>
      <c r="R895" s="224"/>
      <c r="S895" s="224"/>
      <c r="T895" s="225"/>
      <c r="U895" s="226">
        <f t="shared" si="119"/>
        <v>0</v>
      </c>
      <c r="V895" s="227"/>
      <c r="W895" s="228" t="str">
        <f t="shared" si="120"/>
        <v>0</v>
      </c>
      <c r="X895" s="509"/>
      <c r="Y895" s="229">
        <f t="shared" si="121"/>
        <v>0</v>
      </c>
    </row>
    <row r="896" spans="2:25" ht="18.75" customHeight="1">
      <c r="B896" s="503"/>
      <c r="C896" s="506"/>
      <c r="D896" s="216">
        <v>1</v>
      </c>
      <c r="E896" s="216" t="s">
        <v>4350</v>
      </c>
      <c r="F896" s="217">
        <v>250</v>
      </c>
      <c r="G896" s="218">
        <f t="shared" si="115"/>
        <v>50</v>
      </c>
      <c r="H896" s="219">
        <f t="shared" si="116"/>
        <v>138.88888888888889</v>
      </c>
      <c r="I896" s="219">
        <f t="shared" si="117"/>
        <v>4.6296296296296294E-2</v>
      </c>
      <c r="J896" s="217"/>
      <c r="K896" s="220"/>
      <c r="L896" s="220"/>
      <c r="M896" s="221"/>
      <c r="N896" s="222">
        <f t="shared" si="118"/>
        <v>0</v>
      </c>
      <c r="O896" s="223"/>
      <c r="P896" s="224"/>
      <c r="Q896" s="224"/>
      <c r="R896" s="224"/>
      <c r="S896" s="224"/>
      <c r="T896" s="225"/>
      <c r="U896" s="226">
        <f t="shared" si="119"/>
        <v>9.2592592592592587E-2</v>
      </c>
      <c r="V896" s="227"/>
      <c r="W896" s="228" t="str">
        <f t="shared" si="120"/>
        <v>0</v>
      </c>
      <c r="X896" s="509"/>
      <c r="Y896" s="229">
        <f t="shared" si="121"/>
        <v>0</v>
      </c>
    </row>
    <row r="897" spans="2:25" ht="18.75" customHeight="1">
      <c r="B897" s="503"/>
      <c r="C897" s="506"/>
      <c r="D897" s="216">
        <v>2</v>
      </c>
      <c r="E897" s="216" t="s">
        <v>4351</v>
      </c>
      <c r="F897" s="217">
        <v>261</v>
      </c>
      <c r="G897" s="218">
        <f t="shared" si="115"/>
        <v>52.2</v>
      </c>
      <c r="H897" s="219">
        <f t="shared" si="116"/>
        <v>145</v>
      </c>
      <c r="I897" s="219">
        <f t="shared" si="117"/>
        <v>4.8333333333333332E-2</v>
      </c>
      <c r="J897" s="217"/>
      <c r="K897" s="220"/>
      <c r="L897" s="220"/>
      <c r="M897" s="221"/>
      <c r="N897" s="222">
        <f t="shared" si="118"/>
        <v>0</v>
      </c>
      <c r="O897" s="223"/>
      <c r="P897" s="224"/>
      <c r="Q897" s="224"/>
      <c r="R897" s="224"/>
      <c r="S897" s="224"/>
      <c r="T897" s="225"/>
      <c r="U897" s="226">
        <f t="shared" si="119"/>
        <v>9.6666666666666665E-2</v>
      </c>
      <c r="V897" s="227"/>
      <c r="W897" s="228" t="str">
        <f t="shared" si="120"/>
        <v>0</v>
      </c>
      <c r="X897" s="509"/>
      <c r="Y897" s="229">
        <f t="shared" si="121"/>
        <v>0</v>
      </c>
    </row>
    <row r="898" spans="2:25" ht="18.75" customHeight="1">
      <c r="B898" s="503"/>
      <c r="C898" s="506"/>
      <c r="D898" s="216">
        <v>3</v>
      </c>
      <c r="E898" s="216" t="s">
        <v>4352</v>
      </c>
      <c r="F898" s="217">
        <v>115</v>
      </c>
      <c r="G898" s="218">
        <f t="shared" si="115"/>
        <v>23</v>
      </c>
      <c r="H898" s="219">
        <f t="shared" si="116"/>
        <v>63.888888888888886</v>
      </c>
      <c r="I898" s="219">
        <f t="shared" si="117"/>
        <v>2.1296296296296296E-2</v>
      </c>
      <c r="J898" s="217"/>
      <c r="K898" s="220"/>
      <c r="L898" s="220"/>
      <c r="M898" s="221"/>
      <c r="N898" s="222">
        <f t="shared" si="118"/>
        <v>0</v>
      </c>
      <c r="O898" s="223"/>
      <c r="P898" s="224"/>
      <c r="Q898" s="224"/>
      <c r="R898" s="224"/>
      <c r="S898" s="224"/>
      <c r="T898" s="225"/>
      <c r="U898" s="226">
        <f t="shared" si="119"/>
        <v>4.2592592592592592E-2</v>
      </c>
      <c r="V898" s="227"/>
      <c r="W898" s="228" t="str">
        <f t="shared" si="120"/>
        <v>0</v>
      </c>
      <c r="X898" s="509"/>
      <c r="Y898" s="229">
        <f t="shared" si="121"/>
        <v>0</v>
      </c>
    </row>
    <row r="899" spans="2:25" ht="18.75" customHeight="1">
      <c r="B899" s="503"/>
      <c r="C899" s="506"/>
      <c r="D899" s="216">
        <v>4</v>
      </c>
      <c r="E899" s="216" t="s">
        <v>4353</v>
      </c>
      <c r="F899" s="217">
        <v>336</v>
      </c>
      <c r="G899" s="218">
        <f t="shared" si="115"/>
        <v>67.2</v>
      </c>
      <c r="H899" s="219">
        <f t="shared" si="116"/>
        <v>186.66666666666666</v>
      </c>
      <c r="I899" s="219">
        <f t="shared" si="117"/>
        <v>6.222222222222222E-2</v>
      </c>
      <c r="J899" s="217"/>
      <c r="K899" s="220"/>
      <c r="L899" s="220"/>
      <c r="M899" s="221"/>
      <c r="N899" s="222">
        <f t="shared" si="118"/>
        <v>0</v>
      </c>
      <c r="O899" s="223"/>
      <c r="P899" s="224"/>
      <c r="Q899" s="224"/>
      <c r="R899" s="224"/>
      <c r="S899" s="224"/>
      <c r="T899" s="225"/>
      <c r="U899" s="226">
        <f t="shared" si="119"/>
        <v>0.12444444444444444</v>
      </c>
      <c r="V899" s="227"/>
      <c r="W899" s="228" t="str">
        <f t="shared" si="120"/>
        <v>0</v>
      </c>
      <c r="X899" s="509"/>
      <c r="Y899" s="229">
        <f t="shared" si="121"/>
        <v>0</v>
      </c>
    </row>
    <row r="900" spans="2:25" ht="18.75" customHeight="1">
      <c r="B900" s="503"/>
      <c r="C900" s="506"/>
      <c r="D900" s="216">
        <v>5</v>
      </c>
      <c r="E900" s="216" t="s">
        <v>4354</v>
      </c>
      <c r="F900" s="217">
        <v>520</v>
      </c>
      <c r="G900" s="218">
        <f t="shared" si="115"/>
        <v>104</v>
      </c>
      <c r="H900" s="219">
        <f t="shared" si="116"/>
        <v>288.88888888888886</v>
      </c>
      <c r="I900" s="219">
        <f t="shared" si="117"/>
        <v>9.6296296296296283E-2</v>
      </c>
      <c r="J900" s="217"/>
      <c r="K900" s="220"/>
      <c r="L900" s="220"/>
      <c r="M900" s="221"/>
      <c r="N900" s="222">
        <f t="shared" si="118"/>
        <v>0</v>
      </c>
      <c r="O900" s="223"/>
      <c r="P900" s="224"/>
      <c r="Q900" s="224"/>
      <c r="R900" s="224"/>
      <c r="S900" s="224"/>
      <c r="T900" s="225"/>
      <c r="U900" s="226">
        <f t="shared" si="119"/>
        <v>0.19259259259259257</v>
      </c>
      <c r="V900" s="227"/>
      <c r="W900" s="228" t="str">
        <f t="shared" si="120"/>
        <v>0</v>
      </c>
      <c r="X900" s="509"/>
      <c r="Y900" s="229">
        <f t="shared" si="121"/>
        <v>0</v>
      </c>
    </row>
    <row r="901" spans="2:25" ht="18.75" customHeight="1">
      <c r="B901" s="503"/>
      <c r="C901" s="506"/>
      <c r="D901" s="216">
        <v>6</v>
      </c>
      <c r="E901" s="216" t="s">
        <v>4355</v>
      </c>
      <c r="F901" s="217">
        <v>1603</v>
      </c>
      <c r="G901" s="218">
        <f t="shared" si="115"/>
        <v>320.60000000000002</v>
      </c>
      <c r="H901" s="219">
        <f t="shared" si="116"/>
        <v>890.55555555555554</v>
      </c>
      <c r="I901" s="219">
        <f t="shared" si="117"/>
        <v>0.29685185185185187</v>
      </c>
      <c r="J901" s="216" t="s">
        <v>4356</v>
      </c>
      <c r="K901" s="358" t="s">
        <v>4356</v>
      </c>
      <c r="L901" s="220"/>
      <c r="M901" s="221">
        <f>SUM(H896:H913)</f>
        <v>3585.5555555555552</v>
      </c>
      <c r="N901" s="222">
        <f t="shared" si="118"/>
        <v>71.711111111111109</v>
      </c>
      <c r="O901" s="223">
        <v>177</v>
      </c>
      <c r="P901" s="224" t="s">
        <v>178</v>
      </c>
      <c r="Q901" s="224"/>
      <c r="R901" s="224" t="s">
        <v>3576</v>
      </c>
      <c r="S901" s="224"/>
      <c r="T901" s="225"/>
      <c r="U901" s="226">
        <f t="shared" si="119"/>
        <v>0.59370370370370373</v>
      </c>
      <c r="V901" s="227">
        <f>SUM(U896:U913)</f>
        <v>2.3903703703703703</v>
      </c>
      <c r="W901" s="228" t="str">
        <f t="shared" si="120"/>
        <v>2</v>
      </c>
      <c r="X901" s="509"/>
      <c r="Y901" s="229">
        <f t="shared" si="121"/>
        <v>1</v>
      </c>
    </row>
    <row r="902" spans="2:25" ht="18.75" customHeight="1">
      <c r="B902" s="503"/>
      <c r="C902" s="506"/>
      <c r="D902" s="216">
        <v>7</v>
      </c>
      <c r="E902" s="216" t="s">
        <v>4357</v>
      </c>
      <c r="F902" s="217">
        <v>630</v>
      </c>
      <c r="G902" s="218">
        <f t="shared" si="115"/>
        <v>126</v>
      </c>
      <c r="H902" s="219">
        <f t="shared" si="116"/>
        <v>350</v>
      </c>
      <c r="I902" s="219">
        <f t="shared" si="117"/>
        <v>0.11666666666666667</v>
      </c>
      <c r="J902" s="217"/>
      <c r="K902" s="220"/>
      <c r="L902" s="220"/>
      <c r="M902" s="221"/>
      <c r="N902" s="222">
        <f t="shared" si="118"/>
        <v>0</v>
      </c>
      <c r="O902" s="223"/>
      <c r="P902" s="224"/>
      <c r="Q902" s="224"/>
      <c r="R902" s="224"/>
      <c r="S902" s="224"/>
      <c r="T902" s="225"/>
      <c r="U902" s="226">
        <f t="shared" si="119"/>
        <v>0.23333333333333334</v>
      </c>
      <c r="V902" s="227"/>
      <c r="W902" s="228" t="str">
        <f t="shared" si="120"/>
        <v>0</v>
      </c>
      <c r="X902" s="509"/>
      <c r="Y902" s="229">
        <f t="shared" si="121"/>
        <v>0</v>
      </c>
    </row>
    <row r="903" spans="2:25" ht="18.75" customHeight="1">
      <c r="B903" s="503"/>
      <c r="C903" s="506"/>
      <c r="D903" s="216">
        <v>8</v>
      </c>
      <c r="E903" s="216" t="s">
        <v>4358</v>
      </c>
      <c r="F903" s="217">
        <v>55</v>
      </c>
      <c r="G903" s="218">
        <f t="shared" si="115"/>
        <v>11</v>
      </c>
      <c r="H903" s="219">
        <f t="shared" si="116"/>
        <v>30.555555555555554</v>
      </c>
      <c r="I903" s="219">
        <f t="shared" si="117"/>
        <v>1.0185185185185184E-2</v>
      </c>
      <c r="J903" s="217"/>
      <c r="K903" s="220"/>
      <c r="L903" s="220"/>
      <c r="M903" s="221"/>
      <c r="N903" s="222">
        <f t="shared" si="118"/>
        <v>0</v>
      </c>
      <c r="O903" s="223"/>
      <c r="P903" s="224"/>
      <c r="Q903" s="224"/>
      <c r="R903" s="224"/>
      <c r="S903" s="224"/>
      <c r="T903" s="225"/>
      <c r="U903" s="226">
        <f t="shared" si="119"/>
        <v>2.0370370370370369E-2</v>
      </c>
      <c r="V903" s="227"/>
      <c r="W903" s="228" t="str">
        <f t="shared" si="120"/>
        <v>0</v>
      </c>
      <c r="X903" s="509"/>
      <c r="Y903" s="229">
        <f t="shared" si="121"/>
        <v>0</v>
      </c>
    </row>
    <row r="904" spans="2:25" ht="18.75" customHeight="1">
      <c r="B904" s="503"/>
      <c r="C904" s="506"/>
      <c r="D904" s="216">
        <v>9</v>
      </c>
      <c r="E904" s="216" t="s">
        <v>4359</v>
      </c>
      <c r="F904" s="217">
        <v>147</v>
      </c>
      <c r="G904" s="218">
        <f t="shared" si="115"/>
        <v>29.4</v>
      </c>
      <c r="H904" s="219">
        <f t="shared" si="116"/>
        <v>81.666666666666671</v>
      </c>
      <c r="I904" s="219">
        <f t="shared" si="117"/>
        <v>2.7222222222222224E-2</v>
      </c>
      <c r="J904" s="217"/>
      <c r="K904" s="220"/>
      <c r="L904" s="220"/>
      <c r="M904" s="221"/>
      <c r="N904" s="222">
        <f t="shared" si="118"/>
        <v>0</v>
      </c>
      <c r="O904" s="223"/>
      <c r="P904" s="224"/>
      <c r="Q904" s="224"/>
      <c r="R904" s="224"/>
      <c r="S904" s="224"/>
      <c r="T904" s="225"/>
      <c r="U904" s="226">
        <f t="shared" si="119"/>
        <v>5.4444444444444448E-2</v>
      </c>
      <c r="V904" s="227"/>
      <c r="W904" s="228" t="str">
        <f t="shared" si="120"/>
        <v>0</v>
      </c>
      <c r="X904" s="509"/>
      <c r="Y904" s="229">
        <f t="shared" si="121"/>
        <v>0</v>
      </c>
    </row>
    <row r="905" spans="2:25" ht="18.75" customHeight="1">
      <c r="B905" s="503"/>
      <c r="C905" s="506"/>
      <c r="D905" s="216">
        <v>10</v>
      </c>
      <c r="E905" s="216" t="s">
        <v>4360</v>
      </c>
      <c r="F905" s="217">
        <v>215</v>
      </c>
      <c r="G905" s="218">
        <f t="shared" si="115"/>
        <v>43</v>
      </c>
      <c r="H905" s="219">
        <f t="shared" si="116"/>
        <v>119.44444444444444</v>
      </c>
      <c r="I905" s="219">
        <f t="shared" si="117"/>
        <v>3.9814814814814817E-2</v>
      </c>
      <c r="J905" s="217"/>
      <c r="K905" s="220"/>
      <c r="L905" s="220"/>
      <c r="M905" s="221"/>
      <c r="N905" s="222">
        <f t="shared" si="118"/>
        <v>0</v>
      </c>
      <c r="O905" s="223"/>
      <c r="P905" s="224"/>
      <c r="Q905" s="224"/>
      <c r="R905" s="224"/>
      <c r="S905" s="224"/>
      <c r="T905" s="225"/>
      <c r="U905" s="226">
        <f t="shared" si="119"/>
        <v>7.9629629629629634E-2</v>
      </c>
      <c r="V905" s="227"/>
      <c r="W905" s="228" t="str">
        <f t="shared" si="120"/>
        <v>0</v>
      </c>
      <c r="X905" s="509"/>
      <c r="Y905" s="229">
        <f t="shared" si="121"/>
        <v>0</v>
      </c>
    </row>
    <row r="906" spans="2:25" ht="18.75" customHeight="1">
      <c r="B906" s="503"/>
      <c r="C906" s="506"/>
      <c r="D906" s="216">
        <v>11</v>
      </c>
      <c r="E906" s="216" t="s">
        <v>4361</v>
      </c>
      <c r="F906" s="217">
        <v>139</v>
      </c>
      <c r="G906" s="218">
        <f t="shared" si="115"/>
        <v>27.8</v>
      </c>
      <c r="H906" s="219">
        <f t="shared" si="116"/>
        <v>77.222222222222214</v>
      </c>
      <c r="I906" s="219">
        <f t="shared" si="117"/>
        <v>2.5740740740740738E-2</v>
      </c>
      <c r="J906" s="217"/>
      <c r="K906" s="220"/>
      <c r="L906" s="220"/>
      <c r="M906" s="221"/>
      <c r="N906" s="222">
        <f t="shared" si="118"/>
        <v>0</v>
      </c>
      <c r="O906" s="223"/>
      <c r="P906" s="224"/>
      <c r="Q906" s="224"/>
      <c r="R906" s="224"/>
      <c r="S906" s="224"/>
      <c r="T906" s="225"/>
      <c r="U906" s="226">
        <f t="shared" si="119"/>
        <v>5.1481481481481475E-2</v>
      </c>
      <c r="V906" s="227"/>
      <c r="W906" s="228" t="str">
        <f t="shared" si="120"/>
        <v>0</v>
      </c>
      <c r="X906" s="509"/>
      <c r="Y906" s="229">
        <f t="shared" si="121"/>
        <v>0</v>
      </c>
    </row>
    <row r="907" spans="2:25" ht="18.75" customHeight="1">
      <c r="B907" s="503"/>
      <c r="C907" s="506"/>
      <c r="D907" s="216">
        <v>12</v>
      </c>
      <c r="E907" s="216" t="s">
        <v>4362</v>
      </c>
      <c r="F907" s="217">
        <v>287</v>
      </c>
      <c r="G907" s="218">
        <f t="shared" si="115"/>
        <v>57.4</v>
      </c>
      <c r="H907" s="219">
        <f t="shared" si="116"/>
        <v>159.44444444444443</v>
      </c>
      <c r="I907" s="219">
        <f t="shared" si="117"/>
        <v>5.3148148148148146E-2</v>
      </c>
      <c r="J907" s="216" t="s">
        <v>4363</v>
      </c>
      <c r="K907" s="220"/>
      <c r="L907" s="220"/>
      <c r="M907" s="221"/>
      <c r="N907" s="222">
        <f t="shared" si="118"/>
        <v>0</v>
      </c>
      <c r="O907" s="223"/>
      <c r="P907" s="224"/>
      <c r="Q907" s="224"/>
      <c r="R907" s="224"/>
      <c r="S907" s="224"/>
      <c r="T907" s="225"/>
      <c r="U907" s="226">
        <f t="shared" si="119"/>
        <v>0.10629629629629629</v>
      </c>
      <c r="V907" s="227"/>
      <c r="W907" s="228" t="str">
        <f t="shared" si="120"/>
        <v>0</v>
      </c>
      <c r="X907" s="509"/>
      <c r="Y907" s="229">
        <f t="shared" si="121"/>
        <v>0</v>
      </c>
    </row>
    <row r="908" spans="2:25" ht="18.75" customHeight="1">
      <c r="B908" s="503"/>
      <c r="C908" s="506"/>
      <c r="D908" s="216">
        <v>13</v>
      </c>
      <c r="E908" s="216" t="s">
        <v>4364</v>
      </c>
      <c r="F908" s="217">
        <v>156</v>
      </c>
      <c r="G908" s="218">
        <f t="shared" si="115"/>
        <v>31.2</v>
      </c>
      <c r="H908" s="219">
        <f t="shared" si="116"/>
        <v>86.666666666666671</v>
      </c>
      <c r="I908" s="219">
        <f t="shared" si="117"/>
        <v>2.8888888888888891E-2</v>
      </c>
      <c r="J908" s="217"/>
      <c r="K908" s="220"/>
      <c r="L908" s="220"/>
      <c r="M908" s="221"/>
      <c r="N908" s="222">
        <f t="shared" si="118"/>
        <v>0</v>
      </c>
      <c r="O908" s="223"/>
      <c r="P908" s="224"/>
      <c r="Q908" s="224"/>
      <c r="R908" s="224"/>
      <c r="S908" s="224"/>
      <c r="T908" s="225"/>
      <c r="U908" s="226">
        <f t="shared" si="119"/>
        <v>5.7777777777777782E-2</v>
      </c>
      <c r="V908" s="227"/>
      <c r="W908" s="228" t="str">
        <f t="shared" si="120"/>
        <v>0</v>
      </c>
      <c r="X908" s="509"/>
      <c r="Y908" s="229">
        <f t="shared" si="121"/>
        <v>0</v>
      </c>
    </row>
    <row r="909" spans="2:25" ht="18.75" customHeight="1">
      <c r="B909" s="503"/>
      <c r="C909" s="506"/>
      <c r="D909" s="216">
        <v>14</v>
      </c>
      <c r="E909" s="216" t="s">
        <v>4365</v>
      </c>
      <c r="F909" s="217">
        <v>135</v>
      </c>
      <c r="G909" s="218">
        <f t="shared" si="115"/>
        <v>27</v>
      </c>
      <c r="H909" s="219">
        <f t="shared" si="116"/>
        <v>75</v>
      </c>
      <c r="I909" s="219">
        <f t="shared" si="117"/>
        <v>2.5000000000000001E-2</v>
      </c>
      <c r="J909" s="217"/>
      <c r="K909" s="220"/>
      <c r="L909" s="220"/>
      <c r="M909" s="221"/>
      <c r="N909" s="222">
        <f t="shared" si="118"/>
        <v>0</v>
      </c>
      <c r="O909" s="223"/>
      <c r="P909" s="224"/>
      <c r="Q909" s="224"/>
      <c r="R909" s="224"/>
      <c r="S909" s="224"/>
      <c r="T909" s="225"/>
      <c r="U909" s="226">
        <f t="shared" si="119"/>
        <v>0.05</v>
      </c>
      <c r="V909" s="227"/>
      <c r="W909" s="228" t="str">
        <f t="shared" si="120"/>
        <v>0</v>
      </c>
      <c r="X909" s="509"/>
      <c r="Y909" s="229">
        <f t="shared" si="121"/>
        <v>0</v>
      </c>
    </row>
    <row r="910" spans="2:25" ht="18.75" customHeight="1">
      <c r="B910" s="503"/>
      <c r="C910" s="506"/>
      <c r="D910" s="216">
        <v>15</v>
      </c>
      <c r="E910" s="216" t="s">
        <v>4366</v>
      </c>
      <c r="F910" s="217">
        <v>527</v>
      </c>
      <c r="G910" s="218">
        <f t="shared" si="115"/>
        <v>105.4</v>
      </c>
      <c r="H910" s="219">
        <f t="shared" si="116"/>
        <v>292.77777777777777</v>
      </c>
      <c r="I910" s="219">
        <f t="shared" si="117"/>
        <v>9.7592592592592592E-2</v>
      </c>
      <c r="J910" s="217"/>
      <c r="K910" s="220"/>
      <c r="L910" s="220"/>
      <c r="M910" s="221"/>
      <c r="N910" s="222">
        <f t="shared" si="118"/>
        <v>0</v>
      </c>
      <c r="O910" s="223"/>
      <c r="P910" s="224"/>
      <c r="Q910" s="224"/>
      <c r="R910" s="224"/>
      <c r="S910" s="224"/>
      <c r="T910" s="225"/>
      <c r="U910" s="226">
        <f t="shared" si="119"/>
        <v>0.19518518518518518</v>
      </c>
      <c r="V910" s="227"/>
      <c r="W910" s="228" t="str">
        <f t="shared" si="120"/>
        <v>0</v>
      </c>
      <c r="X910" s="509"/>
      <c r="Y910" s="229">
        <f t="shared" si="121"/>
        <v>0</v>
      </c>
    </row>
    <row r="911" spans="2:25" ht="18.75" customHeight="1">
      <c r="B911" s="503"/>
      <c r="C911" s="506"/>
      <c r="D911" s="216">
        <v>16</v>
      </c>
      <c r="E911" s="216" t="s">
        <v>4367</v>
      </c>
      <c r="F911" s="217">
        <v>87</v>
      </c>
      <c r="G911" s="218">
        <f t="shared" si="115"/>
        <v>17.399999999999999</v>
      </c>
      <c r="H911" s="219">
        <f t="shared" si="116"/>
        <v>48.333333333333329</v>
      </c>
      <c r="I911" s="219">
        <f t="shared" si="117"/>
        <v>1.6111111111111111E-2</v>
      </c>
      <c r="J911" s="217"/>
      <c r="K911" s="220"/>
      <c r="L911" s="220"/>
      <c r="M911" s="221"/>
      <c r="N911" s="222">
        <f t="shared" si="118"/>
        <v>0</v>
      </c>
      <c r="O911" s="223"/>
      <c r="P911" s="224"/>
      <c r="Q911" s="224"/>
      <c r="R911" s="224"/>
      <c r="S911" s="224"/>
      <c r="T911" s="225"/>
      <c r="U911" s="226">
        <f t="shared" si="119"/>
        <v>3.2222222222222222E-2</v>
      </c>
      <c r="V911" s="227"/>
      <c r="W911" s="228" t="str">
        <f t="shared" si="120"/>
        <v>0</v>
      </c>
      <c r="X911" s="509"/>
      <c r="Y911" s="229">
        <f t="shared" si="121"/>
        <v>0</v>
      </c>
    </row>
    <row r="912" spans="2:25" ht="18.75" customHeight="1">
      <c r="B912" s="503"/>
      <c r="C912" s="506"/>
      <c r="D912" s="216">
        <v>17</v>
      </c>
      <c r="E912" s="216" t="s">
        <v>4368</v>
      </c>
      <c r="F912" s="217">
        <v>433</v>
      </c>
      <c r="G912" s="218">
        <f t="shared" si="115"/>
        <v>86.6</v>
      </c>
      <c r="H912" s="219">
        <f t="shared" si="116"/>
        <v>240.55555555555554</v>
      </c>
      <c r="I912" s="219">
        <f t="shared" si="117"/>
        <v>8.0185185185185179E-2</v>
      </c>
      <c r="J912" s="217"/>
      <c r="K912" s="220"/>
      <c r="L912" s="220"/>
      <c r="M912" s="221"/>
      <c r="N912" s="222">
        <f t="shared" si="118"/>
        <v>0</v>
      </c>
      <c r="O912" s="223"/>
      <c r="P912" s="224"/>
      <c r="Q912" s="224"/>
      <c r="R912" s="224"/>
      <c r="S912" s="224"/>
      <c r="T912" s="225"/>
      <c r="U912" s="226">
        <f t="shared" si="119"/>
        <v>0.16037037037037036</v>
      </c>
      <c r="V912" s="227"/>
      <c r="W912" s="228" t="str">
        <f t="shared" si="120"/>
        <v>0</v>
      </c>
      <c r="X912" s="509"/>
      <c r="Y912" s="229">
        <f t="shared" si="121"/>
        <v>0</v>
      </c>
    </row>
    <row r="913" spans="2:25" ht="18.75" customHeight="1">
      <c r="B913" s="503"/>
      <c r="C913" s="506"/>
      <c r="D913" s="216">
        <v>18</v>
      </c>
      <c r="E913" s="216" t="s">
        <v>4369</v>
      </c>
      <c r="F913" s="217">
        <v>558</v>
      </c>
      <c r="G913" s="218">
        <f t="shared" si="115"/>
        <v>111.6</v>
      </c>
      <c r="H913" s="219">
        <f t="shared" si="116"/>
        <v>310</v>
      </c>
      <c r="I913" s="219">
        <f t="shared" si="117"/>
        <v>0.10333333333333333</v>
      </c>
      <c r="J913" s="217"/>
      <c r="K913" s="220"/>
      <c r="L913" s="220"/>
      <c r="M913" s="221"/>
      <c r="N913" s="222">
        <f t="shared" si="118"/>
        <v>0</v>
      </c>
      <c r="O913" s="223"/>
      <c r="P913" s="224"/>
      <c r="Q913" s="224"/>
      <c r="R913" s="224"/>
      <c r="S913" s="224"/>
      <c r="T913" s="225"/>
      <c r="U913" s="226">
        <f t="shared" si="119"/>
        <v>0.20666666666666667</v>
      </c>
      <c r="V913" s="227"/>
      <c r="W913" s="228" t="str">
        <f t="shared" si="120"/>
        <v>0</v>
      </c>
      <c r="X913" s="509"/>
      <c r="Y913" s="229">
        <f t="shared" si="121"/>
        <v>0</v>
      </c>
    </row>
    <row r="914" spans="2:25" ht="18.75" customHeight="1">
      <c r="B914" s="503"/>
      <c r="C914" s="506"/>
      <c r="D914" s="216"/>
      <c r="E914" s="216"/>
      <c r="F914" s="217"/>
      <c r="G914" s="218">
        <f t="shared" si="115"/>
        <v>0</v>
      </c>
      <c r="H914" s="219">
        <f t="shared" si="116"/>
        <v>0</v>
      </c>
      <c r="I914" s="219">
        <f t="shared" si="117"/>
        <v>0</v>
      </c>
      <c r="J914" s="217"/>
      <c r="K914" s="220"/>
      <c r="L914" s="220"/>
      <c r="M914" s="221"/>
      <c r="N914" s="222">
        <f t="shared" si="118"/>
        <v>0</v>
      </c>
      <c r="O914" s="223"/>
      <c r="P914" s="224"/>
      <c r="Q914" s="224"/>
      <c r="R914" s="224"/>
      <c r="S914" s="224"/>
      <c r="T914" s="225"/>
      <c r="U914" s="226">
        <f t="shared" si="119"/>
        <v>0</v>
      </c>
      <c r="V914" s="227"/>
      <c r="W914" s="228" t="str">
        <f t="shared" si="120"/>
        <v>0</v>
      </c>
      <c r="X914" s="509"/>
      <c r="Y914" s="229">
        <f t="shared" si="121"/>
        <v>0</v>
      </c>
    </row>
    <row r="915" spans="2:25" ht="18.75" customHeight="1">
      <c r="B915" s="504"/>
      <c r="C915" s="507"/>
      <c r="D915" s="216"/>
      <c r="E915" s="216"/>
      <c r="F915" s="217"/>
      <c r="G915" s="218">
        <f t="shared" si="115"/>
        <v>0</v>
      </c>
      <c r="H915" s="219">
        <f>F915/$H$15</f>
        <v>0</v>
      </c>
      <c r="I915" s="219">
        <f>H915/$I$15</f>
        <v>0</v>
      </c>
      <c r="J915" s="217"/>
      <c r="K915" s="220"/>
      <c r="L915" s="220"/>
      <c r="M915" s="232"/>
      <c r="N915" s="222">
        <f>M915/$N$15</f>
        <v>0</v>
      </c>
      <c r="O915" s="231"/>
      <c r="P915" s="231"/>
      <c r="Q915" s="231"/>
      <c r="R915" s="231"/>
      <c r="S915" s="231"/>
      <c r="T915" s="225"/>
      <c r="U915" s="226">
        <f>H915/$U$15</f>
        <v>0</v>
      </c>
      <c r="V915" s="227"/>
      <c r="W915" s="228" t="str">
        <f>IF(V915&lt;1,"0",IF(V915&lt;5,"2",IF(V915&gt;=5,"6")))</f>
        <v>0</v>
      </c>
      <c r="X915" s="510"/>
      <c r="Y915" s="229">
        <f t="shared" si="121"/>
        <v>0</v>
      </c>
    </row>
    <row r="916" spans="2:25">
      <c r="B916" s="233"/>
      <c r="C916" s="234" t="s">
        <v>111</v>
      </c>
      <c r="D916" s="235"/>
      <c r="E916" s="236">
        <f>COUNTA(E853:E915)</f>
        <v>57</v>
      </c>
      <c r="F916" s="236">
        <f>SUM(F853:F915)</f>
        <v>25315</v>
      </c>
      <c r="G916" s="236">
        <f>SUM(G853:G915)</f>
        <v>5062.9999999999991</v>
      </c>
      <c r="H916" s="236">
        <f>SUM(H853:H915)</f>
        <v>14063.888888888883</v>
      </c>
      <c r="I916" s="236">
        <f>MROUND(SUM(I853:I915),1)</f>
        <v>5</v>
      </c>
      <c r="J916" s="236">
        <f>COUNTA(J853:J915)</f>
        <v>10</v>
      </c>
      <c r="K916" s="236">
        <f>COUNTA(K853:K915)</f>
        <v>5</v>
      </c>
      <c r="L916" s="236">
        <f>COUNTA(L853:L915)</f>
        <v>0</v>
      </c>
      <c r="M916" s="236">
        <f>SUM(M853:M915)</f>
        <v>14063.888888888889</v>
      </c>
      <c r="N916" s="236">
        <f>SUM(N853:N915)</f>
        <v>281.27777777777777</v>
      </c>
      <c r="O916" s="237"/>
      <c r="P916" s="238">
        <f>COUNTIF(P853:P915, "YES")</f>
        <v>0</v>
      </c>
      <c r="Q916" s="237"/>
      <c r="R916" s="237"/>
      <c r="S916" s="237"/>
      <c r="T916" s="237"/>
      <c r="U916" s="236">
        <f>SUM(U853:U915)</f>
        <v>9.3759259259259249</v>
      </c>
      <c r="V916" s="236">
        <f>SUM(V853:V915)</f>
        <v>9.3759259259259267</v>
      </c>
      <c r="W916" s="236">
        <f t="array" ref="W916">SUM(ABS(W853:W915))</f>
        <v>10</v>
      </c>
      <c r="X916" s="238" t="str">
        <f>IF(X853&lt;0.2, "0", IF(X853&lt;=2, "2", IF(X853&gt;2, ROUND(X853,0))))</f>
        <v>2</v>
      </c>
      <c r="Y916" s="236">
        <f>SUM(Y853:Y915)</f>
        <v>5</v>
      </c>
    </row>
    <row r="917" spans="2:25" ht="18.75" customHeight="1">
      <c r="B917" s="502">
        <v>14</v>
      </c>
      <c r="C917" s="505" t="s">
        <v>4370</v>
      </c>
      <c r="D917" s="216">
        <v>1</v>
      </c>
      <c r="E917" s="216" t="s">
        <v>4371</v>
      </c>
      <c r="F917" s="217">
        <v>149</v>
      </c>
      <c r="G917" s="218">
        <f t="shared" ref="G917:G978" si="122">F917/$G$15</f>
        <v>29.8</v>
      </c>
      <c r="H917" s="219">
        <f t="shared" ref="H917:H977" si="123">F917/$H$15</f>
        <v>82.777777777777771</v>
      </c>
      <c r="I917" s="219">
        <f t="shared" ref="I917:I977" si="124">H917/$I$15</f>
        <v>2.7592592592592592E-2</v>
      </c>
      <c r="J917" s="217" t="s">
        <v>4372</v>
      </c>
      <c r="K917" s="217" t="s">
        <v>4372</v>
      </c>
      <c r="L917" s="220"/>
      <c r="M917" s="221">
        <f>SUM(H917:H951)</f>
        <v>3492.2222222222222</v>
      </c>
      <c r="N917" s="222">
        <f t="shared" ref="N917:N977" si="125">M917/$N$15</f>
        <v>69.844444444444449</v>
      </c>
      <c r="O917" s="223">
        <v>5</v>
      </c>
      <c r="P917" s="224" t="s">
        <v>178</v>
      </c>
      <c r="Q917" s="224"/>
      <c r="R917" s="224" t="s">
        <v>3576</v>
      </c>
      <c r="S917" s="224"/>
      <c r="T917" s="225"/>
      <c r="U917" s="226">
        <f t="shared" ref="U917:U977" si="126">H917/$U$15</f>
        <v>5.5185185185185184E-2</v>
      </c>
      <c r="V917" s="227">
        <f>SUM(U917:U951)</f>
        <v>2.3281481481481476</v>
      </c>
      <c r="W917" s="228" t="str">
        <f t="shared" ref="W917:W977" si="127">IF(V917&lt;1,"0",IF(V917&lt;5,"2",IF(V917&gt;=5,"6")))</f>
        <v>2</v>
      </c>
      <c r="X917" s="508">
        <f>K979/$X$15</f>
        <v>0.66666666666666663</v>
      </c>
      <c r="Y917" s="229">
        <f t="shared" ref="Y917:Y978" si="128">W917/2</f>
        <v>1</v>
      </c>
    </row>
    <row r="918" spans="2:25" ht="18.75" customHeight="1">
      <c r="B918" s="503"/>
      <c r="C918" s="506"/>
      <c r="D918" s="216">
        <v>2</v>
      </c>
      <c r="E918" s="216" t="s">
        <v>4373</v>
      </c>
      <c r="F918" s="217">
        <v>131</v>
      </c>
      <c r="G918" s="218">
        <f t="shared" si="122"/>
        <v>26.2</v>
      </c>
      <c r="H918" s="219">
        <f t="shared" si="123"/>
        <v>72.777777777777771</v>
      </c>
      <c r="I918" s="219">
        <f t="shared" si="124"/>
        <v>2.4259259259259258E-2</v>
      </c>
      <c r="J918" s="217"/>
      <c r="K918" s="220"/>
      <c r="L918" s="220"/>
      <c r="M918" s="221"/>
      <c r="N918" s="222">
        <f t="shared" si="125"/>
        <v>0</v>
      </c>
      <c r="O918" s="223"/>
      <c r="P918" s="224"/>
      <c r="Q918" s="224"/>
      <c r="R918" s="224"/>
      <c r="S918" s="224"/>
      <c r="T918" s="225"/>
      <c r="U918" s="226">
        <f t="shared" si="126"/>
        <v>4.8518518518518516E-2</v>
      </c>
      <c r="V918" s="227"/>
      <c r="W918" s="228" t="str">
        <f t="shared" si="127"/>
        <v>0</v>
      </c>
      <c r="X918" s="509"/>
      <c r="Y918" s="229">
        <f t="shared" si="128"/>
        <v>0</v>
      </c>
    </row>
    <row r="919" spans="2:25" ht="18.75" customHeight="1">
      <c r="B919" s="503"/>
      <c r="C919" s="506"/>
      <c r="D919" s="216">
        <v>3</v>
      </c>
      <c r="E919" s="216" t="s">
        <v>4374</v>
      </c>
      <c r="F919" s="217">
        <v>192</v>
      </c>
      <c r="G919" s="218">
        <f t="shared" si="122"/>
        <v>38.4</v>
      </c>
      <c r="H919" s="219">
        <f t="shared" si="123"/>
        <v>106.66666666666666</v>
      </c>
      <c r="I919" s="219">
        <f t="shared" si="124"/>
        <v>3.5555555555555556E-2</v>
      </c>
      <c r="J919" s="217"/>
      <c r="K919" s="220"/>
      <c r="L919" s="220"/>
      <c r="M919" s="221"/>
      <c r="N919" s="222">
        <f t="shared" si="125"/>
        <v>0</v>
      </c>
      <c r="O919" s="223"/>
      <c r="P919" s="224"/>
      <c r="Q919" s="224"/>
      <c r="R919" s="224"/>
      <c r="S919" s="224"/>
      <c r="T919" s="225"/>
      <c r="U919" s="226">
        <f t="shared" si="126"/>
        <v>7.1111111111111111E-2</v>
      </c>
      <c r="V919" s="227"/>
      <c r="W919" s="228" t="str">
        <f t="shared" si="127"/>
        <v>0</v>
      </c>
      <c r="X919" s="509"/>
      <c r="Y919" s="229">
        <f t="shared" si="128"/>
        <v>0</v>
      </c>
    </row>
    <row r="920" spans="2:25" ht="18.75" customHeight="1">
      <c r="B920" s="503"/>
      <c r="C920" s="506"/>
      <c r="D920" s="216">
        <v>4</v>
      </c>
      <c r="E920" s="216" t="s">
        <v>373</v>
      </c>
      <c r="F920" s="217">
        <v>494</v>
      </c>
      <c r="G920" s="218">
        <f t="shared" si="122"/>
        <v>98.8</v>
      </c>
      <c r="H920" s="219">
        <f t="shared" si="123"/>
        <v>274.44444444444446</v>
      </c>
      <c r="I920" s="219">
        <f t="shared" si="124"/>
        <v>9.1481481481481483E-2</v>
      </c>
      <c r="J920" s="217"/>
      <c r="K920" s="220"/>
      <c r="L920" s="220"/>
      <c r="M920" s="221"/>
      <c r="N920" s="222">
        <f t="shared" si="125"/>
        <v>0</v>
      </c>
      <c r="O920" s="223"/>
      <c r="P920" s="224"/>
      <c r="Q920" s="224"/>
      <c r="R920" s="224"/>
      <c r="S920" s="224"/>
      <c r="T920" s="225"/>
      <c r="U920" s="226">
        <f t="shared" si="126"/>
        <v>0.18296296296296297</v>
      </c>
      <c r="V920" s="227"/>
      <c r="W920" s="228" t="str">
        <f t="shared" si="127"/>
        <v>0</v>
      </c>
      <c r="X920" s="509"/>
      <c r="Y920" s="229">
        <f t="shared" si="128"/>
        <v>0</v>
      </c>
    </row>
    <row r="921" spans="2:25" ht="18.75" customHeight="1">
      <c r="B921" s="503"/>
      <c r="C921" s="506"/>
      <c r="D921" s="216">
        <v>5</v>
      </c>
      <c r="E921" s="216" t="s">
        <v>4375</v>
      </c>
      <c r="F921" s="217">
        <v>155</v>
      </c>
      <c r="G921" s="218">
        <f t="shared" si="122"/>
        <v>31</v>
      </c>
      <c r="H921" s="219">
        <f t="shared" si="123"/>
        <v>86.111111111111114</v>
      </c>
      <c r="I921" s="219">
        <f t="shared" si="124"/>
        <v>2.8703703703703703E-2</v>
      </c>
      <c r="J921" s="217"/>
      <c r="K921" s="220"/>
      <c r="L921" s="220"/>
      <c r="M921" s="221"/>
      <c r="N921" s="222">
        <f t="shared" si="125"/>
        <v>0</v>
      </c>
      <c r="O921" s="223"/>
      <c r="P921" s="224"/>
      <c r="Q921" s="224"/>
      <c r="R921" s="224"/>
      <c r="S921" s="224"/>
      <c r="T921" s="225"/>
      <c r="U921" s="226">
        <f t="shared" si="126"/>
        <v>5.7407407407407407E-2</v>
      </c>
      <c r="V921" s="227"/>
      <c r="W921" s="228" t="str">
        <f t="shared" si="127"/>
        <v>0</v>
      </c>
      <c r="X921" s="509"/>
      <c r="Y921" s="229">
        <f t="shared" si="128"/>
        <v>0</v>
      </c>
    </row>
    <row r="922" spans="2:25" ht="18.75" customHeight="1">
      <c r="B922" s="503"/>
      <c r="C922" s="506"/>
      <c r="D922" s="216">
        <v>6</v>
      </c>
      <c r="E922" s="216" t="s">
        <v>4376</v>
      </c>
      <c r="F922" s="217">
        <v>237</v>
      </c>
      <c r="G922" s="218">
        <f t="shared" si="122"/>
        <v>47.4</v>
      </c>
      <c r="H922" s="219">
        <f t="shared" si="123"/>
        <v>131.66666666666666</v>
      </c>
      <c r="I922" s="219">
        <f t="shared" si="124"/>
        <v>4.3888888888888887E-2</v>
      </c>
      <c r="J922" s="217"/>
      <c r="K922" s="220"/>
      <c r="L922" s="220"/>
      <c r="M922" s="221"/>
      <c r="N922" s="222">
        <f t="shared" si="125"/>
        <v>0</v>
      </c>
      <c r="O922" s="223"/>
      <c r="P922" s="224"/>
      <c r="Q922" s="224"/>
      <c r="R922" s="224"/>
      <c r="S922" s="224"/>
      <c r="T922" s="225"/>
      <c r="U922" s="226">
        <f t="shared" si="126"/>
        <v>8.7777777777777774E-2</v>
      </c>
      <c r="V922" s="227"/>
      <c r="W922" s="228" t="str">
        <f t="shared" si="127"/>
        <v>0</v>
      </c>
      <c r="X922" s="509"/>
      <c r="Y922" s="229">
        <f t="shared" si="128"/>
        <v>0</v>
      </c>
    </row>
    <row r="923" spans="2:25" ht="18.75" customHeight="1">
      <c r="B923" s="503"/>
      <c r="C923" s="506"/>
      <c r="D923" s="216">
        <v>7</v>
      </c>
      <c r="E923" s="216" t="s">
        <v>4377</v>
      </c>
      <c r="F923" s="217">
        <v>198</v>
      </c>
      <c r="G923" s="218">
        <f t="shared" si="122"/>
        <v>39.6</v>
      </c>
      <c r="H923" s="219">
        <f t="shared" si="123"/>
        <v>110</v>
      </c>
      <c r="I923" s="219">
        <f t="shared" si="124"/>
        <v>3.6666666666666667E-2</v>
      </c>
      <c r="J923" s="217"/>
      <c r="K923" s="220"/>
      <c r="L923" s="220"/>
      <c r="M923" s="221"/>
      <c r="N923" s="222">
        <f t="shared" si="125"/>
        <v>0</v>
      </c>
      <c r="O923" s="223"/>
      <c r="P923" s="224"/>
      <c r="Q923" s="224"/>
      <c r="R923" s="224"/>
      <c r="S923" s="224"/>
      <c r="T923" s="225"/>
      <c r="U923" s="226">
        <f t="shared" si="126"/>
        <v>7.3333333333333334E-2</v>
      </c>
      <c r="V923" s="227"/>
      <c r="W923" s="228" t="str">
        <f t="shared" si="127"/>
        <v>0</v>
      </c>
      <c r="X923" s="509"/>
      <c r="Y923" s="229">
        <f t="shared" si="128"/>
        <v>0</v>
      </c>
    </row>
    <row r="924" spans="2:25" ht="18.75" customHeight="1">
      <c r="B924" s="503"/>
      <c r="C924" s="506"/>
      <c r="D924" s="216">
        <v>8</v>
      </c>
      <c r="E924" s="216" t="s">
        <v>4378</v>
      </c>
      <c r="F924" s="217">
        <v>300</v>
      </c>
      <c r="G924" s="218">
        <f t="shared" si="122"/>
        <v>60</v>
      </c>
      <c r="H924" s="219">
        <f t="shared" si="123"/>
        <v>166.66666666666666</v>
      </c>
      <c r="I924" s="219">
        <f t="shared" si="124"/>
        <v>5.5555555555555552E-2</v>
      </c>
      <c r="J924" s="217"/>
      <c r="K924" s="220"/>
      <c r="L924" s="220"/>
      <c r="M924" s="221"/>
      <c r="N924" s="222">
        <f t="shared" si="125"/>
        <v>0</v>
      </c>
      <c r="O924" s="223"/>
      <c r="P924" s="224"/>
      <c r="Q924" s="224"/>
      <c r="R924" s="224"/>
      <c r="S924" s="224"/>
      <c r="T924" s="225"/>
      <c r="U924" s="226">
        <f t="shared" si="126"/>
        <v>0.1111111111111111</v>
      </c>
      <c r="V924" s="227"/>
      <c r="W924" s="228" t="str">
        <f t="shared" si="127"/>
        <v>0</v>
      </c>
      <c r="X924" s="509"/>
      <c r="Y924" s="229">
        <f t="shared" si="128"/>
        <v>0</v>
      </c>
    </row>
    <row r="925" spans="2:25" ht="18.75" customHeight="1">
      <c r="B925" s="503"/>
      <c r="C925" s="506"/>
      <c r="D925" s="216">
        <v>9</v>
      </c>
      <c r="E925" s="216" t="s">
        <v>4379</v>
      </c>
      <c r="F925" s="217">
        <v>140</v>
      </c>
      <c r="G925" s="218">
        <f t="shared" si="122"/>
        <v>28</v>
      </c>
      <c r="H925" s="219">
        <f t="shared" si="123"/>
        <v>77.777777777777771</v>
      </c>
      <c r="I925" s="219">
        <f t="shared" si="124"/>
        <v>2.5925925925925925E-2</v>
      </c>
      <c r="J925" s="217"/>
      <c r="K925" s="220"/>
      <c r="L925" s="220"/>
      <c r="M925" s="221"/>
      <c r="N925" s="222">
        <f t="shared" si="125"/>
        <v>0</v>
      </c>
      <c r="O925" s="223"/>
      <c r="P925" s="224"/>
      <c r="Q925" s="224"/>
      <c r="R925" s="224"/>
      <c r="S925" s="224"/>
      <c r="T925" s="225"/>
      <c r="U925" s="226">
        <f t="shared" si="126"/>
        <v>5.185185185185185E-2</v>
      </c>
      <c r="V925" s="227"/>
      <c r="W925" s="228" t="str">
        <f t="shared" si="127"/>
        <v>0</v>
      </c>
      <c r="X925" s="509"/>
      <c r="Y925" s="229">
        <f t="shared" si="128"/>
        <v>0</v>
      </c>
    </row>
    <row r="926" spans="2:25" ht="18.75" customHeight="1">
      <c r="B926" s="503"/>
      <c r="C926" s="506"/>
      <c r="D926" s="216">
        <v>10</v>
      </c>
      <c r="E926" s="216" t="s">
        <v>4380</v>
      </c>
      <c r="F926" s="217">
        <v>138</v>
      </c>
      <c r="G926" s="218">
        <f t="shared" si="122"/>
        <v>27.6</v>
      </c>
      <c r="H926" s="219">
        <f t="shared" si="123"/>
        <v>76.666666666666671</v>
      </c>
      <c r="I926" s="219">
        <f t="shared" si="124"/>
        <v>2.5555555555555557E-2</v>
      </c>
      <c r="J926" s="217"/>
      <c r="K926" s="220"/>
      <c r="L926" s="220"/>
      <c r="M926" s="221"/>
      <c r="N926" s="222">
        <f t="shared" si="125"/>
        <v>0</v>
      </c>
      <c r="O926" s="223"/>
      <c r="P926" s="224"/>
      <c r="Q926" s="224"/>
      <c r="R926" s="224"/>
      <c r="S926" s="224"/>
      <c r="T926" s="225"/>
      <c r="U926" s="226">
        <f t="shared" si="126"/>
        <v>5.1111111111111114E-2</v>
      </c>
      <c r="V926" s="227"/>
      <c r="W926" s="228" t="str">
        <f t="shared" si="127"/>
        <v>0</v>
      </c>
      <c r="X926" s="509"/>
      <c r="Y926" s="229">
        <f t="shared" si="128"/>
        <v>0</v>
      </c>
    </row>
    <row r="927" spans="2:25" ht="18.75" customHeight="1">
      <c r="B927" s="503"/>
      <c r="C927" s="506"/>
      <c r="D927" s="216">
        <v>11</v>
      </c>
      <c r="E927" s="216" t="s">
        <v>4381</v>
      </c>
      <c r="F927" s="217">
        <v>70</v>
      </c>
      <c r="G927" s="218">
        <f t="shared" si="122"/>
        <v>14</v>
      </c>
      <c r="H927" s="219">
        <f t="shared" si="123"/>
        <v>38.888888888888886</v>
      </c>
      <c r="I927" s="219">
        <f t="shared" si="124"/>
        <v>1.2962962962962963E-2</v>
      </c>
      <c r="J927" s="217"/>
      <c r="K927" s="220"/>
      <c r="L927" s="220"/>
      <c r="M927" s="221"/>
      <c r="N927" s="222">
        <f t="shared" si="125"/>
        <v>0</v>
      </c>
      <c r="O927" s="223"/>
      <c r="P927" s="224"/>
      <c r="Q927" s="224"/>
      <c r="R927" s="224"/>
      <c r="S927" s="224"/>
      <c r="T927" s="225"/>
      <c r="U927" s="226">
        <f t="shared" si="126"/>
        <v>2.5925925925925925E-2</v>
      </c>
      <c r="V927" s="227"/>
      <c r="W927" s="228" t="str">
        <f t="shared" si="127"/>
        <v>0</v>
      </c>
      <c r="X927" s="509"/>
      <c r="Y927" s="229">
        <f t="shared" si="128"/>
        <v>0</v>
      </c>
    </row>
    <row r="928" spans="2:25" ht="18.75" customHeight="1">
      <c r="B928" s="503"/>
      <c r="C928" s="506"/>
      <c r="D928" s="216">
        <v>12</v>
      </c>
      <c r="E928" s="216" t="s">
        <v>664</v>
      </c>
      <c r="F928" s="217">
        <v>125</v>
      </c>
      <c r="G928" s="218">
        <f t="shared" si="122"/>
        <v>25</v>
      </c>
      <c r="H928" s="219">
        <f t="shared" si="123"/>
        <v>69.444444444444443</v>
      </c>
      <c r="I928" s="219">
        <f t="shared" si="124"/>
        <v>2.3148148148148147E-2</v>
      </c>
      <c r="J928" s="217"/>
      <c r="K928" s="220"/>
      <c r="L928" s="220"/>
      <c r="M928" s="221"/>
      <c r="N928" s="222">
        <f t="shared" si="125"/>
        <v>0</v>
      </c>
      <c r="O928" s="223"/>
      <c r="P928" s="224"/>
      <c r="Q928" s="224"/>
      <c r="R928" s="224"/>
      <c r="S928" s="224"/>
      <c r="T928" s="225"/>
      <c r="U928" s="226">
        <f t="shared" si="126"/>
        <v>4.6296296296296294E-2</v>
      </c>
      <c r="V928" s="227"/>
      <c r="W928" s="228" t="str">
        <f t="shared" si="127"/>
        <v>0</v>
      </c>
      <c r="X928" s="509"/>
      <c r="Y928" s="229">
        <f t="shared" si="128"/>
        <v>0</v>
      </c>
    </row>
    <row r="929" spans="2:25" ht="18.75" customHeight="1">
      <c r="B929" s="503"/>
      <c r="C929" s="506"/>
      <c r="D929" s="216">
        <v>13</v>
      </c>
      <c r="E929" s="216" t="s">
        <v>4382</v>
      </c>
      <c r="F929" s="217">
        <v>223</v>
      </c>
      <c r="G929" s="218">
        <f t="shared" si="122"/>
        <v>44.6</v>
      </c>
      <c r="H929" s="219">
        <f t="shared" si="123"/>
        <v>123.88888888888889</v>
      </c>
      <c r="I929" s="219">
        <f t="shared" si="124"/>
        <v>4.1296296296296296E-2</v>
      </c>
      <c r="J929" s="217"/>
      <c r="K929" s="220"/>
      <c r="L929" s="220"/>
      <c r="M929" s="221"/>
      <c r="N929" s="222">
        <f t="shared" si="125"/>
        <v>0</v>
      </c>
      <c r="O929" s="223"/>
      <c r="P929" s="224"/>
      <c r="Q929" s="224"/>
      <c r="R929" s="224"/>
      <c r="S929" s="224"/>
      <c r="T929" s="225"/>
      <c r="U929" s="226">
        <f t="shared" si="126"/>
        <v>8.2592592592592592E-2</v>
      </c>
      <c r="V929" s="227"/>
      <c r="W929" s="228" t="str">
        <f t="shared" si="127"/>
        <v>0</v>
      </c>
      <c r="X929" s="509"/>
      <c r="Y929" s="229">
        <f t="shared" si="128"/>
        <v>0</v>
      </c>
    </row>
    <row r="930" spans="2:25" ht="18.75" customHeight="1">
      <c r="B930" s="503"/>
      <c r="C930" s="506"/>
      <c r="D930" s="216">
        <v>14</v>
      </c>
      <c r="E930" s="216" t="s">
        <v>3177</v>
      </c>
      <c r="F930" s="217">
        <v>350</v>
      </c>
      <c r="G930" s="218">
        <f t="shared" si="122"/>
        <v>70</v>
      </c>
      <c r="H930" s="219">
        <f t="shared" si="123"/>
        <v>194.44444444444443</v>
      </c>
      <c r="I930" s="219">
        <f t="shared" si="124"/>
        <v>6.4814814814814811E-2</v>
      </c>
      <c r="J930" s="217"/>
      <c r="K930" s="220"/>
      <c r="L930" s="220"/>
      <c r="M930" s="221"/>
      <c r="N930" s="222">
        <f t="shared" si="125"/>
        <v>0</v>
      </c>
      <c r="O930" s="223"/>
      <c r="P930" s="224"/>
      <c r="Q930" s="224"/>
      <c r="R930" s="224"/>
      <c r="S930" s="224"/>
      <c r="T930" s="225"/>
      <c r="U930" s="226">
        <f t="shared" si="126"/>
        <v>0.12962962962962962</v>
      </c>
      <c r="V930" s="227"/>
      <c r="W930" s="228" t="str">
        <f t="shared" si="127"/>
        <v>0</v>
      </c>
      <c r="X930" s="509"/>
      <c r="Y930" s="229">
        <f t="shared" si="128"/>
        <v>0</v>
      </c>
    </row>
    <row r="931" spans="2:25" ht="18.75" customHeight="1">
      <c r="B931" s="503"/>
      <c r="C931" s="506"/>
      <c r="D931" s="216">
        <v>15</v>
      </c>
      <c r="E931" s="216" t="s">
        <v>4383</v>
      </c>
      <c r="F931" s="217">
        <v>245</v>
      </c>
      <c r="G931" s="218">
        <f t="shared" si="122"/>
        <v>49</v>
      </c>
      <c r="H931" s="219">
        <f t="shared" si="123"/>
        <v>136.11111111111111</v>
      </c>
      <c r="I931" s="219">
        <f t="shared" si="124"/>
        <v>4.5370370370370373E-2</v>
      </c>
      <c r="J931" s="217"/>
      <c r="K931" s="220"/>
      <c r="L931" s="220"/>
      <c r="M931" s="221"/>
      <c r="N931" s="222">
        <f t="shared" si="125"/>
        <v>0</v>
      </c>
      <c r="O931" s="223"/>
      <c r="P931" s="224"/>
      <c r="Q931" s="224"/>
      <c r="R931" s="224"/>
      <c r="S931" s="224"/>
      <c r="T931" s="225"/>
      <c r="U931" s="226">
        <f t="shared" si="126"/>
        <v>9.0740740740740747E-2</v>
      </c>
      <c r="V931" s="227"/>
      <c r="W931" s="228" t="str">
        <f t="shared" si="127"/>
        <v>0</v>
      </c>
      <c r="X931" s="509"/>
      <c r="Y931" s="229">
        <f t="shared" si="128"/>
        <v>0</v>
      </c>
    </row>
    <row r="932" spans="2:25" ht="18.75" customHeight="1">
      <c r="B932" s="503"/>
      <c r="C932" s="506"/>
      <c r="D932" s="216">
        <v>16</v>
      </c>
      <c r="E932" s="216" t="s">
        <v>4384</v>
      </c>
      <c r="F932" s="217">
        <v>195</v>
      </c>
      <c r="G932" s="218">
        <f t="shared" si="122"/>
        <v>39</v>
      </c>
      <c r="H932" s="219">
        <f t="shared" si="123"/>
        <v>108.33333333333333</v>
      </c>
      <c r="I932" s="219">
        <f t="shared" si="124"/>
        <v>3.6111111111111108E-2</v>
      </c>
      <c r="J932" s="217"/>
      <c r="K932" s="220"/>
      <c r="L932" s="220"/>
      <c r="M932" s="221"/>
      <c r="N932" s="222">
        <f t="shared" si="125"/>
        <v>0</v>
      </c>
      <c r="O932" s="223"/>
      <c r="P932" s="224"/>
      <c r="Q932" s="224"/>
      <c r="R932" s="224"/>
      <c r="S932" s="224"/>
      <c r="T932" s="225"/>
      <c r="U932" s="226">
        <f t="shared" si="126"/>
        <v>7.2222222222222215E-2</v>
      </c>
      <c r="V932" s="227"/>
      <c r="W932" s="228" t="str">
        <f t="shared" si="127"/>
        <v>0</v>
      </c>
      <c r="X932" s="509"/>
      <c r="Y932" s="229">
        <f t="shared" si="128"/>
        <v>0</v>
      </c>
    </row>
    <row r="933" spans="2:25" ht="18.75" customHeight="1">
      <c r="B933" s="503"/>
      <c r="C933" s="506"/>
      <c r="D933" s="216">
        <v>17</v>
      </c>
      <c r="E933" s="216" t="s">
        <v>4385</v>
      </c>
      <c r="F933" s="217">
        <v>100</v>
      </c>
      <c r="G933" s="218">
        <f t="shared" si="122"/>
        <v>20</v>
      </c>
      <c r="H933" s="219">
        <f t="shared" si="123"/>
        <v>55.555555555555557</v>
      </c>
      <c r="I933" s="219">
        <f t="shared" si="124"/>
        <v>1.8518518518518517E-2</v>
      </c>
      <c r="J933" s="217"/>
      <c r="K933" s="220"/>
      <c r="L933" s="220"/>
      <c r="M933" s="221"/>
      <c r="N933" s="222">
        <f t="shared" si="125"/>
        <v>0</v>
      </c>
      <c r="O933" s="223"/>
      <c r="P933" s="224"/>
      <c r="Q933" s="224"/>
      <c r="R933" s="224"/>
      <c r="S933" s="224"/>
      <c r="T933" s="225"/>
      <c r="U933" s="226">
        <f t="shared" si="126"/>
        <v>3.7037037037037035E-2</v>
      </c>
      <c r="V933" s="227"/>
      <c r="W933" s="228" t="str">
        <f t="shared" si="127"/>
        <v>0</v>
      </c>
      <c r="X933" s="509"/>
      <c r="Y933" s="229">
        <f t="shared" si="128"/>
        <v>0</v>
      </c>
    </row>
    <row r="934" spans="2:25" ht="18.75" customHeight="1">
      <c r="B934" s="503"/>
      <c r="C934" s="506"/>
      <c r="D934" s="216">
        <v>18</v>
      </c>
      <c r="E934" s="216" t="s">
        <v>4386</v>
      </c>
      <c r="F934" s="217">
        <v>215</v>
      </c>
      <c r="G934" s="218">
        <f t="shared" si="122"/>
        <v>43</v>
      </c>
      <c r="H934" s="219">
        <f t="shared" si="123"/>
        <v>119.44444444444444</v>
      </c>
      <c r="I934" s="219">
        <f t="shared" si="124"/>
        <v>3.9814814814814817E-2</v>
      </c>
      <c r="J934" s="217"/>
      <c r="K934" s="220"/>
      <c r="L934" s="220"/>
      <c r="M934" s="221"/>
      <c r="N934" s="222">
        <f t="shared" si="125"/>
        <v>0</v>
      </c>
      <c r="O934" s="223"/>
      <c r="P934" s="224"/>
      <c r="Q934" s="224"/>
      <c r="R934" s="224"/>
      <c r="S934" s="224"/>
      <c r="T934" s="225"/>
      <c r="U934" s="226">
        <f t="shared" si="126"/>
        <v>7.9629629629629634E-2</v>
      </c>
      <c r="V934" s="227"/>
      <c r="W934" s="228" t="str">
        <f t="shared" si="127"/>
        <v>0</v>
      </c>
      <c r="X934" s="509"/>
      <c r="Y934" s="229">
        <f t="shared" si="128"/>
        <v>0</v>
      </c>
    </row>
    <row r="935" spans="2:25" ht="18.75" customHeight="1">
      <c r="B935" s="503"/>
      <c r="C935" s="506"/>
      <c r="D935" s="216">
        <v>19</v>
      </c>
      <c r="E935" s="216" t="s">
        <v>4387</v>
      </c>
      <c r="F935" s="217">
        <v>100</v>
      </c>
      <c r="G935" s="218">
        <f t="shared" si="122"/>
        <v>20</v>
      </c>
      <c r="H935" s="219">
        <f t="shared" si="123"/>
        <v>55.555555555555557</v>
      </c>
      <c r="I935" s="219">
        <f t="shared" si="124"/>
        <v>1.8518518518518517E-2</v>
      </c>
      <c r="J935" s="217"/>
      <c r="K935" s="220"/>
      <c r="L935" s="220"/>
      <c r="M935" s="221"/>
      <c r="N935" s="222">
        <f t="shared" si="125"/>
        <v>0</v>
      </c>
      <c r="O935" s="223"/>
      <c r="P935" s="224"/>
      <c r="Q935" s="224"/>
      <c r="R935" s="224"/>
      <c r="S935" s="224"/>
      <c r="T935" s="225"/>
      <c r="U935" s="226">
        <f t="shared" si="126"/>
        <v>3.7037037037037035E-2</v>
      </c>
      <c r="V935" s="227"/>
      <c r="W935" s="228" t="str">
        <f t="shared" si="127"/>
        <v>0</v>
      </c>
      <c r="X935" s="509"/>
      <c r="Y935" s="229">
        <f t="shared" si="128"/>
        <v>0</v>
      </c>
    </row>
    <row r="936" spans="2:25" ht="18.75" customHeight="1">
      <c r="B936" s="503"/>
      <c r="C936" s="506"/>
      <c r="D936" s="216">
        <v>20</v>
      </c>
      <c r="E936" s="216" t="s">
        <v>4388</v>
      </c>
      <c r="F936" s="217">
        <v>292</v>
      </c>
      <c r="G936" s="218">
        <f t="shared" si="122"/>
        <v>58.4</v>
      </c>
      <c r="H936" s="219">
        <f t="shared" si="123"/>
        <v>162.22222222222223</v>
      </c>
      <c r="I936" s="219">
        <f t="shared" si="124"/>
        <v>5.4074074074074073E-2</v>
      </c>
      <c r="J936" s="217"/>
      <c r="K936" s="220"/>
      <c r="L936" s="220"/>
      <c r="M936" s="221"/>
      <c r="N936" s="222">
        <f t="shared" si="125"/>
        <v>0</v>
      </c>
      <c r="O936" s="223"/>
      <c r="P936" s="224"/>
      <c r="Q936" s="224"/>
      <c r="R936" s="224"/>
      <c r="S936" s="224"/>
      <c r="T936" s="225"/>
      <c r="U936" s="226">
        <f t="shared" si="126"/>
        <v>0.10814814814814815</v>
      </c>
      <c r="V936" s="227"/>
      <c r="W936" s="228" t="str">
        <f t="shared" si="127"/>
        <v>0</v>
      </c>
      <c r="X936" s="509"/>
      <c r="Y936" s="229">
        <f t="shared" si="128"/>
        <v>0</v>
      </c>
    </row>
    <row r="937" spans="2:25" ht="18.75" customHeight="1">
      <c r="B937" s="503"/>
      <c r="C937" s="506"/>
      <c r="D937" s="216">
        <v>21</v>
      </c>
      <c r="E937" s="216" t="s">
        <v>4389</v>
      </c>
      <c r="F937" s="217">
        <v>250</v>
      </c>
      <c r="G937" s="218">
        <f t="shared" si="122"/>
        <v>50</v>
      </c>
      <c r="H937" s="219">
        <f t="shared" si="123"/>
        <v>138.88888888888889</v>
      </c>
      <c r="I937" s="219">
        <f t="shared" si="124"/>
        <v>4.6296296296296294E-2</v>
      </c>
      <c r="J937" s="217"/>
      <c r="K937" s="220"/>
      <c r="L937" s="220"/>
      <c r="M937" s="221"/>
      <c r="N937" s="222">
        <f t="shared" si="125"/>
        <v>0</v>
      </c>
      <c r="O937" s="223"/>
      <c r="P937" s="224"/>
      <c r="Q937" s="224"/>
      <c r="R937" s="224"/>
      <c r="S937" s="224"/>
      <c r="T937" s="225"/>
      <c r="U937" s="226">
        <f t="shared" si="126"/>
        <v>9.2592592592592587E-2</v>
      </c>
      <c r="V937" s="227"/>
      <c r="W937" s="228" t="str">
        <f t="shared" si="127"/>
        <v>0</v>
      </c>
      <c r="X937" s="509"/>
      <c r="Y937" s="229">
        <f t="shared" si="128"/>
        <v>0</v>
      </c>
    </row>
    <row r="938" spans="2:25" ht="18.75" customHeight="1">
      <c r="B938" s="503"/>
      <c r="C938" s="506"/>
      <c r="D938" s="216">
        <v>22</v>
      </c>
      <c r="E938" s="216" t="s">
        <v>4390</v>
      </c>
      <c r="F938" s="217">
        <v>113</v>
      </c>
      <c r="G938" s="218">
        <f t="shared" si="122"/>
        <v>22.6</v>
      </c>
      <c r="H938" s="219">
        <f t="shared" si="123"/>
        <v>62.777777777777779</v>
      </c>
      <c r="I938" s="219">
        <f t="shared" si="124"/>
        <v>2.0925925925925928E-2</v>
      </c>
      <c r="J938" s="217"/>
      <c r="K938" s="220"/>
      <c r="L938" s="220"/>
      <c r="M938" s="221"/>
      <c r="N938" s="222">
        <f t="shared" si="125"/>
        <v>0</v>
      </c>
      <c r="O938" s="223"/>
      <c r="P938" s="224"/>
      <c r="Q938" s="224"/>
      <c r="R938" s="224"/>
      <c r="S938" s="224"/>
      <c r="T938" s="225"/>
      <c r="U938" s="226">
        <f t="shared" si="126"/>
        <v>4.1851851851851855E-2</v>
      </c>
      <c r="V938" s="227"/>
      <c r="W938" s="228" t="str">
        <f t="shared" si="127"/>
        <v>0</v>
      </c>
      <c r="X938" s="509"/>
      <c r="Y938" s="229">
        <f t="shared" si="128"/>
        <v>0</v>
      </c>
    </row>
    <row r="939" spans="2:25" ht="18.75" customHeight="1">
      <c r="B939" s="503"/>
      <c r="C939" s="506"/>
      <c r="D939" s="216">
        <v>23</v>
      </c>
      <c r="E939" s="216" t="s">
        <v>4391</v>
      </c>
      <c r="F939" s="217">
        <v>275</v>
      </c>
      <c r="G939" s="218">
        <f t="shared" si="122"/>
        <v>55</v>
      </c>
      <c r="H939" s="219">
        <f t="shared" si="123"/>
        <v>152.77777777777777</v>
      </c>
      <c r="I939" s="219">
        <f t="shared" si="124"/>
        <v>5.0925925925925923E-2</v>
      </c>
      <c r="J939" s="217"/>
      <c r="K939" s="220"/>
      <c r="L939" s="220"/>
      <c r="M939" s="221"/>
      <c r="N939" s="222">
        <f t="shared" si="125"/>
        <v>0</v>
      </c>
      <c r="O939" s="223"/>
      <c r="P939" s="224"/>
      <c r="Q939" s="224"/>
      <c r="R939" s="224"/>
      <c r="S939" s="224"/>
      <c r="T939" s="225"/>
      <c r="U939" s="226">
        <f t="shared" si="126"/>
        <v>0.10185185185185185</v>
      </c>
      <c r="V939" s="227"/>
      <c r="W939" s="228" t="str">
        <f t="shared" si="127"/>
        <v>0</v>
      </c>
      <c r="X939" s="509"/>
      <c r="Y939" s="229">
        <f t="shared" si="128"/>
        <v>0</v>
      </c>
    </row>
    <row r="940" spans="2:25" ht="18.75" customHeight="1">
      <c r="B940" s="503"/>
      <c r="C940" s="506"/>
      <c r="D940" s="216">
        <v>24</v>
      </c>
      <c r="E940" s="216" t="s">
        <v>4392</v>
      </c>
      <c r="F940" s="217">
        <v>133</v>
      </c>
      <c r="G940" s="218">
        <f t="shared" si="122"/>
        <v>26.6</v>
      </c>
      <c r="H940" s="219">
        <f t="shared" si="123"/>
        <v>73.888888888888886</v>
      </c>
      <c r="I940" s="219">
        <f t="shared" si="124"/>
        <v>2.462962962962963E-2</v>
      </c>
      <c r="J940" s="217"/>
      <c r="K940" s="220"/>
      <c r="L940" s="220"/>
      <c r="M940" s="221"/>
      <c r="N940" s="222">
        <f t="shared" si="125"/>
        <v>0</v>
      </c>
      <c r="O940" s="223"/>
      <c r="P940" s="224"/>
      <c r="Q940" s="224"/>
      <c r="R940" s="224"/>
      <c r="S940" s="224"/>
      <c r="T940" s="225"/>
      <c r="U940" s="226">
        <f t="shared" si="126"/>
        <v>4.925925925925926E-2</v>
      </c>
      <c r="V940" s="227"/>
      <c r="W940" s="228" t="str">
        <f t="shared" si="127"/>
        <v>0</v>
      </c>
      <c r="X940" s="509"/>
      <c r="Y940" s="229">
        <f t="shared" si="128"/>
        <v>0</v>
      </c>
    </row>
    <row r="941" spans="2:25" ht="18.75" customHeight="1">
      <c r="B941" s="503"/>
      <c r="C941" s="506"/>
      <c r="D941" s="216">
        <v>25</v>
      </c>
      <c r="E941" s="216" t="s">
        <v>4393</v>
      </c>
      <c r="F941" s="217">
        <v>109</v>
      </c>
      <c r="G941" s="218">
        <f t="shared" si="122"/>
        <v>21.8</v>
      </c>
      <c r="H941" s="219">
        <f t="shared" si="123"/>
        <v>60.555555555555557</v>
      </c>
      <c r="I941" s="219">
        <f t="shared" si="124"/>
        <v>2.0185185185185184E-2</v>
      </c>
      <c r="J941" s="217"/>
      <c r="K941" s="220"/>
      <c r="L941" s="220"/>
      <c r="M941" s="221"/>
      <c r="N941" s="222">
        <f t="shared" si="125"/>
        <v>0</v>
      </c>
      <c r="O941" s="223"/>
      <c r="P941" s="224"/>
      <c r="Q941" s="224"/>
      <c r="R941" s="224"/>
      <c r="S941" s="224"/>
      <c r="T941" s="225"/>
      <c r="U941" s="226">
        <f t="shared" si="126"/>
        <v>4.0370370370370369E-2</v>
      </c>
      <c r="V941" s="227"/>
      <c r="W941" s="228" t="str">
        <f t="shared" si="127"/>
        <v>0</v>
      </c>
      <c r="X941" s="509"/>
      <c r="Y941" s="229">
        <f t="shared" si="128"/>
        <v>0</v>
      </c>
    </row>
    <row r="942" spans="2:25" ht="18.75" customHeight="1">
      <c r="B942" s="503"/>
      <c r="C942" s="506"/>
      <c r="D942" s="216">
        <v>26</v>
      </c>
      <c r="E942" s="216" t="s">
        <v>3136</v>
      </c>
      <c r="F942" s="217">
        <v>70</v>
      </c>
      <c r="G942" s="218">
        <f t="shared" si="122"/>
        <v>14</v>
      </c>
      <c r="H942" s="219">
        <f t="shared" si="123"/>
        <v>38.888888888888886</v>
      </c>
      <c r="I942" s="219">
        <f t="shared" si="124"/>
        <v>1.2962962962962963E-2</v>
      </c>
      <c r="J942" s="217"/>
      <c r="K942" s="220"/>
      <c r="L942" s="220"/>
      <c r="M942" s="221"/>
      <c r="N942" s="222">
        <f t="shared" si="125"/>
        <v>0</v>
      </c>
      <c r="O942" s="223"/>
      <c r="P942" s="224"/>
      <c r="Q942" s="224"/>
      <c r="R942" s="224"/>
      <c r="S942" s="224"/>
      <c r="T942" s="225"/>
      <c r="U942" s="226">
        <f t="shared" si="126"/>
        <v>2.5925925925925925E-2</v>
      </c>
      <c r="V942" s="227"/>
      <c r="W942" s="228" t="str">
        <f t="shared" si="127"/>
        <v>0</v>
      </c>
      <c r="X942" s="509"/>
      <c r="Y942" s="229">
        <f t="shared" si="128"/>
        <v>0</v>
      </c>
    </row>
    <row r="943" spans="2:25" ht="18.75" customHeight="1">
      <c r="B943" s="503"/>
      <c r="C943" s="506"/>
      <c r="D943" s="216">
        <v>27</v>
      </c>
      <c r="E943" s="216" t="s">
        <v>4394</v>
      </c>
      <c r="F943" s="217">
        <v>100</v>
      </c>
      <c r="G943" s="218">
        <f t="shared" si="122"/>
        <v>20</v>
      </c>
      <c r="H943" s="219">
        <f t="shared" si="123"/>
        <v>55.555555555555557</v>
      </c>
      <c r="I943" s="219">
        <f t="shared" si="124"/>
        <v>1.8518518518518517E-2</v>
      </c>
      <c r="J943" s="217"/>
      <c r="K943" s="220"/>
      <c r="L943" s="220"/>
      <c r="M943" s="221"/>
      <c r="N943" s="222">
        <f t="shared" si="125"/>
        <v>0</v>
      </c>
      <c r="O943" s="223"/>
      <c r="P943" s="224"/>
      <c r="Q943" s="224"/>
      <c r="R943" s="224"/>
      <c r="S943" s="224"/>
      <c r="T943" s="225"/>
      <c r="U943" s="226">
        <f t="shared" si="126"/>
        <v>3.7037037037037035E-2</v>
      </c>
      <c r="V943" s="227"/>
      <c r="W943" s="228" t="str">
        <f t="shared" si="127"/>
        <v>0</v>
      </c>
      <c r="X943" s="509"/>
      <c r="Y943" s="229">
        <f t="shared" si="128"/>
        <v>0</v>
      </c>
    </row>
    <row r="944" spans="2:25" ht="18.75" customHeight="1">
      <c r="B944" s="503"/>
      <c r="C944" s="506"/>
      <c r="D944" s="216">
        <v>28</v>
      </c>
      <c r="E944" s="216" t="s">
        <v>4395</v>
      </c>
      <c r="F944" s="217">
        <v>131</v>
      </c>
      <c r="G944" s="218">
        <f t="shared" si="122"/>
        <v>26.2</v>
      </c>
      <c r="H944" s="219">
        <f t="shared" si="123"/>
        <v>72.777777777777771</v>
      </c>
      <c r="I944" s="219">
        <f t="shared" si="124"/>
        <v>2.4259259259259258E-2</v>
      </c>
      <c r="J944" s="217"/>
      <c r="K944" s="220"/>
      <c r="L944" s="220"/>
      <c r="M944" s="221"/>
      <c r="N944" s="222">
        <f t="shared" si="125"/>
        <v>0</v>
      </c>
      <c r="O944" s="223"/>
      <c r="P944" s="224"/>
      <c r="Q944" s="224"/>
      <c r="R944" s="224"/>
      <c r="S944" s="224"/>
      <c r="T944" s="225"/>
      <c r="U944" s="226">
        <f t="shared" si="126"/>
        <v>4.8518518518518516E-2</v>
      </c>
      <c r="V944" s="227"/>
      <c r="W944" s="228" t="str">
        <f t="shared" si="127"/>
        <v>0</v>
      </c>
      <c r="X944" s="509"/>
      <c r="Y944" s="229">
        <f t="shared" si="128"/>
        <v>0</v>
      </c>
    </row>
    <row r="945" spans="2:25" ht="18.75" customHeight="1">
      <c r="B945" s="503"/>
      <c r="C945" s="506"/>
      <c r="D945" s="216">
        <v>29</v>
      </c>
      <c r="E945" s="216" t="s">
        <v>4396</v>
      </c>
      <c r="F945" s="217">
        <v>80</v>
      </c>
      <c r="G945" s="218">
        <f t="shared" si="122"/>
        <v>16</v>
      </c>
      <c r="H945" s="219">
        <f t="shared" si="123"/>
        <v>44.444444444444443</v>
      </c>
      <c r="I945" s="219">
        <f t="shared" si="124"/>
        <v>1.4814814814814814E-2</v>
      </c>
      <c r="J945" s="217"/>
      <c r="K945" s="220"/>
      <c r="L945" s="220"/>
      <c r="M945" s="221"/>
      <c r="N945" s="222">
        <f t="shared" si="125"/>
        <v>0</v>
      </c>
      <c r="O945" s="223"/>
      <c r="P945" s="224"/>
      <c r="Q945" s="224"/>
      <c r="R945" s="224"/>
      <c r="S945" s="224"/>
      <c r="T945" s="225"/>
      <c r="U945" s="226">
        <f t="shared" si="126"/>
        <v>2.9629629629629627E-2</v>
      </c>
      <c r="V945" s="227"/>
      <c r="W945" s="228" t="str">
        <f t="shared" si="127"/>
        <v>0</v>
      </c>
      <c r="X945" s="509"/>
      <c r="Y945" s="229">
        <f t="shared" si="128"/>
        <v>0</v>
      </c>
    </row>
    <row r="946" spans="2:25" ht="18.75" customHeight="1">
      <c r="B946" s="503"/>
      <c r="C946" s="506"/>
      <c r="D946" s="216">
        <v>30</v>
      </c>
      <c r="E946" s="216" t="s">
        <v>4397</v>
      </c>
      <c r="F946" s="217">
        <v>124</v>
      </c>
      <c r="G946" s="218">
        <f t="shared" si="122"/>
        <v>24.8</v>
      </c>
      <c r="H946" s="219">
        <f t="shared" si="123"/>
        <v>68.888888888888886</v>
      </c>
      <c r="I946" s="219">
        <f t="shared" si="124"/>
        <v>2.2962962962962963E-2</v>
      </c>
      <c r="J946" s="217"/>
      <c r="K946" s="220"/>
      <c r="L946" s="220"/>
      <c r="M946" s="221"/>
      <c r="N946" s="222">
        <f t="shared" si="125"/>
        <v>0</v>
      </c>
      <c r="O946" s="223"/>
      <c r="P946" s="224"/>
      <c r="Q946" s="224"/>
      <c r="R946" s="224"/>
      <c r="S946" s="224"/>
      <c r="T946" s="225"/>
      <c r="U946" s="226">
        <f t="shared" si="126"/>
        <v>4.5925925925925926E-2</v>
      </c>
      <c r="V946" s="227"/>
      <c r="W946" s="228" t="str">
        <f t="shared" si="127"/>
        <v>0</v>
      </c>
      <c r="X946" s="509"/>
      <c r="Y946" s="229">
        <f t="shared" si="128"/>
        <v>0</v>
      </c>
    </row>
    <row r="947" spans="2:25" ht="18.75" customHeight="1">
      <c r="B947" s="503"/>
      <c r="C947" s="506"/>
      <c r="D947" s="216">
        <v>31</v>
      </c>
      <c r="E947" s="216" t="s">
        <v>4398</v>
      </c>
      <c r="F947" s="217">
        <v>200</v>
      </c>
      <c r="G947" s="218">
        <f t="shared" si="122"/>
        <v>40</v>
      </c>
      <c r="H947" s="219">
        <f t="shared" si="123"/>
        <v>111.11111111111111</v>
      </c>
      <c r="I947" s="219">
        <f t="shared" si="124"/>
        <v>3.7037037037037035E-2</v>
      </c>
      <c r="J947" s="217"/>
      <c r="K947" s="220"/>
      <c r="L947" s="220"/>
      <c r="M947" s="221"/>
      <c r="N947" s="222">
        <f t="shared" si="125"/>
        <v>0</v>
      </c>
      <c r="O947" s="223"/>
      <c r="P947" s="224"/>
      <c r="Q947" s="224"/>
      <c r="R947" s="224"/>
      <c r="S947" s="224"/>
      <c r="T947" s="225"/>
      <c r="U947" s="226">
        <f t="shared" si="126"/>
        <v>7.407407407407407E-2</v>
      </c>
      <c r="V947" s="227"/>
      <c r="W947" s="228" t="str">
        <f t="shared" si="127"/>
        <v>0</v>
      </c>
      <c r="X947" s="509"/>
      <c r="Y947" s="229">
        <f t="shared" si="128"/>
        <v>0</v>
      </c>
    </row>
    <row r="948" spans="2:25" ht="18.75" customHeight="1">
      <c r="B948" s="503"/>
      <c r="C948" s="506"/>
      <c r="D948" s="216">
        <v>32</v>
      </c>
      <c r="E948" s="216" t="s">
        <v>4399</v>
      </c>
      <c r="F948" s="217">
        <v>128</v>
      </c>
      <c r="G948" s="218">
        <f t="shared" si="122"/>
        <v>25.6</v>
      </c>
      <c r="H948" s="219">
        <f t="shared" si="123"/>
        <v>71.111111111111114</v>
      </c>
      <c r="I948" s="219">
        <f t="shared" si="124"/>
        <v>2.3703703703703706E-2</v>
      </c>
      <c r="J948" s="217"/>
      <c r="K948" s="220"/>
      <c r="L948" s="220"/>
      <c r="M948" s="221"/>
      <c r="N948" s="222">
        <f t="shared" si="125"/>
        <v>0</v>
      </c>
      <c r="O948" s="223"/>
      <c r="P948" s="224"/>
      <c r="Q948" s="224"/>
      <c r="R948" s="224"/>
      <c r="S948" s="224"/>
      <c r="T948" s="225"/>
      <c r="U948" s="226">
        <f t="shared" si="126"/>
        <v>4.7407407407407412E-2</v>
      </c>
      <c r="V948" s="227"/>
      <c r="W948" s="228" t="str">
        <f t="shared" si="127"/>
        <v>0</v>
      </c>
      <c r="X948" s="509"/>
      <c r="Y948" s="229">
        <f t="shared" si="128"/>
        <v>0</v>
      </c>
    </row>
    <row r="949" spans="2:25" ht="18.75" customHeight="1">
      <c r="B949" s="503"/>
      <c r="C949" s="506"/>
      <c r="D949" s="216">
        <v>33</v>
      </c>
      <c r="E949" s="216" t="s">
        <v>4400</v>
      </c>
      <c r="F949" s="217">
        <v>174</v>
      </c>
      <c r="G949" s="218">
        <f t="shared" si="122"/>
        <v>34.799999999999997</v>
      </c>
      <c r="H949" s="219">
        <f t="shared" si="123"/>
        <v>96.666666666666657</v>
      </c>
      <c r="I949" s="219">
        <f t="shared" si="124"/>
        <v>3.2222222222222222E-2</v>
      </c>
      <c r="J949" s="217"/>
      <c r="K949" s="220"/>
      <c r="L949" s="220"/>
      <c r="M949" s="221"/>
      <c r="N949" s="222">
        <f t="shared" si="125"/>
        <v>0</v>
      </c>
      <c r="O949" s="223"/>
      <c r="P949" s="224"/>
      <c r="Q949" s="224"/>
      <c r="R949" s="224"/>
      <c r="S949" s="224"/>
      <c r="T949" s="225"/>
      <c r="U949" s="226">
        <f t="shared" si="126"/>
        <v>6.4444444444444443E-2</v>
      </c>
      <c r="V949" s="227"/>
      <c r="W949" s="228" t="str">
        <f t="shared" si="127"/>
        <v>0</v>
      </c>
      <c r="X949" s="509"/>
      <c r="Y949" s="229">
        <f t="shared" si="128"/>
        <v>0</v>
      </c>
    </row>
    <row r="950" spans="2:25" ht="18.75" customHeight="1">
      <c r="B950" s="503"/>
      <c r="C950" s="506"/>
      <c r="D950" s="216">
        <v>34</v>
      </c>
      <c r="E950" s="216" t="s">
        <v>4401</v>
      </c>
      <c r="F950" s="217">
        <v>150</v>
      </c>
      <c r="G950" s="218">
        <f t="shared" si="122"/>
        <v>30</v>
      </c>
      <c r="H950" s="219">
        <f t="shared" si="123"/>
        <v>83.333333333333329</v>
      </c>
      <c r="I950" s="219">
        <f t="shared" si="124"/>
        <v>2.7777777777777776E-2</v>
      </c>
      <c r="J950" s="217"/>
      <c r="K950" s="220"/>
      <c r="L950" s="220"/>
      <c r="M950" s="221"/>
      <c r="N950" s="222">
        <f t="shared" si="125"/>
        <v>0</v>
      </c>
      <c r="O950" s="223"/>
      <c r="P950" s="224"/>
      <c r="Q950" s="224"/>
      <c r="R950" s="224"/>
      <c r="S950" s="224"/>
      <c r="T950" s="225"/>
      <c r="U950" s="226">
        <f t="shared" si="126"/>
        <v>5.5555555555555552E-2</v>
      </c>
      <c r="V950" s="227"/>
      <c r="W950" s="228" t="str">
        <f t="shared" si="127"/>
        <v>0</v>
      </c>
      <c r="X950" s="509"/>
      <c r="Y950" s="229">
        <f t="shared" si="128"/>
        <v>0</v>
      </c>
    </row>
    <row r="951" spans="2:25" ht="18.75" customHeight="1">
      <c r="B951" s="503"/>
      <c r="C951" s="506"/>
      <c r="D951" s="216">
        <v>35</v>
      </c>
      <c r="E951" s="216" t="s">
        <v>4402</v>
      </c>
      <c r="F951" s="217">
        <v>200</v>
      </c>
      <c r="G951" s="218">
        <f t="shared" si="122"/>
        <v>40</v>
      </c>
      <c r="H951" s="219">
        <f t="shared" si="123"/>
        <v>111.11111111111111</v>
      </c>
      <c r="I951" s="219">
        <f t="shared" si="124"/>
        <v>3.7037037037037035E-2</v>
      </c>
      <c r="J951" s="217"/>
      <c r="K951" s="220"/>
      <c r="L951" s="220"/>
      <c r="M951" s="221"/>
      <c r="N951" s="222">
        <f t="shared" si="125"/>
        <v>0</v>
      </c>
      <c r="O951" s="223"/>
      <c r="P951" s="224"/>
      <c r="Q951" s="224"/>
      <c r="R951" s="224"/>
      <c r="S951" s="224"/>
      <c r="T951" s="225"/>
      <c r="U951" s="226">
        <f t="shared" si="126"/>
        <v>7.407407407407407E-2</v>
      </c>
      <c r="V951" s="227"/>
      <c r="W951" s="228" t="str">
        <f t="shared" si="127"/>
        <v>0</v>
      </c>
      <c r="X951" s="509"/>
      <c r="Y951" s="229">
        <f t="shared" si="128"/>
        <v>0</v>
      </c>
    </row>
    <row r="952" spans="2:25" ht="18.75" customHeight="1">
      <c r="B952" s="503"/>
      <c r="C952" s="506"/>
      <c r="D952" s="216"/>
      <c r="E952" s="216"/>
      <c r="F952" s="217"/>
      <c r="G952" s="218">
        <f t="shared" si="122"/>
        <v>0</v>
      </c>
      <c r="H952" s="219">
        <f t="shared" si="123"/>
        <v>0</v>
      </c>
      <c r="I952" s="219">
        <f t="shared" si="124"/>
        <v>0</v>
      </c>
      <c r="J952" s="217"/>
      <c r="K952" s="220"/>
      <c r="L952" s="220"/>
      <c r="M952" s="221"/>
      <c r="N952" s="222">
        <f t="shared" si="125"/>
        <v>0</v>
      </c>
      <c r="O952" s="223"/>
      <c r="P952" s="224"/>
      <c r="Q952" s="224"/>
      <c r="R952" s="224"/>
      <c r="S952" s="224"/>
      <c r="T952" s="225"/>
      <c r="U952" s="226">
        <f t="shared" si="126"/>
        <v>0</v>
      </c>
      <c r="V952" s="227"/>
      <c r="W952" s="228" t="str">
        <f t="shared" si="127"/>
        <v>0</v>
      </c>
      <c r="X952" s="509"/>
      <c r="Y952" s="229">
        <f t="shared" si="128"/>
        <v>0</v>
      </c>
    </row>
    <row r="953" spans="2:25" ht="18.75" customHeight="1">
      <c r="B953" s="503"/>
      <c r="C953" s="506"/>
      <c r="D953" s="216">
        <v>1</v>
      </c>
      <c r="E953" s="216" t="s">
        <v>981</v>
      </c>
      <c r="F953" s="217">
        <v>250</v>
      </c>
      <c r="G953" s="218">
        <f t="shared" si="122"/>
        <v>50</v>
      </c>
      <c r="H953" s="219">
        <f t="shared" si="123"/>
        <v>138.88888888888889</v>
      </c>
      <c r="I953" s="219">
        <f t="shared" si="124"/>
        <v>4.6296296296296294E-2</v>
      </c>
      <c r="J953" s="217"/>
      <c r="K953" s="220"/>
      <c r="L953" s="220"/>
      <c r="M953" s="221"/>
      <c r="N953" s="222">
        <f t="shared" si="125"/>
        <v>0</v>
      </c>
      <c r="O953" s="223"/>
      <c r="P953" s="224"/>
      <c r="Q953" s="224"/>
      <c r="R953" s="224"/>
      <c r="S953" s="224"/>
      <c r="T953" s="225"/>
      <c r="U953" s="226">
        <f t="shared" si="126"/>
        <v>9.2592592592592587E-2</v>
      </c>
      <c r="V953" s="227"/>
      <c r="W953" s="228" t="str">
        <f t="shared" si="127"/>
        <v>0</v>
      </c>
      <c r="X953" s="509"/>
      <c r="Y953" s="229">
        <f t="shared" si="128"/>
        <v>0</v>
      </c>
    </row>
    <row r="954" spans="2:25" ht="18.75" customHeight="1">
      <c r="B954" s="503"/>
      <c r="C954" s="506"/>
      <c r="D954" s="216">
        <v>2</v>
      </c>
      <c r="E954" s="216" t="s">
        <v>4403</v>
      </c>
      <c r="F954" s="217">
        <v>171</v>
      </c>
      <c r="G954" s="218">
        <f t="shared" si="122"/>
        <v>34.200000000000003</v>
      </c>
      <c r="H954" s="219">
        <f t="shared" si="123"/>
        <v>95</v>
      </c>
      <c r="I954" s="219">
        <f t="shared" si="124"/>
        <v>3.1666666666666669E-2</v>
      </c>
      <c r="J954" s="217"/>
      <c r="K954" s="220"/>
      <c r="L954" s="220"/>
      <c r="M954" s="221"/>
      <c r="N954" s="222">
        <f t="shared" si="125"/>
        <v>0</v>
      </c>
      <c r="O954" s="223"/>
      <c r="P954" s="224"/>
      <c r="Q954" s="224"/>
      <c r="R954" s="224"/>
      <c r="S954" s="224"/>
      <c r="T954" s="225"/>
      <c r="U954" s="226">
        <f t="shared" si="126"/>
        <v>6.3333333333333339E-2</v>
      </c>
      <c r="V954" s="227"/>
      <c r="W954" s="228" t="str">
        <f t="shared" si="127"/>
        <v>0</v>
      </c>
      <c r="X954" s="509"/>
      <c r="Y954" s="229">
        <f t="shared" si="128"/>
        <v>0</v>
      </c>
    </row>
    <row r="955" spans="2:25" ht="18.75" customHeight="1">
      <c r="B955" s="503"/>
      <c r="C955" s="506"/>
      <c r="D955" s="216">
        <v>3</v>
      </c>
      <c r="E955" s="216" t="s">
        <v>4404</v>
      </c>
      <c r="F955" s="217">
        <v>180</v>
      </c>
      <c r="G955" s="218">
        <f t="shared" si="122"/>
        <v>36</v>
      </c>
      <c r="H955" s="219">
        <f t="shared" si="123"/>
        <v>100</v>
      </c>
      <c r="I955" s="219">
        <f t="shared" si="124"/>
        <v>3.3333333333333333E-2</v>
      </c>
      <c r="J955" s="217"/>
      <c r="K955" s="220"/>
      <c r="L955" s="220"/>
      <c r="M955" s="221"/>
      <c r="N955" s="222">
        <f t="shared" si="125"/>
        <v>0</v>
      </c>
      <c r="O955" s="223"/>
      <c r="P955" s="224"/>
      <c r="Q955" s="224"/>
      <c r="R955" s="224"/>
      <c r="S955" s="224"/>
      <c r="T955" s="225"/>
      <c r="U955" s="226">
        <f t="shared" si="126"/>
        <v>6.6666666666666666E-2</v>
      </c>
      <c r="V955" s="227"/>
      <c r="W955" s="228" t="str">
        <f t="shared" si="127"/>
        <v>0</v>
      </c>
      <c r="X955" s="509"/>
      <c r="Y955" s="229">
        <f t="shared" si="128"/>
        <v>0</v>
      </c>
    </row>
    <row r="956" spans="2:25" ht="18.75" customHeight="1">
      <c r="B956" s="503"/>
      <c r="C956" s="506"/>
      <c r="D956" s="216">
        <v>4</v>
      </c>
      <c r="E956" s="216" t="s">
        <v>4405</v>
      </c>
      <c r="F956" s="217">
        <v>150</v>
      </c>
      <c r="G956" s="218">
        <f t="shared" si="122"/>
        <v>30</v>
      </c>
      <c r="H956" s="219">
        <f t="shared" si="123"/>
        <v>83.333333333333329</v>
      </c>
      <c r="I956" s="219">
        <f t="shared" si="124"/>
        <v>2.7777777777777776E-2</v>
      </c>
      <c r="J956" s="217"/>
      <c r="K956" s="220"/>
      <c r="L956" s="220"/>
      <c r="M956" s="221"/>
      <c r="N956" s="222">
        <f t="shared" si="125"/>
        <v>0</v>
      </c>
      <c r="O956" s="223"/>
      <c r="P956" s="224"/>
      <c r="Q956" s="224"/>
      <c r="R956" s="224"/>
      <c r="S956" s="224"/>
      <c r="T956" s="225"/>
      <c r="U956" s="226">
        <f t="shared" si="126"/>
        <v>5.5555555555555552E-2</v>
      </c>
      <c r="V956" s="227"/>
      <c r="W956" s="228" t="str">
        <f t="shared" si="127"/>
        <v>0</v>
      </c>
      <c r="X956" s="509"/>
      <c r="Y956" s="229">
        <f t="shared" si="128"/>
        <v>0</v>
      </c>
    </row>
    <row r="957" spans="2:25" ht="18.75" customHeight="1">
      <c r="B957" s="503"/>
      <c r="C957" s="506"/>
      <c r="D957" s="216">
        <v>5</v>
      </c>
      <c r="E957" s="216" t="s">
        <v>4406</v>
      </c>
      <c r="F957" s="217">
        <v>120</v>
      </c>
      <c r="G957" s="218">
        <f t="shared" si="122"/>
        <v>24</v>
      </c>
      <c r="H957" s="219">
        <f t="shared" si="123"/>
        <v>66.666666666666671</v>
      </c>
      <c r="I957" s="219">
        <f t="shared" si="124"/>
        <v>2.2222222222222223E-2</v>
      </c>
      <c r="J957" s="217"/>
      <c r="K957" s="220"/>
      <c r="L957" s="220"/>
      <c r="M957" s="221"/>
      <c r="N957" s="222">
        <f t="shared" si="125"/>
        <v>0</v>
      </c>
      <c r="O957" s="223"/>
      <c r="P957" s="224"/>
      <c r="Q957" s="224"/>
      <c r="R957" s="224"/>
      <c r="S957" s="224"/>
      <c r="T957" s="225"/>
      <c r="U957" s="226">
        <f t="shared" si="126"/>
        <v>4.4444444444444446E-2</v>
      </c>
      <c r="V957" s="227"/>
      <c r="W957" s="228" t="str">
        <f t="shared" si="127"/>
        <v>0</v>
      </c>
      <c r="X957" s="509"/>
      <c r="Y957" s="229">
        <f t="shared" si="128"/>
        <v>0</v>
      </c>
    </row>
    <row r="958" spans="2:25" ht="18.75" customHeight="1">
      <c r="B958" s="503"/>
      <c r="C958" s="506"/>
      <c r="D958" s="216">
        <v>6</v>
      </c>
      <c r="E958" s="216" t="s">
        <v>4407</v>
      </c>
      <c r="F958" s="217">
        <v>66</v>
      </c>
      <c r="G958" s="218">
        <f t="shared" si="122"/>
        <v>13.2</v>
      </c>
      <c r="H958" s="219">
        <f t="shared" si="123"/>
        <v>36.666666666666664</v>
      </c>
      <c r="I958" s="219">
        <f t="shared" si="124"/>
        <v>1.2222222222222221E-2</v>
      </c>
      <c r="J958" s="217"/>
      <c r="K958" s="220"/>
      <c r="L958" s="220"/>
      <c r="M958" s="221"/>
      <c r="N958" s="222">
        <f t="shared" si="125"/>
        <v>0</v>
      </c>
      <c r="O958" s="223"/>
      <c r="P958" s="224"/>
      <c r="Q958" s="224"/>
      <c r="R958" s="224"/>
      <c r="S958" s="224"/>
      <c r="T958" s="225"/>
      <c r="U958" s="226">
        <f t="shared" si="126"/>
        <v>2.4444444444444442E-2</v>
      </c>
      <c r="V958" s="227"/>
      <c r="W958" s="228" t="str">
        <f t="shared" si="127"/>
        <v>0</v>
      </c>
      <c r="X958" s="509"/>
      <c r="Y958" s="229">
        <f t="shared" si="128"/>
        <v>0</v>
      </c>
    </row>
    <row r="959" spans="2:25" ht="18.75" customHeight="1">
      <c r="B959" s="503"/>
      <c r="C959" s="506"/>
      <c r="D959" s="216">
        <v>7</v>
      </c>
      <c r="E959" s="216" t="s">
        <v>4408</v>
      </c>
      <c r="F959" s="217">
        <v>207</v>
      </c>
      <c r="G959" s="218">
        <f t="shared" si="122"/>
        <v>41.4</v>
      </c>
      <c r="H959" s="219">
        <f t="shared" si="123"/>
        <v>115</v>
      </c>
      <c r="I959" s="219">
        <f t="shared" si="124"/>
        <v>3.833333333333333E-2</v>
      </c>
      <c r="J959" s="217"/>
      <c r="K959" s="220"/>
      <c r="L959" s="220"/>
      <c r="M959" s="221"/>
      <c r="N959" s="222">
        <f t="shared" si="125"/>
        <v>0</v>
      </c>
      <c r="O959" s="223"/>
      <c r="P959" s="224"/>
      <c r="Q959" s="224"/>
      <c r="R959" s="224"/>
      <c r="S959" s="224"/>
      <c r="T959" s="225"/>
      <c r="U959" s="226">
        <f t="shared" si="126"/>
        <v>7.6666666666666661E-2</v>
      </c>
      <c r="V959" s="227"/>
      <c r="W959" s="228" t="str">
        <f t="shared" si="127"/>
        <v>0</v>
      </c>
      <c r="X959" s="509"/>
      <c r="Y959" s="229">
        <f t="shared" si="128"/>
        <v>0</v>
      </c>
    </row>
    <row r="960" spans="2:25" ht="18.75" customHeight="1">
      <c r="B960" s="503"/>
      <c r="C960" s="506"/>
      <c r="D960" s="216">
        <v>8</v>
      </c>
      <c r="E960" s="216" t="s">
        <v>4409</v>
      </c>
      <c r="F960" s="217">
        <v>145</v>
      </c>
      <c r="G960" s="218">
        <f t="shared" si="122"/>
        <v>29</v>
      </c>
      <c r="H960" s="219">
        <f t="shared" si="123"/>
        <v>80.555555555555557</v>
      </c>
      <c r="I960" s="219">
        <f t="shared" si="124"/>
        <v>2.6851851851851852E-2</v>
      </c>
      <c r="J960" s="217"/>
      <c r="K960" s="220"/>
      <c r="L960" s="220"/>
      <c r="M960" s="221"/>
      <c r="N960" s="222">
        <f t="shared" si="125"/>
        <v>0</v>
      </c>
      <c r="O960" s="223"/>
      <c r="P960" s="224"/>
      <c r="Q960" s="224"/>
      <c r="R960" s="224"/>
      <c r="S960" s="224"/>
      <c r="T960" s="225"/>
      <c r="U960" s="226">
        <f t="shared" si="126"/>
        <v>5.3703703703703705E-2</v>
      </c>
      <c r="V960" s="227"/>
      <c r="W960" s="228" t="str">
        <f t="shared" si="127"/>
        <v>0</v>
      </c>
      <c r="X960" s="509"/>
      <c r="Y960" s="229">
        <f t="shared" si="128"/>
        <v>0</v>
      </c>
    </row>
    <row r="961" spans="2:25" ht="18.75" customHeight="1">
      <c r="B961" s="503"/>
      <c r="C961" s="506"/>
      <c r="D961" s="216">
        <v>9</v>
      </c>
      <c r="E961" s="216" t="s">
        <v>4410</v>
      </c>
      <c r="F961" s="217">
        <v>70</v>
      </c>
      <c r="G961" s="218">
        <f t="shared" si="122"/>
        <v>14</v>
      </c>
      <c r="H961" s="219">
        <f t="shared" si="123"/>
        <v>38.888888888888886</v>
      </c>
      <c r="I961" s="219">
        <f t="shared" si="124"/>
        <v>1.2962962962962963E-2</v>
      </c>
      <c r="J961" s="217"/>
      <c r="K961" s="220"/>
      <c r="L961" s="220"/>
      <c r="M961" s="221"/>
      <c r="N961" s="222">
        <f t="shared" si="125"/>
        <v>0</v>
      </c>
      <c r="O961" s="223"/>
      <c r="P961" s="224"/>
      <c r="Q961" s="224"/>
      <c r="R961" s="224"/>
      <c r="S961" s="224"/>
      <c r="T961" s="225"/>
      <c r="U961" s="226">
        <f t="shared" si="126"/>
        <v>2.5925925925925925E-2</v>
      </c>
      <c r="V961" s="227"/>
      <c r="W961" s="228" t="str">
        <f t="shared" si="127"/>
        <v>0</v>
      </c>
      <c r="X961" s="509"/>
      <c r="Y961" s="229">
        <f t="shared" si="128"/>
        <v>0</v>
      </c>
    </row>
    <row r="962" spans="2:25" ht="18.75" customHeight="1">
      <c r="B962" s="503"/>
      <c r="C962" s="506"/>
      <c r="D962" s="216">
        <v>10</v>
      </c>
      <c r="E962" s="216" t="s">
        <v>4411</v>
      </c>
      <c r="F962" s="217">
        <v>150</v>
      </c>
      <c r="G962" s="218">
        <f t="shared" si="122"/>
        <v>30</v>
      </c>
      <c r="H962" s="219">
        <f t="shared" si="123"/>
        <v>83.333333333333329</v>
      </c>
      <c r="I962" s="219">
        <f t="shared" si="124"/>
        <v>2.7777777777777776E-2</v>
      </c>
      <c r="J962" s="217"/>
      <c r="K962" s="220"/>
      <c r="L962" s="220"/>
      <c r="M962" s="221"/>
      <c r="N962" s="222">
        <f t="shared" si="125"/>
        <v>0</v>
      </c>
      <c r="O962" s="223"/>
      <c r="P962" s="224"/>
      <c r="Q962" s="224"/>
      <c r="R962" s="224"/>
      <c r="S962" s="224"/>
      <c r="T962" s="225"/>
      <c r="U962" s="226">
        <f t="shared" si="126"/>
        <v>5.5555555555555552E-2</v>
      </c>
      <c r="V962" s="227"/>
      <c r="W962" s="228" t="str">
        <f t="shared" si="127"/>
        <v>0</v>
      </c>
      <c r="X962" s="509"/>
      <c r="Y962" s="229">
        <f t="shared" si="128"/>
        <v>0</v>
      </c>
    </row>
    <row r="963" spans="2:25" ht="18.75" customHeight="1">
      <c r="B963" s="503"/>
      <c r="C963" s="506"/>
      <c r="D963" s="216">
        <v>11</v>
      </c>
      <c r="E963" s="216" t="s">
        <v>4412</v>
      </c>
      <c r="F963" s="217">
        <v>121</v>
      </c>
      <c r="G963" s="218">
        <f t="shared" si="122"/>
        <v>24.2</v>
      </c>
      <c r="H963" s="219">
        <f t="shared" si="123"/>
        <v>67.222222222222214</v>
      </c>
      <c r="I963" s="219">
        <f t="shared" si="124"/>
        <v>2.2407407407407404E-2</v>
      </c>
      <c r="J963" s="217"/>
      <c r="K963" s="220"/>
      <c r="L963" s="220"/>
      <c r="M963" s="221"/>
      <c r="N963" s="222">
        <f t="shared" si="125"/>
        <v>0</v>
      </c>
      <c r="O963" s="223"/>
      <c r="P963" s="224"/>
      <c r="Q963" s="224"/>
      <c r="R963" s="224"/>
      <c r="S963" s="224"/>
      <c r="T963" s="225"/>
      <c r="U963" s="226">
        <f t="shared" si="126"/>
        <v>4.4814814814814807E-2</v>
      </c>
      <c r="V963" s="227"/>
      <c r="W963" s="228" t="str">
        <f t="shared" si="127"/>
        <v>0</v>
      </c>
      <c r="X963" s="509"/>
      <c r="Y963" s="229">
        <f t="shared" si="128"/>
        <v>0</v>
      </c>
    </row>
    <row r="964" spans="2:25" ht="18.75" customHeight="1">
      <c r="B964" s="503"/>
      <c r="C964" s="506"/>
      <c r="D964" s="216">
        <v>12</v>
      </c>
      <c r="E964" s="216" t="s">
        <v>4413</v>
      </c>
      <c r="F964" s="217">
        <v>223</v>
      </c>
      <c r="G964" s="218">
        <f t="shared" si="122"/>
        <v>44.6</v>
      </c>
      <c r="H964" s="219">
        <f t="shared" si="123"/>
        <v>123.88888888888889</v>
      </c>
      <c r="I964" s="219">
        <f t="shared" si="124"/>
        <v>4.1296296296296296E-2</v>
      </c>
      <c r="J964" s="217"/>
      <c r="K964" s="220"/>
      <c r="L964" s="220"/>
      <c r="M964" s="221"/>
      <c r="N964" s="222">
        <f t="shared" si="125"/>
        <v>0</v>
      </c>
      <c r="O964" s="223"/>
      <c r="P964" s="224"/>
      <c r="Q964" s="224"/>
      <c r="R964" s="224"/>
      <c r="S964" s="224"/>
      <c r="T964" s="225"/>
      <c r="U964" s="226">
        <f t="shared" si="126"/>
        <v>8.2592592592592592E-2</v>
      </c>
      <c r="V964" s="227"/>
      <c r="W964" s="228" t="str">
        <f t="shared" si="127"/>
        <v>0</v>
      </c>
      <c r="X964" s="509"/>
      <c r="Y964" s="229">
        <f t="shared" si="128"/>
        <v>0</v>
      </c>
    </row>
    <row r="965" spans="2:25" ht="18.75" customHeight="1">
      <c r="B965" s="503"/>
      <c r="C965" s="506"/>
      <c r="D965" s="216">
        <v>13</v>
      </c>
      <c r="E965" s="216" t="s">
        <v>4414</v>
      </c>
      <c r="F965" s="217">
        <v>270</v>
      </c>
      <c r="G965" s="218">
        <f t="shared" si="122"/>
        <v>54</v>
      </c>
      <c r="H965" s="219">
        <f t="shared" si="123"/>
        <v>150</v>
      </c>
      <c r="I965" s="219">
        <f t="shared" si="124"/>
        <v>0.05</v>
      </c>
      <c r="J965" s="217"/>
      <c r="K965" s="220"/>
      <c r="L965" s="220"/>
      <c r="M965" s="221"/>
      <c r="N965" s="222">
        <f t="shared" si="125"/>
        <v>0</v>
      </c>
      <c r="O965" s="223"/>
      <c r="P965" s="224"/>
      <c r="Q965" s="224"/>
      <c r="R965" s="224"/>
      <c r="S965" s="224"/>
      <c r="T965" s="225"/>
      <c r="U965" s="226">
        <f t="shared" si="126"/>
        <v>0.1</v>
      </c>
      <c r="V965" s="227"/>
      <c r="W965" s="228" t="str">
        <f t="shared" si="127"/>
        <v>0</v>
      </c>
      <c r="X965" s="509"/>
      <c r="Y965" s="229">
        <f t="shared" si="128"/>
        <v>0</v>
      </c>
    </row>
    <row r="966" spans="2:25" ht="18.75" customHeight="1">
      <c r="B966" s="503"/>
      <c r="C966" s="506"/>
      <c r="D966" s="216">
        <v>14</v>
      </c>
      <c r="E966" s="216" t="s">
        <v>4415</v>
      </c>
      <c r="F966" s="217">
        <v>70</v>
      </c>
      <c r="G966" s="218">
        <f t="shared" si="122"/>
        <v>14</v>
      </c>
      <c r="H966" s="219">
        <f t="shared" si="123"/>
        <v>38.888888888888886</v>
      </c>
      <c r="I966" s="219">
        <f t="shared" si="124"/>
        <v>1.2962962962962963E-2</v>
      </c>
      <c r="J966" s="217"/>
      <c r="K966" s="220"/>
      <c r="L966" s="220"/>
      <c r="M966" s="221"/>
      <c r="N966" s="222">
        <f t="shared" si="125"/>
        <v>0</v>
      </c>
      <c r="O966" s="223"/>
      <c r="P966" s="224"/>
      <c r="Q966" s="224"/>
      <c r="R966" s="224"/>
      <c r="S966" s="224"/>
      <c r="T966" s="225"/>
      <c r="U966" s="226">
        <f t="shared" si="126"/>
        <v>2.5925925925925925E-2</v>
      </c>
      <c r="V966" s="227"/>
      <c r="W966" s="228" t="str">
        <f t="shared" si="127"/>
        <v>0</v>
      </c>
      <c r="X966" s="509"/>
      <c r="Y966" s="229">
        <f t="shared" si="128"/>
        <v>0</v>
      </c>
    </row>
    <row r="967" spans="2:25" ht="18.75" customHeight="1">
      <c r="B967" s="503"/>
      <c r="C967" s="506"/>
      <c r="D967" s="216">
        <v>15</v>
      </c>
      <c r="E967" s="216" t="s">
        <v>954</v>
      </c>
      <c r="F967" s="217">
        <v>56</v>
      </c>
      <c r="G967" s="218">
        <f t="shared" si="122"/>
        <v>11.2</v>
      </c>
      <c r="H967" s="219">
        <f t="shared" si="123"/>
        <v>31.111111111111111</v>
      </c>
      <c r="I967" s="219">
        <f t="shared" si="124"/>
        <v>1.037037037037037E-2</v>
      </c>
      <c r="J967" s="217"/>
      <c r="K967" s="220"/>
      <c r="L967" s="220"/>
      <c r="M967" s="221"/>
      <c r="N967" s="222">
        <f t="shared" si="125"/>
        <v>0</v>
      </c>
      <c r="O967" s="223"/>
      <c r="P967" s="224"/>
      <c r="Q967" s="224"/>
      <c r="R967" s="224"/>
      <c r="S967" s="224"/>
      <c r="T967" s="225"/>
      <c r="U967" s="226">
        <f t="shared" si="126"/>
        <v>2.074074074074074E-2</v>
      </c>
      <c r="V967" s="227"/>
      <c r="W967" s="228" t="str">
        <f t="shared" si="127"/>
        <v>0</v>
      </c>
      <c r="X967" s="509"/>
      <c r="Y967" s="229">
        <f t="shared" si="128"/>
        <v>0</v>
      </c>
    </row>
    <row r="968" spans="2:25" ht="18.75" customHeight="1">
      <c r="B968" s="503"/>
      <c r="C968" s="506"/>
      <c r="D968" s="216">
        <v>16</v>
      </c>
      <c r="E968" s="216" t="s">
        <v>4416</v>
      </c>
      <c r="F968" s="217">
        <v>60</v>
      </c>
      <c r="G968" s="218">
        <f t="shared" si="122"/>
        <v>12</v>
      </c>
      <c r="H968" s="219">
        <f t="shared" si="123"/>
        <v>33.333333333333336</v>
      </c>
      <c r="I968" s="219">
        <f t="shared" si="124"/>
        <v>1.1111111111111112E-2</v>
      </c>
      <c r="J968" s="217"/>
      <c r="K968" s="220"/>
      <c r="L968" s="220"/>
      <c r="M968" s="221"/>
      <c r="N968" s="222">
        <f t="shared" si="125"/>
        <v>0</v>
      </c>
      <c r="O968" s="223"/>
      <c r="P968" s="224"/>
      <c r="Q968" s="224"/>
      <c r="R968" s="224"/>
      <c r="S968" s="224"/>
      <c r="T968" s="225"/>
      <c r="U968" s="226">
        <f t="shared" si="126"/>
        <v>2.2222222222222223E-2</v>
      </c>
      <c r="V968" s="227"/>
      <c r="W968" s="228" t="str">
        <f t="shared" si="127"/>
        <v>0</v>
      </c>
      <c r="X968" s="509"/>
      <c r="Y968" s="229">
        <f t="shared" si="128"/>
        <v>0</v>
      </c>
    </row>
    <row r="969" spans="2:25" ht="18.75" customHeight="1">
      <c r="B969" s="503"/>
      <c r="C969" s="506"/>
      <c r="D969" s="216">
        <v>17</v>
      </c>
      <c r="E969" s="216" t="s">
        <v>4417</v>
      </c>
      <c r="F969" s="217">
        <v>400</v>
      </c>
      <c r="G969" s="218">
        <f t="shared" si="122"/>
        <v>80</v>
      </c>
      <c r="H969" s="219">
        <f t="shared" si="123"/>
        <v>222.22222222222223</v>
      </c>
      <c r="I969" s="219">
        <f t="shared" si="124"/>
        <v>7.407407407407407E-2</v>
      </c>
      <c r="J969" s="217"/>
      <c r="K969" s="220" t="s">
        <v>4418</v>
      </c>
      <c r="L969" s="220"/>
      <c r="M969" s="221">
        <f>SUM(H953:H976)</f>
        <v>2382.7777777777774</v>
      </c>
      <c r="N969" s="222">
        <f t="shared" si="125"/>
        <v>47.655555555555544</v>
      </c>
      <c r="O969" s="223">
        <v>15</v>
      </c>
      <c r="P969" s="224" t="s">
        <v>178</v>
      </c>
      <c r="Q969" s="224"/>
      <c r="R969" s="224" t="s">
        <v>3576</v>
      </c>
      <c r="S969" s="224"/>
      <c r="T969" s="225"/>
      <c r="U969" s="226">
        <f t="shared" si="126"/>
        <v>0.14814814814814814</v>
      </c>
      <c r="V969" s="227">
        <f>SUM(U953:U976)</f>
        <v>1.5885185185185182</v>
      </c>
      <c r="W969" s="228" t="str">
        <f t="shared" si="127"/>
        <v>2</v>
      </c>
      <c r="X969" s="509"/>
      <c r="Y969" s="229">
        <f t="shared" si="128"/>
        <v>1</v>
      </c>
    </row>
    <row r="970" spans="2:25" ht="18.75" customHeight="1">
      <c r="B970" s="503"/>
      <c r="C970" s="506"/>
      <c r="D970" s="216">
        <v>18</v>
      </c>
      <c r="E970" s="216" t="s">
        <v>4419</v>
      </c>
      <c r="F970" s="217">
        <v>250</v>
      </c>
      <c r="G970" s="218">
        <f t="shared" si="122"/>
        <v>50</v>
      </c>
      <c r="H970" s="219">
        <f t="shared" si="123"/>
        <v>138.88888888888889</v>
      </c>
      <c r="I970" s="219">
        <f t="shared" si="124"/>
        <v>4.6296296296296294E-2</v>
      </c>
      <c r="J970" s="217"/>
      <c r="K970" s="220"/>
      <c r="L970" s="220"/>
      <c r="M970" s="221"/>
      <c r="N970" s="222">
        <f t="shared" si="125"/>
        <v>0</v>
      </c>
      <c r="O970" s="223"/>
      <c r="P970" s="224"/>
      <c r="Q970" s="224"/>
      <c r="R970" s="224"/>
      <c r="S970" s="224"/>
      <c r="T970" s="225"/>
      <c r="U970" s="226">
        <f t="shared" si="126"/>
        <v>9.2592592592592587E-2</v>
      </c>
      <c r="V970" s="227"/>
      <c r="W970" s="228" t="str">
        <f t="shared" si="127"/>
        <v>0</v>
      </c>
      <c r="X970" s="509"/>
      <c r="Y970" s="229">
        <f t="shared" si="128"/>
        <v>0</v>
      </c>
    </row>
    <row r="971" spans="2:25" ht="18.75" customHeight="1">
      <c r="B971" s="503"/>
      <c r="C971" s="506"/>
      <c r="D971" s="216">
        <v>19</v>
      </c>
      <c r="E971" s="216" t="s">
        <v>4420</v>
      </c>
      <c r="F971" s="217">
        <v>260</v>
      </c>
      <c r="G971" s="218">
        <f t="shared" si="122"/>
        <v>52</v>
      </c>
      <c r="H971" s="219">
        <f t="shared" si="123"/>
        <v>144.44444444444443</v>
      </c>
      <c r="I971" s="219">
        <f t="shared" si="124"/>
        <v>4.8148148148148141E-2</v>
      </c>
      <c r="J971" s="217"/>
      <c r="K971" s="220"/>
      <c r="L971" s="220"/>
      <c r="M971" s="221"/>
      <c r="N971" s="222">
        <f t="shared" si="125"/>
        <v>0</v>
      </c>
      <c r="O971" s="223"/>
      <c r="P971" s="224"/>
      <c r="Q971" s="224"/>
      <c r="R971" s="224"/>
      <c r="S971" s="224"/>
      <c r="T971" s="225"/>
      <c r="U971" s="226">
        <f t="shared" si="126"/>
        <v>9.6296296296296283E-2</v>
      </c>
      <c r="V971" s="227"/>
      <c r="W971" s="228" t="str">
        <f t="shared" si="127"/>
        <v>0</v>
      </c>
      <c r="X971" s="509"/>
      <c r="Y971" s="229">
        <f t="shared" si="128"/>
        <v>0</v>
      </c>
    </row>
    <row r="972" spans="2:25" ht="18.75" customHeight="1">
      <c r="B972" s="503"/>
      <c r="C972" s="506"/>
      <c r="D972" s="216">
        <v>20</v>
      </c>
      <c r="E972" s="216" t="s">
        <v>4421</v>
      </c>
      <c r="F972" s="217">
        <v>270</v>
      </c>
      <c r="G972" s="218">
        <f t="shared" si="122"/>
        <v>54</v>
      </c>
      <c r="H972" s="219">
        <f t="shared" si="123"/>
        <v>150</v>
      </c>
      <c r="I972" s="219">
        <f t="shared" si="124"/>
        <v>0.05</v>
      </c>
      <c r="J972" s="217"/>
      <c r="K972" s="220"/>
      <c r="L972" s="220"/>
      <c r="M972" s="221"/>
      <c r="N972" s="222">
        <f t="shared" si="125"/>
        <v>0</v>
      </c>
      <c r="O972" s="223"/>
      <c r="P972" s="224"/>
      <c r="Q972" s="224"/>
      <c r="R972" s="224"/>
      <c r="S972" s="224"/>
      <c r="T972" s="225"/>
      <c r="U972" s="226">
        <f t="shared" si="126"/>
        <v>0.1</v>
      </c>
      <c r="V972" s="227"/>
      <c r="W972" s="228" t="str">
        <f t="shared" si="127"/>
        <v>0</v>
      </c>
      <c r="X972" s="509"/>
      <c r="Y972" s="229">
        <f t="shared" si="128"/>
        <v>0</v>
      </c>
    </row>
    <row r="973" spans="2:25" ht="18.75" customHeight="1">
      <c r="B973" s="503"/>
      <c r="C973" s="506"/>
      <c r="D973" s="216">
        <v>21</v>
      </c>
      <c r="E973" s="216" t="s">
        <v>4422</v>
      </c>
      <c r="F973" s="217">
        <v>250</v>
      </c>
      <c r="G973" s="218">
        <f t="shared" si="122"/>
        <v>50</v>
      </c>
      <c r="H973" s="219">
        <f t="shared" si="123"/>
        <v>138.88888888888889</v>
      </c>
      <c r="I973" s="219">
        <f t="shared" si="124"/>
        <v>4.6296296296296294E-2</v>
      </c>
      <c r="J973" s="217"/>
      <c r="K973" s="220"/>
      <c r="L973" s="220"/>
      <c r="M973" s="221"/>
      <c r="N973" s="222">
        <f t="shared" si="125"/>
        <v>0</v>
      </c>
      <c r="O973" s="223"/>
      <c r="P973" s="224"/>
      <c r="Q973" s="224"/>
      <c r="R973" s="224"/>
      <c r="S973" s="224"/>
      <c r="T973" s="225"/>
      <c r="U973" s="226">
        <f t="shared" si="126"/>
        <v>9.2592592592592587E-2</v>
      </c>
      <c r="V973" s="227"/>
      <c r="W973" s="228" t="str">
        <f t="shared" si="127"/>
        <v>0</v>
      </c>
      <c r="X973" s="509"/>
      <c r="Y973" s="229">
        <f t="shared" si="128"/>
        <v>0</v>
      </c>
    </row>
    <row r="974" spans="2:25" ht="18.75" customHeight="1">
      <c r="B974" s="503"/>
      <c r="C974" s="506"/>
      <c r="D974" s="216">
        <v>22</v>
      </c>
      <c r="E974" s="216" t="s">
        <v>4423</v>
      </c>
      <c r="F974" s="217">
        <v>200</v>
      </c>
      <c r="G974" s="218">
        <f t="shared" si="122"/>
        <v>40</v>
      </c>
      <c r="H974" s="219">
        <f t="shared" si="123"/>
        <v>111.11111111111111</v>
      </c>
      <c r="I974" s="219">
        <f t="shared" si="124"/>
        <v>3.7037037037037035E-2</v>
      </c>
      <c r="J974" s="217"/>
      <c r="K974" s="220"/>
      <c r="L974" s="220"/>
      <c r="M974" s="221"/>
      <c r="N974" s="222">
        <f t="shared" si="125"/>
        <v>0</v>
      </c>
      <c r="O974" s="223"/>
      <c r="P974" s="224"/>
      <c r="Q974" s="224"/>
      <c r="R974" s="224"/>
      <c r="S974" s="224"/>
      <c r="T974" s="225"/>
      <c r="U974" s="226">
        <f t="shared" si="126"/>
        <v>7.407407407407407E-2</v>
      </c>
      <c r="V974" s="227"/>
      <c r="W974" s="228" t="str">
        <f t="shared" si="127"/>
        <v>0</v>
      </c>
      <c r="X974" s="509"/>
      <c r="Y974" s="229">
        <f t="shared" si="128"/>
        <v>0</v>
      </c>
    </row>
    <row r="975" spans="2:25" ht="18.75" customHeight="1">
      <c r="B975" s="503"/>
      <c r="C975" s="506"/>
      <c r="D975" s="216">
        <v>23</v>
      </c>
      <c r="E975" s="216" t="s">
        <v>4424</v>
      </c>
      <c r="F975" s="217">
        <v>100</v>
      </c>
      <c r="G975" s="218">
        <f t="shared" si="122"/>
        <v>20</v>
      </c>
      <c r="H975" s="219">
        <f t="shared" si="123"/>
        <v>55.555555555555557</v>
      </c>
      <c r="I975" s="219">
        <f t="shared" si="124"/>
        <v>1.8518518518518517E-2</v>
      </c>
      <c r="J975" s="217"/>
      <c r="K975" s="220"/>
      <c r="L975" s="220"/>
      <c r="M975" s="221"/>
      <c r="N975" s="222">
        <f t="shared" si="125"/>
        <v>0</v>
      </c>
      <c r="O975" s="223"/>
      <c r="P975" s="224"/>
      <c r="Q975" s="224"/>
      <c r="R975" s="224"/>
      <c r="S975" s="224"/>
      <c r="T975" s="225"/>
      <c r="U975" s="226">
        <f t="shared" si="126"/>
        <v>3.7037037037037035E-2</v>
      </c>
      <c r="V975" s="227"/>
      <c r="W975" s="228" t="str">
        <f t="shared" si="127"/>
        <v>0</v>
      </c>
      <c r="X975" s="509"/>
      <c r="Y975" s="229">
        <f t="shared" si="128"/>
        <v>0</v>
      </c>
    </row>
    <row r="976" spans="2:25" ht="18.75" customHeight="1">
      <c r="B976" s="503"/>
      <c r="C976" s="506"/>
      <c r="D976" s="216">
        <v>24</v>
      </c>
      <c r="E976" s="216" t="s">
        <v>4425</v>
      </c>
      <c r="F976" s="217">
        <v>250</v>
      </c>
      <c r="G976" s="218">
        <f t="shared" si="122"/>
        <v>50</v>
      </c>
      <c r="H976" s="219">
        <f t="shared" si="123"/>
        <v>138.88888888888889</v>
      </c>
      <c r="I976" s="219">
        <f t="shared" si="124"/>
        <v>4.6296296296296294E-2</v>
      </c>
      <c r="J976" s="217"/>
      <c r="K976" s="220"/>
      <c r="L976" s="220"/>
      <c r="M976" s="221"/>
      <c r="N976" s="222">
        <f t="shared" si="125"/>
        <v>0</v>
      </c>
      <c r="O976" s="223"/>
      <c r="P976" s="224"/>
      <c r="Q976" s="224"/>
      <c r="R976" s="224"/>
      <c r="S976" s="224"/>
      <c r="T976" s="225"/>
      <c r="U976" s="226">
        <f t="shared" si="126"/>
        <v>9.2592592592592587E-2</v>
      </c>
      <c r="V976" s="227"/>
      <c r="W976" s="228" t="str">
        <f t="shared" si="127"/>
        <v>0</v>
      </c>
      <c r="X976" s="509"/>
      <c r="Y976" s="229">
        <f t="shared" si="128"/>
        <v>0</v>
      </c>
    </row>
    <row r="977" spans="2:25" ht="18.75" customHeight="1">
      <c r="B977" s="503"/>
      <c r="C977" s="506"/>
      <c r="D977" s="216"/>
      <c r="E977" s="216"/>
      <c r="F977" s="217"/>
      <c r="G977" s="218">
        <f t="shared" si="122"/>
        <v>0</v>
      </c>
      <c r="H977" s="219">
        <f t="shared" si="123"/>
        <v>0</v>
      </c>
      <c r="I977" s="219">
        <f t="shared" si="124"/>
        <v>0</v>
      </c>
      <c r="J977" s="217"/>
      <c r="K977" s="220"/>
      <c r="L977" s="220"/>
      <c r="M977" s="221"/>
      <c r="N977" s="222">
        <f t="shared" si="125"/>
        <v>0</v>
      </c>
      <c r="O977" s="223"/>
      <c r="P977" s="224"/>
      <c r="Q977" s="224"/>
      <c r="R977" s="224"/>
      <c r="S977" s="224"/>
      <c r="T977" s="225"/>
      <c r="U977" s="226">
        <f t="shared" si="126"/>
        <v>0</v>
      </c>
      <c r="V977" s="227"/>
      <c r="W977" s="228" t="str">
        <f t="shared" si="127"/>
        <v>0</v>
      </c>
      <c r="X977" s="509"/>
      <c r="Y977" s="229">
        <f t="shared" si="128"/>
        <v>0</v>
      </c>
    </row>
    <row r="978" spans="2:25" ht="18.75" customHeight="1">
      <c r="B978" s="504"/>
      <c r="C978" s="507"/>
      <c r="D978" s="216"/>
      <c r="E978" s="216"/>
      <c r="F978" s="217"/>
      <c r="G978" s="218">
        <f t="shared" si="122"/>
        <v>0</v>
      </c>
      <c r="H978" s="219">
        <f>F978/$H$15</f>
        <v>0</v>
      </c>
      <c r="I978" s="219">
        <f>H978/$I$15</f>
        <v>0</v>
      </c>
      <c r="J978" s="217"/>
      <c r="K978" s="220"/>
      <c r="L978" s="220"/>
      <c r="M978" s="232"/>
      <c r="N978" s="222">
        <f>M978/$N$15</f>
        <v>0</v>
      </c>
      <c r="O978" s="231"/>
      <c r="P978" s="231"/>
      <c r="Q978" s="231"/>
      <c r="R978" s="231"/>
      <c r="S978" s="231"/>
      <c r="T978" s="225"/>
      <c r="U978" s="226">
        <f>H978/$U$15</f>
        <v>0</v>
      </c>
      <c r="V978" s="227"/>
      <c r="W978" s="228" t="str">
        <f>IF(V978&lt;1,"0",IF(V978&lt;5,"2",IF(V978&gt;=5,"6")))</f>
        <v>0</v>
      </c>
      <c r="X978" s="510"/>
      <c r="Y978" s="229">
        <f t="shared" si="128"/>
        <v>0</v>
      </c>
    </row>
    <row r="979" spans="2:25">
      <c r="B979" s="233"/>
      <c r="C979" s="234" t="s">
        <v>111</v>
      </c>
      <c r="D979" s="235"/>
      <c r="E979" s="236">
        <f>COUNTA(E917:E978)</f>
        <v>59</v>
      </c>
      <c r="F979" s="236">
        <f>SUM(F917:F978)</f>
        <v>10575</v>
      </c>
      <c r="G979" s="236">
        <f>SUM(G917:G978)</f>
        <v>2115</v>
      </c>
      <c r="H979" s="236">
        <f>SUM(H917:H978)</f>
        <v>5874.9999999999991</v>
      </c>
      <c r="I979" s="236">
        <f>MROUND(SUM(I917:I978),1)</f>
        <v>2</v>
      </c>
      <c r="J979" s="236">
        <f>COUNTA(J917:J978)</f>
        <v>1</v>
      </c>
      <c r="K979" s="236">
        <f>COUNTA(K917:K978)</f>
        <v>2</v>
      </c>
      <c r="L979" s="236">
        <f>COUNTA(L917:L978)</f>
        <v>0</v>
      </c>
      <c r="M979" s="236">
        <f>SUM(M917:M978)</f>
        <v>5875</v>
      </c>
      <c r="N979" s="236">
        <f>SUM(N917:N978)</f>
        <v>117.5</v>
      </c>
      <c r="O979" s="237"/>
      <c r="P979" s="238">
        <f>COUNTIF(P917:P978, "YES")</f>
        <v>0</v>
      </c>
      <c r="Q979" s="237"/>
      <c r="R979" s="237"/>
      <c r="S979" s="237"/>
      <c r="T979" s="237"/>
      <c r="U979" s="236">
        <f>SUM(U917:U978)</f>
        <v>3.9166666666666665</v>
      </c>
      <c r="V979" s="236">
        <f>SUM(V917:V978)</f>
        <v>3.9166666666666661</v>
      </c>
      <c r="W979" s="236">
        <f t="array" ref="W979">SUM(ABS(W917:W978))</f>
        <v>4</v>
      </c>
      <c r="X979" s="238" t="str">
        <f>IF(X917&lt;0.2, "0", IF(X917&lt;=2, "2", IF(X917&gt;2, ROUND(X917,0))))</f>
        <v>2</v>
      </c>
      <c r="Y979" s="236">
        <f>SUM(Y917:Y978)</f>
        <v>2</v>
      </c>
    </row>
    <row r="980" spans="2:25" ht="18.75" customHeight="1">
      <c r="B980" s="502">
        <v>15</v>
      </c>
      <c r="C980" s="505" t="s">
        <v>4426</v>
      </c>
      <c r="D980" s="216">
        <v>1</v>
      </c>
      <c r="E980" s="216" t="s">
        <v>954</v>
      </c>
      <c r="F980" s="217">
        <v>188</v>
      </c>
      <c r="G980" s="218">
        <f t="shared" ref="G980:G1038" si="129">F980/$G$15</f>
        <v>37.6</v>
      </c>
      <c r="H980" s="219">
        <f t="shared" ref="H980:H1037" si="130">F980/$H$15</f>
        <v>104.44444444444444</v>
      </c>
      <c r="I980" s="219">
        <f t="shared" ref="I980:I1037" si="131">H980/$I$15</f>
        <v>3.4814814814814812E-2</v>
      </c>
      <c r="J980" s="217"/>
      <c r="K980" s="220"/>
      <c r="L980" s="220"/>
      <c r="M980" s="221"/>
      <c r="N980" s="222">
        <f t="shared" ref="N980:N1037" si="132">M980/$N$15</f>
        <v>0</v>
      </c>
      <c r="O980" s="223"/>
      <c r="P980" s="224"/>
      <c r="Q980" s="224"/>
      <c r="R980" s="224"/>
      <c r="S980" s="224"/>
      <c r="T980" s="225"/>
      <c r="U980" s="226">
        <f t="shared" ref="U980:U1037" si="133">H980/$U$15</f>
        <v>6.9629629629629625E-2</v>
      </c>
      <c r="V980" s="227"/>
      <c r="W980" s="228" t="str">
        <f t="shared" ref="W980:W1037" si="134">IF(V980&lt;1,"0",IF(V980&lt;5,"2",IF(V980&gt;=5,"6")))</f>
        <v>0</v>
      </c>
      <c r="X980" s="508">
        <f>K1039/$X$15</f>
        <v>0.66666666666666663</v>
      </c>
      <c r="Y980" s="229">
        <f t="shared" ref="Y980:Y1038" si="135">W980/2</f>
        <v>0</v>
      </c>
    </row>
    <row r="981" spans="2:25" ht="18.75" customHeight="1">
      <c r="B981" s="503"/>
      <c r="C981" s="506"/>
      <c r="D981" s="216">
        <v>2</v>
      </c>
      <c r="E981" s="216" t="s">
        <v>4427</v>
      </c>
      <c r="F981" s="217">
        <v>143</v>
      </c>
      <c r="G981" s="218">
        <f t="shared" si="129"/>
        <v>28.6</v>
      </c>
      <c r="H981" s="219">
        <f t="shared" si="130"/>
        <v>79.444444444444443</v>
      </c>
      <c r="I981" s="219">
        <f t="shared" si="131"/>
        <v>2.6481481481481481E-2</v>
      </c>
      <c r="J981" s="217"/>
      <c r="K981" s="220"/>
      <c r="L981" s="220"/>
      <c r="M981" s="221"/>
      <c r="N981" s="222">
        <f t="shared" si="132"/>
        <v>0</v>
      </c>
      <c r="O981" s="223"/>
      <c r="P981" s="224"/>
      <c r="Q981" s="224"/>
      <c r="R981" s="224"/>
      <c r="S981" s="224"/>
      <c r="T981" s="225"/>
      <c r="U981" s="226">
        <f t="shared" si="133"/>
        <v>5.2962962962962962E-2</v>
      </c>
      <c r="V981" s="227"/>
      <c r="W981" s="228" t="str">
        <f t="shared" si="134"/>
        <v>0</v>
      </c>
      <c r="X981" s="509"/>
      <c r="Y981" s="229">
        <f t="shared" si="135"/>
        <v>0</v>
      </c>
    </row>
    <row r="982" spans="2:25" ht="18.75" customHeight="1">
      <c r="B982" s="503"/>
      <c r="C982" s="506"/>
      <c r="D982" s="216">
        <v>3</v>
      </c>
      <c r="E982" s="216" t="s">
        <v>4401</v>
      </c>
      <c r="F982" s="217">
        <v>178</v>
      </c>
      <c r="G982" s="218">
        <f t="shared" si="129"/>
        <v>35.6</v>
      </c>
      <c r="H982" s="219">
        <f t="shared" si="130"/>
        <v>98.888888888888886</v>
      </c>
      <c r="I982" s="219">
        <f t="shared" si="131"/>
        <v>3.2962962962962965E-2</v>
      </c>
      <c r="J982" s="217"/>
      <c r="K982" s="220"/>
      <c r="L982" s="220"/>
      <c r="M982" s="221"/>
      <c r="N982" s="222">
        <f t="shared" si="132"/>
        <v>0</v>
      </c>
      <c r="O982" s="223"/>
      <c r="P982" s="224"/>
      <c r="Q982" s="224"/>
      <c r="R982" s="224"/>
      <c r="S982" s="224"/>
      <c r="T982" s="225"/>
      <c r="U982" s="226">
        <f t="shared" si="133"/>
        <v>6.5925925925925929E-2</v>
      </c>
      <c r="V982" s="227"/>
      <c r="W982" s="228" t="str">
        <f t="shared" si="134"/>
        <v>0</v>
      </c>
      <c r="X982" s="509"/>
      <c r="Y982" s="229">
        <f t="shared" si="135"/>
        <v>0</v>
      </c>
    </row>
    <row r="983" spans="2:25" ht="18.75" customHeight="1">
      <c r="B983" s="503"/>
      <c r="C983" s="506"/>
      <c r="D983" s="216">
        <v>4</v>
      </c>
      <c r="E983" s="216" t="s">
        <v>4402</v>
      </c>
      <c r="F983" s="217">
        <v>168</v>
      </c>
      <c r="G983" s="218">
        <f t="shared" si="129"/>
        <v>33.6</v>
      </c>
      <c r="H983" s="219">
        <f t="shared" si="130"/>
        <v>93.333333333333329</v>
      </c>
      <c r="I983" s="219">
        <f t="shared" si="131"/>
        <v>3.111111111111111E-2</v>
      </c>
      <c r="J983" s="217"/>
      <c r="K983" s="220"/>
      <c r="L983" s="220"/>
      <c r="M983" s="221"/>
      <c r="N983" s="222">
        <f t="shared" si="132"/>
        <v>0</v>
      </c>
      <c r="O983" s="223"/>
      <c r="P983" s="224"/>
      <c r="Q983" s="224"/>
      <c r="R983" s="224"/>
      <c r="S983" s="224"/>
      <c r="T983" s="225"/>
      <c r="U983" s="226">
        <f t="shared" si="133"/>
        <v>6.222222222222222E-2</v>
      </c>
      <c r="V983" s="227"/>
      <c r="W983" s="228" t="str">
        <f t="shared" si="134"/>
        <v>0</v>
      </c>
      <c r="X983" s="509"/>
      <c r="Y983" s="229">
        <f t="shared" si="135"/>
        <v>0</v>
      </c>
    </row>
    <row r="984" spans="2:25" ht="18.75" customHeight="1">
      <c r="B984" s="503"/>
      <c r="C984" s="506"/>
      <c r="D984" s="216">
        <v>5</v>
      </c>
      <c r="E984" s="216" t="s">
        <v>4428</v>
      </c>
      <c r="F984" s="217">
        <v>93</v>
      </c>
      <c r="G984" s="218">
        <f t="shared" si="129"/>
        <v>18.600000000000001</v>
      </c>
      <c r="H984" s="219">
        <f t="shared" si="130"/>
        <v>51.666666666666664</v>
      </c>
      <c r="I984" s="219">
        <f t="shared" si="131"/>
        <v>1.7222222222222222E-2</v>
      </c>
      <c r="J984" s="217"/>
      <c r="K984" s="220"/>
      <c r="L984" s="220"/>
      <c r="M984" s="221"/>
      <c r="N984" s="222">
        <f t="shared" si="132"/>
        <v>0</v>
      </c>
      <c r="O984" s="223"/>
      <c r="P984" s="224"/>
      <c r="Q984" s="224"/>
      <c r="R984" s="224"/>
      <c r="S984" s="224"/>
      <c r="T984" s="225"/>
      <c r="U984" s="226">
        <f t="shared" si="133"/>
        <v>3.4444444444444444E-2</v>
      </c>
      <c r="V984" s="227"/>
      <c r="W984" s="228" t="str">
        <f t="shared" si="134"/>
        <v>0</v>
      </c>
      <c r="X984" s="509"/>
      <c r="Y984" s="229">
        <f t="shared" si="135"/>
        <v>0</v>
      </c>
    </row>
    <row r="985" spans="2:25" ht="18.75" customHeight="1">
      <c r="B985" s="503"/>
      <c r="C985" s="506"/>
      <c r="D985" s="216">
        <v>6</v>
      </c>
      <c r="E985" s="216" t="s">
        <v>4429</v>
      </c>
      <c r="F985" s="217">
        <v>75</v>
      </c>
      <c r="G985" s="218">
        <f t="shared" si="129"/>
        <v>15</v>
      </c>
      <c r="H985" s="219">
        <f t="shared" si="130"/>
        <v>41.666666666666664</v>
      </c>
      <c r="I985" s="219">
        <f t="shared" si="131"/>
        <v>1.3888888888888888E-2</v>
      </c>
      <c r="J985" s="217"/>
      <c r="K985" s="220"/>
      <c r="L985" s="220"/>
      <c r="M985" s="221"/>
      <c r="N985" s="222">
        <f t="shared" si="132"/>
        <v>0</v>
      </c>
      <c r="O985" s="223"/>
      <c r="P985" s="224"/>
      <c r="Q985" s="224"/>
      <c r="R985" s="224"/>
      <c r="S985" s="224"/>
      <c r="T985" s="225"/>
      <c r="U985" s="226">
        <f t="shared" si="133"/>
        <v>2.7777777777777776E-2</v>
      </c>
      <c r="V985" s="227"/>
      <c r="W985" s="228" t="str">
        <f t="shared" si="134"/>
        <v>0</v>
      </c>
      <c r="X985" s="509"/>
      <c r="Y985" s="229">
        <f t="shared" si="135"/>
        <v>0</v>
      </c>
    </row>
    <row r="986" spans="2:25" ht="18.75" customHeight="1">
      <c r="B986" s="503"/>
      <c r="C986" s="506"/>
      <c r="D986" s="216">
        <v>7</v>
      </c>
      <c r="E986" s="216" t="s">
        <v>4430</v>
      </c>
      <c r="F986" s="217">
        <v>75</v>
      </c>
      <c r="G986" s="218">
        <f t="shared" si="129"/>
        <v>15</v>
      </c>
      <c r="H986" s="219">
        <f t="shared" si="130"/>
        <v>41.666666666666664</v>
      </c>
      <c r="I986" s="219">
        <f t="shared" si="131"/>
        <v>1.3888888888888888E-2</v>
      </c>
      <c r="J986" s="217"/>
      <c r="K986" s="220"/>
      <c r="L986" s="220"/>
      <c r="M986" s="221"/>
      <c r="N986" s="222">
        <f t="shared" si="132"/>
        <v>0</v>
      </c>
      <c r="O986" s="223"/>
      <c r="P986" s="224"/>
      <c r="Q986" s="224"/>
      <c r="R986" s="224"/>
      <c r="S986" s="224"/>
      <c r="T986" s="225"/>
      <c r="U986" s="226">
        <f t="shared" si="133"/>
        <v>2.7777777777777776E-2</v>
      </c>
      <c r="V986" s="227"/>
      <c r="W986" s="228" t="str">
        <f t="shared" si="134"/>
        <v>0</v>
      </c>
      <c r="X986" s="509"/>
      <c r="Y986" s="229">
        <f t="shared" si="135"/>
        <v>0</v>
      </c>
    </row>
    <row r="987" spans="2:25" ht="18.75" customHeight="1">
      <c r="B987" s="503"/>
      <c r="C987" s="506"/>
      <c r="D987" s="216">
        <v>8</v>
      </c>
      <c r="E987" s="216" t="s">
        <v>119</v>
      </c>
      <c r="F987" s="217">
        <v>130</v>
      </c>
      <c r="G987" s="218">
        <f t="shared" si="129"/>
        <v>26</v>
      </c>
      <c r="H987" s="219">
        <f t="shared" si="130"/>
        <v>72.222222222222214</v>
      </c>
      <c r="I987" s="219">
        <f t="shared" si="131"/>
        <v>2.4074074074074071E-2</v>
      </c>
      <c r="J987" s="217"/>
      <c r="K987" s="220"/>
      <c r="L987" s="220"/>
      <c r="M987" s="221"/>
      <c r="N987" s="222">
        <f t="shared" si="132"/>
        <v>0</v>
      </c>
      <c r="O987" s="223"/>
      <c r="P987" s="224"/>
      <c r="Q987" s="224"/>
      <c r="R987" s="224"/>
      <c r="S987" s="224"/>
      <c r="T987" s="225"/>
      <c r="U987" s="226">
        <f t="shared" si="133"/>
        <v>4.8148148148148141E-2</v>
      </c>
      <c r="V987" s="227"/>
      <c r="W987" s="228" t="str">
        <f t="shared" si="134"/>
        <v>0</v>
      </c>
      <c r="X987" s="509"/>
      <c r="Y987" s="229">
        <f t="shared" si="135"/>
        <v>0</v>
      </c>
    </row>
    <row r="988" spans="2:25" ht="18.75" customHeight="1">
      <c r="B988" s="503"/>
      <c r="C988" s="506"/>
      <c r="D988" s="216">
        <v>9</v>
      </c>
      <c r="E988" s="216" t="s">
        <v>4431</v>
      </c>
      <c r="F988" s="217">
        <v>200</v>
      </c>
      <c r="G988" s="218">
        <f t="shared" si="129"/>
        <v>40</v>
      </c>
      <c r="H988" s="219">
        <f t="shared" si="130"/>
        <v>111.11111111111111</v>
      </c>
      <c r="I988" s="219">
        <f t="shared" si="131"/>
        <v>3.7037037037037035E-2</v>
      </c>
      <c r="J988" s="217"/>
      <c r="K988" s="220" t="s">
        <v>4432</v>
      </c>
      <c r="L988" s="220"/>
      <c r="M988" s="221">
        <f>SUM(H980:H1013)</f>
        <v>3056.1111111111118</v>
      </c>
      <c r="N988" s="222">
        <f t="shared" si="132"/>
        <v>61.122222222222234</v>
      </c>
      <c r="O988" s="223">
        <v>2</v>
      </c>
      <c r="P988" s="224" t="s">
        <v>178</v>
      </c>
      <c r="Q988" s="224"/>
      <c r="R988" s="224" t="s">
        <v>3576</v>
      </c>
      <c r="S988" s="224"/>
      <c r="T988" s="225"/>
      <c r="U988" s="226">
        <f t="shared" si="133"/>
        <v>7.407407407407407E-2</v>
      </c>
      <c r="V988" s="227">
        <f>SUM(U980:U1013)</f>
        <v>2.0374074074074073</v>
      </c>
      <c r="W988" s="228" t="str">
        <f t="shared" si="134"/>
        <v>2</v>
      </c>
      <c r="X988" s="509"/>
      <c r="Y988" s="229">
        <f t="shared" si="135"/>
        <v>1</v>
      </c>
    </row>
    <row r="989" spans="2:25" ht="18.75" customHeight="1">
      <c r="B989" s="503"/>
      <c r="C989" s="506"/>
      <c r="D989" s="216">
        <v>10</v>
      </c>
      <c r="E989" s="216" t="s">
        <v>4433</v>
      </c>
      <c r="F989" s="217">
        <v>93</v>
      </c>
      <c r="G989" s="218">
        <f t="shared" si="129"/>
        <v>18.600000000000001</v>
      </c>
      <c r="H989" s="219">
        <f t="shared" si="130"/>
        <v>51.666666666666664</v>
      </c>
      <c r="I989" s="219">
        <f t="shared" si="131"/>
        <v>1.7222222222222222E-2</v>
      </c>
      <c r="J989" s="217"/>
      <c r="K989" s="220"/>
      <c r="L989" s="220"/>
      <c r="M989" s="221"/>
      <c r="N989" s="222">
        <f t="shared" si="132"/>
        <v>0</v>
      </c>
      <c r="O989" s="223"/>
      <c r="P989" s="224"/>
      <c r="Q989" s="224"/>
      <c r="R989" s="224"/>
      <c r="S989" s="224"/>
      <c r="T989" s="225"/>
      <c r="U989" s="226">
        <f t="shared" si="133"/>
        <v>3.4444444444444444E-2</v>
      </c>
      <c r="V989" s="227"/>
      <c r="W989" s="228" t="str">
        <f t="shared" si="134"/>
        <v>0</v>
      </c>
      <c r="X989" s="509"/>
      <c r="Y989" s="229">
        <f t="shared" si="135"/>
        <v>0</v>
      </c>
    </row>
    <row r="990" spans="2:25" ht="18.75" customHeight="1">
      <c r="B990" s="503"/>
      <c r="C990" s="506"/>
      <c r="D990" s="216">
        <v>11</v>
      </c>
      <c r="E990" s="216" t="s">
        <v>4434</v>
      </c>
      <c r="F990" s="217">
        <v>133</v>
      </c>
      <c r="G990" s="218">
        <f t="shared" si="129"/>
        <v>26.6</v>
      </c>
      <c r="H990" s="219">
        <f t="shared" si="130"/>
        <v>73.888888888888886</v>
      </c>
      <c r="I990" s="219">
        <f t="shared" si="131"/>
        <v>2.462962962962963E-2</v>
      </c>
      <c r="J990" s="217"/>
      <c r="K990" s="220"/>
      <c r="L990" s="220"/>
      <c r="M990" s="221"/>
      <c r="N990" s="222">
        <f t="shared" si="132"/>
        <v>0</v>
      </c>
      <c r="O990" s="223"/>
      <c r="P990" s="224"/>
      <c r="Q990" s="224"/>
      <c r="R990" s="224"/>
      <c r="S990" s="224"/>
      <c r="T990" s="225"/>
      <c r="U990" s="226">
        <f t="shared" si="133"/>
        <v>4.925925925925926E-2</v>
      </c>
      <c r="V990" s="227"/>
      <c r="W990" s="228" t="str">
        <f t="shared" si="134"/>
        <v>0</v>
      </c>
      <c r="X990" s="509"/>
      <c r="Y990" s="229">
        <f t="shared" si="135"/>
        <v>0</v>
      </c>
    </row>
    <row r="991" spans="2:25" ht="18.75" customHeight="1">
      <c r="B991" s="503"/>
      <c r="C991" s="506"/>
      <c r="D991" s="216">
        <v>12</v>
      </c>
      <c r="E991" s="216" t="s">
        <v>4435</v>
      </c>
      <c r="F991" s="217">
        <v>50</v>
      </c>
      <c r="G991" s="218">
        <f t="shared" si="129"/>
        <v>10</v>
      </c>
      <c r="H991" s="219">
        <f t="shared" si="130"/>
        <v>27.777777777777779</v>
      </c>
      <c r="I991" s="219">
        <f t="shared" si="131"/>
        <v>9.2592592592592587E-3</v>
      </c>
      <c r="J991" s="217"/>
      <c r="K991" s="220"/>
      <c r="L991" s="220"/>
      <c r="M991" s="221"/>
      <c r="N991" s="222">
        <f t="shared" si="132"/>
        <v>0</v>
      </c>
      <c r="O991" s="223"/>
      <c r="P991" s="224"/>
      <c r="Q991" s="224"/>
      <c r="R991" s="224"/>
      <c r="S991" s="224"/>
      <c r="T991" s="225"/>
      <c r="U991" s="226">
        <f t="shared" si="133"/>
        <v>1.8518518518518517E-2</v>
      </c>
      <c r="V991" s="227"/>
      <c r="W991" s="228" t="str">
        <f t="shared" si="134"/>
        <v>0</v>
      </c>
      <c r="X991" s="509"/>
      <c r="Y991" s="229">
        <f t="shared" si="135"/>
        <v>0</v>
      </c>
    </row>
    <row r="992" spans="2:25" ht="18.75" customHeight="1">
      <c r="B992" s="503"/>
      <c r="C992" s="506"/>
      <c r="D992" s="216">
        <v>13</v>
      </c>
      <c r="E992" s="216" t="s">
        <v>4436</v>
      </c>
      <c r="F992" s="217">
        <v>78</v>
      </c>
      <c r="G992" s="218">
        <f t="shared" si="129"/>
        <v>15.6</v>
      </c>
      <c r="H992" s="219">
        <f t="shared" si="130"/>
        <v>43.333333333333336</v>
      </c>
      <c r="I992" s="219">
        <f t="shared" si="131"/>
        <v>1.4444444444444446E-2</v>
      </c>
      <c r="J992" s="217"/>
      <c r="K992" s="220"/>
      <c r="L992" s="220"/>
      <c r="M992" s="221"/>
      <c r="N992" s="222">
        <f t="shared" si="132"/>
        <v>0</v>
      </c>
      <c r="O992" s="223"/>
      <c r="P992" s="224"/>
      <c r="Q992" s="224"/>
      <c r="R992" s="224"/>
      <c r="S992" s="224"/>
      <c r="T992" s="225"/>
      <c r="U992" s="226">
        <f t="shared" si="133"/>
        <v>2.8888888888888891E-2</v>
      </c>
      <c r="V992" s="227"/>
      <c r="W992" s="228" t="str">
        <f t="shared" si="134"/>
        <v>0</v>
      </c>
      <c r="X992" s="509"/>
      <c r="Y992" s="229">
        <f t="shared" si="135"/>
        <v>0</v>
      </c>
    </row>
    <row r="993" spans="2:25" ht="18.75" customHeight="1">
      <c r="B993" s="503"/>
      <c r="C993" s="506"/>
      <c r="D993" s="216">
        <v>14</v>
      </c>
      <c r="E993" s="216" t="s">
        <v>4437</v>
      </c>
      <c r="F993" s="217">
        <v>100</v>
      </c>
      <c r="G993" s="218">
        <f t="shared" si="129"/>
        <v>20</v>
      </c>
      <c r="H993" s="219">
        <f t="shared" si="130"/>
        <v>55.555555555555557</v>
      </c>
      <c r="I993" s="219">
        <f t="shared" si="131"/>
        <v>1.8518518518518517E-2</v>
      </c>
      <c r="J993" s="217"/>
      <c r="K993" s="220"/>
      <c r="L993" s="220"/>
      <c r="M993" s="221"/>
      <c r="N993" s="222">
        <f t="shared" si="132"/>
        <v>0</v>
      </c>
      <c r="O993" s="223"/>
      <c r="P993" s="224"/>
      <c r="Q993" s="224"/>
      <c r="R993" s="224"/>
      <c r="S993" s="224"/>
      <c r="T993" s="225"/>
      <c r="U993" s="226">
        <f t="shared" si="133"/>
        <v>3.7037037037037035E-2</v>
      </c>
      <c r="V993" s="227"/>
      <c r="W993" s="228" t="str">
        <f t="shared" si="134"/>
        <v>0</v>
      </c>
      <c r="X993" s="509"/>
      <c r="Y993" s="229">
        <f t="shared" si="135"/>
        <v>0</v>
      </c>
    </row>
    <row r="994" spans="2:25" ht="18.75" customHeight="1">
      <c r="B994" s="503"/>
      <c r="C994" s="506"/>
      <c r="D994" s="216">
        <v>15</v>
      </c>
      <c r="E994" s="216" t="s">
        <v>4438</v>
      </c>
      <c r="F994" s="217">
        <v>95</v>
      </c>
      <c r="G994" s="218">
        <f t="shared" si="129"/>
        <v>19</v>
      </c>
      <c r="H994" s="219">
        <f t="shared" si="130"/>
        <v>52.777777777777779</v>
      </c>
      <c r="I994" s="219">
        <f t="shared" si="131"/>
        <v>1.7592592592592594E-2</v>
      </c>
      <c r="J994" s="217"/>
      <c r="K994" s="220"/>
      <c r="L994" s="220"/>
      <c r="M994" s="221"/>
      <c r="N994" s="222">
        <f t="shared" si="132"/>
        <v>0</v>
      </c>
      <c r="O994" s="223"/>
      <c r="P994" s="224"/>
      <c r="Q994" s="224"/>
      <c r="R994" s="224"/>
      <c r="S994" s="224"/>
      <c r="T994" s="225"/>
      <c r="U994" s="226">
        <f t="shared" si="133"/>
        <v>3.5185185185185187E-2</v>
      </c>
      <c r="V994" s="227"/>
      <c r="W994" s="228" t="str">
        <f t="shared" si="134"/>
        <v>0</v>
      </c>
      <c r="X994" s="509"/>
      <c r="Y994" s="229">
        <f t="shared" si="135"/>
        <v>0</v>
      </c>
    </row>
    <row r="995" spans="2:25" ht="18.75" customHeight="1">
      <c r="B995" s="503"/>
      <c r="C995" s="506"/>
      <c r="D995" s="216">
        <v>16</v>
      </c>
      <c r="E995" s="216" t="s">
        <v>4439</v>
      </c>
      <c r="F995" s="217">
        <v>120</v>
      </c>
      <c r="G995" s="218">
        <f t="shared" si="129"/>
        <v>24</v>
      </c>
      <c r="H995" s="219">
        <f t="shared" si="130"/>
        <v>66.666666666666671</v>
      </c>
      <c r="I995" s="219">
        <f t="shared" si="131"/>
        <v>2.2222222222222223E-2</v>
      </c>
      <c r="J995" s="217"/>
      <c r="K995" s="220"/>
      <c r="L995" s="220"/>
      <c r="M995" s="221"/>
      <c r="N995" s="222">
        <f t="shared" si="132"/>
        <v>0</v>
      </c>
      <c r="O995" s="223"/>
      <c r="P995" s="224"/>
      <c r="Q995" s="224"/>
      <c r="R995" s="224"/>
      <c r="S995" s="224"/>
      <c r="T995" s="225"/>
      <c r="U995" s="226">
        <f t="shared" si="133"/>
        <v>4.4444444444444446E-2</v>
      </c>
      <c r="V995" s="227"/>
      <c r="W995" s="228" t="str">
        <f t="shared" si="134"/>
        <v>0</v>
      </c>
      <c r="X995" s="509"/>
      <c r="Y995" s="229">
        <f t="shared" si="135"/>
        <v>0</v>
      </c>
    </row>
    <row r="996" spans="2:25" ht="18.75" customHeight="1">
      <c r="B996" s="503"/>
      <c r="C996" s="506"/>
      <c r="D996" s="216">
        <v>17</v>
      </c>
      <c r="E996" s="216" t="s">
        <v>4440</v>
      </c>
      <c r="F996" s="217">
        <v>83</v>
      </c>
      <c r="G996" s="218">
        <f t="shared" si="129"/>
        <v>16.600000000000001</v>
      </c>
      <c r="H996" s="219">
        <f t="shared" si="130"/>
        <v>46.111111111111107</v>
      </c>
      <c r="I996" s="219">
        <f t="shared" si="131"/>
        <v>1.5370370370370369E-2</v>
      </c>
      <c r="J996" s="217"/>
      <c r="K996" s="220"/>
      <c r="L996" s="220"/>
      <c r="M996" s="221"/>
      <c r="N996" s="222">
        <f t="shared" si="132"/>
        <v>0</v>
      </c>
      <c r="O996" s="223"/>
      <c r="P996" s="224"/>
      <c r="Q996" s="224"/>
      <c r="R996" s="224"/>
      <c r="S996" s="224"/>
      <c r="T996" s="225"/>
      <c r="U996" s="226">
        <f t="shared" si="133"/>
        <v>3.0740740740740739E-2</v>
      </c>
      <c r="V996" s="227"/>
      <c r="W996" s="228" t="str">
        <f t="shared" si="134"/>
        <v>0</v>
      </c>
      <c r="X996" s="509"/>
      <c r="Y996" s="229">
        <f t="shared" si="135"/>
        <v>0</v>
      </c>
    </row>
    <row r="997" spans="2:25" ht="18.75" customHeight="1">
      <c r="B997" s="503"/>
      <c r="C997" s="506"/>
      <c r="D997" s="216">
        <v>18</v>
      </c>
      <c r="E997" s="216" t="s">
        <v>4441</v>
      </c>
      <c r="F997" s="217">
        <v>230</v>
      </c>
      <c r="G997" s="218">
        <f t="shared" si="129"/>
        <v>46</v>
      </c>
      <c r="H997" s="219">
        <f>F997/$H$15</f>
        <v>127.77777777777777</v>
      </c>
      <c r="I997" s="219">
        <f>H997/$I$15</f>
        <v>4.2592592592592592E-2</v>
      </c>
      <c r="J997" s="217" t="s">
        <v>4442</v>
      </c>
      <c r="K997" s="220"/>
      <c r="L997" s="220"/>
      <c r="M997" s="221"/>
      <c r="N997" s="222">
        <f>M997/$N$15</f>
        <v>0</v>
      </c>
      <c r="O997" s="223"/>
      <c r="P997" s="224"/>
      <c r="Q997" s="224"/>
      <c r="R997" s="224"/>
      <c r="S997" s="224"/>
      <c r="T997" s="225"/>
      <c r="U997" s="226">
        <f>H997/$U$15</f>
        <v>8.5185185185185183E-2</v>
      </c>
      <c r="V997" s="227"/>
      <c r="W997" s="228" t="str">
        <f>IF(V997&lt;1,"0",IF(V997&lt;5,"2",IF(V997&gt;=5,"6")))</f>
        <v>0</v>
      </c>
      <c r="X997" s="509"/>
      <c r="Y997" s="229">
        <f t="shared" si="135"/>
        <v>0</v>
      </c>
    </row>
    <row r="998" spans="2:25" ht="18.75" customHeight="1">
      <c r="B998" s="503"/>
      <c r="C998" s="506"/>
      <c r="D998" s="216">
        <v>19</v>
      </c>
      <c r="E998" s="216" t="s">
        <v>4443</v>
      </c>
      <c r="F998" s="217">
        <v>168</v>
      </c>
      <c r="G998" s="218">
        <f t="shared" si="129"/>
        <v>33.6</v>
      </c>
      <c r="H998" s="219">
        <f t="shared" si="130"/>
        <v>93.333333333333329</v>
      </c>
      <c r="I998" s="219">
        <f t="shared" si="131"/>
        <v>3.111111111111111E-2</v>
      </c>
      <c r="J998" s="217"/>
      <c r="K998" s="220"/>
      <c r="L998" s="220"/>
      <c r="M998" s="221"/>
      <c r="N998" s="222">
        <f t="shared" si="132"/>
        <v>0</v>
      </c>
      <c r="O998" s="223"/>
      <c r="P998" s="224"/>
      <c r="Q998" s="224"/>
      <c r="R998" s="224"/>
      <c r="S998" s="224"/>
      <c r="T998" s="225"/>
      <c r="U998" s="226">
        <f t="shared" si="133"/>
        <v>6.222222222222222E-2</v>
      </c>
      <c r="V998" s="227"/>
      <c r="W998" s="228" t="str">
        <f t="shared" si="134"/>
        <v>0</v>
      </c>
      <c r="X998" s="509"/>
      <c r="Y998" s="229">
        <f t="shared" si="135"/>
        <v>0</v>
      </c>
    </row>
    <row r="999" spans="2:25" ht="18.75" customHeight="1">
      <c r="B999" s="503"/>
      <c r="C999" s="506"/>
      <c r="D999" s="216">
        <v>20</v>
      </c>
      <c r="E999" s="216" t="s">
        <v>4444</v>
      </c>
      <c r="F999" s="217">
        <v>178</v>
      </c>
      <c r="G999" s="218">
        <f t="shared" si="129"/>
        <v>35.6</v>
      </c>
      <c r="H999" s="219">
        <f t="shared" si="130"/>
        <v>98.888888888888886</v>
      </c>
      <c r="I999" s="219">
        <f t="shared" si="131"/>
        <v>3.2962962962962965E-2</v>
      </c>
      <c r="J999" s="217"/>
      <c r="K999" s="220"/>
      <c r="L999" s="220"/>
      <c r="M999" s="221"/>
      <c r="N999" s="222">
        <f t="shared" si="132"/>
        <v>0</v>
      </c>
      <c r="O999" s="223"/>
      <c r="P999" s="224"/>
      <c r="Q999" s="224"/>
      <c r="R999" s="224"/>
      <c r="S999" s="224"/>
      <c r="T999" s="225"/>
      <c r="U999" s="226">
        <f t="shared" si="133"/>
        <v>6.5925925925925929E-2</v>
      </c>
      <c r="V999" s="227"/>
      <c r="W999" s="228" t="str">
        <f t="shared" si="134"/>
        <v>0</v>
      </c>
      <c r="X999" s="509"/>
      <c r="Y999" s="229">
        <f t="shared" si="135"/>
        <v>0</v>
      </c>
    </row>
    <row r="1000" spans="2:25" ht="18.75" customHeight="1">
      <c r="B1000" s="503"/>
      <c r="C1000" s="506"/>
      <c r="D1000" s="216">
        <v>21</v>
      </c>
      <c r="E1000" s="216" t="s">
        <v>4416</v>
      </c>
      <c r="F1000" s="217">
        <v>120</v>
      </c>
      <c r="G1000" s="218">
        <f t="shared" si="129"/>
        <v>24</v>
      </c>
      <c r="H1000" s="219">
        <f t="shared" si="130"/>
        <v>66.666666666666671</v>
      </c>
      <c r="I1000" s="219">
        <f t="shared" si="131"/>
        <v>2.2222222222222223E-2</v>
      </c>
      <c r="J1000" s="217"/>
      <c r="K1000" s="220"/>
      <c r="L1000" s="220"/>
      <c r="M1000" s="221"/>
      <c r="N1000" s="222">
        <f t="shared" si="132"/>
        <v>0</v>
      </c>
      <c r="O1000" s="223"/>
      <c r="P1000" s="224"/>
      <c r="Q1000" s="224"/>
      <c r="R1000" s="224"/>
      <c r="S1000" s="224"/>
      <c r="T1000" s="225"/>
      <c r="U1000" s="226">
        <f t="shared" si="133"/>
        <v>4.4444444444444446E-2</v>
      </c>
      <c r="V1000" s="227"/>
      <c r="W1000" s="228" t="str">
        <f t="shared" si="134"/>
        <v>0</v>
      </c>
      <c r="X1000" s="509"/>
      <c r="Y1000" s="229">
        <f t="shared" si="135"/>
        <v>0</v>
      </c>
    </row>
    <row r="1001" spans="2:25" ht="18.75" customHeight="1">
      <c r="B1001" s="503"/>
      <c r="C1001" s="506"/>
      <c r="D1001" s="216">
        <v>22</v>
      </c>
      <c r="E1001" s="216" t="s">
        <v>4445</v>
      </c>
      <c r="F1001" s="217">
        <v>190</v>
      </c>
      <c r="G1001" s="218">
        <f t="shared" si="129"/>
        <v>38</v>
      </c>
      <c r="H1001" s="219">
        <f t="shared" si="130"/>
        <v>105.55555555555556</v>
      </c>
      <c r="I1001" s="219">
        <f t="shared" si="131"/>
        <v>3.5185185185185187E-2</v>
      </c>
      <c r="J1001" s="217"/>
      <c r="K1001" s="220"/>
      <c r="L1001" s="220"/>
      <c r="M1001" s="221"/>
      <c r="N1001" s="222">
        <f t="shared" si="132"/>
        <v>0</v>
      </c>
      <c r="O1001" s="223"/>
      <c r="P1001" s="224"/>
      <c r="Q1001" s="224"/>
      <c r="R1001" s="224"/>
      <c r="S1001" s="224"/>
      <c r="T1001" s="225"/>
      <c r="U1001" s="226">
        <f t="shared" si="133"/>
        <v>7.0370370370370375E-2</v>
      </c>
      <c r="V1001" s="227"/>
      <c r="W1001" s="228" t="str">
        <f t="shared" si="134"/>
        <v>0</v>
      </c>
      <c r="X1001" s="509"/>
      <c r="Y1001" s="229">
        <f t="shared" si="135"/>
        <v>0</v>
      </c>
    </row>
    <row r="1002" spans="2:25" ht="18.75" customHeight="1">
      <c r="B1002" s="503"/>
      <c r="C1002" s="506"/>
      <c r="D1002" s="216">
        <v>23</v>
      </c>
      <c r="E1002" s="216" t="s">
        <v>4446</v>
      </c>
      <c r="F1002" s="217">
        <v>205</v>
      </c>
      <c r="G1002" s="218">
        <f t="shared" si="129"/>
        <v>41</v>
      </c>
      <c r="H1002" s="219">
        <f t="shared" si="130"/>
        <v>113.88888888888889</v>
      </c>
      <c r="I1002" s="219">
        <f t="shared" si="131"/>
        <v>3.7962962962962962E-2</v>
      </c>
      <c r="J1002" s="217"/>
      <c r="K1002" s="220"/>
      <c r="L1002" s="220"/>
      <c r="M1002" s="221"/>
      <c r="N1002" s="222">
        <f t="shared" si="132"/>
        <v>0</v>
      </c>
      <c r="O1002" s="223"/>
      <c r="P1002" s="224"/>
      <c r="Q1002" s="224"/>
      <c r="R1002" s="224"/>
      <c r="S1002" s="224"/>
      <c r="T1002" s="225"/>
      <c r="U1002" s="226">
        <f t="shared" si="133"/>
        <v>7.5925925925925924E-2</v>
      </c>
      <c r="V1002" s="227"/>
      <c r="W1002" s="228" t="str">
        <f t="shared" si="134"/>
        <v>0</v>
      </c>
      <c r="X1002" s="509"/>
      <c r="Y1002" s="229">
        <f t="shared" si="135"/>
        <v>0</v>
      </c>
    </row>
    <row r="1003" spans="2:25" ht="18.75" customHeight="1">
      <c r="B1003" s="503"/>
      <c r="C1003" s="506"/>
      <c r="D1003" s="216">
        <v>24</v>
      </c>
      <c r="E1003" s="216" t="s">
        <v>4447</v>
      </c>
      <c r="F1003" s="217">
        <v>143</v>
      </c>
      <c r="G1003" s="218">
        <f t="shared" si="129"/>
        <v>28.6</v>
      </c>
      <c r="H1003" s="219">
        <f t="shared" si="130"/>
        <v>79.444444444444443</v>
      </c>
      <c r="I1003" s="219">
        <f t="shared" si="131"/>
        <v>2.6481481481481481E-2</v>
      </c>
      <c r="J1003" s="217"/>
      <c r="K1003" s="220"/>
      <c r="L1003" s="220"/>
      <c r="M1003" s="221"/>
      <c r="N1003" s="222">
        <f t="shared" si="132"/>
        <v>0</v>
      </c>
      <c r="O1003" s="223"/>
      <c r="P1003" s="224"/>
      <c r="Q1003" s="224"/>
      <c r="R1003" s="224"/>
      <c r="S1003" s="224"/>
      <c r="T1003" s="225"/>
      <c r="U1003" s="226">
        <f t="shared" si="133"/>
        <v>5.2962962962962962E-2</v>
      </c>
      <c r="V1003" s="227"/>
      <c r="W1003" s="228" t="str">
        <f t="shared" si="134"/>
        <v>0</v>
      </c>
      <c r="X1003" s="509"/>
      <c r="Y1003" s="229">
        <f t="shared" si="135"/>
        <v>0</v>
      </c>
    </row>
    <row r="1004" spans="2:25" ht="18.75" customHeight="1">
      <c r="B1004" s="503"/>
      <c r="C1004" s="506"/>
      <c r="D1004" s="216">
        <v>25</v>
      </c>
      <c r="E1004" s="216" t="s">
        <v>4448</v>
      </c>
      <c r="F1004" s="217">
        <v>155</v>
      </c>
      <c r="G1004" s="218">
        <f t="shared" si="129"/>
        <v>31</v>
      </c>
      <c r="H1004" s="219">
        <f t="shared" si="130"/>
        <v>86.111111111111114</v>
      </c>
      <c r="I1004" s="219">
        <f t="shared" si="131"/>
        <v>2.8703703703703703E-2</v>
      </c>
      <c r="J1004" s="217"/>
      <c r="K1004" s="220"/>
      <c r="L1004" s="220"/>
      <c r="M1004" s="221"/>
      <c r="N1004" s="222">
        <f t="shared" si="132"/>
        <v>0</v>
      </c>
      <c r="O1004" s="223"/>
      <c r="P1004" s="224"/>
      <c r="Q1004" s="224"/>
      <c r="R1004" s="224"/>
      <c r="S1004" s="224"/>
      <c r="T1004" s="225"/>
      <c r="U1004" s="226">
        <f t="shared" si="133"/>
        <v>5.7407407407407407E-2</v>
      </c>
      <c r="V1004" s="227"/>
      <c r="W1004" s="228" t="str">
        <f t="shared" si="134"/>
        <v>0</v>
      </c>
      <c r="X1004" s="509"/>
      <c r="Y1004" s="229">
        <f t="shared" si="135"/>
        <v>0</v>
      </c>
    </row>
    <row r="1005" spans="2:25" ht="18.75" customHeight="1">
      <c r="B1005" s="503"/>
      <c r="C1005" s="506"/>
      <c r="D1005" s="216">
        <v>26</v>
      </c>
      <c r="E1005" s="216" t="s">
        <v>4449</v>
      </c>
      <c r="F1005" s="217">
        <v>160</v>
      </c>
      <c r="G1005" s="218">
        <f t="shared" si="129"/>
        <v>32</v>
      </c>
      <c r="H1005" s="219">
        <f t="shared" si="130"/>
        <v>88.888888888888886</v>
      </c>
      <c r="I1005" s="219">
        <f t="shared" si="131"/>
        <v>2.9629629629629627E-2</v>
      </c>
      <c r="J1005" s="217"/>
      <c r="K1005" s="220"/>
      <c r="L1005" s="220"/>
      <c r="M1005" s="221"/>
      <c r="N1005" s="222">
        <f t="shared" si="132"/>
        <v>0</v>
      </c>
      <c r="O1005" s="223"/>
      <c r="P1005" s="224"/>
      <c r="Q1005" s="224"/>
      <c r="R1005" s="224"/>
      <c r="S1005" s="224"/>
      <c r="T1005" s="225"/>
      <c r="U1005" s="226">
        <f t="shared" si="133"/>
        <v>5.9259259259259255E-2</v>
      </c>
      <c r="V1005" s="227"/>
      <c r="W1005" s="228" t="str">
        <f t="shared" si="134"/>
        <v>0</v>
      </c>
      <c r="X1005" s="509"/>
      <c r="Y1005" s="229">
        <f t="shared" si="135"/>
        <v>0</v>
      </c>
    </row>
    <row r="1006" spans="2:25" ht="18.75" customHeight="1">
      <c r="B1006" s="503"/>
      <c r="C1006" s="506"/>
      <c r="D1006" s="216">
        <v>27</v>
      </c>
      <c r="E1006" s="216" t="s">
        <v>4450</v>
      </c>
      <c r="F1006" s="217">
        <v>150</v>
      </c>
      <c r="G1006" s="218">
        <f t="shared" si="129"/>
        <v>30</v>
      </c>
      <c r="H1006" s="219">
        <f t="shared" si="130"/>
        <v>83.333333333333329</v>
      </c>
      <c r="I1006" s="219">
        <f t="shared" si="131"/>
        <v>2.7777777777777776E-2</v>
      </c>
      <c r="J1006" s="217"/>
      <c r="K1006" s="220"/>
      <c r="L1006" s="220"/>
      <c r="M1006" s="221"/>
      <c r="N1006" s="222">
        <f t="shared" si="132"/>
        <v>0</v>
      </c>
      <c r="O1006" s="223"/>
      <c r="P1006" s="224"/>
      <c r="Q1006" s="224"/>
      <c r="R1006" s="224"/>
      <c r="S1006" s="224"/>
      <c r="T1006" s="225"/>
      <c r="U1006" s="226">
        <f t="shared" si="133"/>
        <v>5.5555555555555552E-2</v>
      </c>
      <c r="V1006" s="227"/>
      <c r="W1006" s="228" t="str">
        <f t="shared" si="134"/>
        <v>0</v>
      </c>
      <c r="X1006" s="509"/>
      <c r="Y1006" s="229">
        <f t="shared" si="135"/>
        <v>0</v>
      </c>
    </row>
    <row r="1007" spans="2:25" ht="18.75" customHeight="1">
      <c r="B1007" s="503"/>
      <c r="C1007" s="506"/>
      <c r="D1007" s="216">
        <v>28</v>
      </c>
      <c r="E1007" s="216" t="s">
        <v>4451</v>
      </c>
      <c r="F1007" s="217">
        <v>150</v>
      </c>
      <c r="G1007" s="218">
        <f t="shared" si="129"/>
        <v>30</v>
      </c>
      <c r="H1007" s="219">
        <f t="shared" si="130"/>
        <v>83.333333333333329</v>
      </c>
      <c r="I1007" s="219">
        <f t="shared" si="131"/>
        <v>2.7777777777777776E-2</v>
      </c>
      <c r="J1007" s="217"/>
      <c r="K1007" s="220"/>
      <c r="L1007" s="220"/>
      <c r="M1007" s="221"/>
      <c r="N1007" s="222">
        <f t="shared" si="132"/>
        <v>0</v>
      </c>
      <c r="O1007" s="223"/>
      <c r="P1007" s="224"/>
      <c r="Q1007" s="224"/>
      <c r="R1007" s="224"/>
      <c r="S1007" s="224"/>
      <c r="T1007" s="225"/>
      <c r="U1007" s="226">
        <f t="shared" si="133"/>
        <v>5.5555555555555552E-2</v>
      </c>
      <c r="V1007" s="227"/>
      <c r="W1007" s="228" t="str">
        <f t="shared" si="134"/>
        <v>0</v>
      </c>
      <c r="X1007" s="509"/>
      <c r="Y1007" s="229">
        <f t="shared" si="135"/>
        <v>0</v>
      </c>
    </row>
    <row r="1008" spans="2:25" ht="18.75" customHeight="1">
      <c r="B1008" s="503"/>
      <c r="C1008" s="506"/>
      <c r="D1008" s="216">
        <v>29</v>
      </c>
      <c r="E1008" s="216" t="s">
        <v>4452</v>
      </c>
      <c r="F1008" s="217">
        <v>150</v>
      </c>
      <c r="G1008" s="218">
        <f t="shared" si="129"/>
        <v>30</v>
      </c>
      <c r="H1008" s="219">
        <f t="shared" si="130"/>
        <v>83.333333333333329</v>
      </c>
      <c r="I1008" s="219">
        <f t="shared" si="131"/>
        <v>2.7777777777777776E-2</v>
      </c>
      <c r="J1008" s="217"/>
      <c r="K1008" s="220"/>
      <c r="L1008" s="220"/>
      <c r="M1008" s="221"/>
      <c r="N1008" s="222">
        <f t="shared" si="132"/>
        <v>0</v>
      </c>
      <c r="O1008" s="223"/>
      <c r="P1008" s="224"/>
      <c r="Q1008" s="224"/>
      <c r="R1008" s="224"/>
      <c r="S1008" s="224"/>
      <c r="T1008" s="225"/>
      <c r="U1008" s="226">
        <f t="shared" si="133"/>
        <v>5.5555555555555552E-2</v>
      </c>
      <c r="V1008" s="227"/>
      <c r="W1008" s="228" t="str">
        <f t="shared" si="134"/>
        <v>0</v>
      </c>
      <c r="X1008" s="509"/>
      <c r="Y1008" s="229">
        <f t="shared" si="135"/>
        <v>0</v>
      </c>
    </row>
    <row r="1009" spans="2:25" ht="18.75" customHeight="1">
      <c r="B1009" s="503"/>
      <c r="C1009" s="506"/>
      <c r="D1009" s="216">
        <v>30</v>
      </c>
      <c r="E1009" s="216" t="s">
        <v>4453</v>
      </c>
      <c r="F1009" s="217">
        <v>200</v>
      </c>
      <c r="G1009" s="218">
        <f t="shared" si="129"/>
        <v>40</v>
      </c>
      <c r="H1009" s="219">
        <f t="shared" si="130"/>
        <v>111.11111111111111</v>
      </c>
      <c r="I1009" s="219">
        <f t="shared" si="131"/>
        <v>3.7037037037037035E-2</v>
      </c>
      <c r="J1009" s="217"/>
      <c r="K1009" s="220"/>
      <c r="L1009" s="220"/>
      <c r="M1009" s="221"/>
      <c r="N1009" s="222">
        <f t="shared" si="132"/>
        <v>0</v>
      </c>
      <c r="O1009" s="223"/>
      <c r="P1009" s="224"/>
      <c r="Q1009" s="224"/>
      <c r="R1009" s="224"/>
      <c r="S1009" s="224"/>
      <c r="T1009" s="225"/>
      <c r="U1009" s="226">
        <f t="shared" si="133"/>
        <v>7.407407407407407E-2</v>
      </c>
      <c r="V1009" s="227"/>
      <c r="W1009" s="228" t="str">
        <f t="shared" si="134"/>
        <v>0</v>
      </c>
      <c r="X1009" s="509"/>
      <c r="Y1009" s="229">
        <f t="shared" si="135"/>
        <v>0</v>
      </c>
    </row>
    <row r="1010" spans="2:25" ht="18.75" customHeight="1">
      <c r="B1010" s="503"/>
      <c r="C1010" s="506"/>
      <c r="D1010" s="216">
        <v>31</v>
      </c>
      <c r="E1010" s="216" t="s">
        <v>4454</v>
      </c>
      <c r="F1010" s="217">
        <v>450</v>
      </c>
      <c r="G1010" s="218">
        <f t="shared" si="129"/>
        <v>90</v>
      </c>
      <c r="H1010" s="219">
        <f t="shared" si="130"/>
        <v>250</v>
      </c>
      <c r="I1010" s="219">
        <f t="shared" si="131"/>
        <v>8.3333333333333329E-2</v>
      </c>
      <c r="J1010" s="217"/>
      <c r="K1010" s="220"/>
      <c r="L1010" s="220"/>
      <c r="M1010" s="221"/>
      <c r="N1010" s="222">
        <f t="shared" si="132"/>
        <v>0</v>
      </c>
      <c r="O1010" s="223"/>
      <c r="P1010" s="224"/>
      <c r="Q1010" s="224"/>
      <c r="R1010" s="224"/>
      <c r="S1010" s="224"/>
      <c r="T1010" s="225"/>
      <c r="U1010" s="226">
        <f t="shared" si="133"/>
        <v>0.16666666666666666</v>
      </c>
      <c r="V1010" s="227"/>
      <c r="W1010" s="228" t="str">
        <f t="shared" si="134"/>
        <v>0</v>
      </c>
      <c r="X1010" s="509"/>
      <c r="Y1010" s="229">
        <f t="shared" si="135"/>
        <v>0</v>
      </c>
    </row>
    <row r="1011" spans="2:25" ht="18.75" customHeight="1">
      <c r="B1011" s="503"/>
      <c r="C1011" s="506"/>
      <c r="D1011" s="216">
        <v>32</v>
      </c>
      <c r="E1011" s="216" t="s">
        <v>4455</v>
      </c>
      <c r="F1011" s="217">
        <v>200</v>
      </c>
      <c r="G1011" s="218">
        <f t="shared" si="129"/>
        <v>40</v>
      </c>
      <c r="H1011" s="219">
        <f t="shared" si="130"/>
        <v>111.11111111111111</v>
      </c>
      <c r="I1011" s="219">
        <f t="shared" si="131"/>
        <v>3.7037037037037035E-2</v>
      </c>
      <c r="J1011" s="217"/>
      <c r="K1011" s="220"/>
      <c r="L1011" s="220"/>
      <c r="M1011" s="221"/>
      <c r="N1011" s="222">
        <f t="shared" si="132"/>
        <v>0</v>
      </c>
      <c r="O1011" s="223"/>
      <c r="P1011" s="224"/>
      <c r="Q1011" s="224"/>
      <c r="R1011" s="224"/>
      <c r="S1011" s="224"/>
      <c r="T1011" s="225"/>
      <c r="U1011" s="226">
        <f t="shared" si="133"/>
        <v>7.407407407407407E-2</v>
      </c>
      <c r="V1011" s="227"/>
      <c r="W1011" s="228" t="str">
        <f t="shared" si="134"/>
        <v>0</v>
      </c>
      <c r="X1011" s="509"/>
      <c r="Y1011" s="229">
        <f t="shared" si="135"/>
        <v>0</v>
      </c>
    </row>
    <row r="1012" spans="2:25" ht="18.75" customHeight="1">
      <c r="B1012" s="503"/>
      <c r="C1012" s="506"/>
      <c r="D1012" s="216">
        <v>33</v>
      </c>
      <c r="E1012" s="216" t="s">
        <v>4456</v>
      </c>
      <c r="F1012" s="217">
        <v>250</v>
      </c>
      <c r="G1012" s="218">
        <f t="shared" si="129"/>
        <v>50</v>
      </c>
      <c r="H1012" s="219">
        <f t="shared" si="130"/>
        <v>138.88888888888889</v>
      </c>
      <c r="I1012" s="219">
        <f t="shared" si="131"/>
        <v>4.6296296296296294E-2</v>
      </c>
      <c r="J1012" s="217"/>
      <c r="K1012" s="220"/>
      <c r="L1012" s="220"/>
      <c r="M1012" s="221"/>
      <c r="N1012" s="222">
        <f t="shared" si="132"/>
        <v>0</v>
      </c>
      <c r="O1012" s="223"/>
      <c r="P1012" s="224"/>
      <c r="Q1012" s="224"/>
      <c r="R1012" s="224"/>
      <c r="S1012" s="224"/>
      <c r="T1012" s="225"/>
      <c r="U1012" s="226">
        <f t="shared" si="133"/>
        <v>9.2592592592592587E-2</v>
      </c>
      <c r="V1012" s="227"/>
      <c r="W1012" s="228" t="str">
        <f t="shared" si="134"/>
        <v>0</v>
      </c>
      <c r="X1012" s="509"/>
      <c r="Y1012" s="229">
        <f t="shared" si="135"/>
        <v>0</v>
      </c>
    </row>
    <row r="1013" spans="2:25" ht="18.75" customHeight="1">
      <c r="B1013" s="503"/>
      <c r="C1013" s="506"/>
      <c r="D1013" s="216">
        <v>34</v>
      </c>
      <c r="E1013" s="216" t="s">
        <v>4457</v>
      </c>
      <c r="F1013" s="217">
        <v>400</v>
      </c>
      <c r="G1013" s="218">
        <f t="shared" si="129"/>
        <v>80</v>
      </c>
      <c r="H1013" s="219">
        <f t="shared" si="130"/>
        <v>222.22222222222223</v>
      </c>
      <c r="I1013" s="219">
        <f t="shared" si="131"/>
        <v>7.407407407407407E-2</v>
      </c>
      <c r="J1013" s="217"/>
      <c r="K1013" s="220"/>
      <c r="L1013" s="220"/>
      <c r="M1013" s="221"/>
      <c r="N1013" s="222">
        <f t="shared" si="132"/>
        <v>0</v>
      </c>
      <c r="O1013" s="223"/>
      <c r="P1013" s="224"/>
      <c r="Q1013" s="224"/>
      <c r="R1013" s="224"/>
      <c r="S1013" s="224"/>
      <c r="T1013" s="225"/>
      <c r="U1013" s="226">
        <f t="shared" si="133"/>
        <v>0.14814814814814814</v>
      </c>
      <c r="V1013" s="227"/>
      <c r="W1013" s="228" t="str">
        <f t="shared" si="134"/>
        <v>0</v>
      </c>
      <c r="X1013" s="509"/>
      <c r="Y1013" s="229">
        <f t="shared" si="135"/>
        <v>0</v>
      </c>
    </row>
    <row r="1014" spans="2:25" ht="18.75" customHeight="1">
      <c r="B1014" s="503"/>
      <c r="C1014" s="506"/>
      <c r="D1014" s="216"/>
      <c r="E1014" s="216"/>
      <c r="F1014" s="217"/>
      <c r="G1014" s="218">
        <f t="shared" si="129"/>
        <v>0</v>
      </c>
      <c r="H1014" s="219">
        <f t="shared" si="130"/>
        <v>0</v>
      </c>
      <c r="I1014" s="219">
        <f t="shared" si="131"/>
        <v>0</v>
      </c>
      <c r="J1014" s="217"/>
      <c r="K1014" s="220"/>
      <c r="L1014" s="220"/>
      <c r="M1014" s="221"/>
      <c r="N1014" s="222">
        <f t="shared" si="132"/>
        <v>0</v>
      </c>
      <c r="O1014" s="223"/>
      <c r="P1014" s="224"/>
      <c r="Q1014" s="224"/>
      <c r="R1014" s="224"/>
      <c r="S1014" s="224"/>
      <c r="T1014" s="225"/>
      <c r="U1014" s="226">
        <f t="shared" si="133"/>
        <v>0</v>
      </c>
      <c r="V1014" s="227"/>
      <c r="W1014" s="228" t="str">
        <f t="shared" si="134"/>
        <v>0</v>
      </c>
      <c r="X1014" s="509"/>
      <c r="Y1014" s="229">
        <f t="shared" si="135"/>
        <v>0</v>
      </c>
    </row>
    <row r="1015" spans="2:25" ht="18.75" customHeight="1">
      <c r="B1015" s="503"/>
      <c r="C1015" s="506"/>
      <c r="D1015" s="216">
        <v>1</v>
      </c>
      <c r="E1015" s="216" t="s">
        <v>4458</v>
      </c>
      <c r="F1015" s="217">
        <v>265</v>
      </c>
      <c r="G1015" s="218">
        <f t="shared" si="129"/>
        <v>53</v>
      </c>
      <c r="H1015" s="219">
        <f t="shared" si="130"/>
        <v>147.22222222222223</v>
      </c>
      <c r="I1015" s="219">
        <f t="shared" si="131"/>
        <v>4.9074074074074076E-2</v>
      </c>
      <c r="J1015" s="217"/>
      <c r="K1015" s="220"/>
      <c r="L1015" s="220"/>
      <c r="M1015" s="221"/>
      <c r="N1015" s="222">
        <f t="shared" si="132"/>
        <v>0</v>
      </c>
      <c r="O1015" s="223"/>
      <c r="P1015" s="224"/>
      <c r="Q1015" s="224"/>
      <c r="R1015" s="224"/>
      <c r="S1015" s="224"/>
      <c r="T1015" s="225"/>
      <c r="U1015" s="226">
        <f t="shared" si="133"/>
        <v>9.8148148148148151E-2</v>
      </c>
      <c r="V1015" s="227"/>
      <c r="W1015" s="228" t="str">
        <f t="shared" si="134"/>
        <v>0</v>
      </c>
      <c r="X1015" s="509"/>
      <c r="Y1015" s="229">
        <f t="shared" si="135"/>
        <v>0</v>
      </c>
    </row>
    <row r="1016" spans="2:25" ht="18.75" customHeight="1">
      <c r="B1016" s="503"/>
      <c r="C1016" s="506"/>
      <c r="D1016" s="216">
        <v>2</v>
      </c>
      <c r="E1016" s="216" t="s">
        <v>4459</v>
      </c>
      <c r="F1016" s="217">
        <v>550</v>
      </c>
      <c r="G1016" s="218">
        <f t="shared" si="129"/>
        <v>110</v>
      </c>
      <c r="H1016" s="219">
        <f t="shared" si="130"/>
        <v>305.55555555555554</v>
      </c>
      <c r="I1016" s="219">
        <f t="shared" si="131"/>
        <v>0.10185185185185185</v>
      </c>
      <c r="J1016" s="217"/>
      <c r="K1016" s="220"/>
      <c r="L1016" s="220"/>
      <c r="M1016" s="221"/>
      <c r="N1016" s="222">
        <f t="shared" si="132"/>
        <v>0</v>
      </c>
      <c r="O1016" s="223"/>
      <c r="P1016" s="224"/>
      <c r="Q1016" s="224"/>
      <c r="R1016" s="224"/>
      <c r="S1016" s="224"/>
      <c r="T1016" s="225"/>
      <c r="U1016" s="226">
        <f t="shared" si="133"/>
        <v>0.20370370370370369</v>
      </c>
      <c r="V1016" s="227"/>
      <c r="W1016" s="228" t="str">
        <f t="shared" si="134"/>
        <v>0</v>
      </c>
      <c r="X1016" s="509"/>
      <c r="Y1016" s="229">
        <f t="shared" si="135"/>
        <v>0</v>
      </c>
    </row>
    <row r="1017" spans="2:25" ht="18.75" customHeight="1">
      <c r="B1017" s="503"/>
      <c r="C1017" s="506"/>
      <c r="D1017" s="216">
        <v>3</v>
      </c>
      <c r="E1017" s="216" t="s">
        <v>4460</v>
      </c>
      <c r="F1017" s="217">
        <v>350</v>
      </c>
      <c r="G1017" s="218">
        <f t="shared" si="129"/>
        <v>70</v>
      </c>
      <c r="H1017" s="219">
        <f t="shared" si="130"/>
        <v>194.44444444444443</v>
      </c>
      <c r="I1017" s="219">
        <f t="shared" si="131"/>
        <v>6.4814814814814811E-2</v>
      </c>
      <c r="J1017" s="217"/>
      <c r="K1017" s="220"/>
      <c r="L1017" s="220"/>
      <c r="M1017" s="221"/>
      <c r="N1017" s="222">
        <f t="shared" si="132"/>
        <v>0</v>
      </c>
      <c r="O1017" s="223"/>
      <c r="P1017" s="224"/>
      <c r="Q1017" s="224"/>
      <c r="R1017" s="224"/>
      <c r="S1017" s="224"/>
      <c r="T1017" s="225"/>
      <c r="U1017" s="226">
        <f t="shared" si="133"/>
        <v>0.12962962962962962</v>
      </c>
      <c r="V1017" s="227"/>
      <c r="W1017" s="228" t="str">
        <f t="shared" si="134"/>
        <v>0</v>
      </c>
      <c r="X1017" s="509"/>
      <c r="Y1017" s="229">
        <f t="shared" si="135"/>
        <v>0</v>
      </c>
    </row>
    <row r="1018" spans="2:25" ht="18.75" customHeight="1">
      <c r="B1018" s="503"/>
      <c r="C1018" s="506"/>
      <c r="D1018" s="216">
        <v>4</v>
      </c>
      <c r="E1018" s="216" t="s">
        <v>4461</v>
      </c>
      <c r="F1018" s="217">
        <v>350</v>
      </c>
      <c r="G1018" s="218">
        <f t="shared" si="129"/>
        <v>70</v>
      </c>
      <c r="H1018" s="219">
        <f t="shared" si="130"/>
        <v>194.44444444444443</v>
      </c>
      <c r="I1018" s="219">
        <f t="shared" si="131"/>
        <v>6.4814814814814811E-2</v>
      </c>
      <c r="J1018" s="217"/>
      <c r="K1018" s="220"/>
      <c r="L1018" s="220"/>
      <c r="M1018" s="221"/>
      <c r="N1018" s="222">
        <f t="shared" si="132"/>
        <v>0</v>
      </c>
      <c r="O1018" s="223"/>
      <c r="P1018" s="224"/>
      <c r="Q1018" s="224"/>
      <c r="R1018" s="224"/>
      <c r="S1018" s="224"/>
      <c r="T1018" s="225"/>
      <c r="U1018" s="226">
        <f t="shared" si="133"/>
        <v>0.12962962962962962</v>
      </c>
      <c r="V1018" s="227"/>
      <c r="W1018" s="228" t="str">
        <f t="shared" si="134"/>
        <v>0</v>
      </c>
      <c r="X1018" s="509"/>
      <c r="Y1018" s="229">
        <f t="shared" si="135"/>
        <v>0</v>
      </c>
    </row>
    <row r="1019" spans="2:25" ht="18.75" customHeight="1">
      <c r="B1019" s="503"/>
      <c r="C1019" s="506"/>
      <c r="D1019" s="216">
        <v>5</v>
      </c>
      <c r="E1019" s="216" t="s">
        <v>4462</v>
      </c>
      <c r="F1019" s="217">
        <v>100</v>
      </c>
      <c r="G1019" s="218">
        <f t="shared" si="129"/>
        <v>20</v>
      </c>
      <c r="H1019" s="219">
        <f t="shared" si="130"/>
        <v>55.555555555555557</v>
      </c>
      <c r="I1019" s="219">
        <f t="shared" si="131"/>
        <v>1.8518518518518517E-2</v>
      </c>
      <c r="J1019" s="217"/>
      <c r="K1019" s="220"/>
      <c r="L1019" s="220"/>
      <c r="M1019" s="221"/>
      <c r="N1019" s="222">
        <f t="shared" si="132"/>
        <v>0</v>
      </c>
      <c r="O1019" s="223"/>
      <c r="P1019" s="224"/>
      <c r="Q1019" s="224"/>
      <c r="R1019" s="224"/>
      <c r="S1019" s="224"/>
      <c r="T1019" s="225"/>
      <c r="U1019" s="226">
        <f t="shared" si="133"/>
        <v>3.7037037037037035E-2</v>
      </c>
      <c r="V1019" s="227"/>
      <c r="W1019" s="228" t="str">
        <f t="shared" si="134"/>
        <v>0</v>
      </c>
      <c r="X1019" s="509"/>
      <c r="Y1019" s="229">
        <f t="shared" si="135"/>
        <v>0</v>
      </c>
    </row>
    <row r="1020" spans="2:25" ht="18.75" customHeight="1">
      <c r="B1020" s="503"/>
      <c r="C1020" s="506"/>
      <c r="D1020" s="216">
        <v>6</v>
      </c>
      <c r="E1020" s="216" t="s">
        <v>4261</v>
      </c>
      <c r="F1020" s="217">
        <v>450</v>
      </c>
      <c r="G1020" s="218">
        <f t="shared" si="129"/>
        <v>90</v>
      </c>
      <c r="H1020" s="219">
        <f t="shared" si="130"/>
        <v>250</v>
      </c>
      <c r="I1020" s="219">
        <f t="shared" si="131"/>
        <v>8.3333333333333329E-2</v>
      </c>
      <c r="J1020" s="217"/>
      <c r="K1020" s="220"/>
      <c r="L1020" s="220"/>
      <c r="M1020" s="221"/>
      <c r="N1020" s="222">
        <f t="shared" si="132"/>
        <v>0</v>
      </c>
      <c r="O1020" s="223"/>
      <c r="P1020" s="224"/>
      <c r="Q1020" s="224"/>
      <c r="R1020" s="224"/>
      <c r="S1020" s="224"/>
      <c r="T1020" s="225"/>
      <c r="U1020" s="226">
        <f t="shared" si="133"/>
        <v>0.16666666666666666</v>
      </c>
      <c r="V1020" s="227"/>
      <c r="W1020" s="228" t="str">
        <f t="shared" si="134"/>
        <v>0</v>
      </c>
      <c r="X1020" s="509"/>
      <c r="Y1020" s="229">
        <f t="shared" si="135"/>
        <v>0</v>
      </c>
    </row>
    <row r="1021" spans="2:25" ht="18.75" customHeight="1">
      <c r="B1021" s="503"/>
      <c r="C1021" s="506"/>
      <c r="D1021" s="216">
        <v>7</v>
      </c>
      <c r="E1021" s="216" t="s">
        <v>4463</v>
      </c>
      <c r="F1021" s="217">
        <v>300</v>
      </c>
      <c r="G1021" s="218">
        <f t="shared" si="129"/>
        <v>60</v>
      </c>
      <c r="H1021" s="219">
        <f t="shared" si="130"/>
        <v>166.66666666666666</v>
      </c>
      <c r="I1021" s="219">
        <f t="shared" si="131"/>
        <v>5.5555555555555552E-2</v>
      </c>
      <c r="J1021" s="217"/>
      <c r="K1021" s="220"/>
      <c r="L1021" s="220"/>
      <c r="M1021" s="221"/>
      <c r="N1021" s="222">
        <f t="shared" si="132"/>
        <v>0</v>
      </c>
      <c r="O1021" s="223"/>
      <c r="P1021" s="224"/>
      <c r="Q1021" s="224"/>
      <c r="R1021" s="224"/>
      <c r="S1021" s="224"/>
      <c r="T1021" s="225"/>
      <c r="U1021" s="226">
        <f t="shared" si="133"/>
        <v>0.1111111111111111</v>
      </c>
      <c r="V1021" s="227"/>
      <c r="W1021" s="228" t="str">
        <f t="shared" si="134"/>
        <v>0</v>
      </c>
      <c r="X1021" s="509"/>
      <c r="Y1021" s="229">
        <f t="shared" si="135"/>
        <v>0</v>
      </c>
    </row>
    <row r="1022" spans="2:25" ht="18.75" customHeight="1">
      <c r="B1022" s="503"/>
      <c r="C1022" s="506"/>
      <c r="D1022" s="216">
        <v>8</v>
      </c>
      <c r="E1022" s="216" t="s">
        <v>4464</v>
      </c>
      <c r="F1022" s="217">
        <v>250</v>
      </c>
      <c r="G1022" s="218">
        <f t="shared" si="129"/>
        <v>50</v>
      </c>
      <c r="H1022" s="219">
        <f t="shared" si="130"/>
        <v>138.88888888888889</v>
      </c>
      <c r="I1022" s="219">
        <f t="shared" si="131"/>
        <v>4.6296296296296294E-2</v>
      </c>
      <c r="J1022" s="217"/>
      <c r="K1022" s="220"/>
      <c r="L1022" s="220"/>
      <c r="M1022" s="221"/>
      <c r="N1022" s="222">
        <f t="shared" si="132"/>
        <v>0</v>
      </c>
      <c r="O1022" s="223"/>
      <c r="P1022" s="224"/>
      <c r="Q1022" s="224"/>
      <c r="R1022" s="224"/>
      <c r="S1022" s="224"/>
      <c r="T1022" s="225"/>
      <c r="U1022" s="226">
        <f t="shared" si="133"/>
        <v>9.2592592592592587E-2</v>
      </c>
      <c r="V1022" s="227"/>
      <c r="W1022" s="228" t="str">
        <f t="shared" si="134"/>
        <v>0</v>
      </c>
      <c r="X1022" s="509"/>
      <c r="Y1022" s="229">
        <f t="shared" si="135"/>
        <v>0</v>
      </c>
    </row>
    <row r="1023" spans="2:25" ht="18.75" customHeight="1">
      <c r="B1023" s="503"/>
      <c r="C1023" s="506"/>
      <c r="D1023" s="216">
        <v>9</v>
      </c>
      <c r="E1023" s="216" t="s">
        <v>4465</v>
      </c>
      <c r="F1023" s="217">
        <v>200</v>
      </c>
      <c r="G1023" s="218">
        <f t="shared" si="129"/>
        <v>40</v>
      </c>
      <c r="H1023" s="219">
        <f t="shared" si="130"/>
        <v>111.11111111111111</v>
      </c>
      <c r="I1023" s="219">
        <f t="shared" si="131"/>
        <v>3.7037037037037035E-2</v>
      </c>
      <c r="J1023" s="217"/>
      <c r="K1023" s="220"/>
      <c r="L1023" s="220"/>
      <c r="M1023" s="221"/>
      <c r="N1023" s="222">
        <f t="shared" si="132"/>
        <v>0</v>
      </c>
      <c r="O1023" s="223"/>
      <c r="P1023" s="224"/>
      <c r="Q1023" s="224"/>
      <c r="R1023" s="224"/>
      <c r="S1023" s="224"/>
      <c r="T1023" s="225"/>
      <c r="U1023" s="226">
        <f t="shared" si="133"/>
        <v>7.407407407407407E-2</v>
      </c>
      <c r="V1023" s="227"/>
      <c r="W1023" s="228" t="str">
        <f t="shared" si="134"/>
        <v>0</v>
      </c>
      <c r="X1023" s="509"/>
      <c r="Y1023" s="229">
        <f t="shared" si="135"/>
        <v>0</v>
      </c>
    </row>
    <row r="1024" spans="2:25" ht="18.75" customHeight="1">
      <c r="B1024" s="503"/>
      <c r="C1024" s="506"/>
      <c r="D1024" s="216">
        <v>10</v>
      </c>
      <c r="E1024" s="216" t="s">
        <v>4466</v>
      </c>
      <c r="F1024" s="217">
        <v>247</v>
      </c>
      <c r="G1024" s="218">
        <f t="shared" si="129"/>
        <v>49.4</v>
      </c>
      <c r="H1024" s="219">
        <f t="shared" si="130"/>
        <v>137.22222222222223</v>
      </c>
      <c r="I1024" s="219">
        <f t="shared" si="131"/>
        <v>4.5740740740740742E-2</v>
      </c>
      <c r="J1024" s="217"/>
      <c r="K1024" s="220"/>
      <c r="L1024" s="220"/>
      <c r="M1024" s="221"/>
      <c r="N1024" s="222">
        <f t="shared" si="132"/>
        <v>0</v>
      </c>
      <c r="O1024" s="223"/>
      <c r="P1024" s="224"/>
      <c r="Q1024" s="224"/>
      <c r="R1024" s="224"/>
      <c r="S1024" s="224"/>
      <c r="T1024" s="225"/>
      <c r="U1024" s="226">
        <f t="shared" si="133"/>
        <v>9.1481481481481483E-2</v>
      </c>
      <c r="V1024" s="227"/>
      <c r="W1024" s="228" t="str">
        <f t="shared" si="134"/>
        <v>0</v>
      </c>
      <c r="X1024" s="509"/>
      <c r="Y1024" s="229">
        <f t="shared" si="135"/>
        <v>0</v>
      </c>
    </row>
    <row r="1025" spans="2:25" ht="18.75" customHeight="1">
      <c r="B1025" s="503"/>
      <c r="C1025" s="506"/>
      <c r="D1025" s="216">
        <v>11</v>
      </c>
      <c r="E1025" s="216" t="s">
        <v>3168</v>
      </c>
      <c r="F1025" s="217">
        <v>90</v>
      </c>
      <c r="G1025" s="218">
        <f t="shared" si="129"/>
        <v>18</v>
      </c>
      <c r="H1025" s="219">
        <f t="shared" si="130"/>
        <v>50</v>
      </c>
      <c r="I1025" s="219">
        <f t="shared" si="131"/>
        <v>1.6666666666666666E-2</v>
      </c>
      <c r="J1025" s="216" t="s">
        <v>4467</v>
      </c>
      <c r="K1025" s="216" t="s">
        <v>4467</v>
      </c>
      <c r="L1025" s="220"/>
      <c r="M1025" s="221">
        <f>SUM(H1015:H1036)</f>
        <v>2940.5555555555552</v>
      </c>
      <c r="N1025" s="222">
        <f t="shared" si="132"/>
        <v>58.811111111111103</v>
      </c>
      <c r="O1025" s="223">
        <v>5</v>
      </c>
      <c r="P1025" s="224" t="s">
        <v>178</v>
      </c>
      <c r="Q1025" s="224"/>
      <c r="R1025" s="224" t="s">
        <v>3576</v>
      </c>
      <c r="S1025" s="224"/>
      <c r="T1025" s="225"/>
      <c r="U1025" s="226">
        <f t="shared" si="133"/>
        <v>3.3333333333333333E-2</v>
      </c>
      <c r="V1025" s="227">
        <f>SUM(U1015:U1036)</f>
        <v>1.9603703703703701</v>
      </c>
      <c r="W1025" s="228" t="str">
        <f t="shared" si="134"/>
        <v>2</v>
      </c>
      <c r="X1025" s="509"/>
      <c r="Y1025" s="229">
        <f t="shared" si="135"/>
        <v>1</v>
      </c>
    </row>
    <row r="1026" spans="2:25" ht="18.75" customHeight="1">
      <c r="B1026" s="503"/>
      <c r="C1026" s="506"/>
      <c r="D1026" s="216">
        <v>12</v>
      </c>
      <c r="E1026" s="216" t="s">
        <v>4468</v>
      </c>
      <c r="F1026" s="217">
        <v>250</v>
      </c>
      <c r="G1026" s="218">
        <f t="shared" si="129"/>
        <v>50</v>
      </c>
      <c r="H1026" s="219">
        <f t="shared" si="130"/>
        <v>138.88888888888889</v>
      </c>
      <c r="I1026" s="219">
        <f t="shared" si="131"/>
        <v>4.6296296296296294E-2</v>
      </c>
      <c r="J1026" s="217"/>
      <c r="K1026" s="220"/>
      <c r="L1026" s="220"/>
      <c r="M1026" s="221"/>
      <c r="N1026" s="222">
        <f t="shared" si="132"/>
        <v>0</v>
      </c>
      <c r="O1026" s="223"/>
      <c r="P1026" s="224"/>
      <c r="Q1026" s="224"/>
      <c r="R1026" s="224"/>
      <c r="S1026" s="224"/>
      <c r="T1026" s="225"/>
      <c r="U1026" s="226">
        <f t="shared" si="133"/>
        <v>9.2592592592592587E-2</v>
      </c>
      <c r="V1026" s="227"/>
      <c r="W1026" s="228" t="str">
        <f t="shared" si="134"/>
        <v>0</v>
      </c>
      <c r="X1026" s="509"/>
      <c r="Y1026" s="229">
        <f t="shared" si="135"/>
        <v>0</v>
      </c>
    </row>
    <row r="1027" spans="2:25" ht="18.75" customHeight="1">
      <c r="B1027" s="503"/>
      <c r="C1027" s="506"/>
      <c r="D1027" s="216">
        <v>13</v>
      </c>
      <c r="E1027" s="216" t="s">
        <v>4469</v>
      </c>
      <c r="F1027" s="217">
        <v>300</v>
      </c>
      <c r="G1027" s="218">
        <f t="shared" si="129"/>
        <v>60</v>
      </c>
      <c r="H1027" s="219">
        <f t="shared" si="130"/>
        <v>166.66666666666666</v>
      </c>
      <c r="I1027" s="219">
        <f t="shared" si="131"/>
        <v>5.5555555555555552E-2</v>
      </c>
      <c r="J1027" s="217"/>
      <c r="K1027" s="220"/>
      <c r="L1027" s="220"/>
      <c r="M1027" s="221"/>
      <c r="N1027" s="222">
        <f t="shared" si="132"/>
        <v>0</v>
      </c>
      <c r="O1027" s="223"/>
      <c r="P1027" s="224"/>
      <c r="Q1027" s="224"/>
      <c r="R1027" s="224"/>
      <c r="S1027" s="224"/>
      <c r="T1027" s="225"/>
      <c r="U1027" s="226">
        <f t="shared" si="133"/>
        <v>0.1111111111111111</v>
      </c>
      <c r="V1027" s="227"/>
      <c r="W1027" s="228" t="str">
        <f t="shared" si="134"/>
        <v>0</v>
      </c>
      <c r="X1027" s="509"/>
      <c r="Y1027" s="229">
        <f t="shared" si="135"/>
        <v>0</v>
      </c>
    </row>
    <row r="1028" spans="2:25" ht="18.75" customHeight="1">
      <c r="B1028" s="503"/>
      <c r="C1028" s="506"/>
      <c r="D1028" s="216">
        <v>14</v>
      </c>
      <c r="E1028" s="216" t="s">
        <v>4470</v>
      </c>
      <c r="F1028" s="217">
        <v>350</v>
      </c>
      <c r="G1028" s="218">
        <f t="shared" si="129"/>
        <v>70</v>
      </c>
      <c r="H1028" s="219">
        <f t="shared" si="130"/>
        <v>194.44444444444443</v>
      </c>
      <c r="I1028" s="219">
        <f t="shared" si="131"/>
        <v>6.4814814814814811E-2</v>
      </c>
      <c r="J1028" s="217"/>
      <c r="K1028" s="220"/>
      <c r="L1028" s="220"/>
      <c r="M1028" s="221"/>
      <c r="N1028" s="222">
        <f t="shared" si="132"/>
        <v>0</v>
      </c>
      <c r="O1028" s="223"/>
      <c r="P1028" s="224"/>
      <c r="Q1028" s="224"/>
      <c r="R1028" s="224"/>
      <c r="S1028" s="224"/>
      <c r="T1028" s="225"/>
      <c r="U1028" s="226">
        <f t="shared" si="133"/>
        <v>0.12962962962962962</v>
      </c>
      <c r="V1028" s="227"/>
      <c r="W1028" s="228" t="str">
        <f t="shared" si="134"/>
        <v>0</v>
      </c>
      <c r="X1028" s="509"/>
      <c r="Y1028" s="229">
        <f t="shared" si="135"/>
        <v>0</v>
      </c>
    </row>
    <row r="1029" spans="2:25" ht="18.75" customHeight="1">
      <c r="B1029" s="503"/>
      <c r="C1029" s="506"/>
      <c r="D1029" s="216">
        <v>15</v>
      </c>
      <c r="E1029" s="216" t="s">
        <v>4471</v>
      </c>
      <c r="F1029" s="217">
        <v>300</v>
      </c>
      <c r="G1029" s="218">
        <f t="shared" si="129"/>
        <v>60</v>
      </c>
      <c r="H1029" s="219">
        <f t="shared" si="130"/>
        <v>166.66666666666666</v>
      </c>
      <c r="I1029" s="219">
        <f t="shared" si="131"/>
        <v>5.5555555555555552E-2</v>
      </c>
      <c r="J1029" s="217"/>
      <c r="K1029" s="220"/>
      <c r="L1029" s="220"/>
      <c r="M1029" s="221"/>
      <c r="N1029" s="222">
        <f t="shared" si="132"/>
        <v>0</v>
      </c>
      <c r="O1029" s="223"/>
      <c r="P1029" s="224"/>
      <c r="Q1029" s="224"/>
      <c r="R1029" s="224"/>
      <c r="S1029" s="224"/>
      <c r="T1029" s="225"/>
      <c r="U1029" s="226">
        <f t="shared" si="133"/>
        <v>0.1111111111111111</v>
      </c>
      <c r="V1029" s="227"/>
      <c r="W1029" s="228" t="str">
        <f t="shared" si="134"/>
        <v>0</v>
      </c>
      <c r="X1029" s="509"/>
      <c r="Y1029" s="229">
        <f t="shared" si="135"/>
        <v>0</v>
      </c>
    </row>
    <row r="1030" spans="2:25" ht="18.75" customHeight="1">
      <c r="B1030" s="503"/>
      <c r="C1030" s="506"/>
      <c r="D1030" s="216">
        <v>16</v>
      </c>
      <c r="E1030" s="216" t="s">
        <v>4472</v>
      </c>
      <c r="F1030" s="217">
        <v>170</v>
      </c>
      <c r="G1030" s="218">
        <f t="shared" si="129"/>
        <v>34</v>
      </c>
      <c r="H1030" s="219">
        <f t="shared" si="130"/>
        <v>94.444444444444443</v>
      </c>
      <c r="I1030" s="219">
        <f t="shared" si="131"/>
        <v>3.1481481481481478E-2</v>
      </c>
      <c r="J1030" s="217"/>
      <c r="K1030" s="220"/>
      <c r="L1030" s="220"/>
      <c r="M1030" s="221"/>
      <c r="N1030" s="222">
        <f t="shared" si="132"/>
        <v>0</v>
      </c>
      <c r="O1030" s="223"/>
      <c r="P1030" s="224"/>
      <c r="Q1030" s="224"/>
      <c r="R1030" s="224"/>
      <c r="S1030" s="224"/>
      <c r="T1030" s="225"/>
      <c r="U1030" s="226">
        <f t="shared" si="133"/>
        <v>6.2962962962962957E-2</v>
      </c>
      <c r="V1030" s="227"/>
      <c r="W1030" s="228" t="str">
        <f t="shared" si="134"/>
        <v>0</v>
      </c>
      <c r="X1030" s="509"/>
      <c r="Y1030" s="229">
        <f t="shared" si="135"/>
        <v>0</v>
      </c>
    </row>
    <row r="1031" spans="2:25" ht="18.75" customHeight="1">
      <c r="B1031" s="503"/>
      <c r="C1031" s="506"/>
      <c r="D1031" s="216">
        <v>17</v>
      </c>
      <c r="E1031" s="216" t="s">
        <v>4473</v>
      </c>
      <c r="F1031" s="217">
        <v>170</v>
      </c>
      <c r="G1031" s="218">
        <f t="shared" si="129"/>
        <v>34</v>
      </c>
      <c r="H1031" s="219">
        <f t="shared" si="130"/>
        <v>94.444444444444443</v>
      </c>
      <c r="I1031" s="219">
        <f t="shared" si="131"/>
        <v>3.1481481481481478E-2</v>
      </c>
      <c r="J1031" s="217"/>
      <c r="K1031" s="220"/>
      <c r="L1031" s="220"/>
      <c r="M1031" s="221"/>
      <c r="N1031" s="222">
        <f t="shared" si="132"/>
        <v>0</v>
      </c>
      <c r="O1031" s="223"/>
      <c r="P1031" s="224"/>
      <c r="Q1031" s="224"/>
      <c r="R1031" s="224"/>
      <c r="S1031" s="224"/>
      <c r="T1031" s="225"/>
      <c r="U1031" s="226">
        <f t="shared" si="133"/>
        <v>6.2962962962962957E-2</v>
      </c>
      <c r="V1031" s="227"/>
      <c r="W1031" s="228" t="str">
        <f t="shared" si="134"/>
        <v>0</v>
      </c>
      <c r="X1031" s="509"/>
      <c r="Y1031" s="229">
        <f t="shared" si="135"/>
        <v>0</v>
      </c>
    </row>
    <row r="1032" spans="2:25" ht="18.75" customHeight="1">
      <c r="B1032" s="503"/>
      <c r="C1032" s="506"/>
      <c r="D1032" s="216">
        <v>18</v>
      </c>
      <c r="E1032" s="216" t="s">
        <v>4474</v>
      </c>
      <c r="F1032" s="217">
        <v>130</v>
      </c>
      <c r="G1032" s="218">
        <f t="shared" si="129"/>
        <v>26</v>
      </c>
      <c r="H1032" s="219">
        <f t="shared" si="130"/>
        <v>72.222222222222214</v>
      </c>
      <c r="I1032" s="219">
        <f t="shared" si="131"/>
        <v>2.4074074074074071E-2</v>
      </c>
      <c r="J1032" s="217"/>
      <c r="K1032" s="220"/>
      <c r="L1032" s="220"/>
      <c r="M1032" s="221"/>
      <c r="N1032" s="222">
        <f t="shared" si="132"/>
        <v>0</v>
      </c>
      <c r="O1032" s="223"/>
      <c r="P1032" s="224"/>
      <c r="Q1032" s="224"/>
      <c r="R1032" s="224"/>
      <c r="S1032" s="224"/>
      <c r="T1032" s="225"/>
      <c r="U1032" s="226">
        <f t="shared" si="133"/>
        <v>4.8148148148148141E-2</v>
      </c>
      <c r="V1032" s="227"/>
      <c r="W1032" s="228" t="str">
        <f t="shared" si="134"/>
        <v>0</v>
      </c>
      <c r="X1032" s="509"/>
      <c r="Y1032" s="229">
        <f t="shared" si="135"/>
        <v>0</v>
      </c>
    </row>
    <row r="1033" spans="2:25" ht="18.75" customHeight="1">
      <c r="B1033" s="503"/>
      <c r="C1033" s="506"/>
      <c r="D1033" s="216">
        <v>19</v>
      </c>
      <c r="E1033" s="216" t="s">
        <v>4475</v>
      </c>
      <c r="F1033" s="217">
        <v>110</v>
      </c>
      <c r="G1033" s="218">
        <f t="shared" si="129"/>
        <v>22</v>
      </c>
      <c r="H1033" s="219">
        <f t="shared" si="130"/>
        <v>61.111111111111107</v>
      </c>
      <c r="I1033" s="219">
        <f t="shared" si="131"/>
        <v>2.0370370370370369E-2</v>
      </c>
      <c r="J1033" s="217"/>
      <c r="K1033" s="220"/>
      <c r="L1033" s="220"/>
      <c r="M1033" s="221"/>
      <c r="N1033" s="222">
        <f t="shared" si="132"/>
        <v>0</v>
      </c>
      <c r="O1033" s="223"/>
      <c r="P1033" s="224"/>
      <c r="Q1033" s="224"/>
      <c r="R1033" s="224"/>
      <c r="S1033" s="224"/>
      <c r="T1033" s="225"/>
      <c r="U1033" s="226">
        <f t="shared" si="133"/>
        <v>4.0740740740740737E-2</v>
      </c>
      <c r="V1033" s="227"/>
      <c r="W1033" s="228" t="str">
        <f t="shared" si="134"/>
        <v>0</v>
      </c>
      <c r="X1033" s="509"/>
      <c r="Y1033" s="229">
        <f t="shared" si="135"/>
        <v>0</v>
      </c>
    </row>
    <row r="1034" spans="2:25" ht="18.75" customHeight="1">
      <c r="B1034" s="503"/>
      <c r="C1034" s="506"/>
      <c r="D1034" s="216">
        <v>20</v>
      </c>
      <c r="E1034" s="216" t="s">
        <v>4476</v>
      </c>
      <c r="F1034" s="217">
        <v>121</v>
      </c>
      <c r="G1034" s="218">
        <f t="shared" si="129"/>
        <v>24.2</v>
      </c>
      <c r="H1034" s="219">
        <f t="shared" si="130"/>
        <v>67.222222222222214</v>
      </c>
      <c r="I1034" s="219">
        <f t="shared" si="131"/>
        <v>2.2407407407407404E-2</v>
      </c>
      <c r="J1034" s="217"/>
      <c r="K1034" s="220"/>
      <c r="L1034" s="220"/>
      <c r="M1034" s="221"/>
      <c r="N1034" s="222">
        <f t="shared" si="132"/>
        <v>0</v>
      </c>
      <c r="O1034" s="223"/>
      <c r="P1034" s="224"/>
      <c r="Q1034" s="224"/>
      <c r="R1034" s="224"/>
      <c r="S1034" s="224"/>
      <c r="T1034" s="225"/>
      <c r="U1034" s="226">
        <f t="shared" si="133"/>
        <v>4.4814814814814807E-2</v>
      </c>
      <c r="V1034" s="227"/>
      <c r="W1034" s="228" t="str">
        <f t="shared" si="134"/>
        <v>0</v>
      </c>
      <c r="X1034" s="509"/>
      <c r="Y1034" s="229">
        <f t="shared" si="135"/>
        <v>0</v>
      </c>
    </row>
    <row r="1035" spans="2:25" ht="18.75" customHeight="1">
      <c r="B1035" s="503"/>
      <c r="C1035" s="506"/>
      <c r="D1035" s="216">
        <v>21</v>
      </c>
      <c r="E1035" s="216" t="s">
        <v>4477</v>
      </c>
      <c r="F1035" s="217">
        <v>118</v>
      </c>
      <c r="G1035" s="218">
        <f t="shared" si="129"/>
        <v>23.6</v>
      </c>
      <c r="H1035" s="219">
        <f t="shared" si="130"/>
        <v>65.555555555555557</v>
      </c>
      <c r="I1035" s="219">
        <f t="shared" si="131"/>
        <v>2.1851851851851851E-2</v>
      </c>
      <c r="J1035" s="217"/>
      <c r="K1035" s="220"/>
      <c r="L1035" s="220"/>
      <c r="M1035" s="221"/>
      <c r="N1035" s="222">
        <f t="shared" si="132"/>
        <v>0</v>
      </c>
      <c r="O1035" s="223"/>
      <c r="P1035" s="224"/>
      <c r="Q1035" s="224"/>
      <c r="R1035" s="224"/>
      <c r="S1035" s="224"/>
      <c r="T1035" s="225"/>
      <c r="U1035" s="226">
        <f t="shared" si="133"/>
        <v>4.3703703703703703E-2</v>
      </c>
      <c r="V1035" s="227"/>
      <c r="W1035" s="228" t="str">
        <f t="shared" si="134"/>
        <v>0</v>
      </c>
      <c r="X1035" s="509"/>
      <c r="Y1035" s="229">
        <f t="shared" si="135"/>
        <v>0</v>
      </c>
    </row>
    <row r="1036" spans="2:25" ht="18.75" customHeight="1">
      <c r="B1036" s="503"/>
      <c r="C1036" s="506"/>
      <c r="D1036" s="216">
        <v>22</v>
      </c>
      <c r="E1036" s="216" t="s">
        <v>4478</v>
      </c>
      <c r="F1036" s="217">
        <v>122</v>
      </c>
      <c r="G1036" s="218">
        <f t="shared" si="129"/>
        <v>24.4</v>
      </c>
      <c r="H1036" s="219">
        <f t="shared" si="130"/>
        <v>67.777777777777771</v>
      </c>
      <c r="I1036" s="219">
        <f t="shared" si="131"/>
        <v>2.2592592592592591E-2</v>
      </c>
      <c r="J1036" s="217"/>
      <c r="K1036" s="220"/>
      <c r="L1036" s="220"/>
      <c r="M1036" s="221"/>
      <c r="N1036" s="222">
        <f t="shared" si="132"/>
        <v>0</v>
      </c>
      <c r="O1036" s="223"/>
      <c r="P1036" s="224"/>
      <c r="Q1036" s="224"/>
      <c r="R1036" s="224"/>
      <c r="S1036" s="224"/>
      <c r="T1036" s="225"/>
      <c r="U1036" s="226">
        <f t="shared" si="133"/>
        <v>4.5185185185185182E-2</v>
      </c>
      <c r="V1036" s="227"/>
      <c r="W1036" s="228" t="str">
        <f t="shared" si="134"/>
        <v>0</v>
      </c>
      <c r="X1036" s="509"/>
      <c r="Y1036" s="229">
        <f t="shared" si="135"/>
        <v>0</v>
      </c>
    </row>
    <row r="1037" spans="2:25" ht="18.75" customHeight="1">
      <c r="B1037" s="503"/>
      <c r="C1037" s="506"/>
      <c r="D1037" s="216"/>
      <c r="E1037" s="216"/>
      <c r="F1037" s="217"/>
      <c r="G1037" s="218">
        <f t="shared" si="129"/>
        <v>0</v>
      </c>
      <c r="H1037" s="219">
        <f t="shared" si="130"/>
        <v>0</v>
      </c>
      <c r="I1037" s="219">
        <f t="shared" si="131"/>
        <v>0</v>
      </c>
      <c r="J1037" s="217"/>
      <c r="K1037" s="220"/>
      <c r="L1037" s="220"/>
      <c r="M1037" s="221"/>
      <c r="N1037" s="222">
        <f t="shared" si="132"/>
        <v>0</v>
      </c>
      <c r="O1037" s="223"/>
      <c r="P1037" s="224"/>
      <c r="Q1037" s="224"/>
      <c r="R1037" s="224"/>
      <c r="S1037" s="224"/>
      <c r="T1037" s="225"/>
      <c r="U1037" s="226">
        <f t="shared" si="133"/>
        <v>0</v>
      </c>
      <c r="V1037" s="227"/>
      <c r="W1037" s="228" t="str">
        <f t="shared" si="134"/>
        <v>0</v>
      </c>
      <c r="X1037" s="509"/>
      <c r="Y1037" s="229">
        <f t="shared" si="135"/>
        <v>0</v>
      </c>
    </row>
    <row r="1038" spans="2:25" ht="18.75" customHeight="1">
      <c r="B1038" s="504"/>
      <c r="C1038" s="507"/>
      <c r="D1038" s="216"/>
      <c r="E1038" s="216"/>
      <c r="F1038" s="217"/>
      <c r="G1038" s="218">
        <f t="shared" si="129"/>
        <v>0</v>
      </c>
      <c r="H1038" s="219">
        <f>F1038/$H$15</f>
        <v>0</v>
      </c>
      <c r="I1038" s="219">
        <f>H1038/$I$15</f>
        <v>0</v>
      </c>
      <c r="J1038" s="217"/>
      <c r="K1038" s="220"/>
      <c r="L1038" s="220"/>
      <c r="M1038" s="232"/>
      <c r="N1038" s="222">
        <f>M1038/$N$15</f>
        <v>0</v>
      </c>
      <c r="O1038" s="231"/>
      <c r="P1038" s="231"/>
      <c r="Q1038" s="231"/>
      <c r="R1038" s="231"/>
      <c r="S1038" s="231"/>
      <c r="T1038" s="225"/>
      <c r="U1038" s="226">
        <f>H1038/$U$15</f>
        <v>0</v>
      </c>
      <c r="V1038" s="227"/>
      <c r="W1038" s="228" t="str">
        <f>IF(V1038&lt;1,"0",IF(V1038&lt;5,"2",IF(V1038&gt;=5,"6")))</f>
        <v>0</v>
      </c>
      <c r="X1038" s="510"/>
      <c r="Y1038" s="229">
        <f t="shared" si="135"/>
        <v>0</v>
      </c>
    </row>
    <row r="1039" spans="2:25">
      <c r="B1039" s="233"/>
      <c r="C1039" s="234" t="s">
        <v>111</v>
      </c>
      <c r="D1039" s="235"/>
      <c r="E1039" s="236">
        <f>COUNTA(E980:E1038)</f>
        <v>56</v>
      </c>
      <c r="F1039" s="236">
        <f>SUM(F980:F1038)</f>
        <v>10794</v>
      </c>
      <c r="G1039" s="236">
        <f>SUM(G980:G1038)</f>
        <v>2158.8000000000002</v>
      </c>
      <c r="H1039" s="236">
        <f>SUM(H980:H1038)</f>
        <v>5996.6666666666688</v>
      </c>
      <c r="I1039" s="236">
        <f>MROUND(SUM(I980:I1038),1)</f>
        <v>2</v>
      </c>
      <c r="J1039" s="236">
        <f>COUNTA(J980:J1038)</f>
        <v>2</v>
      </c>
      <c r="K1039" s="236">
        <f>COUNTA(K980:K1038)</f>
        <v>2</v>
      </c>
      <c r="L1039" s="236">
        <f>COUNTA(L980:L1038)</f>
        <v>0</v>
      </c>
      <c r="M1039" s="236">
        <f>SUM(M980:M1038)</f>
        <v>5996.666666666667</v>
      </c>
      <c r="N1039" s="236">
        <f>SUM(N980:N1038)</f>
        <v>119.93333333333334</v>
      </c>
      <c r="O1039" s="237"/>
      <c r="P1039" s="238">
        <f>COUNTIF(P980:P1038, "YES")</f>
        <v>0</v>
      </c>
      <c r="Q1039" s="237"/>
      <c r="R1039" s="237"/>
      <c r="S1039" s="237"/>
      <c r="T1039" s="237"/>
      <c r="U1039" s="236">
        <f>SUM(U980:U1038)</f>
        <v>3.9977777777777774</v>
      </c>
      <c r="V1039" s="236">
        <f>SUM(V980:V1038)</f>
        <v>3.9977777777777774</v>
      </c>
      <c r="W1039" s="236">
        <f t="array" ref="W1039">SUM(ABS(W980:W1038))</f>
        <v>4</v>
      </c>
      <c r="X1039" s="238" t="str">
        <f>IF(X980&lt;0.2, "0", IF(X980&lt;=2, "2", IF(X980&gt;2, ROUND(X980,0))))</f>
        <v>2</v>
      </c>
      <c r="Y1039" s="236">
        <f>SUM(Y980:Y1038)</f>
        <v>2</v>
      </c>
    </row>
    <row r="1040" spans="2:25" ht="18.75" customHeight="1">
      <c r="B1040" s="502">
        <v>16</v>
      </c>
      <c r="C1040" s="505" t="s">
        <v>4479</v>
      </c>
      <c r="D1040" s="216">
        <v>1</v>
      </c>
      <c r="E1040" s="216" t="s">
        <v>4480</v>
      </c>
      <c r="F1040" s="217">
        <v>500</v>
      </c>
      <c r="G1040" s="218">
        <f t="shared" ref="G1040:G1073" si="136">F1040/$G$15</f>
        <v>100</v>
      </c>
      <c r="H1040" s="219">
        <f t="shared" ref="H1040:H1072" si="137">F1040/$H$15</f>
        <v>277.77777777777777</v>
      </c>
      <c r="I1040" s="219">
        <f t="shared" ref="I1040:I1072" si="138">H1040/$I$15</f>
        <v>9.2592592592592587E-2</v>
      </c>
      <c r="J1040" s="217" t="s">
        <v>4481</v>
      </c>
      <c r="K1040" s="217" t="s">
        <v>4481</v>
      </c>
      <c r="L1040" s="220"/>
      <c r="M1040" s="221">
        <f>SUM(H1040:H1048)</f>
        <v>2537.7777777777778</v>
      </c>
      <c r="N1040" s="222">
        <f t="shared" ref="N1040:N1072" si="139">M1040/$N$15</f>
        <v>50.75555555555556</v>
      </c>
      <c r="O1040" s="223">
        <v>35</v>
      </c>
      <c r="P1040" s="224" t="s">
        <v>178</v>
      </c>
      <c r="Q1040" s="224"/>
      <c r="R1040" s="224" t="s">
        <v>3576</v>
      </c>
      <c r="S1040" s="224"/>
      <c r="T1040" s="225"/>
      <c r="U1040" s="226">
        <f t="shared" ref="U1040:U1072" si="140">H1040/$U$15</f>
        <v>0.18518518518518517</v>
      </c>
      <c r="V1040" s="227">
        <f>SUM(U1040:U1048)</f>
        <v>1.6918518518518517</v>
      </c>
      <c r="W1040" s="228" t="str">
        <f t="shared" ref="W1040:W1072" si="141">IF(V1040&lt;1,"0",IF(V1040&lt;5,"2",IF(V1040&gt;=5,"6")))</f>
        <v>2</v>
      </c>
      <c r="X1040" s="508">
        <f>K1074/$X$15</f>
        <v>1</v>
      </c>
      <c r="Y1040" s="229">
        <f t="shared" ref="Y1040:Y1073" si="142">W1040/2</f>
        <v>1</v>
      </c>
    </row>
    <row r="1041" spans="2:25" ht="18.75" customHeight="1">
      <c r="B1041" s="503"/>
      <c r="C1041" s="506"/>
      <c r="D1041" s="216">
        <v>2</v>
      </c>
      <c r="E1041" s="216" t="s">
        <v>4482</v>
      </c>
      <c r="F1041" s="217">
        <v>640</v>
      </c>
      <c r="G1041" s="218">
        <f t="shared" si="136"/>
        <v>128</v>
      </c>
      <c r="H1041" s="219">
        <f t="shared" si="137"/>
        <v>355.55555555555554</v>
      </c>
      <c r="I1041" s="219">
        <f t="shared" si="138"/>
        <v>0.11851851851851851</v>
      </c>
      <c r="J1041" s="217"/>
      <c r="K1041" s="220"/>
      <c r="L1041" s="220"/>
      <c r="M1041" s="221"/>
      <c r="N1041" s="222">
        <f t="shared" si="139"/>
        <v>0</v>
      </c>
      <c r="O1041" s="223"/>
      <c r="P1041" s="224"/>
      <c r="Q1041" s="224"/>
      <c r="R1041" s="224"/>
      <c r="S1041" s="224"/>
      <c r="T1041" s="225"/>
      <c r="U1041" s="226">
        <f t="shared" si="140"/>
        <v>0.23703703703703702</v>
      </c>
      <c r="V1041" s="227"/>
      <c r="W1041" s="228" t="str">
        <f t="shared" si="141"/>
        <v>0</v>
      </c>
      <c r="X1041" s="509"/>
      <c r="Y1041" s="229">
        <f t="shared" si="142"/>
        <v>0</v>
      </c>
    </row>
    <row r="1042" spans="2:25" ht="18.75" customHeight="1">
      <c r="B1042" s="503"/>
      <c r="C1042" s="506"/>
      <c r="D1042" s="216">
        <v>3</v>
      </c>
      <c r="E1042" s="216" t="s">
        <v>4483</v>
      </c>
      <c r="F1042" s="217">
        <v>400</v>
      </c>
      <c r="G1042" s="218">
        <f t="shared" si="136"/>
        <v>80</v>
      </c>
      <c r="H1042" s="219">
        <f t="shared" si="137"/>
        <v>222.22222222222223</v>
      </c>
      <c r="I1042" s="219">
        <f t="shared" si="138"/>
        <v>7.407407407407407E-2</v>
      </c>
      <c r="J1042" s="217"/>
      <c r="K1042" s="220"/>
      <c r="L1042" s="220"/>
      <c r="M1042" s="221"/>
      <c r="N1042" s="222">
        <f t="shared" si="139"/>
        <v>0</v>
      </c>
      <c r="O1042" s="223"/>
      <c r="P1042" s="224"/>
      <c r="Q1042" s="224"/>
      <c r="R1042" s="224"/>
      <c r="S1042" s="224"/>
      <c r="T1042" s="225"/>
      <c r="U1042" s="226">
        <f t="shared" si="140"/>
        <v>0.14814814814814814</v>
      </c>
      <c r="V1042" s="227"/>
      <c r="W1042" s="228" t="str">
        <f t="shared" si="141"/>
        <v>0</v>
      </c>
      <c r="X1042" s="509"/>
      <c r="Y1042" s="229">
        <f t="shared" si="142"/>
        <v>0</v>
      </c>
    </row>
    <row r="1043" spans="2:25" ht="18.75" customHeight="1">
      <c r="B1043" s="503"/>
      <c r="C1043" s="506"/>
      <c r="D1043" s="216">
        <v>4</v>
      </c>
      <c r="E1043" s="216" t="s">
        <v>4484</v>
      </c>
      <c r="F1043" s="217">
        <v>810</v>
      </c>
      <c r="G1043" s="218">
        <f t="shared" si="136"/>
        <v>162</v>
      </c>
      <c r="H1043" s="219">
        <f t="shared" si="137"/>
        <v>450</v>
      </c>
      <c r="I1043" s="219">
        <f t="shared" si="138"/>
        <v>0.15</v>
      </c>
      <c r="J1043" s="217"/>
      <c r="K1043" s="220"/>
      <c r="L1043" s="220"/>
      <c r="M1043" s="221"/>
      <c r="N1043" s="222">
        <f t="shared" si="139"/>
        <v>0</v>
      </c>
      <c r="O1043" s="223"/>
      <c r="P1043" s="224"/>
      <c r="Q1043" s="224"/>
      <c r="R1043" s="224"/>
      <c r="S1043" s="224"/>
      <c r="T1043" s="225"/>
      <c r="U1043" s="226">
        <f t="shared" si="140"/>
        <v>0.3</v>
      </c>
      <c r="V1043" s="227"/>
      <c r="W1043" s="228" t="str">
        <f t="shared" si="141"/>
        <v>0</v>
      </c>
      <c r="X1043" s="509"/>
      <c r="Y1043" s="229">
        <f t="shared" si="142"/>
        <v>0</v>
      </c>
    </row>
    <row r="1044" spans="2:25" ht="18.75" customHeight="1">
      <c r="B1044" s="503"/>
      <c r="C1044" s="506"/>
      <c r="D1044" s="216">
        <v>5</v>
      </c>
      <c r="E1044" s="216" t="s">
        <v>4485</v>
      </c>
      <c r="F1044" s="217">
        <v>450</v>
      </c>
      <c r="G1044" s="218">
        <f t="shared" si="136"/>
        <v>90</v>
      </c>
      <c r="H1044" s="219">
        <f t="shared" si="137"/>
        <v>250</v>
      </c>
      <c r="I1044" s="219">
        <f t="shared" si="138"/>
        <v>8.3333333333333329E-2</v>
      </c>
      <c r="J1044" s="217"/>
      <c r="K1044" s="220"/>
      <c r="L1044" s="220"/>
      <c r="M1044" s="221"/>
      <c r="N1044" s="222">
        <f t="shared" si="139"/>
        <v>0</v>
      </c>
      <c r="O1044" s="223"/>
      <c r="P1044" s="224"/>
      <c r="Q1044" s="224"/>
      <c r="R1044" s="224"/>
      <c r="S1044" s="224"/>
      <c r="T1044" s="225"/>
      <c r="U1044" s="226">
        <f t="shared" si="140"/>
        <v>0.16666666666666666</v>
      </c>
      <c r="V1044" s="227"/>
      <c r="W1044" s="228" t="str">
        <f t="shared" si="141"/>
        <v>0</v>
      </c>
      <c r="X1044" s="509"/>
      <c r="Y1044" s="229">
        <f t="shared" si="142"/>
        <v>0</v>
      </c>
    </row>
    <row r="1045" spans="2:25" ht="18.75" customHeight="1">
      <c r="B1045" s="503"/>
      <c r="C1045" s="506"/>
      <c r="D1045" s="216">
        <v>6</v>
      </c>
      <c r="E1045" s="216" t="s">
        <v>4486</v>
      </c>
      <c r="F1045" s="217">
        <v>610</v>
      </c>
      <c r="G1045" s="218">
        <f t="shared" si="136"/>
        <v>122</v>
      </c>
      <c r="H1045" s="219">
        <f t="shared" si="137"/>
        <v>338.88888888888886</v>
      </c>
      <c r="I1045" s="219">
        <f t="shared" si="138"/>
        <v>0.11296296296296295</v>
      </c>
      <c r="J1045" s="217"/>
      <c r="K1045" s="220"/>
      <c r="L1045" s="220"/>
      <c r="M1045" s="221"/>
      <c r="N1045" s="222">
        <f t="shared" si="139"/>
        <v>0</v>
      </c>
      <c r="O1045" s="223"/>
      <c r="P1045" s="224"/>
      <c r="Q1045" s="224"/>
      <c r="R1045" s="224"/>
      <c r="S1045" s="224"/>
      <c r="T1045" s="225"/>
      <c r="U1045" s="226">
        <f t="shared" si="140"/>
        <v>0.22592592592592589</v>
      </c>
      <c r="V1045" s="227"/>
      <c r="W1045" s="228" t="str">
        <f t="shared" si="141"/>
        <v>0</v>
      </c>
      <c r="X1045" s="509"/>
      <c r="Y1045" s="229">
        <f t="shared" si="142"/>
        <v>0</v>
      </c>
    </row>
    <row r="1046" spans="2:25" ht="18.75" customHeight="1">
      <c r="B1046" s="503"/>
      <c r="C1046" s="506"/>
      <c r="D1046" s="216">
        <v>7</v>
      </c>
      <c r="E1046" s="216" t="s">
        <v>4487</v>
      </c>
      <c r="F1046" s="217">
        <v>550</v>
      </c>
      <c r="G1046" s="218">
        <f t="shared" si="136"/>
        <v>110</v>
      </c>
      <c r="H1046" s="219">
        <f t="shared" si="137"/>
        <v>305.55555555555554</v>
      </c>
      <c r="I1046" s="219">
        <f t="shared" si="138"/>
        <v>0.10185185185185185</v>
      </c>
      <c r="J1046" s="217"/>
      <c r="K1046" s="220"/>
      <c r="L1046" s="220"/>
      <c r="M1046" s="221"/>
      <c r="N1046" s="222">
        <f t="shared" si="139"/>
        <v>0</v>
      </c>
      <c r="O1046" s="223"/>
      <c r="P1046" s="224"/>
      <c r="Q1046" s="224"/>
      <c r="R1046" s="224"/>
      <c r="S1046" s="224"/>
      <c r="T1046" s="225"/>
      <c r="U1046" s="226">
        <f t="shared" si="140"/>
        <v>0.20370370370370369</v>
      </c>
      <c r="V1046" s="227"/>
      <c r="W1046" s="228" t="str">
        <f t="shared" si="141"/>
        <v>0</v>
      </c>
      <c r="X1046" s="509"/>
      <c r="Y1046" s="229">
        <f t="shared" si="142"/>
        <v>0</v>
      </c>
    </row>
    <row r="1047" spans="2:25" ht="18.75" customHeight="1">
      <c r="B1047" s="503"/>
      <c r="C1047" s="506"/>
      <c r="D1047" s="216">
        <v>8</v>
      </c>
      <c r="E1047" s="216" t="s">
        <v>4488</v>
      </c>
      <c r="F1047" s="217">
        <v>450</v>
      </c>
      <c r="G1047" s="218">
        <f t="shared" si="136"/>
        <v>90</v>
      </c>
      <c r="H1047" s="219">
        <f t="shared" si="137"/>
        <v>250</v>
      </c>
      <c r="I1047" s="219">
        <f t="shared" si="138"/>
        <v>8.3333333333333329E-2</v>
      </c>
      <c r="J1047" s="217"/>
      <c r="K1047" s="220"/>
      <c r="L1047" s="220"/>
      <c r="M1047" s="221"/>
      <c r="N1047" s="222">
        <f t="shared" si="139"/>
        <v>0</v>
      </c>
      <c r="O1047" s="223"/>
      <c r="P1047" s="224"/>
      <c r="Q1047" s="224"/>
      <c r="R1047" s="224"/>
      <c r="S1047" s="224"/>
      <c r="T1047" s="225"/>
      <c r="U1047" s="226">
        <f t="shared" si="140"/>
        <v>0.16666666666666666</v>
      </c>
      <c r="V1047" s="227"/>
      <c r="W1047" s="228" t="str">
        <f t="shared" si="141"/>
        <v>0</v>
      </c>
      <c r="X1047" s="509"/>
      <c r="Y1047" s="229">
        <f t="shared" si="142"/>
        <v>0</v>
      </c>
    </row>
    <row r="1048" spans="2:25" ht="18.75" customHeight="1">
      <c r="B1048" s="503"/>
      <c r="C1048" s="506"/>
      <c r="D1048" s="216">
        <v>9</v>
      </c>
      <c r="E1048" s="216" t="s">
        <v>4489</v>
      </c>
      <c r="F1048" s="217">
        <v>158</v>
      </c>
      <c r="G1048" s="218">
        <f t="shared" si="136"/>
        <v>31.6</v>
      </c>
      <c r="H1048" s="219">
        <f t="shared" si="137"/>
        <v>87.777777777777771</v>
      </c>
      <c r="I1048" s="219">
        <f t="shared" si="138"/>
        <v>2.9259259259259256E-2</v>
      </c>
      <c r="J1048" s="217"/>
      <c r="K1048" s="220"/>
      <c r="L1048" s="220"/>
      <c r="M1048" s="221"/>
      <c r="N1048" s="222">
        <f t="shared" si="139"/>
        <v>0</v>
      </c>
      <c r="O1048" s="223"/>
      <c r="P1048" s="224"/>
      <c r="Q1048" s="224"/>
      <c r="R1048" s="224"/>
      <c r="S1048" s="224"/>
      <c r="T1048" s="225"/>
      <c r="U1048" s="226">
        <f t="shared" si="140"/>
        <v>5.8518518518518511E-2</v>
      </c>
      <c r="V1048" s="227"/>
      <c r="W1048" s="228" t="str">
        <f t="shared" si="141"/>
        <v>0</v>
      </c>
      <c r="X1048" s="509"/>
      <c r="Y1048" s="229">
        <f t="shared" si="142"/>
        <v>0</v>
      </c>
    </row>
    <row r="1049" spans="2:25" ht="18.75" customHeight="1">
      <c r="B1049" s="503"/>
      <c r="C1049" s="506"/>
      <c r="D1049" s="216"/>
      <c r="E1049" s="216"/>
      <c r="F1049" s="217"/>
      <c r="G1049" s="218">
        <f t="shared" si="136"/>
        <v>0</v>
      </c>
      <c r="H1049" s="219">
        <f t="shared" si="137"/>
        <v>0</v>
      </c>
      <c r="I1049" s="219">
        <f t="shared" si="138"/>
        <v>0</v>
      </c>
      <c r="J1049" s="217"/>
      <c r="K1049" s="220"/>
      <c r="L1049" s="220"/>
      <c r="M1049" s="221"/>
      <c r="N1049" s="222">
        <f t="shared" si="139"/>
        <v>0</v>
      </c>
      <c r="O1049" s="223"/>
      <c r="P1049" s="224"/>
      <c r="Q1049" s="224"/>
      <c r="R1049" s="224"/>
      <c r="S1049" s="224"/>
      <c r="T1049" s="225"/>
      <c r="U1049" s="226">
        <f t="shared" si="140"/>
        <v>0</v>
      </c>
      <c r="V1049" s="227"/>
      <c r="W1049" s="228" t="str">
        <f t="shared" si="141"/>
        <v>0</v>
      </c>
      <c r="X1049" s="509"/>
      <c r="Y1049" s="229">
        <f t="shared" si="142"/>
        <v>0</v>
      </c>
    </row>
    <row r="1050" spans="2:25" ht="18.75" customHeight="1">
      <c r="B1050" s="503"/>
      <c r="C1050" s="506"/>
      <c r="D1050" s="216">
        <v>1</v>
      </c>
      <c r="E1050" s="216" t="s">
        <v>4376</v>
      </c>
      <c r="F1050" s="217">
        <v>330</v>
      </c>
      <c r="G1050" s="218">
        <f t="shared" si="136"/>
        <v>66</v>
      </c>
      <c r="H1050" s="219">
        <f t="shared" si="137"/>
        <v>183.33333333333334</v>
      </c>
      <c r="I1050" s="219">
        <f t="shared" si="138"/>
        <v>6.1111111111111116E-2</v>
      </c>
      <c r="J1050" s="217"/>
      <c r="K1050" s="220"/>
      <c r="L1050" s="220"/>
      <c r="M1050" s="221"/>
      <c r="N1050" s="222">
        <f t="shared" si="139"/>
        <v>0</v>
      </c>
      <c r="O1050" s="223"/>
      <c r="P1050" s="224"/>
      <c r="Q1050" s="224"/>
      <c r="R1050" s="224"/>
      <c r="S1050" s="224"/>
      <c r="T1050" s="225"/>
      <c r="U1050" s="226">
        <f t="shared" si="140"/>
        <v>0.12222222222222223</v>
      </c>
      <c r="V1050" s="227"/>
      <c r="W1050" s="228" t="str">
        <f t="shared" si="141"/>
        <v>0</v>
      </c>
      <c r="X1050" s="509"/>
      <c r="Y1050" s="229">
        <f t="shared" si="142"/>
        <v>0</v>
      </c>
    </row>
    <row r="1051" spans="2:25" ht="18.75" customHeight="1">
      <c r="B1051" s="503"/>
      <c r="C1051" s="506"/>
      <c r="D1051" s="216">
        <v>2</v>
      </c>
      <c r="E1051" s="216" t="s">
        <v>4490</v>
      </c>
      <c r="F1051" s="217">
        <v>410</v>
      </c>
      <c r="G1051" s="218">
        <f t="shared" si="136"/>
        <v>82</v>
      </c>
      <c r="H1051" s="219">
        <f t="shared" si="137"/>
        <v>227.77777777777777</v>
      </c>
      <c r="I1051" s="219">
        <f t="shared" si="138"/>
        <v>7.5925925925925924E-2</v>
      </c>
      <c r="J1051" s="217"/>
      <c r="K1051" s="220"/>
      <c r="L1051" s="220"/>
      <c r="M1051" s="221"/>
      <c r="N1051" s="222">
        <f t="shared" si="139"/>
        <v>0</v>
      </c>
      <c r="O1051" s="223"/>
      <c r="P1051" s="224"/>
      <c r="Q1051" s="224"/>
      <c r="R1051" s="224"/>
      <c r="S1051" s="224"/>
      <c r="T1051" s="225"/>
      <c r="U1051" s="226">
        <f t="shared" si="140"/>
        <v>0.15185185185185185</v>
      </c>
      <c r="V1051" s="227"/>
      <c r="W1051" s="228" t="str">
        <f t="shared" si="141"/>
        <v>0</v>
      </c>
      <c r="X1051" s="509"/>
      <c r="Y1051" s="229">
        <f t="shared" si="142"/>
        <v>0</v>
      </c>
    </row>
    <row r="1052" spans="2:25" ht="18.75" customHeight="1">
      <c r="B1052" s="503"/>
      <c r="C1052" s="506"/>
      <c r="D1052" s="216">
        <v>3</v>
      </c>
      <c r="E1052" s="216" t="s">
        <v>4491</v>
      </c>
      <c r="F1052" s="217">
        <v>550</v>
      </c>
      <c r="G1052" s="218">
        <f t="shared" si="136"/>
        <v>110</v>
      </c>
      <c r="H1052" s="219">
        <f t="shared" si="137"/>
        <v>305.55555555555554</v>
      </c>
      <c r="I1052" s="219">
        <f t="shared" si="138"/>
        <v>0.10185185185185185</v>
      </c>
      <c r="J1052" s="217"/>
      <c r="K1052" s="220"/>
      <c r="L1052" s="220"/>
      <c r="M1052" s="221"/>
      <c r="N1052" s="222">
        <f t="shared" si="139"/>
        <v>0</v>
      </c>
      <c r="O1052" s="223"/>
      <c r="P1052" s="224"/>
      <c r="Q1052" s="224"/>
      <c r="R1052" s="224"/>
      <c r="S1052" s="224"/>
      <c r="T1052" s="225"/>
      <c r="U1052" s="226">
        <f t="shared" si="140"/>
        <v>0.20370370370370369</v>
      </c>
      <c r="V1052" s="227"/>
      <c r="W1052" s="228" t="str">
        <f t="shared" si="141"/>
        <v>0</v>
      </c>
      <c r="X1052" s="509"/>
      <c r="Y1052" s="229">
        <f t="shared" si="142"/>
        <v>0</v>
      </c>
    </row>
    <row r="1053" spans="2:25" ht="18.75" customHeight="1">
      <c r="B1053" s="503"/>
      <c r="C1053" s="506"/>
      <c r="D1053" s="216">
        <v>4</v>
      </c>
      <c r="E1053" s="216" t="s">
        <v>4492</v>
      </c>
      <c r="F1053" s="217">
        <v>220</v>
      </c>
      <c r="G1053" s="218">
        <f t="shared" si="136"/>
        <v>44</v>
      </c>
      <c r="H1053" s="219">
        <f t="shared" si="137"/>
        <v>122.22222222222221</v>
      </c>
      <c r="I1053" s="219">
        <f t="shared" si="138"/>
        <v>4.0740740740740737E-2</v>
      </c>
      <c r="J1053" s="217"/>
      <c r="K1053" s="220"/>
      <c r="L1053" s="220"/>
      <c r="M1053" s="221"/>
      <c r="N1053" s="222">
        <f t="shared" si="139"/>
        <v>0</v>
      </c>
      <c r="O1053" s="223"/>
      <c r="P1053" s="224"/>
      <c r="Q1053" s="224"/>
      <c r="R1053" s="224"/>
      <c r="S1053" s="224"/>
      <c r="T1053" s="225"/>
      <c r="U1053" s="226">
        <f t="shared" si="140"/>
        <v>8.1481481481481474E-2</v>
      </c>
      <c r="V1053" s="227"/>
      <c r="W1053" s="228" t="str">
        <f t="shared" si="141"/>
        <v>0</v>
      </c>
      <c r="X1053" s="509"/>
      <c r="Y1053" s="229">
        <f t="shared" si="142"/>
        <v>0</v>
      </c>
    </row>
    <row r="1054" spans="2:25" ht="18.75" customHeight="1">
      <c r="B1054" s="503"/>
      <c r="C1054" s="506"/>
      <c r="D1054" s="216">
        <v>5</v>
      </c>
      <c r="E1054" s="216" t="s">
        <v>4493</v>
      </c>
      <c r="F1054" s="217">
        <v>450</v>
      </c>
      <c r="G1054" s="218">
        <f t="shared" si="136"/>
        <v>90</v>
      </c>
      <c r="H1054" s="219">
        <f t="shared" si="137"/>
        <v>250</v>
      </c>
      <c r="I1054" s="219">
        <f t="shared" si="138"/>
        <v>8.3333333333333329E-2</v>
      </c>
      <c r="J1054" s="217"/>
      <c r="K1054" s="220"/>
      <c r="L1054" s="220"/>
      <c r="M1054" s="221"/>
      <c r="N1054" s="222">
        <f t="shared" si="139"/>
        <v>0</v>
      </c>
      <c r="O1054" s="223"/>
      <c r="P1054" s="224"/>
      <c r="Q1054" s="224"/>
      <c r="R1054" s="224"/>
      <c r="S1054" s="224"/>
      <c r="T1054" s="225"/>
      <c r="U1054" s="226">
        <f t="shared" si="140"/>
        <v>0.16666666666666666</v>
      </c>
      <c r="V1054" s="227"/>
      <c r="W1054" s="228" t="str">
        <f t="shared" si="141"/>
        <v>0</v>
      </c>
      <c r="X1054" s="509"/>
      <c r="Y1054" s="229">
        <f t="shared" si="142"/>
        <v>0</v>
      </c>
    </row>
    <row r="1055" spans="2:25" ht="18.75" customHeight="1">
      <c r="B1055" s="503"/>
      <c r="C1055" s="506"/>
      <c r="D1055" s="216">
        <v>6</v>
      </c>
      <c r="E1055" s="216" t="s">
        <v>4494</v>
      </c>
      <c r="F1055" s="217">
        <v>350</v>
      </c>
      <c r="G1055" s="218">
        <f t="shared" si="136"/>
        <v>70</v>
      </c>
      <c r="H1055" s="219">
        <f t="shared" si="137"/>
        <v>194.44444444444443</v>
      </c>
      <c r="I1055" s="219">
        <f t="shared" si="138"/>
        <v>6.4814814814814811E-2</v>
      </c>
      <c r="J1055" s="217"/>
      <c r="K1055" s="220"/>
      <c r="L1055" s="220"/>
      <c r="M1055" s="221"/>
      <c r="N1055" s="222">
        <f t="shared" si="139"/>
        <v>0</v>
      </c>
      <c r="O1055" s="223"/>
      <c r="P1055" s="224"/>
      <c r="Q1055" s="224"/>
      <c r="R1055" s="224"/>
      <c r="S1055" s="224"/>
      <c r="T1055" s="225"/>
      <c r="U1055" s="226">
        <f t="shared" si="140"/>
        <v>0.12962962962962962</v>
      </c>
      <c r="V1055" s="227"/>
      <c r="W1055" s="228" t="str">
        <f t="shared" si="141"/>
        <v>0</v>
      </c>
      <c r="X1055" s="509"/>
      <c r="Y1055" s="229">
        <f t="shared" si="142"/>
        <v>0</v>
      </c>
    </row>
    <row r="1056" spans="2:25" ht="18.75" customHeight="1">
      <c r="B1056" s="503"/>
      <c r="C1056" s="506"/>
      <c r="D1056" s="216">
        <v>7</v>
      </c>
      <c r="E1056" s="216" t="s">
        <v>4373</v>
      </c>
      <c r="F1056" s="217">
        <v>450</v>
      </c>
      <c r="G1056" s="218">
        <f t="shared" si="136"/>
        <v>90</v>
      </c>
      <c r="H1056" s="219">
        <f t="shared" si="137"/>
        <v>250</v>
      </c>
      <c r="I1056" s="219">
        <f t="shared" si="138"/>
        <v>8.3333333333333329E-2</v>
      </c>
      <c r="J1056" s="217"/>
      <c r="K1056" s="220"/>
      <c r="L1056" s="220"/>
      <c r="M1056" s="221"/>
      <c r="N1056" s="222">
        <f t="shared" si="139"/>
        <v>0</v>
      </c>
      <c r="O1056" s="223"/>
      <c r="P1056" s="224"/>
      <c r="Q1056" s="224"/>
      <c r="R1056" s="224"/>
      <c r="S1056" s="224"/>
      <c r="T1056" s="225"/>
      <c r="U1056" s="226">
        <f t="shared" si="140"/>
        <v>0.16666666666666666</v>
      </c>
      <c r="V1056" s="227"/>
      <c r="W1056" s="228" t="str">
        <f t="shared" si="141"/>
        <v>0</v>
      </c>
      <c r="X1056" s="509"/>
      <c r="Y1056" s="229">
        <f t="shared" si="142"/>
        <v>0</v>
      </c>
    </row>
    <row r="1057" spans="2:25" ht="18.75" customHeight="1">
      <c r="B1057" s="503"/>
      <c r="C1057" s="506"/>
      <c r="D1057" s="216">
        <v>8</v>
      </c>
      <c r="E1057" s="216" t="s">
        <v>4495</v>
      </c>
      <c r="F1057" s="217">
        <v>420</v>
      </c>
      <c r="G1057" s="218">
        <f t="shared" si="136"/>
        <v>84</v>
      </c>
      <c r="H1057" s="219">
        <f t="shared" si="137"/>
        <v>233.33333333333331</v>
      </c>
      <c r="I1057" s="219">
        <f t="shared" si="138"/>
        <v>7.7777777777777765E-2</v>
      </c>
      <c r="J1057" s="217"/>
      <c r="K1057" s="220"/>
      <c r="L1057" s="220"/>
      <c r="M1057" s="364"/>
      <c r="N1057" s="222">
        <f t="shared" si="139"/>
        <v>0</v>
      </c>
      <c r="O1057" s="223"/>
      <c r="P1057" s="224"/>
      <c r="Q1057" s="224"/>
      <c r="R1057" s="224"/>
      <c r="S1057" s="224"/>
      <c r="T1057" s="225"/>
      <c r="U1057" s="226">
        <f t="shared" si="140"/>
        <v>0.15555555555555553</v>
      </c>
      <c r="V1057" s="227"/>
      <c r="W1057" s="228" t="str">
        <f t="shared" si="141"/>
        <v>0</v>
      </c>
      <c r="X1057" s="509"/>
      <c r="Y1057" s="229">
        <f t="shared" si="142"/>
        <v>0</v>
      </c>
    </row>
    <row r="1058" spans="2:25" ht="18.75" customHeight="1">
      <c r="B1058" s="503"/>
      <c r="C1058" s="506"/>
      <c r="D1058" s="216">
        <v>9</v>
      </c>
      <c r="E1058" s="216" t="s">
        <v>4496</v>
      </c>
      <c r="F1058" s="217">
        <v>520</v>
      </c>
      <c r="G1058" s="218">
        <f t="shared" si="136"/>
        <v>104</v>
      </c>
      <c r="H1058" s="219">
        <f t="shared" si="137"/>
        <v>288.88888888888886</v>
      </c>
      <c r="I1058" s="219">
        <f t="shared" si="138"/>
        <v>9.6296296296296283E-2</v>
      </c>
      <c r="J1058" s="217"/>
      <c r="K1058" s="220"/>
      <c r="L1058" s="220"/>
      <c r="M1058" s="221"/>
      <c r="N1058" s="222">
        <f t="shared" si="139"/>
        <v>0</v>
      </c>
      <c r="O1058" s="223"/>
      <c r="P1058" s="224"/>
      <c r="Q1058" s="224"/>
      <c r="R1058" s="224"/>
      <c r="S1058" s="224"/>
      <c r="T1058" s="225"/>
      <c r="U1058" s="226">
        <f t="shared" si="140"/>
        <v>0.19259259259259257</v>
      </c>
      <c r="V1058" s="227"/>
      <c r="W1058" s="228" t="str">
        <f t="shared" si="141"/>
        <v>0</v>
      </c>
      <c r="X1058" s="509"/>
      <c r="Y1058" s="229">
        <f t="shared" si="142"/>
        <v>0</v>
      </c>
    </row>
    <row r="1059" spans="2:25" ht="18.75" customHeight="1">
      <c r="B1059" s="503"/>
      <c r="C1059" s="506"/>
      <c r="D1059" s="216">
        <v>10</v>
      </c>
      <c r="E1059" s="216" t="s">
        <v>4374</v>
      </c>
      <c r="F1059" s="217">
        <v>350</v>
      </c>
      <c r="G1059" s="218">
        <f t="shared" si="136"/>
        <v>70</v>
      </c>
      <c r="H1059" s="219">
        <f t="shared" si="137"/>
        <v>194.44444444444443</v>
      </c>
      <c r="I1059" s="219">
        <f t="shared" si="138"/>
        <v>6.4814814814814811E-2</v>
      </c>
      <c r="J1059" s="217"/>
      <c r="K1059" s="220"/>
      <c r="L1059" s="220"/>
      <c r="M1059" s="221"/>
      <c r="N1059" s="222">
        <f t="shared" si="139"/>
        <v>0</v>
      </c>
      <c r="O1059" s="223"/>
      <c r="P1059" s="224"/>
      <c r="Q1059" s="224"/>
      <c r="R1059" s="224"/>
      <c r="S1059" s="224"/>
      <c r="T1059" s="225"/>
      <c r="U1059" s="226">
        <f t="shared" si="140"/>
        <v>0.12962962962962962</v>
      </c>
      <c r="V1059" s="227"/>
      <c r="W1059" s="228" t="str">
        <f t="shared" si="141"/>
        <v>0</v>
      </c>
      <c r="X1059" s="509"/>
      <c r="Y1059" s="229">
        <f t="shared" si="142"/>
        <v>0</v>
      </c>
    </row>
    <row r="1060" spans="2:25" ht="18.75" customHeight="1">
      <c r="B1060" s="503"/>
      <c r="C1060" s="506"/>
      <c r="D1060" s="216">
        <v>11</v>
      </c>
      <c r="E1060" s="216" t="s">
        <v>4371</v>
      </c>
      <c r="F1060" s="217">
        <v>400</v>
      </c>
      <c r="G1060" s="218">
        <f t="shared" si="136"/>
        <v>80</v>
      </c>
      <c r="H1060" s="219">
        <f t="shared" si="137"/>
        <v>222.22222222222223</v>
      </c>
      <c r="I1060" s="219">
        <f t="shared" si="138"/>
        <v>7.407407407407407E-2</v>
      </c>
      <c r="J1060" s="217"/>
      <c r="K1060" s="220"/>
      <c r="L1060" s="220"/>
      <c r="M1060" s="221"/>
      <c r="N1060" s="222">
        <f t="shared" si="139"/>
        <v>0</v>
      </c>
      <c r="O1060" s="223"/>
      <c r="P1060" s="224"/>
      <c r="Q1060" s="224"/>
      <c r="R1060" s="224"/>
      <c r="S1060" s="224"/>
      <c r="T1060" s="225"/>
      <c r="U1060" s="226">
        <f t="shared" si="140"/>
        <v>0.14814814814814814</v>
      </c>
      <c r="V1060" s="227"/>
      <c r="W1060" s="228" t="str">
        <f t="shared" si="141"/>
        <v>0</v>
      </c>
      <c r="X1060" s="509"/>
      <c r="Y1060" s="229">
        <f t="shared" si="142"/>
        <v>0</v>
      </c>
    </row>
    <row r="1061" spans="2:25" ht="18.75" customHeight="1">
      <c r="B1061" s="503"/>
      <c r="C1061" s="506"/>
      <c r="D1061" s="216">
        <v>12</v>
      </c>
      <c r="E1061" s="216" t="s">
        <v>4497</v>
      </c>
      <c r="F1061" s="217">
        <v>118</v>
      </c>
      <c r="G1061" s="218">
        <f t="shared" si="136"/>
        <v>23.6</v>
      </c>
      <c r="H1061" s="219">
        <f t="shared" si="137"/>
        <v>65.555555555555557</v>
      </c>
      <c r="I1061" s="219">
        <f t="shared" si="138"/>
        <v>2.1851851851851851E-2</v>
      </c>
      <c r="J1061" s="217"/>
      <c r="K1061" s="220" t="s">
        <v>4498</v>
      </c>
      <c r="L1061" s="220"/>
      <c r="M1061" s="221">
        <f>SUM(H1050:H1061)</f>
        <v>2537.7777777777774</v>
      </c>
      <c r="N1061" s="222">
        <f t="shared" si="139"/>
        <v>50.755555555555546</v>
      </c>
      <c r="O1061" s="223">
        <v>37</v>
      </c>
      <c r="P1061" s="224" t="s">
        <v>178</v>
      </c>
      <c r="Q1061" s="224"/>
      <c r="R1061" s="224" t="s">
        <v>3576</v>
      </c>
      <c r="S1061" s="224"/>
      <c r="T1061" s="225"/>
      <c r="U1061" s="226">
        <f t="shared" si="140"/>
        <v>4.3703703703703703E-2</v>
      </c>
      <c r="V1061" s="227">
        <f>SUM(U1050:U1061)</f>
        <v>1.6918518518518517</v>
      </c>
      <c r="W1061" s="228" t="str">
        <f t="shared" si="141"/>
        <v>2</v>
      </c>
      <c r="X1061" s="509"/>
      <c r="Y1061" s="229">
        <f t="shared" si="142"/>
        <v>1</v>
      </c>
    </row>
    <row r="1062" spans="2:25" ht="18.75" customHeight="1">
      <c r="B1062" s="503"/>
      <c r="C1062" s="506"/>
      <c r="D1062" s="216"/>
      <c r="E1062" s="216"/>
      <c r="F1062" s="217"/>
      <c r="G1062" s="218">
        <f t="shared" si="136"/>
        <v>0</v>
      </c>
      <c r="H1062" s="219">
        <f t="shared" si="137"/>
        <v>0</v>
      </c>
      <c r="I1062" s="219">
        <f t="shared" si="138"/>
        <v>0</v>
      </c>
      <c r="J1062" s="217"/>
      <c r="K1062" s="220"/>
      <c r="L1062" s="220"/>
      <c r="M1062" s="221"/>
      <c r="N1062" s="222">
        <f t="shared" si="139"/>
        <v>0</v>
      </c>
      <c r="O1062" s="223"/>
      <c r="P1062" s="224"/>
      <c r="Q1062" s="224"/>
      <c r="R1062" s="224"/>
      <c r="S1062" s="224"/>
      <c r="T1062" s="225"/>
      <c r="U1062" s="226">
        <f t="shared" si="140"/>
        <v>0</v>
      </c>
      <c r="V1062" s="227"/>
      <c r="W1062" s="228" t="str">
        <f t="shared" si="141"/>
        <v>0</v>
      </c>
      <c r="X1062" s="509"/>
      <c r="Y1062" s="229">
        <f t="shared" si="142"/>
        <v>0</v>
      </c>
    </row>
    <row r="1063" spans="2:25" ht="18.75" customHeight="1">
      <c r="B1063" s="503"/>
      <c r="C1063" s="506"/>
      <c r="D1063" s="216">
        <v>1</v>
      </c>
      <c r="E1063" s="216" t="s">
        <v>4499</v>
      </c>
      <c r="F1063" s="217">
        <v>200</v>
      </c>
      <c r="G1063" s="218">
        <f t="shared" si="136"/>
        <v>40</v>
      </c>
      <c r="H1063" s="219">
        <f t="shared" si="137"/>
        <v>111.11111111111111</v>
      </c>
      <c r="I1063" s="219">
        <f t="shared" si="138"/>
        <v>3.7037037037037035E-2</v>
      </c>
      <c r="J1063" s="217"/>
      <c r="K1063" s="220"/>
      <c r="L1063" s="220"/>
      <c r="M1063" s="221"/>
      <c r="N1063" s="222">
        <f t="shared" si="139"/>
        <v>0</v>
      </c>
      <c r="O1063" s="223"/>
      <c r="P1063" s="224"/>
      <c r="Q1063" s="224"/>
      <c r="R1063" s="224"/>
      <c r="S1063" s="224"/>
      <c r="T1063" s="225"/>
      <c r="U1063" s="226">
        <f t="shared" si="140"/>
        <v>7.407407407407407E-2</v>
      </c>
      <c r="V1063" s="227"/>
      <c r="W1063" s="228" t="str">
        <f t="shared" si="141"/>
        <v>0</v>
      </c>
      <c r="X1063" s="509"/>
      <c r="Y1063" s="229">
        <f t="shared" si="142"/>
        <v>0</v>
      </c>
    </row>
    <row r="1064" spans="2:25" ht="18.75" customHeight="1">
      <c r="B1064" s="503"/>
      <c r="C1064" s="506"/>
      <c r="D1064" s="216">
        <v>2</v>
      </c>
      <c r="E1064" s="216" t="s">
        <v>4500</v>
      </c>
      <c r="F1064" s="217">
        <v>620</v>
      </c>
      <c r="G1064" s="218">
        <f t="shared" si="136"/>
        <v>124</v>
      </c>
      <c r="H1064" s="219">
        <f t="shared" si="137"/>
        <v>344.44444444444446</v>
      </c>
      <c r="I1064" s="219">
        <f t="shared" si="138"/>
        <v>0.11481481481481481</v>
      </c>
      <c r="J1064" s="217"/>
      <c r="K1064" s="220"/>
      <c r="L1064" s="220"/>
      <c r="M1064" s="221"/>
      <c r="N1064" s="222">
        <f t="shared" si="139"/>
        <v>0</v>
      </c>
      <c r="O1064" s="223"/>
      <c r="P1064" s="224"/>
      <c r="Q1064" s="224"/>
      <c r="R1064" s="224"/>
      <c r="S1064" s="224"/>
      <c r="T1064" s="225"/>
      <c r="U1064" s="226">
        <f t="shared" si="140"/>
        <v>0.22962962962962963</v>
      </c>
      <c r="V1064" s="227"/>
      <c r="W1064" s="228" t="str">
        <f t="shared" si="141"/>
        <v>0</v>
      </c>
      <c r="X1064" s="509"/>
      <c r="Y1064" s="229">
        <f t="shared" si="142"/>
        <v>0</v>
      </c>
    </row>
    <row r="1065" spans="2:25" ht="18.75" customHeight="1">
      <c r="B1065" s="503"/>
      <c r="C1065" s="506"/>
      <c r="D1065" s="216">
        <v>3</v>
      </c>
      <c r="E1065" s="216" t="s">
        <v>4501</v>
      </c>
      <c r="F1065" s="217">
        <v>380</v>
      </c>
      <c r="G1065" s="218">
        <f t="shared" si="136"/>
        <v>76</v>
      </c>
      <c r="H1065" s="219">
        <f t="shared" si="137"/>
        <v>211.11111111111111</v>
      </c>
      <c r="I1065" s="219">
        <f t="shared" si="138"/>
        <v>7.0370370370370375E-2</v>
      </c>
      <c r="J1065" s="217"/>
      <c r="K1065" s="220" t="s">
        <v>4502</v>
      </c>
      <c r="L1065" s="220"/>
      <c r="M1065" s="221">
        <f>SUM(H1063:H1071)</f>
        <v>2537.7777777777778</v>
      </c>
      <c r="N1065" s="222">
        <f t="shared" si="139"/>
        <v>50.75555555555556</v>
      </c>
      <c r="O1065" s="223">
        <v>39</v>
      </c>
      <c r="P1065" s="224" t="s">
        <v>178</v>
      </c>
      <c r="Q1065" s="224"/>
      <c r="R1065" s="224" t="s">
        <v>3576</v>
      </c>
      <c r="S1065" s="224"/>
      <c r="T1065" s="225"/>
      <c r="U1065" s="226">
        <f t="shared" si="140"/>
        <v>0.14074074074074075</v>
      </c>
      <c r="V1065" s="227">
        <f>SUM(U1063:U1071)</f>
        <v>1.6918518518518517</v>
      </c>
      <c r="W1065" s="228" t="str">
        <f t="shared" si="141"/>
        <v>2</v>
      </c>
      <c r="X1065" s="509"/>
      <c r="Y1065" s="229">
        <f t="shared" si="142"/>
        <v>1</v>
      </c>
    </row>
    <row r="1066" spans="2:25" ht="18.75" customHeight="1">
      <c r="B1066" s="503"/>
      <c r="C1066" s="506"/>
      <c r="D1066" s="216">
        <v>4</v>
      </c>
      <c r="E1066" s="216" t="s">
        <v>4503</v>
      </c>
      <c r="F1066" s="217">
        <v>200</v>
      </c>
      <c r="G1066" s="218">
        <f t="shared" si="136"/>
        <v>40</v>
      </c>
      <c r="H1066" s="219">
        <f t="shared" si="137"/>
        <v>111.11111111111111</v>
      </c>
      <c r="I1066" s="219">
        <f t="shared" si="138"/>
        <v>3.7037037037037035E-2</v>
      </c>
      <c r="J1066" s="217"/>
      <c r="K1066" s="220"/>
      <c r="L1066" s="220"/>
      <c r="M1066" s="221"/>
      <c r="N1066" s="222">
        <f t="shared" si="139"/>
        <v>0</v>
      </c>
      <c r="O1066" s="223"/>
      <c r="P1066" s="224"/>
      <c r="Q1066" s="224"/>
      <c r="R1066" s="224"/>
      <c r="S1066" s="224"/>
      <c r="T1066" s="225"/>
      <c r="U1066" s="226">
        <f t="shared" si="140"/>
        <v>7.407407407407407E-2</v>
      </c>
      <c r="V1066" s="227"/>
      <c r="W1066" s="228" t="str">
        <f t="shared" si="141"/>
        <v>0</v>
      </c>
      <c r="X1066" s="509"/>
      <c r="Y1066" s="229">
        <f t="shared" si="142"/>
        <v>0</v>
      </c>
    </row>
    <row r="1067" spans="2:25" ht="18.75" customHeight="1">
      <c r="B1067" s="503"/>
      <c r="C1067" s="506"/>
      <c r="D1067" s="216">
        <v>5</v>
      </c>
      <c r="E1067" s="216" t="s">
        <v>4375</v>
      </c>
      <c r="F1067" s="217">
        <v>250</v>
      </c>
      <c r="G1067" s="218">
        <f t="shared" si="136"/>
        <v>50</v>
      </c>
      <c r="H1067" s="219">
        <f t="shared" si="137"/>
        <v>138.88888888888889</v>
      </c>
      <c r="I1067" s="219">
        <f t="shared" si="138"/>
        <v>4.6296296296296294E-2</v>
      </c>
      <c r="J1067" s="217"/>
      <c r="K1067" s="220"/>
      <c r="L1067" s="220"/>
      <c r="M1067" s="221"/>
      <c r="N1067" s="222">
        <f t="shared" si="139"/>
        <v>0</v>
      </c>
      <c r="O1067" s="223"/>
      <c r="P1067" s="224"/>
      <c r="Q1067" s="224"/>
      <c r="R1067" s="224"/>
      <c r="S1067" s="224"/>
      <c r="T1067" s="225"/>
      <c r="U1067" s="226">
        <f t="shared" si="140"/>
        <v>9.2592592592592587E-2</v>
      </c>
      <c r="V1067" s="227"/>
      <c r="W1067" s="228" t="str">
        <f t="shared" si="141"/>
        <v>0</v>
      </c>
      <c r="X1067" s="509"/>
      <c r="Y1067" s="229">
        <f t="shared" si="142"/>
        <v>0</v>
      </c>
    </row>
    <row r="1068" spans="2:25" ht="18.75" customHeight="1">
      <c r="B1068" s="503"/>
      <c r="C1068" s="506"/>
      <c r="D1068" s="216">
        <v>6</v>
      </c>
      <c r="E1068" s="216" t="s">
        <v>4504</v>
      </c>
      <c r="F1068" s="217">
        <v>850</v>
      </c>
      <c r="G1068" s="218">
        <f t="shared" si="136"/>
        <v>170</v>
      </c>
      <c r="H1068" s="219">
        <f t="shared" si="137"/>
        <v>472.22222222222223</v>
      </c>
      <c r="I1068" s="219">
        <f t="shared" si="138"/>
        <v>0.15740740740740741</v>
      </c>
      <c r="J1068" s="217"/>
      <c r="K1068" s="220"/>
      <c r="L1068" s="220"/>
      <c r="M1068" s="221"/>
      <c r="N1068" s="222">
        <f t="shared" si="139"/>
        <v>0</v>
      </c>
      <c r="O1068" s="223"/>
      <c r="P1068" s="224"/>
      <c r="Q1068" s="224"/>
      <c r="R1068" s="224"/>
      <c r="S1068" s="224"/>
      <c r="T1068" s="225"/>
      <c r="U1068" s="226">
        <f t="shared" si="140"/>
        <v>0.31481481481481483</v>
      </c>
      <c r="V1068" s="227"/>
      <c r="W1068" s="228" t="str">
        <f t="shared" si="141"/>
        <v>0</v>
      </c>
      <c r="X1068" s="509"/>
      <c r="Y1068" s="229">
        <f t="shared" si="142"/>
        <v>0</v>
      </c>
    </row>
    <row r="1069" spans="2:25" ht="18.75" customHeight="1">
      <c r="B1069" s="503"/>
      <c r="C1069" s="506"/>
      <c r="D1069" s="216">
        <v>7</v>
      </c>
      <c r="E1069" s="216" t="s">
        <v>4505</v>
      </c>
      <c r="F1069" s="217">
        <v>1200</v>
      </c>
      <c r="G1069" s="218">
        <f t="shared" si="136"/>
        <v>240</v>
      </c>
      <c r="H1069" s="219">
        <f t="shared" si="137"/>
        <v>666.66666666666663</v>
      </c>
      <c r="I1069" s="219">
        <f t="shared" si="138"/>
        <v>0.22222222222222221</v>
      </c>
      <c r="J1069" s="217"/>
      <c r="K1069" s="220"/>
      <c r="L1069" s="220"/>
      <c r="M1069" s="221"/>
      <c r="N1069" s="222">
        <f t="shared" si="139"/>
        <v>0</v>
      </c>
      <c r="O1069" s="223"/>
      <c r="P1069" s="224"/>
      <c r="Q1069" s="224"/>
      <c r="R1069" s="224"/>
      <c r="S1069" s="224"/>
      <c r="T1069" s="225"/>
      <c r="U1069" s="226">
        <f t="shared" si="140"/>
        <v>0.44444444444444442</v>
      </c>
      <c r="V1069" s="227"/>
      <c r="W1069" s="228" t="str">
        <f t="shared" si="141"/>
        <v>0</v>
      </c>
      <c r="X1069" s="509"/>
      <c r="Y1069" s="229">
        <f t="shared" si="142"/>
        <v>0</v>
      </c>
    </row>
    <row r="1070" spans="2:25" ht="18.75" customHeight="1">
      <c r="B1070" s="503"/>
      <c r="C1070" s="506"/>
      <c r="D1070" s="216">
        <v>8</v>
      </c>
      <c r="E1070" s="216" t="s">
        <v>4506</v>
      </c>
      <c r="F1070" s="217">
        <v>500</v>
      </c>
      <c r="G1070" s="218">
        <f t="shared" si="136"/>
        <v>100</v>
      </c>
      <c r="H1070" s="219">
        <f t="shared" si="137"/>
        <v>277.77777777777777</v>
      </c>
      <c r="I1070" s="219">
        <f t="shared" si="138"/>
        <v>9.2592592592592587E-2</v>
      </c>
      <c r="J1070" s="217"/>
      <c r="K1070" s="220"/>
      <c r="L1070" s="220"/>
      <c r="M1070" s="221"/>
      <c r="N1070" s="222">
        <f t="shared" si="139"/>
        <v>0</v>
      </c>
      <c r="O1070" s="223"/>
      <c r="P1070" s="224"/>
      <c r="Q1070" s="224"/>
      <c r="R1070" s="224"/>
      <c r="S1070" s="224"/>
      <c r="T1070" s="225"/>
      <c r="U1070" s="226">
        <f t="shared" si="140"/>
        <v>0.18518518518518517</v>
      </c>
      <c r="V1070" s="227"/>
      <c r="W1070" s="228" t="str">
        <f t="shared" si="141"/>
        <v>0</v>
      </c>
      <c r="X1070" s="509"/>
      <c r="Y1070" s="229">
        <f t="shared" si="142"/>
        <v>0</v>
      </c>
    </row>
    <row r="1071" spans="2:25" ht="18.75" customHeight="1">
      <c r="B1071" s="503"/>
      <c r="C1071" s="506"/>
      <c r="D1071" s="216">
        <v>9</v>
      </c>
      <c r="E1071" s="216" t="s">
        <v>4507</v>
      </c>
      <c r="F1071" s="217">
        <v>368</v>
      </c>
      <c r="G1071" s="218">
        <f t="shared" si="136"/>
        <v>73.599999999999994</v>
      </c>
      <c r="H1071" s="219">
        <f t="shared" si="137"/>
        <v>204.44444444444443</v>
      </c>
      <c r="I1071" s="219">
        <f t="shared" si="138"/>
        <v>6.8148148148148138E-2</v>
      </c>
      <c r="J1071" s="217"/>
      <c r="K1071" s="220"/>
      <c r="L1071" s="220"/>
      <c r="M1071" s="221"/>
      <c r="N1071" s="222">
        <f t="shared" si="139"/>
        <v>0</v>
      </c>
      <c r="O1071" s="223"/>
      <c r="P1071" s="224"/>
      <c r="Q1071" s="224"/>
      <c r="R1071" s="224"/>
      <c r="S1071" s="224"/>
      <c r="T1071" s="225"/>
      <c r="U1071" s="226">
        <f t="shared" si="140"/>
        <v>0.13629629629629628</v>
      </c>
      <c r="V1071" s="227"/>
      <c r="W1071" s="228" t="str">
        <f t="shared" si="141"/>
        <v>0</v>
      </c>
      <c r="X1071" s="509"/>
      <c r="Y1071" s="229">
        <f t="shared" si="142"/>
        <v>0</v>
      </c>
    </row>
    <row r="1072" spans="2:25" ht="18.75" customHeight="1">
      <c r="B1072" s="503"/>
      <c r="C1072" s="506"/>
      <c r="D1072" s="216"/>
      <c r="E1072" s="216"/>
      <c r="F1072" s="217"/>
      <c r="G1072" s="218">
        <f t="shared" si="136"/>
        <v>0</v>
      </c>
      <c r="H1072" s="219">
        <f t="shared" si="137"/>
        <v>0</v>
      </c>
      <c r="I1072" s="219">
        <f t="shared" si="138"/>
        <v>0</v>
      </c>
      <c r="J1072" s="217"/>
      <c r="K1072" s="220"/>
      <c r="L1072" s="220"/>
      <c r="M1072" s="221"/>
      <c r="N1072" s="222">
        <f t="shared" si="139"/>
        <v>0</v>
      </c>
      <c r="O1072" s="223"/>
      <c r="P1072" s="224"/>
      <c r="Q1072" s="224"/>
      <c r="R1072" s="224"/>
      <c r="S1072" s="224"/>
      <c r="T1072" s="225"/>
      <c r="U1072" s="226">
        <f t="shared" si="140"/>
        <v>0</v>
      </c>
      <c r="V1072" s="227"/>
      <c r="W1072" s="228" t="str">
        <f t="shared" si="141"/>
        <v>0</v>
      </c>
      <c r="X1072" s="509"/>
      <c r="Y1072" s="229">
        <f t="shared" si="142"/>
        <v>0</v>
      </c>
    </row>
    <row r="1073" spans="2:25" ht="18.75" customHeight="1">
      <c r="B1073" s="504"/>
      <c r="C1073" s="507"/>
      <c r="D1073" s="216"/>
      <c r="E1073" s="216"/>
      <c r="F1073" s="217"/>
      <c r="G1073" s="218">
        <f t="shared" si="136"/>
        <v>0</v>
      </c>
      <c r="H1073" s="219">
        <f>F1073/$H$15</f>
        <v>0</v>
      </c>
      <c r="I1073" s="219">
        <f>H1073/$I$15</f>
        <v>0</v>
      </c>
      <c r="J1073" s="217"/>
      <c r="K1073" s="220"/>
      <c r="L1073" s="220"/>
      <c r="M1073" s="232"/>
      <c r="N1073" s="222">
        <f>M1073/$N$15</f>
        <v>0</v>
      </c>
      <c r="O1073" s="231"/>
      <c r="P1073" s="231"/>
      <c r="Q1073" s="231"/>
      <c r="R1073" s="231"/>
      <c r="S1073" s="231"/>
      <c r="T1073" s="225"/>
      <c r="U1073" s="226">
        <f>H1073/$U$15</f>
        <v>0</v>
      </c>
      <c r="V1073" s="227"/>
      <c r="W1073" s="228" t="str">
        <f>IF(V1073&lt;1,"0",IF(V1073&lt;5,"2",IF(V1073&gt;=5,"6")))</f>
        <v>0</v>
      </c>
      <c r="X1073" s="510"/>
      <c r="Y1073" s="229">
        <f t="shared" si="142"/>
        <v>0</v>
      </c>
    </row>
    <row r="1074" spans="2:25">
      <c r="B1074" s="233"/>
      <c r="C1074" s="234" t="s">
        <v>111</v>
      </c>
      <c r="D1074" s="235"/>
      <c r="E1074" s="236">
        <f>COUNTA(E1040:E1073)</f>
        <v>30</v>
      </c>
      <c r="F1074" s="236">
        <f>SUM(F1040:F1073)</f>
        <v>13704</v>
      </c>
      <c r="G1074" s="236">
        <f>SUM(G1040:G1073)</f>
        <v>2740.7999999999997</v>
      </c>
      <c r="H1074" s="236">
        <f>SUM(H1040:H1073)</f>
        <v>7613.3333333333339</v>
      </c>
      <c r="I1074" s="236">
        <f>MROUND(SUM(I1040:I1073),1)</f>
        <v>3</v>
      </c>
      <c r="J1074" s="236">
        <f>COUNTA(J1040:J1073)</f>
        <v>1</v>
      </c>
      <c r="K1074" s="236">
        <f>COUNTA(K1040:K1073)</f>
        <v>3</v>
      </c>
      <c r="L1074" s="236">
        <f>COUNTA(L1040:L1073)</f>
        <v>0</v>
      </c>
      <c r="M1074" s="236">
        <f>SUM(M1040:M1073)</f>
        <v>7613.3333333333321</v>
      </c>
      <c r="N1074" s="236">
        <f>SUM(N1040:N1073)</f>
        <v>152.26666666666665</v>
      </c>
      <c r="O1074" s="237"/>
      <c r="P1074" s="238">
        <f>COUNTIF(P1040:P1073, "YES")</f>
        <v>0</v>
      </c>
      <c r="Q1074" s="237"/>
      <c r="R1074" s="237"/>
      <c r="S1074" s="237"/>
      <c r="T1074" s="237"/>
      <c r="U1074" s="236">
        <f>SUM(U1040:U1073)</f>
        <v>5.0755555555555549</v>
      </c>
      <c r="V1074" s="236">
        <f>SUM(V1040:V1073)</f>
        <v>5.0755555555555549</v>
      </c>
      <c r="W1074" s="236">
        <f t="array" ref="W1074">SUM(ABS(W1040:W1073))</f>
        <v>6</v>
      </c>
      <c r="X1074" s="238" t="str">
        <f>IF(X1040&lt;0.2, "0", IF(X1040&lt;=2, "2", IF(X1040&gt;2, ROUND(X1040,0))))</f>
        <v>2</v>
      </c>
      <c r="Y1074" s="236">
        <f>SUM(Y1040:Y1073)</f>
        <v>3</v>
      </c>
    </row>
    <row r="1075" spans="2:25" ht="18.75" customHeight="1">
      <c r="B1075" s="502">
        <v>17</v>
      </c>
      <c r="C1075" s="505" t="s">
        <v>4508</v>
      </c>
      <c r="D1075" s="216">
        <v>1</v>
      </c>
      <c r="E1075" s="216" t="s">
        <v>4509</v>
      </c>
      <c r="F1075" s="217">
        <v>400</v>
      </c>
      <c r="G1075" s="218">
        <f t="shared" ref="G1075:G1113" si="143">F1075/$G$15</f>
        <v>80</v>
      </c>
      <c r="H1075" s="219">
        <f t="shared" ref="H1075:H1112" si="144">F1075/$H$15</f>
        <v>222.22222222222223</v>
      </c>
      <c r="I1075" s="219">
        <f t="shared" ref="I1075:I1112" si="145">H1075/$I$15</f>
        <v>7.407407407407407E-2</v>
      </c>
      <c r="J1075" s="217"/>
      <c r="K1075" s="220"/>
      <c r="L1075" s="220"/>
      <c r="M1075" s="221"/>
      <c r="N1075" s="222">
        <f t="shared" ref="N1075:N1112" si="146">M1075/$N$15</f>
        <v>0</v>
      </c>
      <c r="O1075" s="223"/>
      <c r="P1075" s="224"/>
      <c r="Q1075" s="224"/>
      <c r="R1075" s="224"/>
      <c r="S1075" s="224"/>
      <c r="T1075" s="225"/>
      <c r="U1075" s="226">
        <f t="shared" ref="U1075:U1112" si="147">H1075/$U$15</f>
        <v>0.14814814814814814</v>
      </c>
      <c r="V1075" s="227"/>
      <c r="W1075" s="228" t="str">
        <f t="shared" ref="W1075:W1112" si="148">IF(V1075&lt;1,"0",IF(V1075&lt;5,"2",IF(V1075&gt;=5,"6")))</f>
        <v>0</v>
      </c>
      <c r="X1075" s="508">
        <f>K1114/$X$15</f>
        <v>0.66666666666666663</v>
      </c>
      <c r="Y1075" s="229">
        <f t="shared" ref="Y1075:Y1113" si="149">W1075/2</f>
        <v>0</v>
      </c>
    </row>
    <row r="1076" spans="2:25" ht="18.75" customHeight="1">
      <c r="B1076" s="503"/>
      <c r="C1076" s="506"/>
      <c r="D1076" s="216">
        <v>2</v>
      </c>
      <c r="E1076" s="216" t="s">
        <v>4409</v>
      </c>
      <c r="F1076" s="217">
        <v>400</v>
      </c>
      <c r="G1076" s="218">
        <f t="shared" si="143"/>
        <v>80</v>
      </c>
      <c r="H1076" s="219">
        <f t="shared" si="144"/>
        <v>222.22222222222223</v>
      </c>
      <c r="I1076" s="219">
        <f t="shared" si="145"/>
        <v>7.407407407407407E-2</v>
      </c>
      <c r="J1076" s="217"/>
      <c r="K1076" s="220"/>
      <c r="L1076" s="220"/>
      <c r="M1076" s="221"/>
      <c r="N1076" s="222">
        <f t="shared" si="146"/>
        <v>0</v>
      </c>
      <c r="O1076" s="223"/>
      <c r="P1076" s="224"/>
      <c r="Q1076" s="224"/>
      <c r="R1076" s="224"/>
      <c r="S1076" s="224"/>
      <c r="T1076" s="225"/>
      <c r="U1076" s="226">
        <f t="shared" si="147"/>
        <v>0.14814814814814814</v>
      </c>
      <c r="V1076" s="227"/>
      <c r="W1076" s="228" t="str">
        <f t="shared" si="148"/>
        <v>0</v>
      </c>
      <c r="X1076" s="509"/>
      <c r="Y1076" s="229">
        <f t="shared" si="149"/>
        <v>0</v>
      </c>
    </row>
    <row r="1077" spans="2:25" ht="18.75" customHeight="1">
      <c r="B1077" s="503"/>
      <c r="C1077" s="506"/>
      <c r="D1077" s="216">
        <v>3</v>
      </c>
      <c r="E1077" s="216" t="s">
        <v>4331</v>
      </c>
      <c r="F1077" s="217">
        <v>500</v>
      </c>
      <c r="G1077" s="218">
        <f t="shared" si="143"/>
        <v>100</v>
      </c>
      <c r="H1077" s="219">
        <f t="shared" si="144"/>
        <v>277.77777777777777</v>
      </c>
      <c r="I1077" s="219">
        <f t="shared" si="145"/>
        <v>9.2592592592592587E-2</v>
      </c>
      <c r="J1077" s="217"/>
      <c r="K1077" s="220"/>
      <c r="L1077" s="220"/>
      <c r="M1077" s="221"/>
      <c r="N1077" s="222">
        <f t="shared" si="146"/>
        <v>0</v>
      </c>
      <c r="O1077" s="223"/>
      <c r="P1077" s="224"/>
      <c r="Q1077" s="224"/>
      <c r="R1077" s="224"/>
      <c r="S1077" s="224"/>
      <c r="T1077" s="225"/>
      <c r="U1077" s="226">
        <f t="shared" si="147"/>
        <v>0.18518518518518517</v>
      </c>
      <c r="V1077" s="227"/>
      <c r="W1077" s="228" t="str">
        <f t="shared" si="148"/>
        <v>0</v>
      </c>
      <c r="X1077" s="509"/>
      <c r="Y1077" s="229">
        <f t="shared" si="149"/>
        <v>0</v>
      </c>
    </row>
    <row r="1078" spans="2:25" ht="18.75" customHeight="1">
      <c r="B1078" s="503"/>
      <c r="C1078" s="506"/>
      <c r="D1078" s="216">
        <v>4</v>
      </c>
      <c r="E1078" s="216" t="s">
        <v>4092</v>
      </c>
      <c r="F1078" s="217">
        <v>500</v>
      </c>
      <c r="G1078" s="218">
        <f t="shared" si="143"/>
        <v>100</v>
      </c>
      <c r="H1078" s="219">
        <f t="shared" si="144"/>
        <v>277.77777777777777</v>
      </c>
      <c r="I1078" s="219">
        <f t="shared" si="145"/>
        <v>9.2592592592592587E-2</v>
      </c>
      <c r="J1078" s="361" t="s">
        <v>4481</v>
      </c>
      <c r="K1078" s="361" t="s">
        <v>4481</v>
      </c>
      <c r="L1078" s="220"/>
      <c r="M1078" s="221">
        <f>SUM(H1075:H1091)</f>
        <v>3146.6666666666665</v>
      </c>
      <c r="N1078" s="222">
        <f t="shared" si="146"/>
        <v>62.93333333333333</v>
      </c>
      <c r="O1078" s="223">
        <v>40</v>
      </c>
      <c r="P1078" s="224" t="s">
        <v>178</v>
      </c>
      <c r="Q1078" s="224"/>
      <c r="R1078" s="224" t="s">
        <v>3576</v>
      </c>
      <c r="S1078" s="224"/>
      <c r="T1078" s="225"/>
      <c r="U1078" s="226">
        <f t="shared" si="147"/>
        <v>0.18518518518518517</v>
      </c>
      <c r="V1078" s="227">
        <f>SUM(U1075:U1091)</f>
        <v>2.0977777777777775</v>
      </c>
      <c r="W1078" s="228" t="str">
        <f t="shared" si="148"/>
        <v>2</v>
      </c>
      <c r="X1078" s="509"/>
      <c r="Y1078" s="229">
        <f t="shared" si="149"/>
        <v>1</v>
      </c>
    </row>
    <row r="1079" spans="2:25" ht="18.75" customHeight="1">
      <c r="B1079" s="503"/>
      <c r="C1079" s="506"/>
      <c r="D1079" s="216">
        <v>5</v>
      </c>
      <c r="E1079" s="216" t="s">
        <v>4510</v>
      </c>
      <c r="F1079" s="217">
        <v>300</v>
      </c>
      <c r="G1079" s="218">
        <f t="shared" si="143"/>
        <v>60</v>
      </c>
      <c r="H1079" s="219">
        <f t="shared" si="144"/>
        <v>166.66666666666666</v>
      </c>
      <c r="I1079" s="219">
        <f t="shared" si="145"/>
        <v>5.5555555555555552E-2</v>
      </c>
      <c r="J1079" s="217"/>
      <c r="K1079" s="220"/>
      <c r="L1079" s="220"/>
      <c r="M1079" s="221"/>
      <c r="N1079" s="222">
        <f t="shared" si="146"/>
        <v>0</v>
      </c>
      <c r="O1079" s="223"/>
      <c r="P1079" s="224"/>
      <c r="Q1079" s="224"/>
      <c r="R1079" s="224"/>
      <c r="S1079" s="224"/>
      <c r="T1079" s="225"/>
      <c r="U1079" s="226">
        <f t="shared" si="147"/>
        <v>0.1111111111111111</v>
      </c>
      <c r="V1079" s="227"/>
      <c r="W1079" s="228" t="str">
        <f t="shared" si="148"/>
        <v>0</v>
      </c>
      <c r="X1079" s="509"/>
      <c r="Y1079" s="229">
        <f t="shared" si="149"/>
        <v>0</v>
      </c>
    </row>
    <row r="1080" spans="2:25" ht="18.75" customHeight="1">
      <c r="B1080" s="503"/>
      <c r="C1080" s="506"/>
      <c r="D1080" s="216">
        <v>6</v>
      </c>
      <c r="E1080" s="216" t="s">
        <v>4511</v>
      </c>
      <c r="F1080" s="217">
        <v>30</v>
      </c>
      <c r="G1080" s="218">
        <f t="shared" si="143"/>
        <v>6</v>
      </c>
      <c r="H1080" s="219">
        <f t="shared" si="144"/>
        <v>16.666666666666668</v>
      </c>
      <c r="I1080" s="219">
        <f t="shared" si="145"/>
        <v>5.5555555555555558E-3</v>
      </c>
      <c r="J1080" s="217"/>
      <c r="K1080" s="220"/>
      <c r="L1080" s="220"/>
      <c r="M1080" s="221"/>
      <c r="N1080" s="222">
        <f t="shared" si="146"/>
        <v>0</v>
      </c>
      <c r="O1080" s="223"/>
      <c r="P1080" s="224"/>
      <c r="Q1080" s="224"/>
      <c r="R1080" s="224"/>
      <c r="S1080" s="224"/>
      <c r="T1080" s="225"/>
      <c r="U1080" s="226">
        <f t="shared" si="147"/>
        <v>1.1111111111111112E-2</v>
      </c>
      <c r="V1080" s="227"/>
      <c r="W1080" s="228" t="str">
        <f t="shared" si="148"/>
        <v>0</v>
      </c>
      <c r="X1080" s="509"/>
      <c r="Y1080" s="229">
        <f t="shared" si="149"/>
        <v>0</v>
      </c>
    </row>
    <row r="1081" spans="2:25" ht="18.75" customHeight="1">
      <c r="B1081" s="503"/>
      <c r="C1081" s="506"/>
      <c r="D1081" s="216">
        <v>7</v>
      </c>
      <c r="E1081" s="216" t="s">
        <v>4512</v>
      </c>
      <c r="F1081" s="217">
        <v>250</v>
      </c>
      <c r="G1081" s="218">
        <f t="shared" si="143"/>
        <v>50</v>
      </c>
      <c r="H1081" s="219">
        <f t="shared" si="144"/>
        <v>138.88888888888889</v>
      </c>
      <c r="I1081" s="219">
        <f t="shared" si="145"/>
        <v>4.6296296296296294E-2</v>
      </c>
      <c r="J1081" s="217"/>
      <c r="K1081" s="220"/>
      <c r="L1081" s="220"/>
      <c r="M1081" s="221"/>
      <c r="N1081" s="222">
        <f t="shared" si="146"/>
        <v>0</v>
      </c>
      <c r="O1081" s="223"/>
      <c r="P1081" s="224"/>
      <c r="Q1081" s="224"/>
      <c r="R1081" s="224"/>
      <c r="S1081" s="224"/>
      <c r="T1081" s="225"/>
      <c r="U1081" s="226">
        <f t="shared" si="147"/>
        <v>9.2592592592592587E-2</v>
      </c>
      <c r="V1081" s="227"/>
      <c r="W1081" s="228" t="str">
        <f t="shared" si="148"/>
        <v>0</v>
      </c>
      <c r="X1081" s="509"/>
      <c r="Y1081" s="229">
        <f t="shared" si="149"/>
        <v>0</v>
      </c>
    </row>
    <row r="1082" spans="2:25" ht="18.75" customHeight="1">
      <c r="B1082" s="503"/>
      <c r="C1082" s="506"/>
      <c r="D1082" s="216">
        <v>8</v>
      </c>
      <c r="E1082" s="216" t="s">
        <v>4513</v>
      </c>
      <c r="F1082" s="217">
        <v>350</v>
      </c>
      <c r="G1082" s="218">
        <f t="shared" si="143"/>
        <v>70</v>
      </c>
      <c r="H1082" s="219">
        <f t="shared" si="144"/>
        <v>194.44444444444443</v>
      </c>
      <c r="I1082" s="219">
        <f t="shared" si="145"/>
        <v>6.4814814814814811E-2</v>
      </c>
      <c r="J1082" s="217"/>
      <c r="K1082" s="220"/>
      <c r="L1082" s="220"/>
      <c r="M1082" s="221"/>
      <c r="N1082" s="222">
        <f t="shared" si="146"/>
        <v>0</v>
      </c>
      <c r="O1082" s="223"/>
      <c r="P1082" s="224"/>
      <c r="Q1082" s="224"/>
      <c r="R1082" s="224"/>
      <c r="S1082" s="224"/>
      <c r="T1082" s="225"/>
      <c r="U1082" s="226">
        <f t="shared" si="147"/>
        <v>0.12962962962962962</v>
      </c>
      <c r="V1082" s="227"/>
      <c r="W1082" s="228" t="str">
        <f t="shared" si="148"/>
        <v>0</v>
      </c>
      <c r="X1082" s="509"/>
      <c r="Y1082" s="229">
        <f t="shared" si="149"/>
        <v>0</v>
      </c>
    </row>
    <row r="1083" spans="2:25" ht="18.75" customHeight="1">
      <c r="B1083" s="503"/>
      <c r="C1083" s="506"/>
      <c r="D1083" s="216">
        <v>9</v>
      </c>
      <c r="E1083" s="216" t="s">
        <v>4514</v>
      </c>
      <c r="F1083" s="217">
        <v>300</v>
      </c>
      <c r="G1083" s="218">
        <f t="shared" si="143"/>
        <v>60</v>
      </c>
      <c r="H1083" s="219">
        <f t="shared" si="144"/>
        <v>166.66666666666666</v>
      </c>
      <c r="I1083" s="219">
        <f t="shared" si="145"/>
        <v>5.5555555555555552E-2</v>
      </c>
      <c r="J1083" s="217"/>
      <c r="K1083" s="220"/>
      <c r="L1083" s="220"/>
      <c r="M1083" s="221"/>
      <c r="N1083" s="222">
        <f t="shared" si="146"/>
        <v>0</v>
      </c>
      <c r="O1083" s="223"/>
      <c r="P1083" s="224"/>
      <c r="Q1083" s="224"/>
      <c r="R1083" s="224"/>
      <c r="S1083" s="224"/>
      <c r="T1083" s="225"/>
      <c r="U1083" s="226">
        <f t="shared" si="147"/>
        <v>0.1111111111111111</v>
      </c>
      <c r="V1083" s="227"/>
      <c r="W1083" s="228" t="str">
        <f t="shared" si="148"/>
        <v>0</v>
      </c>
      <c r="X1083" s="509"/>
      <c r="Y1083" s="229">
        <f t="shared" si="149"/>
        <v>0</v>
      </c>
    </row>
    <row r="1084" spans="2:25" ht="18.75" customHeight="1">
      <c r="B1084" s="503"/>
      <c r="C1084" s="506"/>
      <c r="D1084" s="216">
        <v>10</v>
      </c>
      <c r="E1084" s="216" t="s">
        <v>4413</v>
      </c>
      <c r="F1084" s="217">
        <v>300</v>
      </c>
      <c r="G1084" s="218">
        <f t="shared" si="143"/>
        <v>60</v>
      </c>
      <c r="H1084" s="219">
        <f t="shared" si="144"/>
        <v>166.66666666666666</v>
      </c>
      <c r="I1084" s="219">
        <f t="shared" si="145"/>
        <v>5.5555555555555552E-2</v>
      </c>
      <c r="J1084" s="217"/>
      <c r="K1084" s="220"/>
      <c r="L1084" s="220"/>
      <c r="M1084" s="221"/>
      <c r="N1084" s="222">
        <f t="shared" si="146"/>
        <v>0</v>
      </c>
      <c r="O1084" s="223"/>
      <c r="P1084" s="224"/>
      <c r="Q1084" s="224"/>
      <c r="R1084" s="224"/>
      <c r="S1084" s="224"/>
      <c r="T1084" s="225"/>
      <c r="U1084" s="226">
        <f t="shared" si="147"/>
        <v>0.1111111111111111</v>
      </c>
      <c r="V1084" s="227"/>
      <c r="W1084" s="228" t="str">
        <f t="shared" si="148"/>
        <v>0</v>
      </c>
      <c r="X1084" s="509"/>
      <c r="Y1084" s="229">
        <f t="shared" si="149"/>
        <v>0</v>
      </c>
    </row>
    <row r="1085" spans="2:25" ht="18.75" customHeight="1">
      <c r="B1085" s="503"/>
      <c r="C1085" s="506"/>
      <c r="D1085" s="216">
        <v>11</v>
      </c>
      <c r="E1085" s="216" t="s">
        <v>4515</v>
      </c>
      <c r="F1085" s="217">
        <v>350</v>
      </c>
      <c r="G1085" s="218">
        <f t="shared" si="143"/>
        <v>70</v>
      </c>
      <c r="H1085" s="219">
        <f>F1085/$H$15</f>
        <v>194.44444444444443</v>
      </c>
      <c r="I1085" s="219">
        <f>H1085/$I$15</f>
        <v>6.4814814814814811E-2</v>
      </c>
      <c r="J1085" s="217"/>
      <c r="K1085" s="220"/>
      <c r="L1085" s="220"/>
      <c r="M1085" s="221"/>
      <c r="N1085" s="222">
        <f>M1085/$N$15</f>
        <v>0</v>
      </c>
      <c r="O1085" s="223"/>
      <c r="P1085" s="224"/>
      <c r="Q1085" s="224"/>
      <c r="R1085" s="224"/>
      <c r="S1085" s="224"/>
      <c r="T1085" s="225"/>
      <c r="U1085" s="226">
        <f>H1085/$U$15</f>
        <v>0.12962962962962962</v>
      </c>
      <c r="V1085" s="227"/>
      <c r="W1085" s="228" t="str">
        <f>IF(V1085&lt;1,"0",IF(V1085&lt;5,"2",IF(V1085&gt;=5,"6")))</f>
        <v>0</v>
      </c>
      <c r="X1085" s="509"/>
      <c r="Y1085" s="229">
        <f t="shared" si="149"/>
        <v>0</v>
      </c>
    </row>
    <row r="1086" spans="2:25" ht="18.75" customHeight="1">
      <c r="B1086" s="503"/>
      <c r="C1086" s="506"/>
      <c r="D1086" s="216">
        <v>12</v>
      </c>
      <c r="E1086" s="216" t="s">
        <v>4516</v>
      </c>
      <c r="F1086" s="217">
        <v>350</v>
      </c>
      <c r="G1086" s="218">
        <f t="shared" si="143"/>
        <v>70</v>
      </c>
      <c r="H1086" s="219">
        <f t="shared" si="144"/>
        <v>194.44444444444443</v>
      </c>
      <c r="I1086" s="219">
        <f t="shared" si="145"/>
        <v>6.4814814814814811E-2</v>
      </c>
      <c r="J1086" s="217"/>
      <c r="K1086" s="220"/>
      <c r="L1086" s="220"/>
      <c r="M1086" s="221"/>
      <c r="N1086" s="222">
        <f t="shared" si="146"/>
        <v>0</v>
      </c>
      <c r="O1086" s="223"/>
      <c r="P1086" s="224"/>
      <c r="Q1086" s="224"/>
      <c r="R1086" s="224"/>
      <c r="S1086" s="224"/>
      <c r="T1086" s="225"/>
      <c r="U1086" s="226">
        <f t="shared" si="147"/>
        <v>0.12962962962962962</v>
      </c>
      <c r="V1086" s="227"/>
      <c r="W1086" s="228" t="str">
        <f t="shared" si="148"/>
        <v>0</v>
      </c>
      <c r="X1086" s="509"/>
      <c r="Y1086" s="229">
        <f t="shared" si="149"/>
        <v>0</v>
      </c>
    </row>
    <row r="1087" spans="2:25" ht="18.75" customHeight="1">
      <c r="B1087" s="503"/>
      <c r="C1087" s="506"/>
      <c r="D1087" s="216">
        <v>13</v>
      </c>
      <c r="E1087" s="216" t="s">
        <v>4517</v>
      </c>
      <c r="F1087" s="217">
        <v>300</v>
      </c>
      <c r="G1087" s="218">
        <f t="shared" si="143"/>
        <v>60</v>
      </c>
      <c r="H1087" s="219">
        <f t="shared" si="144"/>
        <v>166.66666666666666</v>
      </c>
      <c r="I1087" s="219">
        <f t="shared" si="145"/>
        <v>5.5555555555555552E-2</v>
      </c>
      <c r="J1087" s="217"/>
      <c r="K1087" s="220"/>
      <c r="L1087" s="220"/>
      <c r="M1087" s="221"/>
      <c r="N1087" s="222">
        <f t="shared" si="146"/>
        <v>0</v>
      </c>
      <c r="O1087" s="223"/>
      <c r="P1087" s="224"/>
      <c r="Q1087" s="224"/>
      <c r="R1087" s="224"/>
      <c r="S1087" s="224"/>
      <c r="T1087" s="225"/>
      <c r="U1087" s="226">
        <f t="shared" si="147"/>
        <v>0.1111111111111111</v>
      </c>
      <c r="V1087" s="227"/>
      <c r="W1087" s="228" t="str">
        <f t="shared" si="148"/>
        <v>0</v>
      </c>
      <c r="X1087" s="509"/>
      <c r="Y1087" s="229">
        <f t="shared" si="149"/>
        <v>0</v>
      </c>
    </row>
    <row r="1088" spans="2:25" ht="18.75" customHeight="1">
      <c r="B1088" s="503"/>
      <c r="C1088" s="506"/>
      <c r="D1088" s="216">
        <v>14</v>
      </c>
      <c r="E1088" s="216" t="s">
        <v>4518</v>
      </c>
      <c r="F1088" s="217">
        <v>400</v>
      </c>
      <c r="G1088" s="218">
        <f t="shared" si="143"/>
        <v>80</v>
      </c>
      <c r="H1088" s="219">
        <f t="shared" si="144"/>
        <v>222.22222222222223</v>
      </c>
      <c r="I1088" s="219">
        <f t="shared" si="145"/>
        <v>7.407407407407407E-2</v>
      </c>
      <c r="J1088" s="217"/>
      <c r="K1088" s="220"/>
      <c r="L1088" s="220"/>
      <c r="M1088" s="221"/>
      <c r="N1088" s="222">
        <f t="shared" si="146"/>
        <v>0</v>
      </c>
      <c r="O1088" s="223"/>
      <c r="P1088" s="224"/>
      <c r="Q1088" s="224"/>
      <c r="R1088" s="224"/>
      <c r="S1088" s="224"/>
      <c r="T1088" s="225"/>
      <c r="U1088" s="226">
        <f t="shared" si="147"/>
        <v>0.14814814814814814</v>
      </c>
      <c r="V1088" s="227"/>
      <c r="W1088" s="228" t="str">
        <f t="shared" si="148"/>
        <v>0</v>
      </c>
      <c r="X1088" s="509"/>
      <c r="Y1088" s="229">
        <f t="shared" si="149"/>
        <v>0</v>
      </c>
    </row>
    <row r="1089" spans="2:25" ht="18.75" customHeight="1">
      <c r="B1089" s="503"/>
      <c r="C1089" s="506"/>
      <c r="D1089" s="216">
        <v>15</v>
      </c>
      <c r="E1089" s="216" t="s">
        <v>4519</v>
      </c>
      <c r="F1089" s="217">
        <v>300</v>
      </c>
      <c r="G1089" s="218">
        <f t="shared" si="143"/>
        <v>60</v>
      </c>
      <c r="H1089" s="219">
        <f t="shared" si="144"/>
        <v>166.66666666666666</v>
      </c>
      <c r="I1089" s="219">
        <f t="shared" si="145"/>
        <v>5.5555555555555552E-2</v>
      </c>
      <c r="J1089" s="217"/>
      <c r="K1089" s="220"/>
      <c r="L1089" s="220"/>
      <c r="M1089" s="221"/>
      <c r="N1089" s="222">
        <f t="shared" si="146"/>
        <v>0</v>
      </c>
      <c r="O1089" s="223"/>
      <c r="P1089" s="224"/>
      <c r="Q1089" s="224"/>
      <c r="R1089" s="224"/>
      <c r="S1089" s="224"/>
      <c r="T1089" s="225"/>
      <c r="U1089" s="226">
        <f t="shared" si="147"/>
        <v>0.1111111111111111</v>
      </c>
      <c r="V1089" s="227"/>
      <c r="W1089" s="228" t="str">
        <f t="shared" si="148"/>
        <v>0</v>
      </c>
      <c r="X1089" s="509"/>
      <c r="Y1089" s="229">
        <f t="shared" si="149"/>
        <v>0</v>
      </c>
    </row>
    <row r="1090" spans="2:25" ht="18.75" customHeight="1">
      <c r="B1090" s="503"/>
      <c r="C1090" s="506"/>
      <c r="D1090" s="216">
        <v>16</v>
      </c>
      <c r="E1090" s="216" t="s">
        <v>4520</v>
      </c>
      <c r="F1090" s="217">
        <v>300</v>
      </c>
      <c r="G1090" s="218">
        <f t="shared" si="143"/>
        <v>60</v>
      </c>
      <c r="H1090" s="219">
        <f t="shared" si="144"/>
        <v>166.66666666666666</v>
      </c>
      <c r="I1090" s="219">
        <f t="shared" si="145"/>
        <v>5.5555555555555552E-2</v>
      </c>
      <c r="J1090" s="217"/>
      <c r="K1090" s="220"/>
      <c r="L1090" s="220"/>
      <c r="M1090" s="221"/>
      <c r="N1090" s="222">
        <f t="shared" si="146"/>
        <v>0</v>
      </c>
      <c r="O1090" s="223"/>
      <c r="P1090" s="224"/>
      <c r="Q1090" s="224"/>
      <c r="R1090" s="224"/>
      <c r="S1090" s="224"/>
      <c r="T1090" s="225"/>
      <c r="U1090" s="226">
        <f t="shared" si="147"/>
        <v>0.1111111111111111</v>
      </c>
      <c r="V1090" s="227"/>
      <c r="W1090" s="228" t="str">
        <f t="shared" si="148"/>
        <v>0</v>
      </c>
      <c r="X1090" s="509"/>
      <c r="Y1090" s="229">
        <f t="shared" si="149"/>
        <v>0</v>
      </c>
    </row>
    <row r="1091" spans="2:25" ht="18.75" customHeight="1">
      <c r="B1091" s="503"/>
      <c r="C1091" s="506"/>
      <c r="D1091" s="216">
        <v>17</v>
      </c>
      <c r="E1091" s="216" t="s">
        <v>4521</v>
      </c>
      <c r="F1091" s="217">
        <v>334</v>
      </c>
      <c r="G1091" s="218">
        <f t="shared" si="143"/>
        <v>66.8</v>
      </c>
      <c r="H1091" s="219">
        <f t="shared" si="144"/>
        <v>185.55555555555554</v>
      </c>
      <c r="I1091" s="219">
        <f t="shared" si="145"/>
        <v>6.1851851851851845E-2</v>
      </c>
      <c r="J1091" s="217"/>
      <c r="K1091" s="220"/>
      <c r="L1091" s="220"/>
      <c r="M1091" s="221"/>
      <c r="N1091" s="222">
        <f t="shared" si="146"/>
        <v>0</v>
      </c>
      <c r="O1091" s="223"/>
      <c r="P1091" s="224"/>
      <c r="Q1091" s="224"/>
      <c r="R1091" s="224"/>
      <c r="S1091" s="224"/>
      <c r="T1091" s="225"/>
      <c r="U1091" s="226">
        <f t="shared" si="147"/>
        <v>0.12370370370370369</v>
      </c>
      <c r="V1091" s="227"/>
      <c r="W1091" s="228" t="str">
        <f t="shared" si="148"/>
        <v>0</v>
      </c>
      <c r="X1091" s="509"/>
      <c r="Y1091" s="229">
        <f t="shared" si="149"/>
        <v>0</v>
      </c>
    </row>
    <row r="1092" spans="2:25" ht="18.75" customHeight="1">
      <c r="B1092" s="503"/>
      <c r="C1092" s="506"/>
      <c r="D1092" s="216"/>
      <c r="E1092" s="216"/>
      <c r="F1092" s="217"/>
      <c r="G1092" s="218">
        <f t="shared" si="143"/>
        <v>0</v>
      </c>
      <c r="H1092" s="219">
        <f>F1092/$H$15</f>
        <v>0</v>
      </c>
      <c r="I1092" s="219">
        <f>H1092/$I$15</f>
        <v>0</v>
      </c>
      <c r="J1092" s="217"/>
      <c r="K1092" s="220"/>
      <c r="L1092" s="220"/>
      <c r="M1092" s="221"/>
      <c r="N1092" s="222">
        <f>M1092/$N$15</f>
        <v>0</v>
      </c>
      <c r="O1092" s="223"/>
      <c r="P1092" s="224"/>
      <c r="Q1092" s="224"/>
      <c r="R1092" s="224"/>
      <c r="S1092" s="224"/>
      <c r="T1092" s="225"/>
      <c r="U1092" s="226">
        <f>H1092/$U$15</f>
        <v>0</v>
      </c>
      <c r="V1092" s="227"/>
      <c r="W1092" s="228" t="str">
        <f>IF(V1092&lt;1,"0",IF(V1092&lt;5,"2",IF(V1092&gt;=5,"6")))</f>
        <v>0</v>
      </c>
      <c r="X1092" s="509"/>
      <c r="Y1092" s="229">
        <f t="shared" si="149"/>
        <v>0</v>
      </c>
    </row>
    <row r="1093" spans="2:25" ht="18.75" customHeight="1">
      <c r="B1093" s="503"/>
      <c r="C1093" s="506"/>
      <c r="D1093" s="216">
        <v>1</v>
      </c>
      <c r="E1093" s="216" t="s">
        <v>4522</v>
      </c>
      <c r="F1093" s="217">
        <v>250</v>
      </c>
      <c r="G1093" s="218">
        <f t="shared" si="143"/>
        <v>50</v>
      </c>
      <c r="H1093" s="219">
        <f t="shared" si="144"/>
        <v>138.88888888888889</v>
      </c>
      <c r="I1093" s="219">
        <f t="shared" si="145"/>
        <v>4.6296296296296294E-2</v>
      </c>
      <c r="J1093" s="217"/>
      <c r="K1093" s="220"/>
      <c r="L1093" s="220"/>
      <c r="M1093" s="221"/>
      <c r="N1093" s="222">
        <f t="shared" si="146"/>
        <v>0</v>
      </c>
      <c r="O1093" s="223"/>
      <c r="P1093" s="224"/>
      <c r="Q1093" s="224"/>
      <c r="R1093" s="224"/>
      <c r="S1093" s="224"/>
      <c r="T1093" s="225"/>
      <c r="U1093" s="226">
        <f t="shared" si="147"/>
        <v>9.2592592592592587E-2</v>
      </c>
      <c r="V1093" s="227"/>
      <c r="W1093" s="228" t="str">
        <f t="shared" si="148"/>
        <v>0</v>
      </c>
      <c r="X1093" s="509"/>
      <c r="Y1093" s="229">
        <f t="shared" si="149"/>
        <v>0</v>
      </c>
    </row>
    <row r="1094" spans="2:25" ht="18.75" customHeight="1">
      <c r="B1094" s="503"/>
      <c r="C1094" s="506"/>
      <c r="D1094" s="216">
        <v>2</v>
      </c>
      <c r="E1094" s="216" t="s">
        <v>4523</v>
      </c>
      <c r="F1094" s="217">
        <v>200</v>
      </c>
      <c r="G1094" s="218">
        <f t="shared" si="143"/>
        <v>40</v>
      </c>
      <c r="H1094" s="219">
        <f t="shared" si="144"/>
        <v>111.11111111111111</v>
      </c>
      <c r="I1094" s="219">
        <f t="shared" si="145"/>
        <v>3.7037037037037035E-2</v>
      </c>
      <c r="J1094" s="217"/>
      <c r="K1094" s="220"/>
      <c r="L1094" s="220"/>
      <c r="M1094" s="221"/>
      <c r="N1094" s="222">
        <f t="shared" si="146"/>
        <v>0</v>
      </c>
      <c r="O1094" s="223"/>
      <c r="P1094" s="224"/>
      <c r="Q1094" s="224"/>
      <c r="R1094" s="224"/>
      <c r="S1094" s="224"/>
      <c r="T1094" s="225"/>
      <c r="U1094" s="226">
        <f t="shared" si="147"/>
        <v>7.407407407407407E-2</v>
      </c>
      <c r="V1094" s="227"/>
      <c r="W1094" s="228" t="str">
        <f t="shared" si="148"/>
        <v>0</v>
      </c>
      <c r="X1094" s="509"/>
      <c r="Y1094" s="229">
        <f t="shared" si="149"/>
        <v>0</v>
      </c>
    </row>
    <row r="1095" spans="2:25" ht="18.75" customHeight="1">
      <c r="B1095" s="503"/>
      <c r="C1095" s="506"/>
      <c r="D1095" s="216">
        <v>3</v>
      </c>
      <c r="E1095" s="216" t="s">
        <v>4524</v>
      </c>
      <c r="F1095" s="217">
        <v>200</v>
      </c>
      <c r="G1095" s="218">
        <f t="shared" si="143"/>
        <v>40</v>
      </c>
      <c r="H1095" s="219">
        <f t="shared" si="144"/>
        <v>111.11111111111111</v>
      </c>
      <c r="I1095" s="219">
        <f t="shared" si="145"/>
        <v>3.7037037037037035E-2</v>
      </c>
      <c r="J1095" s="217"/>
      <c r="K1095" s="220"/>
      <c r="L1095" s="220"/>
      <c r="M1095" s="221"/>
      <c r="N1095" s="222">
        <f t="shared" si="146"/>
        <v>0</v>
      </c>
      <c r="O1095" s="223"/>
      <c r="P1095" s="224"/>
      <c r="Q1095" s="224"/>
      <c r="R1095" s="224"/>
      <c r="S1095" s="224"/>
      <c r="T1095" s="225"/>
      <c r="U1095" s="226">
        <f t="shared" si="147"/>
        <v>7.407407407407407E-2</v>
      </c>
      <c r="V1095" s="227"/>
      <c r="W1095" s="228" t="str">
        <f t="shared" si="148"/>
        <v>0</v>
      </c>
      <c r="X1095" s="509"/>
      <c r="Y1095" s="229">
        <f t="shared" si="149"/>
        <v>0</v>
      </c>
    </row>
    <row r="1096" spans="2:25" ht="18.75" customHeight="1">
      <c r="B1096" s="503"/>
      <c r="C1096" s="506"/>
      <c r="D1096" s="216">
        <v>4</v>
      </c>
      <c r="E1096" s="216" t="s">
        <v>4525</v>
      </c>
      <c r="F1096" s="217">
        <v>200</v>
      </c>
      <c r="G1096" s="218">
        <f t="shared" si="143"/>
        <v>40</v>
      </c>
      <c r="H1096" s="219">
        <f t="shared" si="144"/>
        <v>111.11111111111111</v>
      </c>
      <c r="I1096" s="219">
        <f t="shared" si="145"/>
        <v>3.7037037037037035E-2</v>
      </c>
      <c r="J1096" s="217"/>
      <c r="K1096" s="220"/>
      <c r="L1096" s="220"/>
      <c r="M1096" s="221"/>
      <c r="N1096" s="222">
        <f t="shared" si="146"/>
        <v>0</v>
      </c>
      <c r="O1096" s="223"/>
      <c r="P1096" s="224"/>
      <c r="Q1096" s="224"/>
      <c r="R1096" s="224"/>
      <c r="S1096" s="224"/>
      <c r="T1096" s="225"/>
      <c r="U1096" s="226">
        <f t="shared" si="147"/>
        <v>7.407407407407407E-2</v>
      </c>
      <c r="V1096" s="227"/>
      <c r="W1096" s="228" t="str">
        <f t="shared" si="148"/>
        <v>0</v>
      </c>
      <c r="X1096" s="509"/>
      <c r="Y1096" s="229">
        <f t="shared" si="149"/>
        <v>0</v>
      </c>
    </row>
    <row r="1097" spans="2:25" ht="18.75" customHeight="1">
      <c r="B1097" s="503"/>
      <c r="C1097" s="506"/>
      <c r="D1097" s="216">
        <v>5</v>
      </c>
      <c r="E1097" s="216" t="s">
        <v>4526</v>
      </c>
      <c r="F1097" s="217">
        <v>200</v>
      </c>
      <c r="G1097" s="218">
        <f t="shared" si="143"/>
        <v>40</v>
      </c>
      <c r="H1097" s="219">
        <f t="shared" si="144"/>
        <v>111.11111111111111</v>
      </c>
      <c r="I1097" s="219">
        <f t="shared" si="145"/>
        <v>3.7037037037037035E-2</v>
      </c>
      <c r="J1097" s="217"/>
      <c r="K1097" s="220"/>
      <c r="L1097" s="220"/>
      <c r="M1097" s="221"/>
      <c r="N1097" s="222">
        <f t="shared" si="146"/>
        <v>0</v>
      </c>
      <c r="O1097" s="223"/>
      <c r="P1097" s="224"/>
      <c r="Q1097" s="224"/>
      <c r="R1097" s="224"/>
      <c r="S1097" s="224"/>
      <c r="T1097" s="225"/>
      <c r="U1097" s="226">
        <f t="shared" si="147"/>
        <v>7.407407407407407E-2</v>
      </c>
      <c r="V1097" s="227"/>
      <c r="W1097" s="228" t="str">
        <f t="shared" si="148"/>
        <v>0</v>
      </c>
      <c r="X1097" s="509"/>
      <c r="Y1097" s="229">
        <f t="shared" si="149"/>
        <v>0</v>
      </c>
    </row>
    <row r="1098" spans="2:25" ht="18.75" customHeight="1">
      <c r="B1098" s="503"/>
      <c r="C1098" s="506"/>
      <c r="D1098" s="216">
        <v>6</v>
      </c>
      <c r="E1098" s="216" t="s">
        <v>4527</v>
      </c>
      <c r="F1098" s="217">
        <v>200</v>
      </c>
      <c r="G1098" s="218">
        <f t="shared" si="143"/>
        <v>40</v>
      </c>
      <c r="H1098" s="219">
        <f t="shared" si="144"/>
        <v>111.11111111111111</v>
      </c>
      <c r="I1098" s="219">
        <f t="shared" si="145"/>
        <v>3.7037037037037035E-2</v>
      </c>
      <c r="J1098" s="217"/>
      <c r="K1098" s="220"/>
      <c r="L1098" s="220"/>
      <c r="M1098" s="221"/>
      <c r="N1098" s="222">
        <f t="shared" si="146"/>
        <v>0</v>
      </c>
      <c r="O1098" s="223"/>
      <c r="P1098" s="224"/>
      <c r="Q1098" s="224"/>
      <c r="R1098" s="224"/>
      <c r="S1098" s="224"/>
      <c r="T1098" s="225"/>
      <c r="U1098" s="226">
        <f t="shared" si="147"/>
        <v>7.407407407407407E-2</v>
      </c>
      <c r="V1098" s="227"/>
      <c r="W1098" s="228" t="str">
        <f t="shared" si="148"/>
        <v>0</v>
      </c>
      <c r="X1098" s="509"/>
      <c r="Y1098" s="229">
        <f t="shared" si="149"/>
        <v>0</v>
      </c>
    </row>
    <row r="1099" spans="2:25" ht="18.75" customHeight="1">
      <c r="B1099" s="503"/>
      <c r="C1099" s="506"/>
      <c r="D1099" s="216">
        <v>7</v>
      </c>
      <c r="E1099" s="216" t="s">
        <v>4528</v>
      </c>
      <c r="F1099" s="217">
        <v>350</v>
      </c>
      <c r="G1099" s="218">
        <f t="shared" si="143"/>
        <v>70</v>
      </c>
      <c r="H1099" s="219">
        <f t="shared" si="144"/>
        <v>194.44444444444443</v>
      </c>
      <c r="I1099" s="219">
        <f t="shared" si="145"/>
        <v>6.4814814814814811E-2</v>
      </c>
      <c r="J1099" s="217"/>
      <c r="K1099" s="220"/>
      <c r="L1099" s="220"/>
      <c r="M1099" s="221"/>
      <c r="N1099" s="222">
        <f t="shared" si="146"/>
        <v>0</v>
      </c>
      <c r="O1099" s="223"/>
      <c r="P1099" s="224"/>
      <c r="Q1099" s="224"/>
      <c r="R1099" s="224"/>
      <c r="S1099" s="224"/>
      <c r="T1099" s="225"/>
      <c r="U1099" s="226">
        <f t="shared" si="147"/>
        <v>0.12962962962962962</v>
      </c>
      <c r="V1099" s="227"/>
      <c r="W1099" s="228" t="str">
        <f t="shared" si="148"/>
        <v>0</v>
      </c>
      <c r="X1099" s="509"/>
      <c r="Y1099" s="229">
        <f t="shared" si="149"/>
        <v>0</v>
      </c>
    </row>
    <row r="1100" spans="2:25" ht="18.75" customHeight="1">
      <c r="B1100" s="503"/>
      <c r="C1100" s="506"/>
      <c r="D1100" s="216">
        <v>8</v>
      </c>
      <c r="E1100" s="216" t="s">
        <v>4529</v>
      </c>
      <c r="F1100" s="217">
        <v>350</v>
      </c>
      <c r="G1100" s="218">
        <f t="shared" si="143"/>
        <v>70</v>
      </c>
      <c r="H1100" s="219">
        <f t="shared" si="144"/>
        <v>194.44444444444443</v>
      </c>
      <c r="I1100" s="219">
        <f t="shared" si="145"/>
        <v>6.4814814814814811E-2</v>
      </c>
      <c r="J1100" s="217"/>
      <c r="K1100" s="220"/>
      <c r="L1100" s="220"/>
      <c r="M1100" s="221"/>
      <c r="N1100" s="222">
        <f t="shared" si="146"/>
        <v>0</v>
      </c>
      <c r="O1100" s="223"/>
      <c r="P1100" s="224"/>
      <c r="Q1100" s="224"/>
      <c r="R1100" s="224"/>
      <c r="S1100" s="224"/>
      <c r="T1100" s="225"/>
      <c r="U1100" s="226">
        <f t="shared" si="147"/>
        <v>0.12962962962962962</v>
      </c>
      <c r="V1100" s="227"/>
      <c r="W1100" s="228" t="str">
        <f t="shared" si="148"/>
        <v>0</v>
      </c>
      <c r="X1100" s="509"/>
      <c r="Y1100" s="229">
        <f t="shared" si="149"/>
        <v>0</v>
      </c>
    </row>
    <row r="1101" spans="2:25" ht="18.75" customHeight="1">
      <c r="B1101" s="503"/>
      <c r="C1101" s="506"/>
      <c r="D1101" s="216">
        <v>9</v>
      </c>
      <c r="E1101" s="216" t="s">
        <v>4530</v>
      </c>
      <c r="F1101" s="217">
        <v>350</v>
      </c>
      <c r="G1101" s="218">
        <f t="shared" si="143"/>
        <v>70</v>
      </c>
      <c r="H1101" s="219">
        <f t="shared" si="144"/>
        <v>194.44444444444443</v>
      </c>
      <c r="I1101" s="219">
        <f t="shared" si="145"/>
        <v>6.4814814814814811E-2</v>
      </c>
      <c r="J1101" s="217"/>
      <c r="K1101" s="220"/>
      <c r="L1101" s="220"/>
      <c r="M1101" s="221"/>
      <c r="N1101" s="222">
        <f t="shared" si="146"/>
        <v>0</v>
      </c>
      <c r="O1101" s="223"/>
      <c r="P1101" s="224"/>
      <c r="Q1101" s="224"/>
      <c r="R1101" s="224"/>
      <c r="S1101" s="224"/>
      <c r="T1101" s="225"/>
      <c r="U1101" s="226">
        <f t="shared" si="147"/>
        <v>0.12962962962962962</v>
      </c>
      <c r="V1101" s="227"/>
      <c r="W1101" s="228" t="str">
        <f t="shared" si="148"/>
        <v>0</v>
      </c>
      <c r="X1101" s="509"/>
      <c r="Y1101" s="229">
        <f t="shared" si="149"/>
        <v>0</v>
      </c>
    </row>
    <row r="1102" spans="2:25" ht="18.75" customHeight="1">
      <c r="B1102" s="503"/>
      <c r="C1102" s="506"/>
      <c r="D1102" s="216">
        <v>10</v>
      </c>
      <c r="E1102" s="216" t="s">
        <v>4531</v>
      </c>
      <c r="F1102" s="217">
        <v>400</v>
      </c>
      <c r="G1102" s="218">
        <f t="shared" si="143"/>
        <v>80</v>
      </c>
      <c r="H1102" s="219">
        <f t="shared" si="144"/>
        <v>222.22222222222223</v>
      </c>
      <c r="I1102" s="219">
        <f t="shared" si="145"/>
        <v>7.407407407407407E-2</v>
      </c>
      <c r="J1102" s="217"/>
      <c r="K1102" s="220"/>
      <c r="L1102" s="220"/>
      <c r="M1102" s="221"/>
      <c r="N1102" s="222">
        <f t="shared" si="146"/>
        <v>0</v>
      </c>
      <c r="O1102" s="223"/>
      <c r="P1102" s="224"/>
      <c r="Q1102" s="224"/>
      <c r="R1102" s="224"/>
      <c r="S1102" s="224"/>
      <c r="T1102" s="225"/>
      <c r="U1102" s="226">
        <f t="shared" si="147"/>
        <v>0.14814814814814814</v>
      </c>
      <c r="V1102" s="227"/>
      <c r="W1102" s="228" t="str">
        <f t="shared" si="148"/>
        <v>0</v>
      </c>
      <c r="X1102" s="509"/>
      <c r="Y1102" s="229">
        <f t="shared" si="149"/>
        <v>0</v>
      </c>
    </row>
    <row r="1103" spans="2:25" ht="18.75" customHeight="1">
      <c r="B1103" s="503"/>
      <c r="C1103" s="506"/>
      <c r="D1103" s="216">
        <v>11</v>
      </c>
      <c r="E1103" s="216" t="s">
        <v>4532</v>
      </c>
      <c r="F1103" s="217">
        <v>400</v>
      </c>
      <c r="G1103" s="218">
        <f t="shared" si="143"/>
        <v>80</v>
      </c>
      <c r="H1103" s="219">
        <f t="shared" si="144"/>
        <v>222.22222222222223</v>
      </c>
      <c r="I1103" s="219">
        <f t="shared" si="145"/>
        <v>7.407407407407407E-2</v>
      </c>
      <c r="J1103" s="217"/>
      <c r="K1103" s="220"/>
      <c r="L1103" s="220"/>
      <c r="M1103" s="221"/>
      <c r="N1103" s="222">
        <f t="shared" si="146"/>
        <v>0</v>
      </c>
      <c r="O1103" s="223"/>
      <c r="P1103" s="224"/>
      <c r="Q1103" s="224"/>
      <c r="R1103" s="224"/>
      <c r="S1103" s="224"/>
      <c r="T1103" s="225"/>
      <c r="U1103" s="226">
        <f t="shared" si="147"/>
        <v>0.14814814814814814</v>
      </c>
      <c r="V1103" s="227"/>
      <c r="W1103" s="228" t="str">
        <f t="shared" si="148"/>
        <v>0</v>
      </c>
      <c r="X1103" s="509"/>
      <c r="Y1103" s="229">
        <f t="shared" si="149"/>
        <v>0</v>
      </c>
    </row>
    <row r="1104" spans="2:25" ht="18.75" customHeight="1">
      <c r="B1104" s="503"/>
      <c r="C1104" s="506"/>
      <c r="D1104" s="216">
        <v>12</v>
      </c>
      <c r="E1104" s="216" t="s">
        <v>4533</v>
      </c>
      <c r="F1104" s="217">
        <v>400</v>
      </c>
      <c r="G1104" s="218">
        <f t="shared" si="143"/>
        <v>80</v>
      </c>
      <c r="H1104" s="219">
        <f t="shared" si="144"/>
        <v>222.22222222222223</v>
      </c>
      <c r="I1104" s="219">
        <f t="shared" si="145"/>
        <v>7.407407407407407E-2</v>
      </c>
      <c r="J1104" s="217"/>
      <c r="K1104" s="220"/>
      <c r="L1104" s="220"/>
      <c r="M1104" s="221"/>
      <c r="N1104" s="222">
        <f t="shared" si="146"/>
        <v>0</v>
      </c>
      <c r="O1104" s="223"/>
      <c r="P1104" s="224"/>
      <c r="Q1104" s="224"/>
      <c r="R1104" s="224"/>
      <c r="S1104" s="224"/>
      <c r="T1104" s="225"/>
      <c r="U1104" s="226">
        <f t="shared" si="147"/>
        <v>0.14814814814814814</v>
      </c>
      <c r="V1104" s="227"/>
      <c r="W1104" s="228" t="str">
        <f t="shared" si="148"/>
        <v>0</v>
      </c>
      <c r="X1104" s="509"/>
      <c r="Y1104" s="229">
        <f t="shared" si="149"/>
        <v>0</v>
      </c>
    </row>
    <row r="1105" spans="2:25" ht="18.75" customHeight="1">
      <c r="B1105" s="503"/>
      <c r="C1105" s="506"/>
      <c r="D1105" s="216">
        <v>13</v>
      </c>
      <c r="E1105" s="216" t="s">
        <v>4534</v>
      </c>
      <c r="F1105" s="217">
        <v>400</v>
      </c>
      <c r="G1105" s="218">
        <f t="shared" si="143"/>
        <v>80</v>
      </c>
      <c r="H1105" s="219">
        <f t="shared" si="144"/>
        <v>222.22222222222223</v>
      </c>
      <c r="I1105" s="219">
        <f t="shared" si="145"/>
        <v>7.407407407407407E-2</v>
      </c>
      <c r="J1105" s="217"/>
      <c r="K1105" s="220"/>
      <c r="L1105" s="220"/>
      <c r="M1105" s="221"/>
      <c r="N1105" s="222">
        <f t="shared" si="146"/>
        <v>0</v>
      </c>
      <c r="O1105" s="223"/>
      <c r="P1105" s="224"/>
      <c r="Q1105" s="224"/>
      <c r="R1105" s="224"/>
      <c r="S1105" s="224"/>
      <c r="T1105" s="225"/>
      <c r="U1105" s="226">
        <f t="shared" si="147"/>
        <v>0.14814814814814814</v>
      </c>
      <c r="V1105" s="227"/>
      <c r="W1105" s="228" t="str">
        <f t="shared" si="148"/>
        <v>0</v>
      </c>
      <c r="X1105" s="509"/>
      <c r="Y1105" s="229">
        <f t="shared" si="149"/>
        <v>0</v>
      </c>
    </row>
    <row r="1106" spans="2:25" ht="18.75" customHeight="1">
      <c r="B1106" s="503"/>
      <c r="C1106" s="506"/>
      <c r="D1106" s="216">
        <v>14</v>
      </c>
      <c r="E1106" s="216" t="s">
        <v>4535</v>
      </c>
      <c r="F1106" s="217">
        <v>400</v>
      </c>
      <c r="G1106" s="218">
        <f t="shared" si="143"/>
        <v>80</v>
      </c>
      <c r="H1106" s="219">
        <f t="shared" si="144"/>
        <v>222.22222222222223</v>
      </c>
      <c r="I1106" s="219">
        <f t="shared" si="145"/>
        <v>7.407407407407407E-2</v>
      </c>
      <c r="J1106" s="217"/>
      <c r="K1106" s="220"/>
      <c r="L1106" s="220"/>
      <c r="M1106" s="221"/>
      <c r="N1106" s="222">
        <f t="shared" si="146"/>
        <v>0</v>
      </c>
      <c r="O1106" s="223"/>
      <c r="P1106" s="224"/>
      <c r="Q1106" s="224"/>
      <c r="R1106" s="224"/>
      <c r="S1106" s="224"/>
      <c r="T1106" s="225"/>
      <c r="U1106" s="226">
        <f t="shared" si="147"/>
        <v>0.14814814814814814</v>
      </c>
      <c r="V1106" s="227"/>
      <c r="W1106" s="228" t="str">
        <f t="shared" si="148"/>
        <v>0</v>
      </c>
      <c r="X1106" s="509"/>
      <c r="Y1106" s="229">
        <f t="shared" si="149"/>
        <v>0</v>
      </c>
    </row>
    <row r="1107" spans="2:25" ht="18.75" customHeight="1">
      <c r="B1107" s="503"/>
      <c r="C1107" s="506"/>
      <c r="D1107" s="216">
        <v>15</v>
      </c>
      <c r="E1107" s="216" t="s">
        <v>4536</v>
      </c>
      <c r="F1107" s="217">
        <v>500</v>
      </c>
      <c r="G1107" s="218">
        <f t="shared" si="143"/>
        <v>100</v>
      </c>
      <c r="H1107" s="219">
        <f t="shared" si="144"/>
        <v>277.77777777777777</v>
      </c>
      <c r="I1107" s="219">
        <f t="shared" si="145"/>
        <v>9.2592592592592587E-2</v>
      </c>
      <c r="J1107" s="217"/>
      <c r="K1107" s="220"/>
      <c r="L1107" s="220"/>
      <c r="M1107" s="221"/>
      <c r="N1107" s="222">
        <f t="shared" si="146"/>
        <v>0</v>
      </c>
      <c r="O1107" s="223"/>
      <c r="P1107" s="224"/>
      <c r="Q1107" s="224"/>
      <c r="R1107" s="224"/>
      <c r="S1107" s="224"/>
      <c r="T1107" s="225"/>
      <c r="U1107" s="226">
        <f t="shared" si="147"/>
        <v>0.18518518518518517</v>
      </c>
      <c r="V1107" s="227"/>
      <c r="W1107" s="228" t="str">
        <f t="shared" si="148"/>
        <v>0</v>
      </c>
      <c r="X1107" s="509"/>
      <c r="Y1107" s="229">
        <f t="shared" si="149"/>
        <v>0</v>
      </c>
    </row>
    <row r="1108" spans="2:25" ht="18.75" customHeight="1">
      <c r="B1108" s="503"/>
      <c r="C1108" s="506"/>
      <c r="D1108" s="216">
        <v>16</v>
      </c>
      <c r="E1108" s="216" t="s">
        <v>4537</v>
      </c>
      <c r="F1108" s="217">
        <v>300</v>
      </c>
      <c r="G1108" s="218">
        <f t="shared" si="143"/>
        <v>60</v>
      </c>
      <c r="H1108" s="219">
        <f t="shared" si="144"/>
        <v>166.66666666666666</v>
      </c>
      <c r="I1108" s="219">
        <f t="shared" si="145"/>
        <v>5.5555555555555552E-2</v>
      </c>
      <c r="J1108" s="217"/>
      <c r="K1108" s="220"/>
      <c r="L1108" s="220"/>
      <c r="M1108" s="221"/>
      <c r="N1108" s="222">
        <f t="shared" si="146"/>
        <v>0</v>
      </c>
      <c r="O1108" s="223"/>
      <c r="P1108" s="224"/>
      <c r="Q1108" s="224"/>
      <c r="R1108" s="224"/>
      <c r="S1108" s="224"/>
      <c r="T1108" s="225"/>
      <c r="U1108" s="226">
        <f t="shared" si="147"/>
        <v>0.1111111111111111</v>
      </c>
      <c r="V1108" s="227"/>
      <c r="W1108" s="228" t="str">
        <f t="shared" si="148"/>
        <v>0</v>
      </c>
      <c r="X1108" s="509"/>
      <c r="Y1108" s="229">
        <f t="shared" si="149"/>
        <v>0</v>
      </c>
    </row>
    <row r="1109" spans="2:25" ht="18.75" customHeight="1">
      <c r="B1109" s="503"/>
      <c r="C1109" s="506"/>
      <c r="D1109" s="216">
        <v>17</v>
      </c>
      <c r="E1109" s="216" t="s">
        <v>3733</v>
      </c>
      <c r="F1109" s="217">
        <v>300</v>
      </c>
      <c r="G1109" s="218">
        <f t="shared" si="143"/>
        <v>60</v>
      </c>
      <c r="H1109" s="219">
        <f t="shared" si="144"/>
        <v>166.66666666666666</v>
      </c>
      <c r="I1109" s="219">
        <f t="shared" si="145"/>
        <v>5.5555555555555552E-2</v>
      </c>
      <c r="J1109" s="217"/>
      <c r="K1109" s="220" t="s">
        <v>4538</v>
      </c>
      <c r="L1109" s="220"/>
      <c r="M1109" s="221">
        <f>SUM(H1093:H1111)</f>
        <v>3241.1111111111109</v>
      </c>
      <c r="N1109" s="222">
        <f t="shared" si="146"/>
        <v>64.822222222222223</v>
      </c>
      <c r="O1109" s="223">
        <v>45</v>
      </c>
      <c r="P1109" s="224" t="s">
        <v>178</v>
      </c>
      <c r="Q1109" s="224"/>
      <c r="R1109" s="224" t="s">
        <v>3576</v>
      </c>
      <c r="S1109" s="224"/>
      <c r="T1109" s="225"/>
      <c r="U1109" s="226">
        <f t="shared" si="147"/>
        <v>0.1111111111111111</v>
      </c>
      <c r="V1109" s="227">
        <f>SUM(U1093:U1111)</f>
        <v>2.1607407407407409</v>
      </c>
      <c r="W1109" s="228" t="str">
        <f t="shared" si="148"/>
        <v>2</v>
      </c>
      <c r="X1109" s="509"/>
      <c r="Y1109" s="229">
        <f t="shared" si="149"/>
        <v>1</v>
      </c>
    </row>
    <row r="1110" spans="2:25" ht="18.75" customHeight="1">
      <c r="B1110" s="503"/>
      <c r="C1110" s="506"/>
      <c r="D1110" s="216">
        <v>18</v>
      </c>
      <c r="E1110" s="216" t="s">
        <v>4539</v>
      </c>
      <c r="F1110" s="217">
        <v>234</v>
      </c>
      <c r="G1110" s="218">
        <f t="shared" si="143"/>
        <v>46.8</v>
      </c>
      <c r="H1110" s="219">
        <f t="shared" si="144"/>
        <v>130</v>
      </c>
      <c r="I1110" s="219">
        <f t="shared" si="145"/>
        <v>4.3333333333333335E-2</v>
      </c>
      <c r="J1110" s="217"/>
      <c r="K1110" s="220"/>
      <c r="L1110" s="220"/>
      <c r="M1110" s="221"/>
      <c r="N1110" s="222">
        <f t="shared" si="146"/>
        <v>0</v>
      </c>
      <c r="O1110" s="223"/>
      <c r="P1110" s="224"/>
      <c r="Q1110" s="224"/>
      <c r="R1110" s="224"/>
      <c r="S1110" s="224"/>
      <c r="T1110" s="225"/>
      <c r="U1110" s="226">
        <f t="shared" si="147"/>
        <v>8.666666666666667E-2</v>
      </c>
      <c r="V1110" s="227"/>
      <c r="W1110" s="228" t="str">
        <f t="shared" si="148"/>
        <v>0</v>
      </c>
      <c r="X1110" s="509"/>
      <c r="Y1110" s="229">
        <f t="shared" si="149"/>
        <v>0</v>
      </c>
    </row>
    <row r="1111" spans="2:25" ht="18.75" customHeight="1">
      <c r="B1111" s="503"/>
      <c r="C1111" s="506"/>
      <c r="D1111" s="216">
        <v>19</v>
      </c>
      <c r="E1111" s="216" t="s">
        <v>4399</v>
      </c>
      <c r="F1111" s="217">
        <v>200</v>
      </c>
      <c r="G1111" s="218">
        <f t="shared" si="143"/>
        <v>40</v>
      </c>
      <c r="H1111" s="219">
        <f t="shared" si="144"/>
        <v>111.11111111111111</v>
      </c>
      <c r="I1111" s="219">
        <f t="shared" si="145"/>
        <v>3.7037037037037035E-2</v>
      </c>
      <c r="J1111" s="217"/>
      <c r="K1111" s="220"/>
      <c r="L1111" s="220"/>
      <c r="M1111" s="221"/>
      <c r="N1111" s="222">
        <f t="shared" si="146"/>
        <v>0</v>
      </c>
      <c r="O1111" s="223"/>
      <c r="P1111" s="224"/>
      <c r="Q1111" s="224"/>
      <c r="R1111" s="224"/>
      <c r="S1111" s="224"/>
      <c r="T1111" s="225"/>
      <c r="U1111" s="226">
        <f t="shared" si="147"/>
        <v>7.407407407407407E-2</v>
      </c>
      <c r="V1111" s="227"/>
      <c r="W1111" s="228" t="str">
        <f t="shared" si="148"/>
        <v>0</v>
      </c>
      <c r="X1111" s="509"/>
      <c r="Y1111" s="229">
        <f t="shared" si="149"/>
        <v>0</v>
      </c>
    </row>
    <row r="1112" spans="2:25" ht="18.75" customHeight="1">
      <c r="B1112" s="503"/>
      <c r="C1112" s="506"/>
      <c r="D1112" s="216"/>
      <c r="E1112" s="216"/>
      <c r="F1112" s="217"/>
      <c r="G1112" s="218">
        <f t="shared" si="143"/>
        <v>0</v>
      </c>
      <c r="H1112" s="219">
        <f t="shared" si="144"/>
        <v>0</v>
      </c>
      <c r="I1112" s="219">
        <f t="shared" si="145"/>
        <v>0</v>
      </c>
      <c r="J1112" s="217"/>
      <c r="K1112" s="220"/>
      <c r="L1112" s="220"/>
      <c r="M1112" s="221"/>
      <c r="N1112" s="222">
        <f t="shared" si="146"/>
        <v>0</v>
      </c>
      <c r="O1112" s="223"/>
      <c r="P1112" s="224"/>
      <c r="Q1112" s="224"/>
      <c r="R1112" s="224"/>
      <c r="S1112" s="224"/>
      <c r="T1112" s="225"/>
      <c r="U1112" s="226">
        <f t="shared" si="147"/>
        <v>0</v>
      </c>
      <c r="V1112" s="227"/>
      <c r="W1112" s="228" t="str">
        <f t="shared" si="148"/>
        <v>0</v>
      </c>
      <c r="X1112" s="509"/>
      <c r="Y1112" s="229">
        <f t="shared" si="149"/>
        <v>0</v>
      </c>
    </row>
    <row r="1113" spans="2:25" ht="18.75" customHeight="1">
      <c r="B1113" s="504"/>
      <c r="C1113" s="507"/>
      <c r="D1113" s="216"/>
      <c r="E1113" s="216"/>
      <c r="F1113" s="217"/>
      <c r="G1113" s="218">
        <f t="shared" si="143"/>
        <v>0</v>
      </c>
      <c r="H1113" s="219">
        <f>F1113/$H$15</f>
        <v>0</v>
      </c>
      <c r="I1113" s="219">
        <f>H1113/$I$15</f>
        <v>0</v>
      </c>
      <c r="J1113" s="217"/>
      <c r="K1113" s="220"/>
      <c r="L1113" s="220"/>
      <c r="M1113" s="232"/>
      <c r="N1113" s="222">
        <f>M1113/$N$15</f>
        <v>0</v>
      </c>
      <c r="O1113" s="231"/>
      <c r="P1113" s="231"/>
      <c r="Q1113" s="231"/>
      <c r="R1113" s="231"/>
      <c r="S1113" s="231"/>
      <c r="T1113" s="225"/>
      <c r="U1113" s="226">
        <f>H1113/$U$15</f>
        <v>0</v>
      </c>
      <c r="V1113" s="227"/>
      <c r="W1113" s="228" t="str">
        <f>IF(V1113&lt;1,"0",IF(V1113&lt;5,"2",IF(V1113&gt;=5,"6")))</f>
        <v>0</v>
      </c>
      <c r="X1113" s="510"/>
      <c r="Y1113" s="229">
        <f t="shared" si="149"/>
        <v>0</v>
      </c>
    </row>
    <row r="1114" spans="2:25">
      <c r="B1114" s="233"/>
      <c r="C1114" s="234" t="s">
        <v>111</v>
      </c>
      <c r="D1114" s="235"/>
      <c r="E1114" s="236">
        <f>COUNTA(E1075:E1113)</f>
        <v>36</v>
      </c>
      <c r="F1114" s="236">
        <f>SUM(F1075:F1113)</f>
        <v>11498</v>
      </c>
      <c r="G1114" s="236">
        <f>SUM(G1075:G1113)</f>
        <v>2299.6000000000004</v>
      </c>
      <c r="H1114" s="236">
        <f>SUM(H1075:H1113)</f>
        <v>6387.777777777781</v>
      </c>
      <c r="I1114" s="236">
        <f>MROUND(SUM(I1075:I1113),1)</f>
        <v>2</v>
      </c>
      <c r="J1114" s="236">
        <f>COUNTA(J1075:J1113)</f>
        <v>1</v>
      </c>
      <c r="K1114" s="236">
        <f>COUNTA(K1075:K1113)</f>
        <v>2</v>
      </c>
      <c r="L1114" s="236">
        <f>COUNTA(L1075:L1113)</f>
        <v>0</v>
      </c>
      <c r="M1114" s="236">
        <f>SUM(M1075:M1113)</f>
        <v>6387.7777777777774</v>
      </c>
      <c r="N1114" s="236">
        <f>SUM(N1075:N1113)</f>
        <v>127.75555555555556</v>
      </c>
      <c r="O1114" s="237"/>
      <c r="P1114" s="238">
        <f>COUNTIF(P1075:P1113, "YES")</f>
        <v>0</v>
      </c>
      <c r="Q1114" s="237"/>
      <c r="R1114" s="237"/>
      <c r="S1114" s="237"/>
      <c r="T1114" s="237"/>
      <c r="U1114" s="236">
        <f>SUM(U1075:U1113)</f>
        <v>4.2585185185185175</v>
      </c>
      <c r="V1114" s="236">
        <f>SUM(V1075:V1113)</f>
        <v>4.2585185185185184</v>
      </c>
      <c r="W1114" s="236">
        <f t="array" ref="W1114">SUM(ABS(W1075:W1113))</f>
        <v>4</v>
      </c>
      <c r="X1114" s="238" t="str">
        <f>IF(X1075&lt;0.2, "0", IF(X1075&lt;=2, "2", IF(X1075&gt;2, ROUND(X1075,0))))</f>
        <v>2</v>
      </c>
      <c r="Y1114" s="236">
        <f>SUM(Y1075:Y1113)</f>
        <v>2</v>
      </c>
    </row>
    <row r="1115" spans="2:25" ht="18.75" customHeight="1">
      <c r="B1115" s="502">
        <v>18</v>
      </c>
      <c r="C1115" s="505" t="s">
        <v>4540</v>
      </c>
      <c r="D1115" s="216">
        <v>1</v>
      </c>
      <c r="E1115" s="216" t="s">
        <v>4541</v>
      </c>
      <c r="F1115" s="217">
        <v>112</v>
      </c>
      <c r="G1115" s="218">
        <f t="shared" ref="G1115:G1178" si="150">F1115/$G$15</f>
        <v>22.4</v>
      </c>
      <c r="H1115" s="219">
        <f t="shared" ref="H1115:H1178" si="151">F1115/$H$15</f>
        <v>62.222222222222221</v>
      </c>
      <c r="I1115" s="219">
        <f t="shared" ref="I1115:I1178" si="152">H1115/$I$15</f>
        <v>2.074074074074074E-2</v>
      </c>
      <c r="J1115" s="217"/>
      <c r="K1115" s="220"/>
      <c r="L1115" s="220"/>
      <c r="M1115" s="221"/>
      <c r="N1115" s="222">
        <f t="shared" ref="N1115:N1183" si="153">M1115/$N$15</f>
        <v>0</v>
      </c>
      <c r="O1115" s="223"/>
      <c r="P1115" s="224"/>
      <c r="Q1115" s="224"/>
      <c r="R1115" s="224"/>
      <c r="S1115" s="224"/>
      <c r="T1115" s="225"/>
      <c r="U1115" s="226">
        <f t="shared" ref="U1115:U1178" si="154">H1115/$U$15</f>
        <v>4.148148148148148E-2</v>
      </c>
      <c r="V1115" s="227"/>
      <c r="W1115" s="228" t="str">
        <f t="shared" ref="W1115:W1178" si="155">IF(V1115&lt;1,"0",IF(V1115&lt;5,"2",IF(V1115&gt;=5,"6")))</f>
        <v>0</v>
      </c>
      <c r="X1115" s="508">
        <f>K1185/$X$15</f>
        <v>1.3333333333333333</v>
      </c>
      <c r="Y1115" s="229">
        <f t="shared" ref="Y1115:Y1178" si="156">W1115/2</f>
        <v>0</v>
      </c>
    </row>
    <row r="1116" spans="2:25" ht="18.75" customHeight="1">
      <c r="B1116" s="503"/>
      <c r="C1116" s="506"/>
      <c r="D1116" s="216">
        <v>2</v>
      </c>
      <c r="E1116" s="216" t="s">
        <v>4542</v>
      </c>
      <c r="F1116" s="217">
        <v>200</v>
      </c>
      <c r="G1116" s="218">
        <f t="shared" si="150"/>
        <v>40</v>
      </c>
      <c r="H1116" s="219">
        <f t="shared" si="151"/>
        <v>111.11111111111111</v>
      </c>
      <c r="I1116" s="219">
        <f t="shared" si="152"/>
        <v>3.7037037037037035E-2</v>
      </c>
      <c r="J1116" s="217"/>
      <c r="K1116" s="220"/>
      <c r="L1116" s="220"/>
      <c r="M1116" s="221"/>
      <c r="N1116" s="222">
        <f t="shared" si="153"/>
        <v>0</v>
      </c>
      <c r="O1116" s="223"/>
      <c r="P1116" s="224"/>
      <c r="Q1116" s="224"/>
      <c r="R1116" s="224"/>
      <c r="S1116" s="224"/>
      <c r="T1116" s="225"/>
      <c r="U1116" s="226">
        <f t="shared" si="154"/>
        <v>7.407407407407407E-2</v>
      </c>
      <c r="V1116" s="227"/>
      <c r="W1116" s="228" t="str">
        <f t="shared" si="155"/>
        <v>0</v>
      </c>
      <c r="X1116" s="509"/>
      <c r="Y1116" s="229">
        <f t="shared" si="156"/>
        <v>0</v>
      </c>
    </row>
    <row r="1117" spans="2:25" ht="18.75" customHeight="1">
      <c r="B1117" s="503"/>
      <c r="C1117" s="506"/>
      <c r="D1117" s="216">
        <v>3</v>
      </c>
      <c r="E1117" s="216" t="s">
        <v>4543</v>
      </c>
      <c r="F1117" s="217">
        <v>300</v>
      </c>
      <c r="G1117" s="218">
        <f t="shared" si="150"/>
        <v>60</v>
      </c>
      <c r="H1117" s="219">
        <f t="shared" si="151"/>
        <v>166.66666666666666</v>
      </c>
      <c r="I1117" s="219">
        <f t="shared" si="152"/>
        <v>5.5555555555555552E-2</v>
      </c>
      <c r="J1117" s="217"/>
      <c r="K1117" s="220"/>
      <c r="L1117" s="220"/>
      <c r="M1117" s="221"/>
      <c r="N1117" s="222">
        <f t="shared" si="153"/>
        <v>0</v>
      </c>
      <c r="O1117" s="223"/>
      <c r="P1117" s="224"/>
      <c r="Q1117" s="224"/>
      <c r="R1117" s="224"/>
      <c r="S1117" s="224"/>
      <c r="T1117" s="225"/>
      <c r="U1117" s="226">
        <f t="shared" si="154"/>
        <v>0.1111111111111111</v>
      </c>
      <c r="V1117" s="227"/>
      <c r="W1117" s="228" t="str">
        <f t="shared" si="155"/>
        <v>0</v>
      </c>
      <c r="X1117" s="509"/>
      <c r="Y1117" s="229">
        <f t="shared" si="156"/>
        <v>0</v>
      </c>
    </row>
    <row r="1118" spans="2:25" ht="18.75" customHeight="1">
      <c r="B1118" s="503"/>
      <c r="C1118" s="506"/>
      <c r="D1118" s="216">
        <v>4</v>
      </c>
      <c r="E1118" s="216" t="s">
        <v>4544</v>
      </c>
      <c r="F1118" s="217">
        <v>200</v>
      </c>
      <c r="G1118" s="218">
        <f t="shared" si="150"/>
        <v>40</v>
      </c>
      <c r="H1118" s="219">
        <f t="shared" si="151"/>
        <v>111.11111111111111</v>
      </c>
      <c r="I1118" s="219">
        <f t="shared" si="152"/>
        <v>3.7037037037037035E-2</v>
      </c>
      <c r="J1118" s="217"/>
      <c r="K1118" s="220"/>
      <c r="L1118" s="220"/>
      <c r="M1118" s="221"/>
      <c r="N1118" s="222">
        <f t="shared" si="153"/>
        <v>0</v>
      </c>
      <c r="O1118" s="223"/>
      <c r="P1118" s="224"/>
      <c r="Q1118" s="224"/>
      <c r="R1118" s="224"/>
      <c r="S1118" s="224"/>
      <c r="T1118" s="225"/>
      <c r="U1118" s="226">
        <f t="shared" si="154"/>
        <v>7.407407407407407E-2</v>
      </c>
      <c r="V1118" s="227"/>
      <c r="W1118" s="228" t="str">
        <f t="shared" si="155"/>
        <v>0</v>
      </c>
      <c r="X1118" s="509"/>
      <c r="Y1118" s="229">
        <f t="shared" si="156"/>
        <v>0</v>
      </c>
    </row>
    <row r="1119" spans="2:25" ht="18.75" customHeight="1">
      <c r="B1119" s="503"/>
      <c r="C1119" s="506"/>
      <c r="D1119" s="216">
        <v>5</v>
      </c>
      <c r="E1119" s="216" t="s">
        <v>4352</v>
      </c>
      <c r="F1119" s="217">
        <v>200</v>
      </c>
      <c r="G1119" s="218">
        <f t="shared" si="150"/>
        <v>40</v>
      </c>
      <c r="H1119" s="219">
        <f t="shared" si="151"/>
        <v>111.11111111111111</v>
      </c>
      <c r="I1119" s="219">
        <f t="shared" si="152"/>
        <v>3.7037037037037035E-2</v>
      </c>
      <c r="J1119" s="217"/>
      <c r="K1119" s="220"/>
      <c r="L1119" s="220"/>
      <c r="M1119" s="221"/>
      <c r="N1119" s="222">
        <f t="shared" si="153"/>
        <v>0</v>
      </c>
      <c r="O1119" s="223"/>
      <c r="P1119" s="224"/>
      <c r="Q1119" s="224"/>
      <c r="R1119" s="224"/>
      <c r="S1119" s="224"/>
      <c r="T1119" s="225"/>
      <c r="U1119" s="226">
        <f t="shared" si="154"/>
        <v>7.407407407407407E-2</v>
      </c>
      <c r="V1119" s="227"/>
      <c r="W1119" s="228" t="str">
        <f t="shared" si="155"/>
        <v>0</v>
      </c>
      <c r="X1119" s="509"/>
      <c r="Y1119" s="229">
        <f t="shared" si="156"/>
        <v>0</v>
      </c>
    </row>
    <row r="1120" spans="2:25" ht="18.75" customHeight="1">
      <c r="B1120" s="503"/>
      <c r="C1120" s="506"/>
      <c r="D1120" s="216">
        <v>6</v>
      </c>
      <c r="E1120" s="216" t="s">
        <v>4545</v>
      </c>
      <c r="F1120" s="217">
        <v>300</v>
      </c>
      <c r="G1120" s="218">
        <f t="shared" si="150"/>
        <v>60</v>
      </c>
      <c r="H1120" s="219">
        <f t="shared" si="151"/>
        <v>166.66666666666666</v>
      </c>
      <c r="I1120" s="219">
        <f t="shared" si="152"/>
        <v>5.5555555555555552E-2</v>
      </c>
      <c r="J1120" s="217"/>
      <c r="K1120" s="220"/>
      <c r="L1120" s="220"/>
      <c r="M1120" s="221"/>
      <c r="N1120" s="222">
        <f t="shared" si="153"/>
        <v>0</v>
      </c>
      <c r="O1120" s="223"/>
      <c r="P1120" s="224"/>
      <c r="Q1120" s="224"/>
      <c r="R1120" s="224"/>
      <c r="S1120" s="224"/>
      <c r="T1120" s="225"/>
      <c r="U1120" s="226">
        <f t="shared" si="154"/>
        <v>0.1111111111111111</v>
      </c>
      <c r="V1120" s="227"/>
      <c r="W1120" s="228" t="str">
        <f t="shared" si="155"/>
        <v>0</v>
      </c>
      <c r="X1120" s="509"/>
      <c r="Y1120" s="229">
        <f t="shared" si="156"/>
        <v>0</v>
      </c>
    </row>
    <row r="1121" spans="2:25" ht="18.75" customHeight="1">
      <c r="B1121" s="503"/>
      <c r="C1121" s="506"/>
      <c r="D1121" s="216">
        <v>7</v>
      </c>
      <c r="E1121" s="216" t="s">
        <v>261</v>
      </c>
      <c r="F1121" s="217">
        <v>300</v>
      </c>
      <c r="G1121" s="218">
        <f t="shared" si="150"/>
        <v>60</v>
      </c>
      <c r="H1121" s="219">
        <f t="shared" si="151"/>
        <v>166.66666666666666</v>
      </c>
      <c r="I1121" s="219">
        <f t="shared" si="152"/>
        <v>5.5555555555555552E-2</v>
      </c>
      <c r="J1121" s="217"/>
      <c r="K1121" s="220"/>
      <c r="L1121" s="220"/>
      <c r="M1121" s="221"/>
      <c r="N1121" s="222">
        <f t="shared" si="153"/>
        <v>0</v>
      </c>
      <c r="O1121" s="223"/>
      <c r="P1121" s="224"/>
      <c r="Q1121" s="224"/>
      <c r="R1121" s="224"/>
      <c r="S1121" s="224"/>
      <c r="T1121" s="225"/>
      <c r="U1121" s="226">
        <f t="shared" si="154"/>
        <v>0.1111111111111111</v>
      </c>
      <c r="V1121" s="227"/>
      <c r="W1121" s="228" t="str">
        <f t="shared" si="155"/>
        <v>0</v>
      </c>
      <c r="X1121" s="509"/>
      <c r="Y1121" s="229">
        <f t="shared" si="156"/>
        <v>0</v>
      </c>
    </row>
    <row r="1122" spans="2:25" ht="18.75" customHeight="1">
      <c r="B1122" s="503"/>
      <c r="C1122" s="506"/>
      <c r="D1122" s="216">
        <v>8</v>
      </c>
      <c r="E1122" s="216" t="s">
        <v>4546</v>
      </c>
      <c r="F1122" s="217">
        <v>100</v>
      </c>
      <c r="G1122" s="218">
        <f t="shared" si="150"/>
        <v>20</v>
      </c>
      <c r="H1122" s="219">
        <f t="shared" si="151"/>
        <v>55.555555555555557</v>
      </c>
      <c r="I1122" s="219">
        <f t="shared" si="152"/>
        <v>1.8518518518518517E-2</v>
      </c>
      <c r="J1122" s="217"/>
      <c r="K1122" s="220"/>
      <c r="L1122" s="220"/>
      <c r="M1122" s="221"/>
      <c r="N1122" s="222">
        <f t="shared" si="153"/>
        <v>0</v>
      </c>
      <c r="O1122" s="223"/>
      <c r="P1122" s="224"/>
      <c r="Q1122" s="224"/>
      <c r="R1122" s="224"/>
      <c r="S1122" s="224"/>
      <c r="T1122" s="225"/>
      <c r="U1122" s="226">
        <f t="shared" si="154"/>
        <v>3.7037037037037035E-2</v>
      </c>
      <c r="V1122" s="227"/>
      <c r="W1122" s="228" t="str">
        <f t="shared" si="155"/>
        <v>0</v>
      </c>
      <c r="X1122" s="509"/>
      <c r="Y1122" s="229">
        <f t="shared" si="156"/>
        <v>0</v>
      </c>
    </row>
    <row r="1123" spans="2:25" ht="18.75" customHeight="1">
      <c r="B1123" s="503"/>
      <c r="C1123" s="506"/>
      <c r="D1123" s="216">
        <v>9</v>
      </c>
      <c r="E1123" s="216" t="s">
        <v>4547</v>
      </c>
      <c r="F1123" s="217">
        <v>100</v>
      </c>
      <c r="G1123" s="218">
        <f t="shared" si="150"/>
        <v>20</v>
      </c>
      <c r="H1123" s="219">
        <f t="shared" si="151"/>
        <v>55.555555555555557</v>
      </c>
      <c r="I1123" s="219">
        <f t="shared" si="152"/>
        <v>1.8518518518518517E-2</v>
      </c>
      <c r="J1123" s="217"/>
      <c r="K1123" s="220"/>
      <c r="L1123" s="220"/>
      <c r="M1123" s="221"/>
      <c r="N1123" s="222">
        <f t="shared" si="153"/>
        <v>0</v>
      </c>
      <c r="O1123" s="223"/>
      <c r="P1123" s="224"/>
      <c r="Q1123" s="224"/>
      <c r="R1123" s="224"/>
      <c r="S1123" s="224"/>
      <c r="T1123" s="225"/>
      <c r="U1123" s="226">
        <f t="shared" si="154"/>
        <v>3.7037037037037035E-2</v>
      </c>
      <c r="V1123" s="227"/>
      <c r="W1123" s="228" t="str">
        <f t="shared" si="155"/>
        <v>0</v>
      </c>
      <c r="X1123" s="509"/>
      <c r="Y1123" s="229">
        <f t="shared" si="156"/>
        <v>0</v>
      </c>
    </row>
    <row r="1124" spans="2:25" ht="18.75" customHeight="1">
      <c r="B1124" s="503"/>
      <c r="C1124" s="506"/>
      <c r="D1124" s="216">
        <v>10</v>
      </c>
      <c r="E1124" s="216" t="s">
        <v>4548</v>
      </c>
      <c r="F1124" s="217">
        <v>210</v>
      </c>
      <c r="G1124" s="218">
        <f t="shared" si="150"/>
        <v>42</v>
      </c>
      <c r="H1124" s="219">
        <f t="shared" si="151"/>
        <v>116.66666666666666</v>
      </c>
      <c r="I1124" s="219">
        <f t="shared" si="152"/>
        <v>3.8888888888888883E-2</v>
      </c>
      <c r="J1124" s="217"/>
      <c r="K1124" s="220"/>
      <c r="L1124" s="220"/>
      <c r="M1124" s="221"/>
      <c r="N1124" s="222">
        <f t="shared" si="153"/>
        <v>0</v>
      </c>
      <c r="O1124" s="223"/>
      <c r="P1124" s="224"/>
      <c r="Q1124" s="224"/>
      <c r="R1124" s="224"/>
      <c r="S1124" s="224"/>
      <c r="T1124" s="225"/>
      <c r="U1124" s="226">
        <f t="shared" si="154"/>
        <v>7.7777777777777765E-2</v>
      </c>
      <c r="V1124" s="227"/>
      <c r="W1124" s="228" t="str">
        <f t="shared" si="155"/>
        <v>0</v>
      </c>
      <c r="X1124" s="509"/>
      <c r="Y1124" s="229">
        <f t="shared" si="156"/>
        <v>0</v>
      </c>
    </row>
    <row r="1125" spans="2:25" ht="18.75" customHeight="1">
      <c r="B1125" s="503"/>
      <c r="C1125" s="506"/>
      <c r="D1125" s="216">
        <v>11</v>
      </c>
      <c r="E1125" s="216" t="s">
        <v>4549</v>
      </c>
      <c r="F1125" s="217">
        <v>200</v>
      </c>
      <c r="G1125" s="218">
        <f t="shared" si="150"/>
        <v>40</v>
      </c>
      <c r="H1125" s="219">
        <f t="shared" si="151"/>
        <v>111.11111111111111</v>
      </c>
      <c r="I1125" s="219">
        <f t="shared" si="152"/>
        <v>3.7037037037037035E-2</v>
      </c>
      <c r="J1125" s="217"/>
      <c r="K1125" s="220"/>
      <c r="L1125" s="220"/>
      <c r="M1125" s="221"/>
      <c r="N1125" s="222">
        <f t="shared" si="153"/>
        <v>0</v>
      </c>
      <c r="O1125" s="223"/>
      <c r="P1125" s="224"/>
      <c r="Q1125" s="224"/>
      <c r="R1125" s="224"/>
      <c r="S1125" s="224"/>
      <c r="T1125" s="225"/>
      <c r="U1125" s="226">
        <f t="shared" si="154"/>
        <v>7.407407407407407E-2</v>
      </c>
      <c r="V1125" s="227"/>
      <c r="W1125" s="228" t="str">
        <f t="shared" si="155"/>
        <v>0</v>
      </c>
      <c r="X1125" s="509"/>
      <c r="Y1125" s="229">
        <f t="shared" si="156"/>
        <v>0</v>
      </c>
    </row>
    <row r="1126" spans="2:25" ht="18.75" customHeight="1">
      <c r="B1126" s="503"/>
      <c r="C1126" s="506"/>
      <c r="D1126" s="216">
        <v>12</v>
      </c>
      <c r="E1126" s="216" t="s">
        <v>4550</v>
      </c>
      <c r="F1126" s="217">
        <v>200</v>
      </c>
      <c r="G1126" s="218">
        <f t="shared" si="150"/>
        <v>40</v>
      </c>
      <c r="H1126" s="219">
        <f t="shared" si="151"/>
        <v>111.11111111111111</v>
      </c>
      <c r="I1126" s="219">
        <f t="shared" si="152"/>
        <v>3.7037037037037035E-2</v>
      </c>
      <c r="J1126" s="217"/>
      <c r="K1126" s="220"/>
      <c r="L1126" s="220"/>
      <c r="M1126" s="221"/>
      <c r="N1126" s="222">
        <f t="shared" si="153"/>
        <v>0</v>
      </c>
      <c r="O1126" s="223"/>
      <c r="P1126" s="224"/>
      <c r="Q1126" s="224"/>
      <c r="R1126" s="224"/>
      <c r="S1126" s="224"/>
      <c r="T1126" s="225"/>
      <c r="U1126" s="226">
        <f t="shared" si="154"/>
        <v>7.407407407407407E-2</v>
      </c>
      <c r="V1126" s="227"/>
      <c r="W1126" s="228" t="str">
        <f t="shared" si="155"/>
        <v>0</v>
      </c>
      <c r="X1126" s="509"/>
      <c r="Y1126" s="229">
        <f t="shared" si="156"/>
        <v>0</v>
      </c>
    </row>
    <row r="1127" spans="2:25" ht="18.75" customHeight="1">
      <c r="B1127" s="503"/>
      <c r="C1127" s="506"/>
      <c r="D1127" s="216">
        <v>13</v>
      </c>
      <c r="E1127" s="216" t="s">
        <v>4551</v>
      </c>
      <c r="F1127" s="217">
        <v>1000</v>
      </c>
      <c r="G1127" s="218">
        <f t="shared" si="150"/>
        <v>200</v>
      </c>
      <c r="H1127" s="219">
        <f t="shared" si="151"/>
        <v>555.55555555555554</v>
      </c>
      <c r="I1127" s="219">
        <f t="shared" si="152"/>
        <v>0.18518518518518517</v>
      </c>
      <c r="J1127" s="217" t="s">
        <v>4552</v>
      </c>
      <c r="K1127" s="217" t="s">
        <v>11287</v>
      </c>
      <c r="L1127" s="220"/>
      <c r="M1127" s="221">
        <f>SUM(H1115:H1135)</f>
        <v>2734.4444444444448</v>
      </c>
      <c r="N1127" s="222">
        <f t="shared" si="153"/>
        <v>54.688888888888897</v>
      </c>
      <c r="O1127" s="223">
        <v>12</v>
      </c>
      <c r="P1127" s="224" t="s">
        <v>178</v>
      </c>
      <c r="Q1127" s="224"/>
      <c r="R1127" s="224" t="s">
        <v>3576</v>
      </c>
      <c r="S1127" s="224"/>
      <c r="T1127" s="225"/>
      <c r="U1127" s="226">
        <f t="shared" si="154"/>
        <v>0.37037037037037035</v>
      </c>
      <c r="V1127" s="227">
        <f>SUM(U1115:U1135)</f>
        <v>1.8229629629629627</v>
      </c>
      <c r="W1127" s="228" t="str">
        <f t="shared" si="155"/>
        <v>2</v>
      </c>
      <c r="X1127" s="509"/>
      <c r="Y1127" s="229">
        <f t="shared" si="156"/>
        <v>1</v>
      </c>
    </row>
    <row r="1128" spans="2:25" ht="18.75" customHeight="1">
      <c r="B1128" s="503"/>
      <c r="C1128" s="506"/>
      <c r="D1128" s="216">
        <v>14</v>
      </c>
      <c r="E1128" s="216" t="s">
        <v>3606</v>
      </c>
      <c r="F1128" s="217">
        <v>300</v>
      </c>
      <c r="G1128" s="218">
        <f t="shared" si="150"/>
        <v>60</v>
      </c>
      <c r="H1128" s="219">
        <f t="shared" si="151"/>
        <v>166.66666666666666</v>
      </c>
      <c r="I1128" s="219">
        <f t="shared" si="152"/>
        <v>5.5555555555555552E-2</v>
      </c>
      <c r="J1128" s="217"/>
      <c r="K1128" s="220"/>
      <c r="L1128" s="220"/>
      <c r="M1128" s="221"/>
      <c r="N1128" s="222">
        <f t="shared" si="153"/>
        <v>0</v>
      </c>
      <c r="O1128" s="223"/>
      <c r="P1128" s="224"/>
      <c r="Q1128" s="224"/>
      <c r="R1128" s="224"/>
      <c r="S1128" s="224"/>
      <c r="T1128" s="225"/>
      <c r="U1128" s="226">
        <f t="shared" si="154"/>
        <v>0.1111111111111111</v>
      </c>
      <c r="V1128" s="227"/>
      <c r="W1128" s="228" t="str">
        <f t="shared" si="155"/>
        <v>0</v>
      </c>
      <c r="X1128" s="509"/>
      <c r="Y1128" s="229">
        <f t="shared" si="156"/>
        <v>0</v>
      </c>
    </row>
    <row r="1129" spans="2:25" ht="18.75" customHeight="1">
      <c r="B1129" s="503"/>
      <c r="C1129" s="506"/>
      <c r="D1129" s="216">
        <v>15</v>
      </c>
      <c r="E1129" s="216" t="s">
        <v>4205</v>
      </c>
      <c r="F1129" s="217">
        <v>200</v>
      </c>
      <c r="G1129" s="218">
        <f t="shared" si="150"/>
        <v>40</v>
      </c>
      <c r="H1129" s="219">
        <f t="shared" si="151"/>
        <v>111.11111111111111</v>
      </c>
      <c r="I1129" s="219">
        <f t="shared" si="152"/>
        <v>3.7037037037037035E-2</v>
      </c>
      <c r="J1129" s="217"/>
      <c r="K1129" s="220"/>
      <c r="L1129" s="220"/>
      <c r="M1129" s="221"/>
      <c r="N1129" s="222">
        <f t="shared" si="153"/>
        <v>0</v>
      </c>
      <c r="O1129" s="223"/>
      <c r="P1129" s="224"/>
      <c r="Q1129" s="224"/>
      <c r="R1129" s="224"/>
      <c r="S1129" s="224"/>
      <c r="T1129" s="225"/>
      <c r="U1129" s="226">
        <f t="shared" si="154"/>
        <v>7.407407407407407E-2</v>
      </c>
      <c r="V1129" s="227"/>
      <c r="W1129" s="228" t="str">
        <f t="shared" si="155"/>
        <v>0</v>
      </c>
      <c r="X1129" s="509"/>
      <c r="Y1129" s="229">
        <f t="shared" si="156"/>
        <v>0</v>
      </c>
    </row>
    <row r="1130" spans="2:25" ht="18.75" customHeight="1">
      <c r="B1130" s="503"/>
      <c r="C1130" s="506"/>
      <c r="D1130" s="216">
        <v>16</v>
      </c>
      <c r="E1130" s="216" t="s">
        <v>4553</v>
      </c>
      <c r="F1130" s="217">
        <v>200</v>
      </c>
      <c r="G1130" s="218">
        <f t="shared" si="150"/>
        <v>40</v>
      </c>
      <c r="H1130" s="219">
        <f t="shared" si="151"/>
        <v>111.11111111111111</v>
      </c>
      <c r="I1130" s="219">
        <f t="shared" si="152"/>
        <v>3.7037037037037035E-2</v>
      </c>
      <c r="J1130" s="217"/>
      <c r="K1130" s="220"/>
      <c r="L1130" s="220"/>
      <c r="M1130" s="221"/>
      <c r="N1130" s="222">
        <f t="shared" si="153"/>
        <v>0</v>
      </c>
      <c r="O1130" s="223"/>
      <c r="P1130" s="224"/>
      <c r="Q1130" s="224"/>
      <c r="R1130" s="224"/>
      <c r="S1130" s="224"/>
      <c r="T1130" s="225"/>
      <c r="U1130" s="226">
        <f t="shared" si="154"/>
        <v>7.407407407407407E-2</v>
      </c>
      <c r="V1130" s="227"/>
      <c r="W1130" s="228" t="str">
        <f t="shared" si="155"/>
        <v>0</v>
      </c>
      <c r="X1130" s="509"/>
      <c r="Y1130" s="229">
        <f t="shared" si="156"/>
        <v>0</v>
      </c>
    </row>
    <row r="1131" spans="2:25" ht="18.75" customHeight="1">
      <c r="B1131" s="503"/>
      <c r="C1131" s="506"/>
      <c r="D1131" s="216">
        <v>17</v>
      </c>
      <c r="E1131" s="216" t="s">
        <v>4554</v>
      </c>
      <c r="F1131" s="217">
        <v>300</v>
      </c>
      <c r="G1131" s="218">
        <f t="shared" si="150"/>
        <v>60</v>
      </c>
      <c r="H1131" s="219">
        <f t="shared" si="151"/>
        <v>166.66666666666666</v>
      </c>
      <c r="I1131" s="219">
        <f t="shared" si="152"/>
        <v>5.5555555555555552E-2</v>
      </c>
      <c r="J1131" s="217"/>
      <c r="K1131" s="220"/>
      <c r="L1131" s="220"/>
      <c r="M1131" s="221"/>
      <c r="N1131" s="222">
        <f t="shared" si="153"/>
        <v>0</v>
      </c>
      <c r="O1131" s="223"/>
      <c r="P1131" s="224"/>
      <c r="Q1131" s="224"/>
      <c r="R1131" s="224"/>
      <c r="S1131" s="224"/>
      <c r="T1131" s="225"/>
      <c r="U1131" s="226">
        <f t="shared" si="154"/>
        <v>0.1111111111111111</v>
      </c>
      <c r="V1131" s="227"/>
      <c r="W1131" s="228" t="str">
        <f t="shared" si="155"/>
        <v>0</v>
      </c>
      <c r="X1131" s="509"/>
      <c r="Y1131" s="229">
        <f t="shared" si="156"/>
        <v>0</v>
      </c>
    </row>
    <row r="1132" spans="2:25" ht="18.75" customHeight="1">
      <c r="B1132" s="503"/>
      <c r="C1132" s="506"/>
      <c r="D1132" s="216">
        <v>18</v>
      </c>
      <c r="E1132" s="216" t="s">
        <v>4555</v>
      </c>
      <c r="F1132" s="217">
        <v>150</v>
      </c>
      <c r="G1132" s="218">
        <f t="shared" si="150"/>
        <v>30</v>
      </c>
      <c r="H1132" s="219">
        <f t="shared" si="151"/>
        <v>83.333333333333329</v>
      </c>
      <c r="I1132" s="219">
        <f t="shared" si="152"/>
        <v>2.7777777777777776E-2</v>
      </c>
      <c r="J1132" s="217"/>
      <c r="K1132" s="220"/>
      <c r="L1132" s="220"/>
      <c r="M1132" s="221"/>
      <c r="N1132" s="222">
        <f t="shared" si="153"/>
        <v>0</v>
      </c>
      <c r="O1132" s="223"/>
      <c r="P1132" s="224"/>
      <c r="Q1132" s="224"/>
      <c r="R1132" s="224"/>
      <c r="S1132" s="224"/>
      <c r="T1132" s="225"/>
      <c r="U1132" s="226">
        <f t="shared" si="154"/>
        <v>5.5555555555555552E-2</v>
      </c>
      <c r="V1132" s="227"/>
      <c r="W1132" s="228" t="str">
        <f t="shared" si="155"/>
        <v>0</v>
      </c>
      <c r="X1132" s="509"/>
      <c r="Y1132" s="229">
        <f t="shared" si="156"/>
        <v>0</v>
      </c>
    </row>
    <row r="1133" spans="2:25" ht="18.75" customHeight="1">
      <c r="B1133" s="503"/>
      <c r="C1133" s="506"/>
      <c r="D1133" s="216">
        <v>19</v>
      </c>
      <c r="E1133" s="216" t="s">
        <v>4556</v>
      </c>
      <c r="F1133" s="217">
        <v>100</v>
      </c>
      <c r="G1133" s="218">
        <f t="shared" si="150"/>
        <v>20</v>
      </c>
      <c r="H1133" s="219">
        <f t="shared" si="151"/>
        <v>55.555555555555557</v>
      </c>
      <c r="I1133" s="219">
        <f t="shared" si="152"/>
        <v>1.8518518518518517E-2</v>
      </c>
      <c r="J1133" s="217"/>
      <c r="K1133" s="220"/>
      <c r="L1133" s="220"/>
      <c r="M1133" s="221"/>
      <c r="N1133" s="222">
        <f t="shared" si="153"/>
        <v>0</v>
      </c>
      <c r="O1133" s="223"/>
      <c r="P1133" s="224"/>
      <c r="Q1133" s="224"/>
      <c r="R1133" s="224"/>
      <c r="S1133" s="224"/>
      <c r="T1133" s="225"/>
      <c r="U1133" s="226">
        <f t="shared" si="154"/>
        <v>3.7037037037037035E-2</v>
      </c>
      <c r="V1133" s="227"/>
      <c r="W1133" s="228" t="str">
        <f t="shared" si="155"/>
        <v>0</v>
      </c>
      <c r="X1133" s="509"/>
      <c r="Y1133" s="229">
        <f t="shared" si="156"/>
        <v>0</v>
      </c>
    </row>
    <row r="1134" spans="2:25" ht="18.75" customHeight="1">
      <c r="B1134" s="503"/>
      <c r="C1134" s="506"/>
      <c r="D1134" s="216">
        <v>20</v>
      </c>
      <c r="E1134" s="216" t="s">
        <v>438</v>
      </c>
      <c r="F1134" s="217">
        <v>150</v>
      </c>
      <c r="G1134" s="218">
        <f t="shared" si="150"/>
        <v>30</v>
      </c>
      <c r="H1134" s="219">
        <f t="shared" si="151"/>
        <v>83.333333333333329</v>
      </c>
      <c r="I1134" s="219">
        <f t="shared" si="152"/>
        <v>2.7777777777777776E-2</v>
      </c>
      <c r="J1134" s="217"/>
      <c r="K1134" s="220"/>
      <c r="L1134" s="220"/>
      <c r="M1134" s="221"/>
      <c r="N1134" s="222">
        <f t="shared" si="153"/>
        <v>0</v>
      </c>
      <c r="O1134" s="223"/>
      <c r="P1134" s="224"/>
      <c r="Q1134" s="224"/>
      <c r="R1134" s="224"/>
      <c r="S1134" s="224"/>
      <c r="T1134" s="225"/>
      <c r="U1134" s="226">
        <f t="shared" si="154"/>
        <v>5.5555555555555552E-2</v>
      </c>
      <c r="V1134" s="227"/>
      <c r="W1134" s="228" t="str">
        <f t="shared" si="155"/>
        <v>0</v>
      </c>
      <c r="X1134" s="509"/>
      <c r="Y1134" s="229">
        <f t="shared" si="156"/>
        <v>0</v>
      </c>
    </row>
    <row r="1135" spans="2:25" ht="18.75" customHeight="1">
      <c r="B1135" s="503"/>
      <c r="C1135" s="506"/>
      <c r="D1135" s="216">
        <v>21</v>
      </c>
      <c r="E1135" s="216" t="s">
        <v>4557</v>
      </c>
      <c r="F1135" s="217">
        <v>100</v>
      </c>
      <c r="G1135" s="218">
        <f t="shared" si="150"/>
        <v>20</v>
      </c>
      <c r="H1135" s="219">
        <f t="shared" si="151"/>
        <v>55.555555555555557</v>
      </c>
      <c r="I1135" s="219">
        <f t="shared" si="152"/>
        <v>1.8518518518518517E-2</v>
      </c>
      <c r="J1135" s="217"/>
      <c r="K1135" s="220"/>
      <c r="L1135" s="220"/>
      <c r="M1135" s="221"/>
      <c r="N1135" s="222">
        <f t="shared" si="153"/>
        <v>0</v>
      </c>
      <c r="O1135" s="223"/>
      <c r="P1135" s="224"/>
      <c r="Q1135" s="224"/>
      <c r="R1135" s="224"/>
      <c r="S1135" s="224"/>
      <c r="T1135" s="225"/>
      <c r="U1135" s="226">
        <f t="shared" si="154"/>
        <v>3.7037037037037035E-2</v>
      </c>
      <c r="V1135" s="227"/>
      <c r="W1135" s="228" t="str">
        <f t="shared" si="155"/>
        <v>0</v>
      </c>
      <c r="X1135" s="509"/>
      <c r="Y1135" s="229">
        <f t="shared" si="156"/>
        <v>0</v>
      </c>
    </row>
    <row r="1136" spans="2:25" ht="18.75" customHeight="1">
      <c r="B1136" s="503"/>
      <c r="C1136" s="506"/>
      <c r="D1136" s="216"/>
      <c r="E1136" s="216"/>
      <c r="F1136" s="217"/>
      <c r="G1136" s="218">
        <f t="shared" si="150"/>
        <v>0</v>
      </c>
      <c r="H1136" s="219">
        <f t="shared" si="151"/>
        <v>0</v>
      </c>
      <c r="I1136" s="219">
        <f t="shared" si="152"/>
        <v>0</v>
      </c>
      <c r="J1136" s="217"/>
      <c r="K1136" s="220"/>
      <c r="L1136" s="220"/>
      <c r="M1136" s="221"/>
      <c r="N1136" s="222">
        <f t="shared" si="153"/>
        <v>0</v>
      </c>
      <c r="O1136" s="223"/>
      <c r="P1136" s="224"/>
      <c r="Q1136" s="224"/>
      <c r="R1136" s="224"/>
      <c r="S1136" s="224"/>
      <c r="T1136" s="225"/>
      <c r="U1136" s="226">
        <f t="shared" si="154"/>
        <v>0</v>
      </c>
      <c r="V1136" s="227"/>
      <c r="W1136" s="228" t="str">
        <f t="shared" si="155"/>
        <v>0</v>
      </c>
      <c r="X1136" s="509"/>
      <c r="Y1136" s="229">
        <f t="shared" si="156"/>
        <v>0</v>
      </c>
    </row>
    <row r="1137" spans="2:25" ht="18.75" customHeight="1">
      <c r="B1137" s="503"/>
      <c r="C1137" s="506"/>
      <c r="D1137" s="216">
        <v>1</v>
      </c>
      <c r="E1137" s="216" t="s">
        <v>4558</v>
      </c>
      <c r="F1137" s="217">
        <v>1000</v>
      </c>
      <c r="G1137" s="218">
        <f t="shared" si="150"/>
        <v>200</v>
      </c>
      <c r="H1137" s="219">
        <f t="shared" si="151"/>
        <v>555.55555555555554</v>
      </c>
      <c r="I1137" s="219">
        <f t="shared" si="152"/>
        <v>0.18518518518518517</v>
      </c>
      <c r="J1137" s="217"/>
      <c r="K1137" s="220"/>
      <c r="L1137" s="220"/>
      <c r="M1137" s="221"/>
      <c r="N1137" s="222">
        <f t="shared" si="153"/>
        <v>0</v>
      </c>
      <c r="O1137" s="223"/>
      <c r="P1137" s="224"/>
      <c r="Q1137" s="224"/>
      <c r="R1137" s="224"/>
      <c r="S1137" s="224"/>
      <c r="T1137" s="225"/>
      <c r="U1137" s="226">
        <f t="shared" si="154"/>
        <v>0.37037037037037035</v>
      </c>
      <c r="V1137" s="227"/>
      <c r="W1137" s="228" t="str">
        <f t="shared" si="155"/>
        <v>0</v>
      </c>
      <c r="X1137" s="509"/>
      <c r="Y1137" s="229">
        <f t="shared" si="156"/>
        <v>0</v>
      </c>
    </row>
    <row r="1138" spans="2:25" ht="18.75" customHeight="1">
      <c r="B1138" s="503"/>
      <c r="C1138" s="506"/>
      <c r="D1138" s="216">
        <v>2</v>
      </c>
      <c r="E1138" s="216" t="s">
        <v>4559</v>
      </c>
      <c r="F1138" s="217">
        <v>500</v>
      </c>
      <c r="G1138" s="218">
        <f t="shared" si="150"/>
        <v>100</v>
      </c>
      <c r="H1138" s="219">
        <f t="shared" si="151"/>
        <v>277.77777777777777</v>
      </c>
      <c r="I1138" s="219">
        <f t="shared" si="152"/>
        <v>9.2592592592592587E-2</v>
      </c>
      <c r="J1138" s="217"/>
      <c r="K1138" s="220"/>
      <c r="L1138" s="220"/>
      <c r="M1138" s="221"/>
      <c r="N1138" s="222">
        <f t="shared" si="153"/>
        <v>0</v>
      </c>
      <c r="O1138" s="223"/>
      <c r="P1138" s="224"/>
      <c r="Q1138" s="224"/>
      <c r="R1138" s="224"/>
      <c r="S1138" s="224"/>
      <c r="T1138" s="225"/>
      <c r="U1138" s="226">
        <f t="shared" si="154"/>
        <v>0.18518518518518517</v>
      </c>
      <c r="V1138" s="227"/>
      <c r="W1138" s="228" t="str">
        <f t="shared" si="155"/>
        <v>0</v>
      </c>
      <c r="X1138" s="509"/>
      <c r="Y1138" s="229">
        <f t="shared" si="156"/>
        <v>0</v>
      </c>
    </row>
    <row r="1139" spans="2:25" ht="18.75" customHeight="1">
      <c r="B1139" s="503"/>
      <c r="C1139" s="506"/>
      <c r="D1139" s="216">
        <v>3</v>
      </c>
      <c r="E1139" s="216" t="s">
        <v>540</v>
      </c>
      <c r="F1139" s="217">
        <v>400</v>
      </c>
      <c r="G1139" s="218">
        <f t="shared" si="150"/>
        <v>80</v>
      </c>
      <c r="H1139" s="219">
        <f t="shared" si="151"/>
        <v>222.22222222222223</v>
      </c>
      <c r="I1139" s="219">
        <f t="shared" si="152"/>
        <v>7.407407407407407E-2</v>
      </c>
      <c r="J1139" s="217"/>
      <c r="K1139" s="220"/>
      <c r="L1139" s="220"/>
      <c r="M1139" s="221"/>
      <c r="N1139" s="222">
        <f t="shared" si="153"/>
        <v>0</v>
      </c>
      <c r="O1139" s="223"/>
      <c r="P1139" s="224"/>
      <c r="Q1139" s="224"/>
      <c r="R1139" s="224"/>
      <c r="S1139" s="224"/>
      <c r="T1139" s="225"/>
      <c r="U1139" s="226">
        <f t="shared" si="154"/>
        <v>0.14814814814814814</v>
      </c>
      <c r="V1139" s="227"/>
      <c r="W1139" s="228" t="str">
        <f t="shared" si="155"/>
        <v>0</v>
      </c>
      <c r="X1139" s="509"/>
      <c r="Y1139" s="229">
        <f t="shared" si="156"/>
        <v>0</v>
      </c>
    </row>
    <row r="1140" spans="2:25" ht="18.75" customHeight="1">
      <c r="B1140" s="503"/>
      <c r="C1140" s="506"/>
      <c r="D1140" s="216">
        <v>4</v>
      </c>
      <c r="E1140" s="216" t="s">
        <v>4560</v>
      </c>
      <c r="F1140" s="217">
        <v>172</v>
      </c>
      <c r="G1140" s="218">
        <f t="shared" si="150"/>
        <v>34.4</v>
      </c>
      <c r="H1140" s="219">
        <f t="shared" si="151"/>
        <v>95.555555555555557</v>
      </c>
      <c r="I1140" s="219">
        <f t="shared" si="152"/>
        <v>3.1851851851851853E-2</v>
      </c>
      <c r="J1140" s="217"/>
      <c r="K1140" s="220" t="s">
        <v>4561</v>
      </c>
      <c r="L1140" s="220"/>
      <c r="M1140" s="221">
        <f>SUM(H1137:H1147)</f>
        <v>2734.4444444444443</v>
      </c>
      <c r="N1140" s="222">
        <f t="shared" si="153"/>
        <v>54.68888888888889</v>
      </c>
      <c r="O1140" s="223">
        <v>30</v>
      </c>
      <c r="P1140" s="224" t="s">
        <v>178</v>
      </c>
      <c r="Q1140" s="224"/>
      <c r="R1140" s="224" t="s">
        <v>3576</v>
      </c>
      <c r="S1140" s="224"/>
      <c r="T1140" s="225"/>
      <c r="U1140" s="226">
        <f t="shared" si="154"/>
        <v>6.3703703703703707E-2</v>
      </c>
      <c r="V1140" s="227">
        <f>SUM(U1137:U1147)</f>
        <v>1.8229629629629629</v>
      </c>
      <c r="W1140" s="228" t="str">
        <f t="shared" si="155"/>
        <v>2</v>
      </c>
      <c r="X1140" s="509"/>
      <c r="Y1140" s="229">
        <f t="shared" si="156"/>
        <v>1</v>
      </c>
    </row>
    <row r="1141" spans="2:25" ht="18.75" customHeight="1">
      <c r="B1141" s="503"/>
      <c r="C1141" s="506"/>
      <c r="D1141" s="216">
        <v>5</v>
      </c>
      <c r="E1141" s="216" t="s">
        <v>4562</v>
      </c>
      <c r="F1141" s="217">
        <v>400</v>
      </c>
      <c r="G1141" s="218">
        <f t="shared" si="150"/>
        <v>80</v>
      </c>
      <c r="H1141" s="219">
        <f t="shared" si="151"/>
        <v>222.22222222222223</v>
      </c>
      <c r="I1141" s="219">
        <f t="shared" si="152"/>
        <v>7.407407407407407E-2</v>
      </c>
      <c r="J1141" s="217"/>
      <c r="K1141" s="220"/>
      <c r="L1141" s="220"/>
      <c r="M1141" s="221"/>
      <c r="N1141" s="222">
        <f t="shared" si="153"/>
        <v>0</v>
      </c>
      <c r="O1141" s="223"/>
      <c r="P1141" s="224"/>
      <c r="Q1141" s="224"/>
      <c r="R1141" s="224"/>
      <c r="S1141" s="224"/>
      <c r="T1141" s="225"/>
      <c r="U1141" s="226">
        <f t="shared" si="154"/>
        <v>0.14814814814814814</v>
      </c>
      <c r="V1141" s="227"/>
      <c r="W1141" s="228" t="str">
        <f t="shared" si="155"/>
        <v>0</v>
      </c>
      <c r="X1141" s="509"/>
      <c r="Y1141" s="229">
        <f t="shared" si="156"/>
        <v>0</v>
      </c>
    </row>
    <row r="1142" spans="2:25" ht="18.75" customHeight="1">
      <c r="B1142" s="503"/>
      <c r="C1142" s="506"/>
      <c r="D1142" s="216">
        <v>6</v>
      </c>
      <c r="E1142" s="216" t="s">
        <v>4563</v>
      </c>
      <c r="F1142" s="217">
        <v>300</v>
      </c>
      <c r="G1142" s="218">
        <f t="shared" si="150"/>
        <v>60</v>
      </c>
      <c r="H1142" s="219">
        <f t="shared" si="151"/>
        <v>166.66666666666666</v>
      </c>
      <c r="I1142" s="219">
        <f t="shared" si="152"/>
        <v>5.5555555555555552E-2</v>
      </c>
      <c r="J1142" s="217"/>
      <c r="K1142" s="220"/>
      <c r="L1142" s="220"/>
      <c r="M1142" s="221"/>
      <c r="N1142" s="222">
        <f t="shared" si="153"/>
        <v>0</v>
      </c>
      <c r="O1142" s="223"/>
      <c r="P1142" s="224"/>
      <c r="Q1142" s="224"/>
      <c r="R1142" s="224"/>
      <c r="S1142" s="224"/>
      <c r="T1142" s="225"/>
      <c r="U1142" s="226">
        <f t="shared" si="154"/>
        <v>0.1111111111111111</v>
      </c>
      <c r="V1142" s="227"/>
      <c r="W1142" s="228" t="str">
        <f t="shared" si="155"/>
        <v>0</v>
      </c>
      <c r="X1142" s="509"/>
      <c r="Y1142" s="229">
        <f t="shared" si="156"/>
        <v>0</v>
      </c>
    </row>
    <row r="1143" spans="2:25" ht="18.75" customHeight="1">
      <c r="B1143" s="503"/>
      <c r="C1143" s="506"/>
      <c r="D1143" s="216">
        <v>7</v>
      </c>
      <c r="E1143" s="216" t="s">
        <v>4564</v>
      </c>
      <c r="F1143" s="217">
        <v>300</v>
      </c>
      <c r="G1143" s="218">
        <f t="shared" si="150"/>
        <v>60</v>
      </c>
      <c r="H1143" s="219">
        <f t="shared" si="151"/>
        <v>166.66666666666666</v>
      </c>
      <c r="I1143" s="219">
        <f t="shared" si="152"/>
        <v>5.5555555555555552E-2</v>
      </c>
      <c r="J1143" s="217"/>
      <c r="K1143" s="220"/>
      <c r="L1143" s="220"/>
      <c r="M1143" s="221"/>
      <c r="N1143" s="222">
        <f t="shared" si="153"/>
        <v>0</v>
      </c>
      <c r="O1143" s="223"/>
      <c r="P1143" s="224"/>
      <c r="Q1143" s="224"/>
      <c r="R1143" s="224"/>
      <c r="S1143" s="224"/>
      <c r="T1143" s="225"/>
      <c r="U1143" s="226">
        <f t="shared" si="154"/>
        <v>0.1111111111111111</v>
      </c>
      <c r="V1143" s="227"/>
      <c r="W1143" s="228" t="str">
        <f t="shared" si="155"/>
        <v>0</v>
      </c>
      <c r="X1143" s="509"/>
      <c r="Y1143" s="229">
        <f t="shared" si="156"/>
        <v>0</v>
      </c>
    </row>
    <row r="1144" spans="2:25" ht="18.75" customHeight="1">
      <c r="B1144" s="503"/>
      <c r="C1144" s="506"/>
      <c r="D1144" s="216">
        <v>8</v>
      </c>
      <c r="E1144" s="216" t="s">
        <v>4565</v>
      </c>
      <c r="F1144" s="217">
        <v>600</v>
      </c>
      <c r="G1144" s="218">
        <f t="shared" si="150"/>
        <v>120</v>
      </c>
      <c r="H1144" s="219">
        <f t="shared" si="151"/>
        <v>333.33333333333331</v>
      </c>
      <c r="I1144" s="219">
        <f t="shared" si="152"/>
        <v>0.1111111111111111</v>
      </c>
      <c r="J1144" s="217"/>
      <c r="K1144" s="220"/>
      <c r="L1144" s="220"/>
      <c r="M1144" s="221"/>
      <c r="N1144" s="222">
        <f t="shared" si="153"/>
        <v>0</v>
      </c>
      <c r="O1144" s="223"/>
      <c r="P1144" s="224"/>
      <c r="Q1144" s="224"/>
      <c r="R1144" s="224"/>
      <c r="S1144" s="224"/>
      <c r="T1144" s="225"/>
      <c r="U1144" s="226">
        <f t="shared" si="154"/>
        <v>0.22222222222222221</v>
      </c>
      <c r="V1144" s="227"/>
      <c r="W1144" s="228" t="str">
        <f t="shared" si="155"/>
        <v>0</v>
      </c>
      <c r="X1144" s="509"/>
      <c r="Y1144" s="229">
        <f t="shared" si="156"/>
        <v>0</v>
      </c>
    </row>
    <row r="1145" spans="2:25" ht="18.75" customHeight="1">
      <c r="B1145" s="503"/>
      <c r="C1145" s="506"/>
      <c r="D1145" s="216">
        <v>9</v>
      </c>
      <c r="E1145" s="216" t="s">
        <v>4566</v>
      </c>
      <c r="F1145" s="217">
        <v>600</v>
      </c>
      <c r="G1145" s="218">
        <f t="shared" si="150"/>
        <v>120</v>
      </c>
      <c r="H1145" s="219">
        <f t="shared" si="151"/>
        <v>333.33333333333331</v>
      </c>
      <c r="I1145" s="219">
        <f t="shared" si="152"/>
        <v>0.1111111111111111</v>
      </c>
      <c r="J1145" s="217"/>
      <c r="K1145" s="220"/>
      <c r="L1145" s="220"/>
      <c r="M1145" s="221"/>
      <c r="N1145" s="222">
        <f t="shared" si="153"/>
        <v>0</v>
      </c>
      <c r="O1145" s="223"/>
      <c r="P1145" s="224"/>
      <c r="Q1145" s="224"/>
      <c r="R1145" s="224"/>
      <c r="S1145" s="224"/>
      <c r="T1145" s="225"/>
      <c r="U1145" s="226">
        <f t="shared" si="154"/>
        <v>0.22222222222222221</v>
      </c>
      <c r="V1145" s="227"/>
      <c r="W1145" s="228" t="str">
        <f t="shared" si="155"/>
        <v>0</v>
      </c>
      <c r="X1145" s="509"/>
      <c r="Y1145" s="229">
        <f t="shared" si="156"/>
        <v>0</v>
      </c>
    </row>
    <row r="1146" spans="2:25" ht="18.75" customHeight="1">
      <c r="B1146" s="503"/>
      <c r="C1146" s="506"/>
      <c r="D1146" s="216">
        <v>10</v>
      </c>
      <c r="E1146" s="216" t="s">
        <v>4567</v>
      </c>
      <c r="F1146" s="217">
        <v>400</v>
      </c>
      <c r="G1146" s="218">
        <f t="shared" si="150"/>
        <v>80</v>
      </c>
      <c r="H1146" s="219">
        <f t="shared" si="151"/>
        <v>222.22222222222223</v>
      </c>
      <c r="I1146" s="219">
        <f t="shared" si="152"/>
        <v>7.407407407407407E-2</v>
      </c>
      <c r="J1146" s="217"/>
      <c r="K1146" s="220"/>
      <c r="L1146" s="220"/>
      <c r="M1146" s="221"/>
      <c r="N1146" s="222">
        <f t="shared" si="153"/>
        <v>0</v>
      </c>
      <c r="O1146" s="223"/>
      <c r="P1146" s="224"/>
      <c r="Q1146" s="224"/>
      <c r="R1146" s="224"/>
      <c r="S1146" s="224"/>
      <c r="T1146" s="225"/>
      <c r="U1146" s="226">
        <f t="shared" si="154"/>
        <v>0.14814814814814814</v>
      </c>
      <c r="V1146" s="227"/>
      <c r="W1146" s="228" t="str">
        <f t="shared" si="155"/>
        <v>0</v>
      </c>
      <c r="X1146" s="509"/>
      <c r="Y1146" s="229">
        <f t="shared" si="156"/>
        <v>0</v>
      </c>
    </row>
    <row r="1147" spans="2:25" ht="18.75" customHeight="1">
      <c r="B1147" s="503"/>
      <c r="C1147" s="506"/>
      <c r="D1147" s="216">
        <v>11</v>
      </c>
      <c r="E1147" s="216" t="s">
        <v>4568</v>
      </c>
      <c r="F1147" s="217">
        <v>250</v>
      </c>
      <c r="G1147" s="218">
        <f t="shared" si="150"/>
        <v>50</v>
      </c>
      <c r="H1147" s="219">
        <f t="shared" si="151"/>
        <v>138.88888888888889</v>
      </c>
      <c r="I1147" s="219">
        <f t="shared" si="152"/>
        <v>4.6296296296296294E-2</v>
      </c>
      <c r="J1147" s="217"/>
      <c r="K1147" s="220"/>
      <c r="L1147" s="220"/>
      <c r="M1147" s="221"/>
      <c r="N1147" s="222">
        <f t="shared" si="153"/>
        <v>0</v>
      </c>
      <c r="O1147" s="223"/>
      <c r="P1147" s="224"/>
      <c r="Q1147" s="224"/>
      <c r="R1147" s="224"/>
      <c r="S1147" s="224"/>
      <c r="T1147" s="225"/>
      <c r="U1147" s="226">
        <f t="shared" si="154"/>
        <v>9.2592592592592587E-2</v>
      </c>
      <c r="V1147" s="227"/>
      <c r="W1147" s="228" t="str">
        <f t="shared" si="155"/>
        <v>0</v>
      </c>
      <c r="X1147" s="509"/>
      <c r="Y1147" s="229">
        <f t="shared" si="156"/>
        <v>0</v>
      </c>
    </row>
    <row r="1148" spans="2:25" ht="18.75" customHeight="1">
      <c r="B1148" s="503"/>
      <c r="C1148" s="506"/>
      <c r="D1148" s="216"/>
      <c r="E1148" s="216"/>
      <c r="F1148" s="217"/>
      <c r="G1148" s="218">
        <f t="shared" si="150"/>
        <v>0</v>
      </c>
      <c r="H1148" s="219">
        <f t="shared" si="151"/>
        <v>0</v>
      </c>
      <c r="I1148" s="219">
        <f t="shared" si="152"/>
        <v>0</v>
      </c>
      <c r="J1148" s="217"/>
      <c r="K1148" s="220"/>
      <c r="L1148" s="220"/>
      <c r="M1148" s="221"/>
      <c r="N1148" s="222">
        <f t="shared" si="153"/>
        <v>0</v>
      </c>
      <c r="O1148" s="223"/>
      <c r="P1148" s="224"/>
      <c r="Q1148" s="224"/>
      <c r="R1148" s="224"/>
      <c r="S1148" s="224"/>
      <c r="T1148" s="225"/>
      <c r="U1148" s="226">
        <f t="shared" si="154"/>
        <v>0</v>
      </c>
      <c r="V1148" s="227"/>
      <c r="W1148" s="228" t="str">
        <f t="shared" si="155"/>
        <v>0</v>
      </c>
      <c r="X1148" s="509"/>
      <c r="Y1148" s="229">
        <f t="shared" si="156"/>
        <v>0</v>
      </c>
    </row>
    <row r="1149" spans="2:25" ht="18.75" customHeight="1">
      <c r="B1149" s="503"/>
      <c r="C1149" s="506"/>
      <c r="D1149" s="216">
        <v>1</v>
      </c>
      <c r="E1149" s="216" t="s">
        <v>4569</v>
      </c>
      <c r="F1149" s="217">
        <v>300</v>
      </c>
      <c r="G1149" s="218">
        <f t="shared" si="150"/>
        <v>60</v>
      </c>
      <c r="H1149" s="219">
        <f t="shared" si="151"/>
        <v>166.66666666666666</v>
      </c>
      <c r="I1149" s="219">
        <f t="shared" si="152"/>
        <v>5.5555555555555552E-2</v>
      </c>
      <c r="J1149" s="217"/>
      <c r="K1149" s="220"/>
      <c r="L1149" s="220"/>
      <c r="M1149" s="221"/>
      <c r="N1149" s="222">
        <f t="shared" si="153"/>
        <v>0</v>
      </c>
      <c r="O1149" s="223"/>
      <c r="P1149" s="224"/>
      <c r="Q1149" s="224"/>
      <c r="R1149" s="224"/>
      <c r="S1149" s="224"/>
      <c r="T1149" s="225"/>
      <c r="U1149" s="226">
        <f t="shared" si="154"/>
        <v>0.1111111111111111</v>
      </c>
      <c r="V1149" s="227"/>
      <c r="W1149" s="228" t="str">
        <f t="shared" si="155"/>
        <v>0</v>
      </c>
      <c r="X1149" s="509"/>
      <c r="Y1149" s="229">
        <f t="shared" si="156"/>
        <v>0</v>
      </c>
    </row>
    <row r="1150" spans="2:25" ht="18.75" customHeight="1">
      <c r="B1150" s="503"/>
      <c r="C1150" s="506"/>
      <c r="D1150" s="216">
        <v>2</v>
      </c>
      <c r="E1150" s="216" t="s">
        <v>4570</v>
      </c>
      <c r="F1150" s="217">
        <v>200</v>
      </c>
      <c r="G1150" s="218">
        <f t="shared" si="150"/>
        <v>40</v>
      </c>
      <c r="H1150" s="219">
        <f t="shared" si="151"/>
        <v>111.11111111111111</v>
      </c>
      <c r="I1150" s="219">
        <f t="shared" si="152"/>
        <v>3.7037037037037035E-2</v>
      </c>
      <c r="J1150" s="217"/>
      <c r="K1150" s="220"/>
      <c r="L1150" s="220"/>
      <c r="M1150" s="221"/>
      <c r="N1150" s="222">
        <f t="shared" si="153"/>
        <v>0</v>
      </c>
      <c r="O1150" s="223"/>
      <c r="P1150" s="224"/>
      <c r="Q1150" s="224"/>
      <c r="R1150" s="224"/>
      <c r="S1150" s="224"/>
      <c r="T1150" s="225"/>
      <c r="U1150" s="226">
        <f t="shared" si="154"/>
        <v>7.407407407407407E-2</v>
      </c>
      <c r="V1150" s="227"/>
      <c r="W1150" s="228" t="str">
        <f t="shared" si="155"/>
        <v>0</v>
      </c>
      <c r="X1150" s="509"/>
      <c r="Y1150" s="229">
        <f t="shared" si="156"/>
        <v>0</v>
      </c>
    </row>
    <row r="1151" spans="2:25" ht="18.75" customHeight="1">
      <c r="B1151" s="503"/>
      <c r="C1151" s="506"/>
      <c r="D1151" s="216">
        <v>3</v>
      </c>
      <c r="E1151" s="216" t="s">
        <v>4571</v>
      </c>
      <c r="F1151" s="217">
        <v>200</v>
      </c>
      <c r="G1151" s="218">
        <f t="shared" si="150"/>
        <v>40</v>
      </c>
      <c r="H1151" s="219">
        <f t="shared" si="151"/>
        <v>111.11111111111111</v>
      </c>
      <c r="I1151" s="219">
        <f t="shared" si="152"/>
        <v>3.7037037037037035E-2</v>
      </c>
      <c r="J1151" s="217"/>
      <c r="K1151" s="220"/>
      <c r="L1151" s="220"/>
      <c r="M1151" s="221"/>
      <c r="N1151" s="222">
        <f t="shared" si="153"/>
        <v>0</v>
      </c>
      <c r="O1151" s="223"/>
      <c r="P1151" s="224"/>
      <c r="Q1151" s="224"/>
      <c r="R1151" s="224"/>
      <c r="S1151" s="224"/>
      <c r="T1151" s="225"/>
      <c r="U1151" s="226">
        <f t="shared" si="154"/>
        <v>7.407407407407407E-2</v>
      </c>
      <c r="V1151" s="227"/>
      <c r="W1151" s="228" t="str">
        <f t="shared" si="155"/>
        <v>0</v>
      </c>
      <c r="X1151" s="509"/>
      <c r="Y1151" s="229">
        <f t="shared" si="156"/>
        <v>0</v>
      </c>
    </row>
    <row r="1152" spans="2:25" ht="18.75" customHeight="1">
      <c r="B1152" s="503"/>
      <c r="C1152" s="506"/>
      <c r="D1152" s="216">
        <v>4</v>
      </c>
      <c r="E1152" s="216" t="s">
        <v>3879</v>
      </c>
      <c r="F1152" s="217">
        <v>100</v>
      </c>
      <c r="G1152" s="218">
        <f t="shared" si="150"/>
        <v>20</v>
      </c>
      <c r="H1152" s="219">
        <f t="shared" si="151"/>
        <v>55.555555555555557</v>
      </c>
      <c r="I1152" s="219">
        <f t="shared" si="152"/>
        <v>1.8518518518518517E-2</v>
      </c>
      <c r="J1152" s="217"/>
      <c r="K1152" s="220"/>
      <c r="L1152" s="220"/>
      <c r="M1152" s="221"/>
      <c r="N1152" s="222">
        <f t="shared" si="153"/>
        <v>0</v>
      </c>
      <c r="O1152" s="223"/>
      <c r="P1152" s="224"/>
      <c r="Q1152" s="224"/>
      <c r="R1152" s="224"/>
      <c r="S1152" s="224"/>
      <c r="T1152" s="225"/>
      <c r="U1152" s="226">
        <f t="shared" si="154"/>
        <v>3.7037037037037035E-2</v>
      </c>
      <c r="V1152" s="227"/>
      <c r="W1152" s="228" t="str">
        <f t="shared" si="155"/>
        <v>0</v>
      </c>
      <c r="X1152" s="509"/>
      <c r="Y1152" s="229">
        <f t="shared" si="156"/>
        <v>0</v>
      </c>
    </row>
    <row r="1153" spans="2:25" ht="18.75" customHeight="1">
      <c r="B1153" s="503"/>
      <c r="C1153" s="506"/>
      <c r="D1153" s="216">
        <v>5</v>
      </c>
      <c r="E1153" s="216" t="s">
        <v>4572</v>
      </c>
      <c r="F1153" s="217">
        <v>100</v>
      </c>
      <c r="G1153" s="218">
        <f t="shared" si="150"/>
        <v>20</v>
      </c>
      <c r="H1153" s="219">
        <f t="shared" si="151"/>
        <v>55.555555555555557</v>
      </c>
      <c r="I1153" s="219">
        <f t="shared" si="152"/>
        <v>1.8518518518518517E-2</v>
      </c>
      <c r="J1153" s="217"/>
      <c r="K1153" s="220"/>
      <c r="L1153" s="220"/>
      <c r="M1153" s="221"/>
      <c r="N1153" s="222">
        <f t="shared" si="153"/>
        <v>0</v>
      </c>
      <c r="O1153" s="223"/>
      <c r="P1153" s="224"/>
      <c r="Q1153" s="224"/>
      <c r="R1153" s="224"/>
      <c r="S1153" s="224"/>
      <c r="T1153" s="225"/>
      <c r="U1153" s="226">
        <f t="shared" si="154"/>
        <v>3.7037037037037035E-2</v>
      </c>
      <c r="V1153" s="227"/>
      <c r="W1153" s="228" t="str">
        <f t="shared" si="155"/>
        <v>0</v>
      </c>
      <c r="X1153" s="509"/>
      <c r="Y1153" s="229">
        <f t="shared" si="156"/>
        <v>0</v>
      </c>
    </row>
    <row r="1154" spans="2:25" ht="18.75" customHeight="1">
      <c r="B1154" s="503"/>
      <c r="C1154" s="506"/>
      <c r="D1154" s="216">
        <v>6</v>
      </c>
      <c r="E1154" s="216" t="s">
        <v>4573</v>
      </c>
      <c r="F1154" s="217">
        <v>100</v>
      </c>
      <c r="G1154" s="218">
        <f t="shared" si="150"/>
        <v>20</v>
      </c>
      <c r="H1154" s="219">
        <f t="shared" si="151"/>
        <v>55.555555555555557</v>
      </c>
      <c r="I1154" s="219">
        <f t="shared" si="152"/>
        <v>1.8518518518518517E-2</v>
      </c>
      <c r="J1154" s="217"/>
      <c r="K1154" s="220"/>
      <c r="L1154" s="220"/>
      <c r="M1154" s="221"/>
      <c r="N1154" s="222">
        <f t="shared" si="153"/>
        <v>0</v>
      </c>
      <c r="O1154" s="223"/>
      <c r="P1154" s="224"/>
      <c r="Q1154" s="224"/>
      <c r="R1154" s="224"/>
      <c r="S1154" s="224"/>
      <c r="T1154" s="225"/>
      <c r="U1154" s="226">
        <f t="shared" si="154"/>
        <v>3.7037037037037035E-2</v>
      </c>
      <c r="V1154" s="227"/>
      <c r="W1154" s="228" t="str">
        <f t="shared" si="155"/>
        <v>0</v>
      </c>
      <c r="X1154" s="509"/>
      <c r="Y1154" s="229">
        <f t="shared" si="156"/>
        <v>0</v>
      </c>
    </row>
    <row r="1155" spans="2:25" ht="18.75" customHeight="1">
      <c r="B1155" s="503"/>
      <c r="C1155" s="506"/>
      <c r="D1155" s="216">
        <v>7</v>
      </c>
      <c r="E1155" s="216" t="s">
        <v>4574</v>
      </c>
      <c r="F1155" s="217">
        <v>200</v>
      </c>
      <c r="G1155" s="218">
        <f t="shared" si="150"/>
        <v>40</v>
      </c>
      <c r="H1155" s="219">
        <f t="shared" si="151"/>
        <v>111.11111111111111</v>
      </c>
      <c r="I1155" s="219">
        <f t="shared" si="152"/>
        <v>3.7037037037037035E-2</v>
      </c>
      <c r="J1155" s="217"/>
      <c r="K1155" s="220"/>
      <c r="L1155" s="220"/>
      <c r="M1155" s="221"/>
      <c r="N1155" s="222">
        <f t="shared" si="153"/>
        <v>0</v>
      </c>
      <c r="O1155" s="223"/>
      <c r="P1155" s="224"/>
      <c r="Q1155" s="224"/>
      <c r="R1155" s="224"/>
      <c r="S1155" s="224"/>
      <c r="T1155" s="225"/>
      <c r="U1155" s="226">
        <f t="shared" si="154"/>
        <v>7.407407407407407E-2</v>
      </c>
      <c r="V1155" s="227"/>
      <c r="W1155" s="228" t="str">
        <f t="shared" si="155"/>
        <v>0</v>
      </c>
      <c r="X1155" s="509"/>
      <c r="Y1155" s="229">
        <f t="shared" si="156"/>
        <v>0</v>
      </c>
    </row>
    <row r="1156" spans="2:25" ht="18.75" customHeight="1">
      <c r="B1156" s="503"/>
      <c r="C1156" s="506"/>
      <c r="D1156" s="216">
        <v>8</v>
      </c>
      <c r="E1156" s="216" t="s">
        <v>4575</v>
      </c>
      <c r="F1156" s="217">
        <v>200</v>
      </c>
      <c r="G1156" s="218">
        <f t="shared" si="150"/>
        <v>40</v>
      </c>
      <c r="H1156" s="219">
        <f t="shared" si="151"/>
        <v>111.11111111111111</v>
      </c>
      <c r="I1156" s="219">
        <f t="shared" si="152"/>
        <v>3.7037037037037035E-2</v>
      </c>
      <c r="J1156" s="217"/>
      <c r="K1156" s="220"/>
      <c r="L1156" s="220"/>
      <c r="M1156" s="221"/>
      <c r="N1156" s="222">
        <f t="shared" si="153"/>
        <v>0</v>
      </c>
      <c r="O1156" s="223"/>
      <c r="P1156" s="224"/>
      <c r="Q1156" s="224"/>
      <c r="R1156" s="224"/>
      <c r="S1156" s="224"/>
      <c r="T1156" s="225"/>
      <c r="U1156" s="226">
        <f t="shared" si="154"/>
        <v>7.407407407407407E-2</v>
      </c>
      <c r="V1156" s="227"/>
      <c r="W1156" s="228" t="str">
        <f t="shared" si="155"/>
        <v>0</v>
      </c>
      <c r="X1156" s="509"/>
      <c r="Y1156" s="229">
        <f t="shared" si="156"/>
        <v>0</v>
      </c>
    </row>
    <row r="1157" spans="2:25" ht="18.75" customHeight="1">
      <c r="B1157" s="503"/>
      <c r="C1157" s="506"/>
      <c r="D1157" s="216">
        <v>9</v>
      </c>
      <c r="E1157" s="216" t="s">
        <v>4576</v>
      </c>
      <c r="F1157" s="217">
        <v>100</v>
      </c>
      <c r="G1157" s="218">
        <f t="shared" si="150"/>
        <v>20</v>
      </c>
      <c r="H1157" s="219">
        <f t="shared" si="151"/>
        <v>55.555555555555557</v>
      </c>
      <c r="I1157" s="219">
        <f t="shared" si="152"/>
        <v>1.8518518518518517E-2</v>
      </c>
      <c r="J1157" s="217"/>
      <c r="K1157" s="220"/>
      <c r="L1157" s="220"/>
      <c r="M1157" s="221"/>
      <c r="N1157" s="222">
        <f t="shared" si="153"/>
        <v>0</v>
      </c>
      <c r="O1157" s="223"/>
      <c r="P1157" s="224"/>
      <c r="Q1157" s="224"/>
      <c r="R1157" s="224"/>
      <c r="S1157" s="224"/>
      <c r="T1157" s="225"/>
      <c r="U1157" s="226">
        <f t="shared" si="154"/>
        <v>3.7037037037037035E-2</v>
      </c>
      <c r="V1157" s="227"/>
      <c r="W1157" s="228" t="str">
        <f t="shared" si="155"/>
        <v>0</v>
      </c>
      <c r="X1157" s="509"/>
      <c r="Y1157" s="229">
        <f t="shared" si="156"/>
        <v>0</v>
      </c>
    </row>
    <row r="1158" spans="2:25" ht="18.75" customHeight="1">
      <c r="B1158" s="503"/>
      <c r="C1158" s="506"/>
      <c r="D1158" s="216">
        <v>10</v>
      </c>
      <c r="E1158" s="216" t="s">
        <v>4577</v>
      </c>
      <c r="F1158" s="217">
        <v>300</v>
      </c>
      <c r="G1158" s="218">
        <f t="shared" si="150"/>
        <v>60</v>
      </c>
      <c r="H1158" s="219">
        <f t="shared" si="151"/>
        <v>166.66666666666666</v>
      </c>
      <c r="I1158" s="219">
        <f t="shared" si="152"/>
        <v>5.5555555555555552E-2</v>
      </c>
      <c r="J1158" s="217"/>
      <c r="K1158" s="220"/>
      <c r="L1158" s="220"/>
      <c r="M1158" s="221"/>
      <c r="N1158" s="222">
        <f t="shared" si="153"/>
        <v>0</v>
      </c>
      <c r="O1158" s="223"/>
      <c r="P1158" s="224"/>
      <c r="Q1158" s="224"/>
      <c r="R1158" s="224"/>
      <c r="S1158" s="224"/>
      <c r="T1158" s="225"/>
      <c r="U1158" s="226">
        <f t="shared" si="154"/>
        <v>0.1111111111111111</v>
      </c>
      <c r="V1158" s="227"/>
      <c r="W1158" s="228" t="str">
        <f t="shared" si="155"/>
        <v>0</v>
      </c>
      <c r="X1158" s="509"/>
      <c r="Y1158" s="229">
        <f t="shared" si="156"/>
        <v>0</v>
      </c>
    </row>
    <row r="1159" spans="2:25" ht="18.75" customHeight="1">
      <c r="B1159" s="503"/>
      <c r="C1159" s="506"/>
      <c r="D1159" s="216">
        <v>11</v>
      </c>
      <c r="E1159" s="216" t="s">
        <v>4578</v>
      </c>
      <c r="F1159" s="217">
        <v>272</v>
      </c>
      <c r="G1159" s="218">
        <f t="shared" si="150"/>
        <v>54.4</v>
      </c>
      <c r="H1159" s="219">
        <f t="shared" si="151"/>
        <v>151.11111111111111</v>
      </c>
      <c r="I1159" s="219">
        <f t="shared" si="152"/>
        <v>5.0370370370370371E-2</v>
      </c>
      <c r="J1159" s="217"/>
      <c r="K1159" s="220"/>
      <c r="L1159" s="220"/>
      <c r="M1159" s="221"/>
      <c r="N1159" s="222">
        <f t="shared" si="153"/>
        <v>0</v>
      </c>
      <c r="O1159" s="223"/>
      <c r="P1159" s="224"/>
      <c r="Q1159" s="224"/>
      <c r="R1159" s="224"/>
      <c r="S1159" s="224"/>
      <c r="T1159" s="225"/>
      <c r="U1159" s="226">
        <f t="shared" si="154"/>
        <v>0.10074074074074074</v>
      </c>
      <c r="V1159" s="227"/>
      <c r="W1159" s="228" t="str">
        <f t="shared" si="155"/>
        <v>0</v>
      </c>
      <c r="X1159" s="509"/>
      <c r="Y1159" s="229">
        <f t="shared" si="156"/>
        <v>0</v>
      </c>
    </row>
    <row r="1160" spans="2:25" ht="18.75" customHeight="1">
      <c r="B1160" s="503"/>
      <c r="C1160" s="506"/>
      <c r="D1160" s="216">
        <v>12</v>
      </c>
      <c r="E1160" s="216" t="s">
        <v>4579</v>
      </c>
      <c r="F1160" s="217">
        <v>200</v>
      </c>
      <c r="G1160" s="218">
        <f t="shared" si="150"/>
        <v>40</v>
      </c>
      <c r="H1160" s="219">
        <f t="shared" si="151"/>
        <v>111.11111111111111</v>
      </c>
      <c r="I1160" s="219">
        <f t="shared" si="152"/>
        <v>3.7037037037037035E-2</v>
      </c>
      <c r="J1160" s="217"/>
      <c r="K1160" s="220"/>
      <c r="L1160" s="220"/>
      <c r="M1160" s="221"/>
      <c r="N1160" s="222">
        <f t="shared" si="153"/>
        <v>0</v>
      </c>
      <c r="O1160" s="223"/>
      <c r="P1160" s="224"/>
      <c r="Q1160" s="224"/>
      <c r="R1160" s="224"/>
      <c r="S1160" s="224"/>
      <c r="T1160" s="225"/>
      <c r="U1160" s="226">
        <f t="shared" si="154"/>
        <v>7.407407407407407E-2</v>
      </c>
      <c r="V1160" s="227"/>
      <c r="W1160" s="228" t="str">
        <f t="shared" si="155"/>
        <v>0</v>
      </c>
      <c r="X1160" s="509"/>
      <c r="Y1160" s="229">
        <f t="shared" si="156"/>
        <v>0</v>
      </c>
    </row>
    <row r="1161" spans="2:25" ht="18.75" customHeight="1">
      <c r="B1161" s="503"/>
      <c r="C1161" s="506"/>
      <c r="D1161" s="216">
        <v>13</v>
      </c>
      <c r="E1161" s="216" t="s">
        <v>4580</v>
      </c>
      <c r="F1161" s="217">
        <v>200</v>
      </c>
      <c r="G1161" s="218">
        <f t="shared" si="150"/>
        <v>40</v>
      </c>
      <c r="H1161" s="219">
        <f t="shared" si="151"/>
        <v>111.11111111111111</v>
      </c>
      <c r="I1161" s="219">
        <f t="shared" si="152"/>
        <v>3.7037037037037035E-2</v>
      </c>
      <c r="J1161" s="217"/>
      <c r="K1161" s="220"/>
      <c r="L1161" s="220"/>
      <c r="M1161" s="221"/>
      <c r="N1161" s="222">
        <f t="shared" si="153"/>
        <v>0</v>
      </c>
      <c r="O1161" s="223"/>
      <c r="P1161" s="224"/>
      <c r="Q1161" s="224"/>
      <c r="R1161" s="224"/>
      <c r="S1161" s="224"/>
      <c r="T1161" s="225"/>
      <c r="U1161" s="226">
        <f t="shared" si="154"/>
        <v>7.407407407407407E-2</v>
      </c>
      <c r="V1161" s="227"/>
      <c r="W1161" s="228" t="str">
        <f t="shared" si="155"/>
        <v>0</v>
      </c>
      <c r="X1161" s="509"/>
      <c r="Y1161" s="229">
        <f t="shared" si="156"/>
        <v>0</v>
      </c>
    </row>
    <row r="1162" spans="2:25" ht="18.75" customHeight="1">
      <c r="B1162" s="503"/>
      <c r="C1162" s="506"/>
      <c r="D1162" s="216">
        <v>14</v>
      </c>
      <c r="E1162" s="216" t="s">
        <v>4581</v>
      </c>
      <c r="F1162" s="217">
        <v>200</v>
      </c>
      <c r="G1162" s="218">
        <f t="shared" si="150"/>
        <v>40</v>
      </c>
      <c r="H1162" s="219">
        <f t="shared" si="151"/>
        <v>111.11111111111111</v>
      </c>
      <c r="I1162" s="219">
        <f t="shared" si="152"/>
        <v>3.7037037037037035E-2</v>
      </c>
      <c r="J1162" s="217"/>
      <c r="K1162" s="220"/>
      <c r="L1162" s="220"/>
      <c r="M1162" s="221"/>
      <c r="N1162" s="222">
        <f t="shared" si="153"/>
        <v>0</v>
      </c>
      <c r="O1162" s="223"/>
      <c r="P1162" s="224"/>
      <c r="Q1162" s="224"/>
      <c r="R1162" s="224"/>
      <c r="S1162" s="224"/>
      <c r="T1162" s="225"/>
      <c r="U1162" s="226">
        <f t="shared" si="154"/>
        <v>7.407407407407407E-2</v>
      </c>
      <c r="V1162" s="227"/>
      <c r="W1162" s="228" t="str">
        <f t="shared" si="155"/>
        <v>0</v>
      </c>
      <c r="X1162" s="509"/>
      <c r="Y1162" s="229">
        <f t="shared" si="156"/>
        <v>0</v>
      </c>
    </row>
    <row r="1163" spans="2:25" ht="18.75" customHeight="1">
      <c r="B1163" s="503"/>
      <c r="C1163" s="506"/>
      <c r="D1163" s="216">
        <v>15</v>
      </c>
      <c r="E1163" s="216" t="s">
        <v>4582</v>
      </c>
      <c r="F1163" s="217">
        <v>400</v>
      </c>
      <c r="G1163" s="218">
        <f t="shared" si="150"/>
        <v>80</v>
      </c>
      <c r="H1163" s="219">
        <f t="shared" si="151"/>
        <v>222.22222222222223</v>
      </c>
      <c r="I1163" s="219">
        <f t="shared" si="152"/>
        <v>7.407407407407407E-2</v>
      </c>
      <c r="J1163" s="217"/>
      <c r="K1163" s="220"/>
      <c r="L1163" s="220"/>
      <c r="M1163" s="221"/>
      <c r="N1163" s="222">
        <f t="shared" si="153"/>
        <v>0</v>
      </c>
      <c r="O1163" s="223"/>
      <c r="P1163" s="224"/>
      <c r="Q1163" s="224"/>
      <c r="R1163" s="224"/>
      <c r="S1163" s="224"/>
      <c r="T1163" s="225"/>
      <c r="U1163" s="226">
        <f t="shared" si="154"/>
        <v>0.14814814814814814</v>
      </c>
      <c r="V1163" s="227"/>
      <c r="W1163" s="228" t="str">
        <f t="shared" si="155"/>
        <v>0</v>
      </c>
      <c r="X1163" s="509"/>
      <c r="Y1163" s="229">
        <f t="shared" si="156"/>
        <v>0</v>
      </c>
    </row>
    <row r="1164" spans="2:25" ht="18.75" customHeight="1">
      <c r="B1164" s="503"/>
      <c r="C1164" s="506"/>
      <c r="D1164" s="216">
        <v>16</v>
      </c>
      <c r="E1164" s="216" t="s">
        <v>4583</v>
      </c>
      <c r="F1164" s="217">
        <v>200</v>
      </c>
      <c r="G1164" s="218">
        <f t="shared" si="150"/>
        <v>40</v>
      </c>
      <c r="H1164" s="219">
        <f t="shared" si="151"/>
        <v>111.11111111111111</v>
      </c>
      <c r="I1164" s="219">
        <f t="shared" si="152"/>
        <v>3.7037037037037035E-2</v>
      </c>
      <c r="J1164" s="217"/>
      <c r="K1164" s="220" t="s">
        <v>4584</v>
      </c>
      <c r="L1164" s="220"/>
      <c r="M1164" s="221">
        <f>SUM(H1149:H1169)</f>
        <v>2734.4444444444439</v>
      </c>
      <c r="N1164" s="222">
        <f t="shared" si="153"/>
        <v>54.688888888888876</v>
      </c>
      <c r="O1164" s="223">
        <v>55</v>
      </c>
      <c r="P1164" s="224" t="s">
        <v>178</v>
      </c>
      <c r="Q1164" s="224"/>
      <c r="R1164" s="224" t="s">
        <v>3576</v>
      </c>
      <c r="S1164" s="224"/>
      <c r="T1164" s="225"/>
      <c r="U1164" s="226">
        <f t="shared" si="154"/>
        <v>7.407407407407407E-2</v>
      </c>
      <c r="V1164" s="227">
        <f>SUM(U1149:U1169)</f>
        <v>1.8229629629629629</v>
      </c>
      <c r="W1164" s="228" t="str">
        <f t="shared" si="155"/>
        <v>2</v>
      </c>
      <c r="X1164" s="509"/>
      <c r="Y1164" s="229">
        <f t="shared" si="156"/>
        <v>1</v>
      </c>
    </row>
    <row r="1165" spans="2:25" ht="18.75" customHeight="1">
      <c r="B1165" s="503"/>
      <c r="C1165" s="506"/>
      <c r="D1165" s="216">
        <v>17</v>
      </c>
      <c r="E1165" s="216" t="s">
        <v>4585</v>
      </c>
      <c r="F1165" s="217">
        <v>200</v>
      </c>
      <c r="G1165" s="218">
        <f t="shared" si="150"/>
        <v>40</v>
      </c>
      <c r="H1165" s="219">
        <f t="shared" si="151"/>
        <v>111.11111111111111</v>
      </c>
      <c r="I1165" s="219">
        <f t="shared" si="152"/>
        <v>3.7037037037037035E-2</v>
      </c>
      <c r="J1165" s="217"/>
      <c r="K1165" s="220"/>
      <c r="L1165" s="220"/>
      <c r="M1165" s="221"/>
      <c r="N1165" s="222">
        <f t="shared" si="153"/>
        <v>0</v>
      </c>
      <c r="O1165" s="223"/>
      <c r="P1165" s="224"/>
      <c r="Q1165" s="224"/>
      <c r="R1165" s="224"/>
      <c r="S1165" s="224"/>
      <c r="T1165" s="225"/>
      <c r="U1165" s="226">
        <f t="shared" si="154"/>
        <v>7.407407407407407E-2</v>
      </c>
      <c r="V1165" s="227"/>
      <c r="W1165" s="228" t="str">
        <f t="shared" si="155"/>
        <v>0</v>
      </c>
      <c r="X1165" s="509"/>
      <c r="Y1165" s="229">
        <f t="shared" si="156"/>
        <v>0</v>
      </c>
    </row>
    <row r="1166" spans="2:25" ht="18.75" customHeight="1">
      <c r="B1166" s="503"/>
      <c r="C1166" s="506"/>
      <c r="D1166" s="216">
        <v>18</v>
      </c>
      <c r="E1166" s="216" t="s">
        <v>4586</v>
      </c>
      <c r="F1166" s="217">
        <v>300</v>
      </c>
      <c r="G1166" s="218">
        <f t="shared" si="150"/>
        <v>60</v>
      </c>
      <c r="H1166" s="219">
        <f t="shared" si="151"/>
        <v>166.66666666666666</v>
      </c>
      <c r="I1166" s="219">
        <f t="shared" si="152"/>
        <v>5.5555555555555552E-2</v>
      </c>
      <c r="J1166" s="217"/>
      <c r="K1166" s="220"/>
      <c r="L1166" s="220"/>
      <c r="M1166" s="221"/>
      <c r="N1166" s="222">
        <f t="shared" si="153"/>
        <v>0</v>
      </c>
      <c r="O1166" s="223"/>
      <c r="P1166" s="224"/>
      <c r="Q1166" s="224"/>
      <c r="R1166" s="224"/>
      <c r="S1166" s="224"/>
      <c r="T1166" s="225"/>
      <c r="U1166" s="226">
        <f t="shared" si="154"/>
        <v>0.1111111111111111</v>
      </c>
      <c r="V1166" s="227"/>
      <c r="W1166" s="228" t="str">
        <f t="shared" si="155"/>
        <v>0</v>
      </c>
      <c r="X1166" s="509"/>
      <c r="Y1166" s="229">
        <f t="shared" si="156"/>
        <v>0</v>
      </c>
    </row>
    <row r="1167" spans="2:25" ht="18.75" customHeight="1">
      <c r="B1167" s="503"/>
      <c r="C1167" s="506"/>
      <c r="D1167" s="216">
        <v>19</v>
      </c>
      <c r="E1167" s="216" t="s">
        <v>4587</v>
      </c>
      <c r="F1167" s="217">
        <v>350</v>
      </c>
      <c r="G1167" s="218">
        <f t="shared" si="150"/>
        <v>70</v>
      </c>
      <c r="H1167" s="219">
        <f t="shared" si="151"/>
        <v>194.44444444444443</v>
      </c>
      <c r="I1167" s="219">
        <f t="shared" si="152"/>
        <v>6.4814814814814811E-2</v>
      </c>
      <c r="J1167" s="217"/>
      <c r="K1167" s="220"/>
      <c r="L1167" s="220"/>
      <c r="M1167" s="221"/>
      <c r="N1167" s="222">
        <f t="shared" si="153"/>
        <v>0</v>
      </c>
      <c r="O1167" s="223"/>
      <c r="P1167" s="224"/>
      <c r="Q1167" s="224"/>
      <c r="R1167" s="224"/>
      <c r="S1167" s="224"/>
      <c r="T1167" s="225"/>
      <c r="U1167" s="226">
        <f t="shared" si="154"/>
        <v>0.12962962962962962</v>
      </c>
      <c r="V1167" s="227"/>
      <c r="W1167" s="228" t="str">
        <f t="shared" si="155"/>
        <v>0</v>
      </c>
      <c r="X1167" s="509"/>
      <c r="Y1167" s="229">
        <f t="shared" si="156"/>
        <v>0</v>
      </c>
    </row>
    <row r="1168" spans="2:25" ht="18.75" customHeight="1">
      <c r="B1168" s="503"/>
      <c r="C1168" s="506"/>
      <c r="D1168" s="216">
        <v>20</v>
      </c>
      <c r="E1168" s="216" t="s">
        <v>4588</v>
      </c>
      <c r="F1168" s="217">
        <v>500</v>
      </c>
      <c r="G1168" s="218">
        <f t="shared" si="150"/>
        <v>100</v>
      </c>
      <c r="H1168" s="219">
        <f t="shared" si="151"/>
        <v>277.77777777777777</v>
      </c>
      <c r="I1168" s="219">
        <f t="shared" si="152"/>
        <v>9.2592592592592587E-2</v>
      </c>
      <c r="J1168" s="217"/>
      <c r="K1168" s="220"/>
      <c r="L1168" s="220"/>
      <c r="M1168" s="221"/>
      <c r="N1168" s="222">
        <f t="shared" si="153"/>
        <v>0</v>
      </c>
      <c r="O1168" s="223"/>
      <c r="P1168" s="224"/>
      <c r="Q1168" s="224"/>
      <c r="R1168" s="224"/>
      <c r="S1168" s="224"/>
      <c r="T1168" s="225"/>
      <c r="U1168" s="226">
        <f t="shared" si="154"/>
        <v>0.18518518518518517</v>
      </c>
      <c r="V1168" s="227"/>
      <c r="W1168" s="228" t="str">
        <f t="shared" si="155"/>
        <v>0</v>
      </c>
      <c r="X1168" s="509"/>
      <c r="Y1168" s="229">
        <f t="shared" si="156"/>
        <v>0</v>
      </c>
    </row>
    <row r="1169" spans="2:25" ht="18.75" customHeight="1">
      <c r="B1169" s="503"/>
      <c r="C1169" s="506"/>
      <c r="D1169" s="216">
        <v>21</v>
      </c>
      <c r="E1169" s="216" t="s">
        <v>4589</v>
      </c>
      <c r="F1169" s="217">
        <v>300</v>
      </c>
      <c r="G1169" s="218">
        <f t="shared" si="150"/>
        <v>60</v>
      </c>
      <c r="H1169" s="219">
        <f t="shared" si="151"/>
        <v>166.66666666666666</v>
      </c>
      <c r="I1169" s="219">
        <f t="shared" si="152"/>
        <v>5.5555555555555552E-2</v>
      </c>
      <c r="J1169" s="217"/>
      <c r="K1169" s="220"/>
      <c r="L1169" s="220"/>
      <c r="M1169" s="221"/>
      <c r="N1169" s="222">
        <f t="shared" si="153"/>
        <v>0</v>
      </c>
      <c r="O1169" s="223"/>
      <c r="P1169" s="224"/>
      <c r="Q1169" s="224"/>
      <c r="R1169" s="224"/>
      <c r="S1169" s="224"/>
      <c r="T1169" s="225"/>
      <c r="U1169" s="226">
        <f t="shared" si="154"/>
        <v>0.1111111111111111</v>
      </c>
      <c r="V1169" s="227"/>
      <c r="W1169" s="228" t="str">
        <f t="shared" si="155"/>
        <v>0</v>
      </c>
      <c r="X1169" s="509"/>
      <c r="Y1169" s="229">
        <f t="shared" si="156"/>
        <v>0</v>
      </c>
    </row>
    <row r="1170" spans="2:25" ht="18.75" customHeight="1">
      <c r="B1170" s="503"/>
      <c r="C1170" s="506"/>
      <c r="D1170" s="216"/>
      <c r="E1170" s="216"/>
      <c r="F1170" s="217"/>
      <c r="G1170" s="218">
        <f t="shared" si="150"/>
        <v>0</v>
      </c>
      <c r="H1170" s="219">
        <f t="shared" si="151"/>
        <v>0</v>
      </c>
      <c r="I1170" s="219">
        <f t="shared" si="152"/>
        <v>0</v>
      </c>
      <c r="J1170" s="217"/>
      <c r="K1170" s="220"/>
      <c r="L1170" s="220"/>
      <c r="M1170" s="221"/>
      <c r="N1170" s="222">
        <f t="shared" si="153"/>
        <v>0</v>
      </c>
      <c r="O1170" s="223"/>
      <c r="P1170" s="224"/>
      <c r="Q1170" s="224"/>
      <c r="R1170" s="224"/>
      <c r="S1170" s="224"/>
      <c r="T1170" s="225"/>
      <c r="U1170" s="226">
        <f t="shared" si="154"/>
        <v>0</v>
      </c>
      <c r="V1170" s="227"/>
      <c r="W1170" s="228" t="str">
        <f t="shared" si="155"/>
        <v>0</v>
      </c>
      <c r="X1170" s="509"/>
      <c r="Y1170" s="229">
        <f t="shared" si="156"/>
        <v>0</v>
      </c>
    </row>
    <row r="1171" spans="2:25" ht="18.75" customHeight="1">
      <c r="B1171" s="503"/>
      <c r="C1171" s="506"/>
      <c r="D1171" s="216">
        <v>1</v>
      </c>
      <c r="E1171" s="216" t="s">
        <v>4590</v>
      </c>
      <c r="F1171" s="217">
        <v>800</v>
      </c>
      <c r="G1171" s="218">
        <f t="shared" si="150"/>
        <v>160</v>
      </c>
      <c r="H1171" s="219">
        <f t="shared" si="151"/>
        <v>444.44444444444446</v>
      </c>
      <c r="I1171" s="219">
        <f t="shared" si="152"/>
        <v>0.14814814814814814</v>
      </c>
      <c r="J1171" s="217"/>
      <c r="K1171" s="220" t="s">
        <v>4591</v>
      </c>
      <c r="L1171" s="220"/>
      <c r="M1171" s="221">
        <f>SUM(H1171:H1182)</f>
        <v>2736.1111111111109</v>
      </c>
      <c r="N1171" s="222">
        <f t="shared" si="153"/>
        <v>54.722222222222214</v>
      </c>
      <c r="O1171" s="223">
        <v>75</v>
      </c>
      <c r="P1171" s="224" t="s">
        <v>178</v>
      </c>
      <c r="Q1171" s="224"/>
      <c r="R1171" s="224" t="s">
        <v>3576</v>
      </c>
      <c r="S1171" s="224"/>
      <c r="T1171" s="225"/>
      <c r="U1171" s="226">
        <f t="shared" si="154"/>
        <v>0.29629629629629628</v>
      </c>
      <c r="V1171" s="227">
        <f>SUM(U1171:U1182)</f>
        <v>1.8240740740740742</v>
      </c>
      <c r="W1171" s="228" t="str">
        <f t="shared" si="155"/>
        <v>2</v>
      </c>
      <c r="X1171" s="509"/>
      <c r="Y1171" s="229">
        <f t="shared" si="156"/>
        <v>1</v>
      </c>
    </row>
    <row r="1172" spans="2:25" ht="18.75" customHeight="1">
      <c r="B1172" s="503"/>
      <c r="C1172" s="506"/>
      <c r="D1172" s="216">
        <v>2</v>
      </c>
      <c r="E1172" s="216" t="s">
        <v>4592</v>
      </c>
      <c r="F1172" s="217">
        <v>460</v>
      </c>
      <c r="G1172" s="218">
        <f t="shared" si="150"/>
        <v>92</v>
      </c>
      <c r="H1172" s="219">
        <f t="shared" si="151"/>
        <v>255.55555555555554</v>
      </c>
      <c r="I1172" s="219">
        <f t="shared" si="152"/>
        <v>8.5185185185185183E-2</v>
      </c>
      <c r="J1172" s="217"/>
      <c r="K1172" s="220"/>
      <c r="L1172" s="220"/>
      <c r="M1172" s="221"/>
      <c r="N1172" s="222">
        <f t="shared" si="153"/>
        <v>0</v>
      </c>
      <c r="O1172" s="223"/>
      <c r="P1172" s="224"/>
      <c r="Q1172" s="224"/>
      <c r="R1172" s="224"/>
      <c r="S1172" s="224"/>
      <c r="T1172" s="225"/>
      <c r="U1172" s="226">
        <f t="shared" si="154"/>
        <v>0.17037037037037037</v>
      </c>
      <c r="V1172" s="227"/>
      <c r="W1172" s="228" t="str">
        <f t="shared" si="155"/>
        <v>0</v>
      </c>
      <c r="X1172" s="509"/>
      <c r="Y1172" s="229">
        <f t="shared" si="156"/>
        <v>0</v>
      </c>
    </row>
    <row r="1173" spans="2:25" ht="18.75" customHeight="1">
      <c r="B1173" s="503"/>
      <c r="C1173" s="506"/>
      <c r="D1173" s="216">
        <v>3</v>
      </c>
      <c r="E1173" s="216" t="s">
        <v>4593</v>
      </c>
      <c r="F1173" s="217">
        <v>400</v>
      </c>
      <c r="G1173" s="218">
        <f t="shared" si="150"/>
        <v>80</v>
      </c>
      <c r="H1173" s="219">
        <f t="shared" si="151"/>
        <v>222.22222222222223</v>
      </c>
      <c r="I1173" s="219">
        <f t="shared" si="152"/>
        <v>7.407407407407407E-2</v>
      </c>
      <c r="J1173" s="217"/>
      <c r="K1173" s="220"/>
      <c r="L1173" s="220"/>
      <c r="M1173" s="221"/>
      <c r="N1173" s="222">
        <f t="shared" si="153"/>
        <v>0</v>
      </c>
      <c r="O1173" s="223"/>
      <c r="P1173" s="224"/>
      <c r="Q1173" s="224"/>
      <c r="R1173" s="224"/>
      <c r="S1173" s="224"/>
      <c r="T1173" s="225"/>
      <c r="U1173" s="226">
        <f t="shared" si="154"/>
        <v>0.14814814814814814</v>
      </c>
      <c r="V1173" s="227"/>
      <c r="W1173" s="228" t="str">
        <f t="shared" si="155"/>
        <v>0</v>
      </c>
      <c r="X1173" s="509"/>
      <c r="Y1173" s="229">
        <f t="shared" si="156"/>
        <v>0</v>
      </c>
    </row>
    <row r="1174" spans="2:25" ht="18.75" customHeight="1">
      <c r="B1174" s="503"/>
      <c r="C1174" s="506"/>
      <c r="D1174" s="216">
        <v>4</v>
      </c>
      <c r="E1174" s="216" t="s">
        <v>4594</v>
      </c>
      <c r="F1174" s="217">
        <v>500</v>
      </c>
      <c r="G1174" s="218">
        <f t="shared" si="150"/>
        <v>100</v>
      </c>
      <c r="H1174" s="219">
        <f t="shared" si="151"/>
        <v>277.77777777777777</v>
      </c>
      <c r="I1174" s="219">
        <f t="shared" si="152"/>
        <v>9.2592592592592587E-2</v>
      </c>
      <c r="J1174" s="217"/>
      <c r="K1174" s="220"/>
      <c r="L1174" s="220"/>
      <c r="M1174" s="221"/>
      <c r="N1174" s="222">
        <f t="shared" si="153"/>
        <v>0</v>
      </c>
      <c r="O1174" s="223"/>
      <c r="P1174" s="224"/>
      <c r="Q1174" s="224"/>
      <c r="R1174" s="224"/>
      <c r="S1174" s="224"/>
      <c r="T1174" s="225"/>
      <c r="U1174" s="226">
        <f t="shared" si="154"/>
        <v>0.18518518518518517</v>
      </c>
      <c r="V1174" s="227"/>
      <c r="W1174" s="228" t="str">
        <f t="shared" si="155"/>
        <v>0</v>
      </c>
      <c r="X1174" s="509"/>
      <c r="Y1174" s="229">
        <f t="shared" si="156"/>
        <v>0</v>
      </c>
    </row>
    <row r="1175" spans="2:25" ht="18.75" customHeight="1">
      <c r="B1175" s="503"/>
      <c r="C1175" s="506"/>
      <c r="D1175" s="216">
        <v>5</v>
      </c>
      <c r="E1175" s="216" t="s">
        <v>4595</v>
      </c>
      <c r="F1175" s="217">
        <v>300</v>
      </c>
      <c r="G1175" s="218">
        <f t="shared" si="150"/>
        <v>60</v>
      </c>
      <c r="H1175" s="219">
        <f t="shared" si="151"/>
        <v>166.66666666666666</v>
      </c>
      <c r="I1175" s="219">
        <f t="shared" si="152"/>
        <v>5.5555555555555552E-2</v>
      </c>
      <c r="J1175" s="217"/>
      <c r="K1175" s="220"/>
      <c r="L1175" s="220"/>
      <c r="M1175" s="221"/>
      <c r="N1175" s="222">
        <f t="shared" si="153"/>
        <v>0</v>
      </c>
      <c r="O1175" s="223"/>
      <c r="P1175" s="224"/>
      <c r="Q1175" s="224"/>
      <c r="R1175" s="224"/>
      <c r="S1175" s="224"/>
      <c r="T1175" s="225"/>
      <c r="U1175" s="226">
        <f t="shared" si="154"/>
        <v>0.1111111111111111</v>
      </c>
      <c r="V1175" s="227"/>
      <c r="W1175" s="228" t="str">
        <f t="shared" si="155"/>
        <v>0</v>
      </c>
      <c r="X1175" s="509"/>
      <c r="Y1175" s="229">
        <f t="shared" si="156"/>
        <v>0</v>
      </c>
    </row>
    <row r="1176" spans="2:25" ht="18.75" customHeight="1">
      <c r="B1176" s="503"/>
      <c r="C1176" s="506"/>
      <c r="D1176" s="216">
        <v>6</v>
      </c>
      <c r="E1176" s="216" t="s">
        <v>4596</v>
      </c>
      <c r="F1176" s="217">
        <v>400</v>
      </c>
      <c r="G1176" s="218">
        <f t="shared" si="150"/>
        <v>80</v>
      </c>
      <c r="H1176" s="219">
        <f t="shared" si="151"/>
        <v>222.22222222222223</v>
      </c>
      <c r="I1176" s="219">
        <f t="shared" si="152"/>
        <v>7.407407407407407E-2</v>
      </c>
      <c r="J1176" s="217"/>
      <c r="K1176" s="220"/>
      <c r="L1176" s="220"/>
      <c r="M1176" s="221"/>
      <c r="N1176" s="222">
        <f t="shared" si="153"/>
        <v>0</v>
      </c>
      <c r="O1176" s="223"/>
      <c r="P1176" s="224"/>
      <c r="Q1176" s="224"/>
      <c r="R1176" s="224"/>
      <c r="S1176" s="224"/>
      <c r="T1176" s="225"/>
      <c r="U1176" s="226">
        <f t="shared" si="154"/>
        <v>0.14814814814814814</v>
      </c>
      <c r="V1176" s="227"/>
      <c r="W1176" s="228" t="str">
        <f t="shared" si="155"/>
        <v>0</v>
      </c>
      <c r="X1176" s="509"/>
      <c r="Y1176" s="229">
        <f t="shared" si="156"/>
        <v>0</v>
      </c>
    </row>
    <row r="1177" spans="2:25" ht="18.75" customHeight="1">
      <c r="B1177" s="503"/>
      <c r="C1177" s="506"/>
      <c r="D1177" s="216">
        <v>7</v>
      </c>
      <c r="E1177" s="216" t="s">
        <v>4597</v>
      </c>
      <c r="F1177" s="217">
        <v>400</v>
      </c>
      <c r="G1177" s="218">
        <f t="shared" si="150"/>
        <v>80</v>
      </c>
      <c r="H1177" s="219">
        <f t="shared" si="151"/>
        <v>222.22222222222223</v>
      </c>
      <c r="I1177" s="219">
        <f t="shared" si="152"/>
        <v>7.407407407407407E-2</v>
      </c>
      <c r="J1177" s="217"/>
      <c r="K1177" s="220"/>
      <c r="L1177" s="220"/>
      <c r="M1177" s="232"/>
      <c r="N1177" s="222">
        <f t="shared" si="153"/>
        <v>0</v>
      </c>
      <c r="O1177" s="223"/>
      <c r="P1177" s="224"/>
      <c r="Q1177" s="224"/>
      <c r="R1177" s="224"/>
      <c r="S1177" s="224"/>
      <c r="T1177" s="225"/>
      <c r="U1177" s="226">
        <f t="shared" si="154"/>
        <v>0.14814814814814814</v>
      </c>
      <c r="V1177" s="227"/>
      <c r="W1177" s="228" t="str">
        <f t="shared" si="155"/>
        <v>0</v>
      </c>
      <c r="X1177" s="509"/>
      <c r="Y1177" s="229">
        <f t="shared" si="156"/>
        <v>0</v>
      </c>
    </row>
    <row r="1178" spans="2:25" ht="18.75" customHeight="1">
      <c r="B1178" s="503"/>
      <c r="C1178" s="506"/>
      <c r="D1178" s="216">
        <v>8</v>
      </c>
      <c r="E1178" s="216" t="s">
        <v>4484</v>
      </c>
      <c r="F1178" s="217">
        <v>400</v>
      </c>
      <c r="G1178" s="218">
        <f t="shared" si="150"/>
        <v>80</v>
      </c>
      <c r="H1178" s="219">
        <f t="shared" si="151"/>
        <v>222.22222222222223</v>
      </c>
      <c r="I1178" s="219">
        <f t="shared" si="152"/>
        <v>7.407407407407407E-2</v>
      </c>
      <c r="J1178" s="217"/>
      <c r="K1178" s="220"/>
      <c r="L1178" s="220"/>
      <c r="M1178" s="232"/>
      <c r="N1178" s="222">
        <f t="shared" si="153"/>
        <v>0</v>
      </c>
      <c r="O1178" s="223"/>
      <c r="P1178" s="224"/>
      <c r="Q1178" s="224"/>
      <c r="R1178" s="224"/>
      <c r="S1178" s="224"/>
      <c r="T1178" s="225"/>
      <c r="U1178" s="226">
        <f t="shared" si="154"/>
        <v>0.14814814814814814</v>
      </c>
      <c r="V1178" s="227"/>
      <c r="W1178" s="228" t="str">
        <f t="shared" si="155"/>
        <v>0</v>
      </c>
      <c r="X1178" s="509"/>
      <c r="Y1178" s="229">
        <f t="shared" si="156"/>
        <v>0</v>
      </c>
    </row>
    <row r="1179" spans="2:25" ht="18.75" customHeight="1">
      <c r="B1179" s="503"/>
      <c r="C1179" s="506"/>
      <c r="D1179" s="216">
        <v>9</v>
      </c>
      <c r="E1179" s="216" t="s">
        <v>4598</v>
      </c>
      <c r="F1179" s="217">
        <v>400</v>
      </c>
      <c r="G1179" s="218">
        <f t="shared" ref="G1179:G1184" si="157">F1179/$G$15</f>
        <v>80</v>
      </c>
      <c r="H1179" s="219">
        <f t="shared" ref="H1179:H1184" si="158">F1179/$H$15</f>
        <v>222.22222222222223</v>
      </c>
      <c r="I1179" s="219">
        <f t="shared" ref="I1179:I1184" si="159">H1179/$I$15</f>
        <v>7.407407407407407E-2</v>
      </c>
      <c r="J1179" s="217"/>
      <c r="K1179" s="220"/>
      <c r="L1179" s="220"/>
      <c r="M1179" s="232"/>
      <c r="N1179" s="222">
        <f t="shared" si="153"/>
        <v>0</v>
      </c>
      <c r="O1179" s="223"/>
      <c r="P1179" s="224"/>
      <c r="Q1179" s="224"/>
      <c r="R1179" s="224"/>
      <c r="S1179" s="224"/>
      <c r="T1179" s="225"/>
      <c r="U1179" s="226">
        <f t="shared" ref="U1179:U1184" si="160">H1179/$U$15</f>
        <v>0.14814814814814814</v>
      </c>
      <c r="V1179" s="227"/>
      <c r="W1179" s="228" t="str">
        <f t="shared" ref="W1179:W1184" si="161">IF(V1179&lt;1,"0",IF(V1179&lt;5,"2",IF(V1179&gt;=5,"6")))</f>
        <v>0</v>
      </c>
      <c r="X1179" s="509"/>
      <c r="Y1179" s="229">
        <f t="shared" ref="Y1179:Y1184" si="162">W1179/2</f>
        <v>0</v>
      </c>
    </row>
    <row r="1180" spans="2:25" ht="18.75" customHeight="1">
      <c r="B1180" s="503"/>
      <c r="C1180" s="506"/>
      <c r="D1180" s="216">
        <v>10</v>
      </c>
      <c r="E1180" s="216" t="s">
        <v>4599</v>
      </c>
      <c r="F1180" s="217">
        <v>300</v>
      </c>
      <c r="G1180" s="218">
        <f t="shared" si="157"/>
        <v>60</v>
      </c>
      <c r="H1180" s="219">
        <f t="shared" si="158"/>
        <v>166.66666666666666</v>
      </c>
      <c r="I1180" s="219">
        <f t="shared" si="159"/>
        <v>5.5555555555555552E-2</v>
      </c>
      <c r="J1180" s="217"/>
      <c r="K1180" s="220"/>
      <c r="L1180" s="220"/>
      <c r="M1180" s="232"/>
      <c r="N1180" s="222">
        <f t="shared" si="153"/>
        <v>0</v>
      </c>
      <c r="O1180" s="223"/>
      <c r="P1180" s="224"/>
      <c r="Q1180" s="224"/>
      <c r="R1180" s="224"/>
      <c r="S1180" s="224"/>
      <c r="T1180" s="225"/>
      <c r="U1180" s="226">
        <f t="shared" si="160"/>
        <v>0.1111111111111111</v>
      </c>
      <c r="V1180" s="227"/>
      <c r="W1180" s="228" t="str">
        <f t="shared" si="161"/>
        <v>0</v>
      </c>
      <c r="X1180" s="509"/>
      <c r="Y1180" s="229">
        <f t="shared" si="162"/>
        <v>0</v>
      </c>
    </row>
    <row r="1181" spans="2:25" ht="18.75" customHeight="1">
      <c r="B1181" s="503"/>
      <c r="C1181" s="506"/>
      <c r="D1181" s="216">
        <v>11</v>
      </c>
      <c r="E1181" s="216" t="s">
        <v>4600</v>
      </c>
      <c r="F1181" s="217">
        <v>300</v>
      </c>
      <c r="G1181" s="218">
        <f t="shared" si="157"/>
        <v>60</v>
      </c>
      <c r="H1181" s="219">
        <f t="shared" si="158"/>
        <v>166.66666666666666</v>
      </c>
      <c r="I1181" s="219">
        <f t="shared" si="159"/>
        <v>5.5555555555555552E-2</v>
      </c>
      <c r="J1181" s="217"/>
      <c r="K1181" s="220"/>
      <c r="L1181" s="220"/>
      <c r="M1181" s="232"/>
      <c r="N1181" s="222">
        <f t="shared" si="153"/>
        <v>0</v>
      </c>
      <c r="O1181" s="223"/>
      <c r="P1181" s="224"/>
      <c r="Q1181" s="224"/>
      <c r="R1181" s="224"/>
      <c r="S1181" s="224"/>
      <c r="T1181" s="225"/>
      <c r="U1181" s="226">
        <f t="shared" si="160"/>
        <v>0.1111111111111111</v>
      </c>
      <c r="V1181" s="227"/>
      <c r="W1181" s="228" t="str">
        <f t="shared" si="161"/>
        <v>0</v>
      </c>
      <c r="X1181" s="509"/>
      <c r="Y1181" s="229">
        <f t="shared" si="162"/>
        <v>0</v>
      </c>
    </row>
    <row r="1182" spans="2:25" ht="18.75" customHeight="1">
      <c r="B1182" s="503"/>
      <c r="C1182" s="506"/>
      <c r="D1182" s="216">
        <v>12</v>
      </c>
      <c r="E1182" s="216" t="s">
        <v>4601</v>
      </c>
      <c r="F1182" s="217">
        <v>265</v>
      </c>
      <c r="G1182" s="218">
        <f t="shared" si="157"/>
        <v>53</v>
      </c>
      <c r="H1182" s="219">
        <f t="shared" si="158"/>
        <v>147.22222222222223</v>
      </c>
      <c r="I1182" s="219">
        <f t="shared" si="159"/>
        <v>4.9074074074074076E-2</v>
      </c>
      <c r="J1182" s="217"/>
      <c r="K1182" s="220"/>
      <c r="L1182" s="220"/>
      <c r="M1182" s="232"/>
      <c r="N1182" s="222">
        <f t="shared" si="153"/>
        <v>0</v>
      </c>
      <c r="O1182" s="223"/>
      <c r="P1182" s="224"/>
      <c r="Q1182" s="224"/>
      <c r="R1182" s="224"/>
      <c r="S1182" s="224"/>
      <c r="T1182" s="225"/>
      <c r="U1182" s="226">
        <f t="shared" si="160"/>
        <v>9.8148148148148151E-2</v>
      </c>
      <c r="V1182" s="227"/>
      <c r="W1182" s="228" t="str">
        <f t="shared" si="161"/>
        <v>0</v>
      </c>
      <c r="X1182" s="509"/>
      <c r="Y1182" s="229">
        <f t="shared" si="162"/>
        <v>0</v>
      </c>
    </row>
    <row r="1183" spans="2:25" ht="18.75" customHeight="1">
      <c r="B1183" s="503"/>
      <c r="C1183" s="506"/>
      <c r="D1183" s="216"/>
      <c r="E1183" s="216"/>
      <c r="F1183" s="217"/>
      <c r="G1183" s="218">
        <f t="shared" si="157"/>
        <v>0</v>
      </c>
      <c r="H1183" s="219">
        <f t="shared" si="158"/>
        <v>0</v>
      </c>
      <c r="I1183" s="219">
        <f t="shared" si="159"/>
        <v>0</v>
      </c>
      <c r="J1183" s="217"/>
      <c r="K1183" s="220"/>
      <c r="L1183" s="220"/>
      <c r="M1183" s="232"/>
      <c r="N1183" s="222">
        <f t="shared" si="153"/>
        <v>0</v>
      </c>
      <c r="O1183" s="223"/>
      <c r="P1183" s="224"/>
      <c r="Q1183" s="224"/>
      <c r="R1183" s="224"/>
      <c r="S1183" s="224"/>
      <c r="T1183" s="225"/>
      <c r="U1183" s="226">
        <f t="shared" si="160"/>
        <v>0</v>
      </c>
      <c r="V1183" s="227"/>
      <c r="W1183" s="228" t="str">
        <f t="shared" si="161"/>
        <v>0</v>
      </c>
      <c r="X1183" s="509"/>
      <c r="Y1183" s="229">
        <f t="shared" si="162"/>
        <v>0</v>
      </c>
    </row>
    <row r="1184" spans="2:25" ht="18.75" customHeight="1">
      <c r="B1184" s="504"/>
      <c r="C1184" s="507"/>
      <c r="D1184" s="216"/>
      <c r="E1184" s="216"/>
      <c r="F1184" s="217"/>
      <c r="G1184" s="218">
        <f t="shared" si="157"/>
        <v>0</v>
      </c>
      <c r="H1184" s="219">
        <f t="shared" si="158"/>
        <v>0</v>
      </c>
      <c r="I1184" s="219">
        <f t="shared" si="159"/>
        <v>0</v>
      </c>
      <c r="J1184" s="217"/>
      <c r="K1184" s="220"/>
      <c r="L1184" s="220"/>
      <c r="M1184" s="232"/>
      <c r="N1184" s="222">
        <f>M1184/$N$15</f>
        <v>0</v>
      </c>
      <c r="O1184" s="231"/>
      <c r="P1184" s="231"/>
      <c r="Q1184" s="231"/>
      <c r="R1184" s="231"/>
      <c r="S1184" s="231"/>
      <c r="T1184" s="225"/>
      <c r="U1184" s="226">
        <f t="shared" si="160"/>
        <v>0</v>
      </c>
      <c r="V1184" s="227"/>
      <c r="W1184" s="228" t="str">
        <f t="shared" si="161"/>
        <v>0</v>
      </c>
      <c r="X1184" s="510"/>
      <c r="Y1184" s="229">
        <f t="shared" si="162"/>
        <v>0</v>
      </c>
    </row>
    <row r="1185" spans="2:25">
      <c r="B1185" s="233"/>
      <c r="C1185" s="365" t="s">
        <v>111</v>
      </c>
      <c r="D1185" s="235"/>
      <c r="E1185" s="236">
        <f>COUNTA(E1115:E1184)</f>
        <v>65</v>
      </c>
      <c r="F1185" s="236">
        <f>SUM(F1115:F1184)</f>
        <v>19691</v>
      </c>
      <c r="G1185" s="236">
        <f>SUM(G1115:G1184)</f>
        <v>3938.2000000000003</v>
      </c>
      <c r="H1185" s="236">
        <f>SUM(H1115:H1184)</f>
        <v>10939.444444444449</v>
      </c>
      <c r="I1185" s="236">
        <f>MROUND(SUM(I1115:I1184),1)</f>
        <v>4</v>
      </c>
      <c r="J1185" s="236">
        <f>COUNTA(J1115:J1184)</f>
        <v>1</v>
      </c>
      <c r="K1185" s="236">
        <f>COUNTA(K1115:K1184)</f>
        <v>4</v>
      </c>
      <c r="L1185" s="236">
        <f>COUNTA(L1115:L1184)</f>
        <v>0</v>
      </c>
      <c r="M1185" s="236">
        <f>SUM(M1115:M1184)</f>
        <v>10939.444444444443</v>
      </c>
      <c r="N1185" s="236">
        <f>SUM(N1115:N1184)</f>
        <v>218.78888888888889</v>
      </c>
      <c r="O1185" s="237"/>
      <c r="P1185" s="238">
        <f>COUNTIF(P1115:P1184, "YES")</f>
        <v>0</v>
      </c>
      <c r="Q1185" s="237"/>
      <c r="R1185" s="237"/>
      <c r="S1185" s="237"/>
      <c r="T1185" s="237"/>
      <c r="U1185" s="236">
        <f>SUM(U1115:U1184)</f>
        <v>7.2929629629629602</v>
      </c>
      <c r="V1185" s="236">
        <f>SUM(V1115:V1184)</f>
        <v>7.2929629629629629</v>
      </c>
      <c r="W1185" s="236">
        <f t="array" ref="W1185">SUM(ABS(W1115:W1184))</f>
        <v>8</v>
      </c>
      <c r="X1185" s="238" t="str">
        <f>IF(X1115&lt;0.2, "0", IF(X1115&lt;=2, "2", IF(X1115&gt;2, ROUND(X1115,0))))</f>
        <v>2</v>
      </c>
      <c r="Y1185" s="236">
        <f>SUM(Y1115:Y1184)</f>
        <v>4</v>
      </c>
    </row>
    <row r="1186" spans="2:25">
      <c r="B1186" s="520" t="s">
        <v>112</v>
      </c>
      <c r="C1186" s="521"/>
      <c r="D1186" s="252"/>
      <c r="E1186" s="253">
        <f>E77+E142+E229+E315+E358+E412+E504+E563+E618+E656+E809+E852+E916+E979+E1039+E1074+E1114+E1185</f>
        <v>1006</v>
      </c>
      <c r="F1186" s="253">
        <f t="shared" ref="F1186:P1186" si="163">F77+F142+F229+F315+F358+F412+F504+F563+F618+F656+F809+F852+F916+F979+F1039+F1074+F1114+F1185</f>
        <v>351515</v>
      </c>
      <c r="G1186" s="253">
        <f t="shared" si="163"/>
        <v>70303</v>
      </c>
      <c r="H1186" s="253">
        <f t="shared" si="163"/>
        <v>195286.11111111112</v>
      </c>
      <c r="I1186" s="253">
        <f t="shared" si="163"/>
        <v>67</v>
      </c>
      <c r="J1186" s="253">
        <f t="shared" si="163"/>
        <v>74</v>
      </c>
      <c r="K1186" s="253">
        <f t="shared" si="163"/>
        <v>67</v>
      </c>
      <c r="L1186" s="253">
        <f t="shared" si="163"/>
        <v>0</v>
      </c>
      <c r="M1186" s="253">
        <f t="shared" si="163"/>
        <v>195286.11111111112</v>
      </c>
      <c r="N1186" s="253">
        <f t="shared" si="163"/>
        <v>3905.7222222222222</v>
      </c>
      <c r="O1186" s="217"/>
      <c r="P1186" s="253">
        <f t="shared" si="163"/>
        <v>1</v>
      </c>
      <c r="Q1186" s="217"/>
      <c r="R1186" s="217"/>
      <c r="S1186" s="254"/>
      <c r="T1186" s="225"/>
      <c r="U1186" s="253">
        <f>U77+U142+U229+U315+U358+U412+U504+U563+U618+U656+U809+U852+U916+U979+U1039+U1074+U1114+U1185</f>
        <v>130.19074074074075</v>
      </c>
      <c r="V1186" s="253">
        <f>V77+V142+V229+V315+V358+V412+V504+V563+V618+V656+V809+V852+V916+V979+V1039+V1074+V1114+V1185</f>
        <v>130.13777777777781</v>
      </c>
      <c r="W1186" s="253">
        <f>W77+W142+W229+W315+W358+W412+W504+W563+W618+W656+W809+W852+W916+W979+W1039+W1074+W1114+W1185</f>
        <v>134</v>
      </c>
      <c r="X1186" s="253">
        <f>X77+X142+X229+X315+X358+X412+X504+X563+X618+X656+X809+X852+X916+X979+X1039+X1074+X1114+X1185</f>
        <v>37</v>
      </c>
      <c r="Y1186" s="253">
        <f>Y77+Y142+Y229+Y315+Y358+Y412+Y504+Y563+Y618+Y656+Y809+Y852+Y916+Y979+Y1039+Y1074+Y1114+Y1185</f>
        <v>67</v>
      </c>
    </row>
    <row r="1188" spans="2:25">
      <c r="U1188" s="256"/>
      <c r="V1188" s="256"/>
    </row>
  </sheetData>
  <autoFilter ref="A16:Y1186" xr:uid="{00000000-0001-0000-0800-000000000000}"/>
  <mergeCells count="68">
    <mergeCell ref="C11:D11"/>
    <mergeCell ref="B12:D12"/>
    <mergeCell ref="B8:D8"/>
    <mergeCell ref="B17:B76"/>
    <mergeCell ref="C17:C76"/>
    <mergeCell ref="G8:H8"/>
    <mergeCell ref="B9:D9"/>
    <mergeCell ref="G9:H9"/>
    <mergeCell ref="B10:D10"/>
    <mergeCell ref="B1:J1"/>
    <mergeCell ref="B2:J2"/>
    <mergeCell ref="B6:D6"/>
    <mergeCell ref="G6:H6"/>
    <mergeCell ref="B7:D7"/>
    <mergeCell ref="G7:H7"/>
    <mergeCell ref="X17:X76"/>
    <mergeCell ref="B78:B141"/>
    <mergeCell ref="C78:C141"/>
    <mergeCell ref="X78:X141"/>
    <mergeCell ref="B143:B228"/>
    <mergeCell ref="C143:C228"/>
    <mergeCell ref="X143:X228"/>
    <mergeCell ref="B505:B562"/>
    <mergeCell ref="C505:C562"/>
    <mergeCell ref="X505:X562"/>
    <mergeCell ref="B230:B314"/>
    <mergeCell ref="C230:C314"/>
    <mergeCell ref="X230:X314"/>
    <mergeCell ref="C413:C503"/>
    <mergeCell ref="X413:X503"/>
    <mergeCell ref="X316:X357"/>
    <mergeCell ref="B359:B411"/>
    <mergeCell ref="C359:C411"/>
    <mergeCell ref="X359:X411"/>
    <mergeCell ref="B413:B503"/>
    <mergeCell ref="B316:B357"/>
    <mergeCell ref="C316:C357"/>
    <mergeCell ref="C564:C617"/>
    <mergeCell ref="X564:X617"/>
    <mergeCell ref="B1115:B1184"/>
    <mergeCell ref="C1115:C1184"/>
    <mergeCell ref="X1115:X1184"/>
    <mergeCell ref="B1040:B1073"/>
    <mergeCell ref="C1040:C1073"/>
    <mergeCell ref="X1040:X1073"/>
    <mergeCell ref="B1075:B1113"/>
    <mergeCell ref="C1075:C1113"/>
    <mergeCell ref="X1075:X1113"/>
    <mergeCell ref="B619:B655"/>
    <mergeCell ref="C619:C655"/>
    <mergeCell ref="X619:X655"/>
    <mergeCell ref="B564:B617"/>
    <mergeCell ref="B1186:C1186"/>
    <mergeCell ref="B657:B808"/>
    <mergeCell ref="C657:C808"/>
    <mergeCell ref="X657:X808"/>
    <mergeCell ref="B810:B851"/>
    <mergeCell ref="C810:C851"/>
    <mergeCell ref="X810:X851"/>
    <mergeCell ref="B853:B915"/>
    <mergeCell ref="C853:C915"/>
    <mergeCell ref="X853:X915"/>
    <mergeCell ref="B917:B978"/>
    <mergeCell ref="C917:C978"/>
    <mergeCell ref="X917:X978"/>
    <mergeCell ref="B980:B1038"/>
    <mergeCell ref="C980:C1038"/>
    <mergeCell ref="X980:X1038"/>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sheetPr>
  <dimension ref="A1:Z692"/>
  <sheetViews>
    <sheetView topLeftCell="A15" zoomScale="40" zoomScaleNormal="40" workbookViewId="0">
      <selection activeCell="C15" sqref="C15"/>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2.265625" style="187" customWidth="1"/>
    <col min="6" max="6" width="22.53125" style="187" customWidth="1"/>
    <col min="7" max="7" width="23.796875" style="187" customWidth="1"/>
    <col min="8" max="8" width="27.796875" style="187" customWidth="1"/>
    <col min="9" max="9" width="24.19921875" style="187" customWidth="1"/>
    <col min="10" max="10" width="24.4648437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7.5312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2.265625" style="187" customWidth="1"/>
    <col min="262" max="262" width="22.53125" style="187" customWidth="1"/>
    <col min="263" max="263" width="23.796875" style="187" customWidth="1"/>
    <col min="264" max="264" width="27.796875" style="187" customWidth="1"/>
    <col min="265" max="265" width="24.19921875" style="187" customWidth="1"/>
    <col min="266" max="266" width="24.4648437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17.5312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2.265625" style="187" customWidth="1"/>
    <col min="518" max="518" width="22.53125" style="187" customWidth="1"/>
    <col min="519" max="519" width="23.796875" style="187" customWidth="1"/>
    <col min="520" max="520" width="27.796875" style="187" customWidth="1"/>
    <col min="521" max="521" width="24.19921875" style="187" customWidth="1"/>
    <col min="522" max="522" width="24.4648437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17.5312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2.265625" style="187" customWidth="1"/>
    <col min="774" max="774" width="22.53125" style="187" customWidth="1"/>
    <col min="775" max="775" width="23.796875" style="187" customWidth="1"/>
    <col min="776" max="776" width="27.796875" style="187" customWidth="1"/>
    <col min="777" max="777" width="24.19921875" style="187" customWidth="1"/>
    <col min="778" max="778" width="24.4648437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17.5312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2.265625" style="187" customWidth="1"/>
    <col min="1030" max="1030" width="22.53125" style="187" customWidth="1"/>
    <col min="1031" max="1031" width="23.796875" style="187" customWidth="1"/>
    <col min="1032" max="1032" width="27.796875" style="187" customWidth="1"/>
    <col min="1033" max="1033" width="24.19921875" style="187" customWidth="1"/>
    <col min="1034" max="1034" width="24.4648437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17.5312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2.265625" style="187" customWidth="1"/>
    <col min="1286" max="1286" width="22.53125" style="187" customWidth="1"/>
    <col min="1287" max="1287" width="23.796875" style="187" customWidth="1"/>
    <col min="1288" max="1288" width="27.796875" style="187" customWidth="1"/>
    <col min="1289" max="1289" width="24.19921875" style="187" customWidth="1"/>
    <col min="1290" max="1290" width="24.4648437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17.5312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2.265625" style="187" customWidth="1"/>
    <col min="1542" max="1542" width="22.53125" style="187" customWidth="1"/>
    <col min="1543" max="1543" width="23.796875" style="187" customWidth="1"/>
    <col min="1544" max="1544" width="27.796875" style="187" customWidth="1"/>
    <col min="1545" max="1545" width="24.19921875" style="187" customWidth="1"/>
    <col min="1546" max="1546" width="24.4648437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17.5312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2.265625" style="187" customWidth="1"/>
    <col min="1798" max="1798" width="22.53125" style="187" customWidth="1"/>
    <col min="1799" max="1799" width="23.796875" style="187" customWidth="1"/>
    <col min="1800" max="1800" width="27.796875" style="187" customWidth="1"/>
    <col min="1801" max="1801" width="24.19921875" style="187" customWidth="1"/>
    <col min="1802" max="1802" width="24.4648437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17.5312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2.265625" style="187" customWidth="1"/>
    <col min="2054" max="2054" width="22.53125" style="187" customWidth="1"/>
    <col min="2055" max="2055" width="23.796875" style="187" customWidth="1"/>
    <col min="2056" max="2056" width="27.796875" style="187" customWidth="1"/>
    <col min="2057" max="2057" width="24.19921875" style="187" customWidth="1"/>
    <col min="2058" max="2058" width="24.4648437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17.5312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2.265625" style="187" customWidth="1"/>
    <col min="2310" max="2310" width="22.53125" style="187" customWidth="1"/>
    <col min="2311" max="2311" width="23.796875" style="187" customWidth="1"/>
    <col min="2312" max="2312" width="27.796875" style="187" customWidth="1"/>
    <col min="2313" max="2313" width="24.19921875" style="187" customWidth="1"/>
    <col min="2314" max="2314" width="24.4648437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17.5312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2.265625" style="187" customWidth="1"/>
    <col min="2566" max="2566" width="22.53125" style="187" customWidth="1"/>
    <col min="2567" max="2567" width="23.796875" style="187" customWidth="1"/>
    <col min="2568" max="2568" width="27.796875" style="187" customWidth="1"/>
    <col min="2569" max="2569" width="24.19921875" style="187" customWidth="1"/>
    <col min="2570" max="2570" width="24.4648437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17.5312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2.265625" style="187" customWidth="1"/>
    <col min="2822" max="2822" width="22.53125" style="187" customWidth="1"/>
    <col min="2823" max="2823" width="23.796875" style="187" customWidth="1"/>
    <col min="2824" max="2824" width="27.796875" style="187" customWidth="1"/>
    <col min="2825" max="2825" width="24.19921875" style="187" customWidth="1"/>
    <col min="2826" max="2826" width="24.4648437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17.5312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2.265625" style="187" customWidth="1"/>
    <col min="3078" max="3078" width="22.53125" style="187" customWidth="1"/>
    <col min="3079" max="3079" width="23.796875" style="187" customWidth="1"/>
    <col min="3080" max="3080" width="27.796875" style="187" customWidth="1"/>
    <col min="3081" max="3081" width="24.19921875" style="187" customWidth="1"/>
    <col min="3082" max="3082" width="24.4648437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17.5312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2.265625" style="187" customWidth="1"/>
    <col min="3334" max="3334" width="22.53125" style="187" customWidth="1"/>
    <col min="3335" max="3335" width="23.796875" style="187" customWidth="1"/>
    <col min="3336" max="3336" width="27.796875" style="187" customWidth="1"/>
    <col min="3337" max="3337" width="24.19921875" style="187" customWidth="1"/>
    <col min="3338" max="3338" width="24.4648437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17.5312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2.265625" style="187" customWidth="1"/>
    <col min="3590" max="3590" width="22.53125" style="187" customWidth="1"/>
    <col min="3591" max="3591" width="23.796875" style="187" customWidth="1"/>
    <col min="3592" max="3592" width="27.796875" style="187" customWidth="1"/>
    <col min="3593" max="3593" width="24.19921875" style="187" customWidth="1"/>
    <col min="3594" max="3594" width="24.4648437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17.5312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2.265625" style="187" customWidth="1"/>
    <col min="3846" max="3846" width="22.53125" style="187" customWidth="1"/>
    <col min="3847" max="3847" width="23.796875" style="187" customWidth="1"/>
    <col min="3848" max="3848" width="27.796875" style="187" customWidth="1"/>
    <col min="3849" max="3849" width="24.19921875" style="187" customWidth="1"/>
    <col min="3850" max="3850" width="24.4648437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17.5312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2.265625" style="187" customWidth="1"/>
    <col min="4102" max="4102" width="22.53125" style="187" customWidth="1"/>
    <col min="4103" max="4103" width="23.796875" style="187" customWidth="1"/>
    <col min="4104" max="4104" width="27.796875" style="187" customWidth="1"/>
    <col min="4105" max="4105" width="24.19921875" style="187" customWidth="1"/>
    <col min="4106" max="4106" width="24.4648437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17.5312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2.265625" style="187" customWidth="1"/>
    <col min="4358" max="4358" width="22.53125" style="187" customWidth="1"/>
    <col min="4359" max="4359" width="23.796875" style="187" customWidth="1"/>
    <col min="4360" max="4360" width="27.796875" style="187" customWidth="1"/>
    <col min="4361" max="4361" width="24.19921875" style="187" customWidth="1"/>
    <col min="4362" max="4362" width="24.4648437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17.5312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2.265625" style="187" customWidth="1"/>
    <col min="4614" max="4614" width="22.53125" style="187" customWidth="1"/>
    <col min="4615" max="4615" width="23.796875" style="187" customWidth="1"/>
    <col min="4616" max="4616" width="27.796875" style="187" customWidth="1"/>
    <col min="4617" max="4617" width="24.19921875" style="187" customWidth="1"/>
    <col min="4618" max="4618" width="24.4648437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17.5312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2.265625" style="187" customWidth="1"/>
    <col min="4870" max="4870" width="22.53125" style="187" customWidth="1"/>
    <col min="4871" max="4871" width="23.796875" style="187" customWidth="1"/>
    <col min="4872" max="4872" width="27.796875" style="187" customWidth="1"/>
    <col min="4873" max="4873" width="24.19921875" style="187" customWidth="1"/>
    <col min="4874" max="4874" width="24.4648437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17.5312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2.265625" style="187" customWidth="1"/>
    <col min="5126" max="5126" width="22.53125" style="187" customWidth="1"/>
    <col min="5127" max="5127" width="23.796875" style="187" customWidth="1"/>
    <col min="5128" max="5128" width="27.796875" style="187" customWidth="1"/>
    <col min="5129" max="5129" width="24.19921875" style="187" customWidth="1"/>
    <col min="5130" max="5130" width="24.4648437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17.5312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2.265625" style="187" customWidth="1"/>
    <col min="5382" max="5382" width="22.53125" style="187" customWidth="1"/>
    <col min="5383" max="5383" width="23.796875" style="187" customWidth="1"/>
    <col min="5384" max="5384" width="27.796875" style="187" customWidth="1"/>
    <col min="5385" max="5385" width="24.19921875" style="187" customWidth="1"/>
    <col min="5386" max="5386" width="24.4648437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17.5312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2.265625" style="187" customWidth="1"/>
    <col min="5638" max="5638" width="22.53125" style="187" customWidth="1"/>
    <col min="5639" max="5639" width="23.796875" style="187" customWidth="1"/>
    <col min="5640" max="5640" width="27.796875" style="187" customWidth="1"/>
    <col min="5641" max="5641" width="24.19921875" style="187" customWidth="1"/>
    <col min="5642" max="5642" width="24.4648437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17.5312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2.265625" style="187" customWidth="1"/>
    <col min="5894" max="5894" width="22.53125" style="187" customWidth="1"/>
    <col min="5895" max="5895" width="23.796875" style="187" customWidth="1"/>
    <col min="5896" max="5896" width="27.796875" style="187" customWidth="1"/>
    <col min="5897" max="5897" width="24.19921875" style="187" customWidth="1"/>
    <col min="5898" max="5898" width="24.4648437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17.5312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2.265625" style="187" customWidth="1"/>
    <col min="6150" max="6150" width="22.53125" style="187" customWidth="1"/>
    <col min="6151" max="6151" width="23.796875" style="187" customWidth="1"/>
    <col min="6152" max="6152" width="27.796875" style="187" customWidth="1"/>
    <col min="6153" max="6153" width="24.19921875" style="187" customWidth="1"/>
    <col min="6154" max="6154" width="24.4648437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17.5312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2.265625" style="187" customWidth="1"/>
    <col min="6406" max="6406" width="22.53125" style="187" customWidth="1"/>
    <col min="6407" max="6407" width="23.796875" style="187" customWidth="1"/>
    <col min="6408" max="6408" width="27.796875" style="187" customWidth="1"/>
    <col min="6409" max="6409" width="24.19921875" style="187" customWidth="1"/>
    <col min="6410" max="6410" width="24.4648437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17.5312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2.265625" style="187" customWidth="1"/>
    <col min="6662" max="6662" width="22.53125" style="187" customWidth="1"/>
    <col min="6663" max="6663" width="23.796875" style="187" customWidth="1"/>
    <col min="6664" max="6664" width="27.796875" style="187" customWidth="1"/>
    <col min="6665" max="6665" width="24.19921875" style="187" customWidth="1"/>
    <col min="6666" max="6666" width="24.4648437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17.5312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2.265625" style="187" customWidth="1"/>
    <col min="6918" max="6918" width="22.53125" style="187" customWidth="1"/>
    <col min="6919" max="6919" width="23.796875" style="187" customWidth="1"/>
    <col min="6920" max="6920" width="27.796875" style="187" customWidth="1"/>
    <col min="6921" max="6921" width="24.19921875" style="187" customWidth="1"/>
    <col min="6922" max="6922" width="24.4648437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17.5312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2.265625" style="187" customWidth="1"/>
    <col min="7174" max="7174" width="22.53125" style="187" customWidth="1"/>
    <col min="7175" max="7175" width="23.796875" style="187" customWidth="1"/>
    <col min="7176" max="7176" width="27.796875" style="187" customWidth="1"/>
    <col min="7177" max="7177" width="24.19921875" style="187" customWidth="1"/>
    <col min="7178" max="7178" width="24.4648437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17.5312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2.265625" style="187" customWidth="1"/>
    <col min="7430" max="7430" width="22.53125" style="187" customWidth="1"/>
    <col min="7431" max="7431" width="23.796875" style="187" customWidth="1"/>
    <col min="7432" max="7432" width="27.796875" style="187" customWidth="1"/>
    <col min="7433" max="7433" width="24.19921875" style="187" customWidth="1"/>
    <col min="7434" max="7434" width="24.4648437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17.5312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2.265625" style="187" customWidth="1"/>
    <col min="7686" max="7686" width="22.53125" style="187" customWidth="1"/>
    <col min="7687" max="7687" width="23.796875" style="187" customWidth="1"/>
    <col min="7688" max="7688" width="27.796875" style="187" customWidth="1"/>
    <col min="7689" max="7689" width="24.19921875" style="187" customWidth="1"/>
    <col min="7690" max="7690" width="24.4648437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17.5312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2.265625" style="187" customWidth="1"/>
    <col min="7942" max="7942" width="22.53125" style="187" customWidth="1"/>
    <col min="7943" max="7943" width="23.796875" style="187" customWidth="1"/>
    <col min="7944" max="7944" width="27.796875" style="187" customWidth="1"/>
    <col min="7945" max="7945" width="24.19921875" style="187" customWidth="1"/>
    <col min="7946" max="7946" width="24.4648437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17.5312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2.265625" style="187" customWidth="1"/>
    <col min="8198" max="8198" width="22.53125" style="187" customWidth="1"/>
    <col min="8199" max="8199" width="23.796875" style="187" customWidth="1"/>
    <col min="8200" max="8200" width="27.796875" style="187" customWidth="1"/>
    <col min="8201" max="8201" width="24.19921875" style="187" customWidth="1"/>
    <col min="8202" max="8202" width="24.4648437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17.5312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2.265625" style="187" customWidth="1"/>
    <col min="8454" max="8454" width="22.53125" style="187" customWidth="1"/>
    <col min="8455" max="8455" width="23.796875" style="187" customWidth="1"/>
    <col min="8456" max="8456" width="27.796875" style="187" customWidth="1"/>
    <col min="8457" max="8457" width="24.19921875" style="187" customWidth="1"/>
    <col min="8458" max="8458" width="24.4648437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17.5312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2.265625" style="187" customWidth="1"/>
    <col min="8710" max="8710" width="22.53125" style="187" customWidth="1"/>
    <col min="8711" max="8711" width="23.796875" style="187" customWidth="1"/>
    <col min="8712" max="8712" width="27.796875" style="187" customWidth="1"/>
    <col min="8713" max="8713" width="24.19921875" style="187" customWidth="1"/>
    <col min="8714" max="8714" width="24.4648437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17.5312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2.265625" style="187" customWidth="1"/>
    <col min="8966" max="8966" width="22.53125" style="187" customWidth="1"/>
    <col min="8967" max="8967" width="23.796875" style="187" customWidth="1"/>
    <col min="8968" max="8968" width="27.796875" style="187" customWidth="1"/>
    <col min="8969" max="8969" width="24.19921875" style="187" customWidth="1"/>
    <col min="8970" max="8970" width="24.4648437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17.5312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2.265625" style="187" customWidth="1"/>
    <col min="9222" max="9222" width="22.53125" style="187" customWidth="1"/>
    <col min="9223" max="9223" width="23.796875" style="187" customWidth="1"/>
    <col min="9224" max="9224" width="27.796875" style="187" customWidth="1"/>
    <col min="9225" max="9225" width="24.19921875" style="187" customWidth="1"/>
    <col min="9226" max="9226" width="24.4648437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17.5312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2.265625" style="187" customWidth="1"/>
    <col min="9478" max="9478" width="22.53125" style="187" customWidth="1"/>
    <col min="9479" max="9479" width="23.796875" style="187" customWidth="1"/>
    <col min="9480" max="9480" width="27.796875" style="187" customWidth="1"/>
    <col min="9481" max="9481" width="24.19921875" style="187" customWidth="1"/>
    <col min="9482" max="9482" width="24.4648437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17.5312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2.265625" style="187" customWidth="1"/>
    <col min="9734" max="9734" width="22.53125" style="187" customWidth="1"/>
    <col min="9735" max="9735" width="23.796875" style="187" customWidth="1"/>
    <col min="9736" max="9736" width="27.796875" style="187" customWidth="1"/>
    <col min="9737" max="9737" width="24.19921875" style="187" customWidth="1"/>
    <col min="9738" max="9738" width="24.4648437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17.5312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2.265625" style="187" customWidth="1"/>
    <col min="9990" max="9990" width="22.53125" style="187" customWidth="1"/>
    <col min="9991" max="9991" width="23.796875" style="187" customWidth="1"/>
    <col min="9992" max="9992" width="27.796875" style="187" customWidth="1"/>
    <col min="9993" max="9993" width="24.19921875" style="187" customWidth="1"/>
    <col min="9994" max="9994" width="24.4648437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17.5312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2.26562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4.4648437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17.5312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2.26562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4.4648437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17.5312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2.26562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4.4648437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17.5312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2.26562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4.4648437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17.5312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2.26562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4.4648437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17.5312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2.26562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4.4648437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17.5312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2.26562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4.4648437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17.5312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2.26562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4.4648437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17.5312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2.26562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4.4648437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17.5312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2.26562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4.4648437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17.5312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2.26562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4.4648437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17.5312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2.26562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4.4648437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17.5312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2.26562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4.4648437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17.5312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2.26562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4.4648437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17.5312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2.26562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4.4648437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17.5312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2.26562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4.4648437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17.5312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2.26562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4.4648437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17.5312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2.26562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4.4648437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17.5312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2.26562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4.4648437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17.5312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2.26562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4.4648437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17.5312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2.26562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4.4648437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17.5312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2.26562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4.4648437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17.5312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2.26562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4.4648437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17.5312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2.26562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4.4648437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17.5312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156</v>
      </c>
      <c r="J4" s="45"/>
      <c r="N4" s="188"/>
    </row>
    <row r="5" spans="1:25" ht="11.25" customHeight="1">
      <c r="B5" s="25"/>
      <c r="C5" s="144"/>
      <c r="D5" s="145"/>
      <c r="E5" s="146"/>
      <c r="F5" s="147"/>
      <c r="G5" s="145"/>
      <c r="H5" s="145"/>
      <c r="I5" s="148"/>
      <c r="J5" s="46"/>
      <c r="N5" s="188"/>
    </row>
    <row r="6" spans="1:25">
      <c r="B6" s="524" t="s">
        <v>77</v>
      </c>
      <c r="C6" s="525"/>
      <c r="D6" s="526"/>
      <c r="E6" s="158">
        <f>F690</f>
        <v>349080</v>
      </c>
      <c r="F6" s="159"/>
      <c r="G6" s="525" t="s">
        <v>78</v>
      </c>
      <c r="H6" s="526"/>
      <c r="I6" s="160">
        <f>K690</f>
        <v>68</v>
      </c>
      <c r="J6" s="47"/>
      <c r="N6" s="188"/>
    </row>
    <row r="7" spans="1:25">
      <c r="B7" s="524" t="s">
        <v>79</v>
      </c>
      <c r="C7" s="525"/>
      <c r="D7" s="526"/>
      <c r="E7" s="158">
        <f>G690</f>
        <v>69815.999999999985</v>
      </c>
      <c r="F7" s="159"/>
      <c r="G7" s="525" t="s">
        <v>80</v>
      </c>
      <c r="H7" s="526"/>
      <c r="I7" s="160">
        <f>L690</f>
        <v>0</v>
      </c>
      <c r="J7" s="47"/>
      <c r="N7" s="188"/>
    </row>
    <row r="8" spans="1:25">
      <c r="B8" s="524" t="s">
        <v>81</v>
      </c>
      <c r="C8" s="525"/>
      <c r="D8" s="526"/>
      <c r="E8" s="158">
        <f>H690</f>
        <v>193933.33333333331</v>
      </c>
      <c r="F8" s="159"/>
      <c r="G8" s="525" t="s">
        <v>82</v>
      </c>
      <c r="H8" s="526"/>
      <c r="I8" s="161">
        <f>W690</f>
        <v>136</v>
      </c>
      <c r="J8" s="47"/>
      <c r="N8" s="188"/>
    </row>
    <row r="9" spans="1:25">
      <c r="A9" s="197"/>
      <c r="B9" s="524" t="s">
        <v>83</v>
      </c>
      <c r="C9" s="525"/>
      <c r="D9" s="526"/>
      <c r="E9" s="158">
        <f>N690</f>
        <v>3878.666666666667</v>
      </c>
      <c r="F9" s="159"/>
      <c r="G9" s="525" t="s">
        <v>84</v>
      </c>
      <c r="H9" s="526"/>
      <c r="I9" s="162">
        <f>X690</f>
        <v>29</v>
      </c>
      <c r="J9" s="47"/>
      <c r="N9" s="188"/>
    </row>
    <row r="10" spans="1:25">
      <c r="B10" s="529" t="s">
        <v>85</v>
      </c>
      <c r="C10" s="527"/>
      <c r="D10" s="528"/>
      <c r="E10" s="158">
        <f>COUNTA(C17,C74,C116,C144,C183,C258,C303,C331,C414,C484,C551,C639)</f>
        <v>12</v>
      </c>
      <c r="F10" s="159"/>
      <c r="G10" s="149"/>
      <c r="H10" s="149"/>
      <c r="I10" s="150"/>
      <c r="J10" s="47"/>
      <c r="N10" s="188"/>
    </row>
    <row r="11" spans="1:25">
      <c r="B11" s="157"/>
      <c r="C11" s="527" t="s">
        <v>86</v>
      </c>
      <c r="D11" s="528"/>
      <c r="E11" s="158">
        <f>J690</f>
        <v>23</v>
      </c>
      <c r="F11" s="159"/>
      <c r="G11" s="159"/>
      <c r="H11" s="159"/>
      <c r="I11" s="150"/>
      <c r="J11" s="47"/>
      <c r="M11" s="198"/>
      <c r="N11" s="188"/>
      <c r="U11" s="198"/>
    </row>
    <row r="12" spans="1:25">
      <c r="B12" s="524" t="s">
        <v>87</v>
      </c>
      <c r="C12" s="525"/>
      <c r="D12" s="526"/>
      <c r="E12" s="158">
        <f>E690</f>
        <v>582</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4602</v>
      </c>
      <c r="D17" s="216">
        <v>1</v>
      </c>
      <c r="E17" s="216" t="s">
        <v>4602</v>
      </c>
      <c r="F17" s="217">
        <v>2548</v>
      </c>
      <c r="G17" s="218">
        <f>F17/$G$15</f>
        <v>509.6</v>
      </c>
      <c r="H17" s="219">
        <f t="shared" ref="H17:H71" si="0">F17/$H$15</f>
        <v>1415.5555555555554</v>
      </c>
      <c r="I17" s="219">
        <f t="shared" ref="I17:I71" si="1">H17/$I$15</f>
        <v>0.4718518518518518</v>
      </c>
      <c r="J17" s="220"/>
      <c r="K17" s="220"/>
      <c r="L17" s="220"/>
      <c r="M17" s="221"/>
      <c r="N17" s="222">
        <f>M17/$N$15</f>
        <v>0</v>
      </c>
      <c r="O17" s="223"/>
      <c r="P17" s="224"/>
      <c r="Q17" s="224"/>
      <c r="R17" s="224"/>
      <c r="S17" s="224"/>
      <c r="T17" s="225"/>
      <c r="U17" s="226">
        <f t="shared" ref="U17:U71" si="2">H17/$U$15</f>
        <v>0.9437037037037036</v>
      </c>
      <c r="V17" s="227"/>
      <c r="W17" s="228" t="str">
        <f>IF(V17&lt;1,"0",IF(V17&lt;5,"2",IF(V17&gt;=5,"6")))</f>
        <v>0</v>
      </c>
      <c r="X17" s="508">
        <f>K73/$X$15</f>
        <v>0.66666666666666663</v>
      </c>
      <c r="Y17" s="229">
        <f>W17/2</f>
        <v>0</v>
      </c>
    </row>
    <row r="18" spans="2:25" ht="18.75" customHeight="1">
      <c r="B18" s="503"/>
      <c r="C18" s="506"/>
      <c r="D18" s="216">
        <v>2</v>
      </c>
      <c r="E18" s="216" t="s">
        <v>4603</v>
      </c>
      <c r="F18" s="217">
        <v>50</v>
      </c>
      <c r="G18" s="218">
        <f t="shared" ref="G18:G71" si="3">F18/$G$15</f>
        <v>10</v>
      </c>
      <c r="H18" s="219">
        <f t="shared" si="0"/>
        <v>27.777777777777779</v>
      </c>
      <c r="I18" s="219">
        <f t="shared" si="1"/>
        <v>9.2592592592592587E-3</v>
      </c>
      <c r="J18" s="216"/>
      <c r="K18" s="220"/>
      <c r="L18" s="220"/>
      <c r="M18" s="221"/>
      <c r="N18" s="222">
        <f t="shared" ref="N18:N71" si="4">M18/$N$15</f>
        <v>0</v>
      </c>
      <c r="O18" s="223"/>
      <c r="P18" s="224"/>
      <c r="Q18" s="224"/>
      <c r="R18" s="224"/>
      <c r="S18" s="224"/>
      <c r="T18" s="225"/>
      <c r="U18" s="226">
        <f t="shared" si="2"/>
        <v>1.8518518518518517E-2</v>
      </c>
      <c r="V18" s="227"/>
      <c r="W18" s="228" t="str">
        <f t="shared" ref="W18:W71" si="5">IF(V18&lt;1,"0",IF(V18&lt;5,"2",IF(V18&gt;=5,"6")))</f>
        <v>0</v>
      </c>
      <c r="X18" s="509"/>
      <c r="Y18" s="229">
        <f t="shared" ref="Y18:Y72" si="6">W18/2</f>
        <v>0</v>
      </c>
    </row>
    <row r="19" spans="2:25" ht="18.75" customHeight="1">
      <c r="B19" s="503"/>
      <c r="C19" s="506"/>
      <c r="D19" s="216">
        <v>3</v>
      </c>
      <c r="E19" s="216" t="s">
        <v>4604</v>
      </c>
      <c r="F19" s="217">
        <v>30</v>
      </c>
      <c r="G19" s="218">
        <f t="shared" si="3"/>
        <v>6</v>
      </c>
      <c r="H19" s="219">
        <f t="shared" si="0"/>
        <v>16.666666666666668</v>
      </c>
      <c r="I19" s="219">
        <f t="shared" si="1"/>
        <v>5.5555555555555558E-3</v>
      </c>
      <c r="J19" s="216"/>
      <c r="K19" s="220"/>
      <c r="L19" s="220"/>
      <c r="M19" s="221"/>
      <c r="N19" s="222">
        <f t="shared" si="4"/>
        <v>0</v>
      </c>
      <c r="O19" s="230"/>
      <c r="P19" s="224"/>
      <c r="Q19" s="224"/>
      <c r="R19" s="224"/>
      <c r="S19" s="224"/>
      <c r="T19" s="225"/>
      <c r="U19" s="226">
        <f t="shared" si="2"/>
        <v>1.1111111111111112E-2</v>
      </c>
      <c r="V19" s="227"/>
      <c r="W19" s="228" t="str">
        <f t="shared" si="5"/>
        <v>0</v>
      </c>
      <c r="X19" s="509"/>
      <c r="Y19" s="229">
        <f t="shared" si="6"/>
        <v>0</v>
      </c>
    </row>
    <row r="20" spans="2:25" ht="18.75" customHeight="1">
      <c r="B20" s="503"/>
      <c r="C20" s="506"/>
      <c r="D20" s="216">
        <v>4</v>
      </c>
      <c r="E20" s="216" t="s">
        <v>4605</v>
      </c>
      <c r="F20" s="217">
        <v>180</v>
      </c>
      <c r="G20" s="218">
        <f t="shared" si="3"/>
        <v>36</v>
      </c>
      <c r="H20" s="219">
        <f t="shared" si="0"/>
        <v>100</v>
      </c>
      <c r="I20" s="219">
        <f t="shared" si="1"/>
        <v>3.3333333333333333E-2</v>
      </c>
      <c r="J20" s="216"/>
      <c r="K20" s="220"/>
      <c r="L20" s="220"/>
      <c r="M20" s="221"/>
      <c r="N20" s="222">
        <f t="shared" si="4"/>
        <v>0</v>
      </c>
      <c r="O20" s="223"/>
      <c r="P20" s="224"/>
      <c r="Q20" s="224"/>
      <c r="R20" s="224"/>
      <c r="S20" s="224"/>
      <c r="T20" s="225"/>
      <c r="U20" s="226">
        <f t="shared" si="2"/>
        <v>6.6666666666666666E-2</v>
      </c>
      <c r="V20" s="227"/>
      <c r="W20" s="228" t="str">
        <f t="shared" si="5"/>
        <v>0</v>
      </c>
      <c r="X20" s="509"/>
      <c r="Y20" s="229">
        <f t="shared" si="6"/>
        <v>0</v>
      </c>
    </row>
    <row r="21" spans="2:25" ht="18.75" customHeight="1">
      <c r="B21" s="503"/>
      <c r="C21" s="506"/>
      <c r="D21" s="216">
        <v>5</v>
      </c>
      <c r="E21" s="216" t="s">
        <v>4606</v>
      </c>
      <c r="F21" s="217">
        <v>120</v>
      </c>
      <c r="G21" s="218">
        <f t="shared" si="3"/>
        <v>24</v>
      </c>
      <c r="H21" s="219">
        <f t="shared" si="0"/>
        <v>66.666666666666671</v>
      </c>
      <c r="I21" s="219">
        <f t="shared" si="1"/>
        <v>2.2222222222222223E-2</v>
      </c>
      <c r="J21" s="216"/>
      <c r="K21" s="220"/>
      <c r="L21" s="220"/>
      <c r="M21" s="221"/>
      <c r="N21" s="222">
        <f t="shared" si="4"/>
        <v>0</v>
      </c>
      <c r="O21" s="223"/>
      <c r="P21" s="224"/>
      <c r="Q21" s="224"/>
      <c r="R21" s="224"/>
      <c r="S21" s="224"/>
      <c r="T21" s="225"/>
      <c r="U21" s="226">
        <f t="shared" si="2"/>
        <v>4.4444444444444446E-2</v>
      </c>
      <c r="V21" s="227"/>
      <c r="W21" s="228" t="str">
        <f t="shared" si="5"/>
        <v>0</v>
      </c>
      <c r="X21" s="509"/>
      <c r="Y21" s="229">
        <f t="shared" si="6"/>
        <v>0</v>
      </c>
    </row>
    <row r="22" spans="2:25" ht="18.75" customHeight="1">
      <c r="B22" s="503"/>
      <c r="C22" s="506"/>
      <c r="D22" s="216">
        <v>6</v>
      </c>
      <c r="E22" s="216" t="s">
        <v>4607</v>
      </c>
      <c r="F22" s="217">
        <v>61</v>
      </c>
      <c r="G22" s="218">
        <f t="shared" si="3"/>
        <v>12.2</v>
      </c>
      <c r="H22" s="219">
        <f t="shared" si="0"/>
        <v>33.888888888888886</v>
      </c>
      <c r="I22" s="219">
        <f t="shared" si="1"/>
        <v>1.1296296296296296E-2</v>
      </c>
      <c r="J22" s="216"/>
      <c r="K22" s="220"/>
      <c r="L22" s="220"/>
      <c r="M22" s="221"/>
      <c r="N22" s="222">
        <f t="shared" si="4"/>
        <v>0</v>
      </c>
      <c r="O22" s="223"/>
      <c r="P22" s="224"/>
      <c r="Q22" s="224"/>
      <c r="R22" s="224"/>
      <c r="S22" s="224"/>
      <c r="T22" s="225"/>
      <c r="U22" s="226">
        <f t="shared" si="2"/>
        <v>2.2592592592592591E-2</v>
      </c>
      <c r="V22" s="227"/>
      <c r="W22" s="228" t="str">
        <f t="shared" si="5"/>
        <v>0</v>
      </c>
      <c r="X22" s="509"/>
      <c r="Y22" s="229">
        <f t="shared" si="6"/>
        <v>0</v>
      </c>
    </row>
    <row r="23" spans="2:25" ht="18.75" customHeight="1">
      <c r="B23" s="503"/>
      <c r="C23" s="506"/>
      <c r="D23" s="216">
        <v>7</v>
      </c>
      <c r="E23" s="216" t="s">
        <v>4608</v>
      </c>
      <c r="F23" s="217">
        <v>103</v>
      </c>
      <c r="G23" s="218">
        <f t="shared" si="3"/>
        <v>20.6</v>
      </c>
      <c r="H23" s="219">
        <f t="shared" si="0"/>
        <v>57.222222222222221</v>
      </c>
      <c r="I23" s="219">
        <f t="shared" si="1"/>
        <v>1.9074074074074073E-2</v>
      </c>
      <c r="J23" s="220" t="s">
        <v>4609</v>
      </c>
      <c r="K23" s="220" t="s">
        <v>4609</v>
      </c>
      <c r="L23" s="220"/>
      <c r="M23" s="221">
        <f>SUM(H17:H49)</f>
        <v>2958.3333333333339</v>
      </c>
      <c r="N23" s="222">
        <f t="shared" si="4"/>
        <v>59.166666666666679</v>
      </c>
      <c r="O23" s="223" t="s">
        <v>215</v>
      </c>
      <c r="P23" s="224" t="s">
        <v>178</v>
      </c>
      <c r="Q23" s="224"/>
      <c r="R23" s="224" t="s">
        <v>3576</v>
      </c>
      <c r="S23" s="224"/>
      <c r="T23" s="225"/>
      <c r="U23" s="226">
        <f t="shared" si="2"/>
        <v>3.8148148148148146E-2</v>
      </c>
      <c r="V23" s="227">
        <f>SUM(U17:U49)</f>
        <v>1.9722222222222221</v>
      </c>
      <c r="W23" s="228" t="str">
        <f t="shared" si="5"/>
        <v>2</v>
      </c>
      <c r="X23" s="509"/>
      <c r="Y23" s="229">
        <f t="shared" si="6"/>
        <v>1</v>
      </c>
    </row>
    <row r="24" spans="2:25" ht="18.75" customHeight="1">
      <c r="B24" s="503"/>
      <c r="C24" s="506"/>
      <c r="D24" s="216">
        <v>8</v>
      </c>
      <c r="E24" s="216" t="s">
        <v>4610</v>
      </c>
      <c r="F24" s="217">
        <v>204</v>
      </c>
      <c r="G24" s="218">
        <f t="shared" si="3"/>
        <v>40.799999999999997</v>
      </c>
      <c r="H24" s="219">
        <f t="shared" si="0"/>
        <v>113.33333333333333</v>
      </c>
      <c r="I24" s="219">
        <f t="shared" si="1"/>
        <v>3.7777777777777778E-2</v>
      </c>
      <c r="J24" s="216"/>
      <c r="K24" s="220"/>
      <c r="L24" s="220"/>
      <c r="M24" s="221"/>
      <c r="N24" s="222">
        <f t="shared" si="4"/>
        <v>0</v>
      </c>
      <c r="O24" s="223"/>
      <c r="P24" s="224"/>
      <c r="Q24" s="224"/>
      <c r="R24" s="224"/>
      <c r="S24" s="224"/>
      <c r="T24" s="225"/>
      <c r="U24" s="226">
        <f t="shared" si="2"/>
        <v>7.5555555555555556E-2</v>
      </c>
      <c r="V24" s="227"/>
      <c r="W24" s="228" t="str">
        <f t="shared" si="5"/>
        <v>0</v>
      </c>
      <c r="X24" s="509"/>
      <c r="Y24" s="229">
        <f t="shared" si="6"/>
        <v>0</v>
      </c>
    </row>
    <row r="25" spans="2:25" ht="18.75" customHeight="1">
      <c r="B25" s="503"/>
      <c r="C25" s="506"/>
      <c r="D25" s="216">
        <v>9</v>
      </c>
      <c r="E25" s="216" t="s">
        <v>4611</v>
      </c>
      <c r="F25" s="217">
        <v>30</v>
      </c>
      <c r="G25" s="218">
        <f t="shared" si="3"/>
        <v>6</v>
      </c>
      <c r="H25" s="219">
        <f t="shared" si="0"/>
        <v>16.666666666666668</v>
      </c>
      <c r="I25" s="219">
        <f t="shared" si="1"/>
        <v>5.5555555555555558E-3</v>
      </c>
      <c r="J25" s="216"/>
      <c r="K25" s="220"/>
      <c r="L25" s="220"/>
      <c r="M25" s="221"/>
      <c r="N25" s="222">
        <f t="shared" si="4"/>
        <v>0</v>
      </c>
      <c r="O25" s="230"/>
      <c r="P25" s="224"/>
      <c r="Q25" s="224"/>
      <c r="R25" s="224"/>
      <c r="S25" s="224"/>
      <c r="T25" s="225"/>
      <c r="U25" s="226">
        <f t="shared" si="2"/>
        <v>1.1111111111111112E-2</v>
      </c>
      <c r="V25" s="227"/>
      <c r="W25" s="228" t="str">
        <f t="shared" si="5"/>
        <v>0</v>
      </c>
      <c r="X25" s="509"/>
      <c r="Y25" s="229">
        <f t="shared" si="6"/>
        <v>0</v>
      </c>
    </row>
    <row r="26" spans="2:25" ht="18.75" customHeight="1">
      <c r="B26" s="503"/>
      <c r="C26" s="506"/>
      <c r="D26" s="216">
        <v>10</v>
      </c>
      <c r="E26" s="216" t="s">
        <v>4612</v>
      </c>
      <c r="F26" s="217">
        <v>59</v>
      </c>
      <c r="G26" s="218">
        <f t="shared" si="3"/>
        <v>11.8</v>
      </c>
      <c r="H26" s="219">
        <f t="shared" si="0"/>
        <v>32.777777777777779</v>
      </c>
      <c r="I26" s="219">
        <f t="shared" si="1"/>
        <v>1.0925925925925926E-2</v>
      </c>
      <c r="J26" s="216"/>
      <c r="K26" s="220"/>
      <c r="L26" s="220"/>
      <c r="M26" s="221"/>
      <c r="N26" s="222">
        <f t="shared" si="4"/>
        <v>0</v>
      </c>
      <c r="O26" s="223"/>
      <c r="P26" s="224"/>
      <c r="Q26" s="224"/>
      <c r="R26" s="224"/>
      <c r="S26" s="224"/>
      <c r="T26" s="225"/>
      <c r="U26" s="226">
        <f t="shared" si="2"/>
        <v>2.1851851851851851E-2</v>
      </c>
      <c r="V26" s="227"/>
      <c r="W26" s="228" t="str">
        <f t="shared" si="5"/>
        <v>0</v>
      </c>
      <c r="X26" s="509"/>
      <c r="Y26" s="229">
        <f t="shared" si="6"/>
        <v>0</v>
      </c>
    </row>
    <row r="27" spans="2:25" ht="18.75" customHeight="1">
      <c r="B27" s="503"/>
      <c r="C27" s="506"/>
      <c r="D27" s="216">
        <v>11</v>
      </c>
      <c r="E27" s="216" t="s">
        <v>4613</v>
      </c>
      <c r="F27" s="217">
        <v>216</v>
      </c>
      <c r="G27" s="218">
        <f t="shared" si="3"/>
        <v>43.2</v>
      </c>
      <c r="H27" s="219">
        <f t="shared" si="0"/>
        <v>120</v>
      </c>
      <c r="I27" s="219">
        <f t="shared" si="1"/>
        <v>0.04</v>
      </c>
      <c r="J27" s="216"/>
      <c r="K27" s="220"/>
      <c r="L27" s="220"/>
      <c r="M27" s="221"/>
      <c r="N27" s="222">
        <f t="shared" si="4"/>
        <v>0</v>
      </c>
      <c r="O27" s="223"/>
      <c r="P27" s="224"/>
      <c r="Q27" s="224"/>
      <c r="R27" s="224"/>
      <c r="S27" s="224"/>
      <c r="T27" s="225"/>
      <c r="U27" s="226">
        <f t="shared" si="2"/>
        <v>0.08</v>
      </c>
      <c r="V27" s="227"/>
      <c r="W27" s="228" t="str">
        <f t="shared" si="5"/>
        <v>0</v>
      </c>
      <c r="X27" s="509"/>
      <c r="Y27" s="229">
        <f t="shared" si="6"/>
        <v>0</v>
      </c>
    </row>
    <row r="28" spans="2:25" ht="18.75" customHeight="1">
      <c r="B28" s="503"/>
      <c r="C28" s="506"/>
      <c r="D28" s="216">
        <v>12</v>
      </c>
      <c r="E28" s="216" t="s">
        <v>4614</v>
      </c>
      <c r="F28" s="217">
        <v>109</v>
      </c>
      <c r="G28" s="218">
        <f t="shared" si="3"/>
        <v>21.8</v>
      </c>
      <c r="H28" s="219">
        <f t="shared" si="0"/>
        <v>60.555555555555557</v>
      </c>
      <c r="I28" s="219">
        <f t="shared" si="1"/>
        <v>2.0185185185185184E-2</v>
      </c>
      <c r="J28" s="216"/>
      <c r="K28" s="220"/>
      <c r="L28" s="220"/>
      <c r="M28" s="221"/>
      <c r="N28" s="222">
        <f t="shared" si="4"/>
        <v>0</v>
      </c>
      <c r="O28" s="223"/>
      <c r="P28" s="224"/>
      <c r="Q28" s="224"/>
      <c r="R28" s="224"/>
      <c r="S28" s="224"/>
      <c r="T28" s="225"/>
      <c r="U28" s="226">
        <f t="shared" si="2"/>
        <v>4.0370370370370369E-2</v>
      </c>
      <c r="V28" s="227"/>
      <c r="W28" s="228" t="str">
        <f t="shared" si="5"/>
        <v>0</v>
      </c>
      <c r="X28" s="509"/>
      <c r="Y28" s="229">
        <f t="shared" si="6"/>
        <v>0</v>
      </c>
    </row>
    <row r="29" spans="2:25" ht="18.75" customHeight="1">
      <c r="B29" s="503"/>
      <c r="C29" s="506"/>
      <c r="D29" s="216">
        <v>13</v>
      </c>
      <c r="E29" s="216" t="s">
        <v>4615</v>
      </c>
      <c r="F29" s="217">
        <v>38</v>
      </c>
      <c r="G29" s="218">
        <f t="shared" si="3"/>
        <v>7.6</v>
      </c>
      <c r="H29" s="219">
        <f t="shared" si="0"/>
        <v>21.111111111111111</v>
      </c>
      <c r="I29" s="219">
        <f t="shared" si="1"/>
        <v>7.037037037037037E-3</v>
      </c>
      <c r="J29" s="216"/>
      <c r="K29" s="220"/>
      <c r="L29" s="220"/>
      <c r="M29" s="221"/>
      <c r="N29" s="222">
        <f t="shared" si="4"/>
        <v>0</v>
      </c>
      <c r="O29" s="223"/>
      <c r="P29" s="224"/>
      <c r="Q29" s="224"/>
      <c r="R29" s="224"/>
      <c r="S29" s="224"/>
      <c r="T29" s="225"/>
      <c r="U29" s="226">
        <f t="shared" si="2"/>
        <v>1.4074074074074074E-2</v>
      </c>
      <c r="V29" s="227"/>
      <c r="W29" s="228" t="str">
        <f t="shared" si="5"/>
        <v>0</v>
      </c>
      <c r="X29" s="509"/>
      <c r="Y29" s="229">
        <f t="shared" si="6"/>
        <v>0</v>
      </c>
    </row>
    <row r="30" spans="2:25" ht="18.75" customHeight="1">
      <c r="B30" s="503"/>
      <c r="C30" s="506"/>
      <c r="D30" s="216">
        <v>14</v>
      </c>
      <c r="E30" s="216" t="s">
        <v>4616</v>
      </c>
      <c r="F30" s="217">
        <v>31</v>
      </c>
      <c r="G30" s="218">
        <f t="shared" si="3"/>
        <v>6.2</v>
      </c>
      <c r="H30" s="219">
        <f t="shared" si="0"/>
        <v>17.222222222222221</v>
      </c>
      <c r="I30" s="219">
        <f t="shared" si="1"/>
        <v>5.7407407407407407E-3</v>
      </c>
      <c r="J30" s="216"/>
      <c r="K30" s="220"/>
      <c r="L30" s="220"/>
      <c r="M30" s="221"/>
      <c r="N30" s="222">
        <f t="shared" si="4"/>
        <v>0</v>
      </c>
      <c r="O30" s="223"/>
      <c r="P30" s="224"/>
      <c r="Q30" s="224"/>
      <c r="R30" s="224"/>
      <c r="S30" s="224"/>
      <c r="T30" s="225"/>
      <c r="U30" s="226">
        <f t="shared" si="2"/>
        <v>1.1481481481481481E-2</v>
      </c>
      <c r="V30" s="227"/>
      <c r="W30" s="228" t="str">
        <f t="shared" si="5"/>
        <v>0</v>
      </c>
      <c r="X30" s="509"/>
      <c r="Y30" s="229">
        <f t="shared" si="6"/>
        <v>0</v>
      </c>
    </row>
    <row r="31" spans="2:25" ht="18.75" customHeight="1">
      <c r="B31" s="503"/>
      <c r="C31" s="506"/>
      <c r="D31" s="216">
        <v>15</v>
      </c>
      <c r="E31" s="216" t="s">
        <v>4617</v>
      </c>
      <c r="F31" s="217">
        <v>21</v>
      </c>
      <c r="G31" s="218">
        <f t="shared" si="3"/>
        <v>4.2</v>
      </c>
      <c r="H31" s="219">
        <f t="shared" si="0"/>
        <v>11.666666666666666</v>
      </c>
      <c r="I31" s="219">
        <f t="shared" si="1"/>
        <v>3.8888888888888888E-3</v>
      </c>
      <c r="J31" s="216"/>
      <c r="K31" s="220"/>
      <c r="L31" s="220"/>
      <c r="M31" s="221"/>
      <c r="N31" s="222">
        <f t="shared" si="4"/>
        <v>0</v>
      </c>
      <c r="O31" s="223"/>
      <c r="P31" s="224"/>
      <c r="Q31" s="224"/>
      <c r="R31" s="224"/>
      <c r="S31" s="224"/>
      <c r="T31" s="225"/>
      <c r="U31" s="226">
        <f t="shared" si="2"/>
        <v>7.7777777777777776E-3</v>
      </c>
      <c r="V31" s="227"/>
      <c r="W31" s="228" t="str">
        <f t="shared" si="5"/>
        <v>0</v>
      </c>
      <c r="X31" s="509"/>
      <c r="Y31" s="229">
        <f t="shared" si="6"/>
        <v>0</v>
      </c>
    </row>
    <row r="32" spans="2:25" ht="18.75" customHeight="1">
      <c r="B32" s="503"/>
      <c r="C32" s="506"/>
      <c r="D32" s="216">
        <v>16</v>
      </c>
      <c r="E32" s="216" t="s">
        <v>4618</v>
      </c>
      <c r="F32" s="217">
        <v>29</v>
      </c>
      <c r="G32" s="218">
        <f t="shared" si="3"/>
        <v>5.8</v>
      </c>
      <c r="H32" s="219">
        <f t="shared" si="0"/>
        <v>16.111111111111111</v>
      </c>
      <c r="I32" s="219">
        <f t="shared" si="1"/>
        <v>5.37037037037037E-3</v>
      </c>
      <c r="J32" s="216"/>
      <c r="K32" s="220"/>
      <c r="L32" s="220"/>
      <c r="M32" s="221"/>
      <c r="N32" s="222">
        <f t="shared" si="4"/>
        <v>0</v>
      </c>
      <c r="O32" s="223"/>
      <c r="P32" s="224"/>
      <c r="Q32" s="224"/>
      <c r="R32" s="224"/>
      <c r="S32" s="224"/>
      <c r="T32" s="225"/>
      <c r="U32" s="226">
        <f t="shared" si="2"/>
        <v>1.074074074074074E-2</v>
      </c>
      <c r="V32" s="227"/>
      <c r="W32" s="228" t="str">
        <f t="shared" si="5"/>
        <v>0</v>
      </c>
      <c r="X32" s="509"/>
      <c r="Y32" s="229">
        <f t="shared" si="6"/>
        <v>0</v>
      </c>
    </row>
    <row r="33" spans="2:25" ht="18.75" customHeight="1">
      <c r="B33" s="503"/>
      <c r="C33" s="506"/>
      <c r="D33" s="216">
        <v>17</v>
      </c>
      <c r="E33" s="216" t="s">
        <v>4619</v>
      </c>
      <c r="F33" s="217">
        <v>59</v>
      </c>
      <c r="G33" s="218">
        <f t="shared" si="3"/>
        <v>11.8</v>
      </c>
      <c r="H33" s="219">
        <f t="shared" si="0"/>
        <v>32.777777777777779</v>
      </c>
      <c r="I33" s="219">
        <f t="shared" si="1"/>
        <v>1.0925925925925926E-2</v>
      </c>
      <c r="J33" s="216"/>
      <c r="K33" s="220"/>
      <c r="L33" s="220"/>
      <c r="M33" s="221"/>
      <c r="N33" s="222">
        <f t="shared" si="4"/>
        <v>0</v>
      </c>
      <c r="O33" s="223"/>
      <c r="P33" s="224"/>
      <c r="Q33" s="224"/>
      <c r="R33" s="224"/>
      <c r="S33" s="224"/>
      <c r="T33" s="225"/>
      <c r="U33" s="226">
        <f t="shared" si="2"/>
        <v>2.1851851851851851E-2</v>
      </c>
      <c r="V33" s="227"/>
      <c r="W33" s="228" t="str">
        <f t="shared" si="5"/>
        <v>0</v>
      </c>
      <c r="X33" s="509"/>
      <c r="Y33" s="229">
        <f t="shared" si="6"/>
        <v>0</v>
      </c>
    </row>
    <row r="34" spans="2:25" ht="18.75" customHeight="1">
      <c r="B34" s="503"/>
      <c r="C34" s="506"/>
      <c r="D34" s="216">
        <v>18</v>
      </c>
      <c r="E34" s="216" t="s">
        <v>4620</v>
      </c>
      <c r="F34" s="217">
        <v>50</v>
      </c>
      <c r="G34" s="218">
        <f t="shared" si="3"/>
        <v>10</v>
      </c>
      <c r="H34" s="219">
        <f t="shared" si="0"/>
        <v>27.777777777777779</v>
      </c>
      <c r="I34" s="219">
        <f t="shared" si="1"/>
        <v>9.2592592592592587E-3</v>
      </c>
      <c r="J34" s="216"/>
      <c r="K34" s="220"/>
      <c r="L34" s="220"/>
      <c r="M34" s="221"/>
      <c r="N34" s="222">
        <f t="shared" si="4"/>
        <v>0</v>
      </c>
      <c r="O34" s="223"/>
      <c r="P34" s="224"/>
      <c r="Q34" s="224"/>
      <c r="R34" s="224"/>
      <c r="S34" s="224"/>
      <c r="T34" s="225"/>
      <c r="U34" s="226">
        <f t="shared" si="2"/>
        <v>1.8518518518518517E-2</v>
      </c>
      <c r="V34" s="227"/>
      <c r="W34" s="228" t="str">
        <f t="shared" si="5"/>
        <v>0</v>
      </c>
      <c r="X34" s="509"/>
      <c r="Y34" s="229">
        <f t="shared" si="6"/>
        <v>0</v>
      </c>
    </row>
    <row r="35" spans="2:25" ht="18.75" customHeight="1">
      <c r="B35" s="503"/>
      <c r="C35" s="506"/>
      <c r="D35" s="216">
        <v>19</v>
      </c>
      <c r="E35" s="216" t="s">
        <v>4621</v>
      </c>
      <c r="F35" s="217">
        <v>60</v>
      </c>
      <c r="G35" s="218">
        <f t="shared" si="3"/>
        <v>12</v>
      </c>
      <c r="H35" s="219">
        <f t="shared" si="0"/>
        <v>33.333333333333336</v>
      </c>
      <c r="I35" s="219">
        <f t="shared" si="1"/>
        <v>1.1111111111111112E-2</v>
      </c>
      <c r="J35" s="216"/>
      <c r="K35" s="220"/>
      <c r="L35" s="220"/>
      <c r="M35" s="221"/>
      <c r="N35" s="222">
        <f t="shared" si="4"/>
        <v>0</v>
      </c>
      <c r="O35" s="223"/>
      <c r="P35" s="224"/>
      <c r="Q35" s="224"/>
      <c r="R35" s="224"/>
      <c r="S35" s="224"/>
      <c r="T35" s="225"/>
      <c r="U35" s="226">
        <f t="shared" si="2"/>
        <v>2.2222222222222223E-2</v>
      </c>
      <c r="V35" s="227"/>
      <c r="W35" s="228" t="str">
        <f t="shared" si="5"/>
        <v>0</v>
      </c>
      <c r="X35" s="509"/>
      <c r="Y35" s="229">
        <f t="shared" si="6"/>
        <v>0</v>
      </c>
    </row>
    <row r="36" spans="2:25" ht="18.75" customHeight="1">
      <c r="B36" s="503"/>
      <c r="C36" s="506"/>
      <c r="D36" s="216">
        <v>20</v>
      </c>
      <c r="E36" s="216" t="s">
        <v>4622</v>
      </c>
      <c r="F36" s="217">
        <v>107</v>
      </c>
      <c r="G36" s="218">
        <f t="shared" si="3"/>
        <v>21.4</v>
      </c>
      <c r="H36" s="219">
        <f t="shared" si="0"/>
        <v>59.444444444444443</v>
      </c>
      <c r="I36" s="219">
        <f t="shared" si="1"/>
        <v>1.9814814814814813E-2</v>
      </c>
      <c r="J36" s="216"/>
      <c r="K36" s="220"/>
      <c r="L36" s="220"/>
      <c r="M36" s="221"/>
      <c r="N36" s="222">
        <f t="shared" si="4"/>
        <v>0</v>
      </c>
      <c r="O36" s="223"/>
      <c r="P36" s="224"/>
      <c r="Q36" s="224"/>
      <c r="R36" s="224"/>
      <c r="S36" s="224"/>
      <c r="T36" s="225"/>
      <c r="U36" s="226">
        <f t="shared" si="2"/>
        <v>3.9629629629629626E-2</v>
      </c>
      <c r="V36" s="227"/>
      <c r="W36" s="228" t="str">
        <f t="shared" si="5"/>
        <v>0</v>
      </c>
      <c r="X36" s="509"/>
      <c r="Y36" s="229">
        <f t="shared" si="6"/>
        <v>0</v>
      </c>
    </row>
    <row r="37" spans="2:25" ht="18.75" customHeight="1">
      <c r="B37" s="503"/>
      <c r="C37" s="506"/>
      <c r="D37" s="216">
        <v>21</v>
      </c>
      <c r="E37" s="216" t="s">
        <v>4623</v>
      </c>
      <c r="F37" s="217">
        <v>231</v>
      </c>
      <c r="G37" s="218">
        <f t="shared" si="3"/>
        <v>46.2</v>
      </c>
      <c r="H37" s="219">
        <f t="shared" si="0"/>
        <v>128.33333333333334</v>
      </c>
      <c r="I37" s="219">
        <f t="shared" si="1"/>
        <v>4.2777777777777783E-2</v>
      </c>
      <c r="J37" s="216"/>
      <c r="K37" s="220"/>
      <c r="L37" s="220"/>
      <c r="M37" s="221"/>
      <c r="N37" s="222">
        <f t="shared" si="4"/>
        <v>0</v>
      </c>
      <c r="O37" s="223"/>
      <c r="P37" s="224"/>
      <c r="Q37" s="224"/>
      <c r="R37" s="224"/>
      <c r="S37" s="224"/>
      <c r="T37" s="225"/>
      <c r="U37" s="226">
        <f t="shared" si="2"/>
        <v>8.5555555555555565E-2</v>
      </c>
      <c r="V37" s="227"/>
      <c r="W37" s="228" t="str">
        <f t="shared" si="5"/>
        <v>0</v>
      </c>
      <c r="X37" s="509"/>
      <c r="Y37" s="229">
        <f t="shared" si="6"/>
        <v>0</v>
      </c>
    </row>
    <row r="38" spans="2:25" ht="18.75" customHeight="1">
      <c r="B38" s="503"/>
      <c r="C38" s="506"/>
      <c r="D38" s="216">
        <v>22</v>
      </c>
      <c r="E38" s="216" t="s">
        <v>4624</v>
      </c>
      <c r="F38" s="217">
        <v>85</v>
      </c>
      <c r="G38" s="218">
        <f t="shared" si="3"/>
        <v>17</v>
      </c>
      <c r="H38" s="219">
        <f t="shared" si="0"/>
        <v>47.222222222222221</v>
      </c>
      <c r="I38" s="219">
        <f t="shared" si="1"/>
        <v>1.5740740740740739E-2</v>
      </c>
      <c r="J38" s="216"/>
      <c r="K38" s="220"/>
      <c r="L38" s="220"/>
      <c r="M38" s="221"/>
      <c r="N38" s="222">
        <f t="shared" si="4"/>
        <v>0</v>
      </c>
      <c r="O38" s="223"/>
      <c r="P38" s="224"/>
      <c r="Q38" s="224"/>
      <c r="R38" s="224"/>
      <c r="S38" s="224"/>
      <c r="T38" s="225"/>
      <c r="U38" s="226">
        <f t="shared" si="2"/>
        <v>3.1481481481481478E-2</v>
      </c>
      <c r="V38" s="227"/>
      <c r="W38" s="228" t="str">
        <f t="shared" si="5"/>
        <v>0</v>
      </c>
      <c r="X38" s="509"/>
      <c r="Y38" s="229">
        <f t="shared" si="6"/>
        <v>0</v>
      </c>
    </row>
    <row r="39" spans="2:25" ht="18.75" customHeight="1">
      <c r="B39" s="503"/>
      <c r="C39" s="506"/>
      <c r="D39" s="216">
        <v>23</v>
      </c>
      <c r="E39" s="216" t="s">
        <v>4625</v>
      </c>
      <c r="F39" s="217">
        <v>143</v>
      </c>
      <c r="G39" s="218">
        <f t="shared" si="3"/>
        <v>28.6</v>
      </c>
      <c r="H39" s="219">
        <f t="shared" si="0"/>
        <v>79.444444444444443</v>
      </c>
      <c r="I39" s="219">
        <f t="shared" si="1"/>
        <v>2.6481481481481481E-2</v>
      </c>
      <c r="J39" s="216"/>
      <c r="K39" s="220"/>
      <c r="L39" s="220"/>
      <c r="M39" s="221"/>
      <c r="N39" s="222">
        <f t="shared" si="4"/>
        <v>0</v>
      </c>
      <c r="O39" s="223"/>
      <c r="P39" s="224"/>
      <c r="Q39" s="224"/>
      <c r="R39" s="224"/>
      <c r="S39" s="224"/>
      <c r="T39" s="225"/>
      <c r="U39" s="226">
        <f t="shared" si="2"/>
        <v>5.2962962962962962E-2</v>
      </c>
      <c r="V39" s="227"/>
      <c r="W39" s="228" t="str">
        <f t="shared" si="5"/>
        <v>0</v>
      </c>
      <c r="X39" s="509"/>
      <c r="Y39" s="229">
        <f t="shared" si="6"/>
        <v>0</v>
      </c>
    </row>
    <row r="40" spans="2:25" ht="18.75" customHeight="1">
      <c r="B40" s="503"/>
      <c r="C40" s="506"/>
      <c r="D40" s="216">
        <v>24</v>
      </c>
      <c r="E40" s="216" t="s">
        <v>4626</v>
      </c>
      <c r="F40" s="217">
        <v>143</v>
      </c>
      <c r="G40" s="218">
        <f t="shared" si="3"/>
        <v>28.6</v>
      </c>
      <c r="H40" s="219">
        <f t="shared" si="0"/>
        <v>79.444444444444443</v>
      </c>
      <c r="I40" s="219">
        <f t="shared" si="1"/>
        <v>2.6481481481481481E-2</v>
      </c>
      <c r="J40" s="216"/>
      <c r="K40" s="220"/>
      <c r="L40" s="220"/>
      <c r="M40" s="221"/>
      <c r="N40" s="222">
        <f t="shared" si="4"/>
        <v>0</v>
      </c>
      <c r="O40" s="223"/>
      <c r="P40" s="224"/>
      <c r="Q40" s="224"/>
      <c r="R40" s="224"/>
      <c r="S40" s="224"/>
      <c r="T40" s="225"/>
      <c r="U40" s="226">
        <f t="shared" si="2"/>
        <v>5.2962962962962962E-2</v>
      </c>
      <c r="V40" s="227"/>
      <c r="W40" s="228" t="str">
        <f t="shared" si="5"/>
        <v>0</v>
      </c>
      <c r="X40" s="509"/>
      <c r="Y40" s="229">
        <f t="shared" si="6"/>
        <v>0</v>
      </c>
    </row>
    <row r="41" spans="2:25" ht="18.75" customHeight="1">
      <c r="B41" s="503"/>
      <c r="C41" s="506"/>
      <c r="D41" s="216">
        <v>25</v>
      </c>
      <c r="E41" s="216" t="s">
        <v>4627</v>
      </c>
      <c r="F41" s="217">
        <v>28</v>
      </c>
      <c r="G41" s="218">
        <f t="shared" si="3"/>
        <v>5.6</v>
      </c>
      <c r="H41" s="219">
        <f t="shared" si="0"/>
        <v>15.555555555555555</v>
      </c>
      <c r="I41" s="219">
        <f t="shared" si="1"/>
        <v>5.185185185185185E-3</v>
      </c>
      <c r="J41" s="216"/>
      <c r="K41" s="220"/>
      <c r="L41" s="220"/>
      <c r="M41" s="221"/>
      <c r="N41" s="222">
        <f t="shared" si="4"/>
        <v>0</v>
      </c>
      <c r="O41" s="223"/>
      <c r="P41" s="224"/>
      <c r="Q41" s="224"/>
      <c r="R41" s="224"/>
      <c r="S41" s="224"/>
      <c r="T41" s="225"/>
      <c r="U41" s="226">
        <f t="shared" si="2"/>
        <v>1.037037037037037E-2</v>
      </c>
      <c r="V41" s="227"/>
      <c r="W41" s="228" t="str">
        <f t="shared" si="5"/>
        <v>0</v>
      </c>
      <c r="X41" s="509"/>
      <c r="Y41" s="229">
        <f t="shared" si="6"/>
        <v>0</v>
      </c>
    </row>
    <row r="42" spans="2:25" ht="18.75" customHeight="1">
      <c r="B42" s="503"/>
      <c r="C42" s="506"/>
      <c r="D42" s="216">
        <v>26</v>
      </c>
      <c r="E42" s="216" t="s">
        <v>4628</v>
      </c>
      <c r="F42" s="217">
        <v>134</v>
      </c>
      <c r="G42" s="218">
        <f t="shared" si="3"/>
        <v>26.8</v>
      </c>
      <c r="H42" s="219">
        <f t="shared" si="0"/>
        <v>74.444444444444443</v>
      </c>
      <c r="I42" s="219">
        <f t="shared" si="1"/>
        <v>2.4814814814814814E-2</v>
      </c>
      <c r="J42" s="216"/>
      <c r="K42" s="220"/>
      <c r="L42" s="220"/>
      <c r="M42" s="221"/>
      <c r="N42" s="222">
        <f t="shared" si="4"/>
        <v>0</v>
      </c>
      <c r="O42" s="223"/>
      <c r="P42" s="224"/>
      <c r="Q42" s="224"/>
      <c r="R42" s="224"/>
      <c r="S42" s="224"/>
      <c r="T42" s="225"/>
      <c r="U42" s="226">
        <f t="shared" si="2"/>
        <v>4.9629629629629628E-2</v>
      </c>
      <c r="V42" s="227"/>
      <c r="W42" s="228" t="str">
        <f t="shared" si="5"/>
        <v>0</v>
      </c>
      <c r="X42" s="509"/>
      <c r="Y42" s="229">
        <f t="shared" si="6"/>
        <v>0</v>
      </c>
    </row>
    <row r="43" spans="2:25" ht="18.75" customHeight="1">
      <c r="B43" s="503"/>
      <c r="C43" s="506"/>
      <c r="D43" s="216">
        <v>27</v>
      </c>
      <c r="E43" s="216" t="s">
        <v>4629</v>
      </c>
      <c r="F43" s="217">
        <v>30</v>
      </c>
      <c r="G43" s="218">
        <f t="shared" si="3"/>
        <v>6</v>
      </c>
      <c r="H43" s="219">
        <f t="shared" si="0"/>
        <v>16.666666666666668</v>
      </c>
      <c r="I43" s="219">
        <f t="shared" si="1"/>
        <v>5.5555555555555558E-3</v>
      </c>
      <c r="J43" s="216"/>
      <c r="K43" s="220"/>
      <c r="L43" s="220"/>
      <c r="M43" s="221"/>
      <c r="N43" s="222">
        <f t="shared" si="4"/>
        <v>0</v>
      </c>
      <c r="O43" s="223"/>
      <c r="P43" s="224"/>
      <c r="Q43" s="224"/>
      <c r="R43" s="224"/>
      <c r="S43" s="224"/>
      <c r="T43" s="225"/>
      <c r="U43" s="226">
        <f t="shared" si="2"/>
        <v>1.1111111111111112E-2</v>
      </c>
      <c r="V43" s="227"/>
      <c r="W43" s="228" t="str">
        <f t="shared" si="5"/>
        <v>0</v>
      </c>
      <c r="X43" s="509"/>
      <c r="Y43" s="229">
        <f t="shared" si="6"/>
        <v>0</v>
      </c>
    </row>
    <row r="44" spans="2:25" ht="18.75" customHeight="1">
      <c r="B44" s="503"/>
      <c r="C44" s="506"/>
      <c r="D44" s="216">
        <v>28</v>
      </c>
      <c r="E44" s="216" t="s">
        <v>4630</v>
      </c>
      <c r="F44" s="217">
        <v>51</v>
      </c>
      <c r="G44" s="218">
        <f t="shared" si="3"/>
        <v>10.199999999999999</v>
      </c>
      <c r="H44" s="219">
        <f t="shared" si="0"/>
        <v>28.333333333333332</v>
      </c>
      <c r="I44" s="219">
        <f t="shared" si="1"/>
        <v>9.4444444444444445E-3</v>
      </c>
      <c r="J44" s="216"/>
      <c r="K44" s="220"/>
      <c r="L44" s="220"/>
      <c r="M44" s="221"/>
      <c r="N44" s="222">
        <f t="shared" si="4"/>
        <v>0</v>
      </c>
      <c r="O44" s="223"/>
      <c r="P44" s="224"/>
      <c r="Q44" s="224"/>
      <c r="R44" s="224"/>
      <c r="S44" s="224"/>
      <c r="T44" s="225"/>
      <c r="U44" s="226">
        <f t="shared" si="2"/>
        <v>1.8888888888888889E-2</v>
      </c>
      <c r="V44" s="227"/>
      <c r="W44" s="228" t="str">
        <f t="shared" si="5"/>
        <v>0</v>
      </c>
      <c r="X44" s="509"/>
      <c r="Y44" s="229">
        <f t="shared" si="6"/>
        <v>0</v>
      </c>
    </row>
    <row r="45" spans="2:25" ht="18.75" customHeight="1">
      <c r="B45" s="503"/>
      <c r="C45" s="506"/>
      <c r="D45" s="216">
        <v>29</v>
      </c>
      <c r="E45" s="216" t="s">
        <v>4631</v>
      </c>
      <c r="F45" s="217">
        <v>134</v>
      </c>
      <c r="G45" s="218">
        <f t="shared" si="3"/>
        <v>26.8</v>
      </c>
      <c r="H45" s="219">
        <f t="shared" si="0"/>
        <v>74.444444444444443</v>
      </c>
      <c r="I45" s="219">
        <f t="shared" si="1"/>
        <v>2.4814814814814814E-2</v>
      </c>
      <c r="J45" s="216"/>
      <c r="K45" s="220"/>
      <c r="L45" s="220"/>
      <c r="M45" s="221"/>
      <c r="N45" s="222">
        <f t="shared" si="4"/>
        <v>0</v>
      </c>
      <c r="O45" s="223"/>
      <c r="P45" s="224"/>
      <c r="Q45" s="224"/>
      <c r="R45" s="224"/>
      <c r="S45" s="224"/>
      <c r="T45" s="225"/>
      <c r="U45" s="226">
        <f t="shared" si="2"/>
        <v>4.9629629629629628E-2</v>
      </c>
      <c r="V45" s="227"/>
      <c r="W45" s="228" t="str">
        <f t="shared" si="5"/>
        <v>0</v>
      </c>
      <c r="X45" s="509"/>
      <c r="Y45" s="229">
        <f t="shared" si="6"/>
        <v>0</v>
      </c>
    </row>
    <row r="46" spans="2:25" ht="18.75" customHeight="1">
      <c r="B46" s="503"/>
      <c r="C46" s="506"/>
      <c r="D46" s="216">
        <v>30</v>
      </c>
      <c r="E46" s="216" t="s">
        <v>4632</v>
      </c>
      <c r="F46" s="217">
        <v>35</v>
      </c>
      <c r="G46" s="218">
        <f t="shared" si="3"/>
        <v>7</v>
      </c>
      <c r="H46" s="219">
        <f t="shared" si="0"/>
        <v>19.444444444444443</v>
      </c>
      <c r="I46" s="219">
        <f t="shared" si="1"/>
        <v>6.4814814814814813E-3</v>
      </c>
      <c r="J46" s="216"/>
      <c r="K46" s="220"/>
      <c r="L46" s="220"/>
      <c r="M46" s="221"/>
      <c r="N46" s="222">
        <f t="shared" si="4"/>
        <v>0</v>
      </c>
      <c r="O46" s="223"/>
      <c r="P46" s="224"/>
      <c r="Q46" s="224"/>
      <c r="R46" s="224"/>
      <c r="S46" s="224"/>
      <c r="T46" s="225"/>
      <c r="U46" s="226">
        <f t="shared" si="2"/>
        <v>1.2962962962962963E-2</v>
      </c>
      <c r="V46" s="227"/>
      <c r="W46" s="228" t="str">
        <f t="shared" si="5"/>
        <v>0</v>
      </c>
      <c r="X46" s="509"/>
      <c r="Y46" s="229">
        <f t="shared" si="6"/>
        <v>0</v>
      </c>
    </row>
    <row r="47" spans="2:25" ht="18.75" customHeight="1">
      <c r="B47" s="503"/>
      <c r="C47" s="506"/>
      <c r="D47" s="216">
        <v>31</v>
      </c>
      <c r="E47" s="231" t="s">
        <v>4005</v>
      </c>
      <c r="F47" s="217">
        <v>38</v>
      </c>
      <c r="G47" s="218">
        <f t="shared" si="3"/>
        <v>7.6</v>
      </c>
      <c r="H47" s="219">
        <f t="shared" si="0"/>
        <v>21.111111111111111</v>
      </c>
      <c r="I47" s="219">
        <f t="shared" si="1"/>
        <v>7.037037037037037E-3</v>
      </c>
      <c r="J47" s="216"/>
      <c r="K47" s="220"/>
      <c r="L47" s="220"/>
      <c r="M47" s="221"/>
      <c r="N47" s="222">
        <f t="shared" si="4"/>
        <v>0</v>
      </c>
      <c r="O47" s="223"/>
      <c r="P47" s="224"/>
      <c r="Q47" s="224"/>
      <c r="R47" s="224"/>
      <c r="S47" s="224"/>
      <c r="T47" s="225"/>
      <c r="U47" s="226">
        <f t="shared" si="2"/>
        <v>1.4074074074074074E-2</v>
      </c>
      <c r="V47" s="227"/>
      <c r="W47" s="228" t="str">
        <f t="shared" si="5"/>
        <v>0</v>
      </c>
      <c r="X47" s="509"/>
      <c r="Y47" s="229">
        <f t="shared" si="6"/>
        <v>0</v>
      </c>
    </row>
    <row r="48" spans="2:25" ht="18.75" customHeight="1">
      <c r="B48" s="503"/>
      <c r="C48" s="506"/>
      <c r="D48" s="216">
        <v>32</v>
      </c>
      <c r="E48" s="216" t="s">
        <v>4633</v>
      </c>
      <c r="F48" s="217">
        <v>40</v>
      </c>
      <c r="G48" s="218">
        <f t="shared" si="3"/>
        <v>8</v>
      </c>
      <c r="H48" s="219">
        <f t="shared" si="0"/>
        <v>22.222222222222221</v>
      </c>
      <c r="I48" s="219">
        <f t="shared" si="1"/>
        <v>7.4074074074074068E-3</v>
      </c>
      <c r="J48" s="216"/>
      <c r="K48" s="220"/>
      <c r="L48" s="220"/>
      <c r="M48" s="221"/>
      <c r="N48" s="222">
        <f t="shared" si="4"/>
        <v>0</v>
      </c>
      <c r="O48" s="223"/>
      <c r="P48" s="224"/>
      <c r="Q48" s="224"/>
      <c r="R48" s="224"/>
      <c r="S48" s="224"/>
      <c r="T48" s="225"/>
      <c r="U48" s="226">
        <f t="shared" si="2"/>
        <v>1.4814814814814814E-2</v>
      </c>
      <c r="V48" s="227"/>
      <c r="W48" s="228" t="str">
        <f t="shared" si="5"/>
        <v>0</v>
      </c>
      <c r="X48" s="509"/>
      <c r="Y48" s="229">
        <f t="shared" si="6"/>
        <v>0</v>
      </c>
    </row>
    <row r="49" spans="2:25" ht="18.75" customHeight="1">
      <c r="B49" s="503"/>
      <c r="C49" s="506"/>
      <c r="D49" s="216">
        <v>33</v>
      </c>
      <c r="E49" s="216" t="s">
        <v>4634</v>
      </c>
      <c r="F49" s="217">
        <v>128</v>
      </c>
      <c r="G49" s="218">
        <f t="shared" si="3"/>
        <v>25.6</v>
      </c>
      <c r="H49" s="219">
        <f t="shared" si="0"/>
        <v>71.111111111111114</v>
      </c>
      <c r="I49" s="219">
        <f t="shared" si="1"/>
        <v>2.3703703703703706E-2</v>
      </c>
      <c r="J49" s="216"/>
      <c r="K49" s="220"/>
      <c r="L49" s="220"/>
      <c r="M49" s="221"/>
      <c r="N49" s="222">
        <f t="shared" si="4"/>
        <v>0</v>
      </c>
      <c r="O49" s="223"/>
      <c r="P49" s="224"/>
      <c r="Q49" s="224"/>
      <c r="R49" s="224"/>
      <c r="S49" s="224"/>
      <c r="T49" s="225"/>
      <c r="U49" s="226">
        <f t="shared" si="2"/>
        <v>4.7407407407407412E-2</v>
      </c>
      <c r="V49" s="227"/>
      <c r="W49" s="228" t="str">
        <f t="shared" si="5"/>
        <v>0</v>
      </c>
      <c r="X49" s="509"/>
      <c r="Y49" s="229">
        <f t="shared" si="6"/>
        <v>0</v>
      </c>
    </row>
    <row r="50" spans="2:25" ht="18.75" customHeight="1">
      <c r="B50" s="503"/>
      <c r="C50" s="506"/>
      <c r="D50" s="216"/>
      <c r="E50" s="216"/>
      <c r="F50" s="217"/>
      <c r="G50" s="218">
        <f t="shared" si="3"/>
        <v>0</v>
      </c>
      <c r="H50" s="219">
        <f t="shared" si="0"/>
        <v>0</v>
      </c>
      <c r="I50" s="219">
        <f t="shared" si="1"/>
        <v>0</v>
      </c>
      <c r="J50" s="216"/>
      <c r="K50" s="220"/>
      <c r="L50" s="220"/>
      <c r="M50" s="221"/>
      <c r="N50" s="222">
        <f t="shared" si="4"/>
        <v>0</v>
      </c>
      <c r="O50" s="223"/>
      <c r="P50" s="224"/>
      <c r="Q50" s="224"/>
      <c r="R50" s="224"/>
      <c r="S50" s="224"/>
      <c r="T50" s="225"/>
      <c r="U50" s="226">
        <f t="shared" si="2"/>
        <v>0</v>
      </c>
      <c r="V50" s="227"/>
      <c r="W50" s="228" t="str">
        <f t="shared" si="5"/>
        <v>0</v>
      </c>
      <c r="X50" s="509"/>
      <c r="Y50" s="229">
        <f t="shared" si="6"/>
        <v>0</v>
      </c>
    </row>
    <row r="51" spans="2:25" ht="18.75" customHeight="1">
      <c r="B51" s="503"/>
      <c r="C51" s="506"/>
      <c r="D51" s="216">
        <v>1</v>
      </c>
      <c r="E51" s="216" t="s">
        <v>4635</v>
      </c>
      <c r="F51" s="217">
        <v>1149</v>
      </c>
      <c r="G51" s="218">
        <f t="shared" si="3"/>
        <v>229.8</v>
      </c>
      <c r="H51" s="219">
        <f t="shared" si="0"/>
        <v>638.33333333333337</v>
      </c>
      <c r="I51" s="219">
        <f t="shared" si="1"/>
        <v>0.21277777777777779</v>
      </c>
      <c r="J51" s="216"/>
      <c r="K51" s="220"/>
      <c r="L51" s="220"/>
      <c r="M51" s="221"/>
      <c r="N51" s="222">
        <f t="shared" si="4"/>
        <v>0</v>
      </c>
      <c r="O51" s="223"/>
      <c r="P51" s="224"/>
      <c r="Q51" s="224"/>
      <c r="R51" s="224"/>
      <c r="S51" s="224"/>
      <c r="T51" s="225"/>
      <c r="U51" s="226">
        <f t="shared" si="2"/>
        <v>0.42555555555555558</v>
      </c>
      <c r="V51" s="227"/>
      <c r="W51" s="228" t="str">
        <f t="shared" si="5"/>
        <v>0</v>
      </c>
      <c r="X51" s="509"/>
      <c r="Y51" s="229">
        <f t="shared" si="6"/>
        <v>0</v>
      </c>
    </row>
    <row r="52" spans="2:25" ht="18.75" customHeight="1">
      <c r="B52" s="503"/>
      <c r="C52" s="506"/>
      <c r="D52" s="216">
        <v>2</v>
      </c>
      <c r="E52" s="216" t="s">
        <v>4636</v>
      </c>
      <c r="F52" s="217">
        <v>450</v>
      </c>
      <c r="G52" s="218">
        <f t="shared" si="3"/>
        <v>90</v>
      </c>
      <c r="H52" s="219">
        <f t="shared" si="0"/>
        <v>250</v>
      </c>
      <c r="I52" s="219">
        <f t="shared" si="1"/>
        <v>8.3333333333333329E-2</v>
      </c>
      <c r="J52" s="216"/>
      <c r="K52" s="220"/>
      <c r="L52" s="220"/>
      <c r="M52" s="221"/>
      <c r="N52" s="222">
        <f t="shared" si="4"/>
        <v>0</v>
      </c>
      <c r="O52" s="223"/>
      <c r="P52" s="224"/>
      <c r="Q52" s="224"/>
      <c r="R52" s="224"/>
      <c r="S52" s="224"/>
      <c r="T52" s="225"/>
      <c r="U52" s="226">
        <f t="shared" si="2"/>
        <v>0.16666666666666666</v>
      </c>
      <c r="V52" s="227"/>
      <c r="W52" s="228" t="str">
        <f t="shared" si="5"/>
        <v>0</v>
      </c>
      <c r="X52" s="509"/>
      <c r="Y52" s="229">
        <f t="shared" si="6"/>
        <v>0</v>
      </c>
    </row>
    <row r="53" spans="2:25" ht="18.75" customHeight="1">
      <c r="B53" s="503"/>
      <c r="C53" s="506"/>
      <c r="D53" s="216">
        <v>3</v>
      </c>
      <c r="E53" s="216" t="s">
        <v>4637</v>
      </c>
      <c r="F53" s="217">
        <v>201</v>
      </c>
      <c r="G53" s="218">
        <f t="shared" si="3"/>
        <v>40.200000000000003</v>
      </c>
      <c r="H53" s="219">
        <f t="shared" si="0"/>
        <v>111.66666666666666</v>
      </c>
      <c r="I53" s="219">
        <f t="shared" si="1"/>
        <v>3.7222222222222219E-2</v>
      </c>
      <c r="J53" s="231"/>
      <c r="K53" s="220"/>
      <c r="L53" s="220"/>
      <c r="M53" s="221"/>
      <c r="N53" s="222">
        <f t="shared" si="4"/>
        <v>0</v>
      </c>
      <c r="O53" s="223"/>
      <c r="P53" s="224"/>
      <c r="Q53" s="224"/>
      <c r="R53" s="224"/>
      <c r="S53" s="224"/>
      <c r="T53" s="225"/>
      <c r="U53" s="226">
        <f t="shared" si="2"/>
        <v>7.4444444444444438E-2</v>
      </c>
      <c r="V53" s="227"/>
      <c r="W53" s="228" t="str">
        <f t="shared" si="5"/>
        <v>0</v>
      </c>
      <c r="X53" s="509"/>
      <c r="Y53" s="229">
        <f t="shared" si="6"/>
        <v>0</v>
      </c>
    </row>
    <row r="54" spans="2:25" ht="18.75" customHeight="1">
      <c r="B54" s="503"/>
      <c r="C54" s="506"/>
      <c r="D54" s="216">
        <v>4</v>
      </c>
      <c r="E54" s="216" t="s">
        <v>4638</v>
      </c>
      <c r="F54" s="217">
        <v>1038</v>
      </c>
      <c r="G54" s="218">
        <f t="shared" si="3"/>
        <v>207.6</v>
      </c>
      <c r="H54" s="219">
        <f t="shared" si="0"/>
        <v>576.66666666666663</v>
      </c>
      <c r="I54" s="219">
        <f t="shared" si="1"/>
        <v>0.19222222222222221</v>
      </c>
      <c r="J54" s="216"/>
      <c r="K54" s="220"/>
      <c r="L54" s="220"/>
      <c r="M54" s="221"/>
      <c r="N54" s="222">
        <f t="shared" si="4"/>
        <v>0</v>
      </c>
      <c r="O54" s="223"/>
      <c r="P54" s="224"/>
      <c r="Q54" s="224"/>
      <c r="R54" s="224"/>
      <c r="S54" s="224"/>
      <c r="T54" s="225"/>
      <c r="U54" s="226">
        <f t="shared" si="2"/>
        <v>0.38444444444444442</v>
      </c>
      <c r="V54" s="227"/>
      <c r="W54" s="228" t="str">
        <f t="shared" si="5"/>
        <v>0</v>
      </c>
      <c r="X54" s="509"/>
      <c r="Y54" s="229">
        <f t="shared" si="6"/>
        <v>0</v>
      </c>
    </row>
    <row r="55" spans="2:25" ht="18.75" customHeight="1">
      <c r="B55" s="503"/>
      <c r="C55" s="506"/>
      <c r="D55" s="216">
        <v>5</v>
      </c>
      <c r="E55" s="216" t="s">
        <v>4536</v>
      </c>
      <c r="F55" s="217">
        <v>50</v>
      </c>
      <c r="G55" s="218">
        <f t="shared" si="3"/>
        <v>10</v>
      </c>
      <c r="H55" s="219">
        <f t="shared" si="0"/>
        <v>27.777777777777779</v>
      </c>
      <c r="I55" s="219">
        <f t="shared" si="1"/>
        <v>9.2592592592592587E-3</v>
      </c>
      <c r="J55" s="216"/>
      <c r="K55" s="220"/>
      <c r="L55" s="220"/>
      <c r="M55" s="221"/>
      <c r="N55" s="222">
        <f t="shared" si="4"/>
        <v>0</v>
      </c>
      <c r="O55" s="223"/>
      <c r="P55" s="224"/>
      <c r="Q55" s="224"/>
      <c r="R55" s="224"/>
      <c r="S55" s="224"/>
      <c r="T55" s="225"/>
      <c r="U55" s="226">
        <f t="shared" si="2"/>
        <v>1.8518518518518517E-2</v>
      </c>
      <c r="V55" s="227"/>
      <c r="W55" s="228" t="str">
        <f t="shared" si="5"/>
        <v>0</v>
      </c>
      <c r="X55" s="509"/>
      <c r="Y55" s="229">
        <f t="shared" si="6"/>
        <v>0</v>
      </c>
    </row>
    <row r="56" spans="2:25" ht="18.75" customHeight="1">
      <c r="B56" s="503"/>
      <c r="C56" s="506"/>
      <c r="D56" s="216">
        <v>6</v>
      </c>
      <c r="E56" s="216" t="s">
        <v>4639</v>
      </c>
      <c r="F56" s="217">
        <v>38</v>
      </c>
      <c r="G56" s="218">
        <f t="shared" si="3"/>
        <v>7.6</v>
      </c>
      <c r="H56" s="219">
        <f t="shared" si="0"/>
        <v>21.111111111111111</v>
      </c>
      <c r="I56" s="219">
        <f t="shared" si="1"/>
        <v>7.037037037037037E-3</v>
      </c>
      <c r="J56" s="216"/>
      <c r="K56" s="220"/>
      <c r="L56" s="220"/>
      <c r="M56" s="221"/>
      <c r="N56" s="222">
        <f t="shared" si="4"/>
        <v>0</v>
      </c>
      <c r="O56" s="223"/>
      <c r="P56" s="224"/>
      <c r="Q56" s="224"/>
      <c r="R56" s="224"/>
      <c r="S56" s="224"/>
      <c r="T56" s="225"/>
      <c r="U56" s="226">
        <f t="shared" si="2"/>
        <v>1.4074074074074074E-2</v>
      </c>
      <c r="V56" s="227"/>
      <c r="W56" s="228" t="str">
        <f t="shared" si="5"/>
        <v>0</v>
      </c>
      <c r="X56" s="509"/>
      <c r="Y56" s="229">
        <f t="shared" si="6"/>
        <v>0</v>
      </c>
    </row>
    <row r="57" spans="2:25" ht="18.75" customHeight="1">
      <c r="B57" s="503"/>
      <c r="C57" s="506"/>
      <c r="D57" s="216">
        <v>7</v>
      </c>
      <c r="E57" s="251" t="s">
        <v>3687</v>
      </c>
      <c r="F57" s="217">
        <v>211</v>
      </c>
      <c r="G57" s="218">
        <f t="shared" si="3"/>
        <v>42.2</v>
      </c>
      <c r="H57" s="219">
        <f t="shared" si="0"/>
        <v>117.22222222222221</v>
      </c>
      <c r="I57" s="219">
        <f t="shared" si="1"/>
        <v>3.9074074074074074E-2</v>
      </c>
      <c r="J57" s="216"/>
      <c r="K57" s="220"/>
      <c r="L57" s="220"/>
      <c r="M57" s="221"/>
      <c r="N57" s="222">
        <f t="shared" si="4"/>
        <v>0</v>
      </c>
      <c r="O57" s="223"/>
      <c r="P57" s="224"/>
      <c r="Q57" s="224"/>
      <c r="R57" s="224"/>
      <c r="S57" s="224"/>
      <c r="T57" s="225"/>
      <c r="U57" s="226">
        <f t="shared" si="2"/>
        <v>7.8148148148148147E-2</v>
      </c>
      <c r="V57" s="227"/>
      <c r="W57" s="228" t="str">
        <f t="shared" si="5"/>
        <v>0</v>
      </c>
      <c r="X57" s="509"/>
      <c r="Y57" s="229">
        <f t="shared" si="6"/>
        <v>0</v>
      </c>
    </row>
    <row r="58" spans="2:25" ht="18.75" customHeight="1">
      <c r="B58" s="503"/>
      <c r="C58" s="506"/>
      <c r="D58" s="216">
        <v>8</v>
      </c>
      <c r="E58" s="251" t="s">
        <v>4640</v>
      </c>
      <c r="F58" s="217">
        <v>41</v>
      </c>
      <c r="G58" s="218">
        <f t="shared" si="3"/>
        <v>8.1999999999999993</v>
      </c>
      <c r="H58" s="219">
        <f t="shared" si="0"/>
        <v>22.777777777777779</v>
      </c>
      <c r="I58" s="219">
        <f t="shared" si="1"/>
        <v>7.5925925925925926E-3</v>
      </c>
      <c r="J58" s="216"/>
      <c r="K58" s="216"/>
      <c r="L58" s="220"/>
      <c r="M58" s="221"/>
      <c r="N58" s="222">
        <f t="shared" si="4"/>
        <v>0</v>
      </c>
      <c r="O58" s="223"/>
      <c r="P58" s="224"/>
      <c r="Q58" s="224"/>
      <c r="R58" s="224"/>
      <c r="S58" s="224"/>
      <c r="T58" s="225"/>
      <c r="U58" s="226">
        <f t="shared" si="2"/>
        <v>1.5185185185185185E-2</v>
      </c>
      <c r="V58" s="227"/>
      <c r="W58" s="228" t="str">
        <f t="shared" si="5"/>
        <v>0</v>
      </c>
      <c r="X58" s="509"/>
      <c r="Y58" s="229">
        <f t="shared" si="6"/>
        <v>0</v>
      </c>
    </row>
    <row r="59" spans="2:25" ht="18.75" customHeight="1">
      <c r="B59" s="503"/>
      <c r="C59" s="506"/>
      <c r="D59" s="216">
        <v>9</v>
      </c>
      <c r="E59" s="216" t="s">
        <v>4641</v>
      </c>
      <c r="F59" s="217">
        <v>200</v>
      </c>
      <c r="G59" s="218">
        <f t="shared" si="3"/>
        <v>40</v>
      </c>
      <c r="H59" s="219">
        <f t="shared" si="0"/>
        <v>111.11111111111111</v>
      </c>
      <c r="I59" s="219">
        <f t="shared" si="1"/>
        <v>3.7037037037037035E-2</v>
      </c>
      <c r="J59" s="216"/>
      <c r="K59" s="220"/>
      <c r="L59" s="220"/>
      <c r="M59" s="221"/>
      <c r="N59" s="222">
        <f t="shared" si="4"/>
        <v>0</v>
      </c>
      <c r="O59" s="223"/>
      <c r="P59" s="224"/>
      <c r="Q59" s="224"/>
      <c r="R59" s="224"/>
      <c r="S59" s="224"/>
      <c r="T59" s="225"/>
      <c r="U59" s="226">
        <f t="shared" si="2"/>
        <v>7.407407407407407E-2</v>
      </c>
      <c r="V59" s="227"/>
      <c r="W59" s="228" t="str">
        <f t="shared" si="5"/>
        <v>0</v>
      </c>
      <c r="X59" s="509"/>
      <c r="Y59" s="229">
        <f t="shared" si="6"/>
        <v>0</v>
      </c>
    </row>
    <row r="60" spans="2:25" ht="18.75" customHeight="1">
      <c r="B60" s="503"/>
      <c r="C60" s="506"/>
      <c r="D60" s="216">
        <v>10</v>
      </c>
      <c r="E60" s="216" t="s">
        <v>4642</v>
      </c>
      <c r="F60" s="217">
        <v>21</v>
      </c>
      <c r="G60" s="218">
        <f t="shared" si="3"/>
        <v>4.2</v>
      </c>
      <c r="H60" s="219">
        <f t="shared" si="0"/>
        <v>11.666666666666666</v>
      </c>
      <c r="I60" s="219">
        <f t="shared" si="1"/>
        <v>3.8888888888888888E-3</v>
      </c>
      <c r="J60" s="216"/>
      <c r="K60" s="220"/>
      <c r="L60" s="220"/>
      <c r="M60" s="221"/>
      <c r="N60" s="222">
        <f t="shared" si="4"/>
        <v>0</v>
      </c>
      <c r="O60" s="223"/>
      <c r="P60" s="224"/>
      <c r="Q60" s="224"/>
      <c r="R60" s="224"/>
      <c r="S60" s="224"/>
      <c r="T60" s="225"/>
      <c r="U60" s="226">
        <f t="shared" si="2"/>
        <v>7.7777777777777776E-3</v>
      </c>
      <c r="V60" s="227"/>
      <c r="W60" s="228" t="str">
        <f t="shared" si="5"/>
        <v>0</v>
      </c>
      <c r="X60" s="509"/>
      <c r="Y60" s="229">
        <f t="shared" si="6"/>
        <v>0</v>
      </c>
    </row>
    <row r="61" spans="2:25" ht="18.75" customHeight="1">
      <c r="B61" s="503"/>
      <c r="C61" s="506"/>
      <c r="D61" s="216">
        <v>11</v>
      </c>
      <c r="E61" s="216" t="s">
        <v>4643</v>
      </c>
      <c r="F61" s="217">
        <v>800</v>
      </c>
      <c r="G61" s="218">
        <f t="shared" si="3"/>
        <v>160</v>
      </c>
      <c r="H61" s="219">
        <f t="shared" si="0"/>
        <v>444.44444444444446</v>
      </c>
      <c r="I61" s="219">
        <f t="shared" si="1"/>
        <v>0.14814814814814814</v>
      </c>
      <c r="J61" s="216"/>
      <c r="K61" s="220"/>
      <c r="L61" s="220"/>
      <c r="M61" s="221"/>
      <c r="N61" s="222">
        <f t="shared" si="4"/>
        <v>0</v>
      </c>
      <c r="O61" s="223"/>
      <c r="P61" s="224"/>
      <c r="Q61" s="224"/>
      <c r="R61" s="224"/>
      <c r="S61" s="224"/>
      <c r="T61" s="225"/>
      <c r="U61" s="226">
        <f t="shared" si="2"/>
        <v>0.29629629629629628</v>
      </c>
      <c r="V61" s="227"/>
      <c r="W61" s="228" t="str">
        <f t="shared" si="5"/>
        <v>0</v>
      </c>
      <c r="X61" s="509"/>
      <c r="Y61" s="229">
        <f t="shared" si="6"/>
        <v>0</v>
      </c>
    </row>
    <row r="62" spans="2:25" ht="18.75" customHeight="1">
      <c r="B62" s="503"/>
      <c r="C62" s="506"/>
      <c r="D62" s="216">
        <v>12</v>
      </c>
      <c r="E62" s="216" t="s">
        <v>4644</v>
      </c>
      <c r="F62" s="217">
        <v>71</v>
      </c>
      <c r="G62" s="218">
        <f t="shared" si="3"/>
        <v>14.2</v>
      </c>
      <c r="H62" s="219">
        <f t="shared" si="0"/>
        <v>39.444444444444443</v>
      </c>
      <c r="I62" s="219">
        <f t="shared" si="1"/>
        <v>1.3148148148148148E-2</v>
      </c>
      <c r="J62" s="216"/>
      <c r="K62" s="220"/>
      <c r="L62" s="220"/>
      <c r="M62" s="221"/>
      <c r="N62" s="222">
        <f t="shared" si="4"/>
        <v>0</v>
      </c>
      <c r="O62" s="223"/>
      <c r="P62" s="224"/>
      <c r="Q62" s="224"/>
      <c r="R62" s="224"/>
      <c r="S62" s="224"/>
      <c r="T62" s="225"/>
      <c r="U62" s="226">
        <f t="shared" si="2"/>
        <v>2.6296296296296297E-2</v>
      </c>
      <c r="V62" s="227"/>
      <c r="W62" s="228" t="str">
        <f t="shared" si="5"/>
        <v>0</v>
      </c>
      <c r="X62" s="509"/>
      <c r="Y62" s="229">
        <f t="shared" si="6"/>
        <v>0</v>
      </c>
    </row>
    <row r="63" spans="2:25" ht="18.75" customHeight="1">
      <c r="B63" s="503"/>
      <c r="C63" s="506"/>
      <c r="D63" s="216">
        <v>13</v>
      </c>
      <c r="E63" s="216" t="s">
        <v>4645</v>
      </c>
      <c r="F63" s="217">
        <v>32</v>
      </c>
      <c r="G63" s="218">
        <f t="shared" si="3"/>
        <v>6.4</v>
      </c>
      <c r="H63" s="219">
        <f t="shared" si="0"/>
        <v>17.777777777777779</v>
      </c>
      <c r="I63" s="219">
        <f t="shared" si="1"/>
        <v>5.9259259259259265E-3</v>
      </c>
      <c r="J63" s="216"/>
      <c r="K63" s="220"/>
      <c r="L63" s="220"/>
      <c r="M63" s="221"/>
      <c r="N63" s="222">
        <f t="shared" si="4"/>
        <v>0</v>
      </c>
      <c r="O63" s="223"/>
      <c r="P63" s="224" t="s">
        <v>2441</v>
      </c>
      <c r="Q63" s="224" t="s">
        <v>4646</v>
      </c>
      <c r="R63" s="224" t="s">
        <v>4647</v>
      </c>
      <c r="S63" s="224"/>
      <c r="T63" s="225" t="s">
        <v>4648</v>
      </c>
      <c r="U63" s="226">
        <f t="shared" si="2"/>
        <v>1.1851851851851853E-2</v>
      </c>
      <c r="V63" s="227"/>
      <c r="W63" s="228" t="str">
        <f t="shared" si="5"/>
        <v>0</v>
      </c>
      <c r="X63" s="509"/>
      <c r="Y63" s="229">
        <f t="shared" si="6"/>
        <v>0</v>
      </c>
    </row>
    <row r="64" spans="2:25" ht="18.75" customHeight="1">
      <c r="B64" s="503"/>
      <c r="C64" s="506"/>
      <c r="D64" s="216">
        <v>14</v>
      </c>
      <c r="E64" s="216" t="s">
        <v>4649</v>
      </c>
      <c r="F64" s="217">
        <v>54</v>
      </c>
      <c r="G64" s="218">
        <f t="shared" si="3"/>
        <v>10.8</v>
      </c>
      <c r="H64" s="219">
        <f t="shared" si="0"/>
        <v>30</v>
      </c>
      <c r="I64" s="219">
        <f t="shared" si="1"/>
        <v>0.01</v>
      </c>
      <c r="J64" s="216"/>
      <c r="K64" s="220"/>
      <c r="L64" s="220"/>
      <c r="M64" s="221"/>
      <c r="N64" s="222">
        <f t="shared" si="4"/>
        <v>0</v>
      </c>
      <c r="O64" s="223"/>
      <c r="P64" s="224" t="s">
        <v>2441</v>
      </c>
      <c r="Q64" s="224" t="s">
        <v>4646</v>
      </c>
      <c r="R64" s="224" t="s">
        <v>4647</v>
      </c>
      <c r="S64" s="224"/>
      <c r="T64" s="225" t="s">
        <v>4648</v>
      </c>
      <c r="U64" s="226">
        <f t="shared" si="2"/>
        <v>0.02</v>
      </c>
      <c r="V64" s="227"/>
      <c r="W64" s="228" t="str">
        <f t="shared" si="5"/>
        <v>0</v>
      </c>
      <c r="X64" s="509"/>
      <c r="Y64" s="229">
        <f t="shared" si="6"/>
        <v>0</v>
      </c>
    </row>
    <row r="65" spans="2:25" ht="18.75" customHeight="1">
      <c r="B65" s="503"/>
      <c r="C65" s="506"/>
      <c r="D65" s="216">
        <v>15</v>
      </c>
      <c r="E65" s="216" t="s">
        <v>4650</v>
      </c>
      <c r="F65" s="217">
        <v>400</v>
      </c>
      <c r="G65" s="218">
        <f t="shared" si="3"/>
        <v>80</v>
      </c>
      <c r="H65" s="219">
        <f t="shared" si="0"/>
        <v>222.22222222222223</v>
      </c>
      <c r="I65" s="219">
        <f t="shared" si="1"/>
        <v>7.407407407407407E-2</v>
      </c>
      <c r="J65" s="217"/>
      <c r="K65" s="220" t="s">
        <v>11288</v>
      </c>
      <c r="L65" s="220"/>
      <c r="M65" s="221">
        <f>SUM(H51:H70)</f>
        <v>2993.3333333333335</v>
      </c>
      <c r="N65" s="222">
        <f t="shared" si="4"/>
        <v>59.866666666666667</v>
      </c>
      <c r="O65" s="223" t="s">
        <v>2523</v>
      </c>
      <c r="P65" s="224" t="s">
        <v>178</v>
      </c>
      <c r="Q65" s="224"/>
      <c r="R65" s="224" t="s">
        <v>3576</v>
      </c>
      <c r="S65" s="224"/>
      <c r="T65" s="225"/>
      <c r="U65" s="226">
        <f t="shared" si="2"/>
        <v>0.14814814814814814</v>
      </c>
      <c r="V65" s="227">
        <f>SUM(U51:U70)</f>
        <v>1.9955555555555555</v>
      </c>
      <c r="W65" s="228" t="str">
        <f t="shared" si="5"/>
        <v>2</v>
      </c>
      <c r="X65" s="509"/>
      <c r="Y65" s="229">
        <f t="shared" si="6"/>
        <v>1</v>
      </c>
    </row>
    <row r="66" spans="2:25" ht="18.75" customHeight="1">
      <c r="B66" s="503"/>
      <c r="C66" s="506"/>
      <c r="D66" s="216">
        <v>16</v>
      </c>
      <c r="E66" s="216" t="s">
        <v>4651</v>
      </c>
      <c r="F66" s="217">
        <v>21</v>
      </c>
      <c r="G66" s="218">
        <f t="shared" si="3"/>
        <v>4.2</v>
      </c>
      <c r="H66" s="219">
        <f t="shared" si="0"/>
        <v>11.666666666666666</v>
      </c>
      <c r="I66" s="219">
        <f t="shared" si="1"/>
        <v>3.8888888888888888E-3</v>
      </c>
      <c r="J66" s="217"/>
      <c r="K66" s="220"/>
      <c r="L66" s="220"/>
      <c r="M66" s="221"/>
      <c r="N66" s="222">
        <f t="shared" si="4"/>
        <v>0</v>
      </c>
      <c r="O66" s="223"/>
      <c r="P66" s="224"/>
      <c r="Q66" s="224"/>
      <c r="R66" s="224"/>
      <c r="S66" s="224"/>
      <c r="T66" s="225"/>
      <c r="U66" s="226">
        <f t="shared" si="2"/>
        <v>7.7777777777777776E-3</v>
      </c>
      <c r="V66" s="227"/>
      <c r="W66" s="228" t="str">
        <f t="shared" si="5"/>
        <v>0</v>
      </c>
      <c r="X66" s="509"/>
      <c r="Y66" s="229">
        <f t="shared" si="6"/>
        <v>0</v>
      </c>
    </row>
    <row r="67" spans="2:25" ht="18.75" customHeight="1">
      <c r="B67" s="503"/>
      <c r="C67" s="506"/>
      <c r="D67" s="216">
        <v>17</v>
      </c>
      <c r="E67" s="216" t="s">
        <v>4652</v>
      </c>
      <c r="F67" s="217">
        <v>254</v>
      </c>
      <c r="G67" s="218">
        <f t="shared" si="3"/>
        <v>50.8</v>
      </c>
      <c r="H67" s="219">
        <f t="shared" si="0"/>
        <v>141.11111111111111</v>
      </c>
      <c r="I67" s="219">
        <f t="shared" si="1"/>
        <v>4.7037037037037037E-2</v>
      </c>
      <c r="J67" s="217"/>
      <c r="K67" s="220"/>
      <c r="L67" s="220"/>
      <c r="M67" s="221"/>
      <c r="N67" s="222">
        <f t="shared" si="4"/>
        <v>0</v>
      </c>
      <c r="O67" s="223"/>
      <c r="P67" s="224"/>
      <c r="Q67" s="224"/>
      <c r="R67" s="224"/>
      <c r="S67" s="224"/>
      <c r="T67" s="225"/>
      <c r="U67" s="226">
        <f t="shared" si="2"/>
        <v>9.4074074074074074E-2</v>
      </c>
      <c r="V67" s="227"/>
      <c r="W67" s="228" t="str">
        <f t="shared" si="5"/>
        <v>0</v>
      </c>
      <c r="X67" s="509"/>
      <c r="Y67" s="229">
        <f t="shared" si="6"/>
        <v>0</v>
      </c>
    </row>
    <row r="68" spans="2:25" ht="18.75" customHeight="1">
      <c r="B68" s="503"/>
      <c r="C68" s="506"/>
      <c r="D68" s="216">
        <v>18</v>
      </c>
      <c r="E68" s="216" t="s">
        <v>4653</v>
      </c>
      <c r="F68" s="217">
        <v>89</v>
      </c>
      <c r="G68" s="218">
        <f t="shared" si="3"/>
        <v>17.8</v>
      </c>
      <c r="H68" s="219">
        <f t="shared" si="0"/>
        <v>49.444444444444443</v>
      </c>
      <c r="I68" s="219">
        <f t="shared" si="1"/>
        <v>1.6481481481481482E-2</v>
      </c>
      <c r="J68" s="217"/>
      <c r="K68" s="220"/>
      <c r="L68" s="220"/>
      <c r="M68" s="221"/>
      <c r="N68" s="222">
        <f t="shared" si="4"/>
        <v>0</v>
      </c>
      <c r="O68" s="223"/>
      <c r="P68" s="224"/>
      <c r="Q68" s="224"/>
      <c r="R68" s="224"/>
      <c r="S68" s="224"/>
      <c r="T68" s="225"/>
      <c r="U68" s="226">
        <f t="shared" si="2"/>
        <v>3.2962962962962965E-2</v>
      </c>
      <c r="V68" s="227"/>
      <c r="W68" s="228" t="str">
        <f t="shared" si="5"/>
        <v>0</v>
      </c>
      <c r="X68" s="509"/>
      <c r="Y68" s="229">
        <f t="shared" si="6"/>
        <v>0</v>
      </c>
    </row>
    <row r="69" spans="2:25" ht="18.75" customHeight="1">
      <c r="B69" s="503"/>
      <c r="C69" s="506"/>
      <c r="D69" s="216">
        <v>19</v>
      </c>
      <c r="E69" s="216" t="s">
        <v>4654</v>
      </c>
      <c r="F69" s="217">
        <v>200</v>
      </c>
      <c r="G69" s="218">
        <f t="shared" si="3"/>
        <v>40</v>
      </c>
      <c r="H69" s="219">
        <f t="shared" si="0"/>
        <v>111.11111111111111</v>
      </c>
      <c r="I69" s="219">
        <f t="shared" si="1"/>
        <v>3.7037037037037035E-2</v>
      </c>
      <c r="J69" s="217"/>
      <c r="K69" s="220"/>
      <c r="L69" s="220"/>
      <c r="M69" s="221"/>
      <c r="N69" s="222">
        <f t="shared" si="4"/>
        <v>0</v>
      </c>
      <c r="O69" s="223"/>
      <c r="P69" s="224"/>
      <c r="Q69" s="224"/>
      <c r="R69" s="224"/>
      <c r="S69" s="224"/>
      <c r="T69" s="225"/>
      <c r="U69" s="226">
        <f t="shared" si="2"/>
        <v>7.407407407407407E-2</v>
      </c>
      <c r="V69" s="227"/>
      <c r="W69" s="228" t="str">
        <f t="shared" si="5"/>
        <v>0</v>
      </c>
      <c r="X69" s="509"/>
      <c r="Y69" s="229">
        <f t="shared" si="6"/>
        <v>0</v>
      </c>
    </row>
    <row r="70" spans="2:25" ht="18.75" customHeight="1">
      <c r="B70" s="503"/>
      <c r="C70" s="506"/>
      <c r="D70" s="216">
        <v>20</v>
      </c>
      <c r="E70" s="216" t="s">
        <v>4655</v>
      </c>
      <c r="F70" s="217">
        <v>68</v>
      </c>
      <c r="G70" s="218">
        <f t="shared" si="3"/>
        <v>13.6</v>
      </c>
      <c r="H70" s="219">
        <f t="shared" si="0"/>
        <v>37.777777777777779</v>
      </c>
      <c r="I70" s="219">
        <f t="shared" si="1"/>
        <v>1.2592592592592593E-2</v>
      </c>
      <c r="J70" s="217"/>
      <c r="K70" s="220"/>
      <c r="L70" s="220"/>
      <c r="M70" s="221"/>
      <c r="N70" s="222">
        <f t="shared" si="4"/>
        <v>0</v>
      </c>
      <c r="O70" s="223"/>
      <c r="P70" s="224"/>
      <c r="Q70" s="224"/>
      <c r="R70" s="224"/>
      <c r="S70" s="224"/>
      <c r="T70" s="225"/>
      <c r="U70" s="226">
        <f t="shared" si="2"/>
        <v>2.5185185185185185E-2</v>
      </c>
      <c r="V70" s="227"/>
      <c r="W70" s="228" t="str">
        <f t="shared" si="5"/>
        <v>0</v>
      </c>
      <c r="X70" s="509"/>
      <c r="Y70" s="229">
        <f t="shared" si="6"/>
        <v>0</v>
      </c>
    </row>
    <row r="71" spans="2:25" ht="18.75" customHeight="1">
      <c r="B71" s="503"/>
      <c r="C71" s="506"/>
      <c r="D71" s="216"/>
      <c r="E71" s="216"/>
      <c r="F71" s="217"/>
      <c r="G71" s="218">
        <f t="shared" si="3"/>
        <v>0</v>
      </c>
      <c r="H71" s="219">
        <f t="shared" si="0"/>
        <v>0</v>
      </c>
      <c r="I71" s="219">
        <f t="shared" si="1"/>
        <v>0</v>
      </c>
      <c r="J71" s="217"/>
      <c r="K71" s="220"/>
      <c r="L71" s="220"/>
      <c r="M71" s="221"/>
      <c r="N71" s="222">
        <f t="shared" si="4"/>
        <v>0</v>
      </c>
      <c r="O71" s="223"/>
      <c r="P71" s="224"/>
      <c r="Q71" s="224"/>
      <c r="R71" s="224"/>
      <c r="S71" s="224"/>
      <c r="T71" s="225"/>
      <c r="U71" s="226">
        <f t="shared" si="2"/>
        <v>0</v>
      </c>
      <c r="V71" s="227"/>
      <c r="W71" s="228" t="str">
        <f t="shared" si="5"/>
        <v>0</v>
      </c>
      <c r="X71" s="509"/>
      <c r="Y71" s="229">
        <f t="shared" si="6"/>
        <v>0</v>
      </c>
    </row>
    <row r="72" spans="2:25" ht="18.75" customHeight="1">
      <c r="B72" s="504"/>
      <c r="C72" s="507"/>
      <c r="D72" s="216"/>
      <c r="E72" s="216"/>
      <c r="F72" s="217"/>
      <c r="G72" s="218">
        <f>F72/$G$15</f>
        <v>0</v>
      </c>
      <c r="H72" s="219">
        <f>F72/$H$15</f>
        <v>0</v>
      </c>
      <c r="I72" s="219">
        <f>H72/$I$15</f>
        <v>0</v>
      </c>
      <c r="J72" s="217"/>
      <c r="K72" s="220"/>
      <c r="L72" s="220"/>
      <c r="M72" s="232"/>
      <c r="N72" s="222">
        <f>M72/$N$15</f>
        <v>0</v>
      </c>
      <c r="O72" s="231"/>
      <c r="P72" s="231"/>
      <c r="Q72" s="231"/>
      <c r="R72" s="231"/>
      <c r="S72" s="231"/>
      <c r="T72" s="225"/>
      <c r="U72" s="226">
        <f>H72/$U$15</f>
        <v>0</v>
      </c>
      <c r="V72" s="227"/>
      <c r="W72" s="228" t="str">
        <f>IF(V72&lt;1,"0",IF(V72&lt;5,"2",IF(V72&gt;=5,"6")))</f>
        <v>0</v>
      </c>
      <c r="X72" s="510"/>
      <c r="Y72" s="229">
        <f t="shared" si="6"/>
        <v>0</v>
      </c>
    </row>
    <row r="73" spans="2:25">
      <c r="B73" s="233"/>
      <c r="C73" s="234" t="s">
        <v>111</v>
      </c>
      <c r="D73" s="235"/>
      <c r="E73" s="236">
        <f>COUNTA(E17:E72)</f>
        <v>53</v>
      </c>
      <c r="F73" s="236">
        <f>SUM(F17:F72)</f>
        <v>10713</v>
      </c>
      <c r="G73" s="236">
        <f>SUM(G17:G72)</f>
        <v>2142.6000000000004</v>
      </c>
      <c r="H73" s="236">
        <f>SUM(H17:H72)</f>
        <v>5951.6666666666679</v>
      </c>
      <c r="I73" s="236">
        <f>MROUND(SUM(I17:I72),1)</f>
        <v>2</v>
      </c>
      <c r="J73" s="236">
        <f>COUNTA(J17:J72)</f>
        <v>1</v>
      </c>
      <c r="K73" s="236">
        <f>COUNTA(K17:K72)</f>
        <v>2</v>
      </c>
      <c r="L73" s="236">
        <f>COUNTA(L17:L72)</f>
        <v>0</v>
      </c>
      <c r="M73" s="236">
        <f>SUM(M17:M72)</f>
        <v>5951.6666666666679</v>
      </c>
      <c r="N73" s="236">
        <f>SUM(N17:N72)</f>
        <v>119.03333333333335</v>
      </c>
      <c r="O73" s="237"/>
      <c r="P73" s="238">
        <f>COUNTIF(P17:P72, "YES")</f>
        <v>2</v>
      </c>
      <c r="Q73" s="237"/>
      <c r="R73" s="237"/>
      <c r="S73" s="237"/>
      <c r="T73" s="237"/>
      <c r="U73" s="236">
        <f>SUM(U17:U72)</f>
        <v>3.9677777777777772</v>
      </c>
      <c r="V73" s="236">
        <f>SUM(V17:V72)</f>
        <v>3.9677777777777776</v>
      </c>
      <c r="W73" s="236">
        <f t="array" ref="W73">SUM(ABS(W17:W72))</f>
        <v>4</v>
      </c>
      <c r="X73" s="238" t="str">
        <f>IF(X17&lt;0.3, "0", IF(X17&lt;=2, "2", IF(X17&gt;2, ROUND(X17,0))))</f>
        <v>2</v>
      </c>
      <c r="Y73" s="236">
        <f>SUM(Y17:Y72)</f>
        <v>2</v>
      </c>
    </row>
    <row r="74" spans="2:25" ht="18.75" customHeight="1">
      <c r="B74" s="502">
        <v>2</v>
      </c>
      <c r="C74" s="505" t="s">
        <v>4656</v>
      </c>
      <c r="D74" s="216">
        <v>1</v>
      </c>
      <c r="E74" s="216" t="s">
        <v>4657</v>
      </c>
      <c r="F74" s="217">
        <v>120</v>
      </c>
      <c r="G74" s="218">
        <f t="shared" ref="G74:G113" si="7">F74/$G$15</f>
        <v>24</v>
      </c>
      <c r="H74" s="219">
        <f t="shared" ref="H74:H113" si="8">F74/$H$15</f>
        <v>66.666666666666671</v>
      </c>
      <c r="I74" s="219">
        <f t="shared" ref="I74:I113" si="9">H74/$I$15</f>
        <v>2.2222222222222223E-2</v>
      </c>
      <c r="J74" s="217"/>
      <c r="K74" s="220"/>
      <c r="L74" s="220"/>
      <c r="M74" s="221"/>
      <c r="N74" s="222">
        <f>M74/$N$15</f>
        <v>0</v>
      </c>
      <c r="O74" s="223"/>
      <c r="P74" s="224"/>
      <c r="Q74" s="224"/>
      <c r="R74" s="224"/>
      <c r="S74" s="224"/>
      <c r="T74" s="225"/>
      <c r="U74" s="226">
        <f t="shared" ref="U74:U113" si="10">H74/$U$15</f>
        <v>4.4444444444444446E-2</v>
      </c>
      <c r="V74" s="227"/>
      <c r="W74" s="228" t="str">
        <f t="shared" ref="W74:W113" si="11">IF(V74&lt;1,"0",IF(V74&lt;5,"2",IF(V74&gt;=5,"6")))</f>
        <v>0</v>
      </c>
      <c r="X74" s="508">
        <f>K115/$X$15</f>
        <v>0.66666666666666663</v>
      </c>
      <c r="Y74" s="229">
        <f t="shared" ref="Y74:Y114" si="12">W74/2</f>
        <v>0</v>
      </c>
    </row>
    <row r="75" spans="2:25" ht="18.75" customHeight="1">
      <c r="B75" s="503"/>
      <c r="C75" s="506"/>
      <c r="D75" s="216">
        <v>2</v>
      </c>
      <c r="E75" s="216" t="s">
        <v>4658</v>
      </c>
      <c r="F75" s="217">
        <v>51</v>
      </c>
      <c r="G75" s="218">
        <f t="shared" si="7"/>
        <v>10.199999999999999</v>
      </c>
      <c r="H75" s="219">
        <f t="shared" si="8"/>
        <v>28.333333333333332</v>
      </c>
      <c r="I75" s="219">
        <f t="shared" si="9"/>
        <v>9.4444444444444445E-3</v>
      </c>
      <c r="J75" s="217"/>
      <c r="K75" s="220"/>
      <c r="L75" s="220"/>
      <c r="M75" s="221"/>
      <c r="N75" s="222">
        <f t="shared" ref="N75:N113" si="13">M75/$N$15</f>
        <v>0</v>
      </c>
      <c r="O75" s="223"/>
      <c r="P75" s="224"/>
      <c r="Q75" s="224"/>
      <c r="R75" s="224"/>
      <c r="S75" s="224"/>
      <c r="T75" s="225"/>
      <c r="U75" s="226">
        <f t="shared" si="10"/>
        <v>1.8888888888888889E-2</v>
      </c>
      <c r="V75" s="227"/>
      <c r="W75" s="228" t="str">
        <f t="shared" si="11"/>
        <v>0</v>
      </c>
      <c r="X75" s="509"/>
      <c r="Y75" s="229">
        <f t="shared" si="12"/>
        <v>0</v>
      </c>
    </row>
    <row r="76" spans="2:25" ht="18.75" customHeight="1">
      <c r="B76" s="503"/>
      <c r="C76" s="506"/>
      <c r="D76" s="216">
        <v>3</v>
      </c>
      <c r="E76" s="216" t="s">
        <v>1028</v>
      </c>
      <c r="F76" s="217">
        <v>120</v>
      </c>
      <c r="G76" s="218">
        <f t="shared" si="7"/>
        <v>24</v>
      </c>
      <c r="H76" s="219">
        <f t="shared" si="8"/>
        <v>66.666666666666671</v>
      </c>
      <c r="I76" s="219">
        <f t="shared" si="9"/>
        <v>2.2222222222222223E-2</v>
      </c>
      <c r="J76" s="217"/>
      <c r="K76" s="220"/>
      <c r="L76" s="220"/>
      <c r="M76" s="221"/>
      <c r="N76" s="222">
        <f t="shared" si="13"/>
        <v>0</v>
      </c>
      <c r="O76" s="223"/>
      <c r="P76" s="224"/>
      <c r="Q76" s="224"/>
      <c r="R76" s="224"/>
      <c r="S76" s="224"/>
      <c r="T76" s="225"/>
      <c r="U76" s="226">
        <f t="shared" si="10"/>
        <v>4.4444444444444446E-2</v>
      </c>
      <c r="V76" s="227"/>
      <c r="W76" s="228" t="str">
        <f t="shared" si="11"/>
        <v>0</v>
      </c>
      <c r="X76" s="509"/>
      <c r="Y76" s="229">
        <f t="shared" si="12"/>
        <v>0</v>
      </c>
    </row>
    <row r="77" spans="2:25" ht="18.75" customHeight="1">
      <c r="B77" s="503"/>
      <c r="C77" s="506"/>
      <c r="D77" s="216">
        <v>4</v>
      </c>
      <c r="E77" s="216" t="s">
        <v>4659</v>
      </c>
      <c r="F77" s="217">
        <v>100</v>
      </c>
      <c r="G77" s="218">
        <f t="shared" si="7"/>
        <v>20</v>
      </c>
      <c r="H77" s="219">
        <f t="shared" si="8"/>
        <v>55.555555555555557</v>
      </c>
      <c r="I77" s="219">
        <f t="shared" si="9"/>
        <v>1.8518518518518517E-2</v>
      </c>
      <c r="J77" s="217"/>
      <c r="K77" s="220"/>
      <c r="L77" s="220"/>
      <c r="M77" s="221"/>
      <c r="N77" s="222">
        <f t="shared" si="13"/>
        <v>0</v>
      </c>
      <c r="O77" s="223"/>
      <c r="P77" s="224"/>
      <c r="Q77" s="224"/>
      <c r="R77" s="224"/>
      <c r="S77" s="224"/>
      <c r="T77" s="225"/>
      <c r="U77" s="226">
        <f t="shared" si="10"/>
        <v>3.7037037037037035E-2</v>
      </c>
      <c r="V77" s="227"/>
      <c r="W77" s="228" t="str">
        <f t="shared" si="11"/>
        <v>0</v>
      </c>
      <c r="X77" s="509"/>
      <c r="Y77" s="229">
        <f t="shared" si="12"/>
        <v>0</v>
      </c>
    </row>
    <row r="78" spans="2:25" ht="18.75" customHeight="1">
      <c r="B78" s="503"/>
      <c r="C78" s="506"/>
      <c r="D78" s="216">
        <v>5</v>
      </c>
      <c r="E78" s="216" t="s">
        <v>4660</v>
      </c>
      <c r="F78" s="217">
        <v>200</v>
      </c>
      <c r="G78" s="218">
        <f t="shared" si="7"/>
        <v>40</v>
      </c>
      <c r="H78" s="219">
        <f t="shared" si="8"/>
        <v>111.11111111111111</v>
      </c>
      <c r="I78" s="219">
        <f t="shared" si="9"/>
        <v>3.7037037037037035E-2</v>
      </c>
      <c r="J78" s="217"/>
      <c r="K78" s="220"/>
      <c r="L78" s="220"/>
      <c r="M78" s="221"/>
      <c r="N78" s="222">
        <f t="shared" si="13"/>
        <v>0</v>
      </c>
      <c r="O78" s="223"/>
      <c r="P78" s="224"/>
      <c r="Q78" s="224"/>
      <c r="R78" s="224"/>
      <c r="S78" s="224"/>
      <c r="T78" s="225"/>
      <c r="U78" s="226">
        <f t="shared" si="10"/>
        <v>7.407407407407407E-2</v>
      </c>
      <c r="V78" s="227"/>
      <c r="W78" s="228" t="str">
        <f t="shared" si="11"/>
        <v>0</v>
      </c>
      <c r="X78" s="509"/>
      <c r="Y78" s="229">
        <f t="shared" si="12"/>
        <v>0</v>
      </c>
    </row>
    <row r="79" spans="2:25" ht="18.75" customHeight="1">
      <c r="B79" s="503"/>
      <c r="C79" s="506"/>
      <c r="D79" s="216">
        <v>6</v>
      </c>
      <c r="E79" s="216" t="s">
        <v>4661</v>
      </c>
      <c r="F79" s="217">
        <v>300</v>
      </c>
      <c r="G79" s="218">
        <f t="shared" si="7"/>
        <v>60</v>
      </c>
      <c r="H79" s="219">
        <f t="shared" si="8"/>
        <v>166.66666666666666</v>
      </c>
      <c r="I79" s="219">
        <f t="shared" si="9"/>
        <v>5.5555555555555552E-2</v>
      </c>
      <c r="J79" s="217"/>
      <c r="K79" s="220"/>
      <c r="L79" s="220"/>
      <c r="M79" s="221"/>
      <c r="N79" s="222">
        <f t="shared" si="13"/>
        <v>0</v>
      </c>
      <c r="O79" s="223"/>
      <c r="P79" s="224"/>
      <c r="Q79" s="224"/>
      <c r="R79" s="224"/>
      <c r="S79" s="224"/>
      <c r="T79" s="225"/>
      <c r="U79" s="226">
        <f t="shared" si="10"/>
        <v>0.1111111111111111</v>
      </c>
      <c r="V79" s="227"/>
      <c r="W79" s="228" t="str">
        <f t="shared" si="11"/>
        <v>0</v>
      </c>
      <c r="X79" s="509"/>
      <c r="Y79" s="229">
        <f t="shared" si="12"/>
        <v>0</v>
      </c>
    </row>
    <row r="80" spans="2:25" ht="18.75" customHeight="1">
      <c r="B80" s="503"/>
      <c r="C80" s="506"/>
      <c r="D80" s="216">
        <v>7</v>
      </c>
      <c r="E80" s="216" t="s">
        <v>4656</v>
      </c>
      <c r="F80" s="217">
        <v>400</v>
      </c>
      <c r="G80" s="218">
        <f t="shared" si="7"/>
        <v>80</v>
      </c>
      <c r="H80" s="219">
        <f t="shared" si="8"/>
        <v>222.22222222222223</v>
      </c>
      <c r="I80" s="219">
        <f t="shared" si="9"/>
        <v>7.407407407407407E-2</v>
      </c>
      <c r="J80" s="217" t="s">
        <v>4662</v>
      </c>
      <c r="K80" s="220" t="s">
        <v>4662</v>
      </c>
      <c r="L80" s="220"/>
      <c r="M80" s="221">
        <f>SUM(H74:H90)</f>
        <v>2878.3333333333335</v>
      </c>
      <c r="N80" s="222">
        <f t="shared" si="13"/>
        <v>57.56666666666667</v>
      </c>
      <c r="O80" s="223" t="s">
        <v>4663</v>
      </c>
      <c r="P80" s="224"/>
      <c r="Q80" s="224"/>
      <c r="R80" s="224"/>
      <c r="S80" s="224"/>
      <c r="T80" s="225"/>
      <c r="U80" s="226">
        <f t="shared" si="10"/>
        <v>0.14814814814814814</v>
      </c>
      <c r="V80" s="227">
        <f>SUM(U74:U90)</f>
        <v>1.9188888888888886</v>
      </c>
      <c r="W80" s="228" t="str">
        <f t="shared" si="11"/>
        <v>2</v>
      </c>
      <c r="X80" s="509"/>
      <c r="Y80" s="229">
        <f t="shared" si="12"/>
        <v>1</v>
      </c>
    </row>
    <row r="81" spans="2:25" ht="18.75" customHeight="1">
      <c r="B81" s="503"/>
      <c r="C81" s="506"/>
      <c r="D81" s="216">
        <v>8</v>
      </c>
      <c r="E81" s="216" t="s">
        <v>4664</v>
      </c>
      <c r="F81" s="217">
        <v>350</v>
      </c>
      <c r="G81" s="218">
        <f t="shared" si="7"/>
        <v>70</v>
      </c>
      <c r="H81" s="219">
        <f t="shared" si="8"/>
        <v>194.44444444444443</v>
      </c>
      <c r="I81" s="219">
        <f t="shared" si="9"/>
        <v>6.4814814814814811E-2</v>
      </c>
      <c r="J81" s="217"/>
      <c r="K81" s="220"/>
      <c r="L81" s="220"/>
      <c r="M81" s="221"/>
      <c r="N81" s="222">
        <f t="shared" si="13"/>
        <v>0</v>
      </c>
      <c r="O81" s="223"/>
      <c r="P81" s="224"/>
      <c r="Q81" s="224"/>
      <c r="R81" s="224"/>
      <c r="S81" s="224"/>
      <c r="T81" s="225"/>
      <c r="U81" s="226">
        <f t="shared" si="10"/>
        <v>0.12962962962962962</v>
      </c>
      <c r="V81" s="227"/>
      <c r="W81" s="228" t="str">
        <f t="shared" si="11"/>
        <v>0</v>
      </c>
      <c r="X81" s="509"/>
      <c r="Y81" s="229">
        <f t="shared" si="12"/>
        <v>0</v>
      </c>
    </row>
    <row r="82" spans="2:25" ht="18.75" customHeight="1">
      <c r="B82" s="503"/>
      <c r="C82" s="506"/>
      <c r="D82" s="216">
        <v>9</v>
      </c>
      <c r="E82" s="216" t="s">
        <v>4665</v>
      </c>
      <c r="F82" s="217">
        <v>140</v>
      </c>
      <c r="G82" s="218">
        <f t="shared" si="7"/>
        <v>28</v>
      </c>
      <c r="H82" s="219">
        <f t="shared" si="8"/>
        <v>77.777777777777771</v>
      </c>
      <c r="I82" s="219">
        <f t="shared" si="9"/>
        <v>2.5925925925925925E-2</v>
      </c>
      <c r="J82" s="217"/>
      <c r="K82" s="220"/>
      <c r="L82" s="220"/>
      <c r="M82" s="221"/>
      <c r="N82" s="222">
        <f t="shared" si="13"/>
        <v>0</v>
      </c>
      <c r="O82" s="223"/>
      <c r="P82" s="224"/>
      <c r="Q82" s="224"/>
      <c r="R82" s="224"/>
      <c r="S82" s="224"/>
      <c r="T82" s="225"/>
      <c r="U82" s="226">
        <f t="shared" si="10"/>
        <v>5.185185185185185E-2</v>
      </c>
      <c r="V82" s="227"/>
      <c r="W82" s="228" t="str">
        <f t="shared" si="11"/>
        <v>0</v>
      </c>
      <c r="X82" s="509"/>
      <c r="Y82" s="229">
        <f t="shared" si="12"/>
        <v>0</v>
      </c>
    </row>
    <row r="83" spans="2:25" ht="18.75" customHeight="1">
      <c r="B83" s="503"/>
      <c r="C83" s="506"/>
      <c r="D83" s="216">
        <v>10</v>
      </c>
      <c r="E83" s="251" t="s">
        <v>4666</v>
      </c>
      <c r="F83" s="217">
        <v>280</v>
      </c>
      <c r="G83" s="218">
        <f t="shared" si="7"/>
        <v>56</v>
      </c>
      <c r="H83" s="219">
        <f t="shared" si="8"/>
        <v>155.55555555555554</v>
      </c>
      <c r="I83" s="219">
        <f t="shared" si="9"/>
        <v>5.185185185185185E-2</v>
      </c>
      <c r="J83" s="217"/>
      <c r="K83" s="220"/>
      <c r="L83" s="220"/>
      <c r="M83" s="221"/>
      <c r="N83" s="222">
        <f t="shared" si="13"/>
        <v>0</v>
      </c>
      <c r="O83" s="223"/>
      <c r="P83" s="224" t="s">
        <v>2441</v>
      </c>
      <c r="Q83" s="224" t="s">
        <v>4646</v>
      </c>
      <c r="R83" s="224" t="s">
        <v>2634</v>
      </c>
      <c r="S83" s="224"/>
      <c r="T83" s="225" t="s">
        <v>11479</v>
      </c>
      <c r="U83" s="226">
        <f t="shared" si="10"/>
        <v>0.1037037037037037</v>
      </c>
      <c r="V83" s="227"/>
      <c r="W83" s="228" t="str">
        <f t="shared" si="11"/>
        <v>0</v>
      </c>
      <c r="X83" s="509"/>
      <c r="Y83" s="229">
        <f t="shared" si="12"/>
        <v>0</v>
      </c>
    </row>
    <row r="84" spans="2:25" ht="18.75" customHeight="1">
      <c r="B84" s="503"/>
      <c r="C84" s="506"/>
      <c r="D84" s="216">
        <v>11</v>
      </c>
      <c r="E84" s="251" t="s">
        <v>4667</v>
      </c>
      <c r="F84" s="217">
        <v>400</v>
      </c>
      <c r="G84" s="218">
        <f t="shared" si="7"/>
        <v>80</v>
      </c>
      <c r="H84" s="219">
        <f t="shared" si="8"/>
        <v>222.22222222222223</v>
      </c>
      <c r="I84" s="219">
        <f t="shared" si="9"/>
        <v>7.407407407407407E-2</v>
      </c>
      <c r="J84" s="217"/>
      <c r="K84" s="220"/>
      <c r="L84" s="220"/>
      <c r="M84" s="221"/>
      <c r="N84" s="222">
        <f t="shared" si="13"/>
        <v>0</v>
      </c>
      <c r="O84" s="223"/>
      <c r="P84" s="224" t="s">
        <v>2441</v>
      </c>
      <c r="Q84" s="224" t="s">
        <v>4646</v>
      </c>
      <c r="R84" s="224" t="s">
        <v>2634</v>
      </c>
      <c r="S84" s="224"/>
      <c r="T84" s="225" t="s">
        <v>11479</v>
      </c>
      <c r="U84" s="226">
        <f t="shared" si="10"/>
        <v>0.14814814814814814</v>
      </c>
      <c r="V84" s="227"/>
      <c r="W84" s="228" t="str">
        <f t="shared" si="11"/>
        <v>0</v>
      </c>
      <c r="X84" s="509"/>
      <c r="Y84" s="229">
        <f t="shared" si="12"/>
        <v>0</v>
      </c>
    </row>
    <row r="85" spans="2:25" ht="18.75" customHeight="1">
      <c r="B85" s="503"/>
      <c r="C85" s="506"/>
      <c r="D85" s="216">
        <v>12</v>
      </c>
      <c r="E85" s="251" t="s">
        <v>4668</v>
      </c>
      <c r="F85" s="217">
        <v>800</v>
      </c>
      <c r="G85" s="218">
        <f t="shared" si="7"/>
        <v>160</v>
      </c>
      <c r="H85" s="219">
        <f t="shared" si="8"/>
        <v>444.44444444444446</v>
      </c>
      <c r="I85" s="219">
        <f t="shared" si="9"/>
        <v>0.14814814814814814</v>
      </c>
      <c r="J85" s="217"/>
      <c r="K85" s="220"/>
      <c r="L85" s="220"/>
      <c r="M85" s="221"/>
      <c r="N85" s="222">
        <f t="shared" si="13"/>
        <v>0</v>
      </c>
      <c r="O85" s="223"/>
      <c r="P85" s="224" t="s">
        <v>2441</v>
      </c>
      <c r="Q85" s="224" t="s">
        <v>4646</v>
      </c>
      <c r="R85" s="224" t="s">
        <v>2634</v>
      </c>
      <c r="S85" s="224"/>
      <c r="T85" s="225" t="s">
        <v>11479</v>
      </c>
      <c r="U85" s="226">
        <f t="shared" si="10"/>
        <v>0.29629629629629628</v>
      </c>
      <c r="V85" s="227"/>
      <c r="W85" s="228" t="str">
        <f t="shared" si="11"/>
        <v>0</v>
      </c>
      <c r="X85" s="509"/>
      <c r="Y85" s="229">
        <f t="shared" si="12"/>
        <v>0</v>
      </c>
    </row>
    <row r="86" spans="2:25" ht="18.75" customHeight="1">
      <c r="B86" s="503"/>
      <c r="C86" s="506"/>
      <c r="D86" s="216">
        <v>13</v>
      </c>
      <c r="E86" s="216" t="s">
        <v>4669</v>
      </c>
      <c r="F86" s="217">
        <v>800</v>
      </c>
      <c r="G86" s="218">
        <f t="shared" si="7"/>
        <v>160</v>
      </c>
      <c r="H86" s="219">
        <f t="shared" si="8"/>
        <v>444.44444444444446</v>
      </c>
      <c r="I86" s="219">
        <f t="shared" si="9"/>
        <v>0.14814814814814814</v>
      </c>
      <c r="J86" s="217"/>
      <c r="K86" s="220"/>
      <c r="L86" s="220"/>
      <c r="M86" s="221"/>
      <c r="N86" s="222">
        <f t="shared" si="13"/>
        <v>0</v>
      </c>
      <c r="O86" s="223"/>
      <c r="P86" s="224"/>
      <c r="Q86" s="224"/>
      <c r="R86" s="224" t="s">
        <v>4670</v>
      </c>
      <c r="S86" s="224"/>
      <c r="T86" s="225"/>
      <c r="U86" s="226">
        <f t="shared" si="10"/>
        <v>0.29629629629629628</v>
      </c>
      <c r="V86" s="227"/>
      <c r="W86" s="228" t="str">
        <f t="shared" si="11"/>
        <v>0</v>
      </c>
      <c r="X86" s="509"/>
      <c r="Y86" s="229">
        <f t="shared" si="12"/>
        <v>0</v>
      </c>
    </row>
    <row r="87" spans="2:25" ht="18.75" customHeight="1">
      <c r="B87" s="503"/>
      <c r="C87" s="506"/>
      <c r="D87" s="216">
        <v>14</v>
      </c>
      <c r="E87" s="216" t="s">
        <v>4219</v>
      </c>
      <c r="F87" s="217">
        <v>280</v>
      </c>
      <c r="G87" s="218">
        <f t="shared" si="7"/>
        <v>56</v>
      </c>
      <c r="H87" s="219">
        <f t="shared" si="8"/>
        <v>155.55555555555554</v>
      </c>
      <c r="I87" s="219">
        <f t="shared" si="9"/>
        <v>5.185185185185185E-2</v>
      </c>
      <c r="J87" s="217"/>
      <c r="K87" s="220"/>
      <c r="L87" s="220"/>
      <c r="M87" s="221"/>
      <c r="N87" s="222">
        <f t="shared" si="13"/>
        <v>0</v>
      </c>
      <c r="O87" s="223"/>
      <c r="P87" s="224"/>
      <c r="Q87" s="224"/>
      <c r="R87" s="224" t="s">
        <v>4670</v>
      </c>
      <c r="S87" s="224"/>
      <c r="T87" s="225"/>
      <c r="U87" s="226">
        <f t="shared" si="10"/>
        <v>0.1037037037037037</v>
      </c>
      <c r="V87" s="227"/>
      <c r="W87" s="228" t="str">
        <f t="shared" si="11"/>
        <v>0</v>
      </c>
      <c r="X87" s="509"/>
      <c r="Y87" s="229">
        <f t="shared" si="12"/>
        <v>0</v>
      </c>
    </row>
    <row r="88" spans="2:25" ht="18.75" customHeight="1">
      <c r="B88" s="503"/>
      <c r="C88" s="506"/>
      <c r="D88" s="216">
        <v>15</v>
      </c>
      <c r="E88" s="216" t="s">
        <v>4671</v>
      </c>
      <c r="F88" s="217">
        <v>280</v>
      </c>
      <c r="G88" s="218">
        <f t="shared" si="7"/>
        <v>56</v>
      </c>
      <c r="H88" s="219">
        <f t="shared" si="8"/>
        <v>155.55555555555554</v>
      </c>
      <c r="I88" s="219">
        <f t="shared" si="9"/>
        <v>5.185185185185185E-2</v>
      </c>
      <c r="J88" s="217"/>
      <c r="K88" s="220"/>
      <c r="L88" s="220"/>
      <c r="M88" s="221"/>
      <c r="N88" s="222">
        <f t="shared" si="13"/>
        <v>0</v>
      </c>
      <c r="O88" s="223"/>
      <c r="P88" s="224"/>
      <c r="Q88" s="224"/>
      <c r="R88" s="224" t="s">
        <v>4670</v>
      </c>
      <c r="S88" s="224"/>
      <c r="T88" s="225"/>
      <c r="U88" s="226">
        <f t="shared" si="10"/>
        <v>0.1037037037037037</v>
      </c>
      <c r="V88" s="227"/>
      <c r="W88" s="228" t="str">
        <f t="shared" si="11"/>
        <v>0</v>
      </c>
      <c r="X88" s="509"/>
      <c r="Y88" s="229">
        <f t="shared" si="12"/>
        <v>0</v>
      </c>
    </row>
    <row r="89" spans="2:25" ht="18.75" customHeight="1">
      <c r="B89" s="503"/>
      <c r="C89" s="506"/>
      <c r="D89" s="216">
        <v>16</v>
      </c>
      <c r="E89" s="216" t="s">
        <v>4672</v>
      </c>
      <c r="F89" s="217">
        <v>280</v>
      </c>
      <c r="G89" s="218">
        <f t="shared" si="7"/>
        <v>56</v>
      </c>
      <c r="H89" s="219">
        <f t="shared" si="8"/>
        <v>155.55555555555554</v>
      </c>
      <c r="I89" s="219">
        <f t="shared" si="9"/>
        <v>5.185185185185185E-2</v>
      </c>
      <c r="J89" s="217"/>
      <c r="K89" s="220"/>
      <c r="L89" s="220"/>
      <c r="M89" s="221"/>
      <c r="N89" s="222">
        <f t="shared" si="13"/>
        <v>0</v>
      </c>
      <c r="O89" s="223"/>
      <c r="P89" s="224"/>
      <c r="Q89" s="224"/>
      <c r="R89" s="224" t="s">
        <v>4670</v>
      </c>
      <c r="S89" s="224"/>
      <c r="T89" s="225"/>
      <c r="U89" s="226">
        <f t="shared" si="10"/>
        <v>0.1037037037037037</v>
      </c>
      <c r="V89" s="227"/>
      <c r="W89" s="228" t="str">
        <f t="shared" si="11"/>
        <v>0</v>
      </c>
      <c r="X89" s="509"/>
      <c r="Y89" s="229">
        <f t="shared" si="12"/>
        <v>0</v>
      </c>
    </row>
    <row r="90" spans="2:25" ht="18.75" customHeight="1">
      <c r="B90" s="503"/>
      <c r="C90" s="506"/>
      <c r="D90" s="216">
        <v>17</v>
      </c>
      <c r="E90" s="216" t="s">
        <v>4673</v>
      </c>
      <c r="F90" s="217">
        <v>280</v>
      </c>
      <c r="G90" s="218">
        <f t="shared" si="7"/>
        <v>56</v>
      </c>
      <c r="H90" s="219">
        <f t="shared" si="8"/>
        <v>155.55555555555554</v>
      </c>
      <c r="I90" s="219">
        <f t="shared" si="9"/>
        <v>5.185185185185185E-2</v>
      </c>
      <c r="J90" s="217"/>
      <c r="K90" s="220"/>
      <c r="L90" s="220"/>
      <c r="M90" s="221"/>
      <c r="N90" s="222">
        <f t="shared" si="13"/>
        <v>0</v>
      </c>
      <c r="O90" s="223"/>
      <c r="P90" s="224"/>
      <c r="Q90" s="224"/>
      <c r="R90" s="224" t="s">
        <v>4670</v>
      </c>
      <c r="S90" s="224"/>
      <c r="T90" s="225"/>
      <c r="U90" s="226">
        <f t="shared" si="10"/>
        <v>0.1037037037037037</v>
      </c>
      <c r="V90" s="227"/>
      <c r="W90" s="228" t="str">
        <f t="shared" si="11"/>
        <v>0</v>
      </c>
      <c r="X90" s="509"/>
      <c r="Y90" s="229">
        <f t="shared" si="12"/>
        <v>0</v>
      </c>
    </row>
    <row r="91" spans="2:25" ht="18.75" customHeight="1">
      <c r="B91" s="503"/>
      <c r="C91" s="506"/>
      <c r="D91" s="216"/>
      <c r="E91" s="216"/>
      <c r="F91" s="217"/>
      <c r="G91" s="218">
        <f t="shared" si="7"/>
        <v>0</v>
      </c>
      <c r="H91" s="219">
        <f t="shared" si="8"/>
        <v>0</v>
      </c>
      <c r="I91" s="219">
        <f t="shared" si="9"/>
        <v>0</v>
      </c>
      <c r="J91" s="217"/>
      <c r="K91" s="220"/>
      <c r="L91" s="220"/>
      <c r="M91" s="221"/>
      <c r="N91" s="222">
        <f t="shared" si="13"/>
        <v>0</v>
      </c>
      <c r="O91" s="223"/>
      <c r="P91" s="224"/>
      <c r="Q91" s="224"/>
      <c r="R91" s="224"/>
      <c r="S91" s="224"/>
      <c r="T91" s="225"/>
      <c r="U91" s="226">
        <f t="shared" si="10"/>
        <v>0</v>
      </c>
      <c r="V91" s="227"/>
      <c r="W91" s="228" t="str">
        <f t="shared" si="11"/>
        <v>0</v>
      </c>
      <c r="X91" s="509"/>
      <c r="Y91" s="229">
        <f t="shared" si="12"/>
        <v>0</v>
      </c>
    </row>
    <row r="92" spans="2:25" ht="18.75" customHeight="1">
      <c r="B92" s="503"/>
      <c r="C92" s="506"/>
      <c r="D92" s="216">
        <v>1</v>
      </c>
      <c r="E92" s="216" t="s">
        <v>4674</v>
      </c>
      <c r="F92" s="217">
        <v>280</v>
      </c>
      <c r="G92" s="218">
        <f t="shared" si="7"/>
        <v>56</v>
      </c>
      <c r="H92" s="219">
        <f t="shared" si="8"/>
        <v>155.55555555555554</v>
      </c>
      <c r="I92" s="219">
        <f t="shared" si="9"/>
        <v>5.185185185185185E-2</v>
      </c>
      <c r="J92" s="217"/>
      <c r="K92" s="220"/>
      <c r="L92" s="220"/>
      <c r="M92" s="221"/>
      <c r="N92" s="222">
        <f t="shared" si="13"/>
        <v>0</v>
      </c>
      <c r="O92" s="223"/>
      <c r="P92" s="224"/>
      <c r="Q92" s="224"/>
      <c r="R92" s="224" t="s">
        <v>4675</v>
      </c>
      <c r="S92" s="224"/>
      <c r="T92" s="225"/>
      <c r="U92" s="226">
        <f t="shared" si="10"/>
        <v>0.1037037037037037</v>
      </c>
      <c r="V92" s="227"/>
      <c r="W92" s="228" t="str">
        <f t="shared" si="11"/>
        <v>0</v>
      </c>
      <c r="X92" s="509"/>
      <c r="Y92" s="229">
        <f t="shared" si="12"/>
        <v>0</v>
      </c>
    </row>
    <row r="93" spans="2:25" ht="18.75" customHeight="1">
      <c r="B93" s="503"/>
      <c r="C93" s="506"/>
      <c r="D93" s="216">
        <v>2</v>
      </c>
      <c r="E93" s="216" t="s">
        <v>4676</v>
      </c>
      <c r="F93" s="217">
        <v>280</v>
      </c>
      <c r="G93" s="218">
        <f t="shared" si="7"/>
        <v>56</v>
      </c>
      <c r="H93" s="219">
        <f t="shared" si="8"/>
        <v>155.55555555555554</v>
      </c>
      <c r="I93" s="219">
        <f t="shared" si="9"/>
        <v>5.185185185185185E-2</v>
      </c>
      <c r="J93" s="217"/>
      <c r="K93" s="220"/>
      <c r="L93" s="220"/>
      <c r="M93" s="221"/>
      <c r="N93" s="222">
        <f t="shared" si="13"/>
        <v>0</v>
      </c>
      <c r="O93" s="223"/>
      <c r="P93" s="224"/>
      <c r="Q93" s="224"/>
      <c r="R93" s="224" t="s">
        <v>4675</v>
      </c>
      <c r="S93" s="224"/>
      <c r="T93" s="225"/>
      <c r="U93" s="226">
        <f t="shared" si="10"/>
        <v>0.1037037037037037</v>
      </c>
      <c r="V93" s="227"/>
      <c r="W93" s="228" t="str">
        <f t="shared" si="11"/>
        <v>0</v>
      </c>
      <c r="X93" s="509"/>
      <c r="Y93" s="229">
        <f t="shared" si="12"/>
        <v>0</v>
      </c>
    </row>
    <row r="94" spans="2:25" ht="18.75" customHeight="1">
      <c r="B94" s="503"/>
      <c r="C94" s="506"/>
      <c r="D94" s="216">
        <v>3</v>
      </c>
      <c r="E94" s="216" t="s">
        <v>4677</v>
      </c>
      <c r="F94" s="217">
        <v>350</v>
      </c>
      <c r="G94" s="218">
        <f t="shared" si="7"/>
        <v>70</v>
      </c>
      <c r="H94" s="219">
        <f t="shared" si="8"/>
        <v>194.44444444444443</v>
      </c>
      <c r="I94" s="219">
        <f t="shared" si="9"/>
        <v>6.4814814814814811E-2</v>
      </c>
      <c r="J94" s="217"/>
      <c r="K94" s="220"/>
      <c r="L94" s="220"/>
      <c r="M94" s="221"/>
      <c r="N94" s="222">
        <f t="shared" si="13"/>
        <v>0</v>
      </c>
      <c r="O94" s="223"/>
      <c r="P94" s="224"/>
      <c r="Q94" s="224"/>
      <c r="R94" s="224" t="s">
        <v>4675</v>
      </c>
      <c r="S94" s="224"/>
      <c r="T94" s="225"/>
      <c r="U94" s="226">
        <f t="shared" si="10"/>
        <v>0.12962962962962962</v>
      </c>
      <c r="V94" s="227"/>
      <c r="W94" s="228" t="str">
        <f t="shared" si="11"/>
        <v>0</v>
      </c>
      <c r="X94" s="509"/>
      <c r="Y94" s="229">
        <f t="shared" si="12"/>
        <v>0</v>
      </c>
    </row>
    <row r="95" spans="2:25" ht="18.75" customHeight="1">
      <c r="B95" s="503"/>
      <c r="C95" s="506"/>
      <c r="D95" s="216">
        <v>4</v>
      </c>
      <c r="E95" s="216" t="s">
        <v>4678</v>
      </c>
      <c r="F95" s="217">
        <v>100</v>
      </c>
      <c r="G95" s="218">
        <f t="shared" si="7"/>
        <v>20</v>
      </c>
      <c r="H95" s="219">
        <f t="shared" si="8"/>
        <v>55.555555555555557</v>
      </c>
      <c r="I95" s="219">
        <f t="shared" si="9"/>
        <v>1.8518518518518517E-2</v>
      </c>
      <c r="J95" s="217"/>
      <c r="K95" s="220"/>
      <c r="L95" s="220"/>
      <c r="M95" s="221"/>
      <c r="N95" s="222">
        <f t="shared" si="13"/>
        <v>0</v>
      </c>
      <c r="O95" s="223"/>
      <c r="P95" s="224"/>
      <c r="Q95" s="224"/>
      <c r="R95" s="224" t="s">
        <v>4670</v>
      </c>
      <c r="S95" s="224"/>
      <c r="T95" s="225"/>
      <c r="U95" s="226">
        <f t="shared" si="10"/>
        <v>3.7037037037037035E-2</v>
      </c>
      <c r="V95" s="227"/>
      <c r="W95" s="228" t="str">
        <f t="shared" si="11"/>
        <v>0</v>
      </c>
      <c r="X95" s="509"/>
      <c r="Y95" s="229">
        <f t="shared" si="12"/>
        <v>0</v>
      </c>
    </row>
    <row r="96" spans="2:25" ht="18.75" customHeight="1">
      <c r="B96" s="503"/>
      <c r="C96" s="506"/>
      <c r="D96" s="216">
        <v>5</v>
      </c>
      <c r="E96" s="216" t="s">
        <v>4679</v>
      </c>
      <c r="F96" s="217">
        <v>200</v>
      </c>
      <c r="G96" s="218">
        <f t="shared" si="7"/>
        <v>40</v>
      </c>
      <c r="H96" s="219">
        <f t="shared" si="8"/>
        <v>111.11111111111111</v>
      </c>
      <c r="I96" s="219">
        <f t="shared" si="9"/>
        <v>3.7037037037037035E-2</v>
      </c>
      <c r="J96" s="217"/>
      <c r="K96" s="220"/>
      <c r="L96" s="220"/>
      <c r="M96" s="221"/>
      <c r="N96" s="222">
        <f t="shared" si="13"/>
        <v>0</v>
      </c>
      <c r="O96" s="223"/>
      <c r="P96" s="224"/>
      <c r="Q96" s="224"/>
      <c r="R96" s="224" t="s">
        <v>4670</v>
      </c>
      <c r="S96" s="224"/>
      <c r="T96" s="225"/>
      <c r="U96" s="226">
        <f t="shared" si="10"/>
        <v>7.407407407407407E-2</v>
      </c>
      <c r="V96" s="227"/>
      <c r="W96" s="228" t="str">
        <f t="shared" si="11"/>
        <v>0</v>
      </c>
      <c r="X96" s="509"/>
      <c r="Y96" s="229">
        <f t="shared" si="12"/>
        <v>0</v>
      </c>
    </row>
    <row r="97" spans="2:25" ht="18.75" customHeight="1">
      <c r="B97" s="503"/>
      <c r="C97" s="506"/>
      <c r="D97" s="216">
        <v>6</v>
      </c>
      <c r="E97" s="216" t="s">
        <v>4680</v>
      </c>
      <c r="F97" s="217">
        <v>280</v>
      </c>
      <c r="G97" s="218">
        <f t="shared" si="7"/>
        <v>56</v>
      </c>
      <c r="H97" s="219">
        <f t="shared" si="8"/>
        <v>155.55555555555554</v>
      </c>
      <c r="I97" s="219">
        <f t="shared" si="9"/>
        <v>5.185185185185185E-2</v>
      </c>
      <c r="J97" s="217"/>
      <c r="K97" s="220"/>
      <c r="L97" s="220"/>
      <c r="M97" s="221"/>
      <c r="N97" s="222">
        <f t="shared" si="13"/>
        <v>0</v>
      </c>
      <c r="O97" s="223"/>
      <c r="P97" s="224"/>
      <c r="Q97" s="224"/>
      <c r="R97" s="224" t="s">
        <v>4670</v>
      </c>
      <c r="S97" s="224"/>
      <c r="T97" s="225"/>
      <c r="U97" s="226">
        <f t="shared" si="10"/>
        <v>0.1037037037037037</v>
      </c>
      <c r="V97" s="227"/>
      <c r="W97" s="228" t="str">
        <f t="shared" si="11"/>
        <v>0</v>
      </c>
      <c r="X97" s="509"/>
      <c r="Y97" s="229">
        <f t="shared" si="12"/>
        <v>0</v>
      </c>
    </row>
    <row r="98" spans="2:25" ht="18.75" customHeight="1">
      <c r="B98" s="503"/>
      <c r="C98" s="506"/>
      <c r="D98" s="216">
        <v>7</v>
      </c>
      <c r="E98" s="216" t="s">
        <v>4681</v>
      </c>
      <c r="F98" s="217">
        <v>150</v>
      </c>
      <c r="G98" s="218">
        <f t="shared" si="7"/>
        <v>30</v>
      </c>
      <c r="H98" s="219">
        <f t="shared" si="8"/>
        <v>83.333333333333329</v>
      </c>
      <c r="I98" s="219">
        <f t="shared" si="9"/>
        <v>2.7777777777777776E-2</v>
      </c>
      <c r="J98" s="217"/>
      <c r="K98" s="220"/>
      <c r="L98" s="220"/>
      <c r="M98" s="221"/>
      <c r="N98" s="222">
        <f t="shared" si="13"/>
        <v>0</v>
      </c>
      <c r="O98" s="223"/>
      <c r="P98" s="224"/>
      <c r="Q98" s="224"/>
      <c r="R98" s="224" t="s">
        <v>4670</v>
      </c>
      <c r="S98" s="224"/>
      <c r="T98" s="225"/>
      <c r="U98" s="226">
        <f t="shared" si="10"/>
        <v>5.5555555555555552E-2</v>
      </c>
      <c r="V98" s="227"/>
      <c r="W98" s="228" t="str">
        <f t="shared" si="11"/>
        <v>0</v>
      </c>
      <c r="X98" s="509"/>
      <c r="Y98" s="229">
        <f t="shared" si="12"/>
        <v>0</v>
      </c>
    </row>
    <row r="99" spans="2:25" ht="18.75" customHeight="1">
      <c r="B99" s="503"/>
      <c r="C99" s="506"/>
      <c r="D99" s="216">
        <v>8</v>
      </c>
      <c r="E99" s="216" t="s">
        <v>3669</v>
      </c>
      <c r="F99" s="217">
        <v>200</v>
      </c>
      <c r="G99" s="218">
        <f t="shared" si="7"/>
        <v>40</v>
      </c>
      <c r="H99" s="219">
        <f t="shared" si="8"/>
        <v>111.11111111111111</v>
      </c>
      <c r="I99" s="219">
        <f t="shared" si="9"/>
        <v>3.7037037037037035E-2</v>
      </c>
      <c r="J99" s="217"/>
      <c r="K99" s="220"/>
      <c r="L99" s="220"/>
      <c r="M99" s="221"/>
      <c r="N99" s="222">
        <f t="shared" si="13"/>
        <v>0</v>
      </c>
      <c r="O99" s="223"/>
      <c r="P99" s="224"/>
      <c r="Q99" s="224"/>
      <c r="R99" s="224" t="s">
        <v>4675</v>
      </c>
      <c r="S99" s="224"/>
      <c r="T99" s="225"/>
      <c r="U99" s="226">
        <f t="shared" si="10"/>
        <v>7.407407407407407E-2</v>
      </c>
      <c r="V99" s="227"/>
      <c r="W99" s="228" t="str">
        <f t="shared" si="11"/>
        <v>0</v>
      </c>
      <c r="X99" s="509"/>
      <c r="Y99" s="229">
        <f t="shared" si="12"/>
        <v>0</v>
      </c>
    </row>
    <row r="100" spans="2:25" ht="18.75" customHeight="1">
      <c r="B100" s="503"/>
      <c r="C100" s="506"/>
      <c r="D100" s="216">
        <v>9</v>
      </c>
      <c r="E100" s="216" t="s">
        <v>4682</v>
      </c>
      <c r="F100" s="217">
        <v>280</v>
      </c>
      <c r="G100" s="218">
        <f t="shared" si="7"/>
        <v>56</v>
      </c>
      <c r="H100" s="219">
        <f t="shared" si="8"/>
        <v>155.55555555555554</v>
      </c>
      <c r="I100" s="219">
        <f t="shared" si="9"/>
        <v>5.185185185185185E-2</v>
      </c>
      <c r="J100" s="217"/>
      <c r="K100" s="220"/>
      <c r="L100" s="220"/>
      <c r="M100" s="221"/>
      <c r="N100" s="222">
        <f t="shared" si="13"/>
        <v>0</v>
      </c>
      <c r="O100" s="223"/>
      <c r="P100" s="224"/>
      <c r="Q100" s="224"/>
      <c r="R100" s="224" t="s">
        <v>4675</v>
      </c>
      <c r="S100" s="224"/>
      <c r="T100" s="225"/>
      <c r="U100" s="226">
        <f t="shared" si="10"/>
        <v>0.1037037037037037</v>
      </c>
      <c r="V100" s="227"/>
      <c r="W100" s="228" t="str">
        <f t="shared" si="11"/>
        <v>0</v>
      </c>
      <c r="X100" s="509"/>
      <c r="Y100" s="229">
        <f t="shared" si="12"/>
        <v>0</v>
      </c>
    </row>
    <row r="101" spans="2:25" ht="18.75" customHeight="1">
      <c r="B101" s="503"/>
      <c r="C101" s="506"/>
      <c r="D101" s="216">
        <v>10</v>
      </c>
      <c r="E101" s="216" t="s">
        <v>4683</v>
      </c>
      <c r="F101" s="217">
        <v>200</v>
      </c>
      <c r="G101" s="218">
        <f t="shared" si="7"/>
        <v>40</v>
      </c>
      <c r="H101" s="219">
        <f t="shared" si="8"/>
        <v>111.11111111111111</v>
      </c>
      <c r="I101" s="219">
        <f t="shared" si="9"/>
        <v>3.7037037037037035E-2</v>
      </c>
      <c r="J101" s="217"/>
      <c r="K101" s="220"/>
      <c r="L101" s="220"/>
      <c r="M101" s="221"/>
      <c r="N101" s="222">
        <f t="shared" si="13"/>
        <v>0</v>
      </c>
      <c r="O101" s="223"/>
      <c r="P101" s="224"/>
      <c r="Q101" s="224"/>
      <c r="R101" s="224" t="s">
        <v>4670</v>
      </c>
      <c r="S101" s="224"/>
      <c r="T101" s="225"/>
      <c r="U101" s="226">
        <f t="shared" si="10"/>
        <v>7.407407407407407E-2</v>
      </c>
      <c r="V101" s="227"/>
      <c r="W101" s="228" t="str">
        <f t="shared" si="11"/>
        <v>0</v>
      </c>
      <c r="X101" s="509"/>
      <c r="Y101" s="229">
        <f t="shared" si="12"/>
        <v>0</v>
      </c>
    </row>
    <row r="102" spans="2:25" ht="18.75" customHeight="1">
      <c r="B102" s="503"/>
      <c r="C102" s="506"/>
      <c r="D102" s="216">
        <v>11</v>
      </c>
      <c r="E102" s="216" t="s">
        <v>4684</v>
      </c>
      <c r="F102" s="217">
        <v>350</v>
      </c>
      <c r="G102" s="218">
        <f t="shared" si="7"/>
        <v>70</v>
      </c>
      <c r="H102" s="219">
        <f t="shared" si="8"/>
        <v>194.44444444444443</v>
      </c>
      <c r="I102" s="219">
        <f t="shared" si="9"/>
        <v>6.4814814814814811E-2</v>
      </c>
      <c r="J102" s="217"/>
      <c r="K102" s="220"/>
      <c r="L102" s="220"/>
      <c r="M102" s="221"/>
      <c r="N102" s="222">
        <f t="shared" si="13"/>
        <v>0</v>
      </c>
      <c r="O102" s="223"/>
      <c r="P102" s="224"/>
      <c r="Q102" s="224"/>
      <c r="R102" s="224" t="s">
        <v>4675</v>
      </c>
      <c r="S102" s="224"/>
      <c r="T102" s="225"/>
      <c r="U102" s="226">
        <f t="shared" si="10"/>
        <v>0.12962962962962962</v>
      </c>
      <c r="V102" s="227"/>
      <c r="W102" s="228" t="str">
        <f t="shared" si="11"/>
        <v>0</v>
      </c>
      <c r="X102" s="509"/>
      <c r="Y102" s="229">
        <f t="shared" si="12"/>
        <v>0</v>
      </c>
    </row>
    <row r="103" spans="2:25" ht="18.75" customHeight="1">
      <c r="B103" s="503"/>
      <c r="C103" s="506"/>
      <c r="D103" s="216">
        <v>12</v>
      </c>
      <c r="E103" s="216" t="s">
        <v>4685</v>
      </c>
      <c r="F103" s="217">
        <v>350</v>
      </c>
      <c r="G103" s="218">
        <f t="shared" si="7"/>
        <v>70</v>
      </c>
      <c r="H103" s="219">
        <f t="shared" si="8"/>
        <v>194.44444444444443</v>
      </c>
      <c r="I103" s="219">
        <f t="shared" si="9"/>
        <v>6.4814814814814811E-2</v>
      </c>
      <c r="J103" s="217"/>
      <c r="K103" s="220"/>
      <c r="L103" s="220"/>
      <c r="M103" s="221"/>
      <c r="N103" s="222">
        <f t="shared" si="13"/>
        <v>0</v>
      </c>
      <c r="O103" s="223"/>
      <c r="P103" s="224"/>
      <c r="Q103" s="224"/>
      <c r="R103" s="224" t="s">
        <v>4675</v>
      </c>
      <c r="S103" s="224"/>
      <c r="T103" s="225"/>
      <c r="U103" s="226">
        <f t="shared" si="10"/>
        <v>0.12962962962962962</v>
      </c>
      <c r="V103" s="227"/>
      <c r="W103" s="228" t="str">
        <f t="shared" si="11"/>
        <v>0</v>
      </c>
      <c r="X103" s="509"/>
      <c r="Y103" s="229">
        <f t="shared" si="12"/>
        <v>0</v>
      </c>
    </row>
    <row r="104" spans="2:25" ht="18.75" customHeight="1">
      <c r="B104" s="503"/>
      <c r="C104" s="506"/>
      <c r="D104" s="216">
        <v>13</v>
      </c>
      <c r="E104" s="216" t="s">
        <v>4686</v>
      </c>
      <c r="F104" s="217">
        <v>350</v>
      </c>
      <c r="G104" s="218">
        <f t="shared" si="7"/>
        <v>70</v>
      </c>
      <c r="H104" s="219">
        <f t="shared" si="8"/>
        <v>194.44444444444443</v>
      </c>
      <c r="I104" s="219">
        <f t="shared" si="9"/>
        <v>6.4814814814814811E-2</v>
      </c>
      <c r="J104" s="217"/>
      <c r="K104" s="220"/>
      <c r="L104" s="220"/>
      <c r="M104" s="221"/>
      <c r="N104" s="222">
        <f t="shared" si="13"/>
        <v>0</v>
      </c>
      <c r="O104" s="223"/>
      <c r="P104" s="224"/>
      <c r="Q104" s="224"/>
      <c r="R104" s="224" t="s">
        <v>4670</v>
      </c>
      <c r="S104" s="224"/>
      <c r="T104" s="225"/>
      <c r="U104" s="226">
        <f t="shared" si="10"/>
        <v>0.12962962962962962</v>
      </c>
      <c r="V104" s="227"/>
      <c r="W104" s="228" t="str">
        <f t="shared" si="11"/>
        <v>0</v>
      </c>
      <c r="X104" s="509"/>
      <c r="Y104" s="229">
        <f t="shared" si="12"/>
        <v>0</v>
      </c>
    </row>
    <row r="105" spans="2:25" ht="18.75" customHeight="1">
      <c r="B105" s="503"/>
      <c r="C105" s="506"/>
      <c r="D105" s="216">
        <v>14</v>
      </c>
      <c r="E105" s="216" t="s">
        <v>4687</v>
      </c>
      <c r="F105" s="217">
        <v>200</v>
      </c>
      <c r="G105" s="218">
        <f t="shared" si="7"/>
        <v>40</v>
      </c>
      <c r="H105" s="219">
        <f t="shared" si="8"/>
        <v>111.11111111111111</v>
      </c>
      <c r="I105" s="219">
        <f t="shared" si="9"/>
        <v>3.7037037037037035E-2</v>
      </c>
      <c r="J105" s="217"/>
      <c r="K105" s="220"/>
      <c r="L105" s="220"/>
      <c r="M105" s="221"/>
      <c r="N105" s="222">
        <f t="shared" si="13"/>
        <v>0</v>
      </c>
      <c r="O105" s="223"/>
      <c r="P105" s="224"/>
      <c r="Q105" s="224"/>
      <c r="R105" s="224" t="s">
        <v>4670</v>
      </c>
      <c r="S105" s="224"/>
      <c r="T105" s="225"/>
      <c r="U105" s="226">
        <f t="shared" si="10"/>
        <v>7.407407407407407E-2</v>
      </c>
      <c r="V105" s="227"/>
      <c r="W105" s="228" t="str">
        <f t="shared" si="11"/>
        <v>0</v>
      </c>
      <c r="X105" s="509"/>
      <c r="Y105" s="229">
        <f t="shared" si="12"/>
        <v>0</v>
      </c>
    </row>
    <row r="106" spans="2:25" ht="18.75" customHeight="1">
      <c r="B106" s="503"/>
      <c r="C106" s="506"/>
      <c r="D106" s="216">
        <v>15</v>
      </c>
      <c r="E106" s="216" t="s">
        <v>4688</v>
      </c>
      <c r="F106" s="217">
        <v>200</v>
      </c>
      <c r="G106" s="218">
        <f t="shared" si="7"/>
        <v>40</v>
      </c>
      <c r="H106" s="219">
        <f t="shared" si="8"/>
        <v>111.11111111111111</v>
      </c>
      <c r="I106" s="219">
        <f t="shared" si="9"/>
        <v>3.7037037037037035E-2</v>
      </c>
      <c r="J106" s="217"/>
      <c r="K106" s="220" t="s">
        <v>11289</v>
      </c>
      <c r="L106" s="220"/>
      <c r="M106" s="221">
        <f>SUM(H92:H112)</f>
        <v>3050.0000000000005</v>
      </c>
      <c r="N106" s="222">
        <f t="shared" si="13"/>
        <v>61.000000000000007</v>
      </c>
      <c r="O106" s="223" t="s">
        <v>2506</v>
      </c>
      <c r="P106" s="224"/>
      <c r="Q106" s="224"/>
      <c r="R106" s="224" t="s">
        <v>4675</v>
      </c>
      <c r="S106" s="224"/>
      <c r="T106" s="225"/>
      <c r="U106" s="226">
        <f t="shared" si="10"/>
        <v>7.407407407407407E-2</v>
      </c>
      <c r="V106" s="227">
        <f>SUM(U92:U112)</f>
        <v>2.0333333333333332</v>
      </c>
      <c r="W106" s="228" t="str">
        <f t="shared" si="11"/>
        <v>2</v>
      </c>
      <c r="X106" s="509"/>
      <c r="Y106" s="229">
        <f t="shared" si="12"/>
        <v>1</v>
      </c>
    </row>
    <row r="107" spans="2:25" ht="18.75" customHeight="1">
      <c r="B107" s="503"/>
      <c r="C107" s="506"/>
      <c r="D107" s="216">
        <v>16</v>
      </c>
      <c r="E107" s="216" t="s">
        <v>4689</v>
      </c>
      <c r="F107" s="217">
        <v>150</v>
      </c>
      <c r="G107" s="218">
        <f t="shared" si="7"/>
        <v>30</v>
      </c>
      <c r="H107" s="219">
        <f t="shared" si="8"/>
        <v>83.333333333333329</v>
      </c>
      <c r="I107" s="219">
        <f t="shared" si="9"/>
        <v>2.7777777777777776E-2</v>
      </c>
      <c r="J107" s="217"/>
      <c r="K107" s="220"/>
      <c r="L107" s="220"/>
      <c r="M107" s="221"/>
      <c r="N107" s="222">
        <f t="shared" si="13"/>
        <v>0</v>
      </c>
      <c r="O107" s="223"/>
      <c r="P107" s="224"/>
      <c r="Q107" s="224"/>
      <c r="R107" s="224" t="s">
        <v>4675</v>
      </c>
      <c r="S107" s="224"/>
      <c r="T107" s="225"/>
      <c r="U107" s="226">
        <f t="shared" si="10"/>
        <v>5.5555555555555552E-2</v>
      </c>
      <c r="V107" s="227"/>
      <c r="W107" s="228" t="str">
        <f t="shared" si="11"/>
        <v>0</v>
      </c>
      <c r="X107" s="509"/>
      <c r="Y107" s="229">
        <f t="shared" si="12"/>
        <v>0</v>
      </c>
    </row>
    <row r="108" spans="2:25" ht="18.75" customHeight="1">
      <c r="B108" s="503"/>
      <c r="C108" s="506"/>
      <c r="D108" s="216">
        <v>17</v>
      </c>
      <c r="E108" s="216" t="s">
        <v>4690</v>
      </c>
      <c r="F108" s="217">
        <v>420</v>
      </c>
      <c r="G108" s="218">
        <f t="shared" si="7"/>
        <v>84</v>
      </c>
      <c r="H108" s="219">
        <f t="shared" si="8"/>
        <v>233.33333333333331</v>
      </c>
      <c r="I108" s="219">
        <f t="shared" si="9"/>
        <v>7.7777777777777765E-2</v>
      </c>
      <c r="J108" s="217"/>
      <c r="K108" s="220"/>
      <c r="L108" s="220"/>
      <c r="M108" s="221"/>
      <c r="N108" s="222">
        <f t="shared" si="13"/>
        <v>0</v>
      </c>
      <c r="O108" s="223"/>
      <c r="P108" s="224"/>
      <c r="Q108" s="224"/>
      <c r="R108" s="224" t="s">
        <v>4670</v>
      </c>
      <c r="S108" s="224"/>
      <c r="T108" s="225"/>
      <c r="U108" s="226">
        <f t="shared" si="10"/>
        <v>0.15555555555555553</v>
      </c>
      <c r="V108" s="227"/>
      <c r="W108" s="228" t="str">
        <f t="shared" si="11"/>
        <v>0</v>
      </c>
      <c r="X108" s="509"/>
      <c r="Y108" s="229">
        <f t="shared" si="12"/>
        <v>0</v>
      </c>
    </row>
    <row r="109" spans="2:25" ht="18.75" customHeight="1">
      <c r="B109" s="503"/>
      <c r="C109" s="506"/>
      <c r="D109" s="216">
        <v>18</v>
      </c>
      <c r="E109" s="216" t="s">
        <v>4691</v>
      </c>
      <c r="F109" s="217">
        <v>300</v>
      </c>
      <c r="G109" s="218">
        <f t="shared" si="7"/>
        <v>60</v>
      </c>
      <c r="H109" s="219">
        <f t="shared" si="8"/>
        <v>166.66666666666666</v>
      </c>
      <c r="I109" s="219">
        <f t="shared" si="9"/>
        <v>5.5555555555555552E-2</v>
      </c>
      <c r="J109" s="217"/>
      <c r="K109" s="220"/>
      <c r="L109" s="220"/>
      <c r="M109" s="221"/>
      <c r="N109" s="222">
        <f t="shared" si="13"/>
        <v>0</v>
      </c>
      <c r="O109" s="223"/>
      <c r="P109" s="224"/>
      <c r="Q109" s="224"/>
      <c r="R109" s="224" t="s">
        <v>4670</v>
      </c>
      <c r="S109" s="224"/>
      <c r="T109" s="225"/>
      <c r="U109" s="226">
        <f t="shared" si="10"/>
        <v>0.1111111111111111</v>
      </c>
      <c r="V109" s="227"/>
      <c r="W109" s="228" t="str">
        <f t="shared" si="11"/>
        <v>0</v>
      </c>
      <c r="X109" s="509"/>
      <c r="Y109" s="229">
        <f t="shared" si="12"/>
        <v>0</v>
      </c>
    </row>
    <row r="110" spans="2:25" ht="18.75" customHeight="1">
      <c r="B110" s="503"/>
      <c r="C110" s="506"/>
      <c r="D110" s="216">
        <v>19</v>
      </c>
      <c r="E110" s="251" t="s">
        <v>4692</v>
      </c>
      <c r="F110" s="217">
        <v>200</v>
      </c>
      <c r="G110" s="218">
        <f t="shared" si="7"/>
        <v>40</v>
      </c>
      <c r="H110" s="219">
        <f t="shared" si="8"/>
        <v>111.11111111111111</v>
      </c>
      <c r="I110" s="219">
        <f t="shared" si="9"/>
        <v>3.7037037037037035E-2</v>
      </c>
      <c r="J110" s="217"/>
      <c r="K110" s="220"/>
      <c r="L110" s="220"/>
      <c r="M110" s="221"/>
      <c r="N110" s="222">
        <f t="shared" si="13"/>
        <v>0</v>
      </c>
      <c r="O110" s="223"/>
      <c r="P110" s="224" t="s">
        <v>2441</v>
      </c>
      <c r="Q110" s="224" t="s">
        <v>4693</v>
      </c>
      <c r="R110" s="224" t="s">
        <v>4670</v>
      </c>
      <c r="S110" s="224"/>
      <c r="T110" s="225" t="s">
        <v>4694</v>
      </c>
      <c r="U110" s="226">
        <f t="shared" si="10"/>
        <v>7.407407407407407E-2</v>
      </c>
      <c r="V110" s="227"/>
      <c r="W110" s="228" t="str">
        <f t="shared" si="11"/>
        <v>0</v>
      </c>
      <c r="X110" s="509"/>
      <c r="Y110" s="229">
        <f t="shared" si="12"/>
        <v>0</v>
      </c>
    </row>
    <row r="111" spans="2:25" ht="18.75" customHeight="1">
      <c r="B111" s="503"/>
      <c r="C111" s="506"/>
      <c r="D111" s="216">
        <v>20</v>
      </c>
      <c r="E111" s="251" t="s">
        <v>4695</v>
      </c>
      <c r="F111" s="217">
        <v>380</v>
      </c>
      <c r="G111" s="218">
        <f t="shared" si="7"/>
        <v>76</v>
      </c>
      <c r="H111" s="219">
        <f t="shared" si="8"/>
        <v>211.11111111111111</v>
      </c>
      <c r="I111" s="219">
        <f t="shared" si="9"/>
        <v>7.0370370370370375E-2</v>
      </c>
      <c r="J111" s="217"/>
      <c r="K111" s="220"/>
      <c r="L111" s="220"/>
      <c r="M111" s="221"/>
      <c r="N111" s="222">
        <f t="shared" si="13"/>
        <v>0</v>
      </c>
      <c r="O111" s="223"/>
      <c r="P111" s="224" t="s">
        <v>2441</v>
      </c>
      <c r="Q111" s="224" t="s">
        <v>4693</v>
      </c>
      <c r="R111" s="224" t="s">
        <v>4670</v>
      </c>
      <c r="S111" s="224"/>
      <c r="T111" s="225" t="s">
        <v>4694</v>
      </c>
      <c r="U111" s="226">
        <f t="shared" si="10"/>
        <v>0.14074074074074075</v>
      </c>
      <c r="V111" s="227"/>
      <c r="W111" s="228" t="str">
        <f t="shared" si="11"/>
        <v>0</v>
      </c>
      <c r="X111" s="509"/>
      <c r="Y111" s="229">
        <f t="shared" si="12"/>
        <v>0</v>
      </c>
    </row>
    <row r="112" spans="2:25" ht="18.75" customHeight="1">
      <c r="B112" s="503"/>
      <c r="C112" s="506"/>
      <c r="D112" s="216">
        <v>21</v>
      </c>
      <c r="E112" s="251" t="s">
        <v>3652</v>
      </c>
      <c r="F112" s="217">
        <v>270</v>
      </c>
      <c r="G112" s="218">
        <f t="shared" si="7"/>
        <v>54</v>
      </c>
      <c r="H112" s="219">
        <f t="shared" si="8"/>
        <v>150</v>
      </c>
      <c r="I112" s="219">
        <f t="shared" si="9"/>
        <v>0.05</v>
      </c>
      <c r="J112" s="217"/>
      <c r="K112" s="220"/>
      <c r="L112" s="220"/>
      <c r="M112" s="221"/>
      <c r="N112" s="222">
        <f t="shared" si="13"/>
        <v>0</v>
      </c>
      <c r="O112" s="223"/>
      <c r="P112" s="224" t="s">
        <v>2441</v>
      </c>
      <c r="Q112" s="224" t="s">
        <v>4693</v>
      </c>
      <c r="R112" s="224" t="s">
        <v>4670</v>
      </c>
      <c r="S112" s="224"/>
      <c r="T112" s="225" t="s">
        <v>4694</v>
      </c>
      <c r="U112" s="226">
        <f t="shared" si="10"/>
        <v>0.1</v>
      </c>
      <c r="V112" s="227"/>
      <c r="W112" s="228" t="str">
        <f t="shared" si="11"/>
        <v>0</v>
      </c>
      <c r="X112" s="509"/>
      <c r="Y112" s="229">
        <f t="shared" si="12"/>
        <v>0</v>
      </c>
    </row>
    <row r="113" spans="2:26" ht="18.75" customHeight="1">
      <c r="B113" s="503"/>
      <c r="C113" s="506"/>
      <c r="D113" s="216"/>
      <c r="E113" s="216"/>
      <c r="F113" s="217"/>
      <c r="G113" s="218">
        <f t="shared" si="7"/>
        <v>0</v>
      </c>
      <c r="H113" s="219">
        <f t="shared" si="8"/>
        <v>0</v>
      </c>
      <c r="I113" s="219">
        <f t="shared" si="9"/>
        <v>0</v>
      </c>
      <c r="J113" s="217"/>
      <c r="K113" s="220"/>
      <c r="L113" s="220"/>
      <c r="M113" s="221"/>
      <c r="N113" s="222">
        <f t="shared" si="13"/>
        <v>0</v>
      </c>
      <c r="O113" s="223"/>
      <c r="P113" s="224"/>
      <c r="Q113" s="224"/>
      <c r="R113" s="224"/>
      <c r="S113" s="224"/>
      <c r="T113" s="225"/>
      <c r="U113" s="226">
        <f t="shared" si="10"/>
        <v>0</v>
      </c>
      <c r="V113" s="227"/>
      <c r="W113" s="228" t="str">
        <f t="shared" si="11"/>
        <v>0</v>
      </c>
      <c r="X113" s="509"/>
      <c r="Y113" s="229">
        <f t="shared" si="12"/>
        <v>0</v>
      </c>
    </row>
    <row r="114" spans="2:26" ht="18.75" customHeight="1">
      <c r="B114" s="504"/>
      <c r="C114" s="507"/>
      <c r="D114" s="216"/>
      <c r="E114" s="216"/>
      <c r="F114" s="217"/>
      <c r="G114" s="218">
        <f>F114/$G$15</f>
        <v>0</v>
      </c>
      <c r="H114" s="219">
        <f>F114/$H$15</f>
        <v>0</v>
      </c>
      <c r="I114" s="219">
        <f>H114/$I$15</f>
        <v>0</v>
      </c>
      <c r="J114" s="217"/>
      <c r="K114" s="220"/>
      <c r="L114" s="220"/>
      <c r="M114" s="232"/>
      <c r="N114" s="222">
        <f>M114/$N$15</f>
        <v>0</v>
      </c>
      <c r="O114" s="231"/>
      <c r="P114" s="231"/>
      <c r="Q114" s="231"/>
      <c r="R114" s="231"/>
      <c r="S114" s="231"/>
      <c r="T114" s="225"/>
      <c r="U114" s="226">
        <f>H114/$U$15</f>
        <v>0</v>
      </c>
      <c r="V114" s="227"/>
      <c r="W114" s="228" t="str">
        <f>IF(V114&lt;1,"0",IF(V114&lt;5,"2",IF(V114&gt;=5,"6")))</f>
        <v>0</v>
      </c>
      <c r="X114" s="510"/>
      <c r="Y114" s="229">
        <f t="shared" si="12"/>
        <v>0</v>
      </c>
    </row>
    <row r="115" spans="2:26">
      <c r="B115" s="233"/>
      <c r="C115" s="234" t="s">
        <v>111</v>
      </c>
      <c r="D115" s="235"/>
      <c r="E115" s="236">
        <f>COUNTA(E74:E114)</f>
        <v>38</v>
      </c>
      <c r="F115" s="236">
        <f>SUM(F74:F114)</f>
        <v>10671</v>
      </c>
      <c r="G115" s="236">
        <f>SUM(G74:G114)</f>
        <v>2134.1999999999998</v>
      </c>
      <c r="H115" s="236">
        <f>SUM(H74:H114)</f>
        <v>5928.3333333333348</v>
      </c>
      <c r="I115" s="236">
        <f>MROUND(SUM(I74:I114),1)</f>
        <v>2</v>
      </c>
      <c r="J115" s="236">
        <f>COUNTA(J74:J114)</f>
        <v>1</v>
      </c>
      <c r="K115" s="236">
        <f>COUNTA(K74:K114)</f>
        <v>2</v>
      </c>
      <c r="L115" s="236">
        <f>COUNTA(L74:L114)</f>
        <v>0</v>
      </c>
      <c r="M115" s="236">
        <f>SUM(M74:M114)</f>
        <v>5928.3333333333339</v>
      </c>
      <c r="N115" s="236">
        <f>SUM(N74:N114)</f>
        <v>118.56666666666668</v>
      </c>
      <c r="O115" s="237"/>
      <c r="P115" s="238">
        <f>COUNTIF(P74:P114, "YES")</f>
        <v>6</v>
      </c>
      <c r="Q115" s="237"/>
      <c r="R115" s="237"/>
      <c r="S115" s="237"/>
      <c r="T115" s="237"/>
      <c r="U115" s="236">
        <f>SUM(U74:U114)</f>
        <v>3.9522222222222214</v>
      </c>
      <c r="V115" s="236">
        <f>SUM(V74:V114)</f>
        <v>3.9522222222222219</v>
      </c>
      <c r="W115" s="236">
        <f t="array" ref="W115">SUM(ABS(W74:W114))</f>
        <v>4</v>
      </c>
      <c r="X115" s="238" t="str">
        <f>IF(X74&lt;0.2, "0", IF(X74&lt;=2, "2", IF(X74&gt;2, ROUND(X74,0))))</f>
        <v>2</v>
      </c>
      <c r="Y115" s="236">
        <f>SUM(Y74:Y114)</f>
        <v>2</v>
      </c>
    </row>
    <row r="116" spans="2:26" ht="18.75" customHeight="1">
      <c r="B116" s="514">
        <v>3</v>
      </c>
      <c r="C116" s="511" t="s">
        <v>4696</v>
      </c>
      <c r="D116" s="216">
        <v>1</v>
      </c>
      <c r="E116" s="216" t="s">
        <v>4697</v>
      </c>
      <c r="F116" s="217">
        <v>3189</v>
      </c>
      <c r="G116" s="218">
        <f t="shared" ref="G116:G141" si="14">F116/$G$15</f>
        <v>637.79999999999995</v>
      </c>
      <c r="H116" s="219">
        <f t="shared" ref="H116:H141" si="15">F116/$H$15</f>
        <v>1771.6666666666665</v>
      </c>
      <c r="I116" s="219">
        <f t="shared" ref="I116:I141" si="16">H116/$I$15</f>
        <v>0.5905555555555555</v>
      </c>
      <c r="J116" s="217"/>
      <c r="K116" s="220"/>
      <c r="L116" s="220"/>
      <c r="M116" s="221"/>
      <c r="N116" s="222">
        <f t="shared" ref="N116:N141" si="17">M116/$N$15</f>
        <v>0</v>
      </c>
      <c r="O116" s="223"/>
      <c r="P116" s="224"/>
      <c r="Q116" s="224"/>
      <c r="R116" s="224"/>
      <c r="S116" s="224"/>
      <c r="T116" s="225"/>
      <c r="U116" s="226">
        <f t="shared" ref="U116:U141" si="18">H116/$U$15</f>
        <v>1.181111111111111</v>
      </c>
      <c r="V116" s="227"/>
      <c r="W116" s="228" t="str">
        <f t="shared" ref="W116:W141" si="19">IF(V116&lt;1,"0",IF(V116&lt;5,"2",IF(V116&gt;=5,"6")))</f>
        <v>0</v>
      </c>
      <c r="X116" s="508">
        <f>K143/$X$15</f>
        <v>3</v>
      </c>
      <c r="Y116" s="229">
        <f t="shared" ref="Y116:Y142" si="20">W116/2</f>
        <v>0</v>
      </c>
    </row>
    <row r="117" spans="2:26" ht="18.75" customHeight="1">
      <c r="B117" s="515"/>
      <c r="C117" s="512"/>
      <c r="D117" s="216">
        <v>2</v>
      </c>
      <c r="E117" s="216" t="s">
        <v>4698</v>
      </c>
      <c r="F117" s="217">
        <v>3985</v>
      </c>
      <c r="G117" s="218">
        <f t="shared" si="14"/>
        <v>797</v>
      </c>
      <c r="H117" s="219">
        <f t="shared" si="15"/>
        <v>2213.8888888888887</v>
      </c>
      <c r="I117" s="219">
        <f t="shared" si="16"/>
        <v>0.73796296296296293</v>
      </c>
      <c r="J117" s="217"/>
      <c r="K117" s="220" t="s">
        <v>11290</v>
      </c>
      <c r="L117" s="220"/>
      <c r="M117" s="221">
        <f>SUM(H116:H117)</f>
        <v>3985.5555555555552</v>
      </c>
      <c r="N117" s="222">
        <f t="shared" si="17"/>
        <v>79.711111111111109</v>
      </c>
      <c r="O117" s="223" t="s">
        <v>4699</v>
      </c>
      <c r="P117" s="224"/>
      <c r="Q117" s="224"/>
      <c r="R117" s="224"/>
      <c r="S117" s="224"/>
      <c r="T117" s="225"/>
      <c r="U117" s="226">
        <f t="shared" si="18"/>
        <v>1.4759259259259259</v>
      </c>
      <c r="V117" s="227">
        <f>SUM(U116:U117)</f>
        <v>2.6570370370370369</v>
      </c>
      <c r="W117" s="228" t="str">
        <f t="shared" si="19"/>
        <v>2</v>
      </c>
      <c r="X117" s="509"/>
      <c r="Y117" s="229">
        <f t="shared" si="20"/>
        <v>1</v>
      </c>
    </row>
    <row r="118" spans="2:26" ht="18.75" customHeight="1">
      <c r="B118" s="515"/>
      <c r="C118" s="512"/>
      <c r="D118" s="216"/>
      <c r="E118" s="216"/>
      <c r="F118" s="217">
        <v>0</v>
      </c>
      <c r="G118" s="218">
        <f t="shared" si="14"/>
        <v>0</v>
      </c>
      <c r="H118" s="219">
        <f t="shared" si="15"/>
        <v>0</v>
      </c>
      <c r="I118" s="219">
        <f t="shared" si="16"/>
        <v>0</v>
      </c>
      <c r="J118" s="217"/>
      <c r="K118" s="220"/>
      <c r="L118" s="220"/>
      <c r="M118" s="221"/>
      <c r="N118" s="222">
        <f t="shared" si="17"/>
        <v>0</v>
      </c>
      <c r="O118" s="223"/>
      <c r="P118" s="224"/>
      <c r="Q118" s="224"/>
      <c r="R118" s="224"/>
      <c r="S118" s="224"/>
      <c r="T118" s="225"/>
      <c r="U118" s="226">
        <f t="shared" si="18"/>
        <v>0</v>
      </c>
      <c r="V118" s="227"/>
      <c r="W118" s="228" t="str">
        <f t="shared" si="19"/>
        <v>0</v>
      </c>
      <c r="X118" s="509"/>
      <c r="Y118" s="229">
        <f t="shared" si="20"/>
        <v>0</v>
      </c>
    </row>
    <row r="119" spans="2:26" ht="18.75" customHeight="1">
      <c r="B119" s="515"/>
      <c r="C119" s="512"/>
      <c r="D119" s="216"/>
      <c r="E119" s="216" t="s">
        <v>4700</v>
      </c>
      <c r="F119" s="217">
        <v>1146</v>
      </c>
      <c r="G119" s="218">
        <f t="shared" si="14"/>
        <v>229.2</v>
      </c>
      <c r="H119" s="219">
        <f t="shared" si="15"/>
        <v>636.66666666666663</v>
      </c>
      <c r="I119" s="219">
        <f t="shared" si="16"/>
        <v>0.2122222222222222</v>
      </c>
      <c r="J119" s="217"/>
      <c r="K119" s="220"/>
      <c r="L119" s="220"/>
      <c r="M119" s="221"/>
      <c r="N119" s="222">
        <f t="shared" si="17"/>
        <v>0</v>
      </c>
      <c r="O119" s="223"/>
      <c r="P119" s="224"/>
      <c r="Q119" s="224"/>
      <c r="R119" s="224"/>
      <c r="S119" s="224"/>
      <c r="T119" s="225"/>
      <c r="U119" s="226">
        <f t="shared" si="18"/>
        <v>0.4244444444444444</v>
      </c>
      <c r="V119" s="227"/>
      <c r="W119" s="228" t="str">
        <f t="shared" si="19"/>
        <v>0</v>
      </c>
      <c r="X119" s="509"/>
      <c r="Y119" s="229">
        <f t="shared" si="20"/>
        <v>0</v>
      </c>
    </row>
    <row r="120" spans="2:26" ht="18.75" customHeight="1">
      <c r="B120" s="515"/>
      <c r="C120" s="512"/>
      <c r="D120" s="216">
        <v>1</v>
      </c>
      <c r="E120" s="216" t="s">
        <v>4701</v>
      </c>
      <c r="F120" s="217">
        <v>5398</v>
      </c>
      <c r="G120" s="218">
        <f t="shared" si="14"/>
        <v>1079.5999999999999</v>
      </c>
      <c r="H120" s="219">
        <f t="shared" si="15"/>
        <v>2998.8888888888887</v>
      </c>
      <c r="I120" s="219">
        <f t="shared" si="16"/>
        <v>0.99962962962962953</v>
      </c>
      <c r="J120" s="217"/>
      <c r="K120" s="220" t="s">
        <v>11291</v>
      </c>
      <c r="L120" s="220"/>
      <c r="M120" s="221">
        <f>SUM(H119:H120)</f>
        <v>3635.5555555555552</v>
      </c>
      <c r="N120" s="222">
        <f t="shared" si="17"/>
        <v>72.711111111111109</v>
      </c>
      <c r="O120" s="223" t="s">
        <v>4699</v>
      </c>
      <c r="P120" s="224"/>
      <c r="Q120" s="224"/>
      <c r="R120" s="224"/>
      <c r="S120" s="224"/>
      <c r="T120" s="225"/>
      <c r="U120" s="226">
        <f t="shared" si="18"/>
        <v>1.9992592592592591</v>
      </c>
      <c r="V120" s="227">
        <f>SUM(U119:U120)</f>
        <v>2.4237037037037035</v>
      </c>
      <c r="W120" s="228" t="str">
        <f t="shared" si="19"/>
        <v>2</v>
      </c>
      <c r="X120" s="509"/>
      <c r="Y120" s="229">
        <f t="shared" si="20"/>
        <v>1</v>
      </c>
    </row>
    <row r="121" spans="2:26" ht="18.75" customHeight="1">
      <c r="B121" s="515"/>
      <c r="C121" s="512"/>
      <c r="D121" s="216"/>
      <c r="E121" s="216"/>
      <c r="F121" s="217">
        <v>0</v>
      </c>
      <c r="G121" s="218">
        <f t="shared" si="14"/>
        <v>0</v>
      </c>
      <c r="H121" s="219">
        <f t="shared" si="15"/>
        <v>0</v>
      </c>
      <c r="I121" s="219">
        <f t="shared" si="16"/>
        <v>0</v>
      </c>
      <c r="J121" s="217"/>
      <c r="K121" s="220"/>
      <c r="L121" s="220"/>
      <c r="M121" s="221"/>
      <c r="N121" s="222">
        <f t="shared" si="17"/>
        <v>0</v>
      </c>
      <c r="O121" s="223"/>
      <c r="P121" s="224"/>
      <c r="Q121" s="224"/>
      <c r="R121" s="224"/>
      <c r="S121" s="224"/>
      <c r="T121" s="225"/>
      <c r="U121" s="226">
        <f t="shared" si="18"/>
        <v>0</v>
      </c>
      <c r="V121" s="227"/>
      <c r="W121" s="228" t="str">
        <f t="shared" si="19"/>
        <v>0</v>
      </c>
      <c r="X121" s="509"/>
      <c r="Y121" s="229">
        <f t="shared" si="20"/>
        <v>0</v>
      </c>
    </row>
    <row r="122" spans="2:26" ht="18.75" customHeight="1">
      <c r="B122" s="515"/>
      <c r="C122" s="512"/>
      <c r="D122" s="216">
        <v>2</v>
      </c>
      <c r="E122" s="216" t="s">
        <v>4702</v>
      </c>
      <c r="F122" s="217">
        <v>2760</v>
      </c>
      <c r="G122" s="218">
        <f t="shared" si="14"/>
        <v>552</v>
      </c>
      <c r="H122" s="219">
        <f t="shared" si="15"/>
        <v>1533.3333333333333</v>
      </c>
      <c r="I122" s="219">
        <f t="shared" si="16"/>
        <v>0.51111111111111107</v>
      </c>
      <c r="J122" s="217"/>
      <c r="K122" s="220"/>
      <c r="L122" s="220"/>
      <c r="M122" s="221"/>
      <c r="N122" s="222">
        <f t="shared" si="17"/>
        <v>0</v>
      </c>
      <c r="O122" s="223"/>
      <c r="P122" s="224"/>
      <c r="Q122" s="224"/>
      <c r="R122" s="224"/>
      <c r="S122" s="224"/>
      <c r="T122" s="225"/>
      <c r="U122" s="226">
        <f t="shared" si="18"/>
        <v>1.0222222222222221</v>
      </c>
      <c r="V122" s="227"/>
      <c r="W122" s="228" t="str">
        <f t="shared" si="19"/>
        <v>0</v>
      </c>
      <c r="X122" s="509"/>
      <c r="Y122" s="229">
        <f t="shared" si="20"/>
        <v>0</v>
      </c>
    </row>
    <row r="123" spans="2:26" ht="18.75" customHeight="1">
      <c r="B123" s="515"/>
      <c r="C123" s="512"/>
      <c r="D123" s="216">
        <v>3</v>
      </c>
      <c r="E123" s="216" t="s">
        <v>4703</v>
      </c>
      <c r="F123" s="217">
        <v>2765</v>
      </c>
      <c r="G123" s="218">
        <f t="shared" si="14"/>
        <v>553</v>
      </c>
      <c r="H123" s="219">
        <f t="shared" si="15"/>
        <v>1536.1111111111111</v>
      </c>
      <c r="I123" s="219">
        <f t="shared" si="16"/>
        <v>0.51203703703703707</v>
      </c>
      <c r="J123" s="217"/>
      <c r="K123" s="354" t="s">
        <v>11292</v>
      </c>
      <c r="L123" s="220"/>
      <c r="M123" s="221">
        <f>SUM(H122:H123)</f>
        <v>3069.4444444444443</v>
      </c>
      <c r="N123" s="222">
        <f t="shared" si="17"/>
        <v>61.388888888888886</v>
      </c>
      <c r="O123" s="223" t="s">
        <v>4704</v>
      </c>
      <c r="P123" s="224"/>
      <c r="Q123" s="224"/>
      <c r="R123" s="224"/>
      <c r="S123" s="224"/>
      <c r="T123" s="225"/>
      <c r="U123" s="226">
        <f t="shared" si="18"/>
        <v>1.0240740740740741</v>
      </c>
      <c r="V123" s="227">
        <f>SUM(U122:U123)</f>
        <v>2.0462962962962963</v>
      </c>
      <c r="W123" s="228" t="str">
        <f t="shared" si="19"/>
        <v>2</v>
      </c>
      <c r="X123" s="509"/>
      <c r="Y123" s="229">
        <f t="shared" si="20"/>
        <v>1</v>
      </c>
      <c r="Z123" s="355"/>
    </row>
    <row r="124" spans="2:26" ht="18.75" customHeight="1">
      <c r="B124" s="515"/>
      <c r="C124" s="512"/>
      <c r="D124" s="216"/>
      <c r="E124" s="216"/>
      <c r="F124" s="217">
        <v>0</v>
      </c>
      <c r="G124" s="218">
        <f t="shared" si="14"/>
        <v>0</v>
      </c>
      <c r="H124" s="219">
        <f t="shared" si="15"/>
        <v>0</v>
      </c>
      <c r="I124" s="219">
        <f t="shared" si="16"/>
        <v>0</v>
      </c>
      <c r="J124" s="217"/>
      <c r="K124" s="220"/>
      <c r="L124" s="220"/>
      <c r="M124" s="221"/>
      <c r="N124" s="222">
        <f t="shared" si="17"/>
        <v>0</v>
      </c>
      <c r="O124" s="223"/>
      <c r="P124" s="224"/>
      <c r="Q124" s="224"/>
      <c r="R124" s="224"/>
      <c r="S124" s="224"/>
      <c r="T124" s="225"/>
      <c r="U124" s="226">
        <f t="shared" si="18"/>
        <v>0</v>
      </c>
      <c r="V124" s="227"/>
      <c r="W124" s="228" t="str">
        <f t="shared" si="19"/>
        <v>0</v>
      </c>
      <c r="X124" s="509"/>
      <c r="Y124" s="229">
        <f t="shared" si="20"/>
        <v>0</v>
      </c>
    </row>
    <row r="125" spans="2:26" ht="18.75" customHeight="1">
      <c r="B125" s="515"/>
      <c r="C125" s="512"/>
      <c r="D125" s="216">
        <v>1</v>
      </c>
      <c r="E125" s="216" t="s">
        <v>4705</v>
      </c>
      <c r="F125" s="217">
        <v>3105</v>
      </c>
      <c r="G125" s="218">
        <f t="shared" si="14"/>
        <v>621</v>
      </c>
      <c r="H125" s="219">
        <f t="shared" si="15"/>
        <v>1725</v>
      </c>
      <c r="I125" s="219">
        <f t="shared" si="16"/>
        <v>0.57499999999999996</v>
      </c>
      <c r="J125" s="217"/>
      <c r="K125" s="220"/>
      <c r="L125" s="220"/>
      <c r="M125" s="221"/>
      <c r="N125" s="222">
        <f t="shared" si="17"/>
        <v>0</v>
      </c>
      <c r="O125" s="223"/>
      <c r="P125" s="224"/>
      <c r="Q125" s="224"/>
      <c r="R125" s="224"/>
      <c r="S125" s="224"/>
      <c r="T125" s="225"/>
      <c r="U125" s="226">
        <f t="shared" si="18"/>
        <v>1.1499999999999999</v>
      </c>
      <c r="V125" s="227"/>
      <c r="W125" s="228" t="str">
        <f t="shared" si="19"/>
        <v>0</v>
      </c>
      <c r="X125" s="509"/>
      <c r="Y125" s="229">
        <f t="shared" si="20"/>
        <v>0</v>
      </c>
    </row>
    <row r="126" spans="2:26" ht="18.75" customHeight="1">
      <c r="B126" s="515"/>
      <c r="C126" s="512"/>
      <c r="D126" s="216">
        <v>2</v>
      </c>
      <c r="E126" s="216" t="s">
        <v>4706</v>
      </c>
      <c r="F126" s="217">
        <v>3260</v>
      </c>
      <c r="G126" s="218">
        <f t="shared" si="14"/>
        <v>652</v>
      </c>
      <c r="H126" s="219">
        <f t="shared" si="15"/>
        <v>1811.1111111111111</v>
      </c>
      <c r="I126" s="219">
        <f t="shared" si="16"/>
        <v>0.60370370370370374</v>
      </c>
      <c r="J126" s="217"/>
      <c r="K126" s="220" t="s">
        <v>11293</v>
      </c>
      <c r="L126" s="220"/>
      <c r="M126" s="221">
        <f>SUM(H125:H126)</f>
        <v>3536.1111111111113</v>
      </c>
      <c r="N126" s="222">
        <f t="shared" si="17"/>
        <v>70.722222222222229</v>
      </c>
      <c r="O126" s="223" t="s">
        <v>4707</v>
      </c>
      <c r="P126" s="224"/>
      <c r="Q126" s="224"/>
      <c r="R126" s="224"/>
      <c r="S126" s="224"/>
      <c r="T126" s="225"/>
      <c r="U126" s="226">
        <f t="shared" si="18"/>
        <v>1.2074074074074075</v>
      </c>
      <c r="V126" s="227">
        <f>SUM(U125:U126)</f>
        <v>2.3574074074074076</v>
      </c>
      <c r="W126" s="228" t="str">
        <f t="shared" si="19"/>
        <v>2</v>
      </c>
      <c r="X126" s="509"/>
      <c r="Y126" s="229">
        <f t="shared" si="20"/>
        <v>1</v>
      </c>
    </row>
    <row r="127" spans="2:26" ht="18.75" customHeight="1">
      <c r="B127" s="515"/>
      <c r="C127" s="512"/>
      <c r="D127" s="216"/>
      <c r="E127" s="216"/>
      <c r="F127" s="217">
        <v>0</v>
      </c>
      <c r="G127" s="218">
        <f t="shared" si="14"/>
        <v>0</v>
      </c>
      <c r="H127" s="219">
        <f t="shared" si="15"/>
        <v>0</v>
      </c>
      <c r="I127" s="219">
        <f t="shared" si="16"/>
        <v>0</v>
      </c>
      <c r="J127" s="217"/>
      <c r="K127" s="220"/>
      <c r="L127" s="220"/>
      <c r="M127" s="221"/>
      <c r="N127" s="222">
        <f t="shared" si="17"/>
        <v>0</v>
      </c>
      <c r="O127" s="223"/>
      <c r="P127" s="224"/>
      <c r="Q127" s="224"/>
      <c r="R127" s="224"/>
      <c r="S127" s="224"/>
      <c r="T127" s="225"/>
      <c r="U127" s="226">
        <f t="shared" si="18"/>
        <v>0</v>
      </c>
      <c r="V127" s="227"/>
      <c r="W127" s="228" t="str">
        <f t="shared" si="19"/>
        <v>0</v>
      </c>
      <c r="X127" s="509"/>
      <c r="Y127" s="229">
        <f t="shared" si="20"/>
        <v>0</v>
      </c>
    </row>
    <row r="128" spans="2:26" ht="18.75" customHeight="1">
      <c r="B128" s="515"/>
      <c r="C128" s="512"/>
      <c r="D128" s="216">
        <v>1</v>
      </c>
      <c r="E128" s="216" t="s">
        <v>4708</v>
      </c>
      <c r="F128" s="217">
        <v>4538</v>
      </c>
      <c r="G128" s="218">
        <f t="shared" si="14"/>
        <v>907.6</v>
      </c>
      <c r="H128" s="219">
        <f t="shared" si="15"/>
        <v>2521.1111111111109</v>
      </c>
      <c r="I128" s="219">
        <f t="shared" si="16"/>
        <v>0.84037037037037032</v>
      </c>
      <c r="J128" s="217" t="s">
        <v>4709</v>
      </c>
      <c r="K128" s="220" t="s">
        <v>4709</v>
      </c>
      <c r="L128" s="220"/>
      <c r="M128" s="221">
        <f>SUM(H128)</f>
        <v>2521.1111111111109</v>
      </c>
      <c r="N128" s="222">
        <f t="shared" si="17"/>
        <v>50.422222222222217</v>
      </c>
      <c r="O128" s="223" t="s">
        <v>4663</v>
      </c>
      <c r="P128" s="224"/>
      <c r="Q128" s="224"/>
      <c r="R128" s="224"/>
      <c r="S128" s="224"/>
      <c r="T128" s="225"/>
      <c r="U128" s="226">
        <f t="shared" si="18"/>
        <v>1.6807407407407406</v>
      </c>
      <c r="V128" s="227">
        <f>SUM(U128)</f>
        <v>1.6807407407407406</v>
      </c>
      <c r="W128" s="228" t="str">
        <f t="shared" si="19"/>
        <v>2</v>
      </c>
      <c r="X128" s="509"/>
      <c r="Y128" s="229">
        <f t="shared" si="20"/>
        <v>1</v>
      </c>
    </row>
    <row r="129" spans="2:25" ht="18.75" customHeight="1">
      <c r="B129" s="515"/>
      <c r="C129" s="512"/>
      <c r="D129" s="216"/>
      <c r="E129" s="216"/>
      <c r="F129" s="217">
        <v>0</v>
      </c>
      <c r="G129" s="218">
        <f t="shared" si="14"/>
        <v>0</v>
      </c>
      <c r="H129" s="219">
        <f t="shared" si="15"/>
        <v>0</v>
      </c>
      <c r="I129" s="219">
        <f t="shared" si="16"/>
        <v>0</v>
      </c>
      <c r="J129" s="217"/>
      <c r="K129" s="220"/>
      <c r="L129" s="220"/>
      <c r="M129" s="221"/>
      <c r="N129" s="222">
        <f t="shared" si="17"/>
        <v>0</v>
      </c>
      <c r="O129" s="223"/>
      <c r="P129" s="224"/>
      <c r="Q129" s="224"/>
      <c r="R129" s="224"/>
      <c r="S129" s="224"/>
      <c r="T129" s="225"/>
      <c r="U129" s="226">
        <f t="shared" si="18"/>
        <v>0</v>
      </c>
      <c r="V129" s="227"/>
      <c r="W129" s="228" t="str">
        <f t="shared" si="19"/>
        <v>0</v>
      </c>
      <c r="X129" s="509"/>
      <c r="Y129" s="229">
        <f t="shared" si="20"/>
        <v>0</v>
      </c>
    </row>
    <row r="130" spans="2:25" ht="18.75" customHeight="1">
      <c r="B130" s="515"/>
      <c r="C130" s="512"/>
      <c r="D130" s="216">
        <v>1</v>
      </c>
      <c r="E130" s="216" t="s">
        <v>4710</v>
      </c>
      <c r="F130" s="217">
        <v>4661</v>
      </c>
      <c r="G130" s="218">
        <f t="shared" si="14"/>
        <v>932.2</v>
      </c>
      <c r="H130" s="219">
        <f t="shared" si="15"/>
        <v>2589.4444444444443</v>
      </c>
      <c r="I130" s="219">
        <f t="shared" si="16"/>
        <v>0.86314814814814811</v>
      </c>
      <c r="J130" s="217"/>
      <c r="K130" s="220" t="s">
        <v>11294</v>
      </c>
      <c r="L130" s="220"/>
      <c r="M130" s="221">
        <f>SUM(H130)</f>
        <v>2589.4444444444443</v>
      </c>
      <c r="N130" s="222">
        <f t="shared" si="17"/>
        <v>51.788888888888884</v>
      </c>
      <c r="O130" s="223" t="s">
        <v>4704</v>
      </c>
      <c r="P130" s="224"/>
      <c r="Q130" s="224"/>
      <c r="R130" s="224"/>
      <c r="S130" s="224"/>
      <c r="T130" s="225"/>
      <c r="U130" s="226">
        <f t="shared" si="18"/>
        <v>1.7262962962962962</v>
      </c>
      <c r="V130" s="227">
        <f>SUM(U130)</f>
        <v>1.7262962962962962</v>
      </c>
      <c r="W130" s="228" t="str">
        <f t="shared" si="19"/>
        <v>2</v>
      </c>
      <c r="X130" s="509"/>
      <c r="Y130" s="229">
        <f t="shared" si="20"/>
        <v>1</v>
      </c>
    </row>
    <row r="131" spans="2:25" ht="18.75" customHeight="1">
      <c r="B131" s="515"/>
      <c r="C131" s="512"/>
      <c r="D131" s="216"/>
      <c r="E131" s="216"/>
      <c r="F131" s="217">
        <v>0</v>
      </c>
      <c r="G131" s="218">
        <f t="shared" si="14"/>
        <v>0</v>
      </c>
      <c r="H131" s="219">
        <f t="shared" si="15"/>
        <v>0</v>
      </c>
      <c r="I131" s="219">
        <f t="shared" si="16"/>
        <v>0</v>
      </c>
      <c r="J131" s="217"/>
      <c r="K131" s="220"/>
      <c r="L131" s="220"/>
      <c r="M131" s="221"/>
      <c r="N131" s="222">
        <f t="shared" si="17"/>
        <v>0</v>
      </c>
      <c r="O131" s="223"/>
      <c r="P131" s="224"/>
      <c r="Q131" s="224"/>
      <c r="R131" s="224"/>
      <c r="S131" s="224"/>
      <c r="T131" s="225"/>
      <c r="U131" s="226">
        <f t="shared" si="18"/>
        <v>0</v>
      </c>
      <c r="V131" s="227"/>
      <c r="W131" s="228" t="str">
        <f t="shared" si="19"/>
        <v>0</v>
      </c>
      <c r="X131" s="509"/>
      <c r="Y131" s="229">
        <f t="shared" si="20"/>
        <v>0</v>
      </c>
    </row>
    <row r="132" spans="2:25" ht="18.75" customHeight="1">
      <c r="B132" s="515"/>
      <c r="C132" s="512"/>
      <c r="D132" s="216">
        <v>1</v>
      </c>
      <c r="E132" s="216" t="s">
        <v>4711</v>
      </c>
      <c r="F132" s="217">
        <v>3455</v>
      </c>
      <c r="G132" s="218">
        <f t="shared" si="14"/>
        <v>691</v>
      </c>
      <c r="H132" s="219">
        <f t="shared" si="15"/>
        <v>1919.4444444444443</v>
      </c>
      <c r="I132" s="219">
        <f t="shared" si="16"/>
        <v>0.63981481481481484</v>
      </c>
      <c r="J132" s="217"/>
      <c r="K132" s="220" t="s">
        <v>11295</v>
      </c>
      <c r="L132" s="220"/>
      <c r="M132" s="221">
        <f>SUM(H132:H133)</f>
        <v>4009.4444444444443</v>
      </c>
      <c r="N132" s="222">
        <f t="shared" si="17"/>
        <v>80.188888888888883</v>
      </c>
      <c r="O132" s="223" t="s">
        <v>4707</v>
      </c>
      <c r="P132" s="224"/>
      <c r="Q132" s="224"/>
      <c r="R132" s="224"/>
      <c r="S132" s="224"/>
      <c r="T132" s="225"/>
      <c r="U132" s="226">
        <f t="shared" si="18"/>
        <v>1.2796296296296297</v>
      </c>
      <c r="V132" s="227">
        <f>SUM(U132:U133)</f>
        <v>2.6729629629629628</v>
      </c>
      <c r="W132" s="228" t="str">
        <f t="shared" si="19"/>
        <v>2</v>
      </c>
      <c r="X132" s="509"/>
      <c r="Y132" s="229">
        <f t="shared" si="20"/>
        <v>1</v>
      </c>
    </row>
    <row r="133" spans="2:25" ht="18.75" customHeight="1">
      <c r="B133" s="515"/>
      <c r="C133" s="512"/>
      <c r="D133" s="216">
        <v>2</v>
      </c>
      <c r="E133" s="216" t="s">
        <v>4712</v>
      </c>
      <c r="F133" s="217">
        <v>3762</v>
      </c>
      <c r="G133" s="218">
        <f t="shared" si="14"/>
        <v>752.4</v>
      </c>
      <c r="H133" s="219">
        <f t="shared" si="15"/>
        <v>2090</v>
      </c>
      <c r="I133" s="219">
        <f t="shared" si="16"/>
        <v>0.69666666666666666</v>
      </c>
      <c r="J133" s="217"/>
      <c r="K133" s="220"/>
      <c r="L133" s="220"/>
      <c r="M133" s="221"/>
      <c r="N133" s="222">
        <f t="shared" si="17"/>
        <v>0</v>
      </c>
      <c r="O133" s="223"/>
      <c r="P133" s="224"/>
      <c r="Q133" s="224"/>
      <c r="R133" s="224"/>
      <c r="S133" s="224"/>
      <c r="T133" s="225"/>
      <c r="U133" s="226">
        <f t="shared" si="18"/>
        <v>1.3933333333333333</v>
      </c>
      <c r="V133" s="227"/>
      <c r="W133" s="228" t="str">
        <f t="shared" si="19"/>
        <v>0</v>
      </c>
      <c r="X133" s="509"/>
      <c r="Y133" s="229">
        <f t="shared" si="20"/>
        <v>0</v>
      </c>
    </row>
    <row r="134" spans="2:25" ht="18.75" customHeight="1">
      <c r="B134" s="515"/>
      <c r="C134" s="512"/>
      <c r="D134" s="216"/>
      <c r="E134" s="216"/>
      <c r="F134" s="217">
        <v>0</v>
      </c>
      <c r="G134" s="218">
        <f t="shared" si="14"/>
        <v>0</v>
      </c>
      <c r="H134" s="219">
        <f t="shared" si="15"/>
        <v>0</v>
      </c>
      <c r="I134" s="219">
        <f t="shared" si="16"/>
        <v>0</v>
      </c>
      <c r="J134" s="217"/>
      <c r="K134" s="220"/>
      <c r="L134" s="220"/>
      <c r="M134" s="221"/>
      <c r="N134" s="222">
        <f t="shared" si="17"/>
        <v>0</v>
      </c>
      <c r="O134" s="223"/>
      <c r="P134" s="224"/>
      <c r="Q134" s="224"/>
      <c r="R134" s="224"/>
      <c r="S134" s="224"/>
      <c r="T134" s="225"/>
      <c r="U134" s="226">
        <f t="shared" si="18"/>
        <v>0</v>
      </c>
      <c r="V134" s="227"/>
      <c r="W134" s="228" t="str">
        <f t="shared" si="19"/>
        <v>0</v>
      </c>
      <c r="X134" s="509"/>
      <c r="Y134" s="229">
        <f t="shared" si="20"/>
        <v>0</v>
      </c>
    </row>
    <row r="135" spans="2:25" ht="18.75" customHeight="1">
      <c r="B135" s="515"/>
      <c r="C135" s="512"/>
      <c r="D135" s="216">
        <v>1</v>
      </c>
      <c r="E135" s="216" t="s">
        <v>222</v>
      </c>
      <c r="F135" s="217">
        <v>3804</v>
      </c>
      <c r="G135" s="218">
        <f t="shared" si="14"/>
        <v>760.8</v>
      </c>
      <c r="H135" s="219">
        <f t="shared" si="15"/>
        <v>2113.3333333333335</v>
      </c>
      <c r="I135" s="219">
        <f t="shared" si="16"/>
        <v>0.70444444444444454</v>
      </c>
      <c r="J135" s="217"/>
      <c r="K135" s="220" t="s">
        <v>11296</v>
      </c>
      <c r="L135" s="220"/>
      <c r="M135" s="221">
        <f>SUM(H135:H136)</f>
        <v>3756.1111111111113</v>
      </c>
      <c r="N135" s="222">
        <f t="shared" si="17"/>
        <v>75.12222222222222</v>
      </c>
      <c r="O135" s="223" t="s">
        <v>4713</v>
      </c>
      <c r="P135" s="224"/>
      <c r="Q135" s="224"/>
      <c r="R135" s="224"/>
      <c r="S135" s="224"/>
      <c r="T135" s="225"/>
      <c r="U135" s="226">
        <f t="shared" si="18"/>
        <v>1.4088888888888891</v>
      </c>
      <c r="V135" s="227">
        <f>SUM(U135:U136)</f>
        <v>2.5040740740740741</v>
      </c>
      <c r="W135" s="228" t="str">
        <f t="shared" si="19"/>
        <v>2</v>
      </c>
      <c r="X135" s="509"/>
      <c r="Y135" s="229">
        <f t="shared" si="20"/>
        <v>1</v>
      </c>
    </row>
    <row r="136" spans="2:25" ht="18.75" customHeight="1">
      <c r="B136" s="515"/>
      <c r="C136" s="512"/>
      <c r="D136" s="216">
        <v>2</v>
      </c>
      <c r="E136" s="216" t="s">
        <v>4714</v>
      </c>
      <c r="F136" s="217">
        <v>2957</v>
      </c>
      <c r="G136" s="218">
        <f t="shared" si="14"/>
        <v>591.4</v>
      </c>
      <c r="H136" s="219">
        <f t="shared" si="15"/>
        <v>1642.7777777777778</v>
      </c>
      <c r="I136" s="219">
        <f t="shared" si="16"/>
        <v>0.54759259259259263</v>
      </c>
      <c r="J136" s="217"/>
      <c r="K136" s="220"/>
      <c r="L136" s="220"/>
      <c r="M136" s="221"/>
      <c r="N136" s="222">
        <f t="shared" si="17"/>
        <v>0</v>
      </c>
      <c r="O136" s="223"/>
      <c r="P136" s="224"/>
      <c r="Q136" s="224"/>
      <c r="R136" s="224"/>
      <c r="S136" s="224"/>
      <c r="T136" s="225"/>
      <c r="U136" s="226">
        <f t="shared" si="18"/>
        <v>1.0951851851851853</v>
      </c>
      <c r="V136" s="227"/>
      <c r="W136" s="228" t="str">
        <f t="shared" si="19"/>
        <v>0</v>
      </c>
      <c r="X136" s="509"/>
      <c r="Y136" s="229">
        <f t="shared" si="20"/>
        <v>0</v>
      </c>
    </row>
    <row r="137" spans="2:25" ht="18.75" customHeight="1">
      <c r="B137" s="515"/>
      <c r="C137" s="512"/>
      <c r="D137" s="216"/>
      <c r="E137" s="216"/>
      <c r="F137" s="217">
        <v>0</v>
      </c>
      <c r="G137" s="218">
        <f t="shared" si="14"/>
        <v>0</v>
      </c>
      <c r="H137" s="219">
        <f t="shared" si="15"/>
        <v>0</v>
      </c>
      <c r="I137" s="219">
        <f t="shared" si="16"/>
        <v>0</v>
      </c>
      <c r="J137" s="217"/>
      <c r="K137" s="220"/>
      <c r="L137" s="220"/>
      <c r="M137" s="221"/>
      <c r="N137" s="222">
        <f t="shared" si="17"/>
        <v>0</v>
      </c>
      <c r="O137" s="223"/>
      <c r="P137" s="224"/>
      <c r="Q137" s="224"/>
      <c r="R137" s="224"/>
      <c r="S137" s="224"/>
      <c r="T137" s="225"/>
      <c r="U137" s="226">
        <f t="shared" si="18"/>
        <v>0</v>
      </c>
      <c r="V137" s="227"/>
      <c r="W137" s="228" t="str">
        <f t="shared" si="19"/>
        <v>0</v>
      </c>
      <c r="X137" s="509"/>
      <c r="Y137" s="229">
        <f t="shared" si="20"/>
        <v>0</v>
      </c>
    </row>
    <row r="138" spans="2:25" ht="18.75" customHeight="1">
      <c r="B138" s="515"/>
      <c r="C138" s="512"/>
      <c r="D138" s="216">
        <v>1</v>
      </c>
      <c r="E138" s="216" t="s">
        <v>4715</v>
      </c>
      <c r="F138" s="217">
        <v>2556</v>
      </c>
      <c r="G138" s="218">
        <f t="shared" si="14"/>
        <v>511.2</v>
      </c>
      <c r="H138" s="219">
        <f t="shared" si="15"/>
        <v>1420</v>
      </c>
      <c r="I138" s="219">
        <f t="shared" si="16"/>
        <v>0.47333333333333333</v>
      </c>
      <c r="J138" s="217"/>
      <c r="K138" s="220" t="s">
        <v>11297</v>
      </c>
      <c r="L138" s="220"/>
      <c r="M138" s="221">
        <f>SUM(H138:H140)</f>
        <v>2908.8888888888887</v>
      </c>
      <c r="N138" s="222">
        <f t="shared" si="17"/>
        <v>58.177777777777777</v>
      </c>
      <c r="O138" s="223" t="s">
        <v>4716</v>
      </c>
      <c r="P138" s="224"/>
      <c r="Q138" s="224"/>
      <c r="R138" s="224"/>
      <c r="S138" s="224"/>
      <c r="T138" s="225"/>
      <c r="U138" s="226">
        <f t="shared" si="18"/>
        <v>0.94666666666666666</v>
      </c>
      <c r="V138" s="227">
        <f>SUM(U138:U140)</f>
        <v>1.9392592592592592</v>
      </c>
      <c r="W138" s="228" t="str">
        <f t="shared" si="19"/>
        <v>2</v>
      </c>
      <c r="X138" s="509"/>
      <c r="Y138" s="229">
        <f t="shared" si="20"/>
        <v>1</v>
      </c>
    </row>
    <row r="139" spans="2:25" ht="18.75" customHeight="1">
      <c r="B139" s="515"/>
      <c r="C139" s="512"/>
      <c r="D139" s="216">
        <v>2</v>
      </c>
      <c r="E139" s="216" t="s">
        <v>4717</v>
      </c>
      <c r="F139" s="217">
        <v>1530</v>
      </c>
      <c r="G139" s="218">
        <f t="shared" si="14"/>
        <v>306</v>
      </c>
      <c r="H139" s="219">
        <f t="shared" si="15"/>
        <v>850</v>
      </c>
      <c r="I139" s="219">
        <f t="shared" si="16"/>
        <v>0.28333333333333333</v>
      </c>
      <c r="J139" s="217"/>
      <c r="K139" s="220"/>
      <c r="L139" s="220"/>
      <c r="M139" s="221"/>
      <c r="N139" s="222">
        <f t="shared" si="17"/>
        <v>0</v>
      </c>
      <c r="O139" s="223"/>
      <c r="P139" s="224"/>
      <c r="Q139" s="224"/>
      <c r="R139" s="224"/>
      <c r="S139" s="224"/>
      <c r="T139" s="225"/>
      <c r="U139" s="226">
        <f t="shared" si="18"/>
        <v>0.56666666666666665</v>
      </c>
      <c r="V139" s="227"/>
      <c r="W139" s="228" t="str">
        <f t="shared" si="19"/>
        <v>0</v>
      </c>
      <c r="X139" s="509"/>
      <c r="Y139" s="229">
        <f t="shared" si="20"/>
        <v>0</v>
      </c>
    </row>
    <row r="140" spans="2:25" ht="18.75" customHeight="1">
      <c r="B140" s="515"/>
      <c r="C140" s="512"/>
      <c r="D140" s="216">
        <v>3</v>
      </c>
      <c r="E140" s="216" t="s">
        <v>4718</v>
      </c>
      <c r="F140" s="217">
        <v>1150</v>
      </c>
      <c r="G140" s="218">
        <f t="shared" si="14"/>
        <v>230</v>
      </c>
      <c r="H140" s="219">
        <f t="shared" si="15"/>
        <v>638.88888888888891</v>
      </c>
      <c r="I140" s="219">
        <f t="shared" si="16"/>
        <v>0.21296296296296297</v>
      </c>
      <c r="J140" s="217"/>
      <c r="K140" s="220"/>
      <c r="L140" s="220"/>
      <c r="M140" s="221"/>
      <c r="N140" s="222">
        <f t="shared" si="17"/>
        <v>0</v>
      </c>
      <c r="O140" s="223"/>
      <c r="P140" s="224"/>
      <c r="Q140" s="224"/>
      <c r="R140" s="224"/>
      <c r="S140" s="224"/>
      <c r="T140" s="225"/>
      <c r="U140" s="226">
        <f t="shared" si="18"/>
        <v>0.42592592592592593</v>
      </c>
      <c r="V140" s="227"/>
      <c r="W140" s="228" t="str">
        <f t="shared" si="19"/>
        <v>0</v>
      </c>
      <c r="X140" s="509"/>
      <c r="Y140" s="229">
        <f t="shared" si="20"/>
        <v>0</v>
      </c>
    </row>
    <row r="141" spans="2:25" ht="18.75" customHeight="1">
      <c r="B141" s="515"/>
      <c r="C141" s="512"/>
      <c r="D141" s="216"/>
      <c r="E141" s="216"/>
      <c r="F141" s="217"/>
      <c r="G141" s="218">
        <f t="shared" si="14"/>
        <v>0</v>
      </c>
      <c r="H141" s="219">
        <f t="shared" si="15"/>
        <v>0</v>
      </c>
      <c r="I141" s="219">
        <f t="shared" si="16"/>
        <v>0</v>
      </c>
      <c r="J141" s="217"/>
      <c r="K141" s="220"/>
      <c r="L141" s="220"/>
      <c r="M141" s="221"/>
      <c r="N141" s="222">
        <f t="shared" si="17"/>
        <v>0</v>
      </c>
      <c r="O141" s="223"/>
      <c r="P141" s="224"/>
      <c r="Q141" s="224"/>
      <c r="R141" s="224"/>
      <c r="S141" s="224"/>
      <c r="T141" s="225"/>
      <c r="U141" s="226">
        <f t="shared" si="18"/>
        <v>0</v>
      </c>
      <c r="V141" s="227"/>
      <c r="W141" s="228" t="str">
        <f t="shared" si="19"/>
        <v>0</v>
      </c>
      <c r="X141" s="509"/>
      <c r="Y141" s="229">
        <f t="shared" si="20"/>
        <v>0</v>
      </c>
    </row>
    <row r="142" spans="2:25" ht="18.75" customHeight="1">
      <c r="B142" s="516"/>
      <c r="C142" s="513"/>
      <c r="D142" s="216"/>
      <c r="E142" s="216"/>
      <c r="F142" s="217"/>
      <c r="G142" s="218">
        <f>F142/$G$15</f>
        <v>0</v>
      </c>
      <c r="H142" s="219">
        <f>F142/$H$15</f>
        <v>0</v>
      </c>
      <c r="I142" s="219">
        <f>H142/$I$15</f>
        <v>0</v>
      </c>
      <c r="J142" s="217"/>
      <c r="K142" s="220"/>
      <c r="L142" s="220"/>
      <c r="M142" s="232"/>
      <c r="N142" s="222">
        <f>M142/$N$15</f>
        <v>0</v>
      </c>
      <c r="O142" s="231"/>
      <c r="P142" s="231"/>
      <c r="Q142" s="231"/>
      <c r="R142" s="231"/>
      <c r="S142" s="231"/>
      <c r="T142" s="225"/>
      <c r="U142" s="226">
        <f>H142/$U$15</f>
        <v>0</v>
      </c>
      <c r="V142" s="227"/>
      <c r="W142" s="228" t="str">
        <f>IF(V142&lt;1,"0",IF(V142&lt;5,"2",IF(V142&gt;=5,"6")))</f>
        <v>0</v>
      </c>
      <c r="X142" s="510"/>
      <c r="Y142" s="229">
        <f t="shared" si="20"/>
        <v>0</v>
      </c>
    </row>
    <row r="143" spans="2:25">
      <c r="B143" s="233"/>
      <c r="C143" s="234" t="s">
        <v>111</v>
      </c>
      <c r="D143" s="235"/>
      <c r="E143" s="236">
        <f>COUNTA(E116:E142)</f>
        <v>17</v>
      </c>
      <c r="F143" s="236">
        <f>SUM(F116:F142)</f>
        <v>54021</v>
      </c>
      <c r="G143" s="236">
        <f>SUM(G116:G142)</f>
        <v>10804.2</v>
      </c>
      <c r="H143" s="236">
        <f>SUM(H116:H142)</f>
        <v>30011.666666666668</v>
      </c>
      <c r="I143" s="236">
        <f>MROUND(SUM(I116:I142),1)</f>
        <v>10</v>
      </c>
      <c r="J143" s="236">
        <f>COUNTA(J116:J142)</f>
        <v>1</v>
      </c>
      <c r="K143" s="236">
        <f>COUNTA(K116:K142)</f>
        <v>9</v>
      </c>
      <c r="L143" s="236">
        <f>COUNTA(L116:L142)</f>
        <v>0</v>
      </c>
      <c r="M143" s="236">
        <f>SUM(M116:M142)</f>
        <v>30011.666666666672</v>
      </c>
      <c r="N143" s="236">
        <f>SUM(N116:N142)</f>
        <v>600.23333333333335</v>
      </c>
      <c r="O143" s="237"/>
      <c r="P143" s="238">
        <f>COUNTIF(P116:P142, "YES")</f>
        <v>0</v>
      </c>
      <c r="Q143" s="237"/>
      <c r="R143" s="237"/>
      <c r="S143" s="237"/>
      <c r="T143" s="237"/>
      <c r="U143" s="236">
        <f>SUM(U116:U142)</f>
        <v>20.007777777777775</v>
      </c>
      <c r="V143" s="236">
        <f>SUM(V116:V142)</f>
        <v>20.007777777777775</v>
      </c>
      <c r="W143" s="236">
        <f t="array" ref="W143">SUM(ABS(W116:W142))</f>
        <v>18</v>
      </c>
      <c r="X143" s="238">
        <f>IF(X116&lt;0.2, "0", IF(X116&lt;=2, "2", IF(X116&gt;2, ROUND(X116,0))))</f>
        <v>3</v>
      </c>
      <c r="Y143" s="236">
        <f>SUM(Y116:Y142)</f>
        <v>9</v>
      </c>
    </row>
    <row r="144" spans="2:25" ht="18.75" customHeight="1">
      <c r="B144" s="514">
        <v>4</v>
      </c>
      <c r="C144" s="530" t="s">
        <v>4719</v>
      </c>
      <c r="D144" s="216">
        <v>1</v>
      </c>
      <c r="E144" s="216" t="s">
        <v>4720</v>
      </c>
      <c r="F144" s="217">
        <v>1227</v>
      </c>
      <c r="G144" s="218">
        <f t="shared" ref="G144:G180" si="21">F144/$G$15</f>
        <v>245.4</v>
      </c>
      <c r="H144" s="219">
        <f t="shared" ref="H144:H180" si="22">F144/$H$15</f>
        <v>681.66666666666663</v>
      </c>
      <c r="I144" s="219">
        <f t="shared" ref="I144:I180" si="23">H144/$I$15</f>
        <v>0.22722222222222221</v>
      </c>
      <c r="J144" s="217"/>
      <c r="K144" s="220"/>
      <c r="L144" s="220"/>
      <c r="M144" s="221"/>
      <c r="N144" s="222">
        <f t="shared" ref="N144:N180" si="24">M144/$N$15</f>
        <v>0</v>
      </c>
      <c r="O144" s="223"/>
      <c r="P144" s="224"/>
      <c r="Q144" s="224"/>
      <c r="R144" s="224"/>
      <c r="S144" s="224"/>
      <c r="T144" s="225"/>
      <c r="U144" s="226">
        <f t="shared" ref="U144:U180" si="25">H144/$U$15</f>
        <v>0.45444444444444443</v>
      </c>
      <c r="V144" s="227"/>
      <c r="W144" s="228" t="str">
        <f t="shared" ref="W144:W180" si="26">IF(V144&lt;1,"0",IF(V144&lt;5,"2",IF(V144&gt;=5,"6")))</f>
        <v>0</v>
      </c>
      <c r="X144" s="508">
        <f>K182/$X$15</f>
        <v>2</v>
      </c>
      <c r="Y144" s="229">
        <f t="shared" ref="Y144:Y181" si="27">W144/2</f>
        <v>0</v>
      </c>
    </row>
    <row r="145" spans="2:25" ht="18.75" customHeight="1">
      <c r="B145" s="515"/>
      <c r="C145" s="531"/>
      <c r="D145" s="216">
        <v>2</v>
      </c>
      <c r="E145" s="216" t="s">
        <v>4721</v>
      </c>
      <c r="F145" s="217">
        <v>738</v>
      </c>
      <c r="G145" s="218">
        <f t="shared" si="21"/>
        <v>147.6</v>
      </c>
      <c r="H145" s="219">
        <f t="shared" si="22"/>
        <v>410</v>
      </c>
      <c r="I145" s="219">
        <f t="shared" si="23"/>
        <v>0.13666666666666666</v>
      </c>
      <c r="J145" s="217" t="s">
        <v>4722</v>
      </c>
      <c r="K145" s="217" t="s">
        <v>4722</v>
      </c>
      <c r="L145" s="220"/>
      <c r="M145" s="221">
        <f>SUM(H144:H149)</f>
        <v>2897.2222222222222</v>
      </c>
      <c r="N145" s="222">
        <f t="shared" si="24"/>
        <v>57.944444444444443</v>
      </c>
      <c r="O145" s="223" t="s">
        <v>4704</v>
      </c>
      <c r="P145" s="224"/>
      <c r="Q145" s="224"/>
      <c r="R145" s="224"/>
      <c r="S145" s="224"/>
      <c r="T145" s="225"/>
      <c r="U145" s="226">
        <f t="shared" si="25"/>
        <v>0.27333333333333332</v>
      </c>
      <c r="V145" s="227">
        <f>SUM(U144:U149)</f>
        <v>1.9314814814814816</v>
      </c>
      <c r="W145" s="228" t="str">
        <f t="shared" si="26"/>
        <v>2</v>
      </c>
      <c r="X145" s="509"/>
      <c r="Y145" s="229">
        <f t="shared" si="27"/>
        <v>1</v>
      </c>
    </row>
    <row r="146" spans="2:25" ht="18.75" customHeight="1">
      <c r="B146" s="515"/>
      <c r="C146" s="531"/>
      <c r="D146" s="216">
        <v>3</v>
      </c>
      <c r="E146" s="216" t="s">
        <v>1028</v>
      </c>
      <c r="F146" s="217">
        <v>734</v>
      </c>
      <c r="G146" s="218">
        <f t="shared" si="21"/>
        <v>146.80000000000001</v>
      </c>
      <c r="H146" s="219">
        <f t="shared" si="22"/>
        <v>407.77777777777777</v>
      </c>
      <c r="I146" s="219">
        <f t="shared" si="23"/>
        <v>0.13592592592592592</v>
      </c>
      <c r="J146" s="217"/>
      <c r="K146" s="220"/>
      <c r="L146" s="220"/>
      <c r="M146" s="221"/>
      <c r="N146" s="222">
        <f t="shared" si="24"/>
        <v>0</v>
      </c>
      <c r="O146" s="223"/>
      <c r="P146" s="224"/>
      <c r="Q146" s="224"/>
      <c r="R146" s="224"/>
      <c r="S146" s="224"/>
      <c r="T146" s="225"/>
      <c r="U146" s="226">
        <f t="shared" si="25"/>
        <v>0.27185185185185184</v>
      </c>
      <c r="V146" s="227"/>
      <c r="W146" s="228" t="str">
        <f t="shared" si="26"/>
        <v>0</v>
      </c>
      <c r="X146" s="509"/>
      <c r="Y146" s="229">
        <f t="shared" si="27"/>
        <v>0</v>
      </c>
    </row>
    <row r="147" spans="2:25" ht="18.75" customHeight="1">
      <c r="B147" s="515"/>
      <c r="C147" s="531"/>
      <c r="D147" s="216">
        <v>4</v>
      </c>
      <c r="E147" s="216" t="s">
        <v>4723</v>
      </c>
      <c r="F147" s="217">
        <v>740</v>
      </c>
      <c r="G147" s="218">
        <f t="shared" si="21"/>
        <v>148</v>
      </c>
      <c r="H147" s="219">
        <f t="shared" si="22"/>
        <v>411.11111111111109</v>
      </c>
      <c r="I147" s="219">
        <f t="shared" si="23"/>
        <v>0.13703703703703704</v>
      </c>
      <c r="J147" s="217"/>
      <c r="K147" s="220"/>
      <c r="L147" s="220"/>
      <c r="M147" s="221"/>
      <c r="N147" s="222">
        <f t="shared" si="24"/>
        <v>0</v>
      </c>
      <c r="O147" s="223"/>
      <c r="P147" s="224"/>
      <c r="Q147" s="224"/>
      <c r="R147" s="224"/>
      <c r="S147" s="224"/>
      <c r="T147" s="225"/>
      <c r="U147" s="226">
        <f t="shared" si="25"/>
        <v>0.27407407407407408</v>
      </c>
      <c r="V147" s="227"/>
      <c r="W147" s="228" t="str">
        <f t="shared" si="26"/>
        <v>0</v>
      </c>
      <c r="X147" s="509"/>
      <c r="Y147" s="229">
        <f t="shared" si="27"/>
        <v>0</v>
      </c>
    </row>
    <row r="148" spans="2:25" ht="18.75" customHeight="1">
      <c r="B148" s="515"/>
      <c r="C148" s="531"/>
      <c r="D148" s="216">
        <v>1</v>
      </c>
      <c r="E148" s="216" t="s">
        <v>222</v>
      </c>
      <c r="F148" s="217">
        <v>894</v>
      </c>
      <c r="G148" s="218">
        <f t="shared" si="21"/>
        <v>178.8</v>
      </c>
      <c r="H148" s="219">
        <f t="shared" si="22"/>
        <v>496.66666666666663</v>
      </c>
      <c r="I148" s="219">
        <f t="shared" si="23"/>
        <v>0.16555555555555554</v>
      </c>
      <c r="J148" s="217"/>
      <c r="K148" s="220"/>
      <c r="L148" s="220"/>
      <c r="M148" s="221"/>
      <c r="N148" s="222">
        <f t="shared" si="24"/>
        <v>0</v>
      </c>
      <c r="O148" s="223"/>
      <c r="P148" s="224"/>
      <c r="Q148" s="224"/>
      <c r="R148" s="224"/>
      <c r="S148" s="224"/>
      <c r="T148" s="225"/>
      <c r="U148" s="226">
        <f t="shared" si="25"/>
        <v>0.33111111111111108</v>
      </c>
      <c r="V148" s="227"/>
      <c r="W148" s="228" t="str">
        <f t="shared" si="26"/>
        <v>0</v>
      </c>
      <c r="X148" s="509"/>
      <c r="Y148" s="229">
        <f t="shared" si="27"/>
        <v>0</v>
      </c>
    </row>
    <row r="149" spans="2:25" ht="18.75" customHeight="1">
      <c r="B149" s="515"/>
      <c r="C149" s="531"/>
      <c r="D149" s="216">
        <v>2</v>
      </c>
      <c r="E149" s="216" t="s">
        <v>4724</v>
      </c>
      <c r="F149" s="217">
        <v>882</v>
      </c>
      <c r="G149" s="218">
        <f t="shared" si="21"/>
        <v>176.4</v>
      </c>
      <c r="H149" s="219">
        <f t="shared" si="22"/>
        <v>490</v>
      </c>
      <c r="I149" s="219">
        <f t="shared" si="23"/>
        <v>0.16333333333333333</v>
      </c>
      <c r="J149" s="217"/>
      <c r="K149" s="220"/>
      <c r="L149" s="220"/>
      <c r="M149" s="221"/>
      <c r="N149" s="222">
        <f t="shared" si="24"/>
        <v>0</v>
      </c>
      <c r="O149" s="223"/>
      <c r="P149" s="224"/>
      <c r="Q149" s="224"/>
      <c r="R149" s="224"/>
      <c r="S149" s="224"/>
      <c r="T149" s="225"/>
      <c r="U149" s="226">
        <f t="shared" si="25"/>
        <v>0.32666666666666666</v>
      </c>
      <c r="V149" s="227"/>
      <c r="W149" s="228" t="str">
        <f t="shared" si="26"/>
        <v>0</v>
      </c>
      <c r="X149" s="509"/>
      <c r="Y149" s="229">
        <f t="shared" si="27"/>
        <v>0</v>
      </c>
    </row>
    <row r="150" spans="2:25" ht="18.75" customHeight="1">
      <c r="B150" s="515"/>
      <c r="C150" s="531"/>
      <c r="D150" s="216"/>
      <c r="E150" s="216"/>
      <c r="F150" s="217">
        <v>0</v>
      </c>
      <c r="G150" s="218">
        <f t="shared" ref="G150" si="28">F150/$G$15</f>
        <v>0</v>
      </c>
      <c r="H150" s="219">
        <f t="shared" ref="H150" si="29">F150/$H$15</f>
        <v>0</v>
      </c>
      <c r="I150" s="219">
        <f t="shared" ref="I150" si="30">H150/$I$15</f>
        <v>0</v>
      </c>
      <c r="J150" s="217"/>
      <c r="K150" s="220"/>
      <c r="L150" s="220"/>
      <c r="M150" s="221"/>
      <c r="N150" s="222">
        <f t="shared" ref="N150" si="31">M150/$N$15</f>
        <v>0</v>
      </c>
      <c r="O150" s="223"/>
      <c r="P150" s="224"/>
      <c r="Q150" s="224"/>
      <c r="R150" s="224"/>
      <c r="S150" s="224"/>
      <c r="T150" s="225"/>
      <c r="U150" s="226">
        <f t="shared" ref="U150" si="32">H150/$U$15</f>
        <v>0</v>
      </c>
      <c r="V150" s="227"/>
      <c r="W150" s="228" t="str">
        <f t="shared" ref="W150" si="33">IF(V150&lt;1,"0",IF(V150&lt;5,"2",IF(V150&gt;=5,"6")))</f>
        <v>0</v>
      </c>
      <c r="X150" s="509"/>
      <c r="Y150" s="229">
        <f t="shared" ref="Y150" si="34">W150/2</f>
        <v>0</v>
      </c>
    </row>
    <row r="151" spans="2:25" ht="18.75" customHeight="1">
      <c r="B151" s="515"/>
      <c r="C151" s="531"/>
      <c r="D151" s="216">
        <v>3</v>
      </c>
      <c r="E151" s="216" t="s">
        <v>4725</v>
      </c>
      <c r="F151" s="217">
        <v>974</v>
      </c>
      <c r="G151" s="218">
        <f t="shared" si="21"/>
        <v>194.8</v>
      </c>
      <c r="H151" s="219">
        <f t="shared" si="22"/>
        <v>541.11111111111109</v>
      </c>
      <c r="I151" s="219">
        <f t="shared" si="23"/>
        <v>0.18037037037037038</v>
      </c>
      <c r="J151" s="217"/>
      <c r="K151" s="220"/>
      <c r="L151" s="220"/>
      <c r="M151" s="221"/>
      <c r="N151" s="222">
        <f t="shared" si="24"/>
        <v>0</v>
      </c>
      <c r="O151" s="223"/>
      <c r="P151" s="224"/>
      <c r="Q151" s="224"/>
      <c r="R151" s="224"/>
      <c r="S151" s="224"/>
      <c r="T151" s="225"/>
      <c r="U151" s="226">
        <f t="shared" si="25"/>
        <v>0.36074074074074075</v>
      </c>
      <c r="V151" s="227"/>
      <c r="W151" s="228" t="str">
        <f t="shared" si="26"/>
        <v>0</v>
      </c>
      <c r="X151" s="509"/>
      <c r="Y151" s="229">
        <f t="shared" si="27"/>
        <v>0</v>
      </c>
    </row>
    <row r="152" spans="2:25" ht="18.75" customHeight="1">
      <c r="B152" s="515"/>
      <c r="C152" s="531"/>
      <c r="D152" s="216">
        <v>4</v>
      </c>
      <c r="E152" s="216" t="s">
        <v>4726</v>
      </c>
      <c r="F152" s="217">
        <v>1026</v>
      </c>
      <c r="G152" s="218">
        <f t="shared" si="21"/>
        <v>205.2</v>
      </c>
      <c r="H152" s="219">
        <f t="shared" si="22"/>
        <v>570</v>
      </c>
      <c r="I152" s="219">
        <f t="shared" si="23"/>
        <v>0.19</v>
      </c>
      <c r="J152" s="217"/>
      <c r="K152" s="220"/>
      <c r="L152" s="220"/>
      <c r="M152" s="221"/>
      <c r="N152" s="222">
        <f t="shared" si="24"/>
        <v>0</v>
      </c>
      <c r="O152" s="223"/>
      <c r="P152" s="224"/>
      <c r="Q152" s="224"/>
      <c r="R152" s="224"/>
      <c r="S152" s="224"/>
      <c r="T152" s="225"/>
      <c r="U152" s="226">
        <f t="shared" si="25"/>
        <v>0.38</v>
      </c>
      <c r="V152" s="227"/>
      <c r="W152" s="228" t="str">
        <f t="shared" si="26"/>
        <v>0</v>
      </c>
      <c r="X152" s="509"/>
      <c r="Y152" s="229">
        <f t="shared" si="27"/>
        <v>0</v>
      </c>
    </row>
    <row r="153" spans="2:25" ht="18.75" customHeight="1">
      <c r="B153" s="515"/>
      <c r="C153" s="531"/>
      <c r="D153" s="216">
        <v>1</v>
      </c>
      <c r="E153" s="216" t="s">
        <v>4727</v>
      </c>
      <c r="F153" s="217">
        <v>760</v>
      </c>
      <c r="G153" s="218">
        <f t="shared" si="21"/>
        <v>152</v>
      </c>
      <c r="H153" s="219">
        <f t="shared" si="22"/>
        <v>422.22222222222223</v>
      </c>
      <c r="I153" s="219">
        <f t="shared" si="23"/>
        <v>0.14074074074074075</v>
      </c>
      <c r="J153" s="217"/>
      <c r="K153" s="220" t="s">
        <v>11298</v>
      </c>
      <c r="L153" s="220"/>
      <c r="M153" s="221">
        <f>SUM(H151:H157)</f>
        <v>2798.333333333333</v>
      </c>
      <c r="N153" s="222">
        <f t="shared" si="24"/>
        <v>55.966666666666661</v>
      </c>
      <c r="O153" s="223" t="s">
        <v>4663</v>
      </c>
      <c r="P153" s="224"/>
      <c r="Q153" s="224"/>
      <c r="R153" s="224"/>
      <c r="S153" s="224"/>
      <c r="T153" s="225"/>
      <c r="U153" s="226">
        <f t="shared" si="25"/>
        <v>0.2814814814814815</v>
      </c>
      <c r="V153" s="227">
        <f>SUM(U151:U156)</f>
        <v>1.8655555555555556</v>
      </c>
      <c r="W153" s="228" t="str">
        <f t="shared" si="26"/>
        <v>2</v>
      </c>
      <c r="X153" s="509"/>
      <c r="Y153" s="229">
        <f t="shared" si="27"/>
        <v>1</v>
      </c>
    </row>
    <row r="154" spans="2:25" ht="18.75" customHeight="1">
      <c r="B154" s="515"/>
      <c r="C154" s="531"/>
      <c r="D154" s="216">
        <v>2</v>
      </c>
      <c r="E154" s="216" t="s">
        <v>4015</v>
      </c>
      <c r="F154" s="217">
        <v>712</v>
      </c>
      <c r="G154" s="218">
        <f t="shared" si="21"/>
        <v>142.4</v>
      </c>
      <c r="H154" s="219">
        <f t="shared" si="22"/>
        <v>395.55555555555554</v>
      </c>
      <c r="I154" s="219">
        <f t="shared" si="23"/>
        <v>0.13185185185185186</v>
      </c>
      <c r="J154" s="217"/>
      <c r="K154" s="220"/>
      <c r="L154" s="220"/>
      <c r="M154" s="221"/>
      <c r="N154" s="222">
        <f t="shared" si="24"/>
        <v>0</v>
      </c>
      <c r="O154" s="223"/>
      <c r="P154" s="224"/>
      <c r="Q154" s="224"/>
      <c r="R154" s="224"/>
      <c r="S154" s="224"/>
      <c r="T154" s="225"/>
      <c r="U154" s="226">
        <f t="shared" si="25"/>
        <v>0.26370370370370372</v>
      </c>
      <c r="V154" s="227"/>
      <c r="W154" s="228" t="str">
        <f t="shared" si="26"/>
        <v>0</v>
      </c>
      <c r="X154" s="509"/>
      <c r="Y154" s="229">
        <f t="shared" si="27"/>
        <v>0</v>
      </c>
    </row>
    <row r="155" spans="2:25" ht="18.75" customHeight="1">
      <c r="B155" s="515"/>
      <c r="C155" s="531"/>
      <c r="D155" s="216">
        <v>3</v>
      </c>
      <c r="E155" s="216" t="s">
        <v>4728</v>
      </c>
      <c r="F155" s="217">
        <v>684</v>
      </c>
      <c r="G155" s="218">
        <f t="shared" si="21"/>
        <v>136.80000000000001</v>
      </c>
      <c r="H155" s="219">
        <f t="shared" si="22"/>
        <v>380</v>
      </c>
      <c r="I155" s="219">
        <f t="shared" si="23"/>
        <v>0.12666666666666668</v>
      </c>
      <c r="J155" s="217"/>
      <c r="K155" s="220"/>
      <c r="L155" s="220"/>
      <c r="M155" s="221"/>
      <c r="N155" s="222">
        <f t="shared" si="24"/>
        <v>0</v>
      </c>
      <c r="O155" s="223"/>
      <c r="P155" s="224"/>
      <c r="Q155" s="224"/>
      <c r="R155" s="224"/>
      <c r="S155" s="224"/>
      <c r="T155" s="225"/>
      <c r="U155" s="226">
        <f t="shared" si="25"/>
        <v>0.25333333333333335</v>
      </c>
      <c r="V155" s="227"/>
      <c r="W155" s="228" t="str">
        <f t="shared" si="26"/>
        <v>0</v>
      </c>
      <c r="X155" s="509"/>
      <c r="Y155" s="229">
        <f t="shared" si="27"/>
        <v>0</v>
      </c>
    </row>
    <row r="156" spans="2:25" ht="18.75" customHeight="1">
      <c r="B156" s="515"/>
      <c r="C156" s="531"/>
      <c r="D156" s="216">
        <v>4</v>
      </c>
      <c r="E156" s="216" t="s">
        <v>4729</v>
      </c>
      <c r="F156" s="217">
        <v>881</v>
      </c>
      <c r="G156" s="218">
        <f t="shared" si="21"/>
        <v>176.2</v>
      </c>
      <c r="H156" s="219">
        <f t="shared" si="22"/>
        <v>489.44444444444446</v>
      </c>
      <c r="I156" s="219">
        <f t="shared" si="23"/>
        <v>0.16314814814814815</v>
      </c>
      <c r="J156" s="217"/>
      <c r="K156" s="220"/>
      <c r="L156" s="220"/>
      <c r="M156" s="221"/>
      <c r="N156" s="222">
        <f t="shared" si="24"/>
        <v>0</v>
      </c>
      <c r="O156" s="223"/>
      <c r="P156" s="224"/>
      <c r="Q156" s="224"/>
      <c r="R156" s="224"/>
      <c r="S156" s="224"/>
      <c r="T156" s="225"/>
      <c r="U156" s="226">
        <f t="shared" si="25"/>
        <v>0.32629629629629631</v>
      </c>
      <c r="V156" s="227"/>
      <c r="W156" s="228" t="str">
        <f t="shared" si="26"/>
        <v>0</v>
      </c>
      <c r="X156" s="509"/>
      <c r="Y156" s="229">
        <f t="shared" si="27"/>
        <v>0</v>
      </c>
    </row>
    <row r="157" spans="2:25" ht="18.75" customHeight="1">
      <c r="B157" s="515"/>
      <c r="C157" s="531"/>
      <c r="D157" s="216">
        <v>5</v>
      </c>
      <c r="E157" s="216"/>
      <c r="F157" s="217"/>
      <c r="G157" s="218">
        <f t="shared" si="21"/>
        <v>0</v>
      </c>
      <c r="H157" s="219">
        <f t="shared" si="22"/>
        <v>0</v>
      </c>
      <c r="I157" s="219">
        <f t="shared" si="23"/>
        <v>0</v>
      </c>
      <c r="J157" s="217"/>
      <c r="K157" s="220"/>
      <c r="L157" s="220"/>
      <c r="M157" s="221"/>
      <c r="N157" s="222">
        <f t="shared" si="24"/>
        <v>0</v>
      </c>
      <c r="O157" s="223"/>
      <c r="P157" s="224"/>
      <c r="Q157" s="224"/>
      <c r="R157" s="224"/>
      <c r="S157" s="224"/>
      <c r="T157" s="225"/>
      <c r="U157" s="226">
        <f t="shared" si="25"/>
        <v>0</v>
      </c>
      <c r="V157" s="227"/>
      <c r="W157" s="228" t="str">
        <f t="shared" si="26"/>
        <v>0</v>
      </c>
      <c r="X157" s="509"/>
      <c r="Y157" s="229">
        <f t="shared" si="27"/>
        <v>0</v>
      </c>
    </row>
    <row r="158" spans="2:25" ht="18.75" customHeight="1">
      <c r="B158" s="515"/>
      <c r="C158" s="531"/>
      <c r="D158" s="216"/>
      <c r="E158" s="216" t="s">
        <v>4730</v>
      </c>
      <c r="F158" s="217">
        <v>552</v>
      </c>
      <c r="G158" s="218">
        <f t="shared" si="21"/>
        <v>110.4</v>
      </c>
      <c r="H158" s="219">
        <f t="shared" si="22"/>
        <v>306.66666666666669</v>
      </c>
      <c r="I158" s="219">
        <f t="shared" si="23"/>
        <v>0.10222222222222223</v>
      </c>
      <c r="J158" s="217"/>
      <c r="K158" s="220"/>
      <c r="L158" s="220"/>
      <c r="M158" s="221"/>
      <c r="N158" s="222">
        <f t="shared" si="24"/>
        <v>0</v>
      </c>
      <c r="O158" s="223"/>
      <c r="P158" s="224"/>
      <c r="Q158" s="224"/>
      <c r="R158" s="224"/>
      <c r="S158" s="224"/>
      <c r="T158" s="225"/>
      <c r="U158" s="226">
        <f t="shared" si="25"/>
        <v>0.20444444444444446</v>
      </c>
      <c r="V158" s="227"/>
      <c r="W158" s="228" t="str">
        <f t="shared" si="26"/>
        <v>0</v>
      </c>
      <c r="X158" s="509"/>
      <c r="Y158" s="229">
        <f t="shared" si="27"/>
        <v>0</v>
      </c>
    </row>
    <row r="159" spans="2:25" ht="18.75" customHeight="1">
      <c r="B159" s="515"/>
      <c r="C159" s="531"/>
      <c r="D159" s="216">
        <v>1</v>
      </c>
      <c r="E159" s="216" t="s">
        <v>4731</v>
      </c>
      <c r="F159" s="217">
        <v>1681</v>
      </c>
      <c r="G159" s="218">
        <f t="shared" si="21"/>
        <v>336.2</v>
      </c>
      <c r="H159" s="219">
        <f t="shared" si="22"/>
        <v>933.88888888888891</v>
      </c>
      <c r="I159" s="219">
        <f t="shared" si="23"/>
        <v>0.31129629629629629</v>
      </c>
      <c r="J159" s="217"/>
      <c r="K159" s="220" t="s">
        <v>11299</v>
      </c>
      <c r="L159" s="220"/>
      <c r="M159" s="221">
        <f>SUM(H158:H161)</f>
        <v>2345</v>
      </c>
      <c r="N159" s="222">
        <f t="shared" si="24"/>
        <v>46.9</v>
      </c>
      <c r="O159" s="223" t="s">
        <v>4713</v>
      </c>
      <c r="P159" s="224"/>
      <c r="Q159" s="224"/>
      <c r="R159" s="224"/>
      <c r="S159" s="224"/>
      <c r="T159" s="225"/>
      <c r="U159" s="226">
        <f t="shared" si="25"/>
        <v>0.62259259259259259</v>
      </c>
      <c r="V159" s="227">
        <f>SUM(U158:U161)</f>
        <v>1.5633333333333332</v>
      </c>
      <c r="W159" s="228" t="str">
        <f t="shared" si="26"/>
        <v>2</v>
      </c>
      <c r="X159" s="509"/>
      <c r="Y159" s="229">
        <f t="shared" si="27"/>
        <v>1</v>
      </c>
    </row>
    <row r="160" spans="2:25" ht="18.75" customHeight="1">
      <c r="B160" s="515"/>
      <c r="C160" s="531"/>
      <c r="D160" s="216">
        <v>3</v>
      </c>
      <c r="E160" s="216" t="s">
        <v>4732</v>
      </c>
      <c r="F160" s="217">
        <v>967</v>
      </c>
      <c r="G160" s="218">
        <f t="shared" si="21"/>
        <v>193.4</v>
      </c>
      <c r="H160" s="219">
        <f t="shared" si="22"/>
        <v>537.22222222222217</v>
      </c>
      <c r="I160" s="219">
        <f t="shared" si="23"/>
        <v>0.17907407407407405</v>
      </c>
      <c r="J160" s="217" t="s">
        <v>4733</v>
      </c>
      <c r="K160" s="220"/>
      <c r="L160" s="220"/>
      <c r="M160" s="221"/>
      <c r="N160" s="222">
        <f t="shared" si="24"/>
        <v>0</v>
      </c>
      <c r="O160" s="223"/>
      <c r="P160" s="224"/>
      <c r="Q160" s="224"/>
      <c r="R160" s="224"/>
      <c r="S160" s="224"/>
      <c r="T160" s="225"/>
      <c r="U160" s="226">
        <f t="shared" si="25"/>
        <v>0.3581481481481481</v>
      </c>
      <c r="V160" s="227"/>
      <c r="W160" s="228" t="str">
        <f t="shared" si="26"/>
        <v>0</v>
      </c>
      <c r="X160" s="509"/>
      <c r="Y160" s="229">
        <f t="shared" si="27"/>
        <v>0</v>
      </c>
    </row>
    <row r="161" spans="2:25" ht="18.75" customHeight="1">
      <c r="B161" s="515"/>
      <c r="C161" s="531"/>
      <c r="D161" s="216">
        <v>4</v>
      </c>
      <c r="E161" s="216" t="s">
        <v>398</v>
      </c>
      <c r="F161" s="217">
        <v>1021</v>
      </c>
      <c r="G161" s="218">
        <f t="shared" si="21"/>
        <v>204.2</v>
      </c>
      <c r="H161" s="219">
        <f t="shared" si="22"/>
        <v>567.22222222222217</v>
      </c>
      <c r="I161" s="219">
        <f t="shared" si="23"/>
        <v>0.18907407407407406</v>
      </c>
      <c r="J161" s="217"/>
      <c r="K161" s="220"/>
      <c r="L161" s="220"/>
      <c r="M161" s="221"/>
      <c r="N161" s="222">
        <f t="shared" si="24"/>
        <v>0</v>
      </c>
      <c r="O161" s="223"/>
      <c r="P161" s="224"/>
      <c r="Q161" s="224"/>
      <c r="R161" s="224"/>
      <c r="S161" s="224"/>
      <c r="T161" s="225"/>
      <c r="U161" s="226">
        <f t="shared" si="25"/>
        <v>0.37814814814814812</v>
      </c>
      <c r="V161" s="227"/>
      <c r="W161" s="228" t="str">
        <f t="shared" si="26"/>
        <v>0</v>
      </c>
      <c r="X161" s="509"/>
      <c r="Y161" s="229">
        <f t="shared" si="27"/>
        <v>0</v>
      </c>
    </row>
    <row r="162" spans="2:25" ht="18.75" customHeight="1">
      <c r="B162" s="515"/>
      <c r="C162" s="531"/>
      <c r="D162" s="216"/>
      <c r="E162" s="216"/>
      <c r="F162" s="217">
        <v>0</v>
      </c>
      <c r="G162" s="218">
        <f t="shared" si="21"/>
        <v>0</v>
      </c>
      <c r="H162" s="219">
        <f t="shared" si="22"/>
        <v>0</v>
      </c>
      <c r="I162" s="219">
        <f t="shared" si="23"/>
        <v>0</v>
      </c>
      <c r="J162" s="217"/>
      <c r="K162" s="220"/>
      <c r="L162" s="220"/>
      <c r="M162" s="221"/>
      <c r="N162" s="222">
        <f t="shared" si="24"/>
        <v>0</v>
      </c>
      <c r="O162" s="223"/>
      <c r="P162" s="224"/>
      <c r="Q162" s="224"/>
      <c r="R162" s="224"/>
      <c r="S162" s="224"/>
      <c r="T162" s="225"/>
      <c r="U162" s="226">
        <f t="shared" si="25"/>
        <v>0</v>
      </c>
      <c r="V162" s="227"/>
      <c r="W162" s="228" t="str">
        <f t="shared" si="26"/>
        <v>0</v>
      </c>
      <c r="X162" s="509"/>
      <c r="Y162" s="229">
        <f t="shared" si="27"/>
        <v>0</v>
      </c>
    </row>
    <row r="163" spans="2:25" ht="18.75" customHeight="1">
      <c r="B163" s="515"/>
      <c r="C163" s="531"/>
      <c r="D163" s="216">
        <v>1</v>
      </c>
      <c r="E163" s="216" t="s">
        <v>4734</v>
      </c>
      <c r="F163" s="217">
        <v>824</v>
      </c>
      <c r="G163" s="218">
        <f t="shared" si="21"/>
        <v>164.8</v>
      </c>
      <c r="H163" s="219">
        <f t="shared" si="22"/>
        <v>457.77777777777777</v>
      </c>
      <c r="I163" s="219">
        <f t="shared" si="23"/>
        <v>0.15259259259259259</v>
      </c>
      <c r="J163" s="217"/>
      <c r="K163" s="220" t="s">
        <v>11300</v>
      </c>
      <c r="L163" s="220"/>
      <c r="M163" s="221">
        <f>SUM(H163:H166)</f>
        <v>2044.9999999999998</v>
      </c>
      <c r="N163" s="222">
        <f t="shared" si="24"/>
        <v>40.9</v>
      </c>
      <c r="O163" s="223" t="s">
        <v>4716</v>
      </c>
      <c r="P163" s="224"/>
      <c r="Q163" s="224"/>
      <c r="R163" s="224"/>
      <c r="S163" s="224"/>
      <c r="T163" s="225"/>
      <c r="U163" s="226">
        <f t="shared" si="25"/>
        <v>0.30518518518518517</v>
      </c>
      <c r="V163" s="227">
        <f>SUM(U163:U166)</f>
        <v>1.3633333333333333</v>
      </c>
      <c r="W163" s="228" t="str">
        <f t="shared" si="26"/>
        <v>2</v>
      </c>
      <c r="X163" s="509"/>
      <c r="Y163" s="229">
        <f t="shared" si="27"/>
        <v>1</v>
      </c>
    </row>
    <row r="164" spans="2:25" ht="18.75" customHeight="1">
      <c r="B164" s="515"/>
      <c r="C164" s="531"/>
      <c r="D164" s="216">
        <v>2</v>
      </c>
      <c r="E164" s="216" t="s">
        <v>4735</v>
      </c>
      <c r="F164" s="217">
        <v>840</v>
      </c>
      <c r="G164" s="218">
        <f t="shared" si="21"/>
        <v>168</v>
      </c>
      <c r="H164" s="219">
        <f t="shared" si="22"/>
        <v>466.66666666666663</v>
      </c>
      <c r="I164" s="219">
        <f t="shared" si="23"/>
        <v>0.15555555555555553</v>
      </c>
      <c r="J164" s="217"/>
      <c r="K164" s="220"/>
      <c r="L164" s="220"/>
      <c r="M164" s="221"/>
      <c r="N164" s="222">
        <f t="shared" si="24"/>
        <v>0</v>
      </c>
      <c r="O164" s="223"/>
      <c r="P164" s="224"/>
      <c r="Q164" s="224"/>
      <c r="R164" s="224"/>
      <c r="S164" s="224"/>
      <c r="T164" s="225"/>
      <c r="U164" s="226">
        <f t="shared" si="25"/>
        <v>0.31111111111111106</v>
      </c>
      <c r="V164" s="227"/>
      <c r="W164" s="228" t="str">
        <f t="shared" si="26"/>
        <v>0</v>
      </c>
      <c r="X164" s="509"/>
      <c r="Y164" s="229">
        <f t="shared" si="27"/>
        <v>0</v>
      </c>
    </row>
    <row r="165" spans="2:25" ht="18.75" customHeight="1">
      <c r="B165" s="515"/>
      <c r="C165" s="531"/>
      <c r="D165" s="216">
        <v>3</v>
      </c>
      <c r="E165" s="216" t="s">
        <v>4736</v>
      </c>
      <c r="F165" s="217">
        <v>1097</v>
      </c>
      <c r="G165" s="218">
        <f t="shared" si="21"/>
        <v>219.4</v>
      </c>
      <c r="H165" s="219">
        <f t="shared" si="22"/>
        <v>609.44444444444446</v>
      </c>
      <c r="I165" s="219">
        <f t="shared" si="23"/>
        <v>0.20314814814814816</v>
      </c>
      <c r="J165" s="217"/>
      <c r="K165" s="220"/>
      <c r="L165" s="220"/>
      <c r="M165" s="221"/>
      <c r="N165" s="222">
        <f t="shared" si="24"/>
        <v>0</v>
      </c>
      <c r="O165" s="223"/>
      <c r="P165" s="224"/>
      <c r="Q165" s="224"/>
      <c r="R165" s="224"/>
      <c r="S165" s="224"/>
      <c r="T165" s="225"/>
      <c r="U165" s="226">
        <f t="shared" si="25"/>
        <v>0.40629629629629632</v>
      </c>
      <c r="V165" s="227"/>
      <c r="W165" s="228" t="str">
        <f t="shared" si="26"/>
        <v>0</v>
      </c>
      <c r="X165" s="509"/>
      <c r="Y165" s="229">
        <f t="shared" si="27"/>
        <v>0</v>
      </c>
    </row>
    <row r="166" spans="2:25" ht="18.75" customHeight="1">
      <c r="B166" s="515"/>
      <c r="C166" s="531"/>
      <c r="D166" s="216">
        <v>4</v>
      </c>
      <c r="E166" s="216" t="s">
        <v>4737</v>
      </c>
      <c r="F166" s="217">
        <v>920</v>
      </c>
      <c r="G166" s="218">
        <f t="shared" si="21"/>
        <v>184</v>
      </c>
      <c r="H166" s="219">
        <f t="shared" si="22"/>
        <v>511.11111111111109</v>
      </c>
      <c r="I166" s="219">
        <f t="shared" si="23"/>
        <v>0.17037037037037037</v>
      </c>
      <c r="J166" s="217"/>
      <c r="K166" s="220"/>
      <c r="L166" s="220"/>
      <c r="M166" s="221"/>
      <c r="N166" s="222">
        <f t="shared" si="24"/>
        <v>0</v>
      </c>
      <c r="O166" s="223"/>
      <c r="P166" s="224"/>
      <c r="Q166" s="224"/>
      <c r="R166" s="224"/>
      <c r="S166" s="224"/>
      <c r="T166" s="225"/>
      <c r="U166" s="226">
        <f t="shared" si="25"/>
        <v>0.34074074074074073</v>
      </c>
      <c r="V166" s="227"/>
      <c r="W166" s="228" t="str">
        <f t="shared" si="26"/>
        <v>0</v>
      </c>
      <c r="X166" s="509"/>
      <c r="Y166" s="229">
        <f t="shared" si="27"/>
        <v>0</v>
      </c>
    </row>
    <row r="167" spans="2:25" ht="18.75" customHeight="1">
      <c r="B167" s="515"/>
      <c r="C167" s="531"/>
      <c r="D167" s="216"/>
      <c r="E167" s="216"/>
      <c r="F167" s="217">
        <v>0</v>
      </c>
      <c r="G167" s="218">
        <f t="shared" si="21"/>
        <v>0</v>
      </c>
      <c r="H167" s="219">
        <f t="shared" si="22"/>
        <v>0</v>
      </c>
      <c r="I167" s="219">
        <f t="shared" si="23"/>
        <v>0</v>
      </c>
      <c r="J167" s="217"/>
      <c r="K167" s="220"/>
      <c r="L167" s="220"/>
      <c r="M167" s="221"/>
      <c r="N167" s="222">
        <f t="shared" si="24"/>
        <v>0</v>
      </c>
      <c r="O167" s="223"/>
      <c r="P167" s="224"/>
      <c r="Q167" s="224"/>
      <c r="R167" s="224"/>
      <c r="S167" s="224"/>
      <c r="T167" s="225"/>
      <c r="U167" s="226">
        <f t="shared" si="25"/>
        <v>0</v>
      </c>
      <c r="V167" s="227"/>
      <c r="W167" s="228" t="str">
        <f t="shared" si="26"/>
        <v>0</v>
      </c>
      <c r="X167" s="509"/>
      <c r="Y167" s="229">
        <f t="shared" si="27"/>
        <v>0</v>
      </c>
    </row>
    <row r="168" spans="2:25" ht="18.75" customHeight="1">
      <c r="B168" s="515"/>
      <c r="C168" s="531"/>
      <c r="D168" s="216">
        <v>1</v>
      </c>
      <c r="E168" s="216" t="s">
        <v>4738</v>
      </c>
      <c r="F168" s="217">
        <v>880</v>
      </c>
      <c r="G168" s="218">
        <f t="shared" si="21"/>
        <v>176</v>
      </c>
      <c r="H168" s="219">
        <f t="shared" si="22"/>
        <v>488.88888888888886</v>
      </c>
      <c r="I168" s="219">
        <f t="shared" si="23"/>
        <v>0.16296296296296295</v>
      </c>
      <c r="J168" s="217"/>
      <c r="K168" s="220"/>
      <c r="L168" s="220"/>
      <c r="M168" s="221"/>
      <c r="N168" s="222">
        <f t="shared" si="24"/>
        <v>0</v>
      </c>
      <c r="O168" s="223"/>
      <c r="P168" s="224"/>
      <c r="Q168" s="224"/>
      <c r="R168" s="224"/>
      <c r="S168" s="224"/>
      <c r="T168" s="225"/>
      <c r="U168" s="226">
        <f t="shared" si="25"/>
        <v>0.3259259259259259</v>
      </c>
      <c r="V168" s="227"/>
      <c r="W168" s="228" t="str">
        <f t="shared" si="26"/>
        <v>0</v>
      </c>
      <c r="X168" s="509"/>
      <c r="Y168" s="229">
        <f t="shared" si="27"/>
        <v>0</v>
      </c>
    </row>
    <row r="169" spans="2:25" ht="18.75" customHeight="1">
      <c r="B169" s="515"/>
      <c r="C169" s="531"/>
      <c r="D169" s="216">
        <v>2</v>
      </c>
      <c r="E169" s="216" t="s">
        <v>4739</v>
      </c>
      <c r="F169" s="217">
        <v>964</v>
      </c>
      <c r="G169" s="218">
        <f t="shared" si="21"/>
        <v>192.8</v>
      </c>
      <c r="H169" s="219">
        <f t="shared" si="22"/>
        <v>535.55555555555554</v>
      </c>
      <c r="I169" s="219">
        <f t="shared" si="23"/>
        <v>0.17851851851851852</v>
      </c>
      <c r="J169" s="217"/>
      <c r="K169" s="220"/>
      <c r="L169" s="220"/>
      <c r="M169" s="221"/>
      <c r="N169" s="222">
        <f t="shared" si="24"/>
        <v>0</v>
      </c>
      <c r="O169" s="223"/>
      <c r="P169" s="224"/>
      <c r="Q169" s="224"/>
      <c r="R169" s="224"/>
      <c r="S169" s="224"/>
      <c r="T169" s="225"/>
      <c r="U169" s="226">
        <f t="shared" si="25"/>
        <v>0.35703703703703704</v>
      </c>
      <c r="V169" s="227"/>
      <c r="W169" s="228" t="str">
        <f t="shared" si="26"/>
        <v>0</v>
      </c>
      <c r="X169" s="509"/>
      <c r="Y169" s="229">
        <f t="shared" si="27"/>
        <v>0</v>
      </c>
    </row>
    <row r="170" spans="2:25" ht="18.75" customHeight="1">
      <c r="B170" s="515"/>
      <c r="C170" s="531"/>
      <c r="D170" s="216">
        <v>3</v>
      </c>
      <c r="E170" s="216" t="s">
        <v>496</v>
      </c>
      <c r="F170" s="217">
        <v>707</v>
      </c>
      <c r="G170" s="218">
        <f t="shared" si="21"/>
        <v>141.4</v>
      </c>
      <c r="H170" s="219">
        <f t="shared" si="22"/>
        <v>392.77777777777777</v>
      </c>
      <c r="I170" s="219">
        <f t="shared" si="23"/>
        <v>0.13092592592592592</v>
      </c>
      <c r="J170" s="217"/>
      <c r="K170" s="220"/>
      <c r="L170" s="220"/>
      <c r="M170" s="221"/>
      <c r="N170" s="222">
        <f t="shared" si="24"/>
        <v>0</v>
      </c>
      <c r="O170" s="223"/>
      <c r="P170" s="224"/>
      <c r="Q170" s="224"/>
      <c r="R170" s="224"/>
      <c r="S170" s="224"/>
      <c r="T170" s="225"/>
      <c r="U170" s="226">
        <f t="shared" si="25"/>
        <v>0.26185185185185184</v>
      </c>
      <c r="V170" s="227"/>
      <c r="W170" s="228" t="str">
        <f t="shared" si="26"/>
        <v>0</v>
      </c>
      <c r="X170" s="509"/>
      <c r="Y170" s="229">
        <f t="shared" si="27"/>
        <v>0</v>
      </c>
    </row>
    <row r="171" spans="2:25" ht="18.75" customHeight="1">
      <c r="B171" s="515"/>
      <c r="C171" s="531"/>
      <c r="D171" s="216">
        <v>4</v>
      </c>
      <c r="E171" s="216" t="s">
        <v>4740</v>
      </c>
      <c r="F171" s="217">
        <v>907</v>
      </c>
      <c r="G171" s="218">
        <f t="shared" si="21"/>
        <v>181.4</v>
      </c>
      <c r="H171" s="219">
        <f t="shared" si="22"/>
        <v>503.88888888888886</v>
      </c>
      <c r="I171" s="219">
        <f t="shared" si="23"/>
        <v>0.16796296296296295</v>
      </c>
      <c r="J171" s="217"/>
      <c r="K171" s="220"/>
      <c r="L171" s="220"/>
      <c r="M171" s="221"/>
      <c r="N171" s="222">
        <f t="shared" si="24"/>
        <v>0</v>
      </c>
      <c r="O171" s="223"/>
      <c r="P171" s="224"/>
      <c r="Q171" s="224"/>
      <c r="R171" s="224"/>
      <c r="S171" s="224"/>
      <c r="T171" s="225"/>
      <c r="U171" s="226">
        <f t="shared" si="25"/>
        <v>0.33592592592592591</v>
      </c>
      <c r="V171" s="227"/>
      <c r="W171" s="228" t="str">
        <f t="shared" si="26"/>
        <v>0</v>
      </c>
      <c r="X171" s="509"/>
      <c r="Y171" s="229">
        <f t="shared" si="27"/>
        <v>0</v>
      </c>
    </row>
    <row r="172" spans="2:25" ht="18.75" customHeight="1">
      <c r="B172" s="515"/>
      <c r="C172" s="531"/>
      <c r="D172" s="216">
        <v>1</v>
      </c>
      <c r="E172" s="216" t="s">
        <v>4741</v>
      </c>
      <c r="F172" s="217">
        <v>1014</v>
      </c>
      <c r="G172" s="218">
        <f t="shared" si="21"/>
        <v>202.8</v>
      </c>
      <c r="H172" s="219">
        <f t="shared" si="22"/>
        <v>563.33333333333337</v>
      </c>
      <c r="I172" s="219">
        <f t="shared" si="23"/>
        <v>0.18777777777777779</v>
      </c>
      <c r="J172" s="217"/>
      <c r="K172" s="220" t="s">
        <v>11301</v>
      </c>
      <c r="L172" s="220"/>
      <c r="M172" s="221">
        <f>SUM(H168:H172)</f>
        <v>2484.4444444444443</v>
      </c>
      <c r="N172" s="222">
        <f t="shared" si="24"/>
        <v>49.68888888888889</v>
      </c>
      <c r="O172" s="223" t="s">
        <v>2523</v>
      </c>
      <c r="P172" s="224"/>
      <c r="Q172" s="224"/>
      <c r="R172" s="224"/>
      <c r="S172" s="224"/>
      <c r="T172" s="225"/>
      <c r="U172" s="226">
        <f t="shared" si="25"/>
        <v>0.37555555555555559</v>
      </c>
      <c r="V172" s="227">
        <f>SUM(U168:U172)</f>
        <v>1.6562962962962964</v>
      </c>
      <c r="W172" s="228" t="str">
        <f t="shared" si="26"/>
        <v>2</v>
      </c>
      <c r="X172" s="509"/>
      <c r="Y172" s="229">
        <f t="shared" si="27"/>
        <v>1</v>
      </c>
    </row>
    <row r="173" spans="2:25" ht="18.75" customHeight="1">
      <c r="B173" s="515"/>
      <c r="C173" s="531"/>
      <c r="D173" s="216"/>
      <c r="E173" s="216"/>
      <c r="F173" s="217">
        <v>0</v>
      </c>
      <c r="G173" s="218">
        <f t="shared" ref="G173" si="35">F173/$G$15</f>
        <v>0</v>
      </c>
      <c r="H173" s="219">
        <f t="shared" ref="H173" si="36">F173/$H$15</f>
        <v>0</v>
      </c>
      <c r="I173" s="219">
        <f t="shared" ref="I173" si="37">H173/$I$15</f>
        <v>0</v>
      </c>
      <c r="J173" s="217"/>
      <c r="K173" s="220"/>
      <c r="L173" s="220"/>
      <c r="M173" s="221"/>
      <c r="N173" s="222">
        <f t="shared" ref="N173" si="38">M173/$N$15</f>
        <v>0</v>
      </c>
      <c r="O173" s="223"/>
      <c r="P173" s="224"/>
      <c r="Q173" s="224"/>
      <c r="R173" s="224"/>
      <c r="S173" s="224"/>
      <c r="T173" s="225"/>
      <c r="U173" s="226">
        <f t="shared" ref="U173" si="39">H173/$U$15</f>
        <v>0</v>
      </c>
      <c r="V173" s="227"/>
      <c r="W173" s="228" t="str">
        <f t="shared" ref="W173" si="40">IF(V173&lt;1,"0",IF(V173&lt;5,"2",IF(V173&gt;=5,"6")))</f>
        <v>0</v>
      </c>
      <c r="X173" s="509"/>
      <c r="Y173" s="229">
        <f t="shared" ref="Y173" si="41">W173/2</f>
        <v>0</v>
      </c>
    </row>
    <row r="174" spans="2:25" ht="18.75" customHeight="1">
      <c r="B174" s="515"/>
      <c r="C174" s="531"/>
      <c r="D174" s="216">
        <v>2</v>
      </c>
      <c r="E174" s="216" t="s">
        <v>4742</v>
      </c>
      <c r="F174" s="217">
        <v>1046</v>
      </c>
      <c r="G174" s="218">
        <f t="shared" si="21"/>
        <v>209.2</v>
      </c>
      <c r="H174" s="219">
        <f t="shared" si="22"/>
        <v>581.11111111111109</v>
      </c>
      <c r="I174" s="219">
        <f t="shared" si="23"/>
        <v>0.19370370370370368</v>
      </c>
      <c r="J174" s="217"/>
      <c r="K174" s="220"/>
      <c r="L174" s="220"/>
      <c r="M174" s="221"/>
      <c r="N174" s="222">
        <f t="shared" si="24"/>
        <v>0</v>
      </c>
      <c r="O174" s="223"/>
      <c r="P174" s="224"/>
      <c r="Q174" s="224"/>
      <c r="R174" s="224"/>
      <c r="S174" s="224"/>
      <c r="T174" s="225"/>
      <c r="U174" s="226">
        <f t="shared" si="25"/>
        <v>0.38740740740740737</v>
      </c>
      <c r="V174" s="227"/>
      <c r="W174" s="228" t="str">
        <f t="shared" si="26"/>
        <v>0</v>
      </c>
      <c r="X174" s="509"/>
      <c r="Y174" s="229">
        <f t="shared" si="27"/>
        <v>0</v>
      </c>
    </row>
    <row r="175" spans="2:25" ht="18.75" customHeight="1">
      <c r="B175" s="515"/>
      <c r="C175" s="531"/>
      <c r="D175" s="216">
        <v>3</v>
      </c>
      <c r="E175" s="216" t="s">
        <v>4743</v>
      </c>
      <c r="F175" s="217">
        <v>913</v>
      </c>
      <c r="G175" s="218">
        <f t="shared" si="21"/>
        <v>182.6</v>
      </c>
      <c r="H175" s="219">
        <f t="shared" si="22"/>
        <v>507.22222222222223</v>
      </c>
      <c r="I175" s="219">
        <f t="shared" si="23"/>
        <v>0.16907407407407407</v>
      </c>
      <c r="J175" s="217"/>
      <c r="K175" s="220"/>
      <c r="L175" s="220"/>
      <c r="M175" s="221"/>
      <c r="N175" s="222">
        <f t="shared" si="24"/>
        <v>0</v>
      </c>
      <c r="O175" s="223"/>
      <c r="P175" s="224"/>
      <c r="Q175" s="224"/>
      <c r="R175" s="224"/>
      <c r="S175" s="224"/>
      <c r="T175" s="225"/>
      <c r="U175" s="226">
        <f t="shared" si="25"/>
        <v>0.33814814814814814</v>
      </c>
      <c r="V175" s="227"/>
      <c r="W175" s="228" t="str">
        <f t="shared" si="26"/>
        <v>0</v>
      </c>
      <c r="X175" s="509"/>
      <c r="Y175" s="229">
        <f t="shared" si="27"/>
        <v>0</v>
      </c>
    </row>
    <row r="176" spans="2:25" ht="18.75" customHeight="1">
      <c r="B176" s="515"/>
      <c r="C176" s="531"/>
      <c r="D176" s="216">
        <v>4</v>
      </c>
      <c r="E176" s="216" t="s">
        <v>4744</v>
      </c>
      <c r="F176" s="217">
        <v>682</v>
      </c>
      <c r="G176" s="218">
        <f t="shared" si="21"/>
        <v>136.4</v>
      </c>
      <c r="H176" s="219">
        <f t="shared" si="22"/>
        <v>378.88888888888886</v>
      </c>
      <c r="I176" s="219">
        <f t="shared" si="23"/>
        <v>0.1262962962962963</v>
      </c>
      <c r="J176" s="217"/>
      <c r="K176" s="220"/>
      <c r="L176" s="220"/>
      <c r="M176" s="221"/>
      <c r="N176" s="222">
        <f t="shared" si="24"/>
        <v>0</v>
      </c>
      <c r="O176" s="223"/>
      <c r="P176" s="224"/>
      <c r="Q176" s="224"/>
      <c r="R176" s="224"/>
      <c r="S176" s="224"/>
      <c r="T176" s="225"/>
      <c r="U176" s="226">
        <f t="shared" si="25"/>
        <v>0.25259259259259259</v>
      </c>
      <c r="V176" s="227"/>
      <c r="W176" s="228" t="str">
        <f t="shared" si="26"/>
        <v>0</v>
      </c>
      <c r="X176" s="509"/>
      <c r="Y176" s="229">
        <f t="shared" si="27"/>
        <v>0</v>
      </c>
    </row>
    <row r="177" spans="2:25" ht="18.75" customHeight="1">
      <c r="B177" s="515"/>
      <c r="C177" s="531"/>
      <c r="D177" s="216">
        <v>1</v>
      </c>
      <c r="E177" s="216" t="s">
        <v>4745</v>
      </c>
      <c r="F177" s="217">
        <v>680</v>
      </c>
      <c r="G177" s="218">
        <f t="shared" si="21"/>
        <v>136</v>
      </c>
      <c r="H177" s="219">
        <f t="shared" si="22"/>
        <v>377.77777777777777</v>
      </c>
      <c r="I177" s="219">
        <f t="shared" si="23"/>
        <v>0.12592592592592591</v>
      </c>
      <c r="J177" s="217"/>
      <c r="K177" s="220"/>
      <c r="L177" s="220"/>
      <c r="M177" s="221"/>
      <c r="N177" s="222">
        <f t="shared" si="24"/>
        <v>0</v>
      </c>
      <c r="O177" s="223"/>
      <c r="P177" s="224"/>
      <c r="Q177" s="224"/>
      <c r="R177" s="224"/>
      <c r="S177" s="224"/>
      <c r="T177" s="225"/>
      <c r="U177" s="226">
        <f t="shared" si="25"/>
        <v>0.25185185185185183</v>
      </c>
      <c r="V177" s="227"/>
      <c r="W177" s="228" t="str">
        <f t="shared" si="26"/>
        <v>0</v>
      </c>
      <c r="X177" s="509"/>
      <c r="Y177" s="229">
        <f t="shared" si="27"/>
        <v>0</v>
      </c>
    </row>
    <row r="178" spans="2:25" ht="18.75" customHeight="1">
      <c r="B178" s="515"/>
      <c r="C178" s="531"/>
      <c r="D178" s="216">
        <v>2</v>
      </c>
      <c r="E178" s="216" t="s">
        <v>4746</v>
      </c>
      <c r="F178" s="217">
        <v>894</v>
      </c>
      <c r="G178" s="218">
        <f t="shared" si="21"/>
        <v>178.8</v>
      </c>
      <c r="H178" s="219">
        <f t="shared" si="22"/>
        <v>496.66666666666663</v>
      </c>
      <c r="I178" s="219">
        <f t="shared" si="23"/>
        <v>0.16555555555555554</v>
      </c>
      <c r="J178" s="217"/>
      <c r="K178" s="220"/>
      <c r="L178" s="220"/>
      <c r="M178" s="221"/>
      <c r="N178" s="222">
        <f t="shared" si="24"/>
        <v>0</v>
      </c>
      <c r="O178" s="223"/>
      <c r="P178" s="224"/>
      <c r="Q178" s="224"/>
      <c r="R178" s="224"/>
      <c r="S178" s="224"/>
      <c r="T178" s="225"/>
      <c r="U178" s="226">
        <f t="shared" si="25"/>
        <v>0.33111111111111108</v>
      </c>
      <c r="V178" s="227"/>
      <c r="W178" s="228" t="str">
        <f t="shared" si="26"/>
        <v>0</v>
      </c>
      <c r="X178" s="509"/>
      <c r="Y178" s="229">
        <f t="shared" si="27"/>
        <v>0</v>
      </c>
    </row>
    <row r="179" spans="2:25" ht="18.75" customHeight="1">
      <c r="B179" s="515"/>
      <c r="C179" s="531"/>
      <c r="D179" s="216">
        <v>3</v>
      </c>
      <c r="E179" s="216" t="s">
        <v>4747</v>
      </c>
      <c r="F179" s="217">
        <v>1003</v>
      </c>
      <c r="G179" s="218">
        <f t="shared" si="21"/>
        <v>200.6</v>
      </c>
      <c r="H179" s="219">
        <f t="shared" si="22"/>
        <v>557.22222222222217</v>
      </c>
      <c r="I179" s="219">
        <f t="shared" si="23"/>
        <v>0.18574074074074073</v>
      </c>
      <c r="J179" s="217"/>
      <c r="K179" s="220" t="s">
        <v>11302</v>
      </c>
      <c r="L179" s="220"/>
      <c r="M179" s="221">
        <f>SUM(H174:H179)</f>
        <v>2898.8888888888887</v>
      </c>
      <c r="N179" s="222">
        <f t="shared" si="24"/>
        <v>57.977777777777774</v>
      </c>
      <c r="O179" s="223" t="s">
        <v>4748</v>
      </c>
      <c r="P179" s="224"/>
      <c r="Q179" s="224"/>
      <c r="R179" s="224"/>
      <c r="S179" s="224"/>
      <c r="T179" s="225"/>
      <c r="U179" s="226">
        <f t="shared" si="25"/>
        <v>0.37148148148148147</v>
      </c>
      <c r="V179" s="227">
        <f>SUM(U174:U179)</f>
        <v>1.9325925925925926</v>
      </c>
      <c r="W179" s="228" t="str">
        <f>IF(V179&lt;0.9,"0",IF(V179&lt;5,"2",IF(V179&gt;=5,"6")))</f>
        <v>2</v>
      </c>
      <c r="X179" s="509"/>
      <c r="Y179" s="229">
        <f t="shared" si="27"/>
        <v>1</v>
      </c>
    </row>
    <row r="180" spans="2:25" ht="18.75" customHeight="1">
      <c r="B180" s="515"/>
      <c r="C180" s="531"/>
      <c r="D180" s="216"/>
      <c r="E180" s="216"/>
      <c r="F180" s="217"/>
      <c r="G180" s="218">
        <f t="shared" si="21"/>
        <v>0</v>
      </c>
      <c r="H180" s="219">
        <f t="shared" si="22"/>
        <v>0</v>
      </c>
      <c r="I180" s="219">
        <f t="shared" si="23"/>
        <v>0</v>
      </c>
      <c r="J180" s="217"/>
      <c r="K180" s="220"/>
      <c r="L180" s="220"/>
      <c r="M180" s="221"/>
      <c r="N180" s="222">
        <f t="shared" si="24"/>
        <v>0</v>
      </c>
      <c r="O180" s="223"/>
      <c r="P180" s="224"/>
      <c r="Q180" s="224"/>
      <c r="R180" s="224"/>
      <c r="S180" s="224"/>
      <c r="T180" s="225"/>
      <c r="U180" s="226">
        <f t="shared" si="25"/>
        <v>0</v>
      </c>
      <c r="V180" s="227"/>
      <c r="W180" s="228" t="str">
        <f t="shared" si="26"/>
        <v>0</v>
      </c>
      <c r="X180" s="509"/>
      <c r="Y180" s="229">
        <f t="shared" si="27"/>
        <v>0</v>
      </c>
    </row>
    <row r="181" spans="2:25" ht="18.75" customHeight="1">
      <c r="B181" s="516"/>
      <c r="C181" s="532"/>
      <c r="D181" s="216"/>
      <c r="E181" s="216"/>
      <c r="F181" s="217"/>
      <c r="G181" s="218">
        <f>F181/$G$15</f>
        <v>0</v>
      </c>
      <c r="H181" s="219">
        <f>F181/$H$15</f>
        <v>0</v>
      </c>
      <c r="I181" s="219">
        <f>H181/$I$15</f>
        <v>0</v>
      </c>
      <c r="J181" s="217"/>
      <c r="K181" s="220"/>
      <c r="L181" s="220"/>
      <c r="M181" s="232"/>
      <c r="N181" s="222">
        <f>M181/$N$15</f>
        <v>0</v>
      </c>
      <c r="O181" s="231"/>
      <c r="P181" s="231"/>
      <c r="Q181" s="231"/>
      <c r="R181" s="231"/>
      <c r="S181" s="231"/>
      <c r="T181" s="225"/>
      <c r="U181" s="226">
        <f>H181/$U$15</f>
        <v>0</v>
      </c>
      <c r="V181" s="227"/>
      <c r="W181" s="228" t="str">
        <f>IF(V181&lt;1,"0",IF(V181&lt;5,"2",IF(V181&gt;=5,"6")))</f>
        <v>0</v>
      </c>
      <c r="X181" s="510"/>
      <c r="Y181" s="229">
        <f t="shared" si="27"/>
        <v>0</v>
      </c>
    </row>
    <row r="182" spans="2:25">
      <c r="B182" s="233"/>
      <c r="C182" s="234" t="s">
        <v>111</v>
      </c>
      <c r="D182" s="235"/>
      <c r="E182" s="236">
        <f>COUNTA(E144:E181)</f>
        <v>31</v>
      </c>
      <c r="F182" s="236">
        <f>SUM(F144:F181)</f>
        <v>27844</v>
      </c>
      <c r="G182" s="236">
        <f>SUM(G144:G181)</f>
        <v>5568.8</v>
      </c>
      <c r="H182" s="236">
        <f>SUM(H144:H181)</f>
        <v>15468.888888888889</v>
      </c>
      <c r="I182" s="236">
        <f>MROUND(SUM(I144:I181),1)</f>
        <v>5</v>
      </c>
      <c r="J182" s="236">
        <f>COUNTA(J144:J181)</f>
        <v>2</v>
      </c>
      <c r="K182" s="236">
        <f>COUNTA(K144:K181)</f>
        <v>6</v>
      </c>
      <c r="L182" s="236">
        <f>COUNTA(L144:L181)</f>
        <v>0</v>
      </c>
      <c r="M182" s="236">
        <f>SUM(M144:M181)</f>
        <v>15468.888888888889</v>
      </c>
      <c r="N182" s="236">
        <f>SUM(N144:N181)</f>
        <v>309.37777777777779</v>
      </c>
      <c r="O182" s="237"/>
      <c r="P182" s="238">
        <f>COUNTIF(P144:P181, "YES")</f>
        <v>0</v>
      </c>
      <c r="Q182" s="237"/>
      <c r="R182" s="237"/>
      <c r="S182" s="237"/>
      <c r="T182" s="237"/>
      <c r="U182" s="236">
        <f>SUM(U144:U181)</f>
        <v>10.312592592592592</v>
      </c>
      <c r="V182" s="236">
        <f>SUM(V144:V181)</f>
        <v>10.312592592592594</v>
      </c>
      <c r="W182" s="236">
        <f t="array" ref="W182">SUM(ABS(W144:W181))</f>
        <v>12</v>
      </c>
      <c r="X182" s="238" t="str">
        <f>IF(X144&lt;0.2, "0", IF(X144&lt;=2, "2", IF(X144&gt;2, ROUND(X144,0))))</f>
        <v>2</v>
      </c>
      <c r="Y182" s="236">
        <f>SUM(Y144:Y181)</f>
        <v>6</v>
      </c>
    </row>
    <row r="183" spans="2:25" ht="18.75" customHeight="1">
      <c r="B183" s="514">
        <v>5</v>
      </c>
      <c r="C183" s="505" t="s">
        <v>4749</v>
      </c>
      <c r="D183" s="216">
        <v>1</v>
      </c>
      <c r="E183" s="216" t="s">
        <v>4750</v>
      </c>
      <c r="F183" s="217">
        <v>476</v>
      </c>
      <c r="G183" s="218">
        <f t="shared" ref="G183:G242" si="42">F183/$G$15</f>
        <v>95.2</v>
      </c>
      <c r="H183" s="219">
        <f t="shared" ref="H183:H242" si="43">F183/$H$15</f>
        <v>264.44444444444446</v>
      </c>
      <c r="I183" s="219">
        <f t="shared" ref="I183:I242" si="44">H183/$I$15</f>
        <v>8.8148148148148156E-2</v>
      </c>
      <c r="J183" s="217" t="s">
        <v>4751</v>
      </c>
      <c r="K183" s="217" t="s">
        <v>4751</v>
      </c>
      <c r="L183" s="220"/>
      <c r="M183" s="221">
        <f>SUM(H183:H190)</f>
        <v>2929.4444444444443</v>
      </c>
      <c r="N183" s="222">
        <f t="shared" ref="N183:N255" si="45">M183/$N$15</f>
        <v>58.588888888888889</v>
      </c>
      <c r="O183" s="223" t="s">
        <v>4752</v>
      </c>
      <c r="P183" s="224"/>
      <c r="Q183" s="224"/>
      <c r="R183" s="224"/>
      <c r="S183" s="224"/>
      <c r="T183" s="225"/>
      <c r="U183" s="226">
        <f t="shared" ref="U183:U242" si="46">H183/$U$15</f>
        <v>0.17629629629629631</v>
      </c>
      <c r="V183" s="227">
        <f>SUM(U183:U190)</f>
        <v>1.9529629629629626</v>
      </c>
      <c r="W183" s="228" t="str">
        <f t="shared" ref="W183:W242" si="47">IF(V183&lt;1,"0",IF(V183&lt;5,"2",IF(V183&gt;=5,"6")))</f>
        <v>2</v>
      </c>
      <c r="X183" s="508">
        <f>K257/$X$15</f>
        <v>4</v>
      </c>
      <c r="Y183" s="229">
        <f t="shared" ref="Y183:Y242" si="48">W183/2</f>
        <v>1</v>
      </c>
    </row>
    <row r="184" spans="2:25" ht="18.75" customHeight="1">
      <c r="B184" s="515"/>
      <c r="C184" s="506"/>
      <c r="D184" s="216">
        <v>2</v>
      </c>
      <c r="E184" s="216" t="s">
        <v>4753</v>
      </c>
      <c r="F184" s="217">
        <v>600</v>
      </c>
      <c r="G184" s="218">
        <f t="shared" si="42"/>
        <v>120</v>
      </c>
      <c r="H184" s="219">
        <f t="shared" si="43"/>
        <v>333.33333333333331</v>
      </c>
      <c r="I184" s="219">
        <f t="shared" si="44"/>
        <v>0.1111111111111111</v>
      </c>
      <c r="J184" s="217"/>
      <c r="K184" s="220"/>
      <c r="L184" s="220"/>
      <c r="M184" s="221"/>
      <c r="N184" s="222">
        <f t="shared" si="45"/>
        <v>0</v>
      </c>
      <c r="O184" s="223"/>
      <c r="P184" s="224"/>
      <c r="Q184" s="224"/>
      <c r="R184" s="224"/>
      <c r="S184" s="224"/>
      <c r="T184" s="225"/>
      <c r="U184" s="226">
        <f t="shared" si="46"/>
        <v>0.22222222222222221</v>
      </c>
      <c r="V184" s="227"/>
      <c r="W184" s="228" t="str">
        <f t="shared" si="47"/>
        <v>0</v>
      </c>
      <c r="X184" s="509"/>
      <c r="Y184" s="229">
        <f t="shared" si="48"/>
        <v>0</v>
      </c>
    </row>
    <row r="185" spans="2:25" ht="18.75" customHeight="1">
      <c r="B185" s="515"/>
      <c r="C185" s="506"/>
      <c r="D185" s="216">
        <v>3</v>
      </c>
      <c r="E185" s="216" t="s">
        <v>4754</v>
      </c>
      <c r="F185" s="217">
        <v>619</v>
      </c>
      <c r="G185" s="218">
        <f t="shared" si="42"/>
        <v>123.8</v>
      </c>
      <c r="H185" s="219">
        <f t="shared" si="43"/>
        <v>343.88888888888886</v>
      </c>
      <c r="I185" s="219">
        <f t="shared" si="44"/>
        <v>0.11462962962962962</v>
      </c>
      <c r="J185" s="217"/>
      <c r="K185" s="220"/>
      <c r="L185" s="220"/>
      <c r="M185" s="221"/>
      <c r="N185" s="222">
        <f t="shared" si="45"/>
        <v>0</v>
      </c>
      <c r="O185" s="223"/>
      <c r="P185" s="224"/>
      <c r="Q185" s="224"/>
      <c r="R185" s="224"/>
      <c r="S185" s="224"/>
      <c r="T185" s="225"/>
      <c r="U185" s="226">
        <f t="shared" si="46"/>
        <v>0.22925925925925925</v>
      </c>
      <c r="V185" s="227"/>
      <c r="W185" s="228" t="str">
        <f t="shared" si="47"/>
        <v>0</v>
      </c>
      <c r="X185" s="509"/>
      <c r="Y185" s="229">
        <f t="shared" si="48"/>
        <v>0</v>
      </c>
    </row>
    <row r="186" spans="2:25" ht="18.75" customHeight="1">
      <c r="B186" s="515"/>
      <c r="C186" s="506"/>
      <c r="D186" s="216">
        <v>4</v>
      </c>
      <c r="E186" s="216" t="s">
        <v>4755</v>
      </c>
      <c r="F186" s="217">
        <v>499</v>
      </c>
      <c r="G186" s="218">
        <f t="shared" si="42"/>
        <v>99.8</v>
      </c>
      <c r="H186" s="219">
        <f t="shared" si="43"/>
        <v>277.22222222222223</v>
      </c>
      <c r="I186" s="219">
        <f t="shared" si="44"/>
        <v>9.240740740740741E-2</v>
      </c>
      <c r="J186" s="217"/>
      <c r="K186" s="220"/>
      <c r="L186" s="220"/>
      <c r="M186" s="221"/>
      <c r="N186" s="222">
        <f t="shared" si="45"/>
        <v>0</v>
      </c>
      <c r="O186" s="223"/>
      <c r="P186" s="224"/>
      <c r="Q186" s="224"/>
      <c r="R186" s="224"/>
      <c r="S186" s="224"/>
      <c r="T186" s="225"/>
      <c r="U186" s="226">
        <f t="shared" si="46"/>
        <v>0.18481481481481482</v>
      </c>
      <c r="V186" s="227"/>
      <c r="W186" s="228" t="str">
        <f t="shared" si="47"/>
        <v>0</v>
      </c>
      <c r="X186" s="509"/>
      <c r="Y186" s="229">
        <f t="shared" si="48"/>
        <v>0</v>
      </c>
    </row>
    <row r="187" spans="2:25" ht="18.75" customHeight="1">
      <c r="B187" s="515"/>
      <c r="C187" s="506"/>
      <c r="D187" s="216">
        <v>5</v>
      </c>
      <c r="E187" s="216" t="s">
        <v>4756</v>
      </c>
      <c r="F187" s="217">
        <v>476</v>
      </c>
      <c r="G187" s="218">
        <f t="shared" si="42"/>
        <v>95.2</v>
      </c>
      <c r="H187" s="219">
        <f t="shared" si="43"/>
        <v>264.44444444444446</v>
      </c>
      <c r="I187" s="219">
        <f t="shared" si="44"/>
        <v>8.8148148148148156E-2</v>
      </c>
      <c r="J187" s="217"/>
      <c r="K187" s="220"/>
      <c r="L187" s="220"/>
      <c r="M187" s="221"/>
      <c r="N187" s="222">
        <f t="shared" si="45"/>
        <v>0</v>
      </c>
      <c r="O187" s="223"/>
      <c r="P187" s="224"/>
      <c r="Q187" s="224"/>
      <c r="R187" s="224"/>
      <c r="S187" s="224"/>
      <c r="T187" s="225"/>
      <c r="U187" s="226">
        <f t="shared" si="46"/>
        <v>0.17629629629629631</v>
      </c>
      <c r="V187" s="227"/>
      <c r="W187" s="228" t="str">
        <f t="shared" si="47"/>
        <v>0</v>
      </c>
      <c r="X187" s="509"/>
      <c r="Y187" s="229">
        <f t="shared" si="48"/>
        <v>0</v>
      </c>
    </row>
    <row r="188" spans="2:25" ht="18.75" customHeight="1">
      <c r="B188" s="515"/>
      <c r="C188" s="506"/>
      <c r="D188" s="216">
        <v>6</v>
      </c>
      <c r="E188" s="216" t="s">
        <v>4757</v>
      </c>
      <c r="F188" s="217">
        <v>467</v>
      </c>
      <c r="G188" s="218">
        <f t="shared" si="42"/>
        <v>93.4</v>
      </c>
      <c r="H188" s="219">
        <f t="shared" si="43"/>
        <v>259.44444444444446</v>
      </c>
      <c r="I188" s="219">
        <f t="shared" si="44"/>
        <v>8.6481481481481493E-2</v>
      </c>
      <c r="J188" s="217"/>
      <c r="K188" s="220"/>
      <c r="L188" s="220"/>
      <c r="M188" s="221"/>
      <c r="N188" s="222">
        <f t="shared" si="45"/>
        <v>0</v>
      </c>
      <c r="O188" s="223"/>
      <c r="P188" s="224"/>
      <c r="Q188" s="224"/>
      <c r="R188" s="224"/>
      <c r="S188" s="224"/>
      <c r="T188" s="225"/>
      <c r="U188" s="226">
        <f t="shared" si="46"/>
        <v>0.17296296296296299</v>
      </c>
      <c r="V188" s="227"/>
      <c r="W188" s="228" t="str">
        <f t="shared" si="47"/>
        <v>0</v>
      </c>
      <c r="X188" s="509"/>
      <c r="Y188" s="229">
        <f t="shared" si="48"/>
        <v>0</v>
      </c>
    </row>
    <row r="189" spans="2:25" ht="18.75" customHeight="1">
      <c r="B189" s="515"/>
      <c r="C189" s="506"/>
      <c r="D189" s="216">
        <v>7</v>
      </c>
      <c r="E189" s="216" t="s">
        <v>4758</v>
      </c>
      <c r="F189" s="217">
        <v>486</v>
      </c>
      <c r="G189" s="218">
        <f t="shared" si="42"/>
        <v>97.2</v>
      </c>
      <c r="H189" s="219">
        <f t="shared" si="43"/>
        <v>270</v>
      </c>
      <c r="I189" s="219">
        <f t="shared" si="44"/>
        <v>0.09</v>
      </c>
      <c r="J189" s="217"/>
      <c r="K189" s="220"/>
      <c r="L189" s="220"/>
      <c r="M189" s="221"/>
      <c r="N189" s="222">
        <f t="shared" si="45"/>
        <v>0</v>
      </c>
      <c r="O189" s="223"/>
      <c r="P189" s="224"/>
      <c r="Q189" s="224"/>
      <c r="R189" s="224"/>
      <c r="S189" s="224"/>
      <c r="T189" s="225"/>
      <c r="U189" s="226">
        <f t="shared" si="46"/>
        <v>0.18</v>
      </c>
      <c r="V189" s="227"/>
      <c r="W189" s="228" t="str">
        <f t="shared" si="47"/>
        <v>0</v>
      </c>
      <c r="X189" s="509"/>
      <c r="Y189" s="229">
        <f t="shared" si="48"/>
        <v>0</v>
      </c>
    </row>
    <row r="190" spans="2:25" ht="18.75" customHeight="1">
      <c r="B190" s="515"/>
      <c r="C190" s="506"/>
      <c r="D190" s="216"/>
      <c r="E190" s="216" t="s">
        <v>11213</v>
      </c>
      <c r="F190" s="217">
        <v>1650</v>
      </c>
      <c r="G190" s="218">
        <f t="shared" ref="G190" si="49">F190/$G$15</f>
        <v>330</v>
      </c>
      <c r="H190" s="219">
        <f t="shared" ref="H190" si="50">F190/$H$15</f>
        <v>916.66666666666663</v>
      </c>
      <c r="I190" s="219">
        <f t="shared" ref="I190" si="51">H190/$I$15</f>
        <v>0.30555555555555552</v>
      </c>
      <c r="J190" s="217"/>
      <c r="K190" s="220"/>
      <c r="L190" s="220"/>
      <c r="M190" s="221"/>
      <c r="N190" s="222">
        <f t="shared" ref="N190" si="52">M190/$N$15</f>
        <v>0</v>
      </c>
      <c r="O190" s="223"/>
      <c r="P190" s="224"/>
      <c r="Q190" s="224"/>
      <c r="R190" s="224"/>
      <c r="S190" s="224"/>
      <c r="T190" s="225"/>
      <c r="U190" s="226">
        <f t="shared" ref="U190" si="53">H190/$U$15</f>
        <v>0.61111111111111105</v>
      </c>
      <c r="V190" s="227"/>
      <c r="W190" s="228" t="str">
        <f t="shared" ref="W190" si="54">IF(V190&lt;1,"0",IF(V190&lt;5,"2",IF(V190&gt;=5,"6")))</f>
        <v>0</v>
      </c>
      <c r="X190" s="509"/>
      <c r="Y190" s="229">
        <f t="shared" ref="Y190" si="55">W190/2</f>
        <v>0</v>
      </c>
    </row>
    <row r="191" spans="2:25" ht="18.75" customHeight="1">
      <c r="B191" s="515"/>
      <c r="C191" s="506"/>
      <c r="D191" s="216"/>
      <c r="E191" s="216"/>
      <c r="F191" s="217">
        <v>0</v>
      </c>
      <c r="G191" s="218">
        <f t="shared" si="42"/>
        <v>0</v>
      </c>
      <c r="H191" s="219">
        <f t="shared" si="43"/>
        <v>0</v>
      </c>
      <c r="I191" s="219">
        <f t="shared" si="44"/>
        <v>0</v>
      </c>
      <c r="J191" s="217"/>
      <c r="K191" s="220"/>
      <c r="L191" s="220"/>
      <c r="M191" s="221"/>
      <c r="N191" s="222">
        <f t="shared" si="45"/>
        <v>0</v>
      </c>
      <c r="O191" s="223"/>
      <c r="P191" s="224"/>
      <c r="Q191" s="224"/>
      <c r="R191" s="224"/>
      <c r="S191" s="224"/>
      <c r="T191" s="225"/>
      <c r="U191" s="226">
        <f t="shared" si="46"/>
        <v>0</v>
      </c>
      <c r="V191" s="227"/>
      <c r="W191" s="228" t="str">
        <f t="shared" si="47"/>
        <v>0</v>
      </c>
      <c r="X191" s="509"/>
      <c r="Y191" s="229">
        <f t="shared" si="48"/>
        <v>0</v>
      </c>
    </row>
    <row r="192" spans="2:25" ht="18.75" customHeight="1">
      <c r="B192" s="515"/>
      <c r="C192" s="506"/>
      <c r="D192" s="216">
        <v>1</v>
      </c>
      <c r="E192" s="216" t="s">
        <v>11214</v>
      </c>
      <c r="F192" s="217">
        <f>3623-1650</f>
        <v>1973</v>
      </c>
      <c r="G192" s="218">
        <f t="shared" si="42"/>
        <v>394.6</v>
      </c>
      <c r="H192" s="219">
        <f t="shared" si="43"/>
        <v>1096.1111111111111</v>
      </c>
      <c r="I192" s="219">
        <f t="shared" si="44"/>
        <v>0.36537037037037035</v>
      </c>
      <c r="J192" s="217"/>
      <c r="K192" s="220" t="s">
        <v>11303</v>
      </c>
      <c r="L192" s="220"/>
      <c r="M192" s="221">
        <f>SUM(H192:H193)</f>
        <v>3108.8888888888887</v>
      </c>
      <c r="N192" s="222">
        <f t="shared" si="45"/>
        <v>62.177777777777777</v>
      </c>
      <c r="O192" s="223" t="s">
        <v>2773</v>
      </c>
      <c r="P192" s="224"/>
      <c r="Q192" s="224"/>
      <c r="R192" s="224"/>
      <c r="S192" s="224"/>
      <c r="T192" s="225"/>
      <c r="U192" s="226">
        <f t="shared" si="46"/>
        <v>0.73074074074074069</v>
      </c>
      <c r="V192" s="227">
        <f>SUM(U192:U193)</f>
        <v>2.0725925925925925</v>
      </c>
      <c r="W192" s="228" t="str">
        <f t="shared" si="47"/>
        <v>2</v>
      </c>
      <c r="X192" s="509"/>
      <c r="Y192" s="229">
        <f t="shared" si="48"/>
        <v>1</v>
      </c>
    </row>
    <row r="193" spans="2:25" ht="18.75" customHeight="1">
      <c r="B193" s="515"/>
      <c r="C193" s="506"/>
      <c r="D193" s="216">
        <v>1</v>
      </c>
      <c r="E193" s="216" t="s">
        <v>4760</v>
      </c>
      <c r="F193" s="217">
        <v>3623</v>
      </c>
      <c r="G193" s="218">
        <f t="shared" si="42"/>
        <v>724.6</v>
      </c>
      <c r="H193" s="219">
        <f t="shared" si="43"/>
        <v>2012.7777777777778</v>
      </c>
      <c r="I193" s="219">
        <f t="shared" si="44"/>
        <v>0.67092592592592593</v>
      </c>
      <c r="J193" s="217"/>
      <c r="K193" s="220"/>
      <c r="L193" s="220"/>
      <c r="M193" s="221"/>
      <c r="N193" s="222">
        <f t="shared" si="45"/>
        <v>0</v>
      </c>
      <c r="O193" s="223"/>
      <c r="P193" s="224"/>
      <c r="Q193" s="224"/>
      <c r="R193" s="224"/>
      <c r="S193" s="224"/>
      <c r="T193" s="225"/>
      <c r="U193" s="226">
        <f t="shared" si="46"/>
        <v>1.3418518518518519</v>
      </c>
      <c r="V193" s="227"/>
      <c r="W193" s="228" t="str">
        <f t="shared" si="47"/>
        <v>0</v>
      </c>
      <c r="X193" s="509"/>
      <c r="Y193" s="229">
        <f t="shared" si="48"/>
        <v>0</v>
      </c>
    </row>
    <row r="194" spans="2:25" ht="18.75" customHeight="1">
      <c r="B194" s="515"/>
      <c r="C194" s="506"/>
      <c r="D194" s="216"/>
      <c r="E194" s="216"/>
      <c r="F194" s="217">
        <v>0</v>
      </c>
      <c r="G194" s="218">
        <f t="shared" si="42"/>
        <v>0</v>
      </c>
      <c r="H194" s="219">
        <f t="shared" si="43"/>
        <v>0</v>
      </c>
      <c r="I194" s="219">
        <f t="shared" si="44"/>
        <v>0</v>
      </c>
      <c r="J194" s="217"/>
      <c r="K194" s="220"/>
      <c r="L194" s="220"/>
      <c r="M194" s="221"/>
      <c r="N194" s="222">
        <f t="shared" si="45"/>
        <v>0</v>
      </c>
      <c r="O194" s="223"/>
      <c r="P194" s="224"/>
      <c r="Q194" s="224"/>
      <c r="R194" s="224"/>
      <c r="S194" s="224"/>
      <c r="T194" s="225"/>
      <c r="U194" s="226">
        <f t="shared" si="46"/>
        <v>0</v>
      </c>
      <c r="V194" s="227"/>
      <c r="W194" s="228" t="str">
        <f t="shared" si="47"/>
        <v>0</v>
      </c>
      <c r="X194" s="509"/>
      <c r="Y194" s="229">
        <f t="shared" si="48"/>
        <v>0</v>
      </c>
    </row>
    <row r="195" spans="2:25" ht="18.75" customHeight="1">
      <c r="B195" s="515"/>
      <c r="C195" s="506"/>
      <c r="D195" s="216">
        <v>1</v>
      </c>
      <c r="E195" s="216" t="s">
        <v>4762</v>
      </c>
      <c r="F195" s="217">
        <v>1956</v>
      </c>
      <c r="G195" s="218">
        <f t="shared" si="42"/>
        <v>391.2</v>
      </c>
      <c r="H195" s="219">
        <f t="shared" si="43"/>
        <v>1086.6666666666667</v>
      </c>
      <c r="I195" s="219">
        <f t="shared" si="44"/>
        <v>0.36222222222222222</v>
      </c>
      <c r="J195" s="217" t="s">
        <v>4763</v>
      </c>
      <c r="K195" s="217" t="s">
        <v>4763</v>
      </c>
      <c r="L195" s="220"/>
      <c r="M195" s="221">
        <f>SUM(H195:H197)</f>
        <v>2940</v>
      </c>
      <c r="N195" s="222">
        <f t="shared" si="45"/>
        <v>58.8</v>
      </c>
      <c r="O195" s="223" t="s">
        <v>4764</v>
      </c>
      <c r="P195" s="224"/>
      <c r="Q195" s="224"/>
      <c r="R195" s="224"/>
      <c r="S195" s="224"/>
      <c r="T195" s="225"/>
      <c r="U195" s="226">
        <f t="shared" si="46"/>
        <v>0.72444444444444445</v>
      </c>
      <c r="V195" s="227">
        <f>SUM(U195:U197)</f>
        <v>1.96</v>
      </c>
      <c r="W195" s="228" t="str">
        <f t="shared" si="47"/>
        <v>2</v>
      </c>
      <c r="X195" s="509"/>
      <c r="Y195" s="229">
        <f t="shared" si="48"/>
        <v>1</v>
      </c>
    </row>
    <row r="196" spans="2:25" ht="18.75" customHeight="1">
      <c r="B196" s="515"/>
      <c r="C196" s="506"/>
      <c r="D196" s="216">
        <v>2</v>
      </c>
      <c r="E196" s="216" t="s">
        <v>4765</v>
      </c>
      <c r="F196" s="217">
        <v>1668</v>
      </c>
      <c r="G196" s="218">
        <f t="shared" si="42"/>
        <v>333.6</v>
      </c>
      <c r="H196" s="219">
        <f t="shared" si="43"/>
        <v>926.66666666666663</v>
      </c>
      <c r="I196" s="219">
        <f t="shared" si="44"/>
        <v>0.30888888888888888</v>
      </c>
      <c r="J196" s="217"/>
      <c r="K196" s="220"/>
      <c r="L196" s="220"/>
      <c r="M196" s="221"/>
      <c r="N196" s="222">
        <f t="shared" si="45"/>
        <v>0</v>
      </c>
      <c r="O196" s="223"/>
      <c r="P196" s="224"/>
      <c r="Q196" s="224"/>
      <c r="R196" s="224"/>
      <c r="S196" s="224"/>
      <c r="T196" s="225"/>
      <c r="U196" s="226">
        <f t="shared" si="46"/>
        <v>0.61777777777777776</v>
      </c>
      <c r="V196" s="227"/>
      <c r="W196" s="228" t="str">
        <f t="shared" si="47"/>
        <v>0</v>
      </c>
      <c r="X196" s="509"/>
      <c r="Y196" s="229">
        <f t="shared" si="48"/>
        <v>0</v>
      </c>
    </row>
    <row r="197" spans="2:25" ht="18.75" customHeight="1">
      <c r="B197" s="515"/>
      <c r="C197" s="506"/>
      <c r="D197" s="216"/>
      <c r="E197" s="216" t="s">
        <v>4766</v>
      </c>
      <c r="F197" s="217">
        <v>1668</v>
      </c>
      <c r="G197" s="218">
        <f t="shared" si="42"/>
        <v>333.6</v>
      </c>
      <c r="H197" s="219">
        <f t="shared" si="43"/>
        <v>926.66666666666663</v>
      </c>
      <c r="I197" s="219">
        <f t="shared" si="44"/>
        <v>0.30888888888888888</v>
      </c>
      <c r="J197" s="217"/>
      <c r="K197" s="220"/>
      <c r="L197" s="220"/>
      <c r="M197" s="221"/>
      <c r="N197" s="222">
        <f t="shared" si="45"/>
        <v>0</v>
      </c>
      <c r="O197" s="223"/>
      <c r="P197" s="224"/>
      <c r="Q197" s="224"/>
      <c r="R197" s="224"/>
      <c r="S197" s="224"/>
      <c r="T197" s="225"/>
      <c r="U197" s="226">
        <f t="shared" si="46"/>
        <v>0.61777777777777776</v>
      </c>
      <c r="V197" s="227"/>
      <c r="W197" s="228" t="str">
        <f t="shared" si="47"/>
        <v>0</v>
      </c>
      <c r="X197" s="509"/>
      <c r="Y197" s="229">
        <f t="shared" si="48"/>
        <v>0</v>
      </c>
    </row>
    <row r="198" spans="2:25" ht="18.75" customHeight="1">
      <c r="B198" s="515"/>
      <c r="C198" s="506"/>
      <c r="D198" s="216">
        <v>1</v>
      </c>
      <c r="E198" s="216"/>
      <c r="F198" s="217"/>
      <c r="G198" s="218">
        <f t="shared" si="42"/>
        <v>0</v>
      </c>
      <c r="H198" s="219">
        <f t="shared" si="43"/>
        <v>0</v>
      </c>
      <c r="I198" s="219">
        <f t="shared" si="44"/>
        <v>0</v>
      </c>
      <c r="J198" s="217"/>
      <c r="K198" s="220"/>
      <c r="L198" s="220"/>
      <c r="M198" s="221"/>
      <c r="N198" s="222">
        <f t="shared" si="45"/>
        <v>0</v>
      </c>
      <c r="O198" s="223"/>
      <c r="P198" s="224"/>
      <c r="Q198" s="224"/>
      <c r="R198" s="224"/>
      <c r="S198" s="224"/>
      <c r="T198" s="225"/>
      <c r="U198" s="226">
        <f t="shared" si="46"/>
        <v>0</v>
      </c>
      <c r="V198" s="227"/>
      <c r="W198" s="228" t="str">
        <f t="shared" si="47"/>
        <v>0</v>
      </c>
      <c r="X198" s="509"/>
      <c r="Y198" s="229">
        <f t="shared" si="48"/>
        <v>0</v>
      </c>
    </row>
    <row r="199" spans="2:25" ht="18.75" customHeight="1">
      <c r="B199" s="515"/>
      <c r="C199" s="506"/>
      <c r="D199" s="216">
        <v>2</v>
      </c>
      <c r="E199" s="216" t="s">
        <v>4767</v>
      </c>
      <c r="F199" s="217">
        <v>584</v>
      </c>
      <c r="G199" s="218">
        <f t="shared" si="42"/>
        <v>116.8</v>
      </c>
      <c r="H199" s="219">
        <f t="shared" si="43"/>
        <v>324.44444444444446</v>
      </c>
      <c r="I199" s="219">
        <f t="shared" si="44"/>
        <v>0.10814814814814815</v>
      </c>
      <c r="J199" s="217" t="s">
        <v>4768</v>
      </c>
      <c r="K199" s="217" t="s">
        <v>4768</v>
      </c>
      <c r="L199" s="220"/>
      <c r="M199" s="221">
        <f>SUM(H198:H208)</f>
        <v>3099.4444444444443</v>
      </c>
      <c r="N199" s="222">
        <f t="shared" si="45"/>
        <v>61.988888888888887</v>
      </c>
      <c r="O199" s="223" t="s">
        <v>2773</v>
      </c>
      <c r="P199" s="224"/>
      <c r="Q199" s="224"/>
      <c r="R199" s="224"/>
      <c r="S199" s="224"/>
      <c r="T199" s="225"/>
      <c r="U199" s="226">
        <f t="shared" si="46"/>
        <v>0.21629629629629629</v>
      </c>
      <c r="V199" s="227">
        <f>SUM(U199:U208)</f>
        <v>2.0662962962962963</v>
      </c>
      <c r="W199" s="228" t="str">
        <f t="shared" si="47"/>
        <v>2</v>
      </c>
      <c r="X199" s="509"/>
      <c r="Y199" s="229">
        <f t="shared" si="48"/>
        <v>1</v>
      </c>
    </row>
    <row r="200" spans="2:25" ht="18.75" customHeight="1">
      <c r="B200" s="515"/>
      <c r="C200" s="506"/>
      <c r="D200" s="216">
        <v>3</v>
      </c>
      <c r="E200" s="216" t="s">
        <v>4769</v>
      </c>
      <c r="F200" s="217">
        <v>580</v>
      </c>
      <c r="G200" s="218">
        <f t="shared" si="42"/>
        <v>116</v>
      </c>
      <c r="H200" s="219">
        <f t="shared" si="43"/>
        <v>322.22222222222223</v>
      </c>
      <c r="I200" s="219">
        <f t="shared" si="44"/>
        <v>0.10740740740740741</v>
      </c>
      <c r="J200" s="217"/>
      <c r="K200" s="220"/>
      <c r="L200" s="220"/>
      <c r="M200" s="221"/>
      <c r="N200" s="222">
        <f t="shared" si="45"/>
        <v>0</v>
      </c>
      <c r="O200" s="223"/>
      <c r="P200" s="224"/>
      <c r="Q200" s="224"/>
      <c r="R200" s="224"/>
      <c r="S200" s="224"/>
      <c r="T200" s="225"/>
      <c r="U200" s="226">
        <f t="shared" si="46"/>
        <v>0.21481481481481482</v>
      </c>
      <c r="V200" s="227"/>
      <c r="W200" s="228" t="str">
        <f t="shared" si="47"/>
        <v>0</v>
      </c>
      <c r="X200" s="509"/>
      <c r="Y200" s="229">
        <f t="shared" si="48"/>
        <v>0</v>
      </c>
    </row>
    <row r="201" spans="2:25" ht="18.75" customHeight="1">
      <c r="B201" s="515"/>
      <c r="C201" s="506"/>
      <c r="D201" s="216">
        <v>4</v>
      </c>
      <c r="E201" s="216" t="s">
        <v>4770</v>
      </c>
      <c r="F201" s="217">
        <v>587</v>
      </c>
      <c r="G201" s="218">
        <f t="shared" si="42"/>
        <v>117.4</v>
      </c>
      <c r="H201" s="219">
        <f t="shared" si="43"/>
        <v>326.11111111111109</v>
      </c>
      <c r="I201" s="219">
        <f t="shared" si="44"/>
        <v>0.10870370370370369</v>
      </c>
      <c r="J201" s="217"/>
      <c r="K201" s="220"/>
      <c r="L201" s="220"/>
      <c r="M201" s="221"/>
      <c r="N201" s="222">
        <f t="shared" si="45"/>
        <v>0</v>
      </c>
      <c r="O201" s="223"/>
      <c r="P201" s="224"/>
      <c r="Q201" s="224"/>
      <c r="R201" s="224"/>
      <c r="S201" s="224"/>
      <c r="T201" s="225"/>
      <c r="U201" s="226">
        <f t="shared" si="46"/>
        <v>0.21740740740740738</v>
      </c>
      <c r="V201" s="227"/>
      <c r="W201" s="228" t="str">
        <f t="shared" si="47"/>
        <v>0</v>
      </c>
      <c r="X201" s="509"/>
      <c r="Y201" s="229">
        <f t="shared" si="48"/>
        <v>0</v>
      </c>
    </row>
    <row r="202" spans="2:25" ht="18.75" customHeight="1">
      <c r="B202" s="515"/>
      <c r="C202" s="506"/>
      <c r="D202" s="216">
        <v>5</v>
      </c>
      <c r="E202" s="216" t="s">
        <v>4771</v>
      </c>
      <c r="F202" s="217">
        <v>205</v>
      </c>
      <c r="G202" s="218">
        <f t="shared" si="42"/>
        <v>41</v>
      </c>
      <c r="H202" s="219">
        <f t="shared" si="43"/>
        <v>113.88888888888889</v>
      </c>
      <c r="I202" s="219">
        <f t="shared" si="44"/>
        <v>3.7962962962962962E-2</v>
      </c>
      <c r="J202" s="217"/>
      <c r="K202" s="220"/>
      <c r="L202" s="220"/>
      <c r="M202" s="221"/>
      <c r="N202" s="222">
        <f t="shared" si="45"/>
        <v>0</v>
      </c>
      <c r="O202" s="223"/>
      <c r="P202" s="224"/>
      <c r="Q202" s="224"/>
      <c r="R202" s="224"/>
      <c r="S202" s="224"/>
      <c r="T202" s="225"/>
      <c r="U202" s="226">
        <f t="shared" si="46"/>
        <v>7.5925925925925924E-2</v>
      </c>
      <c r="V202" s="227"/>
      <c r="W202" s="228" t="str">
        <f t="shared" si="47"/>
        <v>0</v>
      </c>
      <c r="X202" s="509"/>
      <c r="Y202" s="229">
        <f t="shared" si="48"/>
        <v>0</v>
      </c>
    </row>
    <row r="203" spans="2:25" ht="18.75" customHeight="1">
      <c r="B203" s="515"/>
      <c r="C203" s="506"/>
      <c r="D203" s="216">
        <v>1</v>
      </c>
      <c r="E203" s="216" t="s">
        <v>4772</v>
      </c>
      <c r="F203" s="217">
        <v>580</v>
      </c>
      <c r="G203" s="218">
        <f t="shared" si="42"/>
        <v>116</v>
      </c>
      <c r="H203" s="219">
        <f t="shared" si="43"/>
        <v>322.22222222222223</v>
      </c>
      <c r="I203" s="219">
        <f t="shared" si="44"/>
        <v>0.10740740740740741</v>
      </c>
      <c r="J203" s="217"/>
      <c r="K203" s="220"/>
      <c r="L203" s="220"/>
      <c r="M203" s="221"/>
      <c r="N203" s="222">
        <f t="shared" si="45"/>
        <v>0</v>
      </c>
      <c r="O203" s="223"/>
      <c r="P203" s="224"/>
      <c r="Q203" s="224"/>
      <c r="R203" s="224"/>
      <c r="S203" s="224"/>
      <c r="T203" s="225"/>
      <c r="U203" s="226">
        <f t="shared" si="46"/>
        <v>0.21481481481481482</v>
      </c>
      <c r="V203" s="227"/>
      <c r="W203" s="228" t="str">
        <f t="shared" si="47"/>
        <v>0</v>
      </c>
      <c r="X203" s="509"/>
      <c r="Y203" s="229">
        <f t="shared" si="48"/>
        <v>0</v>
      </c>
    </row>
    <row r="204" spans="2:25" ht="18.75" customHeight="1">
      <c r="B204" s="515"/>
      <c r="C204" s="506"/>
      <c r="D204" s="216">
        <v>2</v>
      </c>
      <c r="E204" s="216" t="s">
        <v>4773</v>
      </c>
      <c r="F204" s="217">
        <v>587</v>
      </c>
      <c r="G204" s="218">
        <f t="shared" si="42"/>
        <v>117.4</v>
      </c>
      <c r="H204" s="219">
        <f t="shared" si="43"/>
        <v>326.11111111111109</v>
      </c>
      <c r="I204" s="219">
        <f t="shared" si="44"/>
        <v>0.10870370370370369</v>
      </c>
      <c r="J204" s="217"/>
      <c r="K204" s="220"/>
      <c r="L204" s="220"/>
      <c r="M204" s="221"/>
      <c r="N204" s="222">
        <f t="shared" si="45"/>
        <v>0</v>
      </c>
      <c r="O204" s="223"/>
      <c r="P204" s="224"/>
      <c r="Q204" s="224"/>
      <c r="R204" s="224"/>
      <c r="S204" s="224"/>
      <c r="T204" s="225"/>
      <c r="U204" s="226">
        <f t="shared" si="46"/>
        <v>0.21740740740740738</v>
      </c>
      <c r="V204" s="227"/>
      <c r="W204" s="228" t="str">
        <f t="shared" si="47"/>
        <v>0</v>
      </c>
      <c r="X204" s="509"/>
      <c r="Y204" s="229">
        <f t="shared" si="48"/>
        <v>0</v>
      </c>
    </row>
    <row r="205" spans="2:25" ht="18.75" customHeight="1">
      <c r="B205" s="515"/>
      <c r="C205" s="506"/>
      <c r="D205" s="216">
        <v>3</v>
      </c>
      <c r="E205" s="216" t="s">
        <v>4774</v>
      </c>
      <c r="F205" s="217">
        <v>584</v>
      </c>
      <c r="G205" s="218">
        <f t="shared" si="42"/>
        <v>116.8</v>
      </c>
      <c r="H205" s="219">
        <f t="shared" si="43"/>
        <v>324.44444444444446</v>
      </c>
      <c r="I205" s="219">
        <f t="shared" si="44"/>
        <v>0.10814814814814815</v>
      </c>
      <c r="J205" s="217"/>
      <c r="K205" s="220"/>
      <c r="L205" s="220"/>
      <c r="M205" s="221"/>
      <c r="N205" s="222">
        <f t="shared" si="45"/>
        <v>0</v>
      </c>
      <c r="O205" s="223"/>
      <c r="P205" s="224"/>
      <c r="Q205" s="224"/>
      <c r="R205" s="224"/>
      <c r="S205" s="224"/>
      <c r="T205" s="225"/>
      <c r="U205" s="226">
        <f t="shared" si="46"/>
        <v>0.21629629629629629</v>
      </c>
      <c r="V205" s="227"/>
      <c r="W205" s="228" t="str">
        <f t="shared" si="47"/>
        <v>0</v>
      </c>
      <c r="X205" s="509"/>
      <c r="Y205" s="229">
        <f t="shared" si="48"/>
        <v>0</v>
      </c>
    </row>
    <row r="206" spans="2:25" ht="18.75" customHeight="1">
      <c r="B206" s="515"/>
      <c r="C206" s="506"/>
      <c r="D206" s="216">
        <v>4</v>
      </c>
      <c r="E206" s="216" t="s">
        <v>4775</v>
      </c>
      <c r="F206" s="217">
        <v>584</v>
      </c>
      <c r="G206" s="218">
        <f t="shared" si="42"/>
        <v>116.8</v>
      </c>
      <c r="H206" s="219">
        <f t="shared" si="43"/>
        <v>324.44444444444446</v>
      </c>
      <c r="I206" s="219">
        <f t="shared" si="44"/>
        <v>0.10814814814814815</v>
      </c>
      <c r="J206" s="217"/>
      <c r="K206" s="220"/>
      <c r="L206" s="220"/>
      <c r="M206" s="221"/>
      <c r="N206" s="222">
        <f t="shared" si="45"/>
        <v>0</v>
      </c>
      <c r="O206" s="223"/>
      <c r="P206" s="224"/>
      <c r="Q206" s="224"/>
      <c r="R206" s="224"/>
      <c r="S206" s="224"/>
      <c r="T206" s="225"/>
      <c r="U206" s="226">
        <f t="shared" si="46"/>
        <v>0.21629629629629629</v>
      </c>
      <c r="V206" s="227"/>
      <c r="W206" s="228" t="str">
        <f t="shared" si="47"/>
        <v>0</v>
      </c>
      <c r="X206" s="509"/>
      <c r="Y206" s="229">
        <f t="shared" si="48"/>
        <v>0</v>
      </c>
    </row>
    <row r="207" spans="2:25" ht="18.75" customHeight="1">
      <c r="B207" s="515"/>
      <c r="C207" s="506"/>
      <c r="D207" s="216">
        <v>5</v>
      </c>
      <c r="E207" s="216" t="s">
        <v>4776</v>
      </c>
      <c r="F207" s="217">
        <v>800</v>
      </c>
      <c r="G207" s="218">
        <f t="shared" si="42"/>
        <v>160</v>
      </c>
      <c r="H207" s="219">
        <f t="shared" si="43"/>
        <v>444.44444444444446</v>
      </c>
      <c r="I207" s="219">
        <f t="shared" si="44"/>
        <v>0.14814814814814814</v>
      </c>
      <c r="J207" s="217"/>
      <c r="K207" s="220"/>
      <c r="L207" s="220"/>
      <c r="M207" s="221"/>
      <c r="N207" s="222">
        <f t="shared" si="45"/>
        <v>0</v>
      </c>
      <c r="O207" s="223"/>
      <c r="P207" s="224"/>
      <c r="Q207" s="224"/>
      <c r="R207" s="224"/>
      <c r="S207" s="224"/>
      <c r="T207" s="225"/>
      <c r="U207" s="226">
        <f t="shared" si="46"/>
        <v>0.29629629629629628</v>
      </c>
      <c r="V207" s="227"/>
      <c r="W207" s="228" t="str">
        <f t="shared" si="47"/>
        <v>0</v>
      </c>
      <c r="X207" s="509"/>
      <c r="Y207" s="229">
        <f t="shared" si="48"/>
        <v>0</v>
      </c>
    </row>
    <row r="208" spans="2:25" ht="18.75" customHeight="1">
      <c r="B208" s="515"/>
      <c r="C208" s="506"/>
      <c r="D208" s="216">
        <v>6</v>
      </c>
      <c r="E208" s="216" t="s">
        <v>4777</v>
      </c>
      <c r="F208" s="217">
        <v>488</v>
      </c>
      <c r="G208" s="218">
        <f t="shared" si="42"/>
        <v>97.6</v>
      </c>
      <c r="H208" s="219">
        <f t="shared" si="43"/>
        <v>271.11111111111109</v>
      </c>
      <c r="I208" s="219">
        <f t="shared" si="44"/>
        <v>9.0370370370370365E-2</v>
      </c>
      <c r="J208" s="217"/>
      <c r="K208" s="220"/>
      <c r="L208" s="220"/>
      <c r="M208" s="221"/>
      <c r="N208" s="222">
        <f t="shared" si="45"/>
        <v>0</v>
      </c>
      <c r="O208" s="223"/>
      <c r="P208" s="224"/>
      <c r="Q208" s="224"/>
      <c r="R208" s="224"/>
      <c r="S208" s="224"/>
      <c r="T208" s="225"/>
      <c r="U208" s="226">
        <f t="shared" si="46"/>
        <v>0.18074074074074073</v>
      </c>
      <c r="V208" s="227"/>
      <c r="W208" s="228" t="str">
        <f t="shared" si="47"/>
        <v>0</v>
      </c>
      <c r="X208" s="509"/>
      <c r="Y208" s="229">
        <f t="shared" si="48"/>
        <v>0</v>
      </c>
    </row>
    <row r="209" spans="2:25" ht="18.75" customHeight="1">
      <c r="B209" s="515"/>
      <c r="C209" s="506"/>
      <c r="D209" s="216"/>
      <c r="E209" s="216"/>
      <c r="F209" s="217">
        <v>0</v>
      </c>
      <c r="G209" s="218">
        <f t="shared" si="42"/>
        <v>0</v>
      </c>
      <c r="H209" s="219">
        <f t="shared" si="43"/>
        <v>0</v>
      </c>
      <c r="I209" s="219">
        <f t="shared" si="44"/>
        <v>0</v>
      </c>
      <c r="J209" s="217"/>
      <c r="K209" s="220"/>
      <c r="L209" s="220"/>
      <c r="M209" s="221"/>
      <c r="N209" s="222">
        <f t="shared" si="45"/>
        <v>0</v>
      </c>
      <c r="O209" s="223"/>
      <c r="P209" s="224"/>
      <c r="Q209" s="224"/>
      <c r="R209" s="224"/>
      <c r="S209" s="224"/>
      <c r="T209" s="225"/>
      <c r="U209" s="226">
        <f t="shared" si="46"/>
        <v>0</v>
      </c>
      <c r="V209" s="227"/>
      <c r="W209" s="228" t="str">
        <f t="shared" si="47"/>
        <v>0</v>
      </c>
      <c r="X209" s="509"/>
      <c r="Y209" s="229">
        <f t="shared" si="48"/>
        <v>0</v>
      </c>
    </row>
    <row r="210" spans="2:25" ht="18.75" customHeight="1">
      <c r="B210" s="515"/>
      <c r="C210" s="506"/>
      <c r="D210" s="216">
        <v>1</v>
      </c>
      <c r="E210" s="216" t="s">
        <v>4778</v>
      </c>
      <c r="F210" s="217">
        <v>667</v>
      </c>
      <c r="G210" s="218">
        <f t="shared" si="42"/>
        <v>133.4</v>
      </c>
      <c r="H210" s="219">
        <f t="shared" si="43"/>
        <v>370.55555555555554</v>
      </c>
      <c r="I210" s="219">
        <f t="shared" si="44"/>
        <v>0.12351851851851851</v>
      </c>
      <c r="J210" s="217"/>
      <c r="K210" s="220"/>
      <c r="L210" s="220"/>
      <c r="M210" s="221"/>
      <c r="N210" s="222">
        <f t="shared" si="45"/>
        <v>0</v>
      </c>
      <c r="O210" s="223"/>
      <c r="P210" s="224"/>
      <c r="Q210" s="224"/>
      <c r="R210" s="224"/>
      <c r="S210" s="224"/>
      <c r="T210" s="225"/>
      <c r="U210" s="226">
        <f t="shared" si="46"/>
        <v>0.24703703703703703</v>
      </c>
      <c r="V210" s="227"/>
      <c r="W210" s="228" t="str">
        <f t="shared" si="47"/>
        <v>0</v>
      </c>
      <c r="X210" s="509"/>
      <c r="Y210" s="229">
        <f t="shared" si="48"/>
        <v>0</v>
      </c>
    </row>
    <row r="211" spans="2:25" ht="18.75" customHeight="1">
      <c r="B211" s="515"/>
      <c r="C211" s="506"/>
      <c r="D211" s="216">
        <v>2</v>
      </c>
      <c r="E211" s="216" t="s">
        <v>4779</v>
      </c>
      <c r="F211" s="217">
        <v>800</v>
      </c>
      <c r="G211" s="218">
        <f t="shared" si="42"/>
        <v>160</v>
      </c>
      <c r="H211" s="219">
        <f t="shared" si="43"/>
        <v>444.44444444444446</v>
      </c>
      <c r="I211" s="219">
        <f t="shared" si="44"/>
        <v>0.14814814814814814</v>
      </c>
      <c r="J211" s="217"/>
      <c r="K211" s="220"/>
      <c r="L211" s="220"/>
      <c r="M211" s="221"/>
      <c r="N211" s="222">
        <f t="shared" si="45"/>
        <v>0</v>
      </c>
      <c r="O211" s="223"/>
      <c r="P211" s="224"/>
      <c r="Q211" s="224"/>
      <c r="R211" s="224"/>
      <c r="S211" s="224"/>
      <c r="T211" s="225"/>
      <c r="U211" s="226">
        <f t="shared" si="46"/>
        <v>0.29629629629629628</v>
      </c>
      <c r="V211" s="227"/>
      <c r="W211" s="228" t="str">
        <f t="shared" si="47"/>
        <v>0</v>
      </c>
      <c r="X211" s="509"/>
      <c r="Y211" s="229">
        <f t="shared" si="48"/>
        <v>0</v>
      </c>
    </row>
    <row r="212" spans="2:25" ht="18.75" customHeight="1">
      <c r="B212" s="515"/>
      <c r="C212" s="506"/>
      <c r="D212" s="216">
        <v>3</v>
      </c>
      <c r="E212" s="216" t="s">
        <v>4780</v>
      </c>
      <c r="F212" s="217">
        <v>800</v>
      </c>
      <c r="G212" s="218">
        <f t="shared" si="42"/>
        <v>160</v>
      </c>
      <c r="H212" s="219">
        <f t="shared" si="43"/>
        <v>444.44444444444446</v>
      </c>
      <c r="I212" s="219">
        <f t="shared" si="44"/>
        <v>0.14814814814814814</v>
      </c>
      <c r="J212" s="217"/>
      <c r="K212" s="220"/>
      <c r="L212" s="220"/>
      <c r="M212" s="221"/>
      <c r="N212" s="222">
        <f t="shared" si="45"/>
        <v>0</v>
      </c>
      <c r="O212" s="223"/>
      <c r="P212" s="224"/>
      <c r="Q212" s="224"/>
      <c r="R212" s="224"/>
      <c r="S212" s="224"/>
      <c r="T212" s="225"/>
      <c r="U212" s="226">
        <f t="shared" si="46"/>
        <v>0.29629629629629628</v>
      </c>
      <c r="V212" s="227"/>
      <c r="W212" s="228" t="str">
        <f t="shared" si="47"/>
        <v>0</v>
      </c>
      <c r="X212" s="509"/>
      <c r="Y212" s="229">
        <f t="shared" si="48"/>
        <v>0</v>
      </c>
    </row>
    <row r="213" spans="2:25" ht="18.75" customHeight="1">
      <c r="B213" s="515"/>
      <c r="C213" s="506"/>
      <c r="D213" s="216">
        <v>4</v>
      </c>
      <c r="E213" s="216" t="s">
        <v>4781</v>
      </c>
      <c r="F213" s="217">
        <v>667</v>
      </c>
      <c r="G213" s="218">
        <f t="shared" si="42"/>
        <v>133.4</v>
      </c>
      <c r="H213" s="219">
        <f t="shared" si="43"/>
        <v>370.55555555555554</v>
      </c>
      <c r="I213" s="219">
        <f t="shared" si="44"/>
        <v>0.12351851851851851</v>
      </c>
      <c r="J213" s="217"/>
      <c r="K213" s="220"/>
      <c r="L213" s="220"/>
      <c r="M213" s="221"/>
      <c r="N213" s="222">
        <f t="shared" si="45"/>
        <v>0</v>
      </c>
      <c r="O213" s="223"/>
      <c r="P213" s="224"/>
      <c r="Q213" s="224"/>
      <c r="R213" s="224"/>
      <c r="S213" s="224"/>
      <c r="T213" s="225"/>
      <c r="U213" s="226">
        <f t="shared" si="46"/>
        <v>0.24703703703703703</v>
      </c>
      <c r="V213" s="227"/>
      <c r="W213" s="228" t="str">
        <f t="shared" si="47"/>
        <v>0</v>
      </c>
      <c r="X213" s="509"/>
      <c r="Y213" s="229">
        <f t="shared" si="48"/>
        <v>0</v>
      </c>
    </row>
    <row r="214" spans="2:25" ht="18.75" customHeight="1">
      <c r="B214" s="515"/>
      <c r="C214" s="506"/>
      <c r="D214" s="216">
        <v>5</v>
      </c>
      <c r="E214" s="216" t="s">
        <v>4782</v>
      </c>
      <c r="F214" s="217">
        <v>688</v>
      </c>
      <c r="G214" s="218">
        <f t="shared" si="42"/>
        <v>137.6</v>
      </c>
      <c r="H214" s="219">
        <f t="shared" si="43"/>
        <v>382.22222222222223</v>
      </c>
      <c r="I214" s="219">
        <f t="shared" si="44"/>
        <v>0.12740740740740741</v>
      </c>
      <c r="J214" s="217"/>
      <c r="K214" s="220" t="s">
        <v>11304</v>
      </c>
      <c r="L214" s="220"/>
      <c r="M214" s="221">
        <f>SUM(H210:H217)</f>
        <v>3161.1111111111109</v>
      </c>
      <c r="N214" s="222">
        <f t="shared" si="45"/>
        <v>63.222222222222214</v>
      </c>
      <c r="O214" s="223" t="s">
        <v>2773</v>
      </c>
      <c r="P214" s="224"/>
      <c r="Q214" s="224"/>
      <c r="R214" s="224"/>
      <c r="S214" s="224"/>
      <c r="T214" s="225"/>
      <c r="U214" s="226">
        <f t="shared" si="46"/>
        <v>0.25481481481481483</v>
      </c>
      <c r="V214" s="227">
        <f>SUM(U210:U217)</f>
        <v>2.1074074074074076</v>
      </c>
      <c r="W214" s="228" t="str">
        <f t="shared" si="47"/>
        <v>2</v>
      </c>
      <c r="X214" s="509"/>
      <c r="Y214" s="229">
        <f t="shared" si="48"/>
        <v>1</v>
      </c>
    </row>
    <row r="215" spans="2:25" ht="18.75" customHeight="1">
      <c r="B215" s="515"/>
      <c r="C215" s="506"/>
      <c r="D215" s="216">
        <v>1</v>
      </c>
      <c r="E215" s="216" t="s">
        <v>4783</v>
      </c>
      <c r="F215" s="217">
        <v>534</v>
      </c>
      <c r="G215" s="218">
        <f t="shared" si="42"/>
        <v>106.8</v>
      </c>
      <c r="H215" s="219">
        <f t="shared" si="43"/>
        <v>296.66666666666669</v>
      </c>
      <c r="I215" s="219">
        <f t="shared" si="44"/>
        <v>9.8888888888888901E-2</v>
      </c>
      <c r="J215" s="217"/>
      <c r="K215" s="220"/>
      <c r="L215" s="220"/>
      <c r="M215" s="221"/>
      <c r="N215" s="222">
        <f t="shared" si="45"/>
        <v>0</v>
      </c>
      <c r="O215" s="223"/>
      <c r="P215" s="224"/>
      <c r="Q215" s="224"/>
      <c r="R215" s="224"/>
      <c r="S215" s="224"/>
      <c r="T215" s="225"/>
      <c r="U215" s="226">
        <f t="shared" si="46"/>
        <v>0.1977777777777778</v>
      </c>
      <c r="V215" s="227"/>
      <c r="W215" s="228" t="str">
        <f t="shared" si="47"/>
        <v>0</v>
      </c>
      <c r="X215" s="509"/>
      <c r="Y215" s="229">
        <f t="shared" si="48"/>
        <v>0</v>
      </c>
    </row>
    <row r="216" spans="2:25" ht="18.75" customHeight="1">
      <c r="B216" s="515"/>
      <c r="C216" s="506"/>
      <c r="D216" s="216">
        <v>2</v>
      </c>
      <c r="E216" s="216" t="s">
        <v>4784</v>
      </c>
      <c r="F216" s="217">
        <v>867</v>
      </c>
      <c r="G216" s="218">
        <f t="shared" si="42"/>
        <v>173.4</v>
      </c>
      <c r="H216" s="219">
        <f t="shared" si="43"/>
        <v>481.66666666666663</v>
      </c>
      <c r="I216" s="219">
        <f t="shared" si="44"/>
        <v>0.16055555555555553</v>
      </c>
      <c r="J216" s="217"/>
      <c r="K216" s="220"/>
      <c r="L216" s="220"/>
      <c r="M216" s="221"/>
      <c r="N216" s="222">
        <f t="shared" si="45"/>
        <v>0</v>
      </c>
      <c r="O216" s="223"/>
      <c r="P216" s="224"/>
      <c r="Q216" s="224"/>
      <c r="R216" s="224"/>
      <c r="S216" s="224"/>
      <c r="T216" s="225"/>
      <c r="U216" s="226">
        <f t="shared" si="46"/>
        <v>0.32111111111111107</v>
      </c>
      <c r="V216" s="227"/>
      <c r="W216" s="228" t="str">
        <f t="shared" si="47"/>
        <v>0</v>
      </c>
      <c r="X216" s="509"/>
      <c r="Y216" s="229">
        <f t="shared" si="48"/>
        <v>0</v>
      </c>
    </row>
    <row r="217" spans="2:25" ht="18.75" customHeight="1">
      <c r="B217" s="515"/>
      <c r="C217" s="506"/>
      <c r="D217" s="216">
        <v>3</v>
      </c>
      <c r="E217" s="216" t="s">
        <v>4785</v>
      </c>
      <c r="F217" s="217">
        <v>667</v>
      </c>
      <c r="G217" s="218">
        <f t="shared" si="42"/>
        <v>133.4</v>
      </c>
      <c r="H217" s="219">
        <f t="shared" si="43"/>
        <v>370.55555555555554</v>
      </c>
      <c r="I217" s="219">
        <f t="shared" si="44"/>
        <v>0.12351851851851851</v>
      </c>
      <c r="J217" s="217"/>
      <c r="K217" s="220"/>
      <c r="L217" s="220"/>
      <c r="M217" s="221"/>
      <c r="N217" s="222">
        <f t="shared" si="45"/>
        <v>0</v>
      </c>
      <c r="O217" s="223"/>
      <c r="P217" s="224"/>
      <c r="Q217" s="224"/>
      <c r="R217" s="224"/>
      <c r="S217" s="224"/>
      <c r="T217" s="225"/>
      <c r="U217" s="226">
        <f t="shared" si="46"/>
        <v>0.24703703703703703</v>
      </c>
      <c r="V217" s="227"/>
      <c r="W217" s="228" t="str">
        <f t="shared" si="47"/>
        <v>0</v>
      </c>
      <c r="X217" s="509"/>
      <c r="Y217" s="229">
        <f t="shared" si="48"/>
        <v>0</v>
      </c>
    </row>
    <row r="218" spans="2:25" ht="18.75" customHeight="1">
      <c r="B218" s="515"/>
      <c r="C218" s="506"/>
      <c r="D218" s="216"/>
      <c r="E218" s="216"/>
      <c r="F218" s="217">
        <v>0</v>
      </c>
      <c r="G218" s="218">
        <f t="shared" ref="G218" si="56">F218/$G$15</f>
        <v>0</v>
      </c>
      <c r="H218" s="219">
        <f t="shared" ref="H218" si="57">F218/$H$15</f>
        <v>0</v>
      </c>
      <c r="I218" s="219">
        <f t="shared" ref="I218" si="58">H218/$I$15</f>
        <v>0</v>
      </c>
      <c r="J218" s="217"/>
      <c r="K218" s="220"/>
      <c r="L218" s="220"/>
      <c r="M218" s="221"/>
      <c r="N218" s="222">
        <f t="shared" ref="N218" si="59">M218/$N$15</f>
        <v>0</v>
      </c>
      <c r="O218" s="223"/>
      <c r="P218" s="224"/>
      <c r="Q218" s="224"/>
      <c r="R218" s="224"/>
      <c r="S218" s="224"/>
      <c r="T218" s="225"/>
      <c r="U218" s="226">
        <f t="shared" ref="U218" si="60">H218/$U$15</f>
        <v>0</v>
      </c>
      <c r="V218" s="227"/>
      <c r="W218" s="228" t="str">
        <f t="shared" ref="W218" si="61">IF(V218&lt;1,"0",IF(V218&lt;5,"2",IF(V218&gt;=5,"6")))</f>
        <v>0</v>
      </c>
      <c r="X218" s="509"/>
      <c r="Y218" s="229">
        <f t="shared" ref="Y218" si="62">W218/2</f>
        <v>0</v>
      </c>
    </row>
    <row r="219" spans="2:25" ht="18.75" customHeight="1">
      <c r="B219" s="515"/>
      <c r="C219" s="506"/>
      <c r="D219" s="216">
        <v>4</v>
      </c>
      <c r="E219" s="216" t="s">
        <v>4786</v>
      </c>
      <c r="F219" s="217">
        <v>667</v>
      </c>
      <c r="G219" s="218">
        <f t="shared" si="42"/>
        <v>133.4</v>
      </c>
      <c r="H219" s="219">
        <f t="shared" si="43"/>
        <v>370.55555555555554</v>
      </c>
      <c r="I219" s="219">
        <f t="shared" si="44"/>
        <v>0.12351851851851851</v>
      </c>
      <c r="J219" s="217"/>
      <c r="K219" s="220" t="s">
        <v>4787</v>
      </c>
      <c r="L219" s="220"/>
      <c r="M219" s="221">
        <f>SUM(H219:H227)</f>
        <v>2876.6666666666665</v>
      </c>
      <c r="N219" s="222">
        <f t="shared" si="45"/>
        <v>57.533333333333331</v>
      </c>
      <c r="O219" s="223" t="s">
        <v>4761</v>
      </c>
      <c r="P219" s="224"/>
      <c r="Q219" s="224"/>
      <c r="R219" s="224"/>
      <c r="S219" s="224"/>
      <c r="T219" s="225"/>
      <c r="U219" s="226">
        <f t="shared" si="46"/>
        <v>0.24703703703703703</v>
      </c>
      <c r="V219" s="227">
        <f>SUM(U219:U227)</f>
        <v>1.9177777777777778</v>
      </c>
      <c r="W219" s="228" t="str">
        <f t="shared" si="47"/>
        <v>2</v>
      </c>
      <c r="X219" s="509"/>
      <c r="Y219" s="229">
        <f t="shared" si="48"/>
        <v>1</v>
      </c>
    </row>
    <row r="220" spans="2:25" ht="18.75" customHeight="1">
      <c r="B220" s="515"/>
      <c r="C220" s="506"/>
      <c r="D220" s="216">
        <v>5</v>
      </c>
      <c r="E220" s="216" t="s">
        <v>4788</v>
      </c>
      <c r="F220" s="217">
        <v>600</v>
      </c>
      <c r="G220" s="218">
        <f t="shared" si="42"/>
        <v>120</v>
      </c>
      <c r="H220" s="219">
        <f t="shared" si="43"/>
        <v>333.33333333333331</v>
      </c>
      <c r="I220" s="219">
        <f t="shared" si="44"/>
        <v>0.1111111111111111</v>
      </c>
      <c r="J220" s="217"/>
      <c r="K220" s="220"/>
      <c r="L220" s="220"/>
      <c r="M220" s="221"/>
      <c r="N220" s="222">
        <f t="shared" si="45"/>
        <v>0</v>
      </c>
      <c r="O220" s="223"/>
      <c r="P220" s="224"/>
      <c r="Q220" s="224"/>
      <c r="R220" s="224"/>
      <c r="S220" s="224"/>
      <c r="T220" s="225"/>
      <c r="U220" s="226">
        <f t="shared" si="46"/>
        <v>0.22222222222222221</v>
      </c>
      <c r="V220" s="227"/>
      <c r="W220" s="228" t="str">
        <f t="shared" si="47"/>
        <v>0</v>
      </c>
      <c r="X220" s="509"/>
      <c r="Y220" s="229">
        <f t="shared" si="48"/>
        <v>0</v>
      </c>
    </row>
    <row r="221" spans="2:25" ht="18.75" customHeight="1">
      <c r="B221" s="515"/>
      <c r="C221" s="506"/>
      <c r="D221" s="216">
        <v>6</v>
      </c>
      <c r="E221" s="216" t="s">
        <v>552</v>
      </c>
      <c r="F221" s="217">
        <v>288</v>
      </c>
      <c r="G221" s="218">
        <f t="shared" si="42"/>
        <v>57.6</v>
      </c>
      <c r="H221" s="219">
        <f t="shared" si="43"/>
        <v>160</v>
      </c>
      <c r="I221" s="219">
        <f t="shared" si="44"/>
        <v>5.3333333333333337E-2</v>
      </c>
      <c r="J221" s="217"/>
      <c r="K221" s="220"/>
      <c r="L221" s="220"/>
      <c r="M221" s="221"/>
      <c r="N221" s="222">
        <f t="shared" si="45"/>
        <v>0</v>
      </c>
      <c r="O221" s="223"/>
      <c r="P221" s="224"/>
      <c r="Q221" s="224"/>
      <c r="R221" s="224"/>
      <c r="S221" s="224"/>
      <c r="T221" s="225"/>
      <c r="U221" s="226">
        <f t="shared" si="46"/>
        <v>0.10666666666666667</v>
      </c>
      <c r="V221" s="227"/>
      <c r="W221" s="228" t="str">
        <f t="shared" si="47"/>
        <v>0</v>
      </c>
      <c r="X221" s="509"/>
      <c r="Y221" s="229">
        <f t="shared" si="48"/>
        <v>0</v>
      </c>
    </row>
    <row r="222" spans="2:25" ht="18.75" customHeight="1">
      <c r="B222" s="515"/>
      <c r="C222" s="506"/>
      <c r="D222" s="216">
        <v>1</v>
      </c>
      <c r="E222" s="216" t="s">
        <v>4789</v>
      </c>
      <c r="F222" s="217">
        <v>700</v>
      </c>
      <c r="G222" s="218">
        <f t="shared" si="42"/>
        <v>140</v>
      </c>
      <c r="H222" s="219">
        <f t="shared" si="43"/>
        <v>388.88888888888886</v>
      </c>
      <c r="I222" s="219">
        <f t="shared" si="44"/>
        <v>0.12962962962962962</v>
      </c>
      <c r="J222" s="217"/>
      <c r="K222" s="220"/>
      <c r="L222" s="220"/>
      <c r="M222" s="221"/>
      <c r="N222" s="222">
        <f t="shared" si="45"/>
        <v>0</v>
      </c>
      <c r="O222" s="223"/>
      <c r="P222" s="224"/>
      <c r="Q222" s="224"/>
      <c r="R222" s="224"/>
      <c r="S222" s="224"/>
      <c r="T222" s="225"/>
      <c r="U222" s="226">
        <f t="shared" si="46"/>
        <v>0.25925925925925924</v>
      </c>
      <c r="V222" s="227"/>
      <c r="W222" s="228" t="str">
        <f t="shared" si="47"/>
        <v>0</v>
      </c>
      <c r="X222" s="509"/>
      <c r="Y222" s="229">
        <f t="shared" si="48"/>
        <v>0</v>
      </c>
    </row>
    <row r="223" spans="2:25" ht="18.75" customHeight="1">
      <c r="B223" s="515"/>
      <c r="C223" s="506"/>
      <c r="D223" s="216">
        <v>2</v>
      </c>
      <c r="E223" s="216" t="s">
        <v>4790</v>
      </c>
      <c r="F223" s="217">
        <v>734</v>
      </c>
      <c r="G223" s="218">
        <f t="shared" si="42"/>
        <v>146.80000000000001</v>
      </c>
      <c r="H223" s="219">
        <f t="shared" si="43"/>
        <v>407.77777777777777</v>
      </c>
      <c r="I223" s="219">
        <f t="shared" si="44"/>
        <v>0.13592592592592592</v>
      </c>
      <c r="J223" s="217"/>
      <c r="K223" s="220"/>
      <c r="L223" s="220"/>
      <c r="M223" s="221"/>
      <c r="N223" s="222">
        <f t="shared" si="45"/>
        <v>0</v>
      </c>
      <c r="O223" s="223"/>
      <c r="P223" s="224"/>
      <c r="Q223" s="224"/>
      <c r="R223" s="224"/>
      <c r="S223" s="224"/>
      <c r="T223" s="225"/>
      <c r="U223" s="226">
        <f t="shared" si="46"/>
        <v>0.27185185185185184</v>
      </c>
      <c r="V223" s="227"/>
      <c r="W223" s="228" t="str">
        <f t="shared" si="47"/>
        <v>0</v>
      </c>
      <c r="X223" s="509"/>
      <c r="Y223" s="229">
        <f t="shared" si="48"/>
        <v>0</v>
      </c>
    </row>
    <row r="224" spans="2:25" ht="18.75" customHeight="1">
      <c r="B224" s="515"/>
      <c r="C224" s="506"/>
      <c r="D224" s="216">
        <v>3</v>
      </c>
      <c r="E224" s="216" t="s">
        <v>4791</v>
      </c>
      <c r="F224" s="217">
        <v>600</v>
      </c>
      <c r="G224" s="218">
        <f t="shared" si="42"/>
        <v>120</v>
      </c>
      <c r="H224" s="219">
        <f t="shared" si="43"/>
        <v>333.33333333333331</v>
      </c>
      <c r="I224" s="219">
        <f t="shared" si="44"/>
        <v>0.1111111111111111</v>
      </c>
      <c r="J224" s="217"/>
      <c r="K224" s="220"/>
      <c r="L224" s="220"/>
      <c r="M224" s="221"/>
      <c r="N224" s="222">
        <f t="shared" si="45"/>
        <v>0</v>
      </c>
      <c r="O224" s="223"/>
      <c r="P224" s="224"/>
      <c r="Q224" s="224"/>
      <c r="R224" s="224"/>
      <c r="S224" s="224"/>
      <c r="T224" s="225"/>
      <c r="U224" s="226">
        <f t="shared" si="46"/>
        <v>0.22222222222222221</v>
      </c>
      <c r="V224" s="227"/>
      <c r="W224" s="228" t="str">
        <f t="shared" si="47"/>
        <v>0</v>
      </c>
      <c r="X224" s="509"/>
      <c r="Y224" s="229">
        <f t="shared" si="48"/>
        <v>0</v>
      </c>
    </row>
    <row r="225" spans="2:25" ht="18.75" customHeight="1">
      <c r="B225" s="515"/>
      <c r="C225" s="506"/>
      <c r="D225" s="216">
        <v>4</v>
      </c>
      <c r="E225" s="216" t="s">
        <v>4780</v>
      </c>
      <c r="F225" s="217">
        <v>567</v>
      </c>
      <c r="G225" s="218">
        <f t="shared" si="42"/>
        <v>113.4</v>
      </c>
      <c r="H225" s="219">
        <f t="shared" si="43"/>
        <v>315</v>
      </c>
      <c r="I225" s="219">
        <f t="shared" si="44"/>
        <v>0.105</v>
      </c>
      <c r="J225" s="217"/>
      <c r="K225" s="220"/>
      <c r="L225" s="220"/>
      <c r="M225" s="221"/>
      <c r="N225" s="222">
        <f t="shared" si="45"/>
        <v>0</v>
      </c>
      <c r="O225" s="223"/>
      <c r="P225" s="224"/>
      <c r="Q225" s="224"/>
      <c r="R225" s="224"/>
      <c r="S225" s="224"/>
      <c r="T225" s="225"/>
      <c r="U225" s="226">
        <f t="shared" si="46"/>
        <v>0.21</v>
      </c>
      <c r="V225" s="227"/>
      <c r="W225" s="228" t="str">
        <f t="shared" si="47"/>
        <v>0</v>
      </c>
      <c r="X225" s="509"/>
      <c r="Y225" s="229">
        <f t="shared" si="48"/>
        <v>0</v>
      </c>
    </row>
    <row r="226" spans="2:25" ht="18.75" customHeight="1">
      <c r="B226" s="515"/>
      <c r="C226" s="506"/>
      <c r="D226" s="216">
        <v>5</v>
      </c>
      <c r="E226" s="216" t="s">
        <v>4792</v>
      </c>
      <c r="F226" s="217">
        <v>467</v>
      </c>
      <c r="G226" s="218">
        <f t="shared" si="42"/>
        <v>93.4</v>
      </c>
      <c r="H226" s="219">
        <f t="shared" si="43"/>
        <v>259.44444444444446</v>
      </c>
      <c r="I226" s="219">
        <f t="shared" si="44"/>
        <v>8.6481481481481493E-2</v>
      </c>
      <c r="J226" s="217"/>
      <c r="K226" s="220"/>
      <c r="L226" s="220"/>
      <c r="M226" s="221"/>
      <c r="N226" s="222">
        <f t="shared" si="45"/>
        <v>0</v>
      </c>
      <c r="O226" s="223"/>
      <c r="P226" s="224"/>
      <c r="Q226" s="224"/>
      <c r="R226" s="224"/>
      <c r="S226" s="224"/>
      <c r="T226" s="225"/>
      <c r="U226" s="226">
        <f t="shared" si="46"/>
        <v>0.17296296296296299</v>
      </c>
      <c r="V226" s="227"/>
      <c r="W226" s="228" t="str">
        <f t="shared" si="47"/>
        <v>0</v>
      </c>
      <c r="X226" s="509"/>
      <c r="Y226" s="229">
        <f t="shared" si="48"/>
        <v>0</v>
      </c>
    </row>
    <row r="227" spans="2:25" ht="18.75" customHeight="1">
      <c r="B227" s="515"/>
      <c r="C227" s="506"/>
      <c r="D227" s="216">
        <v>6</v>
      </c>
      <c r="E227" s="216" t="s">
        <v>4793</v>
      </c>
      <c r="F227" s="217">
        <v>555</v>
      </c>
      <c r="G227" s="218">
        <f t="shared" si="42"/>
        <v>111</v>
      </c>
      <c r="H227" s="219">
        <f t="shared" si="43"/>
        <v>308.33333333333331</v>
      </c>
      <c r="I227" s="219">
        <f t="shared" si="44"/>
        <v>0.10277777777777777</v>
      </c>
      <c r="J227" s="217"/>
      <c r="K227" s="220"/>
      <c r="L227" s="220"/>
      <c r="M227" s="221"/>
      <c r="N227" s="222">
        <f t="shared" si="45"/>
        <v>0</v>
      </c>
      <c r="O227" s="223"/>
      <c r="P227" s="224"/>
      <c r="Q227" s="224"/>
      <c r="R227" s="224"/>
      <c r="S227" s="224"/>
      <c r="T227" s="225"/>
      <c r="U227" s="226">
        <f t="shared" si="46"/>
        <v>0.20555555555555555</v>
      </c>
      <c r="V227" s="227"/>
      <c r="W227" s="228" t="str">
        <f t="shared" si="47"/>
        <v>0</v>
      </c>
      <c r="X227" s="509"/>
      <c r="Y227" s="229">
        <f t="shared" si="48"/>
        <v>0</v>
      </c>
    </row>
    <row r="228" spans="2:25" ht="18.75" customHeight="1">
      <c r="B228" s="515"/>
      <c r="C228" s="506"/>
      <c r="D228" s="216"/>
      <c r="E228" s="216"/>
      <c r="F228" s="217">
        <v>0</v>
      </c>
      <c r="G228" s="218">
        <f t="shared" si="42"/>
        <v>0</v>
      </c>
      <c r="H228" s="219">
        <f t="shared" si="43"/>
        <v>0</v>
      </c>
      <c r="I228" s="219">
        <f t="shared" si="44"/>
        <v>0</v>
      </c>
      <c r="J228" s="217"/>
      <c r="K228" s="220"/>
      <c r="L228" s="220"/>
      <c r="M228" s="221"/>
      <c r="N228" s="222">
        <f t="shared" si="45"/>
        <v>0</v>
      </c>
      <c r="O228" s="223"/>
      <c r="P228" s="224"/>
      <c r="Q228" s="224"/>
      <c r="R228" s="224"/>
      <c r="S228" s="224"/>
      <c r="T228" s="225"/>
      <c r="U228" s="226">
        <f t="shared" si="46"/>
        <v>0</v>
      </c>
      <c r="V228" s="227"/>
      <c r="W228" s="228" t="str">
        <f t="shared" si="47"/>
        <v>0</v>
      </c>
      <c r="X228" s="509"/>
      <c r="Y228" s="229">
        <f t="shared" si="48"/>
        <v>0</v>
      </c>
    </row>
    <row r="229" spans="2:25" ht="18.75" customHeight="1">
      <c r="B229" s="515"/>
      <c r="C229" s="506"/>
      <c r="D229" s="216">
        <v>1</v>
      </c>
      <c r="E229" s="216" t="s">
        <v>4794</v>
      </c>
      <c r="F229" s="217">
        <v>700</v>
      </c>
      <c r="G229" s="218">
        <f t="shared" si="42"/>
        <v>140</v>
      </c>
      <c r="H229" s="219">
        <f t="shared" si="43"/>
        <v>388.88888888888886</v>
      </c>
      <c r="I229" s="219">
        <f t="shared" si="44"/>
        <v>0.12962962962962962</v>
      </c>
      <c r="J229" s="217"/>
      <c r="K229" s="220"/>
      <c r="L229" s="220"/>
      <c r="M229" s="221"/>
      <c r="N229" s="222">
        <f t="shared" si="45"/>
        <v>0</v>
      </c>
      <c r="O229" s="223"/>
      <c r="P229" s="224"/>
      <c r="Q229" s="224"/>
      <c r="R229" s="224"/>
      <c r="S229" s="224"/>
      <c r="T229" s="225"/>
      <c r="U229" s="226">
        <f t="shared" si="46"/>
        <v>0.25925925925925924</v>
      </c>
      <c r="V229" s="227"/>
      <c r="W229" s="228" t="str">
        <f t="shared" si="47"/>
        <v>0</v>
      </c>
      <c r="X229" s="509"/>
      <c r="Y229" s="229">
        <f t="shared" si="48"/>
        <v>0</v>
      </c>
    </row>
    <row r="230" spans="2:25" ht="18.75" customHeight="1">
      <c r="B230" s="515"/>
      <c r="C230" s="506"/>
      <c r="D230" s="216">
        <v>2</v>
      </c>
      <c r="E230" s="216" t="s">
        <v>4795</v>
      </c>
      <c r="F230" s="217">
        <v>806</v>
      </c>
      <c r="G230" s="218">
        <f t="shared" si="42"/>
        <v>161.19999999999999</v>
      </c>
      <c r="H230" s="219">
        <f t="shared" si="43"/>
        <v>447.77777777777777</v>
      </c>
      <c r="I230" s="219">
        <f t="shared" si="44"/>
        <v>0.14925925925925926</v>
      </c>
      <c r="J230" s="217"/>
      <c r="K230" s="220"/>
      <c r="L230" s="220"/>
      <c r="M230" s="221"/>
      <c r="N230" s="222">
        <f t="shared" si="45"/>
        <v>0</v>
      </c>
      <c r="O230" s="223"/>
      <c r="P230" s="224"/>
      <c r="Q230" s="224"/>
      <c r="R230" s="224"/>
      <c r="S230" s="224"/>
      <c r="T230" s="225"/>
      <c r="U230" s="226">
        <f t="shared" si="46"/>
        <v>0.29851851851851852</v>
      </c>
      <c r="V230" s="227"/>
      <c r="W230" s="228" t="str">
        <f t="shared" si="47"/>
        <v>0</v>
      </c>
      <c r="X230" s="509"/>
      <c r="Y230" s="229">
        <f t="shared" si="48"/>
        <v>0</v>
      </c>
    </row>
    <row r="231" spans="2:25" ht="18.75" customHeight="1">
      <c r="B231" s="515"/>
      <c r="C231" s="506"/>
      <c r="D231" s="216">
        <v>3</v>
      </c>
      <c r="E231" s="216" t="s">
        <v>4796</v>
      </c>
      <c r="F231" s="217">
        <v>1421</v>
      </c>
      <c r="G231" s="218">
        <f t="shared" si="42"/>
        <v>284.2</v>
      </c>
      <c r="H231" s="219">
        <f t="shared" si="43"/>
        <v>789.44444444444446</v>
      </c>
      <c r="I231" s="219">
        <f t="shared" si="44"/>
        <v>0.26314814814814813</v>
      </c>
      <c r="J231" s="217"/>
      <c r="K231" s="220"/>
      <c r="L231" s="220"/>
      <c r="M231" s="221"/>
      <c r="N231" s="222">
        <f t="shared" si="45"/>
        <v>0</v>
      </c>
      <c r="O231" s="223"/>
      <c r="P231" s="224"/>
      <c r="Q231" s="224"/>
      <c r="R231" s="224"/>
      <c r="S231" s="224"/>
      <c r="T231" s="225"/>
      <c r="U231" s="226">
        <f t="shared" si="46"/>
        <v>0.52629629629629626</v>
      </c>
      <c r="V231" s="227"/>
      <c r="W231" s="228" t="str">
        <f t="shared" si="47"/>
        <v>0</v>
      </c>
      <c r="X231" s="509"/>
      <c r="Y231" s="229">
        <f t="shared" si="48"/>
        <v>0</v>
      </c>
    </row>
    <row r="232" spans="2:25" ht="18.75" customHeight="1">
      <c r="B232" s="515"/>
      <c r="C232" s="506"/>
      <c r="D232" s="216">
        <v>4</v>
      </c>
      <c r="E232" s="216" t="s">
        <v>4797</v>
      </c>
      <c r="F232" s="217">
        <v>693</v>
      </c>
      <c r="G232" s="218">
        <f t="shared" si="42"/>
        <v>138.6</v>
      </c>
      <c r="H232" s="219">
        <f t="shared" si="43"/>
        <v>385</v>
      </c>
      <c r="I232" s="219">
        <f t="shared" si="44"/>
        <v>0.12833333333333333</v>
      </c>
      <c r="J232" s="217"/>
      <c r="K232" s="220"/>
      <c r="L232" s="220"/>
      <c r="M232" s="221"/>
      <c r="N232" s="222">
        <f t="shared" si="45"/>
        <v>0</v>
      </c>
      <c r="O232" s="223"/>
      <c r="P232" s="224"/>
      <c r="Q232" s="224"/>
      <c r="R232" s="224"/>
      <c r="S232" s="224"/>
      <c r="T232" s="225"/>
      <c r="U232" s="226">
        <f t="shared" si="46"/>
        <v>0.25666666666666665</v>
      </c>
      <c r="V232" s="227"/>
      <c r="W232" s="228" t="str">
        <f t="shared" si="47"/>
        <v>0</v>
      </c>
      <c r="X232" s="509"/>
      <c r="Y232" s="229">
        <f t="shared" si="48"/>
        <v>0</v>
      </c>
    </row>
    <row r="233" spans="2:25" ht="18.75" customHeight="1">
      <c r="B233" s="515"/>
      <c r="C233" s="506"/>
      <c r="D233" s="216">
        <v>1</v>
      </c>
      <c r="E233" s="216" t="s">
        <v>4798</v>
      </c>
      <c r="F233" s="217">
        <v>1668</v>
      </c>
      <c r="G233" s="218">
        <f t="shared" si="42"/>
        <v>333.6</v>
      </c>
      <c r="H233" s="219">
        <f t="shared" si="43"/>
        <v>926.66666666666663</v>
      </c>
      <c r="I233" s="219">
        <f t="shared" si="44"/>
        <v>0.30888888888888888</v>
      </c>
      <c r="J233" s="217"/>
      <c r="K233" s="220" t="s">
        <v>4799</v>
      </c>
      <c r="L233" s="220"/>
      <c r="M233" s="221">
        <f>SUM(H229:H233)</f>
        <v>2937.7777777777778</v>
      </c>
      <c r="N233" s="222">
        <f t="shared" si="45"/>
        <v>58.75555555555556</v>
      </c>
      <c r="O233" s="223" t="s">
        <v>4764</v>
      </c>
      <c r="P233" s="224"/>
      <c r="Q233" s="224"/>
      <c r="R233" s="224"/>
      <c r="S233" s="224"/>
      <c r="T233" s="225"/>
      <c r="U233" s="226">
        <f t="shared" si="46"/>
        <v>0.61777777777777776</v>
      </c>
      <c r="V233" s="227">
        <f>SUM(U229:U233)</f>
        <v>1.9585185185185183</v>
      </c>
      <c r="W233" s="228" t="str">
        <f t="shared" si="47"/>
        <v>2</v>
      </c>
      <c r="X233" s="509"/>
      <c r="Y233" s="229">
        <f t="shared" si="48"/>
        <v>1</v>
      </c>
    </row>
    <row r="234" spans="2:25" ht="18.75" customHeight="1">
      <c r="B234" s="515"/>
      <c r="C234" s="506"/>
      <c r="D234" s="216"/>
      <c r="E234" s="216"/>
      <c r="F234" s="217">
        <v>0</v>
      </c>
      <c r="G234" s="218">
        <f t="shared" ref="G234" si="63">F234/$G$15</f>
        <v>0</v>
      </c>
      <c r="H234" s="219">
        <f t="shared" ref="H234" si="64">F234/$H$15</f>
        <v>0</v>
      </c>
      <c r="I234" s="219">
        <f t="shared" ref="I234" si="65">H234/$I$15</f>
        <v>0</v>
      </c>
      <c r="J234" s="217"/>
      <c r="K234" s="220"/>
      <c r="L234" s="220"/>
      <c r="M234" s="221"/>
      <c r="N234" s="222">
        <f t="shared" ref="N234" si="66">M234/$N$15</f>
        <v>0</v>
      </c>
      <c r="O234" s="223"/>
      <c r="P234" s="224"/>
      <c r="Q234" s="224"/>
      <c r="R234" s="224"/>
      <c r="S234" s="224"/>
      <c r="T234" s="225"/>
      <c r="U234" s="226">
        <f t="shared" ref="U234" si="67">H234/$U$15</f>
        <v>0</v>
      </c>
      <c r="V234" s="227"/>
      <c r="W234" s="228" t="str">
        <f t="shared" ref="W234" si="68">IF(V234&lt;1,"0",IF(V234&lt;5,"2",IF(V234&gt;=5,"6")))</f>
        <v>0</v>
      </c>
      <c r="X234" s="509"/>
      <c r="Y234" s="229">
        <f t="shared" ref="Y234" si="69">W234/2</f>
        <v>0</v>
      </c>
    </row>
    <row r="235" spans="2:25" ht="18.75" customHeight="1">
      <c r="B235" s="515"/>
      <c r="C235" s="506"/>
      <c r="D235" s="216">
        <v>2</v>
      </c>
      <c r="E235" s="216" t="s">
        <v>4800</v>
      </c>
      <c r="F235" s="217">
        <v>616</v>
      </c>
      <c r="G235" s="218">
        <f t="shared" si="42"/>
        <v>123.2</v>
      </c>
      <c r="H235" s="219">
        <f t="shared" si="43"/>
        <v>342.22222222222223</v>
      </c>
      <c r="I235" s="219">
        <f t="shared" si="44"/>
        <v>0.11407407407407408</v>
      </c>
      <c r="J235" s="217"/>
      <c r="K235" s="220"/>
      <c r="L235" s="220"/>
      <c r="M235" s="221"/>
      <c r="N235" s="222">
        <f t="shared" si="45"/>
        <v>0</v>
      </c>
      <c r="O235" s="223"/>
      <c r="P235" s="224"/>
      <c r="Q235" s="224"/>
      <c r="R235" s="224"/>
      <c r="S235" s="224"/>
      <c r="T235" s="225"/>
      <c r="U235" s="226">
        <f t="shared" si="46"/>
        <v>0.22814814814814816</v>
      </c>
      <c r="V235" s="227"/>
      <c r="W235" s="228" t="str">
        <f t="shared" si="47"/>
        <v>0</v>
      </c>
      <c r="X235" s="509"/>
      <c r="Y235" s="229">
        <f t="shared" si="48"/>
        <v>0</v>
      </c>
    </row>
    <row r="236" spans="2:25" ht="18.75" customHeight="1">
      <c r="B236" s="515"/>
      <c r="C236" s="506"/>
      <c r="D236" s="216">
        <v>3</v>
      </c>
      <c r="E236" s="216" t="s">
        <v>4801</v>
      </c>
      <c r="F236" s="217">
        <v>1340</v>
      </c>
      <c r="G236" s="218">
        <f t="shared" si="42"/>
        <v>268</v>
      </c>
      <c r="H236" s="219">
        <f t="shared" si="43"/>
        <v>744.44444444444446</v>
      </c>
      <c r="I236" s="219">
        <f t="shared" si="44"/>
        <v>0.24814814814814815</v>
      </c>
      <c r="J236" s="217"/>
      <c r="K236" s="220"/>
      <c r="L236" s="220"/>
      <c r="M236" s="221"/>
      <c r="N236" s="222">
        <f t="shared" si="45"/>
        <v>0</v>
      </c>
      <c r="O236" s="223"/>
      <c r="P236" s="224"/>
      <c r="Q236" s="224"/>
      <c r="R236" s="224"/>
      <c r="S236" s="224"/>
      <c r="T236" s="225"/>
      <c r="U236" s="226">
        <f t="shared" si="46"/>
        <v>0.49629629629629629</v>
      </c>
      <c r="V236" s="227"/>
      <c r="W236" s="228" t="str">
        <f t="shared" si="47"/>
        <v>0</v>
      </c>
      <c r="X236" s="509"/>
      <c r="Y236" s="229">
        <f t="shared" si="48"/>
        <v>0</v>
      </c>
    </row>
    <row r="237" spans="2:25" ht="18.75" customHeight="1">
      <c r="B237" s="515"/>
      <c r="C237" s="506"/>
      <c r="D237" s="216">
        <v>1</v>
      </c>
      <c r="E237" s="216" t="s">
        <v>4802</v>
      </c>
      <c r="F237" s="217">
        <v>2289</v>
      </c>
      <c r="G237" s="218">
        <f t="shared" si="42"/>
        <v>457.8</v>
      </c>
      <c r="H237" s="219">
        <f t="shared" si="43"/>
        <v>1271.6666666666667</v>
      </c>
      <c r="I237" s="219">
        <f t="shared" si="44"/>
        <v>0.42388888888888893</v>
      </c>
      <c r="J237" s="217"/>
      <c r="K237" s="220" t="s">
        <v>11305</v>
      </c>
      <c r="L237" s="220"/>
      <c r="M237" s="221">
        <f>SUM(H235:H238)</f>
        <v>3099.4444444444443</v>
      </c>
      <c r="N237" s="222">
        <f t="shared" si="45"/>
        <v>61.988888888888887</v>
      </c>
      <c r="O237" s="223" t="s">
        <v>2773</v>
      </c>
      <c r="P237" s="224"/>
      <c r="Q237" s="224"/>
      <c r="R237" s="224"/>
      <c r="S237" s="224"/>
      <c r="T237" s="225"/>
      <c r="U237" s="226">
        <f t="shared" si="46"/>
        <v>0.84777777777777785</v>
      </c>
      <c r="V237" s="227">
        <f>SUM(U235:U238)</f>
        <v>2.0662962962962963</v>
      </c>
      <c r="W237" s="228" t="str">
        <f t="shared" si="47"/>
        <v>2</v>
      </c>
      <c r="X237" s="509"/>
      <c r="Y237" s="229">
        <f t="shared" si="48"/>
        <v>1</v>
      </c>
    </row>
    <row r="238" spans="2:25" ht="18.75" customHeight="1">
      <c r="B238" s="515"/>
      <c r="C238" s="506"/>
      <c r="D238" s="216">
        <v>2</v>
      </c>
      <c r="E238" s="216" t="s">
        <v>4803</v>
      </c>
      <c r="F238" s="217">
        <v>1334</v>
      </c>
      <c r="G238" s="218">
        <f t="shared" si="42"/>
        <v>266.8</v>
      </c>
      <c r="H238" s="219">
        <f t="shared" si="43"/>
        <v>741.11111111111109</v>
      </c>
      <c r="I238" s="219">
        <f t="shared" si="44"/>
        <v>0.24703703703703703</v>
      </c>
      <c r="J238" s="217"/>
      <c r="K238" s="220"/>
      <c r="L238" s="220"/>
      <c r="M238" s="221"/>
      <c r="N238" s="222">
        <f t="shared" si="45"/>
        <v>0</v>
      </c>
      <c r="O238" s="223"/>
      <c r="P238" s="224"/>
      <c r="Q238" s="224"/>
      <c r="R238" s="224"/>
      <c r="S238" s="224"/>
      <c r="T238" s="225"/>
      <c r="U238" s="226">
        <f t="shared" si="46"/>
        <v>0.49407407407407405</v>
      </c>
      <c r="V238" s="227"/>
      <c r="W238" s="228" t="str">
        <f t="shared" si="47"/>
        <v>0</v>
      </c>
      <c r="X238" s="509"/>
      <c r="Y238" s="229">
        <f t="shared" si="48"/>
        <v>0</v>
      </c>
    </row>
    <row r="239" spans="2:25" ht="18.75" customHeight="1">
      <c r="B239" s="515"/>
      <c r="C239" s="506"/>
      <c r="D239" s="216"/>
      <c r="E239" s="216"/>
      <c r="F239" s="217">
        <v>0</v>
      </c>
      <c r="G239" s="218">
        <f t="shared" si="42"/>
        <v>0</v>
      </c>
      <c r="H239" s="219">
        <f t="shared" si="43"/>
        <v>0</v>
      </c>
      <c r="I239" s="219">
        <f t="shared" si="44"/>
        <v>0</v>
      </c>
      <c r="J239" s="217"/>
      <c r="K239" s="220"/>
      <c r="L239" s="220"/>
      <c r="M239" s="221"/>
      <c r="N239" s="222">
        <f t="shared" si="45"/>
        <v>0</v>
      </c>
      <c r="O239" s="223"/>
      <c r="P239" s="224"/>
      <c r="Q239" s="224"/>
      <c r="R239" s="224"/>
      <c r="S239" s="224"/>
      <c r="T239" s="225"/>
      <c r="U239" s="226">
        <f t="shared" si="46"/>
        <v>0</v>
      </c>
      <c r="V239" s="227"/>
      <c r="W239" s="228" t="str">
        <f t="shared" si="47"/>
        <v>0</v>
      </c>
      <c r="X239" s="509"/>
      <c r="Y239" s="229">
        <f t="shared" si="48"/>
        <v>0</v>
      </c>
    </row>
    <row r="240" spans="2:25" ht="18.75" customHeight="1">
      <c r="B240" s="515"/>
      <c r="C240" s="506"/>
      <c r="D240" s="216">
        <v>1</v>
      </c>
      <c r="E240" s="216" t="s">
        <v>4804</v>
      </c>
      <c r="F240" s="217">
        <v>667</v>
      </c>
      <c r="G240" s="218">
        <f t="shared" si="42"/>
        <v>133.4</v>
      </c>
      <c r="H240" s="219">
        <f t="shared" si="43"/>
        <v>370.55555555555554</v>
      </c>
      <c r="I240" s="219">
        <f t="shared" si="44"/>
        <v>0.12351851851851851</v>
      </c>
      <c r="J240" s="217"/>
      <c r="K240" s="220"/>
      <c r="L240" s="220"/>
      <c r="M240" s="221"/>
      <c r="N240" s="222">
        <f t="shared" si="45"/>
        <v>0</v>
      </c>
      <c r="O240" s="223"/>
      <c r="P240" s="224"/>
      <c r="Q240" s="224"/>
      <c r="R240" s="224"/>
      <c r="S240" s="224"/>
      <c r="T240" s="225"/>
      <c r="U240" s="226">
        <f t="shared" si="46"/>
        <v>0.24703703703703703</v>
      </c>
      <c r="V240" s="227"/>
      <c r="W240" s="228" t="str">
        <f t="shared" si="47"/>
        <v>0</v>
      </c>
      <c r="X240" s="509"/>
      <c r="Y240" s="229">
        <f t="shared" si="48"/>
        <v>0</v>
      </c>
    </row>
    <row r="241" spans="2:25" ht="18.75" customHeight="1">
      <c r="B241" s="515"/>
      <c r="C241" s="506"/>
      <c r="D241" s="216">
        <v>2</v>
      </c>
      <c r="E241" s="216" t="s">
        <v>4805</v>
      </c>
      <c r="F241" s="217">
        <v>1334</v>
      </c>
      <c r="G241" s="218">
        <f t="shared" si="42"/>
        <v>266.8</v>
      </c>
      <c r="H241" s="219">
        <f t="shared" si="43"/>
        <v>741.11111111111109</v>
      </c>
      <c r="I241" s="219">
        <f t="shared" si="44"/>
        <v>0.24703703703703703</v>
      </c>
      <c r="J241" s="217"/>
      <c r="K241" s="220" t="s">
        <v>4806</v>
      </c>
      <c r="L241" s="220"/>
      <c r="M241" s="221">
        <f>SUM(H240:H243)</f>
        <v>2764.4444444444443</v>
      </c>
      <c r="N241" s="222">
        <f t="shared" si="45"/>
        <v>55.288888888888884</v>
      </c>
      <c r="O241" s="223" t="s">
        <v>2472</v>
      </c>
      <c r="P241" s="224"/>
      <c r="Q241" s="224"/>
      <c r="R241" s="224"/>
      <c r="S241" s="224"/>
      <c r="T241" s="225"/>
      <c r="U241" s="226">
        <f t="shared" si="46"/>
        <v>0.49407407407407405</v>
      </c>
      <c r="V241" s="227">
        <f>SUM(U240:U243)</f>
        <v>1.8429629629629629</v>
      </c>
      <c r="W241" s="228" t="str">
        <f t="shared" si="47"/>
        <v>2</v>
      </c>
      <c r="X241" s="509"/>
      <c r="Y241" s="229">
        <f t="shared" si="48"/>
        <v>1</v>
      </c>
    </row>
    <row r="242" spans="2:25" ht="18.75" customHeight="1">
      <c r="B242" s="515"/>
      <c r="C242" s="506"/>
      <c r="D242" s="216">
        <v>3</v>
      </c>
      <c r="E242" s="216" t="s">
        <v>4807</v>
      </c>
      <c r="F242" s="217">
        <v>1641</v>
      </c>
      <c r="G242" s="218">
        <f t="shared" si="42"/>
        <v>328.2</v>
      </c>
      <c r="H242" s="219">
        <f t="shared" si="43"/>
        <v>911.66666666666663</v>
      </c>
      <c r="I242" s="219">
        <f t="shared" si="44"/>
        <v>0.30388888888888888</v>
      </c>
      <c r="J242" s="217"/>
      <c r="K242" s="220"/>
      <c r="L242" s="220"/>
      <c r="M242" s="232"/>
      <c r="N242" s="222">
        <f t="shared" si="45"/>
        <v>0</v>
      </c>
      <c r="O242" s="223"/>
      <c r="P242" s="224"/>
      <c r="Q242" s="224"/>
      <c r="R242" s="224"/>
      <c r="S242" s="224"/>
      <c r="T242" s="225"/>
      <c r="U242" s="226">
        <f t="shared" si="46"/>
        <v>0.60777777777777775</v>
      </c>
      <c r="V242" s="227"/>
      <c r="W242" s="228" t="str">
        <f t="shared" si="47"/>
        <v>0</v>
      </c>
      <c r="X242" s="509"/>
      <c r="Y242" s="229">
        <f t="shared" si="48"/>
        <v>0</v>
      </c>
    </row>
    <row r="243" spans="2:25" ht="18.75" customHeight="1">
      <c r="B243" s="515"/>
      <c r="C243" s="506"/>
      <c r="D243" s="216">
        <v>1</v>
      </c>
      <c r="E243" s="216" t="s">
        <v>4808</v>
      </c>
      <c r="F243" s="217">
        <v>1334</v>
      </c>
      <c r="G243" s="218">
        <f t="shared" ref="G243:G255" si="70">F243/$G$15</f>
        <v>266.8</v>
      </c>
      <c r="H243" s="219">
        <f t="shared" ref="H243:H255" si="71">F243/$H$15</f>
        <v>741.11111111111109</v>
      </c>
      <c r="I243" s="219">
        <f t="shared" ref="I243:I255" si="72">H243/$I$15</f>
        <v>0.24703703703703703</v>
      </c>
      <c r="J243" s="217"/>
      <c r="K243" s="354"/>
      <c r="L243" s="220"/>
      <c r="M243" s="232"/>
      <c r="N243" s="222">
        <f t="shared" si="45"/>
        <v>0</v>
      </c>
      <c r="O243" s="223"/>
      <c r="P243" s="224"/>
      <c r="Q243" s="224"/>
      <c r="R243" s="224"/>
      <c r="S243" s="224"/>
      <c r="T243" s="225"/>
      <c r="U243" s="226">
        <f t="shared" ref="U243:U255" si="73">H243/$U$15</f>
        <v>0.49407407407407405</v>
      </c>
      <c r="V243" s="227"/>
      <c r="W243" s="228" t="str">
        <f t="shared" ref="W243:W255" si="74">IF(V243&lt;1,"0",IF(V243&lt;5,"2",IF(V243&gt;=5,"6")))</f>
        <v>0</v>
      </c>
      <c r="X243" s="509"/>
      <c r="Y243" s="229">
        <f t="shared" ref="Y243:Y256" si="75">W243/2</f>
        <v>0</v>
      </c>
    </row>
    <row r="244" spans="2:25" ht="18.75" customHeight="1">
      <c r="B244" s="515"/>
      <c r="C244" s="506"/>
      <c r="D244" s="216"/>
      <c r="E244" s="216"/>
      <c r="F244" s="217">
        <v>0</v>
      </c>
      <c r="G244" s="218">
        <f t="shared" ref="G244" si="76">F244/$G$15</f>
        <v>0</v>
      </c>
      <c r="H244" s="219">
        <f t="shared" ref="H244" si="77">F244/$H$15</f>
        <v>0</v>
      </c>
      <c r="I244" s="219">
        <f t="shared" ref="I244" si="78">H244/$I$15</f>
        <v>0</v>
      </c>
      <c r="J244" s="217"/>
      <c r="K244" s="220"/>
      <c r="L244" s="220"/>
      <c r="M244" s="232"/>
      <c r="N244" s="222">
        <f t="shared" ref="N244" si="79">M244/$N$15</f>
        <v>0</v>
      </c>
      <c r="O244" s="223"/>
      <c r="P244" s="224"/>
      <c r="Q244" s="224"/>
      <c r="R244" s="224"/>
      <c r="S244" s="224"/>
      <c r="T244" s="225"/>
      <c r="U244" s="226">
        <f t="shared" ref="U244" si="80">H244/$U$15</f>
        <v>0</v>
      </c>
      <c r="V244" s="227"/>
      <c r="W244" s="228" t="str">
        <f t="shared" ref="W244" si="81">IF(V244&lt;1,"0",IF(V244&lt;5,"2",IF(V244&gt;=5,"6")))</f>
        <v>0</v>
      </c>
      <c r="X244" s="509"/>
      <c r="Y244" s="229">
        <f t="shared" ref="Y244" si="82">W244/2</f>
        <v>0</v>
      </c>
    </row>
    <row r="245" spans="2:25" ht="18.75" customHeight="1">
      <c r="B245" s="515"/>
      <c r="C245" s="506"/>
      <c r="D245" s="216">
        <v>2</v>
      </c>
      <c r="E245" s="216" t="s">
        <v>4809</v>
      </c>
      <c r="F245" s="217">
        <v>667</v>
      </c>
      <c r="G245" s="218">
        <f t="shared" si="70"/>
        <v>133.4</v>
      </c>
      <c r="H245" s="219">
        <f t="shared" si="71"/>
        <v>370.55555555555554</v>
      </c>
      <c r="I245" s="219">
        <f t="shared" si="72"/>
        <v>0.12351851851851851</v>
      </c>
      <c r="J245" s="217"/>
      <c r="K245" s="220"/>
      <c r="L245" s="220"/>
      <c r="M245" s="232"/>
      <c r="N245" s="222">
        <f t="shared" si="45"/>
        <v>0</v>
      </c>
      <c r="O245" s="223"/>
      <c r="P245" s="224"/>
      <c r="Q245" s="224"/>
      <c r="R245" s="224"/>
      <c r="S245" s="224"/>
      <c r="T245" s="225"/>
      <c r="U245" s="226">
        <f t="shared" si="73"/>
        <v>0.24703703703703703</v>
      </c>
      <c r="V245" s="227"/>
      <c r="W245" s="228" t="str">
        <f t="shared" si="74"/>
        <v>0</v>
      </c>
      <c r="X245" s="509"/>
      <c r="Y245" s="229">
        <f t="shared" si="75"/>
        <v>0</v>
      </c>
    </row>
    <row r="246" spans="2:25" ht="18.75" customHeight="1">
      <c r="B246" s="515"/>
      <c r="C246" s="506"/>
      <c r="D246" s="216">
        <v>3</v>
      </c>
      <c r="E246" s="216" t="s">
        <v>4810</v>
      </c>
      <c r="F246" s="217">
        <v>1622</v>
      </c>
      <c r="G246" s="218">
        <f t="shared" si="70"/>
        <v>324.39999999999998</v>
      </c>
      <c r="H246" s="219">
        <f t="shared" si="71"/>
        <v>901.11111111111109</v>
      </c>
      <c r="I246" s="219">
        <f t="shared" si="72"/>
        <v>0.30037037037037034</v>
      </c>
      <c r="J246" s="217"/>
      <c r="K246" s="220"/>
      <c r="L246" s="220"/>
      <c r="M246" s="232"/>
      <c r="N246" s="222">
        <f t="shared" si="45"/>
        <v>0</v>
      </c>
      <c r="O246" s="223"/>
      <c r="P246" s="224"/>
      <c r="Q246" s="224"/>
      <c r="R246" s="224"/>
      <c r="S246" s="224"/>
      <c r="T246" s="225"/>
      <c r="U246" s="226">
        <f t="shared" si="73"/>
        <v>0.60074074074074069</v>
      </c>
      <c r="V246" s="227"/>
      <c r="W246" s="228" t="str">
        <f t="shared" si="74"/>
        <v>0</v>
      </c>
      <c r="X246" s="509"/>
      <c r="Y246" s="229">
        <f t="shared" si="75"/>
        <v>0</v>
      </c>
    </row>
    <row r="247" spans="2:25" ht="18.75" customHeight="1">
      <c r="B247" s="515"/>
      <c r="C247" s="506"/>
      <c r="D247" s="216">
        <v>1</v>
      </c>
      <c r="E247" s="216" t="s">
        <v>4811</v>
      </c>
      <c r="F247" s="217">
        <v>2001</v>
      </c>
      <c r="G247" s="218">
        <f t="shared" si="70"/>
        <v>400.2</v>
      </c>
      <c r="H247" s="219">
        <f t="shared" si="71"/>
        <v>1111.6666666666667</v>
      </c>
      <c r="I247" s="219">
        <f t="shared" si="72"/>
        <v>0.37055555555555558</v>
      </c>
      <c r="J247" s="217"/>
      <c r="K247" s="220" t="s">
        <v>11306</v>
      </c>
      <c r="L247" s="220"/>
      <c r="M247" s="232">
        <f>SUM(H245:H248)</f>
        <v>2383.333333333333</v>
      </c>
      <c r="N247" s="222">
        <f t="shared" si="45"/>
        <v>47.666666666666657</v>
      </c>
      <c r="O247" s="356" t="s">
        <v>4761</v>
      </c>
      <c r="P247" s="224"/>
      <c r="Q247" s="224"/>
      <c r="R247" s="224"/>
      <c r="S247" s="224"/>
      <c r="T247" s="225"/>
      <c r="U247" s="226">
        <f t="shared" si="73"/>
        <v>0.74111111111111116</v>
      </c>
      <c r="V247" s="227">
        <f>SUM(U245:U247)</f>
        <v>1.588888888888889</v>
      </c>
      <c r="W247" s="228" t="str">
        <f t="shared" si="74"/>
        <v>2</v>
      </c>
      <c r="X247" s="509"/>
      <c r="Y247" s="229">
        <f t="shared" si="75"/>
        <v>1</v>
      </c>
    </row>
    <row r="248" spans="2:25" ht="18.75" customHeight="1">
      <c r="B248" s="515"/>
      <c r="C248" s="506"/>
      <c r="D248" s="216">
        <v>2</v>
      </c>
      <c r="E248" s="216"/>
      <c r="F248" s="217"/>
      <c r="G248" s="218">
        <f t="shared" si="70"/>
        <v>0</v>
      </c>
      <c r="H248" s="219">
        <f t="shared" si="71"/>
        <v>0</v>
      </c>
      <c r="I248" s="219">
        <f t="shared" si="72"/>
        <v>0</v>
      </c>
      <c r="J248" s="217"/>
      <c r="K248" s="220"/>
      <c r="L248" s="220"/>
      <c r="M248" s="232"/>
      <c r="N248" s="222">
        <f t="shared" si="45"/>
        <v>0</v>
      </c>
      <c r="O248" s="223"/>
      <c r="P248" s="224"/>
      <c r="Q248" s="224"/>
      <c r="R248" s="224"/>
      <c r="S248" s="224"/>
      <c r="T248" s="225"/>
      <c r="U248" s="226">
        <f t="shared" si="73"/>
        <v>0</v>
      </c>
      <c r="V248" s="227"/>
      <c r="W248" s="228" t="str">
        <f t="shared" si="74"/>
        <v>0</v>
      </c>
      <c r="X248" s="509"/>
      <c r="Y248" s="229">
        <f t="shared" si="75"/>
        <v>0</v>
      </c>
    </row>
    <row r="249" spans="2:25" ht="18.75" customHeight="1">
      <c r="B249" s="515"/>
      <c r="C249" s="506"/>
      <c r="D249" s="216"/>
      <c r="E249" s="216" t="s">
        <v>1028</v>
      </c>
      <c r="F249" s="217">
        <v>1622</v>
      </c>
      <c r="G249" s="218">
        <f t="shared" si="70"/>
        <v>324.39999999999998</v>
      </c>
      <c r="H249" s="219">
        <f t="shared" si="71"/>
        <v>901.11111111111109</v>
      </c>
      <c r="I249" s="219">
        <f t="shared" si="72"/>
        <v>0.30037037037037034</v>
      </c>
      <c r="J249" s="217"/>
      <c r="K249" s="220"/>
      <c r="L249" s="220"/>
      <c r="M249" s="232"/>
      <c r="N249" s="222">
        <f t="shared" si="45"/>
        <v>0</v>
      </c>
      <c r="O249" s="223"/>
      <c r="P249" s="224"/>
      <c r="Q249" s="224"/>
      <c r="R249" s="224"/>
      <c r="S249" s="224"/>
      <c r="T249" s="225"/>
      <c r="U249" s="226">
        <f t="shared" si="73"/>
        <v>0.60074074074074069</v>
      </c>
      <c r="V249" s="227"/>
      <c r="W249" s="228" t="str">
        <f t="shared" si="74"/>
        <v>0</v>
      </c>
      <c r="X249" s="509"/>
      <c r="Y249" s="229">
        <f t="shared" si="75"/>
        <v>0</v>
      </c>
    </row>
    <row r="250" spans="2:25" ht="18.75" customHeight="1">
      <c r="B250" s="515"/>
      <c r="C250" s="506"/>
      <c r="D250" s="216">
        <v>1</v>
      </c>
      <c r="E250" s="216" t="s">
        <v>4812</v>
      </c>
      <c r="F250" s="217">
        <v>1626</v>
      </c>
      <c r="G250" s="218">
        <f t="shared" si="70"/>
        <v>325.2</v>
      </c>
      <c r="H250" s="219">
        <f t="shared" si="71"/>
        <v>903.33333333333326</v>
      </c>
      <c r="I250" s="219">
        <f t="shared" si="72"/>
        <v>0.30111111111111111</v>
      </c>
      <c r="J250" s="217" t="s">
        <v>4813</v>
      </c>
      <c r="K250" s="217" t="s">
        <v>4813</v>
      </c>
      <c r="L250" s="220"/>
      <c r="M250" s="232">
        <f>SUM(H249:H251)</f>
        <v>2474.4444444444443</v>
      </c>
      <c r="N250" s="222">
        <f t="shared" si="45"/>
        <v>49.488888888888887</v>
      </c>
      <c r="O250" s="223" t="s">
        <v>4752</v>
      </c>
      <c r="P250" s="224"/>
      <c r="Q250" s="224"/>
      <c r="R250" s="224"/>
      <c r="S250" s="224"/>
      <c r="T250" s="225"/>
      <c r="U250" s="226">
        <f t="shared" si="73"/>
        <v>0.60222222222222221</v>
      </c>
      <c r="V250" s="227">
        <f>SUM(U249:U251)</f>
        <v>1.6496296296296298</v>
      </c>
      <c r="W250" s="228" t="str">
        <f t="shared" si="74"/>
        <v>2</v>
      </c>
      <c r="X250" s="509"/>
      <c r="Y250" s="229">
        <f t="shared" si="75"/>
        <v>1</v>
      </c>
    </row>
    <row r="251" spans="2:25" ht="18.75" customHeight="1">
      <c r="B251" s="515"/>
      <c r="C251" s="506"/>
      <c r="D251" s="216">
        <v>2</v>
      </c>
      <c r="E251" s="216" t="s">
        <v>11215</v>
      </c>
      <c r="F251" s="217">
        <f>2006-800</f>
        <v>1206</v>
      </c>
      <c r="G251" s="218">
        <f t="shared" si="70"/>
        <v>241.2</v>
      </c>
      <c r="H251" s="219">
        <f t="shared" si="71"/>
        <v>670</v>
      </c>
      <c r="I251" s="219">
        <f t="shared" si="72"/>
        <v>0.22333333333333333</v>
      </c>
      <c r="J251" s="217"/>
      <c r="K251" s="220"/>
      <c r="L251" s="220"/>
      <c r="M251" s="232"/>
      <c r="N251" s="222">
        <f t="shared" si="45"/>
        <v>0</v>
      </c>
      <c r="O251" s="223"/>
      <c r="P251" s="224"/>
      <c r="Q251" s="224"/>
      <c r="R251" s="224"/>
      <c r="S251" s="224"/>
      <c r="T251" s="225"/>
      <c r="U251" s="226">
        <f t="shared" si="73"/>
        <v>0.44666666666666666</v>
      </c>
      <c r="V251" s="227"/>
      <c r="W251" s="228" t="str">
        <f t="shared" si="74"/>
        <v>0</v>
      </c>
      <c r="X251" s="509"/>
      <c r="Y251" s="229">
        <f t="shared" si="75"/>
        <v>0</v>
      </c>
    </row>
    <row r="252" spans="2:25" ht="18.75" customHeight="1">
      <c r="B252" s="515"/>
      <c r="C252" s="506"/>
      <c r="D252" s="216"/>
      <c r="E252" s="216"/>
      <c r="F252" s="217">
        <v>0</v>
      </c>
      <c r="G252" s="218">
        <f t="shared" si="70"/>
        <v>0</v>
      </c>
      <c r="H252" s="219">
        <f t="shared" si="71"/>
        <v>0</v>
      </c>
      <c r="I252" s="219">
        <f t="shared" si="72"/>
        <v>0</v>
      </c>
      <c r="J252" s="217"/>
      <c r="K252" s="220"/>
      <c r="L252" s="220"/>
      <c r="M252" s="232"/>
      <c r="N252" s="222">
        <f t="shared" si="45"/>
        <v>0</v>
      </c>
      <c r="O252" s="223"/>
      <c r="P252" s="224"/>
      <c r="Q252" s="224"/>
      <c r="R252" s="224"/>
      <c r="S252" s="224"/>
      <c r="T252" s="225"/>
      <c r="U252" s="226">
        <f t="shared" si="73"/>
        <v>0</v>
      </c>
      <c r="V252" s="227"/>
      <c r="W252" s="228" t="str">
        <f t="shared" si="74"/>
        <v>0</v>
      </c>
      <c r="X252" s="509"/>
      <c r="Y252" s="229">
        <f t="shared" si="75"/>
        <v>0</v>
      </c>
    </row>
    <row r="253" spans="2:25" ht="18.75" customHeight="1">
      <c r="B253" s="515"/>
      <c r="C253" s="506"/>
      <c r="D253" s="216">
        <v>1</v>
      </c>
      <c r="E253" s="216" t="s">
        <v>4814</v>
      </c>
      <c r="F253" s="217">
        <v>1334</v>
      </c>
      <c r="G253" s="218">
        <f t="shared" si="70"/>
        <v>266.8</v>
      </c>
      <c r="H253" s="219">
        <f t="shared" si="71"/>
        <v>741.11111111111109</v>
      </c>
      <c r="I253" s="219">
        <f t="shared" si="72"/>
        <v>0.24703703703703703</v>
      </c>
      <c r="J253" s="217"/>
      <c r="K253" s="220"/>
      <c r="L253" s="220"/>
      <c r="M253" s="232"/>
      <c r="N253" s="222">
        <f t="shared" si="45"/>
        <v>0</v>
      </c>
      <c r="O253" s="223"/>
      <c r="P253" s="224"/>
      <c r="Q253" s="224"/>
      <c r="R253" s="224"/>
      <c r="S253" s="224"/>
      <c r="T253" s="225"/>
      <c r="U253" s="226">
        <f t="shared" si="73"/>
        <v>0.49407407407407405</v>
      </c>
      <c r="V253" s="227"/>
      <c r="W253" s="228" t="str">
        <f t="shared" si="74"/>
        <v>0</v>
      </c>
      <c r="X253" s="509"/>
      <c r="Y253" s="229">
        <f t="shared" si="75"/>
        <v>0</v>
      </c>
    </row>
    <row r="254" spans="2:25" ht="18.75" customHeight="1">
      <c r="B254" s="515"/>
      <c r="C254" s="506"/>
      <c r="D254" s="216">
        <v>2</v>
      </c>
      <c r="E254" s="216" t="s">
        <v>4790</v>
      </c>
      <c r="F254" s="217">
        <v>2270</v>
      </c>
      <c r="G254" s="218">
        <f t="shared" si="70"/>
        <v>454</v>
      </c>
      <c r="H254" s="219">
        <f t="shared" si="71"/>
        <v>1261.1111111111111</v>
      </c>
      <c r="I254" s="219">
        <f t="shared" si="72"/>
        <v>0.42037037037037034</v>
      </c>
      <c r="J254" s="217"/>
      <c r="K254" s="220" t="s">
        <v>11307</v>
      </c>
      <c r="L254" s="220"/>
      <c r="M254" s="232">
        <f>SUM(H253:H255)</f>
        <v>2446.6666666666665</v>
      </c>
      <c r="N254" s="222">
        <f t="shared" si="45"/>
        <v>48.93333333333333</v>
      </c>
      <c r="O254" s="223" t="s">
        <v>2472</v>
      </c>
      <c r="P254" s="224"/>
      <c r="Q254" s="224"/>
      <c r="R254" s="224"/>
      <c r="S254" s="224"/>
      <c r="T254" s="225"/>
      <c r="U254" s="226">
        <f t="shared" si="73"/>
        <v>0.84074074074074068</v>
      </c>
      <c r="V254" s="227">
        <f>SUM(U253:U255)</f>
        <v>1.631111111111111</v>
      </c>
      <c r="W254" s="228" t="str">
        <f t="shared" si="74"/>
        <v>2</v>
      </c>
      <c r="X254" s="509"/>
      <c r="Y254" s="229">
        <f t="shared" si="75"/>
        <v>1</v>
      </c>
    </row>
    <row r="255" spans="2:25" ht="18.75" customHeight="1">
      <c r="B255" s="515"/>
      <c r="C255" s="506"/>
      <c r="D255" s="216"/>
      <c r="E255" s="216" t="s">
        <v>11216</v>
      </c>
      <c r="F255" s="217">
        <v>800</v>
      </c>
      <c r="G255" s="218">
        <f t="shared" si="70"/>
        <v>160</v>
      </c>
      <c r="H255" s="219">
        <f t="shared" si="71"/>
        <v>444.44444444444446</v>
      </c>
      <c r="I255" s="219">
        <f t="shared" si="72"/>
        <v>0.14814814814814814</v>
      </c>
      <c r="J255" s="217"/>
      <c r="K255" s="220"/>
      <c r="L255" s="220"/>
      <c r="M255" s="221"/>
      <c r="N255" s="222">
        <f t="shared" si="45"/>
        <v>0</v>
      </c>
      <c r="O255" s="223"/>
      <c r="P255" s="224"/>
      <c r="Q255" s="224"/>
      <c r="R255" s="224"/>
      <c r="S255" s="224"/>
      <c r="T255" s="225"/>
      <c r="U255" s="226">
        <f t="shared" si="73"/>
        <v>0.29629629629629628</v>
      </c>
      <c r="V255" s="227"/>
      <c r="W255" s="228" t="str">
        <f t="shared" si="74"/>
        <v>0</v>
      </c>
      <c r="X255" s="509"/>
      <c r="Y255" s="229">
        <f t="shared" si="75"/>
        <v>0</v>
      </c>
    </row>
    <row r="256" spans="2:25" ht="18.75" customHeight="1">
      <c r="B256" s="516"/>
      <c r="C256" s="507"/>
      <c r="D256" s="216"/>
      <c r="E256" s="216"/>
      <c r="F256" s="217"/>
      <c r="G256" s="218">
        <f>F256/$G$15</f>
        <v>0</v>
      </c>
      <c r="H256" s="219">
        <f>F256/$H$15</f>
        <v>0</v>
      </c>
      <c r="I256" s="219">
        <f>H256/$I$15</f>
        <v>0</v>
      </c>
      <c r="J256" s="217"/>
      <c r="K256" s="220"/>
      <c r="L256" s="220"/>
      <c r="M256" s="232"/>
      <c r="N256" s="222">
        <f>M256/$N$15</f>
        <v>0</v>
      </c>
      <c r="O256" s="231"/>
      <c r="P256" s="231"/>
      <c r="Q256" s="231"/>
      <c r="R256" s="231"/>
      <c r="S256" s="231"/>
      <c r="T256" s="225"/>
      <c r="U256" s="226">
        <f>H256/$U$15</f>
        <v>0</v>
      </c>
      <c r="V256" s="227"/>
      <c r="W256" s="228" t="str">
        <f>IF(V256&lt;1,"0",IF(V256&lt;5,"2",IF(V256&gt;=5,"6")))</f>
        <v>0</v>
      </c>
      <c r="X256" s="510"/>
      <c r="Y256" s="229">
        <f t="shared" si="75"/>
        <v>0</v>
      </c>
    </row>
    <row r="257" spans="2:25">
      <c r="B257" s="233"/>
      <c r="C257" s="234" t="s">
        <v>111</v>
      </c>
      <c r="D257" s="235"/>
      <c r="E257" s="236">
        <f>COUNTA(E183:E256)</f>
        <v>62</v>
      </c>
      <c r="F257" s="236">
        <f>SUM(F183:F256)</f>
        <v>61599</v>
      </c>
      <c r="G257" s="236">
        <f>SUM(G183:G256)</f>
        <v>12319.799999999997</v>
      </c>
      <c r="H257" s="236">
        <f>SUM(H183:H256)</f>
        <v>34221.666666666664</v>
      </c>
      <c r="I257" s="236">
        <f>MROUND(SUM(I183:I256),1)</f>
        <v>11</v>
      </c>
      <c r="J257" s="236">
        <f>COUNTA(J183:J256)</f>
        <v>4</v>
      </c>
      <c r="K257" s="236">
        <f>COUNTA(K183:K256)</f>
        <v>12</v>
      </c>
      <c r="L257" s="236">
        <f>COUNTA(L183:L256)</f>
        <v>0</v>
      </c>
      <c r="M257" s="236">
        <f>SUM(M183:M256)</f>
        <v>34221.666666666664</v>
      </c>
      <c r="N257" s="236">
        <f>SUM(N183:N256)</f>
        <v>684.43333333333328</v>
      </c>
      <c r="O257" s="237"/>
      <c r="P257" s="238">
        <f>COUNTIF(P183:P256, "YES")</f>
        <v>0</v>
      </c>
      <c r="Q257" s="237"/>
      <c r="R257" s="237"/>
      <c r="S257" s="237"/>
      <c r="T257" s="237"/>
      <c r="U257" s="236">
        <f>SUM(U183:U256)</f>
        <v>22.814444444444437</v>
      </c>
      <c r="V257" s="236">
        <f>SUM(V183:V256)</f>
        <v>22.814444444444444</v>
      </c>
      <c r="W257" s="236">
        <f t="array" ref="W257">SUM(ABS(W183:W256))</f>
        <v>24</v>
      </c>
      <c r="X257" s="238">
        <f>IF(X183&lt;0.2, "0", IF(X183&lt;=2, "2", IF(X183&gt;2, ROUND(X183,0))))</f>
        <v>4</v>
      </c>
      <c r="Y257" s="236">
        <f>SUM(Y183:Y256)</f>
        <v>12</v>
      </c>
    </row>
    <row r="258" spans="2:25" ht="18.75" customHeight="1">
      <c r="B258" s="514">
        <v>6</v>
      </c>
      <c r="C258" s="505" t="s">
        <v>4815</v>
      </c>
      <c r="D258" s="216">
        <v>1</v>
      </c>
      <c r="E258" s="216" t="s">
        <v>3152</v>
      </c>
      <c r="F258" s="217">
        <v>315</v>
      </c>
      <c r="G258" s="218">
        <f t="shared" ref="G258:G300" si="83">F258/$G$15</f>
        <v>63</v>
      </c>
      <c r="H258" s="219">
        <f t="shared" ref="H258:H300" si="84">F258/$H$15</f>
        <v>175</v>
      </c>
      <c r="I258" s="219">
        <f t="shared" ref="I258:I300" si="85">H258/$I$15</f>
        <v>5.8333333333333334E-2</v>
      </c>
      <c r="J258" s="217" t="s">
        <v>4816</v>
      </c>
      <c r="K258" s="220" t="s">
        <v>4816</v>
      </c>
      <c r="L258" s="220"/>
      <c r="M258" s="221">
        <f>SUM(H258:H277)</f>
        <v>2154.4444444444443</v>
      </c>
      <c r="N258" s="222">
        <f t="shared" ref="N258:N300" si="86">M258/$N$15</f>
        <v>43.088888888888889</v>
      </c>
      <c r="O258" s="223" t="s">
        <v>4817</v>
      </c>
      <c r="P258" s="224"/>
      <c r="Q258" s="224"/>
      <c r="R258" s="224"/>
      <c r="S258" s="224"/>
      <c r="T258" s="225"/>
      <c r="U258" s="226">
        <f t="shared" ref="U258:U300" si="87">H258/$U$15</f>
        <v>0.11666666666666667</v>
      </c>
      <c r="V258" s="227">
        <f>SUM(U258:U277)</f>
        <v>1.4362962962962962</v>
      </c>
      <c r="W258" s="228" t="str">
        <f t="shared" ref="W258:W300" si="88">IF(V258&lt;1,"0",IF(V258&lt;5,"2",IF(V258&gt;=5,"6")))</f>
        <v>2</v>
      </c>
      <c r="X258" s="508">
        <f>K302/$X$15</f>
        <v>0.66666666666666663</v>
      </c>
      <c r="Y258" s="229">
        <f t="shared" ref="Y258:Y301" si="89">W258/2</f>
        <v>1</v>
      </c>
    </row>
    <row r="259" spans="2:25" ht="18.75" customHeight="1">
      <c r="B259" s="515"/>
      <c r="C259" s="506"/>
      <c r="D259" s="216">
        <v>2</v>
      </c>
      <c r="E259" s="216" t="s">
        <v>4818</v>
      </c>
      <c r="F259" s="217">
        <v>116</v>
      </c>
      <c r="G259" s="218">
        <f t="shared" si="83"/>
        <v>23.2</v>
      </c>
      <c r="H259" s="219">
        <f t="shared" si="84"/>
        <v>64.444444444444443</v>
      </c>
      <c r="I259" s="219">
        <f t="shared" si="85"/>
        <v>2.148148148148148E-2</v>
      </c>
      <c r="J259" s="217"/>
      <c r="K259" s="220"/>
      <c r="L259" s="220"/>
      <c r="M259" s="221"/>
      <c r="N259" s="222">
        <f t="shared" si="86"/>
        <v>0</v>
      </c>
      <c r="O259" s="223"/>
      <c r="P259" s="224"/>
      <c r="Q259" s="224"/>
      <c r="R259" s="224"/>
      <c r="S259" s="224"/>
      <c r="T259" s="225"/>
      <c r="U259" s="226">
        <f t="shared" si="87"/>
        <v>4.296296296296296E-2</v>
      </c>
      <c r="V259" s="227"/>
      <c r="W259" s="228" t="str">
        <f t="shared" si="88"/>
        <v>0</v>
      </c>
      <c r="X259" s="509"/>
      <c r="Y259" s="229">
        <f t="shared" si="89"/>
        <v>0</v>
      </c>
    </row>
    <row r="260" spans="2:25" ht="18.75" customHeight="1">
      <c r="B260" s="515"/>
      <c r="C260" s="506"/>
      <c r="D260" s="216">
        <v>3</v>
      </c>
      <c r="E260" s="216" t="s">
        <v>4819</v>
      </c>
      <c r="F260" s="217">
        <v>175</v>
      </c>
      <c r="G260" s="218">
        <f t="shared" si="83"/>
        <v>35</v>
      </c>
      <c r="H260" s="219">
        <f t="shared" si="84"/>
        <v>97.222222222222214</v>
      </c>
      <c r="I260" s="219">
        <f t="shared" si="85"/>
        <v>3.2407407407407406E-2</v>
      </c>
      <c r="J260" s="217"/>
      <c r="K260" s="220"/>
      <c r="L260" s="220"/>
      <c r="M260" s="221"/>
      <c r="N260" s="222">
        <f t="shared" si="86"/>
        <v>0</v>
      </c>
      <c r="O260" s="223"/>
      <c r="P260" s="224"/>
      <c r="Q260" s="224"/>
      <c r="R260" s="224"/>
      <c r="S260" s="224"/>
      <c r="T260" s="225"/>
      <c r="U260" s="226">
        <f t="shared" si="87"/>
        <v>6.4814814814814811E-2</v>
      </c>
      <c r="V260" s="227"/>
      <c r="W260" s="228" t="str">
        <f t="shared" si="88"/>
        <v>0</v>
      </c>
      <c r="X260" s="509"/>
      <c r="Y260" s="229">
        <f t="shared" si="89"/>
        <v>0</v>
      </c>
    </row>
    <row r="261" spans="2:25" ht="18.75" customHeight="1">
      <c r="B261" s="515"/>
      <c r="C261" s="506"/>
      <c r="D261" s="216">
        <v>4</v>
      </c>
      <c r="E261" s="216" t="s">
        <v>4820</v>
      </c>
      <c r="F261" s="217">
        <v>187</v>
      </c>
      <c r="G261" s="218">
        <f t="shared" si="83"/>
        <v>37.4</v>
      </c>
      <c r="H261" s="219">
        <f t="shared" si="84"/>
        <v>103.88888888888889</v>
      </c>
      <c r="I261" s="219">
        <f t="shared" si="85"/>
        <v>3.4629629629629628E-2</v>
      </c>
      <c r="J261" s="217"/>
      <c r="K261" s="220"/>
      <c r="L261" s="220"/>
      <c r="M261" s="221"/>
      <c r="N261" s="222">
        <f t="shared" si="86"/>
        <v>0</v>
      </c>
      <c r="O261" s="223"/>
      <c r="P261" s="224"/>
      <c r="Q261" s="224"/>
      <c r="R261" s="224"/>
      <c r="S261" s="224"/>
      <c r="T261" s="225"/>
      <c r="U261" s="226">
        <f t="shared" si="87"/>
        <v>6.9259259259259257E-2</v>
      </c>
      <c r="V261" s="227"/>
      <c r="W261" s="228" t="str">
        <f t="shared" si="88"/>
        <v>0</v>
      </c>
      <c r="X261" s="509"/>
      <c r="Y261" s="229">
        <f t="shared" si="89"/>
        <v>0</v>
      </c>
    </row>
    <row r="262" spans="2:25" ht="18.75" customHeight="1">
      <c r="B262" s="515"/>
      <c r="C262" s="506"/>
      <c r="D262" s="216">
        <v>5</v>
      </c>
      <c r="E262" s="216" t="s">
        <v>4821</v>
      </c>
      <c r="F262" s="217">
        <v>155</v>
      </c>
      <c r="G262" s="218">
        <f t="shared" si="83"/>
        <v>31</v>
      </c>
      <c r="H262" s="219">
        <f t="shared" si="84"/>
        <v>86.111111111111114</v>
      </c>
      <c r="I262" s="219">
        <f t="shared" si="85"/>
        <v>2.8703703703703703E-2</v>
      </c>
      <c r="J262" s="217"/>
      <c r="K262" s="220"/>
      <c r="L262" s="220"/>
      <c r="M262" s="221"/>
      <c r="N262" s="222">
        <f t="shared" si="86"/>
        <v>0</v>
      </c>
      <c r="O262" s="223"/>
      <c r="P262" s="224"/>
      <c r="Q262" s="224"/>
      <c r="R262" s="224"/>
      <c r="S262" s="224"/>
      <c r="T262" s="225"/>
      <c r="U262" s="226">
        <f t="shared" si="87"/>
        <v>5.7407407407407407E-2</v>
      </c>
      <c r="V262" s="227"/>
      <c r="W262" s="228" t="str">
        <f t="shared" si="88"/>
        <v>0</v>
      </c>
      <c r="X262" s="509"/>
      <c r="Y262" s="229">
        <f t="shared" si="89"/>
        <v>0</v>
      </c>
    </row>
    <row r="263" spans="2:25" ht="18.75" customHeight="1">
      <c r="B263" s="515"/>
      <c r="C263" s="506"/>
      <c r="D263" s="216">
        <v>6</v>
      </c>
      <c r="E263" s="216" t="s">
        <v>4822</v>
      </c>
      <c r="F263" s="217">
        <v>198</v>
      </c>
      <c r="G263" s="218">
        <f t="shared" si="83"/>
        <v>39.6</v>
      </c>
      <c r="H263" s="219">
        <f t="shared" si="84"/>
        <v>110</v>
      </c>
      <c r="I263" s="219">
        <f t="shared" si="85"/>
        <v>3.6666666666666667E-2</v>
      </c>
      <c r="J263" s="217"/>
      <c r="K263" s="220"/>
      <c r="L263" s="220"/>
      <c r="M263" s="221"/>
      <c r="N263" s="222">
        <f t="shared" si="86"/>
        <v>0</v>
      </c>
      <c r="O263" s="223"/>
      <c r="P263" s="224"/>
      <c r="Q263" s="224"/>
      <c r="R263" s="224"/>
      <c r="S263" s="224"/>
      <c r="T263" s="225"/>
      <c r="U263" s="226">
        <f t="shared" si="87"/>
        <v>7.3333333333333334E-2</v>
      </c>
      <c r="V263" s="227"/>
      <c r="W263" s="228" t="str">
        <f t="shared" si="88"/>
        <v>0</v>
      </c>
      <c r="X263" s="509"/>
      <c r="Y263" s="229">
        <f t="shared" si="89"/>
        <v>0</v>
      </c>
    </row>
    <row r="264" spans="2:25" ht="18.75" customHeight="1">
      <c r="B264" s="515"/>
      <c r="C264" s="506"/>
      <c r="D264" s="216">
        <v>7</v>
      </c>
      <c r="E264" s="216" t="s">
        <v>4823</v>
      </c>
      <c r="F264" s="217">
        <v>205</v>
      </c>
      <c r="G264" s="218">
        <f t="shared" si="83"/>
        <v>41</v>
      </c>
      <c r="H264" s="219">
        <f t="shared" si="84"/>
        <v>113.88888888888889</v>
      </c>
      <c r="I264" s="219">
        <f t="shared" si="85"/>
        <v>3.7962962962962962E-2</v>
      </c>
      <c r="J264" s="217"/>
      <c r="K264" s="220"/>
      <c r="L264" s="220"/>
      <c r="M264" s="221"/>
      <c r="N264" s="222">
        <f t="shared" si="86"/>
        <v>0</v>
      </c>
      <c r="O264" s="223"/>
      <c r="P264" s="224"/>
      <c r="Q264" s="224"/>
      <c r="R264" s="224"/>
      <c r="S264" s="224"/>
      <c r="T264" s="225"/>
      <c r="U264" s="226">
        <f t="shared" si="87"/>
        <v>7.5925925925925924E-2</v>
      </c>
      <c r="V264" s="227"/>
      <c r="W264" s="228" t="str">
        <f t="shared" si="88"/>
        <v>0</v>
      </c>
      <c r="X264" s="509"/>
      <c r="Y264" s="229">
        <f t="shared" si="89"/>
        <v>0</v>
      </c>
    </row>
    <row r="265" spans="2:25" ht="18.75" customHeight="1">
      <c r="B265" s="515"/>
      <c r="C265" s="506"/>
      <c r="D265" s="216">
        <v>8</v>
      </c>
      <c r="E265" s="216" t="s">
        <v>4824</v>
      </c>
      <c r="F265" s="217">
        <v>185</v>
      </c>
      <c r="G265" s="218">
        <f t="shared" si="83"/>
        <v>37</v>
      </c>
      <c r="H265" s="219">
        <f t="shared" si="84"/>
        <v>102.77777777777777</v>
      </c>
      <c r="I265" s="219">
        <f t="shared" si="85"/>
        <v>3.425925925925926E-2</v>
      </c>
      <c r="J265" s="217"/>
      <c r="K265" s="220"/>
      <c r="L265" s="220"/>
      <c r="M265" s="221"/>
      <c r="N265" s="222">
        <f t="shared" si="86"/>
        <v>0</v>
      </c>
      <c r="O265" s="223"/>
      <c r="P265" s="224"/>
      <c r="Q265" s="224"/>
      <c r="R265" s="224"/>
      <c r="S265" s="224"/>
      <c r="T265" s="225"/>
      <c r="U265" s="226">
        <f t="shared" si="87"/>
        <v>6.851851851851852E-2</v>
      </c>
      <c r="V265" s="227"/>
      <c r="W265" s="228" t="str">
        <f t="shared" si="88"/>
        <v>0</v>
      </c>
      <c r="X265" s="509"/>
      <c r="Y265" s="229">
        <f t="shared" si="89"/>
        <v>0</v>
      </c>
    </row>
    <row r="266" spans="2:25" ht="18.75" customHeight="1">
      <c r="B266" s="515"/>
      <c r="C266" s="506"/>
      <c r="D266" s="216">
        <v>9</v>
      </c>
      <c r="E266" s="216" t="s">
        <v>4825</v>
      </c>
      <c r="F266" s="217">
        <v>145</v>
      </c>
      <c r="G266" s="218">
        <f t="shared" si="83"/>
        <v>29</v>
      </c>
      <c r="H266" s="219">
        <f t="shared" si="84"/>
        <v>80.555555555555557</v>
      </c>
      <c r="I266" s="219">
        <f t="shared" si="85"/>
        <v>2.6851851851851852E-2</v>
      </c>
      <c r="J266" s="217"/>
      <c r="K266" s="220"/>
      <c r="L266" s="220"/>
      <c r="M266" s="221"/>
      <c r="N266" s="222">
        <f t="shared" si="86"/>
        <v>0</v>
      </c>
      <c r="O266" s="223"/>
      <c r="P266" s="224"/>
      <c r="Q266" s="224"/>
      <c r="R266" s="224"/>
      <c r="S266" s="224"/>
      <c r="T266" s="225"/>
      <c r="U266" s="226">
        <f t="shared" si="87"/>
        <v>5.3703703703703705E-2</v>
      </c>
      <c r="V266" s="227"/>
      <c r="W266" s="228" t="str">
        <f t="shared" si="88"/>
        <v>0</v>
      </c>
      <c r="X266" s="509"/>
      <c r="Y266" s="229">
        <f t="shared" si="89"/>
        <v>0</v>
      </c>
    </row>
    <row r="267" spans="2:25" ht="18.75" customHeight="1">
      <c r="B267" s="515"/>
      <c r="C267" s="506"/>
      <c r="D267" s="216">
        <v>10</v>
      </c>
      <c r="E267" s="216" t="s">
        <v>4826</v>
      </c>
      <c r="F267" s="217">
        <v>215</v>
      </c>
      <c r="G267" s="218">
        <f t="shared" si="83"/>
        <v>43</v>
      </c>
      <c r="H267" s="219">
        <f t="shared" si="84"/>
        <v>119.44444444444444</v>
      </c>
      <c r="I267" s="219">
        <f t="shared" si="85"/>
        <v>3.9814814814814817E-2</v>
      </c>
      <c r="J267" s="217"/>
      <c r="K267" s="220"/>
      <c r="L267" s="220"/>
      <c r="M267" s="221"/>
      <c r="N267" s="222">
        <f t="shared" si="86"/>
        <v>0</v>
      </c>
      <c r="O267" s="223"/>
      <c r="P267" s="224"/>
      <c r="Q267" s="224"/>
      <c r="R267" s="224"/>
      <c r="S267" s="224"/>
      <c r="T267" s="225"/>
      <c r="U267" s="226">
        <f t="shared" si="87"/>
        <v>7.9629629629629634E-2</v>
      </c>
      <c r="V267" s="227"/>
      <c r="W267" s="228" t="str">
        <f t="shared" si="88"/>
        <v>0</v>
      </c>
      <c r="X267" s="509"/>
      <c r="Y267" s="229">
        <f t="shared" si="89"/>
        <v>0</v>
      </c>
    </row>
    <row r="268" spans="2:25" ht="18.75" customHeight="1">
      <c r="B268" s="515"/>
      <c r="C268" s="506"/>
      <c r="D268" s="216">
        <v>11</v>
      </c>
      <c r="E268" s="216" t="s">
        <v>3862</v>
      </c>
      <c r="F268" s="217">
        <v>195</v>
      </c>
      <c r="G268" s="218">
        <f t="shared" si="83"/>
        <v>39</v>
      </c>
      <c r="H268" s="219">
        <f t="shared" si="84"/>
        <v>108.33333333333333</v>
      </c>
      <c r="I268" s="219">
        <f t="shared" si="85"/>
        <v>3.6111111111111108E-2</v>
      </c>
      <c r="J268" s="217"/>
      <c r="K268" s="220"/>
      <c r="L268" s="220"/>
      <c r="M268" s="221"/>
      <c r="N268" s="222">
        <f t="shared" si="86"/>
        <v>0</v>
      </c>
      <c r="O268" s="223"/>
      <c r="P268" s="224"/>
      <c r="Q268" s="224"/>
      <c r="R268" s="224"/>
      <c r="S268" s="224"/>
      <c r="T268" s="225"/>
      <c r="U268" s="226">
        <f t="shared" si="87"/>
        <v>7.2222222222222215E-2</v>
      </c>
      <c r="V268" s="227"/>
      <c r="W268" s="228" t="str">
        <f t="shared" si="88"/>
        <v>0</v>
      </c>
      <c r="X268" s="509"/>
      <c r="Y268" s="229">
        <f t="shared" si="89"/>
        <v>0</v>
      </c>
    </row>
    <row r="269" spans="2:25" ht="18.75" customHeight="1">
      <c r="B269" s="515"/>
      <c r="C269" s="506"/>
      <c r="D269" s="216">
        <v>13</v>
      </c>
      <c r="E269" s="216" t="s">
        <v>4827</v>
      </c>
      <c r="F269" s="217">
        <v>177</v>
      </c>
      <c r="G269" s="218">
        <f t="shared" si="83"/>
        <v>35.4</v>
      </c>
      <c r="H269" s="219">
        <f t="shared" si="84"/>
        <v>98.333333333333329</v>
      </c>
      <c r="I269" s="219">
        <f t="shared" si="85"/>
        <v>3.2777777777777774E-2</v>
      </c>
      <c r="J269" s="217"/>
      <c r="K269" s="220"/>
      <c r="L269" s="220"/>
      <c r="M269" s="221"/>
      <c r="N269" s="222">
        <f t="shared" si="86"/>
        <v>0</v>
      </c>
      <c r="O269" s="223"/>
      <c r="P269" s="224"/>
      <c r="Q269" s="224"/>
      <c r="R269" s="224"/>
      <c r="S269" s="224"/>
      <c r="T269" s="225"/>
      <c r="U269" s="226">
        <f t="shared" si="87"/>
        <v>6.5555555555555547E-2</v>
      </c>
      <c r="V269" s="227"/>
      <c r="W269" s="228" t="str">
        <f t="shared" si="88"/>
        <v>0</v>
      </c>
      <c r="X269" s="509"/>
      <c r="Y269" s="229">
        <f t="shared" si="89"/>
        <v>0</v>
      </c>
    </row>
    <row r="270" spans="2:25" ht="18.75" customHeight="1">
      <c r="B270" s="515"/>
      <c r="C270" s="506"/>
      <c r="D270" s="216">
        <v>14</v>
      </c>
      <c r="E270" s="216" t="s">
        <v>4828</v>
      </c>
      <c r="F270" s="217">
        <v>135</v>
      </c>
      <c r="G270" s="218">
        <f t="shared" si="83"/>
        <v>27</v>
      </c>
      <c r="H270" s="219">
        <f t="shared" si="84"/>
        <v>75</v>
      </c>
      <c r="I270" s="219">
        <f t="shared" si="85"/>
        <v>2.5000000000000001E-2</v>
      </c>
      <c r="J270" s="217"/>
      <c r="K270" s="220"/>
      <c r="L270" s="220"/>
      <c r="M270" s="221"/>
      <c r="N270" s="222">
        <f t="shared" si="86"/>
        <v>0</v>
      </c>
      <c r="O270" s="223"/>
      <c r="P270" s="224"/>
      <c r="Q270" s="224"/>
      <c r="R270" s="224"/>
      <c r="S270" s="224"/>
      <c r="T270" s="225"/>
      <c r="U270" s="226">
        <f t="shared" si="87"/>
        <v>0.05</v>
      </c>
      <c r="V270" s="227"/>
      <c r="W270" s="228" t="str">
        <f t="shared" si="88"/>
        <v>0</v>
      </c>
      <c r="X270" s="509"/>
      <c r="Y270" s="229">
        <f t="shared" si="89"/>
        <v>0</v>
      </c>
    </row>
    <row r="271" spans="2:25" ht="18.75" customHeight="1">
      <c r="B271" s="515"/>
      <c r="C271" s="506"/>
      <c r="D271" s="216">
        <v>15</v>
      </c>
      <c r="E271" s="216" t="s">
        <v>4829</v>
      </c>
      <c r="F271" s="217">
        <v>320</v>
      </c>
      <c r="G271" s="218">
        <f t="shared" si="83"/>
        <v>64</v>
      </c>
      <c r="H271" s="219">
        <f t="shared" si="84"/>
        <v>177.77777777777777</v>
      </c>
      <c r="I271" s="219">
        <f t="shared" si="85"/>
        <v>5.9259259259259255E-2</v>
      </c>
      <c r="J271" s="217"/>
      <c r="K271" s="220"/>
      <c r="L271" s="220"/>
      <c r="M271" s="221"/>
      <c r="N271" s="222">
        <f t="shared" si="86"/>
        <v>0</v>
      </c>
      <c r="O271" s="223"/>
      <c r="P271" s="224"/>
      <c r="Q271" s="224"/>
      <c r="R271" s="224"/>
      <c r="S271" s="224"/>
      <c r="T271" s="225"/>
      <c r="U271" s="226">
        <f t="shared" si="87"/>
        <v>0.11851851851851851</v>
      </c>
      <c r="V271" s="227"/>
      <c r="W271" s="228" t="str">
        <f t="shared" si="88"/>
        <v>0</v>
      </c>
      <c r="X271" s="509"/>
      <c r="Y271" s="229">
        <f t="shared" si="89"/>
        <v>0</v>
      </c>
    </row>
    <row r="272" spans="2:25" ht="18.75" customHeight="1">
      <c r="B272" s="515"/>
      <c r="C272" s="506"/>
      <c r="D272" s="216">
        <v>16</v>
      </c>
      <c r="E272" s="216" t="s">
        <v>4830</v>
      </c>
      <c r="F272" s="217">
        <v>185</v>
      </c>
      <c r="G272" s="218">
        <f t="shared" si="83"/>
        <v>37</v>
      </c>
      <c r="H272" s="219">
        <f t="shared" si="84"/>
        <v>102.77777777777777</v>
      </c>
      <c r="I272" s="219">
        <f t="shared" si="85"/>
        <v>3.425925925925926E-2</v>
      </c>
      <c r="J272" s="217"/>
      <c r="K272" s="220"/>
      <c r="L272" s="220"/>
      <c r="M272" s="221"/>
      <c r="N272" s="222">
        <f t="shared" si="86"/>
        <v>0</v>
      </c>
      <c r="O272" s="223"/>
      <c r="P272" s="224"/>
      <c r="Q272" s="224"/>
      <c r="R272" s="224"/>
      <c r="S272" s="224"/>
      <c r="T272" s="225"/>
      <c r="U272" s="226">
        <f t="shared" si="87"/>
        <v>6.851851851851852E-2</v>
      </c>
      <c r="V272" s="227"/>
      <c r="W272" s="228" t="str">
        <f t="shared" si="88"/>
        <v>0</v>
      </c>
      <c r="X272" s="509"/>
      <c r="Y272" s="229">
        <f t="shared" si="89"/>
        <v>0</v>
      </c>
    </row>
    <row r="273" spans="2:25" ht="18.75" customHeight="1">
      <c r="B273" s="515"/>
      <c r="C273" s="506"/>
      <c r="D273" s="216">
        <v>17</v>
      </c>
      <c r="E273" s="216" t="s">
        <v>4831</v>
      </c>
      <c r="F273" s="217">
        <v>196</v>
      </c>
      <c r="G273" s="218">
        <f t="shared" si="83"/>
        <v>39.200000000000003</v>
      </c>
      <c r="H273" s="219">
        <f t="shared" si="84"/>
        <v>108.88888888888889</v>
      </c>
      <c r="I273" s="219">
        <f t="shared" si="85"/>
        <v>3.6296296296296292E-2</v>
      </c>
      <c r="J273" s="217"/>
      <c r="K273" s="220"/>
      <c r="L273" s="220"/>
      <c r="M273" s="221"/>
      <c r="N273" s="222">
        <f t="shared" si="86"/>
        <v>0</v>
      </c>
      <c r="O273" s="223"/>
      <c r="P273" s="224"/>
      <c r="Q273" s="224"/>
      <c r="R273" s="224"/>
      <c r="S273" s="224"/>
      <c r="T273" s="225"/>
      <c r="U273" s="226">
        <f t="shared" si="87"/>
        <v>7.2592592592592584E-2</v>
      </c>
      <c r="V273" s="227"/>
      <c r="W273" s="228" t="str">
        <f t="shared" si="88"/>
        <v>0</v>
      </c>
      <c r="X273" s="509"/>
      <c r="Y273" s="229">
        <f t="shared" si="89"/>
        <v>0</v>
      </c>
    </row>
    <row r="274" spans="2:25" ht="18.75" customHeight="1">
      <c r="B274" s="515"/>
      <c r="C274" s="506"/>
      <c r="D274" s="216">
        <v>18</v>
      </c>
      <c r="E274" s="216" t="s">
        <v>607</v>
      </c>
      <c r="F274" s="217">
        <v>185</v>
      </c>
      <c r="G274" s="218">
        <f t="shared" si="83"/>
        <v>37</v>
      </c>
      <c r="H274" s="219">
        <f t="shared" si="84"/>
        <v>102.77777777777777</v>
      </c>
      <c r="I274" s="219">
        <f t="shared" si="85"/>
        <v>3.425925925925926E-2</v>
      </c>
      <c r="J274" s="217"/>
      <c r="K274" s="220"/>
      <c r="L274" s="220"/>
      <c r="M274" s="221"/>
      <c r="N274" s="222">
        <f t="shared" si="86"/>
        <v>0</v>
      </c>
      <c r="O274" s="223"/>
      <c r="P274" s="224"/>
      <c r="Q274" s="224"/>
      <c r="R274" s="224"/>
      <c r="S274" s="224"/>
      <c r="T274" s="225"/>
      <c r="U274" s="226">
        <f t="shared" si="87"/>
        <v>6.851851851851852E-2</v>
      </c>
      <c r="V274" s="227"/>
      <c r="W274" s="228" t="str">
        <f t="shared" si="88"/>
        <v>0</v>
      </c>
      <c r="X274" s="509"/>
      <c r="Y274" s="229">
        <f t="shared" si="89"/>
        <v>0</v>
      </c>
    </row>
    <row r="275" spans="2:25" ht="18.75" customHeight="1">
      <c r="B275" s="515"/>
      <c r="C275" s="506"/>
      <c r="D275" s="216">
        <v>19</v>
      </c>
      <c r="E275" s="216" t="s">
        <v>4832</v>
      </c>
      <c r="F275" s="217">
        <v>220</v>
      </c>
      <c r="G275" s="218">
        <f t="shared" si="83"/>
        <v>44</v>
      </c>
      <c r="H275" s="219">
        <f t="shared" si="84"/>
        <v>122.22222222222221</v>
      </c>
      <c r="I275" s="219">
        <f t="shared" si="85"/>
        <v>4.0740740740740737E-2</v>
      </c>
      <c r="J275" s="217"/>
      <c r="K275" s="220"/>
      <c r="L275" s="220"/>
      <c r="M275" s="221"/>
      <c r="N275" s="222">
        <f t="shared" si="86"/>
        <v>0</v>
      </c>
      <c r="O275" s="223"/>
      <c r="P275" s="224"/>
      <c r="Q275" s="224"/>
      <c r="R275" s="224"/>
      <c r="S275" s="224"/>
      <c r="T275" s="225"/>
      <c r="U275" s="226">
        <f t="shared" si="87"/>
        <v>8.1481481481481474E-2</v>
      </c>
      <c r="V275" s="227"/>
      <c r="W275" s="228" t="str">
        <f t="shared" si="88"/>
        <v>0</v>
      </c>
      <c r="X275" s="509"/>
      <c r="Y275" s="229">
        <f t="shared" si="89"/>
        <v>0</v>
      </c>
    </row>
    <row r="276" spans="2:25" ht="18.75" customHeight="1">
      <c r="B276" s="515"/>
      <c r="C276" s="506"/>
      <c r="D276" s="216">
        <v>20</v>
      </c>
      <c r="E276" s="216" t="s">
        <v>4833</v>
      </c>
      <c r="F276" s="217">
        <v>177</v>
      </c>
      <c r="G276" s="218">
        <f t="shared" si="83"/>
        <v>35.4</v>
      </c>
      <c r="H276" s="219">
        <f t="shared" si="84"/>
        <v>98.333333333333329</v>
      </c>
      <c r="I276" s="219">
        <f t="shared" si="85"/>
        <v>3.2777777777777774E-2</v>
      </c>
      <c r="J276" s="217"/>
      <c r="K276" s="220"/>
      <c r="L276" s="220"/>
      <c r="M276" s="221"/>
      <c r="N276" s="222">
        <f t="shared" si="86"/>
        <v>0</v>
      </c>
      <c r="O276" s="223"/>
      <c r="P276" s="224"/>
      <c r="Q276" s="224"/>
      <c r="R276" s="224"/>
      <c r="S276" s="224"/>
      <c r="T276" s="225"/>
      <c r="U276" s="226">
        <f t="shared" si="87"/>
        <v>6.5555555555555547E-2</v>
      </c>
      <c r="V276" s="227"/>
      <c r="W276" s="228" t="str">
        <f t="shared" si="88"/>
        <v>0</v>
      </c>
      <c r="X276" s="509"/>
      <c r="Y276" s="229">
        <f t="shared" si="89"/>
        <v>0</v>
      </c>
    </row>
    <row r="277" spans="2:25" ht="18.75" customHeight="1">
      <c r="B277" s="515"/>
      <c r="C277" s="506"/>
      <c r="D277" s="216">
        <v>21</v>
      </c>
      <c r="E277" s="216" t="s">
        <v>4834</v>
      </c>
      <c r="F277" s="217">
        <v>192</v>
      </c>
      <c r="G277" s="218">
        <f t="shared" si="83"/>
        <v>38.4</v>
      </c>
      <c r="H277" s="219">
        <f t="shared" si="84"/>
        <v>106.66666666666666</v>
      </c>
      <c r="I277" s="219">
        <f t="shared" si="85"/>
        <v>3.5555555555555556E-2</v>
      </c>
      <c r="J277" s="217"/>
      <c r="K277" s="220"/>
      <c r="L277" s="220"/>
      <c r="M277" s="221"/>
      <c r="N277" s="222">
        <f t="shared" si="86"/>
        <v>0</v>
      </c>
      <c r="O277" s="223"/>
      <c r="P277" s="224"/>
      <c r="Q277" s="224"/>
      <c r="R277" s="224"/>
      <c r="S277" s="224"/>
      <c r="T277" s="225"/>
      <c r="U277" s="226">
        <f t="shared" si="87"/>
        <v>7.1111111111111111E-2</v>
      </c>
      <c r="V277" s="227"/>
      <c r="W277" s="228" t="str">
        <f t="shared" si="88"/>
        <v>0</v>
      </c>
      <c r="X277" s="509"/>
      <c r="Y277" s="229">
        <f t="shared" si="89"/>
        <v>0</v>
      </c>
    </row>
    <row r="278" spans="2:25" ht="18.75" customHeight="1">
      <c r="B278" s="515"/>
      <c r="C278" s="506"/>
      <c r="D278" s="216"/>
      <c r="E278" s="216"/>
      <c r="F278" s="217"/>
      <c r="G278" s="218">
        <f t="shared" si="83"/>
        <v>0</v>
      </c>
      <c r="H278" s="219">
        <f t="shared" si="84"/>
        <v>0</v>
      </c>
      <c r="I278" s="219">
        <f t="shared" si="85"/>
        <v>0</v>
      </c>
      <c r="J278" s="217"/>
      <c r="K278" s="220"/>
      <c r="L278" s="220"/>
      <c r="M278" s="221"/>
      <c r="N278" s="222">
        <f t="shared" si="86"/>
        <v>0</v>
      </c>
      <c r="O278" s="223"/>
      <c r="P278" s="224"/>
      <c r="Q278" s="224"/>
      <c r="R278" s="224"/>
      <c r="S278" s="224"/>
      <c r="T278" s="225"/>
      <c r="U278" s="226">
        <f t="shared" si="87"/>
        <v>0</v>
      </c>
      <c r="V278" s="227"/>
      <c r="W278" s="228" t="str">
        <f t="shared" si="88"/>
        <v>0</v>
      </c>
      <c r="X278" s="509"/>
      <c r="Y278" s="229">
        <f t="shared" si="89"/>
        <v>0</v>
      </c>
    </row>
    <row r="279" spans="2:25" ht="18.75" customHeight="1">
      <c r="B279" s="515"/>
      <c r="C279" s="506"/>
      <c r="D279" s="216">
        <v>1</v>
      </c>
      <c r="E279" s="216" t="s">
        <v>4835</v>
      </c>
      <c r="F279" s="217">
        <v>225</v>
      </c>
      <c r="G279" s="218">
        <f t="shared" si="83"/>
        <v>45</v>
      </c>
      <c r="H279" s="219">
        <f t="shared" si="84"/>
        <v>125</v>
      </c>
      <c r="I279" s="219">
        <f t="shared" si="85"/>
        <v>4.1666666666666664E-2</v>
      </c>
      <c r="J279" s="217"/>
      <c r="K279" s="220" t="s">
        <v>11308</v>
      </c>
      <c r="L279" s="220"/>
      <c r="M279" s="221">
        <f>SUM(H279:H299)</f>
        <v>2546.1111111111109</v>
      </c>
      <c r="N279" s="222">
        <f t="shared" si="86"/>
        <v>50.922222222222217</v>
      </c>
      <c r="O279" s="223" t="s">
        <v>4699</v>
      </c>
      <c r="P279" s="224"/>
      <c r="Q279" s="224"/>
      <c r="R279" s="224"/>
      <c r="S279" s="224"/>
      <c r="T279" s="225"/>
      <c r="U279" s="226">
        <f t="shared" si="87"/>
        <v>8.3333333333333329E-2</v>
      </c>
      <c r="V279" s="227">
        <f>SUM(U279:U299)</f>
        <v>1.6974074074074073</v>
      </c>
      <c r="W279" s="228" t="str">
        <f t="shared" si="88"/>
        <v>2</v>
      </c>
      <c r="X279" s="509"/>
      <c r="Y279" s="229">
        <f t="shared" si="89"/>
        <v>1</v>
      </c>
    </row>
    <row r="280" spans="2:25" ht="18.75" customHeight="1">
      <c r="B280" s="515"/>
      <c r="C280" s="506"/>
      <c r="D280" s="216">
        <v>2</v>
      </c>
      <c r="E280" s="216" t="s">
        <v>4836</v>
      </c>
      <c r="F280" s="217">
        <v>195</v>
      </c>
      <c r="G280" s="218">
        <f t="shared" si="83"/>
        <v>39</v>
      </c>
      <c r="H280" s="219">
        <f t="shared" si="84"/>
        <v>108.33333333333333</v>
      </c>
      <c r="I280" s="219">
        <f t="shared" si="85"/>
        <v>3.6111111111111108E-2</v>
      </c>
      <c r="J280" s="217"/>
      <c r="K280" s="220"/>
      <c r="L280" s="220"/>
      <c r="M280" s="221"/>
      <c r="N280" s="222">
        <f t="shared" si="86"/>
        <v>0</v>
      </c>
      <c r="O280" s="223"/>
      <c r="P280" s="224"/>
      <c r="Q280" s="224"/>
      <c r="R280" s="224"/>
      <c r="S280" s="224"/>
      <c r="T280" s="225"/>
      <c r="U280" s="226">
        <f t="shared" si="87"/>
        <v>7.2222222222222215E-2</v>
      </c>
      <c r="V280" s="227"/>
      <c r="W280" s="228" t="str">
        <f t="shared" si="88"/>
        <v>0</v>
      </c>
      <c r="X280" s="509"/>
      <c r="Y280" s="229">
        <f t="shared" si="89"/>
        <v>0</v>
      </c>
    </row>
    <row r="281" spans="2:25" ht="18.75" customHeight="1">
      <c r="B281" s="515"/>
      <c r="C281" s="506"/>
      <c r="D281" s="216">
        <v>3</v>
      </c>
      <c r="E281" s="216" t="s">
        <v>542</v>
      </c>
      <c r="F281" s="217">
        <v>188</v>
      </c>
      <c r="G281" s="218">
        <f t="shared" si="83"/>
        <v>37.6</v>
      </c>
      <c r="H281" s="219">
        <f t="shared" si="84"/>
        <v>104.44444444444444</v>
      </c>
      <c r="I281" s="219">
        <f t="shared" si="85"/>
        <v>3.4814814814814812E-2</v>
      </c>
      <c r="J281" s="217"/>
      <c r="K281" s="220"/>
      <c r="L281" s="220"/>
      <c r="M281" s="221"/>
      <c r="N281" s="222">
        <f t="shared" si="86"/>
        <v>0</v>
      </c>
      <c r="O281" s="223"/>
      <c r="P281" s="224"/>
      <c r="Q281" s="224"/>
      <c r="R281" s="224"/>
      <c r="S281" s="224"/>
      <c r="T281" s="225"/>
      <c r="U281" s="226">
        <f t="shared" si="87"/>
        <v>6.9629629629629625E-2</v>
      </c>
      <c r="V281" s="227"/>
      <c r="W281" s="228" t="str">
        <f t="shared" si="88"/>
        <v>0</v>
      </c>
      <c r="X281" s="509"/>
      <c r="Y281" s="229">
        <f t="shared" si="89"/>
        <v>0</v>
      </c>
    </row>
    <row r="282" spans="2:25" ht="18.75" customHeight="1">
      <c r="B282" s="515"/>
      <c r="C282" s="506"/>
      <c r="D282" s="216">
        <v>4</v>
      </c>
      <c r="E282" s="216" t="s">
        <v>4837</v>
      </c>
      <c r="F282" s="217">
        <v>225</v>
      </c>
      <c r="G282" s="218">
        <f t="shared" si="83"/>
        <v>45</v>
      </c>
      <c r="H282" s="219">
        <f t="shared" si="84"/>
        <v>125</v>
      </c>
      <c r="I282" s="219">
        <f t="shared" si="85"/>
        <v>4.1666666666666664E-2</v>
      </c>
      <c r="J282" s="217"/>
      <c r="K282" s="220"/>
      <c r="L282" s="220"/>
      <c r="M282" s="221"/>
      <c r="N282" s="222">
        <f t="shared" si="86"/>
        <v>0</v>
      </c>
      <c r="O282" s="223"/>
      <c r="P282" s="224"/>
      <c r="Q282" s="224"/>
      <c r="R282" s="224"/>
      <c r="S282" s="224"/>
      <c r="T282" s="225"/>
      <c r="U282" s="226">
        <f t="shared" si="87"/>
        <v>8.3333333333333329E-2</v>
      </c>
      <c r="V282" s="227"/>
      <c r="W282" s="228" t="str">
        <f t="shared" si="88"/>
        <v>0</v>
      </c>
      <c r="X282" s="509"/>
      <c r="Y282" s="229">
        <f t="shared" si="89"/>
        <v>0</v>
      </c>
    </row>
    <row r="283" spans="2:25" ht="18.75" customHeight="1">
      <c r="B283" s="515"/>
      <c r="C283" s="506"/>
      <c r="D283" s="216">
        <v>5</v>
      </c>
      <c r="E283" s="216" t="s">
        <v>4838</v>
      </c>
      <c r="F283" s="217">
        <v>195</v>
      </c>
      <c r="G283" s="218">
        <f t="shared" si="83"/>
        <v>39</v>
      </c>
      <c r="H283" s="219">
        <f t="shared" si="84"/>
        <v>108.33333333333333</v>
      </c>
      <c r="I283" s="219">
        <f t="shared" si="85"/>
        <v>3.6111111111111108E-2</v>
      </c>
      <c r="J283" s="217"/>
      <c r="K283" s="220"/>
      <c r="L283" s="220"/>
      <c r="M283" s="221"/>
      <c r="N283" s="222">
        <f t="shared" si="86"/>
        <v>0</v>
      </c>
      <c r="O283" s="223"/>
      <c r="P283" s="224"/>
      <c r="Q283" s="224"/>
      <c r="R283" s="224"/>
      <c r="S283" s="224"/>
      <c r="T283" s="225"/>
      <c r="U283" s="226">
        <f t="shared" si="87"/>
        <v>7.2222222222222215E-2</v>
      </c>
      <c r="V283" s="227"/>
      <c r="W283" s="228" t="str">
        <f t="shared" si="88"/>
        <v>0</v>
      </c>
      <c r="X283" s="509"/>
      <c r="Y283" s="229">
        <f t="shared" si="89"/>
        <v>0</v>
      </c>
    </row>
    <row r="284" spans="2:25" ht="18.75" customHeight="1">
      <c r="B284" s="515"/>
      <c r="C284" s="506"/>
      <c r="D284" s="216">
        <v>6</v>
      </c>
      <c r="E284" s="216" t="s">
        <v>4839</v>
      </c>
      <c r="F284" s="217">
        <v>188</v>
      </c>
      <c r="G284" s="218">
        <f t="shared" si="83"/>
        <v>37.6</v>
      </c>
      <c r="H284" s="219">
        <f t="shared" si="84"/>
        <v>104.44444444444444</v>
      </c>
      <c r="I284" s="219">
        <f t="shared" si="85"/>
        <v>3.4814814814814812E-2</v>
      </c>
      <c r="J284" s="217"/>
      <c r="K284" s="220"/>
      <c r="L284" s="220"/>
      <c r="M284" s="221"/>
      <c r="N284" s="222">
        <f t="shared" si="86"/>
        <v>0</v>
      </c>
      <c r="O284" s="223"/>
      <c r="P284" s="224"/>
      <c r="Q284" s="224"/>
      <c r="R284" s="224"/>
      <c r="S284" s="224"/>
      <c r="T284" s="225"/>
      <c r="U284" s="226">
        <f t="shared" si="87"/>
        <v>6.9629629629629625E-2</v>
      </c>
      <c r="V284" s="227"/>
      <c r="W284" s="228" t="str">
        <f t="shared" si="88"/>
        <v>0</v>
      </c>
      <c r="X284" s="509"/>
      <c r="Y284" s="229">
        <f t="shared" si="89"/>
        <v>0</v>
      </c>
    </row>
    <row r="285" spans="2:25" ht="18.75" customHeight="1">
      <c r="B285" s="515"/>
      <c r="C285" s="506"/>
      <c r="D285" s="216">
        <v>7</v>
      </c>
      <c r="E285" s="216" t="s">
        <v>4289</v>
      </c>
      <c r="F285" s="217">
        <v>155</v>
      </c>
      <c r="G285" s="218">
        <f t="shared" si="83"/>
        <v>31</v>
      </c>
      <c r="H285" s="219">
        <f t="shared" si="84"/>
        <v>86.111111111111114</v>
      </c>
      <c r="I285" s="219">
        <f t="shared" si="85"/>
        <v>2.8703703703703703E-2</v>
      </c>
      <c r="J285" s="217"/>
      <c r="K285" s="220"/>
      <c r="L285" s="220"/>
      <c r="M285" s="221"/>
      <c r="N285" s="222">
        <f t="shared" si="86"/>
        <v>0</v>
      </c>
      <c r="O285" s="223"/>
      <c r="P285" s="224"/>
      <c r="Q285" s="224"/>
      <c r="R285" s="224"/>
      <c r="S285" s="224"/>
      <c r="T285" s="225"/>
      <c r="U285" s="226">
        <f t="shared" si="87"/>
        <v>5.7407407407407407E-2</v>
      </c>
      <c r="V285" s="227"/>
      <c r="W285" s="228" t="str">
        <f t="shared" si="88"/>
        <v>0</v>
      </c>
      <c r="X285" s="509"/>
      <c r="Y285" s="229">
        <f t="shared" si="89"/>
        <v>0</v>
      </c>
    </row>
    <row r="286" spans="2:25" ht="18.75" customHeight="1">
      <c r="B286" s="515"/>
      <c r="C286" s="506"/>
      <c r="D286" s="216">
        <v>8</v>
      </c>
      <c r="E286" s="216" t="s">
        <v>4840</v>
      </c>
      <c r="F286" s="217">
        <v>136</v>
      </c>
      <c r="G286" s="218">
        <f t="shared" si="83"/>
        <v>27.2</v>
      </c>
      <c r="H286" s="219">
        <f t="shared" si="84"/>
        <v>75.555555555555557</v>
      </c>
      <c r="I286" s="219">
        <f t="shared" si="85"/>
        <v>2.5185185185185185E-2</v>
      </c>
      <c r="J286" s="217"/>
      <c r="K286" s="220"/>
      <c r="L286" s="220"/>
      <c r="M286" s="221"/>
      <c r="N286" s="222">
        <f t="shared" si="86"/>
        <v>0</v>
      </c>
      <c r="O286" s="223"/>
      <c r="P286" s="224"/>
      <c r="Q286" s="224"/>
      <c r="R286" s="224"/>
      <c r="S286" s="224"/>
      <c r="T286" s="225"/>
      <c r="U286" s="226">
        <f t="shared" si="87"/>
        <v>5.0370370370370371E-2</v>
      </c>
      <c r="V286" s="227"/>
      <c r="W286" s="228" t="str">
        <f t="shared" si="88"/>
        <v>0</v>
      </c>
      <c r="X286" s="509"/>
      <c r="Y286" s="229">
        <f t="shared" si="89"/>
        <v>0</v>
      </c>
    </row>
    <row r="287" spans="2:25" ht="18.75" customHeight="1">
      <c r="B287" s="515"/>
      <c r="C287" s="506"/>
      <c r="D287" s="216">
        <v>9</v>
      </c>
      <c r="E287" s="216" t="s">
        <v>4841</v>
      </c>
      <c r="F287" s="217">
        <v>316</v>
      </c>
      <c r="G287" s="218">
        <f t="shared" si="83"/>
        <v>63.2</v>
      </c>
      <c r="H287" s="219">
        <f t="shared" si="84"/>
        <v>175.55555555555554</v>
      </c>
      <c r="I287" s="219">
        <f t="shared" si="85"/>
        <v>5.8518518518518511E-2</v>
      </c>
      <c r="J287" s="217"/>
      <c r="K287" s="220"/>
      <c r="L287" s="220"/>
      <c r="M287" s="221"/>
      <c r="N287" s="222">
        <f t="shared" si="86"/>
        <v>0</v>
      </c>
      <c r="O287" s="223"/>
      <c r="P287" s="224"/>
      <c r="Q287" s="224"/>
      <c r="R287" s="224"/>
      <c r="S287" s="224"/>
      <c r="T287" s="225"/>
      <c r="U287" s="226">
        <f t="shared" si="87"/>
        <v>0.11703703703703702</v>
      </c>
      <c r="V287" s="227"/>
      <c r="W287" s="228" t="str">
        <f t="shared" si="88"/>
        <v>0</v>
      </c>
      <c r="X287" s="509"/>
      <c r="Y287" s="229">
        <f t="shared" si="89"/>
        <v>0</v>
      </c>
    </row>
    <row r="288" spans="2:25" ht="18.75" customHeight="1">
      <c r="B288" s="515"/>
      <c r="C288" s="506"/>
      <c r="D288" s="216">
        <v>10</v>
      </c>
      <c r="E288" s="216" t="s">
        <v>4842</v>
      </c>
      <c r="F288" s="217">
        <v>225</v>
      </c>
      <c r="G288" s="218">
        <f t="shared" si="83"/>
        <v>45</v>
      </c>
      <c r="H288" s="219">
        <f t="shared" si="84"/>
        <v>125</v>
      </c>
      <c r="I288" s="219">
        <f t="shared" si="85"/>
        <v>4.1666666666666664E-2</v>
      </c>
      <c r="J288" s="217"/>
      <c r="K288" s="220"/>
      <c r="L288" s="220"/>
      <c r="M288" s="221"/>
      <c r="N288" s="222">
        <f t="shared" si="86"/>
        <v>0</v>
      </c>
      <c r="O288" s="223"/>
      <c r="P288" s="224"/>
      <c r="Q288" s="224"/>
      <c r="R288" s="224"/>
      <c r="S288" s="224"/>
      <c r="T288" s="225"/>
      <c r="U288" s="226">
        <f t="shared" si="87"/>
        <v>8.3333333333333329E-2</v>
      </c>
      <c r="V288" s="227"/>
      <c r="W288" s="228" t="str">
        <f t="shared" si="88"/>
        <v>0</v>
      </c>
      <c r="X288" s="509"/>
      <c r="Y288" s="229">
        <f t="shared" si="89"/>
        <v>0</v>
      </c>
    </row>
    <row r="289" spans="2:25" ht="18.75" customHeight="1">
      <c r="B289" s="515"/>
      <c r="C289" s="506"/>
      <c r="D289" s="216">
        <v>11</v>
      </c>
      <c r="E289" s="216" t="s">
        <v>582</v>
      </c>
      <c r="F289" s="217">
        <v>220</v>
      </c>
      <c r="G289" s="218">
        <f t="shared" si="83"/>
        <v>44</v>
      </c>
      <c r="H289" s="219">
        <f t="shared" si="84"/>
        <v>122.22222222222221</v>
      </c>
      <c r="I289" s="219">
        <f t="shared" si="85"/>
        <v>4.0740740740740737E-2</v>
      </c>
      <c r="J289" s="217"/>
      <c r="K289" s="220"/>
      <c r="L289" s="220"/>
      <c r="M289" s="221"/>
      <c r="N289" s="222">
        <f t="shared" si="86"/>
        <v>0</v>
      </c>
      <c r="O289" s="223"/>
      <c r="P289" s="224"/>
      <c r="Q289" s="224"/>
      <c r="R289" s="224"/>
      <c r="S289" s="224"/>
      <c r="T289" s="225"/>
      <c r="U289" s="226">
        <f t="shared" si="87"/>
        <v>8.1481481481481474E-2</v>
      </c>
      <c r="V289" s="227"/>
      <c r="W289" s="228" t="str">
        <f t="shared" si="88"/>
        <v>0</v>
      </c>
      <c r="X289" s="509"/>
      <c r="Y289" s="229">
        <f t="shared" si="89"/>
        <v>0</v>
      </c>
    </row>
    <row r="290" spans="2:25" ht="18.75" customHeight="1">
      <c r="B290" s="515"/>
      <c r="C290" s="506"/>
      <c r="D290" s="216">
        <v>12</v>
      </c>
      <c r="E290" s="216" t="s">
        <v>4843</v>
      </c>
      <c r="F290" s="217">
        <v>235</v>
      </c>
      <c r="G290" s="218">
        <f t="shared" si="83"/>
        <v>47</v>
      </c>
      <c r="H290" s="219">
        <f t="shared" si="84"/>
        <v>130.55555555555554</v>
      </c>
      <c r="I290" s="219">
        <f t="shared" si="85"/>
        <v>4.3518518518518512E-2</v>
      </c>
      <c r="J290" s="217"/>
      <c r="K290" s="220"/>
      <c r="L290" s="220"/>
      <c r="M290" s="221"/>
      <c r="N290" s="222">
        <f t="shared" si="86"/>
        <v>0</v>
      </c>
      <c r="O290" s="223"/>
      <c r="P290" s="224"/>
      <c r="Q290" s="224"/>
      <c r="R290" s="224"/>
      <c r="S290" s="224"/>
      <c r="T290" s="225"/>
      <c r="U290" s="226">
        <f t="shared" si="87"/>
        <v>8.7037037037037024E-2</v>
      </c>
      <c r="V290" s="227"/>
      <c r="W290" s="228" t="str">
        <f t="shared" si="88"/>
        <v>0</v>
      </c>
      <c r="X290" s="509"/>
      <c r="Y290" s="229">
        <f t="shared" si="89"/>
        <v>0</v>
      </c>
    </row>
    <row r="291" spans="2:25" ht="18.75" customHeight="1">
      <c r="B291" s="515"/>
      <c r="C291" s="506"/>
      <c r="D291" s="216">
        <v>13</v>
      </c>
      <c r="E291" s="216" t="s">
        <v>4844</v>
      </c>
      <c r="F291" s="217">
        <v>97</v>
      </c>
      <c r="G291" s="218">
        <f t="shared" si="83"/>
        <v>19.399999999999999</v>
      </c>
      <c r="H291" s="219">
        <f t="shared" si="84"/>
        <v>53.888888888888886</v>
      </c>
      <c r="I291" s="219">
        <f t="shared" si="85"/>
        <v>1.7962962962962962E-2</v>
      </c>
      <c r="J291" s="217"/>
      <c r="K291" s="220"/>
      <c r="L291" s="220"/>
      <c r="M291" s="221"/>
      <c r="N291" s="222">
        <f t="shared" si="86"/>
        <v>0</v>
      </c>
      <c r="O291" s="223"/>
      <c r="P291" s="224"/>
      <c r="Q291" s="224"/>
      <c r="R291" s="224"/>
      <c r="S291" s="224"/>
      <c r="T291" s="225"/>
      <c r="U291" s="226">
        <f t="shared" si="87"/>
        <v>3.5925925925925924E-2</v>
      </c>
      <c r="V291" s="227"/>
      <c r="W291" s="228" t="str">
        <f t="shared" si="88"/>
        <v>0</v>
      </c>
      <c r="X291" s="509"/>
      <c r="Y291" s="229">
        <f t="shared" si="89"/>
        <v>0</v>
      </c>
    </row>
    <row r="292" spans="2:25" ht="18.75" customHeight="1">
      <c r="B292" s="515"/>
      <c r="C292" s="506"/>
      <c r="D292" s="216">
        <v>14</v>
      </c>
      <c r="E292" s="216" t="s">
        <v>4845</v>
      </c>
      <c r="F292" s="217">
        <v>220</v>
      </c>
      <c r="G292" s="218">
        <f t="shared" si="83"/>
        <v>44</v>
      </c>
      <c r="H292" s="219">
        <f t="shared" si="84"/>
        <v>122.22222222222221</v>
      </c>
      <c r="I292" s="219">
        <f t="shared" si="85"/>
        <v>4.0740740740740737E-2</v>
      </c>
      <c r="J292" s="217"/>
      <c r="K292" s="220"/>
      <c r="L292" s="220"/>
      <c r="M292" s="221"/>
      <c r="N292" s="222">
        <f t="shared" si="86"/>
        <v>0</v>
      </c>
      <c r="O292" s="223"/>
      <c r="P292" s="224"/>
      <c r="Q292" s="224"/>
      <c r="R292" s="224"/>
      <c r="S292" s="224"/>
      <c r="T292" s="225"/>
      <c r="U292" s="226">
        <f t="shared" si="87"/>
        <v>8.1481481481481474E-2</v>
      </c>
      <c r="V292" s="227"/>
      <c r="W292" s="228" t="str">
        <f t="shared" si="88"/>
        <v>0</v>
      </c>
      <c r="X292" s="509"/>
      <c r="Y292" s="229">
        <f t="shared" si="89"/>
        <v>0</v>
      </c>
    </row>
    <row r="293" spans="2:25" ht="18.75" customHeight="1">
      <c r="B293" s="515"/>
      <c r="C293" s="506"/>
      <c r="D293" s="216">
        <v>15</v>
      </c>
      <c r="E293" s="216" t="s">
        <v>4846</v>
      </c>
      <c r="F293" s="217">
        <v>255</v>
      </c>
      <c r="G293" s="218">
        <f t="shared" si="83"/>
        <v>51</v>
      </c>
      <c r="H293" s="219">
        <f t="shared" si="84"/>
        <v>141.66666666666666</v>
      </c>
      <c r="I293" s="219">
        <f t="shared" si="85"/>
        <v>4.7222222222222221E-2</v>
      </c>
      <c r="J293" s="217"/>
      <c r="K293" s="220"/>
      <c r="L293" s="220"/>
      <c r="M293" s="221"/>
      <c r="N293" s="222">
        <f t="shared" si="86"/>
        <v>0</v>
      </c>
      <c r="O293" s="223"/>
      <c r="P293" s="224"/>
      <c r="Q293" s="224"/>
      <c r="R293" s="224"/>
      <c r="S293" s="224"/>
      <c r="T293" s="225"/>
      <c r="U293" s="226">
        <f t="shared" si="87"/>
        <v>9.4444444444444442E-2</v>
      </c>
      <c r="V293" s="227"/>
      <c r="W293" s="228" t="str">
        <f t="shared" si="88"/>
        <v>0</v>
      </c>
      <c r="X293" s="509"/>
      <c r="Y293" s="229">
        <f t="shared" si="89"/>
        <v>0</v>
      </c>
    </row>
    <row r="294" spans="2:25" ht="18.75" customHeight="1">
      <c r="B294" s="515"/>
      <c r="C294" s="506"/>
      <c r="D294" s="216">
        <v>16</v>
      </c>
      <c r="E294" s="216" t="s">
        <v>4847</v>
      </c>
      <c r="F294" s="217">
        <v>215</v>
      </c>
      <c r="G294" s="218">
        <f t="shared" si="83"/>
        <v>43</v>
      </c>
      <c r="H294" s="219">
        <f t="shared" si="84"/>
        <v>119.44444444444444</v>
      </c>
      <c r="I294" s="219">
        <f t="shared" si="85"/>
        <v>3.9814814814814817E-2</v>
      </c>
      <c r="J294" s="217"/>
      <c r="K294" s="220"/>
      <c r="L294" s="220"/>
      <c r="M294" s="221"/>
      <c r="N294" s="222">
        <f t="shared" si="86"/>
        <v>0</v>
      </c>
      <c r="O294" s="223"/>
      <c r="P294" s="224"/>
      <c r="Q294" s="224"/>
      <c r="R294" s="224"/>
      <c r="S294" s="224"/>
      <c r="T294" s="225"/>
      <c r="U294" s="226">
        <f t="shared" si="87"/>
        <v>7.9629629629629634E-2</v>
      </c>
      <c r="V294" s="227"/>
      <c r="W294" s="228" t="str">
        <f t="shared" si="88"/>
        <v>0</v>
      </c>
      <c r="X294" s="509"/>
      <c r="Y294" s="229">
        <f t="shared" si="89"/>
        <v>0</v>
      </c>
    </row>
    <row r="295" spans="2:25" ht="18.75" customHeight="1">
      <c r="B295" s="515"/>
      <c r="C295" s="506"/>
      <c r="D295" s="216">
        <v>17</v>
      </c>
      <c r="E295" s="216" t="s">
        <v>445</v>
      </c>
      <c r="F295" s="217">
        <v>242</v>
      </c>
      <c r="G295" s="218">
        <f t="shared" si="83"/>
        <v>48.4</v>
      </c>
      <c r="H295" s="219">
        <f t="shared" si="84"/>
        <v>134.44444444444443</v>
      </c>
      <c r="I295" s="219">
        <f t="shared" si="85"/>
        <v>4.4814814814814807E-2</v>
      </c>
      <c r="J295" s="217"/>
      <c r="K295" s="220"/>
      <c r="L295" s="220"/>
      <c r="M295" s="221"/>
      <c r="N295" s="222">
        <f t="shared" si="86"/>
        <v>0</v>
      </c>
      <c r="O295" s="223"/>
      <c r="P295" s="224"/>
      <c r="Q295" s="224"/>
      <c r="R295" s="224"/>
      <c r="S295" s="224"/>
      <c r="T295" s="225"/>
      <c r="U295" s="226">
        <f t="shared" si="87"/>
        <v>8.9629629629629615E-2</v>
      </c>
      <c r="V295" s="227"/>
      <c r="W295" s="228" t="str">
        <f t="shared" si="88"/>
        <v>0</v>
      </c>
      <c r="X295" s="509"/>
      <c r="Y295" s="229">
        <f t="shared" si="89"/>
        <v>0</v>
      </c>
    </row>
    <row r="296" spans="2:25" ht="18.75" customHeight="1">
      <c r="B296" s="515"/>
      <c r="C296" s="506"/>
      <c r="D296" s="216">
        <v>18</v>
      </c>
      <c r="E296" s="216" t="s">
        <v>4848</v>
      </c>
      <c r="F296" s="217">
        <v>320</v>
      </c>
      <c r="G296" s="218">
        <f t="shared" si="83"/>
        <v>64</v>
      </c>
      <c r="H296" s="219">
        <f t="shared" si="84"/>
        <v>177.77777777777777</v>
      </c>
      <c r="I296" s="219">
        <f t="shared" si="85"/>
        <v>5.9259259259259255E-2</v>
      </c>
      <c r="J296" s="217"/>
      <c r="K296" s="220"/>
      <c r="L296" s="220"/>
      <c r="M296" s="221"/>
      <c r="N296" s="222">
        <f t="shared" si="86"/>
        <v>0</v>
      </c>
      <c r="O296" s="223"/>
      <c r="P296" s="224"/>
      <c r="Q296" s="224"/>
      <c r="R296" s="224"/>
      <c r="S296" s="224"/>
      <c r="T296" s="225"/>
      <c r="U296" s="226">
        <f t="shared" si="87"/>
        <v>0.11851851851851851</v>
      </c>
      <c r="V296" s="227"/>
      <c r="W296" s="228" t="str">
        <f t="shared" si="88"/>
        <v>0</v>
      </c>
      <c r="X296" s="509"/>
      <c r="Y296" s="229">
        <f t="shared" si="89"/>
        <v>0</v>
      </c>
    </row>
    <row r="297" spans="2:25" ht="18.75" customHeight="1">
      <c r="B297" s="515"/>
      <c r="C297" s="506"/>
      <c r="D297" s="216">
        <v>19</v>
      </c>
      <c r="E297" s="216" t="s">
        <v>4849</v>
      </c>
      <c r="F297" s="217">
        <v>275</v>
      </c>
      <c r="G297" s="218">
        <f t="shared" si="83"/>
        <v>55</v>
      </c>
      <c r="H297" s="219">
        <f t="shared" si="84"/>
        <v>152.77777777777777</v>
      </c>
      <c r="I297" s="219">
        <f t="shared" si="85"/>
        <v>5.0925925925925923E-2</v>
      </c>
      <c r="J297" s="217"/>
      <c r="K297" s="220"/>
      <c r="L297" s="220"/>
      <c r="M297" s="221"/>
      <c r="N297" s="222">
        <f t="shared" si="86"/>
        <v>0</v>
      </c>
      <c r="O297" s="223"/>
      <c r="P297" s="224"/>
      <c r="Q297" s="224"/>
      <c r="R297" s="224"/>
      <c r="S297" s="224"/>
      <c r="T297" s="225"/>
      <c r="U297" s="226">
        <f t="shared" si="87"/>
        <v>0.10185185185185185</v>
      </c>
      <c r="V297" s="227"/>
      <c r="W297" s="228" t="str">
        <f t="shared" si="88"/>
        <v>0</v>
      </c>
      <c r="X297" s="509"/>
      <c r="Y297" s="229">
        <f t="shared" si="89"/>
        <v>0</v>
      </c>
    </row>
    <row r="298" spans="2:25" ht="18.75" customHeight="1">
      <c r="B298" s="515"/>
      <c r="C298" s="506"/>
      <c r="D298" s="216">
        <v>20</v>
      </c>
      <c r="E298" s="216" t="s">
        <v>4850</v>
      </c>
      <c r="F298" s="217">
        <v>196</v>
      </c>
      <c r="G298" s="218">
        <f t="shared" si="83"/>
        <v>39.200000000000003</v>
      </c>
      <c r="H298" s="219">
        <f t="shared" si="84"/>
        <v>108.88888888888889</v>
      </c>
      <c r="I298" s="219">
        <f t="shared" si="85"/>
        <v>3.6296296296296292E-2</v>
      </c>
      <c r="J298" s="217"/>
      <c r="K298" s="220"/>
      <c r="L298" s="220"/>
      <c r="M298" s="221"/>
      <c r="N298" s="222">
        <f t="shared" si="86"/>
        <v>0</v>
      </c>
      <c r="O298" s="223"/>
      <c r="P298" s="224"/>
      <c r="Q298" s="224"/>
      <c r="R298" s="224"/>
      <c r="S298" s="224"/>
      <c r="T298" s="225"/>
      <c r="U298" s="226">
        <f t="shared" si="87"/>
        <v>7.2592592592592584E-2</v>
      </c>
      <c r="V298" s="227"/>
      <c r="W298" s="228" t="str">
        <f t="shared" si="88"/>
        <v>0</v>
      </c>
      <c r="X298" s="509"/>
      <c r="Y298" s="229">
        <f t="shared" si="89"/>
        <v>0</v>
      </c>
    </row>
    <row r="299" spans="2:25" ht="18.75" customHeight="1">
      <c r="B299" s="515"/>
      <c r="C299" s="506"/>
      <c r="D299" s="216">
        <v>21</v>
      </c>
      <c r="E299" s="216" t="s">
        <v>4851</v>
      </c>
      <c r="F299" s="217">
        <v>260</v>
      </c>
      <c r="G299" s="218">
        <f t="shared" si="83"/>
        <v>52</v>
      </c>
      <c r="H299" s="219">
        <f t="shared" si="84"/>
        <v>144.44444444444443</v>
      </c>
      <c r="I299" s="219">
        <f t="shared" si="85"/>
        <v>4.8148148148148141E-2</v>
      </c>
      <c r="J299" s="217"/>
      <c r="K299" s="220"/>
      <c r="L299" s="220"/>
      <c r="M299" s="221"/>
      <c r="N299" s="222">
        <f t="shared" si="86"/>
        <v>0</v>
      </c>
      <c r="O299" s="223"/>
      <c r="P299" s="224"/>
      <c r="Q299" s="224"/>
      <c r="R299" s="224"/>
      <c r="S299" s="224"/>
      <c r="T299" s="225"/>
      <c r="U299" s="226">
        <f t="shared" si="87"/>
        <v>9.6296296296296283E-2</v>
      </c>
      <c r="V299" s="227"/>
      <c r="W299" s="228" t="str">
        <f t="shared" si="88"/>
        <v>0</v>
      </c>
      <c r="X299" s="509"/>
      <c r="Y299" s="229">
        <f t="shared" si="89"/>
        <v>0</v>
      </c>
    </row>
    <row r="300" spans="2:25" ht="18.75" customHeight="1">
      <c r="B300" s="515"/>
      <c r="C300" s="506"/>
      <c r="D300" s="216"/>
      <c r="E300" s="216"/>
      <c r="F300" s="217"/>
      <c r="G300" s="218">
        <f t="shared" si="83"/>
        <v>0</v>
      </c>
      <c r="H300" s="219">
        <f t="shared" si="84"/>
        <v>0</v>
      </c>
      <c r="I300" s="219">
        <f t="shared" si="85"/>
        <v>0</v>
      </c>
      <c r="J300" s="217"/>
      <c r="K300" s="220"/>
      <c r="L300" s="220"/>
      <c r="M300" s="221"/>
      <c r="N300" s="222">
        <f t="shared" si="86"/>
        <v>0</v>
      </c>
      <c r="O300" s="223"/>
      <c r="P300" s="224"/>
      <c r="Q300" s="224"/>
      <c r="R300" s="224"/>
      <c r="S300" s="224"/>
      <c r="T300" s="225"/>
      <c r="U300" s="226">
        <f t="shared" si="87"/>
        <v>0</v>
      </c>
      <c r="V300" s="227"/>
      <c r="W300" s="228" t="str">
        <f t="shared" si="88"/>
        <v>0</v>
      </c>
      <c r="X300" s="509"/>
      <c r="Y300" s="229">
        <f t="shared" si="89"/>
        <v>0</v>
      </c>
    </row>
    <row r="301" spans="2:25" ht="18.75" customHeight="1">
      <c r="B301" s="516"/>
      <c r="C301" s="507"/>
      <c r="D301" s="216"/>
      <c r="E301" s="216"/>
      <c r="F301" s="217"/>
      <c r="G301" s="218">
        <f>F301/$G$15</f>
        <v>0</v>
      </c>
      <c r="H301" s="219">
        <f>F301/$H$15</f>
        <v>0</v>
      </c>
      <c r="I301" s="219">
        <f>H301/$I$15</f>
        <v>0</v>
      </c>
      <c r="J301" s="217"/>
      <c r="K301" s="220"/>
      <c r="L301" s="220"/>
      <c r="M301" s="232"/>
      <c r="N301" s="222">
        <f>M301/$N$15</f>
        <v>0</v>
      </c>
      <c r="O301" s="231"/>
      <c r="P301" s="231"/>
      <c r="Q301" s="231"/>
      <c r="R301" s="231"/>
      <c r="S301" s="231"/>
      <c r="T301" s="225"/>
      <c r="U301" s="226">
        <f>H301/$U$15</f>
        <v>0</v>
      </c>
      <c r="V301" s="227"/>
      <c r="W301" s="228" t="str">
        <f>IF(V301&lt;1,"0",IF(V301&lt;5,"2",IF(V301&gt;=5,"6")))</f>
        <v>0</v>
      </c>
      <c r="X301" s="510"/>
      <c r="Y301" s="229">
        <f t="shared" si="89"/>
        <v>0</v>
      </c>
    </row>
    <row r="302" spans="2:25">
      <c r="B302" s="233"/>
      <c r="C302" s="234" t="s">
        <v>111</v>
      </c>
      <c r="D302" s="235"/>
      <c r="E302" s="236">
        <f>COUNTA(E258:E301)</f>
        <v>41</v>
      </c>
      <c r="F302" s="236">
        <f>SUM(F258:F301)</f>
        <v>8461</v>
      </c>
      <c r="G302" s="236">
        <f>SUM(G258:G301)</f>
        <v>1692.2000000000003</v>
      </c>
      <c r="H302" s="236">
        <f>SUM(H258:H301)</f>
        <v>4700.5555555555547</v>
      </c>
      <c r="I302" s="236">
        <f>MROUND(SUM(I258:I301),1)</f>
        <v>2</v>
      </c>
      <c r="J302" s="236">
        <f>COUNTA(J258:J301)</f>
        <v>1</v>
      </c>
      <c r="K302" s="236">
        <f>COUNTA(K258:K301)</f>
        <v>2</v>
      </c>
      <c r="L302" s="236">
        <f>COUNTA(L258:L301)</f>
        <v>0</v>
      </c>
      <c r="M302" s="236">
        <f>SUM(M258:M301)</f>
        <v>4700.5555555555547</v>
      </c>
      <c r="N302" s="236">
        <f>SUM(N258:N301)</f>
        <v>94.011111111111106</v>
      </c>
      <c r="O302" s="237"/>
      <c r="P302" s="238">
        <f>COUNTIF(P258:P301, "YES")</f>
        <v>0</v>
      </c>
      <c r="Q302" s="237"/>
      <c r="R302" s="237"/>
      <c r="S302" s="237"/>
      <c r="T302" s="237"/>
      <c r="U302" s="236">
        <f>SUM(U258:U301)</f>
        <v>3.1337037037037034</v>
      </c>
      <c r="V302" s="236">
        <f>SUM(V258:V301)</f>
        <v>3.1337037037037034</v>
      </c>
      <c r="W302" s="236">
        <f t="array" ref="W302">SUM(ABS(W258:W301))</f>
        <v>4</v>
      </c>
      <c r="X302" s="238" t="str">
        <f>IF(X258&lt;0.2, "0", IF(X258&lt;=2, "2", IF(X258&gt;2, ROUND(X258,0))))</f>
        <v>2</v>
      </c>
      <c r="Y302" s="236">
        <f>SUM(Y258:Y301)</f>
        <v>2</v>
      </c>
    </row>
    <row r="303" spans="2:25" ht="18.75" customHeight="1">
      <c r="B303" s="514">
        <v>7</v>
      </c>
      <c r="C303" s="505" t="s">
        <v>4852</v>
      </c>
      <c r="D303" s="216">
        <v>1</v>
      </c>
      <c r="E303" s="216" t="s">
        <v>4853</v>
      </c>
      <c r="F303" s="217">
        <v>3289</v>
      </c>
      <c r="G303" s="218">
        <f t="shared" ref="G303:G328" si="90">F303/$G$15</f>
        <v>657.8</v>
      </c>
      <c r="H303" s="219">
        <f t="shared" ref="H303:H328" si="91">F303/$H$15</f>
        <v>1827.2222222222222</v>
      </c>
      <c r="I303" s="219">
        <f t="shared" ref="I303:I328" si="92">H303/$I$15</f>
        <v>0.6090740740740741</v>
      </c>
      <c r="J303" s="217"/>
      <c r="K303" s="220" t="s">
        <v>11309</v>
      </c>
      <c r="L303" s="220"/>
      <c r="M303" s="221">
        <f>SUM(H303:H304)</f>
        <v>3940.5555555555557</v>
      </c>
      <c r="N303" s="222">
        <f t="shared" ref="N303:N328" si="93">M303/$N$15</f>
        <v>78.811111111111117</v>
      </c>
      <c r="O303" s="223" t="s">
        <v>4704</v>
      </c>
      <c r="P303" s="224"/>
      <c r="Q303" s="224"/>
      <c r="R303" s="224" t="s">
        <v>2634</v>
      </c>
      <c r="S303" s="224"/>
      <c r="T303" s="225"/>
      <c r="U303" s="226">
        <f t="shared" ref="U303:U328" si="94">H303/$U$15</f>
        <v>1.2181481481481482</v>
      </c>
      <c r="V303" s="227">
        <f>SUM(U303:U304)</f>
        <v>2.6270370370370371</v>
      </c>
      <c r="W303" s="228" t="str">
        <f t="shared" ref="W303:W328" si="95">IF(V303&lt;1,"0",IF(V303&lt;5,"2",IF(V303&gt;=5,"6")))</f>
        <v>2</v>
      </c>
      <c r="X303" s="508">
        <f>K330/$X$15</f>
        <v>2.6666666666666665</v>
      </c>
      <c r="Y303" s="229">
        <f t="shared" ref="Y303:Y329" si="96">W303/2</f>
        <v>1</v>
      </c>
    </row>
    <row r="304" spans="2:25" ht="18.75" customHeight="1">
      <c r="B304" s="515"/>
      <c r="C304" s="506"/>
      <c r="D304" s="216">
        <v>2</v>
      </c>
      <c r="E304" s="216" t="s">
        <v>3669</v>
      </c>
      <c r="F304" s="217">
        <v>3804</v>
      </c>
      <c r="G304" s="218">
        <f t="shared" si="90"/>
        <v>760.8</v>
      </c>
      <c r="H304" s="219">
        <f t="shared" si="91"/>
        <v>2113.3333333333335</v>
      </c>
      <c r="I304" s="219">
        <f t="shared" si="92"/>
        <v>0.70444444444444454</v>
      </c>
      <c r="J304" s="217"/>
      <c r="K304" s="220"/>
      <c r="L304" s="220"/>
      <c r="M304" s="221"/>
      <c r="N304" s="222">
        <f t="shared" si="93"/>
        <v>0</v>
      </c>
      <c r="O304" s="223"/>
      <c r="P304" s="224"/>
      <c r="Q304" s="224"/>
      <c r="R304" s="224"/>
      <c r="S304" s="224"/>
      <c r="T304" s="225"/>
      <c r="U304" s="226">
        <f t="shared" si="94"/>
        <v>1.4088888888888891</v>
      </c>
      <c r="V304" s="227"/>
      <c r="W304" s="228" t="str">
        <f t="shared" si="95"/>
        <v>0</v>
      </c>
      <c r="X304" s="509"/>
      <c r="Y304" s="229">
        <f t="shared" si="96"/>
        <v>0</v>
      </c>
    </row>
    <row r="305" spans="2:25" ht="18.75" customHeight="1">
      <c r="B305" s="515"/>
      <c r="C305" s="506"/>
      <c r="D305" s="216"/>
      <c r="E305" s="216"/>
      <c r="F305" s="217"/>
      <c r="G305" s="218">
        <f t="shared" si="90"/>
        <v>0</v>
      </c>
      <c r="H305" s="219">
        <f t="shared" si="91"/>
        <v>0</v>
      </c>
      <c r="I305" s="219">
        <f t="shared" si="92"/>
        <v>0</v>
      </c>
      <c r="J305" s="217"/>
      <c r="K305" s="220"/>
      <c r="L305" s="220"/>
      <c r="M305" s="221"/>
      <c r="N305" s="222">
        <f t="shared" si="93"/>
        <v>0</v>
      </c>
      <c r="O305" s="223"/>
      <c r="P305" s="224"/>
      <c r="Q305" s="224"/>
      <c r="R305" s="224"/>
      <c r="S305" s="224"/>
      <c r="T305" s="225"/>
      <c r="U305" s="226">
        <f t="shared" si="94"/>
        <v>0</v>
      </c>
      <c r="V305" s="227"/>
      <c r="W305" s="228" t="str">
        <f t="shared" si="95"/>
        <v>0</v>
      </c>
      <c r="X305" s="509"/>
      <c r="Y305" s="229">
        <f t="shared" si="96"/>
        <v>0</v>
      </c>
    </row>
    <row r="306" spans="2:25" ht="18.75" customHeight="1">
      <c r="B306" s="515"/>
      <c r="C306" s="506"/>
      <c r="D306" s="216">
        <v>1</v>
      </c>
      <c r="E306" s="216" t="s">
        <v>4854</v>
      </c>
      <c r="F306" s="217">
        <v>1100</v>
      </c>
      <c r="G306" s="218">
        <f t="shared" si="90"/>
        <v>220</v>
      </c>
      <c r="H306" s="219">
        <f t="shared" si="91"/>
        <v>611.11111111111109</v>
      </c>
      <c r="I306" s="219">
        <f t="shared" si="92"/>
        <v>0.20370370370370369</v>
      </c>
      <c r="J306" s="217"/>
      <c r="K306" s="220" t="s">
        <v>11310</v>
      </c>
      <c r="L306" s="220"/>
      <c r="M306" s="221">
        <f>SUM(H306:H307)</f>
        <v>2637.2222222222222</v>
      </c>
      <c r="N306" s="222">
        <f t="shared" si="93"/>
        <v>52.74444444444444</v>
      </c>
      <c r="O306" s="223" t="s">
        <v>4716</v>
      </c>
      <c r="P306" s="224"/>
      <c r="Q306" s="224"/>
      <c r="R306" s="224" t="s">
        <v>2634</v>
      </c>
      <c r="S306" s="224"/>
      <c r="T306" s="225"/>
      <c r="U306" s="226">
        <f t="shared" si="94"/>
        <v>0.40740740740740738</v>
      </c>
      <c r="V306" s="227">
        <f>SUM(U306:U307)</f>
        <v>1.7581481481481482</v>
      </c>
      <c r="W306" s="228" t="str">
        <f t="shared" si="95"/>
        <v>2</v>
      </c>
      <c r="X306" s="509"/>
      <c r="Y306" s="229">
        <f t="shared" si="96"/>
        <v>1</v>
      </c>
    </row>
    <row r="307" spans="2:25" ht="18.75" customHeight="1">
      <c r="B307" s="515"/>
      <c r="C307" s="506"/>
      <c r="D307" s="216">
        <v>2</v>
      </c>
      <c r="E307" s="216" t="s">
        <v>4855</v>
      </c>
      <c r="F307" s="217">
        <v>3647</v>
      </c>
      <c r="G307" s="218">
        <f t="shared" si="90"/>
        <v>729.4</v>
      </c>
      <c r="H307" s="219">
        <f t="shared" si="91"/>
        <v>2026.1111111111111</v>
      </c>
      <c r="I307" s="219">
        <f t="shared" si="92"/>
        <v>0.6753703703703704</v>
      </c>
      <c r="J307" s="217"/>
      <c r="K307" s="220"/>
      <c r="L307" s="220"/>
      <c r="M307" s="221"/>
      <c r="N307" s="222">
        <f t="shared" si="93"/>
        <v>0</v>
      </c>
      <c r="O307" s="223"/>
      <c r="P307" s="224"/>
      <c r="Q307" s="224"/>
      <c r="R307" s="224"/>
      <c r="S307" s="224"/>
      <c r="T307" s="225"/>
      <c r="U307" s="226">
        <f t="shared" si="94"/>
        <v>1.3507407407407408</v>
      </c>
      <c r="V307" s="227"/>
      <c r="W307" s="228" t="str">
        <f t="shared" si="95"/>
        <v>0</v>
      </c>
      <c r="X307" s="509"/>
      <c r="Y307" s="229">
        <f t="shared" si="96"/>
        <v>0</v>
      </c>
    </row>
    <row r="308" spans="2:25" ht="18.75" customHeight="1">
      <c r="B308" s="515"/>
      <c r="C308" s="506"/>
      <c r="D308" s="216"/>
      <c r="E308" s="216"/>
      <c r="F308" s="217"/>
      <c r="G308" s="218">
        <f t="shared" si="90"/>
        <v>0</v>
      </c>
      <c r="H308" s="219">
        <f t="shared" si="91"/>
        <v>0</v>
      </c>
      <c r="I308" s="219">
        <f t="shared" si="92"/>
        <v>0</v>
      </c>
      <c r="J308" s="217"/>
      <c r="K308" s="220"/>
      <c r="L308" s="220"/>
      <c r="M308" s="221"/>
      <c r="N308" s="222">
        <f t="shared" si="93"/>
        <v>0</v>
      </c>
      <c r="O308" s="223"/>
      <c r="P308" s="224"/>
      <c r="Q308" s="224"/>
      <c r="R308" s="224"/>
      <c r="S308" s="224"/>
      <c r="T308" s="225"/>
      <c r="U308" s="226">
        <f t="shared" si="94"/>
        <v>0</v>
      </c>
      <c r="V308" s="227"/>
      <c r="W308" s="228" t="str">
        <f t="shared" si="95"/>
        <v>0</v>
      </c>
      <c r="X308" s="509"/>
      <c r="Y308" s="229">
        <f t="shared" si="96"/>
        <v>0</v>
      </c>
    </row>
    <row r="309" spans="2:25" ht="18.75" customHeight="1">
      <c r="B309" s="515"/>
      <c r="C309" s="506"/>
      <c r="D309" s="216">
        <v>1</v>
      </c>
      <c r="E309" s="216" t="s">
        <v>4856</v>
      </c>
      <c r="F309" s="217">
        <v>3680</v>
      </c>
      <c r="G309" s="218">
        <f t="shared" si="90"/>
        <v>736</v>
      </c>
      <c r="H309" s="219">
        <f t="shared" si="91"/>
        <v>2044.4444444444443</v>
      </c>
      <c r="I309" s="219">
        <f t="shared" si="92"/>
        <v>0.68148148148148147</v>
      </c>
      <c r="J309" s="217"/>
      <c r="K309" s="220" t="s">
        <v>11311</v>
      </c>
      <c r="L309" s="220"/>
      <c r="M309" s="221">
        <f>SUM(H309:H310)</f>
        <v>3627.7777777777774</v>
      </c>
      <c r="N309" s="222">
        <f t="shared" si="93"/>
        <v>72.555555555555543</v>
      </c>
      <c r="O309" s="223" t="s">
        <v>2506</v>
      </c>
      <c r="P309" s="224"/>
      <c r="Q309" s="224"/>
      <c r="R309" s="224" t="s">
        <v>2634</v>
      </c>
      <c r="S309" s="224"/>
      <c r="T309" s="225"/>
      <c r="U309" s="226">
        <f t="shared" si="94"/>
        <v>1.3629629629629629</v>
      </c>
      <c r="V309" s="227">
        <f>SUM(U309:U310)</f>
        <v>2.4185185185185185</v>
      </c>
      <c r="W309" s="228" t="str">
        <f t="shared" si="95"/>
        <v>2</v>
      </c>
      <c r="X309" s="509"/>
      <c r="Y309" s="229">
        <f t="shared" si="96"/>
        <v>1</v>
      </c>
    </row>
    <row r="310" spans="2:25" ht="18.75" customHeight="1">
      <c r="B310" s="515"/>
      <c r="C310" s="506"/>
      <c r="D310" s="216">
        <v>2</v>
      </c>
      <c r="E310" s="216" t="s">
        <v>4697</v>
      </c>
      <c r="F310" s="217">
        <v>2850</v>
      </c>
      <c r="G310" s="218">
        <f t="shared" si="90"/>
        <v>570</v>
      </c>
      <c r="H310" s="219">
        <f t="shared" si="91"/>
        <v>1583.3333333333333</v>
      </c>
      <c r="I310" s="219">
        <f t="shared" si="92"/>
        <v>0.52777777777777779</v>
      </c>
      <c r="J310" s="217"/>
      <c r="K310" s="220"/>
      <c r="L310" s="220"/>
      <c r="M310" s="221"/>
      <c r="N310" s="222">
        <f t="shared" si="93"/>
        <v>0</v>
      </c>
      <c r="O310" s="223"/>
      <c r="P310" s="224"/>
      <c r="Q310" s="224"/>
      <c r="R310" s="224"/>
      <c r="S310" s="224"/>
      <c r="T310" s="225"/>
      <c r="U310" s="226">
        <f t="shared" si="94"/>
        <v>1.0555555555555556</v>
      </c>
      <c r="V310" s="227"/>
      <c r="W310" s="228" t="str">
        <f t="shared" si="95"/>
        <v>0</v>
      </c>
      <c r="X310" s="509"/>
      <c r="Y310" s="229">
        <f t="shared" si="96"/>
        <v>0</v>
      </c>
    </row>
    <row r="311" spans="2:25" ht="18.75" customHeight="1">
      <c r="B311" s="515"/>
      <c r="C311" s="506"/>
      <c r="D311" s="216"/>
      <c r="E311" s="216"/>
      <c r="F311" s="217"/>
      <c r="G311" s="218">
        <f t="shared" si="90"/>
        <v>0</v>
      </c>
      <c r="H311" s="219">
        <f t="shared" si="91"/>
        <v>0</v>
      </c>
      <c r="I311" s="219">
        <f t="shared" si="92"/>
        <v>0</v>
      </c>
      <c r="J311" s="217"/>
      <c r="K311" s="220"/>
      <c r="L311" s="220"/>
      <c r="M311" s="221"/>
      <c r="N311" s="222">
        <f t="shared" si="93"/>
        <v>0</v>
      </c>
      <c r="O311" s="223"/>
      <c r="P311" s="224"/>
      <c r="Q311" s="224"/>
      <c r="R311" s="224"/>
      <c r="S311" s="224"/>
      <c r="T311" s="225"/>
      <c r="U311" s="226">
        <f t="shared" si="94"/>
        <v>0</v>
      </c>
      <c r="V311" s="227"/>
      <c r="W311" s="228" t="str">
        <f t="shared" si="95"/>
        <v>0</v>
      </c>
      <c r="X311" s="509"/>
      <c r="Y311" s="229">
        <f t="shared" si="96"/>
        <v>0</v>
      </c>
    </row>
    <row r="312" spans="2:25" ht="18.75" customHeight="1">
      <c r="B312" s="515"/>
      <c r="C312" s="506"/>
      <c r="D312" s="216">
        <v>1</v>
      </c>
      <c r="E312" s="216" t="s">
        <v>4857</v>
      </c>
      <c r="F312" s="217">
        <v>3400</v>
      </c>
      <c r="G312" s="218">
        <f t="shared" si="90"/>
        <v>680</v>
      </c>
      <c r="H312" s="219">
        <f t="shared" si="91"/>
        <v>1888.8888888888889</v>
      </c>
      <c r="I312" s="219">
        <f t="shared" si="92"/>
        <v>0.62962962962962965</v>
      </c>
      <c r="J312" s="217" t="s">
        <v>4858</v>
      </c>
      <c r="K312" s="217" t="s">
        <v>4859</v>
      </c>
      <c r="L312" s="220"/>
      <c r="M312" s="221">
        <f>SUM(H312:H314)</f>
        <v>3439.4444444444443</v>
      </c>
      <c r="N312" s="222">
        <f t="shared" si="93"/>
        <v>68.788888888888891</v>
      </c>
      <c r="O312" s="223" t="s">
        <v>4860</v>
      </c>
      <c r="P312" s="224"/>
      <c r="Q312" s="224"/>
      <c r="R312" s="224" t="s">
        <v>2634</v>
      </c>
      <c r="S312" s="224"/>
      <c r="T312" s="225"/>
      <c r="U312" s="226">
        <f t="shared" si="94"/>
        <v>1.2592592592592593</v>
      </c>
      <c r="V312" s="227">
        <f>SUM(U312:U314)</f>
        <v>2.2929629629629629</v>
      </c>
      <c r="W312" s="228" t="str">
        <f t="shared" si="95"/>
        <v>2</v>
      </c>
      <c r="X312" s="509"/>
      <c r="Y312" s="229">
        <f t="shared" si="96"/>
        <v>1</v>
      </c>
    </row>
    <row r="313" spans="2:25" ht="18.75" customHeight="1">
      <c r="B313" s="515"/>
      <c r="C313" s="506"/>
      <c r="D313" s="216">
        <v>2</v>
      </c>
      <c r="E313" s="216" t="s">
        <v>4861</v>
      </c>
      <c r="F313" s="217">
        <v>280</v>
      </c>
      <c r="G313" s="218">
        <f t="shared" si="90"/>
        <v>56</v>
      </c>
      <c r="H313" s="219">
        <f t="shared" si="91"/>
        <v>155.55555555555554</v>
      </c>
      <c r="I313" s="219">
        <f t="shared" si="92"/>
        <v>5.185185185185185E-2</v>
      </c>
      <c r="J313" s="217"/>
      <c r="K313" s="220"/>
      <c r="L313" s="220"/>
      <c r="M313" s="221"/>
      <c r="N313" s="222">
        <f t="shared" si="93"/>
        <v>0</v>
      </c>
      <c r="O313" s="223"/>
      <c r="P313" s="224"/>
      <c r="Q313" s="224"/>
      <c r="R313" s="224"/>
      <c r="S313" s="224"/>
      <c r="T313" s="225"/>
      <c r="U313" s="226">
        <f t="shared" si="94"/>
        <v>0.1037037037037037</v>
      </c>
      <c r="V313" s="227"/>
      <c r="W313" s="228" t="str">
        <f t="shared" si="95"/>
        <v>0</v>
      </c>
      <c r="X313" s="509"/>
      <c r="Y313" s="229">
        <f t="shared" si="96"/>
        <v>0</v>
      </c>
    </row>
    <row r="314" spans="2:25" ht="18.75" customHeight="1">
      <c r="B314" s="515"/>
      <c r="C314" s="506"/>
      <c r="D314" s="216">
        <v>3</v>
      </c>
      <c r="E314" s="216" t="s">
        <v>4862</v>
      </c>
      <c r="F314" s="217">
        <v>2511</v>
      </c>
      <c r="G314" s="218">
        <f t="shared" si="90"/>
        <v>502.2</v>
      </c>
      <c r="H314" s="219">
        <f t="shared" si="91"/>
        <v>1395</v>
      </c>
      <c r="I314" s="219">
        <f t="shared" si="92"/>
        <v>0.46500000000000002</v>
      </c>
      <c r="J314" s="217"/>
      <c r="K314" s="220"/>
      <c r="L314" s="220"/>
      <c r="M314" s="221"/>
      <c r="N314" s="222">
        <f t="shared" si="93"/>
        <v>0</v>
      </c>
      <c r="O314" s="223"/>
      <c r="P314" s="224"/>
      <c r="Q314" s="224"/>
      <c r="R314" s="224"/>
      <c r="S314" s="224"/>
      <c r="T314" s="225"/>
      <c r="U314" s="226">
        <f t="shared" si="94"/>
        <v>0.93</v>
      </c>
      <c r="V314" s="227"/>
      <c r="W314" s="228" t="str">
        <f t="shared" si="95"/>
        <v>0</v>
      </c>
      <c r="X314" s="509"/>
      <c r="Y314" s="229">
        <f t="shared" si="96"/>
        <v>0</v>
      </c>
    </row>
    <row r="315" spans="2:25" ht="18.75" customHeight="1">
      <c r="B315" s="515"/>
      <c r="C315" s="506"/>
      <c r="D315" s="216"/>
      <c r="E315" s="216"/>
      <c r="F315" s="217"/>
      <c r="G315" s="218">
        <f t="shared" si="90"/>
        <v>0</v>
      </c>
      <c r="H315" s="219">
        <f t="shared" si="91"/>
        <v>0</v>
      </c>
      <c r="I315" s="219">
        <f t="shared" si="92"/>
        <v>0</v>
      </c>
      <c r="J315" s="217"/>
      <c r="K315" s="220"/>
      <c r="L315" s="220"/>
      <c r="M315" s="221"/>
      <c r="N315" s="222">
        <f t="shared" si="93"/>
        <v>0</v>
      </c>
      <c r="O315" s="223"/>
      <c r="P315" s="224"/>
      <c r="Q315" s="224"/>
      <c r="R315" s="224"/>
      <c r="S315" s="224"/>
      <c r="T315" s="225"/>
      <c r="U315" s="226">
        <f t="shared" si="94"/>
        <v>0</v>
      </c>
      <c r="V315" s="227"/>
      <c r="W315" s="228" t="str">
        <f t="shared" si="95"/>
        <v>0</v>
      </c>
      <c r="X315" s="509"/>
      <c r="Y315" s="229">
        <f t="shared" si="96"/>
        <v>0</v>
      </c>
    </row>
    <row r="316" spans="2:25" ht="18.75" customHeight="1">
      <c r="B316" s="515"/>
      <c r="C316" s="506"/>
      <c r="D316" s="216">
        <v>1</v>
      </c>
      <c r="E316" s="216" t="s">
        <v>4863</v>
      </c>
      <c r="F316" s="217">
        <v>4220</v>
      </c>
      <c r="G316" s="218">
        <f t="shared" si="90"/>
        <v>844</v>
      </c>
      <c r="H316" s="219">
        <f t="shared" si="91"/>
        <v>2344.4444444444443</v>
      </c>
      <c r="I316" s="219">
        <f t="shared" si="92"/>
        <v>0.78148148148148144</v>
      </c>
      <c r="J316" s="217"/>
      <c r="K316" s="220" t="s">
        <v>11312</v>
      </c>
      <c r="L316" s="220"/>
      <c r="M316" s="221">
        <f>SUM(H316:H317)</f>
        <v>3256.6666666666665</v>
      </c>
      <c r="N316" s="222">
        <f t="shared" si="93"/>
        <v>65.133333333333326</v>
      </c>
      <c r="O316" s="223" t="s">
        <v>4752</v>
      </c>
      <c r="P316" s="224"/>
      <c r="Q316" s="224"/>
      <c r="R316" s="224" t="s">
        <v>2634</v>
      </c>
      <c r="S316" s="224"/>
      <c r="T316" s="225"/>
      <c r="U316" s="226">
        <f t="shared" si="94"/>
        <v>1.5629629629629629</v>
      </c>
      <c r="V316" s="227">
        <f>SUM(U316:U317)</f>
        <v>2.1711111111111112</v>
      </c>
      <c r="W316" s="228" t="str">
        <f t="shared" si="95"/>
        <v>2</v>
      </c>
      <c r="X316" s="509"/>
      <c r="Y316" s="229">
        <f t="shared" si="96"/>
        <v>1</v>
      </c>
    </row>
    <row r="317" spans="2:25" ht="18.75" customHeight="1">
      <c r="B317" s="515"/>
      <c r="C317" s="506"/>
      <c r="D317" s="216">
        <v>2</v>
      </c>
      <c r="E317" s="216" t="s">
        <v>4864</v>
      </c>
      <c r="F317" s="217">
        <f>3642-2000</f>
        <v>1642</v>
      </c>
      <c r="G317" s="218">
        <f t="shared" si="90"/>
        <v>328.4</v>
      </c>
      <c r="H317" s="219">
        <f t="shared" si="91"/>
        <v>912.22222222222217</v>
      </c>
      <c r="I317" s="219">
        <f t="shared" si="92"/>
        <v>0.30407407407407405</v>
      </c>
      <c r="J317" s="217"/>
      <c r="K317" s="220"/>
      <c r="L317" s="220"/>
      <c r="M317" s="221"/>
      <c r="N317" s="222">
        <f t="shared" si="93"/>
        <v>0</v>
      </c>
      <c r="O317" s="223"/>
      <c r="P317" s="224"/>
      <c r="Q317" s="224"/>
      <c r="R317" s="224"/>
      <c r="S317" s="224"/>
      <c r="T317" s="225"/>
      <c r="U317" s="226">
        <f t="shared" si="94"/>
        <v>0.6081481481481481</v>
      </c>
      <c r="V317" s="227"/>
      <c r="W317" s="228" t="str">
        <f t="shared" si="95"/>
        <v>0</v>
      </c>
      <c r="X317" s="509"/>
      <c r="Y317" s="229">
        <f t="shared" si="96"/>
        <v>0</v>
      </c>
    </row>
    <row r="318" spans="2:25" ht="18.75" customHeight="1">
      <c r="B318" s="515"/>
      <c r="C318" s="506"/>
      <c r="D318" s="216"/>
      <c r="E318" s="216"/>
      <c r="F318" s="217"/>
      <c r="G318" s="218">
        <f t="shared" si="90"/>
        <v>0</v>
      </c>
      <c r="H318" s="219">
        <f t="shared" si="91"/>
        <v>0</v>
      </c>
      <c r="I318" s="219">
        <f t="shared" si="92"/>
        <v>0</v>
      </c>
      <c r="J318" s="217"/>
      <c r="K318" s="220"/>
      <c r="L318" s="220"/>
      <c r="M318" s="221"/>
      <c r="N318" s="222">
        <f t="shared" si="93"/>
        <v>0</v>
      </c>
      <c r="O318" s="223"/>
      <c r="P318" s="224"/>
      <c r="Q318" s="224"/>
      <c r="R318" s="224"/>
      <c r="S318" s="224"/>
      <c r="T318" s="225"/>
      <c r="U318" s="226">
        <f t="shared" si="94"/>
        <v>0</v>
      </c>
      <c r="V318" s="227"/>
      <c r="W318" s="228" t="str">
        <f t="shared" si="95"/>
        <v>0</v>
      </c>
      <c r="X318" s="509"/>
      <c r="Y318" s="229">
        <f t="shared" si="96"/>
        <v>0</v>
      </c>
    </row>
    <row r="319" spans="2:25" ht="18.75" customHeight="1">
      <c r="B319" s="515"/>
      <c r="C319" s="506"/>
      <c r="D319" s="216">
        <v>1</v>
      </c>
      <c r="E319" s="216" t="s">
        <v>4865</v>
      </c>
      <c r="F319" s="217">
        <v>2804</v>
      </c>
      <c r="G319" s="218">
        <f t="shared" si="90"/>
        <v>560.79999999999995</v>
      </c>
      <c r="H319" s="219">
        <f t="shared" si="91"/>
        <v>1557.7777777777778</v>
      </c>
      <c r="I319" s="219">
        <f t="shared" si="92"/>
        <v>0.51925925925925931</v>
      </c>
      <c r="J319" s="217"/>
      <c r="K319" s="220" t="s">
        <v>11313</v>
      </c>
      <c r="L319" s="220"/>
      <c r="M319" s="221">
        <f>SUM(H319:H320)</f>
        <v>2668.8888888888887</v>
      </c>
      <c r="N319" s="222">
        <f t="shared" si="93"/>
        <v>53.377777777777773</v>
      </c>
      <c r="O319" s="223" t="s">
        <v>2472</v>
      </c>
      <c r="P319" s="224"/>
      <c r="Q319" s="224"/>
      <c r="R319" s="224" t="s">
        <v>2634</v>
      </c>
      <c r="S319" s="224"/>
      <c r="T319" s="225"/>
      <c r="U319" s="226">
        <f t="shared" si="94"/>
        <v>1.0385185185185186</v>
      </c>
      <c r="V319" s="227">
        <f>SUM(U319:U320)</f>
        <v>1.7792592592592593</v>
      </c>
      <c r="W319" s="228" t="str">
        <f t="shared" si="95"/>
        <v>2</v>
      </c>
      <c r="X319" s="509"/>
      <c r="Y319" s="229">
        <f t="shared" si="96"/>
        <v>1</v>
      </c>
    </row>
    <row r="320" spans="2:25" ht="18.75" customHeight="1">
      <c r="B320" s="515"/>
      <c r="C320" s="506"/>
      <c r="D320" s="216"/>
      <c r="E320" s="216" t="s">
        <v>4866</v>
      </c>
      <c r="F320" s="217">
        <v>2000</v>
      </c>
      <c r="G320" s="218">
        <f t="shared" si="90"/>
        <v>400</v>
      </c>
      <c r="H320" s="219">
        <f t="shared" si="91"/>
        <v>1111.1111111111111</v>
      </c>
      <c r="I320" s="219">
        <f t="shared" si="92"/>
        <v>0.37037037037037035</v>
      </c>
      <c r="J320" s="217"/>
      <c r="K320" s="220"/>
      <c r="L320" s="220"/>
      <c r="M320" s="221"/>
      <c r="N320" s="222">
        <f t="shared" si="93"/>
        <v>0</v>
      </c>
      <c r="O320" s="223"/>
      <c r="P320" s="224"/>
      <c r="Q320" s="224"/>
      <c r="R320" s="224"/>
      <c r="S320" s="224"/>
      <c r="T320" s="225"/>
      <c r="U320" s="226">
        <f t="shared" si="94"/>
        <v>0.7407407407407407</v>
      </c>
      <c r="V320" s="227"/>
      <c r="W320" s="228" t="str">
        <f t="shared" si="95"/>
        <v>0</v>
      </c>
      <c r="X320" s="509"/>
      <c r="Y320" s="229">
        <f t="shared" si="96"/>
        <v>0</v>
      </c>
    </row>
    <row r="321" spans="2:25" ht="18.75" customHeight="1">
      <c r="B321" s="515"/>
      <c r="C321" s="506"/>
      <c r="D321" s="216"/>
      <c r="E321" s="216"/>
      <c r="F321" s="217"/>
      <c r="G321" s="218">
        <f t="shared" si="90"/>
        <v>0</v>
      </c>
      <c r="H321" s="219">
        <f t="shared" si="91"/>
        <v>0</v>
      </c>
      <c r="I321" s="219">
        <f t="shared" si="92"/>
        <v>0</v>
      </c>
      <c r="J321" s="217"/>
      <c r="K321" s="220"/>
      <c r="L321" s="220"/>
      <c r="M321" s="221"/>
      <c r="N321" s="222">
        <f t="shared" si="93"/>
        <v>0</v>
      </c>
      <c r="O321" s="223"/>
      <c r="P321" s="224"/>
      <c r="Q321" s="224"/>
      <c r="R321" s="224"/>
      <c r="S321" s="224"/>
      <c r="T321" s="225"/>
      <c r="U321" s="226">
        <f t="shared" si="94"/>
        <v>0</v>
      </c>
      <c r="V321" s="227"/>
      <c r="W321" s="228" t="str">
        <f t="shared" si="95"/>
        <v>0</v>
      </c>
      <c r="X321" s="509"/>
      <c r="Y321" s="229">
        <f t="shared" si="96"/>
        <v>0</v>
      </c>
    </row>
    <row r="322" spans="2:25" ht="18.75" customHeight="1">
      <c r="B322" s="515"/>
      <c r="C322" s="506"/>
      <c r="D322" s="216">
        <v>1</v>
      </c>
      <c r="E322" s="216" t="s">
        <v>4867</v>
      </c>
      <c r="F322" s="217">
        <v>200</v>
      </c>
      <c r="G322" s="218">
        <f t="shared" si="90"/>
        <v>40</v>
      </c>
      <c r="H322" s="219">
        <f t="shared" si="91"/>
        <v>111.11111111111111</v>
      </c>
      <c r="I322" s="219">
        <f t="shared" si="92"/>
        <v>3.7037037037037035E-2</v>
      </c>
      <c r="J322" s="217"/>
      <c r="K322" s="220" t="s">
        <v>11314</v>
      </c>
      <c r="L322" s="220"/>
      <c r="M322" s="221">
        <f>SUM(H322:H323)</f>
        <v>2727.7777777777778</v>
      </c>
      <c r="N322" s="222">
        <f t="shared" si="93"/>
        <v>54.555555555555557</v>
      </c>
      <c r="O322" s="223" t="s">
        <v>4761</v>
      </c>
      <c r="P322" s="224"/>
      <c r="Q322" s="224"/>
      <c r="R322" s="224" t="s">
        <v>2634</v>
      </c>
      <c r="S322" s="224"/>
      <c r="T322" s="225"/>
      <c r="U322" s="226">
        <f t="shared" si="94"/>
        <v>7.407407407407407E-2</v>
      </c>
      <c r="V322" s="227">
        <f>SUM(U322:U323)</f>
        <v>1.8185185185185184</v>
      </c>
      <c r="W322" s="228" t="str">
        <f t="shared" si="95"/>
        <v>2</v>
      </c>
      <c r="X322" s="509"/>
      <c r="Y322" s="229">
        <f t="shared" si="96"/>
        <v>1</v>
      </c>
    </row>
    <row r="323" spans="2:25" ht="18.75" customHeight="1">
      <c r="B323" s="515"/>
      <c r="C323" s="506"/>
      <c r="D323" s="216">
        <v>2</v>
      </c>
      <c r="E323" s="216" t="s">
        <v>4868</v>
      </c>
      <c r="F323" s="217">
        <v>4710</v>
      </c>
      <c r="G323" s="218">
        <f t="shared" si="90"/>
        <v>942</v>
      </c>
      <c r="H323" s="219">
        <f t="shared" si="91"/>
        <v>2616.6666666666665</v>
      </c>
      <c r="I323" s="219">
        <f t="shared" si="92"/>
        <v>0.87222222222222212</v>
      </c>
      <c r="J323" s="217"/>
      <c r="K323" s="220"/>
      <c r="L323" s="220"/>
      <c r="M323" s="221"/>
      <c r="N323" s="222">
        <f t="shared" si="93"/>
        <v>0</v>
      </c>
      <c r="O323" s="223"/>
      <c r="P323" s="224"/>
      <c r="Q323" s="224"/>
      <c r="R323" s="224"/>
      <c r="S323" s="224"/>
      <c r="T323" s="225"/>
      <c r="U323" s="226">
        <f t="shared" si="94"/>
        <v>1.7444444444444442</v>
      </c>
      <c r="V323" s="227"/>
      <c r="W323" s="228" t="str">
        <f t="shared" si="95"/>
        <v>0</v>
      </c>
      <c r="X323" s="509"/>
      <c r="Y323" s="229">
        <f t="shared" si="96"/>
        <v>0</v>
      </c>
    </row>
    <row r="324" spans="2:25" ht="18.75" customHeight="1">
      <c r="B324" s="515"/>
      <c r="C324" s="506"/>
      <c r="D324" s="216"/>
      <c r="E324" s="216"/>
      <c r="F324" s="217"/>
      <c r="G324" s="218">
        <f t="shared" si="90"/>
        <v>0</v>
      </c>
      <c r="H324" s="219">
        <f t="shared" si="91"/>
        <v>0</v>
      </c>
      <c r="I324" s="219">
        <f t="shared" si="92"/>
        <v>0</v>
      </c>
      <c r="J324" s="217"/>
      <c r="K324" s="220"/>
      <c r="L324" s="220"/>
      <c r="M324" s="221"/>
      <c r="N324" s="222">
        <f t="shared" si="93"/>
        <v>0</v>
      </c>
      <c r="O324" s="223"/>
      <c r="P324" s="224"/>
      <c r="Q324" s="224"/>
      <c r="R324" s="224"/>
      <c r="S324" s="224"/>
      <c r="T324" s="225"/>
      <c r="U324" s="226">
        <f t="shared" si="94"/>
        <v>0</v>
      </c>
      <c r="V324" s="227"/>
      <c r="W324" s="228" t="str">
        <f t="shared" si="95"/>
        <v>0</v>
      </c>
      <c r="X324" s="509"/>
      <c r="Y324" s="229">
        <f t="shared" si="96"/>
        <v>0</v>
      </c>
    </row>
    <row r="325" spans="2:25" ht="18.75" customHeight="1">
      <c r="B325" s="515"/>
      <c r="C325" s="506"/>
      <c r="D325" s="216"/>
      <c r="E325" s="216" t="s">
        <v>4869</v>
      </c>
      <c r="F325" s="217">
        <v>800</v>
      </c>
      <c r="G325" s="218">
        <f t="shared" si="90"/>
        <v>160</v>
      </c>
      <c r="H325" s="219">
        <f t="shared" si="91"/>
        <v>444.44444444444446</v>
      </c>
      <c r="I325" s="219">
        <f t="shared" si="92"/>
        <v>0.14814814814814814</v>
      </c>
      <c r="J325" s="217"/>
      <c r="K325" s="220" t="s">
        <v>11315</v>
      </c>
      <c r="L325" s="220"/>
      <c r="M325" s="221">
        <f>SUM(H325:H327)</f>
        <v>2560.5555555555552</v>
      </c>
      <c r="N325" s="222">
        <f t="shared" si="93"/>
        <v>51.211111111111101</v>
      </c>
      <c r="O325" s="223" t="s">
        <v>2785</v>
      </c>
      <c r="P325" s="224"/>
      <c r="Q325" s="224"/>
      <c r="R325" s="224" t="s">
        <v>2634</v>
      </c>
      <c r="S325" s="224"/>
      <c r="T325" s="225"/>
      <c r="U325" s="226">
        <f t="shared" si="94"/>
        <v>0.29629629629629628</v>
      </c>
      <c r="V325" s="227">
        <f>SUM(U325:U327)</f>
        <v>1.7070370370370369</v>
      </c>
      <c r="W325" s="228" t="str">
        <f t="shared" si="95"/>
        <v>2</v>
      </c>
      <c r="X325" s="509"/>
      <c r="Y325" s="229">
        <f t="shared" si="96"/>
        <v>1</v>
      </c>
    </row>
    <row r="326" spans="2:25" ht="18.75" customHeight="1">
      <c r="B326" s="515"/>
      <c r="C326" s="506"/>
      <c r="D326" s="216"/>
      <c r="E326" s="216" t="s">
        <v>4870</v>
      </c>
      <c r="F326" s="217">
        <v>3000</v>
      </c>
      <c r="G326" s="218">
        <f t="shared" si="90"/>
        <v>600</v>
      </c>
      <c r="H326" s="219">
        <f t="shared" si="91"/>
        <v>1666.6666666666665</v>
      </c>
      <c r="I326" s="219">
        <f t="shared" si="92"/>
        <v>0.55555555555555547</v>
      </c>
      <c r="J326" s="217"/>
      <c r="K326" s="220"/>
      <c r="L326" s="220"/>
      <c r="M326" s="221"/>
      <c r="N326" s="222">
        <f t="shared" si="93"/>
        <v>0</v>
      </c>
      <c r="O326" s="223"/>
      <c r="P326" s="224"/>
      <c r="Q326" s="224"/>
      <c r="R326" s="224"/>
      <c r="S326" s="224"/>
      <c r="T326" s="225"/>
      <c r="U326" s="226">
        <f t="shared" si="94"/>
        <v>1.1111111111111109</v>
      </c>
      <c r="V326" s="227"/>
      <c r="W326" s="228" t="str">
        <f t="shared" si="95"/>
        <v>0</v>
      </c>
      <c r="X326" s="509"/>
      <c r="Y326" s="229">
        <f t="shared" si="96"/>
        <v>0</v>
      </c>
    </row>
    <row r="327" spans="2:25" ht="18.75" customHeight="1">
      <c r="B327" s="515"/>
      <c r="C327" s="506"/>
      <c r="D327" s="216"/>
      <c r="E327" s="216" t="s">
        <v>4871</v>
      </c>
      <c r="F327" s="217">
        <v>809</v>
      </c>
      <c r="G327" s="218">
        <f t="shared" si="90"/>
        <v>161.80000000000001</v>
      </c>
      <c r="H327" s="219">
        <f t="shared" si="91"/>
        <v>449.44444444444446</v>
      </c>
      <c r="I327" s="219">
        <f t="shared" si="92"/>
        <v>0.14981481481481482</v>
      </c>
      <c r="J327" s="217"/>
      <c r="K327" s="220"/>
      <c r="L327" s="220"/>
      <c r="M327" s="221"/>
      <c r="N327" s="222">
        <f t="shared" si="93"/>
        <v>0</v>
      </c>
      <c r="O327" s="223"/>
      <c r="P327" s="224"/>
      <c r="Q327" s="224"/>
      <c r="R327" s="224"/>
      <c r="S327" s="224"/>
      <c r="T327" s="225"/>
      <c r="U327" s="226">
        <f t="shared" si="94"/>
        <v>0.29962962962962963</v>
      </c>
      <c r="V327" s="227"/>
      <c r="W327" s="228" t="str">
        <f t="shared" si="95"/>
        <v>0</v>
      </c>
      <c r="X327" s="509"/>
      <c r="Y327" s="229">
        <f t="shared" si="96"/>
        <v>0</v>
      </c>
    </row>
    <row r="328" spans="2:25" ht="18.75" customHeight="1">
      <c r="B328" s="515"/>
      <c r="C328" s="506"/>
      <c r="D328" s="216"/>
      <c r="E328" s="216"/>
      <c r="F328" s="217"/>
      <c r="G328" s="218">
        <f t="shared" si="90"/>
        <v>0</v>
      </c>
      <c r="H328" s="219">
        <f t="shared" si="91"/>
        <v>0</v>
      </c>
      <c r="I328" s="219">
        <f t="shared" si="92"/>
        <v>0</v>
      </c>
      <c r="J328" s="217"/>
      <c r="K328" s="220"/>
      <c r="L328" s="220"/>
      <c r="M328" s="221"/>
      <c r="N328" s="222">
        <f t="shared" si="93"/>
        <v>0</v>
      </c>
      <c r="O328" s="223"/>
      <c r="P328" s="224"/>
      <c r="Q328" s="224"/>
      <c r="R328" s="224"/>
      <c r="S328" s="224"/>
      <c r="T328" s="225"/>
      <c r="U328" s="226">
        <f t="shared" si="94"/>
        <v>0</v>
      </c>
      <c r="V328" s="227"/>
      <c r="W328" s="228" t="str">
        <f t="shared" si="95"/>
        <v>0</v>
      </c>
      <c r="X328" s="509"/>
      <c r="Y328" s="229">
        <f t="shared" si="96"/>
        <v>0</v>
      </c>
    </row>
    <row r="329" spans="2:25" ht="18.75" customHeight="1">
      <c r="B329" s="516"/>
      <c r="C329" s="507"/>
      <c r="D329" s="216"/>
      <c r="E329" s="216"/>
      <c r="F329" s="217"/>
      <c r="G329" s="218">
        <f>F329/$G$15</f>
        <v>0</v>
      </c>
      <c r="H329" s="219">
        <f>F329/$H$15</f>
        <v>0</v>
      </c>
      <c r="I329" s="219">
        <f>H329/$I$15</f>
        <v>0</v>
      </c>
      <c r="J329" s="217"/>
      <c r="K329" s="220"/>
      <c r="L329" s="220"/>
      <c r="M329" s="232"/>
      <c r="N329" s="222">
        <f>M329/$N$15</f>
        <v>0</v>
      </c>
      <c r="O329" s="231"/>
      <c r="P329" s="231"/>
      <c r="Q329" s="231"/>
      <c r="R329" s="231"/>
      <c r="S329" s="231"/>
      <c r="T329" s="225"/>
      <c r="U329" s="226">
        <f>H329/$U$15</f>
        <v>0</v>
      </c>
      <c r="V329" s="227"/>
      <c r="W329" s="228" t="str">
        <f>IF(V329&lt;1,"0",IF(V329&lt;5,"2",IF(V329&gt;=5,"6")))</f>
        <v>0</v>
      </c>
      <c r="X329" s="510"/>
      <c r="Y329" s="229">
        <f t="shared" si="96"/>
        <v>0</v>
      </c>
    </row>
    <row r="330" spans="2:25">
      <c r="B330" s="233"/>
      <c r="C330" s="234" t="s">
        <v>111</v>
      </c>
      <c r="D330" s="235"/>
      <c r="E330" s="236">
        <f>COUNTA(E303:E329)</f>
        <v>18</v>
      </c>
      <c r="F330" s="236">
        <f>SUM(F303:F329)</f>
        <v>44746</v>
      </c>
      <c r="G330" s="236">
        <f>SUM(G303:G329)</f>
        <v>8949.1999999999989</v>
      </c>
      <c r="H330" s="236">
        <f>SUM(H303:H329)</f>
        <v>24858.888888888891</v>
      </c>
      <c r="I330" s="236">
        <f>MROUND(SUM(I303:I329),1)</f>
        <v>8</v>
      </c>
      <c r="J330" s="236">
        <f>COUNTA(J303:J329)</f>
        <v>1</v>
      </c>
      <c r="K330" s="236">
        <f>COUNTA(K303:K329)</f>
        <v>8</v>
      </c>
      <c r="L330" s="236">
        <f>COUNTA(L303:L329)</f>
        <v>0</v>
      </c>
      <c r="M330" s="236">
        <f>SUM(M303:M329)</f>
        <v>24858.888888888887</v>
      </c>
      <c r="N330" s="236">
        <f>SUM(N303:N329)</f>
        <v>497.17777777777775</v>
      </c>
      <c r="O330" s="237"/>
      <c r="P330" s="238">
        <f>COUNTIF(P303:P329, "YES")</f>
        <v>0</v>
      </c>
      <c r="Q330" s="237"/>
      <c r="R330" s="237"/>
      <c r="S330" s="237"/>
      <c r="T330" s="237"/>
      <c r="U330" s="236">
        <f>SUM(U303:U329)</f>
        <v>16.572592592592592</v>
      </c>
      <c r="V330" s="236">
        <f>SUM(V303:V329)</f>
        <v>16.572592592592592</v>
      </c>
      <c r="W330" s="236">
        <f t="array" ref="W330">SUM(ABS(W303:W329))</f>
        <v>16</v>
      </c>
      <c r="X330" s="238">
        <f>IF(X303&lt;0.2, "0", IF(X303&lt;=2, "2", IF(X303&gt;2, ROUND(X303,0))))</f>
        <v>3</v>
      </c>
      <c r="Y330" s="236">
        <f>SUM(Y303:Y329)</f>
        <v>8</v>
      </c>
    </row>
    <row r="331" spans="2:25" ht="18.75" customHeight="1">
      <c r="B331" s="514">
        <v>8</v>
      </c>
      <c r="C331" s="505" t="s">
        <v>4872</v>
      </c>
      <c r="D331" s="216">
        <v>1</v>
      </c>
      <c r="E331" s="216" t="s">
        <v>4873</v>
      </c>
      <c r="F331" s="217">
        <v>280</v>
      </c>
      <c r="G331" s="218">
        <f t="shared" ref="G331:G392" si="97">F331/$G$15</f>
        <v>56</v>
      </c>
      <c r="H331" s="219">
        <f t="shared" ref="H331:H392" si="98">F331/$H$15</f>
        <v>155.55555555555554</v>
      </c>
      <c r="I331" s="219">
        <f t="shared" ref="I331:I392" si="99">H331/$I$15</f>
        <v>5.185185185185185E-2</v>
      </c>
      <c r="J331" s="217"/>
      <c r="K331" s="220"/>
      <c r="L331" s="220"/>
      <c r="M331" s="221"/>
      <c r="N331" s="222">
        <f t="shared" ref="N331:N411" si="100">M331/$N$15</f>
        <v>0</v>
      </c>
      <c r="O331" s="223"/>
      <c r="P331" s="224"/>
      <c r="Q331" s="224"/>
      <c r="R331" s="224"/>
      <c r="S331" s="224"/>
      <c r="T331" s="225"/>
      <c r="U331" s="226">
        <f t="shared" ref="U331:U392" si="101">H331/$U$15</f>
        <v>0.1037037037037037</v>
      </c>
      <c r="V331" s="227"/>
      <c r="W331" s="228" t="str">
        <f t="shared" ref="W331:W392" si="102">IF(V331&lt;1,"0",IF(V331&lt;5,"2",IF(V331&gt;=5,"6")))</f>
        <v>0</v>
      </c>
      <c r="X331" s="508">
        <f>K413/$X$15</f>
        <v>2.6666666666666665</v>
      </c>
      <c r="Y331" s="229">
        <f t="shared" ref="Y331:Y393" si="103">W331/2</f>
        <v>0</v>
      </c>
    </row>
    <row r="332" spans="2:25" ht="18.75" customHeight="1">
      <c r="B332" s="515"/>
      <c r="C332" s="506"/>
      <c r="D332" s="216">
        <v>2</v>
      </c>
      <c r="E332" s="216" t="s">
        <v>4874</v>
      </c>
      <c r="F332" s="217">
        <v>667</v>
      </c>
      <c r="G332" s="218">
        <f t="shared" si="97"/>
        <v>133.4</v>
      </c>
      <c r="H332" s="219">
        <f t="shared" si="98"/>
        <v>370.55555555555554</v>
      </c>
      <c r="I332" s="219">
        <f t="shared" si="99"/>
        <v>0.12351851851851851</v>
      </c>
      <c r="J332" s="217" t="s">
        <v>4875</v>
      </c>
      <c r="K332" s="220" t="s">
        <v>11316</v>
      </c>
      <c r="L332" s="220"/>
      <c r="M332" s="221">
        <f>SUM(H331:H339)</f>
        <v>2063.3333333333335</v>
      </c>
      <c r="N332" s="222">
        <f t="shared" si="100"/>
        <v>41.266666666666673</v>
      </c>
      <c r="O332" s="223" t="s">
        <v>4876</v>
      </c>
      <c r="P332" s="224"/>
      <c r="Q332" s="224"/>
      <c r="R332" s="224"/>
      <c r="S332" s="224"/>
      <c r="T332" s="225"/>
      <c r="U332" s="226">
        <f t="shared" si="101"/>
        <v>0.24703703703703703</v>
      </c>
      <c r="V332" s="227">
        <f>SUM(U331:U339)</f>
        <v>1.3755555555555554</v>
      </c>
      <c r="W332" s="228" t="str">
        <f t="shared" si="102"/>
        <v>2</v>
      </c>
      <c r="X332" s="509"/>
      <c r="Y332" s="229">
        <f t="shared" si="103"/>
        <v>1</v>
      </c>
    </row>
    <row r="333" spans="2:25" ht="18.75" customHeight="1">
      <c r="B333" s="515"/>
      <c r="C333" s="506"/>
      <c r="D333" s="216">
        <v>3</v>
      </c>
      <c r="E333" s="216" t="s">
        <v>4877</v>
      </c>
      <c r="F333" s="217">
        <v>800</v>
      </c>
      <c r="G333" s="218">
        <f t="shared" si="97"/>
        <v>160</v>
      </c>
      <c r="H333" s="219">
        <f t="shared" si="98"/>
        <v>444.44444444444446</v>
      </c>
      <c r="I333" s="219">
        <f t="shared" si="99"/>
        <v>0.14814814814814814</v>
      </c>
      <c r="J333" s="217"/>
      <c r="K333" s="220"/>
      <c r="L333" s="220"/>
      <c r="M333" s="221"/>
      <c r="N333" s="222">
        <f t="shared" si="100"/>
        <v>0</v>
      </c>
      <c r="O333" s="223"/>
      <c r="P333" s="224"/>
      <c r="Q333" s="224"/>
      <c r="R333" s="224"/>
      <c r="S333" s="224"/>
      <c r="T333" s="225"/>
      <c r="U333" s="226">
        <f t="shared" si="101"/>
        <v>0.29629629629629628</v>
      </c>
      <c r="V333" s="227"/>
      <c r="W333" s="228" t="str">
        <f t="shared" si="102"/>
        <v>0</v>
      </c>
      <c r="X333" s="509"/>
      <c r="Y333" s="229">
        <f t="shared" si="103"/>
        <v>0</v>
      </c>
    </row>
    <row r="334" spans="2:25" ht="18.75" customHeight="1">
      <c r="B334" s="515"/>
      <c r="C334" s="506"/>
      <c r="D334" s="216">
        <v>4</v>
      </c>
      <c r="E334" s="216" t="s">
        <v>4878</v>
      </c>
      <c r="F334" s="217">
        <v>334</v>
      </c>
      <c r="G334" s="218">
        <f t="shared" si="97"/>
        <v>66.8</v>
      </c>
      <c r="H334" s="219">
        <f t="shared" si="98"/>
        <v>185.55555555555554</v>
      </c>
      <c r="I334" s="219">
        <f t="shared" si="99"/>
        <v>6.1851851851851845E-2</v>
      </c>
      <c r="J334" s="217"/>
      <c r="K334" s="220"/>
      <c r="L334" s="220"/>
      <c r="M334" s="221"/>
      <c r="N334" s="222">
        <f t="shared" si="100"/>
        <v>0</v>
      </c>
      <c r="O334" s="223"/>
      <c r="P334" s="224"/>
      <c r="Q334" s="224"/>
      <c r="R334" s="224"/>
      <c r="S334" s="224"/>
      <c r="T334" s="225"/>
      <c r="U334" s="226">
        <f t="shared" si="101"/>
        <v>0.12370370370370369</v>
      </c>
      <c r="V334" s="227"/>
      <c r="W334" s="228" t="str">
        <f t="shared" si="102"/>
        <v>0</v>
      </c>
      <c r="X334" s="509"/>
      <c r="Y334" s="229">
        <f t="shared" si="103"/>
        <v>0</v>
      </c>
    </row>
    <row r="335" spans="2:25" ht="18.75" customHeight="1">
      <c r="B335" s="515"/>
      <c r="C335" s="506"/>
      <c r="D335" s="216">
        <v>5</v>
      </c>
      <c r="E335" s="216" t="s">
        <v>4815</v>
      </c>
      <c r="F335" s="217">
        <v>534</v>
      </c>
      <c r="G335" s="218">
        <f t="shared" si="97"/>
        <v>106.8</v>
      </c>
      <c r="H335" s="219">
        <f t="shared" si="98"/>
        <v>296.66666666666669</v>
      </c>
      <c r="I335" s="219">
        <f t="shared" si="99"/>
        <v>9.8888888888888901E-2</v>
      </c>
      <c r="J335" s="217"/>
      <c r="K335" s="220"/>
      <c r="L335" s="220"/>
      <c r="M335" s="221"/>
      <c r="N335" s="222">
        <f t="shared" si="100"/>
        <v>0</v>
      </c>
      <c r="O335" s="223"/>
      <c r="P335" s="224"/>
      <c r="Q335" s="224"/>
      <c r="R335" s="224"/>
      <c r="S335" s="224"/>
      <c r="T335" s="225"/>
      <c r="U335" s="226">
        <f t="shared" si="101"/>
        <v>0.1977777777777778</v>
      </c>
      <c r="V335" s="227"/>
      <c r="W335" s="228" t="str">
        <f t="shared" si="102"/>
        <v>0</v>
      </c>
      <c r="X335" s="509"/>
      <c r="Y335" s="229">
        <f t="shared" si="103"/>
        <v>0</v>
      </c>
    </row>
    <row r="336" spans="2:25" ht="18.75" customHeight="1">
      <c r="B336" s="515"/>
      <c r="C336" s="506"/>
      <c r="D336" s="216">
        <v>6</v>
      </c>
      <c r="E336" s="216" t="s">
        <v>3878</v>
      </c>
      <c r="F336" s="217">
        <v>253</v>
      </c>
      <c r="G336" s="218">
        <f t="shared" si="97"/>
        <v>50.6</v>
      </c>
      <c r="H336" s="219">
        <f t="shared" si="98"/>
        <v>140.55555555555554</v>
      </c>
      <c r="I336" s="219">
        <f t="shared" si="99"/>
        <v>4.6851851851851846E-2</v>
      </c>
      <c r="J336" s="217"/>
      <c r="K336" s="220"/>
      <c r="L336" s="220"/>
      <c r="M336" s="221"/>
      <c r="N336" s="222">
        <f t="shared" si="100"/>
        <v>0</v>
      </c>
      <c r="O336" s="223"/>
      <c r="P336" s="224"/>
      <c r="Q336" s="224"/>
      <c r="R336" s="224"/>
      <c r="S336" s="224"/>
      <c r="T336" s="225"/>
      <c r="U336" s="226">
        <f t="shared" si="101"/>
        <v>9.3703703703703692E-2</v>
      </c>
      <c r="V336" s="227"/>
      <c r="W336" s="228" t="str">
        <f t="shared" si="102"/>
        <v>0</v>
      </c>
      <c r="X336" s="509"/>
      <c r="Y336" s="229">
        <f t="shared" si="103"/>
        <v>0</v>
      </c>
    </row>
    <row r="337" spans="2:25" ht="18.75" customHeight="1">
      <c r="B337" s="515"/>
      <c r="C337" s="506"/>
      <c r="D337" s="216">
        <v>7</v>
      </c>
      <c r="E337" s="216" t="s">
        <v>4879</v>
      </c>
      <c r="F337" s="217">
        <v>147</v>
      </c>
      <c r="G337" s="218">
        <f t="shared" si="97"/>
        <v>29.4</v>
      </c>
      <c r="H337" s="219">
        <f t="shared" si="98"/>
        <v>81.666666666666671</v>
      </c>
      <c r="I337" s="219">
        <f t="shared" si="99"/>
        <v>2.7222222222222224E-2</v>
      </c>
      <c r="J337" s="217"/>
      <c r="K337" s="220"/>
      <c r="L337" s="220"/>
      <c r="M337" s="221"/>
      <c r="N337" s="222">
        <f t="shared" si="100"/>
        <v>0</v>
      </c>
      <c r="O337" s="223"/>
      <c r="P337" s="224"/>
      <c r="Q337" s="224"/>
      <c r="R337" s="224"/>
      <c r="S337" s="224"/>
      <c r="T337" s="225"/>
      <c r="U337" s="226">
        <f t="shared" si="101"/>
        <v>5.4444444444444448E-2</v>
      </c>
      <c r="V337" s="227"/>
      <c r="W337" s="228" t="str">
        <f t="shared" si="102"/>
        <v>0</v>
      </c>
      <c r="X337" s="509"/>
      <c r="Y337" s="229">
        <f t="shared" si="103"/>
        <v>0</v>
      </c>
    </row>
    <row r="338" spans="2:25" ht="18.75" customHeight="1">
      <c r="B338" s="515"/>
      <c r="C338" s="506"/>
      <c r="D338" s="216">
        <v>8</v>
      </c>
      <c r="E338" s="216" t="s">
        <v>4880</v>
      </c>
      <c r="F338" s="217">
        <v>432</v>
      </c>
      <c r="G338" s="218">
        <f t="shared" si="97"/>
        <v>86.4</v>
      </c>
      <c r="H338" s="219">
        <f t="shared" si="98"/>
        <v>240</v>
      </c>
      <c r="I338" s="219">
        <f t="shared" si="99"/>
        <v>0.08</v>
      </c>
      <c r="J338" s="217"/>
      <c r="K338" s="220"/>
      <c r="L338" s="220"/>
      <c r="M338" s="221"/>
      <c r="N338" s="222">
        <f t="shared" si="100"/>
        <v>0</v>
      </c>
      <c r="O338" s="223"/>
      <c r="P338" s="224"/>
      <c r="Q338" s="224"/>
      <c r="R338" s="224"/>
      <c r="S338" s="224"/>
      <c r="T338" s="225"/>
      <c r="U338" s="226">
        <f t="shared" si="101"/>
        <v>0.16</v>
      </c>
      <c r="V338" s="227"/>
      <c r="W338" s="228" t="str">
        <f t="shared" si="102"/>
        <v>0</v>
      </c>
      <c r="X338" s="509"/>
      <c r="Y338" s="229">
        <f t="shared" si="103"/>
        <v>0</v>
      </c>
    </row>
    <row r="339" spans="2:25" ht="18.75" customHeight="1">
      <c r="B339" s="515"/>
      <c r="C339" s="506"/>
      <c r="D339" s="216"/>
      <c r="E339" s="216" t="s">
        <v>4881</v>
      </c>
      <c r="F339" s="217">
        <v>267</v>
      </c>
      <c r="G339" s="218">
        <f t="shared" si="97"/>
        <v>53.4</v>
      </c>
      <c r="H339" s="219">
        <f t="shared" si="98"/>
        <v>148.33333333333334</v>
      </c>
      <c r="I339" s="219">
        <f t="shared" si="99"/>
        <v>4.9444444444444451E-2</v>
      </c>
      <c r="J339" s="217"/>
      <c r="K339" s="220"/>
      <c r="L339" s="220"/>
      <c r="M339" s="221"/>
      <c r="N339" s="222">
        <f t="shared" si="100"/>
        <v>0</v>
      </c>
      <c r="O339" s="223"/>
      <c r="P339" s="224"/>
      <c r="Q339" s="224"/>
      <c r="R339" s="224"/>
      <c r="S339" s="224"/>
      <c r="T339" s="225"/>
      <c r="U339" s="226">
        <f t="shared" si="101"/>
        <v>9.8888888888888901E-2</v>
      </c>
      <c r="V339" s="227"/>
      <c r="W339" s="228" t="str">
        <f t="shared" si="102"/>
        <v>0</v>
      </c>
      <c r="X339" s="509"/>
      <c r="Y339" s="229">
        <f t="shared" si="103"/>
        <v>0</v>
      </c>
    </row>
    <row r="340" spans="2:25" ht="18.75" customHeight="1">
      <c r="B340" s="515"/>
      <c r="C340" s="506"/>
      <c r="D340" s="216">
        <v>1</v>
      </c>
      <c r="E340" s="216"/>
      <c r="F340" s="217"/>
      <c r="G340" s="218">
        <f t="shared" si="97"/>
        <v>0</v>
      </c>
      <c r="H340" s="219">
        <f t="shared" si="98"/>
        <v>0</v>
      </c>
      <c r="I340" s="219">
        <f t="shared" si="99"/>
        <v>0</v>
      </c>
      <c r="J340" s="217"/>
      <c r="K340" s="220"/>
      <c r="L340" s="220"/>
      <c r="M340" s="221"/>
      <c r="N340" s="222">
        <f t="shared" si="100"/>
        <v>0</v>
      </c>
      <c r="O340" s="223"/>
      <c r="P340" s="224"/>
      <c r="Q340" s="224"/>
      <c r="R340" s="224"/>
      <c r="S340" s="224"/>
      <c r="T340" s="225"/>
      <c r="U340" s="226">
        <f t="shared" si="101"/>
        <v>0</v>
      </c>
      <c r="V340" s="227"/>
      <c r="W340" s="228" t="str">
        <f t="shared" si="102"/>
        <v>0</v>
      </c>
      <c r="X340" s="509"/>
      <c r="Y340" s="229">
        <f t="shared" si="103"/>
        <v>0</v>
      </c>
    </row>
    <row r="341" spans="2:25" ht="18.75" customHeight="1">
      <c r="B341" s="515"/>
      <c r="C341" s="506"/>
      <c r="D341" s="216">
        <v>2</v>
      </c>
      <c r="E341" s="216" t="s">
        <v>4882</v>
      </c>
      <c r="F341" s="217">
        <v>167</v>
      </c>
      <c r="G341" s="218">
        <f t="shared" si="97"/>
        <v>33.4</v>
      </c>
      <c r="H341" s="219">
        <f t="shared" si="98"/>
        <v>92.777777777777771</v>
      </c>
      <c r="I341" s="219">
        <f t="shared" si="99"/>
        <v>3.0925925925925923E-2</v>
      </c>
      <c r="J341" s="217"/>
      <c r="K341" s="220" t="s">
        <v>4883</v>
      </c>
      <c r="L341" s="220"/>
      <c r="M341" s="221">
        <f>SUM(H341:H352)</f>
        <v>2736.1111111111113</v>
      </c>
      <c r="N341" s="222">
        <f t="shared" si="100"/>
        <v>54.722222222222229</v>
      </c>
      <c r="O341" s="223" t="s">
        <v>4884</v>
      </c>
      <c r="P341" s="224"/>
      <c r="Q341" s="224"/>
      <c r="R341" s="224"/>
      <c r="S341" s="224"/>
      <c r="T341" s="225"/>
      <c r="U341" s="226">
        <f t="shared" si="101"/>
        <v>6.1851851851851845E-2</v>
      </c>
      <c r="V341" s="227">
        <f>SUM(U341:U352)</f>
        <v>1.8240740740740742</v>
      </c>
      <c r="W341" s="228" t="str">
        <f t="shared" si="102"/>
        <v>2</v>
      </c>
      <c r="X341" s="509"/>
      <c r="Y341" s="229">
        <f t="shared" si="103"/>
        <v>1</v>
      </c>
    </row>
    <row r="342" spans="2:25" ht="18.75" customHeight="1">
      <c r="B342" s="515"/>
      <c r="C342" s="506"/>
      <c r="D342" s="216">
        <v>3</v>
      </c>
      <c r="E342" s="216" t="s">
        <v>172</v>
      </c>
      <c r="F342" s="217">
        <v>213</v>
      </c>
      <c r="G342" s="218">
        <f t="shared" si="97"/>
        <v>42.6</v>
      </c>
      <c r="H342" s="219">
        <f t="shared" si="98"/>
        <v>118.33333333333333</v>
      </c>
      <c r="I342" s="219">
        <f t="shared" si="99"/>
        <v>3.9444444444444442E-2</v>
      </c>
      <c r="J342" s="217"/>
      <c r="K342" s="220"/>
      <c r="L342" s="220"/>
      <c r="M342" s="221"/>
      <c r="N342" s="222">
        <f t="shared" si="100"/>
        <v>0</v>
      </c>
      <c r="O342" s="223"/>
      <c r="P342" s="224"/>
      <c r="Q342" s="224"/>
      <c r="R342" s="224"/>
      <c r="S342" s="224"/>
      <c r="T342" s="225"/>
      <c r="U342" s="226">
        <f t="shared" si="101"/>
        <v>7.8888888888888883E-2</v>
      </c>
      <c r="V342" s="227"/>
      <c r="W342" s="228" t="str">
        <f t="shared" si="102"/>
        <v>0</v>
      </c>
      <c r="X342" s="509"/>
      <c r="Y342" s="229">
        <f t="shared" si="103"/>
        <v>0</v>
      </c>
    </row>
    <row r="343" spans="2:25" ht="18.75" customHeight="1">
      <c r="B343" s="515"/>
      <c r="C343" s="506"/>
      <c r="D343" s="216">
        <v>4</v>
      </c>
      <c r="E343" s="216" t="s">
        <v>4885</v>
      </c>
      <c r="F343" s="217">
        <v>587</v>
      </c>
      <c r="G343" s="218">
        <f t="shared" si="97"/>
        <v>117.4</v>
      </c>
      <c r="H343" s="219">
        <f t="shared" si="98"/>
        <v>326.11111111111109</v>
      </c>
      <c r="I343" s="219">
        <f t="shared" si="99"/>
        <v>0.10870370370370369</v>
      </c>
      <c r="J343" s="217"/>
      <c r="K343" s="220"/>
      <c r="L343" s="220"/>
      <c r="M343" s="221"/>
      <c r="N343" s="222">
        <f t="shared" si="100"/>
        <v>0</v>
      </c>
      <c r="O343" s="223"/>
      <c r="P343" s="224"/>
      <c r="Q343" s="224"/>
      <c r="R343" s="224"/>
      <c r="S343" s="224"/>
      <c r="T343" s="225"/>
      <c r="U343" s="226">
        <f t="shared" si="101"/>
        <v>0.21740740740740738</v>
      </c>
      <c r="V343" s="227"/>
      <c r="W343" s="228" t="str">
        <f t="shared" si="102"/>
        <v>0</v>
      </c>
      <c r="X343" s="509"/>
      <c r="Y343" s="229">
        <f t="shared" si="103"/>
        <v>0</v>
      </c>
    </row>
    <row r="344" spans="2:25" ht="18.75" customHeight="1">
      <c r="B344" s="515"/>
      <c r="C344" s="506"/>
      <c r="D344" s="216">
        <v>5</v>
      </c>
      <c r="E344" s="216" t="s">
        <v>4886</v>
      </c>
      <c r="F344" s="217">
        <v>480</v>
      </c>
      <c r="G344" s="218">
        <f t="shared" si="97"/>
        <v>96</v>
      </c>
      <c r="H344" s="219">
        <f t="shared" si="98"/>
        <v>266.66666666666669</v>
      </c>
      <c r="I344" s="219">
        <f t="shared" si="99"/>
        <v>8.8888888888888892E-2</v>
      </c>
      <c r="J344" s="217"/>
      <c r="K344" s="220"/>
      <c r="L344" s="220"/>
      <c r="M344" s="221"/>
      <c r="N344" s="222">
        <f t="shared" si="100"/>
        <v>0</v>
      </c>
      <c r="O344" s="223"/>
      <c r="P344" s="224"/>
      <c r="Q344" s="224"/>
      <c r="R344" s="224"/>
      <c r="S344" s="224"/>
      <c r="T344" s="225"/>
      <c r="U344" s="226">
        <f t="shared" si="101"/>
        <v>0.17777777777777778</v>
      </c>
      <c r="V344" s="227"/>
      <c r="W344" s="228" t="str">
        <f t="shared" si="102"/>
        <v>0</v>
      </c>
      <c r="X344" s="509"/>
      <c r="Y344" s="229">
        <f t="shared" si="103"/>
        <v>0</v>
      </c>
    </row>
    <row r="345" spans="2:25" ht="18.75" customHeight="1">
      <c r="B345" s="515"/>
      <c r="C345" s="506"/>
      <c r="D345" s="216">
        <v>6</v>
      </c>
      <c r="E345" s="216" t="s">
        <v>4887</v>
      </c>
      <c r="F345" s="217">
        <v>574</v>
      </c>
      <c r="G345" s="218">
        <f t="shared" si="97"/>
        <v>114.8</v>
      </c>
      <c r="H345" s="219">
        <f t="shared" si="98"/>
        <v>318.88888888888886</v>
      </c>
      <c r="I345" s="219">
        <f t="shared" si="99"/>
        <v>0.10629629629629629</v>
      </c>
      <c r="J345" s="217"/>
      <c r="K345" s="220"/>
      <c r="L345" s="220"/>
      <c r="M345" s="221"/>
      <c r="N345" s="222">
        <f t="shared" si="100"/>
        <v>0</v>
      </c>
      <c r="O345" s="223"/>
      <c r="P345" s="224"/>
      <c r="Q345" s="224"/>
      <c r="R345" s="224"/>
      <c r="S345" s="224"/>
      <c r="T345" s="225"/>
      <c r="U345" s="226">
        <f t="shared" si="101"/>
        <v>0.21259259259259258</v>
      </c>
      <c r="V345" s="227"/>
      <c r="W345" s="228" t="str">
        <f t="shared" si="102"/>
        <v>0</v>
      </c>
      <c r="X345" s="509"/>
      <c r="Y345" s="229">
        <f t="shared" si="103"/>
        <v>0</v>
      </c>
    </row>
    <row r="346" spans="2:25" ht="18.75" customHeight="1">
      <c r="B346" s="515"/>
      <c r="C346" s="506"/>
      <c r="D346" s="216">
        <v>7</v>
      </c>
      <c r="E346" s="216" t="s">
        <v>4888</v>
      </c>
      <c r="F346" s="217">
        <v>560</v>
      </c>
      <c r="G346" s="218">
        <f t="shared" si="97"/>
        <v>112</v>
      </c>
      <c r="H346" s="219">
        <f t="shared" si="98"/>
        <v>311.11111111111109</v>
      </c>
      <c r="I346" s="219">
        <f t="shared" si="99"/>
        <v>0.1037037037037037</v>
      </c>
      <c r="J346" s="217"/>
      <c r="K346" s="220"/>
      <c r="L346" s="220"/>
      <c r="M346" s="221"/>
      <c r="N346" s="222">
        <f t="shared" si="100"/>
        <v>0</v>
      </c>
      <c r="O346" s="223"/>
      <c r="P346" s="224"/>
      <c r="Q346" s="224"/>
      <c r="R346" s="224"/>
      <c r="S346" s="224"/>
      <c r="T346" s="225"/>
      <c r="U346" s="226">
        <f t="shared" si="101"/>
        <v>0.2074074074074074</v>
      </c>
      <c r="V346" s="227"/>
      <c r="W346" s="228" t="str">
        <f t="shared" si="102"/>
        <v>0</v>
      </c>
      <c r="X346" s="509"/>
      <c r="Y346" s="229">
        <f t="shared" si="103"/>
        <v>0</v>
      </c>
    </row>
    <row r="347" spans="2:25" ht="18.75" customHeight="1">
      <c r="B347" s="515"/>
      <c r="C347" s="506"/>
      <c r="D347" s="216">
        <v>8</v>
      </c>
      <c r="E347" s="216" t="s">
        <v>4889</v>
      </c>
      <c r="F347" s="217">
        <v>334</v>
      </c>
      <c r="G347" s="218">
        <f t="shared" si="97"/>
        <v>66.8</v>
      </c>
      <c r="H347" s="219">
        <f t="shared" si="98"/>
        <v>185.55555555555554</v>
      </c>
      <c r="I347" s="219">
        <f t="shared" si="99"/>
        <v>6.1851851851851845E-2</v>
      </c>
      <c r="J347" s="217"/>
      <c r="K347" s="220"/>
      <c r="L347" s="220"/>
      <c r="M347" s="221"/>
      <c r="N347" s="222">
        <f t="shared" si="100"/>
        <v>0</v>
      </c>
      <c r="O347" s="223"/>
      <c r="P347" s="224"/>
      <c r="Q347" s="224"/>
      <c r="R347" s="224"/>
      <c r="S347" s="224"/>
      <c r="T347" s="225"/>
      <c r="U347" s="226">
        <f t="shared" si="101"/>
        <v>0.12370370370370369</v>
      </c>
      <c r="V347" s="227"/>
      <c r="W347" s="228" t="str">
        <f t="shared" si="102"/>
        <v>0</v>
      </c>
      <c r="X347" s="509"/>
      <c r="Y347" s="229">
        <f t="shared" si="103"/>
        <v>0</v>
      </c>
    </row>
    <row r="348" spans="2:25" ht="18.75" customHeight="1">
      <c r="B348" s="515"/>
      <c r="C348" s="506"/>
      <c r="D348" s="216">
        <v>9</v>
      </c>
      <c r="E348" s="216" t="s">
        <v>4890</v>
      </c>
      <c r="F348" s="217">
        <v>265</v>
      </c>
      <c r="G348" s="218">
        <f t="shared" si="97"/>
        <v>53</v>
      </c>
      <c r="H348" s="219">
        <f t="shared" si="98"/>
        <v>147.22222222222223</v>
      </c>
      <c r="I348" s="219">
        <f t="shared" si="99"/>
        <v>4.9074074074074076E-2</v>
      </c>
      <c r="J348" s="217"/>
      <c r="K348" s="220"/>
      <c r="L348" s="220"/>
      <c r="M348" s="221"/>
      <c r="N348" s="222">
        <f t="shared" si="100"/>
        <v>0</v>
      </c>
      <c r="O348" s="223"/>
      <c r="P348" s="224"/>
      <c r="Q348" s="224"/>
      <c r="R348" s="224"/>
      <c r="S348" s="224"/>
      <c r="T348" s="225"/>
      <c r="U348" s="226">
        <f t="shared" si="101"/>
        <v>9.8148148148148151E-2</v>
      </c>
      <c r="V348" s="227"/>
      <c r="W348" s="228" t="str">
        <f t="shared" si="102"/>
        <v>0</v>
      </c>
      <c r="X348" s="509"/>
      <c r="Y348" s="229">
        <f t="shared" si="103"/>
        <v>0</v>
      </c>
    </row>
    <row r="349" spans="2:25" ht="18.75" customHeight="1">
      <c r="B349" s="515"/>
      <c r="C349" s="506"/>
      <c r="D349" s="216">
        <v>1</v>
      </c>
      <c r="E349" s="216" t="s">
        <v>4891</v>
      </c>
      <c r="F349" s="217">
        <v>133</v>
      </c>
      <c r="G349" s="218">
        <f t="shared" si="97"/>
        <v>26.6</v>
      </c>
      <c r="H349" s="219">
        <f t="shared" si="98"/>
        <v>73.888888888888886</v>
      </c>
      <c r="I349" s="219">
        <f t="shared" si="99"/>
        <v>2.462962962962963E-2</v>
      </c>
      <c r="J349" s="217"/>
      <c r="K349" s="220"/>
      <c r="L349" s="220"/>
      <c r="M349" s="221"/>
      <c r="N349" s="222">
        <f t="shared" si="100"/>
        <v>0</v>
      </c>
      <c r="O349" s="223"/>
      <c r="P349" s="224"/>
      <c r="Q349" s="224"/>
      <c r="R349" s="224"/>
      <c r="S349" s="224"/>
      <c r="T349" s="225"/>
      <c r="U349" s="226">
        <f t="shared" si="101"/>
        <v>4.925925925925926E-2</v>
      </c>
      <c r="V349" s="227"/>
      <c r="W349" s="228" t="str">
        <f t="shared" si="102"/>
        <v>0</v>
      </c>
      <c r="X349" s="509"/>
      <c r="Y349" s="229">
        <f t="shared" si="103"/>
        <v>0</v>
      </c>
    </row>
    <row r="350" spans="2:25" ht="18.75" customHeight="1">
      <c r="B350" s="515"/>
      <c r="C350" s="506"/>
      <c r="D350" s="216">
        <v>2</v>
      </c>
      <c r="E350" s="216" t="s">
        <v>4892</v>
      </c>
      <c r="F350" s="217">
        <v>145</v>
      </c>
      <c r="G350" s="218">
        <f t="shared" si="97"/>
        <v>29</v>
      </c>
      <c r="H350" s="219">
        <f t="shared" si="98"/>
        <v>80.555555555555557</v>
      </c>
      <c r="I350" s="219">
        <f t="shared" si="99"/>
        <v>2.6851851851851852E-2</v>
      </c>
      <c r="J350" s="217"/>
      <c r="K350" s="220"/>
      <c r="L350" s="220"/>
      <c r="M350" s="221"/>
      <c r="N350" s="222">
        <f t="shared" si="100"/>
        <v>0</v>
      </c>
      <c r="O350" s="223"/>
      <c r="P350" s="224"/>
      <c r="Q350" s="224"/>
      <c r="R350" s="224"/>
      <c r="S350" s="224"/>
      <c r="T350" s="225"/>
      <c r="U350" s="226">
        <f t="shared" si="101"/>
        <v>5.3703703703703705E-2</v>
      </c>
      <c r="V350" s="227"/>
      <c r="W350" s="228" t="str">
        <f t="shared" si="102"/>
        <v>0</v>
      </c>
      <c r="X350" s="509"/>
      <c r="Y350" s="229">
        <f t="shared" si="103"/>
        <v>0</v>
      </c>
    </row>
    <row r="351" spans="2:25" ht="18.75" customHeight="1">
      <c r="B351" s="515"/>
      <c r="C351" s="506"/>
      <c r="D351" s="216">
        <v>3</v>
      </c>
      <c r="E351" s="216" t="s">
        <v>4893</v>
      </c>
      <c r="F351" s="217">
        <v>133</v>
      </c>
      <c r="G351" s="218">
        <f t="shared" si="97"/>
        <v>26.6</v>
      </c>
      <c r="H351" s="219">
        <f t="shared" si="98"/>
        <v>73.888888888888886</v>
      </c>
      <c r="I351" s="219">
        <f t="shared" si="99"/>
        <v>2.462962962962963E-2</v>
      </c>
      <c r="J351" s="217"/>
      <c r="K351" s="220"/>
      <c r="L351" s="220"/>
      <c r="M351" s="221"/>
      <c r="N351" s="222">
        <f t="shared" si="100"/>
        <v>0</v>
      </c>
      <c r="O351" s="223"/>
      <c r="P351" s="224"/>
      <c r="Q351" s="224"/>
      <c r="R351" s="224"/>
      <c r="S351" s="224"/>
      <c r="T351" s="225"/>
      <c r="U351" s="226">
        <f t="shared" si="101"/>
        <v>4.925925925925926E-2</v>
      </c>
      <c r="V351" s="227"/>
      <c r="W351" s="228" t="str">
        <f t="shared" si="102"/>
        <v>0</v>
      </c>
      <c r="X351" s="509"/>
      <c r="Y351" s="229">
        <f t="shared" si="103"/>
        <v>0</v>
      </c>
    </row>
    <row r="352" spans="2:25" ht="18.75" customHeight="1">
      <c r="B352" s="515"/>
      <c r="C352" s="506"/>
      <c r="D352" s="216">
        <v>4</v>
      </c>
      <c r="E352" s="216" t="s">
        <v>4894</v>
      </c>
      <c r="F352" s="217">
        <v>1334</v>
      </c>
      <c r="G352" s="218">
        <f t="shared" si="97"/>
        <v>266.8</v>
      </c>
      <c r="H352" s="219">
        <f t="shared" si="98"/>
        <v>741.11111111111109</v>
      </c>
      <c r="I352" s="219">
        <f t="shared" si="99"/>
        <v>0.24703703703703703</v>
      </c>
      <c r="J352" s="217"/>
      <c r="K352" s="220"/>
      <c r="L352" s="220"/>
      <c r="M352" s="221"/>
      <c r="N352" s="222">
        <f t="shared" si="100"/>
        <v>0</v>
      </c>
      <c r="O352" s="223"/>
      <c r="P352" s="224"/>
      <c r="Q352" s="224"/>
      <c r="R352" s="224"/>
      <c r="S352" s="224"/>
      <c r="T352" s="225"/>
      <c r="U352" s="226">
        <f t="shared" si="101"/>
        <v>0.49407407407407405</v>
      </c>
      <c r="V352" s="227"/>
      <c r="W352" s="228" t="str">
        <f t="shared" si="102"/>
        <v>0</v>
      </c>
      <c r="X352" s="509"/>
      <c r="Y352" s="229">
        <f t="shared" si="103"/>
        <v>0</v>
      </c>
    </row>
    <row r="353" spans="2:25" ht="18.75" customHeight="1">
      <c r="B353" s="515"/>
      <c r="C353" s="506"/>
      <c r="D353" s="216">
        <v>5</v>
      </c>
      <c r="E353" s="216"/>
      <c r="F353" s="217"/>
      <c r="G353" s="218">
        <f t="shared" si="97"/>
        <v>0</v>
      </c>
      <c r="H353" s="219">
        <f t="shared" si="98"/>
        <v>0</v>
      </c>
      <c r="I353" s="219">
        <f t="shared" si="99"/>
        <v>0</v>
      </c>
      <c r="J353" s="217"/>
      <c r="K353" s="220"/>
      <c r="L353" s="220"/>
      <c r="M353" s="221"/>
      <c r="N353" s="222">
        <f t="shared" si="100"/>
        <v>0</v>
      </c>
      <c r="O353" s="223"/>
      <c r="P353" s="224"/>
      <c r="Q353" s="224"/>
      <c r="R353" s="224"/>
      <c r="S353" s="224"/>
      <c r="T353" s="225"/>
      <c r="U353" s="226">
        <f t="shared" si="101"/>
        <v>0</v>
      </c>
      <c r="V353" s="227"/>
      <c r="W353" s="228" t="str">
        <f t="shared" si="102"/>
        <v>0</v>
      </c>
      <c r="X353" s="509"/>
      <c r="Y353" s="229">
        <f t="shared" si="103"/>
        <v>0</v>
      </c>
    </row>
    <row r="354" spans="2:25" ht="18.75" customHeight="1">
      <c r="B354" s="515"/>
      <c r="C354" s="506"/>
      <c r="D354" s="216">
        <v>6</v>
      </c>
      <c r="E354" s="216" t="s">
        <v>4895</v>
      </c>
      <c r="F354" s="217">
        <v>1167</v>
      </c>
      <c r="G354" s="218">
        <f t="shared" si="97"/>
        <v>233.4</v>
      </c>
      <c r="H354" s="219">
        <f t="shared" si="98"/>
        <v>648.33333333333337</v>
      </c>
      <c r="I354" s="219">
        <f t="shared" si="99"/>
        <v>0.21611111111111111</v>
      </c>
      <c r="J354" s="217"/>
      <c r="K354" s="220"/>
      <c r="L354" s="220"/>
      <c r="M354" s="221"/>
      <c r="N354" s="222">
        <f t="shared" si="100"/>
        <v>0</v>
      </c>
      <c r="O354" s="223"/>
      <c r="P354" s="224"/>
      <c r="Q354" s="224"/>
      <c r="R354" s="224"/>
      <c r="S354" s="224"/>
      <c r="T354" s="225"/>
      <c r="U354" s="226">
        <f t="shared" si="101"/>
        <v>0.43222222222222223</v>
      </c>
      <c r="V354" s="227"/>
      <c r="W354" s="228" t="str">
        <f t="shared" si="102"/>
        <v>0</v>
      </c>
      <c r="X354" s="509"/>
      <c r="Y354" s="229">
        <f t="shared" si="103"/>
        <v>0</v>
      </c>
    </row>
    <row r="355" spans="2:25" ht="18.75" customHeight="1">
      <c r="B355" s="515"/>
      <c r="C355" s="506"/>
      <c r="D355" s="216"/>
      <c r="E355" s="216" t="s">
        <v>4897</v>
      </c>
      <c r="F355" s="217">
        <v>534</v>
      </c>
      <c r="G355" s="218">
        <f t="shared" si="97"/>
        <v>106.8</v>
      </c>
      <c r="H355" s="219">
        <f t="shared" si="98"/>
        <v>296.66666666666669</v>
      </c>
      <c r="I355" s="219">
        <f t="shared" si="99"/>
        <v>9.8888888888888901E-2</v>
      </c>
      <c r="J355" s="217"/>
      <c r="K355" s="220"/>
      <c r="L355" s="220"/>
      <c r="M355" s="221"/>
      <c r="N355" s="222">
        <f t="shared" si="100"/>
        <v>0</v>
      </c>
      <c r="O355" s="223"/>
      <c r="P355" s="224"/>
      <c r="Q355" s="224"/>
      <c r="R355" s="224"/>
      <c r="S355" s="224"/>
      <c r="T355" s="225"/>
      <c r="U355" s="226">
        <f t="shared" si="101"/>
        <v>0.1977777777777778</v>
      </c>
      <c r="V355" s="227"/>
      <c r="W355" s="228" t="str">
        <f t="shared" si="102"/>
        <v>0</v>
      </c>
      <c r="X355" s="509"/>
      <c r="Y355" s="229">
        <f t="shared" si="103"/>
        <v>0</v>
      </c>
    </row>
    <row r="356" spans="2:25" ht="18.75" customHeight="1">
      <c r="B356" s="515"/>
      <c r="C356" s="506"/>
      <c r="D356" s="216">
        <v>1</v>
      </c>
      <c r="E356" s="216" t="s">
        <v>4898</v>
      </c>
      <c r="F356" s="217">
        <v>187</v>
      </c>
      <c r="G356" s="218">
        <f t="shared" si="97"/>
        <v>37.4</v>
      </c>
      <c r="H356" s="219">
        <f t="shared" si="98"/>
        <v>103.88888888888889</v>
      </c>
      <c r="I356" s="219">
        <f t="shared" si="99"/>
        <v>3.4629629629629628E-2</v>
      </c>
      <c r="J356" s="217"/>
      <c r="K356" s="220"/>
      <c r="L356" s="220"/>
      <c r="M356" s="221"/>
      <c r="N356" s="222">
        <f t="shared" si="100"/>
        <v>0</v>
      </c>
      <c r="O356" s="223"/>
      <c r="P356" s="224"/>
      <c r="Q356" s="224"/>
      <c r="R356" s="224"/>
      <c r="S356" s="224"/>
      <c r="T356" s="225"/>
      <c r="U356" s="226">
        <f t="shared" si="101"/>
        <v>6.9259259259259257E-2</v>
      </c>
      <c r="V356" s="227"/>
      <c r="W356" s="228" t="str">
        <f t="shared" si="102"/>
        <v>0</v>
      </c>
      <c r="X356" s="509"/>
      <c r="Y356" s="229">
        <f t="shared" si="103"/>
        <v>0</v>
      </c>
    </row>
    <row r="357" spans="2:25" ht="18.75" customHeight="1">
      <c r="B357" s="515"/>
      <c r="C357" s="506"/>
      <c r="D357" s="216">
        <v>2</v>
      </c>
      <c r="E357" s="216" t="s">
        <v>4899</v>
      </c>
      <c r="F357" s="217">
        <v>267</v>
      </c>
      <c r="G357" s="218">
        <f t="shared" si="97"/>
        <v>53.4</v>
      </c>
      <c r="H357" s="219">
        <f t="shared" si="98"/>
        <v>148.33333333333334</v>
      </c>
      <c r="I357" s="219">
        <f t="shared" si="99"/>
        <v>4.9444444444444451E-2</v>
      </c>
      <c r="J357" s="217"/>
      <c r="K357" s="220"/>
      <c r="L357" s="220"/>
      <c r="M357" s="221"/>
      <c r="N357" s="222">
        <f t="shared" si="100"/>
        <v>0</v>
      </c>
      <c r="O357" s="223"/>
      <c r="P357" s="224"/>
      <c r="Q357" s="224"/>
      <c r="R357" s="224"/>
      <c r="S357" s="224"/>
      <c r="T357" s="225"/>
      <c r="U357" s="226">
        <f t="shared" si="101"/>
        <v>9.8888888888888901E-2</v>
      </c>
      <c r="V357" s="227"/>
      <c r="W357" s="228" t="str">
        <f t="shared" si="102"/>
        <v>0</v>
      </c>
      <c r="X357" s="509"/>
      <c r="Y357" s="229">
        <f t="shared" si="103"/>
        <v>0</v>
      </c>
    </row>
    <row r="358" spans="2:25" ht="18.75" customHeight="1">
      <c r="B358" s="515"/>
      <c r="C358" s="506"/>
      <c r="D358" s="216">
        <v>3</v>
      </c>
      <c r="E358" s="216" t="s">
        <v>4900</v>
      </c>
      <c r="F358" s="217">
        <v>200</v>
      </c>
      <c r="G358" s="218">
        <f t="shared" si="97"/>
        <v>40</v>
      </c>
      <c r="H358" s="219">
        <f t="shared" si="98"/>
        <v>111.11111111111111</v>
      </c>
      <c r="I358" s="219">
        <f t="shared" si="99"/>
        <v>3.7037037037037035E-2</v>
      </c>
      <c r="J358" s="217"/>
      <c r="K358" s="220"/>
      <c r="L358" s="220"/>
      <c r="M358" s="221"/>
      <c r="N358" s="222">
        <f t="shared" si="100"/>
        <v>0</v>
      </c>
      <c r="O358" s="223"/>
      <c r="P358" s="224"/>
      <c r="Q358" s="224"/>
      <c r="R358" s="224"/>
      <c r="S358" s="224"/>
      <c r="T358" s="225"/>
      <c r="U358" s="226">
        <f t="shared" si="101"/>
        <v>7.407407407407407E-2</v>
      </c>
      <c r="V358" s="227"/>
      <c r="W358" s="228" t="str">
        <f t="shared" si="102"/>
        <v>0</v>
      </c>
      <c r="X358" s="509"/>
      <c r="Y358" s="229">
        <f t="shared" si="103"/>
        <v>0</v>
      </c>
    </row>
    <row r="359" spans="2:25" ht="18.75" customHeight="1">
      <c r="B359" s="515"/>
      <c r="C359" s="506"/>
      <c r="D359" s="216">
        <v>4</v>
      </c>
      <c r="E359" s="216" t="s">
        <v>4901</v>
      </c>
      <c r="F359" s="217">
        <v>303</v>
      </c>
      <c r="G359" s="218">
        <f t="shared" si="97"/>
        <v>60.6</v>
      </c>
      <c r="H359" s="219">
        <f t="shared" si="98"/>
        <v>168.33333333333334</v>
      </c>
      <c r="I359" s="219">
        <f t="shared" si="99"/>
        <v>5.6111111111111112E-2</v>
      </c>
      <c r="J359" s="217"/>
      <c r="K359" s="220"/>
      <c r="L359" s="220"/>
      <c r="M359" s="221"/>
      <c r="N359" s="222">
        <f t="shared" si="100"/>
        <v>0</v>
      </c>
      <c r="O359" s="223"/>
      <c r="P359" s="224"/>
      <c r="Q359" s="224"/>
      <c r="R359" s="224"/>
      <c r="S359" s="224"/>
      <c r="T359" s="225"/>
      <c r="U359" s="226">
        <f t="shared" si="101"/>
        <v>0.11222222222222222</v>
      </c>
      <c r="V359" s="227"/>
      <c r="W359" s="228" t="str">
        <f t="shared" si="102"/>
        <v>0</v>
      </c>
      <c r="X359" s="509"/>
      <c r="Y359" s="229">
        <f t="shared" si="103"/>
        <v>0</v>
      </c>
    </row>
    <row r="360" spans="2:25" ht="18.75" customHeight="1">
      <c r="B360" s="515"/>
      <c r="C360" s="506"/>
      <c r="D360" s="216">
        <v>5</v>
      </c>
      <c r="E360" s="216" t="s">
        <v>4902</v>
      </c>
      <c r="F360" s="217">
        <v>679</v>
      </c>
      <c r="G360" s="218">
        <f t="shared" si="97"/>
        <v>135.80000000000001</v>
      </c>
      <c r="H360" s="219">
        <f t="shared" si="98"/>
        <v>377.22222222222223</v>
      </c>
      <c r="I360" s="219">
        <f t="shared" si="99"/>
        <v>0.12574074074074074</v>
      </c>
      <c r="J360" s="217"/>
      <c r="K360" s="220"/>
      <c r="L360" s="220"/>
      <c r="M360" s="221"/>
      <c r="N360" s="222">
        <f t="shared" si="100"/>
        <v>0</v>
      </c>
      <c r="O360" s="223"/>
      <c r="P360" s="224"/>
      <c r="Q360" s="224"/>
      <c r="R360" s="224"/>
      <c r="S360" s="224"/>
      <c r="T360" s="225"/>
      <c r="U360" s="226">
        <f t="shared" si="101"/>
        <v>0.25148148148148147</v>
      </c>
      <c r="V360" s="227"/>
      <c r="W360" s="228" t="str">
        <f t="shared" si="102"/>
        <v>0</v>
      </c>
      <c r="X360" s="509"/>
      <c r="Y360" s="229">
        <f t="shared" si="103"/>
        <v>0</v>
      </c>
    </row>
    <row r="361" spans="2:25" ht="18.75" customHeight="1">
      <c r="B361" s="515"/>
      <c r="C361" s="506"/>
      <c r="D361" s="216">
        <v>6</v>
      </c>
      <c r="E361" s="216" t="s">
        <v>4903</v>
      </c>
      <c r="F361" s="217">
        <v>53</v>
      </c>
      <c r="G361" s="218">
        <f t="shared" si="97"/>
        <v>10.6</v>
      </c>
      <c r="H361" s="219">
        <f t="shared" si="98"/>
        <v>29.444444444444443</v>
      </c>
      <c r="I361" s="219">
        <f t="shared" si="99"/>
        <v>9.8148148148148144E-3</v>
      </c>
      <c r="J361" s="217"/>
      <c r="K361" s="220"/>
      <c r="L361" s="220"/>
      <c r="M361" s="221"/>
      <c r="N361" s="222">
        <f t="shared" si="100"/>
        <v>0</v>
      </c>
      <c r="O361" s="223"/>
      <c r="P361" s="224"/>
      <c r="Q361" s="224"/>
      <c r="R361" s="224"/>
      <c r="S361" s="224"/>
      <c r="T361" s="225"/>
      <c r="U361" s="226">
        <f t="shared" si="101"/>
        <v>1.9629629629629629E-2</v>
      </c>
      <c r="V361" s="227"/>
      <c r="W361" s="228" t="str">
        <f t="shared" si="102"/>
        <v>0</v>
      </c>
      <c r="X361" s="509"/>
      <c r="Y361" s="229">
        <f t="shared" si="103"/>
        <v>0</v>
      </c>
    </row>
    <row r="362" spans="2:25" ht="18.75" customHeight="1">
      <c r="B362" s="515"/>
      <c r="C362" s="506"/>
      <c r="D362" s="216">
        <v>7</v>
      </c>
      <c r="E362" s="216" t="s">
        <v>4904</v>
      </c>
      <c r="F362" s="217">
        <v>139</v>
      </c>
      <c r="G362" s="218">
        <f t="shared" si="97"/>
        <v>27.8</v>
      </c>
      <c r="H362" s="219">
        <f t="shared" si="98"/>
        <v>77.222222222222214</v>
      </c>
      <c r="I362" s="219">
        <f t="shared" si="99"/>
        <v>2.5740740740740738E-2</v>
      </c>
      <c r="J362" s="217"/>
      <c r="K362" s="220"/>
      <c r="L362" s="220"/>
      <c r="M362" s="221"/>
      <c r="N362" s="222">
        <f t="shared" si="100"/>
        <v>0</v>
      </c>
      <c r="O362" s="223"/>
      <c r="P362" s="224"/>
      <c r="Q362" s="224"/>
      <c r="R362" s="224"/>
      <c r="S362" s="224"/>
      <c r="T362" s="225"/>
      <c r="U362" s="226">
        <f t="shared" si="101"/>
        <v>5.1481481481481475E-2</v>
      </c>
      <c r="V362" s="227"/>
      <c r="W362" s="228" t="str">
        <f t="shared" si="102"/>
        <v>0</v>
      </c>
      <c r="X362" s="509"/>
      <c r="Y362" s="229">
        <f t="shared" si="103"/>
        <v>0</v>
      </c>
    </row>
    <row r="363" spans="2:25" ht="18.75" customHeight="1">
      <c r="B363" s="515"/>
      <c r="C363" s="506"/>
      <c r="D363" s="216">
        <v>8</v>
      </c>
      <c r="E363" s="216" t="s">
        <v>4905</v>
      </c>
      <c r="F363" s="217">
        <v>1631</v>
      </c>
      <c r="G363" s="218">
        <f t="shared" si="97"/>
        <v>326.2</v>
      </c>
      <c r="H363" s="219">
        <f t="shared" si="98"/>
        <v>906.11111111111109</v>
      </c>
      <c r="I363" s="219">
        <f t="shared" si="99"/>
        <v>0.30203703703703705</v>
      </c>
      <c r="J363" s="217" t="s">
        <v>4906</v>
      </c>
      <c r="K363" s="217" t="s">
        <v>4906</v>
      </c>
      <c r="L363" s="220"/>
      <c r="M363" s="221">
        <f>SUM(H354:H363)</f>
        <v>2866.6666666666661</v>
      </c>
      <c r="N363" s="222">
        <f t="shared" si="100"/>
        <v>57.333333333333321</v>
      </c>
      <c r="O363" s="223" t="s">
        <v>4896</v>
      </c>
      <c r="P363" s="224"/>
      <c r="Q363" s="224"/>
      <c r="R363" s="224"/>
      <c r="S363" s="224"/>
      <c r="T363" s="225"/>
      <c r="U363" s="226">
        <f t="shared" si="101"/>
        <v>0.6040740740740741</v>
      </c>
      <c r="V363" s="227">
        <f>SUM(U354:U363)</f>
        <v>1.911111111111111</v>
      </c>
      <c r="W363" s="228" t="str">
        <f t="shared" si="102"/>
        <v>2</v>
      </c>
      <c r="X363" s="509"/>
      <c r="Y363" s="229">
        <f t="shared" si="103"/>
        <v>1</v>
      </c>
    </row>
    <row r="364" spans="2:25" ht="18.75" customHeight="1">
      <c r="B364" s="515"/>
      <c r="C364" s="506"/>
      <c r="D364" s="216"/>
      <c r="E364" s="216"/>
      <c r="F364" s="217">
        <v>0</v>
      </c>
      <c r="G364" s="218">
        <f t="shared" si="97"/>
        <v>0</v>
      </c>
      <c r="H364" s="219">
        <f t="shared" si="98"/>
        <v>0</v>
      </c>
      <c r="I364" s="219">
        <f t="shared" si="99"/>
        <v>0</v>
      </c>
      <c r="J364" s="217"/>
      <c r="K364" s="220"/>
      <c r="L364" s="220"/>
      <c r="M364" s="221"/>
      <c r="N364" s="222">
        <f t="shared" si="100"/>
        <v>0</v>
      </c>
      <c r="O364" s="223"/>
      <c r="P364" s="224"/>
      <c r="Q364" s="224"/>
      <c r="R364" s="224"/>
      <c r="S364" s="224"/>
      <c r="T364" s="225"/>
      <c r="U364" s="226">
        <f t="shared" si="101"/>
        <v>0</v>
      </c>
      <c r="V364" s="227"/>
      <c r="W364" s="228" t="str">
        <f t="shared" si="102"/>
        <v>0</v>
      </c>
      <c r="X364" s="509"/>
      <c r="Y364" s="229">
        <f t="shared" si="103"/>
        <v>0</v>
      </c>
    </row>
    <row r="365" spans="2:25" ht="18.75" customHeight="1">
      <c r="B365" s="515"/>
      <c r="C365" s="506"/>
      <c r="D365" s="216">
        <v>1</v>
      </c>
      <c r="E365" s="216" t="s">
        <v>4907</v>
      </c>
      <c r="F365" s="217">
        <v>400</v>
      </c>
      <c r="G365" s="218">
        <f t="shared" si="97"/>
        <v>80</v>
      </c>
      <c r="H365" s="219">
        <f t="shared" si="98"/>
        <v>222.22222222222223</v>
      </c>
      <c r="I365" s="219">
        <f t="shared" si="99"/>
        <v>7.407407407407407E-2</v>
      </c>
      <c r="J365" s="217"/>
      <c r="K365" s="220"/>
      <c r="L365" s="220"/>
      <c r="M365" s="221"/>
      <c r="N365" s="222">
        <f t="shared" si="100"/>
        <v>0</v>
      </c>
      <c r="O365" s="223"/>
      <c r="P365" s="224"/>
      <c r="Q365" s="224"/>
      <c r="R365" s="224"/>
      <c r="S365" s="224"/>
      <c r="T365" s="225"/>
      <c r="U365" s="226">
        <f t="shared" si="101"/>
        <v>0.14814814814814814</v>
      </c>
      <c r="V365" s="227"/>
      <c r="W365" s="228" t="str">
        <f t="shared" si="102"/>
        <v>0</v>
      </c>
      <c r="X365" s="509"/>
      <c r="Y365" s="229">
        <f t="shared" si="103"/>
        <v>0</v>
      </c>
    </row>
    <row r="366" spans="2:25" ht="18.75" customHeight="1">
      <c r="B366" s="515"/>
      <c r="C366" s="506"/>
      <c r="D366" s="216">
        <v>2</v>
      </c>
      <c r="E366" s="216" t="s">
        <v>4908</v>
      </c>
      <c r="F366" s="217">
        <v>434</v>
      </c>
      <c r="G366" s="218">
        <f t="shared" si="97"/>
        <v>86.8</v>
      </c>
      <c r="H366" s="219">
        <f t="shared" si="98"/>
        <v>241.11111111111111</v>
      </c>
      <c r="I366" s="219">
        <f t="shared" si="99"/>
        <v>8.037037037037037E-2</v>
      </c>
      <c r="J366" s="217"/>
      <c r="K366" s="220"/>
      <c r="L366" s="220"/>
      <c r="M366" s="221"/>
      <c r="N366" s="222">
        <f t="shared" si="100"/>
        <v>0</v>
      </c>
      <c r="O366" s="223"/>
      <c r="P366" s="224"/>
      <c r="Q366" s="224"/>
      <c r="R366" s="224"/>
      <c r="S366" s="224"/>
      <c r="T366" s="225"/>
      <c r="U366" s="226">
        <f t="shared" si="101"/>
        <v>0.16074074074074074</v>
      </c>
      <c r="V366" s="227"/>
      <c r="W366" s="228" t="str">
        <f t="shared" si="102"/>
        <v>0</v>
      </c>
      <c r="X366" s="509"/>
      <c r="Y366" s="229">
        <f t="shared" si="103"/>
        <v>0</v>
      </c>
    </row>
    <row r="367" spans="2:25" ht="18.75" customHeight="1">
      <c r="B367" s="515"/>
      <c r="C367" s="506"/>
      <c r="D367" s="216">
        <v>3</v>
      </c>
      <c r="E367" s="216" t="s">
        <v>4909</v>
      </c>
      <c r="F367" s="217">
        <v>334</v>
      </c>
      <c r="G367" s="218">
        <f t="shared" si="97"/>
        <v>66.8</v>
      </c>
      <c r="H367" s="219">
        <f t="shared" si="98"/>
        <v>185.55555555555554</v>
      </c>
      <c r="I367" s="219">
        <f t="shared" si="99"/>
        <v>6.1851851851851845E-2</v>
      </c>
      <c r="J367" s="217"/>
      <c r="K367" s="220"/>
      <c r="L367" s="220"/>
      <c r="M367" s="221"/>
      <c r="N367" s="222">
        <f t="shared" si="100"/>
        <v>0</v>
      </c>
      <c r="O367" s="223"/>
      <c r="P367" s="224"/>
      <c r="Q367" s="224"/>
      <c r="R367" s="224"/>
      <c r="S367" s="224"/>
      <c r="T367" s="225"/>
      <c r="U367" s="226">
        <f t="shared" si="101"/>
        <v>0.12370370370370369</v>
      </c>
      <c r="V367" s="227"/>
      <c r="W367" s="228" t="str">
        <f t="shared" si="102"/>
        <v>0</v>
      </c>
      <c r="X367" s="509"/>
      <c r="Y367" s="229">
        <f t="shared" si="103"/>
        <v>0</v>
      </c>
    </row>
    <row r="368" spans="2:25" ht="18.75" customHeight="1">
      <c r="B368" s="515"/>
      <c r="C368" s="506"/>
      <c r="D368" s="216">
        <v>4</v>
      </c>
      <c r="E368" s="216" t="s">
        <v>4910</v>
      </c>
      <c r="F368" s="217">
        <v>300</v>
      </c>
      <c r="G368" s="218">
        <f t="shared" si="97"/>
        <v>60</v>
      </c>
      <c r="H368" s="219">
        <f t="shared" si="98"/>
        <v>166.66666666666666</v>
      </c>
      <c r="I368" s="219">
        <f t="shared" si="99"/>
        <v>5.5555555555555552E-2</v>
      </c>
      <c r="J368" s="217"/>
      <c r="K368" s="220"/>
      <c r="L368" s="220"/>
      <c r="M368" s="221"/>
      <c r="N368" s="222">
        <f t="shared" si="100"/>
        <v>0</v>
      </c>
      <c r="O368" s="223"/>
      <c r="P368" s="224"/>
      <c r="Q368" s="224"/>
      <c r="R368" s="224"/>
      <c r="S368" s="224"/>
      <c r="T368" s="225"/>
      <c r="U368" s="226">
        <f t="shared" si="101"/>
        <v>0.1111111111111111</v>
      </c>
      <c r="V368" s="227"/>
      <c r="W368" s="228" t="str">
        <f t="shared" si="102"/>
        <v>0</v>
      </c>
      <c r="X368" s="509"/>
      <c r="Y368" s="229">
        <f t="shared" si="103"/>
        <v>0</v>
      </c>
    </row>
    <row r="369" spans="2:25" ht="18.75" customHeight="1">
      <c r="B369" s="515"/>
      <c r="C369" s="506"/>
      <c r="D369" s="216">
        <v>5</v>
      </c>
      <c r="E369" s="216" t="s">
        <v>3501</v>
      </c>
      <c r="F369" s="217">
        <v>579</v>
      </c>
      <c r="G369" s="218">
        <f t="shared" si="97"/>
        <v>115.8</v>
      </c>
      <c r="H369" s="219">
        <f t="shared" si="98"/>
        <v>321.66666666666669</v>
      </c>
      <c r="I369" s="219">
        <f t="shared" si="99"/>
        <v>0.10722222222222223</v>
      </c>
      <c r="J369" s="217"/>
      <c r="K369" s="220" t="s">
        <v>4911</v>
      </c>
      <c r="L369" s="220"/>
      <c r="M369" s="357">
        <f>SUM(H365:H374)</f>
        <v>2527.2222222222222</v>
      </c>
      <c r="N369" s="222">
        <f t="shared" si="100"/>
        <v>50.544444444444444</v>
      </c>
      <c r="O369" s="223" t="s">
        <v>4817</v>
      </c>
      <c r="P369" s="224"/>
      <c r="Q369" s="224"/>
      <c r="R369" s="224"/>
      <c r="S369" s="224"/>
      <c r="T369" s="225"/>
      <c r="U369" s="226">
        <f t="shared" si="101"/>
        <v>0.21444444444444447</v>
      </c>
      <c r="V369" s="227">
        <f>SUM(U365:U374)</f>
        <v>1.6848148148148148</v>
      </c>
      <c r="W369" s="228" t="str">
        <f t="shared" si="102"/>
        <v>2</v>
      </c>
      <c r="X369" s="509"/>
      <c r="Y369" s="229">
        <f t="shared" si="103"/>
        <v>1</v>
      </c>
    </row>
    <row r="370" spans="2:25" ht="18.75" customHeight="1">
      <c r="B370" s="515"/>
      <c r="C370" s="506"/>
      <c r="D370" s="216">
        <v>6</v>
      </c>
      <c r="E370" s="216" t="s">
        <v>4912</v>
      </c>
      <c r="F370" s="217">
        <v>600</v>
      </c>
      <c r="G370" s="218">
        <f t="shared" si="97"/>
        <v>120</v>
      </c>
      <c r="H370" s="219">
        <f t="shared" si="98"/>
        <v>333.33333333333331</v>
      </c>
      <c r="I370" s="219">
        <f t="shared" si="99"/>
        <v>0.1111111111111111</v>
      </c>
      <c r="J370" s="217"/>
      <c r="K370" s="220"/>
      <c r="L370" s="220"/>
      <c r="M370" s="221"/>
      <c r="N370" s="222">
        <f t="shared" si="100"/>
        <v>0</v>
      </c>
      <c r="O370" s="223"/>
      <c r="P370" s="224"/>
      <c r="Q370" s="224"/>
      <c r="R370" s="224"/>
      <c r="S370" s="224"/>
      <c r="T370" s="225"/>
      <c r="U370" s="226">
        <f t="shared" si="101"/>
        <v>0.22222222222222221</v>
      </c>
      <c r="V370" s="227"/>
      <c r="W370" s="228" t="str">
        <f t="shared" si="102"/>
        <v>0</v>
      </c>
      <c r="X370" s="509"/>
      <c r="Y370" s="229">
        <f t="shared" si="103"/>
        <v>0</v>
      </c>
    </row>
    <row r="371" spans="2:25" ht="18.75" customHeight="1">
      <c r="B371" s="515"/>
      <c r="C371" s="506"/>
      <c r="D371" s="216">
        <v>7</v>
      </c>
      <c r="E371" s="216" t="s">
        <v>4913</v>
      </c>
      <c r="F371" s="217">
        <v>267</v>
      </c>
      <c r="G371" s="218">
        <f t="shared" si="97"/>
        <v>53.4</v>
      </c>
      <c r="H371" s="219">
        <f t="shared" si="98"/>
        <v>148.33333333333334</v>
      </c>
      <c r="I371" s="219">
        <f t="shared" si="99"/>
        <v>4.9444444444444451E-2</v>
      </c>
      <c r="J371" s="217"/>
      <c r="K371" s="220"/>
      <c r="L371" s="220"/>
      <c r="M371" s="221"/>
      <c r="N371" s="222">
        <f t="shared" si="100"/>
        <v>0</v>
      </c>
      <c r="O371" s="223"/>
      <c r="P371" s="224"/>
      <c r="Q371" s="224"/>
      <c r="R371" s="224"/>
      <c r="S371" s="224"/>
      <c r="T371" s="225"/>
      <c r="U371" s="226">
        <f t="shared" si="101"/>
        <v>9.8888888888888901E-2</v>
      </c>
      <c r="V371" s="227"/>
      <c r="W371" s="228" t="str">
        <f t="shared" si="102"/>
        <v>0</v>
      </c>
      <c r="X371" s="509"/>
      <c r="Y371" s="229">
        <f t="shared" si="103"/>
        <v>0</v>
      </c>
    </row>
    <row r="372" spans="2:25" ht="18.75" customHeight="1">
      <c r="B372" s="515"/>
      <c r="C372" s="506"/>
      <c r="D372" s="216">
        <v>8</v>
      </c>
      <c r="E372" s="216" t="s">
        <v>4914</v>
      </c>
      <c r="F372" s="217">
        <v>534</v>
      </c>
      <c r="G372" s="218">
        <f t="shared" si="97"/>
        <v>106.8</v>
      </c>
      <c r="H372" s="219">
        <f t="shared" si="98"/>
        <v>296.66666666666669</v>
      </c>
      <c r="I372" s="219">
        <f t="shared" si="99"/>
        <v>9.8888888888888901E-2</v>
      </c>
      <c r="J372" s="217"/>
      <c r="K372" s="220"/>
      <c r="L372" s="220"/>
      <c r="M372" s="221"/>
      <c r="N372" s="222">
        <f t="shared" si="100"/>
        <v>0</v>
      </c>
      <c r="O372" s="223"/>
      <c r="P372" s="224"/>
      <c r="Q372" s="224"/>
      <c r="R372" s="224"/>
      <c r="S372" s="224"/>
      <c r="T372" s="225"/>
      <c r="U372" s="226">
        <f t="shared" si="101"/>
        <v>0.1977777777777778</v>
      </c>
      <c r="V372" s="227"/>
      <c r="W372" s="228" t="str">
        <f t="shared" si="102"/>
        <v>0</v>
      </c>
      <c r="X372" s="509"/>
      <c r="Y372" s="229">
        <f t="shared" si="103"/>
        <v>0</v>
      </c>
    </row>
    <row r="373" spans="2:25" ht="18.75" customHeight="1">
      <c r="B373" s="515"/>
      <c r="C373" s="506"/>
      <c r="D373" s="216"/>
      <c r="E373" s="216" t="s">
        <v>4915</v>
      </c>
      <c r="F373" s="217">
        <v>534</v>
      </c>
      <c r="G373" s="218">
        <f t="shared" si="97"/>
        <v>106.8</v>
      </c>
      <c r="H373" s="219">
        <f t="shared" si="98"/>
        <v>296.66666666666669</v>
      </c>
      <c r="I373" s="219">
        <f t="shared" si="99"/>
        <v>9.8888888888888901E-2</v>
      </c>
      <c r="J373" s="217"/>
      <c r="K373" s="220"/>
      <c r="L373" s="220"/>
      <c r="M373" s="221"/>
      <c r="N373" s="222">
        <f t="shared" si="100"/>
        <v>0</v>
      </c>
      <c r="O373" s="223"/>
      <c r="P373" s="224"/>
      <c r="Q373" s="224"/>
      <c r="R373" s="224"/>
      <c r="S373" s="224"/>
      <c r="T373" s="225"/>
      <c r="U373" s="226">
        <f t="shared" si="101"/>
        <v>0.1977777777777778</v>
      </c>
      <c r="V373" s="227"/>
      <c r="W373" s="228" t="str">
        <f t="shared" si="102"/>
        <v>0</v>
      </c>
      <c r="X373" s="509"/>
      <c r="Y373" s="229">
        <f t="shared" si="103"/>
        <v>0</v>
      </c>
    </row>
    <row r="374" spans="2:25" ht="18.75" customHeight="1">
      <c r="B374" s="515"/>
      <c r="C374" s="506"/>
      <c r="D374" s="216">
        <v>1</v>
      </c>
      <c r="E374" s="216" t="s">
        <v>4916</v>
      </c>
      <c r="F374" s="217">
        <v>567</v>
      </c>
      <c r="G374" s="218">
        <f t="shared" si="97"/>
        <v>113.4</v>
      </c>
      <c r="H374" s="219">
        <f t="shared" si="98"/>
        <v>315</v>
      </c>
      <c r="I374" s="219">
        <f t="shared" si="99"/>
        <v>0.105</v>
      </c>
      <c r="J374" s="217"/>
      <c r="K374" s="220"/>
      <c r="L374" s="220"/>
      <c r="M374" s="221"/>
      <c r="N374" s="222">
        <f t="shared" si="100"/>
        <v>0</v>
      </c>
      <c r="O374" s="223"/>
      <c r="P374" s="224"/>
      <c r="Q374" s="224"/>
      <c r="R374" s="224"/>
      <c r="S374" s="224"/>
      <c r="T374" s="225"/>
      <c r="U374" s="226">
        <f t="shared" si="101"/>
        <v>0.21</v>
      </c>
      <c r="V374" s="227"/>
      <c r="W374" s="228" t="str">
        <f t="shared" si="102"/>
        <v>0</v>
      </c>
      <c r="X374" s="509"/>
      <c r="Y374" s="229">
        <f t="shared" si="103"/>
        <v>0</v>
      </c>
    </row>
    <row r="375" spans="2:25" ht="18.75" customHeight="1">
      <c r="B375" s="515"/>
      <c r="C375" s="506"/>
      <c r="D375" s="216">
        <v>2</v>
      </c>
      <c r="E375" s="216"/>
      <c r="F375" s="217"/>
      <c r="G375" s="218">
        <f t="shared" si="97"/>
        <v>0</v>
      </c>
      <c r="H375" s="219">
        <f t="shared" si="98"/>
        <v>0</v>
      </c>
      <c r="I375" s="219">
        <f t="shared" si="99"/>
        <v>0</v>
      </c>
      <c r="J375" s="217"/>
      <c r="K375" s="220"/>
      <c r="L375" s="220"/>
      <c r="M375" s="221"/>
      <c r="N375" s="222">
        <f t="shared" si="100"/>
        <v>0</v>
      </c>
      <c r="O375" s="223"/>
      <c r="P375" s="224"/>
      <c r="Q375" s="224"/>
      <c r="R375" s="224"/>
      <c r="S375" s="224"/>
      <c r="T375" s="225"/>
      <c r="U375" s="226">
        <f t="shared" si="101"/>
        <v>0</v>
      </c>
      <c r="V375" s="227"/>
      <c r="W375" s="228" t="str">
        <f t="shared" si="102"/>
        <v>0</v>
      </c>
      <c r="X375" s="509"/>
      <c r="Y375" s="229">
        <f t="shared" si="103"/>
        <v>0</v>
      </c>
    </row>
    <row r="376" spans="2:25" ht="18.75" customHeight="1">
      <c r="B376" s="515"/>
      <c r="C376" s="506"/>
      <c r="D376" s="216">
        <v>3</v>
      </c>
      <c r="E376" s="216" t="s">
        <v>4917</v>
      </c>
      <c r="F376" s="217">
        <v>500</v>
      </c>
      <c r="G376" s="218">
        <f t="shared" si="97"/>
        <v>100</v>
      </c>
      <c r="H376" s="219">
        <f t="shared" si="98"/>
        <v>277.77777777777777</v>
      </c>
      <c r="I376" s="219">
        <f t="shared" si="99"/>
        <v>9.2592592592592587E-2</v>
      </c>
      <c r="J376" s="217"/>
      <c r="K376" s="220"/>
      <c r="L376" s="220"/>
      <c r="M376" s="221"/>
      <c r="N376" s="222">
        <f t="shared" si="100"/>
        <v>0</v>
      </c>
      <c r="O376" s="223"/>
      <c r="P376" s="224"/>
      <c r="Q376" s="224"/>
      <c r="R376" s="224"/>
      <c r="S376" s="224"/>
      <c r="T376" s="225"/>
      <c r="U376" s="226">
        <f t="shared" si="101"/>
        <v>0.18518518518518517</v>
      </c>
      <c r="V376" s="227"/>
      <c r="W376" s="228" t="str">
        <f t="shared" si="102"/>
        <v>0</v>
      </c>
      <c r="X376" s="509"/>
      <c r="Y376" s="229">
        <f t="shared" si="103"/>
        <v>0</v>
      </c>
    </row>
    <row r="377" spans="2:25" ht="18.75" customHeight="1">
      <c r="B377" s="515"/>
      <c r="C377" s="506"/>
      <c r="D377" s="216">
        <v>4</v>
      </c>
      <c r="E377" s="216" t="s">
        <v>4918</v>
      </c>
      <c r="F377" s="217">
        <v>567</v>
      </c>
      <c r="G377" s="218">
        <f t="shared" si="97"/>
        <v>113.4</v>
      </c>
      <c r="H377" s="219">
        <f t="shared" si="98"/>
        <v>315</v>
      </c>
      <c r="I377" s="219">
        <f t="shared" si="99"/>
        <v>0.105</v>
      </c>
      <c r="J377" s="217"/>
      <c r="K377" s="220"/>
      <c r="L377" s="220"/>
      <c r="M377" s="221"/>
      <c r="N377" s="222">
        <f t="shared" si="100"/>
        <v>0</v>
      </c>
      <c r="O377" s="223"/>
      <c r="P377" s="224"/>
      <c r="Q377" s="224"/>
      <c r="R377" s="224"/>
      <c r="S377" s="224"/>
      <c r="T377" s="225"/>
      <c r="U377" s="226">
        <f t="shared" si="101"/>
        <v>0.21</v>
      </c>
      <c r="V377" s="227"/>
      <c r="W377" s="228" t="str">
        <f t="shared" si="102"/>
        <v>0</v>
      </c>
      <c r="X377" s="509"/>
      <c r="Y377" s="229">
        <f t="shared" si="103"/>
        <v>0</v>
      </c>
    </row>
    <row r="378" spans="2:25" ht="18.75" customHeight="1">
      <c r="B378" s="515"/>
      <c r="C378" s="506"/>
      <c r="D378" s="216">
        <v>5</v>
      </c>
      <c r="E378" s="216" t="s">
        <v>4919</v>
      </c>
      <c r="F378" s="217">
        <v>600</v>
      </c>
      <c r="G378" s="218">
        <f t="shared" si="97"/>
        <v>120</v>
      </c>
      <c r="H378" s="219">
        <f t="shared" si="98"/>
        <v>333.33333333333331</v>
      </c>
      <c r="I378" s="219">
        <f t="shared" si="99"/>
        <v>0.1111111111111111</v>
      </c>
      <c r="J378" s="217"/>
      <c r="K378" s="220"/>
      <c r="L378" s="220"/>
      <c r="M378" s="221"/>
      <c r="N378" s="222">
        <f t="shared" si="100"/>
        <v>0</v>
      </c>
      <c r="O378" s="223"/>
      <c r="P378" s="224"/>
      <c r="Q378" s="224"/>
      <c r="R378" s="224"/>
      <c r="S378" s="224"/>
      <c r="T378" s="225"/>
      <c r="U378" s="226">
        <f t="shared" si="101"/>
        <v>0.22222222222222221</v>
      </c>
      <c r="V378" s="227"/>
      <c r="W378" s="228" t="str">
        <f t="shared" si="102"/>
        <v>0</v>
      </c>
      <c r="X378" s="509"/>
      <c r="Y378" s="229">
        <f t="shared" si="103"/>
        <v>0</v>
      </c>
    </row>
    <row r="379" spans="2:25" ht="18.75" customHeight="1">
      <c r="B379" s="515"/>
      <c r="C379" s="506"/>
      <c r="D379" s="216">
        <v>6</v>
      </c>
      <c r="E379" s="216" t="s">
        <v>4920</v>
      </c>
      <c r="F379" s="217">
        <v>667</v>
      </c>
      <c r="G379" s="218">
        <f t="shared" si="97"/>
        <v>133.4</v>
      </c>
      <c r="H379" s="219">
        <f t="shared" si="98"/>
        <v>370.55555555555554</v>
      </c>
      <c r="I379" s="219">
        <f t="shared" si="99"/>
        <v>0.12351851851851851</v>
      </c>
      <c r="J379" s="217"/>
      <c r="K379" s="220" t="s">
        <v>4921</v>
      </c>
      <c r="L379" s="220"/>
      <c r="M379" s="221">
        <f>SUM(H376:H382)</f>
        <v>2420.5555555555557</v>
      </c>
      <c r="N379" s="222">
        <f t="shared" si="100"/>
        <v>48.411111111111111</v>
      </c>
      <c r="O379" s="223" t="s">
        <v>2610</v>
      </c>
      <c r="P379" s="224"/>
      <c r="Q379" s="224"/>
      <c r="R379" s="224"/>
      <c r="S379" s="224"/>
      <c r="T379" s="225"/>
      <c r="U379" s="226">
        <f t="shared" si="101"/>
        <v>0.24703703703703703</v>
      </c>
      <c r="V379" s="227">
        <f>SUM(U376:U382)</f>
        <v>1.6137037037037034</v>
      </c>
      <c r="W379" s="228" t="str">
        <f t="shared" si="102"/>
        <v>2</v>
      </c>
      <c r="X379" s="509"/>
      <c r="Y379" s="229">
        <f t="shared" si="103"/>
        <v>1</v>
      </c>
    </row>
    <row r="380" spans="2:25" ht="18.75" customHeight="1">
      <c r="B380" s="515"/>
      <c r="C380" s="506"/>
      <c r="D380" s="216">
        <v>1</v>
      </c>
      <c r="E380" s="216" t="s">
        <v>4922</v>
      </c>
      <c r="F380" s="217">
        <v>689</v>
      </c>
      <c r="G380" s="218">
        <f t="shared" si="97"/>
        <v>137.80000000000001</v>
      </c>
      <c r="H380" s="219">
        <f t="shared" si="98"/>
        <v>382.77777777777777</v>
      </c>
      <c r="I380" s="219">
        <f t="shared" si="99"/>
        <v>0.12759259259259259</v>
      </c>
      <c r="J380" s="217"/>
      <c r="K380" s="220"/>
      <c r="L380" s="220"/>
      <c r="M380" s="221"/>
      <c r="N380" s="222">
        <f t="shared" si="100"/>
        <v>0</v>
      </c>
      <c r="O380" s="223"/>
      <c r="P380" s="224"/>
      <c r="Q380" s="224"/>
      <c r="R380" s="224"/>
      <c r="S380" s="224"/>
      <c r="T380" s="225"/>
      <c r="U380" s="226">
        <f t="shared" si="101"/>
        <v>0.25518518518518518</v>
      </c>
      <c r="V380" s="227"/>
      <c r="W380" s="228" t="str">
        <f t="shared" si="102"/>
        <v>0</v>
      </c>
      <c r="X380" s="509"/>
      <c r="Y380" s="229">
        <f t="shared" si="103"/>
        <v>0</v>
      </c>
    </row>
    <row r="381" spans="2:25" ht="18.75" customHeight="1">
      <c r="B381" s="515"/>
      <c r="C381" s="506"/>
      <c r="D381" s="216">
        <v>2</v>
      </c>
      <c r="E381" s="216" t="s">
        <v>4923</v>
      </c>
      <c r="F381" s="217">
        <v>667</v>
      </c>
      <c r="G381" s="218">
        <f t="shared" si="97"/>
        <v>133.4</v>
      </c>
      <c r="H381" s="219">
        <f t="shared" si="98"/>
        <v>370.55555555555554</v>
      </c>
      <c r="I381" s="219">
        <f t="shared" si="99"/>
        <v>0.12351851851851851</v>
      </c>
      <c r="J381" s="217"/>
      <c r="K381" s="220"/>
      <c r="L381" s="220"/>
      <c r="M381" s="221"/>
      <c r="N381" s="222">
        <f t="shared" si="100"/>
        <v>0</v>
      </c>
      <c r="O381" s="223"/>
      <c r="P381" s="224"/>
      <c r="Q381" s="224"/>
      <c r="R381" s="224"/>
      <c r="S381" s="224"/>
      <c r="T381" s="225"/>
      <c r="U381" s="226">
        <f t="shared" si="101"/>
        <v>0.24703703703703703</v>
      </c>
      <c r="V381" s="227"/>
      <c r="W381" s="228" t="str">
        <f t="shared" si="102"/>
        <v>0</v>
      </c>
      <c r="X381" s="509"/>
      <c r="Y381" s="229">
        <f t="shared" si="103"/>
        <v>0</v>
      </c>
    </row>
    <row r="382" spans="2:25" ht="18.75" customHeight="1">
      <c r="B382" s="515"/>
      <c r="C382" s="506"/>
      <c r="D382" s="216">
        <v>3</v>
      </c>
      <c r="E382" s="216" t="s">
        <v>4924</v>
      </c>
      <c r="F382" s="217">
        <v>667</v>
      </c>
      <c r="G382" s="218">
        <f t="shared" si="97"/>
        <v>133.4</v>
      </c>
      <c r="H382" s="219">
        <f t="shared" si="98"/>
        <v>370.55555555555554</v>
      </c>
      <c r="I382" s="219">
        <f t="shared" si="99"/>
        <v>0.12351851851851851</v>
      </c>
      <c r="J382" s="217"/>
      <c r="K382" s="220"/>
      <c r="L382" s="220"/>
      <c r="M382" s="221"/>
      <c r="N382" s="222">
        <f t="shared" si="100"/>
        <v>0</v>
      </c>
      <c r="O382" s="223"/>
      <c r="P382" s="224"/>
      <c r="Q382" s="224"/>
      <c r="R382" s="224"/>
      <c r="S382" s="224"/>
      <c r="T382" s="225"/>
      <c r="U382" s="226">
        <f t="shared" si="101"/>
        <v>0.24703703703703703</v>
      </c>
      <c r="V382" s="227"/>
      <c r="W382" s="228" t="str">
        <f t="shared" si="102"/>
        <v>0</v>
      </c>
      <c r="X382" s="509"/>
      <c r="Y382" s="229">
        <f t="shared" si="103"/>
        <v>0</v>
      </c>
    </row>
    <row r="383" spans="2:25" ht="18.75" customHeight="1">
      <c r="B383" s="515"/>
      <c r="C383" s="506"/>
      <c r="D383" s="216"/>
      <c r="E383" s="216"/>
      <c r="F383" s="217">
        <v>0</v>
      </c>
      <c r="G383" s="218">
        <f t="shared" ref="G383" si="104">F383/$G$15</f>
        <v>0</v>
      </c>
      <c r="H383" s="219">
        <f t="shared" ref="H383" si="105">F383/$H$15</f>
        <v>0</v>
      </c>
      <c r="I383" s="219">
        <f t="shared" ref="I383" si="106">H383/$I$15</f>
        <v>0</v>
      </c>
      <c r="J383" s="217"/>
      <c r="K383" s="220"/>
      <c r="L383" s="220"/>
      <c r="M383" s="232"/>
      <c r="N383" s="222">
        <f t="shared" ref="N383" si="107">M383/$N$15</f>
        <v>0</v>
      </c>
      <c r="O383" s="223"/>
      <c r="P383" s="224"/>
      <c r="Q383" s="224"/>
      <c r="R383" s="224"/>
      <c r="S383" s="224"/>
      <c r="T383" s="225"/>
      <c r="U383" s="226">
        <f t="shared" ref="U383" si="108">H383/$U$15</f>
        <v>0</v>
      </c>
      <c r="V383" s="227"/>
      <c r="W383" s="228" t="str">
        <f t="shared" ref="W383" si="109">IF(V383&lt;1,"0",IF(V383&lt;5,"2",IF(V383&gt;=5,"6")))</f>
        <v>0</v>
      </c>
      <c r="X383" s="509"/>
      <c r="Y383" s="229">
        <f t="shared" ref="Y383" si="110">W383/2</f>
        <v>0</v>
      </c>
    </row>
    <row r="384" spans="2:25" ht="18.75" customHeight="1">
      <c r="B384" s="515"/>
      <c r="C384" s="506"/>
      <c r="D384" s="216">
        <v>4</v>
      </c>
      <c r="E384" s="216" t="s">
        <v>4925</v>
      </c>
      <c r="F384" s="217">
        <v>690</v>
      </c>
      <c r="G384" s="218">
        <f t="shared" si="97"/>
        <v>138</v>
      </c>
      <c r="H384" s="219">
        <f t="shared" si="98"/>
        <v>383.33333333333331</v>
      </c>
      <c r="I384" s="219">
        <f t="shared" si="99"/>
        <v>0.12777777777777777</v>
      </c>
      <c r="J384" s="217"/>
      <c r="K384" s="220"/>
      <c r="L384" s="220"/>
      <c r="M384" s="221"/>
      <c r="N384" s="222">
        <f t="shared" si="100"/>
        <v>0</v>
      </c>
      <c r="O384" s="223"/>
      <c r="P384" s="224"/>
      <c r="Q384" s="224"/>
      <c r="R384" s="224"/>
      <c r="S384" s="224"/>
      <c r="T384" s="225"/>
      <c r="U384" s="226">
        <f t="shared" si="101"/>
        <v>0.25555555555555554</v>
      </c>
      <c r="V384" s="227"/>
      <c r="W384" s="228" t="str">
        <f t="shared" si="102"/>
        <v>0</v>
      </c>
      <c r="X384" s="509"/>
      <c r="Y384" s="229">
        <f t="shared" si="103"/>
        <v>0</v>
      </c>
    </row>
    <row r="385" spans="2:25" ht="18.75" customHeight="1">
      <c r="B385" s="515"/>
      <c r="C385" s="506"/>
      <c r="D385" s="216">
        <v>5</v>
      </c>
      <c r="E385" s="216" t="s">
        <v>4926</v>
      </c>
      <c r="F385" s="217">
        <v>734</v>
      </c>
      <c r="G385" s="218">
        <f t="shared" si="97"/>
        <v>146.80000000000001</v>
      </c>
      <c r="H385" s="219">
        <f t="shared" si="98"/>
        <v>407.77777777777777</v>
      </c>
      <c r="I385" s="219">
        <f t="shared" si="99"/>
        <v>0.13592592592592592</v>
      </c>
      <c r="J385" s="217"/>
      <c r="K385" s="220" t="s">
        <v>11317</v>
      </c>
      <c r="L385" s="220"/>
      <c r="M385" s="221">
        <f>SUM(H384:H391)</f>
        <v>2706.666666666667</v>
      </c>
      <c r="N385" s="222">
        <f t="shared" si="100"/>
        <v>54.13333333333334</v>
      </c>
      <c r="O385" s="223" t="s">
        <v>377</v>
      </c>
      <c r="P385" s="224"/>
      <c r="Q385" s="224"/>
      <c r="R385" s="224"/>
      <c r="S385" s="224"/>
      <c r="T385" s="225"/>
      <c r="U385" s="226">
        <f t="shared" si="101"/>
        <v>0.27185185185185184</v>
      </c>
      <c r="V385" s="227">
        <f>SUM(U384:U391)</f>
        <v>1.8044444444444443</v>
      </c>
      <c r="W385" s="228" t="str">
        <f t="shared" si="102"/>
        <v>2</v>
      </c>
      <c r="X385" s="509"/>
      <c r="Y385" s="229">
        <f t="shared" si="103"/>
        <v>1</v>
      </c>
    </row>
    <row r="386" spans="2:25" ht="18.75" customHeight="1">
      <c r="B386" s="515"/>
      <c r="C386" s="506"/>
      <c r="D386" s="216">
        <v>1</v>
      </c>
      <c r="E386" s="216" t="s">
        <v>4927</v>
      </c>
      <c r="F386" s="217">
        <v>534</v>
      </c>
      <c r="G386" s="218">
        <f t="shared" si="97"/>
        <v>106.8</v>
      </c>
      <c r="H386" s="219">
        <f t="shared" si="98"/>
        <v>296.66666666666669</v>
      </c>
      <c r="I386" s="219">
        <f t="shared" si="99"/>
        <v>9.8888888888888901E-2</v>
      </c>
      <c r="J386" s="217"/>
      <c r="K386" s="220"/>
      <c r="L386" s="220"/>
      <c r="M386" s="221"/>
      <c r="N386" s="222">
        <f t="shared" si="100"/>
        <v>0</v>
      </c>
      <c r="O386" s="223"/>
      <c r="P386" s="224"/>
      <c r="Q386" s="224"/>
      <c r="R386" s="224"/>
      <c r="S386" s="224"/>
      <c r="T386" s="225"/>
      <c r="U386" s="226">
        <f t="shared" si="101"/>
        <v>0.1977777777777778</v>
      </c>
      <c r="V386" s="227"/>
      <c r="W386" s="228" t="str">
        <f t="shared" si="102"/>
        <v>0</v>
      </c>
      <c r="X386" s="509"/>
      <c r="Y386" s="229">
        <f t="shared" si="103"/>
        <v>0</v>
      </c>
    </row>
    <row r="387" spans="2:25" ht="18.75" customHeight="1">
      <c r="B387" s="515"/>
      <c r="C387" s="506"/>
      <c r="D387" s="216">
        <v>2</v>
      </c>
      <c r="E387" s="216" t="s">
        <v>4928</v>
      </c>
      <c r="F387" s="217">
        <v>667</v>
      </c>
      <c r="G387" s="218">
        <f t="shared" si="97"/>
        <v>133.4</v>
      </c>
      <c r="H387" s="219">
        <f t="shared" si="98"/>
        <v>370.55555555555554</v>
      </c>
      <c r="I387" s="219">
        <f t="shared" si="99"/>
        <v>0.12351851851851851</v>
      </c>
      <c r="J387" s="217"/>
      <c r="K387" s="220"/>
      <c r="L387" s="220"/>
      <c r="M387" s="221"/>
      <c r="N387" s="222">
        <f t="shared" si="100"/>
        <v>0</v>
      </c>
      <c r="O387" s="223"/>
      <c r="P387" s="224"/>
      <c r="Q387" s="224"/>
      <c r="R387" s="224"/>
      <c r="S387" s="224"/>
      <c r="T387" s="225"/>
      <c r="U387" s="226">
        <f t="shared" si="101"/>
        <v>0.24703703703703703</v>
      </c>
      <c r="V387" s="227"/>
      <c r="W387" s="228" t="str">
        <f t="shared" si="102"/>
        <v>0</v>
      </c>
      <c r="X387" s="509"/>
      <c r="Y387" s="229">
        <f t="shared" si="103"/>
        <v>0</v>
      </c>
    </row>
    <row r="388" spans="2:25" ht="18.75" customHeight="1">
      <c r="B388" s="515"/>
      <c r="C388" s="506"/>
      <c r="D388" s="216">
        <v>3</v>
      </c>
      <c r="E388" s="216" t="s">
        <v>4929</v>
      </c>
      <c r="F388" s="217">
        <v>508</v>
      </c>
      <c r="G388" s="218">
        <f t="shared" si="97"/>
        <v>101.6</v>
      </c>
      <c r="H388" s="219">
        <f t="shared" si="98"/>
        <v>282.22222222222223</v>
      </c>
      <c r="I388" s="219">
        <f t="shared" si="99"/>
        <v>9.4074074074074074E-2</v>
      </c>
      <c r="J388" s="217"/>
      <c r="K388" s="220"/>
      <c r="L388" s="220"/>
      <c r="M388" s="221"/>
      <c r="N388" s="222">
        <f t="shared" si="100"/>
        <v>0</v>
      </c>
      <c r="O388" s="223"/>
      <c r="P388" s="224"/>
      <c r="Q388" s="224"/>
      <c r="R388" s="224"/>
      <c r="S388" s="224"/>
      <c r="T388" s="225"/>
      <c r="U388" s="226">
        <f t="shared" si="101"/>
        <v>0.18814814814814815</v>
      </c>
      <c r="V388" s="227"/>
      <c r="W388" s="228" t="str">
        <f t="shared" si="102"/>
        <v>0</v>
      </c>
      <c r="X388" s="509"/>
      <c r="Y388" s="229">
        <f t="shared" si="103"/>
        <v>0</v>
      </c>
    </row>
    <row r="389" spans="2:25" ht="18.75" customHeight="1">
      <c r="B389" s="515"/>
      <c r="C389" s="506"/>
      <c r="D389" s="216">
        <v>4</v>
      </c>
      <c r="E389" s="216" t="s">
        <v>4930</v>
      </c>
      <c r="F389" s="217">
        <v>534</v>
      </c>
      <c r="G389" s="218">
        <f t="shared" si="97"/>
        <v>106.8</v>
      </c>
      <c r="H389" s="219">
        <f t="shared" si="98"/>
        <v>296.66666666666669</v>
      </c>
      <c r="I389" s="219">
        <f t="shared" si="99"/>
        <v>9.8888888888888901E-2</v>
      </c>
      <c r="J389" s="217"/>
      <c r="K389" s="216"/>
      <c r="L389" s="220"/>
      <c r="M389" s="221"/>
      <c r="N389" s="222">
        <f t="shared" si="100"/>
        <v>0</v>
      </c>
      <c r="O389" s="223"/>
      <c r="P389" s="224"/>
      <c r="Q389" s="224"/>
      <c r="R389" s="224"/>
      <c r="S389" s="224"/>
      <c r="T389" s="225"/>
      <c r="U389" s="226">
        <f t="shared" si="101"/>
        <v>0.1977777777777778</v>
      </c>
      <c r="V389" s="227"/>
      <c r="W389" s="228" t="str">
        <f t="shared" si="102"/>
        <v>0</v>
      </c>
      <c r="X389" s="509"/>
      <c r="Y389" s="229">
        <f t="shared" si="103"/>
        <v>0</v>
      </c>
    </row>
    <row r="390" spans="2:25" ht="18.75" customHeight="1">
      <c r="B390" s="515"/>
      <c r="C390" s="506"/>
      <c r="D390" s="216">
        <v>5</v>
      </c>
      <c r="E390" s="216" t="s">
        <v>4931</v>
      </c>
      <c r="F390" s="217">
        <v>378</v>
      </c>
      <c r="G390" s="218">
        <f t="shared" si="97"/>
        <v>75.599999999999994</v>
      </c>
      <c r="H390" s="219">
        <f t="shared" si="98"/>
        <v>210</v>
      </c>
      <c r="I390" s="219">
        <f t="shared" si="99"/>
        <v>7.0000000000000007E-2</v>
      </c>
      <c r="J390" s="217"/>
      <c r="K390" s="220"/>
      <c r="L390" s="220"/>
      <c r="M390" s="221"/>
      <c r="N390" s="222">
        <f t="shared" si="100"/>
        <v>0</v>
      </c>
      <c r="O390" s="223"/>
      <c r="P390" s="224"/>
      <c r="Q390" s="224"/>
      <c r="R390" s="224"/>
      <c r="S390" s="224"/>
      <c r="T390" s="225"/>
      <c r="U390" s="226">
        <f t="shared" si="101"/>
        <v>0.14000000000000001</v>
      </c>
      <c r="V390" s="227"/>
      <c r="W390" s="228" t="str">
        <f t="shared" si="102"/>
        <v>0</v>
      </c>
      <c r="X390" s="509"/>
      <c r="Y390" s="229">
        <f t="shared" si="103"/>
        <v>0</v>
      </c>
    </row>
    <row r="391" spans="2:25" ht="18.75" customHeight="1">
      <c r="B391" s="515"/>
      <c r="C391" s="506"/>
      <c r="D391" s="216">
        <v>6</v>
      </c>
      <c r="E391" s="216" t="s">
        <v>4932</v>
      </c>
      <c r="F391" s="217">
        <v>827</v>
      </c>
      <c r="G391" s="218">
        <f t="shared" si="97"/>
        <v>165.4</v>
      </c>
      <c r="H391" s="219">
        <f t="shared" si="98"/>
        <v>459.44444444444446</v>
      </c>
      <c r="I391" s="219">
        <f t="shared" si="99"/>
        <v>0.15314814814814814</v>
      </c>
      <c r="J391" s="217"/>
      <c r="K391" s="220"/>
      <c r="L391" s="220"/>
      <c r="M391" s="232"/>
      <c r="N391" s="222">
        <f t="shared" si="100"/>
        <v>0</v>
      </c>
      <c r="O391" s="223"/>
      <c r="P391" s="224"/>
      <c r="Q391" s="224"/>
      <c r="R391" s="224"/>
      <c r="S391" s="224"/>
      <c r="T391" s="225"/>
      <c r="U391" s="226">
        <f t="shared" si="101"/>
        <v>0.30629629629629629</v>
      </c>
      <c r="V391" s="227"/>
      <c r="W391" s="228" t="str">
        <f t="shared" si="102"/>
        <v>0</v>
      </c>
      <c r="X391" s="509"/>
      <c r="Y391" s="229">
        <f t="shared" si="103"/>
        <v>0</v>
      </c>
    </row>
    <row r="392" spans="2:25" ht="18.75" customHeight="1">
      <c r="B392" s="515"/>
      <c r="C392" s="506"/>
      <c r="D392" s="216"/>
      <c r="E392" s="216"/>
      <c r="F392" s="217">
        <v>0</v>
      </c>
      <c r="G392" s="218">
        <f t="shared" si="97"/>
        <v>0</v>
      </c>
      <c r="H392" s="219">
        <f t="shared" si="98"/>
        <v>0</v>
      </c>
      <c r="I392" s="219">
        <f t="shared" si="99"/>
        <v>0</v>
      </c>
      <c r="J392" s="217"/>
      <c r="K392" s="220"/>
      <c r="L392" s="220"/>
      <c r="M392" s="232"/>
      <c r="N392" s="222">
        <f t="shared" si="100"/>
        <v>0</v>
      </c>
      <c r="O392" s="223"/>
      <c r="P392" s="224"/>
      <c r="Q392" s="224"/>
      <c r="R392" s="224"/>
      <c r="S392" s="224"/>
      <c r="T392" s="225"/>
      <c r="U392" s="226">
        <f t="shared" si="101"/>
        <v>0</v>
      </c>
      <c r="V392" s="227"/>
      <c r="W392" s="228" t="str">
        <f t="shared" si="102"/>
        <v>0</v>
      </c>
      <c r="X392" s="509"/>
      <c r="Y392" s="229">
        <f t="shared" si="103"/>
        <v>0</v>
      </c>
    </row>
    <row r="393" spans="2:25" ht="18.75" customHeight="1">
      <c r="B393" s="515"/>
      <c r="C393" s="506"/>
      <c r="D393" s="216">
        <v>1</v>
      </c>
      <c r="E393" s="216" t="s">
        <v>4933</v>
      </c>
      <c r="F393" s="217">
        <v>862</v>
      </c>
      <c r="G393" s="218">
        <f t="shared" ref="G393:G411" si="111">F393/$G$15</f>
        <v>172.4</v>
      </c>
      <c r="H393" s="219">
        <f t="shared" ref="H393:H411" si="112">F393/$H$15</f>
        <v>478.88888888888886</v>
      </c>
      <c r="I393" s="219">
        <f t="shared" ref="I393:I411" si="113">H393/$I$15</f>
        <v>0.15962962962962962</v>
      </c>
      <c r="J393" s="217"/>
      <c r="K393" s="220"/>
      <c r="L393" s="220"/>
      <c r="M393" s="232"/>
      <c r="N393" s="222">
        <f t="shared" si="100"/>
        <v>0</v>
      </c>
      <c r="O393" s="223"/>
      <c r="P393" s="224"/>
      <c r="Q393" s="224"/>
      <c r="R393" s="224"/>
      <c r="S393" s="224"/>
      <c r="T393" s="225"/>
      <c r="U393" s="226">
        <f t="shared" ref="U393:U411" si="114">H393/$U$15</f>
        <v>0.31925925925925924</v>
      </c>
      <c r="V393" s="227"/>
      <c r="W393" s="228" t="str">
        <f t="shared" ref="W393:W411" si="115">IF(V393&lt;1,"0",IF(V393&lt;5,"2",IF(V393&gt;=5,"6")))</f>
        <v>0</v>
      </c>
      <c r="X393" s="509"/>
      <c r="Y393" s="229">
        <f t="shared" si="103"/>
        <v>0</v>
      </c>
    </row>
    <row r="394" spans="2:25" ht="18.75" customHeight="1">
      <c r="B394" s="515"/>
      <c r="C394" s="506"/>
      <c r="D394" s="216">
        <v>2</v>
      </c>
      <c r="E394" s="216" t="s">
        <v>4934</v>
      </c>
      <c r="F394" s="217">
        <v>800</v>
      </c>
      <c r="G394" s="218">
        <f t="shared" si="111"/>
        <v>160</v>
      </c>
      <c r="H394" s="219">
        <f t="shared" si="112"/>
        <v>444.44444444444446</v>
      </c>
      <c r="I394" s="219">
        <f t="shared" si="113"/>
        <v>0.14814814814814814</v>
      </c>
      <c r="J394" s="217"/>
      <c r="K394" s="220"/>
      <c r="L394" s="220"/>
      <c r="M394" s="232"/>
      <c r="N394" s="222">
        <f t="shared" si="100"/>
        <v>0</v>
      </c>
      <c r="O394" s="223"/>
      <c r="P394" s="224"/>
      <c r="Q394" s="224"/>
      <c r="R394" s="224"/>
      <c r="S394" s="224"/>
      <c r="T394" s="225"/>
      <c r="U394" s="226">
        <f t="shared" si="114"/>
        <v>0.29629629629629628</v>
      </c>
      <c r="V394" s="227"/>
      <c r="W394" s="228" t="str">
        <f t="shared" si="115"/>
        <v>0</v>
      </c>
      <c r="X394" s="509"/>
      <c r="Y394" s="229">
        <f t="shared" ref="Y394:Y412" si="116">W394/2</f>
        <v>0</v>
      </c>
    </row>
    <row r="395" spans="2:25" ht="18.75" customHeight="1">
      <c r="B395" s="515"/>
      <c r="C395" s="506"/>
      <c r="D395" s="216">
        <v>3</v>
      </c>
      <c r="E395" s="216" t="s">
        <v>4935</v>
      </c>
      <c r="F395" s="217">
        <v>795</v>
      </c>
      <c r="G395" s="218">
        <f t="shared" si="111"/>
        <v>159</v>
      </c>
      <c r="H395" s="219">
        <f t="shared" si="112"/>
        <v>441.66666666666663</v>
      </c>
      <c r="I395" s="219">
        <f t="shared" si="113"/>
        <v>0.1472222222222222</v>
      </c>
      <c r="J395" s="217"/>
      <c r="K395" s="220"/>
      <c r="L395" s="220"/>
      <c r="M395" s="232"/>
      <c r="N395" s="222">
        <f t="shared" si="100"/>
        <v>0</v>
      </c>
      <c r="O395" s="223"/>
      <c r="P395" s="224"/>
      <c r="Q395" s="224"/>
      <c r="R395" s="224"/>
      <c r="S395" s="224"/>
      <c r="T395" s="225"/>
      <c r="U395" s="226">
        <f t="shared" si="114"/>
        <v>0.2944444444444444</v>
      </c>
      <c r="V395" s="227"/>
      <c r="W395" s="228" t="str">
        <f t="shared" si="115"/>
        <v>0</v>
      </c>
      <c r="X395" s="509"/>
      <c r="Y395" s="229">
        <f t="shared" si="116"/>
        <v>0</v>
      </c>
    </row>
    <row r="396" spans="2:25" ht="18.75" customHeight="1">
      <c r="B396" s="515"/>
      <c r="C396" s="506"/>
      <c r="D396" s="216">
        <v>4</v>
      </c>
      <c r="E396" s="216" t="s">
        <v>4936</v>
      </c>
      <c r="F396" s="217">
        <v>990</v>
      </c>
      <c r="G396" s="218">
        <f t="shared" si="111"/>
        <v>198</v>
      </c>
      <c r="H396" s="219">
        <f t="shared" si="112"/>
        <v>550</v>
      </c>
      <c r="I396" s="219">
        <f t="shared" si="113"/>
        <v>0.18333333333333332</v>
      </c>
      <c r="J396" s="217"/>
      <c r="K396" s="220" t="s">
        <v>4937</v>
      </c>
      <c r="L396" s="220"/>
      <c r="M396" s="232">
        <f>SUM(H393:H399)</f>
        <v>2943.3333333333335</v>
      </c>
      <c r="N396" s="222">
        <f t="shared" si="100"/>
        <v>58.866666666666667</v>
      </c>
      <c r="O396" s="223" t="s">
        <v>4817</v>
      </c>
      <c r="P396" s="224"/>
      <c r="Q396" s="224"/>
      <c r="R396" s="224"/>
      <c r="S396" s="224"/>
      <c r="T396" s="225"/>
      <c r="U396" s="226">
        <f t="shared" si="114"/>
        <v>0.36666666666666664</v>
      </c>
      <c r="V396" s="227">
        <f>SUM(U393:U399)</f>
        <v>1.9622222222222221</v>
      </c>
      <c r="W396" s="228" t="str">
        <f t="shared" si="115"/>
        <v>2</v>
      </c>
      <c r="X396" s="509"/>
      <c r="Y396" s="229">
        <f t="shared" si="116"/>
        <v>1</v>
      </c>
    </row>
    <row r="397" spans="2:25" ht="18.75" customHeight="1">
      <c r="B397" s="515"/>
      <c r="C397" s="506"/>
      <c r="D397" s="216">
        <v>1</v>
      </c>
      <c r="E397" s="216" t="s">
        <v>4938</v>
      </c>
      <c r="F397" s="217">
        <v>384</v>
      </c>
      <c r="G397" s="218">
        <f t="shared" si="111"/>
        <v>76.8</v>
      </c>
      <c r="H397" s="219">
        <f t="shared" si="112"/>
        <v>213.33333333333331</v>
      </c>
      <c r="I397" s="219">
        <f t="shared" si="113"/>
        <v>7.1111111111111111E-2</v>
      </c>
      <c r="J397" s="217"/>
      <c r="K397" s="220"/>
      <c r="L397" s="220"/>
      <c r="M397" s="232"/>
      <c r="N397" s="222">
        <f t="shared" si="100"/>
        <v>0</v>
      </c>
      <c r="O397" s="223"/>
      <c r="P397" s="224"/>
      <c r="Q397" s="224"/>
      <c r="R397" s="224"/>
      <c r="S397" s="224"/>
      <c r="T397" s="225"/>
      <c r="U397" s="226">
        <f t="shared" si="114"/>
        <v>0.14222222222222222</v>
      </c>
      <c r="V397" s="227"/>
      <c r="W397" s="228" t="str">
        <f t="shared" si="115"/>
        <v>0</v>
      </c>
      <c r="X397" s="509"/>
      <c r="Y397" s="229">
        <f t="shared" si="116"/>
        <v>0</v>
      </c>
    </row>
    <row r="398" spans="2:25" ht="18.75" customHeight="1">
      <c r="B398" s="515"/>
      <c r="C398" s="506"/>
      <c r="D398" s="216">
        <v>2</v>
      </c>
      <c r="E398" s="216" t="s">
        <v>4939</v>
      </c>
      <c r="F398" s="217">
        <v>1067</v>
      </c>
      <c r="G398" s="218">
        <f t="shared" si="111"/>
        <v>213.4</v>
      </c>
      <c r="H398" s="219">
        <f t="shared" si="112"/>
        <v>592.77777777777771</v>
      </c>
      <c r="I398" s="219">
        <f t="shared" si="113"/>
        <v>0.19759259259259257</v>
      </c>
      <c r="J398" s="217"/>
      <c r="K398" s="220"/>
      <c r="L398" s="220"/>
      <c r="M398" s="232"/>
      <c r="N398" s="222">
        <f t="shared" si="100"/>
        <v>0</v>
      </c>
      <c r="O398" s="223"/>
      <c r="P398" s="224"/>
      <c r="Q398" s="224"/>
      <c r="R398" s="224"/>
      <c r="S398" s="224"/>
      <c r="T398" s="225"/>
      <c r="U398" s="226">
        <f t="shared" si="114"/>
        <v>0.39518518518518514</v>
      </c>
      <c r="V398" s="227"/>
      <c r="W398" s="228" t="str">
        <f t="shared" si="115"/>
        <v>0</v>
      </c>
      <c r="X398" s="509"/>
      <c r="Y398" s="229">
        <f t="shared" si="116"/>
        <v>0</v>
      </c>
    </row>
    <row r="399" spans="2:25" ht="18.75" customHeight="1">
      <c r="B399" s="515"/>
      <c r="C399" s="506"/>
      <c r="D399" s="216">
        <v>3</v>
      </c>
      <c r="E399" s="216" t="s">
        <v>4940</v>
      </c>
      <c r="F399" s="217">
        <v>400</v>
      </c>
      <c r="G399" s="218">
        <f t="shared" si="111"/>
        <v>80</v>
      </c>
      <c r="H399" s="219">
        <f t="shared" si="112"/>
        <v>222.22222222222223</v>
      </c>
      <c r="I399" s="219">
        <f t="shared" si="113"/>
        <v>7.407407407407407E-2</v>
      </c>
      <c r="J399" s="217"/>
      <c r="K399" s="220"/>
      <c r="L399" s="220"/>
      <c r="M399" s="232"/>
      <c r="N399" s="222">
        <f t="shared" si="100"/>
        <v>0</v>
      </c>
      <c r="O399" s="223"/>
      <c r="P399" s="224"/>
      <c r="Q399" s="224"/>
      <c r="R399" s="224"/>
      <c r="S399" s="224"/>
      <c r="T399" s="225"/>
      <c r="U399" s="226">
        <f t="shared" si="114"/>
        <v>0.14814814814814814</v>
      </c>
      <c r="V399" s="227"/>
      <c r="W399" s="228" t="str">
        <f t="shared" si="115"/>
        <v>0</v>
      </c>
      <c r="X399" s="509"/>
      <c r="Y399" s="229">
        <f t="shared" si="116"/>
        <v>0</v>
      </c>
    </row>
    <row r="400" spans="2:25" ht="18.75" customHeight="1">
      <c r="B400" s="515"/>
      <c r="C400" s="506"/>
      <c r="D400" s="216"/>
      <c r="E400" s="216"/>
      <c r="F400" s="217">
        <v>0</v>
      </c>
      <c r="G400" s="218">
        <f t="shared" ref="G400" si="117">F400/$G$15</f>
        <v>0</v>
      </c>
      <c r="H400" s="219">
        <f t="shared" ref="H400" si="118">F400/$H$15</f>
        <v>0</v>
      </c>
      <c r="I400" s="219">
        <f t="shared" ref="I400" si="119">H400/$I$15</f>
        <v>0</v>
      </c>
      <c r="J400" s="217"/>
      <c r="K400" s="220"/>
      <c r="L400" s="220"/>
      <c r="M400" s="232"/>
      <c r="N400" s="222">
        <f t="shared" ref="N400" si="120">M400/$N$15</f>
        <v>0</v>
      </c>
      <c r="O400" s="223"/>
      <c r="P400" s="224"/>
      <c r="Q400" s="224"/>
      <c r="R400" s="224"/>
      <c r="S400" s="224"/>
      <c r="T400" s="225"/>
      <c r="U400" s="226">
        <f t="shared" ref="U400" si="121">H400/$U$15</f>
        <v>0</v>
      </c>
      <c r="V400" s="227"/>
      <c r="W400" s="228" t="str">
        <f t="shared" ref="W400" si="122">IF(V400&lt;1,"0",IF(V400&lt;5,"2",IF(V400&gt;=5,"6")))</f>
        <v>0</v>
      </c>
      <c r="X400" s="509"/>
      <c r="Y400" s="229">
        <f t="shared" ref="Y400" si="123">W400/2</f>
        <v>0</v>
      </c>
    </row>
    <row r="401" spans="2:25" ht="18.75" customHeight="1">
      <c r="B401" s="515"/>
      <c r="C401" s="506"/>
      <c r="D401" s="216">
        <v>4</v>
      </c>
      <c r="E401" s="216" t="s">
        <v>4941</v>
      </c>
      <c r="F401" s="217">
        <v>534</v>
      </c>
      <c r="G401" s="218">
        <f t="shared" si="111"/>
        <v>106.8</v>
      </c>
      <c r="H401" s="219">
        <f t="shared" si="112"/>
        <v>296.66666666666669</v>
      </c>
      <c r="I401" s="219">
        <f t="shared" si="113"/>
        <v>9.8888888888888901E-2</v>
      </c>
      <c r="J401" s="217"/>
      <c r="K401" s="220"/>
      <c r="L401" s="220"/>
      <c r="M401" s="232"/>
      <c r="N401" s="222">
        <f t="shared" si="100"/>
        <v>0</v>
      </c>
      <c r="O401" s="223"/>
      <c r="P401" s="224"/>
      <c r="Q401" s="224"/>
      <c r="R401" s="224"/>
      <c r="S401" s="224"/>
      <c r="T401" s="225"/>
      <c r="U401" s="226">
        <f t="shared" si="114"/>
        <v>0.1977777777777778</v>
      </c>
      <c r="V401" s="227"/>
      <c r="W401" s="228" t="str">
        <f t="shared" si="115"/>
        <v>0</v>
      </c>
      <c r="X401" s="509"/>
      <c r="Y401" s="229">
        <f t="shared" si="116"/>
        <v>0</v>
      </c>
    </row>
    <row r="402" spans="2:25" ht="18.75" customHeight="1">
      <c r="B402" s="515"/>
      <c r="C402" s="506"/>
      <c r="D402" s="216">
        <v>5</v>
      </c>
      <c r="E402" s="216" t="s">
        <v>4942</v>
      </c>
      <c r="F402" s="217">
        <v>1062</v>
      </c>
      <c r="G402" s="218">
        <f t="shared" si="111"/>
        <v>212.4</v>
      </c>
      <c r="H402" s="219">
        <f t="shared" si="112"/>
        <v>590</v>
      </c>
      <c r="I402" s="219">
        <f t="shared" si="113"/>
        <v>0.19666666666666666</v>
      </c>
      <c r="J402" s="217"/>
      <c r="K402" s="220"/>
      <c r="L402" s="220"/>
      <c r="M402" s="232"/>
      <c r="N402" s="222">
        <f t="shared" si="100"/>
        <v>0</v>
      </c>
      <c r="O402" s="223"/>
      <c r="P402" s="224"/>
      <c r="Q402" s="224"/>
      <c r="R402" s="224"/>
      <c r="S402" s="224"/>
      <c r="T402" s="225"/>
      <c r="U402" s="226">
        <f t="shared" si="114"/>
        <v>0.39333333333333331</v>
      </c>
      <c r="V402" s="227"/>
      <c r="W402" s="228" t="str">
        <f t="shared" si="115"/>
        <v>0</v>
      </c>
      <c r="X402" s="509"/>
      <c r="Y402" s="229">
        <f t="shared" si="116"/>
        <v>0</v>
      </c>
    </row>
    <row r="403" spans="2:25" ht="18.75" customHeight="1">
      <c r="B403" s="515"/>
      <c r="C403" s="506"/>
      <c r="D403" s="216">
        <v>1</v>
      </c>
      <c r="E403" s="216" t="s">
        <v>4943</v>
      </c>
      <c r="F403" s="217">
        <v>482</v>
      </c>
      <c r="G403" s="218">
        <f t="shared" si="111"/>
        <v>96.4</v>
      </c>
      <c r="H403" s="219">
        <f t="shared" si="112"/>
        <v>267.77777777777777</v>
      </c>
      <c r="I403" s="219">
        <f t="shared" si="113"/>
        <v>8.925925925925926E-2</v>
      </c>
      <c r="J403" s="217"/>
      <c r="K403" s="220"/>
      <c r="L403" s="220"/>
      <c r="M403" s="232"/>
      <c r="N403" s="222">
        <f t="shared" si="100"/>
        <v>0</v>
      </c>
      <c r="O403" s="223"/>
      <c r="P403" s="224"/>
      <c r="Q403" s="224"/>
      <c r="R403" s="224"/>
      <c r="S403" s="224"/>
      <c r="T403" s="225"/>
      <c r="U403" s="226">
        <f t="shared" si="114"/>
        <v>0.17851851851851852</v>
      </c>
      <c r="V403" s="227"/>
      <c r="W403" s="228" t="str">
        <f t="shared" si="115"/>
        <v>0</v>
      </c>
      <c r="X403" s="509"/>
      <c r="Y403" s="229">
        <f t="shared" si="116"/>
        <v>0</v>
      </c>
    </row>
    <row r="404" spans="2:25" ht="18.75" customHeight="1">
      <c r="B404" s="515"/>
      <c r="C404" s="506"/>
      <c r="D404" s="216">
        <v>2</v>
      </c>
      <c r="E404" s="216" t="s">
        <v>4944</v>
      </c>
      <c r="F404" s="217">
        <v>600</v>
      </c>
      <c r="G404" s="218">
        <f t="shared" si="111"/>
        <v>120</v>
      </c>
      <c r="H404" s="219">
        <f t="shared" si="112"/>
        <v>333.33333333333331</v>
      </c>
      <c r="I404" s="219">
        <f t="shared" si="113"/>
        <v>0.1111111111111111</v>
      </c>
      <c r="J404" s="217"/>
      <c r="K404" s="220"/>
      <c r="L404" s="220"/>
      <c r="M404" s="221"/>
      <c r="N404" s="222">
        <f t="shared" si="100"/>
        <v>0</v>
      </c>
      <c r="O404" s="223"/>
      <c r="P404" s="224"/>
      <c r="Q404" s="224"/>
      <c r="R404" s="224"/>
      <c r="S404" s="224"/>
      <c r="T404" s="225"/>
      <c r="U404" s="226">
        <f t="shared" si="114"/>
        <v>0.22222222222222221</v>
      </c>
      <c r="V404" s="227"/>
      <c r="W404" s="228" t="str">
        <f t="shared" si="115"/>
        <v>0</v>
      </c>
      <c r="X404" s="509"/>
      <c r="Y404" s="229">
        <f t="shared" si="116"/>
        <v>0</v>
      </c>
    </row>
    <row r="405" spans="2:25" ht="18.75" customHeight="1">
      <c r="B405" s="515"/>
      <c r="C405" s="506"/>
      <c r="D405" s="216">
        <v>3</v>
      </c>
      <c r="E405" s="216" t="s">
        <v>4945</v>
      </c>
      <c r="F405" s="217">
        <v>662</v>
      </c>
      <c r="G405" s="218">
        <f t="shared" si="111"/>
        <v>132.4</v>
      </c>
      <c r="H405" s="219">
        <f t="shared" si="112"/>
        <v>367.77777777777777</v>
      </c>
      <c r="I405" s="219">
        <f t="shared" si="113"/>
        <v>0.12259259259259259</v>
      </c>
      <c r="J405" s="217"/>
      <c r="K405" s="220"/>
      <c r="L405" s="220"/>
      <c r="M405" s="221"/>
      <c r="N405" s="222">
        <f t="shared" si="100"/>
        <v>0</v>
      </c>
      <c r="O405" s="223"/>
      <c r="P405" s="224"/>
      <c r="Q405" s="224"/>
      <c r="R405" s="224"/>
      <c r="S405" s="224"/>
      <c r="T405" s="225"/>
      <c r="U405" s="226">
        <f t="shared" si="114"/>
        <v>0.24518518518518517</v>
      </c>
      <c r="V405" s="227"/>
      <c r="W405" s="228" t="str">
        <f t="shared" si="115"/>
        <v>0</v>
      </c>
      <c r="X405" s="509"/>
      <c r="Y405" s="229">
        <f t="shared" si="116"/>
        <v>0</v>
      </c>
    </row>
    <row r="406" spans="2:25" ht="18.75" customHeight="1">
      <c r="B406" s="515"/>
      <c r="C406" s="506"/>
      <c r="D406" s="216">
        <v>4</v>
      </c>
      <c r="E406" s="216" t="s">
        <v>4946</v>
      </c>
      <c r="F406" s="217">
        <v>300</v>
      </c>
      <c r="G406" s="218">
        <f t="shared" si="111"/>
        <v>60</v>
      </c>
      <c r="H406" s="219">
        <f t="shared" si="112"/>
        <v>166.66666666666666</v>
      </c>
      <c r="I406" s="219">
        <f t="shared" si="113"/>
        <v>5.5555555555555552E-2</v>
      </c>
      <c r="J406" s="217"/>
      <c r="K406" s="220"/>
      <c r="L406" s="220"/>
      <c r="M406" s="221"/>
      <c r="N406" s="222">
        <f t="shared" si="100"/>
        <v>0</v>
      </c>
      <c r="O406" s="223"/>
      <c r="P406" s="224"/>
      <c r="Q406" s="224"/>
      <c r="R406" s="224"/>
      <c r="S406" s="224"/>
      <c r="T406" s="225"/>
      <c r="U406" s="226">
        <f t="shared" si="114"/>
        <v>0.1111111111111111</v>
      </c>
      <c r="V406" s="227"/>
      <c r="W406" s="228" t="str">
        <f t="shared" si="115"/>
        <v>0</v>
      </c>
      <c r="X406" s="509"/>
      <c r="Y406" s="229">
        <f t="shared" si="116"/>
        <v>0</v>
      </c>
    </row>
    <row r="407" spans="2:25" ht="18.75" customHeight="1">
      <c r="B407" s="515"/>
      <c r="C407" s="506"/>
      <c r="D407" s="216">
        <v>5</v>
      </c>
      <c r="E407" s="216" t="s">
        <v>4947</v>
      </c>
      <c r="F407" s="217">
        <v>302</v>
      </c>
      <c r="G407" s="218">
        <f t="shared" si="111"/>
        <v>60.4</v>
      </c>
      <c r="H407" s="219">
        <f t="shared" si="112"/>
        <v>167.77777777777777</v>
      </c>
      <c r="I407" s="219">
        <f t="shared" si="113"/>
        <v>5.5925925925925921E-2</v>
      </c>
      <c r="J407" s="217"/>
      <c r="K407" s="220" t="s">
        <v>4948</v>
      </c>
      <c r="L407" s="220"/>
      <c r="M407" s="221">
        <f>SUM(H401:H410)</f>
        <v>2791.1111111111109</v>
      </c>
      <c r="N407" s="222">
        <f t="shared" si="100"/>
        <v>55.822222222222216</v>
      </c>
      <c r="O407" s="223" t="s">
        <v>377</v>
      </c>
      <c r="P407" s="224"/>
      <c r="Q407" s="224"/>
      <c r="R407" s="224"/>
      <c r="S407" s="224"/>
      <c r="T407" s="225"/>
      <c r="U407" s="226">
        <f t="shared" si="114"/>
        <v>0.11185185185185184</v>
      </c>
      <c r="V407" s="227">
        <f>SUM(U401:U410)</f>
        <v>1.8607407407407406</v>
      </c>
      <c r="W407" s="228" t="str">
        <f t="shared" si="115"/>
        <v>2</v>
      </c>
      <c r="X407" s="509"/>
      <c r="Y407" s="229">
        <f t="shared" si="116"/>
        <v>1</v>
      </c>
    </row>
    <row r="408" spans="2:25" ht="18.75" customHeight="1">
      <c r="B408" s="515"/>
      <c r="C408" s="506"/>
      <c r="D408" s="216">
        <v>6</v>
      </c>
      <c r="E408" s="216" t="s">
        <v>4949</v>
      </c>
      <c r="F408" s="217">
        <v>460</v>
      </c>
      <c r="G408" s="218">
        <f t="shared" si="111"/>
        <v>92</v>
      </c>
      <c r="H408" s="219">
        <f t="shared" si="112"/>
        <v>255.55555555555554</v>
      </c>
      <c r="I408" s="219">
        <f t="shared" si="113"/>
        <v>8.5185185185185183E-2</v>
      </c>
      <c r="J408" s="217"/>
      <c r="K408" s="220"/>
      <c r="L408" s="220"/>
      <c r="M408" s="221"/>
      <c r="N408" s="222">
        <f t="shared" si="100"/>
        <v>0</v>
      </c>
      <c r="O408" s="223"/>
      <c r="P408" s="224"/>
      <c r="Q408" s="224"/>
      <c r="R408" s="224"/>
      <c r="S408" s="224"/>
      <c r="T408" s="225"/>
      <c r="U408" s="226">
        <f t="shared" si="114"/>
        <v>0.17037037037037037</v>
      </c>
      <c r="V408" s="227"/>
      <c r="W408" s="228" t="str">
        <f t="shared" si="115"/>
        <v>0</v>
      </c>
      <c r="X408" s="509"/>
      <c r="Y408" s="229">
        <f t="shared" si="116"/>
        <v>0</v>
      </c>
    </row>
    <row r="409" spans="2:25" ht="18.75" customHeight="1">
      <c r="B409" s="515"/>
      <c r="C409" s="506"/>
      <c r="D409" s="216">
        <v>7</v>
      </c>
      <c r="E409" s="216" t="s">
        <v>4950</v>
      </c>
      <c r="F409" s="217">
        <v>399</v>
      </c>
      <c r="G409" s="218">
        <f t="shared" si="111"/>
        <v>79.8</v>
      </c>
      <c r="H409" s="219">
        <f t="shared" si="112"/>
        <v>221.66666666666666</v>
      </c>
      <c r="I409" s="219">
        <f t="shared" si="113"/>
        <v>7.3888888888888879E-2</v>
      </c>
      <c r="J409" s="217"/>
      <c r="K409" s="220"/>
      <c r="L409" s="220"/>
      <c r="M409" s="221"/>
      <c r="N409" s="222">
        <f t="shared" si="100"/>
        <v>0</v>
      </c>
      <c r="O409" s="223"/>
      <c r="P409" s="224"/>
      <c r="Q409" s="224"/>
      <c r="R409" s="224"/>
      <c r="S409" s="224"/>
      <c r="T409" s="225"/>
      <c r="U409" s="226">
        <f t="shared" si="114"/>
        <v>0.14777777777777776</v>
      </c>
      <c r="V409" s="227"/>
      <c r="W409" s="228" t="str">
        <f t="shared" si="115"/>
        <v>0</v>
      </c>
      <c r="X409" s="509"/>
      <c r="Y409" s="229">
        <f t="shared" si="116"/>
        <v>0</v>
      </c>
    </row>
    <row r="410" spans="2:25" ht="18.75" customHeight="1">
      <c r="B410" s="515"/>
      <c r="C410" s="506"/>
      <c r="D410" s="216">
        <v>8</v>
      </c>
      <c r="E410" s="216" t="s">
        <v>4951</v>
      </c>
      <c r="F410" s="217">
        <v>223</v>
      </c>
      <c r="G410" s="218">
        <f t="shared" si="111"/>
        <v>44.6</v>
      </c>
      <c r="H410" s="219">
        <f t="shared" si="112"/>
        <v>123.88888888888889</v>
      </c>
      <c r="I410" s="219">
        <f t="shared" si="113"/>
        <v>4.1296296296296296E-2</v>
      </c>
      <c r="J410" s="217"/>
      <c r="K410" s="220"/>
      <c r="L410" s="220"/>
      <c r="M410" s="221"/>
      <c r="N410" s="222">
        <f t="shared" si="100"/>
        <v>0</v>
      </c>
      <c r="O410" s="223"/>
      <c r="P410" s="224"/>
      <c r="Q410" s="224"/>
      <c r="R410" s="224"/>
      <c r="S410" s="224"/>
      <c r="T410" s="225"/>
      <c r="U410" s="226">
        <f t="shared" si="114"/>
        <v>8.2592592592592592E-2</v>
      </c>
      <c r="V410" s="227"/>
      <c r="W410" s="228" t="str">
        <f t="shared" si="115"/>
        <v>0</v>
      </c>
      <c r="X410" s="509"/>
      <c r="Y410" s="229">
        <f t="shared" si="116"/>
        <v>0</v>
      </c>
    </row>
    <row r="411" spans="2:25" ht="18.75" customHeight="1">
      <c r="B411" s="515"/>
      <c r="C411" s="506"/>
      <c r="D411" s="216"/>
      <c r="E411" s="216"/>
      <c r="F411" s="217"/>
      <c r="G411" s="218">
        <f t="shared" si="111"/>
        <v>0</v>
      </c>
      <c r="H411" s="219">
        <f t="shared" si="112"/>
        <v>0</v>
      </c>
      <c r="I411" s="219">
        <f t="shared" si="113"/>
        <v>0</v>
      </c>
      <c r="J411" s="217"/>
      <c r="K411" s="220"/>
      <c r="L411" s="220"/>
      <c r="M411" s="221"/>
      <c r="N411" s="222">
        <f t="shared" si="100"/>
        <v>0</v>
      </c>
      <c r="O411" s="223"/>
      <c r="P411" s="224"/>
      <c r="Q411" s="224"/>
      <c r="R411" s="224"/>
      <c r="S411" s="224"/>
      <c r="T411" s="225"/>
      <c r="U411" s="226">
        <f t="shared" si="114"/>
        <v>0</v>
      </c>
      <c r="V411" s="227"/>
      <c r="W411" s="228" t="str">
        <f t="shared" si="115"/>
        <v>0</v>
      </c>
      <c r="X411" s="509"/>
      <c r="Y411" s="229">
        <f t="shared" si="116"/>
        <v>0</v>
      </c>
    </row>
    <row r="412" spans="2:25" ht="18.75" customHeight="1">
      <c r="B412" s="516"/>
      <c r="C412" s="507"/>
      <c r="D412" s="216"/>
      <c r="E412" s="216"/>
      <c r="F412" s="217"/>
      <c r="G412" s="218">
        <f>F412/$G$15</f>
        <v>0</v>
      </c>
      <c r="H412" s="219">
        <f>F412/$H$15</f>
        <v>0</v>
      </c>
      <c r="I412" s="219">
        <f>H412/$I$15</f>
        <v>0</v>
      </c>
      <c r="J412" s="217"/>
      <c r="K412" s="220"/>
      <c r="L412" s="220"/>
      <c r="M412" s="232"/>
      <c r="N412" s="222">
        <f>M412/$N$15</f>
        <v>0</v>
      </c>
      <c r="O412" s="231"/>
      <c r="P412" s="231"/>
      <c r="Q412" s="231"/>
      <c r="R412" s="231"/>
      <c r="S412" s="231"/>
      <c r="T412" s="225"/>
      <c r="U412" s="226">
        <f>H412/$U$15</f>
        <v>0</v>
      </c>
      <c r="V412" s="227"/>
      <c r="W412" s="228" t="str">
        <f>IF(V412&lt;1,"0",IF(V412&lt;5,"2",IF(V412&gt;=5,"6")))</f>
        <v>0</v>
      </c>
      <c r="X412" s="510"/>
      <c r="Y412" s="229">
        <f t="shared" si="116"/>
        <v>0</v>
      </c>
    </row>
    <row r="413" spans="2:25">
      <c r="B413" s="233"/>
      <c r="C413" s="234" t="s">
        <v>111</v>
      </c>
      <c r="D413" s="235"/>
      <c r="E413" s="236">
        <f>COUNTA(E331:E412)</f>
        <v>73</v>
      </c>
      <c r="F413" s="236">
        <f>SUM(F331:F412)</f>
        <v>37899</v>
      </c>
      <c r="G413" s="236">
        <f>SUM(G331:G412)</f>
        <v>7579.7999999999993</v>
      </c>
      <c r="H413" s="236">
        <f>SUM(H331:H412)</f>
        <v>21054.999999999996</v>
      </c>
      <c r="I413" s="236">
        <f>MROUND(SUM(I331:I412),1)</f>
        <v>7</v>
      </c>
      <c r="J413" s="236">
        <f>COUNTA(J331:J412)</f>
        <v>2</v>
      </c>
      <c r="K413" s="236">
        <f>COUNTA(K331:K412)</f>
        <v>8</v>
      </c>
      <c r="L413" s="236">
        <f>COUNTA(L331:L412)</f>
        <v>0</v>
      </c>
      <c r="M413" s="236">
        <f>SUM(M331:M412)</f>
        <v>21055</v>
      </c>
      <c r="N413" s="236">
        <f>SUM(N331:N412)</f>
        <v>421.09999999999997</v>
      </c>
      <c r="O413" s="237"/>
      <c r="P413" s="238">
        <f>COUNTIF(P331:P412, "YES")</f>
        <v>0</v>
      </c>
      <c r="Q413" s="237"/>
      <c r="R413" s="237"/>
      <c r="S413" s="237"/>
      <c r="T413" s="237"/>
      <c r="U413" s="236">
        <f>SUM(U331:U412)</f>
        <v>14.036666666666664</v>
      </c>
      <c r="V413" s="236">
        <f>SUM(V331:V412)</f>
        <v>14.036666666666665</v>
      </c>
      <c r="W413" s="236">
        <f t="array" ref="W413">SUM(ABS(W331:W412))</f>
        <v>16</v>
      </c>
      <c r="X413" s="238">
        <f>IF(X331&lt;0.2, "0", IF(X331&lt;=2, "2", IF(X331&gt;2, ROUND(X331,0))))</f>
        <v>3</v>
      </c>
      <c r="Y413" s="236">
        <f>SUM(Y331:Y412)</f>
        <v>8</v>
      </c>
    </row>
    <row r="414" spans="2:25" ht="18.75" customHeight="1">
      <c r="B414" s="514">
        <v>9</v>
      </c>
      <c r="C414" s="517" t="s">
        <v>4952</v>
      </c>
      <c r="D414" s="216">
        <v>1</v>
      </c>
      <c r="E414" s="216" t="s">
        <v>4953</v>
      </c>
      <c r="F414" s="217">
        <v>93</v>
      </c>
      <c r="G414" s="218">
        <f t="shared" ref="G414:G477" si="124">F414/$G$15</f>
        <v>18.600000000000001</v>
      </c>
      <c r="H414" s="219">
        <f t="shared" ref="H414:H477" si="125">F414/$H$15</f>
        <v>51.666666666666664</v>
      </c>
      <c r="I414" s="219">
        <f t="shared" ref="I414:I477" si="126">H414/$I$15</f>
        <v>1.7222222222222222E-2</v>
      </c>
      <c r="J414" s="217"/>
      <c r="K414" s="220"/>
      <c r="L414" s="220"/>
      <c r="M414" s="221"/>
      <c r="N414" s="222">
        <f t="shared" ref="N414:N481" si="127">M414/$N$15</f>
        <v>0</v>
      </c>
      <c r="O414" s="223"/>
      <c r="P414" s="224"/>
      <c r="Q414" s="224"/>
      <c r="R414" s="224"/>
      <c r="S414" s="224"/>
      <c r="T414" s="225"/>
      <c r="U414" s="226">
        <f t="shared" ref="U414:U477" si="128">H414/$U$15</f>
        <v>3.4444444444444444E-2</v>
      </c>
      <c r="V414" s="227"/>
      <c r="W414" s="228" t="str">
        <f t="shared" ref="W414:W477" si="129">IF(V414&lt;1,"0",IF(V414&lt;5,"2",IF(V414&gt;=5,"6")))</f>
        <v>0</v>
      </c>
      <c r="X414" s="508">
        <f>K483/$X$15</f>
        <v>0.66666666666666663</v>
      </c>
      <c r="Y414" s="229">
        <f t="shared" ref="Y414:Y477" si="130">W414/2</f>
        <v>0</v>
      </c>
    </row>
    <row r="415" spans="2:25" ht="18.75" customHeight="1">
      <c r="B415" s="515"/>
      <c r="C415" s="518"/>
      <c r="D415" s="216">
        <v>2</v>
      </c>
      <c r="E415" s="216" t="s">
        <v>4954</v>
      </c>
      <c r="F415" s="217">
        <v>50</v>
      </c>
      <c r="G415" s="218">
        <f t="shared" si="124"/>
        <v>10</v>
      </c>
      <c r="H415" s="219">
        <f t="shared" si="125"/>
        <v>27.777777777777779</v>
      </c>
      <c r="I415" s="219">
        <f t="shared" si="126"/>
        <v>9.2592592592592587E-3</v>
      </c>
      <c r="J415" s="217"/>
      <c r="K415" s="220"/>
      <c r="L415" s="220"/>
      <c r="M415" s="221"/>
      <c r="N415" s="222">
        <f t="shared" si="127"/>
        <v>0</v>
      </c>
      <c r="O415" s="223"/>
      <c r="P415" s="224"/>
      <c r="Q415" s="224"/>
      <c r="R415" s="224"/>
      <c r="S415" s="224"/>
      <c r="T415" s="225"/>
      <c r="U415" s="226">
        <f t="shared" si="128"/>
        <v>1.8518518518518517E-2</v>
      </c>
      <c r="V415" s="227"/>
      <c r="W415" s="228" t="str">
        <f t="shared" si="129"/>
        <v>0</v>
      </c>
      <c r="X415" s="509"/>
      <c r="Y415" s="229">
        <f t="shared" si="130"/>
        <v>0</v>
      </c>
    </row>
    <row r="416" spans="2:25" ht="18.75" customHeight="1">
      <c r="B416" s="515"/>
      <c r="C416" s="518"/>
      <c r="D416" s="216">
        <v>3</v>
      </c>
      <c r="E416" s="216" t="s">
        <v>4955</v>
      </c>
      <c r="F416" s="217">
        <v>25</v>
      </c>
      <c r="G416" s="218">
        <f t="shared" si="124"/>
        <v>5</v>
      </c>
      <c r="H416" s="219">
        <f t="shared" si="125"/>
        <v>13.888888888888889</v>
      </c>
      <c r="I416" s="219">
        <f t="shared" si="126"/>
        <v>4.6296296296296294E-3</v>
      </c>
      <c r="J416" s="217"/>
      <c r="K416" s="220"/>
      <c r="L416" s="220"/>
      <c r="M416" s="221"/>
      <c r="N416" s="222">
        <f t="shared" si="127"/>
        <v>0</v>
      </c>
      <c r="O416" s="223"/>
      <c r="P416" s="224"/>
      <c r="Q416" s="224"/>
      <c r="R416" s="224"/>
      <c r="S416" s="224"/>
      <c r="T416" s="225"/>
      <c r="U416" s="226">
        <f t="shared" si="128"/>
        <v>9.2592592592592587E-3</v>
      </c>
      <c r="V416" s="227"/>
      <c r="W416" s="228" t="str">
        <f t="shared" si="129"/>
        <v>0</v>
      </c>
      <c r="X416" s="509"/>
      <c r="Y416" s="229">
        <f t="shared" si="130"/>
        <v>0</v>
      </c>
    </row>
    <row r="417" spans="2:25" ht="18.75" customHeight="1">
      <c r="B417" s="515"/>
      <c r="C417" s="518"/>
      <c r="D417" s="216">
        <v>4</v>
      </c>
      <c r="E417" s="216" t="s">
        <v>4956</v>
      </c>
      <c r="F417" s="217">
        <v>10</v>
      </c>
      <c r="G417" s="218">
        <f t="shared" si="124"/>
        <v>2</v>
      </c>
      <c r="H417" s="219">
        <f t="shared" si="125"/>
        <v>5.5555555555555554</v>
      </c>
      <c r="I417" s="219">
        <f t="shared" si="126"/>
        <v>1.8518518518518517E-3</v>
      </c>
      <c r="J417" s="217"/>
      <c r="K417" s="220"/>
      <c r="L417" s="220"/>
      <c r="M417" s="221"/>
      <c r="N417" s="222">
        <f t="shared" si="127"/>
        <v>0</v>
      </c>
      <c r="O417" s="223"/>
      <c r="P417" s="224"/>
      <c r="Q417" s="224"/>
      <c r="R417" s="224"/>
      <c r="S417" s="224"/>
      <c r="T417" s="225"/>
      <c r="U417" s="226">
        <f t="shared" si="128"/>
        <v>3.7037037037037034E-3</v>
      </c>
      <c r="V417" s="227"/>
      <c r="W417" s="228" t="str">
        <f t="shared" si="129"/>
        <v>0</v>
      </c>
      <c r="X417" s="509"/>
      <c r="Y417" s="229">
        <f t="shared" si="130"/>
        <v>0</v>
      </c>
    </row>
    <row r="418" spans="2:25" ht="18.75" customHeight="1">
      <c r="B418" s="515"/>
      <c r="C418" s="518"/>
      <c r="D418" s="216">
        <v>5</v>
      </c>
      <c r="E418" s="216" t="s">
        <v>4957</v>
      </c>
      <c r="F418" s="217">
        <v>52</v>
      </c>
      <c r="G418" s="218">
        <f t="shared" si="124"/>
        <v>10.4</v>
      </c>
      <c r="H418" s="219">
        <f t="shared" si="125"/>
        <v>28.888888888888889</v>
      </c>
      <c r="I418" s="219">
        <f t="shared" si="126"/>
        <v>9.6296296296296303E-3</v>
      </c>
      <c r="J418" s="217"/>
      <c r="K418" s="220"/>
      <c r="L418" s="220"/>
      <c r="M418" s="221"/>
      <c r="N418" s="222">
        <f t="shared" si="127"/>
        <v>0</v>
      </c>
      <c r="O418" s="223"/>
      <c r="P418" s="224"/>
      <c r="Q418" s="224"/>
      <c r="R418" s="224"/>
      <c r="S418" s="224"/>
      <c r="T418" s="225"/>
      <c r="U418" s="226">
        <f t="shared" si="128"/>
        <v>1.9259259259259261E-2</v>
      </c>
      <c r="V418" s="227"/>
      <c r="W418" s="228" t="str">
        <f t="shared" si="129"/>
        <v>0</v>
      </c>
      <c r="X418" s="509"/>
      <c r="Y418" s="229">
        <f t="shared" si="130"/>
        <v>0</v>
      </c>
    </row>
    <row r="419" spans="2:25" ht="18.75" customHeight="1">
      <c r="B419" s="515"/>
      <c r="C419" s="518"/>
      <c r="D419" s="216">
        <v>6</v>
      </c>
      <c r="E419" s="216" t="s">
        <v>4958</v>
      </c>
      <c r="F419" s="217">
        <v>29</v>
      </c>
      <c r="G419" s="218">
        <f t="shared" si="124"/>
        <v>5.8</v>
      </c>
      <c r="H419" s="219">
        <f t="shared" si="125"/>
        <v>16.111111111111111</v>
      </c>
      <c r="I419" s="219">
        <f t="shared" si="126"/>
        <v>5.37037037037037E-3</v>
      </c>
      <c r="J419" s="217"/>
      <c r="K419" s="220"/>
      <c r="L419" s="220"/>
      <c r="M419" s="221"/>
      <c r="N419" s="222">
        <f t="shared" si="127"/>
        <v>0</v>
      </c>
      <c r="O419" s="223"/>
      <c r="P419" s="224"/>
      <c r="Q419" s="224"/>
      <c r="R419" s="224"/>
      <c r="S419" s="224"/>
      <c r="T419" s="225"/>
      <c r="U419" s="226">
        <f t="shared" si="128"/>
        <v>1.074074074074074E-2</v>
      </c>
      <c r="V419" s="227"/>
      <c r="W419" s="228" t="str">
        <f t="shared" si="129"/>
        <v>0</v>
      </c>
      <c r="X419" s="509"/>
      <c r="Y419" s="229">
        <f t="shared" si="130"/>
        <v>0</v>
      </c>
    </row>
    <row r="420" spans="2:25" ht="18.75" customHeight="1">
      <c r="B420" s="515"/>
      <c r="C420" s="518"/>
      <c r="D420" s="216">
        <v>7</v>
      </c>
      <c r="E420" s="216" t="s">
        <v>4959</v>
      </c>
      <c r="F420" s="217">
        <v>20</v>
      </c>
      <c r="G420" s="218">
        <f t="shared" si="124"/>
        <v>4</v>
      </c>
      <c r="H420" s="219">
        <f t="shared" si="125"/>
        <v>11.111111111111111</v>
      </c>
      <c r="I420" s="219">
        <f t="shared" si="126"/>
        <v>3.7037037037037034E-3</v>
      </c>
      <c r="J420" s="217"/>
      <c r="K420" s="220"/>
      <c r="L420" s="220"/>
      <c r="M420" s="221"/>
      <c r="N420" s="222">
        <f t="shared" si="127"/>
        <v>0</v>
      </c>
      <c r="O420" s="223"/>
      <c r="P420" s="224"/>
      <c r="Q420" s="224"/>
      <c r="R420" s="224"/>
      <c r="S420" s="224"/>
      <c r="T420" s="225"/>
      <c r="U420" s="226">
        <f t="shared" si="128"/>
        <v>7.4074074074074068E-3</v>
      </c>
      <c r="V420" s="227"/>
      <c r="W420" s="228" t="str">
        <f t="shared" si="129"/>
        <v>0</v>
      </c>
      <c r="X420" s="509"/>
      <c r="Y420" s="229">
        <f t="shared" si="130"/>
        <v>0</v>
      </c>
    </row>
    <row r="421" spans="2:25" ht="18.75" customHeight="1">
      <c r="B421" s="515"/>
      <c r="C421" s="518"/>
      <c r="D421" s="216">
        <v>8</v>
      </c>
      <c r="E421" s="216" t="s">
        <v>4960</v>
      </c>
      <c r="F421" s="217">
        <v>53</v>
      </c>
      <c r="G421" s="218">
        <f t="shared" si="124"/>
        <v>10.6</v>
      </c>
      <c r="H421" s="219">
        <f t="shared" si="125"/>
        <v>29.444444444444443</v>
      </c>
      <c r="I421" s="219">
        <f t="shared" si="126"/>
        <v>9.8148148148148144E-3</v>
      </c>
      <c r="J421" s="217"/>
      <c r="K421" s="220"/>
      <c r="L421" s="220"/>
      <c r="M421" s="221"/>
      <c r="N421" s="222">
        <f t="shared" si="127"/>
        <v>0</v>
      </c>
      <c r="O421" s="223"/>
      <c r="P421" s="224"/>
      <c r="Q421" s="224"/>
      <c r="R421" s="224"/>
      <c r="S421" s="224"/>
      <c r="T421" s="225"/>
      <c r="U421" s="226">
        <f t="shared" si="128"/>
        <v>1.9629629629629629E-2</v>
      </c>
      <c r="V421" s="227"/>
      <c r="W421" s="228" t="str">
        <f t="shared" si="129"/>
        <v>0</v>
      </c>
      <c r="X421" s="509"/>
      <c r="Y421" s="229">
        <f t="shared" si="130"/>
        <v>0</v>
      </c>
    </row>
    <row r="422" spans="2:25" ht="18.75" customHeight="1">
      <c r="B422" s="515"/>
      <c r="C422" s="518"/>
      <c r="D422" s="216">
        <v>9</v>
      </c>
      <c r="E422" s="216" t="s">
        <v>4961</v>
      </c>
      <c r="F422" s="217">
        <v>26</v>
      </c>
      <c r="G422" s="218">
        <f t="shared" si="124"/>
        <v>5.2</v>
      </c>
      <c r="H422" s="219">
        <f t="shared" si="125"/>
        <v>14.444444444444445</v>
      </c>
      <c r="I422" s="219">
        <f t="shared" si="126"/>
        <v>4.8148148148148152E-3</v>
      </c>
      <c r="J422" s="217"/>
      <c r="K422" s="220"/>
      <c r="L422" s="220"/>
      <c r="M422" s="221"/>
      <c r="N422" s="222">
        <f t="shared" si="127"/>
        <v>0</v>
      </c>
      <c r="O422" s="223"/>
      <c r="P422" s="224"/>
      <c r="Q422" s="224"/>
      <c r="R422" s="224"/>
      <c r="S422" s="224"/>
      <c r="T422" s="225"/>
      <c r="U422" s="226">
        <f t="shared" si="128"/>
        <v>9.6296296296296303E-3</v>
      </c>
      <c r="V422" s="227"/>
      <c r="W422" s="228" t="str">
        <f t="shared" si="129"/>
        <v>0</v>
      </c>
      <c r="X422" s="509"/>
      <c r="Y422" s="229">
        <f t="shared" si="130"/>
        <v>0</v>
      </c>
    </row>
    <row r="423" spans="2:25" ht="18.75" customHeight="1">
      <c r="B423" s="515"/>
      <c r="C423" s="518"/>
      <c r="D423" s="216">
        <v>10</v>
      </c>
      <c r="E423" s="216" t="s">
        <v>4962</v>
      </c>
      <c r="F423" s="217">
        <v>13</v>
      </c>
      <c r="G423" s="218">
        <f t="shared" si="124"/>
        <v>2.6</v>
      </c>
      <c r="H423" s="219">
        <f t="shared" si="125"/>
        <v>7.2222222222222223</v>
      </c>
      <c r="I423" s="219">
        <f t="shared" si="126"/>
        <v>2.4074074074074076E-3</v>
      </c>
      <c r="J423" s="217"/>
      <c r="K423" s="220"/>
      <c r="L423" s="220"/>
      <c r="M423" s="221"/>
      <c r="N423" s="222">
        <f t="shared" si="127"/>
        <v>0</v>
      </c>
      <c r="O423" s="223"/>
      <c r="P423" s="224"/>
      <c r="Q423" s="224"/>
      <c r="R423" s="224"/>
      <c r="S423" s="224"/>
      <c r="T423" s="225"/>
      <c r="U423" s="226">
        <f t="shared" si="128"/>
        <v>4.8148148148148152E-3</v>
      </c>
      <c r="V423" s="227"/>
      <c r="W423" s="228" t="str">
        <f t="shared" si="129"/>
        <v>0</v>
      </c>
      <c r="X423" s="509"/>
      <c r="Y423" s="229">
        <f t="shared" si="130"/>
        <v>0</v>
      </c>
    </row>
    <row r="424" spans="2:25" ht="18.75" customHeight="1">
      <c r="B424" s="515"/>
      <c r="C424" s="518"/>
      <c r="D424" s="216">
        <v>11</v>
      </c>
      <c r="E424" s="216" t="s">
        <v>4963</v>
      </c>
      <c r="F424" s="217">
        <v>10</v>
      </c>
      <c r="G424" s="218">
        <f t="shared" si="124"/>
        <v>2</v>
      </c>
      <c r="H424" s="219">
        <f t="shared" si="125"/>
        <v>5.5555555555555554</v>
      </c>
      <c r="I424" s="219">
        <f t="shared" si="126"/>
        <v>1.8518518518518517E-3</v>
      </c>
      <c r="J424" s="217"/>
      <c r="K424" s="220"/>
      <c r="L424" s="220"/>
      <c r="M424" s="221"/>
      <c r="N424" s="222">
        <f t="shared" si="127"/>
        <v>0</v>
      </c>
      <c r="O424" s="223"/>
      <c r="P424" s="224"/>
      <c r="Q424" s="224"/>
      <c r="R424" s="224"/>
      <c r="S424" s="224"/>
      <c r="T424" s="225"/>
      <c r="U424" s="226">
        <f t="shared" si="128"/>
        <v>3.7037037037037034E-3</v>
      </c>
      <c r="V424" s="227"/>
      <c r="W424" s="228" t="str">
        <f t="shared" si="129"/>
        <v>0</v>
      </c>
      <c r="X424" s="509"/>
      <c r="Y424" s="229">
        <f t="shared" si="130"/>
        <v>0</v>
      </c>
    </row>
    <row r="425" spans="2:25" ht="18.75" customHeight="1">
      <c r="B425" s="515"/>
      <c r="C425" s="518"/>
      <c r="D425" s="216">
        <v>12</v>
      </c>
      <c r="E425" s="216" t="s">
        <v>4687</v>
      </c>
      <c r="F425" s="217">
        <v>46</v>
      </c>
      <c r="G425" s="218">
        <f t="shared" si="124"/>
        <v>9.1999999999999993</v>
      </c>
      <c r="H425" s="219">
        <f t="shared" si="125"/>
        <v>25.555555555555554</v>
      </c>
      <c r="I425" s="219">
        <f t="shared" si="126"/>
        <v>8.5185185185185173E-3</v>
      </c>
      <c r="J425" s="217"/>
      <c r="K425" s="220"/>
      <c r="L425" s="220"/>
      <c r="M425" s="221"/>
      <c r="N425" s="222">
        <f t="shared" si="127"/>
        <v>0</v>
      </c>
      <c r="O425" s="223"/>
      <c r="P425" s="224"/>
      <c r="Q425" s="224"/>
      <c r="R425" s="224"/>
      <c r="S425" s="224"/>
      <c r="T425" s="225"/>
      <c r="U425" s="226">
        <f t="shared" si="128"/>
        <v>1.7037037037037035E-2</v>
      </c>
      <c r="V425" s="227"/>
      <c r="W425" s="228" t="str">
        <f t="shared" si="129"/>
        <v>0</v>
      </c>
      <c r="X425" s="509"/>
      <c r="Y425" s="229">
        <f t="shared" si="130"/>
        <v>0</v>
      </c>
    </row>
    <row r="426" spans="2:25" ht="18.75" customHeight="1">
      <c r="B426" s="515"/>
      <c r="C426" s="518"/>
      <c r="D426" s="216">
        <v>13</v>
      </c>
      <c r="E426" s="216" t="s">
        <v>4964</v>
      </c>
      <c r="F426" s="217">
        <v>24</v>
      </c>
      <c r="G426" s="218">
        <f t="shared" si="124"/>
        <v>4.8</v>
      </c>
      <c r="H426" s="219">
        <f t="shared" si="125"/>
        <v>13.333333333333332</v>
      </c>
      <c r="I426" s="219">
        <f t="shared" si="126"/>
        <v>4.4444444444444444E-3</v>
      </c>
      <c r="J426" s="217"/>
      <c r="K426" s="220"/>
      <c r="L426" s="220"/>
      <c r="M426" s="221"/>
      <c r="N426" s="222">
        <f t="shared" si="127"/>
        <v>0</v>
      </c>
      <c r="O426" s="223"/>
      <c r="P426" s="224"/>
      <c r="Q426" s="224"/>
      <c r="R426" s="224"/>
      <c r="S426" s="224"/>
      <c r="T426" s="225"/>
      <c r="U426" s="226">
        <f t="shared" si="128"/>
        <v>8.8888888888888889E-3</v>
      </c>
      <c r="V426" s="227"/>
      <c r="W426" s="228" t="str">
        <f t="shared" si="129"/>
        <v>0</v>
      </c>
      <c r="X426" s="509"/>
      <c r="Y426" s="229">
        <f t="shared" si="130"/>
        <v>0</v>
      </c>
    </row>
    <row r="427" spans="2:25" ht="18.75" customHeight="1">
      <c r="B427" s="515"/>
      <c r="C427" s="518"/>
      <c r="D427" s="216">
        <v>14</v>
      </c>
      <c r="E427" s="216" t="s">
        <v>4965</v>
      </c>
      <c r="F427" s="217">
        <v>30</v>
      </c>
      <c r="G427" s="218">
        <f t="shared" si="124"/>
        <v>6</v>
      </c>
      <c r="H427" s="219">
        <f t="shared" si="125"/>
        <v>16.666666666666668</v>
      </c>
      <c r="I427" s="219">
        <f t="shared" si="126"/>
        <v>5.5555555555555558E-3</v>
      </c>
      <c r="J427" s="217"/>
      <c r="K427" s="220"/>
      <c r="L427" s="220"/>
      <c r="M427" s="221"/>
      <c r="N427" s="222">
        <f t="shared" si="127"/>
        <v>0</v>
      </c>
      <c r="O427" s="223"/>
      <c r="P427" s="224"/>
      <c r="Q427" s="224"/>
      <c r="R427" s="224"/>
      <c r="S427" s="224"/>
      <c r="T427" s="225"/>
      <c r="U427" s="226">
        <f t="shared" si="128"/>
        <v>1.1111111111111112E-2</v>
      </c>
      <c r="V427" s="227"/>
      <c r="W427" s="228" t="str">
        <f t="shared" si="129"/>
        <v>0</v>
      </c>
      <c r="X427" s="509"/>
      <c r="Y427" s="229">
        <f t="shared" si="130"/>
        <v>0</v>
      </c>
    </row>
    <row r="428" spans="2:25" ht="18.75" customHeight="1">
      <c r="B428" s="515"/>
      <c r="C428" s="518"/>
      <c r="D428" s="216">
        <v>15</v>
      </c>
      <c r="E428" s="216" t="s">
        <v>3690</v>
      </c>
      <c r="F428" s="217">
        <v>33</v>
      </c>
      <c r="G428" s="218">
        <f t="shared" si="124"/>
        <v>6.6</v>
      </c>
      <c r="H428" s="219">
        <f t="shared" si="125"/>
        <v>18.333333333333332</v>
      </c>
      <c r="I428" s="219">
        <f t="shared" si="126"/>
        <v>6.1111111111111106E-3</v>
      </c>
      <c r="J428" s="217"/>
      <c r="K428" s="220"/>
      <c r="L428" s="220"/>
      <c r="M428" s="221"/>
      <c r="N428" s="222">
        <f t="shared" si="127"/>
        <v>0</v>
      </c>
      <c r="O428" s="223"/>
      <c r="P428" s="224"/>
      <c r="Q428" s="224"/>
      <c r="R428" s="224"/>
      <c r="S428" s="224"/>
      <c r="T428" s="225"/>
      <c r="U428" s="226">
        <f t="shared" si="128"/>
        <v>1.2222222222222221E-2</v>
      </c>
      <c r="V428" s="227"/>
      <c r="W428" s="228" t="str">
        <f t="shared" si="129"/>
        <v>0</v>
      </c>
      <c r="X428" s="509"/>
      <c r="Y428" s="229">
        <f t="shared" si="130"/>
        <v>0</v>
      </c>
    </row>
    <row r="429" spans="2:25" ht="18.75" customHeight="1">
      <c r="B429" s="515"/>
      <c r="C429" s="518"/>
      <c r="D429" s="216">
        <v>16</v>
      </c>
      <c r="E429" s="216" t="s">
        <v>4966</v>
      </c>
      <c r="F429" s="217">
        <v>21</v>
      </c>
      <c r="G429" s="218">
        <f t="shared" si="124"/>
        <v>4.2</v>
      </c>
      <c r="H429" s="219">
        <f t="shared" si="125"/>
        <v>11.666666666666666</v>
      </c>
      <c r="I429" s="219">
        <f t="shared" si="126"/>
        <v>3.8888888888888888E-3</v>
      </c>
      <c r="J429" s="217"/>
      <c r="K429" s="220"/>
      <c r="L429" s="220"/>
      <c r="M429" s="221"/>
      <c r="N429" s="222">
        <f t="shared" si="127"/>
        <v>0</v>
      </c>
      <c r="O429" s="223"/>
      <c r="P429" s="224"/>
      <c r="Q429" s="224"/>
      <c r="R429" s="224"/>
      <c r="S429" s="224"/>
      <c r="T429" s="225"/>
      <c r="U429" s="226">
        <f t="shared" si="128"/>
        <v>7.7777777777777776E-3</v>
      </c>
      <c r="V429" s="227"/>
      <c r="W429" s="228" t="str">
        <f t="shared" si="129"/>
        <v>0</v>
      </c>
      <c r="X429" s="509"/>
      <c r="Y429" s="229">
        <f t="shared" si="130"/>
        <v>0</v>
      </c>
    </row>
    <row r="430" spans="2:25" ht="18.75" customHeight="1">
      <c r="B430" s="515"/>
      <c r="C430" s="518"/>
      <c r="D430" s="216">
        <v>17</v>
      </c>
      <c r="E430" s="216" t="s">
        <v>4967</v>
      </c>
      <c r="F430" s="217">
        <v>25</v>
      </c>
      <c r="G430" s="218">
        <f t="shared" si="124"/>
        <v>5</v>
      </c>
      <c r="H430" s="219">
        <f t="shared" si="125"/>
        <v>13.888888888888889</v>
      </c>
      <c r="I430" s="219">
        <f t="shared" si="126"/>
        <v>4.6296296296296294E-3</v>
      </c>
      <c r="J430" s="217"/>
      <c r="K430" s="220"/>
      <c r="L430" s="220"/>
      <c r="M430" s="221"/>
      <c r="N430" s="222">
        <f t="shared" si="127"/>
        <v>0</v>
      </c>
      <c r="O430" s="223"/>
      <c r="P430" s="224"/>
      <c r="Q430" s="224"/>
      <c r="R430" s="224"/>
      <c r="S430" s="224"/>
      <c r="T430" s="225"/>
      <c r="U430" s="226">
        <f t="shared" si="128"/>
        <v>9.2592592592592587E-3</v>
      </c>
      <c r="V430" s="227"/>
      <c r="W430" s="228" t="str">
        <f t="shared" si="129"/>
        <v>0</v>
      </c>
      <c r="X430" s="509"/>
      <c r="Y430" s="229">
        <f t="shared" si="130"/>
        <v>0</v>
      </c>
    </row>
    <row r="431" spans="2:25" ht="18.75" customHeight="1">
      <c r="B431" s="515"/>
      <c r="C431" s="518"/>
      <c r="D431" s="216">
        <v>18</v>
      </c>
      <c r="E431" s="216" t="s">
        <v>4550</v>
      </c>
      <c r="F431" s="217">
        <v>25</v>
      </c>
      <c r="G431" s="218">
        <f t="shared" si="124"/>
        <v>5</v>
      </c>
      <c r="H431" s="219">
        <f t="shared" si="125"/>
        <v>13.888888888888889</v>
      </c>
      <c r="I431" s="219">
        <f t="shared" si="126"/>
        <v>4.6296296296296294E-3</v>
      </c>
      <c r="J431" s="217"/>
      <c r="K431" s="220"/>
      <c r="L431" s="220"/>
      <c r="M431" s="221"/>
      <c r="N431" s="222">
        <f t="shared" si="127"/>
        <v>0</v>
      </c>
      <c r="O431" s="223"/>
      <c r="P431" s="224"/>
      <c r="Q431" s="224"/>
      <c r="R431" s="224"/>
      <c r="S431" s="224"/>
      <c r="T431" s="225"/>
      <c r="U431" s="226">
        <f t="shared" si="128"/>
        <v>9.2592592592592587E-3</v>
      </c>
      <c r="V431" s="227"/>
      <c r="W431" s="228" t="str">
        <f t="shared" si="129"/>
        <v>0</v>
      </c>
      <c r="X431" s="509"/>
      <c r="Y431" s="229">
        <f t="shared" si="130"/>
        <v>0</v>
      </c>
    </row>
    <row r="432" spans="2:25" ht="18.75" customHeight="1">
      <c r="B432" s="515"/>
      <c r="C432" s="518"/>
      <c r="D432" s="216">
        <v>19</v>
      </c>
      <c r="E432" s="216" t="s">
        <v>4968</v>
      </c>
      <c r="F432" s="217">
        <v>69</v>
      </c>
      <c r="G432" s="218">
        <f t="shared" si="124"/>
        <v>13.8</v>
      </c>
      <c r="H432" s="219">
        <f t="shared" si="125"/>
        <v>38.333333333333336</v>
      </c>
      <c r="I432" s="219">
        <f t="shared" si="126"/>
        <v>1.2777777777777779E-2</v>
      </c>
      <c r="J432" s="217"/>
      <c r="K432" s="220"/>
      <c r="L432" s="220"/>
      <c r="M432" s="221"/>
      <c r="N432" s="222">
        <f t="shared" si="127"/>
        <v>0</v>
      </c>
      <c r="O432" s="223"/>
      <c r="P432" s="224"/>
      <c r="Q432" s="224"/>
      <c r="R432" s="224"/>
      <c r="S432" s="224"/>
      <c r="T432" s="225"/>
      <c r="U432" s="226">
        <f t="shared" si="128"/>
        <v>2.5555555555555557E-2</v>
      </c>
      <c r="V432" s="227"/>
      <c r="W432" s="228" t="str">
        <f t="shared" si="129"/>
        <v>0</v>
      </c>
      <c r="X432" s="509"/>
      <c r="Y432" s="229">
        <f t="shared" si="130"/>
        <v>0</v>
      </c>
    </row>
    <row r="433" spans="2:25" ht="18.75" customHeight="1">
      <c r="B433" s="515"/>
      <c r="C433" s="518"/>
      <c r="D433" s="216">
        <v>20</v>
      </c>
      <c r="E433" s="216" t="s">
        <v>4969</v>
      </c>
      <c r="F433" s="217">
        <v>21</v>
      </c>
      <c r="G433" s="218">
        <f t="shared" si="124"/>
        <v>4.2</v>
      </c>
      <c r="H433" s="219">
        <f t="shared" si="125"/>
        <v>11.666666666666666</v>
      </c>
      <c r="I433" s="219">
        <f t="shared" si="126"/>
        <v>3.8888888888888888E-3</v>
      </c>
      <c r="J433" s="217"/>
      <c r="K433" s="220"/>
      <c r="L433" s="220"/>
      <c r="M433" s="221"/>
      <c r="N433" s="222">
        <f t="shared" si="127"/>
        <v>0</v>
      </c>
      <c r="O433" s="223"/>
      <c r="P433" s="224"/>
      <c r="Q433" s="224"/>
      <c r="R433" s="224"/>
      <c r="S433" s="224"/>
      <c r="T433" s="225"/>
      <c r="U433" s="226">
        <f t="shared" si="128"/>
        <v>7.7777777777777776E-3</v>
      </c>
      <c r="V433" s="227"/>
      <c r="W433" s="228" t="str">
        <f t="shared" si="129"/>
        <v>0</v>
      </c>
      <c r="X433" s="509"/>
      <c r="Y433" s="229">
        <f t="shared" si="130"/>
        <v>0</v>
      </c>
    </row>
    <row r="434" spans="2:25" ht="18.75" customHeight="1">
      <c r="B434" s="515"/>
      <c r="C434" s="518"/>
      <c r="D434" s="216">
        <v>21</v>
      </c>
      <c r="E434" s="216" t="s">
        <v>4970</v>
      </c>
      <c r="F434" s="217">
        <v>39</v>
      </c>
      <c r="G434" s="218">
        <f t="shared" si="124"/>
        <v>7.8</v>
      </c>
      <c r="H434" s="219">
        <f t="shared" si="125"/>
        <v>21.666666666666668</v>
      </c>
      <c r="I434" s="219">
        <f t="shared" si="126"/>
        <v>7.2222222222222228E-3</v>
      </c>
      <c r="J434" s="217"/>
      <c r="K434" s="220"/>
      <c r="L434" s="220"/>
      <c r="M434" s="221"/>
      <c r="N434" s="222">
        <f t="shared" si="127"/>
        <v>0</v>
      </c>
      <c r="O434" s="223"/>
      <c r="P434" s="224"/>
      <c r="Q434" s="224"/>
      <c r="R434" s="224"/>
      <c r="S434" s="224"/>
      <c r="T434" s="225"/>
      <c r="U434" s="226">
        <f t="shared" si="128"/>
        <v>1.4444444444444446E-2</v>
      </c>
      <c r="V434" s="227"/>
      <c r="W434" s="228" t="str">
        <f t="shared" si="129"/>
        <v>0</v>
      </c>
      <c r="X434" s="509"/>
      <c r="Y434" s="229">
        <f t="shared" si="130"/>
        <v>0</v>
      </c>
    </row>
    <row r="435" spans="2:25" ht="18.75" customHeight="1">
      <c r="B435" s="515"/>
      <c r="C435" s="518"/>
      <c r="D435" s="216">
        <v>22</v>
      </c>
      <c r="E435" s="216" t="s">
        <v>4971</v>
      </c>
      <c r="F435" s="217">
        <v>26</v>
      </c>
      <c r="G435" s="218">
        <f t="shared" si="124"/>
        <v>5.2</v>
      </c>
      <c r="H435" s="219">
        <f t="shared" si="125"/>
        <v>14.444444444444445</v>
      </c>
      <c r="I435" s="219">
        <f t="shared" si="126"/>
        <v>4.8148148148148152E-3</v>
      </c>
      <c r="J435" s="217"/>
      <c r="K435" s="220"/>
      <c r="L435" s="220"/>
      <c r="M435" s="221"/>
      <c r="N435" s="222">
        <f t="shared" si="127"/>
        <v>0</v>
      </c>
      <c r="O435" s="223"/>
      <c r="P435" s="224"/>
      <c r="Q435" s="224"/>
      <c r="R435" s="224"/>
      <c r="S435" s="224"/>
      <c r="T435" s="225"/>
      <c r="U435" s="226">
        <f t="shared" si="128"/>
        <v>9.6296296296296303E-3</v>
      </c>
      <c r="V435" s="227"/>
      <c r="W435" s="228" t="str">
        <f t="shared" si="129"/>
        <v>0</v>
      </c>
      <c r="X435" s="509"/>
      <c r="Y435" s="229">
        <f t="shared" si="130"/>
        <v>0</v>
      </c>
    </row>
    <row r="436" spans="2:25" ht="18.75" customHeight="1">
      <c r="B436" s="515"/>
      <c r="C436" s="518"/>
      <c r="D436" s="216">
        <v>23</v>
      </c>
      <c r="E436" s="216" t="s">
        <v>3688</v>
      </c>
      <c r="F436" s="217">
        <v>17</v>
      </c>
      <c r="G436" s="218">
        <f t="shared" si="124"/>
        <v>3.4</v>
      </c>
      <c r="H436" s="219">
        <f t="shared" si="125"/>
        <v>9.4444444444444446</v>
      </c>
      <c r="I436" s="219">
        <f t="shared" si="126"/>
        <v>3.1481481481481482E-3</v>
      </c>
      <c r="J436" s="217"/>
      <c r="K436" s="220"/>
      <c r="L436" s="220"/>
      <c r="M436" s="221"/>
      <c r="N436" s="222">
        <f t="shared" si="127"/>
        <v>0</v>
      </c>
      <c r="O436" s="223"/>
      <c r="P436" s="224"/>
      <c r="Q436" s="224"/>
      <c r="R436" s="224"/>
      <c r="S436" s="224"/>
      <c r="T436" s="225"/>
      <c r="U436" s="226">
        <f t="shared" si="128"/>
        <v>6.2962962962962964E-3</v>
      </c>
      <c r="V436" s="227"/>
      <c r="W436" s="228" t="str">
        <f t="shared" si="129"/>
        <v>0</v>
      </c>
      <c r="X436" s="509"/>
      <c r="Y436" s="229">
        <f t="shared" si="130"/>
        <v>0</v>
      </c>
    </row>
    <row r="437" spans="2:25" ht="18.75" customHeight="1">
      <c r="B437" s="515"/>
      <c r="C437" s="518"/>
      <c r="D437" s="216">
        <v>24</v>
      </c>
      <c r="E437" s="216" t="s">
        <v>4972</v>
      </c>
      <c r="F437" s="217">
        <v>30</v>
      </c>
      <c r="G437" s="218">
        <f t="shared" si="124"/>
        <v>6</v>
      </c>
      <c r="H437" s="219">
        <f t="shared" si="125"/>
        <v>16.666666666666668</v>
      </c>
      <c r="I437" s="219">
        <f t="shared" si="126"/>
        <v>5.5555555555555558E-3</v>
      </c>
      <c r="J437" s="217"/>
      <c r="K437" s="220"/>
      <c r="L437" s="220"/>
      <c r="M437" s="221"/>
      <c r="N437" s="222">
        <f t="shared" si="127"/>
        <v>0</v>
      </c>
      <c r="O437" s="223"/>
      <c r="P437" s="224"/>
      <c r="Q437" s="224"/>
      <c r="R437" s="224"/>
      <c r="S437" s="224"/>
      <c r="T437" s="225"/>
      <c r="U437" s="226">
        <f t="shared" si="128"/>
        <v>1.1111111111111112E-2</v>
      </c>
      <c r="V437" s="227"/>
      <c r="W437" s="228" t="str">
        <f t="shared" si="129"/>
        <v>0</v>
      </c>
      <c r="X437" s="509"/>
      <c r="Y437" s="229">
        <f t="shared" si="130"/>
        <v>0</v>
      </c>
    </row>
    <row r="438" spans="2:25" ht="18.75" customHeight="1">
      <c r="B438" s="515"/>
      <c r="C438" s="518"/>
      <c r="D438" s="216">
        <v>25</v>
      </c>
      <c r="E438" s="216" t="s">
        <v>571</v>
      </c>
      <c r="F438" s="217">
        <v>35</v>
      </c>
      <c r="G438" s="218">
        <f t="shared" si="124"/>
        <v>7</v>
      </c>
      <c r="H438" s="219">
        <f t="shared" si="125"/>
        <v>19.444444444444443</v>
      </c>
      <c r="I438" s="219">
        <f t="shared" si="126"/>
        <v>6.4814814814814813E-3</v>
      </c>
      <c r="J438" s="217"/>
      <c r="K438" s="220"/>
      <c r="L438" s="220"/>
      <c r="M438" s="221"/>
      <c r="N438" s="222">
        <f t="shared" si="127"/>
        <v>0</v>
      </c>
      <c r="O438" s="223"/>
      <c r="P438" s="224"/>
      <c r="Q438" s="224"/>
      <c r="R438" s="224"/>
      <c r="S438" s="224"/>
      <c r="T438" s="225"/>
      <c r="U438" s="226">
        <f t="shared" si="128"/>
        <v>1.2962962962962963E-2</v>
      </c>
      <c r="V438" s="227"/>
      <c r="W438" s="228" t="str">
        <f t="shared" si="129"/>
        <v>0</v>
      </c>
      <c r="X438" s="509"/>
      <c r="Y438" s="229">
        <f t="shared" si="130"/>
        <v>0</v>
      </c>
    </row>
    <row r="439" spans="2:25" ht="18.75" customHeight="1">
      <c r="B439" s="515"/>
      <c r="C439" s="518"/>
      <c r="D439" s="216">
        <v>26</v>
      </c>
      <c r="E439" s="216" t="s">
        <v>4973</v>
      </c>
      <c r="F439" s="217">
        <v>50</v>
      </c>
      <c r="G439" s="218">
        <f t="shared" si="124"/>
        <v>10</v>
      </c>
      <c r="H439" s="219">
        <f t="shared" si="125"/>
        <v>27.777777777777779</v>
      </c>
      <c r="I439" s="219">
        <f t="shared" si="126"/>
        <v>9.2592592592592587E-3</v>
      </c>
      <c r="J439" s="217"/>
      <c r="K439" s="220"/>
      <c r="L439" s="220"/>
      <c r="M439" s="221"/>
      <c r="N439" s="222">
        <f t="shared" si="127"/>
        <v>0</v>
      </c>
      <c r="O439" s="223"/>
      <c r="P439" s="224"/>
      <c r="Q439" s="224"/>
      <c r="R439" s="224"/>
      <c r="S439" s="224"/>
      <c r="T439" s="225"/>
      <c r="U439" s="226">
        <f t="shared" si="128"/>
        <v>1.8518518518518517E-2</v>
      </c>
      <c r="V439" s="227"/>
      <c r="W439" s="228" t="str">
        <f t="shared" si="129"/>
        <v>0</v>
      </c>
      <c r="X439" s="509"/>
      <c r="Y439" s="229">
        <f t="shared" si="130"/>
        <v>0</v>
      </c>
    </row>
    <row r="440" spans="2:25" ht="18.75" customHeight="1">
      <c r="B440" s="515"/>
      <c r="C440" s="518"/>
      <c r="D440" s="216">
        <v>27</v>
      </c>
      <c r="E440" s="216" t="s">
        <v>540</v>
      </c>
      <c r="F440" s="217">
        <v>35</v>
      </c>
      <c r="G440" s="218">
        <f t="shared" si="124"/>
        <v>7</v>
      </c>
      <c r="H440" s="219">
        <f t="shared" si="125"/>
        <v>19.444444444444443</v>
      </c>
      <c r="I440" s="219">
        <f t="shared" si="126"/>
        <v>6.4814814814814813E-3</v>
      </c>
      <c r="J440" s="217"/>
      <c r="K440" s="220"/>
      <c r="L440" s="220"/>
      <c r="M440" s="221"/>
      <c r="N440" s="222">
        <f t="shared" si="127"/>
        <v>0</v>
      </c>
      <c r="O440" s="223"/>
      <c r="P440" s="224"/>
      <c r="Q440" s="224"/>
      <c r="R440" s="224"/>
      <c r="S440" s="224"/>
      <c r="T440" s="225"/>
      <c r="U440" s="226">
        <f t="shared" si="128"/>
        <v>1.2962962962962963E-2</v>
      </c>
      <c r="V440" s="227"/>
      <c r="W440" s="228" t="str">
        <f t="shared" si="129"/>
        <v>0</v>
      </c>
      <c r="X440" s="509"/>
      <c r="Y440" s="229">
        <f t="shared" si="130"/>
        <v>0</v>
      </c>
    </row>
    <row r="441" spans="2:25" ht="18.75" customHeight="1">
      <c r="B441" s="515"/>
      <c r="C441" s="518"/>
      <c r="D441" s="216">
        <v>28</v>
      </c>
      <c r="E441" s="216" t="s">
        <v>4219</v>
      </c>
      <c r="F441" s="217">
        <v>38</v>
      </c>
      <c r="G441" s="218">
        <f t="shared" si="124"/>
        <v>7.6</v>
      </c>
      <c r="H441" s="219">
        <f t="shared" si="125"/>
        <v>21.111111111111111</v>
      </c>
      <c r="I441" s="219">
        <f t="shared" si="126"/>
        <v>7.037037037037037E-3</v>
      </c>
      <c r="J441" s="217"/>
      <c r="K441" s="220"/>
      <c r="L441" s="220"/>
      <c r="M441" s="221"/>
      <c r="N441" s="222">
        <f t="shared" si="127"/>
        <v>0</v>
      </c>
      <c r="O441" s="223"/>
      <c r="P441" s="224"/>
      <c r="Q441" s="224"/>
      <c r="R441" s="224"/>
      <c r="S441" s="224"/>
      <c r="T441" s="225"/>
      <c r="U441" s="226">
        <f t="shared" si="128"/>
        <v>1.4074074074074074E-2</v>
      </c>
      <c r="V441" s="227"/>
      <c r="W441" s="228" t="str">
        <f t="shared" si="129"/>
        <v>0</v>
      </c>
      <c r="X441" s="509"/>
      <c r="Y441" s="229">
        <f t="shared" si="130"/>
        <v>0</v>
      </c>
    </row>
    <row r="442" spans="2:25" ht="18.75" customHeight="1">
      <c r="B442" s="515"/>
      <c r="C442" s="518"/>
      <c r="D442" s="216">
        <v>29</v>
      </c>
      <c r="E442" s="216" t="s">
        <v>4974</v>
      </c>
      <c r="F442" s="217">
        <v>1622</v>
      </c>
      <c r="G442" s="218">
        <f t="shared" si="124"/>
        <v>324.39999999999998</v>
      </c>
      <c r="H442" s="219">
        <f t="shared" si="125"/>
        <v>901.11111111111109</v>
      </c>
      <c r="I442" s="219">
        <f t="shared" si="126"/>
        <v>0.30037037037037034</v>
      </c>
      <c r="J442" s="217" t="s">
        <v>4975</v>
      </c>
      <c r="K442" s="220" t="s">
        <v>11318</v>
      </c>
      <c r="L442" s="220"/>
      <c r="M442" s="221">
        <f>SUM(H414:H455)</f>
        <v>3665</v>
      </c>
      <c r="N442" s="222">
        <f t="shared" si="127"/>
        <v>73.3</v>
      </c>
      <c r="O442" s="223" t="s">
        <v>4976</v>
      </c>
      <c r="P442" s="224"/>
      <c r="Q442" s="224"/>
      <c r="R442" s="224"/>
      <c r="S442" s="224"/>
      <c r="T442" s="225"/>
      <c r="U442" s="226">
        <f t="shared" si="128"/>
        <v>0.60074074074074069</v>
      </c>
      <c r="V442" s="227">
        <f>SUM(U414:U455)</f>
        <v>2.4433333333333329</v>
      </c>
      <c r="W442" s="228" t="str">
        <f t="shared" si="129"/>
        <v>2</v>
      </c>
      <c r="X442" s="509"/>
      <c r="Y442" s="229">
        <f t="shared" si="130"/>
        <v>1</v>
      </c>
    </row>
    <row r="443" spans="2:25" ht="18.75" customHeight="1">
      <c r="B443" s="515"/>
      <c r="C443" s="518"/>
      <c r="D443" s="216">
        <v>30</v>
      </c>
      <c r="E443" s="216" t="s">
        <v>4977</v>
      </c>
      <c r="F443" s="217">
        <v>138</v>
      </c>
      <c r="G443" s="218">
        <f t="shared" si="124"/>
        <v>27.6</v>
      </c>
      <c r="H443" s="219">
        <f t="shared" si="125"/>
        <v>76.666666666666671</v>
      </c>
      <c r="I443" s="219">
        <f t="shared" si="126"/>
        <v>2.5555555555555557E-2</v>
      </c>
      <c r="J443" s="217"/>
      <c r="K443" s="220"/>
      <c r="L443" s="220"/>
      <c r="M443" s="221"/>
      <c r="N443" s="222">
        <f t="shared" si="127"/>
        <v>0</v>
      </c>
      <c r="O443" s="223"/>
      <c r="P443" s="224"/>
      <c r="Q443" s="224"/>
      <c r="R443" s="224"/>
      <c r="S443" s="224"/>
      <c r="T443" s="225"/>
      <c r="U443" s="226">
        <f t="shared" si="128"/>
        <v>5.1111111111111114E-2</v>
      </c>
      <c r="V443" s="227"/>
      <c r="W443" s="228" t="str">
        <f t="shared" si="129"/>
        <v>0</v>
      </c>
      <c r="X443" s="509"/>
      <c r="Y443" s="229">
        <f t="shared" si="130"/>
        <v>0</v>
      </c>
    </row>
    <row r="444" spans="2:25" ht="18.75" customHeight="1">
      <c r="B444" s="515"/>
      <c r="C444" s="518"/>
      <c r="D444" s="216">
        <v>31</v>
      </c>
      <c r="E444" s="216" t="s">
        <v>4978</v>
      </c>
      <c r="F444" s="217">
        <v>13</v>
      </c>
      <c r="G444" s="218">
        <f t="shared" si="124"/>
        <v>2.6</v>
      </c>
      <c r="H444" s="219">
        <f t="shared" si="125"/>
        <v>7.2222222222222223</v>
      </c>
      <c r="I444" s="219">
        <f t="shared" si="126"/>
        <v>2.4074074074074076E-3</v>
      </c>
      <c r="J444" s="217"/>
      <c r="K444" s="220"/>
      <c r="L444" s="220"/>
      <c r="M444" s="221"/>
      <c r="N444" s="222">
        <f t="shared" si="127"/>
        <v>0</v>
      </c>
      <c r="O444" s="223"/>
      <c r="P444" s="224"/>
      <c r="Q444" s="224"/>
      <c r="R444" s="224"/>
      <c r="S444" s="224"/>
      <c r="T444" s="225"/>
      <c r="U444" s="226">
        <f t="shared" si="128"/>
        <v>4.8148148148148152E-3</v>
      </c>
      <c r="V444" s="227"/>
      <c r="W444" s="228" t="str">
        <f t="shared" si="129"/>
        <v>0</v>
      </c>
      <c r="X444" s="509"/>
      <c r="Y444" s="229">
        <f t="shared" si="130"/>
        <v>0</v>
      </c>
    </row>
    <row r="445" spans="2:25" ht="18.75" customHeight="1">
      <c r="B445" s="515"/>
      <c r="C445" s="518"/>
      <c r="D445" s="216">
        <v>32</v>
      </c>
      <c r="E445" s="216" t="s">
        <v>4979</v>
      </c>
      <c r="F445" s="217">
        <v>30</v>
      </c>
      <c r="G445" s="218">
        <f t="shared" si="124"/>
        <v>6</v>
      </c>
      <c r="H445" s="219">
        <f t="shared" si="125"/>
        <v>16.666666666666668</v>
      </c>
      <c r="I445" s="219">
        <f t="shared" si="126"/>
        <v>5.5555555555555558E-3</v>
      </c>
      <c r="J445" s="217"/>
      <c r="K445" s="220"/>
      <c r="L445" s="220"/>
      <c r="M445" s="221"/>
      <c r="N445" s="222">
        <f t="shared" si="127"/>
        <v>0</v>
      </c>
      <c r="O445" s="223"/>
      <c r="P445" s="224"/>
      <c r="Q445" s="224"/>
      <c r="R445" s="224"/>
      <c r="S445" s="224"/>
      <c r="T445" s="225"/>
      <c r="U445" s="226">
        <f t="shared" si="128"/>
        <v>1.1111111111111112E-2</v>
      </c>
      <c r="V445" s="227"/>
      <c r="W445" s="228" t="str">
        <f t="shared" si="129"/>
        <v>0</v>
      </c>
      <c r="X445" s="509"/>
      <c r="Y445" s="229">
        <f t="shared" si="130"/>
        <v>0</v>
      </c>
    </row>
    <row r="446" spans="2:25" ht="18.75" customHeight="1">
      <c r="B446" s="515"/>
      <c r="C446" s="518"/>
      <c r="D446" s="216">
        <v>33</v>
      </c>
      <c r="E446" s="216" t="s">
        <v>4980</v>
      </c>
      <c r="F446" s="217">
        <v>34</v>
      </c>
      <c r="G446" s="218">
        <f t="shared" si="124"/>
        <v>6.8</v>
      </c>
      <c r="H446" s="219">
        <f t="shared" si="125"/>
        <v>18.888888888888889</v>
      </c>
      <c r="I446" s="219">
        <f t="shared" si="126"/>
        <v>6.2962962962962964E-3</v>
      </c>
      <c r="J446" s="217"/>
      <c r="K446" s="220"/>
      <c r="L446" s="220"/>
      <c r="M446" s="221"/>
      <c r="N446" s="222">
        <f t="shared" si="127"/>
        <v>0</v>
      </c>
      <c r="O446" s="223"/>
      <c r="P446" s="224"/>
      <c r="Q446" s="224"/>
      <c r="R446" s="224"/>
      <c r="S446" s="224"/>
      <c r="T446" s="225"/>
      <c r="U446" s="226">
        <f t="shared" si="128"/>
        <v>1.2592592592592593E-2</v>
      </c>
      <c r="V446" s="227"/>
      <c r="W446" s="228" t="str">
        <f t="shared" si="129"/>
        <v>0</v>
      </c>
      <c r="X446" s="509"/>
      <c r="Y446" s="229">
        <f t="shared" si="130"/>
        <v>0</v>
      </c>
    </row>
    <row r="447" spans="2:25" ht="18.75" customHeight="1">
      <c r="B447" s="515"/>
      <c r="C447" s="518"/>
      <c r="D447" s="216">
        <v>34</v>
      </c>
      <c r="E447" s="216" t="s">
        <v>4981</v>
      </c>
      <c r="F447" s="217">
        <v>29</v>
      </c>
      <c r="G447" s="218">
        <f t="shared" si="124"/>
        <v>5.8</v>
      </c>
      <c r="H447" s="219">
        <f t="shared" si="125"/>
        <v>16.111111111111111</v>
      </c>
      <c r="I447" s="219">
        <f t="shared" si="126"/>
        <v>5.37037037037037E-3</v>
      </c>
      <c r="J447" s="217"/>
      <c r="K447" s="220"/>
      <c r="L447" s="220"/>
      <c r="M447" s="221"/>
      <c r="N447" s="222">
        <f t="shared" si="127"/>
        <v>0</v>
      </c>
      <c r="O447" s="223"/>
      <c r="P447" s="224"/>
      <c r="Q447" s="224"/>
      <c r="R447" s="224"/>
      <c r="S447" s="224"/>
      <c r="T447" s="225"/>
      <c r="U447" s="226">
        <f t="shared" si="128"/>
        <v>1.074074074074074E-2</v>
      </c>
      <c r="V447" s="227"/>
      <c r="W447" s="228" t="str">
        <f t="shared" si="129"/>
        <v>0</v>
      </c>
      <c r="X447" s="509"/>
      <c r="Y447" s="229">
        <f t="shared" si="130"/>
        <v>0</v>
      </c>
    </row>
    <row r="448" spans="2:25" ht="18.75" customHeight="1">
      <c r="B448" s="515"/>
      <c r="C448" s="518"/>
      <c r="D448" s="216">
        <v>35</v>
      </c>
      <c r="E448" s="216" t="s">
        <v>4982</v>
      </c>
      <c r="F448" s="217">
        <v>33</v>
      </c>
      <c r="G448" s="218">
        <f t="shared" si="124"/>
        <v>6.6</v>
      </c>
      <c r="H448" s="219">
        <f t="shared" si="125"/>
        <v>18.333333333333332</v>
      </c>
      <c r="I448" s="219">
        <f t="shared" si="126"/>
        <v>6.1111111111111106E-3</v>
      </c>
      <c r="J448" s="217"/>
      <c r="K448" s="220"/>
      <c r="L448" s="220"/>
      <c r="M448" s="221"/>
      <c r="N448" s="222">
        <f t="shared" si="127"/>
        <v>0</v>
      </c>
      <c r="O448" s="223"/>
      <c r="P448" s="224"/>
      <c r="Q448" s="224"/>
      <c r="R448" s="224"/>
      <c r="S448" s="224"/>
      <c r="T448" s="225"/>
      <c r="U448" s="226">
        <f t="shared" si="128"/>
        <v>1.2222222222222221E-2</v>
      </c>
      <c r="V448" s="227"/>
      <c r="W448" s="228" t="str">
        <f t="shared" si="129"/>
        <v>0</v>
      </c>
      <c r="X448" s="509"/>
      <c r="Y448" s="229">
        <f t="shared" si="130"/>
        <v>0</v>
      </c>
    </row>
    <row r="449" spans="2:25" ht="18.75" customHeight="1">
      <c r="B449" s="515"/>
      <c r="C449" s="518"/>
      <c r="D449" s="216">
        <v>36</v>
      </c>
      <c r="E449" s="216" t="s">
        <v>4983</v>
      </c>
      <c r="F449" s="217">
        <v>105</v>
      </c>
      <c r="G449" s="218">
        <f t="shared" si="124"/>
        <v>21</v>
      </c>
      <c r="H449" s="219">
        <f t="shared" si="125"/>
        <v>58.333333333333329</v>
      </c>
      <c r="I449" s="219">
        <f t="shared" si="126"/>
        <v>1.9444444444444441E-2</v>
      </c>
      <c r="J449" s="217"/>
      <c r="K449" s="220"/>
      <c r="L449" s="220"/>
      <c r="M449" s="221"/>
      <c r="N449" s="222">
        <f t="shared" si="127"/>
        <v>0</v>
      </c>
      <c r="O449" s="223"/>
      <c r="P449" s="224"/>
      <c r="Q449" s="224"/>
      <c r="R449" s="224"/>
      <c r="S449" s="224"/>
      <c r="T449" s="225"/>
      <c r="U449" s="226">
        <f t="shared" si="128"/>
        <v>3.8888888888888883E-2</v>
      </c>
      <c r="V449" s="227"/>
      <c r="W449" s="228" t="str">
        <f t="shared" si="129"/>
        <v>0</v>
      </c>
      <c r="X449" s="509"/>
      <c r="Y449" s="229">
        <f t="shared" si="130"/>
        <v>0</v>
      </c>
    </row>
    <row r="450" spans="2:25" ht="18.75" customHeight="1">
      <c r="B450" s="515"/>
      <c r="C450" s="518"/>
      <c r="D450" s="216">
        <v>37</v>
      </c>
      <c r="E450" s="216" t="s">
        <v>4984</v>
      </c>
      <c r="F450" s="217">
        <v>20</v>
      </c>
      <c r="G450" s="218">
        <f t="shared" si="124"/>
        <v>4</v>
      </c>
      <c r="H450" s="219">
        <f t="shared" si="125"/>
        <v>11.111111111111111</v>
      </c>
      <c r="I450" s="219">
        <f t="shared" si="126"/>
        <v>3.7037037037037034E-3</v>
      </c>
      <c r="J450" s="217"/>
      <c r="K450" s="220"/>
      <c r="L450" s="220"/>
      <c r="M450" s="221"/>
      <c r="N450" s="222">
        <f t="shared" si="127"/>
        <v>0</v>
      </c>
      <c r="O450" s="223"/>
      <c r="P450" s="224"/>
      <c r="Q450" s="224"/>
      <c r="R450" s="224"/>
      <c r="S450" s="224"/>
      <c r="T450" s="225"/>
      <c r="U450" s="226">
        <f t="shared" si="128"/>
        <v>7.4074074074074068E-3</v>
      </c>
      <c r="V450" s="227"/>
      <c r="W450" s="228" t="str">
        <f t="shared" si="129"/>
        <v>0</v>
      </c>
      <c r="X450" s="509"/>
      <c r="Y450" s="229">
        <f t="shared" si="130"/>
        <v>0</v>
      </c>
    </row>
    <row r="451" spans="2:25" ht="18.75" customHeight="1">
      <c r="B451" s="515"/>
      <c r="C451" s="518"/>
      <c r="D451" s="216">
        <v>38</v>
      </c>
      <c r="E451" s="251" t="s">
        <v>4985</v>
      </c>
      <c r="F451" s="217">
        <v>120</v>
      </c>
      <c r="G451" s="218">
        <f t="shared" si="124"/>
        <v>24</v>
      </c>
      <c r="H451" s="219">
        <f t="shared" si="125"/>
        <v>66.666666666666671</v>
      </c>
      <c r="I451" s="219">
        <f t="shared" si="126"/>
        <v>2.2222222222222223E-2</v>
      </c>
      <c r="J451" s="217"/>
      <c r="K451" s="220"/>
      <c r="L451" s="220"/>
      <c r="M451" s="221"/>
      <c r="N451" s="222">
        <f t="shared" si="127"/>
        <v>0</v>
      </c>
      <c r="O451" s="223"/>
      <c r="P451" s="224"/>
      <c r="Q451" s="224"/>
      <c r="R451" s="224"/>
      <c r="S451" s="224"/>
      <c r="T451" s="225"/>
      <c r="U451" s="226">
        <f t="shared" si="128"/>
        <v>4.4444444444444446E-2</v>
      </c>
      <c r="V451" s="227"/>
      <c r="W451" s="228" t="str">
        <f t="shared" si="129"/>
        <v>0</v>
      </c>
      <c r="X451" s="509"/>
      <c r="Y451" s="229">
        <f t="shared" si="130"/>
        <v>0</v>
      </c>
    </row>
    <row r="452" spans="2:25" ht="18.75" customHeight="1">
      <c r="B452" s="515"/>
      <c r="C452" s="518"/>
      <c r="D452" s="216">
        <v>39</v>
      </c>
      <c r="E452" s="216" t="s">
        <v>4986</v>
      </c>
      <c r="F452" s="217">
        <v>39</v>
      </c>
      <c r="G452" s="218">
        <f t="shared" si="124"/>
        <v>7.8</v>
      </c>
      <c r="H452" s="219">
        <f t="shared" si="125"/>
        <v>21.666666666666668</v>
      </c>
      <c r="I452" s="219">
        <f t="shared" si="126"/>
        <v>7.2222222222222228E-3</v>
      </c>
      <c r="J452" s="217"/>
      <c r="K452" s="220"/>
      <c r="L452" s="220"/>
      <c r="M452" s="221"/>
      <c r="N452" s="222">
        <f t="shared" si="127"/>
        <v>0</v>
      </c>
      <c r="O452" s="223"/>
      <c r="P452" s="224"/>
      <c r="Q452" s="224"/>
      <c r="R452" s="224"/>
      <c r="S452" s="224"/>
      <c r="T452" s="225"/>
      <c r="U452" s="226">
        <f t="shared" si="128"/>
        <v>1.4444444444444446E-2</v>
      </c>
      <c r="V452" s="227"/>
      <c r="W452" s="228" t="str">
        <f t="shared" si="129"/>
        <v>0</v>
      </c>
      <c r="X452" s="509"/>
      <c r="Y452" s="229">
        <f t="shared" si="130"/>
        <v>0</v>
      </c>
    </row>
    <row r="453" spans="2:25" ht="18.75" customHeight="1">
      <c r="B453" s="515"/>
      <c r="C453" s="518"/>
      <c r="D453" s="216">
        <v>40</v>
      </c>
      <c r="E453" s="216" t="s">
        <v>4987</v>
      </c>
      <c r="F453" s="217">
        <v>69</v>
      </c>
      <c r="G453" s="218">
        <f t="shared" si="124"/>
        <v>13.8</v>
      </c>
      <c r="H453" s="219">
        <f t="shared" si="125"/>
        <v>38.333333333333336</v>
      </c>
      <c r="I453" s="219">
        <f t="shared" si="126"/>
        <v>1.2777777777777779E-2</v>
      </c>
      <c r="J453" s="217"/>
      <c r="K453" s="220"/>
      <c r="L453" s="220"/>
      <c r="M453" s="221"/>
      <c r="N453" s="222">
        <f t="shared" si="127"/>
        <v>0</v>
      </c>
      <c r="O453" s="223"/>
      <c r="P453" s="224"/>
      <c r="Q453" s="224"/>
      <c r="R453" s="224"/>
      <c r="S453" s="224"/>
      <c r="T453" s="225"/>
      <c r="U453" s="226">
        <f t="shared" si="128"/>
        <v>2.5555555555555557E-2</v>
      </c>
      <c r="V453" s="227"/>
      <c r="W453" s="228" t="str">
        <f t="shared" si="129"/>
        <v>0</v>
      </c>
      <c r="X453" s="509"/>
      <c r="Y453" s="229">
        <f t="shared" si="130"/>
        <v>0</v>
      </c>
    </row>
    <row r="454" spans="2:25" ht="18.75" customHeight="1">
      <c r="B454" s="515"/>
      <c r="C454" s="518"/>
      <c r="D454" s="216">
        <v>41</v>
      </c>
      <c r="E454" s="216" t="s">
        <v>4988</v>
      </c>
      <c r="F454" s="217">
        <v>1951</v>
      </c>
      <c r="G454" s="218">
        <f t="shared" si="124"/>
        <v>390.2</v>
      </c>
      <c r="H454" s="219">
        <f t="shared" si="125"/>
        <v>1083.8888888888889</v>
      </c>
      <c r="I454" s="219">
        <f t="shared" si="126"/>
        <v>0.36129629629629628</v>
      </c>
      <c r="J454" s="217"/>
      <c r="K454" s="220"/>
      <c r="L454" s="220"/>
      <c r="M454" s="221"/>
      <c r="N454" s="222">
        <f t="shared" si="127"/>
        <v>0</v>
      </c>
      <c r="O454" s="223"/>
      <c r="P454" s="224"/>
      <c r="Q454" s="224"/>
      <c r="R454" s="224"/>
      <c r="S454" s="224"/>
      <c r="T454" s="225"/>
      <c r="U454" s="226">
        <f t="shared" si="128"/>
        <v>0.72259259259259256</v>
      </c>
      <c r="V454" s="227"/>
      <c r="W454" s="228" t="str">
        <f t="shared" si="129"/>
        <v>0</v>
      </c>
      <c r="X454" s="509"/>
      <c r="Y454" s="229">
        <f t="shared" si="130"/>
        <v>0</v>
      </c>
    </row>
    <row r="455" spans="2:25" ht="18.75" customHeight="1">
      <c r="B455" s="515"/>
      <c r="C455" s="518"/>
      <c r="D455" s="216">
        <v>42</v>
      </c>
      <c r="E455" s="216" t="s">
        <v>4989</v>
      </c>
      <c r="F455" s="217">
        <v>1449</v>
      </c>
      <c r="G455" s="218">
        <f t="shared" si="124"/>
        <v>289.8</v>
      </c>
      <c r="H455" s="219">
        <f t="shared" si="125"/>
        <v>805</v>
      </c>
      <c r="I455" s="219">
        <f t="shared" si="126"/>
        <v>0.26833333333333331</v>
      </c>
      <c r="J455" s="217"/>
      <c r="K455" s="220"/>
      <c r="L455" s="220"/>
      <c r="M455" s="221"/>
      <c r="N455" s="222">
        <f t="shared" si="127"/>
        <v>0</v>
      </c>
      <c r="O455" s="223"/>
      <c r="P455" s="224"/>
      <c r="Q455" s="224"/>
      <c r="R455" s="224"/>
      <c r="S455" s="224"/>
      <c r="T455" s="225"/>
      <c r="U455" s="226">
        <f t="shared" si="128"/>
        <v>0.53666666666666663</v>
      </c>
      <c r="V455" s="227"/>
      <c r="W455" s="228" t="str">
        <f t="shared" si="129"/>
        <v>0</v>
      </c>
      <c r="X455" s="509"/>
      <c r="Y455" s="229">
        <f t="shared" si="130"/>
        <v>0</v>
      </c>
    </row>
    <row r="456" spans="2:25" ht="18.75" customHeight="1">
      <c r="B456" s="515"/>
      <c r="C456" s="518"/>
      <c r="D456" s="216"/>
      <c r="E456" s="216"/>
      <c r="F456" s="217"/>
      <c r="G456" s="218">
        <f t="shared" si="124"/>
        <v>0</v>
      </c>
      <c r="H456" s="219">
        <f t="shared" si="125"/>
        <v>0</v>
      </c>
      <c r="I456" s="219">
        <f t="shared" si="126"/>
        <v>0</v>
      </c>
      <c r="J456" s="217"/>
      <c r="K456" s="220"/>
      <c r="L456" s="220"/>
      <c r="M456" s="221"/>
      <c r="N456" s="222">
        <f t="shared" si="127"/>
        <v>0</v>
      </c>
      <c r="O456" s="223"/>
      <c r="P456" s="224"/>
      <c r="Q456" s="224"/>
      <c r="R456" s="224"/>
      <c r="S456" s="224"/>
      <c r="T456" s="225"/>
      <c r="U456" s="226">
        <f t="shared" si="128"/>
        <v>0</v>
      </c>
      <c r="V456" s="227"/>
      <c r="W456" s="228" t="str">
        <f t="shared" si="129"/>
        <v>0</v>
      </c>
      <c r="X456" s="509"/>
      <c r="Y456" s="229">
        <f t="shared" si="130"/>
        <v>0</v>
      </c>
    </row>
    <row r="457" spans="2:25" ht="18.75" customHeight="1">
      <c r="B457" s="515"/>
      <c r="C457" s="518"/>
      <c r="D457" s="216">
        <v>1</v>
      </c>
      <c r="E457" s="216" t="s">
        <v>4990</v>
      </c>
      <c r="F457" s="217">
        <v>45</v>
      </c>
      <c r="G457" s="218">
        <f t="shared" si="124"/>
        <v>9</v>
      </c>
      <c r="H457" s="219">
        <f t="shared" si="125"/>
        <v>25</v>
      </c>
      <c r="I457" s="219">
        <f t="shared" si="126"/>
        <v>8.3333333333333332E-3</v>
      </c>
      <c r="J457" s="217" t="s">
        <v>4991</v>
      </c>
      <c r="K457" s="220"/>
      <c r="L457" s="220"/>
      <c r="M457" s="221"/>
      <c r="N457" s="222">
        <f t="shared" si="127"/>
        <v>0</v>
      </c>
      <c r="O457" s="223"/>
      <c r="P457" s="224"/>
      <c r="Q457" s="224"/>
      <c r="R457" s="224"/>
      <c r="S457" s="224"/>
      <c r="T457" s="225"/>
      <c r="U457" s="226">
        <f t="shared" si="128"/>
        <v>1.6666666666666666E-2</v>
      </c>
      <c r="V457" s="227"/>
      <c r="W457" s="228" t="str">
        <f t="shared" si="129"/>
        <v>0</v>
      </c>
      <c r="X457" s="509"/>
      <c r="Y457" s="229">
        <f t="shared" si="130"/>
        <v>0</v>
      </c>
    </row>
    <row r="458" spans="2:25" ht="18.75" customHeight="1">
      <c r="B458" s="515"/>
      <c r="C458" s="518"/>
      <c r="D458" s="216">
        <v>2</v>
      </c>
      <c r="E458" s="216" t="s">
        <v>4992</v>
      </c>
      <c r="F458" s="217">
        <v>214</v>
      </c>
      <c r="G458" s="218">
        <f t="shared" si="124"/>
        <v>42.8</v>
      </c>
      <c r="H458" s="219">
        <f t="shared" si="125"/>
        <v>118.88888888888889</v>
      </c>
      <c r="I458" s="219">
        <f t="shared" si="126"/>
        <v>3.9629629629629626E-2</v>
      </c>
      <c r="J458" s="217"/>
      <c r="K458" s="220"/>
      <c r="L458" s="220"/>
      <c r="M458" s="221"/>
      <c r="N458" s="222">
        <f t="shared" si="127"/>
        <v>0</v>
      </c>
      <c r="O458" s="223"/>
      <c r="P458" s="224"/>
      <c r="Q458" s="224"/>
      <c r="R458" s="224"/>
      <c r="S458" s="224"/>
      <c r="T458" s="225"/>
      <c r="U458" s="226">
        <f t="shared" si="128"/>
        <v>7.9259259259259252E-2</v>
      </c>
      <c r="V458" s="227"/>
      <c r="W458" s="228" t="str">
        <f t="shared" si="129"/>
        <v>0</v>
      </c>
      <c r="X458" s="509"/>
      <c r="Y458" s="229">
        <f t="shared" si="130"/>
        <v>0</v>
      </c>
    </row>
    <row r="459" spans="2:25" ht="18.75" customHeight="1">
      <c r="B459" s="515"/>
      <c r="C459" s="518"/>
      <c r="D459" s="216">
        <v>3</v>
      </c>
      <c r="E459" s="216" t="s">
        <v>4993</v>
      </c>
      <c r="F459" s="217">
        <v>1150</v>
      </c>
      <c r="G459" s="218">
        <f t="shared" si="124"/>
        <v>230</v>
      </c>
      <c r="H459" s="219">
        <f t="shared" si="125"/>
        <v>638.88888888888891</v>
      </c>
      <c r="I459" s="219">
        <f t="shared" si="126"/>
        <v>0.21296296296296297</v>
      </c>
      <c r="J459" s="217"/>
      <c r="K459" s="220"/>
      <c r="L459" s="220"/>
      <c r="M459" s="221"/>
      <c r="N459" s="222">
        <f t="shared" si="127"/>
        <v>0</v>
      </c>
      <c r="O459" s="223"/>
      <c r="P459" s="224"/>
      <c r="Q459" s="224"/>
      <c r="R459" s="224"/>
      <c r="S459" s="224"/>
      <c r="T459" s="225"/>
      <c r="U459" s="226">
        <f t="shared" si="128"/>
        <v>0.42592592592592593</v>
      </c>
      <c r="V459" s="227"/>
      <c r="W459" s="228" t="str">
        <f t="shared" si="129"/>
        <v>0</v>
      </c>
      <c r="X459" s="509"/>
      <c r="Y459" s="229">
        <f t="shared" si="130"/>
        <v>0</v>
      </c>
    </row>
    <row r="460" spans="2:25" ht="18.75" customHeight="1">
      <c r="B460" s="515"/>
      <c r="C460" s="518"/>
      <c r="D460" s="216">
        <v>4</v>
      </c>
      <c r="E460" s="216" t="s">
        <v>4994</v>
      </c>
      <c r="F460" s="217">
        <v>57</v>
      </c>
      <c r="G460" s="218">
        <f t="shared" si="124"/>
        <v>11.4</v>
      </c>
      <c r="H460" s="219">
        <f t="shared" si="125"/>
        <v>31.666666666666664</v>
      </c>
      <c r="I460" s="219">
        <f t="shared" si="126"/>
        <v>1.0555555555555554E-2</v>
      </c>
      <c r="J460" s="217"/>
      <c r="K460" s="220"/>
      <c r="L460" s="220"/>
      <c r="M460" s="221"/>
      <c r="N460" s="222">
        <f t="shared" si="127"/>
        <v>0</v>
      </c>
      <c r="O460" s="223"/>
      <c r="P460" s="224"/>
      <c r="Q460" s="224"/>
      <c r="R460" s="224"/>
      <c r="S460" s="224"/>
      <c r="T460" s="225"/>
      <c r="U460" s="226">
        <f t="shared" si="128"/>
        <v>2.1111111111111108E-2</v>
      </c>
      <c r="V460" s="227"/>
      <c r="W460" s="228" t="str">
        <f t="shared" si="129"/>
        <v>0</v>
      </c>
      <c r="X460" s="509"/>
      <c r="Y460" s="229">
        <f t="shared" si="130"/>
        <v>0</v>
      </c>
    </row>
    <row r="461" spans="2:25" ht="18.75" customHeight="1">
      <c r="B461" s="515"/>
      <c r="C461" s="518"/>
      <c r="D461" s="216">
        <v>5</v>
      </c>
      <c r="E461" s="216" t="s">
        <v>4995</v>
      </c>
      <c r="F461" s="217">
        <v>48</v>
      </c>
      <c r="G461" s="218">
        <f t="shared" si="124"/>
        <v>9.6</v>
      </c>
      <c r="H461" s="219">
        <f t="shared" si="125"/>
        <v>26.666666666666664</v>
      </c>
      <c r="I461" s="219">
        <f t="shared" si="126"/>
        <v>8.8888888888888889E-3</v>
      </c>
      <c r="J461" s="217"/>
      <c r="K461" s="220"/>
      <c r="L461" s="220"/>
      <c r="M461" s="221"/>
      <c r="N461" s="222">
        <f t="shared" si="127"/>
        <v>0</v>
      </c>
      <c r="O461" s="223"/>
      <c r="P461" s="224"/>
      <c r="Q461" s="224"/>
      <c r="R461" s="224"/>
      <c r="S461" s="224"/>
      <c r="T461" s="225"/>
      <c r="U461" s="226">
        <f t="shared" si="128"/>
        <v>1.7777777777777778E-2</v>
      </c>
      <c r="V461" s="227"/>
      <c r="W461" s="228" t="str">
        <f t="shared" si="129"/>
        <v>0</v>
      </c>
      <c r="X461" s="509"/>
      <c r="Y461" s="229">
        <f t="shared" si="130"/>
        <v>0</v>
      </c>
    </row>
    <row r="462" spans="2:25" ht="18.75" customHeight="1">
      <c r="B462" s="515"/>
      <c r="C462" s="518"/>
      <c r="D462" s="216">
        <v>6</v>
      </c>
      <c r="E462" s="216" t="s">
        <v>4996</v>
      </c>
      <c r="F462" s="217">
        <v>196</v>
      </c>
      <c r="G462" s="218">
        <f t="shared" si="124"/>
        <v>39.200000000000003</v>
      </c>
      <c r="H462" s="219">
        <f t="shared" si="125"/>
        <v>108.88888888888889</v>
      </c>
      <c r="I462" s="219">
        <f t="shared" si="126"/>
        <v>3.6296296296296292E-2</v>
      </c>
      <c r="J462" s="217"/>
      <c r="K462" s="220"/>
      <c r="L462" s="220"/>
      <c r="M462" s="221"/>
      <c r="N462" s="222">
        <f t="shared" si="127"/>
        <v>0</v>
      </c>
      <c r="O462" s="223"/>
      <c r="P462" s="224"/>
      <c r="Q462" s="224"/>
      <c r="R462" s="224"/>
      <c r="S462" s="224"/>
      <c r="T462" s="225"/>
      <c r="U462" s="226">
        <f t="shared" si="128"/>
        <v>7.2592592592592584E-2</v>
      </c>
      <c r="V462" s="227"/>
      <c r="W462" s="228" t="str">
        <f t="shared" si="129"/>
        <v>0</v>
      </c>
      <c r="X462" s="509"/>
      <c r="Y462" s="229">
        <f t="shared" si="130"/>
        <v>0</v>
      </c>
    </row>
    <row r="463" spans="2:25" ht="18.75" customHeight="1">
      <c r="B463" s="515"/>
      <c r="C463" s="518"/>
      <c r="D463" s="216">
        <v>7</v>
      </c>
      <c r="E463" s="216" t="s">
        <v>4997</v>
      </c>
      <c r="F463" s="217">
        <v>107</v>
      </c>
      <c r="G463" s="218">
        <f t="shared" si="124"/>
        <v>21.4</v>
      </c>
      <c r="H463" s="219">
        <f t="shared" si="125"/>
        <v>59.444444444444443</v>
      </c>
      <c r="I463" s="219">
        <f t="shared" si="126"/>
        <v>1.9814814814814813E-2</v>
      </c>
      <c r="J463" s="217"/>
      <c r="K463" s="220"/>
      <c r="L463" s="220"/>
      <c r="M463" s="221"/>
      <c r="N463" s="222">
        <f t="shared" si="127"/>
        <v>0</v>
      </c>
      <c r="O463" s="223"/>
      <c r="P463" s="224"/>
      <c r="Q463" s="224"/>
      <c r="R463" s="224"/>
      <c r="S463" s="224"/>
      <c r="T463" s="225"/>
      <c r="U463" s="226">
        <f t="shared" si="128"/>
        <v>3.9629629629629626E-2</v>
      </c>
      <c r="V463" s="227"/>
      <c r="W463" s="228" t="str">
        <f t="shared" si="129"/>
        <v>0</v>
      </c>
      <c r="X463" s="509"/>
      <c r="Y463" s="229">
        <f t="shared" si="130"/>
        <v>0</v>
      </c>
    </row>
    <row r="464" spans="2:25" ht="18.75" customHeight="1">
      <c r="B464" s="515"/>
      <c r="C464" s="518"/>
      <c r="D464" s="216">
        <v>8</v>
      </c>
      <c r="E464" s="216" t="s">
        <v>4998</v>
      </c>
      <c r="F464" s="217">
        <v>83</v>
      </c>
      <c r="G464" s="218">
        <f t="shared" si="124"/>
        <v>16.600000000000001</v>
      </c>
      <c r="H464" s="219">
        <f t="shared" si="125"/>
        <v>46.111111111111107</v>
      </c>
      <c r="I464" s="219">
        <f t="shared" si="126"/>
        <v>1.5370370370370369E-2</v>
      </c>
      <c r="J464" s="217"/>
      <c r="K464" s="220"/>
      <c r="L464" s="220"/>
      <c r="M464" s="221"/>
      <c r="N464" s="222">
        <f t="shared" si="127"/>
        <v>0</v>
      </c>
      <c r="O464" s="223"/>
      <c r="P464" s="224"/>
      <c r="Q464" s="224"/>
      <c r="R464" s="224"/>
      <c r="S464" s="224"/>
      <c r="T464" s="225"/>
      <c r="U464" s="226">
        <f t="shared" si="128"/>
        <v>3.0740740740740739E-2</v>
      </c>
      <c r="V464" s="227"/>
      <c r="W464" s="228" t="str">
        <f t="shared" si="129"/>
        <v>0</v>
      </c>
      <c r="X464" s="509"/>
      <c r="Y464" s="229">
        <f t="shared" si="130"/>
        <v>0</v>
      </c>
    </row>
    <row r="465" spans="2:25" ht="18.75" customHeight="1">
      <c r="B465" s="515"/>
      <c r="C465" s="518"/>
      <c r="D465" s="216">
        <v>9</v>
      </c>
      <c r="E465" s="216" t="s">
        <v>4999</v>
      </c>
      <c r="F465" s="217">
        <v>22</v>
      </c>
      <c r="G465" s="218">
        <f t="shared" si="124"/>
        <v>4.4000000000000004</v>
      </c>
      <c r="H465" s="219">
        <f t="shared" si="125"/>
        <v>12.222222222222221</v>
      </c>
      <c r="I465" s="219">
        <f t="shared" si="126"/>
        <v>4.0740740740740737E-3</v>
      </c>
      <c r="J465" s="217"/>
      <c r="K465" s="220"/>
      <c r="L465" s="220"/>
      <c r="M465" s="221"/>
      <c r="N465" s="222">
        <f t="shared" si="127"/>
        <v>0</v>
      </c>
      <c r="O465" s="223"/>
      <c r="P465" s="224"/>
      <c r="Q465" s="224"/>
      <c r="R465" s="224"/>
      <c r="S465" s="224"/>
      <c r="T465" s="225"/>
      <c r="U465" s="226">
        <f t="shared" si="128"/>
        <v>8.1481481481481474E-3</v>
      </c>
      <c r="V465" s="227"/>
      <c r="W465" s="228" t="str">
        <f t="shared" si="129"/>
        <v>0</v>
      </c>
      <c r="X465" s="509"/>
      <c r="Y465" s="229">
        <f t="shared" si="130"/>
        <v>0</v>
      </c>
    </row>
    <row r="466" spans="2:25" ht="18.75" customHeight="1">
      <c r="B466" s="515"/>
      <c r="C466" s="518"/>
      <c r="D466" s="216">
        <v>10</v>
      </c>
      <c r="E466" s="216" t="s">
        <v>5000</v>
      </c>
      <c r="F466" s="217">
        <v>28</v>
      </c>
      <c r="G466" s="218">
        <f t="shared" si="124"/>
        <v>5.6</v>
      </c>
      <c r="H466" s="219">
        <f t="shared" si="125"/>
        <v>15.555555555555555</v>
      </c>
      <c r="I466" s="219">
        <f t="shared" si="126"/>
        <v>5.185185185185185E-3</v>
      </c>
      <c r="J466" s="217"/>
      <c r="K466" s="220" t="s">
        <v>11319</v>
      </c>
      <c r="L466" s="220"/>
      <c r="M466" s="221">
        <f>SUM(H457:H480)</f>
        <v>2483.8888888888891</v>
      </c>
      <c r="N466" s="222">
        <f t="shared" si="127"/>
        <v>49.677777777777784</v>
      </c>
      <c r="O466" s="223" t="s">
        <v>5001</v>
      </c>
      <c r="P466" s="224"/>
      <c r="Q466" s="224"/>
      <c r="R466" s="224"/>
      <c r="S466" s="224"/>
      <c r="T466" s="225"/>
      <c r="U466" s="226">
        <f t="shared" si="128"/>
        <v>1.037037037037037E-2</v>
      </c>
      <c r="V466" s="227">
        <f>SUM(U457:U480)</f>
        <v>1.6559259259259258</v>
      </c>
      <c r="W466" s="228" t="str">
        <f t="shared" si="129"/>
        <v>2</v>
      </c>
      <c r="X466" s="509"/>
      <c r="Y466" s="229">
        <f t="shared" si="130"/>
        <v>1</v>
      </c>
    </row>
    <row r="467" spans="2:25" ht="18.75" customHeight="1">
      <c r="B467" s="515"/>
      <c r="C467" s="518"/>
      <c r="D467" s="216">
        <v>11</v>
      </c>
      <c r="E467" s="216" t="s">
        <v>5002</v>
      </c>
      <c r="F467" s="217">
        <v>155</v>
      </c>
      <c r="G467" s="218">
        <f t="shared" si="124"/>
        <v>31</v>
      </c>
      <c r="H467" s="219">
        <f t="shared" si="125"/>
        <v>86.111111111111114</v>
      </c>
      <c r="I467" s="219">
        <f t="shared" si="126"/>
        <v>2.8703703703703703E-2</v>
      </c>
      <c r="J467" s="217"/>
      <c r="K467" s="220"/>
      <c r="L467" s="220"/>
      <c r="M467" s="221"/>
      <c r="N467" s="222">
        <f t="shared" si="127"/>
        <v>0</v>
      </c>
      <c r="O467" s="223"/>
      <c r="P467" s="224"/>
      <c r="Q467" s="224"/>
      <c r="R467" s="224"/>
      <c r="S467" s="224"/>
      <c r="T467" s="225"/>
      <c r="U467" s="226">
        <f t="shared" si="128"/>
        <v>5.7407407407407407E-2</v>
      </c>
      <c r="V467" s="227"/>
      <c r="W467" s="228" t="str">
        <f t="shared" si="129"/>
        <v>0</v>
      </c>
      <c r="X467" s="509"/>
      <c r="Y467" s="229">
        <f t="shared" si="130"/>
        <v>0</v>
      </c>
    </row>
    <row r="468" spans="2:25" ht="18.75" customHeight="1">
      <c r="B468" s="515"/>
      <c r="C468" s="518"/>
      <c r="D468" s="216">
        <v>12</v>
      </c>
      <c r="E468" s="216" t="s">
        <v>5003</v>
      </c>
      <c r="F468" s="217">
        <v>350</v>
      </c>
      <c r="G468" s="218">
        <f t="shared" si="124"/>
        <v>70</v>
      </c>
      <c r="H468" s="219">
        <f t="shared" si="125"/>
        <v>194.44444444444443</v>
      </c>
      <c r="I468" s="219">
        <f t="shared" si="126"/>
        <v>6.4814814814814811E-2</v>
      </c>
      <c r="J468" s="217"/>
      <c r="K468" s="220"/>
      <c r="L468" s="220"/>
      <c r="M468" s="221"/>
      <c r="N468" s="222">
        <f t="shared" si="127"/>
        <v>0</v>
      </c>
      <c r="O468" s="223"/>
      <c r="P468" s="224"/>
      <c r="Q468" s="224"/>
      <c r="R468" s="224"/>
      <c r="S468" s="224"/>
      <c r="T468" s="225"/>
      <c r="U468" s="226">
        <f t="shared" si="128"/>
        <v>0.12962962962962962</v>
      </c>
      <c r="V468" s="227"/>
      <c r="W468" s="228" t="str">
        <f t="shared" si="129"/>
        <v>0</v>
      </c>
      <c r="X468" s="509"/>
      <c r="Y468" s="229">
        <f t="shared" si="130"/>
        <v>0</v>
      </c>
    </row>
    <row r="469" spans="2:25" ht="18.75" customHeight="1">
      <c r="B469" s="515"/>
      <c r="C469" s="518"/>
      <c r="D469" s="216">
        <v>13</v>
      </c>
      <c r="E469" s="216" t="s">
        <v>5004</v>
      </c>
      <c r="F469" s="217">
        <v>32</v>
      </c>
      <c r="G469" s="218">
        <f t="shared" si="124"/>
        <v>6.4</v>
      </c>
      <c r="H469" s="219">
        <f t="shared" si="125"/>
        <v>17.777777777777779</v>
      </c>
      <c r="I469" s="219">
        <f t="shared" si="126"/>
        <v>5.9259259259259265E-3</v>
      </c>
      <c r="J469" s="217"/>
      <c r="K469" s="220"/>
      <c r="L469" s="220"/>
      <c r="M469" s="221"/>
      <c r="N469" s="222">
        <f t="shared" si="127"/>
        <v>0</v>
      </c>
      <c r="O469" s="223"/>
      <c r="P469" s="224"/>
      <c r="Q469" s="224"/>
      <c r="R469" s="224"/>
      <c r="S469" s="224"/>
      <c r="T469" s="225"/>
      <c r="U469" s="226">
        <f t="shared" si="128"/>
        <v>1.1851851851851853E-2</v>
      </c>
      <c r="V469" s="227"/>
      <c r="W469" s="228" t="str">
        <f t="shared" si="129"/>
        <v>0</v>
      </c>
      <c r="X469" s="509"/>
      <c r="Y469" s="229">
        <f t="shared" si="130"/>
        <v>0</v>
      </c>
    </row>
    <row r="470" spans="2:25" ht="18.75" customHeight="1">
      <c r="B470" s="515"/>
      <c r="C470" s="518"/>
      <c r="D470" s="216">
        <v>14</v>
      </c>
      <c r="E470" s="216" t="s">
        <v>5005</v>
      </c>
      <c r="F470" s="217">
        <v>16</v>
      </c>
      <c r="G470" s="218">
        <f t="shared" si="124"/>
        <v>3.2</v>
      </c>
      <c r="H470" s="219">
        <f t="shared" si="125"/>
        <v>8.8888888888888893</v>
      </c>
      <c r="I470" s="219">
        <f t="shared" si="126"/>
        <v>2.9629629629629632E-3</v>
      </c>
      <c r="J470" s="217"/>
      <c r="K470" s="220"/>
      <c r="L470" s="220"/>
      <c r="M470" s="221"/>
      <c r="N470" s="222">
        <f t="shared" si="127"/>
        <v>0</v>
      </c>
      <c r="O470" s="223"/>
      <c r="P470" s="224"/>
      <c r="Q470" s="224"/>
      <c r="R470" s="224"/>
      <c r="S470" s="224"/>
      <c r="T470" s="225"/>
      <c r="U470" s="226">
        <f t="shared" si="128"/>
        <v>5.9259259259259265E-3</v>
      </c>
      <c r="V470" s="227"/>
      <c r="W470" s="228" t="str">
        <f t="shared" si="129"/>
        <v>0</v>
      </c>
      <c r="X470" s="509"/>
      <c r="Y470" s="229">
        <f t="shared" si="130"/>
        <v>0</v>
      </c>
    </row>
    <row r="471" spans="2:25" ht="18.75" customHeight="1">
      <c r="B471" s="515"/>
      <c r="C471" s="518"/>
      <c r="D471" s="216">
        <v>15</v>
      </c>
      <c r="E471" s="216" t="s">
        <v>5006</v>
      </c>
      <c r="F471" s="217">
        <v>68</v>
      </c>
      <c r="G471" s="218">
        <f t="shared" si="124"/>
        <v>13.6</v>
      </c>
      <c r="H471" s="219">
        <f t="shared" si="125"/>
        <v>37.777777777777779</v>
      </c>
      <c r="I471" s="219">
        <f t="shared" si="126"/>
        <v>1.2592592592592593E-2</v>
      </c>
      <c r="J471" s="217"/>
      <c r="K471" s="220"/>
      <c r="L471" s="220"/>
      <c r="M471" s="221"/>
      <c r="N471" s="222">
        <f t="shared" si="127"/>
        <v>0</v>
      </c>
      <c r="O471" s="223"/>
      <c r="P471" s="224"/>
      <c r="Q471" s="224"/>
      <c r="R471" s="224"/>
      <c r="S471" s="224"/>
      <c r="T471" s="225"/>
      <c r="U471" s="226">
        <f t="shared" si="128"/>
        <v>2.5185185185185185E-2</v>
      </c>
      <c r="V471" s="227"/>
      <c r="W471" s="228" t="str">
        <f t="shared" si="129"/>
        <v>0</v>
      </c>
      <c r="X471" s="509"/>
      <c r="Y471" s="229">
        <f t="shared" si="130"/>
        <v>0</v>
      </c>
    </row>
    <row r="472" spans="2:25" ht="18.75" customHeight="1">
      <c r="B472" s="515"/>
      <c r="C472" s="518"/>
      <c r="D472" s="216">
        <v>16</v>
      </c>
      <c r="E472" s="216" t="s">
        <v>5007</v>
      </c>
      <c r="F472" s="217">
        <v>211</v>
      </c>
      <c r="G472" s="218">
        <f t="shared" si="124"/>
        <v>42.2</v>
      </c>
      <c r="H472" s="219">
        <f t="shared" si="125"/>
        <v>117.22222222222221</v>
      </c>
      <c r="I472" s="219">
        <f t="shared" si="126"/>
        <v>3.9074074074074074E-2</v>
      </c>
      <c r="J472" s="217"/>
      <c r="K472" s="220"/>
      <c r="L472" s="220"/>
      <c r="M472" s="221"/>
      <c r="N472" s="222">
        <f t="shared" si="127"/>
        <v>0</v>
      </c>
      <c r="O472" s="223"/>
      <c r="P472" s="224"/>
      <c r="Q472" s="224"/>
      <c r="R472" s="224"/>
      <c r="S472" s="224"/>
      <c r="T472" s="225"/>
      <c r="U472" s="226">
        <f t="shared" si="128"/>
        <v>7.8148148148148147E-2</v>
      </c>
      <c r="V472" s="227"/>
      <c r="W472" s="228" t="str">
        <f t="shared" si="129"/>
        <v>0</v>
      </c>
      <c r="X472" s="509"/>
      <c r="Y472" s="229">
        <f t="shared" si="130"/>
        <v>0</v>
      </c>
    </row>
    <row r="473" spans="2:25" ht="18.75" customHeight="1">
      <c r="B473" s="515"/>
      <c r="C473" s="518"/>
      <c r="D473" s="216">
        <v>17</v>
      </c>
      <c r="E473" s="216" t="s">
        <v>5008</v>
      </c>
      <c r="F473" s="217">
        <v>30</v>
      </c>
      <c r="G473" s="218">
        <f t="shared" si="124"/>
        <v>6</v>
      </c>
      <c r="H473" s="219">
        <f t="shared" si="125"/>
        <v>16.666666666666668</v>
      </c>
      <c r="I473" s="219">
        <f t="shared" si="126"/>
        <v>5.5555555555555558E-3</v>
      </c>
      <c r="J473" s="217"/>
      <c r="K473" s="220"/>
      <c r="L473" s="220"/>
      <c r="M473" s="221"/>
      <c r="N473" s="222">
        <f t="shared" si="127"/>
        <v>0</v>
      </c>
      <c r="O473" s="223"/>
      <c r="P473" s="224"/>
      <c r="Q473" s="224"/>
      <c r="R473" s="224"/>
      <c r="S473" s="224"/>
      <c r="T473" s="225"/>
      <c r="U473" s="226">
        <f t="shared" si="128"/>
        <v>1.1111111111111112E-2</v>
      </c>
      <c r="V473" s="227"/>
      <c r="W473" s="228" t="str">
        <f t="shared" si="129"/>
        <v>0</v>
      </c>
      <c r="X473" s="509"/>
      <c r="Y473" s="229">
        <f t="shared" si="130"/>
        <v>0</v>
      </c>
    </row>
    <row r="474" spans="2:25" ht="18.75" customHeight="1">
      <c r="B474" s="515"/>
      <c r="C474" s="518"/>
      <c r="D474" s="216">
        <v>18</v>
      </c>
      <c r="E474" s="216" t="s">
        <v>5009</v>
      </c>
      <c r="F474" s="217">
        <v>70</v>
      </c>
      <c r="G474" s="218">
        <f t="shared" si="124"/>
        <v>14</v>
      </c>
      <c r="H474" s="219">
        <f t="shared" si="125"/>
        <v>38.888888888888886</v>
      </c>
      <c r="I474" s="219">
        <f t="shared" si="126"/>
        <v>1.2962962962962963E-2</v>
      </c>
      <c r="J474" s="217"/>
      <c r="K474" s="220"/>
      <c r="L474" s="220"/>
      <c r="M474" s="221"/>
      <c r="N474" s="222">
        <f t="shared" si="127"/>
        <v>0</v>
      </c>
      <c r="O474" s="223"/>
      <c r="P474" s="224"/>
      <c r="Q474" s="224"/>
      <c r="R474" s="224"/>
      <c r="S474" s="224"/>
      <c r="T474" s="225"/>
      <c r="U474" s="226">
        <f t="shared" si="128"/>
        <v>2.5925925925925925E-2</v>
      </c>
      <c r="V474" s="227"/>
      <c r="W474" s="228" t="str">
        <f t="shared" si="129"/>
        <v>0</v>
      </c>
      <c r="X474" s="509"/>
      <c r="Y474" s="229">
        <f t="shared" si="130"/>
        <v>0</v>
      </c>
    </row>
    <row r="475" spans="2:25" ht="18.75" customHeight="1">
      <c r="B475" s="515"/>
      <c r="C475" s="518"/>
      <c r="D475" s="216">
        <v>19</v>
      </c>
      <c r="E475" s="216" t="s">
        <v>4223</v>
      </c>
      <c r="F475" s="217">
        <v>42</v>
      </c>
      <c r="G475" s="218">
        <f t="shared" si="124"/>
        <v>8.4</v>
      </c>
      <c r="H475" s="219">
        <f t="shared" si="125"/>
        <v>23.333333333333332</v>
      </c>
      <c r="I475" s="219">
        <f t="shared" si="126"/>
        <v>7.7777777777777776E-3</v>
      </c>
      <c r="J475" s="217"/>
      <c r="K475" s="220"/>
      <c r="L475" s="220"/>
      <c r="M475" s="221"/>
      <c r="N475" s="222">
        <f t="shared" si="127"/>
        <v>0</v>
      </c>
      <c r="O475" s="223"/>
      <c r="P475" s="224"/>
      <c r="Q475" s="224"/>
      <c r="R475" s="224"/>
      <c r="S475" s="224"/>
      <c r="T475" s="225"/>
      <c r="U475" s="226">
        <f t="shared" si="128"/>
        <v>1.5555555555555555E-2</v>
      </c>
      <c r="V475" s="227"/>
      <c r="W475" s="228" t="str">
        <f t="shared" si="129"/>
        <v>0</v>
      </c>
      <c r="X475" s="509"/>
      <c r="Y475" s="229">
        <f t="shared" si="130"/>
        <v>0</v>
      </c>
    </row>
    <row r="476" spans="2:25" ht="18.75" customHeight="1">
      <c r="B476" s="515"/>
      <c r="C476" s="518"/>
      <c r="D476" s="216">
        <v>20</v>
      </c>
      <c r="E476" s="216" t="s">
        <v>5010</v>
      </c>
      <c r="F476" s="217">
        <v>59</v>
      </c>
      <c r="G476" s="218">
        <f t="shared" si="124"/>
        <v>11.8</v>
      </c>
      <c r="H476" s="219">
        <f t="shared" si="125"/>
        <v>32.777777777777779</v>
      </c>
      <c r="I476" s="219">
        <f t="shared" si="126"/>
        <v>1.0925925925925926E-2</v>
      </c>
      <c r="J476" s="217"/>
      <c r="K476" s="220"/>
      <c r="L476" s="220"/>
      <c r="M476" s="232"/>
      <c r="N476" s="222">
        <f t="shared" si="127"/>
        <v>0</v>
      </c>
      <c r="O476" s="223"/>
      <c r="P476" s="224"/>
      <c r="Q476" s="224"/>
      <c r="R476" s="224"/>
      <c r="S476" s="224"/>
      <c r="T476" s="225"/>
      <c r="U476" s="226">
        <f t="shared" si="128"/>
        <v>2.1851851851851851E-2</v>
      </c>
      <c r="V476" s="227"/>
      <c r="W476" s="228" t="str">
        <f t="shared" si="129"/>
        <v>0</v>
      </c>
      <c r="X476" s="509"/>
      <c r="Y476" s="229">
        <f t="shared" si="130"/>
        <v>0</v>
      </c>
    </row>
    <row r="477" spans="2:25" ht="18.75" customHeight="1">
      <c r="B477" s="515"/>
      <c r="C477" s="518"/>
      <c r="D477" s="216">
        <v>21</v>
      </c>
      <c r="E477" s="216" t="s">
        <v>5011</v>
      </c>
      <c r="F477" s="217">
        <v>22</v>
      </c>
      <c r="G477" s="218">
        <f t="shared" si="124"/>
        <v>4.4000000000000004</v>
      </c>
      <c r="H477" s="219">
        <f t="shared" si="125"/>
        <v>12.222222222222221</v>
      </c>
      <c r="I477" s="219">
        <f t="shared" si="126"/>
        <v>4.0740740740740737E-3</v>
      </c>
      <c r="J477" s="217"/>
      <c r="K477" s="220"/>
      <c r="L477" s="220"/>
      <c r="M477" s="232"/>
      <c r="N477" s="222">
        <f t="shared" si="127"/>
        <v>0</v>
      </c>
      <c r="O477" s="223"/>
      <c r="P477" s="224"/>
      <c r="Q477" s="224"/>
      <c r="R477" s="224"/>
      <c r="S477" s="224"/>
      <c r="T477" s="225"/>
      <c r="U477" s="226">
        <f t="shared" si="128"/>
        <v>8.1481481481481474E-3</v>
      </c>
      <c r="V477" s="227"/>
      <c r="W477" s="228" t="str">
        <f t="shared" si="129"/>
        <v>0</v>
      </c>
      <c r="X477" s="509"/>
      <c r="Y477" s="229">
        <f t="shared" si="130"/>
        <v>0</v>
      </c>
    </row>
    <row r="478" spans="2:25" ht="18.75" customHeight="1">
      <c r="B478" s="515"/>
      <c r="C478" s="518"/>
      <c r="D478" s="216">
        <v>22</v>
      </c>
      <c r="E478" s="216" t="s">
        <v>5012</v>
      </c>
      <c r="F478" s="217">
        <v>38</v>
      </c>
      <c r="G478" s="218">
        <f>F478/$G$15</f>
        <v>7.6</v>
      </c>
      <c r="H478" s="219">
        <f>F478/$H$15</f>
        <v>21.111111111111111</v>
      </c>
      <c r="I478" s="219">
        <f>H478/$I$15</f>
        <v>7.037037037037037E-3</v>
      </c>
      <c r="J478" s="217"/>
      <c r="K478" s="220"/>
      <c r="L478" s="220"/>
      <c r="M478" s="232"/>
      <c r="N478" s="222">
        <f t="shared" si="127"/>
        <v>0</v>
      </c>
      <c r="O478" s="223"/>
      <c r="P478" s="224"/>
      <c r="Q478" s="224"/>
      <c r="R478" s="224"/>
      <c r="S478" s="224"/>
      <c r="T478" s="225"/>
      <c r="U478" s="226">
        <f>H478/$U$15</f>
        <v>1.4074074074074074E-2</v>
      </c>
      <c r="V478" s="227"/>
      <c r="W478" s="228" t="str">
        <f>IF(V478&lt;1,"0",IF(V478&lt;5,"2",IF(V478&gt;=5,"6")))</f>
        <v>0</v>
      </c>
      <c r="X478" s="509"/>
      <c r="Y478" s="229">
        <f t="shared" ref="Y478:Y482" si="131">W478/2</f>
        <v>0</v>
      </c>
    </row>
    <row r="479" spans="2:25" ht="18.75" customHeight="1">
      <c r="B479" s="515"/>
      <c r="C479" s="518"/>
      <c r="D479" s="216">
        <v>23</v>
      </c>
      <c r="E479" s="216" t="s">
        <v>5013</v>
      </c>
      <c r="F479" s="217">
        <v>81</v>
      </c>
      <c r="G479" s="218">
        <f>F479/$G$15</f>
        <v>16.2</v>
      </c>
      <c r="H479" s="219">
        <f>F479/$H$15</f>
        <v>45</v>
      </c>
      <c r="I479" s="219">
        <f>H479/$I$15</f>
        <v>1.4999999999999999E-2</v>
      </c>
      <c r="J479" s="217"/>
      <c r="K479" s="220"/>
      <c r="L479" s="220"/>
      <c r="M479" s="232"/>
      <c r="N479" s="222">
        <f t="shared" si="127"/>
        <v>0</v>
      </c>
      <c r="O479" s="223"/>
      <c r="P479" s="224"/>
      <c r="Q479" s="224"/>
      <c r="R479" s="224"/>
      <c r="S479" s="224"/>
      <c r="T479" s="225"/>
      <c r="U479" s="226">
        <f>H479/$U$15</f>
        <v>0.03</v>
      </c>
      <c r="V479" s="227"/>
      <c r="W479" s="228" t="str">
        <f>IF(V479&lt;1,"0",IF(V479&lt;5,"2",IF(V479&gt;=5,"6")))</f>
        <v>0</v>
      </c>
      <c r="X479" s="509"/>
      <c r="Y479" s="229">
        <f t="shared" si="131"/>
        <v>0</v>
      </c>
    </row>
    <row r="480" spans="2:25" ht="18.75" customHeight="1">
      <c r="B480" s="515"/>
      <c r="C480" s="518"/>
      <c r="D480" s="216">
        <v>24</v>
      </c>
      <c r="E480" s="216" t="s">
        <v>5014</v>
      </c>
      <c r="F480" s="217">
        <v>1347</v>
      </c>
      <c r="G480" s="218">
        <f>F480/$G$15</f>
        <v>269.39999999999998</v>
      </c>
      <c r="H480" s="219">
        <f>F480/$H$15</f>
        <v>748.33333333333337</v>
      </c>
      <c r="I480" s="219">
        <f>H480/$I$15</f>
        <v>0.24944444444444447</v>
      </c>
      <c r="J480" s="217"/>
      <c r="K480" s="220"/>
      <c r="L480" s="220"/>
      <c r="M480" s="232"/>
      <c r="N480" s="222">
        <f t="shared" si="127"/>
        <v>0</v>
      </c>
      <c r="O480" s="223"/>
      <c r="P480" s="224"/>
      <c r="Q480" s="224"/>
      <c r="R480" s="224"/>
      <c r="S480" s="224"/>
      <c r="T480" s="225"/>
      <c r="U480" s="226">
        <f>H480/$U$15</f>
        <v>0.49888888888888894</v>
      </c>
      <c r="V480" s="227"/>
      <c r="W480" s="228" t="str">
        <f>IF(V480&lt;1,"0",IF(V480&lt;5,"2",IF(V480&gt;=5,"6")))</f>
        <v>0</v>
      </c>
      <c r="X480" s="509"/>
      <c r="Y480" s="229">
        <f t="shared" si="131"/>
        <v>0</v>
      </c>
    </row>
    <row r="481" spans="2:25" ht="18.75" customHeight="1">
      <c r="B481" s="515"/>
      <c r="C481" s="518"/>
      <c r="D481" s="216"/>
      <c r="E481" s="216"/>
      <c r="F481" s="217"/>
      <c r="G481" s="218">
        <f>F481/$G$15</f>
        <v>0</v>
      </c>
      <c r="H481" s="219">
        <f>F481/$H$15</f>
        <v>0</v>
      </c>
      <c r="I481" s="219">
        <f>H481/$I$15</f>
        <v>0</v>
      </c>
      <c r="J481" s="217"/>
      <c r="K481" s="220"/>
      <c r="L481" s="220"/>
      <c r="M481" s="232"/>
      <c r="N481" s="222">
        <f t="shared" si="127"/>
        <v>0</v>
      </c>
      <c r="O481" s="223"/>
      <c r="P481" s="224"/>
      <c r="Q481" s="224"/>
      <c r="R481" s="224"/>
      <c r="S481" s="224"/>
      <c r="T481" s="225"/>
      <c r="U481" s="226">
        <f>H481/$U$15</f>
        <v>0</v>
      </c>
      <c r="V481" s="227"/>
      <c r="W481" s="228" t="str">
        <f>IF(V481&lt;1,"0",IF(V481&lt;5,"2",IF(V481&gt;=5,"6")))</f>
        <v>0</v>
      </c>
      <c r="X481" s="509"/>
      <c r="Y481" s="229">
        <f t="shared" si="131"/>
        <v>0</v>
      </c>
    </row>
    <row r="482" spans="2:25" ht="18.75" customHeight="1">
      <c r="B482" s="516"/>
      <c r="C482" s="519"/>
      <c r="D482" s="216"/>
      <c r="E482" s="216"/>
      <c r="F482" s="217"/>
      <c r="G482" s="218">
        <f>F482/$G$15</f>
        <v>0</v>
      </c>
      <c r="H482" s="219">
        <f>F482/$H$15</f>
        <v>0</v>
      </c>
      <c r="I482" s="219">
        <f>H482/$I$15</f>
        <v>0</v>
      </c>
      <c r="J482" s="217"/>
      <c r="K482" s="220"/>
      <c r="L482" s="220"/>
      <c r="M482" s="232"/>
      <c r="N482" s="222">
        <f>M482/$N$15</f>
        <v>0</v>
      </c>
      <c r="O482" s="231"/>
      <c r="P482" s="231"/>
      <c r="Q482" s="231"/>
      <c r="R482" s="231"/>
      <c r="S482" s="231"/>
      <c r="T482" s="225"/>
      <c r="U482" s="226">
        <f>H482/$U$15</f>
        <v>0</v>
      </c>
      <c r="V482" s="227"/>
      <c r="W482" s="228" t="str">
        <f>IF(V482&lt;1,"0",IF(V482&lt;5,"2",IF(V482&gt;=5,"6")))</f>
        <v>0</v>
      </c>
      <c r="X482" s="510"/>
      <c r="Y482" s="229">
        <f t="shared" si="131"/>
        <v>0</v>
      </c>
    </row>
    <row r="483" spans="2:25" ht="15" customHeight="1">
      <c r="B483" s="233"/>
      <c r="C483" s="234" t="s">
        <v>111</v>
      </c>
      <c r="D483" s="235"/>
      <c r="E483" s="236">
        <f>COUNTA(E414:E482)</f>
        <v>66</v>
      </c>
      <c r="F483" s="236">
        <f>SUM(F414:F482)</f>
        <v>11068</v>
      </c>
      <c r="G483" s="236">
        <f>SUM(G414:G482)</f>
        <v>2213.6</v>
      </c>
      <c r="H483" s="236">
        <f>SUM(H414:H482)</f>
        <v>6148.8888888888887</v>
      </c>
      <c r="I483" s="236">
        <f>MROUND(SUM(I414:I482),1)</f>
        <v>2</v>
      </c>
      <c r="J483" s="236">
        <f>COUNTA(J414:J482)</f>
        <v>2</v>
      </c>
      <c r="K483" s="236">
        <f>COUNTA(K414:K482)</f>
        <v>2</v>
      </c>
      <c r="L483" s="236">
        <f>COUNTA(L414:L482)</f>
        <v>0</v>
      </c>
      <c r="M483" s="236">
        <f>SUM(M414:M482)</f>
        <v>6148.8888888888887</v>
      </c>
      <c r="N483" s="236">
        <f>SUM(N414:N482)</f>
        <v>122.97777777777779</v>
      </c>
      <c r="O483" s="237"/>
      <c r="P483" s="238">
        <f>COUNTIF(P414:P482, "YES")</f>
        <v>0</v>
      </c>
      <c r="Q483" s="237"/>
      <c r="R483" s="237"/>
      <c r="S483" s="237"/>
      <c r="T483" s="237"/>
      <c r="U483" s="236">
        <f>SUM(U414:U482)</f>
        <v>4.0992592592592594</v>
      </c>
      <c r="V483" s="236">
        <f>SUM(V414:V482)</f>
        <v>4.0992592592592585</v>
      </c>
      <c r="W483" s="236">
        <f t="array" ref="W483">SUM(ABS(W414:W482))</f>
        <v>4</v>
      </c>
      <c r="X483" s="238" t="str">
        <f>IF(X414&lt;0.2, "0", IF(X414&lt;=2, "2", IF(X414&gt;2, ROUND(X414,0))))</f>
        <v>2</v>
      </c>
      <c r="Y483" s="236">
        <f>SUM(Y414:Y482)</f>
        <v>2</v>
      </c>
    </row>
    <row r="484" spans="2:25" ht="18.75" customHeight="1">
      <c r="B484" s="514">
        <v>10</v>
      </c>
      <c r="C484" s="530" t="s">
        <v>5015</v>
      </c>
      <c r="D484" s="216">
        <v>1</v>
      </c>
      <c r="E484" s="216" t="s">
        <v>171</v>
      </c>
      <c r="F484" s="217">
        <v>2350</v>
      </c>
      <c r="G484" s="218">
        <f t="shared" ref="G484:G546" si="132">F484/$G$15</f>
        <v>470</v>
      </c>
      <c r="H484" s="219">
        <f t="shared" ref="H484:H546" si="133">F484/$H$15</f>
        <v>1305.5555555555554</v>
      </c>
      <c r="I484" s="219">
        <f t="shared" ref="I484:I546" si="134">H484/$I$15</f>
        <v>0.43518518518518512</v>
      </c>
      <c r="J484" s="217"/>
      <c r="K484" s="220" t="s">
        <v>11320</v>
      </c>
      <c r="L484" s="220"/>
      <c r="M484" s="221">
        <f>SUM(H484:H486)</f>
        <v>2222.2222222222222</v>
      </c>
      <c r="N484" s="222">
        <f>M484/$N$15</f>
        <v>44.444444444444443</v>
      </c>
      <c r="O484" s="223" t="s">
        <v>5016</v>
      </c>
      <c r="P484" s="224"/>
      <c r="Q484" s="224"/>
      <c r="R484" s="224"/>
      <c r="S484" s="224"/>
      <c r="T484" s="225"/>
      <c r="U484" s="226">
        <f t="shared" ref="U484:U546" si="135">H484/$U$15</f>
        <v>0.87037037037037024</v>
      </c>
      <c r="V484" s="227">
        <f>SUM(U484:U486)</f>
        <v>1.4814814814814814</v>
      </c>
      <c r="W484" s="228" t="str">
        <f t="shared" ref="W484:W546" si="136">IF(V484&lt;1,"0",IF(V484&lt;5,"2",IF(V484&gt;=5,"6")))</f>
        <v>2</v>
      </c>
      <c r="X484" s="508">
        <f>K550/$X$15</f>
        <v>1.6666666666666667</v>
      </c>
      <c r="Y484" s="229">
        <f t="shared" ref="Y484:Y546" si="137">W484/2</f>
        <v>1</v>
      </c>
    </row>
    <row r="485" spans="2:25" ht="18.75" customHeight="1">
      <c r="B485" s="515"/>
      <c r="C485" s="531"/>
      <c r="D485" s="216">
        <v>2</v>
      </c>
      <c r="E485" s="216" t="s">
        <v>5017</v>
      </c>
      <c r="F485" s="217">
        <v>1050</v>
      </c>
      <c r="G485" s="218">
        <f t="shared" si="132"/>
        <v>210</v>
      </c>
      <c r="H485" s="219">
        <f t="shared" si="133"/>
        <v>583.33333333333337</v>
      </c>
      <c r="I485" s="219">
        <f t="shared" si="134"/>
        <v>0.19444444444444445</v>
      </c>
      <c r="J485" s="217"/>
      <c r="K485" s="220"/>
      <c r="L485" s="220"/>
      <c r="M485" s="221"/>
      <c r="N485" s="222">
        <f t="shared" ref="N485:N548" si="138">M485/$N$15</f>
        <v>0</v>
      </c>
      <c r="O485" s="223"/>
      <c r="P485" s="224"/>
      <c r="Q485" s="224"/>
      <c r="R485" s="224"/>
      <c r="S485" s="224"/>
      <c r="T485" s="225"/>
      <c r="U485" s="226">
        <f t="shared" si="135"/>
        <v>0.3888888888888889</v>
      </c>
      <c r="V485" s="227"/>
      <c r="W485" s="228" t="str">
        <f t="shared" si="136"/>
        <v>0</v>
      </c>
      <c r="X485" s="509"/>
      <c r="Y485" s="229">
        <f t="shared" si="137"/>
        <v>0</v>
      </c>
    </row>
    <row r="486" spans="2:25" ht="18.75" customHeight="1">
      <c r="B486" s="515"/>
      <c r="C486" s="531"/>
      <c r="D486" s="216">
        <v>3</v>
      </c>
      <c r="E486" s="216" t="s">
        <v>5018</v>
      </c>
      <c r="F486" s="217">
        <v>600</v>
      </c>
      <c r="G486" s="218">
        <f t="shared" si="132"/>
        <v>120</v>
      </c>
      <c r="H486" s="219">
        <f t="shared" si="133"/>
        <v>333.33333333333331</v>
      </c>
      <c r="I486" s="219">
        <f t="shared" si="134"/>
        <v>0.1111111111111111</v>
      </c>
      <c r="J486" s="217"/>
      <c r="K486" s="220"/>
      <c r="L486" s="220"/>
      <c r="M486" s="221"/>
      <c r="N486" s="222">
        <f t="shared" si="138"/>
        <v>0</v>
      </c>
      <c r="O486" s="223"/>
      <c r="P486" s="224"/>
      <c r="Q486" s="224"/>
      <c r="R486" s="224"/>
      <c r="S486" s="224"/>
      <c r="T486" s="225"/>
      <c r="U486" s="226">
        <f t="shared" si="135"/>
        <v>0.22222222222222221</v>
      </c>
      <c r="V486" s="227"/>
      <c r="W486" s="228" t="str">
        <f t="shared" si="136"/>
        <v>0</v>
      </c>
      <c r="X486" s="509"/>
      <c r="Y486" s="229">
        <f t="shared" si="137"/>
        <v>0</v>
      </c>
    </row>
    <row r="487" spans="2:25" ht="18.75" customHeight="1">
      <c r="B487" s="515"/>
      <c r="C487" s="531"/>
      <c r="D487" s="216"/>
      <c r="E487" s="216"/>
      <c r="F487" s="217"/>
      <c r="G487" s="218">
        <f t="shared" si="132"/>
        <v>0</v>
      </c>
      <c r="H487" s="219">
        <f t="shared" si="133"/>
        <v>0</v>
      </c>
      <c r="I487" s="219">
        <f t="shared" si="134"/>
        <v>0</v>
      </c>
      <c r="J487" s="217"/>
      <c r="K487" s="220"/>
      <c r="L487" s="220"/>
      <c r="M487" s="221"/>
      <c r="N487" s="222">
        <f t="shared" si="138"/>
        <v>0</v>
      </c>
      <c r="O487" s="223"/>
      <c r="P487" s="224"/>
      <c r="Q487" s="224"/>
      <c r="R487" s="224"/>
      <c r="S487" s="224"/>
      <c r="T487" s="225"/>
      <c r="U487" s="226">
        <f t="shared" si="135"/>
        <v>0</v>
      </c>
      <c r="V487" s="227"/>
      <c r="W487" s="228" t="str">
        <f t="shared" si="136"/>
        <v>0</v>
      </c>
      <c r="X487" s="509"/>
      <c r="Y487" s="229">
        <f t="shared" si="137"/>
        <v>0</v>
      </c>
    </row>
    <row r="488" spans="2:25" ht="18.75" customHeight="1">
      <c r="B488" s="515"/>
      <c r="C488" s="531"/>
      <c r="D488" s="216">
        <v>1</v>
      </c>
      <c r="E488" s="216" t="s">
        <v>4453</v>
      </c>
      <c r="F488" s="217">
        <v>2100</v>
      </c>
      <c r="G488" s="218">
        <f t="shared" si="132"/>
        <v>420</v>
      </c>
      <c r="H488" s="219">
        <f t="shared" si="133"/>
        <v>1166.6666666666667</v>
      </c>
      <c r="I488" s="219">
        <f t="shared" si="134"/>
        <v>0.3888888888888889</v>
      </c>
      <c r="J488" s="217"/>
      <c r="K488" s="220"/>
      <c r="L488" s="220"/>
      <c r="M488" s="221"/>
      <c r="N488" s="222">
        <f t="shared" si="138"/>
        <v>0</v>
      </c>
      <c r="O488" s="223"/>
      <c r="P488" s="224"/>
      <c r="Q488" s="224"/>
      <c r="R488" s="224"/>
      <c r="S488" s="224"/>
      <c r="T488" s="225"/>
      <c r="U488" s="226">
        <f t="shared" si="135"/>
        <v>0.77777777777777779</v>
      </c>
      <c r="V488" s="227"/>
      <c r="W488" s="228" t="str">
        <f t="shared" si="136"/>
        <v>0</v>
      </c>
      <c r="X488" s="509"/>
      <c r="Y488" s="229">
        <f t="shared" si="137"/>
        <v>0</v>
      </c>
    </row>
    <row r="489" spans="2:25" ht="18.75" customHeight="1">
      <c r="B489" s="515"/>
      <c r="C489" s="531"/>
      <c r="D489" s="216">
        <v>2</v>
      </c>
      <c r="E489" s="216" t="s">
        <v>5019</v>
      </c>
      <c r="F489" s="217">
        <v>2000</v>
      </c>
      <c r="G489" s="218">
        <f t="shared" si="132"/>
        <v>400</v>
      </c>
      <c r="H489" s="219">
        <f t="shared" si="133"/>
        <v>1111.1111111111111</v>
      </c>
      <c r="I489" s="219">
        <f t="shared" si="134"/>
        <v>0.37037037037037035</v>
      </c>
      <c r="J489" s="217"/>
      <c r="K489" s="220"/>
      <c r="L489" s="220"/>
      <c r="M489" s="221"/>
      <c r="N489" s="222">
        <f t="shared" si="138"/>
        <v>0</v>
      </c>
      <c r="O489" s="223"/>
      <c r="P489" s="224"/>
      <c r="Q489" s="224"/>
      <c r="R489" s="224"/>
      <c r="S489" s="224"/>
      <c r="T489" s="225"/>
      <c r="U489" s="226">
        <f t="shared" si="135"/>
        <v>0.7407407407407407</v>
      </c>
      <c r="V489" s="227"/>
      <c r="W489" s="228" t="str">
        <f t="shared" si="136"/>
        <v>0</v>
      </c>
      <c r="X489" s="509"/>
      <c r="Y489" s="229">
        <f t="shared" si="137"/>
        <v>0</v>
      </c>
    </row>
    <row r="490" spans="2:25" ht="18.75" customHeight="1">
      <c r="B490" s="515"/>
      <c r="C490" s="531"/>
      <c r="D490" s="216">
        <v>3</v>
      </c>
      <c r="E490" s="216" t="s">
        <v>5020</v>
      </c>
      <c r="F490" s="217">
        <v>500</v>
      </c>
      <c r="G490" s="218">
        <f t="shared" si="132"/>
        <v>100</v>
      </c>
      <c r="H490" s="219">
        <f t="shared" si="133"/>
        <v>277.77777777777777</v>
      </c>
      <c r="I490" s="219">
        <f t="shared" si="134"/>
        <v>9.2592592592592587E-2</v>
      </c>
      <c r="J490" s="217"/>
      <c r="K490" s="220" t="s">
        <v>11321</v>
      </c>
      <c r="L490" s="220"/>
      <c r="M490" s="221">
        <f>SUM(H488:H490)</f>
        <v>2555.5555555555557</v>
      </c>
      <c r="N490" s="222">
        <f t="shared" si="138"/>
        <v>51.111111111111114</v>
      </c>
      <c r="O490" s="223" t="s">
        <v>657</v>
      </c>
      <c r="P490" s="224"/>
      <c r="Q490" s="224"/>
      <c r="R490" s="224"/>
      <c r="S490" s="224"/>
      <c r="T490" s="225"/>
      <c r="U490" s="226">
        <f t="shared" si="135"/>
        <v>0.18518518518518517</v>
      </c>
      <c r="V490" s="227">
        <f>SUM(U488:U490)</f>
        <v>1.7037037037037037</v>
      </c>
      <c r="W490" s="228" t="str">
        <f t="shared" si="136"/>
        <v>2</v>
      </c>
      <c r="X490" s="509"/>
      <c r="Y490" s="229">
        <f t="shared" si="137"/>
        <v>1</v>
      </c>
    </row>
    <row r="491" spans="2:25" ht="18.75" customHeight="1">
      <c r="B491" s="515"/>
      <c r="C491" s="531"/>
      <c r="D491" s="216"/>
      <c r="E491" s="216"/>
      <c r="F491" s="217"/>
      <c r="G491" s="218">
        <f t="shared" si="132"/>
        <v>0</v>
      </c>
      <c r="H491" s="219">
        <f t="shared" si="133"/>
        <v>0</v>
      </c>
      <c r="I491" s="219">
        <f t="shared" si="134"/>
        <v>0</v>
      </c>
      <c r="J491" s="217"/>
      <c r="K491" s="220"/>
      <c r="L491" s="220"/>
      <c r="M491" s="221"/>
      <c r="N491" s="222">
        <f t="shared" si="138"/>
        <v>0</v>
      </c>
      <c r="O491" s="223"/>
      <c r="P491" s="224"/>
      <c r="Q491" s="224"/>
      <c r="R491" s="224"/>
      <c r="S491" s="224"/>
      <c r="T491" s="225"/>
      <c r="U491" s="226">
        <f t="shared" si="135"/>
        <v>0</v>
      </c>
      <c r="V491" s="227"/>
      <c r="W491" s="228" t="str">
        <f t="shared" si="136"/>
        <v>0</v>
      </c>
      <c r="X491" s="509"/>
      <c r="Y491" s="229">
        <f t="shared" si="137"/>
        <v>0</v>
      </c>
    </row>
    <row r="492" spans="2:25" ht="18.75" customHeight="1">
      <c r="B492" s="515"/>
      <c r="C492" s="531"/>
      <c r="D492" s="216">
        <v>1</v>
      </c>
      <c r="E492" s="216" t="s">
        <v>1028</v>
      </c>
      <c r="F492" s="217">
        <v>1551</v>
      </c>
      <c r="G492" s="218">
        <f t="shared" si="132"/>
        <v>310.2</v>
      </c>
      <c r="H492" s="219">
        <f t="shared" si="133"/>
        <v>861.66666666666663</v>
      </c>
      <c r="I492" s="219">
        <f t="shared" si="134"/>
        <v>0.28722222222222221</v>
      </c>
      <c r="J492" s="217"/>
      <c r="K492" s="220"/>
      <c r="L492" s="220"/>
      <c r="M492" s="221"/>
      <c r="N492" s="222">
        <f t="shared" si="138"/>
        <v>0</v>
      </c>
      <c r="O492" s="223"/>
      <c r="P492" s="224"/>
      <c r="Q492" s="224"/>
      <c r="R492" s="224"/>
      <c r="S492" s="224"/>
      <c r="T492" s="225"/>
      <c r="U492" s="226">
        <f t="shared" si="135"/>
        <v>0.57444444444444442</v>
      </c>
      <c r="V492" s="227"/>
      <c r="W492" s="228" t="str">
        <f t="shared" si="136"/>
        <v>0</v>
      </c>
      <c r="X492" s="509"/>
      <c r="Y492" s="229">
        <f t="shared" si="137"/>
        <v>0</v>
      </c>
    </row>
    <row r="493" spans="2:25" ht="18.75" customHeight="1">
      <c r="B493" s="515"/>
      <c r="C493" s="531"/>
      <c r="D493" s="216">
        <v>2</v>
      </c>
      <c r="E493" s="216" t="s">
        <v>5021</v>
      </c>
      <c r="F493" s="217">
        <v>583</v>
      </c>
      <c r="G493" s="218">
        <f t="shared" si="132"/>
        <v>116.6</v>
      </c>
      <c r="H493" s="219">
        <f t="shared" si="133"/>
        <v>323.88888888888886</v>
      </c>
      <c r="I493" s="219">
        <f t="shared" si="134"/>
        <v>0.10796296296296296</v>
      </c>
      <c r="J493" s="217"/>
      <c r="K493" s="220"/>
      <c r="L493" s="220"/>
      <c r="M493" s="221"/>
      <c r="N493" s="222">
        <f t="shared" si="138"/>
        <v>0</v>
      </c>
      <c r="O493" s="223"/>
      <c r="P493" s="224"/>
      <c r="Q493" s="224"/>
      <c r="R493" s="224"/>
      <c r="S493" s="224"/>
      <c r="T493" s="225"/>
      <c r="U493" s="226">
        <f t="shared" si="135"/>
        <v>0.21592592592592591</v>
      </c>
      <c r="V493" s="227"/>
      <c r="W493" s="228" t="str">
        <f t="shared" si="136"/>
        <v>0</v>
      </c>
      <c r="X493" s="509"/>
      <c r="Y493" s="229">
        <f t="shared" si="137"/>
        <v>0</v>
      </c>
    </row>
    <row r="494" spans="2:25" ht="18.75" customHeight="1">
      <c r="B494" s="515"/>
      <c r="C494" s="531"/>
      <c r="D494" s="216">
        <v>3</v>
      </c>
      <c r="E494" s="216" t="s">
        <v>5022</v>
      </c>
      <c r="F494" s="217">
        <v>1500</v>
      </c>
      <c r="G494" s="218">
        <f t="shared" si="132"/>
        <v>300</v>
      </c>
      <c r="H494" s="219">
        <f t="shared" si="133"/>
        <v>833.33333333333326</v>
      </c>
      <c r="I494" s="219">
        <f t="shared" si="134"/>
        <v>0.27777777777777773</v>
      </c>
      <c r="J494" s="217"/>
      <c r="K494" s="220" t="s">
        <v>11322</v>
      </c>
      <c r="L494" s="220"/>
      <c r="M494" s="221">
        <f>SUM(H492:H495)</f>
        <v>3130</v>
      </c>
      <c r="N494" s="222">
        <f t="shared" si="138"/>
        <v>62.6</v>
      </c>
      <c r="O494" s="223" t="s">
        <v>5016</v>
      </c>
      <c r="P494" s="224"/>
      <c r="Q494" s="224"/>
      <c r="R494" s="224"/>
      <c r="S494" s="224"/>
      <c r="T494" s="225"/>
      <c r="U494" s="226">
        <f t="shared" si="135"/>
        <v>0.55555555555555547</v>
      </c>
      <c r="V494" s="227">
        <f>SUM(U492:U495)</f>
        <v>2.0866666666666669</v>
      </c>
      <c r="W494" s="228" t="str">
        <f t="shared" si="136"/>
        <v>2</v>
      </c>
      <c r="X494" s="509"/>
      <c r="Y494" s="229">
        <f t="shared" si="137"/>
        <v>1</v>
      </c>
    </row>
    <row r="495" spans="2:25" ht="18.75" customHeight="1">
      <c r="B495" s="515"/>
      <c r="C495" s="531"/>
      <c r="D495" s="216"/>
      <c r="E495" s="216" t="s">
        <v>776</v>
      </c>
      <c r="F495" s="217">
        <v>2000</v>
      </c>
      <c r="G495" s="218">
        <f t="shared" si="132"/>
        <v>400</v>
      </c>
      <c r="H495" s="219">
        <f t="shared" si="133"/>
        <v>1111.1111111111111</v>
      </c>
      <c r="I495" s="219">
        <f t="shared" si="134"/>
        <v>0.37037037037037035</v>
      </c>
      <c r="J495" s="217"/>
      <c r="K495" s="220"/>
      <c r="L495" s="220"/>
      <c r="M495" s="221"/>
      <c r="N495" s="222">
        <f t="shared" si="138"/>
        <v>0</v>
      </c>
      <c r="O495" s="223"/>
      <c r="P495" s="224"/>
      <c r="Q495" s="224"/>
      <c r="R495" s="224"/>
      <c r="S495" s="224"/>
      <c r="T495" s="225"/>
      <c r="U495" s="226">
        <f t="shared" si="135"/>
        <v>0.7407407407407407</v>
      </c>
      <c r="V495" s="227"/>
      <c r="W495" s="228" t="str">
        <f t="shared" si="136"/>
        <v>0</v>
      </c>
      <c r="X495" s="509"/>
      <c r="Y495" s="229">
        <f t="shared" si="137"/>
        <v>0</v>
      </c>
    </row>
    <row r="496" spans="2:25" ht="18.75" customHeight="1">
      <c r="B496" s="515"/>
      <c r="C496" s="531"/>
      <c r="D496" s="216"/>
      <c r="E496" s="216"/>
      <c r="F496" s="217"/>
      <c r="G496" s="218">
        <f t="shared" ref="G496" si="139">F496/$G$15</f>
        <v>0</v>
      </c>
      <c r="H496" s="219">
        <f t="shared" ref="H496" si="140">F496/$H$15</f>
        <v>0</v>
      </c>
      <c r="I496" s="219">
        <f t="shared" ref="I496" si="141">H496/$I$15</f>
        <v>0</v>
      </c>
      <c r="J496" s="217"/>
      <c r="K496" s="220"/>
      <c r="L496" s="220"/>
      <c r="M496" s="221"/>
      <c r="N496" s="222">
        <f t="shared" ref="N496" si="142">M496/$N$15</f>
        <v>0</v>
      </c>
      <c r="O496" s="223"/>
      <c r="P496" s="224"/>
      <c r="Q496" s="224"/>
      <c r="R496" s="224"/>
      <c r="S496" s="224"/>
      <c r="T496" s="225"/>
      <c r="U496" s="226">
        <f t="shared" ref="U496" si="143">H496/$U$15</f>
        <v>0</v>
      </c>
      <c r="V496" s="227"/>
      <c r="W496" s="228" t="str">
        <f t="shared" ref="W496" si="144">IF(V496&lt;1,"0",IF(V496&lt;5,"2",IF(V496&gt;=5,"6")))</f>
        <v>0</v>
      </c>
      <c r="X496" s="509"/>
      <c r="Y496" s="229">
        <f t="shared" ref="Y496" si="145">W496/2</f>
        <v>0</v>
      </c>
    </row>
    <row r="497" spans="2:25" ht="18.75" customHeight="1">
      <c r="B497" s="515"/>
      <c r="C497" s="531"/>
      <c r="D497" s="216">
        <v>1</v>
      </c>
      <c r="E497" s="216" t="s">
        <v>5023</v>
      </c>
      <c r="F497" s="217">
        <v>150</v>
      </c>
      <c r="G497" s="218">
        <f t="shared" si="132"/>
        <v>30</v>
      </c>
      <c r="H497" s="219">
        <f t="shared" si="133"/>
        <v>83.333333333333329</v>
      </c>
      <c r="I497" s="219">
        <f t="shared" si="134"/>
        <v>2.7777777777777776E-2</v>
      </c>
      <c r="J497" s="217"/>
      <c r="K497" s="220"/>
      <c r="L497" s="220"/>
      <c r="M497" s="221"/>
      <c r="N497" s="222">
        <f t="shared" si="138"/>
        <v>0</v>
      </c>
      <c r="O497" s="223"/>
      <c r="P497" s="224"/>
      <c r="Q497" s="224"/>
      <c r="R497" s="224"/>
      <c r="S497" s="224"/>
      <c r="T497" s="225"/>
      <c r="U497" s="226">
        <f t="shared" si="135"/>
        <v>5.5555555555555552E-2</v>
      </c>
      <c r="V497" s="227"/>
      <c r="W497" s="228" t="str">
        <f t="shared" si="136"/>
        <v>0</v>
      </c>
      <c r="X497" s="509"/>
      <c r="Y497" s="229">
        <f t="shared" si="137"/>
        <v>0</v>
      </c>
    </row>
    <row r="498" spans="2:25" ht="18.75" customHeight="1">
      <c r="B498" s="515"/>
      <c r="C498" s="531"/>
      <c r="D498" s="216">
        <v>4</v>
      </c>
      <c r="E498" s="216" t="s">
        <v>4987</v>
      </c>
      <c r="F498" s="217">
        <v>500</v>
      </c>
      <c r="G498" s="218">
        <f t="shared" si="132"/>
        <v>100</v>
      </c>
      <c r="H498" s="219">
        <f t="shared" si="133"/>
        <v>277.77777777777777</v>
      </c>
      <c r="I498" s="219">
        <f t="shared" si="134"/>
        <v>9.2592592592592587E-2</v>
      </c>
      <c r="J498" s="217"/>
      <c r="K498" s="220"/>
      <c r="L498" s="220"/>
      <c r="M498" s="221"/>
      <c r="N498" s="222">
        <f t="shared" si="138"/>
        <v>0</v>
      </c>
      <c r="O498" s="223"/>
      <c r="P498" s="224"/>
      <c r="Q498" s="224"/>
      <c r="R498" s="224"/>
      <c r="S498" s="224"/>
      <c r="T498" s="225"/>
      <c r="U498" s="226">
        <f t="shared" si="135"/>
        <v>0.18518518518518517</v>
      </c>
      <c r="V498" s="227"/>
      <c r="W498" s="228" t="str">
        <f t="shared" si="136"/>
        <v>0</v>
      </c>
      <c r="X498" s="509"/>
      <c r="Y498" s="229">
        <f t="shared" si="137"/>
        <v>0</v>
      </c>
    </row>
    <row r="499" spans="2:25" ht="18.75" customHeight="1">
      <c r="B499" s="515"/>
      <c r="C499" s="531"/>
      <c r="D499" s="216">
        <v>5</v>
      </c>
      <c r="E499" s="216" t="s">
        <v>5024</v>
      </c>
      <c r="F499" s="217">
        <v>500</v>
      </c>
      <c r="G499" s="218">
        <f t="shared" si="132"/>
        <v>100</v>
      </c>
      <c r="H499" s="219">
        <f t="shared" si="133"/>
        <v>277.77777777777777</v>
      </c>
      <c r="I499" s="219">
        <f t="shared" si="134"/>
        <v>9.2592592592592587E-2</v>
      </c>
      <c r="J499" s="217"/>
      <c r="K499" s="220"/>
      <c r="L499" s="220"/>
      <c r="M499" s="221"/>
      <c r="N499" s="222">
        <f t="shared" si="138"/>
        <v>0</v>
      </c>
      <c r="O499" s="223"/>
      <c r="P499" s="224"/>
      <c r="Q499" s="224"/>
      <c r="R499" s="224"/>
      <c r="S499" s="224"/>
      <c r="T499" s="225"/>
      <c r="U499" s="226">
        <f t="shared" si="135"/>
        <v>0.18518518518518517</v>
      </c>
      <c r="V499" s="227"/>
      <c r="W499" s="228" t="str">
        <f t="shared" si="136"/>
        <v>0</v>
      </c>
      <c r="X499" s="509"/>
      <c r="Y499" s="229">
        <f t="shared" si="137"/>
        <v>0</v>
      </c>
    </row>
    <row r="500" spans="2:25" ht="18.75" customHeight="1">
      <c r="B500" s="515"/>
      <c r="C500" s="531"/>
      <c r="D500" s="216">
        <v>6</v>
      </c>
      <c r="E500" s="216" t="s">
        <v>5025</v>
      </c>
      <c r="F500" s="217">
        <v>250</v>
      </c>
      <c r="G500" s="218">
        <f t="shared" si="132"/>
        <v>50</v>
      </c>
      <c r="H500" s="219">
        <f t="shared" si="133"/>
        <v>138.88888888888889</v>
      </c>
      <c r="I500" s="219">
        <f t="shared" si="134"/>
        <v>4.6296296296296294E-2</v>
      </c>
      <c r="J500" s="217"/>
      <c r="K500" s="220"/>
      <c r="L500" s="220"/>
      <c r="M500" s="221"/>
      <c r="N500" s="222">
        <f t="shared" si="138"/>
        <v>0</v>
      </c>
      <c r="O500" s="223"/>
      <c r="P500" s="224"/>
      <c r="Q500" s="224"/>
      <c r="R500" s="224"/>
      <c r="S500" s="224"/>
      <c r="T500" s="225"/>
      <c r="U500" s="226">
        <f t="shared" si="135"/>
        <v>9.2592592592592587E-2</v>
      </c>
      <c r="V500" s="227"/>
      <c r="W500" s="228" t="str">
        <f t="shared" si="136"/>
        <v>0</v>
      </c>
      <c r="X500" s="509"/>
      <c r="Y500" s="229">
        <f t="shared" si="137"/>
        <v>0</v>
      </c>
    </row>
    <row r="501" spans="2:25" ht="18.75" customHeight="1">
      <c r="B501" s="515"/>
      <c r="C501" s="531"/>
      <c r="D501" s="216">
        <v>1</v>
      </c>
      <c r="E501" s="216" t="s">
        <v>5026</v>
      </c>
      <c r="F501" s="217">
        <v>200</v>
      </c>
      <c r="G501" s="218">
        <f t="shared" si="132"/>
        <v>40</v>
      </c>
      <c r="H501" s="219">
        <f t="shared" si="133"/>
        <v>111.11111111111111</v>
      </c>
      <c r="I501" s="219">
        <f t="shared" si="134"/>
        <v>3.7037037037037035E-2</v>
      </c>
      <c r="J501" s="217" t="s">
        <v>5027</v>
      </c>
      <c r="K501" s="220"/>
      <c r="L501" s="220"/>
      <c r="M501" s="221"/>
      <c r="N501" s="222">
        <f t="shared" si="138"/>
        <v>0</v>
      </c>
      <c r="O501" s="223"/>
      <c r="P501" s="224"/>
      <c r="Q501" s="224"/>
      <c r="R501" s="224"/>
      <c r="S501" s="224"/>
      <c r="T501" s="225"/>
      <c r="U501" s="226">
        <f t="shared" si="135"/>
        <v>7.407407407407407E-2</v>
      </c>
      <c r="V501" s="227"/>
      <c r="W501" s="228" t="str">
        <f t="shared" si="136"/>
        <v>0</v>
      </c>
      <c r="X501" s="509"/>
      <c r="Y501" s="229">
        <f t="shared" si="137"/>
        <v>0</v>
      </c>
    </row>
    <row r="502" spans="2:25" ht="18.75" customHeight="1">
      <c r="B502" s="515"/>
      <c r="C502" s="531"/>
      <c r="D502" s="216">
        <v>2</v>
      </c>
      <c r="E502" s="216" t="s">
        <v>5028</v>
      </c>
      <c r="F502" s="217">
        <v>200</v>
      </c>
      <c r="G502" s="218">
        <f t="shared" si="132"/>
        <v>40</v>
      </c>
      <c r="H502" s="219">
        <f t="shared" si="133"/>
        <v>111.11111111111111</v>
      </c>
      <c r="I502" s="219">
        <f t="shared" si="134"/>
        <v>3.7037037037037035E-2</v>
      </c>
      <c r="J502" s="217"/>
      <c r="K502" s="220"/>
      <c r="L502" s="220"/>
      <c r="M502" s="221"/>
      <c r="N502" s="222">
        <f t="shared" si="138"/>
        <v>0</v>
      </c>
      <c r="O502" s="223"/>
      <c r="P502" s="224"/>
      <c r="Q502" s="224"/>
      <c r="R502" s="224"/>
      <c r="S502" s="224"/>
      <c r="T502" s="225"/>
      <c r="U502" s="226">
        <f t="shared" si="135"/>
        <v>7.407407407407407E-2</v>
      </c>
      <c r="V502" s="227"/>
      <c r="W502" s="228" t="str">
        <f t="shared" si="136"/>
        <v>0</v>
      </c>
      <c r="X502" s="509"/>
      <c r="Y502" s="229">
        <f t="shared" si="137"/>
        <v>0</v>
      </c>
    </row>
    <row r="503" spans="2:25" ht="18.75" customHeight="1">
      <c r="B503" s="515"/>
      <c r="C503" s="531"/>
      <c r="D503" s="216">
        <v>3</v>
      </c>
      <c r="E503" s="358" t="s">
        <v>5029</v>
      </c>
      <c r="F503" s="217">
        <v>200</v>
      </c>
      <c r="G503" s="218">
        <f t="shared" si="132"/>
        <v>40</v>
      </c>
      <c r="H503" s="219">
        <f t="shared" si="133"/>
        <v>111.11111111111111</v>
      </c>
      <c r="I503" s="219">
        <f t="shared" si="134"/>
        <v>3.7037037037037035E-2</v>
      </c>
      <c r="J503" s="217"/>
      <c r="K503" s="220"/>
      <c r="L503" s="220"/>
      <c r="M503" s="221"/>
      <c r="N503" s="222">
        <f t="shared" si="138"/>
        <v>0</v>
      </c>
      <c r="O503" s="223"/>
      <c r="P503" s="224" t="s">
        <v>2441</v>
      </c>
      <c r="Q503" s="224" t="s">
        <v>3126</v>
      </c>
      <c r="R503" s="224" t="s">
        <v>4670</v>
      </c>
      <c r="S503" s="224"/>
      <c r="T503" s="225" t="s">
        <v>5030</v>
      </c>
      <c r="U503" s="226">
        <f t="shared" si="135"/>
        <v>7.407407407407407E-2</v>
      </c>
      <c r="V503" s="227"/>
      <c r="W503" s="228" t="str">
        <f t="shared" si="136"/>
        <v>0</v>
      </c>
      <c r="X503" s="509"/>
      <c r="Y503" s="229">
        <f t="shared" si="137"/>
        <v>0</v>
      </c>
    </row>
    <row r="504" spans="2:25" ht="18.75" customHeight="1">
      <c r="B504" s="515"/>
      <c r="C504" s="531"/>
      <c r="D504" s="216">
        <v>4</v>
      </c>
      <c r="E504" s="358" t="s">
        <v>5031</v>
      </c>
      <c r="F504" s="217">
        <v>150</v>
      </c>
      <c r="G504" s="218">
        <f t="shared" si="132"/>
        <v>30</v>
      </c>
      <c r="H504" s="219">
        <f t="shared" si="133"/>
        <v>83.333333333333329</v>
      </c>
      <c r="I504" s="219">
        <f t="shared" si="134"/>
        <v>2.7777777777777776E-2</v>
      </c>
      <c r="J504" s="217"/>
      <c r="K504" s="220"/>
      <c r="L504" s="220"/>
      <c r="M504" s="221"/>
      <c r="N504" s="222">
        <f t="shared" si="138"/>
        <v>0</v>
      </c>
      <c r="O504" s="223"/>
      <c r="P504" s="224" t="s">
        <v>2441</v>
      </c>
      <c r="Q504" s="224" t="s">
        <v>3126</v>
      </c>
      <c r="R504" s="224" t="s">
        <v>4670</v>
      </c>
      <c r="S504" s="224"/>
      <c r="T504" s="225" t="s">
        <v>5030</v>
      </c>
      <c r="U504" s="226">
        <f t="shared" si="135"/>
        <v>5.5555555555555552E-2</v>
      </c>
      <c r="V504" s="227"/>
      <c r="W504" s="228" t="str">
        <f t="shared" si="136"/>
        <v>0</v>
      </c>
      <c r="X504" s="509"/>
      <c r="Y504" s="229">
        <f t="shared" si="137"/>
        <v>0</v>
      </c>
    </row>
    <row r="505" spans="2:25" ht="18.75" customHeight="1">
      <c r="B505" s="515"/>
      <c r="C505" s="531"/>
      <c r="D505" s="216">
        <v>5</v>
      </c>
      <c r="E505" s="216" t="s">
        <v>4288</v>
      </c>
      <c r="F505" s="217">
        <v>150</v>
      </c>
      <c r="G505" s="218">
        <f t="shared" si="132"/>
        <v>30</v>
      </c>
      <c r="H505" s="219">
        <f t="shared" si="133"/>
        <v>83.333333333333329</v>
      </c>
      <c r="I505" s="219">
        <f t="shared" si="134"/>
        <v>2.7777777777777776E-2</v>
      </c>
      <c r="J505" s="217"/>
      <c r="K505" s="220"/>
      <c r="L505" s="220"/>
      <c r="M505" s="221"/>
      <c r="N505" s="222">
        <f t="shared" si="138"/>
        <v>0</v>
      </c>
      <c r="O505" s="223"/>
      <c r="P505" s="224"/>
      <c r="Q505" s="224"/>
      <c r="R505" s="224"/>
      <c r="S505" s="224"/>
      <c r="T505" s="225"/>
      <c r="U505" s="226">
        <f t="shared" si="135"/>
        <v>5.5555555555555552E-2</v>
      </c>
      <c r="V505" s="227"/>
      <c r="W505" s="228" t="str">
        <f t="shared" si="136"/>
        <v>0</v>
      </c>
      <c r="X505" s="509"/>
      <c r="Y505" s="229">
        <f t="shared" si="137"/>
        <v>0</v>
      </c>
    </row>
    <row r="506" spans="2:25" ht="18.75" customHeight="1">
      <c r="B506" s="515"/>
      <c r="C506" s="531"/>
      <c r="D506" s="216">
        <v>6</v>
      </c>
      <c r="E506" s="216" t="s">
        <v>5032</v>
      </c>
      <c r="F506" s="217">
        <v>100</v>
      </c>
      <c r="G506" s="218">
        <f t="shared" si="132"/>
        <v>20</v>
      </c>
      <c r="H506" s="219">
        <f t="shared" si="133"/>
        <v>55.555555555555557</v>
      </c>
      <c r="I506" s="219">
        <f t="shared" si="134"/>
        <v>1.8518518518518517E-2</v>
      </c>
      <c r="J506" s="217"/>
      <c r="K506" s="220"/>
      <c r="L506" s="220"/>
      <c r="M506" s="221"/>
      <c r="N506" s="222">
        <f t="shared" si="138"/>
        <v>0</v>
      </c>
      <c r="O506" s="223"/>
      <c r="P506" s="224"/>
      <c r="Q506" s="224"/>
      <c r="R506" s="224"/>
      <c r="S506" s="224"/>
      <c r="T506" s="225"/>
      <c r="U506" s="226">
        <f t="shared" si="135"/>
        <v>3.7037037037037035E-2</v>
      </c>
      <c r="V506" s="227"/>
      <c r="W506" s="228" t="str">
        <f t="shared" si="136"/>
        <v>0</v>
      </c>
      <c r="X506" s="509"/>
      <c r="Y506" s="229">
        <f t="shared" si="137"/>
        <v>0</v>
      </c>
    </row>
    <row r="507" spans="2:25" ht="18.75" customHeight="1">
      <c r="B507" s="515"/>
      <c r="C507" s="531"/>
      <c r="D507" s="216">
        <v>7</v>
      </c>
      <c r="E507" s="216" t="s">
        <v>5033</v>
      </c>
      <c r="F507" s="217">
        <v>200</v>
      </c>
      <c r="G507" s="218">
        <f t="shared" si="132"/>
        <v>40</v>
      </c>
      <c r="H507" s="219">
        <f t="shared" si="133"/>
        <v>111.11111111111111</v>
      </c>
      <c r="I507" s="219">
        <f t="shared" si="134"/>
        <v>3.7037037037037035E-2</v>
      </c>
      <c r="J507" s="217"/>
      <c r="K507" s="220"/>
      <c r="L507" s="220"/>
      <c r="M507" s="221"/>
      <c r="N507" s="222">
        <f t="shared" si="138"/>
        <v>0</v>
      </c>
      <c r="O507" s="223"/>
      <c r="P507" s="224"/>
      <c r="Q507" s="224"/>
      <c r="R507" s="224"/>
      <c r="S507" s="224"/>
      <c r="T507" s="225"/>
      <c r="U507" s="226">
        <f t="shared" si="135"/>
        <v>7.407407407407407E-2</v>
      </c>
      <c r="V507" s="227"/>
      <c r="W507" s="228" t="str">
        <f t="shared" si="136"/>
        <v>0</v>
      </c>
      <c r="X507" s="509"/>
      <c r="Y507" s="229">
        <f t="shared" si="137"/>
        <v>0</v>
      </c>
    </row>
    <row r="508" spans="2:25" ht="18.75" customHeight="1">
      <c r="B508" s="515"/>
      <c r="C508" s="531"/>
      <c r="D508" s="216">
        <v>8</v>
      </c>
      <c r="E508" s="216" t="s">
        <v>4223</v>
      </c>
      <c r="F508" s="217">
        <v>80</v>
      </c>
      <c r="G508" s="218">
        <f t="shared" si="132"/>
        <v>16</v>
      </c>
      <c r="H508" s="219">
        <f t="shared" si="133"/>
        <v>44.444444444444443</v>
      </c>
      <c r="I508" s="219">
        <f t="shared" si="134"/>
        <v>1.4814814814814814E-2</v>
      </c>
      <c r="J508" s="217"/>
      <c r="K508" s="220"/>
      <c r="L508" s="220"/>
      <c r="M508" s="221"/>
      <c r="N508" s="222">
        <f t="shared" si="138"/>
        <v>0</v>
      </c>
      <c r="O508" s="223"/>
      <c r="P508" s="224"/>
      <c r="Q508" s="224"/>
      <c r="R508" s="224"/>
      <c r="S508" s="224"/>
      <c r="T508" s="225"/>
      <c r="U508" s="226">
        <f t="shared" si="135"/>
        <v>2.9629629629629627E-2</v>
      </c>
      <c r="V508" s="227"/>
      <c r="W508" s="228" t="str">
        <f t="shared" si="136"/>
        <v>0</v>
      </c>
      <c r="X508" s="509"/>
      <c r="Y508" s="229">
        <f t="shared" si="137"/>
        <v>0</v>
      </c>
    </row>
    <row r="509" spans="2:25" ht="18.75" customHeight="1">
      <c r="B509" s="515"/>
      <c r="C509" s="531"/>
      <c r="D509" s="216">
        <v>9</v>
      </c>
      <c r="E509" s="216" t="s">
        <v>5034</v>
      </c>
      <c r="F509" s="217">
        <v>150</v>
      </c>
      <c r="G509" s="218">
        <f t="shared" si="132"/>
        <v>30</v>
      </c>
      <c r="H509" s="219">
        <f t="shared" si="133"/>
        <v>83.333333333333329</v>
      </c>
      <c r="I509" s="219">
        <f t="shared" si="134"/>
        <v>2.7777777777777776E-2</v>
      </c>
      <c r="J509" s="217"/>
      <c r="K509" s="220"/>
      <c r="L509" s="220"/>
      <c r="M509" s="221"/>
      <c r="N509" s="222">
        <f t="shared" si="138"/>
        <v>0</v>
      </c>
      <c r="O509" s="223"/>
      <c r="P509" s="224"/>
      <c r="Q509" s="224"/>
      <c r="R509" s="224"/>
      <c r="S509" s="224"/>
      <c r="T509" s="225"/>
      <c r="U509" s="226">
        <f t="shared" si="135"/>
        <v>5.5555555555555552E-2</v>
      </c>
      <c r="V509" s="227"/>
      <c r="W509" s="228" t="str">
        <f t="shared" si="136"/>
        <v>0</v>
      </c>
      <c r="X509" s="509"/>
      <c r="Y509" s="229">
        <f t="shared" si="137"/>
        <v>0</v>
      </c>
    </row>
    <row r="510" spans="2:25" ht="18.75" customHeight="1">
      <c r="B510" s="515"/>
      <c r="C510" s="531"/>
      <c r="D510" s="216">
        <v>10</v>
      </c>
      <c r="E510" s="216" t="s">
        <v>5035</v>
      </c>
      <c r="F510" s="217">
        <v>100</v>
      </c>
      <c r="G510" s="218">
        <f t="shared" si="132"/>
        <v>20</v>
      </c>
      <c r="H510" s="219">
        <f t="shared" si="133"/>
        <v>55.555555555555557</v>
      </c>
      <c r="I510" s="219">
        <f t="shared" si="134"/>
        <v>1.8518518518518517E-2</v>
      </c>
      <c r="J510" s="217"/>
      <c r="K510" s="220"/>
      <c r="L510" s="220"/>
      <c r="M510" s="221"/>
      <c r="N510" s="222">
        <f t="shared" si="138"/>
        <v>0</v>
      </c>
      <c r="O510" s="223"/>
      <c r="P510" s="224"/>
      <c r="Q510" s="224"/>
      <c r="R510" s="224"/>
      <c r="S510" s="224"/>
      <c r="T510" s="225"/>
      <c r="U510" s="226">
        <f t="shared" si="135"/>
        <v>3.7037037037037035E-2</v>
      </c>
      <c r="V510" s="227"/>
      <c r="W510" s="228" t="str">
        <f t="shared" si="136"/>
        <v>0</v>
      </c>
      <c r="X510" s="509"/>
      <c r="Y510" s="229">
        <f t="shared" si="137"/>
        <v>0</v>
      </c>
    </row>
    <row r="511" spans="2:25" ht="18.75" customHeight="1">
      <c r="B511" s="515"/>
      <c r="C511" s="531"/>
      <c r="D511" s="216">
        <v>11</v>
      </c>
      <c r="E511" s="216" t="s">
        <v>5036</v>
      </c>
      <c r="F511" s="217">
        <v>100</v>
      </c>
      <c r="G511" s="218">
        <f t="shared" si="132"/>
        <v>20</v>
      </c>
      <c r="H511" s="219">
        <f t="shared" si="133"/>
        <v>55.555555555555557</v>
      </c>
      <c r="I511" s="219">
        <f t="shared" si="134"/>
        <v>1.8518518518518517E-2</v>
      </c>
      <c r="J511" s="217"/>
      <c r="K511" s="220"/>
      <c r="L511" s="220"/>
      <c r="M511" s="221"/>
      <c r="N511" s="222">
        <f t="shared" si="138"/>
        <v>0</v>
      </c>
      <c r="O511" s="223"/>
      <c r="P511" s="224"/>
      <c r="Q511" s="224"/>
      <c r="R511" s="224"/>
      <c r="S511" s="224"/>
      <c r="T511" s="225"/>
      <c r="U511" s="226">
        <f t="shared" si="135"/>
        <v>3.7037037037037035E-2</v>
      </c>
      <c r="V511" s="227"/>
      <c r="W511" s="228" t="str">
        <f t="shared" si="136"/>
        <v>0</v>
      </c>
      <c r="X511" s="509"/>
      <c r="Y511" s="229">
        <f t="shared" si="137"/>
        <v>0</v>
      </c>
    </row>
    <row r="512" spans="2:25" ht="18.75" customHeight="1">
      <c r="B512" s="515"/>
      <c r="C512" s="531"/>
      <c r="D512" s="216">
        <v>12</v>
      </c>
      <c r="E512" s="216" t="s">
        <v>5037</v>
      </c>
      <c r="F512" s="217">
        <v>120</v>
      </c>
      <c r="G512" s="218">
        <f t="shared" si="132"/>
        <v>24</v>
      </c>
      <c r="H512" s="219">
        <f t="shared" si="133"/>
        <v>66.666666666666671</v>
      </c>
      <c r="I512" s="219">
        <f t="shared" si="134"/>
        <v>2.2222222222222223E-2</v>
      </c>
      <c r="J512" s="217"/>
      <c r="K512" s="220"/>
      <c r="L512" s="220"/>
      <c r="M512" s="221"/>
      <c r="N512" s="222">
        <f t="shared" si="138"/>
        <v>0</v>
      </c>
      <c r="O512" s="223"/>
      <c r="P512" s="224"/>
      <c r="Q512" s="224"/>
      <c r="R512" s="224"/>
      <c r="S512" s="224"/>
      <c r="T512" s="225"/>
      <c r="U512" s="226">
        <f t="shared" si="135"/>
        <v>4.4444444444444446E-2</v>
      </c>
      <c r="V512" s="227"/>
      <c r="W512" s="228" t="str">
        <f t="shared" si="136"/>
        <v>0</v>
      </c>
      <c r="X512" s="509"/>
      <c r="Y512" s="229">
        <f t="shared" si="137"/>
        <v>0</v>
      </c>
    </row>
    <row r="513" spans="2:25" ht="18.75" customHeight="1">
      <c r="B513" s="515"/>
      <c r="C513" s="531"/>
      <c r="D513" s="216">
        <v>13</v>
      </c>
      <c r="E513" s="251" t="s">
        <v>5038</v>
      </c>
      <c r="F513" s="217">
        <v>150</v>
      </c>
      <c r="G513" s="218">
        <f t="shared" si="132"/>
        <v>30</v>
      </c>
      <c r="H513" s="219">
        <f t="shared" si="133"/>
        <v>83.333333333333329</v>
      </c>
      <c r="I513" s="219">
        <f t="shared" si="134"/>
        <v>2.7777777777777776E-2</v>
      </c>
      <c r="J513" s="217"/>
      <c r="K513" s="220"/>
      <c r="L513" s="220"/>
      <c r="M513" s="221"/>
      <c r="N513" s="222">
        <f t="shared" si="138"/>
        <v>0</v>
      </c>
      <c r="O513" s="223"/>
      <c r="P513" s="224" t="s">
        <v>2441</v>
      </c>
      <c r="Q513" s="224" t="s">
        <v>4646</v>
      </c>
      <c r="R513" s="224" t="s">
        <v>4670</v>
      </c>
      <c r="S513" s="224"/>
      <c r="T513" s="225" t="s">
        <v>5039</v>
      </c>
      <c r="U513" s="226">
        <f t="shared" si="135"/>
        <v>5.5555555555555552E-2</v>
      </c>
      <c r="V513" s="227"/>
      <c r="W513" s="228" t="str">
        <f t="shared" si="136"/>
        <v>0</v>
      </c>
      <c r="X513" s="509"/>
      <c r="Y513" s="229">
        <f t="shared" si="137"/>
        <v>0</v>
      </c>
    </row>
    <row r="514" spans="2:25" ht="18.75" customHeight="1">
      <c r="B514" s="515"/>
      <c r="C514" s="531"/>
      <c r="D514" s="216">
        <v>14</v>
      </c>
      <c r="E514" s="216" t="s">
        <v>5040</v>
      </c>
      <c r="F514" s="217">
        <v>100</v>
      </c>
      <c r="G514" s="218">
        <f t="shared" si="132"/>
        <v>20</v>
      </c>
      <c r="H514" s="219">
        <f t="shared" si="133"/>
        <v>55.555555555555557</v>
      </c>
      <c r="I514" s="219">
        <f t="shared" si="134"/>
        <v>1.8518518518518517E-2</v>
      </c>
      <c r="J514" s="217"/>
      <c r="K514" s="220"/>
      <c r="L514" s="220"/>
      <c r="M514" s="221"/>
      <c r="N514" s="222">
        <f t="shared" si="138"/>
        <v>0</v>
      </c>
      <c r="O514" s="223"/>
      <c r="P514" s="224"/>
      <c r="Q514" s="224"/>
      <c r="R514" s="224"/>
      <c r="S514" s="224"/>
      <c r="T514" s="225"/>
      <c r="U514" s="226">
        <f t="shared" si="135"/>
        <v>3.7037037037037035E-2</v>
      </c>
      <c r="V514" s="227"/>
      <c r="W514" s="228" t="str">
        <f t="shared" si="136"/>
        <v>0</v>
      </c>
      <c r="X514" s="509"/>
      <c r="Y514" s="229">
        <f t="shared" si="137"/>
        <v>0</v>
      </c>
    </row>
    <row r="515" spans="2:25" ht="18.75" customHeight="1">
      <c r="B515" s="515"/>
      <c r="C515" s="531"/>
      <c r="D515" s="216">
        <v>15</v>
      </c>
      <c r="E515" s="216" t="s">
        <v>670</v>
      </c>
      <c r="F515" s="217">
        <v>80</v>
      </c>
      <c r="G515" s="218">
        <f t="shared" si="132"/>
        <v>16</v>
      </c>
      <c r="H515" s="219">
        <f t="shared" si="133"/>
        <v>44.444444444444443</v>
      </c>
      <c r="I515" s="219">
        <f t="shared" si="134"/>
        <v>1.4814814814814814E-2</v>
      </c>
      <c r="J515" s="217"/>
      <c r="K515" s="220"/>
      <c r="L515" s="220"/>
      <c r="M515" s="221"/>
      <c r="N515" s="222">
        <f t="shared" si="138"/>
        <v>0</v>
      </c>
      <c r="O515" s="223"/>
      <c r="P515" s="224"/>
      <c r="Q515" s="224"/>
      <c r="R515" s="224"/>
      <c r="S515" s="224"/>
      <c r="T515" s="225"/>
      <c r="U515" s="226">
        <f t="shared" si="135"/>
        <v>2.9629629629629627E-2</v>
      </c>
      <c r="V515" s="227"/>
      <c r="W515" s="228" t="str">
        <f t="shared" si="136"/>
        <v>0</v>
      </c>
      <c r="X515" s="509"/>
      <c r="Y515" s="229">
        <f t="shared" si="137"/>
        <v>0</v>
      </c>
    </row>
    <row r="516" spans="2:25" ht="18.75" customHeight="1">
      <c r="B516" s="515"/>
      <c r="C516" s="531"/>
      <c r="D516" s="216">
        <v>16</v>
      </c>
      <c r="E516" s="216" t="s">
        <v>5041</v>
      </c>
      <c r="F516" s="217">
        <v>100</v>
      </c>
      <c r="G516" s="218">
        <f t="shared" si="132"/>
        <v>20</v>
      </c>
      <c r="H516" s="219">
        <f t="shared" si="133"/>
        <v>55.555555555555557</v>
      </c>
      <c r="I516" s="219">
        <f t="shared" si="134"/>
        <v>1.8518518518518517E-2</v>
      </c>
      <c r="J516" s="217"/>
      <c r="K516" s="220"/>
      <c r="L516" s="220"/>
      <c r="M516" s="221"/>
      <c r="N516" s="222">
        <f t="shared" si="138"/>
        <v>0</v>
      </c>
      <c r="O516" s="223"/>
      <c r="P516" s="224"/>
      <c r="Q516" s="224"/>
      <c r="R516" s="224"/>
      <c r="S516" s="224"/>
      <c r="T516" s="225"/>
      <c r="U516" s="226">
        <f t="shared" si="135"/>
        <v>3.7037037037037035E-2</v>
      </c>
      <c r="V516" s="227"/>
      <c r="W516" s="228" t="str">
        <f t="shared" si="136"/>
        <v>0</v>
      </c>
      <c r="X516" s="509"/>
      <c r="Y516" s="229">
        <f t="shared" si="137"/>
        <v>0</v>
      </c>
    </row>
    <row r="517" spans="2:25" ht="18.75" customHeight="1">
      <c r="B517" s="515"/>
      <c r="C517" s="531"/>
      <c r="D517" s="216">
        <v>17</v>
      </c>
      <c r="E517" s="358" t="s">
        <v>5042</v>
      </c>
      <c r="F517" s="217">
        <v>80</v>
      </c>
      <c r="G517" s="218">
        <f t="shared" si="132"/>
        <v>16</v>
      </c>
      <c r="H517" s="219">
        <f t="shared" si="133"/>
        <v>44.444444444444443</v>
      </c>
      <c r="I517" s="219">
        <f t="shared" si="134"/>
        <v>1.4814814814814814E-2</v>
      </c>
      <c r="J517" s="217"/>
      <c r="K517" s="220"/>
      <c r="L517" s="220"/>
      <c r="M517" s="221"/>
      <c r="N517" s="222">
        <f t="shared" si="138"/>
        <v>0</v>
      </c>
      <c r="O517" s="223"/>
      <c r="P517" s="224" t="s">
        <v>2441</v>
      </c>
      <c r="Q517" s="224" t="s">
        <v>3126</v>
      </c>
      <c r="R517" s="224" t="s">
        <v>4670</v>
      </c>
      <c r="S517" s="224"/>
      <c r="T517" s="225" t="s">
        <v>5043</v>
      </c>
      <c r="U517" s="226">
        <f t="shared" si="135"/>
        <v>2.9629629629629627E-2</v>
      </c>
      <c r="V517" s="227"/>
      <c r="W517" s="228" t="str">
        <f t="shared" si="136"/>
        <v>0</v>
      </c>
      <c r="X517" s="509"/>
      <c r="Y517" s="229">
        <f t="shared" si="137"/>
        <v>0</v>
      </c>
    </row>
    <row r="518" spans="2:25" ht="18.75" customHeight="1">
      <c r="B518" s="515"/>
      <c r="C518" s="531"/>
      <c r="D518" s="216">
        <v>18</v>
      </c>
      <c r="E518" s="216" t="s">
        <v>5044</v>
      </c>
      <c r="F518" s="217">
        <v>100</v>
      </c>
      <c r="G518" s="218">
        <f t="shared" si="132"/>
        <v>20</v>
      </c>
      <c r="H518" s="219">
        <f t="shared" si="133"/>
        <v>55.555555555555557</v>
      </c>
      <c r="I518" s="219">
        <f t="shared" si="134"/>
        <v>1.8518518518518517E-2</v>
      </c>
      <c r="J518" s="217"/>
      <c r="K518" s="220"/>
      <c r="L518" s="220"/>
      <c r="M518" s="221"/>
      <c r="N518" s="222">
        <f t="shared" si="138"/>
        <v>0</v>
      </c>
      <c r="O518" s="223"/>
      <c r="P518" s="224"/>
      <c r="Q518" s="224"/>
      <c r="R518" s="224"/>
      <c r="S518" s="224"/>
      <c r="T518" s="225"/>
      <c r="U518" s="226">
        <f t="shared" si="135"/>
        <v>3.7037037037037035E-2</v>
      </c>
      <c r="V518" s="227"/>
      <c r="W518" s="228" t="str">
        <f t="shared" si="136"/>
        <v>0</v>
      </c>
      <c r="X518" s="509"/>
      <c r="Y518" s="229">
        <f t="shared" si="137"/>
        <v>0</v>
      </c>
    </row>
    <row r="519" spans="2:25" ht="18.75" customHeight="1">
      <c r="B519" s="515"/>
      <c r="C519" s="531"/>
      <c r="D519" s="216">
        <v>19</v>
      </c>
      <c r="E519" s="216" t="s">
        <v>5045</v>
      </c>
      <c r="F519" s="217">
        <v>450</v>
      </c>
      <c r="G519" s="218">
        <f t="shared" si="132"/>
        <v>90</v>
      </c>
      <c r="H519" s="219">
        <f t="shared" si="133"/>
        <v>250</v>
      </c>
      <c r="I519" s="219">
        <f t="shared" si="134"/>
        <v>8.3333333333333329E-2</v>
      </c>
      <c r="J519" s="217"/>
      <c r="K519" s="220"/>
      <c r="L519" s="220"/>
      <c r="M519" s="221"/>
      <c r="N519" s="222">
        <f t="shared" si="138"/>
        <v>0</v>
      </c>
      <c r="O519" s="223"/>
      <c r="P519" s="224"/>
      <c r="Q519" s="224"/>
      <c r="R519" s="224"/>
      <c r="S519" s="224"/>
      <c r="T519" s="225"/>
      <c r="U519" s="226">
        <f t="shared" si="135"/>
        <v>0.16666666666666666</v>
      </c>
      <c r="V519" s="227"/>
      <c r="W519" s="228" t="str">
        <f t="shared" si="136"/>
        <v>0</v>
      </c>
      <c r="X519" s="509"/>
      <c r="Y519" s="229">
        <f t="shared" si="137"/>
        <v>0</v>
      </c>
    </row>
    <row r="520" spans="2:25" ht="18.75" customHeight="1">
      <c r="B520" s="515"/>
      <c r="C520" s="531"/>
      <c r="D520" s="216">
        <v>20</v>
      </c>
      <c r="E520" s="216" t="s">
        <v>5046</v>
      </c>
      <c r="F520" s="217">
        <v>500</v>
      </c>
      <c r="G520" s="218">
        <f t="shared" si="132"/>
        <v>100</v>
      </c>
      <c r="H520" s="219">
        <f t="shared" si="133"/>
        <v>277.77777777777777</v>
      </c>
      <c r="I520" s="219">
        <f t="shared" si="134"/>
        <v>9.2592592592592587E-2</v>
      </c>
      <c r="J520" s="217"/>
      <c r="K520" s="220"/>
      <c r="L520" s="220"/>
      <c r="M520" s="221"/>
      <c r="N520" s="222">
        <f t="shared" si="138"/>
        <v>0</v>
      </c>
      <c r="O520" s="223"/>
      <c r="P520" s="224"/>
      <c r="Q520" s="224"/>
      <c r="R520" s="224"/>
      <c r="S520" s="224"/>
      <c r="T520" s="225"/>
      <c r="U520" s="226">
        <f t="shared" si="135"/>
        <v>0.18518518518518517</v>
      </c>
      <c r="V520" s="227"/>
      <c r="W520" s="228" t="str">
        <f t="shared" si="136"/>
        <v>0</v>
      </c>
      <c r="X520" s="509"/>
      <c r="Y520" s="229">
        <f t="shared" si="137"/>
        <v>0</v>
      </c>
    </row>
    <row r="521" spans="2:25" ht="18.75" customHeight="1">
      <c r="B521" s="515"/>
      <c r="C521" s="531"/>
      <c r="D521" s="216">
        <v>21</v>
      </c>
      <c r="E521" s="216" t="s">
        <v>5047</v>
      </c>
      <c r="F521" s="217">
        <v>50</v>
      </c>
      <c r="G521" s="218">
        <f t="shared" si="132"/>
        <v>10</v>
      </c>
      <c r="H521" s="219">
        <f t="shared" si="133"/>
        <v>27.777777777777779</v>
      </c>
      <c r="I521" s="219">
        <f t="shared" si="134"/>
        <v>9.2592592592592587E-3</v>
      </c>
      <c r="J521" s="217"/>
      <c r="K521" s="220"/>
      <c r="L521" s="220"/>
      <c r="M521" s="221"/>
      <c r="N521" s="222">
        <f t="shared" si="138"/>
        <v>0</v>
      </c>
      <c r="O521" s="223"/>
      <c r="P521" s="224"/>
      <c r="Q521" s="224"/>
      <c r="R521" s="224"/>
      <c r="S521" s="224"/>
      <c r="T521" s="225"/>
      <c r="U521" s="226">
        <f t="shared" si="135"/>
        <v>1.8518518518518517E-2</v>
      </c>
      <c r="V521" s="227"/>
      <c r="W521" s="228" t="str">
        <f t="shared" si="136"/>
        <v>0</v>
      </c>
      <c r="X521" s="509"/>
      <c r="Y521" s="229">
        <f t="shared" si="137"/>
        <v>0</v>
      </c>
    </row>
    <row r="522" spans="2:25" ht="18.75" customHeight="1">
      <c r="B522" s="515"/>
      <c r="C522" s="531"/>
      <c r="D522" s="216">
        <v>22</v>
      </c>
      <c r="E522" s="216" t="s">
        <v>5048</v>
      </c>
      <c r="F522" s="217">
        <v>100</v>
      </c>
      <c r="G522" s="218">
        <f t="shared" si="132"/>
        <v>20</v>
      </c>
      <c r="H522" s="219">
        <f t="shared" si="133"/>
        <v>55.555555555555557</v>
      </c>
      <c r="I522" s="219">
        <f t="shared" si="134"/>
        <v>1.8518518518518517E-2</v>
      </c>
      <c r="J522" s="217"/>
      <c r="K522" s="220"/>
      <c r="L522" s="220"/>
      <c r="M522" s="221"/>
      <c r="N522" s="222">
        <f t="shared" si="138"/>
        <v>0</v>
      </c>
      <c r="O522" s="223"/>
      <c r="P522" s="224"/>
      <c r="Q522" s="224"/>
      <c r="R522" s="224"/>
      <c r="S522" s="224"/>
      <c r="T522" s="225"/>
      <c r="U522" s="226">
        <f t="shared" si="135"/>
        <v>3.7037037037037035E-2</v>
      </c>
      <c r="V522" s="227"/>
      <c r="W522" s="228" t="str">
        <f t="shared" si="136"/>
        <v>0</v>
      </c>
      <c r="X522" s="509"/>
      <c r="Y522" s="229">
        <f t="shared" si="137"/>
        <v>0</v>
      </c>
    </row>
    <row r="523" spans="2:25" ht="18.75" customHeight="1">
      <c r="B523" s="515"/>
      <c r="C523" s="531"/>
      <c r="D523" s="216">
        <v>23</v>
      </c>
      <c r="E523" s="216" t="s">
        <v>5049</v>
      </c>
      <c r="F523" s="217">
        <v>100</v>
      </c>
      <c r="G523" s="218">
        <f t="shared" si="132"/>
        <v>20</v>
      </c>
      <c r="H523" s="219">
        <f t="shared" si="133"/>
        <v>55.555555555555557</v>
      </c>
      <c r="I523" s="219">
        <f t="shared" si="134"/>
        <v>1.8518518518518517E-2</v>
      </c>
      <c r="J523" s="217"/>
      <c r="K523" s="220" t="s">
        <v>11323</v>
      </c>
      <c r="L523" s="220"/>
      <c r="M523" s="221">
        <f>SUM(H497:H523)</f>
        <v>2755.5555555555557</v>
      </c>
      <c r="N523" s="222">
        <f t="shared" si="138"/>
        <v>55.111111111111114</v>
      </c>
      <c r="O523" s="223" t="s">
        <v>939</v>
      </c>
      <c r="P523" s="224"/>
      <c r="Q523" s="224"/>
      <c r="R523" s="224"/>
      <c r="S523" s="224"/>
      <c r="T523" s="225"/>
      <c r="U523" s="226">
        <f t="shared" si="135"/>
        <v>3.7037037037037035E-2</v>
      </c>
      <c r="V523" s="227">
        <f>SUM(U497:U523)</f>
        <v>1.8370370370370368</v>
      </c>
      <c r="W523" s="228" t="str">
        <f t="shared" si="136"/>
        <v>2</v>
      </c>
      <c r="X523" s="509"/>
      <c r="Y523" s="229">
        <f t="shared" si="137"/>
        <v>1</v>
      </c>
    </row>
    <row r="524" spans="2:25" ht="18.75" customHeight="1">
      <c r="B524" s="515"/>
      <c r="C524" s="531"/>
      <c r="D524" s="216"/>
      <c r="E524" s="216"/>
      <c r="F524" s="217"/>
      <c r="G524" s="218">
        <f t="shared" si="132"/>
        <v>0</v>
      </c>
      <c r="H524" s="219">
        <f t="shared" si="133"/>
        <v>0</v>
      </c>
      <c r="I524" s="219">
        <f t="shared" si="134"/>
        <v>0</v>
      </c>
      <c r="J524" s="217"/>
      <c r="K524" s="220"/>
      <c r="L524" s="220"/>
      <c r="M524" s="221"/>
      <c r="N524" s="222">
        <f t="shared" si="138"/>
        <v>0</v>
      </c>
      <c r="O524" s="223"/>
      <c r="P524" s="224"/>
      <c r="Q524" s="224"/>
      <c r="R524" s="224"/>
      <c r="S524" s="224"/>
      <c r="T524" s="225"/>
      <c r="U524" s="226">
        <f t="shared" si="135"/>
        <v>0</v>
      </c>
      <c r="V524" s="227"/>
      <c r="W524" s="228" t="str">
        <f t="shared" si="136"/>
        <v>0</v>
      </c>
      <c r="X524" s="509"/>
      <c r="Y524" s="229">
        <f t="shared" si="137"/>
        <v>0</v>
      </c>
    </row>
    <row r="525" spans="2:25" ht="18.75" customHeight="1">
      <c r="B525" s="515"/>
      <c r="C525" s="531"/>
      <c r="D525" s="216">
        <v>1</v>
      </c>
      <c r="E525" s="216" t="s">
        <v>5050</v>
      </c>
      <c r="F525" s="217">
        <v>100</v>
      </c>
      <c r="G525" s="218">
        <f t="shared" si="132"/>
        <v>20</v>
      </c>
      <c r="H525" s="219">
        <f t="shared" si="133"/>
        <v>55.555555555555557</v>
      </c>
      <c r="I525" s="219">
        <f t="shared" si="134"/>
        <v>1.8518518518518517E-2</v>
      </c>
      <c r="J525" s="217"/>
      <c r="K525" s="220"/>
      <c r="L525" s="220"/>
      <c r="M525" s="221"/>
      <c r="N525" s="222">
        <f t="shared" si="138"/>
        <v>0</v>
      </c>
      <c r="O525" s="223"/>
      <c r="P525" s="224"/>
      <c r="Q525" s="224"/>
      <c r="R525" s="224"/>
      <c r="S525" s="224"/>
      <c r="T525" s="225"/>
      <c r="U525" s="226">
        <f t="shared" si="135"/>
        <v>3.7037037037037035E-2</v>
      </c>
      <c r="V525" s="227"/>
      <c r="W525" s="228" t="str">
        <f t="shared" si="136"/>
        <v>0</v>
      </c>
      <c r="X525" s="509"/>
      <c r="Y525" s="229">
        <f t="shared" si="137"/>
        <v>0</v>
      </c>
    </row>
    <row r="526" spans="2:25" ht="18.75" customHeight="1">
      <c r="B526" s="515"/>
      <c r="C526" s="531"/>
      <c r="D526" s="216">
        <v>2</v>
      </c>
      <c r="E526" s="216" t="s">
        <v>5051</v>
      </c>
      <c r="F526" s="217">
        <v>500</v>
      </c>
      <c r="G526" s="218">
        <f t="shared" si="132"/>
        <v>100</v>
      </c>
      <c r="H526" s="219">
        <f t="shared" si="133"/>
        <v>277.77777777777777</v>
      </c>
      <c r="I526" s="219">
        <f t="shared" si="134"/>
        <v>9.2592592592592587E-2</v>
      </c>
      <c r="J526" s="217"/>
      <c r="K526" s="220"/>
      <c r="L526" s="220"/>
      <c r="M526" s="221"/>
      <c r="N526" s="222">
        <f t="shared" si="138"/>
        <v>0</v>
      </c>
      <c r="O526" s="223"/>
      <c r="P526" s="224"/>
      <c r="Q526" s="224"/>
      <c r="R526" s="224"/>
      <c r="S526" s="224"/>
      <c r="T526" s="225"/>
      <c r="U526" s="226">
        <f t="shared" si="135"/>
        <v>0.18518518518518517</v>
      </c>
      <c r="V526" s="227"/>
      <c r="W526" s="228" t="str">
        <f t="shared" si="136"/>
        <v>0</v>
      </c>
      <c r="X526" s="509"/>
      <c r="Y526" s="229">
        <f t="shared" si="137"/>
        <v>0</v>
      </c>
    </row>
    <row r="527" spans="2:25" ht="18.75" customHeight="1">
      <c r="B527" s="515"/>
      <c r="C527" s="531"/>
      <c r="D527" s="216">
        <v>3</v>
      </c>
      <c r="E527" s="216" t="s">
        <v>5052</v>
      </c>
      <c r="F527" s="217">
        <v>450</v>
      </c>
      <c r="G527" s="218">
        <f t="shared" si="132"/>
        <v>90</v>
      </c>
      <c r="H527" s="219">
        <f t="shared" si="133"/>
        <v>250</v>
      </c>
      <c r="I527" s="219">
        <f t="shared" si="134"/>
        <v>8.3333333333333329E-2</v>
      </c>
      <c r="J527" s="217"/>
      <c r="K527" s="220" t="s">
        <v>11324</v>
      </c>
      <c r="L527" s="220"/>
      <c r="M527" s="221">
        <f>SUM(H525:H547)</f>
        <v>2600.0000000000005</v>
      </c>
      <c r="N527" s="222">
        <f t="shared" si="138"/>
        <v>52.000000000000007</v>
      </c>
      <c r="O527" s="223" t="s">
        <v>215</v>
      </c>
      <c r="P527" s="224"/>
      <c r="Q527" s="224"/>
      <c r="R527" s="224"/>
      <c r="S527" s="224"/>
      <c r="T527" s="225"/>
      <c r="U527" s="226">
        <f t="shared" si="135"/>
        <v>0.16666666666666666</v>
      </c>
      <c r="V527" s="227">
        <f>SUM(U525:U547)</f>
        <v>1.7333333333333329</v>
      </c>
      <c r="W527" s="228" t="str">
        <f t="shared" si="136"/>
        <v>2</v>
      </c>
      <c r="X527" s="509"/>
      <c r="Y527" s="229">
        <f t="shared" si="137"/>
        <v>1</v>
      </c>
    </row>
    <row r="528" spans="2:25" ht="18.75" customHeight="1">
      <c r="B528" s="515"/>
      <c r="C528" s="531"/>
      <c r="D528" s="216">
        <v>4</v>
      </c>
      <c r="E528" s="216" t="s">
        <v>5053</v>
      </c>
      <c r="F528" s="217">
        <v>200</v>
      </c>
      <c r="G528" s="218">
        <f t="shared" si="132"/>
        <v>40</v>
      </c>
      <c r="H528" s="219">
        <f t="shared" si="133"/>
        <v>111.11111111111111</v>
      </c>
      <c r="I528" s="219">
        <f t="shared" si="134"/>
        <v>3.7037037037037035E-2</v>
      </c>
      <c r="J528" s="217"/>
      <c r="K528" s="220"/>
      <c r="L528" s="220"/>
      <c r="M528" s="221"/>
      <c r="N528" s="222">
        <f t="shared" si="138"/>
        <v>0</v>
      </c>
      <c r="O528" s="223"/>
      <c r="P528" s="224"/>
      <c r="Q528" s="224"/>
      <c r="R528" s="224"/>
      <c r="S528" s="224"/>
      <c r="T528" s="225"/>
      <c r="U528" s="226">
        <f t="shared" si="135"/>
        <v>7.407407407407407E-2</v>
      </c>
      <c r="V528" s="227"/>
      <c r="W528" s="228" t="str">
        <f t="shared" si="136"/>
        <v>0</v>
      </c>
      <c r="X528" s="509"/>
      <c r="Y528" s="229">
        <f t="shared" si="137"/>
        <v>0</v>
      </c>
    </row>
    <row r="529" spans="2:25" ht="18.75" customHeight="1">
      <c r="B529" s="515"/>
      <c r="C529" s="531"/>
      <c r="D529" s="216">
        <v>5</v>
      </c>
      <c r="E529" s="216" t="s">
        <v>5054</v>
      </c>
      <c r="F529" s="217">
        <v>200</v>
      </c>
      <c r="G529" s="218">
        <f t="shared" si="132"/>
        <v>40</v>
      </c>
      <c r="H529" s="219">
        <f t="shared" si="133"/>
        <v>111.11111111111111</v>
      </c>
      <c r="I529" s="219">
        <f t="shared" si="134"/>
        <v>3.7037037037037035E-2</v>
      </c>
      <c r="J529" s="217"/>
      <c r="K529" s="220"/>
      <c r="L529" s="220"/>
      <c r="M529" s="221"/>
      <c r="N529" s="222">
        <f t="shared" si="138"/>
        <v>0</v>
      </c>
      <c r="O529" s="223"/>
      <c r="P529" s="224"/>
      <c r="Q529" s="224"/>
      <c r="R529" s="224"/>
      <c r="S529" s="224"/>
      <c r="T529" s="225"/>
      <c r="U529" s="226">
        <f t="shared" si="135"/>
        <v>7.407407407407407E-2</v>
      </c>
      <c r="V529" s="227"/>
      <c r="W529" s="228" t="str">
        <f t="shared" si="136"/>
        <v>0</v>
      </c>
      <c r="X529" s="509"/>
      <c r="Y529" s="229">
        <f t="shared" si="137"/>
        <v>0</v>
      </c>
    </row>
    <row r="530" spans="2:25" ht="18.75" customHeight="1">
      <c r="B530" s="515"/>
      <c r="C530" s="531"/>
      <c r="D530" s="216">
        <v>6</v>
      </c>
      <c r="E530" s="216" t="s">
        <v>4657</v>
      </c>
      <c r="F530" s="217">
        <v>200</v>
      </c>
      <c r="G530" s="218">
        <f t="shared" si="132"/>
        <v>40</v>
      </c>
      <c r="H530" s="219">
        <f t="shared" si="133"/>
        <v>111.11111111111111</v>
      </c>
      <c r="I530" s="219">
        <f t="shared" si="134"/>
        <v>3.7037037037037035E-2</v>
      </c>
      <c r="J530" s="217"/>
      <c r="K530" s="220"/>
      <c r="L530" s="220"/>
      <c r="M530" s="221"/>
      <c r="N530" s="222">
        <f t="shared" si="138"/>
        <v>0</v>
      </c>
      <c r="O530" s="223"/>
      <c r="P530" s="224"/>
      <c r="Q530" s="224"/>
      <c r="R530" s="224"/>
      <c r="S530" s="224"/>
      <c r="T530" s="225"/>
      <c r="U530" s="226">
        <f t="shared" si="135"/>
        <v>7.407407407407407E-2</v>
      </c>
      <c r="V530" s="227"/>
      <c r="W530" s="228" t="str">
        <f t="shared" si="136"/>
        <v>0</v>
      </c>
      <c r="X530" s="509"/>
      <c r="Y530" s="229">
        <f t="shared" si="137"/>
        <v>0</v>
      </c>
    </row>
    <row r="531" spans="2:25" ht="18.75" customHeight="1">
      <c r="B531" s="515"/>
      <c r="C531" s="531"/>
      <c r="D531" s="216">
        <v>7</v>
      </c>
      <c r="E531" s="216" t="s">
        <v>3883</v>
      </c>
      <c r="F531" s="217">
        <v>200</v>
      </c>
      <c r="G531" s="218">
        <f t="shared" si="132"/>
        <v>40</v>
      </c>
      <c r="H531" s="219">
        <f t="shared" si="133"/>
        <v>111.11111111111111</v>
      </c>
      <c r="I531" s="219">
        <f t="shared" si="134"/>
        <v>3.7037037037037035E-2</v>
      </c>
      <c r="J531" s="217"/>
      <c r="K531" s="220"/>
      <c r="L531" s="220"/>
      <c r="M531" s="221"/>
      <c r="N531" s="222">
        <f t="shared" si="138"/>
        <v>0</v>
      </c>
      <c r="O531" s="223"/>
      <c r="P531" s="224"/>
      <c r="Q531" s="224"/>
      <c r="R531" s="224"/>
      <c r="S531" s="224"/>
      <c r="T531" s="225"/>
      <c r="U531" s="226">
        <f t="shared" si="135"/>
        <v>7.407407407407407E-2</v>
      </c>
      <c r="V531" s="227"/>
      <c r="W531" s="228" t="str">
        <f t="shared" si="136"/>
        <v>0</v>
      </c>
      <c r="X531" s="509"/>
      <c r="Y531" s="229">
        <f t="shared" si="137"/>
        <v>0</v>
      </c>
    </row>
    <row r="532" spans="2:25" ht="18.75" customHeight="1">
      <c r="B532" s="515"/>
      <c r="C532" s="531"/>
      <c r="D532" s="216">
        <v>8</v>
      </c>
      <c r="E532" s="216" t="s">
        <v>5055</v>
      </c>
      <c r="F532" s="217">
        <v>150</v>
      </c>
      <c r="G532" s="218">
        <f t="shared" si="132"/>
        <v>30</v>
      </c>
      <c r="H532" s="219">
        <f t="shared" si="133"/>
        <v>83.333333333333329</v>
      </c>
      <c r="I532" s="219">
        <f t="shared" si="134"/>
        <v>2.7777777777777776E-2</v>
      </c>
      <c r="J532" s="217"/>
      <c r="K532" s="220"/>
      <c r="L532" s="220"/>
      <c r="M532" s="221"/>
      <c r="N532" s="222">
        <f t="shared" si="138"/>
        <v>0</v>
      </c>
      <c r="O532" s="223"/>
      <c r="P532" s="224"/>
      <c r="Q532" s="224"/>
      <c r="R532" s="224"/>
      <c r="S532" s="224"/>
      <c r="T532" s="225"/>
      <c r="U532" s="226">
        <f t="shared" si="135"/>
        <v>5.5555555555555552E-2</v>
      </c>
      <c r="V532" s="227"/>
      <c r="W532" s="228" t="str">
        <f t="shared" si="136"/>
        <v>0</v>
      </c>
      <c r="X532" s="509"/>
      <c r="Y532" s="229">
        <f t="shared" si="137"/>
        <v>0</v>
      </c>
    </row>
    <row r="533" spans="2:25" ht="18.75" customHeight="1">
      <c r="B533" s="515"/>
      <c r="C533" s="531"/>
      <c r="D533" s="216">
        <v>9</v>
      </c>
      <c r="E533" s="251" t="s">
        <v>5056</v>
      </c>
      <c r="F533" s="217">
        <v>100</v>
      </c>
      <c r="G533" s="218">
        <f t="shared" si="132"/>
        <v>20</v>
      </c>
      <c r="H533" s="219">
        <f t="shared" si="133"/>
        <v>55.555555555555557</v>
      </c>
      <c r="I533" s="219">
        <f t="shared" si="134"/>
        <v>1.8518518518518517E-2</v>
      </c>
      <c r="J533" s="217"/>
      <c r="K533" s="220"/>
      <c r="L533" s="220"/>
      <c r="M533" s="221"/>
      <c r="N533" s="222">
        <f t="shared" si="138"/>
        <v>0</v>
      </c>
      <c r="O533" s="223"/>
      <c r="P533" s="224" t="s">
        <v>2441</v>
      </c>
      <c r="Q533" s="224" t="s">
        <v>4646</v>
      </c>
      <c r="R533" s="224" t="s">
        <v>5057</v>
      </c>
      <c r="S533" s="224"/>
      <c r="T533" s="225" t="s">
        <v>5058</v>
      </c>
      <c r="U533" s="226">
        <f t="shared" si="135"/>
        <v>3.7037037037037035E-2</v>
      </c>
      <c r="V533" s="227"/>
      <c r="W533" s="228" t="str">
        <f t="shared" si="136"/>
        <v>0</v>
      </c>
      <c r="X533" s="509"/>
      <c r="Y533" s="229">
        <f t="shared" si="137"/>
        <v>0</v>
      </c>
    </row>
    <row r="534" spans="2:25" ht="18.75" customHeight="1">
      <c r="B534" s="515"/>
      <c r="C534" s="531"/>
      <c r="D534" s="216">
        <v>10</v>
      </c>
      <c r="E534" s="216" t="s">
        <v>5059</v>
      </c>
      <c r="F534" s="217">
        <v>300</v>
      </c>
      <c r="G534" s="218">
        <f t="shared" si="132"/>
        <v>60</v>
      </c>
      <c r="H534" s="219">
        <f t="shared" si="133"/>
        <v>166.66666666666666</v>
      </c>
      <c r="I534" s="219">
        <f t="shared" si="134"/>
        <v>5.5555555555555552E-2</v>
      </c>
      <c r="J534" s="217"/>
      <c r="K534" s="220"/>
      <c r="L534" s="220"/>
      <c r="M534" s="221"/>
      <c r="N534" s="222">
        <f t="shared" si="138"/>
        <v>0</v>
      </c>
      <c r="O534" s="223"/>
      <c r="P534" s="224"/>
      <c r="Q534" s="224"/>
      <c r="R534" s="224"/>
      <c r="S534" s="224"/>
      <c r="T534" s="225"/>
      <c r="U534" s="226">
        <f t="shared" si="135"/>
        <v>0.1111111111111111</v>
      </c>
      <c r="V534" s="227"/>
      <c r="W534" s="228" t="str">
        <f t="shared" si="136"/>
        <v>0</v>
      </c>
      <c r="X534" s="509"/>
      <c r="Y534" s="229">
        <f t="shared" si="137"/>
        <v>0</v>
      </c>
    </row>
    <row r="535" spans="2:25" ht="18.75" customHeight="1">
      <c r="B535" s="515"/>
      <c r="C535" s="531"/>
      <c r="D535" s="216">
        <v>11</v>
      </c>
      <c r="E535" s="358" t="s">
        <v>5060</v>
      </c>
      <c r="F535" s="217">
        <v>200</v>
      </c>
      <c r="G535" s="218">
        <f t="shared" si="132"/>
        <v>40</v>
      </c>
      <c r="H535" s="219">
        <f t="shared" si="133"/>
        <v>111.11111111111111</v>
      </c>
      <c r="I535" s="219">
        <f t="shared" si="134"/>
        <v>3.7037037037037035E-2</v>
      </c>
      <c r="J535" s="217"/>
      <c r="K535" s="220"/>
      <c r="L535" s="220"/>
      <c r="M535" s="221"/>
      <c r="N535" s="222">
        <f t="shared" si="138"/>
        <v>0</v>
      </c>
      <c r="O535" s="223"/>
      <c r="P535" s="224" t="s">
        <v>2441</v>
      </c>
      <c r="Q535" s="224" t="s">
        <v>3126</v>
      </c>
      <c r="R535" s="224" t="s">
        <v>4670</v>
      </c>
      <c r="S535" s="224"/>
      <c r="T535" s="225" t="s">
        <v>5043</v>
      </c>
      <c r="U535" s="226">
        <f t="shared" si="135"/>
        <v>7.407407407407407E-2</v>
      </c>
      <c r="V535" s="227"/>
      <c r="W535" s="228" t="str">
        <f t="shared" si="136"/>
        <v>0</v>
      </c>
      <c r="X535" s="509"/>
      <c r="Y535" s="229">
        <f t="shared" si="137"/>
        <v>0</v>
      </c>
    </row>
    <row r="536" spans="2:25" ht="18.75" customHeight="1">
      <c r="B536" s="515"/>
      <c r="C536" s="531"/>
      <c r="D536" s="216">
        <v>12</v>
      </c>
      <c r="E536" s="358" t="s">
        <v>5061</v>
      </c>
      <c r="F536" s="217">
        <v>300</v>
      </c>
      <c r="G536" s="218">
        <f t="shared" si="132"/>
        <v>60</v>
      </c>
      <c r="H536" s="219">
        <f t="shared" si="133"/>
        <v>166.66666666666666</v>
      </c>
      <c r="I536" s="219">
        <f t="shared" si="134"/>
        <v>5.5555555555555552E-2</v>
      </c>
      <c r="J536" s="217"/>
      <c r="K536" s="220"/>
      <c r="L536" s="220"/>
      <c r="M536" s="221"/>
      <c r="N536" s="222">
        <f t="shared" si="138"/>
        <v>0</v>
      </c>
      <c r="O536" s="223"/>
      <c r="P536" s="224" t="s">
        <v>2441</v>
      </c>
      <c r="Q536" s="224" t="s">
        <v>3126</v>
      </c>
      <c r="R536" s="224" t="s">
        <v>4670</v>
      </c>
      <c r="S536" s="224"/>
      <c r="T536" s="225" t="s">
        <v>5043</v>
      </c>
      <c r="U536" s="226">
        <f t="shared" si="135"/>
        <v>0.1111111111111111</v>
      </c>
      <c r="V536" s="227"/>
      <c r="W536" s="228" t="str">
        <f t="shared" si="136"/>
        <v>0</v>
      </c>
      <c r="X536" s="509"/>
      <c r="Y536" s="229">
        <f t="shared" si="137"/>
        <v>0</v>
      </c>
    </row>
    <row r="537" spans="2:25" ht="18.75" customHeight="1">
      <c r="B537" s="515"/>
      <c r="C537" s="531"/>
      <c r="D537" s="216">
        <v>13</v>
      </c>
      <c r="E537" s="216" t="s">
        <v>5062</v>
      </c>
      <c r="F537" s="217">
        <v>250</v>
      </c>
      <c r="G537" s="218">
        <f t="shared" si="132"/>
        <v>50</v>
      </c>
      <c r="H537" s="219">
        <f t="shared" si="133"/>
        <v>138.88888888888889</v>
      </c>
      <c r="I537" s="219">
        <f t="shared" si="134"/>
        <v>4.6296296296296294E-2</v>
      </c>
      <c r="J537" s="217"/>
      <c r="K537" s="220"/>
      <c r="L537" s="220"/>
      <c r="M537" s="221"/>
      <c r="N537" s="222">
        <f t="shared" si="138"/>
        <v>0</v>
      </c>
      <c r="O537" s="223"/>
      <c r="P537" s="224"/>
      <c r="Q537" s="224"/>
      <c r="R537" s="224"/>
      <c r="S537" s="224"/>
      <c r="T537" s="225"/>
      <c r="U537" s="226">
        <f t="shared" si="135"/>
        <v>9.2592592592592587E-2</v>
      </c>
      <c r="V537" s="227"/>
      <c r="W537" s="228" t="str">
        <f t="shared" si="136"/>
        <v>0</v>
      </c>
      <c r="X537" s="509"/>
      <c r="Y537" s="229">
        <f t="shared" si="137"/>
        <v>0</v>
      </c>
    </row>
    <row r="538" spans="2:25" ht="18.75" customHeight="1">
      <c r="B538" s="515"/>
      <c r="C538" s="531"/>
      <c r="D538" s="216">
        <v>14</v>
      </c>
      <c r="E538" s="216" t="s">
        <v>952</v>
      </c>
      <c r="F538" s="217">
        <v>250</v>
      </c>
      <c r="G538" s="218">
        <f t="shared" si="132"/>
        <v>50</v>
      </c>
      <c r="H538" s="219">
        <f t="shared" si="133"/>
        <v>138.88888888888889</v>
      </c>
      <c r="I538" s="219">
        <f t="shared" si="134"/>
        <v>4.6296296296296294E-2</v>
      </c>
      <c r="J538" s="217"/>
      <c r="K538" s="220"/>
      <c r="L538" s="220"/>
      <c r="M538" s="221"/>
      <c r="N538" s="222">
        <f t="shared" si="138"/>
        <v>0</v>
      </c>
      <c r="O538" s="223"/>
      <c r="P538" s="224"/>
      <c r="Q538" s="224"/>
      <c r="R538" s="224"/>
      <c r="S538" s="224"/>
      <c r="T538" s="225"/>
      <c r="U538" s="226">
        <f t="shared" si="135"/>
        <v>9.2592592592592587E-2</v>
      </c>
      <c r="V538" s="227"/>
      <c r="W538" s="228" t="str">
        <f t="shared" si="136"/>
        <v>0</v>
      </c>
      <c r="X538" s="509"/>
      <c r="Y538" s="229">
        <f t="shared" si="137"/>
        <v>0</v>
      </c>
    </row>
    <row r="539" spans="2:25" ht="18.75" customHeight="1">
      <c r="B539" s="515"/>
      <c r="C539" s="531"/>
      <c r="D539" s="216">
        <v>15</v>
      </c>
      <c r="E539" s="216" t="s">
        <v>5063</v>
      </c>
      <c r="F539" s="217">
        <v>100</v>
      </c>
      <c r="G539" s="218">
        <f t="shared" si="132"/>
        <v>20</v>
      </c>
      <c r="H539" s="219">
        <f t="shared" si="133"/>
        <v>55.555555555555557</v>
      </c>
      <c r="I539" s="219">
        <f t="shared" si="134"/>
        <v>1.8518518518518517E-2</v>
      </c>
      <c r="J539" s="217"/>
      <c r="K539" s="220"/>
      <c r="L539" s="220"/>
      <c r="M539" s="221"/>
      <c r="N539" s="222">
        <f t="shared" si="138"/>
        <v>0</v>
      </c>
      <c r="O539" s="223"/>
      <c r="P539" s="224"/>
      <c r="Q539" s="224"/>
      <c r="R539" s="224"/>
      <c r="S539" s="224"/>
      <c r="T539" s="225"/>
      <c r="U539" s="226">
        <f t="shared" si="135"/>
        <v>3.7037037037037035E-2</v>
      </c>
      <c r="V539" s="227"/>
      <c r="W539" s="228" t="str">
        <f t="shared" si="136"/>
        <v>0</v>
      </c>
      <c r="X539" s="509"/>
      <c r="Y539" s="229">
        <f t="shared" si="137"/>
        <v>0</v>
      </c>
    </row>
    <row r="540" spans="2:25" ht="18.75" customHeight="1">
      <c r="B540" s="515"/>
      <c r="C540" s="531"/>
      <c r="D540" s="216">
        <v>16</v>
      </c>
      <c r="E540" s="216" t="s">
        <v>5064</v>
      </c>
      <c r="F540" s="217">
        <v>150</v>
      </c>
      <c r="G540" s="218">
        <f t="shared" si="132"/>
        <v>30</v>
      </c>
      <c r="H540" s="219">
        <f t="shared" si="133"/>
        <v>83.333333333333329</v>
      </c>
      <c r="I540" s="219">
        <f t="shared" si="134"/>
        <v>2.7777777777777776E-2</v>
      </c>
      <c r="J540" s="217"/>
      <c r="K540" s="220"/>
      <c r="L540" s="220"/>
      <c r="M540" s="221"/>
      <c r="N540" s="222">
        <f t="shared" si="138"/>
        <v>0</v>
      </c>
      <c r="O540" s="223"/>
      <c r="P540" s="224"/>
      <c r="Q540" s="224"/>
      <c r="R540" s="224"/>
      <c r="S540" s="224"/>
      <c r="T540" s="225"/>
      <c r="U540" s="226">
        <f t="shared" si="135"/>
        <v>5.5555555555555552E-2</v>
      </c>
      <c r="V540" s="227"/>
      <c r="W540" s="228" t="str">
        <f t="shared" si="136"/>
        <v>0</v>
      </c>
      <c r="X540" s="509"/>
      <c r="Y540" s="229">
        <f t="shared" si="137"/>
        <v>0</v>
      </c>
    </row>
    <row r="541" spans="2:25" ht="18.75" customHeight="1">
      <c r="B541" s="515"/>
      <c r="C541" s="531"/>
      <c r="D541" s="216">
        <v>17</v>
      </c>
      <c r="E541" s="216" t="s">
        <v>5065</v>
      </c>
      <c r="F541" s="217">
        <v>130</v>
      </c>
      <c r="G541" s="218">
        <f t="shared" si="132"/>
        <v>26</v>
      </c>
      <c r="H541" s="219">
        <f t="shared" si="133"/>
        <v>72.222222222222214</v>
      </c>
      <c r="I541" s="219">
        <f t="shared" si="134"/>
        <v>2.4074074074074071E-2</v>
      </c>
      <c r="J541" s="217"/>
      <c r="K541" s="220"/>
      <c r="L541" s="220"/>
      <c r="M541" s="221"/>
      <c r="N541" s="222">
        <f t="shared" si="138"/>
        <v>0</v>
      </c>
      <c r="O541" s="223"/>
      <c r="P541" s="224"/>
      <c r="Q541" s="224"/>
      <c r="R541" s="224"/>
      <c r="S541" s="224"/>
      <c r="T541" s="225"/>
      <c r="U541" s="226">
        <f t="shared" si="135"/>
        <v>4.8148148148148141E-2</v>
      </c>
      <c r="V541" s="227"/>
      <c r="W541" s="228" t="str">
        <f t="shared" si="136"/>
        <v>0</v>
      </c>
      <c r="X541" s="509"/>
      <c r="Y541" s="229">
        <f t="shared" si="137"/>
        <v>0</v>
      </c>
    </row>
    <row r="542" spans="2:25" ht="18.75" customHeight="1">
      <c r="B542" s="515"/>
      <c r="C542" s="531"/>
      <c r="D542" s="216">
        <v>18</v>
      </c>
      <c r="E542" s="216" t="s">
        <v>4219</v>
      </c>
      <c r="F542" s="217">
        <v>120</v>
      </c>
      <c r="G542" s="218">
        <f t="shared" si="132"/>
        <v>24</v>
      </c>
      <c r="H542" s="219">
        <f t="shared" si="133"/>
        <v>66.666666666666671</v>
      </c>
      <c r="I542" s="219">
        <f t="shared" si="134"/>
        <v>2.2222222222222223E-2</v>
      </c>
      <c r="J542" s="217"/>
      <c r="K542" s="220"/>
      <c r="L542" s="220"/>
      <c r="M542" s="221"/>
      <c r="N542" s="222">
        <f t="shared" si="138"/>
        <v>0</v>
      </c>
      <c r="O542" s="223"/>
      <c r="P542" s="224"/>
      <c r="Q542" s="224"/>
      <c r="R542" s="224"/>
      <c r="S542" s="224"/>
      <c r="T542" s="225"/>
      <c r="U542" s="226">
        <f t="shared" si="135"/>
        <v>4.4444444444444446E-2</v>
      </c>
      <c r="V542" s="227"/>
      <c r="W542" s="228" t="str">
        <f t="shared" si="136"/>
        <v>0</v>
      </c>
      <c r="X542" s="509"/>
      <c r="Y542" s="229">
        <f t="shared" si="137"/>
        <v>0</v>
      </c>
    </row>
    <row r="543" spans="2:25" ht="18.75" customHeight="1">
      <c r="B543" s="515"/>
      <c r="C543" s="531"/>
      <c r="D543" s="216">
        <v>19</v>
      </c>
      <c r="E543" s="216" t="s">
        <v>540</v>
      </c>
      <c r="F543" s="217">
        <v>110</v>
      </c>
      <c r="G543" s="218">
        <f t="shared" si="132"/>
        <v>22</v>
      </c>
      <c r="H543" s="219">
        <f t="shared" si="133"/>
        <v>61.111111111111107</v>
      </c>
      <c r="I543" s="219">
        <f t="shared" si="134"/>
        <v>2.0370370370370369E-2</v>
      </c>
      <c r="J543" s="217"/>
      <c r="K543" s="220"/>
      <c r="L543" s="220"/>
      <c r="M543" s="221"/>
      <c r="N543" s="222">
        <f t="shared" si="138"/>
        <v>0</v>
      </c>
      <c r="O543" s="223"/>
      <c r="P543" s="224"/>
      <c r="Q543" s="224"/>
      <c r="R543" s="224"/>
      <c r="S543" s="224"/>
      <c r="T543" s="225"/>
      <c r="U543" s="226">
        <f t="shared" si="135"/>
        <v>4.0740740740740737E-2</v>
      </c>
      <c r="V543" s="227"/>
      <c r="W543" s="228" t="str">
        <f t="shared" si="136"/>
        <v>0</v>
      </c>
      <c r="X543" s="509"/>
      <c r="Y543" s="229">
        <f t="shared" si="137"/>
        <v>0</v>
      </c>
    </row>
    <row r="544" spans="2:25" ht="18.75" customHeight="1">
      <c r="B544" s="515"/>
      <c r="C544" s="531"/>
      <c r="D544" s="216">
        <v>20</v>
      </c>
      <c r="E544" s="216" t="s">
        <v>5066</v>
      </c>
      <c r="F544" s="217">
        <v>100</v>
      </c>
      <c r="G544" s="218">
        <f t="shared" si="132"/>
        <v>20</v>
      </c>
      <c r="H544" s="219">
        <f t="shared" si="133"/>
        <v>55.555555555555557</v>
      </c>
      <c r="I544" s="219">
        <f t="shared" si="134"/>
        <v>1.8518518518518517E-2</v>
      </c>
      <c r="J544" s="217"/>
      <c r="K544" s="220"/>
      <c r="L544" s="220"/>
      <c r="M544" s="221"/>
      <c r="N544" s="222">
        <f t="shared" si="138"/>
        <v>0</v>
      </c>
      <c r="O544" s="223"/>
      <c r="P544" s="224"/>
      <c r="Q544" s="224"/>
      <c r="R544" s="224"/>
      <c r="S544" s="224"/>
      <c r="T544" s="225"/>
      <c r="U544" s="226">
        <f t="shared" si="135"/>
        <v>3.7037037037037035E-2</v>
      </c>
      <c r="V544" s="227"/>
      <c r="W544" s="228" t="str">
        <f t="shared" si="136"/>
        <v>0</v>
      </c>
      <c r="X544" s="509"/>
      <c r="Y544" s="229">
        <f t="shared" si="137"/>
        <v>0</v>
      </c>
    </row>
    <row r="545" spans="2:25" ht="18.75" customHeight="1">
      <c r="B545" s="515"/>
      <c r="C545" s="531"/>
      <c r="D545" s="216">
        <v>21</v>
      </c>
      <c r="E545" s="216" t="s">
        <v>3656</v>
      </c>
      <c r="F545" s="217">
        <v>150</v>
      </c>
      <c r="G545" s="218">
        <f t="shared" si="132"/>
        <v>30</v>
      </c>
      <c r="H545" s="219">
        <f t="shared" si="133"/>
        <v>83.333333333333329</v>
      </c>
      <c r="I545" s="219">
        <f t="shared" si="134"/>
        <v>2.7777777777777776E-2</v>
      </c>
      <c r="J545" s="217"/>
      <c r="K545" s="220"/>
      <c r="L545" s="220"/>
      <c r="M545" s="221"/>
      <c r="N545" s="222">
        <f t="shared" si="138"/>
        <v>0</v>
      </c>
      <c r="O545" s="223"/>
      <c r="P545" s="224"/>
      <c r="Q545" s="224"/>
      <c r="R545" s="224"/>
      <c r="S545" s="224"/>
      <c r="T545" s="225"/>
      <c r="U545" s="226">
        <f t="shared" si="135"/>
        <v>5.5555555555555552E-2</v>
      </c>
      <c r="V545" s="227"/>
      <c r="W545" s="228" t="str">
        <f t="shared" si="136"/>
        <v>0</v>
      </c>
      <c r="X545" s="509"/>
      <c r="Y545" s="229">
        <f t="shared" si="137"/>
        <v>0</v>
      </c>
    </row>
    <row r="546" spans="2:25" ht="18.75" customHeight="1">
      <c r="B546" s="515"/>
      <c r="C546" s="531"/>
      <c r="D546" s="216">
        <v>22</v>
      </c>
      <c r="E546" s="216" t="s">
        <v>542</v>
      </c>
      <c r="F546" s="217">
        <v>200</v>
      </c>
      <c r="G546" s="218">
        <f t="shared" si="132"/>
        <v>40</v>
      </c>
      <c r="H546" s="219">
        <f t="shared" si="133"/>
        <v>111.11111111111111</v>
      </c>
      <c r="I546" s="219">
        <f t="shared" si="134"/>
        <v>3.7037037037037035E-2</v>
      </c>
      <c r="J546" s="217"/>
      <c r="K546" s="220"/>
      <c r="L546" s="220"/>
      <c r="M546" s="221"/>
      <c r="N546" s="222">
        <f t="shared" si="138"/>
        <v>0</v>
      </c>
      <c r="O546" s="223"/>
      <c r="P546" s="224"/>
      <c r="Q546" s="224"/>
      <c r="R546" s="224"/>
      <c r="S546" s="224"/>
      <c r="T546" s="225"/>
      <c r="U546" s="226">
        <f t="shared" si="135"/>
        <v>7.407407407407407E-2</v>
      </c>
      <c r="V546" s="227"/>
      <c r="W546" s="228" t="str">
        <f t="shared" si="136"/>
        <v>0</v>
      </c>
      <c r="X546" s="509"/>
      <c r="Y546" s="229">
        <f t="shared" si="137"/>
        <v>0</v>
      </c>
    </row>
    <row r="547" spans="2:25" ht="18.75" customHeight="1">
      <c r="B547" s="515"/>
      <c r="C547" s="531"/>
      <c r="D547" s="216">
        <v>23</v>
      </c>
      <c r="E547" s="216" t="s">
        <v>5067</v>
      </c>
      <c r="F547" s="217">
        <v>220</v>
      </c>
      <c r="G547" s="218">
        <f>F547/$G$15</f>
        <v>44</v>
      </c>
      <c r="H547" s="219">
        <f>F547/$H$15</f>
        <v>122.22222222222221</v>
      </c>
      <c r="I547" s="219">
        <f>H547/$I$15</f>
        <v>4.0740740740740737E-2</v>
      </c>
      <c r="J547" s="217"/>
      <c r="K547" s="220"/>
      <c r="L547" s="220"/>
      <c r="M547" s="232"/>
      <c r="N547" s="222">
        <f t="shared" si="138"/>
        <v>0</v>
      </c>
      <c r="O547" s="223"/>
      <c r="P547" s="224"/>
      <c r="Q547" s="224"/>
      <c r="R547" s="224"/>
      <c r="S547" s="224"/>
      <c r="T547" s="225"/>
      <c r="U547" s="226">
        <f>H547/$U$15</f>
        <v>8.1481481481481474E-2</v>
      </c>
      <c r="V547" s="227"/>
      <c r="W547" s="228" t="str">
        <f>IF(V547&lt;1,"0",IF(V547&lt;5,"2",IF(V547&gt;=5,"6")))</f>
        <v>0</v>
      </c>
      <c r="X547" s="509"/>
      <c r="Y547" s="229">
        <f t="shared" ref="Y547:Y549" si="146">W547/2</f>
        <v>0</v>
      </c>
    </row>
    <row r="548" spans="2:25" ht="18.75" customHeight="1">
      <c r="B548" s="515"/>
      <c r="C548" s="531"/>
      <c r="D548" s="216"/>
      <c r="E548" s="216"/>
      <c r="F548" s="217"/>
      <c r="G548" s="218">
        <f>F548/$G$15</f>
        <v>0</v>
      </c>
      <c r="H548" s="219">
        <f>F548/$H$15</f>
        <v>0</v>
      </c>
      <c r="I548" s="219">
        <f>H548/$I$15</f>
        <v>0</v>
      </c>
      <c r="J548" s="217"/>
      <c r="K548" s="220"/>
      <c r="L548" s="220"/>
      <c r="M548" s="232"/>
      <c r="N548" s="222">
        <f t="shared" si="138"/>
        <v>0</v>
      </c>
      <c r="O548" s="223"/>
      <c r="P548" s="224"/>
      <c r="Q548" s="224"/>
      <c r="R548" s="224"/>
      <c r="S548" s="224"/>
      <c r="T548" s="225"/>
      <c r="U548" s="226">
        <f>H548/$U$15</f>
        <v>0</v>
      </c>
      <c r="V548" s="227"/>
      <c r="W548" s="228" t="str">
        <f>IF(V548&lt;1,"0",IF(V548&lt;5,"2",IF(V548&gt;=5,"6")))</f>
        <v>0</v>
      </c>
      <c r="X548" s="509"/>
      <c r="Y548" s="229">
        <f t="shared" si="146"/>
        <v>0</v>
      </c>
    </row>
    <row r="549" spans="2:25" ht="18.75" customHeight="1">
      <c r="B549" s="516"/>
      <c r="C549" s="532"/>
      <c r="D549" s="216"/>
      <c r="E549" s="216"/>
      <c r="F549" s="217"/>
      <c r="G549" s="218">
        <f>F549/$G$15</f>
        <v>0</v>
      </c>
      <c r="H549" s="219">
        <f>F549/$H$15</f>
        <v>0</v>
      </c>
      <c r="I549" s="219">
        <f>H549/$I$15</f>
        <v>0</v>
      </c>
      <c r="J549" s="217"/>
      <c r="K549" s="220"/>
      <c r="L549" s="220"/>
      <c r="M549" s="232"/>
      <c r="N549" s="222">
        <f>M549/$N$15</f>
        <v>0</v>
      </c>
      <c r="O549" s="231"/>
      <c r="P549" s="231"/>
      <c r="Q549" s="231"/>
      <c r="R549" s="231"/>
      <c r="S549" s="231"/>
      <c r="T549" s="225"/>
      <c r="U549" s="226">
        <f>H549/$U$15</f>
        <v>0</v>
      </c>
      <c r="V549" s="227"/>
      <c r="W549" s="228" t="str">
        <f>IF(V549&lt;1,"0",IF(V549&lt;5,"2",IF(V549&gt;=5,"6")))</f>
        <v>0</v>
      </c>
      <c r="X549" s="510"/>
      <c r="Y549" s="229">
        <f t="shared" si="146"/>
        <v>0</v>
      </c>
    </row>
    <row r="550" spans="2:25">
      <c r="B550" s="233"/>
      <c r="C550" s="234" t="s">
        <v>111</v>
      </c>
      <c r="D550" s="235"/>
      <c r="E550" s="236">
        <f>COUNTA(E484:E549)</f>
        <v>60</v>
      </c>
      <c r="F550" s="236">
        <f>SUM(F484:F549)</f>
        <v>23874</v>
      </c>
      <c r="G550" s="236">
        <f>SUM(G484:G549)</f>
        <v>4774.8</v>
      </c>
      <c r="H550" s="236">
        <f>SUM(H484:H549)</f>
        <v>13263.333333333328</v>
      </c>
      <c r="I550" s="236">
        <f>MROUND(SUM(I484:I549),1)</f>
        <v>4</v>
      </c>
      <c r="J550" s="236">
        <f>COUNTA(J484:J549)</f>
        <v>1</v>
      </c>
      <c r="K550" s="236">
        <f>COUNTA(K484:K549)</f>
        <v>5</v>
      </c>
      <c r="L550" s="236">
        <f>COUNTA(L484:L549)</f>
        <v>0</v>
      </c>
      <c r="M550" s="236">
        <f>SUM(M484:M549)</f>
        <v>13263.333333333332</v>
      </c>
      <c r="N550" s="236">
        <f>SUM(N484:N549)</f>
        <v>265.26666666666671</v>
      </c>
      <c r="O550" s="237"/>
      <c r="P550" s="238">
        <f>COUNTIF(P484:P549, "YES")</f>
        <v>7</v>
      </c>
      <c r="Q550" s="237"/>
      <c r="R550" s="237"/>
      <c r="S550" s="237"/>
      <c r="T550" s="237"/>
      <c r="U550" s="236">
        <f>SUM(U484:U549)</f>
        <v>8.8422222222222224</v>
      </c>
      <c r="V550" s="236">
        <f>SUM(V484:V549)</f>
        <v>8.8422222222222224</v>
      </c>
      <c r="W550" s="236">
        <f t="array" ref="W550">SUM(ABS(W484:W549))</f>
        <v>10</v>
      </c>
      <c r="X550" s="238" t="str">
        <f>IF(X484&lt;0.2, "0", IF(X484&lt;=2, "2", IF(X484&gt;2, ROUND(X484,0))))</f>
        <v>2</v>
      </c>
      <c r="Y550" s="236">
        <f>SUM(Y484:Y549)</f>
        <v>5</v>
      </c>
    </row>
    <row r="551" spans="2:25" ht="18.75" customHeight="1">
      <c r="B551" s="514">
        <v>11</v>
      </c>
      <c r="C551" s="517" t="s">
        <v>5068</v>
      </c>
      <c r="D551" s="216">
        <v>1</v>
      </c>
      <c r="E551" s="216" t="s">
        <v>5069</v>
      </c>
      <c r="F551" s="217">
        <v>2964</v>
      </c>
      <c r="G551" s="218">
        <f t="shared" ref="G551:G614" si="147">F551/$G$15</f>
        <v>592.79999999999995</v>
      </c>
      <c r="H551" s="219">
        <f t="shared" ref="H551:H614" si="148">F551/$H$15</f>
        <v>1646.6666666666665</v>
      </c>
      <c r="I551" s="219">
        <f t="shared" ref="I551:I614" si="149">H551/$I$15</f>
        <v>0.54888888888888887</v>
      </c>
      <c r="J551" s="217" t="s">
        <v>5070</v>
      </c>
      <c r="K551" s="217" t="s">
        <v>5070</v>
      </c>
      <c r="L551" s="220"/>
      <c r="M551" s="221">
        <f>SUM(H551:H560)</f>
        <v>3867.2222222222226</v>
      </c>
      <c r="N551" s="222">
        <f t="shared" ref="N551:N636" si="150">M551/$N$15</f>
        <v>77.344444444444449</v>
      </c>
      <c r="O551" s="223" t="s">
        <v>293</v>
      </c>
      <c r="P551" s="224"/>
      <c r="Q551" s="224"/>
      <c r="R551" s="224"/>
      <c r="S551" s="224"/>
      <c r="T551" s="225"/>
      <c r="U551" s="226">
        <f t="shared" ref="U551:U614" si="151">H551/$U$15</f>
        <v>1.0977777777777777</v>
      </c>
      <c r="V551" s="227">
        <f>SUM(U551:U560)</f>
        <v>2.5781481481481485</v>
      </c>
      <c r="W551" s="228" t="str">
        <f t="shared" ref="W551:W614" si="152">IF(V551&lt;1,"0",IF(V551&lt;5,"2",IF(V551&gt;=5,"6")))</f>
        <v>2</v>
      </c>
      <c r="X551" s="508">
        <f>K638/$X$15</f>
        <v>2</v>
      </c>
      <c r="Y551" s="229">
        <f t="shared" ref="Y551:Y614" si="153">W551/2</f>
        <v>1</v>
      </c>
    </row>
    <row r="552" spans="2:25" ht="18.75" customHeight="1">
      <c r="B552" s="515"/>
      <c r="C552" s="518"/>
      <c r="D552" s="216">
        <v>2</v>
      </c>
      <c r="E552" s="216" t="s">
        <v>5071</v>
      </c>
      <c r="F552" s="217">
        <v>316</v>
      </c>
      <c r="G552" s="218">
        <f t="shared" si="147"/>
        <v>63.2</v>
      </c>
      <c r="H552" s="219">
        <f t="shared" si="148"/>
        <v>175.55555555555554</v>
      </c>
      <c r="I552" s="219">
        <f t="shared" si="149"/>
        <v>5.8518518518518511E-2</v>
      </c>
      <c r="J552" s="217"/>
      <c r="K552" s="220"/>
      <c r="L552" s="220"/>
      <c r="M552" s="221"/>
      <c r="N552" s="222">
        <f t="shared" si="150"/>
        <v>0</v>
      </c>
      <c r="O552" s="223"/>
      <c r="P552" s="224"/>
      <c r="Q552" s="224"/>
      <c r="R552" s="224"/>
      <c r="S552" s="224"/>
      <c r="T552" s="225"/>
      <c r="U552" s="226">
        <f t="shared" si="151"/>
        <v>0.11703703703703702</v>
      </c>
      <c r="V552" s="227"/>
      <c r="W552" s="228" t="str">
        <f t="shared" si="152"/>
        <v>0</v>
      </c>
      <c r="X552" s="509"/>
      <c r="Y552" s="229">
        <f t="shared" si="153"/>
        <v>0</v>
      </c>
    </row>
    <row r="553" spans="2:25" ht="18.75" customHeight="1">
      <c r="B553" s="515"/>
      <c r="C553" s="518"/>
      <c r="D553" s="216">
        <v>3</v>
      </c>
      <c r="E553" s="216" t="s">
        <v>5072</v>
      </c>
      <c r="F553" s="217">
        <v>302</v>
      </c>
      <c r="G553" s="218">
        <f t="shared" si="147"/>
        <v>60.4</v>
      </c>
      <c r="H553" s="219">
        <f t="shared" si="148"/>
        <v>167.77777777777777</v>
      </c>
      <c r="I553" s="219">
        <f t="shared" si="149"/>
        <v>5.5925925925925921E-2</v>
      </c>
      <c r="J553" s="217"/>
      <c r="K553" s="220"/>
      <c r="L553" s="220"/>
      <c r="M553" s="221"/>
      <c r="N553" s="222">
        <f t="shared" si="150"/>
        <v>0</v>
      </c>
      <c r="O553" s="223"/>
      <c r="P553" s="224"/>
      <c r="Q553" s="224"/>
      <c r="R553" s="224"/>
      <c r="S553" s="224"/>
      <c r="T553" s="225"/>
      <c r="U553" s="226">
        <f t="shared" si="151"/>
        <v>0.11185185185185184</v>
      </c>
      <c r="V553" s="227"/>
      <c r="W553" s="228" t="str">
        <f t="shared" si="152"/>
        <v>0</v>
      </c>
      <c r="X553" s="509"/>
      <c r="Y553" s="229">
        <f t="shared" si="153"/>
        <v>0</v>
      </c>
    </row>
    <row r="554" spans="2:25" ht="18.75" customHeight="1">
      <c r="B554" s="515"/>
      <c r="C554" s="518"/>
      <c r="D554" s="216">
        <v>4</v>
      </c>
      <c r="E554" s="216" t="s">
        <v>5073</v>
      </c>
      <c r="F554" s="217">
        <v>176</v>
      </c>
      <c r="G554" s="218">
        <f t="shared" si="147"/>
        <v>35.200000000000003</v>
      </c>
      <c r="H554" s="219">
        <f t="shared" si="148"/>
        <v>97.777777777777771</v>
      </c>
      <c r="I554" s="219">
        <f t="shared" si="149"/>
        <v>3.259259259259259E-2</v>
      </c>
      <c r="J554" s="217"/>
      <c r="K554" s="220"/>
      <c r="L554" s="220"/>
      <c r="M554" s="221"/>
      <c r="N554" s="222">
        <f t="shared" si="150"/>
        <v>0</v>
      </c>
      <c r="O554" s="223"/>
      <c r="P554" s="224"/>
      <c r="Q554" s="224"/>
      <c r="R554" s="224"/>
      <c r="S554" s="224"/>
      <c r="T554" s="225"/>
      <c r="U554" s="226">
        <f t="shared" si="151"/>
        <v>6.5185185185185179E-2</v>
      </c>
      <c r="V554" s="227"/>
      <c r="W554" s="228" t="str">
        <f t="shared" si="152"/>
        <v>0</v>
      </c>
      <c r="X554" s="509"/>
      <c r="Y554" s="229">
        <f t="shared" si="153"/>
        <v>0</v>
      </c>
    </row>
    <row r="555" spans="2:25" ht="18.75" customHeight="1">
      <c r="B555" s="515"/>
      <c r="C555" s="518"/>
      <c r="D555" s="216">
        <v>5</v>
      </c>
      <c r="E555" s="216" t="s">
        <v>5074</v>
      </c>
      <c r="F555" s="217">
        <v>114</v>
      </c>
      <c r="G555" s="218">
        <f t="shared" si="147"/>
        <v>22.8</v>
      </c>
      <c r="H555" s="219">
        <f t="shared" si="148"/>
        <v>63.333333333333329</v>
      </c>
      <c r="I555" s="219">
        <f t="shared" si="149"/>
        <v>2.1111111111111108E-2</v>
      </c>
      <c r="J555" s="217"/>
      <c r="K555" s="220"/>
      <c r="L555" s="220"/>
      <c r="M555" s="221"/>
      <c r="N555" s="222">
        <f t="shared" si="150"/>
        <v>0</v>
      </c>
      <c r="O555" s="223"/>
      <c r="P555" s="224"/>
      <c r="Q555" s="224"/>
      <c r="R555" s="224"/>
      <c r="S555" s="224"/>
      <c r="T555" s="225"/>
      <c r="U555" s="226">
        <f t="shared" si="151"/>
        <v>4.2222222222222217E-2</v>
      </c>
      <c r="V555" s="227"/>
      <c r="W555" s="228" t="str">
        <f t="shared" si="152"/>
        <v>0</v>
      </c>
      <c r="X555" s="509"/>
      <c r="Y555" s="229">
        <f t="shared" si="153"/>
        <v>0</v>
      </c>
    </row>
    <row r="556" spans="2:25" ht="18.75" customHeight="1">
      <c r="B556" s="515"/>
      <c r="C556" s="518"/>
      <c r="D556" s="216">
        <v>6</v>
      </c>
      <c r="E556" s="216" t="s">
        <v>5075</v>
      </c>
      <c r="F556" s="217">
        <v>62</v>
      </c>
      <c r="G556" s="218">
        <f t="shared" si="147"/>
        <v>12.4</v>
      </c>
      <c r="H556" s="219">
        <f t="shared" si="148"/>
        <v>34.444444444444443</v>
      </c>
      <c r="I556" s="219">
        <f t="shared" si="149"/>
        <v>1.1481481481481481E-2</v>
      </c>
      <c r="J556" s="217"/>
      <c r="K556" s="220"/>
      <c r="L556" s="220"/>
      <c r="M556" s="221"/>
      <c r="N556" s="222">
        <f t="shared" si="150"/>
        <v>0</v>
      </c>
      <c r="O556" s="223"/>
      <c r="P556" s="224"/>
      <c r="Q556" s="224"/>
      <c r="R556" s="224"/>
      <c r="S556" s="224"/>
      <c r="T556" s="225"/>
      <c r="U556" s="226">
        <f t="shared" si="151"/>
        <v>2.2962962962962963E-2</v>
      </c>
      <c r="V556" s="227"/>
      <c r="W556" s="228" t="str">
        <f t="shared" si="152"/>
        <v>0</v>
      </c>
      <c r="X556" s="509"/>
      <c r="Y556" s="229">
        <f t="shared" si="153"/>
        <v>0</v>
      </c>
    </row>
    <row r="557" spans="2:25" ht="18.75" customHeight="1">
      <c r="B557" s="515"/>
      <c r="C557" s="518"/>
      <c r="D557" s="216">
        <v>10</v>
      </c>
      <c r="E557" s="216" t="s">
        <v>5076</v>
      </c>
      <c r="F557" s="217">
        <v>2795</v>
      </c>
      <c r="G557" s="218">
        <f t="shared" si="147"/>
        <v>559</v>
      </c>
      <c r="H557" s="219">
        <f t="shared" si="148"/>
        <v>1552.7777777777778</v>
      </c>
      <c r="I557" s="219">
        <f t="shared" si="149"/>
        <v>0.5175925925925926</v>
      </c>
      <c r="J557" s="217"/>
      <c r="K557" s="220"/>
      <c r="L557" s="220"/>
      <c r="M557" s="221"/>
      <c r="N557" s="222">
        <f t="shared" si="150"/>
        <v>0</v>
      </c>
      <c r="O557" s="223"/>
      <c r="P557" s="224"/>
      <c r="Q557" s="224"/>
      <c r="R557" s="224"/>
      <c r="S557" s="224"/>
      <c r="T557" s="225"/>
      <c r="U557" s="226">
        <f t="shared" si="151"/>
        <v>1.0351851851851852</v>
      </c>
      <c r="V557" s="227"/>
      <c r="W557" s="228" t="str">
        <f t="shared" si="152"/>
        <v>0</v>
      </c>
      <c r="X557" s="509"/>
      <c r="Y557" s="229">
        <f t="shared" si="153"/>
        <v>0</v>
      </c>
    </row>
    <row r="558" spans="2:25" ht="18.75" customHeight="1">
      <c r="B558" s="515"/>
      <c r="C558" s="518"/>
      <c r="D558" s="216">
        <v>11</v>
      </c>
      <c r="E558" s="216" t="s">
        <v>5077</v>
      </c>
      <c r="F558" s="217">
        <v>72</v>
      </c>
      <c r="G558" s="218">
        <f t="shared" si="147"/>
        <v>14.4</v>
      </c>
      <c r="H558" s="219">
        <f t="shared" si="148"/>
        <v>40</v>
      </c>
      <c r="I558" s="219">
        <f t="shared" si="149"/>
        <v>1.3333333333333334E-2</v>
      </c>
      <c r="J558" s="217"/>
      <c r="K558" s="220"/>
      <c r="L558" s="220"/>
      <c r="M558" s="221"/>
      <c r="N558" s="222">
        <f t="shared" si="150"/>
        <v>0</v>
      </c>
      <c r="O558" s="223"/>
      <c r="P558" s="224"/>
      <c r="Q558" s="224"/>
      <c r="R558" s="224"/>
      <c r="S558" s="224"/>
      <c r="T558" s="225"/>
      <c r="U558" s="226">
        <f t="shared" si="151"/>
        <v>2.6666666666666668E-2</v>
      </c>
      <c r="V558" s="227"/>
      <c r="W558" s="228" t="str">
        <f t="shared" si="152"/>
        <v>0</v>
      </c>
      <c r="X558" s="509"/>
      <c r="Y558" s="229">
        <f t="shared" si="153"/>
        <v>0</v>
      </c>
    </row>
    <row r="559" spans="2:25" ht="18.75" customHeight="1">
      <c r="B559" s="515"/>
      <c r="C559" s="518"/>
      <c r="D559" s="216">
        <v>12</v>
      </c>
      <c r="E559" s="216" t="s">
        <v>5078</v>
      </c>
      <c r="F559" s="217">
        <v>86</v>
      </c>
      <c r="G559" s="218">
        <f t="shared" si="147"/>
        <v>17.2</v>
      </c>
      <c r="H559" s="219">
        <f t="shared" si="148"/>
        <v>47.777777777777779</v>
      </c>
      <c r="I559" s="219">
        <f t="shared" si="149"/>
        <v>1.5925925925925927E-2</v>
      </c>
      <c r="J559" s="217"/>
      <c r="K559" s="220"/>
      <c r="L559" s="220"/>
      <c r="M559" s="221"/>
      <c r="N559" s="222">
        <f t="shared" si="150"/>
        <v>0</v>
      </c>
      <c r="O559" s="223"/>
      <c r="P559" s="224"/>
      <c r="Q559" s="224"/>
      <c r="R559" s="224"/>
      <c r="S559" s="224"/>
      <c r="T559" s="225"/>
      <c r="U559" s="226">
        <f t="shared" si="151"/>
        <v>3.1851851851851853E-2</v>
      </c>
      <c r="V559" s="227"/>
      <c r="W559" s="228" t="str">
        <f t="shared" si="152"/>
        <v>0</v>
      </c>
      <c r="X559" s="509"/>
      <c r="Y559" s="229">
        <f t="shared" si="153"/>
        <v>0</v>
      </c>
    </row>
    <row r="560" spans="2:25" ht="18.75" customHeight="1">
      <c r="B560" s="515"/>
      <c r="C560" s="518"/>
      <c r="D560" s="216">
        <v>13</v>
      </c>
      <c r="E560" s="216" t="s">
        <v>5079</v>
      </c>
      <c r="F560" s="217">
        <v>74</v>
      </c>
      <c r="G560" s="218">
        <f t="shared" si="147"/>
        <v>14.8</v>
      </c>
      <c r="H560" s="219">
        <f t="shared" si="148"/>
        <v>41.111111111111107</v>
      </c>
      <c r="I560" s="219">
        <f t="shared" si="149"/>
        <v>1.3703703703703702E-2</v>
      </c>
      <c r="J560" s="217"/>
      <c r="K560" s="220"/>
      <c r="L560" s="220"/>
      <c r="M560" s="221"/>
      <c r="N560" s="222">
        <f t="shared" si="150"/>
        <v>0</v>
      </c>
      <c r="O560" s="223"/>
      <c r="P560" s="224"/>
      <c r="Q560" s="224"/>
      <c r="R560" s="224"/>
      <c r="S560" s="224"/>
      <c r="T560" s="225"/>
      <c r="U560" s="226">
        <f t="shared" si="151"/>
        <v>2.7407407407407405E-2</v>
      </c>
      <c r="V560" s="227"/>
      <c r="W560" s="228" t="str">
        <f t="shared" si="152"/>
        <v>0</v>
      </c>
      <c r="X560" s="509"/>
      <c r="Y560" s="229">
        <f t="shared" si="153"/>
        <v>0</v>
      </c>
    </row>
    <row r="561" spans="2:25" ht="18.75" customHeight="1">
      <c r="B561" s="515"/>
      <c r="C561" s="518"/>
      <c r="D561" s="216"/>
      <c r="E561" s="216"/>
      <c r="F561" s="217"/>
      <c r="G561" s="218">
        <f t="shared" si="147"/>
        <v>0</v>
      </c>
      <c r="H561" s="219">
        <f t="shared" si="148"/>
        <v>0</v>
      </c>
      <c r="I561" s="219">
        <f t="shared" si="149"/>
        <v>0</v>
      </c>
      <c r="J561" s="217"/>
      <c r="K561" s="220"/>
      <c r="L561" s="220"/>
      <c r="M561" s="221"/>
      <c r="N561" s="222">
        <f t="shared" si="150"/>
        <v>0</v>
      </c>
      <c r="O561" s="223"/>
      <c r="P561" s="224"/>
      <c r="Q561" s="224"/>
      <c r="R561" s="224"/>
      <c r="S561" s="224"/>
      <c r="T561" s="225"/>
      <c r="U561" s="226">
        <f t="shared" si="151"/>
        <v>0</v>
      </c>
      <c r="V561" s="227"/>
      <c r="W561" s="228" t="str">
        <f t="shared" si="152"/>
        <v>0</v>
      </c>
      <c r="X561" s="509"/>
      <c r="Y561" s="229">
        <f t="shared" si="153"/>
        <v>0</v>
      </c>
    </row>
    <row r="562" spans="2:25" ht="18.75" customHeight="1">
      <c r="B562" s="515"/>
      <c r="C562" s="518"/>
      <c r="D562" s="216">
        <v>1</v>
      </c>
      <c r="E562" s="216" t="s">
        <v>5080</v>
      </c>
      <c r="F562" s="217">
        <v>248</v>
      </c>
      <c r="G562" s="218">
        <f t="shared" si="147"/>
        <v>49.6</v>
      </c>
      <c r="H562" s="219">
        <f t="shared" si="148"/>
        <v>137.77777777777777</v>
      </c>
      <c r="I562" s="219">
        <f t="shared" si="149"/>
        <v>4.5925925925925926E-2</v>
      </c>
      <c r="J562" s="217"/>
      <c r="K562" s="220"/>
      <c r="L562" s="220"/>
      <c r="M562" s="221"/>
      <c r="N562" s="222">
        <f t="shared" si="150"/>
        <v>0</v>
      </c>
      <c r="O562" s="223"/>
      <c r="P562" s="224"/>
      <c r="Q562" s="224"/>
      <c r="R562" s="224"/>
      <c r="S562" s="224"/>
      <c r="T562" s="225"/>
      <c r="U562" s="226">
        <f t="shared" si="151"/>
        <v>9.1851851851851851E-2</v>
      </c>
      <c r="V562" s="227"/>
      <c r="W562" s="228" t="str">
        <f t="shared" si="152"/>
        <v>0</v>
      </c>
      <c r="X562" s="509"/>
      <c r="Y562" s="229">
        <f t="shared" si="153"/>
        <v>0</v>
      </c>
    </row>
    <row r="563" spans="2:25" ht="18.75" customHeight="1">
      <c r="B563" s="515"/>
      <c r="C563" s="518"/>
      <c r="D563" s="216">
        <v>2</v>
      </c>
      <c r="E563" s="216" t="s">
        <v>5081</v>
      </c>
      <c r="F563" s="217">
        <v>53</v>
      </c>
      <c r="G563" s="218">
        <f t="shared" si="147"/>
        <v>10.6</v>
      </c>
      <c r="H563" s="219">
        <f t="shared" si="148"/>
        <v>29.444444444444443</v>
      </c>
      <c r="I563" s="219">
        <f t="shared" si="149"/>
        <v>9.8148148148148144E-3</v>
      </c>
      <c r="J563" s="217"/>
      <c r="K563" s="220"/>
      <c r="L563" s="220"/>
      <c r="M563" s="221"/>
      <c r="N563" s="222">
        <f t="shared" si="150"/>
        <v>0</v>
      </c>
      <c r="O563" s="223"/>
      <c r="P563" s="224"/>
      <c r="Q563" s="224"/>
      <c r="R563" s="224"/>
      <c r="S563" s="224"/>
      <c r="T563" s="225"/>
      <c r="U563" s="226">
        <f t="shared" si="151"/>
        <v>1.9629629629629629E-2</v>
      </c>
      <c r="V563" s="227"/>
      <c r="W563" s="228" t="str">
        <f t="shared" si="152"/>
        <v>0</v>
      </c>
      <c r="X563" s="509"/>
      <c r="Y563" s="229">
        <f t="shared" si="153"/>
        <v>0</v>
      </c>
    </row>
    <row r="564" spans="2:25" ht="18.75" customHeight="1">
      <c r="B564" s="515"/>
      <c r="C564" s="518"/>
      <c r="D564" s="216">
        <v>3</v>
      </c>
      <c r="E564" s="216" t="s">
        <v>5082</v>
      </c>
      <c r="F564" s="217">
        <v>274</v>
      </c>
      <c r="G564" s="218">
        <f t="shared" si="147"/>
        <v>54.8</v>
      </c>
      <c r="H564" s="219">
        <f t="shared" si="148"/>
        <v>152.22222222222223</v>
      </c>
      <c r="I564" s="219">
        <f t="shared" si="149"/>
        <v>5.0740740740740746E-2</v>
      </c>
      <c r="J564" s="217"/>
      <c r="K564" s="220"/>
      <c r="L564" s="220"/>
      <c r="M564" s="221"/>
      <c r="N564" s="222">
        <f t="shared" si="150"/>
        <v>0</v>
      </c>
      <c r="O564" s="223"/>
      <c r="P564" s="224"/>
      <c r="Q564" s="224"/>
      <c r="R564" s="224"/>
      <c r="S564" s="224"/>
      <c r="T564" s="225"/>
      <c r="U564" s="226">
        <f t="shared" si="151"/>
        <v>0.10148148148148149</v>
      </c>
      <c r="V564" s="227"/>
      <c r="W564" s="228" t="str">
        <f t="shared" si="152"/>
        <v>0</v>
      </c>
      <c r="X564" s="509"/>
      <c r="Y564" s="229">
        <f t="shared" si="153"/>
        <v>0</v>
      </c>
    </row>
    <row r="565" spans="2:25" ht="18.75" customHeight="1">
      <c r="B565" s="515"/>
      <c r="C565" s="518"/>
      <c r="D565" s="216">
        <v>4</v>
      </c>
      <c r="E565" s="216" t="s">
        <v>5083</v>
      </c>
      <c r="F565" s="217">
        <v>416</v>
      </c>
      <c r="G565" s="218">
        <f t="shared" si="147"/>
        <v>83.2</v>
      </c>
      <c r="H565" s="219">
        <f t="shared" si="148"/>
        <v>231.11111111111111</v>
      </c>
      <c r="I565" s="219">
        <f t="shared" si="149"/>
        <v>7.7037037037037043E-2</v>
      </c>
      <c r="J565" s="217"/>
      <c r="K565" s="220"/>
      <c r="L565" s="220"/>
      <c r="M565" s="221"/>
      <c r="N565" s="222">
        <f t="shared" si="150"/>
        <v>0</v>
      </c>
      <c r="O565" s="223"/>
      <c r="P565" s="224"/>
      <c r="Q565" s="224"/>
      <c r="R565" s="224"/>
      <c r="S565" s="224"/>
      <c r="T565" s="225"/>
      <c r="U565" s="226">
        <f t="shared" si="151"/>
        <v>0.15407407407407409</v>
      </c>
      <c r="V565" s="227"/>
      <c r="W565" s="228" t="str">
        <f t="shared" si="152"/>
        <v>0</v>
      </c>
      <c r="X565" s="509"/>
      <c r="Y565" s="229">
        <f t="shared" si="153"/>
        <v>0</v>
      </c>
    </row>
    <row r="566" spans="2:25" ht="18.75" customHeight="1">
      <c r="B566" s="515"/>
      <c r="C566" s="518"/>
      <c r="D566" s="216">
        <v>5</v>
      </c>
      <c r="E566" s="216" t="s">
        <v>5084</v>
      </c>
      <c r="F566" s="217">
        <v>422</v>
      </c>
      <c r="G566" s="218">
        <f t="shared" si="147"/>
        <v>84.4</v>
      </c>
      <c r="H566" s="219">
        <f t="shared" si="148"/>
        <v>234.44444444444443</v>
      </c>
      <c r="I566" s="219">
        <f t="shared" si="149"/>
        <v>7.8148148148148147E-2</v>
      </c>
      <c r="J566" s="217"/>
      <c r="K566" s="220"/>
      <c r="L566" s="220"/>
      <c r="M566" s="221"/>
      <c r="N566" s="222">
        <f t="shared" si="150"/>
        <v>0</v>
      </c>
      <c r="O566" s="223"/>
      <c r="P566" s="224"/>
      <c r="Q566" s="224"/>
      <c r="R566" s="224"/>
      <c r="S566" s="224"/>
      <c r="T566" s="225"/>
      <c r="U566" s="226">
        <f t="shared" si="151"/>
        <v>0.15629629629629629</v>
      </c>
      <c r="V566" s="227"/>
      <c r="W566" s="228" t="str">
        <f t="shared" si="152"/>
        <v>0</v>
      </c>
      <c r="X566" s="509"/>
      <c r="Y566" s="229">
        <f t="shared" si="153"/>
        <v>0</v>
      </c>
    </row>
    <row r="567" spans="2:25" ht="18.75" customHeight="1">
      <c r="B567" s="515"/>
      <c r="C567" s="518"/>
      <c r="D567" s="216">
        <v>6</v>
      </c>
      <c r="E567" s="216" t="s">
        <v>5085</v>
      </c>
      <c r="F567" s="217">
        <v>476</v>
      </c>
      <c r="G567" s="218">
        <f t="shared" si="147"/>
        <v>95.2</v>
      </c>
      <c r="H567" s="219">
        <f t="shared" si="148"/>
        <v>264.44444444444446</v>
      </c>
      <c r="I567" s="219">
        <f t="shared" si="149"/>
        <v>8.8148148148148156E-2</v>
      </c>
      <c r="J567" s="217"/>
      <c r="K567" s="220"/>
      <c r="L567" s="220"/>
      <c r="M567" s="221"/>
      <c r="N567" s="222">
        <f t="shared" si="150"/>
        <v>0</v>
      </c>
      <c r="O567" s="223"/>
      <c r="P567" s="224"/>
      <c r="Q567" s="224"/>
      <c r="R567" s="224"/>
      <c r="S567" s="224"/>
      <c r="T567" s="225"/>
      <c r="U567" s="226">
        <f t="shared" si="151"/>
        <v>0.17629629629629631</v>
      </c>
      <c r="V567" s="227"/>
      <c r="W567" s="228" t="str">
        <f t="shared" si="152"/>
        <v>0</v>
      </c>
      <c r="X567" s="509"/>
      <c r="Y567" s="229">
        <f t="shared" si="153"/>
        <v>0</v>
      </c>
    </row>
    <row r="568" spans="2:25" ht="18.75" customHeight="1">
      <c r="B568" s="515"/>
      <c r="C568" s="518"/>
      <c r="D568" s="216">
        <v>7</v>
      </c>
      <c r="E568" s="216" t="s">
        <v>5086</v>
      </c>
      <c r="F568" s="217">
        <v>968</v>
      </c>
      <c r="G568" s="218">
        <f t="shared" si="147"/>
        <v>193.6</v>
      </c>
      <c r="H568" s="219">
        <f t="shared" si="148"/>
        <v>537.77777777777771</v>
      </c>
      <c r="I568" s="219">
        <f t="shared" si="149"/>
        <v>0.17925925925925923</v>
      </c>
      <c r="J568" s="217" t="s">
        <v>5087</v>
      </c>
      <c r="K568" s="217" t="s">
        <v>11325</v>
      </c>
      <c r="L568" s="220"/>
      <c r="M568" s="221">
        <f>SUM(H562:H574)</f>
        <v>2801.1111111111109</v>
      </c>
      <c r="N568" s="222">
        <f t="shared" si="150"/>
        <v>56.022222222222219</v>
      </c>
      <c r="O568" s="223" t="s">
        <v>177</v>
      </c>
      <c r="P568" s="224"/>
      <c r="Q568" s="224"/>
      <c r="R568" s="224"/>
      <c r="S568" s="224"/>
      <c r="T568" s="225"/>
      <c r="U568" s="226">
        <f t="shared" si="151"/>
        <v>0.35851851851851846</v>
      </c>
      <c r="V568" s="227">
        <f>SUM(U562:U574)</f>
        <v>1.8674074074074074</v>
      </c>
      <c r="W568" s="228" t="str">
        <f t="shared" si="152"/>
        <v>2</v>
      </c>
      <c r="X568" s="509"/>
      <c r="Y568" s="229">
        <f t="shared" si="153"/>
        <v>1</v>
      </c>
    </row>
    <row r="569" spans="2:25" ht="18.75" customHeight="1">
      <c r="B569" s="515"/>
      <c r="C569" s="518"/>
      <c r="D569" s="216">
        <v>8</v>
      </c>
      <c r="E569" s="216" t="s">
        <v>5088</v>
      </c>
      <c r="F569" s="217">
        <v>479</v>
      </c>
      <c r="G569" s="218">
        <f t="shared" si="147"/>
        <v>95.8</v>
      </c>
      <c r="H569" s="219">
        <f t="shared" si="148"/>
        <v>266.11111111111109</v>
      </c>
      <c r="I569" s="219">
        <f t="shared" si="149"/>
        <v>8.8703703703703701E-2</v>
      </c>
      <c r="J569" s="217"/>
      <c r="K569" s="220"/>
      <c r="L569" s="220"/>
      <c r="M569" s="221"/>
      <c r="N569" s="222">
        <f t="shared" si="150"/>
        <v>0</v>
      </c>
      <c r="O569" s="223"/>
      <c r="P569" s="224"/>
      <c r="Q569" s="224"/>
      <c r="R569" s="224"/>
      <c r="S569" s="224"/>
      <c r="T569" s="225"/>
      <c r="U569" s="226">
        <f t="shared" si="151"/>
        <v>0.1774074074074074</v>
      </c>
      <c r="V569" s="227"/>
      <c r="W569" s="228" t="str">
        <f t="shared" si="152"/>
        <v>0</v>
      </c>
      <c r="X569" s="509"/>
      <c r="Y569" s="229">
        <f t="shared" si="153"/>
        <v>0</v>
      </c>
    </row>
    <row r="570" spans="2:25" ht="18.75" customHeight="1">
      <c r="B570" s="515"/>
      <c r="C570" s="518"/>
      <c r="D570" s="216">
        <v>9</v>
      </c>
      <c r="E570" s="216" t="s">
        <v>5089</v>
      </c>
      <c r="F570" s="217">
        <v>346</v>
      </c>
      <c r="G570" s="218">
        <f t="shared" si="147"/>
        <v>69.2</v>
      </c>
      <c r="H570" s="219">
        <f t="shared" si="148"/>
        <v>192.22222222222223</v>
      </c>
      <c r="I570" s="219">
        <f t="shared" si="149"/>
        <v>6.4074074074074075E-2</v>
      </c>
      <c r="J570" s="217"/>
      <c r="K570" s="220"/>
      <c r="L570" s="220"/>
      <c r="M570" s="221"/>
      <c r="N570" s="222">
        <f t="shared" si="150"/>
        <v>0</v>
      </c>
      <c r="O570" s="223"/>
      <c r="P570" s="224"/>
      <c r="Q570" s="224"/>
      <c r="R570" s="224"/>
      <c r="S570" s="224"/>
      <c r="T570" s="225"/>
      <c r="U570" s="226">
        <f t="shared" si="151"/>
        <v>0.12814814814814815</v>
      </c>
      <c r="V570" s="227"/>
      <c r="W570" s="228" t="str">
        <f t="shared" si="152"/>
        <v>0</v>
      </c>
      <c r="X570" s="509"/>
      <c r="Y570" s="229">
        <f t="shared" si="153"/>
        <v>0</v>
      </c>
    </row>
    <row r="571" spans="2:25" ht="18.75" customHeight="1">
      <c r="B571" s="515"/>
      <c r="C571" s="518"/>
      <c r="D571" s="216">
        <v>10</v>
      </c>
      <c r="E571" s="216" t="s">
        <v>5090</v>
      </c>
      <c r="F571" s="217">
        <v>538</v>
      </c>
      <c r="G571" s="218">
        <f t="shared" si="147"/>
        <v>107.6</v>
      </c>
      <c r="H571" s="219">
        <f t="shared" si="148"/>
        <v>298.88888888888886</v>
      </c>
      <c r="I571" s="219">
        <f t="shared" si="149"/>
        <v>9.9629629629629624E-2</v>
      </c>
      <c r="J571" s="217"/>
      <c r="K571" s="220"/>
      <c r="L571" s="220"/>
      <c r="M571" s="221"/>
      <c r="N571" s="222">
        <f t="shared" si="150"/>
        <v>0</v>
      </c>
      <c r="O571" s="223"/>
      <c r="P571" s="224"/>
      <c r="Q571" s="224"/>
      <c r="R571" s="224"/>
      <c r="S571" s="224"/>
      <c r="T571" s="225"/>
      <c r="U571" s="226">
        <f t="shared" si="151"/>
        <v>0.19925925925925925</v>
      </c>
      <c r="V571" s="227"/>
      <c r="W571" s="228" t="str">
        <f t="shared" si="152"/>
        <v>0</v>
      </c>
      <c r="X571" s="509"/>
      <c r="Y571" s="229">
        <f t="shared" si="153"/>
        <v>0</v>
      </c>
    </row>
    <row r="572" spans="2:25" ht="18.75" customHeight="1">
      <c r="B572" s="515"/>
      <c r="C572" s="518"/>
      <c r="D572" s="216">
        <v>11</v>
      </c>
      <c r="E572" s="216" t="s">
        <v>5091</v>
      </c>
      <c r="F572" s="217">
        <v>340</v>
      </c>
      <c r="G572" s="218">
        <f t="shared" si="147"/>
        <v>68</v>
      </c>
      <c r="H572" s="219">
        <f t="shared" si="148"/>
        <v>188.88888888888889</v>
      </c>
      <c r="I572" s="219">
        <f t="shared" si="149"/>
        <v>6.2962962962962957E-2</v>
      </c>
      <c r="J572" s="217"/>
      <c r="K572" s="220"/>
      <c r="L572" s="220"/>
      <c r="M572" s="221"/>
      <c r="N572" s="222">
        <f t="shared" si="150"/>
        <v>0</v>
      </c>
      <c r="O572" s="223"/>
      <c r="P572" s="224"/>
      <c r="Q572" s="224"/>
      <c r="R572" s="224"/>
      <c r="S572" s="224"/>
      <c r="T572" s="225"/>
      <c r="U572" s="226">
        <f t="shared" si="151"/>
        <v>0.12592592592592591</v>
      </c>
      <c r="V572" s="227"/>
      <c r="W572" s="228" t="str">
        <f t="shared" si="152"/>
        <v>0</v>
      </c>
      <c r="X572" s="509"/>
      <c r="Y572" s="229">
        <f t="shared" si="153"/>
        <v>0</v>
      </c>
    </row>
    <row r="573" spans="2:25" ht="18.75" customHeight="1">
      <c r="B573" s="515"/>
      <c r="C573" s="518"/>
      <c r="D573" s="216">
        <v>12</v>
      </c>
      <c r="E573" s="251" t="s">
        <v>5092</v>
      </c>
      <c r="F573" s="217">
        <v>216</v>
      </c>
      <c r="G573" s="218">
        <f t="shared" si="147"/>
        <v>43.2</v>
      </c>
      <c r="H573" s="219">
        <f t="shared" si="148"/>
        <v>120</v>
      </c>
      <c r="I573" s="219">
        <f t="shared" si="149"/>
        <v>0.04</v>
      </c>
      <c r="J573" s="217"/>
      <c r="K573" s="220"/>
      <c r="L573" s="220"/>
      <c r="M573" s="221"/>
      <c r="N573" s="222">
        <f t="shared" si="150"/>
        <v>0</v>
      </c>
      <c r="O573" s="223"/>
      <c r="P573" s="224" t="s">
        <v>2441</v>
      </c>
      <c r="Q573" s="224" t="s">
        <v>4646</v>
      </c>
      <c r="R573" s="224" t="s">
        <v>4670</v>
      </c>
      <c r="S573" s="224"/>
      <c r="T573" s="225" t="s">
        <v>5093</v>
      </c>
      <c r="U573" s="226">
        <f t="shared" si="151"/>
        <v>0.08</v>
      </c>
      <c r="V573" s="227"/>
      <c r="W573" s="228" t="str">
        <f t="shared" si="152"/>
        <v>0</v>
      </c>
      <c r="X573" s="509"/>
      <c r="Y573" s="229">
        <f t="shared" si="153"/>
        <v>0</v>
      </c>
    </row>
    <row r="574" spans="2:25" ht="18.75" customHeight="1">
      <c r="B574" s="515"/>
      <c r="C574" s="518"/>
      <c r="D574" s="216">
        <v>13</v>
      </c>
      <c r="E574" s="216" t="s">
        <v>5094</v>
      </c>
      <c r="F574" s="217">
        <v>266</v>
      </c>
      <c r="G574" s="218">
        <f t="shared" si="147"/>
        <v>53.2</v>
      </c>
      <c r="H574" s="219">
        <f t="shared" si="148"/>
        <v>147.77777777777777</v>
      </c>
      <c r="I574" s="219">
        <f t="shared" si="149"/>
        <v>4.925925925925926E-2</v>
      </c>
      <c r="J574" s="217"/>
      <c r="K574" s="220"/>
      <c r="L574" s="220"/>
      <c r="M574" s="221"/>
      <c r="N574" s="222">
        <f t="shared" si="150"/>
        <v>0</v>
      </c>
      <c r="O574" s="223"/>
      <c r="P574" s="224"/>
      <c r="Q574" s="224"/>
      <c r="R574" s="224"/>
      <c r="S574" s="224"/>
      <c r="T574" s="225"/>
      <c r="U574" s="226">
        <f t="shared" si="151"/>
        <v>9.8518518518518519E-2</v>
      </c>
      <c r="V574" s="227"/>
      <c r="W574" s="228" t="str">
        <f t="shared" si="152"/>
        <v>0</v>
      </c>
      <c r="X574" s="509"/>
      <c r="Y574" s="229">
        <f t="shared" si="153"/>
        <v>0</v>
      </c>
    </row>
    <row r="575" spans="2:25" ht="18.75" customHeight="1">
      <c r="B575" s="515"/>
      <c r="C575" s="518"/>
      <c r="D575" s="216"/>
      <c r="E575" s="216"/>
      <c r="F575" s="217"/>
      <c r="G575" s="218">
        <f t="shared" si="147"/>
        <v>0</v>
      </c>
      <c r="H575" s="219">
        <f t="shared" si="148"/>
        <v>0</v>
      </c>
      <c r="I575" s="219">
        <f t="shared" si="149"/>
        <v>0</v>
      </c>
      <c r="J575" s="217"/>
      <c r="K575" s="220"/>
      <c r="L575" s="220"/>
      <c r="M575" s="221"/>
      <c r="N575" s="222">
        <f t="shared" si="150"/>
        <v>0</v>
      </c>
      <c r="O575" s="223"/>
      <c r="P575" s="224"/>
      <c r="Q575" s="224"/>
      <c r="R575" s="224"/>
      <c r="S575" s="224"/>
      <c r="T575" s="225"/>
      <c r="U575" s="226">
        <f t="shared" si="151"/>
        <v>0</v>
      </c>
      <c r="V575" s="227"/>
      <c r="W575" s="228" t="str">
        <f t="shared" si="152"/>
        <v>0</v>
      </c>
      <c r="X575" s="509"/>
      <c r="Y575" s="229">
        <f t="shared" si="153"/>
        <v>0</v>
      </c>
    </row>
    <row r="576" spans="2:25" ht="18.75" customHeight="1">
      <c r="B576" s="515"/>
      <c r="C576" s="518"/>
      <c r="D576" s="216">
        <v>1</v>
      </c>
      <c r="E576" s="216" t="s">
        <v>574</v>
      </c>
      <c r="F576" s="217">
        <v>976</v>
      </c>
      <c r="G576" s="218">
        <f t="shared" si="147"/>
        <v>195.2</v>
      </c>
      <c r="H576" s="219">
        <f t="shared" si="148"/>
        <v>542.22222222222217</v>
      </c>
      <c r="I576" s="219">
        <f t="shared" si="149"/>
        <v>0.18074074074074073</v>
      </c>
      <c r="J576" s="217" t="s">
        <v>5095</v>
      </c>
      <c r="K576" s="220" t="s">
        <v>11326</v>
      </c>
      <c r="L576" s="220"/>
      <c r="M576" s="221">
        <f>SUM(H576:H584)</f>
        <v>2318.8888888888891</v>
      </c>
      <c r="N576" s="222">
        <f t="shared" si="150"/>
        <v>46.37777777777778</v>
      </c>
      <c r="O576" s="223" t="s">
        <v>2143</v>
      </c>
      <c r="P576" s="224"/>
      <c r="Q576" s="224"/>
      <c r="R576" s="224"/>
      <c r="S576" s="224"/>
      <c r="T576" s="225"/>
      <c r="U576" s="226">
        <f t="shared" si="151"/>
        <v>0.36148148148148146</v>
      </c>
      <c r="V576" s="227">
        <f>SUM(U576:U584)</f>
        <v>1.5459259259259257</v>
      </c>
      <c r="W576" s="228" t="str">
        <f t="shared" si="152"/>
        <v>2</v>
      </c>
      <c r="X576" s="509"/>
      <c r="Y576" s="229">
        <f t="shared" si="153"/>
        <v>1</v>
      </c>
    </row>
    <row r="577" spans="2:25" ht="18.75" customHeight="1">
      <c r="B577" s="515"/>
      <c r="C577" s="518"/>
      <c r="D577" s="216">
        <v>2</v>
      </c>
      <c r="E577" s="216" t="s">
        <v>5096</v>
      </c>
      <c r="F577" s="217">
        <v>420</v>
      </c>
      <c r="G577" s="218">
        <f t="shared" si="147"/>
        <v>84</v>
      </c>
      <c r="H577" s="219">
        <f t="shared" si="148"/>
        <v>233.33333333333331</v>
      </c>
      <c r="I577" s="219">
        <f t="shared" si="149"/>
        <v>7.7777777777777765E-2</v>
      </c>
      <c r="J577" s="217"/>
      <c r="K577" s="220"/>
      <c r="L577" s="220"/>
      <c r="M577" s="221"/>
      <c r="N577" s="222">
        <f t="shared" si="150"/>
        <v>0</v>
      </c>
      <c r="O577" s="223"/>
      <c r="P577" s="224"/>
      <c r="Q577" s="224"/>
      <c r="R577" s="224"/>
      <c r="S577" s="224"/>
      <c r="T577" s="225"/>
      <c r="U577" s="226">
        <f t="shared" si="151"/>
        <v>0.15555555555555553</v>
      </c>
      <c r="V577" s="227"/>
      <c r="W577" s="228" t="str">
        <f t="shared" si="152"/>
        <v>0</v>
      </c>
      <c r="X577" s="509"/>
      <c r="Y577" s="229">
        <f t="shared" si="153"/>
        <v>0</v>
      </c>
    </row>
    <row r="578" spans="2:25" ht="18.75" customHeight="1">
      <c r="B578" s="515"/>
      <c r="C578" s="518"/>
      <c r="D578" s="216">
        <v>3</v>
      </c>
      <c r="E578" s="216" t="s">
        <v>4288</v>
      </c>
      <c r="F578" s="217">
        <v>476</v>
      </c>
      <c r="G578" s="218">
        <f t="shared" si="147"/>
        <v>95.2</v>
      </c>
      <c r="H578" s="219">
        <f t="shared" si="148"/>
        <v>264.44444444444446</v>
      </c>
      <c r="I578" s="219">
        <f t="shared" si="149"/>
        <v>8.8148148148148156E-2</v>
      </c>
      <c r="J578" s="217"/>
      <c r="K578" s="220"/>
      <c r="L578" s="220"/>
      <c r="M578" s="221"/>
      <c r="N578" s="222">
        <f t="shared" si="150"/>
        <v>0</v>
      </c>
      <c r="O578" s="223"/>
      <c r="P578" s="224"/>
      <c r="Q578" s="224"/>
      <c r="R578" s="224"/>
      <c r="S578" s="224"/>
      <c r="T578" s="225"/>
      <c r="U578" s="226">
        <f t="shared" si="151"/>
        <v>0.17629629629629631</v>
      </c>
      <c r="V578" s="227"/>
      <c r="W578" s="228" t="str">
        <f t="shared" si="152"/>
        <v>0</v>
      </c>
      <c r="X578" s="509"/>
      <c r="Y578" s="229">
        <f t="shared" si="153"/>
        <v>0</v>
      </c>
    </row>
    <row r="579" spans="2:25" ht="18.75" customHeight="1">
      <c r="B579" s="515"/>
      <c r="C579" s="518"/>
      <c r="D579" s="216">
        <v>4</v>
      </c>
      <c r="E579" s="216" t="s">
        <v>5097</v>
      </c>
      <c r="F579" s="217">
        <v>435</v>
      </c>
      <c r="G579" s="218">
        <f t="shared" si="147"/>
        <v>87</v>
      </c>
      <c r="H579" s="219">
        <f t="shared" si="148"/>
        <v>241.66666666666666</v>
      </c>
      <c r="I579" s="219">
        <f t="shared" si="149"/>
        <v>8.0555555555555547E-2</v>
      </c>
      <c r="J579" s="217"/>
      <c r="K579" s="220"/>
      <c r="L579" s="220"/>
      <c r="M579" s="221"/>
      <c r="N579" s="222">
        <f t="shared" si="150"/>
        <v>0</v>
      </c>
      <c r="O579" s="223"/>
      <c r="P579" s="224"/>
      <c r="Q579" s="224"/>
      <c r="R579" s="224"/>
      <c r="S579" s="224"/>
      <c r="T579" s="225"/>
      <c r="U579" s="226">
        <f t="shared" si="151"/>
        <v>0.16111111111111109</v>
      </c>
      <c r="V579" s="227"/>
      <c r="W579" s="228" t="str">
        <f t="shared" si="152"/>
        <v>0</v>
      </c>
      <c r="X579" s="509"/>
      <c r="Y579" s="229">
        <f t="shared" si="153"/>
        <v>0</v>
      </c>
    </row>
    <row r="580" spans="2:25" ht="18.75" customHeight="1">
      <c r="B580" s="515"/>
      <c r="C580" s="518"/>
      <c r="D580" s="216">
        <v>5</v>
      </c>
      <c r="E580" s="216" t="s">
        <v>5098</v>
      </c>
      <c r="F580" s="217">
        <v>527</v>
      </c>
      <c r="G580" s="218">
        <f t="shared" si="147"/>
        <v>105.4</v>
      </c>
      <c r="H580" s="219">
        <f t="shared" si="148"/>
        <v>292.77777777777777</v>
      </c>
      <c r="I580" s="219">
        <f t="shared" si="149"/>
        <v>9.7592592592592592E-2</v>
      </c>
      <c r="J580" s="217"/>
      <c r="K580" s="220"/>
      <c r="L580" s="220"/>
      <c r="M580" s="221"/>
      <c r="N580" s="222">
        <f t="shared" si="150"/>
        <v>0</v>
      </c>
      <c r="O580" s="223"/>
      <c r="P580" s="224"/>
      <c r="Q580" s="224"/>
      <c r="R580" s="224"/>
      <c r="S580" s="224"/>
      <c r="T580" s="225"/>
      <c r="U580" s="226">
        <f t="shared" si="151"/>
        <v>0.19518518518518518</v>
      </c>
      <c r="V580" s="227"/>
      <c r="W580" s="228" t="str">
        <f t="shared" si="152"/>
        <v>0</v>
      </c>
      <c r="X580" s="509"/>
      <c r="Y580" s="229">
        <f t="shared" si="153"/>
        <v>0</v>
      </c>
    </row>
    <row r="581" spans="2:25" ht="18.75" customHeight="1">
      <c r="B581" s="515"/>
      <c r="C581" s="518"/>
      <c r="D581" s="216">
        <v>6</v>
      </c>
      <c r="E581" s="216" t="s">
        <v>5099</v>
      </c>
      <c r="F581" s="217">
        <v>376</v>
      </c>
      <c r="G581" s="218">
        <f t="shared" si="147"/>
        <v>75.2</v>
      </c>
      <c r="H581" s="219">
        <f t="shared" si="148"/>
        <v>208.88888888888889</v>
      </c>
      <c r="I581" s="219">
        <f t="shared" si="149"/>
        <v>6.9629629629629625E-2</v>
      </c>
      <c r="J581" s="217"/>
      <c r="K581" s="220"/>
      <c r="L581" s="220"/>
      <c r="M581" s="221"/>
      <c r="N581" s="222">
        <f t="shared" si="150"/>
        <v>0</v>
      </c>
      <c r="O581" s="223"/>
      <c r="P581" s="224"/>
      <c r="Q581" s="224"/>
      <c r="R581" s="224"/>
      <c r="S581" s="224"/>
      <c r="T581" s="225"/>
      <c r="U581" s="226">
        <f t="shared" si="151"/>
        <v>0.13925925925925925</v>
      </c>
      <c r="V581" s="227"/>
      <c r="W581" s="228" t="str">
        <f t="shared" si="152"/>
        <v>0</v>
      </c>
      <c r="X581" s="509"/>
      <c r="Y581" s="229">
        <f t="shared" si="153"/>
        <v>0</v>
      </c>
    </row>
    <row r="582" spans="2:25" ht="18.75" customHeight="1">
      <c r="B582" s="515"/>
      <c r="C582" s="518"/>
      <c r="D582" s="216">
        <v>7</v>
      </c>
      <c r="E582" s="216" t="s">
        <v>5100</v>
      </c>
      <c r="F582" s="217">
        <v>227</v>
      </c>
      <c r="G582" s="218">
        <f t="shared" si="147"/>
        <v>45.4</v>
      </c>
      <c r="H582" s="219">
        <f t="shared" si="148"/>
        <v>126.11111111111111</v>
      </c>
      <c r="I582" s="219">
        <f t="shared" si="149"/>
        <v>4.2037037037037039E-2</v>
      </c>
      <c r="J582" s="217"/>
      <c r="K582" s="220"/>
      <c r="L582" s="220"/>
      <c r="M582" s="221"/>
      <c r="N582" s="222">
        <f t="shared" si="150"/>
        <v>0</v>
      </c>
      <c r="O582" s="223"/>
      <c r="P582" s="224"/>
      <c r="Q582" s="224"/>
      <c r="R582" s="224"/>
      <c r="S582" s="224"/>
      <c r="T582" s="225"/>
      <c r="U582" s="226">
        <f t="shared" si="151"/>
        <v>8.4074074074074079E-2</v>
      </c>
      <c r="V582" s="227"/>
      <c r="W582" s="228" t="str">
        <f t="shared" si="152"/>
        <v>0</v>
      </c>
      <c r="X582" s="509"/>
      <c r="Y582" s="229">
        <f t="shared" si="153"/>
        <v>0</v>
      </c>
    </row>
    <row r="583" spans="2:25" ht="18.75" customHeight="1">
      <c r="B583" s="515"/>
      <c r="C583" s="518"/>
      <c r="D583" s="216">
        <v>8</v>
      </c>
      <c r="E583" s="216" t="s">
        <v>4396</v>
      </c>
      <c r="F583" s="217">
        <v>321</v>
      </c>
      <c r="G583" s="218">
        <f t="shared" si="147"/>
        <v>64.2</v>
      </c>
      <c r="H583" s="219">
        <f t="shared" si="148"/>
        <v>178.33333333333334</v>
      </c>
      <c r="I583" s="219">
        <f t="shared" si="149"/>
        <v>5.9444444444444446E-2</v>
      </c>
      <c r="J583" s="217"/>
      <c r="K583" s="220"/>
      <c r="L583" s="220"/>
      <c r="M583" s="221"/>
      <c r="N583" s="222">
        <f t="shared" si="150"/>
        <v>0</v>
      </c>
      <c r="O583" s="223"/>
      <c r="P583" s="224"/>
      <c r="Q583" s="224"/>
      <c r="R583" s="224"/>
      <c r="S583" s="224"/>
      <c r="T583" s="225"/>
      <c r="U583" s="226">
        <f t="shared" si="151"/>
        <v>0.11888888888888889</v>
      </c>
      <c r="V583" s="227"/>
      <c r="W583" s="228" t="str">
        <f t="shared" si="152"/>
        <v>0</v>
      </c>
      <c r="X583" s="509"/>
      <c r="Y583" s="229">
        <f t="shared" si="153"/>
        <v>0</v>
      </c>
    </row>
    <row r="584" spans="2:25" ht="18.75" customHeight="1">
      <c r="B584" s="515"/>
      <c r="C584" s="518"/>
      <c r="D584" s="216">
        <v>9</v>
      </c>
      <c r="E584" s="216" t="s">
        <v>5101</v>
      </c>
      <c r="F584" s="217">
        <v>416</v>
      </c>
      <c r="G584" s="218">
        <f t="shared" si="147"/>
        <v>83.2</v>
      </c>
      <c r="H584" s="219">
        <f t="shared" si="148"/>
        <v>231.11111111111111</v>
      </c>
      <c r="I584" s="219">
        <f t="shared" si="149"/>
        <v>7.7037037037037043E-2</v>
      </c>
      <c r="J584" s="217"/>
      <c r="K584" s="220"/>
      <c r="L584" s="220"/>
      <c r="M584" s="221"/>
      <c r="N584" s="222">
        <f t="shared" si="150"/>
        <v>0</v>
      </c>
      <c r="O584" s="223"/>
      <c r="P584" s="224"/>
      <c r="Q584" s="224"/>
      <c r="R584" s="224"/>
      <c r="S584" s="224"/>
      <c r="T584" s="225"/>
      <c r="U584" s="226">
        <f t="shared" si="151"/>
        <v>0.15407407407407409</v>
      </c>
      <c r="V584" s="227"/>
      <c r="W584" s="228" t="str">
        <f t="shared" si="152"/>
        <v>0</v>
      </c>
      <c r="X584" s="509"/>
      <c r="Y584" s="229">
        <f t="shared" si="153"/>
        <v>0</v>
      </c>
    </row>
    <row r="585" spans="2:25" ht="18.75" customHeight="1">
      <c r="B585" s="515"/>
      <c r="C585" s="518"/>
      <c r="D585" s="216"/>
      <c r="E585" s="216"/>
      <c r="F585" s="217"/>
      <c r="G585" s="218">
        <f t="shared" si="147"/>
        <v>0</v>
      </c>
      <c r="H585" s="219">
        <f t="shared" si="148"/>
        <v>0</v>
      </c>
      <c r="I585" s="219">
        <f t="shared" si="149"/>
        <v>0</v>
      </c>
      <c r="J585" s="217"/>
      <c r="K585" s="220"/>
      <c r="L585" s="220"/>
      <c r="M585" s="221"/>
      <c r="N585" s="222">
        <f t="shared" si="150"/>
        <v>0</v>
      </c>
      <c r="O585" s="223"/>
      <c r="P585" s="224"/>
      <c r="Q585" s="224"/>
      <c r="R585" s="224"/>
      <c r="S585" s="224"/>
      <c r="T585" s="225"/>
      <c r="U585" s="226">
        <f t="shared" si="151"/>
        <v>0</v>
      </c>
      <c r="V585" s="227"/>
      <c r="W585" s="228" t="str">
        <f t="shared" si="152"/>
        <v>0</v>
      </c>
      <c r="X585" s="509"/>
      <c r="Y585" s="229">
        <f t="shared" si="153"/>
        <v>0</v>
      </c>
    </row>
    <row r="586" spans="2:25" ht="18.75" customHeight="1">
      <c r="B586" s="515"/>
      <c r="C586" s="518"/>
      <c r="D586" s="216">
        <v>1</v>
      </c>
      <c r="E586" s="216" t="s">
        <v>5102</v>
      </c>
      <c r="F586" s="217">
        <v>504</v>
      </c>
      <c r="G586" s="218">
        <f t="shared" si="147"/>
        <v>100.8</v>
      </c>
      <c r="H586" s="219">
        <f t="shared" si="148"/>
        <v>280</v>
      </c>
      <c r="I586" s="219">
        <f t="shared" si="149"/>
        <v>9.3333333333333338E-2</v>
      </c>
      <c r="J586" s="217"/>
      <c r="K586" s="220"/>
      <c r="L586" s="220"/>
      <c r="M586" s="221"/>
      <c r="N586" s="222">
        <f t="shared" si="150"/>
        <v>0</v>
      </c>
      <c r="O586" s="223"/>
      <c r="P586" s="224"/>
      <c r="Q586" s="224"/>
      <c r="R586" s="224"/>
      <c r="S586" s="224"/>
      <c r="T586" s="225"/>
      <c r="U586" s="226">
        <f t="shared" si="151"/>
        <v>0.18666666666666668</v>
      </c>
      <c r="V586" s="227"/>
      <c r="W586" s="228" t="str">
        <f t="shared" si="152"/>
        <v>0</v>
      </c>
      <c r="X586" s="509"/>
      <c r="Y586" s="229">
        <f t="shared" si="153"/>
        <v>0</v>
      </c>
    </row>
    <row r="587" spans="2:25" ht="18.75" customHeight="1">
      <c r="B587" s="515"/>
      <c r="C587" s="518"/>
      <c r="D587" s="216">
        <v>2</v>
      </c>
      <c r="E587" s="216" t="s">
        <v>5103</v>
      </c>
      <c r="F587" s="217">
        <v>603</v>
      </c>
      <c r="G587" s="218">
        <f t="shared" si="147"/>
        <v>120.6</v>
      </c>
      <c r="H587" s="219">
        <f t="shared" si="148"/>
        <v>335</v>
      </c>
      <c r="I587" s="219">
        <f t="shared" si="149"/>
        <v>0.11166666666666666</v>
      </c>
      <c r="J587" s="217"/>
      <c r="K587" s="220"/>
      <c r="L587" s="220"/>
      <c r="M587" s="221"/>
      <c r="N587" s="222">
        <f t="shared" si="150"/>
        <v>0</v>
      </c>
      <c r="O587" s="223"/>
      <c r="P587" s="224"/>
      <c r="Q587" s="224"/>
      <c r="R587" s="224"/>
      <c r="S587" s="224"/>
      <c r="T587" s="225"/>
      <c r="U587" s="226">
        <f t="shared" si="151"/>
        <v>0.22333333333333333</v>
      </c>
      <c r="V587" s="227"/>
      <c r="W587" s="228" t="str">
        <f t="shared" si="152"/>
        <v>0</v>
      </c>
      <c r="X587" s="509"/>
      <c r="Y587" s="229">
        <f t="shared" si="153"/>
        <v>0</v>
      </c>
    </row>
    <row r="588" spans="2:25" ht="18.75" customHeight="1">
      <c r="B588" s="515"/>
      <c r="C588" s="518"/>
      <c r="D588" s="216">
        <v>3</v>
      </c>
      <c r="E588" s="216" t="s">
        <v>5104</v>
      </c>
      <c r="F588" s="217">
        <v>896</v>
      </c>
      <c r="G588" s="218">
        <f t="shared" si="147"/>
        <v>179.2</v>
      </c>
      <c r="H588" s="219">
        <f t="shared" si="148"/>
        <v>497.77777777777777</v>
      </c>
      <c r="I588" s="219">
        <f t="shared" si="149"/>
        <v>0.16592592592592592</v>
      </c>
      <c r="J588" s="217"/>
      <c r="K588" s="220"/>
      <c r="L588" s="220"/>
      <c r="M588" s="221"/>
      <c r="N588" s="222">
        <f t="shared" si="150"/>
        <v>0</v>
      </c>
      <c r="O588" s="223"/>
      <c r="P588" s="224"/>
      <c r="Q588" s="224"/>
      <c r="R588" s="224"/>
      <c r="S588" s="224"/>
      <c r="T588" s="225"/>
      <c r="U588" s="226">
        <f t="shared" si="151"/>
        <v>0.33185185185185184</v>
      </c>
      <c r="V588" s="227"/>
      <c r="W588" s="228" t="str">
        <f t="shared" si="152"/>
        <v>0</v>
      </c>
      <c r="X588" s="509"/>
      <c r="Y588" s="229">
        <f t="shared" si="153"/>
        <v>0</v>
      </c>
    </row>
    <row r="589" spans="2:25" ht="18.75" customHeight="1">
      <c r="B589" s="515"/>
      <c r="C589" s="518"/>
      <c r="D589" s="216">
        <v>4</v>
      </c>
      <c r="E589" s="216" t="s">
        <v>5105</v>
      </c>
      <c r="F589" s="217">
        <v>316</v>
      </c>
      <c r="G589" s="218">
        <f t="shared" si="147"/>
        <v>63.2</v>
      </c>
      <c r="H589" s="219">
        <f t="shared" si="148"/>
        <v>175.55555555555554</v>
      </c>
      <c r="I589" s="219">
        <f t="shared" si="149"/>
        <v>5.8518518518518511E-2</v>
      </c>
      <c r="J589" s="217" t="s">
        <v>5106</v>
      </c>
      <c r="K589" s="217" t="s">
        <v>5106</v>
      </c>
      <c r="L589" s="220"/>
      <c r="M589" s="221">
        <f>SUM(H586:H602)</f>
        <v>2917.2222222222222</v>
      </c>
      <c r="N589" s="222">
        <f t="shared" si="150"/>
        <v>58.344444444444441</v>
      </c>
      <c r="O589" s="223" t="s">
        <v>5107</v>
      </c>
      <c r="P589" s="224"/>
      <c r="Q589" s="224"/>
      <c r="R589" s="224"/>
      <c r="S589" s="224"/>
      <c r="T589" s="225"/>
      <c r="U589" s="226">
        <f t="shared" si="151"/>
        <v>0.11703703703703702</v>
      </c>
      <c r="V589" s="227">
        <f>SUM(U586:U602)</f>
        <v>1.9448148148148146</v>
      </c>
      <c r="W589" s="228" t="str">
        <f t="shared" si="152"/>
        <v>2</v>
      </c>
      <c r="X589" s="509"/>
      <c r="Y589" s="229">
        <f t="shared" si="153"/>
        <v>1</v>
      </c>
    </row>
    <row r="590" spans="2:25" ht="18.75" customHeight="1">
      <c r="B590" s="515"/>
      <c r="C590" s="518"/>
      <c r="D590" s="216">
        <v>5</v>
      </c>
      <c r="E590" s="216" t="s">
        <v>5108</v>
      </c>
      <c r="F590" s="217">
        <v>118</v>
      </c>
      <c r="G590" s="218">
        <f t="shared" si="147"/>
        <v>23.6</v>
      </c>
      <c r="H590" s="219">
        <f t="shared" si="148"/>
        <v>65.555555555555557</v>
      </c>
      <c r="I590" s="219">
        <f t="shared" si="149"/>
        <v>2.1851851851851851E-2</v>
      </c>
      <c r="J590" s="217"/>
      <c r="K590" s="220"/>
      <c r="L590" s="220"/>
      <c r="M590" s="221"/>
      <c r="N590" s="222">
        <f t="shared" si="150"/>
        <v>0</v>
      </c>
      <c r="O590" s="223"/>
      <c r="P590" s="224"/>
      <c r="Q590" s="224"/>
      <c r="R590" s="224"/>
      <c r="S590" s="224"/>
      <c r="T590" s="225"/>
      <c r="U590" s="226">
        <f t="shared" si="151"/>
        <v>4.3703703703703703E-2</v>
      </c>
      <c r="V590" s="227"/>
      <c r="W590" s="228" t="str">
        <f t="shared" si="152"/>
        <v>0</v>
      </c>
      <c r="X590" s="509"/>
      <c r="Y590" s="229">
        <f t="shared" si="153"/>
        <v>0</v>
      </c>
    </row>
    <row r="591" spans="2:25" ht="18.75" customHeight="1">
      <c r="B591" s="515"/>
      <c r="C591" s="518"/>
      <c r="D591" s="216">
        <v>6</v>
      </c>
      <c r="E591" s="216" t="s">
        <v>5109</v>
      </c>
      <c r="F591" s="217">
        <v>121</v>
      </c>
      <c r="G591" s="218">
        <f t="shared" si="147"/>
        <v>24.2</v>
      </c>
      <c r="H591" s="219">
        <f t="shared" si="148"/>
        <v>67.222222222222214</v>
      </c>
      <c r="I591" s="219">
        <f t="shared" si="149"/>
        <v>2.2407407407407404E-2</v>
      </c>
      <c r="J591" s="217"/>
      <c r="K591" s="220"/>
      <c r="L591" s="220"/>
      <c r="M591" s="221"/>
      <c r="N591" s="222">
        <f t="shared" si="150"/>
        <v>0</v>
      </c>
      <c r="O591" s="223"/>
      <c r="P591" s="224"/>
      <c r="Q591" s="224"/>
      <c r="R591" s="224"/>
      <c r="S591" s="224"/>
      <c r="T591" s="225"/>
      <c r="U591" s="226">
        <f t="shared" si="151"/>
        <v>4.4814814814814807E-2</v>
      </c>
      <c r="V591" s="227"/>
      <c r="W591" s="228" t="str">
        <f t="shared" si="152"/>
        <v>0</v>
      </c>
      <c r="X591" s="509"/>
      <c r="Y591" s="229">
        <f t="shared" si="153"/>
        <v>0</v>
      </c>
    </row>
    <row r="592" spans="2:25" ht="18.75" customHeight="1">
      <c r="B592" s="515"/>
      <c r="C592" s="518"/>
      <c r="D592" s="216">
        <v>7</v>
      </c>
      <c r="E592" s="216" t="s">
        <v>5110</v>
      </c>
      <c r="F592" s="217">
        <v>129</v>
      </c>
      <c r="G592" s="218">
        <f t="shared" si="147"/>
        <v>25.8</v>
      </c>
      <c r="H592" s="219">
        <f t="shared" si="148"/>
        <v>71.666666666666671</v>
      </c>
      <c r="I592" s="219">
        <f t="shared" si="149"/>
        <v>2.388888888888889E-2</v>
      </c>
      <c r="J592" s="217"/>
      <c r="K592" s="220"/>
      <c r="L592" s="220"/>
      <c r="M592" s="221"/>
      <c r="N592" s="222">
        <f t="shared" si="150"/>
        <v>0</v>
      </c>
      <c r="O592" s="223"/>
      <c r="P592" s="224"/>
      <c r="Q592" s="224"/>
      <c r="R592" s="224"/>
      <c r="S592" s="224"/>
      <c r="T592" s="225"/>
      <c r="U592" s="226">
        <f t="shared" si="151"/>
        <v>4.777777777777778E-2</v>
      </c>
      <c r="V592" s="227"/>
      <c r="W592" s="228" t="str">
        <f t="shared" si="152"/>
        <v>0</v>
      </c>
      <c r="X592" s="509"/>
      <c r="Y592" s="229">
        <f t="shared" si="153"/>
        <v>0</v>
      </c>
    </row>
    <row r="593" spans="2:25" ht="18.75" customHeight="1">
      <c r="B593" s="515"/>
      <c r="C593" s="518"/>
      <c r="D593" s="216">
        <v>8</v>
      </c>
      <c r="E593" s="216" t="s">
        <v>259</v>
      </c>
      <c r="F593" s="217">
        <v>439</v>
      </c>
      <c r="G593" s="218">
        <f t="shared" si="147"/>
        <v>87.8</v>
      </c>
      <c r="H593" s="219">
        <f t="shared" si="148"/>
        <v>243.88888888888889</v>
      </c>
      <c r="I593" s="219">
        <f t="shared" si="149"/>
        <v>8.1296296296296297E-2</v>
      </c>
      <c r="J593" s="217"/>
      <c r="K593" s="220"/>
      <c r="L593" s="220"/>
      <c r="M593" s="221"/>
      <c r="N593" s="222">
        <f t="shared" si="150"/>
        <v>0</v>
      </c>
      <c r="O593" s="223"/>
      <c r="P593" s="224"/>
      <c r="Q593" s="224"/>
      <c r="R593" s="224"/>
      <c r="S593" s="224"/>
      <c r="T593" s="225"/>
      <c r="U593" s="226">
        <f t="shared" si="151"/>
        <v>0.16259259259259259</v>
      </c>
      <c r="V593" s="227"/>
      <c r="W593" s="228" t="str">
        <f t="shared" si="152"/>
        <v>0</v>
      </c>
      <c r="X593" s="509"/>
      <c r="Y593" s="229">
        <f t="shared" si="153"/>
        <v>0</v>
      </c>
    </row>
    <row r="594" spans="2:25" ht="18.75" customHeight="1">
      <c r="B594" s="515"/>
      <c r="C594" s="518"/>
      <c r="D594" s="216">
        <v>9</v>
      </c>
      <c r="E594" s="216" t="s">
        <v>5111</v>
      </c>
      <c r="F594" s="217">
        <v>318</v>
      </c>
      <c r="G594" s="218">
        <f t="shared" si="147"/>
        <v>63.6</v>
      </c>
      <c r="H594" s="219">
        <f t="shared" si="148"/>
        <v>176.66666666666666</v>
      </c>
      <c r="I594" s="219">
        <f t="shared" si="149"/>
        <v>5.8888888888888886E-2</v>
      </c>
      <c r="J594" s="217"/>
      <c r="K594" s="220"/>
      <c r="L594" s="220"/>
      <c r="M594" s="221"/>
      <c r="N594" s="222">
        <f t="shared" si="150"/>
        <v>0</v>
      </c>
      <c r="O594" s="223"/>
      <c r="P594" s="224"/>
      <c r="Q594" s="224"/>
      <c r="R594" s="224"/>
      <c r="S594" s="224"/>
      <c r="T594" s="225"/>
      <c r="U594" s="226">
        <f t="shared" si="151"/>
        <v>0.11777777777777777</v>
      </c>
      <c r="V594" s="227"/>
      <c r="W594" s="228" t="str">
        <f t="shared" si="152"/>
        <v>0</v>
      </c>
      <c r="X594" s="509"/>
      <c r="Y594" s="229">
        <f t="shared" si="153"/>
        <v>0</v>
      </c>
    </row>
    <row r="595" spans="2:25" ht="18.75" customHeight="1">
      <c r="B595" s="515"/>
      <c r="C595" s="518"/>
      <c r="D595" s="216">
        <v>10</v>
      </c>
      <c r="E595" s="216" t="s">
        <v>5112</v>
      </c>
      <c r="F595" s="217">
        <v>279</v>
      </c>
      <c r="G595" s="218">
        <f t="shared" si="147"/>
        <v>55.8</v>
      </c>
      <c r="H595" s="219">
        <f t="shared" si="148"/>
        <v>155</v>
      </c>
      <c r="I595" s="219">
        <f t="shared" si="149"/>
        <v>5.1666666666666666E-2</v>
      </c>
      <c r="J595" s="217"/>
      <c r="K595" s="220"/>
      <c r="L595" s="220"/>
      <c r="M595" s="221"/>
      <c r="N595" s="222">
        <f t="shared" si="150"/>
        <v>0</v>
      </c>
      <c r="O595" s="223"/>
      <c r="P595" s="224"/>
      <c r="Q595" s="224"/>
      <c r="R595" s="224"/>
      <c r="S595" s="224"/>
      <c r="T595" s="225"/>
      <c r="U595" s="226">
        <f t="shared" si="151"/>
        <v>0.10333333333333333</v>
      </c>
      <c r="V595" s="227"/>
      <c r="W595" s="228" t="str">
        <f t="shared" si="152"/>
        <v>0</v>
      </c>
      <c r="X595" s="509"/>
      <c r="Y595" s="229">
        <f t="shared" si="153"/>
        <v>0</v>
      </c>
    </row>
    <row r="596" spans="2:25" ht="18.75" customHeight="1">
      <c r="B596" s="515"/>
      <c r="C596" s="518"/>
      <c r="D596" s="216">
        <v>11</v>
      </c>
      <c r="E596" s="216" t="s">
        <v>5113</v>
      </c>
      <c r="F596" s="217">
        <v>124</v>
      </c>
      <c r="G596" s="218">
        <f t="shared" si="147"/>
        <v>24.8</v>
      </c>
      <c r="H596" s="219">
        <f t="shared" si="148"/>
        <v>68.888888888888886</v>
      </c>
      <c r="I596" s="219">
        <f t="shared" si="149"/>
        <v>2.2962962962962963E-2</v>
      </c>
      <c r="J596" s="217"/>
      <c r="K596" s="220"/>
      <c r="L596" s="220"/>
      <c r="M596" s="221"/>
      <c r="N596" s="222">
        <f t="shared" si="150"/>
        <v>0</v>
      </c>
      <c r="O596" s="223"/>
      <c r="P596" s="224"/>
      <c r="Q596" s="224"/>
      <c r="R596" s="224"/>
      <c r="S596" s="224"/>
      <c r="T596" s="225"/>
      <c r="U596" s="226">
        <f t="shared" si="151"/>
        <v>4.5925925925925926E-2</v>
      </c>
      <c r="V596" s="227"/>
      <c r="W596" s="228" t="str">
        <f t="shared" si="152"/>
        <v>0</v>
      </c>
      <c r="X596" s="509"/>
      <c r="Y596" s="229">
        <f t="shared" si="153"/>
        <v>0</v>
      </c>
    </row>
    <row r="597" spans="2:25" ht="18.75" customHeight="1">
      <c r="B597" s="515"/>
      <c r="C597" s="518"/>
      <c r="D597" s="216">
        <v>12</v>
      </c>
      <c r="E597" s="216" t="s">
        <v>5114</v>
      </c>
      <c r="F597" s="217">
        <v>253</v>
      </c>
      <c r="G597" s="218">
        <f t="shared" si="147"/>
        <v>50.6</v>
      </c>
      <c r="H597" s="219">
        <f t="shared" si="148"/>
        <v>140.55555555555554</v>
      </c>
      <c r="I597" s="219">
        <f t="shared" si="149"/>
        <v>4.6851851851851846E-2</v>
      </c>
      <c r="J597" s="217"/>
      <c r="K597" s="220"/>
      <c r="L597" s="220"/>
      <c r="M597" s="221"/>
      <c r="N597" s="222">
        <f t="shared" si="150"/>
        <v>0</v>
      </c>
      <c r="O597" s="223"/>
      <c r="P597" s="224"/>
      <c r="Q597" s="224"/>
      <c r="R597" s="224"/>
      <c r="S597" s="224"/>
      <c r="T597" s="225"/>
      <c r="U597" s="226">
        <f t="shared" si="151"/>
        <v>9.3703703703703692E-2</v>
      </c>
      <c r="V597" s="227"/>
      <c r="W597" s="228" t="str">
        <f t="shared" si="152"/>
        <v>0</v>
      </c>
      <c r="X597" s="509"/>
      <c r="Y597" s="229">
        <f t="shared" si="153"/>
        <v>0</v>
      </c>
    </row>
    <row r="598" spans="2:25" ht="18.75" customHeight="1">
      <c r="B598" s="515"/>
      <c r="C598" s="518"/>
      <c r="D598" s="216">
        <v>13</v>
      </c>
      <c r="E598" s="216" t="s">
        <v>5115</v>
      </c>
      <c r="F598" s="217">
        <v>121</v>
      </c>
      <c r="G598" s="218">
        <f t="shared" si="147"/>
        <v>24.2</v>
      </c>
      <c r="H598" s="219">
        <f t="shared" si="148"/>
        <v>67.222222222222214</v>
      </c>
      <c r="I598" s="219">
        <f t="shared" si="149"/>
        <v>2.2407407407407404E-2</v>
      </c>
      <c r="J598" s="217"/>
      <c r="K598" s="220"/>
      <c r="L598" s="220"/>
      <c r="M598" s="221"/>
      <c r="N598" s="222">
        <f t="shared" si="150"/>
        <v>0</v>
      </c>
      <c r="O598" s="223"/>
      <c r="P598" s="224"/>
      <c r="Q598" s="224"/>
      <c r="R598" s="224"/>
      <c r="S598" s="224"/>
      <c r="T598" s="225"/>
      <c r="U598" s="226">
        <f t="shared" si="151"/>
        <v>4.4814814814814807E-2</v>
      </c>
      <c r="V598" s="227"/>
      <c r="W598" s="228" t="str">
        <f t="shared" si="152"/>
        <v>0</v>
      </c>
      <c r="X598" s="509"/>
      <c r="Y598" s="229">
        <f t="shared" si="153"/>
        <v>0</v>
      </c>
    </row>
    <row r="599" spans="2:25" ht="18.75" customHeight="1">
      <c r="B599" s="515"/>
      <c r="C599" s="518"/>
      <c r="D599" s="216">
        <v>14</v>
      </c>
      <c r="E599" s="216" t="s">
        <v>5116</v>
      </c>
      <c r="F599" s="217">
        <v>169</v>
      </c>
      <c r="G599" s="218">
        <f t="shared" si="147"/>
        <v>33.799999999999997</v>
      </c>
      <c r="H599" s="219">
        <f t="shared" si="148"/>
        <v>93.888888888888886</v>
      </c>
      <c r="I599" s="219">
        <f t="shared" si="149"/>
        <v>3.1296296296296294E-2</v>
      </c>
      <c r="J599" s="217"/>
      <c r="K599" s="220"/>
      <c r="L599" s="220"/>
      <c r="M599" s="221"/>
      <c r="N599" s="222">
        <f t="shared" si="150"/>
        <v>0</v>
      </c>
      <c r="O599" s="223"/>
      <c r="P599" s="224"/>
      <c r="Q599" s="224"/>
      <c r="R599" s="224"/>
      <c r="S599" s="224"/>
      <c r="T599" s="225"/>
      <c r="U599" s="226">
        <f t="shared" si="151"/>
        <v>6.2592592592592589E-2</v>
      </c>
      <c r="V599" s="227"/>
      <c r="W599" s="228" t="str">
        <f t="shared" si="152"/>
        <v>0</v>
      </c>
      <c r="X599" s="509"/>
      <c r="Y599" s="229">
        <f t="shared" si="153"/>
        <v>0</v>
      </c>
    </row>
    <row r="600" spans="2:25" ht="18.75" customHeight="1">
      <c r="B600" s="515"/>
      <c r="C600" s="518"/>
      <c r="D600" s="216">
        <v>15</v>
      </c>
      <c r="E600" s="216" t="s">
        <v>5117</v>
      </c>
      <c r="F600" s="217">
        <v>142</v>
      </c>
      <c r="G600" s="218">
        <f t="shared" si="147"/>
        <v>28.4</v>
      </c>
      <c r="H600" s="219">
        <f t="shared" si="148"/>
        <v>78.888888888888886</v>
      </c>
      <c r="I600" s="219">
        <f t="shared" si="149"/>
        <v>2.6296296296296297E-2</v>
      </c>
      <c r="J600" s="217"/>
      <c r="K600" s="220"/>
      <c r="L600" s="220"/>
      <c r="M600" s="221"/>
      <c r="N600" s="222">
        <f t="shared" si="150"/>
        <v>0</v>
      </c>
      <c r="O600" s="223"/>
      <c r="P600" s="224"/>
      <c r="Q600" s="224"/>
      <c r="R600" s="224"/>
      <c r="S600" s="224"/>
      <c r="T600" s="225"/>
      <c r="U600" s="226">
        <f t="shared" si="151"/>
        <v>5.2592592592592594E-2</v>
      </c>
      <c r="V600" s="227"/>
      <c r="W600" s="228" t="str">
        <f t="shared" si="152"/>
        <v>0</v>
      </c>
      <c r="X600" s="509"/>
      <c r="Y600" s="229">
        <f t="shared" si="153"/>
        <v>0</v>
      </c>
    </row>
    <row r="601" spans="2:25" ht="18.75" customHeight="1">
      <c r="B601" s="515"/>
      <c r="C601" s="518"/>
      <c r="D601" s="216">
        <v>16</v>
      </c>
      <c r="E601" s="216" t="s">
        <v>5118</v>
      </c>
      <c r="F601" s="217">
        <v>206</v>
      </c>
      <c r="G601" s="218">
        <f t="shared" si="147"/>
        <v>41.2</v>
      </c>
      <c r="H601" s="219">
        <f t="shared" si="148"/>
        <v>114.44444444444444</v>
      </c>
      <c r="I601" s="219">
        <f t="shared" si="149"/>
        <v>3.8148148148148146E-2</v>
      </c>
      <c r="J601" s="217"/>
      <c r="K601" s="220"/>
      <c r="L601" s="220"/>
      <c r="M601" s="221"/>
      <c r="N601" s="222">
        <f t="shared" si="150"/>
        <v>0</v>
      </c>
      <c r="O601" s="223"/>
      <c r="P601" s="224"/>
      <c r="Q601" s="224"/>
      <c r="R601" s="224"/>
      <c r="S601" s="224"/>
      <c r="T601" s="225"/>
      <c r="U601" s="226">
        <f t="shared" si="151"/>
        <v>7.6296296296296293E-2</v>
      </c>
      <c r="V601" s="227"/>
      <c r="W601" s="228" t="str">
        <f t="shared" si="152"/>
        <v>0</v>
      </c>
      <c r="X601" s="509"/>
      <c r="Y601" s="229">
        <f t="shared" si="153"/>
        <v>0</v>
      </c>
    </row>
    <row r="602" spans="2:25" ht="18.75" customHeight="1">
      <c r="B602" s="515"/>
      <c r="C602" s="518"/>
      <c r="D602" s="216">
        <v>17</v>
      </c>
      <c r="E602" s="216" t="s">
        <v>5119</v>
      </c>
      <c r="F602" s="217">
        <v>513</v>
      </c>
      <c r="G602" s="218">
        <f t="shared" si="147"/>
        <v>102.6</v>
      </c>
      <c r="H602" s="219">
        <f t="shared" si="148"/>
        <v>285</v>
      </c>
      <c r="I602" s="219">
        <f t="shared" si="149"/>
        <v>9.5000000000000001E-2</v>
      </c>
      <c r="J602" s="217"/>
      <c r="K602" s="220"/>
      <c r="L602" s="220"/>
      <c r="M602" s="221"/>
      <c r="N602" s="222">
        <f t="shared" si="150"/>
        <v>0</v>
      </c>
      <c r="O602" s="223"/>
      <c r="P602" s="224"/>
      <c r="Q602" s="224"/>
      <c r="R602" s="224"/>
      <c r="S602" s="224"/>
      <c r="T602" s="225"/>
      <c r="U602" s="226">
        <f t="shared" si="151"/>
        <v>0.19</v>
      </c>
      <c r="V602" s="227"/>
      <c r="W602" s="228" t="str">
        <f t="shared" si="152"/>
        <v>0</v>
      </c>
      <c r="X602" s="509"/>
      <c r="Y602" s="229">
        <f t="shared" si="153"/>
        <v>0</v>
      </c>
    </row>
    <row r="603" spans="2:25" ht="18.75" customHeight="1">
      <c r="B603" s="515"/>
      <c r="C603" s="518"/>
      <c r="D603" s="216"/>
      <c r="E603" s="216"/>
      <c r="F603" s="217"/>
      <c r="G603" s="218">
        <f t="shared" si="147"/>
        <v>0</v>
      </c>
      <c r="H603" s="219">
        <f t="shared" si="148"/>
        <v>0</v>
      </c>
      <c r="I603" s="219">
        <f t="shared" si="149"/>
        <v>0</v>
      </c>
      <c r="J603" s="217"/>
      <c r="K603" s="220"/>
      <c r="L603" s="220"/>
      <c r="M603" s="221"/>
      <c r="N603" s="222">
        <f t="shared" si="150"/>
        <v>0</v>
      </c>
      <c r="O603" s="223"/>
      <c r="P603" s="224"/>
      <c r="Q603" s="224"/>
      <c r="R603" s="224"/>
      <c r="S603" s="224"/>
      <c r="T603" s="225"/>
      <c r="U603" s="226">
        <f t="shared" si="151"/>
        <v>0</v>
      </c>
      <c r="V603" s="227"/>
      <c r="W603" s="228" t="str">
        <f t="shared" si="152"/>
        <v>0</v>
      </c>
      <c r="X603" s="509"/>
      <c r="Y603" s="229">
        <f t="shared" si="153"/>
        <v>0</v>
      </c>
    </row>
    <row r="604" spans="2:25" ht="18.75" customHeight="1">
      <c r="B604" s="515"/>
      <c r="C604" s="518"/>
      <c r="D604" s="216">
        <v>1</v>
      </c>
      <c r="E604" s="216" t="s">
        <v>5120</v>
      </c>
      <c r="F604" s="217">
        <v>160</v>
      </c>
      <c r="G604" s="218">
        <f t="shared" si="147"/>
        <v>32</v>
      </c>
      <c r="H604" s="219">
        <f t="shared" si="148"/>
        <v>88.888888888888886</v>
      </c>
      <c r="I604" s="219">
        <f t="shared" si="149"/>
        <v>2.9629629629629627E-2</v>
      </c>
      <c r="J604" s="217"/>
      <c r="K604" s="220"/>
      <c r="L604" s="220"/>
      <c r="M604" s="221"/>
      <c r="N604" s="222">
        <f t="shared" si="150"/>
        <v>0</v>
      </c>
      <c r="O604" s="223"/>
      <c r="P604" s="224"/>
      <c r="Q604" s="224"/>
      <c r="R604" s="224"/>
      <c r="S604" s="224"/>
      <c r="T604" s="225"/>
      <c r="U604" s="226">
        <f t="shared" si="151"/>
        <v>5.9259259259259255E-2</v>
      </c>
      <c r="V604" s="227"/>
      <c r="W604" s="228" t="str">
        <f t="shared" si="152"/>
        <v>0</v>
      </c>
      <c r="X604" s="509"/>
      <c r="Y604" s="229">
        <f t="shared" si="153"/>
        <v>0</v>
      </c>
    </row>
    <row r="605" spans="2:25" ht="18.75" customHeight="1">
      <c r="B605" s="515"/>
      <c r="C605" s="518"/>
      <c r="D605" s="216">
        <v>2</v>
      </c>
      <c r="E605" s="216" t="s">
        <v>5121</v>
      </c>
      <c r="F605" s="217">
        <v>173</v>
      </c>
      <c r="G605" s="218">
        <f t="shared" si="147"/>
        <v>34.6</v>
      </c>
      <c r="H605" s="219">
        <f t="shared" si="148"/>
        <v>96.111111111111114</v>
      </c>
      <c r="I605" s="219">
        <f t="shared" si="149"/>
        <v>3.2037037037037037E-2</v>
      </c>
      <c r="J605" s="217"/>
      <c r="K605" s="220"/>
      <c r="L605" s="220"/>
      <c r="M605" s="221"/>
      <c r="N605" s="222">
        <f t="shared" si="150"/>
        <v>0</v>
      </c>
      <c r="O605" s="223"/>
      <c r="P605" s="224"/>
      <c r="Q605" s="224"/>
      <c r="R605" s="224"/>
      <c r="S605" s="224"/>
      <c r="T605" s="225"/>
      <c r="U605" s="226">
        <f t="shared" si="151"/>
        <v>6.4074074074074075E-2</v>
      </c>
      <c r="V605" s="227"/>
      <c r="W605" s="228" t="str">
        <f t="shared" si="152"/>
        <v>0</v>
      </c>
      <c r="X605" s="509"/>
      <c r="Y605" s="229">
        <f t="shared" si="153"/>
        <v>0</v>
      </c>
    </row>
    <row r="606" spans="2:25" ht="18.75" customHeight="1">
      <c r="B606" s="515"/>
      <c r="C606" s="518"/>
      <c r="D606" s="216">
        <v>3</v>
      </c>
      <c r="E606" s="216" t="s">
        <v>5122</v>
      </c>
      <c r="F606" s="217">
        <v>383</v>
      </c>
      <c r="G606" s="218">
        <f t="shared" si="147"/>
        <v>76.599999999999994</v>
      </c>
      <c r="H606" s="219">
        <f t="shared" si="148"/>
        <v>212.77777777777777</v>
      </c>
      <c r="I606" s="219">
        <f t="shared" si="149"/>
        <v>7.092592592592592E-2</v>
      </c>
      <c r="J606" s="217" t="s">
        <v>5123</v>
      </c>
      <c r="K606" s="217" t="s">
        <v>5123</v>
      </c>
      <c r="L606" s="220"/>
      <c r="M606" s="221">
        <f>SUM(H604:H618)</f>
        <v>2663.3333333333326</v>
      </c>
      <c r="N606" s="222">
        <f t="shared" si="150"/>
        <v>53.266666666666652</v>
      </c>
      <c r="O606" s="223" t="s">
        <v>2132</v>
      </c>
      <c r="P606" s="224"/>
      <c r="Q606" s="224"/>
      <c r="R606" s="224"/>
      <c r="S606" s="224"/>
      <c r="T606" s="225"/>
      <c r="U606" s="226">
        <f t="shared" si="151"/>
        <v>0.14185185185185184</v>
      </c>
      <c r="V606" s="227">
        <f>SUM(U604:U618)</f>
        <v>1.7755555555555553</v>
      </c>
      <c r="W606" s="228" t="str">
        <f t="shared" si="152"/>
        <v>2</v>
      </c>
      <c r="X606" s="509"/>
      <c r="Y606" s="229">
        <f t="shared" si="153"/>
        <v>1</v>
      </c>
    </row>
    <row r="607" spans="2:25" ht="18.75" customHeight="1">
      <c r="B607" s="515"/>
      <c r="C607" s="518"/>
      <c r="D607" s="216">
        <v>4</v>
      </c>
      <c r="E607" s="216" t="s">
        <v>5124</v>
      </c>
      <c r="F607" s="217">
        <v>269</v>
      </c>
      <c r="G607" s="218">
        <f t="shared" si="147"/>
        <v>53.8</v>
      </c>
      <c r="H607" s="219">
        <f t="shared" si="148"/>
        <v>149.44444444444443</v>
      </c>
      <c r="I607" s="219">
        <f t="shared" si="149"/>
        <v>4.9814814814814812E-2</v>
      </c>
      <c r="J607" s="217"/>
      <c r="K607" s="220"/>
      <c r="L607" s="220"/>
      <c r="M607" s="221"/>
      <c r="N607" s="222">
        <f t="shared" si="150"/>
        <v>0</v>
      </c>
      <c r="O607" s="223"/>
      <c r="P607" s="224"/>
      <c r="Q607" s="224"/>
      <c r="R607" s="224"/>
      <c r="S607" s="224"/>
      <c r="T607" s="225"/>
      <c r="U607" s="226">
        <f t="shared" si="151"/>
        <v>9.9629629629629624E-2</v>
      </c>
      <c r="V607" s="227"/>
      <c r="W607" s="228" t="str">
        <f t="shared" si="152"/>
        <v>0</v>
      </c>
      <c r="X607" s="509"/>
      <c r="Y607" s="229">
        <f t="shared" si="153"/>
        <v>0</v>
      </c>
    </row>
    <row r="608" spans="2:25" ht="18.75" customHeight="1">
      <c r="B608" s="515"/>
      <c r="C608" s="518"/>
      <c r="D608" s="216">
        <v>5</v>
      </c>
      <c r="E608" s="216" t="s">
        <v>2293</v>
      </c>
      <c r="F608" s="217">
        <v>186</v>
      </c>
      <c r="G608" s="218">
        <f t="shared" si="147"/>
        <v>37.200000000000003</v>
      </c>
      <c r="H608" s="219">
        <f t="shared" si="148"/>
        <v>103.33333333333333</v>
      </c>
      <c r="I608" s="219">
        <f t="shared" si="149"/>
        <v>3.4444444444444444E-2</v>
      </c>
      <c r="J608" s="217"/>
      <c r="K608" s="220"/>
      <c r="L608" s="220"/>
      <c r="M608" s="221"/>
      <c r="N608" s="222">
        <f t="shared" si="150"/>
        <v>0</v>
      </c>
      <c r="O608" s="223"/>
      <c r="P608" s="224"/>
      <c r="Q608" s="224"/>
      <c r="R608" s="224"/>
      <c r="S608" s="224"/>
      <c r="T608" s="225"/>
      <c r="U608" s="226">
        <f t="shared" si="151"/>
        <v>6.8888888888888888E-2</v>
      </c>
      <c r="V608" s="227"/>
      <c r="W608" s="228" t="str">
        <f t="shared" si="152"/>
        <v>0</v>
      </c>
      <c r="X608" s="509"/>
      <c r="Y608" s="229">
        <f t="shared" si="153"/>
        <v>0</v>
      </c>
    </row>
    <row r="609" spans="2:25" ht="18.75" customHeight="1">
      <c r="B609" s="515"/>
      <c r="C609" s="518"/>
      <c r="D609" s="216">
        <v>6</v>
      </c>
      <c r="E609" s="216" t="s">
        <v>5125</v>
      </c>
      <c r="F609" s="217">
        <v>253</v>
      </c>
      <c r="G609" s="218">
        <f t="shared" si="147"/>
        <v>50.6</v>
      </c>
      <c r="H609" s="219">
        <f t="shared" si="148"/>
        <v>140.55555555555554</v>
      </c>
      <c r="I609" s="219">
        <f t="shared" si="149"/>
        <v>4.6851851851851846E-2</v>
      </c>
      <c r="J609" s="217"/>
      <c r="K609" s="220"/>
      <c r="L609" s="220"/>
      <c r="M609" s="221"/>
      <c r="N609" s="222">
        <f t="shared" si="150"/>
        <v>0</v>
      </c>
      <c r="O609" s="223"/>
      <c r="P609" s="224"/>
      <c r="Q609" s="224"/>
      <c r="R609" s="224"/>
      <c r="S609" s="224"/>
      <c r="T609" s="225"/>
      <c r="U609" s="226">
        <f t="shared" si="151"/>
        <v>9.3703703703703692E-2</v>
      </c>
      <c r="V609" s="227"/>
      <c r="W609" s="228" t="str">
        <f t="shared" si="152"/>
        <v>0</v>
      </c>
      <c r="X609" s="509"/>
      <c r="Y609" s="229">
        <f t="shared" si="153"/>
        <v>0</v>
      </c>
    </row>
    <row r="610" spans="2:25" ht="18.75" customHeight="1">
      <c r="B610" s="515"/>
      <c r="C610" s="518"/>
      <c r="D610" s="216">
        <v>7</v>
      </c>
      <c r="E610" s="216" t="s">
        <v>3018</v>
      </c>
      <c r="F610" s="217">
        <v>158</v>
      </c>
      <c r="G610" s="218">
        <f t="shared" si="147"/>
        <v>31.6</v>
      </c>
      <c r="H610" s="219">
        <f t="shared" si="148"/>
        <v>87.777777777777771</v>
      </c>
      <c r="I610" s="219">
        <f t="shared" si="149"/>
        <v>2.9259259259259256E-2</v>
      </c>
      <c r="J610" s="217"/>
      <c r="K610" s="220"/>
      <c r="L610" s="220"/>
      <c r="M610" s="221"/>
      <c r="N610" s="222">
        <f t="shared" si="150"/>
        <v>0</v>
      </c>
      <c r="O610" s="223"/>
      <c r="P610" s="224"/>
      <c r="Q610" s="224"/>
      <c r="R610" s="224"/>
      <c r="S610" s="224"/>
      <c r="T610" s="225"/>
      <c r="U610" s="226">
        <f t="shared" si="151"/>
        <v>5.8518518518518511E-2</v>
      </c>
      <c r="V610" s="227"/>
      <c r="W610" s="228" t="str">
        <f t="shared" si="152"/>
        <v>0</v>
      </c>
      <c r="X610" s="509"/>
      <c r="Y610" s="229">
        <f t="shared" si="153"/>
        <v>0</v>
      </c>
    </row>
    <row r="611" spans="2:25" ht="18.75" customHeight="1">
      <c r="B611" s="515"/>
      <c r="C611" s="518"/>
      <c r="D611" s="216">
        <v>8</v>
      </c>
      <c r="E611" s="216" t="s">
        <v>5126</v>
      </c>
      <c r="F611" s="217">
        <v>274</v>
      </c>
      <c r="G611" s="218">
        <f t="shared" si="147"/>
        <v>54.8</v>
      </c>
      <c r="H611" s="219">
        <f t="shared" si="148"/>
        <v>152.22222222222223</v>
      </c>
      <c r="I611" s="219">
        <f t="shared" si="149"/>
        <v>5.0740740740740746E-2</v>
      </c>
      <c r="J611" s="217"/>
      <c r="K611" s="220"/>
      <c r="L611" s="220"/>
      <c r="M611" s="221"/>
      <c r="N611" s="222">
        <f t="shared" si="150"/>
        <v>0</v>
      </c>
      <c r="O611" s="223"/>
      <c r="P611" s="224"/>
      <c r="Q611" s="224"/>
      <c r="R611" s="224"/>
      <c r="S611" s="224"/>
      <c r="T611" s="225"/>
      <c r="U611" s="226">
        <f t="shared" si="151"/>
        <v>0.10148148148148149</v>
      </c>
      <c r="V611" s="227"/>
      <c r="W611" s="228" t="str">
        <f t="shared" si="152"/>
        <v>0</v>
      </c>
      <c r="X611" s="509"/>
      <c r="Y611" s="229">
        <f t="shared" si="153"/>
        <v>0</v>
      </c>
    </row>
    <row r="612" spans="2:25" ht="18.75" customHeight="1">
      <c r="B612" s="515"/>
      <c r="C612" s="518"/>
      <c r="D612" s="216">
        <v>9</v>
      </c>
      <c r="E612" s="216" t="s">
        <v>5127</v>
      </c>
      <c r="F612" s="217">
        <v>487</v>
      </c>
      <c r="G612" s="218">
        <f t="shared" si="147"/>
        <v>97.4</v>
      </c>
      <c r="H612" s="219">
        <f t="shared" si="148"/>
        <v>270.55555555555554</v>
      </c>
      <c r="I612" s="219">
        <f t="shared" si="149"/>
        <v>9.0185185185185188E-2</v>
      </c>
      <c r="J612" s="217"/>
      <c r="K612" s="220"/>
      <c r="L612" s="220"/>
      <c r="M612" s="221"/>
      <c r="N612" s="222">
        <f t="shared" si="150"/>
        <v>0</v>
      </c>
      <c r="O612" s="223"/>
      <c r="P612" s="224"/>
      <c r="Q612" s="224"/>
      <c r="R612" s="224"/>
      <c r="S612" s="224"/>
      <c r="T612" s="225"/>
      <c r="U612" s="226">
        <f t="shared" si="151"/>
        <v>0.18037037037037038</v>
      </c>
      <c r="V612" s="227"/>
      <c r="W612" s="228" t="str">
        <f t="shared" si="152"/>
        <v>0</v>
      </c>
      <c r="X612" s="509"/>
      <c r="Y612" s="229">
        <f t="shared" si="153"/>
        <v>0</v>
      </c>
    </row>
    <row r="613" spans="2:25" ht="18.75" customHeight="1">
      <c r="B613" s="515"/>
      <c r="C613" s="518"/>
      <c r="D613" s="216">
        <v>10</v>
      </c>
      <c r="E613" s="216" t="s">
        <v>5128</v>
      </c>
      <c r="F613" s="217">
        <v>341</v>
      </c>
      <c r="G613" s="218">
        <f t="shared" si="147"/>
        <v>68.2</v>
      </c>
      <c r="H613" s="219">
        <f t="shared" si="148"/>
        <v>189.44444444444443</v>
      </c>
      <c r="I613" s="219">
        <f t="shared" si="149"/>
        <v>6.3148148148148148E-2</v>
      </c>
      <c r="J613" s="217"/>
      <c r="K613" s="220"/>
      <c r="L613" s="220"/>
      <c r="M613" s="232"/>
      <c r="N613" s="222">
        <f t="shared" si="150"/>
        <v>0</v>
      </c>
      <c r="O613" s="223"/>
      <c r="P613" s="224"/>
      <c r="Q613" s="224"/>
      <c r="R613" s="224"/>
      <c r="S613" s="224"/>
      <c r="T613" s="225"/>
      <c r="U613" s="226">
        <f t="shared" si="151"/>
        <v>0.1262962962962963</v>
      </c>
      <c r="V613" s="227"/>
      <c r="W613" s="228" t="str">
        <f t="shared" si="152"/>
        <v>0</v>
      </c>
      <c r="X613" s="509"/>
      <c r="Y613" s="229">
        <f t="shared" si="153"/>
        <v>0</v>
      </c>
    </row>
    <row r="614" spans="2:25" ht="18.75" customHeight="1">
      <c r="B614" s="515"/>
      <c r="C614" s="518"/>
      <c r="D614" s="216">
        <v>11</v>
      </c>
      <c r="E614" s="216" t="s">
        <v>5129</v>
      </c>
      <c r="F614" s="217">
        <v>294</v>
      </c>
      <c r="G614" s="218">
        <f t="shared" si="147"/>
        <v>58.8</v>
      </c>
      <c r="H614" s="219">
        <f t="shared" si="148"/>
        <v>163.33333333333334</v>
      </c>
      <c r="I614" s="219">
        <f t="shared" si="149"/>
        <v>5.4444444444444448E-2</v>
      </c>
      <c r="J614" s="217"/>
      <c r="K614" s="220"/>
      <c r="L614" s="220"/>
      <c r="M614" s="232"/>
      <c r="N614" s="222">
        <f t="shared" si="150"/>
        <v>0</v>
      </c>
      <c r="O614" s="223"/>
      <c r="P614" s="224"/>
      <c r="Q614" s="224"/>
      <c r="R614" s="224"/>
      <c r="S614" s="224"/>
      <c r="T614" s="225"/>
      <c r="U614" s="226">
        <f t="shared" si="151"/>
        <v>0.1088888888888889</v>
      </c>
      <c r="V614" s="227"/>
      <c r="W614" s="228" t="str">
        <f t="shared" si="152"/>
        <v>0</v>
      </c>
      <c r="X614" s="509"/>
      <c r="Y614" s="229">
        <f t="shared" si="153"/>
        <v>0</v>
      </c>
    </row>
    <row r="615" spans="2:25" ht="18.75" customHeight="1">
      <c r="B615" s="515"/>
      <c r="C615" s="518"/>
      <c r="D615" s="216">
        <v>12</v>
      </c>
      <c r="E615" s="216" t="s">
        <v>5130</v>
      </c>
      <c r="F615" s="217">
        <v>262</v>
      </c>
      <c r="G615" s="218">
        <f t="shared" ref="G615:G636" si="154">F615/$G$15</f>
        <v>52.4</v>
      </c>
      <c r="H615" s="219">
        <f t="shared" ref="H615:H636" si="155">F615/$H$15</f>
        <v>145.55555555555554</v>
      </c>
      <c r="I615" s="219">
        <f t="shared" ref="I615:I636" si="156">H615/$I$15</f>
        <v>4.8518518518518516E-2</v>
      </c>
      <c r="J615" s="217"/>
      <c r="K615" s="220"/>
      <c r="L615" s="220"/>
      <c r="M615" s="232"/>
      <c r="N615" s="222">
        <f t="shared" si="150"/>
        <v>0</v>
      </c>
      <c r="O615" s="223"/>
      <c r="P615" s="224"/>
      <c r="Q615" s="224"/>
      <c r="R615" s="224"/>
      <c r="S615" s="224"/>
      <c r="T615" s="225"/>
      <c r="U615" s="226">
        <f t="shared" ref="U615:U636" si="157">H615/$U$15</f>
        <v>9.7037037037037033E-2</v>
      </c>
      <c r="V615" s="227"/>
      <c r="W615" s="228" t="str">
        <f t="shared" ref="W615:W636" si="158">IF(V615&lt;1,"0",IF(V615&lt;5,"2",IF(V615&gt;=5,"6")))</f>
        <v>0</v>
      </c>
      <c r="X615" s="509"/>
      <c r="Y615" s="229">
        <f t="shared" ref="Y615:Y637" si="159">W615/2</f>
        <v>0</v>
      </c>
    </row>
    <row r="616" spans="2:25" ht="18.75" customHeight="1">
      <c r="B616" s="515"/>
      <c r="C616" s="518"/>
      <c r="D616" s="216">
        <v>13</v>
      </c>
      <c r="E616" s="216" t="s">
        <v>5131</v>
      </c>
      <c r="F616" s="217">
        <v>876</v>
      </c>
      <c r="G616" s="218">
        <f t="shared" si="154"/>
        <v>175.2</v>
      </c>
      <c r="H616" s="219">
        <f t="shared" si="155"/>
        <v>486.66666666666663</v>
      </c>
      <c r="I616" s="219">
        <f t="shared" si="156"/>
        <v>0.16222222222222221</v>
      </c>
      <c r="J616" s="217"/>
      <c r="K616" s="220"/>
      <c r="L616" s="220"/>
      <c r="M616" s="232"/>
      <c r="N616" s="222">
        <f t="shared" si="150"/>
        <v>0</v>
      </c>
      <c r="O616" s="223"/>
      <c r="P616" s="224"/>
      <c r="Q616" s="224"/>
      <c r="R616" s="224"/>
      <c r="S616" s="224"/>
      <c r="T616" s="225"/>
      <c r="U616" s="226">
        <f t="shared" si="157"/>
        <v>0.32444444444444442</v>
      </c>
      <c r="V616" s="227"/>
      <c r="W616" s="228" t="str">
        <f t="shared" si="158"/>
        <v>0</v>
      </c>
      <c r="X616" s="509"/>
      <c r="Y616" s="229">
        <f t="shared" si="159"/>
        <v>0</v>
      </c>
    </row>
    <row r="617" spans="2:25" ht="18.75" customHeight="1">
      <c r="B617" s="515"/>
      <c r="C617" s="518"/>
      <c r="D617" s="216">
        <v>14</v>
      </c>
      <c r="E617" s="216" t="s">
        <v>5132</v>
      </c>
      <c r="F617" s="217">
        <v>482</v>
      </c>
      <c r="G617" s="218">
        <f t="shared" si="154"/>
        <v>96.4</v>
      </c>
      <c r="H617" s="219">
        <f t="shared" si="155"/>
        <v>267.77777777777777</v>
      </c>
      <c r="I617" s="219">
        <f t="shared" si="156"/>
        <v>8.925925925925926E-2</v>
      </c>
      <c r="J617" s="217"/>
      <c r="K617" s="220"/>
      <c r="L617" s="220"/>
      <c r="M617" s="232"/>
      <c r="N617" s="222">
        <f t="shared" si="150"/>
        <v>0</v>
      </c>
      <c r="O617" s="223"/>
      <c r="P617" s="224"/>
      <c r="Q617" s="224"/>
      <c r="R617" s="224"/>
      <c r="S617" s="224"/>
      <c r="T617" s="225"/>
      <c r="U617" s="226">
        <f t="shared" si="157"/>
        <v>0.17851851851851852</v>
      </c>
      <c r="V617" s="227"/>
      <c r="W617" s="228" t="str">
        <f t="shared" si="158"/>
        <v>0</v>
      </c>
      <c r="X617" s="509"/>
      <c r="Y617" s="229">
        <f t="shared" si="159"/>
        <v>0</v>
      </c>
    </row>
    <row r="618" spans="2:25" ht="18.75" customHeight="1">
      <c r="B618" s="515"/>
      <c r="C618" s="518"/>
      <c r="D618" s="216">
        <v>15</v>
      </c>
      <c r="E618" s="216" t="s">
        <v>5133</v>
      </c>
      <c r="F618" s="217">
        <v>196</v>
      </c>
      <c r="G618" s="218">
        <f t="shared" si="154"/>
        <v>39.200000000000003</v>
      </c>
      <c r="H618" s="219">
        <f t="shared" si="155"/>
        <v>108.88888888888889</v>
      </c>
      <c r="I618" s="219">
        <f t="shared" si="156"/>
        <v>3.6296296296296292E-2</v>
      </c>
      <c r="J618" s="217"/>
      <c r="K618" s="220"/>
      <c r="L618" s="220"/>
      <c r="M618" s="232"/>
      <c r="N618" s="222">
        <f t="shared" si="150"/>
        <v>0</v>
      </c>
      <c r="O618" s="223"/>
      <c r="P618" s="224"/>
      <c r="Q618" s="224"/>
      <c r="R618" s="224"/>
      <c r="S618" s="224"/>
      <c r="T618" s="225"/>
      <c r="U618" s="226">
        <f t="shared" si="157"/>
        <v>7.2592592592592584E-2</v>
      </c>
      <c r="V618" s="227"/>
      <c r="W618" s="228" t="str">
        <f t="shared" si="158"/>
        <v>0</v>
      </c>
      <c r="X618" s="509"/>
      <c r="Y618" s="229">
        <f t="shared" si="159"/>
        <v>0</v>
      </c>
    </row>
    <row r="619" spans="2:25" ht="18.75" customHeight="1">
      <c r="B619" s="515"/>
      <c r="C619" s="518"/>
      <c r="D619" s="216"/>
      <c r="E619" s="216"/>
      <c r="F619" s="217"/>
      <c r="G619" s="218">
        <f t="shared" si="154"/>
        <v>0</v>
      </c>
      <c r="H619" s="219">
        <f t="shared" si="155"/>
        <v>0</v>
      </c>
      <c r="I619" s="219">
        <f t="shared" si="156"/>
        <v>0</v>
      </c>
      <c r="J619" s="217"/>
      <c r="K619" s="220"/>
      <c r="L619" s="220"/>
      <c r="M619" s="232"/>
      <c r="N619" s="222">
        <f t="shared" si="150"/>
        <v>0</v>
      </c>
      <c r="O619" s="223"/>
      <c r="P619" s="224"/>
      <c r="Q619" s="224"/>
      <c r="R619" s="224"/>
      <c r="S619" s="224"/>
      <c r="T619" s="225"/>
      <c r="U619" s="226">
        <f t="shared" si="157"/>
        <v>0</v>
      </c>
      <c r="V619" s="227"/>
      <c r="W619" s="228" t="str">
        <f t="shared" si="158"/>
        <v>0</v>
      </c>
      <c r="X619" s="509"/>
      <c r="Y619" s="229">
        <f t="shared" si="159"/>
        <v>0</v>
      </c>
    </row>
    <row r="620" spans="2:25" ht="18.75" customHeight="1">
      <c r="B620" s="515"/>
      <c r="C620" s="518"/>
      <c r="D620" s="216">
        <v>1</v>
      </c>
      <c r="E620" s="251" t="s">
        <v>5134</v>
      </c>
      <c r="F620" s="217">
        <v>926</v>
      </c>
      <c r="G620" s="218">
        <f t="shared" si="154"/>
        <v>185.2</v>
      </c>
      <c r="H620" s="219">
        <f t="shared" si="155"/>
        <v>514.44444444444446</v>
      </c>
      <c r="I620" s="219">
        <f t="shared" si="156"/>
        <v>0.17148148148148148</v>
      </c>
      <c r="J620" s="217" t="s">
        <v>5135</v>
      </c>
      <c r="K620" s="217" t="s">
        <v>5135</v>
      </c>
      <c r="L620" s="220"/>
      <c r="M620" s="232">
        <f>SUM(H620:H635)</f>
        <v>2367.7777777777769</v>
      </c>
      <c r="N620" s="222">
        <f t="shared" si="150"/>
        <v>47.35555555555554</v>
      </c>
      <c r="O620" s="223" t="s">
        <v>5136</v>
      </c>
      <c r="P620" s="224" t="s">
        <v>2441</v>
      </c>
      <c r="Q620" s="224" t="s">
        <v>5137</v>
      </c>
      <c r="R620" s="224" t="s">
        <v>4670</v>
      </c>
      <c r="S620" s="224"/>
      <c r="T620" s="225" t="s">
        <v>5138</v>
      </c>
      <c r="U620" s="226">
        <f t="shared" si="157"/>
        <v>0.34296296296296297</v>
      </c>
      <c r="V620" s="227">
        <f>SUM(U620:U635)</f>
        <v>1.5785185185185182</v>
      </c>
      <c r="W620" s="228" t="str">
        <f t="shared" si="158"/>
        <v>2</v>
      </c>
      <c r="X620" s="509"/>
      <c r="Y620" s="229">
        <f t="shared" si="159"/>
        <v>1</v>
      </c>
    </row>
    <row r="621" spans="2:25" ht="18.75" customHeight="1">
      <c r="B621" s="515"/>
      <c r="C621" s="518"/>
      <c r="D621" s="216">
        <v>2</v>
      </c>
      <c r="E621" s="251" t="s">
        <v>5139</v>
      </c>
      <c r="F621" s="217">
        <v>274</v>
      </c>
      <c r="G621" s="218">
        <f t="shared" si="154"/>
        <v>54.8</v>
      </c>
      <c r="H621" s="219">
        <f t="shared" si="155"/>
        <v>152.22222222222223</v>
      </c>
      <c r="I621" s="219">
        <f t="shared" si="156"/>
        <v>5.0740740740740746E-2</v>
      </c>
      <c r="J621" s="217"/>
      <c r="K621" s="220"/>
      <c r="L621" s="220"/>
      <c r="M621" s="232"/>
      <c r="N621" s="222">
        <f t="shared" si="150"/>
        <v>0</v>
      </c>
      <c r="O621" s="223"/>
      <c r="P621" s="224" t="s">
        <v>2441</v>
      </c>
      <c r="Q621" s="224" t="s">
        <v>5137</v>
      </c>
      <c r="R621" s="224" t="s">
        <v>4670</v>
      </c>
      <c r="S621" s="224"/>
      <c r="T621" s="225" t="s">
        <v>5138</v>
      </c>
      <c r="U621" s="226">
        <f t="shared" si="157"/>
        <v>0.10148148148148149</v>
      </c>
      <c r="V621" s="227"/>
      <c r="W621" s="228" t="str">
        <f t="shared" si="158"/>
        <v>0</v>
      </c>
      <c r="X621" s="509"/>
      <c r="Y621" s="229">
        <f t="shared" si="159"/>
        <v>0</v>
      </c>
    </row>
    <row r="622" spans="2:25" ht="18.75" customHeight="1">
      <c r="B622" s="515"/>
      <c r="C622" s="518"/>
      <c r="D622" s="216">
        <v>3</v>
      </c>
      <c r="E622" s="251" t="s">
        <v>821</v>
      </c>
      <c r="F622" s="217">
        <v>484</v>
      </c>
      <c r="G622" s="218">
        <f t="shared" si="154"/>
        <v>96.8</v>
      </c>
      <c r="H622" s="219">
        <f t="shared" si="155"/>
        <v>268.88888888888886</v>
      </c>
      <c r="I622" s="219">
        <f t="shared" si="156"/>
        <v>8.9629629629629615E-2</v>
      </c>
      <c r="J622" s="217"/>
      <c r="K622" s="220"/>
      <c r="L622" s="220"/>
      <c r="M622" s="232"/>
      <c r="N622" s="222">
        <f t="shared" si="150"/>
        <v>0</v>
      </c>
      <c r="O622" s="223"/>
      <c r="P622" s="224" t="s">
        <v>2441</v>
      </c>
      <c r="Q622" s="224" t="s">
        <v>5137</v>
      </c>
      <c r="R622" s="224" t="s">
        <v>4670</v>
      </c>
      <c r="S622" s="224"/>
      <c r="T622" s="225" t="s">
        <v>5138</v>
      </c>
      <c r="U622" s="226">
        <f t="shared" si="157"/>
        <v>0.17925925925925923</v>
      </c>
      <c r="V622" s="227"/>
      <c r="W622" s="228" t="str">
        <f t="shared" si="158"/>
        <v>0</v>
      </c>
      <c r="X622" s="509"/>
      <c r="Y622" s="229">
        <f t="shared" si="159"/>
        <v>0</v>
      </c>
    </row>
    <row r="623" spans="2:25" ht="18.75" customHeight="1">
      <c r="B623" s="515"/>
      <c r="C623" s="518"/>
      <c r="D623" s="216">
        <v>4</v>
      </c>
      <c r="E623" s="251" t="s">
        <v>5140</v>
      </c>
      <c r="F623" s="217">
        <v>227</v>
      </c>
      <c r="G623" s="218">
        <f t="shared" si="154"/>
        <v>45.4</v>
      </c>
      <c r="H623" s="219">
        <f t="shared" si="155"/>
        <v>126.11111111111111</v>
      </c>
      <c r="I623" s="219">
        <f t="shared" si="156"/>
        <v>4.2037037037037039E-2</v>
      </c>
      <c r="J623" s="217"/>
      <c r="K623" s="220"/>
      <c r="L623" s="220"/>
      <c r="M623" s="232"/>
      <c r="N623" s="222">
        <f t="shared" si="150"/>
        <v>0</v>
      </c>
      <c r="O623" s="223"/>
      <c r="P623" s="224" t="s">
        <v>2441</v>
      </c>
      <c r="Q623" s="224" t="s">
        <v>5137</v>
      </c>
      <c r="R623" s="224" t="s">
        <v>4670</v>
      </c>
      <c r="S623" s="224"/>
      <c r="T623" s="225" t="s">
        <v>5138</v>
      </c>
      <c r="U623" s="226">
        <f t="shared" si="157"/>
        <v>8.4074074074074079E-2</v>
      </c>
      <c r="V623" s="227"/>
      <c r="W623" s="228" t="str">
        <f t="shared" si="158"/>
        <v>0</v>
      </c>
      <c r="X623" s="509"/>
      <c r="Y623" s="229">
        <f t="shared" si="159"/>
        <v>0</v>
      </c>
    </row>
    <row r="624" spans="2:25" ht="18.75" customHeight="1">
      <c r="B624" s="515"/>
      <c r="C624" s="518"/>
      <c r="D624" s="216">
        <v>5</v>
      </c>
      <c r="E624" s="251" t="s">
        <v>3893</v>
      </c>
      <c r="F624" s="217">
        <v>422</v>
      </c>
      <c r="G624" s="218">
        <f t="shared" si="154"/>
        <v>84.4</v>
      </c>
      <c r="H624" s="219">
        <f t="shared" si="155"/>
        <v>234.44444444444443</v>
      </c>
      <c r="I624" s="219">
        <f t="shared" si="156"/>
        <v>7.8148148148148147E-2</v>
      </c>
      <c r="J624" s="217"/>
      <c r="K624" s="220"/>
      <c r="L624" s="220"/>
      <c r="M624" s="232"/>
      <c r="N624" s="222">
        <f t="shared" si="150"/>
        <v>0</v>
      </c>
      <c r="O624" s="223"/>
      <c r="P624" s="224" t="s">
        <v>2441</v>
      </c>
      <c r="Q624" s="224" t="s">
        <v>5137</v>
      </c>
      <c r="R624" s="224" t="s">
        <v>4670</v>
      </c>
      <c r="S624" s="224"/>
      <c r="T624" s="225" t="s">
        <v>5138</v>
      </c>
      <c r="U624" s="226">
        <f t="shared" si="157"/>
        <v>0.15629629629629629</v>
      </c>
      <c r="V624" s="227"/>
      <c r="W624" s="228" t="str">
        <f t="shared" si="158"/>
        <v>0</v>
      </c>
      <c r="X624" s="509"/>
      <c r="Y624" s="229">
        <f t="shared" si="159"/>
        <v>0</v>
      </c>
    </row>
    <row r="625" spans="2:25" ht="18.75" customHeight="1">
      <c r="B625" s="515"/>
      <c r="C625" s="518"/>
      <c r="D625" s="216">
        <v>6</v>
      </c>
      <c r="E625" s="216" t="s">
        <v>5141</v>
      </c>
      <c r="F625" s="217">
        <v>123</v>
      </c>
      <c r="G625" s="218">
        <f t="shared" si="154"/>
        <v>24.6</v>
      </c>
      <c r="H625" s="219">
        <f t="shared" si="155"/>
        <v>68.333333333333329</v>
      </c>
      <c r="I625" s="219">
        <f t="shared" si="156"/>
        <v>2.2777777777777775E-2</v>
      </c>
      <c r="J625" s="217"/>
      <c r="K625" s="220"/>
      <c r="L625" s="220"/>
      <c r="M625" s="232"/>
      <c r="N625" s="222">
        <f t="shared" si="150"/>
        <v>0</v>
      </c>
      <c r="O625" s="223"/>
      <c r="P625" s="224"/>
      <c r="Q625" s="224"/>
      <c r="R625" s="224"/>
      <c r="S625" s="224"/>
      <c r="T625" s="225"/>
      <c r="U625" s="226">
        <f t="shared" si="157"/>
        <v>4.5555555555555551E-2</v>
      </c>
      <c r="V625" s="227"/>
      <c r="W625" s="228" t="str">
        <f t="shared" si="158"/>
        <v>0</v>
      </c>
      <c r="X625" s="509"/>
      <c r="Y625" s="229">
        <f t="shared" si="159"/>
        <v>0</v>
      </c>
    </row>
    <row r="626" spans="2:25" ht="18.75" customHeight="1">
      <c r="B626" s="515"/>
      <c r="C626" s="518"/>
      <c r="D626" s="216">
        <v>7</v>
      </c>
      <c r="E626" s="216" t="s">
        <v>3785</v>
      </c>
      <c r="F626" s="217">
        <v>107</v>
      </c>
      <c r="G626" s="218">
        <f t="shared" si="154"/>
        <v>21.4</v>
      </c>
      <c r="H626" s="219">
        <f t="shared" si="155"/>
        <v>59.444444444444443</v>
      </c>
      <c r="I626" s="219">
        <f t="shared" si="156"/>
        <v>1.9814814814814813E-2</v>
      </c>
      <c r="J626" s="217"/>
      <c r="K626" s="220"/>
      <c r="L626" s="220"/>
      <c r="M626" s="232"/>
      <c r="N626" s="222">
        <f t="shared" si="150"/>
        <v>0</v>
      </c>
      <c r="O626" s="223"/>
      <c r="P626" s="224"/>
      <c r="Q626" s="224"/>
      <c r="R626" s="224"/>
      <c r="S626" s="224"/>
      <c r="T626" s="225"/>
      <c r="U626" s="226">
        <f t="shared" si="157"/>
        <v>3.9629629629629626E-2</v>
      </c>
      <c r="V626" s="227"/>
      <c r="W626" s="228" t="str">
        <f t="shared" si="158"/>
        <v>0</v>
      </c>
      <c r="X626" s="509"/>
      <c r="Y626" s="229">
        <f t="shared" si="159"/>
        <v>0</v>
      </c>
    </row>
    <row r="627" spans="2:25" ht="18.75" customHeight="1">
      <c r="B627" s="515"/>
      <c r="C627" s="518"/>
      <c r="D627" s="216">
        <v>8</v>
      </c>
      <c r="E627" s="216" t="s">
        <v>384</v>
      </c>
      <c r="F627" s="217">
        <v>106</v>
      </c>
      <c r="G627" s="218">
        <f t="shared" si="154"/>
        <v>21.2</v>
      </c>
      <c r="H627" s="219">
        <f t="shared" si="155"/>
        <v>58.888888888888886</v>
      </c>
      <c r="I627" s="219">
        <f t="shared" si="156"/>
        <v>1.9629629629629629E-2</v>
      </c>
      <c r="J627" s="217"/>
      <c r="K627" s="220"/>
      <c r="L627" s="220"/>
      <c r="M627" s="221"/>
      <c r="N627" s="222">
        <f t="shared" si="150"/>
        <v>0</v>
      </c>
      <c r="O627" s="223"/>
      <c r="P627" s="224"/>
      <c r="Q627" s="224"/>
      <c r="R627" s="224"/>
      <c r="S627" s="224"/>
      <c r="T627" s="225"/>
      <c r="U627" s="226">
        <f t="shared" si="157"/>
        <v>3.9259259259259258E-2</v>
      </c>
      <c r="V627" s="227"/>
      <c r="W627" s="228" t="str">
        <f t="shared" si="158"/>
        <v>0</v>
      </c>
      <c r="X627" s="509"/>
      <c r="Y627" s="229">
        <f t="shared" si="159"/>
        <v>0</v>
      </c>
    </row>
    <row r="628" spans="2:25" ht="18.75" customHeight="1">
      <c r="B628" s="515"/>
      <c r="C628" s="518"/>
      <c r="D628" s="216">
        <v>9</v>
      </c>
      <c r="E628" s="216" t="s">
        <v>5142</v>
      </c>
      <c r="F628" s="217">
        <v>139</v>
      </c>
      <c r="G628" s="218">
        <f t="shared" si="154"/>
        <v>27.8</v>
      </c>
      <c r="H628" s="219">
        <f t="shared" si="155"/>
        <v>77.222222222222214</v>
      </c>
      <c r="I628" s="219">
        <f t="shared" si="156"/>
        <v>2.5740740740740738E-2</v>
      </c>
      <c r="J628" s="217"/>
      <c r="K628" s="220"/>
      <c r="L628" s="220"/>
      <c r="M628" s="221"/>
      <c r="N628" s="222">
        <f t="shared" si="150"/>
        <v>0</v>
      </c>
      <c r="O628" s="223"/>
      <c r="P628" s="224"/>
      <c r="Q628" s="224"/>
      <c r="R628" s="224"/>
      <c r="S628" s="224"/>
      <c r="T628" s="225"/>
      <c r="U628" s="226">
        <f t="shared" si="157"/>
        <v>5.1481481481481475E-2</v>
      </c>
      <c r="V628" s="227"/>
      <c r="W628" s="228" t="str">
        <f t="shared" si="158"/>
        <v>0</v>
      </c>
      <c r="X628" s="509"/>
      <c r="Y628" s="229">
        <f t="shared" si="159"/>
        <v>0</v>
      </c>
    </row>
    <row r="629" spans="2:25" ht="18.75" customHeight="1">
      <c r="B629" s="515"/>
      <c r="C629" s="518"/>
      <c r="D629" s="216">
        <v>10</v>
      </c>
      <c r="E629" s="216" t="s">
        <v>5143</v>
      </c>
      <c r="F629" s="217">
        <v>276</v>
      </c>
      <c r="G629" s="218">
        <f t="shared" si="154"/>
        <v>55.2</v>
      </c>
      <c r="H629" s="219">
        <f t="shared" si="155"/>
        <v>153.33333333333334</v>
      </c>
      <c r="I629" s="219">
        <f t="shared" si="156"/>
        <v>5.1111111111111114E-2</v>
      </c>
      <c r="J629" s="217"/>
      <c r="K629" s="220"/>
      <c r="L629" s="220"/>
      <c r="M629" s="221"/>
      <c r="N629" s="222">
        <f t="shared" si="150"/>
        <v>0</v>
      </c>
      <c r="O629" s="223"/>
      <c r="P629" s="224"/>
      <c r="Q629" s="224"/>
      <c r="R629" s="224"/>
      <c r="S629" s="224"/>
      <c r="T629" s="225"/>
      <c r="U629" s="226">
        <f t="shared" si="157"/>
        <v>0.10222222222222223</v>
      </c>
      <c r="V629" s="227"/>
      <c r="W629" s="228" t="str">
        <f t="shared" si="158"/>
        <v>0</v>
      </c>
      <c r="X629" s="509"/>
      <c r="Y629" s="229">
        <f t="shared" si="159"/>
        <v>0</v>
      </c>
    </row>
    <row r="630" spans="2:25" ht="18.75" customHeight="1">
      <c r="B630" s="515"/>
      <c r="C630" s="518"/>
      <c r="D630" s="216">
        <v>11</v>
      </c>
      <c r="E630" s="216" t="s">
        <v>1028</v>
      </c>
      <c r="F630" s="217">
        <v>276</v>
      </c>
      <c r="G630" s="218">
        <f t="shared" si="154"/>
        <v>55.2</v>
      </c>
      <c r="H630" s="219">
        <f t="shared" si="155"/>
        <v>153.33333333333334</v>
      </c>
      <c r="I630" s="219">
        <f t="shared" si="156"/>
        <v>5.1111111111111114E-2</v>
      </c>
      <c r="J630" s="217"/>
      <c r="K630" s="220"/>
      <c r="L630" s="220"/>
      <c r="M630" s="221"/>
      <c r="N630" s="222">
        <f t="shared" si="150"/>
        <v>0</v>
      </c>
      <c r="O630" s="223"/>
      <c r="P630" s="224"/>
      <c r="Q630" s="224"/>
      <c r="R630" s="224"/>
      <c r="S630" s="224"/>
      <c r="T630" s="225"/>
      <c r="U630" s="226">
        <f t="shared" si="157"/>
        <v>0.10222222222222223</v>
      </c>
      <c r="V630" s="227"/>
      <c r="W630" s="228" t="str">
        <f t="shared" si="158"/>
        <v>0</v>
      </c>
      <c r="X630" s="509"/>
      <c r="Y630" s="229">
        <f t="shared" si="159"/>
        <v>0</v>
      </c>
    </row>
    <row r="631" spans="2:25" ht="18.75" customHeight="1">
      <c r="B631" s="515"/>
      <c r="C631" s="518"/>
      <c r="D631" s="216">
        <v>12</v>
      </c>
      <c r="E631" s="216" t="s">
        <v>5023</v>
      </c>
      <c r="F631" s="217">
        <v>139</v>
      </c>
      <c r="G631" s="218">
        <f t="shared" si="154"/>
        <v>27.8</v>
      </c>
      <c r="H631" s="219">
        <f t="shared" si="155"/>
        <v>77.222222222222214</v>
      </c>
      <c r="I631" s="219">
        <f t="shared" si="156"/>
        <v>2.5740740740740738E-2</v>
      </c>
      <c r="J631" s="217"/>
      <c r="K631" s="220"/>
      <c r="L631" s="220"/>
      <c r="M631" s="221"/>
      <c r="N631" s="222">
        <f t="shared" si="150"/>
        <v>0</v>
      </c>
      <c r="O631" s="223"/>
      <c r="P631" s="224"/>
      <c r="Q631" s="224"/>
      <c r="R631" s="224"/>
      <c r="S631" s="224"/>
      <c r="T631" s="225"/>
      <c r="U631" s="226">
        <f t="shared" si="157"/>
        <v>5.1481481481481475E-2</v>
      </c>
      <c r="V631" s="227"/>
      <c r="W631" s="228" t="str">
        <f t="shared" si="158"/>
        <v>0</v>
      </c>
      <c r="X631" s="509"/>
      <c r="Y631" s="229">
        <f t="shared" si="159"/>
        <v>0</v>
      </c>
    </row>
    <row r="632" spans="2:25" ht="18.75" customHeight="1">
      <c r="B632" s="515"/>
      <c r="C632" s="518"/>
      <c r="D632" s="216">
        <v>13</v>
      </c>
      <c r="E632" s="216" t="s">
        <v>5144</v>
      </c>
      <c r="F632" s="217">
        <v>214</v>
      </c>
      <c r="G632" s="218">
        <f t="shared" si="154"/>
        <v>42.8</v>
      </c>
      <c r="H632" s="219">
        <f t="shared" si="155"/>
        <v>118.88888888888889</v>
      </c>
      <c r="I632" s="219">
        <f t="shared" si="156"/>
        <v>3.9629629629629626E-2</v>
      </c>
      <c r="J632" s="217"/>
      <c r="K632" s="220"/>
      <c r="L632" s="220"/>
      <c r="M632" s="221"/>
      <c r="N632" s="222">
        <f t="shared" si="150"/>
        <v>0</v>
      </c>
      <c r="O632" s="223"/>
      <c r="P632" s="224"/>
      <c r="Q632" s="224"/>
      <c r="R632" s="224"/>
      <c r="S632" s="224"/>
      <c r="T632" s="225"/>
      <c r="U632" s="226">
        <f t="shared" si="157"/>
        <v>7.9259259259259252E-2</v>
      </c>
      <c r="V632" s="227"/>
      <c r="W632" s="228" t="str">
        <f t="shared" si="158"/>
        <v>0</v>
      </c>
      <c r="X632" s="509"/>
      <c r="Y632" s="229">
        <f t="shared" si="159"/>
        <v>0</v>
      </c>
    </row>
    <row r="633" spans="2:25" ht="18.75" customHeight="1">
      <c r="B633" s="515"/>
      <c r="C633" s="518"/>
      <c r="D633" s="216">
        <v>14</v>
      </c>
      <c r="E633" s="216" t="s">
        <v>5145</v>
      </c>
      <c r="F633" s="217">
        <v>112</v>
      </c>
      <c r="G633" s="218">
        <f t="shared" si="154"/>
        <v>22.4</v>
      </c>
      <c r="H633" s="219">
        <f t="shared" si="155"/>
        <v>62.222222222222221</v>
      </c>
      <c r="I633" s="219">
        <f t="shared" si="156"/>
        <v>2.074074074074074E-2</v>
      </c>
      <c r="J633" s="217"/>
      <c r="K633" s="220"/>
      <c r="L633" s="220"/>
      <c r="M633" s="221"/>
      <c r="N633" s="222">
        <f t="shared" si="150"/>
        <v>0</v>
      </c>
      <c r="O633" s="223"/>
      <c r="P633" s="224"/>
      <c r="Q633" s="224"/>
      <c r="R633" s="224"/>
      <c r="S633" s="224"/>
      <c r="T633" s="225"/>
      <c r="U633" s="226">
        <f t="shared" si="157"/>
        <v>4.148148148148148E-2</v>
      </c>
      <c r="V633" s="227"/>
      <c r="W633" s="228" t="str">
        <f t="shared" si="158"/>
        <v>0</v>
      </c>
      <c r="X633" s="509"/>
      <c r="Y633" s="229">
        <f t="shared" si="159"/>
        <v>0</v>
      </c>
    </row>
    <row r="634" spans="2:25" ht="18.75" customHeight="1">
      <c r="B634" s="515"/>
      <c r="C634" s="518"/>
      <c r="D634" s="216">
        <v>15</v>
      </c>
      <c r="E634" s="216" t="s">
        <v>5146</v>
      </c>
      <c r="F634" s="217">
        <v>241</v>
      </c>
      <c r="G634" s="218">
        <f t="shared" si="154"/>
        <v>48.2</v>
      </c>
      <c r="H634" s="219">
        <f t="shared" si="155"/>
        <v>133.88888888888889</v>
      </c>
      <c r="I634" s="219">
        <f t="shared" si="156"/>
        <v>4.462962962962963E-2</v>
      </c>
      <c r="J634" s="217"/>
      <c r="K634" s="220"/>
      <c r="L634" s="220"/>
      <c r="M634" s="221"/>
      <c r="N634" s="222">
        <f t="shared" si="150"/>
        <v>0</v>
      </c>
      <c r="O634" s="223"/>
      <c r="P634" s="224"/>
      <c r="Q634" s="224"/>
      <c r="R634" s="224"/>
      <c r="S634" s="224"/>
      <c r="T634" s="225"/>
      <c r="U634" s="226">
        <f t="shared" si="157"/>
        <v>8.925925925925926E-2</v>
      </c>
      <c r="V634" s="227"/>
      <c r="W634" s="228" t="str">
        <f t="shared" si="158"/>
        <v>0</v>
      </c>
      <c r="X634" s="509"/>
      <c r="Y634" s="229">
        <f t="shared" si="159"/>
        <v>0</v>
      </c>
    </row>
    <row r="635" spans="2:25" ht="18.75" customHeight="1">
      <c r="B635" s="515"/>
      <c r="C635" s="518"/>
      <c r="D635" s="216">
        <v>16</v>
      </c>
      <c r="E635" s="216" t="s">
        <v>5147</v>
      </c>
      <c r="F635" s="217">
        <v>196</v>
      </c>
      <c r="G635" s="218">
        <f t="shared" si="154"/>
        <v>39.200000000000003</v>
      </c>
      <c r="H635" s="219">
        <f t="shared" si="155"/>
        <v>108.88888888888889</v>
      </c>
      <c r="I635" s="219">
        <f t="shared" si="156"/>
        <v>3.6296296296296292E-2</v>
      </c>
      <c r="J635" s="217"/>
      <c r="K635" s="220"/>
      <c r="L635" s="220"/>
      <c r="M635" s="221"/>
      <c r="N635" s="222">
        <f t="shared" si="150"/>
        <v>0</v>
      </c>
      <c r="O635" s="223"/>
      <c r="P635" s="224"/>
      <c r="Q635" s="224"/>
      <c r="R635" s="224"/>
      <c r="S635" s="224"/>
      <c r="T635" s="225"/>
      <c r="U635" s="226">
        <f t="shared" si="157"/>
        <v>7.2592592592592584E-2</v>
      </c>
      <c r="V635" s="227"/>
      <c r="W635" s="228" t="str">
        <f t="shared" si="158"/>
        <v>0</v>
      </c>
      <c r="X635" s="509"/>
      <c r="Y635" s="229">
        <f t="shared" si="159"/>
        <v>0</v>
      </c>
    </row>
    <row r="636" spans="2:25" ht="18.75" customHeight="1">
      <c r="B636" s="515"/>
      <c r="C636" s="518"/>
      <c r="D636" s="216"/>
      <c r="E636" s="216"/>
      <c r="F636" s="217"/>
      <c r="G636" s="218">
        <f t="shared" si="154"/>
        <v>0</v>
      </c>
      <c r="H636" s="219">
        <f t="shared" si="155"/>
        <v>0</v>
      </c>
      <c r="I636" s="219">
        <f t="shared" si="156"/>
        <v>0</v>
      </c>
      <c r="J636" s="217"/>
      <c r="K636" s="220"/>
      <c r="L636" s="220"/>
      <c r="M636" s="221"/>
      <c r="N636" s="222">
        <f t="shared" si="150"/>
        <v>0</v>
      </c>
      <c r="O636" s="223"/>
      <c r="P636" s="224"/>
      <c r="Q636" s="224"/>
      <c r="R636" s="224"/>
      <c r="S636" s="224"/>
      <c r="T636" s="225"/>
      <c r="U636" s="226">
        <f t="shared" si="157"/>
        <v>0</v>
      </c>
      <c r="V636" s="227"/>
      <c r="W636" s="228" t="str">
        <f t="shared" si="158"/>
        <v>0</v>
      </c>
      <c r="X636" s="509"/>
      <c r="Y636" s="229">
        <f t="shared" si="159"/>
        <v>0</v>
      </c>
    </row>
    <row r="637" spans="2:25" ht="18.75" customHeight="1">
      <c r="B637" s="516"/>
      <c r="C637" s="519"/>
      <c r="D637" s="216"/>
      <c r="E637" s="216"/>
      <c r="F637" s="217"/>
      <c r="G637" s="218">
        <f>F637/$G$15</f>
        <v>0</v>
      </c>
      <c r="H637" s="219">
        <f>F637/$H$15</f>
        <v>0</v>
      </c>
      <c r="I637" s="219">
        <f>H637/$I$15</f>
        <v>0</v>
      </c>
      <c r="J637" s="217"/>
      <c r="K637" s="220"/>
      <c r="L637" s="220"/>
      <c r="M637" s="232"/>
      <c r="N637" s="222">
        <f>M637/$N$15</f>
        <v>0</v>
      </c>
      <c r="O637" s="231"/>
      <c r="P637" s="231"/>
      <c r="Q637" s="231"/>
      <c r="R637" s="231"/>
      <c r="S637" s="231"/>
      <c r="T637" s="225"/>
      <c r="U637" s="226">
        <f>H637/$U$15</f>
        <v>0</v>
      </c>
      <c r="V637" s="227"/>
      <c r="W637" s="228" t="str">
        <f>IF(V637&lt;1,"0",IF(V637&lt;5,"2",IF(V637&gt;=5,"6")))</f>
        <v>0</v>
      </c>
      <c r="X637" s="510"/>
      <c r="Y637" s="229">
        <f t="shared" si="159"/>
        <v>0</v>
      </c>
    </row>
    <row r="638" spans="2:25">
      <c r="B638" s="233"/>
      <c r="C638" s="234" t="s">
        <v>111</v>
      </c>
      <c r="D638" s="235"/>
      <c r="E638" s="236">
        <f>COUNTA(E551:E637)</f>
        <v>80</v>
      </c>
      <c r="F638" s="236">
        <f>SUM(F551:F637)</f>
        <v>30484</v>
      </c>
      <c r="G638" s="236">
        <f>SUM(G551:G637)</f>
        <v>6096.7999999999975</v>
      </c>
      <c r="H638" s="236">
        <f>SUM(H551:H637)</f>
        <v>16935.555555555562</v>
      </c>
      <c r="I638" s="236">
        <f>MROUND(SUM(I551:I637),1)</f>
        <v>6</v>
      </c>
      <c r="J638" s="236">
        <f>COUNTA(J551:J637)</f>
        <v>6</v>
      </c>
      <c r="K638" s="236">
        <f>COUNTA(K551:K637)</f>
        <v>6</v>
      </c>
      <c r="L638" s="236">
        <f>COUNTA(L551:L637)</f>
        <v>0</v>
      </c>
      <c r="M638" s="236">
        <f>SUM(M551:M637)</f>
        <v>16935.555555555555</v>
      </c>
      <c r="N638" s="236">
        <f>SUM(N551:N637)</f>
        <v>338.71111111111111</v>
      </c>
      <c r="O638" s="237"/>
      <c r="P638" s="238">
        <f>COUNTIF(P551:P637, "YES")</f>
        <v>6</v>
      </c>
      <c r="Q638" s="237"/>
      <c r="R638" s="237"/>
      <c r="S638" s="237"/>
      <c r="T638" s="237"/>
      <c r="U638" s="236">
        <f>SUM(U551:U637)</f>
        <v>11.290370370370372</v>
      </c>
      <c r="V638" s="236">
        <f>SUM(V551:V637)</f>
        <v>11.29037037037037</v>
      </c>
      <c r="W638" s="236">
        <f t="array" ref="W638">SUM(ABS(W551:W637))</f>
        <v>12</v>
      </c>
      <c r="X638" s="238" t="str">
        <f>IF(X551&lt;0.2, "0", IF(X551&lt;=2, "2", IF(X551&gt;2, ROUND(X551,0))))</f>
        <v>2</v>
      </c>
      <c r="Y638" s="236">
        <f>SUM(Y551:Y637)</f>
        <v>6</v>
      </c>
    </row>
    <row r="639" spans="2:25" ht="18.75" customHeight="1">
      <c r="B639" s="514">
        <v>12</v>
      </c>
      <c r="C639" s="505" t="s">
        <v>5148</v>
      </c>
      <c r="D639" s="216">
        <v>1</v>
      </c>
      <c r="E639" s="216" t="s">
        <v>5149</v>
      </c>
      <c r="F639" s="217">
        <v>366</v>
      </c>
      <c r="G639" s="218">
        <f t="shared" ref="G639:G687" si="160">F639/$G$15</f>
        <v>73.2</v>
      </c>
      <c r="H639" s="219">
        <f t="shared" ref="H639:H687" si="161">F639/$H$15</f>
        <v>203.33333333333331</v>
      </c>
      <c r="I639" s="219">
        <f t="shared" ref="I639:I687" si="162">H639/$I$15</f>
        <v>6.777777777777777E-2</v>
      </c>
      <c r="J639" s="217"/>
      <c r="K639" s="220"/>
      <c r="L639" s="220"/>
      <c r="M639" s="221"/>
      <c r="N639" s="222">
        <f t="shared" ref="N639:N687" si="163">M639/$N$15</f>
        <v>0</v>
      </c>
      <c r="O639" s="223"/>
      <c r="P639" s="224"/>
      <c r="Q639" s="224"/>
      <c r="R639" s="224"/>
      <c r="S639" s="224"/>
      <c r="T639" s="225"/>
      <c r="U639" s="226">
        <f t="shared" ref="U639:U687" si="164">H639/$U$15</f>
        <v>0.13555555555555554</v>
      </c>
      <c r="V639" s="227"/>
      <c r="W639" s="228" t="str">
        <f t="shared" ref="W639:W687" si="165">IF(V639&lt;1,"0",IF(V639&lt;5,"2",IF(V639&gt;=5,"6")))</f>
        <v>0</v>
      </c>
      <c r="X639" s="508">
        <f>K689/$X$15</f>
        <v>2</v>
      </c>
      <c r="Y639" s="229">
        <f t="shared" ref="Y639:Y688" si="166">W639/2</f>
        <v>0</v>
      </c>
    </row>
    <row r="640" spans="2:25" ht="18.75" customHeight="1">
      <c r="B640" s="515"/>
      <c r="C640" s="506"/>
      <c r="D640" s="216">
        <v>2</v>
      </c>
      <c r="E640" s="216" t="s">
        <v>3823</v>
      </c>
      <c r="F640" s="217">
        <v>634</v>
      </c>
      <c r="G640" s="218">
        <f t="shared" si="160"/>
        <v>126.8</v>
      </c>
      <c r="H640" s="219">
        <f t="shared" si="161"/>
        <v>352.22222222222223</v>
      </c>
      <c r="I640" s="219">
        <f t="shared" si="162"/>
        <v>0.1174074074074074</v>
      </c>
      <c r="J640" s="217"/>
      <c r="K640" s="220"/>
      <c r="L640" s="220"/>
      <c r="M640" s="221"/>
      <c r="N640" s="222">
        <f t="shared" si="163"/>
        <v>0</v>
      </c>
      <c r="O640" s="223"/>
      <c r="P640" s="224"/>
      <c r="Q640" s="224"/>
      <c r="R640" s="224"/>
      <c r="S640" s="224"/>
      <c r="T640" s="225"/>
      <c r="U640" s="226">
        <f t="shared" si="164"/>
        <v>0.23481481481481481</v>
      </c>
      <c r="V640" s="227"/>
      <c r="W640" s="228" t="str">
        <f t="shared" si="165"/>
        <v>0</v>
      </c>
      <c r="X640" s="509"/>
      <c r="Y640" s="229">
        <f t="shared" si="166"/>
        <v>0</v>
      </c>
    </row>
    <row r="641" spans="2:25" ht="18.75" customHeight="1">
      <c r="B641" s="515"/>
      <c r="C641" s="506"/>
      <c r="D641" s="216">
        <v>3</v>
      </c>
      <c r="E641" s="216" t="s">
        <v>5150</v>
      </c>
      <c r="F641" s="217">
        <v>577</v>
      </c>
      <c r="G641" s="218">
        <f t="shared" si="160"/>
        <v>115.4</v>
      </c>
      <c r="H641" s="219">
        <f t="shared" si="161"/>
        <v>320.55555555555554</v>
      </c>
      <c r="I641" s="219">
        <f t="shared" si="162"/>
        <v>0.10685185185185185</v>
      </c>
      <c r="J641" s="217"/>
      <c r="K641" s="220" t="s">
        <v>11327</v>
      </c>
      <c r="L641" s="220"/>
      <c r="M641" s="221">
        <f>SUM(H639:H646)</f>
        <v>2559.4444444444443</v>
      </c>
      <c r="N641" s="222">
        <f t="shared" si="163"/>
        <v>51.18888888888889</v>
      </c>
      <c r="O641" s="223" t="s">
        <v>513</v>
      </c>
      <c r="P641" s="224"/>
      <c r="Q641" s="224"/>
      <c r="R641" s="224"/>
      <c r="S641" s="224"/>
      <c r="T641" s="225"/>
      <c r="U641" s="226">
        <f t="shared" si="164"/>
        <v>0.2137037037037037</v>
      </c>
      <c r="V641" s="227">
        <f>SUM(U639:U646)</f>
        <v>1.7062962962962964</v>
      </c>
      <c r="W641" s="228" t="str">
        <f t="shared" si="165"/>
        <v>2</v>
      </c>
      <c r="X641" s="509"/>
      <c r="Y641" s="229">
        <f t="shared" si="166"/>
        <v>1</v>
      </c>
    </row>
    <row r="642" spans="2:25" ht="18.75" customHeight="1">
      <c r="B642" s="515"/>
      <c r="C642" s="506"/>
      <c r="D642" s="216">
        <v>4</v>
      </c>
      <c r="E642" s="216" t="s">
        <v>5151</v>
      </c>
      <c r="F642" s="217">
        <v>600</v>
      </c>
      <c r="G642" s="218">
        <f t="shared" si="160"/>
        <v>120</v>
      </c>
      <c r="H642" s="219">
        <f t="shared" si="161"/>
        <v>333.33333333333331</v>
      </c>
      <c r="I642" s="219">
        <f t="shared" si="162"/>
        <v>0.1111111111111111</v>
      </c>
      <c r="J642" s="217"/>
      <c r="K642" s="220"/>
      <c r="L642" s="220"/>
      <c r="M642" s="221"/>
      <c r="N642" s="222">
        <f t="shared" si="163"/>
        <v>0</v>
      </c>
      <c r="O642" s="223"/>
      <c r="P642" s="224"/>
      <c r="Q642" s="224"/>
      <c r="R642" s="224"/>
      <c r="S642" s="224"/>
      <c r="T642" s="225"/>
      <c r="U642" s="226">
        <f t="shared" si="164"/>
        <v>0.22222222222222221</v>
      </c>
      <c r="V642" s="227"/>
      <c r="W642" s="228" t="str">
        <f t="shared" si="165"/>
        <v>0</v>
      </c>
      <c r="X642" s="509"/>
      <c r="Y642" s="229">
        <f t="shared" si="166"/>
        <v>0</v>
      </c>
    </row>
    <row r="643" spans="2:25" ht="18.75" customHeight="1">
      <c r="B643" s="515"/>
      <c r="C643" s="506"/>
      <c r="D643" s="216">
        <v>5</v>
      </c>
      <c r="E643" s="216" t="s">
        <v>5152</v>
      </c>
      <c r="F643" s="217">
        <v>644</v>
      </c>
      <c r="G643" s="218">
        <f t="shared" si="160"/>
        <v>128.80000000000001</v>
      </c>
      <c r="H643" s="219">
        <f t="shared" si="161"/>
        <v>357.77777777777777</v>
      </c>
      <c r="I643" s="219">
        <f t="shared" si="162"/>
        <v>0.11925925925925926</v>
      </c>
      <c r="J643" s="217"/>
      <c r="K643" s="220"/>
      <c r="L643" s="220"/>
      <c r="M643" s="221"/>
      <c r="N643" s="222">
        <f t="shared" si="163"/>
        <v>0</v>
      </c>
      <c r="O643" s="223"/>
      <c r="P643" s="224"/>
      <c r="Q643" s="224"/>
      <c r="R643" s="224"/>
      <c r="S643" s="224"/>
      <c r="T643" s="225"/>
      <c r="U643" s="226">
        <f t="shared" si="164"/>
        <v>0.23851851851851852</v>
      </c>
      <c r="V643" s="227"/>
      <c r="W643" s="228" t="str">
        <f t="shared" si="165"/>
        <v>0</v>
      </c>
      <c r="X643" s="509"/>
      <c r="Y643" s="229">
        <f t="shared" si="166"/>
        <v>0</v>
      </c>
    </row>
    <row r="644" spans="2:25" ht="18.75" customHeight="1">
      <c r="B644" s="515"/>
      <c r="C644" s="506"/>
      <c r="D644" s="216">
        <v>1</v>
      </c>
      <c r="E644" s="216" t="s">
        <v>5153</v>
      </c>
      <c r="F644" s="217">
        <v>600</v>
      </c>
      <c r="G644" s="218">
        <f t="shared" si="160"/>
        <v>120</v>
      </c>
      <c r="H644" s="219">
        <f t="shared" si="161"/>
        <v>333.33333333333331</v>
      </c>
      <c r="I644" s="219">
        <f t="shared" si="162"/>
        <v>0.1111111111111111</v>
      </c>
      <c r="J644" s="217"/>
      <c r="K644" s="220"/>
      <c r="L644" s="220"/>
      <c r="M644" s="221"/>
      <c r="N644" s="222">
        <f t="shared" si="163"/>
        <v>0</v>
      </c>
      <c r="O644" s="223"/>
      <c r="P644" s="224"/>
      <c r="Q644" s="224"/>
      <c r="R644" s="224"/>
      <c r="S644" s="224"/>
      <c r="T644" s="225"/>
      <c r="U644" s="226">
        <f t="shared" si="164"/>
        <v>0.22222222222222221</v>
      </c>
      <c r="V644" s="227"/>
      <c r="W644" s="228" t="str">
        <f t="shared" si="165"/>
        <v>0</v>
      </c>
      <c r="X644" s="509"/>
      <c r="Y644" s="229">
        <f t="shared" si="166"/>
        <v>0</v>
      </c>
    </row>
    <row r="645" spans="2:25" ht="18.75" customHeight="1">
      <c r="B645" s="515"/>
      <c r="C645" s="506"/>
      <c r="D645" s="216">
        <v>2</v>
      </c>
      <c r="E645" s="216" t="s">
        <v>5154</v>
      </c>
      <c r="F645" s="217">
        <v>500</v>
      </c>
      <c r="G645" s="218">
        <f t="shared" si="160"/>
        <v>100</v>
      </c>
      <c r="H645" s="219">
        <f t="shared" si="161"/>
        <v>277.77777777777777</v>
      </c>
      <c r="I645" s="219">
        <f t="shared" si="162"/>
        <v>9.2592592592592587E-2</v>
      </c>
      <c r="J645" s="217"/>
      <c r="K645" s="220"/>
      <c r="L645" s="220"/>
      <c r="M645" s="221"/>
      <c r="N645" s="222">
        <f t="shared" si="163"/>
        <v>0</v>
      </c>
      <c r="O645" s="223"/>
      <c r="P645" s="224"/>
      <c r="Q645" s="224"/>
      <c r="R645" s="224"/>
      <c r="S645" s="224"/>
      <c r="T645" s="225"/>
      <c r="U645" s="226">
        <f t="shared" si="164"/>
        <v>0.18518518518518517</v>
      </c>
      <c r="V645" s="227"/>
      <c r="W645" s="228" t="str">
        <f t="shared" si="165"/>
        <v>0</v>
      </c>
      <c r="X645" s="509"/>
      <c r="Y645" s="229">
        <f t="shared" si="166"/>
        <v>0</v>
      </c>
    </row>
    <row r="646" spans="2:25" ht="18.75" customHeight="1">
      <c r="B646" s="515"/>
      <c r="C646" s="506"/>
      <c r="D646" s="216"/>
      <c r="E646" s="216" t="s">
        <v>5155</v>
      </c>
      <c r="F646" s="217">
        <v>686</v>
      </c>
      <c r="G646" s="218">
        <f t="shared" ref="G646" si="167">F646/$G$15</f>
        <v>137.19999999999999</v>
      </c>
      <c r="H646" s="219">
        <f t="shared" ref="H646" si="168">F646/$H$15</f>
        <v>381.11111111111109</v>
      </c>
      <c r="I646" s="219">
        <f t="shared" ref="I646" si="169">H646/$I$15</f>
        <v>0.12703703703703703</v>
      </c>
      <c r="J646" s="217"/>
      <c r="K646" s="220"/>
      <c r="L646" s="220"/>
      <c r="M646" s="221"/>
      <c r="N646" s="222">
        <f t="shared" ref="N646" si="170">M646/$N$15</f>
        <v>0</v>
      </c>
      <c r="O646" s="223"/>
      <c r="P646" s="224"/>
      <c r="Q646" s="224"/>
      <c r="R646" s="224"/>
      <c r="S646" s="224"/>
      <c r="T646" s="225"/>
      <c r="U646" s="226">
        <f t="shared" ref="U646" si="171">H646/$U$15</f>
        <v>0.25407407407407406</v>
      </c>
      <c r="V646" s="227"/>
      <c r="W646" s="228" t="str">
        <f t="shared" ref="W646" si="172">IF(V646&lt;1,"0",IF(V646&lt;5,"2",IF(V646&gt;=5,"6")))</f>
        <v>0</v>
      </c>
      <c r="X646" s="509"/>
      <c r="Y646" s="229">
        <f t="shared" ref="Y646" si="173">W646/2</f>
        <v>0</v>
      </c>
    </row>
    <row r="647" spans="2:25" ht="18.75" customHeight="1">
      <c r="B647" s="515"/>
      <c r="C647" s="506"/>
      <c r="D647" s="216">
        <v>3</v>
      </c>
      <c r="E647" s="216"/>
      <c r="F647" s="217"/>
      <c r="G647" s="218">
        <f t="shared" si="160"/>
        <v>0</v>
      </c>
      <c r="H647" s="219">
        <f t="shared" si="161"/>
        <v>0</v>
      </c>
      <c r="I647" s="219">
        <f t="shared" si="162"/>
        <v>0</v>
      </c>
      <c r="J647" s="217"/>
      <c r="K647" s="220"/>
      <c r="L647" s="220"/>
      <c r="M647" s="221"/>
      <c r="N647" s="222">
        <f t="shared" si="163"/>
        <v>0</v>
      </c>
      <c r="O647" s="223"/>
      <c r="P647" s="224"/>
      <c r="Q647" s="224"/>
      <c r="R647" s="224"/>
      <c r="S647" s="224"/>
      <c r="T647" s="225"/>
      <c r="U647" s="226">
        <f t="shared" si="164"/>
        <v>0</v>
      </c>
      <c r="V647" s="227"/>
      <c r="W647" s="228" t="str">
        <f t="shared" si="165"/>
        <v>0</v>
      </c>
      <c r="X647" s="509"/>
      <c r="Y647" s="229">
        <f t="shared" si="166"/>
        <v>0</v>
      </c>
    </row>
    <row r="648" spans="2:25" ht="18.75" customHeight="1">
      <c r="B648" s="515"/>
      <c r="C648" s="506"/>
      <c r="D648" s="216">
        <v>4</v>
      </c>
      <c r="E648" s="216" t="s">
        <v>5156</v>
      </c>
      <c r="F648" s="217">
        <v>467</v>
      </c>
      <c r="G648" s="218">
        <f t="shared" si="160"/>
        <v>93.4</v>
      </c>
      <c r="H648" s="219">
        <f t="shared" si="161"/>
        <v>259.44444444444446</v>
      </c>
      <c r="I648" s="219">
        <f t="shared" si="162"/>
        <v>8.6481481481481493E-2</v>
      </c>
      <c r="J648" s="217"/>
      <c r="K648" s="220"/>
      <c r="L648" s="220"/>
      <c r="M648" s="221"/>
      <c r="N648" s="222">
        <f t="shared" si="163"/>
        <v>0</v>
      </c>
      <c r="O648" s="223"/>
      <c r="P648" s="224"/>
      <c r="Q648" s="224"/>
      <c r="R648" s="224"/>
      <c r="S648" s="224"/>
      <c r="T648" s="225"/>
      <c r="U648" s="226">
        <f t="shared" si="164"/>
        <v>0.17296296296296299</v>
      </c>
      <c r="V648" s="227"/>
      <c r="W648" s="228" t="str">
        <f t="shared" si="165"/>
        <v>0</v>
      </c>
      <c r="X648" s="509"/>
      <c r="Y648" s="229">
        <f t="shared" si="166"/>
        <v>0</v>
      </c>
    </row>
    <row r="649" spans="2:25" ht="18.75" customHeight="1">
      <c r="B649" s="515"/>
      <c r="C649" s="506"/>
      <c r="D649" s="216">
        <v>5</v>
      </c>
      <c r="E649" s="216" t="s">
        <v>5157</v>
      </c>
      <c r="F649" s="217">
        <v>567</v>
      </c>
      <c r="G649" s="218">
        <f t="shared" si="160"/>
        <v>113.4</v>
      </c>
      <c r="H649" s="219">
        <f t="shared" si="161"/>
        <v>315</v>
      </c>
      <c r="I649" s="219">
        <f t="shared" si="162"/>
        <v>0.105</v>
      </c>
      <c r="J649" s="217"/>
      <c r="K649" s="220"/>
      <c r="L649" s="220"/>
      <c r="M649" s="221"/>
      <c r="N649" s="222">
        <f t="shared" si="163"/>
        <v>0</v>
      </c>
      <c r="O649" s="223"/>
      <c r="P649" s="224"/>
      <c r="Q649" s="224"/>
      <c r="R649" s="224"/>
      <c r="S649" s="224"/>
      <c r="T649" s="225"/>
      <c r="U649" s="226">
        <f t="shared" si="164"/>
        <v>0.21</v>
      </c>
      <c r="V649" s="227"/>
      <c r="W649" s="228" t="str">
        <f t="shared" si="165"/>
        <v>0</v>
      </c>
      <c r="X649" s="509"/>
      <c r="Y649" s="229">
        <f t="shared" si="166"/>
        <v>0</v>
      </c>
    </row>
    <row r="650" spans="2:25" ht="18.75" customHeight="1">
      <c r="B650" s="515"/>
      <c r="C650" s="506"/>
      <c r="D650" s="216">
        <v>6</v>
      </c>
      <c r="E650" s="216" t="s">
        <v>5158</v>
      </c>
      <c r="F650" s="217">
        <v>644</v>
      </c>
      <c r="G650" s="218">
        <f t="shared" si="160"/>
        <v>128.80000000000001</v>
      </c>
      <c r="H650" s="219">
        <f t="shared" si="161"/>
        <v>357.77777777777777</v>
      </c>
      <c r="I650" s="219">
        <f t="shared" si="162"/>
        <v>0.11925925925925926</v>
      </c>
      <c r="J650" s="217"/>
      <c r="K650" s="220"/>
      <c r="L650" s="220"/>
      <c r="M650" s="221"/>
      <c r="N650" s="222">
        <f t="shared" si="163"/>
        <v>0</v>
      </c>
      <c r="O650" s="223"/>
      <c r="P650" s="224"/>
      <c r="Q650" s="224"/>
      <c r="R650" s="224"/>
      <c r="S650" s="224"/>
      <c r="T650" s="225"/>
      <c r="U650" s="226">
        <f t="shared" si="164"/>
        <v>0.23851851851851852</v>
      </c>
      <c r="V650" s="227"/>
      <c r="W650" s="228" t="str">
        <f t="shared" si="165"/>
        <v>0</v>
      </c>
      <c r="X650" s="509"/>
      <c r="Y650" s="229">
        <f t="shared" si="166"/>
        <v>0</v>
      </c>
    </row>
    <row r="651" spans="2:25" ht="18.75" customHeight="1">
      <c r="B651" s="515"/>
      <c r="C651" s="506"/>
      <c r="D651" s="216">
        <v>1</v>
      </c>
      <c r="E651" s="216" t="s">
        <v>428</v>
      </c>
      <c r="F651" s="217">
        <v>692</v>
      </c>
      <c r="G651" s="218">
        <f t="shared" si="160"/>
        <v>138.4</v>
      </c>
      <c r="H651" s="219">
        <f t="shared" si="161"/>
        <v>384.44444444444446</v>
      </c>
      <c r="I651" s="219">
        <f t="shared" si="162"/>
        <v>0.12814814814814815</v>
      </c>
      <c r="J651" s="217"/>
      <c r="K651" s="220"/>
      <c r="L651" s="220"/>
      <c r="M651" s="221"/>
      <c r="N651" s="222">
        <f t="shared" si="163"/>
        <v>0</v>
      </c>
      <c r="O651" s="223"/>
      <c r="P651" s="224"/>
      <c r="Q651" s="224"/>
      <c r="R651" s="224"/>
      <c r="S651" s="224"/>
      <c r="T651" s="225"/>
      <c r="U651" s="226">
        <f t="shared" si="164"/>
        <v>0.2562962962962963</v>
      </c>
      <c r="V651" s="227"/>
      <c r="W651" s="228" t="str">
        <f t="shared" si="165"/>
        <v>0</v>
      </c>
      <c r="X651" s="509"/>
      <c r="Y651" s="229">
        <f t="shared" si="166"/>
        <v>0</v>
      </c>
    </row>
    <row r="652" spans="2:25" ht="18.75" customHeight="1">
      <c r="B652" s="515"/>
      <c r="C652" s="506"/>
      <c r="D652" s="216">
        <v>2</v>
      </c>
      <c r="E652" s="216" t="s">
        <v>4822</v>
      </c>
      <c r="F652" s="217">
        <v>700</v>
      </c>
      <c r="G652" s="218">
        <f t="shared" si="160"/>
        <v>140</v>
      </c>
      <c r="H652" s="219">
        <f t="shared" si="161"/>
        <v>388.88888888888886</v>
      </c>
      <c r="I652" s="219">
        <f t="shared" si="162"/>
        <v>0.12962962962962962</v>
      </c>
      <c r="J652" s="217"/>
      <c r="K652" s="220" t="s">
        <v>11328</v>
      </c>
      <c r="L652" s="220"/>
      <c r="M652" s="221">
        <f>SUM(H648:H655)</f>
        <v>2856.1111111111113</v>
      </c>
      <c r="N652" s="222">
        <f t="shared" si="163"/>
        <v>57.122222222222227</v>
      </c>
      <c r="O652" s="223" t="s">
        <v>5159</v>
      </c>
      <c r="P652" s="224"/>
      <c r="Q652" s="224"/>
      <c r="R652" s="224"/>
      <c r="S652" s="224"/>
      <c r="T652" s="225"/>
      <c r="U652" s="226">
        <f t="shared" si="164"/>
        <v>0.25925925925925924</v>
      </c>
      <c r="V652" s="227">
        <f>SUM(U648:U655)</f>
        <v>1.904074074074074</v>
      </c>
      <c r="W652" s="228" t="str">
        <f t="shared" si="165"/>
        <v>2</v>
      </c>
      <c r="X652" s="509"/>
      <c r="Y652" s="229">
        <f t="shared" si="166"/>
        <v>1</v>
      </c>
    </row>
    <row r="653" spans="2:25" ht="18.75" customHeight="1">
      <c r="B653" s="515"/>
      <c r="C653" s="506"/>
      <c r="D653" s="216">
        <v>3</v>
      </c>
      <c r="E653" s="216" t="s">
        <v>5160</v>
      </c>
      <c r="F653" s="217">
        <v>700</v>
      </c>
      <c r="G653" s="218">
        <f t="shared" si="160"/>
        <v>140</v>
      </c>
      <c r="H653" s="219">
        <f t="shared" si="161"/>
        <v>388.88888888888886</v>
      </c>
      <c r="I653" s="219">
        <f t="shared" si="162"/>
        <v>0.12962962962962962</v>
      </c>
      <c r="J653" s="217"/>
      <c r="K653" s="220"/>
      <c r="L653" s="220"/>
      <c r="M653" s="221"/>
      <c r="N653" s="222">
        <f t="shared" si="163"/>
        <v>0</v>
      </c>
      <c r="O653" s="223"/>
      <c r="P653" s="224"/>
      <c r="Q653" s="224"/>
      <c r="R653" s="224"/>
      <c r="S653" s="224"/>
      <c r="T653" s="225"/>
      <c r="U653" s="226">
        <f t="shared" si="164"/>
        <v>0.25925925925925924</v>
      </c>
      <c r="V653" s="227"/>
      <c r="W653" s="228" t="str">
        <f t="shared" si="165"/>
        <v>0</v>
      </c>
      <c r="X653" s="509"/>
      <c r="Y653" s="229">
        <f t="shared" si="166"/>
        <v>0</v>
      </c>
    </row>
    <row r="654" spans="2:25" ht="18.75" customHeight="1">
      <c r="B654" s="515"/>
      <c r="C654" s="506"/>
      <c r="D654" s="216">
        <v>4</v>
      </c>
      <c r="E654" s="216" t="s">
        <v>5161</v>
      </c>
      <c r="F654" s="217">
        <v>731</v>
      </c>
      <c r="G654" s="218">
        <f t="shared" si="160"/>
        <v>146.19999999999999</v>
      </c>
      <c r="H654" s="219">
        <f t="shared" si="161"/>
        <v>406.11111111111109</v>
      </c>
      <c r="I654" s="219">
        <f t="shared" si="162"/>
        <v>0.13537037037037036</v>
      </c>
      <c r="J654" s="217"/>
      <c r="K654" s="220"/>
      <c r="L654" s="220"/>
      <c r="M654" s="221"/>
      <c r="N654" s="222">
        <f t="shared" si="163"/>
        <v>0</v>
      </c>
      <c r="O654" s="223"/>
      <c r="P654" s="224"/>
      <c r="Q654" s="224"/>
      <c r="R654" s="224"/>
      <c r="S654" s="224"/>
      <c r="T654" s="225"/>
      <c r="U654" s="226">
        <f t="shared" si="164"/>
        <v>0.27074074074074073</v>
      </c>
      <c r="V654" s="227"/>
      <c r="W654" s="228" t="str">
        <f t="shared" si="165"/>
        <v>0</v>
      </c>
      <c r="X654" s="509"/>
      <c r="Y654" s="229">
        <f t="shared" si="166"/>
        <v>0</v>
      </c>
    </row>
    <row r="655" spans="2:25" ht="18.75" customHeight="1">
      <c r="B655" s="515"/>
      <c r="C655" s="506"/>
      <c r="D655" s="216">
        <v>5</v>
      </c>
      <c r="E655" s="216" t="s">
        <v>5162</v>
      </c>
      <c r="F655" s="217">
        <v>640</v>
      </c>
      <c r="G655" s="218">
        <f t="shared" si="160"/>
        <v>128</v>
      </c>
      <c r="H655" s="219">
        <f t="shared" si="161"/>
        <v>355.55555555555554</v>
      </c>
      <c r="I655" s="219">
        <f t="shared" si="162"/>
        <v>0.11851851851851851</v>
      </c>
      <c r="J655" s="217"/>
      <c r="K655" s="220"/>
      <c r="L655" s="220"/>
      <c r="M655" s="221"/>
      <c r="N655" s="222">
        <f t="shared" si="163"/>
        <v>0</v>
      </c>
      <c r="O655" s="223"/>
      <c r="P655" s="224"/>
      <c r="Q655" s="224"/>
      <c r="R655" s="224"/>
      <c r="S655" s="224"/>
      <c r="T655" s="225"/>
      <c r="U655" s="226">
        <f t="shared" si="164"/>
        <v>0.23703703703703702</v>
      </c>
      <c r="V655" s="227"/>
      <c r="W655" s="228" t="str">
        <f t="shared" si="165"/>
        <v>0</v>
      </c>
      <c r="X655" s="509"/>
      <c r="Y655" s="229">
        <f t="shared" si="166"/>
        <v>0</v>
      </c>
    </row>
    <row r="656" spans="2:25" ht="18.75" customHeight="1">
      <c r="B656" s="515"/>
      <c r="C656" s="506"/>
      <c r="D656" s="216"/>
      <c r="E656" s="216"/>
      <c r="F656" s="217">
        <v>0</v>
      </c>
      <c r="G656" s="218">
        <f t="shared" si="160"/>
        <v>0</v>
      </c>
      <c r="H656" s="219">
        <f t="shared" si="161"/>
        <v>0</v>
      </c>
      <c r="I656" s="219">
        <f t="shared" si="162"/>
        <v>0</v>
      </c>
      <c r="J656" s="217"/>
      <c r="K656" s="220"/>
      <c r="L656" s="220"/>
      <c r="M656" s="221"/>
      <c r="N656" s="222">
        <f t="shared" si="163"/>
        <v>0</v>
      </c>
      <c r="O656" s="223"/>
      <c r="P656" s="224"/>
      <c r="Q656" s="224"/>
      <c r="R656" s="224"/>
      <c r="S656" s="224"/>
      <c r="T656" s="225"/>
      <c r="U656" s="226">
        <f t="shared" si="164"/>
        <v>0</v>
      </c>
      <c r="V656" s="227"/>
      <c r="W656" s="228" t="str">
        <f t="shared" si="165"/>
        <v>0</v>
      </c>
      <c r="X656" s="509"/>
      <c r="Y656" s="229">
        <f t="shared" si="166"/>
        <v>0</v>
      </c>
    </row>
    <row r="657" spans="2:25" ht="18.75" customHeight="1">
      <c r="B657" s="515"/>
      <c r="C657" s="506"/>
      <c r="D657" s="216">
        <v>1</v>
      </c>
      <c r="E657" s="216" t="s">
        <v>5163</v>
      </c>
      <c r="F657" s="217">
        <v>1852</v>
      </c>
      <c r="G657" s="218">
        <f t="shared" si="160"/>
        <v>370.4</v>
      </c>
      <c r="H657" s="219">
        <f t="shared" si="161"/>
        <v>1028.8888888888889</v>
      </c>
      <c r="I657" s="219">
        <f t="shared" si="162"/>
        <v>0.34296296296296297</v>
      </c>
      <c r="J657" s="217"/>
      <c r="K657" s="220"/>
      <c r="L657" s="220"/>
      <c r="M657" s="221"/>
      <c r="N657" s="222">
        <f t="shared" si="163"/>
        <v>0</v>
      </c>
      <c r="O657" s="223"/>
      <c r="P657" s="224"/>
      <c r="Q657" s="224"/>
      <c r="R657" s="224"/>
      <c r="S657" s="224"/>
      <c r="T657" s="225"/>
      <c r="U657" s="226">
        <f t="shared" si="164"/>
        <v>0.68592592592592594</v>
      </c>
      <c r="V657" s="227"/>
      <c r="W657" s="228" t="str">
        <f t="shared" si="165"/>
        <v>0</v>
      </c>
      <c r="X657" s="509"/>
      <c r="Y657" s="229">
        <f t="shared" si="166"/>
        <v>0</v>
      </c>
    </row>
    <row r="658" spans="2:25" ht="18.75" customHeight="1">
      <c r="B658" s="515"/>
      <c r="C658" s="506"/>
      <c r="D658" s="216">
        <v>2</v>
      </c>
      <c r="E658" s="216" t="s">
        <v>5164</v>
      </c>
      <c r="F658" s="217">
        <v>620</v>
      </c>
      <c r="G658" s="218">
        <f t="shared" si="160"/>
        <v>124</v>
      </c>
      <c r="H658" s="219">
        <f t="shared" si="161"/>
        <v>344.44444444444446</v>
      </c>
      <c r="I658" s="219">
        <f t="shared" si="162"/>
        <v>0.11481481481481481</v>
      </c>
      <c r="J658" s="217" t="s">
        <v>5165</v>
      </c>
      <c r="K658" s="217" t="s">
        <v>11329</v>
      </c>
      <c r="L658" s="220"/>
      <c r="M658" s="221">
        <f>SUM(H657:H661)</f>
        <v>2281.666666666667</v>
      </c>
      <c r="N658" s="222">
        <f t="shared" si="163"/>
        <v>45.63333333333334</v>
      </c>
      <c r="O658" s="223" t="s">
        <v>4817</v>
      </c>
      <c r="P658" s="224"/>
      <c r="Q658" s="224"/>
      <c r="R658" s="224"/>
      <c r="S658" s="224"/>
      <c r="T658" s="225"/>
      <c r="U658" s="226">
        <f t="shared" si="164"/>
        <v>0.22962962962962963</v>
      </c>
      <c r="V658" s="227">
        <f>SUM(U657:U661)</f>
        <v>1.5211111111111111</v>
      </c>
      <c r="W658" s="228" t="str">
        <f t="shared" si="165"/>
        <v>2</v>
      </c>
      <c r="X658" s="509"/>
      <c r="Y658" s="229">
        <f t="shared" si="166"/>
        <v>1</v>
      </c>
    </row>
    <row r="659" spans="2:25" ht="18.75" customHeight="1">
      <c r="B659" s="515"/>
      <c r="C659" s="506"/>
      <c r="D659" s="216">
        <v>3</v>
      </c>
      <c r="E659" s="216" t="s">
        <v>5166</v>
      </c>
      <c r="F659" s="217">
        <v>634</v>
      </c>
      <c r="G659" s="218">
        <f t="shared" si="160"/>
        <v>126.8</v>
      </c>
      <c r="H659" s="219">
        <f t="shared" si="161"/>
        <v>352.22222222222223</v>
      </c>
      <c r="I659" s="219">
        <f t="shared" si="162"/>
        <v>0.1174074074074074</v>
      </c>
      <c r="J659" s="217"/>
      <c r="K659" s="220"/>
      <c r="L659" s="220"/>
      <c r="M659" s="221"/>
      <c r="N659" s="222">
        <f t="shared" si="163"/>
        <v>0</v>
      </c>
      <c r="O659" s="223"/>
      <c r="P659" s="224"/>
      <c r="Q659" s="224"/>
      <c r="R659" s="224"/>
      <c r="S659" s="224"/>
      <c r="T659" s="225"/>
      <c r="U659" s="226">
        <f t="shared" si="164"/>
        <v>0.23481481481481481</v>
      </c>
      <c r="V659" s="227"/>
      <c r="W659" s="228" t="str">
        <f t="shared" si="165"/>
        <v>0</v>
      </c>
      <c r="X659" s="509"/>
      <c r="Y659" s="229">
        <f t="shared" si="166"/>
        <v>0</v>
      </c>
    </row>
    <row r="660" spans="2:25" ht="18.75" customHeight="1">
      <c r="B660" s="515"/>
      <c r="C660" s="506"/>
      <c r="D660" s="216">
        <v>4</v>
      </c>
      <c r="E660" s="216" t="s">
        <v>5167</v>
      </c>
      <c r="F660" s="217">
        <v>667</v>
      </c>
      <c r="G660" s="218">
        <f t="shared" si="160"/>
        <v>133.4</v>
      </c>
      <c r="H660" s="219">
        <f t="shared" si="161"/>
        <v>370.55555555555554</v>
      </c>
      <c r="I660" s="219">
        <f t="shared" si="162"/>
        <v>0.12351851851851851</v>
      </c>
      <c r="J660" s="217"/>
      <c r="K660" s="220"/>
      <c r="L660" s="220"/>
      <c r="M660" s="221"/>
      <c r="N660" s="222">
        <f t="shared" si="163"/>
        <v>0</v>
      </c>
      <c r="O660" s="223"/>
      <c r="P660" s="224"/>
      <c r="Q660" s="224"/>
      <c r="R660" s="224"/>
      <c r="S660" s="224"/>
      <c r="T660" s="225"/>
      <c r="U660" s="226">
        <f t="shared" si="164"/>
        <v>0.24703703703703703</v>
      </c>
      <c r="V660" s="227"/>
      <c r="W660" s="228" t="str">
        <f t="shared" si="165"/>
        <v>0</v>
      </c>
      <c r="X660" s="509"/>
      <c r="Y660" s="229">
        <f t="shared" si="166"/>
        <v>0</v>
      </c>
    </row>
    <row r="661" spans="2:25" ht="18.75" customHeight="1">
      <c r="B661" s="515"/>
      <c r="C661" s="506"/>
      <c r="D661" s="216">
        <v>5</v>
      </c>
      <c r="E661" s="216" t="s">
        <v>5168</v>
      </c>
      <c r="F661" s="217">
        <v>334</v>
      </c>
      <c r="G661" s="218">
        <f t="shared" si="160"/>
        <v>66.8</v>
      </c>
      <c r="H661" s="219">
        <f t="shared" si="161"/>
        <v>185.55555555555554</v>
      </c>
      <c r="I661" s="219">
        <f t="shared" si="162"/>
        <v>6.1851851851851845E-2</v>
      </c>
      <c r="J661" s="217"/>
      <c r="K661" s="220"/>
      <c r="L661" s="220"/>
      <c r="M661" s="221"/>
      <c r="N661" s="222">
        <f t="shared" si="163"/>
        <v>0</v>
      </c>
      <c r="O661" s="223"/>
      <c r="P661" s="224"/>
      <c r="Q661" s="224"/>
      <c r="R661" s="224"/>
      <c r="S661" s="224"/>
      <c r="T661" s="225"/>
      <c r="U661" s="226">
        <f t="shared" si="164"/>
        <v>0.12370370370370369</v>
      </c>
      <c r="V661" s="227"/>
      <c r="W661" s="228" t="str">
        <f t="shared" si="165"/>
        <v>0</v>
      </c>
      <c r="X661" s="509"/>
      <c r="Y661" s="229">
        <f t="shared" si="166"/>
        <v>0</v>
      </c>
    </row>
    <row r="662" spans="2:25" ht="18.75" customHeight="1">
      <c r="B662" s="515"/>
      <c r="C662" s="506"/>
      <c r="D662" s="216"/>
      <c r="E662" s="216"/>
      <c r="F662" s="217">
        <v>0</v>
      </c>
      <c r="G662" s="218">
        <f t="shared" si="160"/>
        <v>0</v>
      </c>
      <c r="H662" s="219">
        <f t="shared" si="161"/>
        <v>0</v>
      </c>
      <c r="I662" s="219">
        <f t="shared" si="162"/>
        <v>0</v>
      </c>
      <c r="J662" s="217"/>
      <c r="K662" s="220"/>
      <c r="L662" s="220"/>
      <c r="M662" s="221"/>
      <c r="N662" s="222">
        <f t="shared" si="163"/>
        <v>0</v>
      </c>
      <c r="O662" s="223"/>
      <c r="P662" s="224"/>
      <c r="Q662" s="224"/>
      <c r="R662" s="224"/>
      <c r="S662" s="224"/>
      <c r="T662" s="225"/>
      <c r="U662" s="226">
        <f t="shared" si="164"/>
        <v>0</v>
      </c>
      <c r="V662" s="227"/>
      <c r="W662" s="228" t="str">
        <f t="shared" si="165"/>
        <v>0</v>
      </c>
      <c r="X662" s="509"/>
      <c r="Y662" s="229">
        <f t="shared" si="166"/>
        <v>0</v>
      </c>
    </row>
    <row r="663" spans="2:25" ht="18.75" customHeight="1">
      <c r="B663" s="515"/>
      <c r="C663" s="506"/>
      <c r="D663" s="216">
        <v>1</v>
      </c>
      <c r="E663" s="216" t="s">
        <v>5169</v>
      </c>
      <c r="F663" s="217">
        <v>1334</v>
      </c>
      <c r="G663" s="218">
        <f t="shared" si="160"/>
        <v>266.8</v>
      </c>
      <c r="H663" s="219">
        <f t="shared" si="161"/>
        <v>741.11111111111109</v>
      </c>
      <c r="I663" s="219">
        <f t="shared" si="162"/>
        <v>0.24703703703703703</v>
      </c>
      <c r="J663" s="217"/>
      <c r="K663" s="220"/>
      <c r="L663" s="220"/>
      <c r="M663" s="221"/>
      <c r="N663" s="222">
        <f t="shared" si="163"/>
        <v>0</v>
      </c>
      <c r="O663" s="223"/>
      <c r="P663" s="224"/>
      <c r="Q663" s="224"/>
      <c r="R663" s="224"/>
      <c r="S663" s="224"/>
      <c r="T663" s="225"/>
      <c r="U663" s="226">
        <f t="shared" si="164"/>
        <v>0.49407407407407405</v>
      </c>
      <c r="V663" s="227"/>
      <c r="W663" s="228" t="str">
        <f t="shared" si="165"/>
        <v>0</v>
      </c>
      <c r="X663" s="509"/>
      <c r="Y663" s="229">
        <f t="shared" si="166"/>
        <v>0</v>
      </c>
    </row>
    <row r="664" spans="2:25" ht="18.75" customHeight="1">
      <c r="B664" s="515"/>
      <c r="C664" s="506"/>
      <c r="D664" s="216">
        <v>2</v>
      </c>
      <c r="E664" s="216" t="s">
        <v>5170</v>
      </c>
      <c r="F664" s="217">
        <v>490</v>
      </c>
      <c r="G664" s="218">
        <f t="shared" si="160"/>
        <v>98</v>
      </c>
      <c r="H664" s="219">
        <f t="shared" si="161"/>
        <v>272.22222222222223</v>
      </c>
      <c r="I664" s="219">
        <f t="shared" si="162"/>
        <v>9.0740740740740747E-2</v>
      </c>
      <c r="J664" s="217"/>
      <c r="K664" s="220" t="s">
        <v>11330</v>
      </c>
      <c r="L664" s="220"/>
      <c r="M664" s="221">
        <f>SUM(H663:H669)</f>
        <v>2725</v>
      </c>
      <c r="N664" s="222">
        <f t="shared" si="163"/>
        <v>54.5</v>
      </c>
      <c r="O664" s="223" t="s">
        <v>5171</v>
      </c>
      <c r="P664" s="224"/>
      <c r="Q664" s="224"/>
      <c r="R664" s="224"/>
      <c r="S664" s="224"/>
      <c r="T664" s="225"/>
      <c r="U664" s="226">
        <f t="shared" si="164"/>
        <v>0.18148148148148149</v>
      </c>
      <c r="V664" s="227">
        <f>SUM(U663:U669)</f>
        <v>1.8166666666666664</v>
      </c>
      <c r="W664" s="228" t="str">
        <f t="shared" si="165"/>
        <v>2</v>
      </c>
      <c r="X664" s="509"/>
      <c r="Y664" s="229">
        <f t="shared" si="166"/>
        <v>1</v>
      </c>
    </row>
    <row r="665" spans="2:25" ht="18.75" customHeight="1">
      <c r="B665" s="515"/>
      <c r="C665" s="506"/>
      <c r="D665" s="216">
        <v>3</v>
      </c>
      <c r="E665" s="216" t="s">
        <v>5172</v>
      </c>
      <c r="F665" s="217">
        <v>534</v>
      </c>
      <c r="G665" s="218">
        <f t="shared" si="160"/>
        <v>106.8</v>
      </c>
      <c r="H665" s="219">
        <f t="shared" si="161"/>
        <v>296.66666666666669</v>
      </c>
      <c r="I665" s="219">
        <f t="shared" si="162"/>
        <v>9.8888888888888901E-2</v>
      </c>
      <c r="J665" s="217"/>
      <c r="K665" s="220"/>
      <c r="L665" s="220"/>
      <c r="M665" s="221"/>
      <c r="N665" s="222">
        <f t="shared" si="163"/>
        <v>0</v>
      </c>
      <c r="O665" s="223"/>
      <c r="P665" s="224"/>
      <c r="Q665" s="224"/>
      <c r="R665" s="224"/>
      <c r="S665" s="224"/>
      <c r="T665" s="225"/>
      <c r="U665" s="226">
        <f t="shared" si="164"/>
        <v>0.1977777777777778</v>
      </c>
      <c r="V665" s="227"/>
      <c r="W665" s="228" t="str">
        <f t="shared" si="165"/>
        <v>0</v>
      </c>
      <c r="X665" s="509"/>
      <c r="Y665" s="229">
        <f t="shared" si="166"/>
        <v>0</v>
      </c>
    </row>
    <row r="666" spans="2:25" ht="18.75" customHeight="1">
      <c r="B666" s="515"/>
      <c r="C666" s="506"/>
      <c r="D666" s="216">
        <v>4</v>
      </c>
      <c r="E666" s="216" t="s">
        <v>5034</v>
      </c>
      <c r="F666" s="217">
        <v>467</v>
      </c>
      <c r="G666" s="218">
        <f t="shared" si="160"/>
        <v>93.4</v>
      </c>
      <c r="H666" s="219">
        <f t="shared" si="161"/>
        <v>259.44444444444446</v>
      </c>
      <c r="I666" s="219">
        <f t="shared" si="162"/>
        <v>8.6481481481481493E-2</v>
      </c>
      <c r="J666" s="217"/>
      <c r="K666" s="220"/>
      <c r="L666" s="220"/>
      <c r="M666" s="221"/>
      <c r="N666" s="222">
        <f t="shared" si="163"/>
        <v>0</v>
      </c>
      <c r="O666" s="223"/>
      <c r="P666" s="224"/>
      <c r="Q666" s="224"/>
      <c r="R666" s="224"/>
      <c r="S666" s="224"/>
      <c r="T666" s="225"/>
      <c r="U666" s="226">
        <f t="shared" si="164"/>
        <v>0.17296296296296299</v>
      </c>
      <c r="V666" s="227"/>
      <c r="W666" s="228" t="str">
        <f t="shared" si="165"/>
        <v>0</v>
      </c>
      <c r="X666" s="509"/>
      <c r="Y666" s="229">
        <f t="shared" si="166"/>
        <v>0</v>
      </c>
    </row>
    <row r="667" spans="2:25" ht="18.75" customHeight="1">
      <c r="B667" s="515"/>
      <c r="C667" s="506"/>
      <c r="D667" s="216">
        <v>5</v>
      </c>
      <c r="E667" s="216" t="s">
        <v>5173</v>
      </c>
      <c r="F667" s="217">
        <v>640</v>
      </c>
      <c r="G667" s="218">
        <f t="shared" si="160"/>
        <v>128</v>
      </c>
      <c r="H667" s="219">
        <f t="shared" si="161"/>
        <v>355.55555555555554</v>
      </c>
      <c r="I667" s="219">
        <f t="shared" si="162"/>
        <v>0.11851851851851851</v>
      </c>
      <c r="J667" s="217"/>
      <c r="K667" s="220"/>
      <c r="L667" s="220"/>
      <c r="M667" s="221"/>
      <c r="N667" s="222">
        <f t="shared" si="163"/>
        <v>0</v>
      </c>
      <c r="O667" s="223"/>
      <c r="P667" s="224"/>
      <c r="Q667" s="224"/>
      <c r="R667" s="224"/>
      <c r="S667" s="224"/>
      <c r="T667" s="225"/>
      <c r="U667" s="226">
        <f t="shared" si="164"/>
        <v>0.23703703703703702</v>
      </c>
      <c r="V667" s="227"/>
      <c r="W667" s="228" t="str">
        <f t="shared" si="165"/>
        <v>0</v>
      </c>
      <c r="X667" s="509"/>
      <c r="Y667" s="229">
        <f t="shared" si="166"/>
        <v>0</v>
      </c>
    </row>
    <row r="668" spans="2:25" ht="18.75" customHeight="1">
      <c r="B668" s="515"/>
      <c r="C668" s="506"/>
      <c r="D668" s="216">
        <v>1</v>
      </c>
      <c r="E668" s="216" t="s">
        <v>5174</v>
      </c>
      <c r="F668" s="217">
        <v>834</v>
      </c>
      <c r="G668" s="218">
        <f t="shared" si="160"/>
        <v>166.8</v>
      </c>
      <c r="H668" s="219">
        <f t="shared" si="161"/>
        <v>463.33333333333331</v>
      </c>
      <c r="I668" s="219">
        <f t="shared" si="162"/>
        <v>0.15444444444444444</v>
      </c>
      <c r="J668" s="217"/>
      <c r="K668" s="220"/>
      <c r="L668" s="220"/>
      <c r="M668" s="221"/>
      <c r="N668" s="222">
        <f t="shared" si="163"/>
        <v>0</v>
      </c>
      <c r="O668" s="223"/>
      <c r="P668" s="224"/>
      <c r="Q668" s="224"/>
      <c r="R668" s="224"/>
      <c r="S668" s="224"/>
      <c r="T668" s="225"/>
      <c r="U668" s="226">
        <f t="shared" si="164"/>
        <v>0.30888888888888888</v>
      </c>
      <c r="V668" s="227"/>
      <c r="W668" s="228" t="str">
        <f t="shared" si="165"/>
        <v>0</v>
      </c>
      <c r="X668" s="509"/>
      <c r="Y668" s="229">
        <f t="shared" si="166"/>
        <v>0</v>
      </c>
    </row>
    <row r="669" spans="2:25" ht="18.75" customHeight="1">
      <c r="B669" s="515"/>
      <c r="C669" s="506"/>
      <c r="D669" s="216">
        <v>2</v>
      </c>
      <c r="E669" s="216" t="s">
        <v>5175</v>
      </c>
      <c r="F669" s="217">
        <v>606</v>
      </c>
      <c r="G669" s="218">
        <f t="shared" si="160"/>
        <v>121.2</v>
      </c>
      <c r="H669" s="219">
        <f t="shared" si="161"/>
        <v>336.66666666666669</v>
      </c>
      <c r="I669" s="219">
        <f t="shared" si="162"/>
        <v>0.11222222222222222</v>
      </c>
      <c r="J669" s="217"/>
      <c r="K669" s="220"/>
      <c r="L669" s="220"/>
      <c r="M669" s="221"/>
      <c r="N669" s="222">
        <f t="shared" si="163"/>
        <v>0</v>
      </c>
      <c r="O669" s="223"/>
      <c r="P669" s="224"/>
      <c r="Q669" s="224"/>
      <c r="R669" s="224"/>
      <c r="S669" s="224"/>
      <c r="T669" s="225"/>
      <c r="U669" s="226">
        <f t="shared" si="164"/>
        <v>0.22444444444444445</v>
      </c>
      <c r="V669" s="227"/>
      <c r="W669" s="228" t="str">
        <f t="shared" si="165"/>
        <v>0</v>
      </c>
      <c r="X669" s="509"/>
      <c r="Y669" s="229">
        <f t="shared" si="166"/>
        <v>0</v>
      </c>
    </row>
    <row r="670" spans="2:25" ht="18.75" customHeight="1">
      <c r="B670" s="515"/>
      <c r="C670" s="506"/>
      <c r="D670" s="216"/>
      <c r="E670" s="216"/>
      <c r="F670" s="217">
        <v>0</v>
      </c>
      <c r="G670" s="218">
        <f t="shared" ref="G670" si="174">F670/$G$15</f>
        <v>0</v>
      </c>
      <c r="H670" s="219">
        <f t="shared" ref="H670" si="175">F670/$H$15</f>
        <v>0</v>
      </c>
      <c r="I670" s="219">
        <f t="shared" ref="I670" si="176">H670/$I$15</f>
        <v>0</v>
      </c>
      <c r="J670" s="217"/>
      <c r="K670" s="220"/>
      <c r="L670" s="220"/>
      <c r="M670" s="221"/>
      <c r="N670" s="222">
        <f t="shared" ref="N670" si="177">M670/$N$15</f>
        <v>0</v>
      </c>
      <c r="O670" s="223"/>
      <c r="P670" s="224"/>
      <c r="Q670" s="224"/>
      <c r="R670" s="224"/>
      <c r="S670" s="224"/>
      <c r="T670" s="225"/>
      <c r="U670" s="226">
        <f t="shared" ref="U670" si="178">H670/$U$15</f>
        <v>0</v>
      </c>
      <c r="V670" s="227"/>
      <c r="W670" s="228" t="str">
        <f t="shared" ref="W670" si="179">IF(V670&lt;1,"0",IF(V670&lt;5,"2",IF(V670&gt;=5,"6")))</f>
        <v>0</v>
      </c>
      <c r="X670" s="509"/>
      <c r="Y670" s="229">
        <f t="shared" ref="Y670" si="180">W670/2</f>
        <v>0</v>
      </c>
    </row>
    <row r="671" spans="2:25" ht="18.75" customHeight="1">
      <c r="B671" s="515"/>
      <c r="C671" s="506"/>
      <c r="D671" s="216">
        <v>3</v>
      </c>
      <c r="E671" s="216" t="s">
        <v>5176</v>
      </c>
      <c r="F671" s="217">
        <v>617</v>
      </c>
      <c r="G671" s="218">
        <f t="shared" si="160"/>
        <v>123.4</v>
      </c>
      <c r="H671" s="219">
        <f t="shared" si="161"/>
        <v>342.77777777777777</v>
      </c>
      <c r="I671" s="219">
        <f t="shared" si="162"/>
        <v>0.11425925925925925</v>
      </c>
      <c r="J671" s="217"/>
      <c r="K671" s="220"/>
      <c r="L671" s="220"/>
      <c r="M671" s="221"/>
      <c r="N671" s="222">
        <f t="shared" si="163"/>
        <v>0</v>
      </c>
      <c r="O671" s="223"/>
      <c r="P671" s="224"/>
      <c r="Q671" s="224"/>
      <c r="R671" s="224"/>
      <c r="S671" s="224"/>
      <c r="T671" s="225"/>
      <c r="U671" s="226">
        <f t="shared" si="164"/>
        <v>0.22851851851851851</v>
      </c>
      <c r="V671" s="227"/>
      <c r="W671" s="228" t="str">
        <f t="shared" si="165"/>
        <v>0</v>
      </c>
      <c r="X671" s="509"/>
      <c r="Y671" s="229">
        <f t="shared" si="166"/>
        <v>0</v>
      </c>
    </row>
    <row r="672" spans="2:25" ht="18.75" customHeight="1">
      <c r="B672" s="515"/>
      <c r="C672" s="506"/>
      <c r="D672" s="216">
        <v>4</v>
      </c>
      <c r="E672" s="216" t="s">
        <v>5177</v>
      </c>
      <c r="F672" s="217">
        <v>607</v>
      </c>
      <c r="G672" s="218">
        <f t="shared" si="160"/>
        <v>121.4</v>
      </c>
      <c r="H672" s="219">
        <f t="shared" si="161"/>
        <v>337.22222222222223</v>
      </c>
      <c r="I672" s="219">
        <f t="shared" si="162"/>
        <v>0.11240740740740741</v>
      </c>
      <c r="J672" s="217"/>
      <c r="K672" s="220"/>
      <c r="L672" s="220"/>
      <c r="M672" s="221"/>
      <c r="N672" s="222">
        <f t="shared" si="163"/>
        <v>0</v>
      </c>
      <c r="O672" s="223"/>
      <c r="P672" s="224"/>
      <c r="Q672" s="224"/>
      <c r="R672" s="224"/>
      <c r="S672" s="224"/>
      <c r="T672" s="225"/>
      <c r="U672" s="226">
        <f t="shared" si="164"/>
        <v>0.22481481481481483</v>
      </c>
      <c r="V672" s="227"/>
      <c r="W672" s="228" t="str">
        <f t="shared" si="165"/>
        <v>0</v>
      </c>
      <c r="X672" s="509"/>
      <c r="Y672" s="229">
        <f t="shared" si="166"/>
        <v>0</v>
      </c>
    </row>
    <row r="673" spans="2:25" ht="18.75" customHeight="1">
      <c r="B673" s="515"/>
      <c r="C673" s="506"/>
      <c r="D673" s="216">
        <v>5</v>
      </c>
      <c r="E673" s="216" t="s">
        <v>5178</v>
      </c>
      <c r="F673" s="217">
        <v>334</v>
      </c>
      <c r="G673" s="218">
        <f t="shared" si="160"/>
        <v>66.8</v>
      </c>
      <c r="H673" s="219">
        <f t="shared" si="161"/>
        <v>185.55555555555554</v>
      </c>
      <c r="I673" s="219">
        <f t="shared" si="162"/>
        <v>6.1851851851851845E-2</v>
      </c>
      <c r="J673" s="217"/>
      <c r="K673" s="220"/>
      <c r="L673" s="220"/>
      <c r="M673" s="221"/>
      <c r="N673" s="222">
        <f t="shared" si="163"/>
        <v>0</v>
      </c>
      <c r="O673" s="223"/>
      <c r="P673" s="224"/>
      <c r="Q673" s="224"/>
      <c r="R673" s="224"/>
      <c r="S673" s="224"/>
      <c r="T673" s="225"/>
      <c r="U673" s="226">
        <f t="shared" si="164"/>
        <v>0.12370370370370369</v>
      </c>
      <c r="V673" s="227"/>
      <c r="W673" s="228" t="str">
        <f t="shared" si="165"/>
        <v>0</v>
      </c>
      <c r="X673" s="509"/>
      <c r="Y673" s="229">
        <f t="shared" si="166"/>
        <v>0</v>
      </c>
    </row>
    <row r="674" spans="2:25" ht="18.75" customHeight="1">
      <c r="B674" s="515"/>
      <c r="C674" s="506"/>
      <c r="D674" s="216">
        <v>6</v>
      </c>
      <c r="E674" s="216" t="s">
        <v>5179</v>
      </c>
      <c r="F674" s="217">
        <v>467</v>
      </c>
      <c r="G674" s="218">
        <f t="shared" si="160"/>
        <v>93.4</v>
      </c>
      <c r="H674" s="219">
        <f t="shared" si="161"/>
        <v>259.44444444444446</v>
      </c>
      <c r="I674" s="219">
        <f t="shared" si="162"/>
        <v>8.6481481481481493E-2</v>
      </c>
      <c r="J674" s="217"/>
      <c r="K674" s="220"/>
      <c r="L674" s="220"/>
      <c r="M674" s="221"/>
      <c r="N674" s="222">
        <f t="shared" si="163"/>
        <v>0</v>
      </c>
      <c r="O674" s="223"/>
      <c r="P674" s="224"/>
      <c r="Q674" s="224"/>
      <c r="R674" s="224"/>
      <c r="S674" s="224"/>
      <c r="T674" s="225"/>
      <c r="U674" s="226">
        <f t="shared" si="164"/>
        <v>0.17296296296296299</v>
      </c>
      <c r="V674" s="227"/>
      <c r="W674" s="228" t="str">
        <f t="shared" si="165"/>
        <v>0</v>
      </c>
      <c r="X674" s="509"/>
      <c r="Y674" s="229">
        <f t="shared" si="166"/>
        <v>0</v>
      </c>
    </row>
    <row r="675" spans="2:25" ht="18.75" customHeight="1">
      <c r="B675" s="515"/>
      <c r="C675" s="506"/>
      <c r="D675" s="216">
        <v>1</v>
      </c>
      <c r="E675" s="216" t="s">
        <v>5180</v>
      </c>
      <c r="F675" s="217">
        <v>730</v>
      </c>
      <c r="G675" s="218">
        <f t="shared" si="160"/>
        <v>146</v>
      </c>
      <c r="H675" s="219">
        <f t="shared" si="161"/>
        <v>405.55555555555554</v>
      </c>
      <c r="I675" s="219">
        <f t="shared" si="162"/>
        <v>0.13518518518518519</v>
      </c>
      <c r="J675" s="217"/>
      <c r="K675" s="220"/>
      <c r="L675" s="220"/>
      <c r="M675" s="221"/>
      <c r="N675" s="222">
        <f t="shared" si="163"/>
        <v>0</v>
      </c>
      <c r="O675" s="223"/>
      <c r="P675" s="224"/>
      <c r="Q675" s="224"/>
      <c r="R675" s="224"/>
      <c r="S675" s="224"/>
      <c r="T675" s="225"/>
      <c r="U675" s="226">
        <f t="shared" si="164"/>
        <v>0.27037037037037037</v>
      </c>
      <c r="V675" s="227"/>
      <c r="W675" s="228" t="str">
        <f t="shared" si="165"/>
        <v>0</v>
      </c>
      <c r="X675" s="509"/>
      <c r="Y675" s="229">
        <f t="shared" si="166"/>
        <v>0</v>
      </c>
    </row>
    <row r="676" spans="2:25" ht="18.75" customHeight="1">
      <c r="B676" s="515"/>
      <c r="C676" s="506"/>
      <c r="D676" s="216">
        <v>2</v>
      </c>
      <c r="E676" s="216" t="s">
        <v>252</v>
      </c>
      <c r="F676" s="217">
        <v>534</v>
      </c>
      <c r="G676" s="218">
        <f t="shared" si="160"/>
        <v>106.8</v>
      </c>
      <c r="H676" s="219">
        <f t="shared" si="161"/>
        <v>296.66666666666669</v>
      </c>
      <c r="I676" s="219">
        <f t="shared" si="162"/>
        <v>9.8888888888888901E-2</v>
      </c>
      <c r="J676" s="217"/>
      <c r="K676" s="220"/>
      <c r="L676" s="220"/>
      <c r="M676" s="221"/>
      <c r="N676" s="222">
        <f t="shared" si="163"/>
        <v>0</v>
      </c>
      <c r="O676" s="223"/>
      <c r="P676" s="224"/>
      <c r="Q676" s="224"/>
      <c r="R676" s="224"/>
      <c r="S676" s="224"/>
      <c r="T676" s="225"/>
      <c r="U676" s="226">
        <f t="shared" si="164"/>
        <v>0.1977777777777778</v>
      </c>
      <c r="V676" s="227"/>
      <c r="W676" s="228" t="str">
        <f t="shared" si="165"/>
        <v>0</v>
      </c>
      <c r="X676" s="509"/>
      <c r="Y676" s="229">
        <f t="shared" si="166"/>
        <v>0</v>
      </c>
    </row>
    <row r="677" spans="2:25" ht="18.75" customHeight="1">
      <c r="B677" s="515"/>
      <c r="C677" s="506"/>
      <c r="D677" s="216">
        <v>3</v>
      </c>
      <c r="E677" s="216" t="s">
        <v>5181</v>
      </c>
      <c r="F677" s="217">
        <v>600</v>
      </c>
      <c r="G677" s="218">
        <f t="shared" si="160"/>
        <v>120</v>
      </c>
      <c r="H677" s="219">
        <f t="shared" si="161"/>
        <v>333.33333333333331</v>
      </c>
      <c r="I677" s="219">
        <f t="shared" si="162"/>
        <v>0.1111111111111111</v>
      </c>
      <c r="J677" s="217"/>
      <c r="K677" s="220" t="s">
        <v>5182</v>
      </c>
      <c r="L677" s="220"/>
      <c r="M677" s="221">
        <f>SUM(H671:H678)</f>
        <v>2464.4444444444443</v>
      </c>
      <c r="N677" s="222">
        <f t="shared" si="163"/>
        <v>49.288888888888884</v>
      </c>
      <c r="O677" s="223" t="s">
        <v>2610</v>
      </c>
      <c r="P677" s="224"/>
      <c r="Q677" s="224"/>
      <c r="R677" s="224"/>
      <c r="S677" s="224"/>
      <c r="T677" s="225"/>
      <c r="U677" s="226">
        <f t="shared" si="164"/>
        <v>0.22222222222222221</v>
      </c>
      <c r="V677" s="227">
        <f>SUM(U671:U678)</f>
        <v>1.6429629629629632</v>
      </c>
      <c r="W677" s="228" t="str">
        <f t="shared" si="165"/>
        <v>2</v>
      </c>
      <c r="X677" s="509"/>
      <c r="Y677" s="229">
        <f t="shared" si="166"/>
        <v>1</v>
      </c>
    </row>
    <row r="678" spans="2:25" ht="18.75" customHeight="1">
      <c r="B678" s="515"/>
      <c r="C678" s="506"/>
      <c r="D678" s="216">
        <v>4</v>
      </c>
      <c r="E678" s="216" t="s">
        <v>5183</v>
      </c>
      <c r="F678" s="217">
        <v>547</v>
      </c>
      <c r="G678" s="218">
        <f t="shared" si="160"/>
        <v>109.4</v>
      </c>
      <c r="H678" s="219">
        <f t="shared" si="161"/>
        <v>303.88888888888886</v>
      </c>
      <c r="I678" s="219">
        <f t="shared" si="162"/>
        <v>0.10129629629629629</v>
      </c>
      <c r="J678" s="217"/>
      <c r="K678" s="220"/>
      <c r="L678" s="220"/>
      <c r="M678" s="221"/>
      <c r="N678" s="222">
        <f t="shared" si="163"/>
        <v>0</v>
      </c>
      <c r="O678" s="223"/>
      <c r="P678" s="224"/>
      <c r="Q678" s="224"/>
      <c r="R678" s="224"/>
      <c r="S678" s="224"/>
      <c r="T678" s="225"/>
      <c r="U678" s="226">
        <f t="shared" si="164"/>
        <v>0.20259259259259257</v>
      </c>
      <c r="V678" s="227"/>
      <c r="W678" s="228" t="str">
        <f t="shared" si="165"/>
        <v>0</v>
      </c>
      <c r="X678" s="509"/>
      <c r="Y678" s="229">
        <f t="shared" si="166"/>
        <v>0</v>
      </c>
    </row>
    <row r="679" spans="2:25" ht="18.75" customHeight="1">
      <c r="B679" s="515"/>
      <c r="C679" s="506"/>
      <c r="D679" s="216"/>
      <c r="E679" s="216"/>
      <c r="F679" s="217">
        <v>0</v>
      </c>
      <c r="G679" s="218">
        <f t="shared" ref="G679" si="181">F679/$G$15</f>
        <v>0</v>
      </c>
      <c r="H679" s="219">
        <f t="shared" ref="H679" si="182">F679/$H$15</f>
        <v>0</v>
      </c>
      <c r="I679" s="219">
        <f t="shared" ref="I679" si="183">H679/$I$15</f>
        <v>0</v>
      </c>
      <c r="J679" s="217"/>
      <c r="K679" s="220"/>
      <c r="L679" s="220"/>
      <c r="M679" s="221"/>
      <c r="N679" s="222">
        <f t="shared" ref="N679" si="184">M679/$N$15</f>
        <v>0</v>
      </c>
      <c r="O679" s="223"/>
      <c r="P679" s="224"/>
      <c r="Q679" s="224"/>
      <c r="R679" s="224"/>
      <c r="S679" s="224"/>
      <c r="T679" s="225"/>
      <c r="U679" s="226">
        <f t="shared" ref="U679" si="185">H679/$U$15</f>
        <v>0</v>
      </c>
      <c r="V679" s="227"/>
      <c r="W679" s="228" t="str">
        <f t="shared" ref="W679" si="186">IF(V679&lt;1,"0",IF(V679&lt;5,"2",IF(V679&gt;=5,"6")))</f>
        <v>0</v>
      </c>
      <c r="X679" s="509"/>
      <c r="Y679" s="229">
        <f t="shared" ref="Y679" si="187">W679/2</f>
        <v>0</v>
      </c>
    </row>
    <row r="680" spans="2:25" ht="18.75" customHeight="1">
      <c r="B680" s="515"/>
      <c r="C680" s="506"/>
      <c r="D680" s="216">
        <v>5</v>
      </c>
      <c r="E680" s="216" t="s">
        <v>5184</v>
      </c>
      <c r="F680" s="217">
        <v>501</v>
      </c>
      <c r="G680" s="218">
        <f t="shared" si="160"/>
        <v>100.2</v>
      </c>
      <c r="H680" s="219">
        <f t="shared" si="161"/>
        <v>278.33333333333331</v>
      </c>
      <c r="I680" s="219">
        <f t="shared" si="162"/>
        <v>9.2777777777777765E-2</v>
      </c>
      <c r="J680" s="217"/>
      <c r="K680" s="220"/>
      <c r="L680" s="220"/>
      <c r="M680" s="221"/>
      <c r="N680" s="222">
        <f t="shared" si="163"/>
        <v>0</v>
      </c>
      <c r="O680" s="223"/>
      <c r="P680" s="224"/>
      <c r="Q680" s="224"/>
      <c r="R680" s="224"/>
      <c r="S680" s="224"/>
      <c r="T680" s="225"/>
      <c r="U680" s="226">
        <f t="shared" si="164"/>
        <v>0.18555555555555553</v>
      </c>
      <c r="V680" s="227"/>
      <c r="W680" s="228" t="str">
        <f t="shared" si="165"/>
        <v>0</v>
      </c>
      <c r="X680" s="509"/>
      <c r="Y680" s="229">
        <f t="shared" si="166"/>
        <v>0</v>
      </c>
    </row>
    <row r="681" spans="2:25" ht="18.75" customHeight="1">
      <c r="B681" s="515"/>
      <c r="C681" s="506"/>
      <c r="D681" s="216">
        <v>6</v>
      </c>
      <c r="E681" s="216" t="s">
        <v>5185</v>
      </c>
      <c r="F681" s="217">
        <v>553</v>
      </c>
      <c r="G681" s="218">
        <f t="shared" si="160"/>
        <v>110.6</v>
      </c>
      <c r="H681" s="219">
        <f t="shared" si="161"/>
        <v>307.22222222222223</v>
      </c>
      <c r="I681" s="219">
        <f t="shared" si="162"/>
        <v>0.10240740740740741</v>
      </c>
      <c r="J681" s="217"/>
      <c r="K681" s="220"/>
      <c r="L681" s="220"/>
      <c r="M681" s="221"/>
      <c r="N681" s="222">
        <f t="shared" si="163"/>
        <v>0</v>
      </c>
      <c r="O681" s="223"/>
      <c r="P681" s="224"/>
      <c r="Q681" s="224"/>
      <c r="R681" s="224"/>
      <c r="S681" s="224"/>
      <c r="T681" s="225"/>
      <c r="U681" s="226">
        <f t="shared" si="164"/>
        <v>0.20481481481481481</v>
      </c>
      <c r="V681" s="227"/>
      <c r="W681" s="228" t="str">
        <f t="shared" si="165"/>
        <v>0</v>
      </c>
      <c r="X681" s="509"/>
      <c r="Y681" s="229">
        <f t="shared" si="166"/>
        <v>0</v>
      </c>
    </row>
    <row r="682" spans="2:25" ht="18.75" customHeight="1">
      <c r="B682" s="515"/>
      <c r="C682" s="506"/>
      <c r="D682" s="216">
        <v>1</v>
      </c>
      <c r="E682" s="216" t="s">
        <v>5186</v>
      </c>
      <c r="F682" s="217">
        <v>686</v>
      </c>
      <c r="G682" s="218">
        <f t="shared" si="160"/>
        <v>137.19999999999999</v>
      </c>
      <c r="H682" s="219">
        <f t="shared" si="161"/>
        <v>381.11111111111109</v>
      </c>
      <c r="I682" s="219">
        <f t="shared" si="162"/>
        <v>0.12703703703703703</v>
      </c>
      <c r="J682" s="217"/>
      <c r="K682" s="220"/>
      <c r="L682" s="220"/>
      <c r="M682" s="221"/>
      <c r="N682" s="222">
        <f t="shared" si="163"/>
        <v>0</v>
      </c>
      <c r="O682" s="223"/>
      <c r="P682" s="224"/>
      <c r="Q682" s="224"/>
      <c r="R682" s="224"/>
      <c r="S682" s="224"/>
      <c r="T682" s="225"/>
      <c r="U682" s="226">
        <f t="shared" si="164"/>
        <v>0.25407407407407406</v>
      </c>
      <c r="V682" s="227"/>
      <c r="W682" s="228" t="str">
        <f t="shared" si="165"/>
        <v>0</v>
      </c>
      <c r="X682" s="509"/>
      <c r="Y682" s="229">
        <f t="shared" si="166"/>
        <v>0</v>
      </c>
    </row>
    <row r="683" spans="2:25" ht="18.75" customHeight="1">
      <c r="B683" s="515"/>
      <c r="C683" s="506"/>
      <c r="D683" s="216">
        <v>2</v>
      </c>
      <c r="E683" s="216" t="s">
        <v>5187</v>
      </c>
      <c r="F683" s="217">
        <v>1034</v>
      </c>
      <c r="G683" s="218">
        <f t="shared" si="160"/>
        <v>206.8</v>
      </c>
      <c r="H683" s="219">
        <f t="shared" si="161"/>
        <v>574.44444444444446</v>
      </c>
      <c r="I683" s="219">
        <f t="shared" si="162"/>
        <v>0.19148148148148147</v>
      </c>
      <c r="J683" s="217"/>
      <c r="K683" s="220"/>
      <c r="L683" s="220"/>
      <c r="M683" s="221"/>
      <c r="N683" s="222">
        <f t="shared" si="163"/>
        <v>0</v>
      </c>
      <c r="O683" s="223"/>
      <c r="P683" s="224"/>
      <c r="Q683" s="224"/>
      <c r="R683" s="224"/>
      <c r="S683" s="224"/>
      <c r="T683" s="225"/>
      <c r="U683" s="226">
        <f t="shared" si="164"/>
        <v>0.38296296296296295</v>
      </c>
      <c r="V683" s="227"/>
      <c r="W683" s="228" t="str">
        <f t="shared" si="165"/>
        <v>0</v>
      </c>
      <c r="X683" s="509"/>
      <c r="Y683" s="229">
        <f t="shared" si="166"/>
        <v>0</v>
      </c>
    </row>
    <row r="684" spans="2:25" ht="18.75" customHeight="1">
      <c r="B684" s="515"/>
      <c r="C684" s="506"/>
      <c r="D684" s="216">
        <v>3</v>
      </c>
      <c r="E684" s="216" t="s">
        <v>5188</v>
      </c>
      <c r="F684" s="217">
        <v>450</v>
      </c>
      <c r="G684" s="218">
        <f t="shared" si="160"/>
        <v>90</v>
      </c>
      <c r="H684" s="219">
        <f t="shared" si="161"/>
        <v>250</v>
      </c>
      <c r="I684" s="219">
        <f t="shared" si="162"/>
        <v>8.3333333333333329E-2</v>
      </c>
      <c r="J684" s="217"/>
      <c r="K684" s="220" t="s">
        <v>11331</v>
      </c>
      <c r="L684" s="220"/>
      <c r="M684" s="221">
        <f>SUM(H680:H686)</f>
        <v>2502.2222222222222</v>
      </c>
      <c r="N684" s="222">
        <f t="shared" si="163"/>
        <v>50.044444444444444</v>
      </c>
      <c r="O684" s="223" t="s">
        <v>4817</v>
      </c>
      <c r="P684" s="224"/>
      <c r="Q684" s="224"/>
      <c r="R684" s="224"/>
      <c r="S684" s="224"/>
      <c r="T684" s="225"/>
      <c r="U684" s="226">
        <f t="shared" si="164"/>
        <v>0.16666666666666666</v>
      </c>
      <c r="V684" s="227">
        <f>SUM(U680:U686)</f>
        <v>1.6681481481481479</v>
      </c>
      <c r="W684" s="228" t="str">
        <f t="shared" si="165"/>
        <v>2</v>
      </c>
      <c r="X684" s="509"/>
      <c r="Y684" s="229">
        <f t="shared" si="166"/>
        <v>1</v>
      </c>
    </row>
    <row r="685" spans="2:25" ht="18.75" customHeight="1">
      <c r="B685" s="515"/>
      <c r="C685" s="506"/>
      <c r="D685" s="216">
        <v>4</v>
      </c>
      <c r="E685" s="216" t="s">
        <v>4737</v>
      </c>
      <c r="F685" s="217">
        <v>640</v>
      </c>
      <c r="G685" s="218">
        <f t="shared" si="160"/>
        <v>128</v>
      </c>
      <c r="H685" s="219">
        <f t="shared" si="161"/>
        <v>355.55555555555554</v>
      </c>
      <c r="I685" s="219">
        <f t="shared" si="162"/>
        <v>0.11851851851851851</v>
      </c>
      <c r="J685" s="217"/>
      <c r="K685" s="220"/>
      <c r="L685" s="220"/>
      <c r="M685" s="221"/>
      <c r="N685" s="222">
        <f t="shared" si="163"/>
        <v>0</v>
      </c>
      <c r="O685" s="223"/>
      <c r="P685" s="224"/>
      <c r="Q685" s="224"/>
      <c r="R685" s="224"/>
      <c r="S685" s="224"/>
      <c r="T685" s="225"/>
      <c r="U685" s="226">
        <f t="shared" si="164"/>
        <v>0.23703703703703702</v>
      </c>
      <c r="V685" s="227"/>
      <c r="W685" s="228" t="str">
        <f t="shared" si="165"/>
        <v>0</v>
      </c>
      <c r="X685" s="509"/>
      <c r="Y685" s="229">
        <f t="shared" si="166"/>
        <v>0</v>
      </c>
    </row>
    <row r="686" spans="2:25" ht="18.75" customHeight="1">
      <c r="B686" s="515"/>
      <c r="C686" s="506"/>
      <c r="D686" s="216">
        <v>5</v>
      </c>
      <c r="E686" s="216" t="s">
        <v>5189</v>
      </c>
      <c r="F686" s="217">
        <v>640</v>
      </c>
      <c r="G686" s="218">
        <f t="shared" si="160"/>
        <v>128</v>
      </c>
      <c r="H686" s="219">
        <f t="shared" si="161"/>
        <v>355.55555555555554</v>
      </c>
      <c r="I686" s="219">
        <f t="shared" si="162"/>
        <v>0.11851851851851851</v>
      </c>
      <c r="J686" s="217"/>
      <c r="K686" s="220"/>
      <c r="L686" s="220"/>
      <c r="M686" s="221"/>
      <c r="N686" s="222">
        <f t="shared" si="163"/>
        <v>0</v>
      </c>
      <c r="O686" s="223"/>
      <c r="P686" s="224"/>
      <c r="Q686" s="224"/>
      <c r="R686" s="224"/>
      <c r="S686" s="224"/>
      <c r="T686" s="225"/>
      <c r="U686" s="226">
        <f t="shared" si="164"/>
        <v>0.23703703703703702</v>
      </c>
      <c r="V686" s="227"/>
      <c r="W686" s="228" t="str">
        <f t="shared" si="165"/>
        <v>0</v>
      </c>
      <c r="X686" s="509"/>
      <c r="Y686" s="229">
        <f t="shared" si="166"/>
        <v>0</v>
      </c>
    </row>
    <row r="687" spans="2:25" ht="18.75" customHeight="1">
      <c r="B687" s="515"/>
      <c r="C687" s="506"/>
      <c r="D687" s="216"/>
      <c r="E687" s="216"/>
      <c r="F687" s="217"/>
      <c r="G687" s="218">
        <f t="shared" si="160"/>
        <v>0</v>
      </c>
      <c r="H687" s="219">
        <f t="shared" si="161"/>
        <v>0</v>
      </c>
      <c r="I687" s="219">
        <f t="shared" si="162"/>
        <v>0</v>
      </c>
      <c r="J687" s="217"/>
      <c r="K687" s="220"/>
      <c r="L687" s="220"/>
      <c r="M687" s="221"/>
      <c r="N687" s="222">
        <f t="shared" si="163"/>
        <v>0</v>
      </c>
      <c r="O687" s="223"/>
      <c r="P687" s="224"/>
      <c r="Q687" s="224"/>
      <c r="R687" s="224"/>
      <c r="S687" s="224"/>
      <c r="T687" s="225"/>
      <c r="U687" s="226">
        <f t="shared" si="164"/>
        <v>0</v>
      </c>
      <c r="V687" s="227"/>
      <c r="W687" s="228" t="str">
        <f t="shared" si="165"/>
        <v>0</v>
      </c>
      <c r="X687" s="509"/>
      <c r="Y687" s="229">
        <f t="shared" si="166"/>
        <v>0</v>
      </c>
    </row>
    <row r="688" spans="2:25" ht="18.75" customHeight="1">
      <c r="B688" s="516"/>
      <c r="C688" s="507"/>
      <c r="D688" s="216"/>
      <c r="E688" s="216"/>
      <c r="F688" s="217"/>
      <c r="G688" s="218">
        <f>F688/$G$15</f>
        <v>0</v>
      </c>
      <c r="H688" s="219">
        <f>F688/$H$15</f>
        <v>0</v>
      </c>
      <c r="I688" s="219">
        <f>H688/$I$15</f>
        <v>0</v>
      </c>
      <c r="J688" s="217"/>
      <c r="K688" s="220"/>
      <c r="L688" s="220"/>
      <c r="M688" s="232"/>
      <c r="N688" s="222">
        <f>M688/$N$15</f>
        <v>0</v>
      </c>
      <c r="O688" s="231"/>
      <c r="P688" s="231"/>
      <c r="Q688" s="231"/>
      <c r="R688" s="231"/>
      <c r="S688" s="231"/>
      <c r="T688" s="225"/>
      <c r="U688" s="226">
        <f>H688/$U$15</f>
        <v>0</v>
      </c>
      <c r="V688" s="227"/>
      <c r="W688" s="228" t="str">
        <f>IF(V688&lt;1,"0",IF(V688&lt;5,"2",IF(V688&gt;=5,"6")))</f>
        <v>0</v>
      </c>
      <c r="X688" s="510"/>
      <c r="Y688" s="229">
        <f t="shared" si="166"/>
        <v>0</v>
      </c>
    </row>
    <row r="689" spans="2:25">
      <c r="B689" s="233"/>
      <c r="C689" s="234" t="s">
        <v>111</v>
      </c>
      <c r="D689" s="235"/>
      <c r="E689" s="236">
        <f>COUNTA(E639:E688)</f>
        <v>43</v>
      </c>
      <c r="F689" s="236">
        <f>SUM(F639:F688)</f>
        <v>27700</v>
      </c>
      <c r="G689" s="236">
        <f>SUM(G639:G688)</f>
        <v>5540.0000000000009</v>
      </c>
      <c r="H689" s="236">
        <f>SUM(H639:H688)</f>
        <v>15388.888888888889</v>
      </c>
      <c r="I689" s="236">
        <f>MROUND(SUM(I639:I688),1)</f>
        <v>5</v>
      </c>
      <c r="J689" s="236">
        <f>COUNTA(J639:J688)</f>
        <v>1</v>
      </c>
      <c r="K689" s="236">
        <f>COUNTA(K639:K688)</f>
        <v>6</v>
      </c>
      <c r="L689" s="236">
        <f>COUNTA(L639:L688)</f>
        <v>0</v>
      </c>
      <c r="M689" s="236">
        <f>SUM(M639:M688)</f>
        <v>15388.888888888891</v>
      </c>
      <c r="N689" s="236">
        <f>SUM(N639:N688)</f>
        <v>307.77777777777777</v>
      </c>
      <c r="O689" s="237"/>
      <c r="P689" s="238">
        <f>COUNTIF(P639:P688, "YES")</f>
        <v>0</v>
      </c>
      <c r="Q689" s="237"/>
      <c r="R689" s="237"/>
      <c r="S689" s="237"/>
      <c r="T689" s="237"/>
      <c r="U689" s="236">
        <f>SUM(U639:U688)</f>
        <v>10.259259259259261</v>
      </c>
      <c r="V689" s="236">
        <f>SUM(V639:V688)</f>
        <v>10.25925925925926</v>
      </c>
      <c r="W689" s="236">
        <f t="array" ref="W689">SUM(ABS(W639:W688))</f>
        <v>12</v>
      </c>
      <c r="X689" s="238" t="str">
        <f>IF(X639&lt;0.2, "0", IF(X639&lt;=2, "2", IF(X639&gt;2, ROUND(X639,0))))</f>
        <v>2</v>
      </c>
      <c r="Y689" s="236">
        <f>SUM(Y639:Y688)</f>
        <v>6</v>
      </c>
    </row>
    <row r="690" spans="2:25">
      <c r="B690" s="520" t="s">
        <v>112</v>
      </c>
      <c r="C690" s="521"/>
      <c r="D690" s="252"/>
      <c r="E690" s="253">
        <f t="shared" ref="E690:N690" si="188">E73+E115+E143+E182+E257+E302+E330+E413+E483+E550+E638+E689</f>
        <v>582</v>
      </c>
      <c r="F690" s="253">
        <f t="shared" si="188"/>
        <v>349080</v>
      </c>
      <c r="G690" s="253">
        <f t="shared" si="188"/>
        <v>69815.999999999985</v>
      </c>
      <c r="H690" s="253">
        <f t="shared" si="188"/>
        <v>193933.33333333331</v>
      </c>
      <c r="I690" s="253">
        <f t="shared" si="188"/>
        <v>64</v>
      </c>
      <c r="J690" s="253">
        <f t="shared" si="188"/>
        <v>23</v>
      </c>
      <c r="K690" s="253">
        <f t="shared" si="188"/>
        <v>68</v>
      </c>
      <c r="L690" s="253">
        <f t="shared" si="188"/>
        <v>0</v>
      </c>
      <c r="M690" s="253">
        <f t="shared" si="188"/>
        <v>193933.33333333337</v>
      </c>
      <c r="N690" s="253">
        <f t="shared" si="188"/>
        <v>3878.666666666667</v>
      </c>
      <c r="O690" s="217"/>
      <c r="P690" s="253">
        <f>P73+P115+P143+P182+P257+P302+P330+P413+P483+P550+P638+P689</f>
        <v>21</v>
      </c>
      <c r="Q690" s="217"/>
      <c r="R690" s="217"/>
      <c r="S690" s="254"/>
      <c r="T690" s="225"/>
      <c r="U690" s="253">
        <f>U73+U115+U143+U182+U257+U302+U330+U413+U483+U550+U638+U689</f>
        <v>129.28888888888886</v>
      </c>
      <c r="V690" s="253">
        <f>V73+V115+V143+V182+V257+V302+V330+V413+V483+V550+V638+V689</f>
        <v>129.28888888888889</v>
      </c>
      <c r="W690" s="253">
        <f>W73+W115+W143+W182+W257+W302+W330+W413+W483+W550+W638+W689</f>
        <v>136</v>
      </c>
      <c r="X690" s="253">
        <f>X73+X115+X143+X182+X257+X302+X330+X413+X483+X550+X638+X689</f>
        <v>29</v>
      </c>
      <c r="Y690" s="253">
        <f>Y73+Y115+Y143+Y182+Y257+Y302+Y330+Y413+Y483+Y550+Y638+Y689</f>
        <v>68</v>
      </c>
    </row>
    <row r="692" spans="2:25">
      <c r="U692" s="256"/>
      <c r="V692" s="256"/>
    </row>
  </sheetData>
  <autoFilter ref="A16:Z690" xr:uid="{00000000-0001-0000-0900-000000000000}"/>
  <mergeCells count="50">
    <mergeCell ref="B116:B142"/>
    <mergeCell ref="C116:C142"/>
    <mergeCell ref="X116:X142"/>
    <mergeCell ref="B144:B181"/>
    <mergeCell ref="C11:D11"/>
    <mergeCell ref="B12:D12"/>
    <mergeCell ref="X17:X72"/>
    <mergeCell ref="B74:B114"/>
    <mergeCell ref="C74:C114"/>
    <mergeCell ref="X74:X114"/>
    <mergeCell ref="C144:C181"/>
    <mergeCell ref="X144:X181"/>
    <mergeCell ref="B1:J1"/>
    <mergeCell ref="B2:J2"/>
    <mergeCell ref="B6:D6"/>
    <mergeCell ref="G6:H6"/>
    <mergeCell ref="B7:D7"/>
    <mergeCell ref="G7:H7"/>
    <mergeCell ref="B8:D8"/>
    <mergeCell ref="G8:H8"/>
    <mergeCell ref="B9:D9"/>
    <mergeCell ref="G9:H9"/>
    <mergeCell ref="B17:B72"/>
    <mergeCell ref="C17:C72"/>
    <mergeCell ref="B10:D10"/>
    <mergeCell ref="B690:C690"/>
    <mergeCell ref="B331:B412"/>
    <mergeCell ref="C331:C412"/>
    <mergeCell ref="X331:X412"/>
    <mergeCell ref="B414:B482"/>
    <mergeCell ref="C414:C482"/>
    <mergeCell ref="X414:X482"/>
    <mergeCell ref="B484:B549"/>
    <mergeCell ref="C484:C549"/>
    <mergeCell ref="X484:X549"/>
    <mergeCell ref="B551:B637"/>
    <mergeCell ref="B639:B688"/>
    <mergeCell ref="C639:C688"/>
    <mergeCell ref="X639:X688"/>
    <mergeCell ref="B183:B256"/>
    <mergeCell ref="C183:C256"/>
    <mergeCell ref="X183:X256"/>
    <mergeCell ref="B258:B301"/>
    <mergeCell ref="C258:C301"/>
    <mergeCell ref="X258:X301"/>
    <mergeCell ref="B303:B329"/>
    <mergeCell ref="C303:C329"/>
    <mergeCell ref="X303:X329"/>
    <mergeCell ref="C551:C637"/>
    <mergeCell ref="X551:X637"/>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0000"/>
  </sheetPr>
  <dimension ref="A1:Y1119"/>
  <sheetViews>
    <sheetView topLeftCell="B607" zoomScale="40" zoomScaleNormal="40" workbookViewId="0">
      <selection activeCell="N375" activeCellId="4" sqref="N346 N351 N356 N362 N375"/>
    </sheetView>
  </sheetViews>
  <sheetFormatPr defaultColWidth="11.46484375" defaultRowHeight="18"/>
  <cols>
    <col min="1" max="1" width="3" style="187" customWidth="1"/>
    <col min="2" max="2" width="9.265625" style="187" bestFit="1" customWidth="1"/>
    <col min="3" max="3" width="29.796875" style="255" customWidth="1"/>
    <col min="4" max="4" width="6" style="187" customWidth="1"/>
    <col min="5" max="5" width="31.265625" style="187" customWidth="1"/>
    <col min="6" max="6" width="18.19921875" style="187" customWidth="1"/>
    <col min="7" max="7" width="23.796875" style="187" customWidth="1"/>
    <col min="8" max="8" width="27.796875" style="187" customWidth="1"/>
    <col min="9" max="9" width="24.19921875" style="187" customWidth="1"/>
    <col min="10" max="10" width="25.265625" style="187" customWidth="1"/>
    <col min="11" max="11" width="30.265625"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7.19921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9.796875" style="187" customWidth="1"/>
    <col min="260" max="260" width="6" style="187" customWidth="1"/>
    <col min="261" max="261" width="42" style="187" bestFit="1"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9.796875" style="187" customWidth="1"/>
    <col min="516" max="516" width="6" style="187" customWidth="1"/>
    <col min="517" max="517" width="42" style="187" bestFit="1"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9.796875" style="187" customWidth="1"/>
    <col min="772" max="772" width="6" style="187" customWidth="1"/>
    <col min="773" max="773" width="42" style="187" bestFit="1"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9.796875" style="187" customWidth="1"/>
    <col min="1028" max="1028" width="6" style="187" customWidth="1"/>
    <col min="1029" max="1029" width="42" style="187" bestFit="1"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9.796875" style="187" customWidth="1"/>
    <col min="1284" max="1284" width="6" style="187" customWidth="1"/>
    <col min="1285" max="1285" width="42" style="187" bestFit="1"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9.796875" style="187" customWidth="1"/>
    <col min="1540" max="1540" width="6" style="187" customWidth="1"/>
    <col min="1541" max="1541" width="42" style="187" bestFit="1"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9.796875" style="187" customWidth="1"/>
    <col min="1796" max="1796" width="6" style="187" customWidth="1"/>
    <col min="1797" max="1797" width="42" style="187" bestFit="1"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9.796875" style="187" customWidth="1"/>
    <col min="2052" max="2052" width="6" style="187" customWidth="1"/>
    <col min="2053" max="2053" width="42" style="187" bestFit="1"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9.796875" style="187" customWidth="1"/>
    <col min="2308" max="2308" width="6" style="187" customWidth="1"/>
    <col min="2309" max="2309" width="42" style="187" bestFit="1"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9.796875" style="187" customWidth="1"/>
    <col min="2564" max="2564" width="6" style="187" customWidth="1"/>
    <col min="2565" max="2565" width="42" style="187" bestFit="1"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9.796875" style="187" customWidth="1"/>
    <col min="2820" max="2820" width="6" style="187" customWidth="1"/>
    <col min="2821" max="2821" width="42" style="187" bestFit="1"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9.796875" style="187" customWidth="1"/>
    <col min="3076" max="3076" width="6" style="187" customWidth="1"/>
    <col min="3077" max="3077" width="42" style="187" bestFit="1"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9.796875" style="187" customWidth="1"/>
    <col min="3332" max="3332" width="6" style="187" customWidth="1"/>
    <col min="3333" max="3333" width="42" style="187" bestFit="1"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9.796875" style="187" customWidth="1"/>
    <col min="3588" max="3588" width="6" style="187" customWidth="1"/>
    <col min="3589" max="3589" width="42" style="187" bestFit="1"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9.796875" style="187" customWidth="1"/>
    <col min="3844" max="3844" width="6" style="187" customWidth="1"/>
    <col min="3845" max="3845" width="42" style="187" bestFit="1"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9.796875" style="187" customWidth="1"/>
    <col min="4100" max="4100" width="6" style="187" customWidth="1"/>
    <col min="4101" max="4101" width="42" style="187" bestFit="1"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9.796875" style="187" customWidth="1"/>
    <col min="4356" max="4356" width="6" style="187" customWidth="1"/>
    <col min="4357" max="4357" width="42" style="187" bestFit="1"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9.796875" style="187" customWidth="1"/>
    <col min="4612" max="4612" width="6" style="187" customWidth="1"/>
    <col min="4613" max="4613" width="42" style="187" bestFit="1"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9.796875" style="187" customWidth="1"/>
    <col min="4868" max="4868" width="6" style="187" customWidth="1"/>
    <col min="4869" max="4869" width="42" style="187" bestFit="1"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9.796875" style="187" customWidth="1"/>
    <col min="5124" max="5124" width="6" style="187" customWidth="1"/>
    <col min="5125" max="5125" width="42" style="187" bestFit="1"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9.796875" style="187" customWidth="1"/>
    <col min="5380" max="5380" width="6" style="187" customWidth="1"/>
    <col min="5381" max="5381" width="42" style="187" bestFit="1"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9.796875" style="187" customWidth="1"/>
    <col min="5636" max="5636" width="6" style="187" customWidth="1"/>
    <col min="5637" max="5637" width="42" style="187" bestFit="1"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9.796875" style="187" customWidth="1"/>
    <col min="5892" max="5892" width="6" style="187" customWidth="1"/>
    <col min="5893" max="5893" width="42" style="187" bestFit="1"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9.796875" style="187" customWidth="1"/>
    <col min="6148" max="6148" width="6" style="187" customWidth="1"/>
    <col min="6149" max="6149" width="42" style="187" bestFit="1"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9.796875" style="187" customWidth="1"/>
    <col min="6404" max="6404" width="6" style="187" customWidth="1"/>
    <col min="6405" max="6405" width="42" style="187" bestFit="1"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9.796875" style="187" customWidth="1"/>
    <col min="6660" max="6660" width="6" style="187" customWidth="1"/>
    <col min="6661" max="6661" width="42" style="187" bestFit="1"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9.796875" style="187" customWidth="1"/>
    <col min="6916" max="6916" width="6" style="187" customWidth="1"/>
    <col min="6917" max="6917" width="42" style="187" bestFit="1"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9.796875" style="187" customWidth="1"/>
    <col min="7172" max="7172" width="6" style="187" customWidth="1"/>
    <col min="7173" max="7173" width="42" style="187" bestFit="1"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9.796875" style="187" customWidth="1"/>
    <col min="7428" max="7428" width="6" style="187" customWidth="1"/>
    <col min="7429" max="7429" width="42" style="187" bestFit="1"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9.796875" style="187" customWidth="1"/>
    <col min="7684" max="7684" width="6" style="187" customWidth="1"/>
    <col min="7685" max="7685" width="42" style="187" bestFit="1"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9.796875" style="187" customWidth="1"/>
    <col min="7940" max="7940" width="6" style="187" customWidth="1"/>
    <col min="7941" max="7941" width="42" style="187" bestFit="1"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9.796875" style="187" customWidth="1"/>
    <col min="8196" max="8196" width="6" style="187" customWidth="1"/>
    <col min="8197" max="8197" width="42" style="187" bestFit="1"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9.796875" style="187" customWidth="1"/>
    <col min="8452" max="8452" width="6" style="187" customWidth="1"/>
    <col min="8453" max="8453" width="42" style="187" bestFit="1"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9.796875" style="187" customWidth="1"/>
    <col min="8708" max="8708" width="6" style="187" customWidth="1"/>
    <col min="8709" max="8709" width="42" style="187" bestFit="1"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9.796875" style="187" customWidth="1"/>
    <col min="8964" max="8964" width="6" style="187" customWidth="1"/>
    <col min="8965" max="8965" width="42" style="187" bestFit="1"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9.796875" style="187" customWidth="1"/>
    <col min="9220" max="9220" width="6" style="187" customWidth="1"/>
    <col min="9221" max="9221" width="42" style="187" bestFit="1"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9.796875" style="187" customWidth="1"/>
    <col min="9476" max="9476" width="6" style="187" customWidth="1"/>
    <col min="9477" max="9477" width="42" style="187" bestFit="1"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9.796875" style="187" customWidth="1"/>
    <col min="9732" max="9732" width="6" style="187" customWidth="1"/>
    <col min="9733" max="9733" width="42" style="187" bestFit="1"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9.796875" style="187" customWidth="1"/>
    <col min="9988" max="9988" width="6" style="187" customWidth="1"/>
    <col min="9989" max="9989" width="42" style="187" bestFit="1"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9.796875" style="187" customWidth="1"/>
    <col min="10244" max="10244" width="6" style="187" customWidth="1"/>
    <col min="10245" max="10245" width="42" style="187" bestFit="1"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9.796875" style="187" customWidth="1"/>
    <col min="10500" max="10500" width="6" style="187" customWidth="1"/>
    <col min="10501" max="10501" width="42" style="187" bestFit="1"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9.796875" style="187" customWidth="1"/>
    <col min="10756" max="10756" width="6" style="187" customWidth="1"/>
    <col min="10757" max="10757" width="42" style="187" bestFit="1"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9.796875" style="187" customWidth="1"/>
    <col min="11012" max="11012" width="6" style="187" customWidth="1"/>
    <col min="11013" max="11013" width="42" style="187" bestFit="1"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9.796875" style="187" customWidth="1"/>
    <col min="11268" max="11268" width="6" style="187" customWidth="1"/>
    <col min="11269" max="11269" width="42" style="187" bestFit="1"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9.796875" style="187" customWidth="1"/>
    <col min="11524" max="11524" width="6" style="187" customWidth="1"/>
    <col min="11525" max="11525" width="42" style="187" bestFit="1"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9.796875" style="187" customWidth="1"/>
    <col min="11780" max="11780" width="6" style="187" customWidth="1"/>
    <col min="11781" max="11781" width="42" style="187" bestFit="1"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9.796875" style="187" customWidth="1"/>
    <col min="12036" max="12036" width="6" style="187" customWidth="1"/>
    <col min="12037" max="12037" width="42" style="187" bestFit="1"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9.796875" style="187" customWidth="1"/>
    <col min="12292" max="12292" width="6" style="187" customWidth="1"/>
    <col min="12293" max="12293" width="42" style="187" bestFit="1"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9.796875" style="187" customWidth="1"/>
    <col min="12548" max="12548" width="6" style="187" customWidth="1"/>
    <col min="12549" max="12549" width="42" style="187" bestFit="1"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9.796875" style="187" customWidth="1"/>
    <col min="12804" max="12804" width="6" style="187" customWidth="1"/>
    <col min="12805" max="12805" width="42" style="187" bestFit="1"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9.796875" style="187" customWidth="1"/>
    <col min="13060" max="13060" width="6" style="187" customWidth="1"/>
    <col min="13061" max="13061" width="42" style="187" bestFit="1"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9.796875" style="187" customWidth="1"/>
    <col min="13316" max="13316" width="6" style="187" customWidth="1"/>
    <col min="13317" max="13317" width="42" style="187" bestFit="1"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9.796875" style="187" customWidth="1"/>
    <col min="13572" max="13572" width="6" style="187" customWidth="1"/>
    <col min="13573" max="13573" width="42" style="187" bestFit="1"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9.796875" style="187" customWidth="1"/>
    <col min="13828" max="13828" width="6" style="187" customWidth="1"/>
    <col min="13829" max="13829" width="42" style="187" bestFit="1"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9.796875" style="187" customWidth="1"/>
    <col min="14084" max="14084" width="6" style="187" customWidth="1"/>
    <col min="14085" max="14085" width="42" style="187" bestFit="1"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9.796875" style="187" customWidth="1"/>
    <col min="14340" max="14340" width="6" style="187" customWidth="1"/>
    <col min="14341" max="14341" width="42" style="187" bestFit="1"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9.796875" style="187" customWidth="1"/>
    <col min="14596" max="14596" width="6" style="187" customWidth="1"/>
    <col min="14597" max="14597" width="42" style="187" bestFit="1"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9.796875" style="187" customWidth="1"/>
    <col min="14852" max="14852" width="6" style="187" customWidth="1"/>
    <col min="14853" max="14853" width="42" style="187" bestFit="1"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9.796875" style="187" customWidth="1"/>
    <col min="15108" max="15108" width="6" style="187" customWidth="1"/>
    <col min="15109" max="15109" width="42" style="187" bestFit="1"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9.796875" style="187" customWidth="1"/>
    <col min="15364" max="15364" width="6" style="187" customWidth="1"/>
    <col min="15365" max="15365" width="42" style="187" bestFit="1"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9.796875" style="187" customWidth="1"/>
    <col min="15620" max="15620" width="6" style="187" customWidth="1"/>
    <col min="15621" max="15621" width="42" style="187" bestFit="1"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9.796875" style="187" customWidth="1"/>
    <col min="15876" max="15876" width="6" style="187" customWidth="1"/>
    <col min="15877" max="15877" width="42" style="187" bestFit="1"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9.796875" style="187" customWidth="1"/>
    <col min="16132" max="16132" width="6" style="187" customWidth="1"/>
    <col min="16133" max="16133" width="42" style="187" bestFit="1"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155</v>
      </c>
      <c r="J4" s="45"/>
      <c r="N4" s="188"/>
    </row>
    <row r="5" spans="1:25" ht="11.25" customHeight="1">
      <c r="B5" s="25"/>
      <c r="C5" s="144"/>
      <c r="D5" s="145"/>
      <c r="E5" s="146"/>
      <c r="F5" s="147"/>
      <c r="G5" s="145"/>
      <c r="H5" s="145"/>
      <c r="I5" s="148"/>
      <c r="J5" s="46"/>
      <c r="N5" s="188"/>
    </row>
    <row r="6" spans="1:25">
      <c r="B6" s="524" t="s">
        <v>77</v>
      </c>
      <c r="C6" s="525"/>
      <c r="D6" s="526"/>
      <c r="E6" s="158">
        <f>F1117</f>
        <v>415935</v>
      </c>
      <c r="F6" s="159"/>
      <c r="G6" s="525" t="s">
        <v>78</v>
      </c>
      <c r="H6" s="526"/>
      <c r="I6" s="160">
        <f>K1117</f>
        <v>78</v>
      </c>
      <c r="J6" s="47"/>
      <c r="N6" s="188"/>
    </row>
    <row r="7" spans="1:25">
      <c r="B7" s="524" t="s">
        <v>79</v>
      </c>
      <c r="C7" s="525"/>
      <c r="D7" s="526"/>
      <c r="E7" s="158">
        <f>G1117</f>
        <v>83187</v>
      </c>
      <c r="F7" s="159"/>
      <c r="G7" s="525" t="s">
        <v>80</v>
      </c>
      <c r="H7" s="526"/>
      <c r="I7" s="160">
        <f>L1117</f>
        <v>0</v>
      </c>
      <c r="J7" s="47"/>
      <c r="N7" s="188"/>
    </row>
    <row r="8" spans="1:25">
      <c r="B8" s="524" t="s">
        <v>81</v>
      </c>
      <c r="C8" s="525"/>
      <c r="D8" s="526"/>
      <c r="E8" s="158">
        <f>H1117</f>
        <v>231075.00000000009</v>
      </c>
      <c r="F8" s="159"/>
      <c r="G8" s="525" t="s">
        <v>82</v>
      </c>
      <c r="H8" s="526"/>
      <c r="I8" s="161">
        <f>W1117</f>
        <v>156</v>
      </c>
      <c r="J8" s="47"/>
      <c r="N8" s="188"/>
    </row>
    <row r="9" spans="1:25">
      <c r="A9" s="197"/>
      <c r="B9" s="524" t="s">
        <v>83</v>
      </c>
      <c r="C9" s="525"/>
      <c r="D9" s="526"/>
      <c r="E9" s="158">
        <f>N1117</f>
        <v>4621.5</v>
      </c>
      <c r="F9" s="159"/>
      <c r="G9" s="525" t="s">
        <v>84</v>
      </c>
      <c r="H9" s="526"/>
      <c r="I9" s="162">
        <f>X1117</f>
        <v>31</v>
      </c>
      <c r="J9" s="47"/>
      <c r="N9" s="188"/>
    </row>
    <row r="10" spans="1:25">
      <c r="B10" s="529" t="s">
        <v>85</v>
      </c>
      <c r="C10" s="527"/>
      <c r="D10" s="528"/>
      <c r="E10" s="158">
        <f>COUNTA(C17,C101,C170,C316,C445,C614,C720,C793,C908,C974,C1045)</f>
        <v>11</v>
      </c>
      <c r="F10" s="159"/>
      <c r="G10" s="149"/>
      <c r="H10" s="149"/>
      <c r="I10" s="150"/>
      <c r="J10" s="47"/>
      <c r="N10" s="188"/>
    </row>
    <row r="11" spans="1:25">
      <c r="B11" s="157"/>
      <c r="C11" s="527" t="s">
        <v>86</v>
      </c>
      <c r="D11" s="528"/>
      <c r="E11" s="158">
        <f>J1117</f>
        <v>26</v>
      </c>
      <c r="F11" s="159"/>
      <c r="G11" s="159"/>
      <c r="H11" s="159"/>
      <c r="I11" s="150"/>
      <c r="J11" s="47"/>
      <c r="M11" s="198"/>
      <c r="N11" s="188"/>
      <c r="U11" s="198"/>
    </row>
    <row r="12" spans="1:25">
      <c r="B12" s="524" t="s">
        <v>87</v>
      </c>
      <c r="C12" s="525"/>
      <c r="D12" s="526"/>
      <c r="E12" s="158">
        <f>E1117</f>
        <v>1000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5190</v>
      </c>
      <c r="D17" s="216">
        <v>1</v>
      </c>
      <c r="E17" s="216" t="s">
        <v>5191</v>
      </c>
      <c r="F17" s="217">
        <v>100</v>
      </c>
      <c r="G17" s="218">
        <f>F17/$G$15</f>
        <v>20</v>
      </c>
      <c r="H17" s="219">
        <f t="shared" ref="H17:H80" si="0">F17/$H$15</f>
        <v>55.555555555555557</v>
      </c>
      <c r="I17" s="219">
        <f t="shared" ref="I17:I80" si="1">H17/$I$15</f>
        <v>1.8518518518518517E-2</v>
      </c>
      <c r="J17" s="220"/>
      <c r="K17" s="220"/>
      <c r="L17" s="220"/>
      <c r="M17" s="221"/>
      <c r="N17" s="222">
        <f>M17/$N$15</f>
        <v>0</v>
      </c>
      <c r="O17" s="223"/>
      <c r="P17" s="224"/>
      <c r="Q17" s="224"/>
      <c r="R17" s="224"/>
      <c r="S17" s="224"/>
      <c r="T17" s="225"/>
      <c r="U17" s="226">
        <f t="shared" ref="U17:U80" si="2">H17/$U$15</f>
        <v>3.7037037037037035E-2</v>
      </c>
      <c r="V17" s="227"/>
      <c r="W17" s="228" t="str">
        <f>IF(V17&lt;1,"0",IF(V17&lt;5,"2",IF(V17&gt;=5,"6")))</f>
        <v>0</v>
      </c>
      <c r="X17" s="508">
        <f>K100/$X$15</f>
        <v>0.33333333333333331</v>
      </c>
      <c r="Y17" s="229">
        <f>W17/2</f>
        <v>0</v>
      </c>
    </row>
    <row r="18" spans="2:25" ht="18.75" customHeight="1">
      <c r="B18" s="503"/>
      <c r="C18" s="506"/>
      <c r="D18" s="216">
        <v>2</v>
      </c>
      <c r="E18" s="216" t="s">
        <v>5192</v>
      </c>
      <c r="F18" s="217">
        <v>20</v>
      </c>
      <c r="G18" s="218">
        <f t="shared" ref="G18:G81" si="3">F18/$G$15</f>
        <v>4</v>
      </c>
      <c r="H18" s="219">
        <f t="shared" si="0"/>
        <v>11.111111111111111</v>
      </c>
      <c r="I18" s="219">
        <f t="shared" si="1"/>
        <v>3.7037037037037034E-3</v>
      </c>
      <c r="J18" s="216"/>
      <c r="K18" s="220"/>
      <c r="L18" s="220"/>
      <c r="M18" s="221"/>
      <c r="N18" s="222">
        <f t="shared" ref="N18:N95" si="4">M18/$N$15</f>
        <v>0</v>
      </c>
      <c r="O18" s="223"/>
      <c r="P18" s="224"/>
      <c r="Q18" s="224"/>
      <c r="R18" s="224"/>
      <c r="S18" s="224"/>
      <c r="T18" s="225"/>
      <c r="U18" s="226">
        <f t="shared" si="2"/>
        <v>7.4074074074074068E-3</v>
      </c>
      <c r="V18" s="227"/>
      <c r="W18" s="228" t="str">
        <f t="shared" ref="W18:W81" si="5">IF(V18&lt;1,"0",IF(V18&lt;5,"2",IF(V18&gt;=5,"6")))</f>
        <v>0</v>
      </c>
      <c r="X18" s="509"/>
      <c r="Y18" s="229">
        <f t="shared" ref="Y18:Y81" si="6">W18/2</f>
        <v>0</v>
      </c>
    </row>
    <row r="19" spans="2:25" ht="18.75" customHeight="1">
      <c r="B19" s="503"/>
      <c r="C19" s="506"/>
      <c r="D19" s="216">
        <v>3</v>
      </c>
      <c r="E19" s="216" t="s">
        <v>5193</v>
      </c>
      <c r="F19" s="217">
        <v>30</v>
      </c>
      <c r="G19" s="218">
        <f t="shared" si="3"/>
        <v>6</v>
      </c>
      <c r="H19" s="219">
        <f t="shared" si="0"/>
        <v>16.666666666666668</v>
      </c>
      <c r="I19" s="219">
        <f t="shared" si="1"/>
        <v>5.5555555555555558E-3</v>
      </c>
      <c r="J19" s="216"/>
      <c r="K19" s="220"/>
      <c r="L19" s="220"/>
      <c r="M19" s="221"/>
      <c r="N19" s="222">
        <f t="shared" si="4"/>
        <v>0</v>
      </c>
      <c r="O19" s="230"/>
      <c r="P19" s="224"/>
      <c r="Q19" s="224"/>
      <c r="R19" s="224"/>
      <c r="S19" s="224"/>
      <c r="T19" s="225"/>
      <c r="U19" s="226">
        <f t="shared" si="2"/>
        <v>1.1111111111111112E-2</v>
      </c>
      <c r="V19" s="227"/>
      <c r="W19" s="228" t="str">
        <f t="shared" si="5"/>
        <v>0</v>
      </c>
      <c r="X19" s="509"/>
      <c r="Y19" s="229">
        <f t="shared" si="6"/>
        <v>0</v>
      </c>
    </row>
    <row r="20" spans="2:25" ht="18.75" customHeight="1">
      <c r="B20" s="503"/>
      <c r="C20" s="506"/>
      <c r="D20" s="216">
        <v>4</v>
      </c>
      <c r="E20" s="216" t="s">
        <v>5194</v>
      </c>
      <c r="F20" s="217">
        <v>30</v>
      </c>
      <c r="G20" s="218">
        <f t="shared" si="3"/>
        <v>6</v>
      </c>
      <c r="H20" s="219">
        <f t="shared" si="0"/>
        <v>16.666666666666668</v>
      </c>
      <c r="I20" s="219">
        <f t="shared" si="1"/>
        <v>5.5555555555555558E-3</v>
      </c>
      <c r="J20" s="216"/>
      <c r="K20" s="220"/>
      <c r="L20" s="220"/>
      <c r="M20" s="221"/>
      <c r="N20" s="222">
        <f t="shared" si="4"/>
        <v>0</v>
      </c>
      <c r="O20" s="223"/>
      <c r="P20" s="224"/>
      <c r="Q20" s="224"/>
      <c r="R20" s="224"/>
      <c r="S20" s="224"/>
      <c r="T20" s="225"/>
      <c r="U20" s="226">
        <f t="shared" si="2"/>
        <v>1.1111111111111112E-2</v>
      </c>
      <c r="V20" s="227"/>
      <c r="W20" s="228" t="str">
        <f t="shared" si="5"/>
        <v>0</v>
      </c>
      <c r="X20" s="509"/>
      <c r="Y20" s="229">
        <f t="shared" si="6"/>
        <v>0</v>
      </c>
    </row>
    <row r="21" spans="2:25" ht="18.75" customHeight="1">
      <c r="B21" s="503"/>
      <c r="C21" s="506"/>
      <c r="D21" s="216">
        <v>5</v>
      </c>
      <c r="E21" s="216" t="s">
        <v>5195</v>
      </c>
      <c r="F21" s="217">
        <v>30</v>
      </c>
      <c r="G21" s="218">
        <f t="shared" si="3"/>
        <v>6</v>
      </c>
      <c r="H21" s="219">
        <f t="shared" si="0"/>
        <v>16.666666666666668</v>
      </c>
      <c r="I21" s="219">
        <f t="shared" si="1"/>
        <v>5.5555555555555558E-3</v>
      </c>
      <c r="J21" s="216"/>
      <c r="K21" s="220"/>
      <c r="L21" s="220"/>
      <c r="M21" s="221"/>
      <c r="N21" s="222">
        <f t="shared" si="4"/>
        <v>0</v>
      </c>
      <c r="O21" s="223"/>
      <c r="P21" s="224"/>
      <c r="Q21" s="224"/>
      <c r="R21" s="224"/>
      <c r="S21" s="224"/>
      <c r="T21" s="225"/>
      <c r="U21" s="226">
        <f t="shared" si="2"/>
        <v>1.1111111111111112E-2</v>
      </c>
      <c r="V21" s="227"/>
      <c r="W21" s="228" t="str">
        <f t="shared" si="5"/>
        <v>0</v>
      </c>
      <c r="X21" s="509"/>
      <c r="Y21" s="229">
        <f t="shared" si="6"/>
        <v>0</v>
      </c>
    </row>
    <row r="22" spans="2:25" ht="18.75" customHeight="1">
      <c r="B22" s="503"/>
      <c r="C22" s="506"/>
      <c r="D22" s="216">
        <v>6</v>
      </c>
      <c r="E22" s="216" t="s">
        <v>5196</v>
      </c>
      <c r="F22" s="217">
        <v>30</v>
      </c>
      <c r="G22" s="218">
        <f t="shared" si="3"/>
        <v>6</v>
      </c>
      <c r="H22" s="219">
        <f t="shared" si="0"/>
        <v>16.666666666666668</v>
      </c>
      <c r="I22" s="219">
        <f t="shared" si="1"/>
        <v>5.5555555555555558E-3</v>
      </c>
      <c r="J22" s="216"/>
      <c r="K22" s="220"/>
      <c r="L22" s="220"/>
      <c r="M22" s="221"/>
      <c r="N22" s="222">
        <f t="shared" si="4"/>
        <v>0</v>
      </c>
      <c r="O22" s="223"/>
      <c r="P22" s="224"/>
      <c r="Q22" s="224"/>
      <c r="R22" s="224"/>
      <c r="S22" s="224"/>
      <c r="T22" s="225"/>
      <c r="U22" s="226">
        <f t="shared" si="2"/>
        <v>1.1111111111111112E-2</v>
      </c>
      <c r="V22" s="227"/>
      <c r="W22" s="228" t="str">
        <f t="shared" si="5"/>
        <v>0</v>
      </c>
      <c r="X22" s="509"/>
      <c r="Y22" s="229">
        <f t="shared" si="6"/>
        <v>0</v>
      </c>
    </row>
    <row r="23" spans="2:25" ht="18.75" customHeight="1">
      <c r="B23" s="503"/>
      <c r="C23" s="506"/>
      <c r="D23" s="216">
        <v>7</v>
      </c>
      <c r="E23" s="216" t="s">
        <v>5197</v>
      </c>
      <c r="F23" s="217">
        <v>20</v>
      </c>
      <c r="G23" s="218">
        <f t="shared" si="3"/>
        <v>4</v>
      </c>
      <c r="H23" s="219">
        <f t="shared" si="0"/>
        <v>11.111111111111111</v>
      </c>
      <c r="I23" s="219">
        <f t="shared" si="1"/>
        <v>3.7037037037037034E-3</v>
      </c>
      <c r="J23" s="216"/>
      <c r="K23" s="220"/>
      <c r="L23" s="220"/>
      <c r="M23" s="221"/>
      <c r="N23" s="222">
        <f t="shared" si="4"/>
        <v>0</v>
      </c>
      <c r="O23" s="223"/>
      <c r="P23" s="224"/>
      <c r="Q23" s="224"/>
      <c r="R23" s="224"/>
      <c r="S23" s="224"/>
      <c r="T23" s="225"/>
      <c r="U23" s="226">
        <f t="shared" si="2"/>
        <v>7.4074074074074068E-3</v>
      </c>
      <c r="V23" s="227"/>
      <c r="W23" s="228" t="str">
        <f t="shared" si="5"/>
        <v>0</v>
      </c>
      <c r="X23" s="509"/>
      <c r="Y23" s="229">
        <f t="shared" si="6"/>
        <v>0</v>
      </c>
    </row>
    <row r="24" spans="2:25" ht="18.75" customHeight="1">
      <c r="B24" s="503"/>
      <c r="C24" s="506"/>
      <c r="D24" s="216">
        <v>8</v>
      </c>
      <c r="E24" s="216" t="s">
        <v>5198</v>
      </c>
      <c r="F24" s="217">
        <v>30</v>
      </c>
      <c r="G24" s="218">
        <f t="shared" si="3"/>
        <v>6</v>
      </c>
      <c r="H24" s="219">
        <f t="shared" si="0"/>
        <v>16.666666666666668</v>
      </c>
      <c r="I24" s="219">
        <f t="shared" si="1"/>
        <v>5.5555555555555558E-3</v>
      </c>
      <c r="J24" s="216"/>
      <c r="K24" s="220"/>
      <c r="L24" s="220"/>
      <c r="M24" s="221"/>
      <c r="N24" s="222">
        <f t="shared" si="4"/>
        <v>0</v>
      </c>
      <c r="O24" s="223"/>
      <c r="P24" s="224"/>
      <c r="Q24" s="224"/>
      <c r="R24" s="224"/>
      <c r="S24" s="224"/>
      <c r="T24" s="225"/>
      <c r="U24" s="226">
        <f t="shared" si="2"/>
        <v>1.1111111111111112E-2</v>
      </c>
      <c r="V24" s="227"/>
      <c r="W24" s="228" t="str">
        <f t="shared" si="5"/>
        <v>0</v>
      </c>
      <c r="X24" s="509"/>
      <c r="Y24" s="229">
        <f t="shared" si="6"/>
        <v>0</v>
      </c>
    </row>
    <row r="25" spans="2:25" ht="18.75" customHeight="1">
      <c r="B25" s="503"/>
      <c r="C25" s="506"/>
      <c r="D25" s="216">
        <v>9</v>
      </c>
      <c r="E25" s="216" t="s">
        <v>5199</v>
      </c>
      <c r="F25" s="217">
        <v>60</v>
      </c>
      <c r="G25" s="218">
        <f t="shared" si="3"/>
        <v>12</v>
      </c>
      <c r="H25" s="219">
        <f t="shared" si="0"/>
        <v>33.333333333333336</v>
      </c>
      <c r="I25" s="219">
        <f t="shared" si="1"/>
        <v>1.1111111111111112E-2</v>
      </c>
      <c r="J25" s="216" t="s">
        <v>5200</v>
      </c>
      <c r="K25" s="220"/>
      <c r="L25" s="220"/>
      <c r="M25" s="221"/>
      <c r="N25" s="222">
        <f t="shared" si="4"/>
        <v>0</v>
      </c>
      <c r="O25" s="223"/>
      <c r="P25" s="224"/>
      <c r="Q25" s="224"/>
      <c r="R25" s="224"/>
      <c r="S25" s="224"/>
      <c r="T25" s="225"/>
      <c r="U25" s="226">
        <f t="shared" si="2"/>
        <v>2.2222222222222223E-2</v>
      </c>
      <c r="V25" s="227"/>
      <c r="W25" s="228" t="str">
        <f t="shared" si="5"/>
        <v>0</v>
      </c>
      <c r="X25" s="509"/>
      <c r="Y25" s="229">
        <f t="shared" si="6"/>
        <v>0</v>
      </c>
    </row>
    <row r="26" spans="2:25" ht="18.75" customHeight="1">
      <c r="B26" s="503"/>
      <c r="C26" s="506"/>
      <c r="D26" s="216">
        <v>10</v>
      </c>
      <c r="E26" s="216" t="s">
        <v>5201</v>
      </c>
      <c r="F26" s="217">
        <v>60</v>
      </c>
      <c r="G26" s="218">
        <f t="shared" si="3"/>
        <v>12</v>
      </c>
      <c r="H26" s="219">
        <f t="shared" si="0"/>
        <v>33.333333333333336</v>
      </c>
      <c r="I26" s="219">
        <f t="shared" si="1"/>
        <v>1.1111111111111112E-2</v>
      </c>
      <c r="J26" s="216"/>
      <c r="K26" s="220"/>
      <c r="L26" s="220"/>
      <c r="M26" s="221"/>
      <c r="N26" s="222">
        <f t="shared" si="4"/>
        <v>0</v>
      </c>
      <c r="O26" s="223"/>
      <c r="P26" s="224"/>
      <c r="Q26" s="224"/>
      <c r="R26" s="224"/>
      <c r="S26" s="224"/>
      <c r="T26" s="225"/>
      <c r="U26" s="226">
        <f t="shared" si="2"/>
        <v>2.2222222222222223E-2</v>
      </c>
      <c r="V26" s="227"/>
      <c r="W26" s="228" t="str">
        <f t="shared" si="5"/>
        <v>0</v>
      </c>
      <c r="X26" s="509"/>
      <c r="Y26" s="229">
        <f t="shared" si="6"/>
        <v>0</v>
      </c>
    </row>
    <row r="27" spans="2:25" ht="18.75" customHeight="1">
      <c r="B27" s="503"/>
      <c r="C27" s="506"/>
      <c r="D27" s="216">
        <v>11</v>
      </c>
      <c r="E27" s="216" t="s">
        <v>5202</v>
      </c>
      <c r="F27" s="217">
        <v>30</v>
      </c>
      <c r="G27" s="218">
        <f t="shared" si="3"/>
        <v>6</v>
      </c>
      <c r="H27" s="219">
        <f t="shared" si="0"/>
        <v>16.666666666666668</v>
      </c>
      <c r="I27" s="219">
        <f t="shared" si="1"/>
        <v>5.5555555555555558E-3</v>
      </c>
      <c r="J27" s="216"/>
      <c r="K27" s="220"/>
      <c r="L27" s="220"/>
      <c r="M27" s="221"/>
      <c r="N27" s="222">
        <f t="shared" si="4"/>
        <v>0</v>
      </c>
      <c r="O27" s="223"/>
      <c r="P27" s="224"/>
      <c r="Q27" s="224"/>
      <c r="R27" s="224"/>
      <c r="S27" s="224"/>
      <c r="T27" s="225"/>
      <c r="U27" s="226">
        <f t="shared" si="2"/>
        <v>1.1111111111111112E-2</v>
      </c>
      <c r="V27" s="227"/>
      <c r="W27" s="228" t="str">
        <f t="shared" si="5"/>
        <v>0</v>
      </c>
      <c r="X27" s="509"/>
      <c r="Y27" s="229">
        <f t="shared" si="6"/>
        <v>0</v>
      </c>
    </row>
    <row r="28" spans="2:25" ht="18.75" customHeight="1">
      <c r="B28" s="503"/>
      <c r="C28" s="506"/>
      <c r="D28" s="216">
        <v>12</v>
      </c>
      <c r="E28" s="216" t="s">
        <v>5203</v>
      </c>
      <c r="F28" s="217">
        <v>30</v>
      </c>
      <c r="G28" s="218">
        <f t="shared" si="3"/>
        <v>6</v>
      </c>
      <c r="H28" s="219">
        <f t="shared" si="0"/>
        <v>16.666666666666668</v>
      </c>
      <c r="I28" s="219">
        <f t="shared" si="1"/>
        <v>5.5555555555555558E-3</v>
      </c>
      <c r="J28" s="216"/>
      <c r="K28" s="220"/>
      <c r="L28" s="220"/>
      <c r="M28" s="221"/>
      <c r="N28" s="222">
        <f t="shared" si="4"/>
        <v>0</v>
      </c>
      <c r="O28" s="223"/>
      <c r="P28" s="224"/>
      <c r="Q28" s="224"/>
      <c r="R28" s="224"/>
      <c r="S28" s="224"/>
      <c r="T28" s="225"/>
      <c r="U28" s="226">
        <f t="shared" si="2"/>
        <v>1.1111111111111112E-2</v>
      </c>
      <c r="V28" s="227"/>
      <c r="W28" s="228" t="str">
        <f t="shared" si="5"/>
        <v>0</v>
      </c>
      <c r="X28" s="509"/>
      <c r="Y28" s="229">
        <f t="shared" si="6"/>
        <v>0</v>
      </c>
    </row>
    <row r="29" spans="2:25" ht="18.75" customHeight="1">
      <c r="B29" s="503"/>
      <c r="C29" s="506"/>
      <c r="D29" s="216">
        <v>13</v>
      </c>
      <c r="E29" s="216" t="s">
        <v>5204</v>
      </c>
      <c r="F29" s="217">
        <v>30</v>
      </c>
      <c r="G29" s="218">
        <f t="shared" si="3"/>
        <v>6</v>
      </c>
      <c r="H29" s="219">
        <f t="shared" si="0"/>
        <v>16.666666666666668</v>
      </c>
      <c r="I29" s="219">
        <f t="shared" si="1"/>
        <v>5.5555555555555558E-3</v>
      </c>
      <c r="J29" s="216"/>
      <c r="K29" s="220"/>
      <c r="L29" s="220"/>
      <c r="M29" s="221"/>
      <c r="N29" s="222">
        <f t="shared" si="4"/>
        <v>0</v>
      </c>
      <c r="O29" s="223"/>
      <c r="P29" s="224"/>
      <c r="Q29" s="224"/>
      <c r="R29" s="224"/>
      <c r="S29" s="224"/>
      <c r="T29" s="225"/>
      <c r="U29" s="226">
        <f t="shared" si="2"/>
        <v>1.1111111111111112E-2</v>
      </c>
      <c r="V29" s="227"/>
      <c r="W29" s="228" t="str">
        <f t="shared" si="5"/>
        <v>0</v>
      </c>
      <c r="X29" s="509"/>
      <c r="Y29" s="229">
        <f t="shared" si="6"/>
        <v>0</v>
      </c>
    </row>
    <row r="30" spans="2:25" ht="18.75" customHeight="1">
      <c r="B30" s="503"/>
      <c r="C30" s="506"/>
      <c r="D30" s="216">
        <v>14</v>
      </c>
      <c r="E30" s="216" t="s">
        <v>5205</v>
      </c>
      <c r="F30" s="217">
        <v>200</v>
      </c>
      <c r="G30" s="218">
        <f t="shared" si="3"/>
        <v>40</v>
      </c>
      <c r="H30" s="219">
        <f t="shared" si="0"/>
        <v>111.11111111111111</v>
      </c>
      <c r="I30" s="219">
        <f t="shared" si="1"/>
        <v>3.7037037037037035E-2</v>
      </c>
      <c r="J30" s="216"/>
      <c r="K30" s="220"/>
      <c r="L30" s="220"/>
      <c r="M30" s="221"/>
      <c r="N30" s="222">
        <f t="shared" si="4"/>
        <v>0</v>
      </c>
      <c r="O30" s="223"/>
      <c r="P30" s="224"/>
      <c r="Q30" s="224"/>
      <c r="R30" s="224"/>
      <c r="S30" s="224"/>
      <c r="T30" s="225"/>
      <c r="U30" s="226">
        <f t="shared" si="2"/>
        <v>7.407407407407407E-2</v>
      </c>
      <c r="V30" s="227"/>
      <c r="W30" s="228" t="str">
        <f t="shared" si="5"/>
        <v>0</v>
      </c>
      <c r="X30" s="509"/>
      <c r="Y30" s="229">
        <f t="shared" si="6"/>
        <v>0</v>
      </c>
    </row>
    <row r="31" spans="2:25" ht="18.75" customHeight="1">
      <c r="B31" s="503"/>
      <c r="C31" s="506"/>
      <c r="D31" s="216">
        <v>15</v>
      </c>
      <c r="E31" s="216" t="s">
        <v>5206</v>
      </c>
      <c r="F31" s="217">
        <v>200</v>
      </c>
      <c r="G31" s="218">
        <f t="shared" si="3"/>
        <v>40</v>
      </c>
      <c r="H31" s="219">
        <f t="shared" si="0"/>
        <v>111.11111111111111</v>
      </c>
      <c r="I31" s="219">
        <f t="shared" si="1"/>
        <v>3.7037037037037035E-2</v>
      </c>
      <c r="J31" s="216"/>
      <c r="K31" s="220"/>
      <c r="L31" s="220"/>
      <c r="M31" s="221"/>
      <c r="N31" s="222">
        <f t="shared" si="4"/>
        <v>0</v>
      </c>
      <c r="O31" s="223"/>
      <c r="P31" s="224"/>
      <c r="Q31" s="224"/>
      <c r="R31" s="224"/>
      <c r="S31" s="224"/>
      <c r="T31" s="225"/>
      <c r="U31" s="226">
        <f t="shared" si="2"/>
        <v>7.407407407407407E-2</v>
      </c>
      <c r="V31" s="227"/>
      <c r="W31" s="228" t="str">
        <f t="shared" si="5"/>
        <v>0</v>
      </c>
      <c r="X31" s="509"/>
      <c r="Y31" s="229">
        <f t="shared" si="6"/>
        <v>0</v>
      </c>
    </row>
    <row r="32" spans="2:25" ht="18.75" customHeight="1">
      <c r="B32" s="503"/>
      <c r="C32" s="506"/>
      <c r="D32" s="216">
        <v>16</v>
      </c>
      <c r="E32" s="216" t="s">
        <v>5207</v>
      </c>
      <c r="F32" s="217">
        <v>100</v>
      </c>
      <c r="G32" s="218">
        <f t="shared" si="3"/>
        <v>20</v>
      </c>
      <c r="H32" s="219">
        <f t="shared" si="0"/>
        <v>55.555555555555557</v>
      </c>
      <c r="I32" s="219">
        <f t="shared" si="1"/>
        <v>1.8518518518518517E-2</v>
      </c>
      <c r="J32" s="216"/>
      <c r="K32" s="220"/>
      <c r="L32" s="220"/>
      <c r="M32" s="221"/>
      <c r="N32" s="222">
        <f t="shared" si="4"/>
        <v>0</v>
      </c>
      <c r="O32" s="223"/>
      <c r="P32" s="224"/>
      <c r="Q32" s="224"/>
      <c r="R32" s="224"/>
      <c r="S32" s="224"/>
      <c r="T32" s="225"/>
      <c r="U32" s="226">
        <f t="shared" si="2"/>
        <v>3.7037037037037035E-2</v>
      </c>
      <c r="V32" s="227"/>
      <c r="W32" s="228" t="str">
        <f t="shared" si="5"/>
        <v>0</v>
      </c>
      <c r="X32" s="509"/>
      <c r="Y32" s="229">
        <f t="shared" si="6"/>
        <v>0</v>
      </c>
    </row>
    <row r="33" spans="2:25" ht="18.75" customHeight="1">
      <c r="B33" s="503"/>
      <c r="C33" s="506"/>
      <c r="D33" s="216">
        <v>17</v>
      </c>
      <c r="E33" s="216" t="s">
        <v>5208</v>
      </c>
      <c r="F33" s="217">
        <v>100</v>
      </c>
      <c r="G33" s="218">
        <f t="shared" si="3"/>
        <v>20</v>
      </c>
      <c r="H33" s="219">
        <f t="shared" si="0"/>
        <v>55.555555555555557</v>
      </c>
      <c r="I33" s="219">
        <f t="shared" si="1"/>
        <v>1.8518518518518517E-2</v>
      </c>
      <c r="J33" s="216"/>
      <c r="K33" s="220"/>
      <c r="L33" s="220"/>
      <c r="M33" s="221"/>
      <c r="N33" s="222">
        <f t="shared" si="4"/>
        <v>0</v>
      </c>
      <c r="O33" s="223"/>
      <c r="P33" s="224"/>
      <c r="Q33" s="224"/>
      <c r="R33" s="224"/>
      <c r="S33" s="224"/>
      <c r="T33" s="225"/>
      <c r="U33" s="226">
        <f t="shared" si="2"/>
        <v>3.7037037037037035E-2</v>
      </c>
      <c r="V33" s="227"/>
      <c r="W33" s="228" t="str">
        <f t="shared" si="5"/>
        <v>0</v>
      </c>
      <c r="X33" s="509"/>
      <c r="Y33" s="229">
        <f t="shared" si="6"/>
        <v>0</v>
      </c>
    </row>
    <row r="34" spans="2:25" ht="18.75" customHeight="1">
      <c r="B34" s="503"/>
      <c r="C34" s="506"/>
      <c r="D34" s="216">
        <v>18</v>
      </c>
      <c r="E34" s="216" t="s">
        <v>5209</v>
      </c>
      <c r="F34" s="217">
        <v>50</v>
      </c>
      <c r="G34" s="218">
        <f t="shared" si="3"/>
        <v>10</v>
      </c>
      <c r="H34" s="219">
        <f t="shared" si="0"/>
        <v>27.777777777777779</v>
      </c>
      <c r="I34" s="219">
        <f t="shared" si="1"/>
        <v>9.2592592592592587E-3</v>
      </c>
      <c r="J34" s="216"/>
      <c r="K34" s="220"/>
      <c r="L34" s="220"/>
      <c r="M34" s="221"/>
      <c r="N34" s="222">
        <f t="shared" si="4"/>
        <v>0</v>
      </c>
      <c r="O34" s="223"/>
      <c r="P34" s="224"/>
      <c r="Q34" s="224"/>
      <c r="R34" s="224"/>
      <c r="S34" s="224"/>
      <c r="T34" s="225"/>
      <c r="U34" s="226">
        <f t="shared" si="2"/>
        <v>1.8518518518518517E-2</v>
      </c>
      <c r="V34" s="227"/>
      <c r="W34" s="228" t="str">
        <f t="shared" si="5"/>
        <v>0</v>
      </c>
      <c r="X34" s="509"/>
      <c r="Y34" s="229">
        <f t="shared" si="6"/>
        <v>0</v>
      </c>
    </row>
    <row r="35" spans="2:25" ht="18.75" customHeight="1">
      <c r="B35" s="503"/>
      <c r="C35" s="506"/>
      <c r="D35" s="216">
        <v>19</v>
      </c>
      <c r="E35" s="216" t="s">
        <v>5210</v>
      </c>
      <c r="F35" s="217">
        <v>60</v>
      </c>
      <c r="G35" s="218">
        <f t="shared" si="3"/>
        <v>12</v>
      </c>
      <c r="H35" s="219">
        <f t="shared" si="0"/>
        <v>33.333333333333336</v>
      </c>
      <c r="I35" s="219">
        <f t="shared" si="1"/>
        <v>1.1111111111111112E-2</v>
      </c>
      <c r="J35" s="216"/>
      <c r="K35" s="220"/>
      <c r="L35" s="220"/>
      <c r="M35" s="221"/>
      <c r="N35" s="222">
        <f t="shared" si="4"/>
        <v>0</v>
      </c>
      <c r="O35" s="223"/>
      <c r="P35" s="224"/>
      <c r="Q35" s="224"/>
      <c r="R35" s="224"/>
      <c r="S35" s="224"/>
      <c r="T35" s="225"/>
      <c r="U35" s="226">
        <f t="shared" si="2"/>
        <v>2.2222222222222223E-2</v>
      </c>
      <c r="V35" s="227"/>
      <c r="W35" s="228" t="str">
        <f t="shared" si="5"/>
        <v>0</v>
      </c>
      <c r="X35" s="509"/>
      <c r="Y35" s="229">
        <f t="shared" si="6"/>
        <v>0</v>
      </c>
    </row>
    <row r="36" spans="2:25" ht="18.75" customHeight="1">
      <c r="B36" s="503"/>
      <c r="C36" s="506"/>
      <c r="D36" s="216">
        <v>20</v>
      </c>
      <c r="E36" s="251" t="s">
        <v>5211</v>
      </c>
      <c r="F36" s="217">
        <v>100</v>
      </c>
      <c r="G36" s="218">
        <f t="shared" si="3"/>
        <v>20</v>
      </c>
      <c r="H36" s="219">
        <f t="shared" si="0"/>
        <v>55.555555555555557</v>
      </c>
      <c r="I36" s="219">
        <f t="shared" si="1"/>
        <v>1.8518518518518517E-2</v>
      </c>
      <c r="J36" s="216" t="s">
        <v>5212</v>
      </c>
      <c r="K36" s="220" t="s">
        <v>5212</v>
      </c>
      <c r="L36" s="220"/>
      <c r="M36" s="221">
        <f>SUM(H17:H97)</f>
        <v>2657.777777777781</v>
      </c>
      <c r="N36" s="222">
        <f t="shared" si="4"/>
        <v>53.155555555555623</v>
      </c>
      <c r="O36" s="223">
        <v>40</v>
      </c>
      <c r="P36" s="224" t="s">
        <v>351</v>
      </c>
      <c r="Q36" s="224" t="s">
        <v>5213</v>
      </c>
      <c r="R36" s="224" t="s">
        <v>5214</v>
      </c>
      <c r="S36" s="224"/>
      <c r="T36" s="225"/>
      <c r="U36" s="226">
        <f t="shared" si="2"/>
        <v>3.7037037037037035E-2</v>
      </c>
      <c r="V36" s="227">
        <f>SUM(U17:U97)</f>
        <v>1.7718518518518507</v>
      </c>
      <c r="W36" s="228" t="str">
        <f t="shared" si="5"/>
        <v>2</v>
      </c>
      <c r="X36" s="509"/>
      <c r="Y36" s="229">
        <f t="shared" si="6"/>
        <v>1</v>
      </c>
    </row>
    <row r="37" spans="2:25" ht="18.75" customHeight="1">
      <c r="B37" s="503"/>
      <c r="C37" s="506"/>
      <c r="D37" s="216">
        <v>21</v>
      </c>
      <c r="E37" s="216" t="s">
        <v>5215</v>
      </c>
      <c r="F37" s="217">
        <v>100</v>
      </c>
      <c r="G37" s="218">
        <f t="shared" si="3"/>
        <v>20</v>
      </c>
      <c r="H37" s="219">
        <f t="shared" si="0"/>
        <v>55.555555555555557</v>
      </c>
      <c r="I37" s="219">
        <f t="shared" si="1"/>
        <v>1.8518518518518517E-2</v>
      </c>
      <c r="J37" s="216"/>
      <c r="K37" s="220"/>
      <c r="L37" s="220"/>
      <c r="M37" s="221"/>
      <c r="N37" s="222">
        <f t="shared" si="4"/>
        <v>0</v>
      </c>
      <c r="O37" s="223"/>
      <c r="P37" s="224"/>
      <c r="Q37" s="224"/>
      <c r="R37" s="224"/>
      <c r="S37" s="224"/>
      <c r="T37" s="225"/>
      <c r="U37" s="226">
        <f t="shared" si="2"/>
        <v>3.7037037037037035E-2</v>
      </c>
      <c r="V37" s="227"/>
      <c r="W37" s="228" t="str">
        <f t="shared" si="5"/>
        <v>0</v>
      </c>
      <c r="X37" s="509"/>
      <c r="Y37" s="229">
        <f t="shared" si="6"/>
        <v>0</v>
      </c>
    </row>
    <row r="38" spans="2:25" ht="18.75" customHeight="1">
      <c r="B38" s="503"/>
      <c r="C38" s="506"/>
      <c r="D38" s="216">
        <v>22</v>
      </c>
      <c r="E38" s="216" t="s">
        <v>5216</v>
      </c>
      <c r="F38" s="217">
        <v>30</v>
      </c>
      <c r="G38" s="218">
        <f t="shared" si="3"/>
        <v>6</v>
      </c>
      <c r="H38" s="219">
        <f t="shared" si="0"/>
        <v>16.666666666666668</v>
      </c>
      <c r="I38" s="219">
        <f t="shared" si="1"/>
        <v>5.5555555555555558E-3</v>
      </c>
      <c r="J38" s="216"/>
      <c r="K38" s="220"/>
      <c r="L38" s="220"/>
      <c r="M38" s="221"/>
      <c r="N38" s="222">
        <f t="shared" si="4"/>
        <v>0</v>
      </c>
      <c r="O38" s="223"/>
      <c r="P38" s="224"/>
      <c r="Q38" s="224"/>
      <c r="R38" s="224"/>
      <c r="S38" s="224"/>
      <c r="T38" s="225"/>
      <c r="U38" s="226">
        <f t="shared" si="2"/>
        <v>1.1111111111111112E-2</v>
      </c>
      <c r="V38" s="227"/>
      <c r="W38" s="228" t="str">
        <f t="shared" si="5"/>
        <v>0</v>
      </c>
      <c r="X38" s="509"/>
      <c r="Y38" s="229">
        <f t="shared" si="6"/>
        <v>0</v>
      </c>
    </row>
    <row r="39" spans="2:25" ht="18.75" customHeight="1">
      <c r="B39" s="503"/>
      <c r="C39" s="506"/>
      <c r="D39" s="216">
        <v>23</v>
      </c>
      <c r="E39" s="216" t="s">
        <v>5217</v>
      </c>
      <c r="F39" s="217">
        <v>20</v>
      </c>
      <c r="G39" s="218">
        <f t="shared" si="3"/>
        <v>4</v>
      </c>
      <c r="H39" s="219">
        <f t="shared" si="0"/>
        <v>11.111111111111111</v>
      </c>
      <c r="I39" s="219">
        <f t="shared" si="1"/>
        <v>3.7037037037037034E-3</v>
      </c>
      <c r="J39" s="216"/>
      <c r="K39" s="220"/>
      <c r="L39" s="220"/>
      <c r="M39" s="221"/>
      <c r="N39" s="222">
        <f t="shared" si="4"/>
        <v>0</v>
      </c>
      <c r="O39" s="223"/>
      <c r="P39" s="224"/>
      <c r="Q39" s="224"/>
      <c r="R39" s="224"/>
      <c r="S39" s="224"/>
      <c r="T39" s="225"/>
      <c r="U39" s="226">
        <f t="shared" si="2"/>
        <v>7.4074074074074068E-3</v>
      </c>
      <c r="V39" s="227"/>
      <c r="W39" s="228" t="str">
        <f t="shared" si="5"/>
        <v>0</v>
      </c>
      <c r="X39" s="509"/>
      <c r="Y39" s="229">
        <f t="shared" si="6"/>
        <v>0</v>
      </c>
    </row>
    <row r="40" spans="2:25" ht="18.75" customHeight="1">
      <c r="B40" s="503"/>
      <c r="C40" s="506"/>
      <c r="D40" s="216">
        <v>24</v>
      </c>
      <c r="E40" s="216" t="s">
        <v>5218</v>
      </c>
      <c r="F40" s="217">
        <v>600</v>
      </c>
      <c r="G40" s="218">
        <f t="shared" si="3"/>
        <v>120</v>
      </c>
      <c r="H40" s="219">
        <f t="shared" si="0"/>
        <v>333.33333333333331</v>
      </c>
      <c r="I40" s="219">
        <f t="shared" si="1"/>
        <v>0.1111111111111111</v>
      </c>
      <c r="J40" s="216"/>
      <c r="K40" s="220"/>
      <c r="L40" s="220"/>
      <c r="M40" s="221"/>
      <c r="N40" s="222">
        <f t="shared" si="4"/>
        <v>0</v>
      </c>
      <c r="O40" s="223"/>
      <c r="P40" s="224"/>
      <c r="Q40" s="224"/>
      <c r="R40" s="224"/>
      <c r="S40" s="224"/>
      <c r="T40" s="225"/>
      <c r="U40" s="226">
        <f t="shared" si="2"/>
        <v>0.22222222222222221</v>
      </c>
      <c r="V40" s="227"/>
      <c r="W40" s="228" t="str">
        <f t="shared" si="5"/>
        <v>0</v>
      </c>
      <c r="X40" s="509"/>
      <c r="Y40" s="229">
        <f t="shared" si="6"/>
        <v>0</v>
      </c>
    </row>
    <row r="41" spans="2:25" ht="18.75" customHeight="1">
      <c r="B41" s="503"/>
      <c r="C41" s="506"/>
      <c r="D41" s="216">
        <v>25</v>
      </c>
      <c r="E41" s="216" t="s">
        <v>5219</v>
      </c>
      <c r="F41" s="217">
        <v>60</v>
      </c>
      <c r="G41" s="218">
        <f t="shared" si="3"/>
        <v>12</v>
      </c>
      <c r="H41" s="219">
        <f t="shared" si="0"/>
        <v>33.333333333333336</v>
      </c>
      <c r="I41" s="219">
        <f t="shared" si="1"/>
        <v>1.1111111111111112E-2</v>
      </c>
      <c r="J41" s="216"/>
      <c r="K41" s="220"/>
      <c r="L41" s="220"/>
      <c r="M41" s="221"/>
      <c r="N41" s="222">
        <f t="shared" si="4"/>
        <v>0</v>
      </c>
      <c r="O41" s="223"/>
      <c r="P41" s="224"/>
      <c r="Q41" s="224"/>
      <c r="R41" s="224"/>
      <c r="S41" s="224"/>
      <c r="T41" s="225"/>
      <c r="U41" s="226">
        <f t="shared" si="2"/>
        <v>2.2222222222222223E-2</v>
      </c>
      <c r="V41" s="227"/>
      <c r="W41" s="228" t="str">
        <f t="shared" si="5"/>
        <v>0</v>
      </c>
      <c r="X41" s="509"/>
      <c r="Y41" s="229">
        <f t="shared" si="6"/>
        <v>0</v>
      </c>
    </row>
    <row r="42" spans="2:25" ht="18.75" customHeight="1">
      <c r="B42" s="503"/>
      <c r="C42" s="506"/>
      <c r="D42" s="216">
        <v>26</v>
      </c>
      <c r="E42" s="216" t="s">
        <v>5220</v>
      </c>
      <c r="F42" s="217">
        <v>30</v>
      </c>
      <c r="G42" s="218">
        <f t="shared" si="3"/>
        <v>6</v>
      </c>
      <c r="H42" s="219">
        <f t="shared" si="0"/>
        <v>16.666666666666668</v>
      </c>
      <c r="I42" s="219">
        <f t="shared" si="1"/>
        <v>5.5555555555555558E-3</v>
      </c>
      <c r="J42" s="216"/>
      <c r="K42" s="220"/>
      <c r="L42" s="220"/>
      <c r="M42" s="221"/>
      <c r="N42" s="222">
        <f t="shared" si="4"/>
        <v>0</v>
      </c>
      <c r="O42" s="223"/>
      <c r="P42" s="224"/>
      <c r="Q42" s="224"/>
      <c r="R42" s="224"/>
      <c r="S42" s="224"/>
      <c r="T42" s="225"/>
      <c r="U42" s="226">
        <f t="shared" si="2"/>
        <v>1.1111111111111112E-2</v>
      </c>
      <c r="V42" s="227"/>
      <c r="W42" s="228" t="str">
        <f t="shared" si="5"/>
        <v>0</v>
      </c>
      <c r="X42" s="509"/>
      <c r="Y42" s="229">
        <f t="shared" si="6"/>
        <v>0</v>
      </c>
    </row>
    <row r="43" spans="2:25" ht="18.75" customHeight="1">
      <c r="B43" s="503"/>
      <c r="C43" s="506"/>
      <c r="D43" s="216">
        <v>27</v>
      </c>
      <c r="E43" s="216" t="s">
        <v>5221</v>
      </c>
      <c r="F43" s="217">
        <v>10</v>
      </c>
      <c r="G43" s="218">
        <f t="shared" si="3"/>
        <v>2</v>
      </c>
      <c r="H43" s="219">
        <f t="shared" si="0"/>
        <v>5.5555555555555554</v>
      </c>
      <c r="I43" s="219">
        <f t="shared" si="1"/>
        <v>1.8518518518518517E-3</v>
      </c>
      <c r="J43" s="216"/>
      <c r="K43" s="220"/>
      <c r="L43" s="220"/>
      <c r="M43" s="221"/>
      <c r="N43" s="222">
        <f t="shared" si="4"/>
        <v>0</v>
      </c>
      <c r="O43" s="223"/>
      <c r="P43" s="224"/>
      <c r="Q43" s="224"/>
      <c r="R43" s="224"/>
      <c r="S43" s="224"/>
      <c r="T43" s="225"/>
      <c r="U43" s="226">
        <f t="shared" si="2"/>
        <v>3.7037037037037034E-3</v>
      </c>
      <c r="V43" s="227"/>
      <c r="W43" s="228" t="str">
        <f t="shared" si="5"/>
        <v>0</v>
      </c>
      <c r="X43" s="509"/>
      <c r="Y43" s="229">
        <f t="shared" si="6"/>
        <v>0</v>
      </c>
    </row>
    <row r="44" spans="2:25" ht="18.75" customHeight="1">
      <c r="B44" s="503"/>
      <c r="C44" s="506"/>
      <c r="D44" s="216">
        <v>28</v>
      </c>
      <c r="E44" s="216" t="s">
        <v>5222</v>
      </c>
      <c r="F44" s="217">
        <v>30</v>
      </c>
      <c r="G44" s="218">
        <f t="shared" si="3"/>
        <v>6</v>
      </c>
      <c r="H44" s="219">
        <f t="shared" si="0"/>
        <v>16.666666666666668</v>
      </c>
      <c r="I44" s="219">
        <f t="shared" si="1"/>
        <v>5.5555555555555558E-3</v>
      </c>
      <c r="J44" s="216"/>
      <c r="K44" s="220"/>
      <c r="L44" s="220"/>
      <c r="M44" s="221"/>
      <c r="N44" s="222">
        <f t="shared" si="4"/>
        <v>0</v>
      </c>
      <c r="O44" s="223"/>
      <c r="P44" s="224"/>
      <c r="Q44" s="224"/>
      <c r="R44" s="224"/>
      <c r="S44" s="224"/>
      <c r="T44" s="225"/>
      <c r="U44" s="226">
        <f t="shared" si="2"/>
        <v>1.1111111111111112E-2</v>
      </c>
      <c r="V44" s="227"/>
      <c r="W44" s="228" t="str">
        <f t="shared" si="5"/>
        <v>0</v>
      </c>
      <c r="X44" s="509"/>
      <c r="Y44" s="229">
        <f t="shared" si="6"/>
        <v>0</v>
      </c>
    </row>
    <row r="45" spans="2:25" ht="18.75" customHeight="1">
      <c r="B45" s="503"/>
      <c r="C45" s="506"/>
      <c r="D45" s="216">
        <v>29</v>
      </c>
      <c r="E45" s="216" t="s">
        <v>5223</v>
      </c>
      <c r="F45" s="217">
        <v>30</v>
      </c>
      <c r="G45" s="218">
        <f t="shared" si="3"/>
        <v>6</v>
      </c>
      <c r="H45" s="219">
        <f t="shared" si="0"/>
        <v>16.666666666666668</v>
      </c>
      <c r="I45" s="219">
        <f t="shared" si="1"/>
        <v>5.5555555555555558E-3</v>
      </c>
      <c r="J45" s="216"/>
      <c r="K45" s="220"/>
      <c r="L45" s="220"/>
      <c r="M45" s="221"/>
      <c r="N45" s="222">
        <f t="shared" si="4"/>
        <v>0</v>
      </c>
      <c r="O45" s="223"/>
      <c r="P45" s="224"/>
      <c r="Q45" s="224"/>
      <c r="R45" s="224"/>
      <c r="S45" s="224"/>
      <c r="T45" s="225"/>
      <c r="U45" s="226">
        <f t="shared" si="2"/>
        <v>1.1111111111111112E-2</v>
      </c>
      <c r="V45" s="227"/>
      <c r="W45" s="228" t="str">
        <f t="shared" si="5"/>
        <v>0</v>
      </c>
      <c r="X45" s="509"/>
      <c r="Y45" s="229">
        <f t="shared" si="6"/>
        <v>0</v>
      </c>
    </row>
    <row r="46" spans="2:25" ht="18.75" customHeight="1">
      <c r="B46" s="503"/>
      <c r="C46" s="506"/>
      <c r="D46" s="216">
        <v>30</v>
      </c>
      <c r="E46" s="216" t="s">
        <v>5224</v>
      </c>
      <c r="F46" s="217">
        <v>20</v>
      </c>
      <c r="G46" s="218">
        <f t="shared" si="3"/>
        <v>4</v>
      </c>
      <c r="H46" s="219">
        <f t="shared" si="0"/>
        <v>11.111111111111111</v>
      </c>
      <c r="I46" s="219">
        <f t="shared" si="1"/>
        <v>3.7037037037037034E-3</v>
      </c>
      <c r="J46" s="216"/>
      <c r="K46" s="220"/>
      <c r="L46" s="220"/>
      <c r="M46" s="221"/>
      <c r="N46" s="222">
        <f t="shared" si="4"/>
        <v>0</v>
      </c>
      <c r="O46" s="223"/>
      <c r="P46" s="224"/>
      <c r="Q46" s="224"/>
      <c r="R46" s="224"/>
      <c r="S46" s="224"/>
      <c r="T46" s="225"/>
      <c r="U46" s="226">
        <f t="shared" si="2"/>
        <v>7.4074074074074068E-3</v>
      </c>
      <c r="V46" s="227"/>
      <c r="W46" s="228" t="str">
        <f t="shared" si="5"/>
        <v>0</v>
      </c>
      <c r="X46" s="509"/>
      <c r="Y46" s="229">
        <f t="shared" si="6"/>
        <v>0</v>
      </c>
    </row>
    <row r="47" spans="2:25" ht="18.75" customHeight="1">
      <c r="B47" s="503"/>
      <c r="C47" s="506"/>
      <c r="D47" s="216">
        <v>31</v>
      </c>
      <c r="E47" s="231" t="s">
        <v>5225</v>
      </c>
      <c r="F47" s="217">
        <v>20</v>
      </c>
      <c r="G47" s="218">
        <f t="shared" si="3"/>
        <v>4</v>
      </c>
      <c r="H47" s="219">
        <f t="shared" si="0"/>
        <v>11.111111111111111</v>
      </c>
      <c r="I47" s="219">
        <f t="shared" si="1"/>
        <v>3.7037037037037034E-3</v>
      </c>
      <c r="J47" s="231"/>
      <c r="K47" s="220"/>
      <c r="L47" s="220"/>
      <c r="M47" s="221"/>
      <c r="N47" s="222">
        <f t="shared" si="4"/>
        <v>0</v>
      </c>
      <c r="O47" s="223"/>
      <c r="P47" s="224"/>
      <c r="Q47" s="224"/>
      <c r="R47" s="224"/>
      <c r="S47" s="224"/>
      <c r="T47" s="225"/>
      <c r="U47" s="226">
        <f t="shared" si="2"/>
        <v>7.4074074074074068E-3</v>
      </c>
      <c r="V47" s="227"/>
      <c r="W47" s="228" t="str">
        <f t="shared" si="5"/>
        <v>0</v>
      </c>
      <c r="X47" s="509"/>
      <c r="Y47" s="229">
        <f t="shared" si="6"/>
        <v>0</v>
      </c>
    </row>
    <row r="48" spans="2:25" ht="18.75" customHeight="1">
      <c r="B48" s="503"/>
      <c r="C48" s="506"/>
      <c r="D48" s="216">
        <v>32</v>
      </c>
      <c r="E48" s="216" t="s">
        <v>5226</v>
      </c>
      <c r="F48" s="217">
        <v>30</v>
      </c>
      <c r="G48" s="218">
        <f t="shared" si="3"/>
        <v>6</v>
      </c>
      <c r="H48" s="219">
        <f t="shared" si="0"/>
        <v>16.666666666666668</v>
      </c>
      <c r="I48" s="219">
        <f t="shared" si="1"/>
        <v>5.5555555555555558E-3</v>
      </c>
      <c r="J48" s="216"/>
      <c r="K48" s="220"/>
      <c r="L48" s="220"/>
      <c r="M48" s="221"/>
      <c r="N48" s="222">
        <f t="shared" si="4"/>
        <v>0</v>
      </c>
      <c r="O48" s="223"/>
      <c r="P48" s="224"/>
      <c r="Q48" s="224"/>
      <c r="R48" s="224"/>
      <c r="S48" s="224"/>
      <c r="T48" s="225"/>
      <c r="U48" s="226">
        <f t="shared" si="2"/>
        <v>1.1111111111111112E-2</v>
      </c>
      <c r="V48" s="227"/>
      <c r="W48" s="228" t="str">
        <f t="shared" si="5"/>
        <v>0</v>
      </c>
      <c r="X48" s="509"/>
      <c r="Y48" s="229">
        <f t="shared" si="6"/>
        <v>0</v>
      </c>
    </row>
    <row r="49" spans="2:25" ht="18.75" customHeight="1">
      <c r="B49" s="503"/>
      <c r="C49" s="506"/>
      <c r="D49" s="216">
        <v>33</v>
      </c>
      <c r="E49" s="216" t="s">
        <v>5227</v>
      </c>
      <c r="F49" s="217">
        <v>690</v>
      </c>
      <c r="G49" s="218">
        <f t="shared" si="3"/>
        <v>138</v>
      </c>
      <c r="H49" s="219">
        <f t="shared" si="0"/>
        <v>383.33333333333331</v>
      </c>
      <c r="I49" s="219">
        <f t="shared" si="1"/>
        <v>0.12777777777777777</v>
      </c>
      <c r="J49" s="216" t="s">
        <v>5228</v>
      </c>
      <c r="K49" s="220"/>
      <c r="L49" s="220"/>
      <c r="M49" s="221"/>
      <c r="N49" s="222">
        <f t="shared" si="4"/>
        <v>0</v>
      </c>
      <c r="O49" s="223"/>
      <c r="P49" s="224"/>
      <c r="Q49" s="224"/>
      <c r="R49" s="224"/>
      <c r="S49" s="224"/>
      <c r="T49" s="225"/>
      <c r="U49" s="226">
        <f t="shared" si="2"/>
        <v>0.25555555555555554</v>
      </c>
      <c r="V49" s="227"/>
      <c r="W49" s="228" t="str">
        <f t="shared" si="5"/>
        <v>0</v>
      </c>
      <c r="X49" s="509"/>
      <c r="Y49" s="229">
        <f t="shared" si="6"/>
        <v>0</v>
      </c>
    </row>
    <row r="50" spans="2:25" ht="18.75" customHeight="1">
      <c r="B50" s="503"/>
      <c r="C50" s="506"/>
      <c r="D50" s="216">
        <v>34</v>
      </c>
      <c r="E50" s="216" t="s">
        <v>5229</v>
      </c>
      <c r="F50" s="217">
        <v>200</v>
      </c>
      <c r="G50" s="218">
        <f t="shared" si="3"/>
        <v>40</v>
      </c>
      <c r="H50" s="219">
        <f t="shared" si="0"/>
        <v>111.11111111111111</v>
      </c>
      <c r="I50" s="219">
        <f t="shared" si="1"/>
        <v>3.7037037037037035E-2</v>
      </c>
      <c r="J50" s="216"/>
      <c r="K50" s="220"/>
      <c r="L50" s="220"/>
      <c r="M50" s="221"/>
      <c r="N50" s="222">
        <f t="shared" si="4"/>
        <v>0</v>
      </c>
      <c r="O50" s="223"/>
      <c r="P50" s="224"/>
      <c r="Q50" s="224"/>
      <c r="R50" s="224"/>
      <c r="S50" s="224"/>
      <c r="T50" s="225"/>
      <c r="U50" s="226">
        <f t="shared" si="2"/>
        <v>7.407407407407407E-2</v>
      </c>
      <c r="V50" s="227"/>
      <c r="W50" s="228" t="str">
        <f t="shared" si="5"/>
        <v>0</v>
      </c>
      <c r="X50" s="509"/>
      <c r="Y50" s="229">
        <f t="shared" si="6"/>
        <v>0</v>
      </c>
    </row>
    <row r="51" spans="2:25" ht="18.75" customHeight="1">
      <c r="B51" s="503"/>
      <c r="C51" s="506"/>
      <c r="D51" s="216">
        <v>35</v>
      </c>
      <c r="E51" s="216" t="s">
        <v>5221</v>
      </c>
      <c r="F51" s="217">
        <v>200</v>
      </c>
      <c r="G51" s="218">
        <f t="shared" si="3"/>
        <v>40</v>
      </c>
      <c r="H51" s="219">
        <f t="shared" si="0"/>
        <v>111.11111111111111</v>
      </c>
      <c r="I51" s="219">
        <f t="shared" si="1"/>
        <v>3.7037037037037035E-2</v>
      </c>
      <c r="J51" s="216"/>
      <c r="K51" s="220"/>
      <c r="L51" s="220"/>
      <c r="M51" s="221"/>
      <c r="N51" s="222">
        <f t="shared" si="4"/>
        <v>0</v>
      </c>
      <c r="O51" s="223"/>
      <c r="P51" s="224"/>
      <c r="Q51" s="224"/>
      <c r="R51" s="224"/>
      <c r="S51" s="224"/>
      <c r="T51" s="225"/>
      <c r="U51" s="226">
        <f t="shared" si="2"/>
        <v>7.407407407407407E-2</v>
      </c>
      <c r="V51" s="227"/>
      <c r="W51" s="228" t="str">
        <f t="shared" si="5"/>
        <v>0</v>
      </c>
      <c r="X51" s="509"/>
      <c r="Y51" s="229">
        <f t="shared" si="6"/>
        <v>0</v>
      </c>
    </row>
    <row r="52" spans="2:25" ht="18.75" customHeight="1">
      <c r="B52" s="503"/>
      <c r="C52" s="506"/>
      <c r="D52" s="216">
        <v>36</v>
      </c>
      <c r="E52" s="216" t="s">
        <v>5230</v>
      </c>
      <c r="F52" s="217">
        <v>58</v>
      </c>
      <c r="G52" s="218">
        <f t="shared" si="3"/>
        <v>11.6</v>
      </c>
      <c r="H52" s="219">
        <f t="shared" si="0"/>
        <v>32.222222222222221</v>
      </c>
      <c r="I52" s="219">
        <f t="shared" si="1"/>
        <v>1.074074074074074E-2</v>
      </c>
      <c r="J52" s="216"/>
      <c r="K52" s="216"/>
      <c r="L52" s="220"/>
      <c r="M52" s="221"/>
      <c r="N52" s="222">
        <f t="shared" si="4"/>
        <v>0</v>
      </c>
      <c r="O52" s="223"/>
      <c r="P52" s="224"/>
      <c r="Q52" s="224"/>
      <c r="R52" s="224"/>
      <c r="S52" s="224"/>
      <c r="T52" s="225"/>
      <c r="U52" s="226">
        <f t="shared" si="2"/>
        <v>2.148148148148148E-2</v>
      </c>
      <c r="V52" s="227"/>
      <c r="W52" s="228" t="str">
        <f t="shared" si="5"/>
        <v>0</v>
      </c>
      <c r="X52" s="509"/>
      <c r="Y52" s="229">
        <f t="shared" si="6"/>
        <v>0</v>
      </c>
    </row>
    <row r="53" spans="2:25" ht="18.75" customHeight="1">
      <c r="B53" s="503"/>
      <c r="C53" s="506"/>
      <c r="D53" s="216">
        <v>37</v>
      </c>
      <c r="E53" s="216" t="s">
        <v>5231</v>
      </c>
      <c r="F53" s="217">
        <v>100</v>
      </c>
      <c r="G53" s="218">
        <f t="shared" si="3"/>
        <v>20</v>
      </c>
      <c r="H53" s="219">
        <f t="shared" si="0"/>
        <v>55.555555555555557</v>
      </c>
      <c r="I53" s="219">
        <f t="shared" si="1"/>
        <v>1.8518518518518517E-2</v>
      </c>
      <c r="J53" s="216"/>
      <c r="K53" s="220"/>
      <c r="L53" s="220"/>
      <c r="M53" s="221"/>
      <c r="N53" s="222">
        <f t="shared" si="4"/>
        <v>0</v>
      </c>
      <c r="O53" s="223"/>
      <c r="P53" s="224"/>
      <c r="Q53" s="224"/>
      <c r="R53" s="224"/>
      <c r="S53" s="224"/>
      <c r="T53" s="225"/>
      <c r="U53" s="226">
        <f t="shared" si="2"/>
        <v>3.7037037037037035E-2</v>
      </c>
      <c r="V53" s="227"/>
      <c r="W53" s="228" t="str">
        <f t="shared" si="5"/>
        <v>0</v>
      </c>
      <c r="X53" s="509"/>
      <c r="Y53" s="229">
        <f t="shared" si="6"/>
        <v>0</v>
      </c>
    </row>
    <row r="54" spans="2:25" ht="18.75" customHeight="1">
      <c r="B54" s="503"/>
      <c r="C54" s="506"/>
      <c r="D54" s="216">
        <v>38</v>
      </c>
      <c r="E54" s="216" t="s">
        <v>5232</v>
      </c>
      <c r="F54" s="217">
        <v>100</v>
      </c>
      <c r="G54" s="218">
        <f t="shared" si="3"/>
        <v>20</v>
      </c>
      <c r="H54" s="219">
        <f t="shared" si="0"/>
        <v>55.555555555555557</v>
      </c>
      <c r="I54" s="219">
        <f t="shared" si="1"/>
        <v>1.8518518518518517E-2</v>
      </c>
      <c r="J54" s="216"/>
      <c r="K54" s="220"/>
      <c r="L54" s="220"/>
      <c r="M54" s="221"/>
      <c r="N54" s="222">
        <f t="shared" si="4"/>
        <v>0</v>
      </c>
      <c r="O54" s="223"/>
      <c r="P54" s="224"/>
      <c r="Q54" s="224"/>
      <c r="R54" s="224"/>
      <c r="S54" s="224"/>
      <c r="T54" s="225"/>
      <c r="U54" s="226">
        <f t="shared" si="2"/>
        <v>3.7037037037037035E-2</v>
      </c>
      <c r="V54" s="227"/>
      <c r="W54" s="228" t="str">
        <f t="shared" si="5"/>
        <v>0</v>
      </c>
      <c r="X54" s="509"/>
      <c r="Y54" s="229">
        <f t="shared" si="6"/>
        <v>0</v>
      </c>
    </row>
    <row r="55" spans="2:25" ht="18.75" customHeight="1">
      <c r="B55" s="503"/>
      <c r="C55" s="506"/>
      <c r="D55" s="216">
        <v>39</v>
      </c>
      <c r="E55" s="216" t="s">
        <v>5233</v>
      </c>
      <c r="F55" s="217">
        <v>100</v>
      </c>
      <c r="G55" s="218">
        <f t="shared" si="3"/>
        <v>20</v>
      </c>
      <c r="H55" s="219">
        <f t="shared" si="0"/>
        <v>55.555555555555557</v>
      </c>
      <c r="I55" s="219">
        <f t="shared" si="1"/>
        <v>1.8518518518518517E-2</v>
      </c>
      <c r="J55" s="216"/>
      <c r="K55" s="220"/>
      <c r="L55" s="220"/>
      <c r="M55" s="221"/>
      <c r="N55" s="222">
        <f t="shared" si="4"/>
        <v>0</v>
      </c>
      <c r="O55" s="223"/>
      <c r="P55" s="224"/>
      <c r="Q55" s="224"/>
      <c r="R55" s="224"/>
      <c r="S55" s="224"/>
      <c r="T55" s="225"/>
      <c r="U55" s="226">
        <f t="shared" si="2"/>
        <v>3.7037037037037035E-2</v>
      </c>
      <c r="V55" s="227"/>
      <c r="W55" s="228" t="str">
        <f t="shared" si="5"/>
        <v>0</v>
      </c>
      <c r="X55" s="509"/>
      <c r="Y55" s="229">
        <f t="shared" si="6"/>
        <v>0</v>
      </c>
    </row>
    <row r="56" spans="2:25" ht="18.75" customHeight="1">
      <c r="B56" s="503"/>
      <c r="C56" s="506"/>
      <c r="D56" s="216">
        <v>40</v>
      </c>
      <c r="E56" s="216" t="s">
        <v>5234</v>
      </c>
      <c r="F56" s="217">
        <v>25</v>
      </c>
      <c r="G56" s="218">
        <f t="shared" si="3"/>
        <v>5</v>
      </c>
      <c r="H56" s="219">
        <f t="shared" si="0"/>
        <v>13.888888888888889</v>
      </c>
      <c r="I56" s="219">
        <f t="shared" si="1"/>
        <v>4.6296296296296294E-3</v>
      </c>
      <c r="J56" s="216"/>
      <c r="K56" s="220"/>
      <c r="L56" s="220"/>
      <c r="M56" s="221"/>
      <c r="N56" s="222">
        <f t="shared" si="4"/>
        <v>0</v>
      </c>
      <c r="O56" s="223"/>
      <c r="P56" s="224"/>
      <c r="Q56" s="224"/>
      <c r="R56" s="224"/>
      <c r="S56" s="224"/>
      <c r="T56" s="225"/>
      <c r="U56" s="226">
        <f t="shared" si="2"/>
        <v>9.2592592592592587E-3</v>
      </c>
      <c r="V56" s="227"/>
      <c r="W56" s="228" t="str">
        <f t="shared" si="5"/>
        <v>0</v>
      </c>
      <c r="X56" s="509"/>
      <c r="Y56" s="229">
        <f t="shared" si="6"/>
        <v>0</v>
      </c>
    </row>
    <row r="57" spans="2:25" ht="18.75" customHeight="1">
      <c r="B57" s="503"/>
      <c r="C57" s="506"/>
      <c r="D57" s="216">
        <v>41</v>
      </c>
      <c r="E57" s="216" t="s">
        <v>5235</v>
      </c>
      <c r="F57" s="217">
        <v>40</v>
      </c>
      <c r="G57" s="218">
        <f t="shared" si="3"/>
        <v>8</v>
      </c>
      <c r="H57" s="219">
        <f t="shared" si="0"/>
        <v>22.222222222222221</v>
      </c>
      <c r="I57" s="219">
        <f t="shared" si="1"/>
        <v>7.4074074074074068E-3</v>
      </c>
      <c r="J57" s="216"/>
      <c r="K57" s="220"/>
      <c r="L57" s="220"/>
      <c r="M57" s="221"/>
      <c r="N57" s="222">
        <f t="shared" si="4"/>
        <v>0</v>
      </c>
      <c r="O57" s="223"/>
      <c r="P57" s="224"/>
      <c r="Q57" s="224"/>
      <c r="R57" s="224"/>
      <c r="S57" s="224"/>
      <c r="T57" s="225"/>
      <c r="U57" s="226">
        <f t="shared" si="2"/>
        <v>1.4814814814814814E-2</v>
      </c>
      <c r="V57" s="227"/>
      <c r="W57" s="228" t="str">
        <f t="shared" si="5"/>
        <v>0</v>
      </c>
      <c r="X57" s="509"/>
      <c r="Y57" s="229">
        <f t="shared" si="6"/>
        <v>0</v>
      </c>
    </row>
    <row r="58" spans="2:25" ht="18.75" customHeight="1">
      <c r="B58" s="503"/>
      <c r="C58" s="506"/>
      <c r="D58" s="216">
        <v>42</v>
      </c>
      <c r="E58" s="216" t="s">
        <v>5236</v>
      </c>
      <c r="F58" s="217">
        <v>40</v>
      </c>
      <c r="G58" s="218">
        <f t="shared" si="3"/>
        <v>8</v>
      </c>
      <c r="H58" s="219">
        <f t="shared" si="0"/>
        <v>22.222222222222221</v>
      </c>
      <c r="I58" s="219">
        <f t="shared" si="1"/>
        <v>7.4074074074074068E-3</v>
      </c>
      <c r="J58" s="216"/>
      <c r="K58" s="220"/>
      <c r="L58" s="220"/>
      <c r="M58" s="221"/>
      <c r="N58" s="222">
        <f t="shared" si="4"/>
        <v>0</v>
      </c>
      <c r="O58" s="223"/>
      <c r="P58" s="224"/>
      <c r="Q58" s="224"/>
      <c r="R58" s="224"/>
      <c r="S58" s="224"/>
      <c r="T58" s="225"/>
      <c r="U58" s="226">
        <f t="shared" si="2"/>
        <v>1.4814814814814814E-2</v>
      </c>
      <c r="V58" s="227"/>
      <c r="W58" s="228" t="str">
        <f t="shared" si="5"/>
        <v>0</v>
      </c>
      <c r="X58" s="509"/>
      <c r="Y58" s="229">
        <f t="shared" si="6"/>
        <v>0</v>
      </c>
    </row>
    <row r="59" spans="2:25" ht="18.75" customHeight="1">
      <c r="B59" s="503"/>
      <c r="C59" s="506"/>
      <c r="D59" s="216">
        <v>43</v>
      </c>
      <c r="E59" s="216" t="s">
        <v>5237</v>
      </c>
      <c r="F59" s="217">
        <v>20</v>
      </c>
      <c r="G59" s="218">
        <f t="shared" si="3"/>
        <v>4</v>
      </c>
      <c r="H59" s="219">
        <f t="shared" si="0"/>
        <v>11.111111111111111</v>
      </c>
      <c r="I59" s="219">
        <f t="shared" si="1"/>
        <v>3.7037037037037034E-3</v>
      </c>
      <c r="J59" s="217"/>
      <c r="K59" s="220"/>
      <c r="L59" s="220"/>
      <c r="M59" s="221"/>
      <c r="N59" s="222">
        <f t="shared" si="4"/>
        <v>0</v>
      </c>
      <c r="O59" s="223"/>
      <c r="P59" s="224"/>
      <c r="Q59" s="224"/>
      <c r="R59" s="224"/>
      <c r="S59" s="224"/>
      <c r="T59" s="225"/>
      <c r="U59" s="226">
        <f t="shared" si="2"/>
        <v>7.4074074074074068E-3</v>
      </c>
      <c r="V59" s="227"/>
      <c r="W59" s="228" t="str">
        <f t="shared" si="5"/>
        <v>0</v>
      </c>
      <c r="X59" s="509"/>
      <c r="Y59" s="229">
        <f t="shared" si="6"/>
        <v>0</v>
      </c>
    </row>
    <row r="60" spans="2:25" ht="18.75" customHeight="1">
      <c r="B60" s="503"/>
      <c r="C60" s="506"/>
      <c r="D60" s="216">
        <v>44</v>
      </c>
      <c r="E60" s="216" t="s">
        <v>5238</v>
      </c>
      <c r="F60" s="217">
        <v>40</v>
      </c>
      <c r="G60" s="218">
        <f t="shared" si="3"/>
        <v>8</v>
      </c>
      <c r="H60" s="219">
        <f t="shared" si="0"/>
        <v>22.222222222222221</v>
      </c>
      <c r="I60" s="219">
        <f t="shared" si="1"/>
        <v>7.4074074074074068E-3</v>
      </c>
      <c r="J60" s="217"/>
      <c r="K60" s="220"/>
      <c r="L60" s="220"/>
      <c r="M60" s="221"/>
      <c r="N60" s="222">
        <f t="shared" si="4"/>
        <v>0</v>
      </c>
      <c r="O60" s="223"/>
      <c r="P60" s="224"/>
      <c r="Q60" s="224"/>
      <c r="R60" s="224"/>
      <c r="S60" s="224"/>
      <c r="T60" s="225"/>
      <c r="U60" s="226">
        <f t="shared" si="2"/>
        <v>1.4814814814814814E-2</v>
      </c>
      <c r="V60" s="227"/>
      <c r="W60" s="228" t="str">
        <f t="shared" si="5"/>
        <v>0</v>
      </c>
      <c r="X60" s="509"/>
      <c r="Y60" s="229">
        <f t="shared" si="6"/>
        <v>0</v>
      </c>
    </row>
    <row r="61" spans="2:25" ht="18.75" customHeight="1">
      <c r="B61" s="503"/>
      <c r="C61" s="506"/>
      <c r="D61" s="216">
        <v>45</v>
      </c>
      <c r="E61" s="216" t="s">
        <v>5239</v>
      </c>
      <c r="F61" s="217">
        <v>29</v>
      </c>
      <c r="G61" s="218">
        <f t="shared" si="3"/>
        <v>5.8</v>
      </c>
      <c r="H61" s="219">
        <f t="shared" si="0"/>
        <v>16.111111111111111</v>
      </c>
      <c r="I61" s="219">
        <f t="shared" si="1"/>
        <v>5.37037037037037E-3</v>
      </c>
      <c r="J61" s="217"/>
      <c r="K61" s="220"/>
      <c r="L61" s="220"/>
      <c r="M61" s="221"/>
      <c r="N61" s="222">
        <f t="shared" si="4"/>
        <v>0</v>
      </c>
      <c r="O61" s="223"/>
      <c r="P61" s="224"/>
      <c r="Q61" s="224"/>
      <c r="R61" s="224"/>
      <c r="S61" s="224"/>
      <c r="T61" s="225"/>
      <c r="U61" s="226">
        <f t="shared" si="2"/>
        <v>1.074074074074074E-2</v>
      </c>
      <c r="V61" s="227"/>
      <c r="W61" s="228" t="str">
        <f t="shared" si="5"/>
        <v>0</v>
      </c>
      <c r="X61" s="509"/>
      <c r="Y61" s="229">
        <f t="shared" si="6"/>
        <v>0</v>
      </c>
    </row>
    <row r="62" spans="2:25" ht="18.75" customHeight="1">
      <c r="B62" s="503"/>
      <c r="C62" s="506"/>
      <c r="D62" s="216">
        <v>46</v>
      </c>
      <c r="E62" s="216" t="s">
        <v>5240</v>
      </c>
      <c r="F62" s="217">
        <v>50</v>
      </c>
      <c r="G62" s="218">
        <f t="shared" si="3"/>
        <v>10</v>
      </c>
      <c r="H62" s="219">
        <f t="shared" si="0"/>
        <v>27.777777777777779</v>
      </c>
      <c r="I62" s="219">
        <f t="shared" si="1"/>
        <v>9.2592592592592587E-3</v>
      </c>
      <c r="J62" s="217"/>
      <c r="K62" s="220"/>
      <c r="L62" s="220"/>
      <c r="M62" s="221"/>
      <c r="N62" s="222">
        <f t="shared" si="4"/>
        <v>0</v>
      </c>
      <c r="O62" s="223"/>
      <c r="P62" s="224"/>
      <c r="Q62" s="224"/>
      <c r="R62" s="224"/>
      <c r="S62" s="224"/>
      <c r="T62" s="225"/>
      <c r="U62" s="226">
        <f t="shared" si="2"/>
        <v>1.8518518518518517E-2</v>
      </c>
      <c r="V62" s="227"/>
      <c r="W62" s="228" t="str">
        <f t="shared" si="5"/>
        <v>0</v>
      </c>
      <c r="X62" s="509"/>
      <c r="Y62" s="229">
        <f t="shared" si="6"/>
        <v>0</v>
      </c>
    </row>
    <row r="63" spans="2:25" ht="18.75" customHeight="1">
      <c r="B63" s="503"/>
      <c r="C63" s="506"/>
      <c r="D63" s="216">
        <v>47</v>
      </c>
      <c r="E63" s="216" t="s">
        <v>5241</v>
      </c>
      <c r="F63" s="217">
        <v>20</v>
      </c>
      <c r="G63" s="218">
        <f t="shared" si="3"/>
        <v>4</v>
      </c>
      <c r="H63" s="219">
        <f t="shared" si="0"/>
        <v>11.111111111111111</v>
      </c>
      <c r="I63" s="219">
        <f t="shared" si="1"/>
        <v>3.7037037037037034E-3</v>
      </c>
      <c r="J63" s="217"/>
      <c r="K63" s="220"/>
      <c r="L63" s="220"/>
      <c r="M63" s="221"/>
      <c r="N63" s="222">
        <f t="shared" si="4"/>
        <v>0</v>
      </c>
      <c r="O63" s="223"/>
      <c r="P63" s="224"/>
      <c r="Q63" s="224"/>
      <c r="R63" s="224"/>
      <c r="S63" s="224"/>
      <c r="T63" s="225"/>
      <c r="U63" s="226">
        <f t="shared" si="2"/>
        <v>7.4074074074074068E-3</v>
      </c>
      <c r="V63" s="227"/>
      <c r="W63" s="228" t="str">
        <f t="shared" si="5"/>
        <v>0</v>
      </c>
      <c r="X63" s="509"/>
      <c r="Y63" s="229">
        <f t="shared" si="6"/>
        <v>0</v>
      </c>
    </row>
    <row r="64" spans="2:25" ht="18.75" customHeight="1">
      <c r="B64" s="503"/>
      <c r="C64" s="506"/>
      <c r="D64" s="216">
        <v>48</v>
      </c>
      <c r="E64" s="216" t="s">
        <v>5242</v>
      </c>
      <c r="F64" s="217">
        <v>10</v>
      </c>
      <c r="G64" s="218">
        <f t="shared" si="3"/>
        <v>2</v>
      </c>
      <c r="H64" s="219">
        <f t="shared" si="0"/>
        <v>5.5555555555555554</v>
      </c>
      <c r="I64" s="219">
        <f t="shared" si="1"/>
        <v>1.8518518518518517E-3</v>
      </c>
      <c r="J64" s="217"/>
      <c r="K64" s="220"/>
      <c r="L64" s="220"/>
      <c r="M64" s="221"/>
      <c r="N64" s="222">
        <f t="shared" si="4"/>
        <v>0</v>
      </c>
      <c r="O64" s="223"/>
      <c r="P64" s="224"/>
      <c r="Q64" s="224"/>
      <c r="R64" s="224"/>
      <c r="S64" s="224"/>
      <c r="T64" s="225"/>
      <c r="U64" s="226">
        <f t="shared" si="2"/>
        <v>3.7037037037037034E-3</v>
      </c>
      <c r="V64" s="227"/>
      <c r="W64" s="228" t="str">
        <f t="shared" si="5"/>
        <v>0</v>
      </c>
      <c r="X64" s="509"/>
      <c r="Y64" s="229">
        <f t="shared" si="6"/>
        <v>0</v>
      </c>
    </row>
    <row r="65" spans="2:25" ht="18.75" customHeight="1">
      <c r="B65" s="503"/>
      <c r="C65" s="506"/>
      <c r="D65" s="216">
        <v>49</v>
      </c>
      <c r="E65" s="216" t="s">
        <v>5243</v>
      </c>
      <c r="F65" s="217">
        <v>20</v>
      </c>
      <c r="G65" s="218">
        <f t="shared" si="3"/>
        <v>4</v>
      </c>
      <c r="H65" s="219">
        <f t="shared" si="0"/>
        <v>11.111111111111111</v>
      </c>
      <c r="I65" s="219">
        <f t="shared" si="1"/>
        <v>3.7037037037037034E-3</v>
      </c>
      <c r="J65" s="217"/>
      <c r="K65" s="220"/>
      <c r="L65" s="220"/>
      <c r="M65" s="221"/>
      <c r="N65" s="222">
        <f t="shared" si="4"/>
        <v>0</v>
      </c>
      <c r="O65" s="223"/>
      <c r="P65" s="224"/>
      <c r="Q65" s="224"/>
      <c r="R65" s="224"/>
      <c r="S65" s="224"/>
      <c r="T65" s="225"/>
      <c r="U65" s="226">
        <f t="shared" si="2"/>
        <v>7.4074074074074068E-3</v>
      </c>
      <c r="V65" s="227"/>
      <c r="W65" s="228" t="str">
        <f t="shared" si="5"/>
        <v>0</v>
      </c>
      <c r="X65" s="509"/>
      <c r="Y65" s="229">
        <f t="shared" si="6"/>
        <v>0</v>
      </c>
    </row>
    <row r="66" spans="2:25" ht="18.75" customHeight="1">
      <c r="B66" s="503"/>
      <c r="C66" s="506"/>
      <c r="D66" s="216">
        <v>50</v>
      </c>
      <c r="E66" s="216" t="s">
        <v>5244</v>
      </c>
      <c r="F66" s="217">
        <v>10</v>
      </c>
      <c r="G66" s="218">
        <f t="shared" si="3"/>
        <v>2</v>
      </c>
      <c r="H66" s="219">
        <f t="shared" si="0"/>
        <v>5.5555555555555554</v>
      </c>
      <c r="I66" s="219">
        <f t="shared" si="1"/>
        <v>1.8518518518518517E-3</v>
      </c>
      <c r="J66" s="217"/>
      <c r="K66" s="220"/>
      <c r="L66" s="220"/>
      <c r="M66" s="221"/>
      <c r="N66" s="222">
        <f t="shared" si="4"/>
        <v>0</v>
      </c>
      <c r="O66" s="223"/>
      <c r="P66" s="224"/>
      <c r="Q66" s="224"/>
      <c r="R66" s="224"/>
      <c r="S66" s="224"/>
      <c r="T66" s="225"/>
      <c r="U66" s="226">
        <f t="shared" si="2"/>
        <v>3.7037037037037034E-3</v>
      </c>
      <c r="V66" s="227"/>
      <c r="W66" s="228" t="str">
        <f t="shared" si="5"/>
        <v>0</v>
      </c>
      <c r="X66" s="509"/>
      <c r="Y66" s="229">
        <f t="shared" si="6"/>
        <v>0</v>
      </c>
    </row>
    <row r="67" spans="2:25" ht="18.75" customHeight="1">
      <c r="B67" s="503"/>
      <c r="C67" s="506"/>
      <c r="D67" s="216">
        <v>51</v>
      </c>
      <c r="E67" s="216" t="s">
        <v>5245</v>
      </c>
      <c r="F67" s="217">
        <v>10</v>
      </c>
      <c r="G67" s="218">
        <f t="shared" si="3"/>
        <v>2</v>
      </c>
      <c r="H67" s="219">
        <f t="shared" si="0"/>
        <v>5.5555555555555554</v>
      </c>
      <c r="I67" s="219">
        <f t="shared" si="1"/>
        <v>1.8518518518518517E-3</v>
      </c>
      <c r="J67" s="217"/>
      <c r="K67" s="220"/>
      <c r="L67" s="220"/>
      <c r="M67" s="221"/>
      <c r="N67" s="222">
        <f t="shared" si="4"/>
        <v>0</v>
      </c>
      <c r="O67" s="223"/>
      <c r="P67" s="224"/>
      <c r="Q67" s="224"/>
      <c r="R67" s="224"/>
      <c r="S67" s="224"/>
      <c r="T67" s="225"/>
      <c r="U67" s="226">
        <f t="shared" si="2"/>
        <v>3.7037037037037034E-3</v>
      </c>
      <c r="V67" s="227"/>
      <c r="W67" s="228" t="str">
        <f t="shared" si="5"/>
        <v>0</v>
      </c>
      <c r="X67" s="509"/>
      <c r="Y67" s="229">
        <f t="shared" si="6"/>
        <v>0</v>
      </c>
    </row>
    <row r="68" spans="2:25" ht="18.75" customHeight="1">
      <c r="B68" s="503"/>
      <c r="C68" s="506"/>
      <c r="D68" s="216">
        <v>52</v>
      </c>
      <c r="E68" s="216" t="s">
        <v>5246</v>
      </c>
      <c r="F68" s="217">
        <v>10</v>
      </c>
      <c r="G68" s="218">
        <f t="shared" si="3"/>
        <v>2</v>
      </c>
      <c r="H68" s="219">
        <f t="shared" si="0"/>
        <v>5.5555555555555554</v>
      </c>
      <c r="I68" s="219">
        <f t="shared" si="1"/>
        <v>1.8518518518518517E-3</v>
      </c>
      <c r="J68" s="217"/>
      <c r="K68" s="220"/>
      <c r="L68" s="220"/>
      <c r="M68" s="221"/>
      <c r="N68" s="222">
        <f t="shared" si="4"/>
        <v>0</v>
      </c>
      <c r="O68" s="223"/>
      <c r="P68" s="224"/>
      <c r="Q68" s="224"/>
      <c r="R68" s="224"/>
      <c r="S68" s="224"/>
      <c r="T68" s="225"/>
      <c r="U68" s="226">
        <f t="shared" si="2"/>
        <v>3.7037037037037034E-3</v>
      </c>
      <c r="V68" s="227"/>
      <c r="W68" s="228" t="str">
        <f t="shared" si="5"/>
        <v>0</v>
      </c>
      <c r="X68" s="509"/>
      <c r="Y68" s="229">
        <f t="shared" si="6"/>
        <v>0</v>
      </c>
    </row>
    <row r="69" spans="2:25" ht="18.75" customHeight="1">
      <c r="B69" s="503"/>
      <c r="C69" s="506"/>
      <c r="D69" s="216">
        <v>53</v>
      </c>
      <c r="E69" s="216" t="s">
        <v>5247</v>
      </c>
      <c r="F69" s="217">
        <v>10</v>
      </c>
      <c r="G69" s="218">
        <f t="shared" si="3"/>
        <v>2</v>
      </c>
      <c r="H69" s="219">
        <f t="shared" si="0"/>
        <v>5.5555555555555554</v>
      </c>
      <c r="I69" s="219">
        <f t="shared" si="1"/>
        <v>1.8518518518518517E-3</v>
      </c>
      <c r="J69" s="217"/>
      <c r="K69" s="220"/>
      <c r="L69" s="220"/>
      <c r="M69" s="221"/>
      <c r="N69" s="222">
        <f t="shared" si="4"/>
        <v>0</v>
      </c>
      <c r="O69" s="223"/>
      <c r="P69" s="224"/>
      <c r="Q69" s="224"/>
      <c r="R69" s="224"/>
      <c r="S69" s="224"/>
      <c r="T69" s="225"/>
      <c r="U69" s="226">
        <f t="shared" si="2"/>
        <v>3.7037037037037034E-3</v>
      </c>
      <c r="V69" s="227"/>
      <c r="W69" s="228" t="str">
        <f t="shared" si="5"/>
        <v>0</v>
      </c>
      <c r="X69" s="509"/>
      <c r="Y69" s="229">
        <f t="shared" si="6"/>
        <v>0</v>
      </c>
    </row>
    <row r="70" spans="2:25" ht="18.75" customHeight="1">
      <c r="B70" s="503"/>
      <c r="C70" s="506"/>
      <c r="D70" s="216">
        <v>54</v>
      </c>
      <c r="E70" s="216" t="s">
        <v>5248</v>
      </c>
      <c r="F70" s="217">
        <v>10</v>
      </c>
      <c r="G70" s="218">
        <f t="shared" si="3"/>
        <v>2</v>
      </c>
      <c r="H70" s="219">
        <f t="shared" si="0"/>
        <v>5.5555555555555554</v>
      </c>
      <c r="I70" s="219">
        <f t="shared" si="1"/>
        <v>1.8518518518518517E-3</v>
      </c>
      <c r="J70" s="217"/>
      <c r="K70" s="220"/>
      <c r="L70" s="220"/>
      <c r="M70" s="221"/>
      <c r="N70" s="222">
        <f t="shared" si="4"/>
        <v>0</v>
      </c>
      <c r="O70" s="223"/>
      <c r="P70" s="224"/>
      <c r="Q70" s="224"/>
      <c r="R70" s="224"/>
      <c r="S70" s="224"/>
      <c r="T70" s="225"/>
      <c r="U70" s="226">
        <f t="shared" si="2"/>
        <v>3.7037037037037034E-3</v>
      </c>
      <c r="V70" s="227"/>
      <c r="W70" s="228" t="str">
        <f t="shared" si="5"/>
        <v>0</v>
      </c>
      <c r="X70" s="509"/>
      <c r="Y70" s="229">
        <f t="shared" si="6"/>
        <v>0</v>
      </c>
    </row>
    <row r="71" spans="2:25" ht="18.75" customHeight="1">
      <c r="B71" s="503"/>
      <c r="C71" s="506"/>
      <c r="D71" s="216">
        <v>55</v>
      </c>
      <c r="E71" s="216" t="s">
        <v>5249</v>
      </c>
      <c r="F71" s="217">
        <v>10</v>
      </c>
      <c r="G71" s="218">
        <f t="shared" si="3"/>
        <v>2</v>
      </c>
      <c r="H71" s="219">
        <f t="shared" si="0"/>
        <v>5.5555555555555554</v>
      </c>
      <c r="I71" s="219">
        <f t="shared" si="1"/>
        <v>1.8518518518518517E-3</v>
      </c>
      <c r="J71" s="217"/>
      <c r="K71" s="220"/>
      <c r="L71" s="220"/>
      <c r="M71" s="221"/>
      <c r="N71" s="222">
        <f t="shared" si="4"/>
        <v>0</v>
      </c>
      <c r="O71" s="223"/>
      <c r="P71" s="224"/>
      <c r="Q71" s="224"/>
      <c r="R71" s="224"/>
      <c r="S71" s="224"/>
      <c r="T71" s="225"/>
      <c r="U71" s="226">
        <f t="shared" si="2"/>
        <v>3.7037037037037034E-3</v>
      </c>
      <c r="V71" s="227"/>
      <c r="W71" s="228" t="str">
        <f t="shared" si="5"/>
        <v>0</v>
      </c>
      <c r="X71" s="509"/>
      <c r="Y71" s="229">
        <f t="shared" si="6"/>
        <v>0</v>
      </c>
    </row>
    <row r="72" spans="2:25" ht="18.75" customHeight="1">
      <c r="B72" s="503"/>
      <c r="C72" s="506"/>
      <c r="D72" s="216">
        <v>56</v>
      </c>
      <c r="E72" s="216" t="s">
        <v>5250</v>
      </c>
      <c r="F72" s="217">
        <v>10</v>
      </c>
      <c r="G72" s="218">
        <f t="shared" si="3"/>
        <v>2</v>
      </c>
      <c r="H72" s="219">
        <f t="shared" si="0"/>
        <v>5.5555555555555554</v>
      </c>
      <c r="I72" s="219">
        <f t="shared" si="1"/>
        <v>1.8518518518518517E-3</v>
      </c>
      <c r="J72" s="217"/>
      <c r="K72" s="220"/>
      <c r="L72" s="220"/>
      <c r="M72" s="221"/>
      <c r="N72" s="222">
        <f t="shared" si="4"/>
        <v>0</v>
      </c>
      <c r="O72" s="223"/>
      <c r="P72" s="224"/>
      <c r="Q72" s="224"/>
      <c r="R72" s="224"/>
      <c r="S72" s="224"/>
      <c r="T72" s="225"/>
      <c r="U72" s="226">
        <f t="shared" si="2"/>
        <v>3.7037037037037034E-3</v>
      </c>
      <c r="V72" s="227"/>
      <c r="W72" s="228" t="str">
        <f t="shared" si="5"/>
        <v>0</v>
      </c>
      <c r="X72" s="509"/>
      <c r="Y72" s="229">
        <f t="shared" si="6"/>
        <v>0</v>
      </c>
    </row>
    <row r="73" spans="2:25" ht="18.75" customHeight="1">
      <c r="B73" s="503"/>
      <c r="C73" s="506"/>
      <c r="D73" s="216">
        <v>57</v>
      </c>
      <c r="E73" s="216" t="s">
        <v>5251</v>
      </c>
      <c r="F73" s="217">
        <v>20</v>
      </c>
      <c r="G73" s="218">
        <f t="shared" si="3"/>
        <v>4</v>
      </c>
      <c r="H73" s="219">
        <f t="shared" si="0"/>
        <v>11.111111111111111</v>
      </c>
      <c r="I73" s="219">
        <f t="shared" si="1"/>
        <v>3.7037037037037034E-3</v>
      </c>
      <c r="J73" s="217"/>
      <c r="K73" s="220"/>
      <c r="L73" s="220"/>
      <c r="M73" s="221"/>
      <c r="N73" s="222">
        <f t="shared" si="4"/>
        <v>0</v>
      </c>
      <c r="O73" s="223"/>
      <c r="P73" s="224"/>
      <c r="Q73" s="224"/>
      <c r="R73" s="224"/>
      <c r="S73" s="224"/>
      <c r="T73" s="225"/>
      <c r="U73" s="226">
        <f t="shared" si="2"/>
        <v>7.4074074074074068E-3</v>
      </c>
      <c r="V73" s="227"/>
      <c r="W73" s="228" t="str">
        <f t="shared" si="5"/>
        <v>0</v>
      </c>
      <c r="X73" s="509"/>
      <c r="Y73" s="229">
        <f t="shared" si="6"/>
        <v>0</v>
      </c>
    </row>
    <row r="74" spans="2:25" ht="18.75" customHeight="1">
      <c r="B74" s="503"/>
      <c r="C74" s="506"/>
      <c r="D74" s="216">
        <v>58</v>
      </c>
      <c r="E74" s="216" t="s">
        <v>5252</v>
      </c>
      <c r="F74" s="217">
        <v>40</v>
      </c>
      <c r="G74" s="218">
        <f t="shared" si="3"/>
        <v>8</v>
      </c>
      <c r="H74" s="219">
        <f t="shared" si="0"/>
        <v>22.222222222222221</v>
      </c>
      <c r="I74" s="219">
        <f t="shared" si="1"/>
        <v>7.4074074074074068E-3</v>
      </c>
      <c r="J74" s="217"/>
      <c r="K74" s="220"/>
      <c r="L74" s="220"/>
      <c r="M74" s="221"/>
      <c r="N74" s="222">
        <f t="shared" si="4"/>
        <v>0</v>
      </c>
      <c r="O74" s="223"/>
      <c r="P74" s="224"/>
      <c r="Q74" s="224"/>
      <c r="R74" s="224"/>
      <c r="S74" s="224"/>
      <c r="T74" s="225"/>
      <c r="U74" s="226">
        <f t="shared" si="2"/>
        <v>1.4814814814814814E-2</v>
      </c>
      <c r="V74" s="227"/>
      <c r="W74" s="228" t="str">
        <f t="shared" si="5"/>
        <v>0</v>
      </c>
      <c r="X74" s="509"/>
      <c r="Y74" s="229">
        <f t="shared" si="6"/>
        <v>0</v>
      </c>
    </row>
    <row r="75" spans="2:25" ht="18.75" customHeight="1">
      <c r="B75" s="503"/>
      <c r="C75" s="506"/>
      <c r="D75" s="216">
        <v>59</v>
      </c>
      <c r="E75" s="216" t="s">
        <v>1993</v>
      </c>
      <c r="F75" s="217">
        <v>40</v>
      </c>
      <c r="G75" s="218">
        <f t="shared" si="3"/>
        <v>8</v>
      </c>
      <c r="H75" s="219">
        <f t="shared" si="0"/>
        <v>22.222222222222221</v>
      </c>
      <c r="I75" s="219">
        <f t="shared" si="1"/>
        <v>7.4074074074074068E-3</v>
      </c>
      <c r="J75" s="217"/>
      <c r="K75" s="220"/>
      <c r="L75" s="220"/>
      <c r="M75" s="221"/>
      <c r="N75" s="222">
        <f t="shared" si="4"/>
        <v>0</v>
      </c>
      <c r="O75" s="223"/>
      <c r="P75" s="224"/>
      <c r="Q75" s="224"/>
      <c r="R75" s="224"/>
      <c r="S75" s="224"/>
      <c r="T75" s="225"/>
      <c r="U75" s="226">
        <f t="shared" si="2"/>
        <v>1.4814814814814814E-2</v>
      </c>
      <c r="V75" s="227"/>
      <c r="W75" s="228" t="str">
        <f t="shared" si="5"/>
        <v>0</v>
      </c>
      <c r="X75" s="509"/>
      <c r="Y75" s="229">
        <f t="shared" si="6"/>
        <v>0</v>
      </c>
    </row>
    <row r="76" spans="2:25" ht="18.75" customHeight="1">
      <c r="B76" s="503"/>
      <c r="C76" s="506"/>
      <c r="D76" s="216">
        <v>60</v>
      </c>
      <c r="E76" s="216" t="s">
        <v>5253</v>
      </c>
      <c r="F76" s="217">
        <v>40</v>
      </c>
      <c r="G76" s="218">
        <f t="shared" si="3"/>
        <v>8</v>
      </c>
      <c r="H76" s="219">
        <f t="shared" si="0"/>
        <v>22.222222222222221</v>
      </c>
      <c r="I76" s="219">
        <f t="shared" si="1"/>
        <v>7.4074074074074068E-3</v>
      </c>
      <c r="J76" s="217"/>
      <c r="K76" s="220"/>
      <c r="L76" s="220"/>
      <c r="M76" s="221"/>
      <c r="N76" s="222">
        <f t="shared" si="4"/>
        <v>0</v>
      </c>
      <c r="O76" s="223"/>
      <c r="P76" s="224"/>
      <c r="Q76" s="224"/>
      <c r="R76" s="224"/>
      <c r="S76" s="224"/>
      <c r="T76" s="225"/>
      <c r="U76" s="226">
        <f t="shared" si="2"/>
        <v>1.4814814814814814E-2</v>
      </c>
      <c r="V76" s="227"/>
      <c r="W76" s="228" t="str">
        <f t="shared" si="5"/>
        <v>0</v>
      </c>
      <c r="X76" s="509"/>
      <c r="Y76" s="229">
        <f t="shared" si="6"/>
        <v>0</v>
      </c>
    </row>
    <row r="77" spans="2:25" ht="18.75" customHeight="1">
      <c r="B77" s="503"/>
      <c r="C77" s="506"/>
      <c r="D77" s="216">
        <v>61</v>
      </c>
      <c r="E77" s="216" t="s">
        <v>5254</v>
      </c>
      <c r="F77" s="217">
        <v>40</v>
      </c>
      <c r="G77" s="218">
        <f t="shared" si="3"/>
        <v>8</v>
      </c>
      <c r="H77" s="219">
        <f t="shared" si="0"/>
        <v>22.222222222222221</v>
      </c>
      <c r="I77" s="219">
        <f t="shared" si="1"/>
        <v>7.4074074074074068E-3</v>
      </c>
      <c r="J77" s="217"/>
      <c r="K77" s="220"/>
      <c r="L77" s="220"/>
      <c r="M77" s="221"/>
      <c r="N77" s="222">
        <f t="shared" si="4"/>
        <v>0</v>
      </c>
      <c r="O77" s="223"/>
      <c r="P77" s="224"/>
      <c r="Q77" s="224"/>
      <c r="R77" s="224"/>
      <c r="S77" s="224"/>
      <c r="T77" s="225"/>
      <c r="U77" s="226">
        <f t="shared" si="2"/>
        <v>1.4814814814814814E-2</v>
      </c>
      <c r="V77" s="227"/>
      <c r="W77" s="228" t="str">
        <f t="shared" si="5"/>
        <v>0</v>
      </c>
      <c r="X77" s="509"/>
      <c r="Y77" s="229">
        <f t="shared" si="6"/>
        <v>0</v>
      </c>
    </row>
    <row r="78" spans="2:25" ht="18.75" customHeight="1">
      <c r="B78" s="503"/>
      <c r="C78" s="506"/>
      <c r="D78" s="216">
        <v>62</v>
      </c>
      <c r="E78" s="216" t="s">
        <v>5255</v>
      </c>
      <c r="F78" s="217">
        <v>40</v>
      </c>
      <c r="G78" s="218">
        <f t="shared" si="3"/>
        <v>8</v>
      </c>
      <c r="H78" s="219">
        <f t="shared" si="0"/>
        <v>22.222222222222221</v>
      </c>
      <c r="I78" s="219">
        <f t="shared" si="1"/>
        <v>7.4074074074074068E-3</v>
      </c>
      <c r="J78" s="217"/>
      <c r="K78" s="220"/>
      <c r="L78" s="220"/>
      <c r="M78" s="221"/>
      <c r="N78" s="222">
        <f t="shared" si="4"/>
        <v>0</v>
      </c>
      <c r="O78" s="223"/>
      <c r="P78" s="224"/>
      <c r="Q78" s="224"/>
      <c r="R78" s="224"/>
      <c r="S78" s="224"/>
      <c r="T78" s="225"/>
      <c r="U78" s="226">
        <f t="shared" si="2"/>
        <v>1.4814814814814814E-2</v>
      </c>
      <c r="V78" s="227"/>
      <c r="W78" s="228" t="str">
        <f t="shared" si="5"/>
        <v>0</v>
      </c>
      <c r="X78" s="509"/>
      <c r="Y78" s="229">
        <f t="shared" si="6"/>
        <v>0</v>
      </c>
    </row>
    <row r="79" spans="2:25" ht="18.75" customHeight="1">
      <c r="B79" s="503"/>
      <c r="C79" s="506"/>
      <c r="D79" s="216">
        <v>63</v>
      </c>
      <c r="E79" s="216" t="s">
        <v>5256</v>
      </c>
      <c r="F79" s="217">
        <v>40</v>
      </c>
      <c r="G79" s="218">
        <f t="shared" si="3"/>
        <v>8</v>
      </c>
      <c r="H79" s="219">
        <f t="shared" si="0"/>
        <v>22.222222222222221</v>
      </c>
      <c r="I79" s="219">
        <f t="shared" si="1"/>
        <v>7.4074074074074068E-3</v>
      </c>
      <c r="J79" s="217"/>
      <c r="K79" s="220"/>
      <c r="L79" s="220"/>
      <c r="M79" s="232"/>
      <c r="N79" s="222">
        <f t="shared" si="4"/>
        <v>0</v>
      </c>
      <c r="O79" s="223"/>
      <c r="P79" s="224"/>
      <c r="Q79" s="224"/>
      <c r="R79" s="224"/>
      <c r="S79" s="224"/>
      <c r="T79" s="225"/>
      <c r="U79" s="226">
        <f t="shared" si="2"/>
        <v>1.4814814814814814E-2</v>
      </c>
      <c r="V79" s="227"/>
      <c r="W79" s="228" t="str">
        <f t="shared" si="5"/>
        <v>0</v>
      </c>
      <c r="X79" s="509"/>
      <c r="Y79" s="229">
        <f t="shared" si="6"/>
        <v>0</v>
      </c>
    </row>
    <row r="80" spans="2:25" ht="18.75" customHeight="1">
      <c r="B80" s="503"/>
      <c r="C80" s="506"/>
      <c r="D80" s="216">
        <v>64</v>
      </c>
      <c r="E80" s="216" t="s">
        <v>5250</v>
      </c>
      <c r="F80" s="217">
        <v>21</v>
      </c>
      <c r="G80" s="218">
        <f t="shared" si="3"/>
        <v>4.2</v>
      </c>
      <c r="H80" s="219">
        <f t="shared" si="0"/>
        <v>11.666666666666666</v>
      </c>
      <c r="I80" s="219">
        <f t="shared" si="1"/>
        <v>3.8888888888888888E-3</v>
      </c>
      <c r="J80" s="217"/>
      <c r="K80" s="220"/>
      <c r="L80" s="220"/>
      <c r="M80" s="232"/>
      <c r="N80" s="222">
        <f t="shared" si="4"/>
        <v>0</v>
      </c>
      <c r="O80" s="223"/>
      <c r="P80" s="224"/>
      <c r="Q80" s="224"/>
      <c r="R80" s="224"/>
      <c r="S80" s="224"/>
      <c r="T80" s="225"/>
      <c r="U80" s="226">
        <f t="shared" si="2"/>
        <v>7.7777777777777776E-3</v>
      </c>
      <c r="V80" s="227"/>
      <c r="W80" s="228" t="str">
        <f t="shared" si="5"/>
        <v>0</v>
      </c>
      <c r="X80" s="509"/>
      <c r="Y80" s="229">
        <f t="shared" si="6"/>
        <v>0</v>
      </c>
    </row>
    <row r="81" spans="2:25" ht="18.75" customHeight="1">
      <c r="B81" s="503"/>
      <c r="C81" s="506"/>
      <c r="D81" s="216">
        <v>65</v>
      </c>
      <c r="E81" s="216" t="s">
        <v>5257</v>
      </c>
      <c r="F81" s="217">
        <v>30</v>
      </c>
      <c r="G81" s="218">
        <f t="shared" si="3"/>
        <v>6</v>
      </c>
      <c r="H81" s="219">
        <f t="shared" ref="H81:H98" si="7">F81/$H$15</f>
        <v>16.666666666666668</v>
      </c>
      <c r="I81" s="219">
        <f t="shared" ref="I81:I98" si="8">H81/$I$15</f>
        <v>5.5555555555555558E-3</v>
      </c>
      <c r="J81" s="217"/>
      <c r="K81" s="220"/>
      <c r="L81" s="220"/>
      <c r="M81" s="232"/>
      <c r="N81" s="222">
        <f t="shared" si="4"/>
        <v>0</v>
      </c>
      <c r="O81" s="223"/>
      <c r="P81" s="224"/>
      <c r="Q81" s="224"/>
      <c r="R81" s="224"/>
      <c r="S81" s="224"/>
      <c r="T81" s="225"/>
      <c r="U81" s="226">
        <f t="shared" ref="U81:U98" si="9">H81/$U$15</f>
        <v>1.1111111111111112E-2</v>
      </c>
      <c r="V81" s="227"/>
      <c r="W81" s="228" t="str">
        <f t="shared" si="5"/>
        <v>0</v>
      </c>
      <c r="X81" s="509"/>
      <c r="Y81" s="229">
        <f t="shared" si="6"/>
        <v>0</v>
      </c>
    </row>
    <row r="82" spans="2:25" ht="18.75" customHeight="1">
      <c r="B82" s="503"/>
      <c r="C82" s="506"/>
      <c r="D82" s="216">
        <v>66</v>
      </c>
      <c r="E82" s="216" t="s">
        <v>5258</v>
      </c>
      <c r="F82" s="217">
        <v>20</v>
      </c>
      <c r="G82" s="218">
        <f t="shared" ref="G82:G98" si="10">F82/$G$15</f>
        <v>4</v>
      </c>
      <c r="H82" s="219">
        <f t="shared" si="7"/>
        <v>11.111111111111111</v>
      </c>
      <c r="I82" s="219">
        <f t="shared" si="8"/>
        <v>3.7037037037037034E-3</v>
      </c>
      <c r="J82" s="217"/>
      <c r="K82" s="220"/>
      <c r="L82" s="220"/>
      <c r="M82" s="232"/>
      <c r="N82" s="222">
        <f t="shared" si="4"/>
        <v>0</v>
      </c>
      <c r="O82" s="223"/>
      <c r="P82" s="224"/>
      <c r="Q82" s="224"/>
      <c r="R82" s="224"/>
      <c r="S82" s="224"/>
      <c r="T82" s="225"/>
      <c r="U82" s="226">
        <f t="shared" si="9"/>
        <v>7.4074074074074068E-3</v>
      </c>
      <c r="V82" s="227"/>
      <c r="W82" s="228" t="str">
        <f t="shared" ref="W82:W98" si="11">IF(V82&lt;1,"0",IF(V82&lt;5,"2",IF(V82&gt;=5,"6")))</f>
        <v>0</v>
      </c>
      <c r="X82" s="509"/>
      <c r="Y82" s="229">
        <f t="shared" ref="Y82:Y99" si="12">W82/2</f>
        <v>0</v>
      </c>
    </row>
    <row r="83" spans="2:25" ht="18.75" customHeight="1">
      <c r="B83" s="503"/>
      <c r="C83" s="506"/>
      <c r="D83" s="216">
        <v>67</v>
      </c>
      <c r="E83" s="216" t="s">
        <v>5259</v>
      </c>
      <c r="F83" s="217">
        <v>20</v>
      </c>
      <c r="G83" s="218">
        <f t="shared" si="10"/>
        <v>4</v>
      </c>
      <c r="H83" s="219">
        <f t="shared" si="7"/>
        <v>11.111111111111111</v>
      </c>
      <c r="I83" s="219">
        <f t="shared" si="8"/>
        <v>3.7037037037037034E-3</v>
      </c>
      <c r="J83" s="217"/>
      <c r="K83" s="220"/>
      <c r="L83" s="220"/>
      <c r="M83" s="232"/>
      <c r="N83" s="222">
        <f t="shared" si="4"/>
        <v>0</v>
      </c>
      <c r="O83" s="223"/>
      <c r="P83" s="224"/>
      <c r="Q83" s="224"/>
      <c r="R83" s="224"/>
      <c r="S83" s="224"/>
      <c r="T83" s="225"/>
      <c r="U83" s="226">
        <f t="shared" si="9"/>
        <v>7.4074074074074068E-3</v>
      </c>
      <c r="V83" s="227"/>
      <c r="W83" s="228" t="str">
        <f t="shared" si="11"/>
        <v>0</v>
      </c>
      <c r="X83" s="509"/>
      <c r="Y83" s="229">
        <f t="shared" si="12"/>
        <v>0</v>
      </c>
    </row>
    <row r="84" spans="2:25" ht="18.75" customHeight="1">
      <c r="B84" s="503"/>
      <c r="C84" s="506"/>
      <c r="D84" s="216">
        <v>68</v>
      </c>
      <c r="E84" s="216" t="s">
        <v>5260</v>
      </c>
      <c r="F84" s="217">
        <v>30</v>
      </c>
      <c r="G84" s="218">
        <f t="shared" si="10"/>
        <v>6</v>
      </c>
      <c r="H84" s="219">
        <f t="shared" si="7"/>
        <v>16.666666666666668</v>
      </c>
      <c r="I84" s="219">
        <f t="shared" si="8"/>
        <v>5.5555555555555558E-3</v>
      </c>
      <c r="J84" s="217"/>
      <c r="K84" s="220"/>
      <c r="L84" s="220"/>
      <c r="M84" s="232"/>
      <c r="N84" s="222">
        <f t="shared" si="4"/>
        <v>0</v>
      </c>
      <c r="O84" s="223"/>
      <c r="P84" s="224"/>
      <c r="Q84" s="224"/>
      <c r="R84" s="224"/>
      <c r="S84" s="224"/>
      <c r="T84" s="225"/>
      <c r="U84" s="226">
        <f t="shared" si="9"/>
        <v>1.1111111111111112E-2</v>
      </c>
      <c r="V84" s="227"/>
      <c r="W84" s="228" t="str">
        <f t="shared" si="11"/>
        <v>0</v>
      </c>
      <c r="X84" s="509"/>
      <c r="Y84" s="229">
        <f t="shared" si="12"/>
        <v>0</v>
      </c>
    </row>
    <row r="85" spans="2:25" ht="18.75" customHeight="1">
      <c r="B85" s="503"/>
      <c r="C85" s="506"/>
      <c r="D85" s="216">
        <v>69</v>
      </c>
      <c r="E85" s="216" t="s">
        <v>5261</v>
      </c>
      <c r="F85" s="217">
        <v>20</v>
      </c>
      <c r="G85" s="218">
        <f t="shared" si="10"/>
        <v>4</v>
      </c>
      <c r="H85" s="219">
        <f t="shared" si="7"/>
        <v>11.111111111111111</v>
      </c>
      <c r="I85" s="219">
        <f t="shared" si="8"/>
        <v>3.7037037037037034E-3</v>
      </c>
      <c r="J85" s="217"/>
      <c r="K85" s="220"/>
      <c r="L85" s="220"/>
      <c r="M85" s="232"/>
      <c r="N85" s="222">
        <f t="shared" si="4"/>
        <v>0</v>
      </c>
      <c r="O85" s="223"/>
      <c r="P85" s="224"/>
      <c r="Q85" s="224"/>
      <c r="R85" s="224"/>
      <c r="S85" s="224"/>
      <c r="T85" s="225"/>
      <c r="U85" s="226">
        <f t="shared" si="9"/>
        <v>7.4074074074074068E-3</v>
      </c>
      <c r="V85" s="227"/>
      <c r="W85" s="228" t="str">
        <f t="shared" si="11"/>
        <v>0</v>
      </c>
      <c r="X85" s="509"/>
      <c r="Y85" s="229">
        <f t="shared" si="12"/>
        <v>0</v>
      </c>
    </row>
    <row r="86" spans="2:25" ht="15" customHeight="1">
      <c r="B86" s="503"/>
      <c r="C86" s="506"/>
      <c r="D86" s="216">
        <v>70</v>
      </c>
      <c r="E86" s="216" t="s">
        <v>5262</v>
      </c>
      <c r="F86" s="217">
        <v>20</v>
      </c>
      <c r="G86" s="218">
        <f t="shared" si="10"/>
        <v>4</v>
      </c>
      <c r="H86" s="219">
        <f t="shared" si="7"/>
        <v>11.111111111111111</v>
      </c>
      <c r="I86" s="219">
        <f t="shared" si="8"/>
        <v>3.7037037037037034E-3</v>
      </c>
      <c r="J86" s="217"/>
      <c r="K86" s="220"/>
      <c r="L86" s="220"/>
      <c r="M86" s="232"/>
      <c r="N86" s="222">
        <f t="shared" si="4"/>
        <v>0</v>
      </c>
      <c r="O86" s="223"/>
      <c r="P86" s="224"/>
      <c r="Q86" s="224"/>
      <c r="R86" s="224"/>
      <c r="S86" s="224"/>
      <c r="T86" s="225"/>
      <c r="U86" s="226">
        <f t="shared" si="9"/>
        <v>7.4074074074074068E-3</v>
      </c>
      <c r="V86" s="227"/>
      <c r="W86" s="228" t="str">
        <f t="shared" si="11"/>
        <v>0</v>
      </c>
      <c r="X86" s="509"/>
      <c r="Y86" s="229">
        <f t="shared" si="12"/>
        <v>0</v>
      </c>
    </row>
    <row r="87" spans="2:25" ht="18.75" customHeight="1">
      <c r="B87" s="503"/>
      <c r="C87" s="506"/>
      <c r="D87" s="216">
        <v>71</v>
      </c>
      <c r="E87" s="216" t="s">
        <v>5263</v>
      </c>
      <c r="F87" s="217">
        <v>20</v>
      </c>
      <c r="G87" s="218">
        <f t="shared" si="10"/>
        <v>4</v>
      </c>
      <c r="H87" s="219">
        <f t="shared" si="7"/>
        <v>11.111111111111111</v>
      </c>
      <c r="I87" s="219">
        <f t="shared" si="8"/>
        <v>3.7037037037037034E-3</v>
      </c>
      <c r="J87" s="217"/>
      <c r="K87" s="220"/>
      <c r="L87" s="220"/>
      <c r="M87" s="232"/>
      <c r="N87" s="222">
        <f t="shared" si="4"/>
        <v>0</v>
      </c>
      <c r="O87" s="223"/>
      <c r="P87" s="224"/>
      <c r="Q87" s="224"/>
      <c r="R87" s="224"/>
      <c r="S87" s="224"/>
      <c r="T87" s="225"/>
      <c r="U87" s="226">
        <f t="shared" si="9"/>
        <v>7.4074074074074068E-3</v>
      </c>
      <c r="V87" s="227"/>
      <c r="W87" s="228" t="str">
        <f t="shared" si="11"/>
        <v>0</v>
      </c>
      <c r="X87" s="509"/>
      <c r="Y87" s="229">
        <f t="shared" si="12"/>
        <v>0</v>
      </c>
    </row>
    <row r="88" spans="2:25" ht="15" customHeight="1">
      <c r="B88" s="503"/>
      <c r="C88" s="506"/>
      <c r="D88" s="216">
        <v>72</v>
      </c>
      <c r="E88" s="216" t="s">
        <v>5264</v>
      </c>
      <c r="F88" s="217">
        <v>20</v>
      </c>
      <c r="G88" s="218">
        <f t="shared" si="10"/>
        <v>4</v>
      </c>
      <c r="H88" s="219">
        <f t="shared" si="7"/>
        <v>11.111111111111111</v>
      </c>
      <c r="I88" s="219">
        <f t="shared" si="8"/>
        <v>3.7037037037037034E-3</v>
      </c>
      <c r="J88" s="217"/>
      <c r="K88" s="220"/>
      <c r="L88" s="220"/>
      <c r="M88" s="232"/>
      <c r="N88" s="222">
        <f t="shared" si="4"/>
        <v>0</v>
      </c>
      <c r="O88" s="223"/>
      <c r="P88" s="224"/>
      <c r="Q88" s="224"/>
      <c r="R88" s="224"/>
      <c r="S88" s="224"/>
      <c r="T88" s="225"/>
      <c r="U88" s="226">
        <f t="shared" si="9"/>
        <v>7.4074074074074068E-3</v>
      </c>
      <c r="V88" s="227"/>
      <c r="W88" s="228" t="str">
        <f t="shared" si="11"/>
        <v>0</v>
      </c>
      <c r="X88" s="509"/>
      <c r="Y88" s="229">
        <f t="shared" si="12"/>
        <v>0</v>
      </c>
    </row>
    <row r="89" spans="2:25" ht="18.75" customHeight="1">
      <c r="B89" s="503"/>
      <c r="C89" s="506"/>
      <c r="D89" s="216">
        <v>73</v>
      </c>
      <c r="E89" s="216" t="s">
        <v>5265</v>
      </c>
      <c r="F89" s="217">
        <v>10</v>
      </c>
      <c r="G89" s="218">
        <f t="shared" si="10"/>
        <v>2</v>
      </c>
      <c r="H89" s="219">
        <f t="shared" si="7"/>
        <v>5.5555555555555554</v>
      </c>
      <c r="I89" s="219">
        <f t="shared" si="8"/>
        <v>1.8518518518518517E-3</v>
      </c>
      <c r="J89" s="217"/>
      <c r="K89" s="220"/>
      <c r="L89" s="220"/>
      <c r="M89" s="232"/>
      <c r="N89" s="222">
        <f t="shared" si="4"/>
        <v>0</v>
      </c>
      <c r="O89" s="223"/>
      <c r="P89" s="224"/>
      <c r="Q89" s="224"/>
      <c r="R89" s="224"/>
      <c r="S89" s="224"/>
      <c r="T89" s="225"/>
      <c r="U89" s="226">
        <f t="shared" si="9"/>
        <v>3.7037037037037034E-3</v>
      </c>
      <c r="V89" s="227"/>
      <c r="W89" s="228" t="str">
        <f t="shared" si="11"/>
        <v>0</v>
      </c>
      <c r="X89" s="509"/>
      <c r="Y89" s="229">
        <f t="shared" si="12"/>
        <v>0</v>
      </c>
    </row>
    <row r="90" spans="2:25" ht="15" customHeight="1">
      <c r="B90" s="503"/>
      <c r="C90" s="506"/>
      <c r="D90" s="216">
        <v>74</v>
      </c>
      <c r="E90" s="216" t="s">
        <v>5266</v>
      </c>
      <c r="F90" s="217">
        <v>21</v>
      </c>
      <c r="G90" s="218">
        <f t="shared" si="10"/>
        <v>4.2</v>
      </c>
      <c r="H90" s="219">
        <f t="shared" si="7"/>
        <v>11.666666666666666</v>
      </c>
      <c r="I90" s="219">
        <f t="shared" si="8"/>
        <v>3.8888888888888888E-3</v>
      </c>
      <c r="J90" s="217"/>
      <c r="K90" s="220"/>
      <c r="L90" s="220"/>
      <c r="M90" s="232"/>
      <c r="N90" s="222">
        <f t="shared" si="4"/>
        <v>0</v>
      </c>
      <c r="O90" s="223"/>
      <c r="P90" s="224"/>
      <c r="Q90" s="224"/>
      <c r="R90" s="224"/>
      <c r="S90" s="224"/>
      <c r="T90" s="225"/>
      <c r="U90" s="226">
        <f t="shared" si="9"/>
        <v>7.7777777777777776E-3</v>
      </c>
      <c r="V90" s="227"/>
      <c r="W90" s="228" t="str">
        <f t="shared" si="11"/>
        <v>0</v>
      </c>
      <c r="X90" s="509"/>
      <c r="Y90" s="229">
        <f t="shared" si="12"/>
        <v>0</v>
      </c>
    </row>
    <row r="91" spans="2:25" ht="18.75" customHeight="1">
      <c r="B91" s="503"/>
      <c r="C91" s="506"/>
      <c r="D91" s="216">
        <v>75</v>
      </c>
      <c r="E91" s="216" t="s">
        <v>5267</v>
      </c>
      <c r="F91" s="217">
        <v>20</v>
      </c>
      <c r="G91" s="218">
        <f t="shared" si="10"/>
        <v>4</v>
      </c>
      <c r="H91" s="219">
        <f t="shared" si="7"/>
        <v>11.111111111111111</v>
      </c>
      <c r="I91" s="219">
        <f t="shared" si="8"/>
        <v>3.7037037037037034E-3</v>
      </c>
      <c r="J91" s="217"/>
      <c r="K91" s="220"/>
      <c r="L91" s="220"/>
      <c r="M91" s="232"/>
      <c r="N91" s="222">
        <f t="shared" si="4"/>
        <v>0</v>
      </c>
      <c r="O91" s="223"/>
      <c r="P91" s="224"/>
      <c r="Q91" s="224"/>
      <c r="R91" s="224"/>
      <c r="S91" s="224"/>
      <c r="T91" s="225"/>
      <c r="U91" s="226">
        <f t="shared" si="9"/>
        <v>7.4074074074074068E-3</v>
      </c>
      <c r="V91" s="227"/>
      <c r="W91" s="228" t="str">
        <f t="shared" si="11"/>
        <v>0</v>
      </c>
      <c r="X91" s="509"/>
      <c r="Y91" s="229">
        <f t="shared" si="12"/>
        <v>0</v>
      </c>
    </row>
    <row r="92" spans="2:25" ht="15" customHeight="1">
      <c r="B92" s="503"/>
      <c r="C92" s="506"/>
      <c r="D92" s="216">
        <v>76</v>
      </c>
      <c r="E92" s="216" t="s">
        <v>5268</v>
      </c>
      <c r="F92" s="217">
        <v>20</v>
      </c>
      <c r="G92" s="218">
        <f t="shared" si="10"/>
        <v>4</v>
      </c>
      <c r="H92" s="219">
        <f t="shared" si="7"/>
        <v>11.111111111111111</v>
      </c>
      <c r="I92" s="219">
        <f t="shared" si="8"/>
        <v>3.7037037037037034E-3</v>
      </c>
      <c r="J92" s="217"/>
      <c r="K92" s="220"/>
      <c r="L92" s="220"/>
      <c r="M92" s="232"/>
      <c r="N92" s="222">
        <f t="shared" si="4"/>
        <v>0</v>
      </c>
      <c r="O92" s="223"/>
      <c r="P92" s="224"/>
      <c r="Q92" s="224"/>
      <c r="R92" s="224"/>
      <c r="S92" s="224"/>
      <c r="T92" s="225"/>
      <c r="U92" s="226">
        <f t="shared" si="9"/>
        <v>7.4074074074074068E-3</v>
      </c>
      <c r="V92" s="227"/>
      <c r="W92" s="228" t="str">
        <f t="shared" si="11"/>
        <v>0</v>
      </c>
      <c r="X92" s="509"/>
      <c r="Y92" s="229">
        <f t="shared" si="12"/>
        <v>0</v>
      </c>
    </row>
    <row r="93" spans="2:25" ht="15" customHeight="1">
      <c r="B93" s="503"/>
      <c r="C93" s="506"/>
      <c r="D93" s="216">
        <v>77</v>
      </c>
      <c r="E93" s="216" t="s">
        <v>5269</v>
      </c>
      <c r="F93" s="217">
        <v>20</v>
      </c>
      <c r="G93" s="218">
        <f t="shared" si="10"/>
        <v>4</v>
      </c>
      <c r="H93" s="219">
        <f t="shared" si="7"/>
        <v>11.111111111111111</v>
      </c>
      <c r="I93" s="219">
        <f t="shared" si="8"/>
        <v>3.7037037037037034E-3</v>
      </c>
      <c r="J93" s="217"/>
      <c r="K93" s="220"/>
      <c r="L93" s="220"/>
      <c r="M93" s="232"/>
      <c r="N93" s="222">
        <f t="shared" si="4"/>
        <v>0</v>
      </c>
      <c r="O93" s="223"/>
      <c r="P93" s="224"/>
      <c r="Q93" s="224"/>
      <c r="R93" s="224"/>
      <c r="S93" s="224"/>
      <c r="T93" s="225"/>
      <c r="U93" s="226">
        <f t="shared" si="9"/>
        <v>7.4074074074074068E-3</v>
      </c>
      <c r="V93" s="227"/>
      <c r="W93" s="228" t="str">
        <f t="shared" si="11"/>
        <v>0</v>
      </c>
      <c r="X93" s="509"/>
      <c r="Y93" s="229">
        <f t="shared" si="12"/>
        <v>0</v>
      </c>
    </row>
    <row r="94" spans="2:25" ht="15" customHeight="1">
      <c r="B94" s="503"/>
      <c r="C94" s="506"/>
      <c r="D94" s="216">
        <v>78</v>
      </c>
      <c r="E94" s="216" t="s">
        <v>5270</v>
      </c>
      <c r="F94" s="217">
        <v>20</v>
      </c>
      <c r="G94" s="218">
        <f t="shared" si="10"/>
        <v>4</v>
      </c>
      <c r="H94" s="219">
        <f t="shared" si="7"/>
        <v>11.111111111111111</v>
      </c>
      <c r="I94" s="219">
        <f t="shared" si="8"/>
        <v>3.7037037037037034E-3</v>
      </c>
      <c r="J94" s="217"/>
      <c r="K94" s="220"/>
      <c r="L94" s="220"/>
      <c r="M94" s="232"/>
      <c r="N94" s="222">
        <f t="shared" si="4"/>
        <v>0</v>
      </c>
      <c r="O94" s="223"/>
      <c r="P94" s="224"/>
      <c r="Q94" s="224"/>
      <c r="R94" s="224"/>
      <c r="S94" s="224"/>
      <c r="T94" s="225"/>
      <c r="U94" s="226">
        <f t="shared" si="9"/>
        <v>7.4074074074074068E-3</v>
      </c>
      <c r="V94" s="227"/>
      <c r="W94" s="228" t="str">
        <f t="shared" si="11"/>
        <v>0</v>
      </c>
      <c r="X94" s="509"/>
      <c r="Y94" s="229">
        <f t="shared" si="12"/>
        <v>0</v>
      </c>
    </row>
    <row r="95" spans="2:25" ht="15" customHeight="1">
      <c r="B95" s="503"/>
      <c r="C95" s="506"/>
      <c r="D95" s="216">
        <v>79</v>
      </c>
      <c r="E95" s="231" t="s">
        <v>5271</v>
      </c>
      <c r="F95" s="217">
        <v>30</v>
      </c>
      <c r="G95" s="218">
        <f t="shared" si="10"/>
        <v>6</v>
      </c>
      <c r="H95" s="219">
        <f t="shared" si="7"/>
        <v>16.666666666666668</v>
      </c>
      <c r="I95" s="219">
        <f t="shared" si="8"/>
        <v>5.5555555555555558E-3</v>
      </c>
      <c r="J95" s="217"/>
      <c r="K95" s="220"/>
      <c r="L95" s="220"/>
      <c r="M95" s="232"/>
      <c r="N95" s="222">
        <f t="shared" si="4"/>
        <v>0</v>
      </c>
      <c r="O95" s="231"/>
      <c r="P95" s="231"/>
      <c r="Q95" s="231"/>
      <c r="R95" s="231"/>
      <c r="S95" s="231"/>
      <c r="T95" s="225"/>
      <c r="U95" s="226">
        <f t="shared" si="9"/>
        <v>1.1111111111111112E-2</v>
      </c>
      <c r="V95" s="227"/>
      <c r="W95" s="228" t="str">
        <f t="shared" si="11"/>
        <v>0</v>
      </c>
      <c r="X95" s="509"/>
      <c r="Y95" s="229">
        <f t="shared" si="12"/>
        <v>0</v>
      </c>
    </row>
    <row r="96" spans="2:25" ht="18.75" customHeight="1">
      <c r="B96" s="503"/>
      <c r="C96" s="506"/>
      <c r="D96" s="216">
        <v>80</v>
      </c>
      <c r="E96" s="216" t="s">
        <v>5272</v>
      </c>
      <c r="F96" s="217">
        <v>60</v>
      </c>
      <c r="G96" s="218">
        <f t="shared" si="10"/>
        <v>12</v>
      </c>
      <c r="H96" s="219">
        <f t="shared" si="7"/>
        <v>33.333333333333336</v>
      </c>
      <c r="I96" s="219">
        <f t="shared" si="8"/>
        <v>1.1111111111111112E-2</v>
      </c>
      <c r="J96" s="217"/>
      <c r="K96" s="220"/>
      <c r="L96" s="220"/>
      <c r="M96" s="221"/>
      <c r="N96" s="222">
        <f>M96/$N$15</f>
        <v>0</v>
      </c>
      <c r="O96" s="223"/>
      <c r="P96" s="224"/>
      <c r="Q96" s="224"/>
      <c r="R96" s="224"/>
      <c r="S96" s="224"/>
      <c r="T96" s="225"/>
      <c r="U96" s="226">
        <f t="shared" si="9"/>
        <v>2.2222222222222223E-2</v>
      </c>
      <c r="V96" s="227"/>
      <c r="W96" s="228" t="str">
        <f t="shared" si="11"/>
        <v>0</v>
      </c>
      <c r="X96" s="509"/>
      <c r="Y96" s="229">
        <f t="shared" si="12"/>
        <v>0</v>
      </c>
    </row>
    <row r="97" spans="2:25" ht="18.75" customHeight="1">
      <c r="B97" s="503"/>
      <c r="C97" s="506"/>
      <c r="D97" s="216">
        <v>81</v>
      </c>
      <c r="E97" s="216" t="s">
        <v>5273</v>
      </c>
      <c r="F97" s="217">
        <v>20</v>
      </c>
      <c r="G97" s="218">
        <f t="shared" si="10"/>
        <v>4</v>
      </c>
      <c r="H97" s="219">
        <f t="shared" si="7"/>
        <v>11.111111111111111</v>
      </c>
      <c r="I97" s="219">
        <f t="shared" si="8"/>
        <v>3.7037037037037034E-3</v>
      </c>
      <c r="J97" s="217"/>
      <c r="K97" s="220"/>
      <c r="L97" s="220"/>
      <c r="M97" s="221"/>
      <c r="N97" s="222">
        <f>M97/$N$15</f>
        <v>0</v>
      </c>
      <c r="O97" s="230"/>
      <c r="P97" s="224"/>
      <c r="Q97" s="224"/>
      <c r="R97" s="224"/>
      <c r="S97" s="224"/>
      <c r="T97" s="225"/>
      <c r="U97" s="226">
        <f t="shared" si="9"/>
        <v>7.4074074074074068E-3</v>
      </c>
      <c r="V97" s="227"/>
      <c r="W97" s="228" t="str">
        <f t="shared" si="11"/>
        <v>0</v>
      </c>
      <c r="X97" s="509"/>
      <c r="Y97" s="229">
        <f t="shared" si="12"/>
        <v>0</v>
      </c>
    </row>
    <row r="98" spans="2:25" ht="18.75" customHeight="1">
      <c r="B98" s="503"/>
      <c r="C98" s="506"/>
      <c r="D98" s="216"/>
      <c r="E98" s="216"/>
      <c r="F98" s="217"/>
      <c r="G98" s="218">
        <f t="shared" si="10"/>
        <v>0</v>
      </c>
      <c r="H98" s="219">
        <f t="shared" si="7"/>
        <v>0</v>
      </c>
      <c r="I98" s="219">
        <f t="shared" si="8"/>
        <v>0</v>
      </c>
      <c r="J98" s="217"/>
      <c r="K98" s="220"/>
      <c r="L98" s="220"/>
      <c r="M98" s="221"/>
      <c r="N98" s="222">
        <f>M98/$N$15</f>
        <v>0</v>
      </c>
      <c r="O98" s="223"/>
      <c r="P98" s="224"/>
      <c r="Q98" s="224"/>
      <c r="R98" s="224"/>
      <c r="S98" s="224"/>
      <c r="T98" s="225"/>
      <c r="U98" s="226">
        <f t="shared" si="9"/>
        <v>0</v>
      </c>
      <c r="V98" s="227"/>
      <c r="W98" s="228" t="str">
        <f t="shared" si="11"/>
        <v>0</v>
      </c>
      <c r="X98" s="509"/>
      <c r="Y98" s="229">
        <f t="shared" si="12"/>
        <v>0</v>
      </c>
    </row>
    <row r="99" spans="2:25" ht="18.75" customHeight="1">
      <c r="B99" s="504"/>
      <c r="C99" s="507"/>
      <c r="D99" s="216"/>
      <c r="E99" s="216"/>
      <c r="F99" s="217"/>
      <c r="G99" s="218">
        <f>F99/$G$15</f>
        <v>0</v>
      </c>
      <c r="H99" s="219">
        <f>F99/$H$15</f>
        <v>0</v>
      </c>
      <c r="I99" s="219">
        <f>H99/$I$15</f>
        <v>0</v>
      </c>
      <c r="J99" s="217"/>
      <c r="K99" s="220"/>
      <c r="L99" s="220"/>
      <c r="M99" s="232"/>
      <c r="N99" s="222">
        <f>M99/$N$15</f>
        <v>0</v>
      </c>
      <c r="O99" s="231"/>
      <c r="P99" s="231"/>
      <c r="Q99" s="231"/>
      <c r="R99" s="231"/>
      <c r="S99" s="231"/>
      <c r="T99" s="225"/>
      <c r="U99" s="226">
        <f>H99/$U$15</f>
        <v>0</v>
      </c>
      <c r="V99" s="227"/>
      <c r="W99" s="228" t="str">
        <f>IF(V99&lt;1,"0",IF(V99&lt;5,"2",IF(V99&gt;=5,"6")))</f>
        <v>0</v>
      </c>
      <c r="X99" s="510"/>
      <c r="Y99" s="229">
        <f t="shared" si="12"/>
        <v>0</v>
      </c>
    </row>
    <row r="100" spans="2:25">
      <c r="B100" s="233"/>
      <c r="C100" s="234" t="s">
        <v>111</v>
      </c>
      <c r="D100" s="235"/>
      <c r="E100" s="236">
        <f>COUNTA(E17:E99)</f>
        <v>81</v>
      </c>
      <c r="F100" s="236">
        <f>SUM(F17:F99)</f>
        <v>4784</v>
      </c>
      <c r="G100" s="236">
        <f>SUM(G17:G99)</f>
        <v>956.80000000000007</v>
      </c>
      <c r="H100" s="236">
        <f>SUM(H17:H99)</f>
        <v>2657.777777777781</v>
      </c>
      <c r="I100" s="236">
        <f>MROUND(SUM(I17:I99),1)</f>
        <v>1</v>
      </c>
      <c r="J100" s="236">
        <f>COUNTA(J17:J99)</f>
        <v>3</v>
      </c>
      <c r="K100" s="236">
        <f>COUNTA(K17:K99)</f>
        <v>1</v>
      </c>
      <c r="L100" s="236">
        <f>COUNTA(L17:L99)</f>
        <v>0</v>
      </c>
      <c r="M100" s="236">
        <f>SUM(M17:M99)</f>
        <v>2657.777777777781</v>
      </c>
      <c r="N100" s="236">
        <f>SUM(N17:N99)</f>
        <v>53.155555555555623</v>
      </c>
      <c r="O100" s="237"/>
      <c r="P100" s="238">
        <f>COUNTIF(P17:P99, "YES")</f>
        <v>1</v>
      </c>
      <c r="Q100" s="237"/>
      <c r="R100" s="237"/>
      <c r="S100" s="237"/>
      <c r="T100" s="237"/>
      <c r="U100" s="236">
        <f>SUM(U17:U99)</f>
        <v>1.7718518518518507</v>
      </c>
      <c r="V100" s="236">
        <f>SUM(V17:V99)</f>
        <v>1.7718518518518507</v>
      </c>
      <c r="W100" s="236">
        <f t="array" ref="W100">SUM(ABS(W17:W99))</f>
        <v>2</v>
      </c>
      <c r="X100" s="238" t="str">
        <f>IF(X17&lt;0.3, "0", IF(X17&lt;=2, "2", IF(X17&gt;2, ROUND(X17,0))))</f>
        <v>2</v>
      </c>
      <c r="Y100" s="236">
        <f>SUM(Y17:Y99)</f>
        <v>1</v>
      </c>
    </row>
    <row r="101" spans="2:25" ht="18.75" customHeight="1">
      <c r="B101" s="502">
        <v>2</v>
      </c>
      <c r="C101" s="505" t="s">
        <v>5274</v>
      </c>
      <c r="D101" s="216">
        <v>1</v>
      </c>
      <c r="E101" s="216" t="s">
        <v>5275</v>
      </c>
      <c r="F101" s="217">
        <v>40</v>
      </c>
      <c r="G101" s="218">
        <f t="shared" ref="G101:G164" si="13">F101/$G$15</f>
        <v>8</v>
      </c>
      <c r="H101" s="219">
        <f t="shared" ref="H101:H164" si="14">F101/$H$15</f>
        <v>22.222222222222221</v>
      </c>
      <c r="I101" s="219">
        <f t="shared" ref="I101:I164" si="15">H101/$I$15</f>
        <v>7.4074074074074068E-3</v>
      </c>
      <c r="J101" s="217"/>
      <c r="K101" s="220"/>
      <c r="L101" s="220"/>
      <c r="M101" s="221"/>
      <c r="N101" s="222">
        <f>M101/$N$15</f>
        <v>0</v>
      </c>
      <c r="O101" s="223"/>
      <c r="P101" s="224"/>
      <c r="Q101" s="224"/>
      <c r="R101" s="224"/>
      <c r="S101" s="224"/>
      <c r="T101" s="225"/>
      <c r="U101" s="226">
        <f t="shared" ref="U101:U164" si="16">H101/$U$15</f>
        <v>1.4814814814814814E-2</v>
      </c>
      <c r="V101" s="227"/>
      <c r="W101" s="228" t="str">
        <f t="shared" ref="W101:W164" si="17">IF(V101&lt;1,"0",IF(V101&lt;5,"2",IF(V101&gt;=5,"6")))</f>
        <v>0</v>
      </c>
      <c r="X101" s="508">
        <f>K169/$X$15</f>
        <v>0.33333333333333331</v>
      </c>
      <c r="Y101" s="229">
        <f t="shared" ref="Y101:Y164" si="18">W101/2</f>
        <v>0</v>
      </c>
    </row>
    <row r="102" spans="2:25" ht="18.75" customHeight="1">
      <c r="B102" s="503"/>
      <c r="C102" s="506"/>
      <c r="D102" s="216">
        <v>2</v>
      </c>
      <c r="E102" s="216" t="s">
        <v>5276</v>
      </c>
      <c r="F102" s="217">
        <v>38</v>
      </c>
      <c r="G102" s="218">
        <f t="shared" si="13"/>
        <v>7.6</v>
      </c>
      <c r="H102" s="219">
        <f t="shared" si="14"/>
        <v>21.111111111111111</v>
      </c>
      <c r="I102" s="219">
        <f t="shared" si="15"/>
        <v>7.037037037037037E-3</v>
      </c>
      <c r="J102" s="217"/>
      <c r="K102" s="220"/>
      <c r="L102" s="220"/>
      <c r="M102" s="221"/>
      <c r="N102" s="222">
        <f t="shared" ref="N102:N167" si="19">M102/$N$15</f>
        <v>0</v>
      </c>
      <c r="O102" s="223"/>
      <c r="P102" s="224"/>
      <c r="Q102" s="224"/>
      <c r="R102" s="224"/>
      <c r="S102" s="224"/>
      <c r="T102" s="225"/>
      <c r="U102" s="226">
        <f t="shared" si="16"/>
        <v>1.4074074074074074E-2</v>
      </c>
      <c r="V102" s="227"/>
      <c r="W102" s="228" t="str">
        <f t="shared" si="17"/>
        <v>0</v>
      </c>
      <c r="X102" s="509"/>
      <c r="Y102" s="229">
        <f t="shared" si="18"/>
        <v>0</v>
      </c>
    </row>
    <row r="103" spans="2:25" ht="18.75" customHeight="1">
      <c r="B103" s="503"/>
      <c r="C103" s="506"/>
      <c r="D103" s="216">
        <v>3</v>
      </c>
      <c r="E103" s="216" t="s">
        <v>5277</v>
      </c>
      <c r="F103" s="217">
        <v>30</v>
      </c>
      <c r="G103" s="218">
        <f t="shared" si="13"/>
        <v>6</v>
      </c>
      <c r="H103" s="219">
        <f t="shared" si="14"/>
        <v>16.666666666666668</v>
      </c>
      <c r="I103" s="219">
        <f t="shared" si="15"/>
        <v>5.5555555555555558E-3</v>
      </c>
      <c r="J103" s="217"/>
      <c r="K103" s="220"/>
      <c r="L103" s="220"/>
      <c r="M103" s="221"/>
      <c r="N103" s="222">
        <f t="shared" si="19"/>
        <v>0</v>
      </c>
      <c r="O103" s="223"/>
      <c r="P103" s="224"/>
      <c r="Q103" s="224"/>
      <c r="R103" s="224"/>
      <c r="S103" s="224"/>
      <c r="T103" s="225"/>
      <c r="U103" s="226">
        <f t="shared" si="16"/>
        <v>1.1111111111111112E-2</v>
      </c>
      <c r="V103" s="227"/>
      <c r="W103" s="228" t="str">
        <f t="shared" si="17"/>
        <v>0</v>
      </c>
      <c r="X103" s="509"/>
      <c r="Y103" s="229">
        <f t="shared" si="18"/>
        <v>0</v>
      </c>
    </row>
    <row r="104" spans="2:25" ht="18.75" customHeight="1">
      <c r="B104" s="503"/>
      <c r="C104" s="506"/>
      <c r="D104" s="216">
        <v>4</v>
      </c>
      <c r="E104" s="216" t="s">
        <v>5278</v>
      </c>
      <c r="F104" s="217">
        <v>40</v>
      </c>
      <c r="G104" s="218">
        <f t="shared" si="13"/>
        <v>8</v>
      </c>
      <c r="H104" s="219">
        <f t="shared" si="14"/>
        <v>22.222222222222221</v>
      </c>
      <c r="I104" s="219">
        <f t="shared" si="15"/>
        <v>7.4074074074074068E-3</v>
      </c>
      <c r="J104" s="217"/>
      <c r="K104" s="220"/>
      <c r="L104" s="220"/>
      <c r="M104" s="221"/>
      <c r="N104" s="222">
        <f t="shared" si="19"/>
        <v>0</v>
      </c>
      <c r="O104" s="223"/>
      <c r="P104" s="224"/>
      <c r="Q104" s="224"/>
      <c r="R104" s="224"/>
      <c r="S104" s="224"/>
      <c r="T104" s="225"/>
      <c r="U104" s="226">
        <f t="shared" si="16"/>
        <v>1.4814814814814814E-2</v>
      </c>
      <c r="V104" s="227"/>
      <c r="W104" s="228" t="str">
        <f t="shared" si="17"/>
        <v>0</v>
      </c>
      <c r="X104" s="509"/>
      <c r="Y104" s="229">
        <f t="shared" si="18"/>
        <v>0</v>
      </c>
    </row>
    <row r="105" spans="2:25" ht="18.75" customHeight="1">
      <c r="B105" s="503"/>
      <c r="C105" s="506"/>
      <c r="D105" s="216">
        <v>5</v>
      </c>
      <c r="E105" s="216" t="s">
        <v>5279</v>
      </c>
      <c r="F105" s="217">
        <v>300</v>
      </c>
      <c r="G105" s="218">
        <f t="shared" si="13"/>
        <v>60</v>
      </c>
      <c r="H105" s="219">
        <f t="shared" si="14"/>
        <v>166.66666666666666</v>
      </c>
      <c r="I105" s="219">
        <f t="shared" si="15"/>
        <v>5.5555555555555552E-2</v>
      </c>
      <c r="J105" s="217"/>
      <c r="K105" s="220"/>
      <c r="L105" s="220"/>
      <c r="M105" s="221"/>
      <c r="N105" s="222">
        <f t="shared" si="19"/>
        <v>0</v>
      </c>
      <c r="O105" s="223"/>
      <c r="P105" s="224"/>
      <c r="Q105" s="224"/>
      <c r="R105" s="224"/>
      <c r="S105" s="224"/>
      <c r="T105" s="225"/>
      <c r="U105" s="226">
        <f t="shared" si="16"/>
        <v>0.1111111111111111</v>
      </c>
      <c r="V105" s="227"/>
      <c r="W105" s="228" t="str">
        <f t="shared" si="17"/>
        <v>0</v>
      </c>
      <c r="X105" s="509"/>
      <c r="Y105" s="229">
        <f t="shared" si="18"/>
        <v>0</v>
      </c>
    </row>
    <row r="106" spans="2:25" ht="18.75" customHeight="1">
      <c r="B106" s="503"/>
      <c r="C106" s="506"/>
      <c r="D106" s="216">
        <v>6</v>
      </c>
      <c r="E106" s="216" t="s">
        <v>5280</v>
      </c>
      <c r="F106" s="217">
        <v>30</v>
      </c>
      <c r="G106" s="218">
        <f t="shared" si="13"/>
        <v>6</v>
      </c>
      <c r="H106" s="219">
        <f t="shared" si="14"/>
        <v>16.666666666666668</v>
      </c>
      <c r="I106" s="219">
        <f t="shared" si="15"/>
        <v>5.5555555555555558E-3</v>
      </c>
      <c r="J106" s="217"/>
      <c r="K106" s="220"/>
      <c r="L106" s="220"/>
      <c r="M106" s="221"/>
      <c r="N106" s="222">
        <f t="shared" si="19"/>
        <v>0</v>
      </c>
      <c r="O106" s="223"/>
      <c r="P106" s="224"/>
      <c r="Q106" s="224"/>
      <c r="R106" s="224"/>
      <c r="S106" s="224"/>
      <c r="T106" s="225"/>
      <c r="U106" s="226">
        <f t="shared" si="16"/>
        <v>1.1111111111111112E-2</v>
      </c>
      <c r="V106" s="227"/>
      <c r="W106" s="228" t="str">
        <f t="shared" si="17"/>
        <v>0</v>
      </c>
      <c r="X106" s="509"/>
      <c r="Y106" s="229">
        <f t="shared" si="18"/>
        <v>0</v>
      </c>
    </row>
    <row r="107" spans="2:25" ht="18.75" customHeight="1">
      <c r="B107" s="503"/>
      <c r="C107" s="506"/>
      <c r="D107" s="216">
        <v>7</v>
      </c>
      <c r="E107" s="216" t="s">
        <v>5281</v>
      </c>
      <c r="F107" s="217">
        <v>30</v>
      </c>
      <c r="G107" s="218">
        <f t="shared" si="13"/>
        <v>6</v>
      </c>
      <c r="H107" s="219">
        <f t="shared" si="14"/>
        <v>16.666666666666668</v>
      </c>
      <c r="I107" s="219">
        <f t="shared" si="15"/>
        <v>5.5555555555555558E-3</v>
      </c>
      <c r="J107" s="217"/>
      <c r="K107" s="220"/>
      <c r="L107" s="220"/>
      <c r="M107" s="221"/>
      <c r="N107" s="222">
        <f t="shared" si="19"/>
        <v>0</v>
      </c>
      <c r="O107" s="223"/>
      <c r="P107" s="224"/>
      <c r="Q107" s="224"/>
      <c r="R107" s="224"/>
      <c r="S107" s="224"/>
      <c r="T107" s="225"/>
      <c r="U107" s="226">
        <f t="shared" si="16"/>
        <v>1.1111111111111112E-2</v>
      </c>
      <c r="V107" s="227"/>
      <c r="W107" s="228" t="str">
        <f t="shared" si="17"/>
        <v>0</v>
      </c>
      <c r="X107" s="509"/>
      <c r="Y107" s="229">
        <f t="shared" si="18"/>
        <v>0</v>
      </c>
    </row>
    <row r="108" spans="2:25" ht="18.75" customHeight="1">
      <c r="B108" s="503"/>
      <c r="C108" s="506"/>
      <c r="D108" s="216">
        <v>8</v>
      </c>
      <c r="E108" s="216" t="s">
        <v>5282</v>
      </c>
      <c r="F108" s="217">
        <v>30</v>
      </c>
      <c r="G108" s="218">
        <f t="shared" si="13"/>
        <v>6</v>
      </c>
      <c r="H108" s="219">
        <f t="shared" si="14"/>
        <v>16.666666666666668</v>
      </c>
      <c r="I108" s="219">
        <f t="shared" si="15"/>
        <v>5.5555555555555558E-3</v>
      </c>
      <c r="J108" s="217"/>
      <c r="K108" s="220"/>
      <c r="L108" s="220"/>
      <c r="M108" s="221"/>
      <c r="N108" s="222">
        <f t="shared" si="19"/>
        <v>0</v>
      </c>
      <c r="O108" s="223"/>
      <c r="P108" s="224"/>
      <c r="Q108" s="224"/>
      <c r="R108" s="224"/>
      <c r="S108" s="224"/>
      <c r="T108" s="225"/>
      <c r="U108" s="226">
        <f t="shared" si="16"/>
        <v>1.1111111111111112E-2</v>
      </c>
      <c r="V108" s="227"/>
      <c r="W108" s="228" t="str">
        <f t="shared" si="17"/>
        <v>0</v>
      </c>
      <c r="X108" s="509"/>
      <c r="Y108" s="229">
        <f t="shared" si="18"/>
        <v>0</v>
      </c>
    </row>
    <row r="109" spans="2:25" ht="18.75" customHeight="1">
      <c r="B109" s="503"/>
      <c r="C109" s="506"/>
      <c r="D109" s="216">
        <v>9</v>
      </c>
      <c r="E109" s="216" t="s">
        <v>5283</v>
      </c>
      <c r="F109" s="217">
        <v>40</v>
      </c>
      <c r="G109" s="218">
        <f t="shared" si="13"/>
        <v>8</v>
      </c>
      <c r="H109" s="219">
        <f t="shared" si="14"/>
        <v>22.222222222222221</v>
      </c>
      <c r="I109" s="219">
        <f t="shared" si="15"/>
        <v>7.4074074074074068E-3</v>
      </c>
      <c r="J109" s="217"/>
      <c r="K109" s="220"/>
      <c r="L109" s="220"/>
      <c r="M109" s="221"/>
      <c r="N109" s="222">
        <f t="shared" si="19"/>
        <v>0</v>
      </c>
      <c r="O109" s="223"/>
      <c r="P109" s="224"/>
      <c r="Q109" s="224"/>
      <c r="R109" s="224"/>
      <c r="S109" s="224"/>
      <c r="T109" s="225"/>
      <c r="U109" s="226">
        <f t="shared" si="16"/>
        <v>1.4814814814814814E-2</v>
      </c>
      <c r="V109" s="227"/>
      <c r="W109" s="228" t="str">
        <f t="shared" si="17"/>
        <v>0</v>
      </c>
      <c r="X109" s="509"/>
      <c r="Y109" s="229">
        <f t="shared" si="18"/>
        <v>0</v>
      </c>
    </row>
    <row r="110" spans="2:25" ht="18.75" customHeight="1">
      <c r="B110" s="503"/>
      <c r="C110" s="506"/>
      <c r="D110" s="216">
        <v>10</v>
      </c>
      <c r="E110" s="216" t="s">
        <v>5284</v>
      </c>
      <c r="F110" s="217">
        <v>36</v>
      </c>
      <c r="G110" s="218">
        <f t="shared" si="13"/>
        <v>7.2</v>
      </c>
      <c r="H110" s="219">
        <f t="shared" si="14"/>
        <v>20</v>
      </c>
      <c r="I110" s="219">
        <f t="shared" si="15"/>
        <v>6.6666666666666671E-3</v>
      </c>
      <c r="J110" s="217"/>
      <c r="K110" s="220"/>
      <c r="L110" s="220"/>
      <c r="M110" s="221"/>
      <c r="N110" s="222">
        <f t="shared" si="19"/>
        <v>0</v>
      </c>
      <c r="O110" s="223"/>
      <c r="P110" s="224"/>
      <c r="Q110" s="224"/>
      <c r="R110" s="224"/>
      <c r="S110" s="224"/>
      <c r="T110" s="225"/>
      <c r="U110" s="226">
        <f t="shared" si="16"/>
        <v>1.3333333333333334E-2</v>
      </c>
      <c r="V110" s="227"/>
      <c r="W110" s="228" t="str">
        <f t="shared" si="17"/>
        <v>0</v>
      </c>
      <c r="X110" s="509"/>
      <c r="Y110" s="229">
        <f t="shared" si="18"/>
        <v>0</v>
      </c>
    </row>
    <row r="111" spans="2:25" ht="18.75" customHeight="1">
      <c r="B111" s="503"/>
      <c r="C111" s="506"/>
      <c r="D111" s="216">
        <v>11</v>
      </c>
      <c r="E111" s="216" t="s">
        <v>5285</v>
      </c>
      <c r="F111" s="217">
        <v>20</v>
      </c>
      <c r="G111" s="218">
        <f t="shared" si="13"/>
        <v>4</v>
      </c>
      <c r="H111" s="219">
        <f t="shared" si="14"/>
        <v>11.111111111111111</v>
      </c>
      <c r="I111" s="219">
        <f t="shared" si="15"/>
        <v>3.7037037037037034E-3</v>
      </c>
      <c r="J111" s="217"/>
      <c r="K111" s="220"/>
      <c r="L111" s="220"/>
      <c r="M111" s="221"/>
      <c r="N111" s="222">
        <f t="shared" si="19"/>
        <v>0</v>
      </c>
      <c r="O111" s="223"/>
      <c r="P111" s="224"/>
      <c r="Q111" s="224"/>
      <c r="R111" s="224"/>
      <c r="S111" s="224"/>
      <c r="T111" s="225"/>
      <c r="U111" s="226">
        <f t="shared" si="16"/>
        <v>7.4074074074074068E-3</v>
      </c>
      <c r="V111" s="227"/>
      <c r="W111" s="228" t="str">
        <f t="shared" si="17"/>
        <v>0</v>
      </c>
      <c r="X111" s="509"/>
      <c r="Y111" s="229">
        <f t="shared" si="18"/>
        <v>0</v>
      </c>
    </row>
    <row r="112" spans="2:25" ht="18.75" customHeight="1">
      <c r="B112" s="503"/>
      <c r="C112" s="506"/>
      <c r="D112" s="216">
        <v>12</v>
      </c>
      <c r="E112" s="216" t="s">
        <v>5286</v>
      </c>
      <c r="F112" s="217">
        <v>22</v>
      </c>
      <c r="G112" s="218">
        <f t="shared" si="13"/>
        <v>4.4000000000000004</v>
      </c>
      <c r="H112" s="219">
        <f t="shared" si="14"/>
        <v>12.222222222222221</v>
      </c>
      <c r="I112" s="219">
        <f t="shared" si="15"/>
        <v>4.0740740740740737E-3</v>
      </c>
      <c r="J112" s="217"/>
      <c r="K112" s="220"/>
      <c r="L112" s="220"/>
      <c r="M112" s="221"/>
      <c r="N112" s="222">
        <f t="shared" si="19"/>
        <v>0</v>
      </c>
      <c r="O112" s="223"/>
      <c r="P112" s="224"/>
      <c r="Q112" s="224"/>
      <c r="R112" s="224"/>
      <c r="S112" s="224"/>
      <c r="T112" s="225"/>
      <c r="U112" s="226">
        <f t="shared" si="16"/>
        <v>8.1481481481481474E-3</v>
      </c>
      <c r="V112" s="227"/>
      <c r="W112" s="228" t="str">
        <f t="shared" si="17"/>
        <v>0</v>
      </c>
      <c r="X112" s="509"/>
      <c r="Y112" s="229">
        <f t="shared" si="18"/>
        <v>0</v>
      </c>
    </row>
    <row r="113" spans="2:25" ht="18.75" customHeight="1">
      <c r="B113" s="503"/>
      <c r="C113" s="506"/>
      <c r="D113" s="216">
        <v>13</v>
      </c>
      <c r="E113" s="216" t="s">
        <v>5287</v>
      </c>
      <c r="F113" s="217">
        <v>28</v>
      </c>
      <c r="G113" s="218">
        <f t="shared" si="13"/>
        <v>5.6</v>
      </c>
      <c r="H113" s="219">
        <f t="shared" si="14"/>
        <v>15.555555555555555</v>
      </c>
      <c r="I113" s="219">
        <f t="shared" si="15"/>
        <v>5.185185185185185E-3</v>
      </c>
      <c r="J113" s="217"/>
      <c r="K113" s="220"/>
      <c r="L113" s="220"/>
      <c r="M113" s="221"/>
      <c r="N113" s="222">
        <f t="shared" si="19"/>
        <v>0</v>
      </c>
      <c r="O113" s="223"/>
      <c r="P113" s="224"/>
      <c r="Q113" s="224"/>
      <c r="R113" s="224"/>
      <c r="S113" s="224"/>
      <c r="T113" s="225"/>
      <c r="U113" s="226">
        <f t="shared" si="16"/>
        <v>1.037037037037037E-2</v>
      </c>
      <c r="V113" s="227"/>
      <c r="W113" s="228" t="str">
        <f t="shared" si="17"/>
        <v>0</v>
      </c>
      <c r="X113" s="509"/>
      <c r="Y113" s="229">
        <f t="shared" si="18"/>
        <v>0</v>
      </c>
    </row>
    <row r="114" spans="2:25" ht="18.75" customHeight="1">
      <c r="B114" s="503"/>
      <c r="C114" s="506"/>
      <c r="D114" s="216">
        <v>14</v>
      </c>
      <c r="E114" s="216" t="s">
        <v>5288</v>
      </c>
      <c r="F114" s="217">
        <v>700</v>
      </c>
      <c r="G114" s="218">
        <f t="shared" si="13"/>
        <v>140</v>
      </c>
      <c r="H114" s="219">
        <f t="shared" si="14"/>
        <v>388.88888888888886</v>
      </c>
      <c r="I114" s="219">
        <f t="shared" si="15"/>
        <v>0.12962962962962962</v>
      </c>
      <c r="J114" s="217"/>
      <c r="K114" s="220"/>
      <c r="L114" s="220"/>
      <c r="M114" s="221"/>
      <c r="N114" s="222">
        <f t="shared" si="19"/>
        <v>0</v>
      </c>
      <c r="O114" s="223"/>
      <c r="P114" s="224"/>
      <c r="Q114" s="224"/>
      <c r="R114" s="224"/>
      <c r="S114" s="224"/>
      <c r="T114" s="225"/>
      <c r="U114" s="226">
        <f t="shared" si="16"/>
        <v>0.25925925925925924</v>
      </c>
      <c r="V114" s="227"/>
      <c r="W114" s="228" t="str">
        <f t="shared" si="17"/>
        <v>0</v>
      </c>
      <c r="X114" s="509"/>
      <c r="Y114" s="229">
        <f t="shared" si="18"/>
        <v>0</v>
      </c>
    </row>
    <row r="115" spans="2:25" ht="18.75" customHeight="1">
      <c r="B115" s="503"/>
      <c r="C115" s="506"/>
      <c r="D115" s="216">
        <v>15</v>
      </c>
      <c r="E115" s="216" t="s">
        <v>5289</v>
      </c>
      <c r="F115" s="217">
        <v>30</v>
      </c>
      <c r="G115" s="218">
        <f t="shared" si="13"/>
        <v>6</v>
      </c>
      <c r="H115" s="219">
        <f t="shared" si="14"/>
        <v>16.666666666666668</v>
      </c>
      <c r="I115" s="219">
        <f t="shared" si="15"/>
        <v>5.5555555555555558E-3</v>
      </c>
      <c r="J115" s="217"/>
      <c r="K115" s="220"/>
      <c r="L115" s="220"/>
      <c r="M115" s="221"/>
      <c r="N115" s="222">
        <f t="shared" si="19"/>
        <v>0</v>
      </c>
      <c r="O115" s="223"/>
      <c r="P115" s="224"/>
      <c r="Q115" s="224"/>
      <c r="R115" s="224"/>
      <c r="S115" s="224"/>
      <c r="T115" s="225"/>
      <c r="U115" s="226">
        <f t="shared" si="16"/>
        <v>1.1111111111111112E-2</v>
      </c>
      <c r="V115" s="227"/>
      <c r="W115" s="228" t="str">
        <f t="shared" si="17"/>
        <v>0</v>
      </c>
      <c r="X115" s="509"/>
      <c r="Y115" s="229">
        <f t="shared" si="18"/>
        <v>0</v>
      </c>
    </row>
    <row r="116" spans="2:25" ht="18.75" customHeight="1">
      <c r="B116" s="503"/>
      <c r="C116" s="506"/>
      <c r="D116" s="216">
        <v>16</v>
      </c>
      <c r="E116" s="216" t="s">
        <v>5290</v>
      </c>
      <c r="F116" s="217">
        <v>50</v>
      </c>
      <c r="G116" s="218">
        <f t="shared" si="13"/>
        <v>10</v>
      </c>
      <c r="H116" s="219">
        <f t="shared" si="14"/>
        <v>27.777777777777779</v>
      </c>
      <c r="I116" s="219">
        <f t="shared" si="15"/>
        <v>9.2592592592592587E-3</v>
      </c>
      <c r="J116" s="217"/>
      <c r="K116" s="220"/>
      <c r="L116" s="220"/>
      <c r="M116" s="221"/>
      <c r="N116" s="222">
        <f t="shared" si="19"/>
        <v>0</v>
      </c>
      <c r="O116" s="223"/>
      <c r="P116" s="224"/>
      <c r="Q116" s="224"/>
      <c r="R116" s="224"/>
      <c r="S116" s="224"/>
      <c r="T116" s="225"/>
      <c r="U116" s="226">
        <f t="shared" si="16"/>
        <v>1.8518518518518517E-2</v>
      </c>
      <c r="V116" s="227"/>
      <c r="W116" s="228" t="str">
        <f t="shared" si="17"/>
        <v>0</v>
      </c>
      <c r="X116" s="509"/>
      <c r="Y116" s="229">
        <f t="shared" si="18"/>
        <v>0</v>
      </c>
    </row>
    <row r="117" spans="2:25" ht="18.75" customHeight="1">
      <c r="B117" s="503"/>
      <c r="C117" s="506"/>
      <c r="D117" s="216">
        <v>17</v>
      </c>
      <c r="E117" s="216" t="s">
        <v>5291</v>
      </c>
      <c r="F117" s="217">
        <v>40</v>
      </c>
      <c r="G117" s="218">
        <f t="shared" si="13"/>
        <v>8</v>
      </c>
      <c r="H117" s="219">
        <f t="shared" si="14"/>
        <v>22.222222222222221</v>
      </c>
      <c r="I117" s="219">
        <f t="shared" si="15"/>
        <v>7.4074074074074068E-3</v>
      </c>
      <c r="J117" s="217"/>
      <c r="K117" s="220"/>
      <c r="L117" s="220"/>
      <c r="M117" s="221"/>
      <c r="N117" s="222">
        <f t="shared" si="19"/>
        <v>0</v>
      </c>
      <c r="O117" s="223"/>
      <c r="P117" s="224"/>
      <c r="Q117" s="224"/>
      <c r="R117" s="224"/>
      <c r="S117" s="224"/>
      <c r="T117" s="225"/>
      <c r="U117" s="226">
        <f t="shared" si="16"/>
        <v>1.4814814814814814E-2</v>
      </c>
      <c r="V117" s="227"/>
      <c r="W117" s="228" t="str">
        <f t="shared" si="17"/>
        <v>0</v>
      </c>
      <c r="X117" s="509"/>
      <c r="Y117" s="229">
        <f t="shared" si="18"/>
        <v>0</v>
      </c>
    </row>
    <row r="118" spans="2:25" ht="18.75" customHeight="1">
      <c r="B118" s="503"/>
      <c r="C118" s="506"/>
      <c r="D118" s="216">
        <v>18</v>
      </c>
      <c r="E118" s="216" t="s">
        <v>5292</v>
      </c>
      <c r="F118" s="217">
        <v>500</v>
      </c>
      <c r="G118" s="218">
        <f t="shared" si="13"/>
        <v>100</v>
      </c>
      <c r="H118" s="219">
        <f t="shared" si="14"/>
        <v>277.77777777777777</v>
      </c>
      <c r="I118" s="219">
        <f t="shared" si="15"/>
        <v>9.2592592592592587E-2</v>
      </c>
      <c r="J118" s="217" t="s">
        <v>5293</v>
      </c>
      <c r="K118" s="220" t="s">
        <v>5293</v>
      </c>
      <c r="L118" s="220"/>
      <c r="M118" s="221">
        <f>SUM(H101:H166)</f>
        <v>2905.5555555555561</v>
      </c>
      <c r="N118" s="222">
        <f t="shared" si="19"/>
        <v>58.111111111111121</v>
      </c>
      <c r="O118" s="223">
        <v>70</v>
      </c>
      <c r="P118" s="224" t="s">
        <v>12</v>
      </c>
      <c r="Q118" s="224"/>
      <c r="R118" s="224" t="s">
        <v>1064</v>
      </c>
      <c r="S118" s="224"/>
      <c r="T118" s="225"/>
      <c r="U118" s="226">
        <f t="shared" si="16"/>
        <v>0.18518518518518517</v>
      </c>
      <c r="V118" s="227">
        <f>SUM(U101:U166)</f>
        <v>1.9370370370370371</v>
      </c>
      <c r="W118" s="228" t="str">
        <f t="shared" si="17"/>
        <v>2</v>
      </c>
      <c r="X118" s="509"/>
      <c r="Y118" s="229">
        <f t="shared" si="18"/>
        <v>1</v>
      </c>
    </row>
    <row r="119" spans="2:25" ht="18.75" customHeight="1">
      <c r="B119" s="503"/>
      <c r="C119" s="506"/>
      <c r="D119" s="216">
        <v>19</v>
      </c>
      <c r="E119" s="216" t="s">
        <v>5294</v>
      </c>
      <c r="F119" s="217">
        <v>20</v>
      </c>
      <c r="G119" s="218">
        <f t="shared" si="13"/>
        <v>4</v>
      </c>
      <c r="H119" s="219">
        <f t="shared" si="14"/>
        <v>11.111111111111111</v>
      </c>
      <c r="I119" s="219">
        <f t="shared" si="15"/>
        <v>3.7037037037037034E-3</v>
      </c>
      <c r="J119" s="217"/>
      <c r="K119" s="220"/>
      <c r="L119" s="220"/>
      <c r="M119" s="221"/>
      <c r="N119" s="222">
        <f t="shared" si="19"/>
        <v>0</v>
      </c>
      <c r="O119" s="223"/>
      <c r="P119" s="224"/>
      <c r="Q119" s="224"/>
      <c r="R119" s="224"/>
      <c r="S119" s="224"/>
      <c r="T119" s="225"/>
      <c r="U119" s="226">
        <f t="shared" si="16"/>
        <v>7.4074074074074068E-3</v>
      </c>
      <c r="V119" s="227"/>
      <c r="W119" s="228" t="str">
        <f t="shared" si="17"/>
        <v>0</v>
      </c>
      <c r="X119" s="509"/>
      <c r="Y119" s="229">
        <f t="shared" si="18"/>
        <v>0</v>
      </c>
    </row>
    <row r="120" spans="2:25" ht="18.75" customHeight="1">
      <c r="B120" s="503"/>
      <c r="C120" s="506"/>
      <c r="D120" s="216">
        <v>20</v>
      </c>
      <c r="E120" s="216" t="s">
        <v>5295</v>
      </c>
      <c r="F120" s="217">
        <v>28</v>
      </c>
      <c r="G120" s="218">
        <f t="shared" si="13"/>
        <v>5.6</v>
      </c>
      <c r="H120" s="219">
        <f t="shared" si="14"/>
        <v>15.555555555555555</v>
      </c>
      <c r="I120" s="219">
        <f t="shared" si="15"/>
        <v>5.185185185185185E-3</v>
      </c>
      <c r="J120" s="217"/>
      <c r="K120" s="220"/>
      <c r="L120" s="220"/>
      <c r="M120" s="221"/>
      <c r="N120" s="222">
        <f t="shared" si="19"/>
        <v>0</v>
      </c>
      <c r="O120" s="223"/>
      <c r="P120" s="224"/>
      <c r="Q120" s="224"/>
      <c r="R120" s="224"/>
      <c r="S120" s="224"/>
      <c r="T120" s="225"/>
      <c r="U120" s="226">
        <f t="shared" si="16"/>
        <v>1.037037037037037E-2</v>
      </c>
      <c r="V120" s="227"/>
      <c r="W120" s="228" t="str">
        <f t="shared" si="17"/>
        <v>0</v>
      </c>
      <c r="X120" s="509"/>
      <c r="Y120" s="229">
        <f t="shared" si="18"/>
        <v>0</v>
      </c>
    </row>
    <row r="121" spans="2:25" ht="18.75" customHeight="1">
      <c r="B121" s="503"/>
      <c r="C121" s="506"/>
      <c r="D121" s="216">
        <v>21</v>
      </c>
      <c r="E121" s="216" t="s">
        <v>5296</v>
      </c>
      <c r="F121" s="217">
        <v>22</v>
      </c>
      <c r="G121" s="218">
        <f t="shared" si="13"/>
        <v>4.4000000000000004</v>
      </c>
      <c r="H121" s="219">
        <f t="shared" si="14"/>
        <v>12.222222222222221</v>
      </c>
      <c r="I121" s="219">
        <f t="shared" si="15"/>
        <v>4.0740740740740737E-3</v>
      </c>
      <c r="J121" s="217"/>
      <c r="K121" s="220"/>
      <c r="L121" s="220"/>
      <c r="M121" s="221"/>
      <c r="N121" s="222">
        <f t="shared" si="19"/>
        <v>0</v>
      </c>
      <c r="O121" s="223"/>
      <c r="P121" s="224"/>
      <c r="Q121" s="224"/>
      <c r="R121" s="224"/>
      <c r="S121" s="224"/>
      <c r="T121" s="225"/>
      <c r="U121" s="226">
        <f t="shared" si="16"/>
        <v>8.1481481481481474E-3</v>
      </c>
      <c r="V121" s="227"/>
      <c r="W121" s="228" t="str">
        <f t="shared" si="17"/>
        <v>0</v>
      </c>
      <c r="X121" s="509"/>
      <c r="Y121" s="229">
        <f t="shared" si="18"/>
        <v>0</v>
      </c>
    </row>
    <row r="122" spans="2:25" ht="18.75" customHeight="1">
      <c r="B122" s="503"/>
      <c r="C122" s="506"/>
      <c r="D122" s="216">
        <v>22</v>
      </c>
      <c r="E122" s="216" t="s">
        <v>5297</v>
      </c>
      <c r="F122" s="217">
        <v>22</v>
      </c>
      <c r="G122" s="218">
        <f t="shared" si="13"/>
        <v>4.4000000000000004</v>
      </c>
      <c r="H122" s="219">
        <f t="shared" si="14"/>
        <v>12.222222222222221</v>
      </c>
      <c r="I122" s="219">
        <f t="shared" si="15"/>
        <v>4.0740740740740737E-3</v>
      </c>
      <c r="J122" s="217"/>
      <c r="K122" s="220"/>
      <c r="L122" s="220"/>
      <c r="M122" s="221"/>
      <c r="N122" s="222">
        <f t="shared" si="19"/>
        <v>0</v>
      </c>
      <c r="O122" s="223"/>
      <c r="P122" s="224"/>
      <c r="Q122" s="224"/>
      <c r="R122" s="224"/>
      <c r="S122" s="224"/>
      <c r="T122" s="225"/>
      <c r="U122" s="226">
        <f t="shared" si="16"/>
        <v>8.1481481481481474E-3</v>
      </c>
      <c r="V122" s="227"/>
      <c r="W122" s="228" t="str">
        <f t="shared" si="17"/>
        <v>0</v>
      </c>
      <c r="X122" s="509"/>
      <c r="Y122" s="229">
        <f t="shared" si="18"/>
        <v>0</v>
      </c>
    </row>
    <row r="123" spans="2:25" ht="18.75" customHeight="1">
      <c r="B123" s="503"/>
      <c r="C123" s="506"/>
      <c r="D123" s="216">
        <v>23</v>
      </c>
      <c r="E123" s="216" t="s">
        <v>5298</v>
      </c>
      <c r="F123" s="217">
        <v>30</v>
      </c>
      <c r="G123" s="218">
        <f t="shared" si="13"/>
        <v>6</v>
      </c>
      <c r="H123" s="219">
        <f t="shared" si="14"/>
        <v>16.666666666666668</v>
      </c>
      <c r="I123" s="219">
        <f t="shared" si="15"/>
        <v>5.5555555555555558E-3</v>
      </c>
      <c r="J123" s="217"/>
      <c r="K123" s="220"/>
      <c r="L123" s="220"/>
      <c r="M123" s="221"/>
      <c r="N123" s="222">
        <f t="shared" si="19"/>
        <v>0</v>
      </c>
      <c r="O123" s="223"/>
      <c r="P123" s="224"/>
      <c r="Q123" s="224"/>
      <c r="R123" s="224"/>
      <c r="S123" s="224"/>
      <c r="T123" s="225"/>
      <c r="U123" s="226">
        <f t="shared" si="16"/>
        <v>1.1111111111111112E-2</v>
      </c>
      <c r="V123" s="227"/>
      <c r="W123" s="228" t="str">
        <f t="shared" si="17"/>
        <v>0</v>
      </c>
      <c r="X123" s="509"/>
      <c r="Y123" s="229">
        <f t="shared" si="18"/>
        <v>0</v>
      </c>
    </row>
    <row r="124" spans="2:25" ht="18.75" customHeight="1">
      <c r="B124" s="503"/>
      <c r="C124" s="506"/>
      <c r="D124" s="216">
        <v>24</v>
      </c>
      <c r="E124" s="216" t="s">
        <v>5299</v>
      </c>
      <c r="F124" s="217">
        <v>20</v>
      </c>
      <c r="G124" s="218">
        <f t="shared" si="13"/>
        <v>4</v>
      </c>
      <c r="H124" s="219">
        <f t="shared" si="14"/>
        <v>11.111111111111111</v>
      </c>
      <c r="I124" s="219">
        <f t="shared" si="15"/>
        <v>3.7037037037037034E-3</v>
      </c>
      <c r="J124" s="217"/>
      <c r="K124" s="220"/>
      <c r="L124" s="220"/>
      <c r="M124" s="221"/>
      <c r="N124" s="222">
        <f t="shared" si="19"/>
        <v>0</v>
      </c>
      <c r="O124" s="223"/>
      <c r="P124" s="224"/>
      <c r="Q124" s="224"/>
      <c r="R124" s="224"/>
      <c r="S124" s="224"/>
      <c r="T124" s="225"/>
      <c r="U124" s="226">
        <f t="shared" si="16"/>
        <v>7.4074074074074068E-3</v>
      </c>
      <c r="V124" s="227"/>
      <c r="W124" s="228" t="str">
        <f t="shared" si="17"/>
        <v>0</v>
      </c>
      <c r="X124" s="509"/>
      <c r="Y124" s="229">
        <f t="shared" si="18"/>
        <v>0</v>
      </c>
    </row>
    <row r="125" spans="2:25" ht="18.75" customHeight="1">
      <c r="B125" s="503"/>
      <c r="C125" s="506"/>
      <c r="D125" s="216">
        <v>25</v>
      </c>
      <c r="E125" s="216" t="s">
        <v>5300</v>
      </c>
      <c r="F125" s="217">
        <v>19</v>
      </c>
      <c r="G125" s="218">
        <f t="shared" si="13"/>
        <v>3.8</v>
      </c>
      <c r="H125" s="219">
        <f t="shared" si="14"/>
        <v>10.555555555555555</v>
      </c>
      <c r="I125" s="219">
        <f t="shared" si="15"/>
        <v>3.5185185185185185E-3</v>
      </c>
      <c r="J125" s="217"/>
      <c r="K125" s="220"/>
      <c r="L125" s="220"/>
      <c r="M125" s="221"/>
      <c r="N125" s="222">
        <f t="shared" si="19"/>
        <v>0</v>
      </c>
      <c r="O125" s="223"/>
      <c r="P125" s="224"/>
      <c r="Q125" s="224"/>
      <c r="R125" s="224"/>
      <c r="S125" s="224"/>
      <c r="T125" s="225"/>
      <c r="U125" s="226">
        <f t="shared" si="16"/>
        <v>7.037037037037037E-3</v>
      </c>
      <c r="V125" s="227"/>
      <c r="W125" s="228" t="str">
        <f t="shared" si="17"/>
        <v>0</v>
      </c>
      <c r="X125" s="509"/>
      <c r="Y125" s="229">
        <f t="shared" si="18"/>
        <v>0</v>
      </c>
    </row>
    <row r="126" spans="2:25" ht="18.75" customHeight="1">
      <c r="B126" s="503"/>
      <c r="C126" s="506"/>
      <c r="D126" s="216">
        <v>26</v>
      </c>
      <c r="E126" s="216" t="s">
        <v>5301</v>
      </c>
      <c r="F126" s="217">
        <v>20</v>
      </c>
      <c r="G126" s="218">
        <f t="shared" si="13"/>
        <v>4</v>
      </c>
      <c r="H126" s="219">
        <f t="shared" si="14"/>
        <v>11.111111111111111</v>
      </c>
      <c r="I126" s="219">
        <f t="shared" si="15"/>
        <v>3.7037037037037034E-3</v>
      </c>
      <c r="J126" s="217"/>
      <c r="K126" s="220"/>
      <c r="L126" s="220"/>
      <c r="M126" s="221"/>
      <c r="N126" s="222">
        <f t="shared" si="19"/>
        <v>0</v>
      </c>
      <c r="O126" s="223"/>
      <c r="P126" s="224"/>
      <c r="Q126" s="224"/>
      <c r="R126" s="224"/>
      <c r="S126" s="224"/>
      <c r="T126" s="225"/>
      <c r="U126" s="226">
        <f t="shared" si="16"/>
        <v>7.4074074074074068E-3</v>
      </c>
      <c r="V126" s="227"/>
      <c r="W126" s="228" t="str">
        <f t="shared" si="17"/>
        <v>0</v>
      </c>
      <c r="X126" s="509"/>
      <c r="Y126" s="229">
        <f t="shared" si="18"/>
        <v>0</v>
      </c>
    </row>
    <row r="127" spans="2:25" ht="18.75" customHeight="1">
      <c r="B127" s="503"/>
      <c r="C127" s="506"/>
      <c r="D127" s="216">
        <v>27</v>
      </c>
      <c r="E127" s="216" t="s">
        <v>5302</v>
      </c>
      <c r="F127" s="217">
        <v>20</v>
      </c>
      <c r="G127" s="218">
        <f t="shared" si="13"/>
        <v>4</v>
      </c>
      <c r="H127" s="219">
        <f t="shared" si="14"/>
        <v>11.111111111111111</v>
      </c>
      <c r="I127" s="219">
        <f t="shared" si="15"/>
        <v>3.7037037037037034E-3</v>
      </c>
      <c r="J127" s="217"/>
      <c r="K127" s="220"/>
      <c r="L127" s="220"/>
      <c r="M127" s="221"/>
      <c r="N127" s="222">
        <f t="shared" si="19"/>
        <v>0</v>
      </c>
      <c r="O127" s="223"/>
      <c r="P127" s="224"/>
      <c r="Q127" s="224"/>
      <c r="R127" s="224"/>
      <c r="S127" s="224"/>
      <c r="T127" s="225"/>
      <c r="U127" s="226">
        <f t="shared" si="16"/>
        <v>7.4074074074074068E-3</v>
      </c>
      <c r="V127" s="227"/>
      <c r="W127" s="228" t="str">
        <f t="shared" si="17"/>
        <v>0</v>
      </c>
      <c r="X127" s="509"/>
      <c r="Y127" s="229">
        <f t="shared" si="18"/>
        <v>0</v>
      </c>
    </row>
    <row r="128" spans="2:25" ht="18.75" customHeight="1">
      <c r="B128" s="503"/>
      <c r="C128" s="506"/>
      <c r="D128" s="216">
        <v>28</v>
      </c>
      <c r="E128" s="216" t="s">
        <v>5303</v>
      </c>
      <c r="F128" s="217">
        <v>18</v>
      </c>
      <c r="G128" s="218">
        <f t="shared" si="13"/>
        <v>3.6</v>
      </c>
      <c r="H128" s="219">
        <f t="shared" si="14"/>
        <v>10</v>
      </c>
      <c r="I128" s="219">
        <f t="shared" si="15"/>
        <v>3.3333333333333335E-3</v>
      </c>
      <c r="J128" s="217"/>
      <c r="K128" s="220"/>
      <c r="L128" s="220"/>
      <c r="M128" s="221"/>
      <c r="N128" s="222">
        <f t="shared" si="19"/>
        <v>0</v>
      </c>
      <c r="O128" s="223"/>
      <c r="P128" s="224"/>
      <c r="Q128" s="224"/>
      <c r="R128" s="224"/>
      <c r="S128" s="224"/>
      <c r="T128" s="225"/>
      <c r="U128" s="226">
        <f t="shared" si="16"/>
        <v>6.6666666666666671E-3</v>
      </c>
      <c r="V128" s="227"/>
      <c r="W128" s="228" t="str">
        <f t="shared" si="17"/>
        <v>0</v>
      </c>
      <c r="X128" s="509"/>
      <c r="Y128" s="229">
        <f t="shared" si="18"/>
        <v>0</v>
      </c>
    </row>
    <row r="129" spans="2:25" ht="18.75" customHeight="1">
      <c r="B129" s="503"/>
      <c r="C129" s="506"/>
      <c r="D129" s="216">
        <v>29</v>
      </c>
      <c r="E129" s="216" t="s">
        <v>5304</v>
      </c>
      <c r="F129" s="217">
        <v>80</v>
      </c>
      <c r="G129" s="218">
        <f t="shared" si="13"/>
        <v>16</v>
      </c>
      <c r="H129" s="219">
        <f t="shared" si="14"/>
        <v>44.444444444444443</v>
      </c>
      <c r="I129" s="219">
        <f t="shared" si="15"/>
        <v>1.4814814814814814E-2</v>
      </c>
      <c r="J129" s="217"/>
      <c r="K129" s="220"/>
      <c r="L129" s="220"/>
      <c r="M129" s="221"/>
      <c r="N129" s="222">
        <f t="shared" si="19"/>
        <v>0</v>
      </c>
      <c r="O129" s="223"/>
      <c r="P129" s="224"/>
      <c r="Q129" s="224"/>
      <c r="R129" s="224"/>
      <c r="S129" s="224"/>
      <c r="T129" s="225"/>
      <c r="U129" s="226">
        <f t="shared" si="16"/>
        <v>2.9629629629629627E-2</v>
      </c>
      <c r="V129" s="227"/>
      <c r="W129" s="228" t="str">
        <f t="shared" si="17"/>
        <v>0</v>
      </c>
      <c r="X129" s="509"/>
      <c r="Y129" s="229">
        <f t="shared" si="18"/>
        <v>0</v>
      </c>
    </row>
    <row r="130" spans="2:25" ht="18.75" customHeight="1">
      <c r="B130" s="503"/>
      <c r="C130" s="506"/>
      <c r="D130" s="216">
        <v>30</v>
      </c>
      <c r="E130" s="216" t="s">
        <v>5305</v>
      </c>
      <c r="F130" s="217">
        <v>22</v>
      </c>
      <c r="G130" s="218">
        <f t="shared" si="13"/>
        <v>4.4000000000000004</v>
      </c>
      <c r="H130" s="219">
        <f t="shared" si="14"/>
        <v>12.222222222222221</v>
      </c>
      <c r="I130" s="219">
        <f t="shared" si="15"/>
        <v>4.0740740740740737E-3</v>
      </c>
      <c r="J130" s="217"/>
      <c r="K130" s="220"/>
      <c r="L130" s="220"/>
      <c r="M130" s="221"/>
      <c r="N130" s="222">
        <f t="shared" si="19"/>
        <v>0</v>
      </c>
      <c r="O130" s="223"/>
      <c r="P130" s="224"/>
      <c r="Q130" s="224"/>
      <c r="R130" s="224"/>
      <c r="S130" s="224"/>
      <c r="T130" s="225"/>
      <c r="U130" s="226">
        <f t="shared" si="16"/>
        <v>8.1481481481481474E-3</v>
      </c>
      <c r="V130" s="227"/>
      <c r="W130" s="228" t="str">
        <f t="shared" si="17"/>
        <v>0</v>
      </c>
      <c r="X130" s="509"/>
      <c r="Y130" s="229">
        <f t="shared" si="18"/>
        <v>0</v>
      </c>
    </row>
    <row r="131" spans="2:25" ht="18.75" customHeight="1">
      <c r="B131" s="503"/>
      <c r="C131" s="506"/>
      <c r="D131" s="216">
        <v>31</v>
      </c>
      <c r="E131" s="216" t="s">
        <v>5306</v>
      </c>
      <c r="F131" s="217">
        <v>20</v>
      </c>
      <c r="G131" s="218">
        <f t="shared" si="13"/>
        <v>4</v>
      </c>
      <c r="H131" s="219">
        <f t="shared" si="14"/>
        <v>11.111111111111111</v>
      </c>
      <c r="I131" s="219">
        <f t="shared" si="15"/>
        <v>3.7037037037037034E-3</v>
      </c>
      <c r="J131" s="217"/>
      <c r="K131" s="220"/>
      <c r="L131" s="220"/>
      <c r="M131" s="221"/>
      <c r="N131" s="222">
        <f t="shared" si="19"/>
        <v>0</v>
      </c>
      <c r="O131" s="223"/>
      <c r="P131" s="224"/>
      <c r="Q131" s="224"/>
      <c r="R131" s="224"/>
      <c r="S131" s="224"/>
      <c r="T131" s="225"/>
      <c r="U131" s="226">
        <f t="shared" si="16"/>
        <v>7.4074074074074068E-3</v>
      </c>
      <c r="V131" s="227"/>
      <c r="W131" s="228" t="str">
        <f t="shared" si="17"/>
        <v>0</v>
      </c>
      <c r="X131" s="509"/>
      <c r="Y131" s="229">
        <f t="shared" si="18"/>
        <v>0</v>
      </c>
    </row>
    <row r="132" spans="2:25" ht="18.75" customHeight="1">
      <c r="B132" s="503"/>
      <c r="C132" s="506"/>
      <c r="D132" s="216">
        <v>32</v>
      </c>
      <c r="E132" s="216" t="s">
        <v>5307</v>
      </c>
      <c r="F132" s="217">
        <v>20</v>
      </c>
      <c r="G132" s="218">
        <f t="shared" si="13"/>
        <v>4</v>
      </c>
      <c r="H132" s="219">
        <f t="shared" si="14"/>
        <v>11.111111111111111</v>
      </c>
      <c r="I132" s="219">
        <f t="shared" si="15"/>
        <v>3.7037037037037034E-3</v>
      </c>
      <c r="J132" s="217"/>
      <c r="K132" s="220"/>
      <c r="L132" s="220"/>
      <c r="M132" s="221"/>
      <c r="N132" s="222">
        <f t="shared" si="19"/>
        <v>0</v>
      </c>
      <c r="O132" s="223"/>
      <c r="P132" s="224"/>
      <c r="Q132" s="224"/>
      <c r="R132" s="224"/>
      <c r="S132" s="224"/>
      <c r="T132" s="225"/>
      <c r="U132" s="226">
        <f t="shared" si="16"/>
        <v>7.4074074074074068E-3</v>
      </c>
      <c r="V132" s="227"/>
      <c r="W132" s="228" t="str">
        <f t="shared" si="17"/>
        <v>0</v>
      </c>
      <c r="X132" s="509"/>
      <c r="Y132" s="229">
        <f t="shared" si="18"/>
        <v>0</v>
      </c>
    </row>
    <row r="133" spans="2:25" ht="18.75" customHeight="1">
      <c r="B133" s="503"/>
      <c r="C133" s="506"/>
      <c r="D133" s="216">
        <v>33</v>
      </c>
      <c r="E133" s="216" t="s">
        <v>5308</v>
      </c>
      <c r="F133" s="217">
        <v>100</v>
      </c>
      <c r="G133" s="218">
        <f t="shared" si="13"/>
        <v>20</v>
      </c>
      <c r="H133" s="219">
        <f t="shared" si="14"/>
        <v>55.555555555555557</v>
      </c>
      <c r="I133" s="219">
        <f t="shared" si="15"/>
        <v>1.8518518518518517E-2</v>
      </c>
      <c r="J133" s="217"/>
      <c r="K133" s="220"/>
      <c r="L133" s="220"/>
      <c r="M133" s="221"/>
      <c r="N133" s="222">
        <f t="shared" si="19"/>
        <v>0</v>
      </c>
      <c r="O133" s="223"/>
      <c r="P133" s="224"/>
      <c r="Q133" s="224"/>
      <c r="R133" s="224"/>
      <c r="S133" s="224"/>
      <c r="T133" s="225"/>
      <c r="U133" s="226">
        <f t="shared" si="16"/>
        <v>3.7037037037037035E-2</v>
      </c>
      <c r="V133" s="227"/>
      <c r="W133" s="228" t="str">
        <f t="shared" si="17"/>
        <v>0</v>
      </c>
      <c r="X133" s="509"/>
      <c r="Y133" s="229">
        <f t="shared" si="18"/>
        <v>0</v>
      </c>
    </row>
    <row r="134" spans="2:25" ht="18.75" customHeight="1">
      <c r="B134" s="503"/>
      <c r="C134" s="506"/>
      <c r="D134" s="216">
        <v>34</v>
      </c>
      <c r="E134" s="216" t="s">
        <v>5309</v>
      </c>
      <c r="F134" s="217">
        <v>20</v>
      </c>
      <c r="G134" s="218">
        <f t="shared" si="13"/>
        <v>4</v>
      </c>
      <c r="H134" s="219">
        <f t="shared" si="14"/>
        <v>11.111111111111111</v>
      </c>
      <c r="I134" s="219">
        <f t="shared" si="15"/>
        <v>3.7037037037037034E-3</v>
      </c>
      <c r="J134" s="217"/>
      <c r="K134" s="220"/>
      <c r="L134" s="220"/>
      <c r="M134" s="221"/>
      <c r="N134" s="222">
        <f t="shared" si="19"/>
        <v>0</v>
      </c>
      <c r="O134" s="223"/>
      <c r="P134" s="224"/>
      <c r="Q134" s="224"/>
      <c r="R134" s="224"/>
      <c r="S134" s="224"/>
      <c r="T134" s="225"/>
      <c r="U134" s="226">
        <f t="shared" si="16"/>
        <v>7.4074074074074068E-3</v>
      </c>
      <c r="V134" s="227"/>
      <c r="W134" s="228" t="str">
        <f t="shared" si="17"/>
        <v>0</v>
      </c>
      <c r="X134" s="509"/>
      <c r="Y134" s="229">
        <f t="shared" si="18"/>
        <v>0</v>
      </c>
    </row>
    <row r="135" spans="2:25" ht="18.75" customHeight="1">
      <c r="B135" s="503"/>
      <c r="C135" s="506"/>
      <c r="D135" s="216">
        <v>35</v>
      </c>
      <c r="E135" s="216" t="s">
        <v>5310</v>
      </c>
      <c r="F135" s="217">
        <v>22</v>
      </c>
      <c r="G135" s="218">
        <f t="shared" si="13"/>
        <v>4.4000000000000004</v>
      </c>
      <c r="H135" s="219">
        <f t="shared" si="14"/>
        <v>12.222222222222221</v>
      </c>
      <c r="I135" s="219">
        <f t="shared" si="15"/>
        <v>4.0740740740740737E-3</v>
      </c>
      <c r="J135" s="217"/>
      <c r="K135" s="220"/>
      <c r="L135" s="220"/>
      <c r="M135" s="221"/>
      <c r="N135" s="222">
        <f t="shared" si="19"/>
        <v>0</v>
      </c>
      <c r="O135" s="223"/>
      <c r="P135" s="224"/>
      <c r="Q135" s="224"/>
      <c r="R135" s="224"/>
      <c r="S135" s="224"/>
      <c r="T135" s="225"/>
      <c r="U135" s="226">
        <f t="shared" si="16"/>
        <v>8.1481481481481474E-3</v>
      </c>
      <c r="V135" s="227"/>
      <c r="W135" s="228" t="str">
        <f t="shared" si="17"/>
        <v>0</v>
      </c>
      <c r="X135" s="509"/>
      <c r="Y135" s="229">
        <f t="shared" si="18"/>
        <v>0</v>
      </c>
    </row>
    <row r="136" spans="2:25" ht="18.75" customHeight="1">
      <c r="B136" s="503"/>
      <c r="C136" s="506"/>
      <c r="D136" s="216">
        <v>36</v>
      </c>
      <c r="E136" s="216" t="s">
        <v>5311</v>
      </c>
      <c r="F136" s="217">
        <v>20</v>
      </c>
      <c r="G136" s="218">
        <f t="shared" si="13"/>
        <v>4</v>
      </c>
      <c r="H136" s="219">
        <f t="shared" si="14"/>
        <v>11.111111111111111</v>
      </c>
      <c r="I136" s="219">
        <f t="shared" si="15"/>
        <v>3.7037037037037034E-3</v>
      </c>
      <c r="J136" s="217"/>
      <c r="K136" s="220"/>
      <c r="L136" s="220"/>
      <c r="M136" s="221"/>
      <c r="N136" s="222">
        <f t="shared" si="19"/>
        <v>0</v>
      </c>
      <c r="O136" s="223"/>
      <c r="P136" s="224"/>
      <c r="Q136" s="224"/>
      <c r="R136" s="224"/>
      <c r="S136" s="224"/>
      <c r="T136" s="225"/>
      <c r="U136" s="226">
        <f t="shared" si="16"/>
        <v>7.4074074074074068E-3</v>
      </c>
      <c r="V136" s="227"/>
      <c r="W136" s="228" t="str">
        <f t="shared" si="17"/>
        <v>0</v>
      </c>
      <c r="X136" s="509"/>
      <c r="Y136" s="229">
        <f t="shared" si="18"/>
        <v>0</v>
      </c>
    </row>
    <row r="137" spans="2:25" ht="18.75" customHeight="1">
      <c r="B137" s="503"/>
      <c r="C137" s="506"/>
      <c r="D137" s="216">
        <v>37</v>
      </c>
      <c r="E137" s="216" t="s">
        <v>5310</v>
      </c>
      <c r="F137" s="217">
        <v>24</v>
      </c>
      <c r="G137" s="218">
        <f t="shared" si="13"/>
        <v>4.8</v>
      </c>
      <c r="H137" s="219">
        <f t="shared" si="14"/>
        <v>13.333333333333332</v>
      </c>
      <c r="I137" s="219">
        <f t="shared" si="15"/>
        <v>4.4444444444444444E-3</v>
      </c>
      <c r="J137" s="217"/>
      <c r="K137" s="220"/>
      <c r="L137" s="220"/>
      <c r="M137" s="221"/>
      <c r="N137" s="222">
        <f t="shared" si="19"/>
        <v>0</v>
      </c>
      <c r="O137" s="223"/>
      <c r="P137" s="224"/>
      <c r="Q137" s="224"/>
      <c r="R137" s="224"/>
      <c r="S137" s="224"/>
      <c r="T137" s="225"/>
      <c r="U137" s="226">
        <f t="shared" si="16"/>
        <v>8.8888888888888889E-3</v>
      </c>
      <c r="V137" s="227"/>
      <c r="W137" s="228" t="str">
        <f t="shared" si="17"/>
        <v>0</v>
      </c>
      <c r="X137" s="509"/>
      <c r="Y137" s="229">
        <f t="shared" si="18"/>
        <v>0</v>
      </c>
    </row>
    <row r="138" spans="2:25" ht="18.75" customHeight="1">
      <c r="B138" s="503"/>
      <c r="C138" s="506"/>
      <c r="D138" s="216">
        <v>38</v>
      </c>
      <c r="E138" s="216" t="s">
        <v>5311</v>
      </c>
      <c r="F138" s="217">
        <v>30</v>
      </c>
      <c r="G138" s="218">
        <f t="shared" si="13"/>
        <v>6</v>
      </c>
      <c r="H138" s="219">
        <f t="shared" si="14"/>
        <v>16.666666666666668</v>
      </c>
      <c r="I138" s="219">
        <f t="shared" si="15"/>
        <v>5.5555555555555558E-3</v>
      </c>
      <c r="J138" s="217"/>
      <c r="K138" s="220"/>
      <c r="L138" s="220"/>
      <c r="M138" s="221"/>
      <c r="N138" s="222">
        <f t="shared" si="19"/>
        <v>0</v>
      </c>
      <c r="O138" s="223"/>
      <c r="P138" s="224"/>
      <c r="Q138" s="224"/>
      <c r="R138" s="224"/>
      <c r="S138" s="224"/>
      <c r="T138" s="225"/>
      <c r="U138" s="226">
        <f t="shared" si="16"/>
        <v>1.1111111111111112E-2</v>
      </c>
      <c r="V138" s="227"/>
      <c r="W138" s="228" t="str">
        <f t="shared" si="17"/>
        <v>0</v>
      </c>
      <c r="X138" s="509"/>
      <c r="Y138" s="229">
        <f t="shared" si="18"/>
        <v>0</v>
      </c>
    </row>
    <row r="139" spans="2:25" ht="18.75" customHeight="1">
      <c r="B139" s="503"/>
      <c r="C139" s="506"/>
      <c r="D139" s="216">
        <v>39</v>
      </c>
      <c r="E139" s="216" t="s">
        <v>5312</v>
      </c>
      <c r="F139" s="217">
        <v>30</v>
      </c>
      <c r="G139" s="218">
        <f t="shared" si="13"/>
        <v>6</v>
      </c>
      <c r="H139" s="219">
        <f t="shared" si="14"/>
        <v>16.666666666666668</v>
      </c>
      <c r="I139" s="219">
        <f t="shared" si="15"/>
        <v>5.5555555555555558E-3</v>
      </c>
      <c r="J139" s="217"/>
      <c r="K139" s="220"/>
      <c r="L139" s="220"/>
      <c r="M139" s="221"/>
      <c r="N139" s="222">
        <f t="shared" si="19"/>
        <v>0</v>
      </c>
      <c r="O139" s="223"/>
      <c r="P139" s="224"/>
      <c r="Q139" s="224"/>
      <c r="R139" s="224"/>
      <c r="S139" s="224"/>
      <c r="T139" s="225"/>
      <c r="U139" s="226">
        <f t="shared" si="16"/>
        <v>1.1111111111111112E-2</v>
      </c>
      <c r="V139" s="227"/>
      <c r="W139" s="228" t="str">
        <f t="shared" si="17"/>
        <v>0</v>
      </c>
      <c r="X139" s="509"/>
      <c r="Y139" s="229">
        <f t="shared" si="18"/>
        <v>0</v>
      </c>
    </row>
    <row r="140" spans="2:25" ht="18.75" customHeight="1">
      <c r="B140" s="503"/>
      <c r="C140" s="506"/>
      <c r="D140" s="216">
        <v>40</v>
      </c>
      <c r="E140" s="216" t="s">
        <v>5313</v>
      </c>
      <c r="F140" s="217">
        <v>22</v>
      </c>
      <c r="G140" s="218">
        <f t="shared" si="13"/>
        <v>4.4000000000000004</v>
      </c>
      <c r="H140" s="219">
        <f t="shared" si="14"/>
        <v>12.222222222222221</v>
      </c>
      <c r="I140" s="219">
        <f t="shared" si="15"/>
        <v>4.0740740740740737E-3</v>
      </c>
      <c r="J140" s="217"/>
      <c r="K140" s="220"/>
      <c r="L140" s="220"/>
      <c r="M140" s="221"/>
      <c r="N140" s="222">
        <f t="shared" si="19"/>
        <v>0</v>
      </c>
      <c r="O140" s="223"/>
      <c r="P140" s="224"/>
      <c r="Q140" s="224"/>
      <c r="R140" s="224"/>
      <c r="S140" s="224"/>
      <c r="T140" s="225"/>
      <c r="U140" s="226">
        <f t="shared" si="16"/>
        <v>8.1481481481481474E-3</v>
      </c>
      <c r="V140" s="227"/>
      <c r="W140" s="228" t="str">
        <f t="shared" si="17"/>
        <v>0</v>
      </c>
      <c r="X140" s="509"/>
      <c r="Y140" s="229">
        <f t="shared" si="18"/>
        <v>0</v>
      </c>
    </row>
    <row r="141" spans="2:25" ht="18.75" customHeight="1">
      <c r="B141" s="503"/>
      <c r="C141" s="506"/>
      <c r="D141" s="216">
        <v>41</v>
      </c>
      <c r="E141" s="216" t="s">
        <v>5314</v>
      </c>
      <c r="F141" s="217">
        <v>50</v>
      </c>
      <c r="G141" s="218">
        <f t="shared" si="13"/>
        <v>10</v>
      </c>
      <c r="H141" s="219">
        <f t="shared" si="14"/>
        <v>27.777777777777779</v>
      </c>
      <c r="I141" s="219">
        <f t="shared" si="15"/>
        <v>9.2592592592592587E-3</v>
      </c>
      <c r="J141" s="217"/>
      <c r="K141" s="220"/>
      <c r="L141" s="220"/>
      <c r="M141" s="221"/>
      <c r="N141" s="222">
        <f t="shared" si="19"/>
        <v>0</v>
      </c>
      <c r="O141" s="223"/>
      <c r="P141" s="224"/>
      <c r="Q141" s="224"/>
      <c r="R141" s="224"/>
      <c r="S141" s="224"/>
      <c r="T141" s="225"/>
      <c r="U141" s="226">
        <f t="shared" si="16"/>
        <v>1.8518518518518517E-2</v>
      </c>
      <c r="V141" s="227"/>
      <c r="W141" s="228" t="str">
        <f t="shared" si="17"/>
        <v>0</v>
      </c>
      <c r="X141" s="509"/>
      <c r="Y141" s="229">
        <f t="shared" si="18"/>
        <v>0</v>
      </c>
    </row>
    <row r="142" spans="2:25" ht="18.75" customHeight="1">
      <c r="B142" s="503"/>
      <c r="C142" s="506"/>
      <c r="D142" s="216">
        <v>42</v>
      </c>
      <c r="E142" s="216" t="s">
        <v>5315</v>
      </c>
      <c r="F142" s="217">
        <v>35</v>
      </c>
      <c r="G142" s="218">
        <f t="shared" si="13"/>
        <v>7</v>
      </c>
      <c r="H142" s="219">
        <f t="shared" si="14"/>
        <v>19.444444444444443</v>
      </c>
      <c r="I142" s="219">
        <f t="shared" si="15"/>
        <v>6.4814814814814813E-3</v>
      </c>
      <c r="J142" s="217"/>
      <c r="K142" s="220"/>
      <c r="L142" s="220"/>
      <c r="M142" s="221"/>
      <c r="N142" s="222">
        <f t="shared" si="19"/>
        <v>0</v>
      </c>
      <c r="O142" s="223"/>
      <c r="P142" s="224"/>
      <c r="Q142" s="224"/>
      <c r="R142" s="224"/>
      <c r="S142" s="224"/>
      <c r="T142" s="225"/>
      <c r="U142" s="226">
        <f t="shared" si="16"/>
        <v>1.2962962962962963E-2</v>
      </c>
      <c r="V142" s="227"/>
      <c r="W142" s="228" t="str">
        <f t="shared" si="17"/>
        <v>0</v>
      </c>
      <c r="X142" s="509"/>
      <c r="Y142" s="229">
        <f t="shared" si="18"/>
        <v>0</v>
      </c>
    </row>
    <row r="143" spans="2:25" ht="18.75" customHeight="1">
      <c r="B143" s="503"/>
      <c r="C143" s="506"/>
      <c r="D143" s="216">
        <v>43</v>
      </c>
      <c r="E143" s="216" t="s">
        <v>5316</v>
      </c>
      <c r="F143" s="217">
        <v>28</v>
      </c>
      <c r="G143" s="218">
        <f t="shared" si="13"/>
        <v>5.6</v>
      </c>
      <c r="H143" s="219">
        <f t="shared" si="14"/>
        <v>15.555555555555555</v>
      </c>
      <c r="I143" s="219">
        <f t="shared" si="15"/>
        <v>5.185185185185185E-3</v>
      </c>
      <c r="J143" s="217"/>
      <c r="K143" s="220"/>
      <c r="L143" s="220"/>
      <c r="M143" s="221"/>
      <c r="N143" s="222">
        <f t="shared" si="19"/>
        <v>0</v>
      </c>
      <c r="O143" s="223"/>
      <c r="P143" s="224"/>
      <c r="Q143" s="224"/>
      <c r="R143" s="224"/>
      <c r="S143" s="224"/>
      <c r="T143" s="225"/>
      <c r="U143" s="226">
        <f t="shared" si="16"/>
        <v>1.037037037037037E-2</v>
      </c>
      <c r="V143" s="227"/>
      <c r="W143" s="228" t="str">
        <f t="shared" si="17"/>
        <v>0</v>
      </c>
      <c r="X143" s="509"/>
      <c r="Y143" s="229">
        <f t="shared" si="18"/>
        <v>0</v>
      </c>
    </row>
    <row r="144" spans="2:25" ht="18.75" customHeight="1">
      <c r="B144" s="503"/>
      <c r="C144" s="506"/>
      <c r="D144" s="216">
        <v>44</v>
      </c>
      <c r="E144" s="216" t="s">
        <v>5317</v>
      </c>
      <c r="F144" s="217">
        <v>26</v>
      </c>
      <c r="G144" s="218">
        <f t="shared" si="13"/>
        <v>5.2</v>
      </c>
      <c r="H144" s="219">
        <f t="shared" si="14"/>
        <v>14.444444444444445</v>
      </c>
      <c r="I144" s="219">
        <f t="shared" si="15"/>
        <v>4.8148148148148152E-3</v>
      </c>
      <c r="J144" s="217"/>
      <c r="K144" s="220"/>
      <c r="L144" s="220"/>
      <c r="M144" s="221"/>
      <c r="N144" s="222">
        <f t="shared" si="19"/>
        <v>0</v>
      </c>
      <c r="O144" s="223"/>
      <c r="P144" s="224"/>
      <c r="Q144" s="224"/>
      <c r="R144" s="224"/>
      <c r="S144" s="224"/>
      <c r="T144" s="225"/>
      <c r="U144" s="226">
        <f t="shared" si="16"/>
        <v>9.6296296296296303E-3</v>
      </c>
      <c r="V144" s="227"/>
      <c r="W144" s="228" t="str">
        <f t="shared" si="17"/>
        <v>0</v>
      </c>
      <c r="X144" s="509"/>
      <c r="Y144" s="229">
        <f t="shared" si="18"/>
        <v>0</v>
      </c>
    </row>
    <row r="145" spans="2:25" ht="18.75" customHeight="1">
      <c r="B145" s="503"/>
      <c r="C145" s="506"/>
      <c r="D145" s="216">
        <v>45</v>
      </c>
      <c r="E145" s="216" t="s">
        <v>5318</v>
      </c>
      <c r="F145" s="217">
        <v>30</v>
      </c>
      <c r="G145" s="218">
        <f t="shared" si="13"/>
        <v>6</v>
      </c>
      <c r="H145" s="219">
        <f t="shared" si="14"/>
        <v>16.666666666666668</v>
      </c>
      <c r="I145" s="219">
        <f t="shared" si="15"/>
        <v>5.5555555555555558E-3</v>
      </c>
      <c r="J145" s="217"/>
      <c r="K145" s="220"/>
      <c r="L145" s="220"/>
      <c r="M145" s="221"/>
      <c r="N145" s="222">
        <f t="shared" si="19"/>
        <v>0</v>
      </c>
      <c r="O145" s="223"/>
      <c r="P145" s="224"/>
      <c r="Q145" s="224"/>
      <c r="R145" s="224"/>
      <c r="S145" s="224"/>
      <c r="T145" s="225"/>
      <c r="U145" s="226">
        <f t="shared" si="16"/>
        <v>1.1111111111111112E-2</v>
      </c>
      <c r="V145" s="227"/>
      <c r="W145" s="228" t="str">
        <f t="shared" si="17"/>
        <v>0</v>
      </c>
      <c r="X145" s="509"/>
      <c r="Y145" s="229">
        <f t="shared" si="18"/>
        <v>0</v>
      </c>
    </row>
    <row r="146" spans="2:25" ht="18.75" customHeight="1">
      <c r="B146" s="503"/>
      <c r="C146" s="506"/>
      <c r="D146" s="216">
        <v>46</v>
      </c>
      <c r="E146" s="216" t="s">
        <v>5319</v>
      </c>
      <c r="F146" s="217">
        <v>200</v>
      </c>
      <c r="G146" s="218">
        <f t="shared" si="13"/>
        <v>40</v>
      </c>
      <c r="H146" s="219">
        <f t="shared" si="14"/>
        <v>111.11111111111111</v>
      </c>
      <c r="I146" s="219">
        <f t="shared" si="15"/>
        <v>3.7037037037037035E-2</v>
      </c>
      <c r="J146" s="217"/>
      <c r="K146" s="220"/>
      <c r="L146" s="220"/>
      <c r="M146" s="221"/>
      <c r="N146" s="222">
        <f t="shared" si="19"/>
        <v>0</v>
      </c>
      <c r="O146" s="223"/>
      <c r="P146" s="224"/>
      <c r="Q146" s="224"/>
      <c r="R146" s="224"/>
      <c r="S146" s="224"/>
      <c r="T146" s="225"/>
      <c r="U146" s="226">
        <f t="shared" si="16"/>
        <v>7.407407407407407E-2</v>
      </c>
      <c r="V146" s="227"/>
      <c r="W146" s="228" t="str">
        <f t="shared" si="17"/>
        <v>0</v>
      </c>
      <c r="X146" s="509"/>
      <c r="Y146" s="229">
        <f t="shared" si="18"/>
        <v>0</v>
      </c>
    </row>
    <row r="147" spans="2:25" ht="18.75" customHeight="1">
      <c r="B147" s="503"/>
      <c r="C147" s="506"/>
      <c r="D147" s="216">
        <v>47</v>
      </c>
      <c r="E147" s="216" t="s">
        <v>5320</v>
      </c>
      <c r="F147" s="217">
        <v>300</v>
      </c>
      <c r="G147" s="218">
        <f t="shared" si="13"/>
        <v>60</v>
      </c>
      <c r="H147" s="219">
        <f t="shared" si="14"/>
        <v>166.66666666666666</v>
      </c>
      <c r="I147" s="219">
        <f t="shared" si="15"/>
        <v>5.5555555555555552E-2</v>
      </c>
      <c r="J147" s="217"/>
      <c r="K147" s="220"/>
      <c r="L147" s="220"/>
      <c r="M147" s="221"/>
      <c r="N147" s="222">
        <f t="shared" si="19"/>
        <v>0</v>
      </c>
      <c r="O147" s="223"/>
      <c r="P147" s="224"/>
      <c r="Q147" s="224"/>
      <c r="R147" s="224"/>
      <c r="S147" s="224"/>
      <c r="T147" s="225"/>
      <c r="U147" s="226">
        <f t="shared" si="16"/>
        <v>0.1111111111111111</v>
      </c>
      <c r="V147" s="227"/>
      <c r="W147" s="228" t="str">
        <f t="shared" si="17"/>
        <v>0</v>
      </c>
      <c r="X147" s="509"/>
      <c r="Y147" s="229">
        <f t="shared" si="18"/>
        <v>0</v>
      </c>
    </row>
    <row r="148" spans="2:25" ht="18.75" customHeight="1">
      <c r="B148" s="503"/>
      <c r="C148" s="506"/>
      <c r="D148" s="216">
        <v>48</v>
      </c>
      <c r="E148" s="216" t="s">
        <v>5321</v>
      </c>
      <c r="F148" s="217">
        <v>22</v>
      </c>
      <c r="G148" s="218">
        <f t="shared" si="13"/>
        <v>4.4000000000000004</v>
      </c>
      <c r="H148" s="219">
        <f t="shared" si="14"/>
        <v>12.222222222222221</v>
      </c>
      <c r="I148" s="219">
        <f t="shared" si="15"/>
        <v>4.0740740740740737E-3</v>
      </c>
      <c r="J148" s="217"/>
      <c r="K148" s="220"/>
      <c r="L148" s="220"/>
      <c r="M148" s="221"/>
      <c r="N148" s="222">
        <f t="shared" si="19"/>
        <v>0</v>
      </c>
      <c r="O148" s="223"/>
      <c r="P148" s="224"/>
      <c r="Q148" s="224"/>
      <c r="R148" s="224"/>
      <c r="S148" s="224"/>
      <c r="T148" s="225"/>
      <c r="U148" s="226">
        <f t="shared" si="16"/>
        <v>8.1481481481481474E-3</v>
      </c>
      <c r="V148" s="227"/>
      <c r="W148" s="228" t="str">
        <f t="shared" si="17"/>
        <v>0</v>
      </c>
      <c r="X148" s="509"/>
      <c r="Y148" s="229">
        <f t="shared" si="18"/>
        <v>0</v>
      </c>
    </row>
    <row r="149" spans="2:25" ht="18.75" customHeight="1">
      <c r="B149" s="503"/>
      <c r="C149" s="506"/>
      <c r="D149" s="216">
        <v>49</v>
      </c>
      <c r="E149" s="216" t="s">
        <v>5322</v>
      </c>
      <c r="F149" s="217">
        <v>40</v>
      </c>
      <c r="G149" s="218">
        <f t="shared" si="13"/>
        <v>8</v>
      </c>
      <c r="H149" s="219">
        <f t="shared" si="14"/>
        <v>22.222222222222221</v>
      </c>
      <c r="I149" s="219">
        <f t="shared" si="15"/>
        <v>7.4074074074074068E-3</v>
      </c>
      <c r="J149" s="217"/>
      <c r="K149" s="220"/>
      <c r="L149" s="220"/>
      <c r="M149" s="221"/>
      <c r="N149" s="222">
        <f t="shared" si="19"/>
        <v>0</v>
      </c>
      <c r="O149" s="223"/>
      <c r="P149" s="224"/>
      <c r="Q149" s="224"/>
      <c r="R149" s="224"/>
      <c r="S149" s="224"/>
      <c r="T149" s="225"/>
      <c r="U149" s="226">
        <f t="shared" si="16"/>
        <v>1.4814814814814814E-2</v>
      </c>
      <c r="V149" s="227"/>
      <c r="W149" s="228" t="str">
        <f t="shared" si="17"/>
        <v>0</v>
      </c>
      <c r="X149" s="509"/>
      <c r="Y149" s="229">
        <f t="shared" si="18"/>
        <v>0</v>
      </c>
    </row>
    <row r="150" spans="2:25" ht="18.75" customHeight="1">
      <c r="B150" s="503"/>
      <c r="C150" s="506"/>
      <c r="D150" s="216">
        <v>50</v>
      </c>
      <c r="E150" s="216" t="s">
        <v>5323</v>
      </c>
      <c r="F150" s="217">
        <v>200</v>
      </c>
      <c r="G150" s="218">
        <f t="shared" si="13"/>
        <v>40</v>
      </c>
      <c r="H150" s="219">
        <f t="shared" si="14"/>
        <v>111.11111111111111</v>
      </c>
      <c r="I150" s="219">
        <f t="shared" si="15"/>
        <v>3.7037037037037035E-2</v>
      </c>
      <c r="J150" s="217"/>
      <c r="K150" s="220"/>
      <c r="L150" s="220"/>
      <c r="M150" s="221"/>
      <c r="N150" s="222">
        <f t="shared" si="19"/>
        <v>0</v>
      </c>
      <c r="O150" s="223"/>
      <c r="P150" s="224"/>
      <c r="Q150" s="224"/>
      <c r="R150" s="224"/>
      <c r="S150" s="224"/>
      <c r="T150" s="225"/>
      <c r="U150" s="226">
        <f t="shared" si="16"/>
        <v>7.407407407407407E-2</v>
      </c>
      <c r="V150" s="227"/>
      <c r="W150" s="228" t="str">
        <f t="shared" si="17"/>
        <v>0</v>
      </c>
      <c r="X150" s="509"/>
      <c r="Y150" s="229">
        <f t="shared" si="18"/>
        <v>0</v>
      </c>
    </row>
    <row r="151" spans="2:25" ht="18.75" customHeight="1">
      <c r="B151" s="503"/>
      <c r="C151" s="506"/>
      <c r="D151" s="216">
        <v>51</v>
      </c>
      <c r="E151" s="216" t="s">
        <v>5324</v>
      </c>
      <c r="F151" s="217">
        <v>22</v>
      </c>
      <c r="G151" s="218">
        <f t="shared" si="13"/>
        <v>4.4000000000000004</v>
      </c>
      <c r="H151" s="219">
        <f t="shared" si="14"/>
        <v>12.222222222222221</v>
      </c>
      <c r="I151" s="219">
        <f t="shared" si="15"/>
        <v>4.0740740740740737E-3</v>
      </c>
      <c r="J151" s="217"/>
      <c r="K151" s="220"/>
      <c r="L151" s="220"/>
      <c r="M151" s="221"/>
      <c r="N151" s="222">
        <f t="shared" si="19"/>
        <v>0</v>
      </c>
      <c r="O151" s="223"/>
      <c r="P151" s="224"/>
      <c r="Q151" s="224"/>
      <c r="R151" s="224"/>
      <c r="S151" s="224"/>
      <c r="T151" s="225"/>
      <c r="U151" s="226">
        <f t="shared" si="16"/>
        <v>8.1481481481481474E-3</v>
      </c>
      <c r="V151" s="227"/>
      <c r="W151" s="228" t="str">
        <f t="shared" si="17"/>
        <v>0</v>
      </c>
      <c r="X151" s="509"/>
      <c r="Y151" s="229">
        <f t="shared" si="18"/>
        <v>0</v>
      </c>
    </row>
    <row r="152" spans="2:25" ht="18.75" customHeight="1">
      <c r="B152" s="503"/>
      <c r="C152" s="506"/>
      <c r="D152" s="216">
        <v>52</v>
      </c>
      <c r="E152" s="216" t="s">
        <v>5325</v>
      </c>
      <c r="F152" s="217">
        <v>20</v>
      </c>
      <c r="G152" s="218">
        <f t="shared" si="13"/>
        <v>4</v>
      </c>
      <c r="H152" s="219">
        <f t="shared" si="14"/>
        <v>11.111111111111111</v>
      </c>
      <c r="I152" s="219">
        <f t="shared" si="15"/>
        <v>3.7037037037037034E-3</v>
      </c>
      <c r="J152" s="217"/>
      <c r="K152" s="220"/>
      <c r="L152" s="220"/>
      <c r="M152" s="221"/>
      <c r="N152" s="222">
        <f t="shared" si="19"/>
        <v>0</v>
      </c>
      <c r="O152" s="223"/>
      <c r="P152" s="224"/>
      <c r="Q152" s="224"/>
      <c r="R152" s="224"/>
      <c r="S152" s="224"/>
      <c r="T152" s="225"/>
      <c r="U152" s="226">
        <f t="shared" si="16"/>
        <v>7.4074074074074068E-3</v>
      </c>
      <c r="V152" s="227"/>
      <c r="W152" s="228" t="str">
        <f t="shared" si="17"/>
        <v>0</v>
      </c>
      <c r="X152" s="509"/>
      <c r="Y152" s="229">
        <f t="shared" si="18"/>
        <v>0</v>
      </c>
    </row>
    <row r="153" spans="2:25" ht="18.75" customHeight="1">
      <c r="B153" s="503"/>
      <c r="C153" s="506"/>
      <c r="D153" s="216">
        <v>53</v>
      </c>
      <c r="E153" s="216" t="s">
        <v>5326</v>
      </c>
      <c r="F153" s="217">
        <v>30</v>
      </c>
      <c r="G153" s="218">
        <f t="shared" si="13"/>
        <v>6</v>
      </c>
      <c r="H153" s="219">
        <f t="shared" si="14"/>
        <v>16.666666666666668</v>
      </c>
      <c r="I153" s="219">
        <f t="shared" si="15"/>
        <v>5.5555555555555558E-3</v>
      </c>
      <c r="J153" s="217"/>
      <c r="K153" s="220"/>
      <c r="L153" s="220"/>
      <c r="M153" s="221"/>
      <c r="N153" s="222">
        <f t="shared" si="19"/>
        <v>0</v>
      </c>
      <c r="O153" s="223"/>
      <c r="P153" s="224"/>
      <c r="Q153" s="224"/>
      <c r="R153" s="224"/>
      <c r="S153" s="224"/>
      <c r="T153" s="225"/>
      <c r="U153" s="226">
        <f t="shared" si="16"/>
        <v>1.1111111111111112E-2</v>
      </c>
      <c r="V153" s="227"/>
      <c r="W153" s="228" t="str">
        <f t="shared" si="17"/>
        <v>0</v>
      </c>
      <c r="X153" s="509"/>
      <c r="Y153" s="229">
        <f t="shared" si="18"/>
        <v>0</v>
      </c>
    </row>
    <row r="154" spans="2:25" ht="18.75" customHeight="1">
      <c r="B154" s="503"/>
      <c r="C154" s="506"/>
      <c r="D154" s="216">
        <v>54</v>
      </c>
      <c r="E154" s="216" t="s">
        <v>5327</v>
      </c>
      <c r="F154" s="217">
        <v>36</v>
      </c>
      <c r="G154" s="218">
        <f t="shared" si="13"/>
        <v>7.2</v>
      </c>
      <c r="H154" s="219">
        <f t="shared" si="14"/>
        <v>20</v>
      </c>
      <c r="I154" s="219">
        <f t="shared" si="15"/>
        <v>6.6666666666666671E-3</v>
      </c>
      <c r="J154" s="217"/>
      <c r="K154" s="220"/>
      <c r="L154" s="220"/>
      <c r="M154" s="221"/>
      <c r="N154" s="222">
        <f t="shared" si="19"/>
        <v>0</v>
      </c>
      <c r="O154" s="223"/>
      <c r="P154" s="224"/>
      <c r="Q154" s="224"/>
      <c r="R154" s="224"/>
      <c r="S154" s="224"/>
      <c r="T154" s="225"/>
      <c r="U154" s="226">
        <f t="shared" si="16"/>
        <v>1.3333333333333334E-2</v>
      </c>
      <c r="V154" s="227"/>
      <c r="W154" s="228" t="str">
        <f t="shared" si="17"/>
        <v>0</v>
      </c>
      <c r="X154" s="509"/>
      <c r="Y154" s="229">
        <f t="shared" si="18"/>
        <v>0</v>
      </c>
    </row>
    <row r="155" spans="2:25" ht="18.75" customHeight="1">
      <c r="B155" s="503"/>
      <c r="C155" s="506"/>
      <c r="D155" s="216">
        <v>55</v>
      </c>
      <c r="E155" s="216" t="s">
        <v>5328</v>
      </c>
      <c r="F155" s="217">
        <v>350</v>
      </c>
      <c r="G155" s="218">
        <f t="shared" si="13"/>
        <v>70</v>
      </c>
      <c r="H155" s="219">
        <f t="shared" si="14"/>
        <v>194.44444444444443</v>
      </c>
      <c r="I155" s="219">
        <f t="shared" si="15"/>
        <v>6.4814814814814811E-2</v>
      </c>
      <c r="J155" s="217"/>
      <c r="K155" s="220"/>
      <c r="L155" s="220"/>
      <c r="M155" s="221"/>
      <c r="N155" s="222">
        <f t="shared" si="19"/>
        <v>0</v>
      </c>
      <c r="O155" s="223"/>
      <c r="P155" s="224"/>
      <c r="Q155" s="224"/>
      <c r="R155" s="224"/>
      <c r="S155" s="224"/>
      <c r="T155" s="225"/>
      <c r="U155" s="226">
        <f t="shared" si="16"/>
        <v>0.12962962962962962</v>
      </c>
      <c r="V155" s="227"/>
      <c r="W155" s="228" t="str">
        <f t="shared" si="17"/>
        <v>0</v>
      </c>
      <c r="X155" s="509"/>
      <c r="Y155" s="229">
        <f t="shared" si="18"/>
        <v>0</v>
      </c>
    </row>
    <row r="156" spans="2:25" ht="18.75" customHeight="1">
      <c r="B156" s="503"/>
      <c r="C156" s="506"/>
      <c r="D156" s="216">
        <v>56</v>
      </c>
      <c r="E156" s="216" t="s">
        <v>5329</v>
      </c>
      <c r="F156" s="217">
        <v>22</v>
      </c>
      <c r="G156" s="218">
        <f t="shared" si="13"/>
        <v>4.4000000000000004</v>
      </c>
      <c r="H156" s="219">
        <f t="shared" si="14"/>
        <v>12.222222222222221</v>
      </c>
      <c r="I156" s="219">
        <f t="shared" si="15"/>
        <v>4.0740740740740737E-3</v>
      </c>
      <c r="J156" s="217"/>
      <c r="K156" s="220"/>
      <c r="L156" s="220"/>
      <c r="M156" s="221"/>
      <c r="N156" s="222">
        <f t="shared" si="19"/>
        <v>0</v>
      </c>
      <c r="O156" s="223"/>
      <c r="P156" s="224"/>
      <c r="Q156" s="224"/>
      <c r="R156" s="224"/>
      <c r="S156" s="224"/>
      <c r="T156" s="225"/>
      <c r="U156" s="226">
        <f t="shared" si="16"/>
        <v>8.1481481481481474E-3</v>
      </c>
      <c r="V156" s="227"/>
      <c r="W156" s="228" t="str">
        <f t="shared" si="17"/>
        <v>0</v>
      </c>
      <c r="X156" s="509"/>
      <c r="Y156" s="229">
        <f t="shared" si="18"/>
        <v>0</v>
      </c>
    </row>
    <row r="157" spans="2:25" ht="18.75" customHeight="1">
      <c r="B157" s="503"/>
      <c r="C157" s="506"/>
      <c r="D157" s="216">
        <v>57</v>
      </c>
      <c r="E157" s="216" t="s">
        <v>5330</v>
      </c>
      <c r="F157" s="217">
        <v>20</v>
      </c>
      <c r="G157" s="218">
        <f t="shared" si="13"/>
        <v>4</v>
      </c>
      <c r="H157" s="219">
        <f t="shared" si="14"/>
        <v>11.111111111111111</v>
      </c>
      <c r="I157" s="219">
        <f t="shared" si="15"/>
        <v>3.7037037037037034E-3</v>
      </c>
      <c r="J157" s="217"/>
      <c r="K157" s="220"/>
      <c r="L157" s="220"/>
      <c r="M157" s="221"/>
      <c r="N157" s="222">
        <f t="shared" si="19"/>
        <v>0</v>
      </c>
      <c r="O157" s="223"/>
      <c r="P157" s="224"/>
      <c r="Q157" s="224"/>
      <c r="R157" s="224"/>
      <c r="S157" s="224"/>
      <c r="T157" s="225"/>
      <c r="U157" s="226">
        <f t="shared" si="16"/>
        <v>7.4074074074074068E-3</v>
      </c>
      <c r="V157" s="227"/>
      <c r="W157" s="228" t="str">
        <f t="shared" si="17"/>
        <v>0</v>
      </c>
      <c r="X157" s="509"/>
      <c r="Y157" s="229">
        <f t="shared" si="18"/>
        <v>0</v>
      </c>
    </row>
    <row r="158" spans="2:25" ht="18.75" customHeight="1">
      <c r="B158" s="503"/>
      <c r="C158" s="506"/>
      <c r="D158" s="216">
        <v>58</v>
      </c>
      <c r="E158" s="216" t="s">
        <v>5331</v>
      </c>
      <c r="F158" s="217">
        <v>20</v>
      </c>
      <c r="G158" s="218">
        <f t="shared" si="13"/>
        <v>4</v>
      </c>
      <c r="H158" s="219">
        <f t="shared" si="14"/>
        <v>11.111111111111111</v>
      </c>
      <c r="I158" s="219">
        <f t="shared" si="15"/>
        <v>3.7037037037037034E-3</v>
      </c>
      <c r="J158" s="217"/>
      <c r="K158" s="220"/>
      <c r="L158" s="220"/>
      <c r="M158" s="221"/>
      <c r="N158" s="222">
        <f t="shared" si="19"/>
        <v>0</v>
      </c>
      <c r="O158" s="223"/>
      <c r="P158" s="224"/>
      <c r="Q158" s="224"/>
      <c r="R158" s="224"/>
      <c r="S158" s="224"/>
      <c r="T158" s="225"/>
      <c r="U158" s="226">
        <f t="shared" si="16"/>
        <v>7.4074074074074068E-3</v>
      </c>
      <c r="V158" s="227"/>
      <c r="W158" s="228" t="str">
        <f t="shared" si="17"/>
        <v>0</v>
      </c>
      <c r="X158" s="509"/>
      <c r="Y158" s="229">
        <f t="shared" si="18"/>
        <v>0</v>
      </c>
    </row>
    <row r="159" spans="2:25" ht="18.75" customHeight="1">
      <c r="B159" s="503"/>
      <c r="C159" s="506"/>
      <c r="D159" s="216">
        <v>59</v>
      </c>
      <c r="E159" s="216" t="s">
        <v>5332</v>
      </c>
      <c r="F159" s="217">
        <v>200</v>
      </c>
      <c r="G159" s="218">
        <f t="shared" si="13"/>
        <v>40</v>
      </c>
      <c r="H159" s="219">
        <f t="shared" si="14"/>
        <v>111.11111111111111</v>
      </c>
      <c r="I159" s="219">
        <f t="shared" si="15"/>
        <v>3.7037037037037035E-2</v>
      </c>
      <c r="J159" s="217"/>
      <c r="K159" s="220"/>
      <c r="L159" s="220"/>
      <c r="M159" s="221"/>
      <c r="N159" s="222">
        <f t="shared" si="19"/>
        <v>0</v>
      </c>
      <c r="O159" s="223"/>
      <c r="P159" s="224"/>
      <c r="Q159" s="224"/>
      <c r="R159" s="224"/>
      <c r="S159" s="224"/>
      <c r="T159" s="225"/>
      <c r="U159" s="226">
        <f t="shared" si="16"/>
        <v>7.407407407407407E-2</v>
      </c>
      <c r="V159" s="227"/>
      <c r="W159" s="228" t="str">
        <f t="shared" si="17"/>
        <v>0</v>
      </c>
      <c r="X159" s="509"/>
      <c r="Y159" s="229">
        <f t="shared" si="18"/>
        <v>0</v>
      </c>
    </row>
    <row r="160" spans="2:25" ht="18.75" customHeight="1">
      <c r="B160" s="503"/>
      <c r="C160" s="506"/>
      <c r="D160" s="216">
        <v>60</v>
      </c>
      <c r="E160" s="216" t="s">
        <v>5333</v>
      </c>
      <c r="F160" s="217">
        <v>200</v>
      </c>
      <c r="G160" s="218">
        <f t="shared" si="13"/>
        <v>40</v>
      </c>
      <c r="H160" s="219">
        <f t="shared" si="14"/>
        <v>111.11111111111111</v>
      </c>
      <c r="I160" s="219">
        <f t="shared" si="15"/>
        <v>3.7037037037037035E-2</v>
      </c>
      <c r="J160" s="217"/>
      <c r="K160" s="220"/>
      <c r="L160" s="220"/>
      <c r="M160" s="221"/>
      <c r="N160" s="222">
        <f t="shared" si="19"/>
        <v>0</v>
      </c>
      <c r="O160" s="223"/>
      <c r="P160" s="224"/>
      <c r="Q160" s="224"/>
      <c r="R160" s="224"/>
      <c r="S160" s="224"/>
      <c r="T160" s="225"/>
      <c r="U160" s="226">
        <f t="shared" si="16"/>
        <v>7.407407407407407E-2</v>
      </c>
      <c r="V160" s="227"/>
      <c r="W160" s="228" t="str">
        <f t="shared" si="17"/>
        <v>0</v>
      </c>
      <c r="X160" s="509"/>
      <c r="Y160" s="229">
        <f t="shared" si="18"/>
        <v>0</v>
      </c>
    </row>
    <row r="161" spans="2:25" ht="18.75" customHeight="1">
      <c r="B161" s="503"/>
      <c r="C161" s="506"/>
      <c r="D161" s="216">
        <v>61</v>
      </c>
      <c r="E161" s="216" t="s">
        <v>5334</v>
      </c>
      <c r="F161" s="217">
        <v>26</v>
      </c>
      <c r="G161" s="218">
        <f t="shared" si="13"/>
        <v>5.2</v>
      </c>
      <c r="H161" s="219">
        <f t="shared" si="14"/>
        <v>14.444444444444445</v>
      </c>
      <c r="I161" s="219">
        <f t="shared" si="15"/>
        <v>4.8148148148148152E-3</v>
      </c>
      <c r="J161" s="217"/>
      <c r="K161" s="220"/>
      <c r="L161" s="220"/>
      <c r="M161" s="221"/>
      <c r="N161" s="222">
        <f t="shared" si="19"/>
        <v>0</v>
      </c>
      <c r="O161" s="223"/>
      <c r="P161" s="224"/>
      <c r="Q161" s="224"/>
      <c r="R161" s="224"/>
      <c r="S161" s="224"/>
      <c r="T161" s="225"/>
      <c r="U161" s="226">
        <f t="shared" si="16"/>
        <v>9.6296296296296303E-3</v>
      </c>
      <c r="V161" s="227"/>
      <c r="W161" s="228" t="str">
        <f t="shared" si="17"/>
        <v>0</v>
      </c>
      <c r="X161" s="509"/>
      <c r="Y161" s="229">
        <f t="shared" si="18"/>
        <v>0</v>
      </c>
    </row>
    <row r="162" spans="2:25" ht="18.75" customHeight="1">
      <c r="B162" s="503"/>
      <c r="C162" s="506"/>
      <c r="D162" s="216">
        <v>62</v>
      </c>
      <c r="E162" s="216" t="s">
        <v>5335</v>
      </c>
      <c r="F162" s="217">
        <v>28</v>
      </c>
      <c r="G162" s="218">
        <f t="shared" si="13"/>
        <v>5.6</v>
      </c>
      <c r="H162" s="219">
        <f t="shared" si="14"/>
        <v>15.555555555555555</v>
      </c>
      <c r="I162" s="219">
        <f t="shared" si="15"/>
        <v>5.185185185185185E-3</v>
      </c>
      <c r="J162" s="217"/>
      <c r="K162" s="220"/>
      <c r="L162" s="220"/>
      <c r="M162" s="221"/>
      <c r="N162" s="222">
        <f t="shared" si="19"/>
        <v>0</v>
      </c>
      <c r="O162" s="223"/>
      <c r="P162" s="224"/>
      <c r="Q162" s="224"/>
      <c r="R162" s="224"/>
      <c r="S162" s="224"/>
      <c r="T162" s="225"/>
      <c r="U162" s="226">
        <f t="shared" si="16"/>
        <v>1.037037037037037E-2</v>
      </c>
      <c r="V162" s="227"/>
      <c r="W162" s="228" t="str">
        <f t="shared" si="17"/>
        <v>0</v>
      </c>
      <c r="X162" s="509"/>
      <c r="Y162" s="229">
        <f t="shared" si="18"/>
        <v>0</v>
      </c>
    </row>
    <row r="163" spans="2:25" ht="18.75" customHeight="1">
      <c r="B163" s="503"/>
      <c r="C163" s="506"/>
      <c r="D163" s="216">
        <v>63</v>
      </c>
      <c r="E163" s="216" t="s">
        <v>5336</v>
      </c>
      <c r="F163" s="217">
        <v>30</v>
      </c>
      <c r="G163" s="218">
        <f t="shared" si="13"/>
        <v>6</v>
      </c>
      <c r="H163" s="219">
        <f t="shared" si="14"/>
        <v>16.666666666666668</v>
      </c>
      <c r="I163" s="219">
        <f t="shared" si="15"/>
        <v>5.5555555555555558E-3</v>
      </c>
      <c r="J163" s="217"/>
      <c r="K163" s="220"/>
      <c r="L163" s="220"/>
      <c r="M163" s="232"/>
      <c r="N163" s="222">
        <f t="shared" si="19"/>
        <v>0</v>
      </c>
      <c r="O163" s="223"/>
      <c r="P163" s="224"/>
      <c r="Q163" s="224"/>
      <c r="R163" s="224"/>
      <c r="S163" s="224"/>
      <c r="T163" s="225"/>
      <c r="U163" s="226">
        <f t="shared" si="16"/>
        <v>1.1111111111111112E-2</v>
      </c>
      <c r="V163" s="227"/>
      <c r="W163" s="228" t="str">
        <f t="shared" si="17"/>
        <v>0</v>
      </c>
      <c r="X163" s="509"/>
      <c r="Y163" s="229">
        <f t="shared" si="18"/>
        <v>0</v>
      </c>
    </row>
    <row r="164" spans="2:25" ht="18.75" customHeight="1">
      <c r="B164" s="503"/>
      <c r="C164" s="506"/>
      <c r="D164" s="216">
        <v>64</v>
      </c>
      <c r="E164" s="216" t="s">
        <v>5337</v>
      </c>
      <c r="F164" s="217">
        <v>32</v>
      </c>
      <c r="G164" s="218">
        <f t="shared" si="13"/>
        <v>6.4</v>
      </c>
      <c r="H164" s="219">
        <f t="shared" si="14"/>
        <v>17.777777777777779</v>
      </c>
      <c r="I164" s="219">
        <f t="shared" si="15"/>
        <v>5.9259259259259265E-3</v>
      </c>
      <c r="J164" s="217"/>
      <c r="K164" s="220"/>
      <c r="L164" s="220"/>
      <c r="M164" s="232"/>
      <c r="N164" s="222">
        <f t="shared" si="19"/>
        <v>0</v>
      </c>
      <c r="O164" s="223"/>
      <c r="P164" s="224"/>
      <c r="Q164" s="224"/>
      <c r="R164" s="224"/>
      <c r="S164" s="224"/>
      <c r="T164" s="225"/>
      <c r="U164" s="226">
        <f t="shared" si="16"/>
        <v>1.1851851851851853E-2</v>
      </c>
      <c r="V164" s="227"/>
      <c r="W164" s="228" t="str">
        <f t="shared" si="17"/>
        <v>0</v>
      </c>
      <c r="X164" s="509"/>
      <c r="Y164" s="229">
        <f t="shared" si="18"/>
        <v>0</v>
      </c>
    </row>
    <row r="165" spans="2:25" ht="18.75" customHeight="1">
      <c r="B165" s="503"/>
      <c r="C165" s="506"/>
      <c r="D165" s="216">
        <v>65</v>
      </c>
      <c r="E165" s="216" t="s">
        <v>5338</v>
      </c>
      <c r="F165" s="217">
        <v>30</v>
      </c>
      <c r="G165" s="218">
        <f>F165/$G$15</f>
        <v>6</v>
      </c>
      <c r="H165" s="219">
        <f>F165/$H$15</f>
        <v>16.666666666666668</v>
      </c>
      <c r="I165" s="219">
        <f>H165/$I$15</f>
        <v>5.5555555555555558E-3</v>
      </c>
      <c r="J165" s="217"/>
      <c r="K165" s="220"/>
      <c r="L165" s="220"/>
      <c r="M165" s="232"/>
      <c r="N165" s="222">
        <f t="shared" si="19"/>
        <v>0</v>
      </c>
      <c r="O165" s="223"/>
      <c r="P165" s="224"/>
      <c r="Q165" s="224"/>
      <c r="R165" s="224"/>
      <c r="S165" s="224"/>
      <c r="T165" s="225"/>
      <c r="U165" s="226">
        <f>H165/$U$15</f>
        <v>1.1111111111111112E-2</v>
      </c>
      <c r="V165" s="227"/>
      <c r="W165" s="228" t="str">
        <f>IF(V165&lt;1,"0",IF(V165&lt;5,"2",IF(V165&gt;=5,"6")))</f>
        <v>0</v>
      </c>
      <c r="X165" s="509"/>
      <c r="Y165" s="229">
        <f t="shared" ref="Y165:Y168" si="20">W165/2</f>
        <v>0</v>
      </c>
    </row>
    <row r="166" spans="2:25" ht="18.75" customHeight="1">
      <c r="B166" s="503"/>
      <c r="C166" s="506"/>
      <c r="D166" s="216">
        <v>66</v>
      </c>
      <c r="E166" s="216" t="s">
        <v>5339</v>
      </c>
      <c r="F166" s="217">
        <v>600</v>
      </c>
      <c r="G166" s="218">
        <f>F166/$G$15</f>
        <v>120</v>
      </c>
      <c r="H166" s="219">
        <f>F166/$H$15</f>
        <v>333.33333333333331</v>
      </c>
      <c r="I166" s="219">
        <f>H166/$I$15</f>
        <v>0.1111111111111111</v>
      </c>
      <c r="J166" s="217"/>
      <c r="K166" s="220"/>
      <c r="L166" s="220"/>
      <c r="M166" s="232"/>
      <c r="N166" s="222">
        <f t="shared" si="19"/>
        <v>0</v>
      </c>
      <c r="O166" s="223"/>
      <c r="P166" s="224"/>
      <c r="Q166" s="224"/>
      <c r="R166" s="224"/>
      <c r="S166" s="224"/>
      <c r="T166" s="225"/>
      <c r="U166" s="226">
        <f>H166/$U$15</f>
        <v>0.22222222222222221</v>
      </c>
      <c r="V166" s="227"/>
      <c r="W166" s="228" t="str">
        <f>IF(V166&lt;1,"0",IF(V166&lt;5,"2",IF(V166&gt;=5,"6")))</f>
        <v>0</v>
      </c>
      <c r="X166" s="509"/>
      <c r="Y166" s="229">
        <f t="shared" si="20"/>
        <v>0</v>
      </c>
    </row>
    <row r="167" spans="2:25" ht="18.75" customHeight="1">
      <c r="B167" s="503"/>
      <c r="C167" s="506"/>
      <c r="D167" s="216"/>
      <c r="E167" s="216"/>
      <c r="F167" s="217"/>
      <c r="G167" s="218">
        <f>F167/$G$15</f>
        <v>0</v>
      </c>
      <c r="H167" s="219">
        <f>F167/$H$15</f>
        <v>0</v>
      </c>
      <c r="I167" s="219">
        <f>H167/$I$15</f>
        <v>0</v>
      </c>
      <c r="J167" s="217"/>
      <c r="K167" s="220"/>
      <c r="L167" s="220"/>
      <c r="M167" s="232"/>
      <c r="N167" s="222">
        <f t="shared" si="19"/>
        <v>0</v>
      </c>
      <c r="O167" s="223"/>
      <c r="P167" s="224"/>
      <c r="Q167" s="224"/>
      <c r="R167" s="224"/>
      <c r="S167" s="224"/>
      <c r="T167" s="225"/>
      <c r="U167" s="226">
        <f>H167/$U$15</f>
        <v>0</v>
      </c>
      <c r="V167" s="227"/>
      <c r="W167" s="228" t="str">
        <f>IF(V167&lt;1,"0",IF(V167&lt;5,"2",IF(V167&gt;=5,"6")))</f>
        <v>0</v>
      </c>
      <c r="X167" s="509"/>
      <c r="Y167" s="229">
        <f t="shared" si="20"/>
        <v>0</v>
      </c>
    </row>
    <row r="168" spans="2:25" ht="18.75" customHeight="1">
      <c r="B168" s="504"/>
      <c r="C168" s="507"/>
      <c r="D168" s="216"/>
      <c r="E168" s="216"/>
      <c r="F168" s="217"/>
      <c r="G168" s="218">
        <f>F168/$G$15</f>
        <v>0</v>
      </c>
      <c r="H168" s="219">
        <f>F168/$H$15</f>
        <v>0</v>
      </c>
      <c r="I168" s="219">
        <f>H168/$I$15</f>
        <v>0</v>
      </c>
      <c r="J168" s="217"/>
      <c r="K168" s="220"/>
      <c r="L168" s="220"/>
      <c r="M168" s="232"/>
      <c r="N168" s="222">
        <f>M168/$N$15</f>
        <v>0</v>
      </c>
      <c r="O168" s="231"/>
      <c r="P168" s="231"/>
      <c r="Q168" s="231"/>
      <c r="R168" s="231"/>
      <c r="S168" s="231"/>
      <c r="T168" s="225"/>
      <c r="U168" s="226">
        <f>H168/$U$15</f>
        <v>0</v>
      </c>
      <c r="V168" s="227"/>
      <c r="W168" s="228" t="str">
        <f>IF(V168&lt;1,"0",IF(V168&lt;5,"2",IF(V168&gt;=5,"6")))</f>
        <v>0</v>
      </c>
      <c r="X168" s="510"/>
      <c r="Y168" s="229">
        <f t="shared" si="20"/>
        <v>0</v>
      </c>
    </row>
    <row r="169" spans="2:25">
      <c r="B169" s="233"/>
      <c r="C169" s="234" t="s">
        <v>111</v>
      </c>
      <c r="D169" s="235"/>
      <c r="E169" s="236">
        <f>COUNTA(E101:E168)</f>
        <v>66</v>
      </c>
      <c r="F169" s="236">
        <f>SUM(F101:F168)</f>
        <v>5230</v>
      </c>
      <c r="G169" s="236">
        <f>SUM(G101:G168)</f>
        <v>1046</v>
      </c>
      <c r="H169" s="236">
        <f>SUM(H101:H168)</f>
        <v>2905.5555555555561</v>
      </c>
      <c r="I169" s="236">
        <f>MROUND(SUM(I101:I168),1)</f>
        <v>1</v>
      </c>
      <c r="J169" s="236">
        <f>COUNTA(J101:J168)</f>
        <v>1</v>
      </c>
      <c r="K169" s="236">
        <f>COUNTA(K101:K168)</f>
        <v>1</v>
      </c>
      <c r="L169" s="236">
        <f>COUNTA(L101:L168)</f>
        <v>0</v>
      </c>
      <c r="M169" s="236">
        <f>SUM(M101:M168)</f>
        <v>2905.5555555555561</v>
      </c>
      <c r="N169" s="236">
        <f>SUM(N101:N168)</f>
        <v>58.111111111111121</v>
      </c>
      <c r="O169" s="237"/>
      <c r="P169" s="238">
        <f>COUNTIF(P101:P168, "YES")</f>
        <v>0</v>
      </c>
      <c r="Q169" s="237"/>
      <c r="R169" s="237"/>
      <c r="S169" s="237"/>
      <c r="T169" s="237"/>
      <c r="U169" s="236">
        <f>SUM(U101:U168)</f>
        <v>1.9370370370370371</v>
      </c>
      <c r="V169" s="236">
        <f>SUM(V101:V168)</f>
        <v>1.9370370370370371</v>
      </c>
      <c r="W169" s="236">
        <f t="array" ref="W169">SUM(ABS(W101:W168))</f>
        <v>2</v>
      </c>
      <c r="X169" s="238" t="str">
        <f>IF(X101&lt;0.2, "0", IF(X101&lt;=2, "2", IF(X101&gt;2, ROUND(X101,0))))</f>
        <v>2</v>
      </c>
      <c r="Y169" s="236">
        <f>SUM(Y101:Y168)</f>
        <v>1</v>
      </c>
    </row>
    <row r="170" spans="2:25" ht="18.75" customHeight="1">
      <c r="B170" s="514">
        <v>3</v>
      </c>
      <c r="C170" s="505" t="s">
        <v>5340</v>
      </c>
      <c r="D170" s="216">
        <v>1</v>
      </c>
      <c r="E170" s="216" t="s">
        <v>5341</v>
      </c>
      <c r="F170" s="217">
        <v>1050</v>
      </c>
      <c r="G170" s="218">
        <f t="shared" ref="G170:G233" si="21">F170/$G$15</f>
        <v>210</v>
      </c>
      <c r="H170" s="219">
        <f t="shared" ref="H170:H233" si="22">F170/$H$15</f>
        <v>583.33333333333337</v>
      </c>
      <c r="I170" s="219">
        <f t="shared" ref="I170:I233" si="23">H170/$I$15</f>
        <v>0.19444444444444445</v>
      </c>
      <c r="J170" s="217"/>
      <c r="K170" s="220"/>
      <c r="L170" s="220"/>
      <c r="M170" s="221"/>
      <c r="N170" s="222">
        <f t="shared" ref="N170:N308" si="24">M170/$N$15</f>
        <v>0</v>
      </c>
      <c r="O170" s="223"/>
      <c r="P170" s="224"/>
      <c r="Q170" s="224"/>
      <c r="R170" s="224"/>
      <c r="S170" s="224"/>
      <c r="T170" s="225"/>
      <c r="U170" s="226">
        <f t="shared" ref="U170:U233" si="25">H170/$U$15</f>
        <v>0.3888888888888889</v>
      </c>
      <c r="V170" s="227"/>
      <c r="W170" s="228" t="str">
        <f t="shared" ref="W170:W233" si="26">IF(V170&lt;1,"0",IF(V170&lt;5,"2",IF(V170&gt;=5,"6")))</f>
        <v>0</v>
      </c>
      <c r="X170" s="508">
        <f>K315/$X$15</f>
        <v>4</v>
      </c>
      <c r="Y170" s="229">
        <f t="shared" ref="Y170:Y233" si="27">W170/2</f>
        <v>0</v>
      </c>
    </row>
    <row r="171" spans="2:25" ht="18.75" customHeight="1">
      <c r="B171" s="515"/>
      <c r="C171" s="506"/>
      <c r="D171" s="216">
        <v>2</v>
      </c>
      <c r="E171" s="216" t="s">
        <v>5342</v>
      </c>
      <c r="F171" s="217">
        <v>550</v>
      </c>
      <c r="G171" s="218">
        <f t="shared" si="21"/>
        <v>110</v>
      </c>
      <c r="H171" s="219">
        <f t="shared" si="22"/>
        <v>305.55555555555554</v>
      </c>
      <c r="I171" s="219">
        <f t="shared" si="23"/>
        <v>0.10185185185185185</v>
      </c>
      <c r="J171" s="217"/>
      <c r="K171" s="220"/>
      <c r="L171" s="220"/>
      <c r="M171" s="221"/>
      <c r="N171" s="222">
        <f t="shared" si="24"/>
        <v>0</v>
      </c>
      <c r="O171" s="223"/>
      <c r="P171" s="224"/>
      <c r="Q171" s="224"/>
      <c r="R171" s="224"/>
      <c r="S171" s="224"/>
      <c r="T171" s="225"/>
      <c r="U171" s="226">
        <f t="shared" si="25"/>
        <v>0.20370370370370369</v>
      </c>
      <c r="V171" s="227"/>
      <c r="W171" s="228" t="str">
        <f t="shared" si="26"/>
        <v>0</v>
      </c>
      <c r="X171" s="509"/>
      <c r="Y171" s="229">
        <f t="shared" si="27"/>
        <v>0</v>
      </c>
    </row>
    <row r="172" spans="2:25" ht="18.75" customHeight="1">
      <c r="B172" s="515"/>
      <c r="C172" s="506"/>
      <c r="D172" s="216">
        <v>3</v>
      </c>
      <c r="E172" s="216" t="s">
        <v>5343</v>
      </c>
      <c r="F172" s="217">
        <v>250</v>
      </c>
      <c r="G172" s="218">
        <f t="shared" si="21"/>
        <v>50</v>
      </c>
      <c r="H172" s="219">
        <f t="shared" si="22"/>
        <v>138.88888888888889</v>
      </c>
      <c r="I172" s="219">
        <f t="shared" si="23"/>
        <v>4.6296296296296294E-2</v>
      </c>
      <c r="J172" s="217"/>
      <c r="K172" s="220"/>
      <c r="L172" s="220"/>
      <c r="M172" s="221"/>
      <c r="N172" s="222">
        <f t="shared" si="24"/>
        <v>0</v>
      </c>
      <c r="O172" s="223"/>
      <c r="P172" s="224"/>
      <c r="Q172" s="224"/>
      <c r="R172" s="224"/>
      <c r="S172" s="224"/>
      <c r="T172" s="225"/>
      <c r="U172" s="226">
        <f t="shared" si="25"/>
        <v>9.2592592592592587E-2</v>
      </c>
      <c r="V172" s="227"/>
      <c r="W172" s="228" t="str">
        <f t="shared" si="26"/>
        <v>0</v>
      </c>
      <c r="X172" s="509"/>
      <c r="Y172" s="229">
        <f t="shared" si="27"/>
        <v>0</v>
      </c>
    </row>
    <row r="173" spans="2:25" ht="18.75" customHeight="1">
      <c r="B173" s="515"/>
      <c r="C173" s="506"/>
      <c r="D173" s="216">
        <v>4</v>
      </c>
      <c r="E173" s="216" t="s">
        <v>5344</v>
      </c>
      <c r="F173" s="217">
        <v>387</v>
      </c>
      <c r="G173" s="218">
        <f t="shared" si="21"/>
        <v>77.400000000000006</v>
      </c>
      <c r="H173" s="219">
        <f t="shared" si="22"/>
        <v>215</v>
      </c>
      <c r="I173" s="219">
        <f t="shared" si="23"/>
        <v>7.166666666666667E-2</v>
      </c>
      <c r="J173" s="217"/>
      <c r="K173" s="220"/>
      <c r="L173" s="220"/>
      <c r="M173" s="221"/>
      <c r="N173" s="222">
        <f t="shared" si="24"/>
        <v>0</v>
      </c>
      <c r="O173" s="223"/>
      <c r="P173" s="224"/>
      <c r="Q173" s="224"/>
      <c r="R173" s="224"/>
      <c r="S173" s="224"/>
      <c r="T173" s="225"/>
      <c r="U173" s="226">
        <f t="shared" si="25"/>
        <v>0.14333333333333334</v>
      </c>
      <c r="V173" s="227"/>
      <c r="W173" s="228" t="str">
        <f t="shared" si="26"/>
        <v>0</v>
      </c>
      <c r="X173" s="509"/>
      <c r="Y173" s="229">
        <f t="shared" si="27"/>
        <v>0</v>
      </c>
    </row>
    <row r="174" spans="2:25" ht="18.75" customHeight="1">
      <c r="B174" s="515"/>
      <c r="C174" s="506"/>
      <c r="D174" s="216">
        <v>5</v>
      </c>
      <c r="E174" s="216" t="s">
        <v>5345</v>
      </c>
      <c r="F174" s="217">
        <v>350</v>
      </c>
      <c r="G174" s="218">
        <f t="shared" si="21"/>
        <v>70</v>
      </c>
      <c r="H174" s="219">
        <f t="shared" si="22"/>
        <v>194.44444444444443</v>
      </c>
      <c r="I174" s="219">
        <f t="shared" si="23"/>
        <v>6.4814814814814811E-2</v>
      </c>
      <c r="J174" s="217"/>
      <c r="K174" s="220" t="s">
        <v>5346</v>
      </c>
      <c r="L174" s="220"/>
      <c r="M174" s="221">
        <f>SUM(H170:H182)</f>
        <v>3386.1111111111113</v>
      </c>
      <c r="N174" s="222">
        <f t="shared" si="24"/>
        <v>67.722222222222229</v>
      </c>
      <c r="O174" s="223">
        <v>7</v>
      </c>
      <c r="P174" s="224" t="s">
        <v>12</v>
      </c>
      <c r="Q174" s="224"/>
      <c r="R174" s="224" t="s">
        <v>1064</v>
      </c>
      <c r="S174" s="224"/>
      <c r="T174" s="225"/>
      <c r="U174" s="226">
        <f t="shared" si="25"/>
        <v>0.12962962962962962</v>
      </c>
      <c r="V174" s="227">
        <f>SUM(U170:U182)</f>
        <v>2.2574074074074075</v>
      </c>
      <c r="W174" s="228" t="str">
        <f t="shared" si="26"/>
        <v>2</v>
      </c>
      <c r="X174" s="509"/>
      <c r="Y174" s="229">
        <f t="shared" si="27"/>
        <v>1</v>
      </c>
    </row>
    <row r="175" spans="2:25" ht="18.75" customHeight="1">
      <c r="B175" s="515"/>
      <c r="C175" s="506"/>
      <c r="D175" s="216">
        <v>6</v>
      </c>
      <c r="E175" s="216" t="s">
        <v>5347</v>
      </c>
      <c r="F175" s="217">
        <v>460</v>
      </c>
      <c r="G175" s="218">
        <f t="shared" si="21"/>
        <v>92</v>
      </c>
      <c r="H175" s="219">
        <f t="shared" si="22"/>
        <v>255.55555555555554</v>
      </c>
      <c r="I175" s="219">
        <f t="shared" si="23"/>
        <v>8.5185185185185183E-2</v>
      </c>
      <c r="J175" s="217"/>
      <c r="K175" s="220"/>
      <c r="L175" s="220"/>
      <c r="M175" s="221"/>
      <c r="N175" s="222">
        <f t="shared" si="24"/>
        <v>0</v>
      </c>
      <c r="O175" s="223"/>
      <c r="P175" s="224"/>
      <c r="Q175" s="224"/>
      <c r="R175" s="224"/>
      <c r="S175" s="224"/>
      <c r="T175" s="225"/>
      <c r="U175" s="226">
        <f t="shared" si="25"/>
        <v>0.17037037037037037</v>
      </c>
      <c r="V175" s="227"/>
      <c r="W175" s="228" t="str">
        <f t="shared" si="26"/>
        <v>0</v>
      </c>
      <c r="X175" s="509"/>
      <c r="Y175" s="229">
        <f t="shared" si="27"/>
        <v>0</v>
      </c>
    </row>
    <row r="176" spans="2:25" ht="18.75" customHeight="1">
      <c r="B176" s="515"/>
      <c r="C176" s="506"/>
      <c r="D176" s="216">
        <v>7</v>
      </c>
      <c r="E176" s="216" t="s">
        <v>5348</v>
      </c>
      <c r="F176" s="217">
        <v>500</v>
      </c>
      <c r="G176" s="218">
        <f t="shared" si="21"/>
        <v>100</v>
      </c>
      <c r="H176" s="219">
        <f t="shared" si="22"/>
        <v>277.77777777777777</v>
      </c>
      <c r="I176" s="219">
        <f t="shared" si="23"/>
        <v>9.2592592592592587E-2</v>
      </c>
      <c r="J176" s="217"/>
      <c r="K176" s="220"/>
      <c r="L176" s="220"/>
      <c r="M176" s="221"/>
      <c r="N176" s="222">
        <f t="shared" si="24"/>
        <v>0</v>
      </c>
      <c r="O176" s="223"/>
      <c r="P176" s="224"/>
      <c r="Q176" s="224"/>
      <c r="R176" s="224"/>
      <c r="S176" s="224"/>
      <c r="T176" s="225"/>
      <c r="U176" s="226">
        <f t="shared" si="25"/>
        <v>0.18518518518518517</v>
      </c>
      <c r="V176" s="227"/>
      <c r="W176" s="228" t="str">
        <f t="shared" si="26"/>
        <v>0</v>
      </c>
      <c r="X176" s="509"/>
      <c r="Y176" s="229">
        <f t="shared" si="27"/>
        <v>0</v>
      </c>
    </row>
    <row r="177" spans="2:25" ht="18.75" customHeight="1">
      <c r="B177" s="515"/>
      <c r="C177" s="506"/>
      <c r="D177" s="216">
        <v>8</v>
      </c>
      <c r="E177" s="216" t="s">
        <v>5349</v>
      </c>
      <c r="F177" s="217">
        <v>437</v>
      </c>
      <c r="G177" s="218">
        <f t="shared" si="21"/>
        <v>87.4</v>
      </c>
      <c r="H177" s="219">
        <f t="shared" si="22"/>
        <v>242.77777777777777</v>
      </c>
      <c r="I177" s="219">
        <f t="shared" si="23"/>
        <v>8.0925925925925929E-2</v>
      </c>
      <c r="J177" s="217"/>
      <c r="K177" s="220"/>
      <c r="L177" s="220"/>
      <c r="M177" s="221"/>
      <c r="N177" s="222">
        <f t="shared" si="24"/>
        <v>0</v>
      </c>
      <c r="O177" s="223"/>
      <c r="P177" s="224"/>
      <c r="Q177" s="224"/>
      <c r="R177" s="224"/>
      <c r="S177" s="224"/>
      <c r="T177" s="225"/>
      <c r="U177" s="226">
        <f t="shared" si="25"/>
        <v>0.16185185185185186</v>
      </c>
      <c r="V177" s="227"/>
      <c r="W177" s="228" t="str">
        <f t="shared" si="26"/>
        <v>0</v>
      </c>
      <c r="X177" s="509"/>
      <c r="Y177" s="229">
        <f t="shared" si="27"/>
        <v>0</v>
      </c>
    </row>
    <row r="178" spans="2:25" ht="18.75" customHeight="1">
      <c r="B178" s="515"/>
      <c r="C178" s="506"/>
      <c r="D178" s="216">
        <v>9</v>
      </c>
      <c r="E178" s="216" t="s">
        <v>5350</v>
      </c>
      <c r="F178" s="217">
        <v>500</v>
      </c>
      <c r="G178" s="218">
        <f t="shared" si="21"/>
        <v>100</v>
      </c>
      <c r="H178" s="219">
        <f t="shared" si="22"/>
        <v>277.77777777777777</v>
      </c>
      <c r="I178" s="219">
        <f t="shared" si="23"/>
        <v>9.2592592592592587E-2</v>
      </c>
      <c r="J178" s="217"/>
      <c r="K178" s="220"/>
      <c r="L178" s="220"/>
      <c r="M178" s="221"/>
      <c r="N178" s="222">
        <f t="shared" si="24"/>
        <v>0</v>
      </c>
      <c r="O178" s="223"/>
      <c r="P178" s="224"/>
      <c r="Q178" s="224"/>
      <c r="R178" s="224"/>
      <c r="S178" s="224"/>
      <c r="T178" s="225"/>
      <c r="U178" s="226">
        <f t="shared" si="25"/>
        <v>0.18518518518518517</v>
      </c>
      <c r="V178" s="227"/>
      <c r="W178" s="228" t="str">
        <f t="shared" si="26"/>
        <v>0</v>
      </c>
      <c r="X178" s="509"/>
      <c r="Y178" s="229">
        <f t="shared" si="27"/>
        <v>0</v>
      </c>
    </row>
    <row r="179" spans="2:25" ht="18.75" customHeight="1">
      <c r="B179" s="515"/>
      <c r="C179" s="506"/>
      <c r="D179" s="216">
        <v>10</v>
      </c>
      <c r="E179" s="216" t="s">
        <v>5351</v>
      </c>
      <c r="F179" s="217">
        <v>500</v>
      </c>
      <c r="G179" s="218">
        <f t="shared" si="21"/>
        <v>100</v>
      </c>
      <c r="H179" s="219">
        <f t="shared" si="22"/>
        <v>277.77777777777777</v>
      </c>
      <c r="I179" s="219">
        <f t="shared" si="23"/>
        <v>9.2592592592592587E-2</v>
      </c>
      <c r="J179" s="217"/>
      <c r="K179" s="220"/>
      <c r="L179" s="220"/>
      <c r="M179" s="221"/>
      <c r="N179" s="222">
        <f t="shared" si="24"/>
        <v>0</v>
      </c>
      <c r="O179" s="223"/>
      <c r="P179" s="224"/>
      <c r="Q179" s="224"/>
      <c r="R179" s="224"/>
      <c r="S179" s="224"/>
      <c r="T179" s="225"/>
      <c r="U179" s="226">
        <f t="shared" si="25"/>
        <v>0.18518518518518517</v>
      </c>
      <c r="V179" s="227"/>
      <c r="W179" s="228" t="str">
        <f t="shared" si="26"/>
        <v>0</v>
      </c>
      <c r="X179" s="509"/>
      <c r="Y179" s="229">
        <f t="shared" si="27"/>
        <v>0</v>
      </c>
    </row>
    <row r="180" spans="2:25" ht="18.75" customHeight="1">
      <c r="B180" s="515"/>
      <c r="C180" s="506"/>
      <c r="D180" s="216">
        <v>11</v>
      </c>
      <c r="E180" s="216" t="s">
        <v>5352</v>
      </c>
      <c r="F180" s="217">
        <v>437</v>
      </c>
      <c r="G180" s="218">
        <f t="shared" si="21"/>
        <v>87.4</v>
      </c>
      <c r="H180" s="219">
        <f t="shared" si="22"/>
        <v>242.77777777777777</v>
      </c>
      <c r="I180" s="219">
        <f t="shared" si="23"/>
        <v>8.0925925925925929E-2</v>
      </c>
      <c r="J180" s="217"/>
      <c r="K180" s="220"/>
      <c r="L180" s="220"/>
      <c r="M180" s="221"/>
      <c r="N180" s="222">
        <f t="shared" si="24"/>
        <v>0</v>
      </c>
      <c r="O180" s="223"/>
      <c r="P180" s="224"/>
      <c r="Q180" s="224"/>
      <c r="R180" s="224"/>
      <c r="S180" s="224"/>
      <c r="T180" s="225"/>
      <c r="U180" s="226">
        <f t="shared" si="25"/>
        <v>0.16185185185185186</v>
      </c>
      <c r="V180" s="227"/>
      <c r="W180" s="228" t="str">
        <f t="shared" si="26"/>
        <v>0</v>
      </c>
      <c r="X180" s="509"/>
      <c r="Y180" s="229">
        <f t="shared" si="27"/>
        <v>0</v>
      </c>
    </row>
    <row r="181" spans="2:25" ht="18.75" customHeight="1">
      <c r="B181" s="515"/>
      <c r="C181" s="506"/>
      <c r="D181" s="216">
        <v>12</v>
      </c>
      <c r="E181" s="216" t="s">
        <v>5353</v>
      </c>
      <c r="F181" s="217">
        <v>337</v>
      </c>
      <c r="G181" s="218">
        <f t="shared" si="21"/>
        <v>67.400000000000006</v>
      </c>
      <c r="H181" s="219">
        <f t="shared" si="22"/>
        <v>187.22222222222223</v>
      </c>
      <c r="I181" s="219">
        <f t="shared" si="23"/>
        <v>6.2407407407407411E-2</v>
      </c>
      <c r="J181" s="217"/>
      <c r="K181" s="220"/>
      <c r="L181" s="220"/>
      <c r="M181" s="221"/>
      <c r="N181" s="222">
        <f t="shared" si="24"/>
        <v>0</v>
      </c>
      <c r="O181" s="223"/>
      <c r="P181" s="224"/>
      <c r="Q181" s="224"/>
      <c r="R181" s="224"/>
      <c r="S181" s="224"/>
      <c r="T181" s="225"/>
      <c r="U181" s="226">
        <f t="shared" si="25"/>
        <v>0.12481481481481482</v>
      </c>
      <c r="V181" s="227"/>
      <c r="W181" s="228" t="str">
        <f t="shared" si="26"/>
        <v>0</v>
      </c>
      <c r="X181" s="509"/>
      <c r="Y181" s="229">
        <f t="shared" si="27"/>
        <v>0</v>
      </c>
    </row>
    <row r="182" spans="2:25" ht="18.75" customHeight="1">
      <c r="B182" s="515"/>
      <c r="C182" s="506"/>
      <c r="D182" s="216">
        <v>13</v>
      </c>
      <c r="E182" s="216" t="s">
        <v>5354</v>
      </c>
      <c r="F182" s="217">
        <v>337</v>
      </c>
      <c r="G182" s="218">
        <f t="shared" si="21"/>
        <v>67.400000000000006</v>
      </c>
      <c r="H182" s="219">
        <f t="shared" si="22"/>
        <v>187.22222222222223</v>
      </c>
      <c r="I182" s="219">
        <f t="shared" si="23"/>
        <v>6.2407407407407411E-2</v>
      </c>
      <c r="J182" s="217"/>
      <c r="K182" s="220"/>
      <c r="L182" s="220"/>
      <c r="M182" s="221"/>
      <c r="N182" s="222">
        <f t="shared" si="24"/>
        <v>0</v>
      </c>
      <c r="O182" s="223"/>
      <c r="P182" s="224"/>
      <c r="Q182" s="224"/>
      <c r="R182" s="224"/>
      <c r="S182" s="224"/>
      <c r="T182" s="225"/>
      <c r="U182" s="226">
        <f t="shared" si="25"/>
        <v>0.12481481481481482</v>
      </c>
      <c r="V182" s="227"/>
      <c r="W182" s="228" t="str">
        <f t="shared" si="26"/>
        <v>0</v>
      </c>
      <c r="X182" s="509"/>
      <c r="Y182" s="229">
        <f t="shared" si="27"/>
        <v>0</v>
      </c>
    </row>
    <row r="183" spans="2:25" ht="18.75" customHeight="1">
      <c r="B183" s="515"/>
      <c r="C183" s="506"/>
      <c r="D183" s="216"/>
      <c r="E183" s="216"/>
      <c r="F183" s="217"/>
      <c r="G183" s="218">
        <f t="shared" si="21"/>
        <v>0</v>
      </c>
      <c r="H183" s="219">
        <f t="shared" si="22"/>
        <v>0</v>
      </c>
      <c r="I183" s="219">
        <f t="shared" si="23"/>
        <v>0</v>
      </c>
      <c r="J183" s="217"/>
      <c r="K183" s="220"/>
      <c r="L183" s="220"/>
      <c r="M183" s="221"/>
      <c r="N183" s="222">
        <f t="shared" si="24"/>
        <v>0</v>
      </c>
      <c r="O183" s="223"/>
      <c r="P183" s="224"/>
      <c r="Q183" s="224"/>
      <c r="R183" s="224"/>
      <c r="S183" s="224"/>
      <c r="T183" s="225"/>
      <c r="U183" s="226">
        <f t="shared" si="25"/>
        <v>0</v>
      </c>
      <c r="V183" s="227"/>
      <c r="W183" s="228" t="str">
        <f t="shared" si="26"/>
        <v>0</v>
      </c>
      <c r="X183" s="509"/>
      <c r="Y183" s="229">
        <f t="shared" si="27"/>
        <v>0</v>
      </c>
    </row>
    <row r="184" spans="2:25" ht="18.75" customHeight="1">
      <c r="B184" s="515"/>
      <c r="C184" s="506"/>
      <c r="D184" s="216">
        <v>1</v>
      </c>
      <c r="E184" s="216" t="s">
        <v>5355</v>
      </c>
      <c r="F184" s="217">
        <v>500</v>
      </c>
      <c r="G184" s="218">
        <f t="shared" si="21"/>
        <v>100</v>
      </c>
      <c r="H184" s="219">
        <f t="shared" si="22"/>
        <v>277.77777777777777</v>
      </c>
      <c r="I184" s="219">
        <f t="shared" si="23"/>
        <v>9.2592592592592587E-2</v>
      </c>
      <c r="J184" s="217"/>
      <c r="K184" s="220"/>
      <c r="L184" s="220"/>
      <c r="M184" s="221"/>
      <c r="N184" s="222">
        <f t="shared" si="24"/>
        <v>0</v>
      </c>
      <c r="O184" s="223"/>
      <c r="P184" s="224"/>
      <c r="Q184" s="224"/>
      <c r="R184" s="224"/>
      <c r="S184" s="224"/>
      <c r="T184" s="225"/>
      <c r="U184" s="226">
        <f t="shared" si="25"/>
        <v>0.18518518518518517</v>
      </c>
      <c r="V184" s="227"/>
      <c r="W184" s="228" t="str">
        <f t="shared" si="26"/>
        <v>0</v>
      </c>
      <c r="X184" s="509"/>
      <c r="Y184" s="229">
        <f t="shared" si="27"/>
        <v>0</v>
      </c>
    </row>
    <row r="185" spans="2:25" ht="18.75" customHeight="1">
      <c r="B185" s="515"/>
      <c r="C185" s="506"/>
      <c r="D185" s="216">
        <v>2</v>
      </c>
      <c r="E185" s="216" t="s">
        <v>5356</v>
      </c>
      <c r="F185" s="217">
        <v>400</v>
      </c>
      <c r="G185" s="218">
        <f t="shared" si="21"/>
        <v>80</v>
      </c>
      <c r="H185" s="219">
        <f t="shared" si="22"/>
        <v>222.22222222222223</v>
      </c>
      <c r="I185" s="219">
        <f t="shared" si="23"/>
        <v>7.407407407407407E-2</v>
      </c>
      <c r="J185" s="217"/>
      <c r="K185" s="220"/>
      <c r="L185" s="220"/>
      <c r="M185" s="221"/>
      <c r="N185" s="222">
        <f t="shared" si="24"/>
        <v>0</v>
      </c>
      <c r="O185" s="223"/>
      <c r="P185" s="224"/>
      <c r="Q185" s="224"/>
      <c r="R185" s="224"/>
      <c r="S185" s="224"/>
      <c r="T185" s="225"/>
      <c r="U185" s="226">
        <f t="shared" si="25"/>
        <v>0.14814814814814814</v>
      </c>
      <c r="V185" s="227"/>
      <c r="W185" s="228" t="str">
        <f t="shared" si="26"/>
        <v>0</v>
      </c>
      <c r="X185" s="509"/>
      <c r="Y185" s="229">
        <f t="shared" si="27"/>
        <v>0</v>
      </c>
    </row>
    <row r="186" spans="2:25" ht="18.75" customHeight="1">
      <c r="B186" s="515"/>
      <c r="C186" s="506"/>
      <c r="D186" s="216">
        <v>3</v>
      </c>
      <c r="E186" s="216" t="s">
        <v>5357</v>
      </c>
      <c r="F186" s="217">
        <v>337</v>
      </c>
      <c r="G186" s="218">
        <f t="shared" si="21"/>
        <v>67.400000000000006</v>
      </c>
      <c r="H186" s="219">
        <f t="shared" si="22"/>
        <v>187.22222222222223</v>
      </c>
      <c r="I186" s="219">
        <f t="shared" si="23"/>
        <v>6.2407407407407411E-2</v>
      </c>
      <c r="J186" s="217"/>
      <c r="K186" s="220"/>
      <c r="L186" s="220"/>
      <c r="M186" s="221"/>
      <c r="N186" s="222">
        <f t="shared" si="24"/>
        <v>0</v>
      </c>
      <c r="O186" s="223"/>
      <c r="P186" s="224"/>
      <c r="Q186" s="224"/>
      <c r="R186" s="224"/>
      <c r="S186" s="224"/>
      <c r="T186" s="225"/>
      <c r="U186" s="226">
        <f t="shared" si="25"/>
        <v>0.12481481481481482</v>
      </c>
      <c r="V186" s="227"/>
      <c r="W186" s="228" t="str">
        <f t="shared" si="26"/>
        <v>0</v>
      </c>
      <c r="X186" s="509"/>
      <c r="Y186" s="229">
        <f t="shared" si="27"/>
        <v>0</v>
      </c>
    </row>
    <row r="187" spans="2:25" ht="18.75" customHeight="1">
      <c r="B187" s="515"/>
      <c r="C187" s="506"/>
      <c r="D187" s="216">
        <v>4</v>
      </c>
      <c r="E187" s="216" t="s">
        <v>5358</v>
      </c>
      <c r="F187" s="217">
        <v>437</v>
      </c>
      <c r="G187" s="218">
        <f t="shared" si="21"/>
        <v>87.4</v>
      </c>
      <c r="H187" s="219">
        <f t="shared" si="22"/>
        <v>242.77777777777777</v>
      </c>
      <c r="I187" s="219">
        <f t="shared" si="23"/>
        <v>8.0925925925925929E-2</v>
      </c>
      <c r="J187" s="217"/>
      <c r="K187" s="220"/>
      <c r="L187" s="220"/>
      <c r="M187" s="221"/>
      <c r="N187" s="222">
        <f t="shared" si="24"/>
        <v>0</v>
      </c>
      <c r="O187" s="223"/>
      <c r="P187" s="224"/>
      <c r="Q187" s="224"/>
      <c r="R187" s="224"/>
      <c r="S187" s="224"/>
      <c r="T187" s="225"/>
      <c r="U187" s="226">
        <f t="shared" si="25"/>
        <v>0.16185185185185186</v>
      </c>
      <c r="V187" s="227"/>
      <c r="W187" s="228" t="str">
        <f t="shared" si="26"/>
        <v>0</v>
      </c>
      <c r="X187" s="509"/>
      <c r="Y187" s="229">
        <f t="shared" si="27"/>
        <v>0</v>
      </c>
    </row>
    <row r="188" spans="2:25" ht="18.75" customHeight="1">
      <c r="B188" s="515"/>
      <c r="C188" s="506"/>
      <c r="D188" s="216">
        <v>5</v>
      </c>
      <c r="E188" s="216" t="s">
        <v>5359</v>
      </c>
      <c r="F188" s="217">
        <v>200</v>
      </c>
      <c r="G188" s="218">
        <f t="shared" si="21"/>
        <v>40</v>
      </c>
      <c r="H188" s="219">
        <f t="shared" si="22"/>
        <v>111.11111111111111</v>
      </c>
      <c r="I188" s="219">
        <f t="shared" si="23"/>
        <v>3.7037037037037035E-2</v>
      </c>
      <c r="J188" s="217" t="s">
        <v>5360</v>
      </c>
      <c r="K188" s="220" t="s">
        <v>5360</v>
      </c>
      <c r="L188" s="220"/>
      <c r="M188" s="221">
        <f>SUM(H184:H196)</f>
        <v>2724.4444444444439</v>
      </c>
      <c r="N188" s="222">
        <f t="shared" si="24"/>
        <v>54.48888888888888</v>
      </c>
      <c r="O188" s="223">
        <v>8</v>
      </c>
      <c r="P188" s="224" t="s">
        <v>12</v>
      </c>
      <c r="Q188" s="224"/>
      <c r="R188" s="224" t="s">
        <v>1064</v>
      </c>
      <c r="S188" s="224"/>
      <c r="T188" s="225"/>
      <c r="U188" s="226">
        <f t="shared" si="25"/>
        <v>7.407407407407407E-2</v>
      </c>
      <c r="V188" s="227">
        <f>SUM(U184:U196)</f>
        <v>1.8162962962962961</v>
      </c>
      <c r="W188" s="228" t="str">
        <f t="shared" si="26"/>
        <v>2</v>
      </c>
      <c r="X188" s="509"/>
      <c r="Y188" s="229">
        <f t="shared" si="27"/>
        <v>1</v>
      </c>
    </row>
    <row r="189" spans="2:25" ht="18.75" customHeight="1">
      <c r="B189" s="515"/>
      <c r="C189" s="506"/>
      <c r="D189" s="216">
        <v>6</v>
      </c>
      <c r="E189" s="216" t="s">
        <v>5361</v>
      </c>
      <c r="F189" s="217">
        <v>400</v>
      </c>
      <c r="G189" s="218">
        <f t="shared" si="21"/>
        <v>80</v>
      </c>
      <c r="H189" s="219">
        <f t="shared" si="22"/>
        <v>222.22222222222223</v>
      </c>
      <c r="I189" s="219">
        <f t="shared" si="23"/>
        <v>7.407407407407407E-2</v>
      </c>
      <c r="J189" s="217"/>
      <c r="K189" s="220"/>
      <c r="L189" s="220"/>
      <c r="M189" s="221"/>
      <c r="N189" s="222">
        <f t="shared" si="24"/>
        <v>0</v>
      </c>
      <c r="O189" s="223"/>
      <c r="P189" s="224"/>
      <c r="Q189" s="224"/>
      <c r="R189" s="224"/>
      <c r="S189" s="224"/>
      <c r="T189" s="225"/>
      <c r="U189" s="226">
        <f t="shared" si="25"/>
        <v>0.14814814814814814</v>
      </c>
      <c r="V189" s="227"/>
      <c r="W189" s="228" t="str">
        <f t="shared" si="26"/>
        <v>0</v>
      </c>
      <c r="X189" s="509"/>
      <c r="Y189" s="229">
        <f t="shared" si="27"/>
        <v>0</v>
      </c>
    </row>
    <row r="190" spans="2:25" ht="18.75" customHeight="1">
      <c r="B190" s="515"/>
      <c r="C190" s="506"/>
      <c r="D190" s="216">
        <v>7</v>
      </c>
      <c r="E190" s="216" t="s">
        <v>5362</v>
      </c>
      <c r="F190" s="217">
        <v>400</v>
      </c>
      <c r="G190" s="218">
        <f t="shared" si="21"/>
        <v>80</v>
      </c>
      <c r="H190" s="219">
        <f t="shared" si="22"/>
        <v>222.22222222222223</v>
      </c>
      <c r="I190" s="219">
        <f t="shared" si="23"/>
        <v>7.407407407407407E-2</v>
      </c>
      <c r="J190" s="217"/>
      <c r="K190" s="220"/>
      <c r="L190" s="220"/>
      <c r="M190" s="221"/>
      <c r="N190" s="222">
        <f t="shared" si="24"/>
        <v>0</v>
      </c>
      <c r="O190" s="223"/>
      <c r="P190" s="224"/>
      <c r="Q190" s="224"/>
      <c r="R190" s="224"/>
      <c r="S190" s="224"/>
      <c r="T190" s="225"/>
      <c r="U190" s="226">
        <f t="shared" si="25"/>
        <v>0.14814814814814814</v>
      </c>
      <c r="V190" s="227"/>
      <c r="W190" s="228" t="str">
        <f t="shared" si="26"/>
        <v>0</v>
      </c>
      <c r="X190" s="509"/>
      <c r="Y190" s="229">
        <f t="shared" si="27"/>
        <v>0</v>
      </c>
    </row>
    <row r="191" spans="2:25" ht="18.75" customHeight="1">
      <c r="B191" s="515"/>
      <c r="C191" s="506"/>
      <c r="D191" s="216">
        <v>8</v>
      </c>
      <c r="E191" s="216" t="s">
        <v>5363</v>
      </c>
      <c r="F191" s="217">
        <v>380</v>
      </c>
      <c r="G191" s="218">
        <f t="shared" si="21"/>
        <v>76</v>
      </c>
      <c r="H191" s="219">
        <f t="shared" si="22"/>
        <v>211.11111111111111</v>
      </c>
      <c r="I191" s="219">
        <f t="shared" si="23"/>
        <v>7.0370370370370375E-2</v>
      </c>
      <c r="J191" s="217"/>
      <c r="K191" s="220"/>
      <c r="L191" s="220"/>
      <c r="M191" s="221"/>
      <c r="N191" s="222">
        <f t="shared" si="24"/>
        <v>0</v>
      </c>
      <c r="O191" s="223"/>
      <c r="P191" s="224"/>
      <c r="Q191" s="224"/>
      <c r="R191" s="224"/>
      <c r="S191" s="224"/>
      <c r="T191" s="225"/>
      <c r="U191" s="226">
        <f t="shared" si="25"/>
        <v>0.14074074074074075</v>
      </c>
      <c r="V191" s="227"/>
      <c r="W191" s="228" t="str">
        <f t="shared" si="26"/>
        <v>0</v>
      </c>
      <c r="X191" s="509"/>
      <c r="Y191" s="229">
        <f t="shared" si="27"/>
        <v>0</v>
      </c>
    </row>
    <row r="192" spans="2:25" ht="18.75" customHeight="1">
      <c r="B192" s="515"/>
      <c r="C192" s="506"/>
      <c r="D192" s="216">
        <v>9</v>
      </c>
      <c r="E192" s="216" t="s">
        <v>5364</v>
      </c>
      <c r="F192" s="217">
        <v>500</v>
      </c>
      <c r="G192" s="218">
        <f t="shared" si="21"/>
        <v>100</v>
      </c>
      <c r="H192" s="219">
        <f t="shared" si="22"/>
        <v>277.77777777777777</v>
      </c>
      <c r="I192" s="219">
        <f t="shared" si="23"/>
        <v>9.2592592592592587E-2</v>
      </c>
      <c r="J192" s="217"/>
      <c r="K192" s="220"/>
      <c r="L192" s="220"/>
      <c r="M192" s="221"/>
      <c r="N192" s="222">
        <f t="shared" si="24"/>
        <v>0</v>
      </c>
      <c r="O192" s="223"/>
      <c r="P192" s="224"/>
      <c r="Q192" s="224"/>
      <c r="R192" s="224"/>
      <c r="S192" s="224"/>
      <c r="T192" s="225"/>
      <c r="U192" s="226">
        <f t="shared" si="25"/>
        <v>0.18518518518518517</v>
      </c>
      <c r="V192" s="227"/>
      <c r="W192" s="228" t="str">
        <f t="shared" si="26"/>
        <v>0</v>
      </c>
      <c r="X192" s="509"/>
      <c r="Y192" s="229">
        <f t="shared" si="27"/>
        <v>0</v>
      </c>
    </row>
    <row r="193" spans="2:25" ht="18.75" customHeight="1">
      <c r="B193" s="515"/>
      <c r="C193" s="506"/>
      <c r="D193" s="216">
        <v>10</v>
      </c>
      <c r="E193" s="216" t="s">
        <v>5365</v>
      </c>
      <c r="F193" s="217">
        <v>350</v>
      </c>
      <c r="G193" s="218">
        <f t="shared" si="21"/>
        <v>70</v>
      </c>
      <c r="H193" s="219">
        <f t="shared" si="22"/>
        <v>194.44444444444443</v>
      </c>
      <c r="I193" s="219">
        <f t="shared" si="23"/>
        <v>6.4814814814814811E-2</v>
      </c>
      <c r="J193" s="217"/>
      <c r="K193" s="220"/>
      <c r="L193" s="220"/>
      <c r="M193" s="221"/>
      <c r="N193" s="222">
        <f t="shared" si="24"/>
        <v>0</v>
      </c>
      <c r="O193" s="223"/>
      <c r="P193" s="224"/>
      <c r="Q193" s="224"/>
      <c r="R193" s="224"/>
      <c r="S193" s="224"/>
      <c r="T193" s="225"/>
      <c r="U193" s="226">
        <f t="shared" si="25"/>
        <v>0.12962962962962962</v>
      </c>
      <c r="V193" s="227"/>
      <c r="W193" s="228" t="str">
        <f t="shared" si="26"/>
        <v>0</v>
      </c>
      <c r="X193" s="509"/>
      <c r="Y193" s="229">
        <f t="shared" si="27"/>
        <v>0</v>
      </c>
    </row>
    <row r="194" spans="2:25" ht="18.75" customHeight="1">
      <c r="B194" s="515"/>
      <c r="C194" s="506"/>
      <c r="D194" s="216">
        <v>11</v>
      </c>
      <c r="E194" s="216" t="s">
        <v>5366</v>
      </c>
      <c r="F194" s="217">
        <v>350</v>
      </c>
      <c r="G194" s="218">
        <f t="shared" si="21"/>
        <v>70</v>
      </c>
      <c r="H194" s="219">
        <f t="shared" si="22"/>
        <v>194.44444444444443</v>
      </c>
      <c r="I194" s="219">
        <f t="shared" si="23"/>
        <v>6.4814814814814811E-2</v>
      </c>
      <c r="J194" s="217"/>
      <c r="K194" s="220"/>
      <c r="L194" s="220"/>
      <c r="M194" s="221"/>
      <c r="N194" s="222">
        <f t="shared" si="24"/>
        <v>0</v>
      </c>
      <c r="O194" s="223"/>
      <c r="P194" s="224"/>
      <c r="Q194" s="224"/>
      <c r="R194" s="224"/>
      <c r="S194" s="224"/>
      <c r="T194" s="225"/>
      <c r="U194" s="226">
        <f t="shared" si="25"/>
        <v>0.12962962962962962</v>
      </c>
      <c r="V194" s="227"/>
      <c r="W194" s="228" t="str">
        <f t="shared" si="26"/>
        <v>0</v>
      </c>
      <c r="X194" s="509"/>
      <c r="Y194" s="229">
        <f t="shared" si="27"/>
        <v>0</v>
      </c>
    </row>
    <row r="195" spans="2:25" ht="18.75" customHeight="1">
      <c r="B195" s="515"/>
      <c r="C195" s="506"/>
      <c r="D195" s="216">
        <v>12</v>
      </c>
      <c r="E195" s="216" t="s">
        <v>5367</v>
      </c>
      <c r="F195" s="217">
        <v>400</v>
      </c>
      <c r="G195" s="218">
        <f t="shared" si="21"/>
        <v>80</v>
      </c>
      <c r="H195" s="219">
        <f t="shared" si="22"/>
        <v>222.22222222222223</v>
      </c>
      <c r="I195" s="219">
        <f t="shared" si="23"/>
        <v>7.407407407407407E-2</v>
      </c>
      <c r="J195" s="217"/>
      <c r="K195" s="220"/>
      <c r="L195" s="220"/>
      <c r="M195" s="221"/>
      <c r="N195" s="222">
        <f t="shared" si="24"/>
        <v>0</v>
      </c>
      <c r="O195" s="223"/>
      <c r="P195" s="224"/>
      <c r="Q195" s="224"/>
      <c r="R195" s="224"/>
      <c r="S195" s="224"/>
      <c r="T195" s="225"/>
      <c r="U195" s="226">
        <f t="shared" si="25"/>
        <v>0.14814814814814814</v>
      </c>
      <c r="V195" s="227"/>
      <c r="W195" s="228" t="str">
        <f t="shared" si="26"/>
        <v>0</v>
      </c>
      <c r="X195" s="509"/>
      <c r="Y195" s="229">
        <f t="shared" si="27"/>
        <v>0</v>
      </c>
    </row>
    <row r="196" spans="2:25" ht="18.75" customHeight="1">
      <c r="B196" s="515"/>
      <c r="C196" s="506"/>
      <c r="D196" s="216">
        <v>13</v>
      </c>
      <c r="E196" s="216" t="s">
        <v>5368</v>
      </c>
      <c r="F196" s="217">
        <v>250</v>
      </c>
      <c r="G196" s="218">
        <f t="shared" si="21"/>
        <v>50</v>
      </c>
      <c r="H196" s="219">
        <f t="shared" si="22"/>
        <v>138.88888888888889</v>
      </c>
      <c r="I196" s="219">
        <f t="shared" si="23"/>
        <v>4.6296296296296294E-2</v>
      </c>
      <c r="J196" s="217"/>
      <c r="K196" s="220"/>
      <c r="L196" s="220"/>
      <c r="M196" s="221"/>
      <c r="N196" s="222">
        <f t="shared" si="24"/>
        <v>0</v>
      </c>
      <c r="O196" s="223"/>
      <c r="P196" s="224"/>
      <c r="Q196" s="224"/>
      <c r="R196" s="224"/>
      <c r="S196" s="224"/>
      <c r="T196" s="225"/>
      <c r="U196" s="226">
        <f t="shared" si="25"/>
        <v>9.2592592592592587E-2</v>
      </c>
      <c r="V196" s="227"/>
      <c r="W196" s="228" t="str">
        <f t="shared" si="26"/>
        <v>0</v>
      </c>
      <c r="X196" s="509"/>
      <c r="Y196" s="229">
        <f t="shared" si="27"/>
        <v>0</v>
      </c>
    </row>
    <row r="197" spans="2:25" ht="18.75" customHeight="1">
      <c r="B197" s="515"/>
      <c r="C197" s="506"/>
      <c r="D197" s="216"/>
      <c r="E197" s="216"/>
      <c r="F197" s="217"/>
      <c r="G197" s="218">
        <f t="shared" si="21"/>
        <v>0</v>
      </c>
      <c r="H197" s="219">
        <f t="shared" si="22"/>
        <v>0</v>
      </c>
      <c r="I197" s="219">
        <f t="shared" si="23"/>
        <v>0</v>
      </c>
      <c r="J197" s="217"/>
      <c r="K197" s="220"/>
      <c r="L197" s="220"/>
      <c r="M197" s="221"/>
      <c r="N197" s="222">
        <f t="shared" si="24"/>
        <v>0</v>
      </c>
      <c r="O197" s="223"/>
      <c r="P197" s="224"/>
      <c r="Q197" s="224"/>
      <c r="R197" s="224"/>
      <c r="S197" s="224"/>
      <c r="T197" s="225"/>
      <c r="U197" s="226">
        <f t="shared" si="25"/>
        <v>0</v>
      </c>
      <c r="V197" s="227"/>
      <c r="W197" s="228" t="str">
        <f t="shared" si="26"/>
        <v>0</v>
      </c>
      <c r="X197" s="509"/>
      <c r="Y197" s="229">
        <f t="shared" si="27"/>
        <v>0</v>
      </c>
    </row>
    <row r="198" spans="2:25" ht="18.75" customHeight="1">
      <c r="B198" s="515"/>
      <c r="C198" s="506"/>
      <c r="D198" s="216">
        <v>1</v>
      </c>
      <c r="E198" s="216" t="s">
        <v>5369</v>
      </c>
      <c r="F198" s="217">
        <v>606</v>
      </c>
      <c r="G198" s="218">
        <f t="shared" si="21"/>
        <v>121.2</v>
      </c>
      <c r="H198" s="219">
        <f t="shared" si="22"/>
        <v>336.66666666666669</v>
      </c>
      <c r="I198" s="219">
        <f t="shared" si="23"/>
        <v>0.11222222222222222</v>
      </c>
      <c r="J198" s="217"/>
      <c r="K198" s="220"/>
      <c r="L198" s="220"/>
      <c r="M198" s="221"/>
      <c r="N198" s="222">
        <f t="shared" si="24"/>
        <v>0</v>
      </c>
      <c r="O198" s="223"/>
      <c r="P198" s="224"/>
      <c r="Q198" s="224"/>
      <c r="R198" s="224"/>
      <c r="S198" s="224"/>
      <c r="T198" s="225"/>
      <c r="U198" s="226">
        <f t="shared" si="25"/>
        <v>0.22444444444444445</v>
      </c>
      <c r="V198" s="227"/>
      <c r="W198" s="228" t="str">
        <f t="shared" si="26"/>
        <v>0</v>
      </c>
      <c r="X198" s="509"/>
      <c r="Y198" s="229">
        <f t="shared" si="27"/>
        <v>0</v>
      </c>
    </row>
    <row r="199" spans="2:25" ht="18.75" customHeight="1">
      <c r="B199" s="515"/>
      <c r="C199" s="506"/>
      <c r="D199" s="216">
        <v>2</v>
      </c>
      <c r="E199" s="216" t="s">
        <v>5370</v>
      </c>
      <c r="F199" s="217">
        <v>337</v>
      </c>
      <c r="G199" s="218">
        <f t="shared" si="21"/>
        <v>67.400000000000006</v>
      </c>
      <c r="H199" s="219">
        <f t="shared" si="22"/>
        <v>187.22222222222223</v>
      </c>
      <c r="I199" s="219">
        <f t="shared" si="23"/>
        <v>6.2407407407407411E-2</v>
      </c>
      <c r="J199" s="217"/>
      <c r="K199" s="220" t="s">
        <v>11332</v>
      </c>
      <c r="L199" s="220"/>
      <c r="M199" s="221">
        <f>SUM(H198:H207)</f>
        <v>2711.1111111111109</v>
      </c>
      <c r="N199" s="222">
        <f t="shared" si="24"/>
        <v>54.222222222222214</v>
      </c>
      <c r="O199" s="223">
        <v>8</v>
      </c>
      <c r="P199" s="224" t="s">
        <v>12</v>
      </c>
      <c r="Q199" s="224"/>
      <c r="R199" s="224" t="s">
        <v>1064</v>
      </c>
      <c r="S199" s="224"/>
      <c r="T199" s="225"/>
      <c r="U199" s="226">
        <f t="shared" si="25"/>
        <v>0.12481481481481482</v>
      </c>
      <c r="V199" s="227">
        <f>SUM(U198:U207)</f>
        <v>1.8074074074074071</v>
      </c>
      <c r="W199" s="228" t="str">
        <f t="shared" si="26"/>
        <v>2</v>
      </c>
      <c r="X199" s="509"/>
      <c r="Y199" s="229">
        <f t="shared" si="27"/>
        <v>1</v>
      </c>
    </row>
    <row r="200" spans="2:25" ht="18.75" customHeight="1">
      <c r="B200" s="515"/>
      <c r="C200" s="506"/>
      <c r="D200" s="216">
        <v>3</v>
      </c>
      <c r="E200" s="216" t="s">
        <v>5371</v>
      </c>
      <c r="F200" s="217">
        <v>800</v>
      </c>
      <c r="G200" s="218">
        <f t="shared" si="21"/>
        <v>160</v>
      </c>
      <c r="H200" s="219">
        <f t="shared" si="22"/>
        <v>444.44444444444446</v>
      </c>
      <c r="I200" s="219">
        <f t="shared" si="23"/>
        <v>0.14814814814814814</v>
      </c>
      <c r="J200" s="217"/>
      <c r="K200" s="220"/>
      <c r="L200" s="220"/>
      <c r="M200" s="221"/>
      <c r="N200" s="222">
        <f t="shared" si="24"/>
        <v>0</v>
      </c>
      <c r="O200" s="223"/>
      <c r="P200" s="224"/>
      <c r="Q200" s="224"/>
      <c r="R200" s="224"/>
      <c r="S200" s="224"/>
      <c r="T200" s="225"/>
      <c r="U200" s="226">
        <f t="shared" si="25"/>
        <v>0.29629629629629628</v>
      </c>
      <c r="V200" s="227"/>
      <c r="W200" s="228" t="str">
        <f t="shared" si="26"/>
        <v>0</v>
      </c>
      <c r="X200" s="509"/>
      <c r="Y200" s="229">
        <f t="shared" si="27"/>
        <v>0</v>
      </c>
    </row>
    <row r="201" spans="2:25" ht="18.75" customHeight="1">
      <c r="B201" s="515"/>
      <c r="C201" s="506"/>
      <c r="D201" s="216">
        <v>4</v>
      </c>
      <c r="E201" s="216" t="s">
        <v>5372</v>
      </c>
      <c r="F201" s="217">
        <v>350</v>
      </c>
      <c r="G201" s="218">
        <f t="shared" si="21"/>
        <v>70</v>
      </c>
      <c r="H201" s="219">
        <f t="shared" si="22"/>
        <v>194.44444444444443</v>
      </c>
      <c r="I201" s="219">
        <f t="shared" si="23"/>
        <v>6.4814814814814811E-2</v>
      </c>
      <c r="J201" s="217"/>
      <c r="K201" s="220"/>
      <c r="L201" s="220"/>
      <c r="M201" s="221"/>
      <c r="N201" s="222">
        <f t="shared" si="24"/>
        <v>0</v>
      </c>
      <c r="O201" s="223"/>
      <c r="P201" s="224"/>
      <c r="Q201" s="224"/>
      <c r="R201" s="224"/>
      <c r="S201" s="224"/>
      <c r="T201" s="225"/>
      <c r="U201" s="226">
        <f t="shared" si="25"/>
        <v>0.12962962962962962</v>
      </c>
      <c r="V201" s="227"/>
      <c r="W201" s="228" t="str">
        <f t="shared" si="26"/>
        <v>0</v>
      </c>
      <c r="X201" s="509"/>
      <c r="Y201" s="229">
        <f t="shared" si="27"/>
        <v>0</v>
      </c>
    </row>
    <row r="202" spans="2:25" ht="18.75" customHeight="1">
      <c r="B202" s="515"/>
      <c r="C202" s="506"/>
      <c r="D202" s="216">
        <v>5</v>
      </c>
      <c r="E202" s="216" t="s">
        <v>5373</v>
      </c>
      <c r="F202" s="217">
        <v>537</v>
      </c>
      <c r="G202" s="218">
        <f t="shared" si="21"/>
        <v>107.4</v>
      </c>
      <c r="H202" s="219">
        <f t="shared" si="22"/>
        <v>298.33333333333331</v>
      </c>
      <c r="I202" s="219">
        <f t="shared" si="23"/>
        <v>9.9444444444444433E-2</v>
      </c>
      <c r="J202" s="217"/>
      <c r="K202" s="220"/>
      <c r="L202" s="220"/>
      <c r="M202" s="221"/>
      <c r="N202" s="222">
        <f t="shared" si="24"/>
        <v>0</v>
      </c>
      <c r="O202" s="223"/>
      <c r="P202" s="224"/>
      <c r="Q202" s="224"/>
      <c r="R202" s="224"/>
      <c r="S202" s="224"/>
      <c r="T202" s="225"/>
      <c r="U202" s="226">
        <f t="shared" si="25"/>
        <v>0.19888888888888887</v>
      </c>
      <c r="V202" s="227"/>
      <c r="W202" s="228" t="str">
        <f t="shared" si="26"/>
        <v>0</v>
      </c>
      <c r="X202" s="509"/>
      <c r="Y202" s="229">
        <f t="shared" si="27"/>
        <v>0</v>
      </c>
    </row>
    <row r="203" spans="2:25" ht="18.75" customHeight="1">
      <c r="B203" s="515"/>
      <c r="C203" s="506"/>
      <c r="D203" s="216">
        <v>6</v>
      </c>
      <c r="E203" s="216" t="s">
        <v>5374</v>
      </c>
      <c r="F203" s="217">
        <v>500</v>
      </c>
      <c r="G203" s="218">
        <f t="shared" si="21"/>
        <v>100</v>
      </c>
      <c r="H203" s="219">
        <f t="shared" si="22"/>
        <v>277.77777777777777</v>
      </c>
      <c r="I203" s="219">
        <f t="shared" si="23"/>
        <v>9.2592592592592587E-2</v>
      </c>
      <c r="J203" s="217"/>
      <c r="K203" s="220"/>
      <c r="L203" s="220"/>
      <c r="M203" s="221"/>
      <c r="N203" s="222">
        <f t="shared" si="24"/>
        <v>0</v>
      </c>
      <c r="O203" s="223"/>
      <c r="P203" s="224"/>
      <c r="Q203" s="224"/>
      <c r="R203" s="224"/>
      <c r="S203" s="224"/>
      <c r="T203" s="225"/>
      <c r="U203" s="226">
        <f t="shared" si="25"/>
        <v>0.18518518518518517</v>
      </c>
      <c r="V203" s="227"/>
      <c r="W203" s="228" t="str">
        <f t="shared" si="26"/>
        <v>0</v>
      </c>
      <c r="X203" s="509"/>
      <c r="Y203" s="229">
        <f t="shared" si="27"/>
        <v>0</v>
      </c>
    </row>
    <row r="204" spans="2:25" ht="18.75" customHeight="1">
      <c r="B204" s="515"/>
      <c r="C204" s="506"/>
      <c r="D204" s="216">
        <v>7</v>
      </c>
      <c r="E204" s="216" t="s">
        <v>5375</v>
      </c>
      <c r="F204" s="217">
        <v>600</v>
      </c>
      <c r="G204" s="218">
        <f t="shared" si="21"/>
        <v>120</v>
      </c>
      <c r="H204" s="219">
        <f t="shared" si="22"/>
        <v>333.33333333333331</v>
      </c>
      <c r="I204" s="219">
        <f t="shared" si="23"/>
        <v>0.1111111111111111</v>
      </c>
      <c r="J204" s="217"/>
      <c r="K204" s="220"/>
      <c r="L204" s="220"/>
      <c r="M204" s="221"/>
      <c r="N204" s="222">
        <f t="shared" si="24"/>
        <v>0</v>
      </c>
      <c r="O204" s="223"/>
      <c r="P204" s="224"/>
      <c r="Q204" s="224"/>
      <c r="R204" s="224"/>
      <c r="S204" s="224"/>
      <c r="T204" s="225"/>
      <c r="U204" s="226">
        <f t="shared" si="25"/>
        <v>0.22222222222222221</v>
      </c>
      <c r="V204" s="227"/>
      <c r="W204" s="228" t="str">
        <f t="shared" si="26"/>
        <v>0</v>
      </c>
      <c r="X204" s="509"/>
      <c r="Y204" s="229">
        <f t="shared" si="27"/>
        <v>0</v>
      </c>
    </row>
    <row r="205" spans="2:25" ht="18.75" customHeight="1">
      <c r="B205" s="515"/>
      <c r="C205" s="506"/>
      <c r="D205" s="216">
        <v>8</v>
      </c>
      <c r="E205" s="216" t="s">
        <v>5376</v>
      </c>
      <c r="F205" s="217">
        <v>350</v>
      </c>
      <c r="G205" s="218">
        <f t="shared" si="21"/>
        <v>70</v>
      </c>
      <c r="H205" s="219">
        <f t="shared" si="22"/>
        <v>194.44444444444443</v>
      </c>
      <c r="I205" s="219">
        <f t="shared" si="23"/>
        <v>6.4814814814814811E-2</v>
      </c>
      <c r="J205" s="217"/>
      <c r="K205" s="220"/>
      <c r="L205" s="220"/>
      <c r="M205" s="221"/>
      <c r="N205" s="222">
        <f t="shared" si="24"/>
        <v>0</v>
      </c>
      <c r="O205" s="223"/>
      <c r="P205" s="224"/>
      <c r="Q205" s="224"/>
      <c r="R205" s="224"/>
      <c r="S205" s="224"/>
      <c r="T205" s="225"/>
      <c r="U205" s="226">
        <f t="shared" si="25"/>
        <v>0.12962962962962962</v>
      </c>
      <c r="V205" s="227"/>
      <c r="W205" s="228" t="str">
        <f t="shared" si="26"/>
        <v>0</v>
      </c>
      <c r="X205" s="509"/>
      <c r="Y205" s="229">
        <f t="shared" si="27"/>
        <v>0</v>
      </c>
    </row>
    <row r="206" spans="2:25" ht="18.75" customHeight="1">
      <c r="B206" s="515"/>
      <c r="C206" s="506"/>
      <c r="D206" s="216">
        <v>9</v>
      </c>
      <c r="E206" s="216" t="s">
        <v>5377</v>
      </c>
      <c r="F206" s="217">
        <v>300</v>
      </c>
      <c r="G206" s="218">
        <f t="shared" si="21"/>
        <v>60</v>
      </c>
      <c r="H206" s="219">
        <f t="shared" si="22"/>
        <v>166.66666666666666</v>
      </c>
      <c r="I206" s="219">
        <f t="shared" si="23"/>
        <v>5.5555555555555552E-2</v>
      </c>
      <c r="J206" s="217"/>
      <c r="K206" s="220"/>
      <c r="L206" s="220"/>
      <c r="M206" s="221"/>
      <c r="N206" s="222">
        <f t="shared" si="24"/>
        <v>0</v>
      </c>
      <c r="O206" s="223"/>
      <c r="P206" s="224"/>
      <c r="Q206" s="224"/>
      <c r="R206" s="224"/>
      <c r="S206" s="224"/>
      <c r="T206" s="225"/>
      <c r="U206" s="226">
        <f t="shared" si="25"/>
        <v>0.1111111111111111</v>
      </c>
      <c r="V206" s="227"/>
      <c r="W206" s="228" t="str">
        <f t="shared" si="26"/>
        <v>0</v>
      </c>
      <c r="X206" s="509"/>
      <c r="Y206" s="229">
        <f t="shared" si="27"/>
        <v>0</v>
      </c>
    </row>
    <row r="207" spans="2:25" ht="18.75" customHeight="1">
      <c r="B207" s="515"/>
      <c r="C207" s="506"/>
      <c r="D207" s="216">
        <v>10</v>
      </c>
      <c r="E207" s="216" t="s">
        <v>5378</v>
      </c>
      <c r="F207" s="217">
        <v>500</v>
      </c>
      <c r="G207" s="218">
        <f t="shared" si="21"/>
        <v>100</v>
      </c>
      <c r="H207" s="219">
        <f t="shared" si="22"/>
        <v>277.77777777777777</v>
      </c>
      <c r="I207" s="219">
        <f t="shared" si="23"/>
        <v>9.2592592592592587E-2</v>
      </c>
      <c r="J207" s="217"/>
      <c r="K207" s="220"/>
      <c r="L207" s="220"/>
      <c r="M207" s="221"/>
      <c r="N207" s="222">
        <f t="shared" si="24"/>
        <v>0</v>
      </c>
      <c r="O207" s="223"/>
      <c r="P207" s="224"/>
      <c r="Q207" s="224"/>
      <c r="R207" s="224"/>
      <c r="S207" s="224"/>
      <c r="T207" s="225"/>
      <c r="U207" s="226">
        <f t="shared" si="25"/>
        <v>0.18518518518518517</v>
      </c>
      <c r="V207" s="227"/>
      <c r="W207" s="228" t="str">
        <f t="shared" si="26"/>
        <v>0</v>
      </c>
      <c r="X207" s="509"/>
      <c r="Y207" s="229">
        <f t="shared" si="27"/>
        <v>0</v>
      </c>
    </row>
    <row r="208" spans="2:25" ht="18.75" customHeight="1">
      <c r="B208" s="515"/>
      <c r="C208" s="506"/>
      <c r="D208" s="216"/>
      <c r="E208" s="216"/>
      <c r="F208" s="217"/>
      <c r="G208" s="218">
        <f t="shared" si="21"/>
        <v>0</v>
      </c>
      <c r="H208" s="219">
        <f t="shared" si="22"/>
        <v>0</v>
      </c>
      <c r="I208" s="219">
        <f t="shared" si="23"/>
        <v>0</v>
      </c>
      <c r="J208" s="217"/>
      <c r="K208" s="220"/>
      <c r="L208" s="220"/>
      <c r="M208" s="221"/>
      <c r="N208" s="222">
        <f t="shared" si="24"/>
        <v>0</v>
      </c>
      <c r="O208" s="223"/>
      <c r="P208" s="224"/>
      <c r="Q208" s="224"/>
      <c r="R208" s="224"/>
      <c r="S208" s="224"/>
      <c r="T208" s="225"/>
      <c r="U208" s="226">
        <f t="shared" si="25"/>
        <v>0</v>
      </c>
      <c r="V208" s="227"/>
      <c r="W208" s="228" t="str">
        <f t="shared" si="26"/>
        <v>0</v>
      </c>
      <c r="X208" s="509"/>
      <c r="Y208" s="229">
        <f t="shared" si="27"/>
        <v>0</v>
      </c>
    </row>
    <row r="209" spans="2:25" ht="18.75" customHeight="1">
      <c r="B209" s="515"/>
      <c r="C209" s="506"/>
      <c r="D209" s="216">
        <v>1</v>
      </c>
      <c r="E209" s="216" t="s">
        <v>5379</v>
      </c>
      <c r="F209" s="217">
        <v>350</v>
      </c>
      <c r="G209" s="218">
        <f t="shared" si="21"/>
        <v>70</v>
      </c>
      <c r="H209" s="219">
        <f t="shared" si="22"/>
        <v>194.44444444444443</v>
      </c>
      <c r="I209" s="219">
        <f t="shared" si="23"/>
        <v>6.4814814814814811E-2</v>
      </c>
      <c r="J209" s="217"/>
      <c r="K209" s="220"/>
      <c r="L209" s="220"/>
      <c r="M209" s="221"/>
      <c r="N209" s="222">
        <f t="shared" si="24"/>
        <v>0</v>
      </c>
      <c r="O209" s="223"/>
      <c r="P209" s="224"/>
      <c r="Q209" s="224"/>
      <c r="R209" s="224"/>
      <c r="S209" s="224"/>
      <c r="T209" s="225"/>
      <c r="U209" s="226">
        <f t="shared" si="25"/>
        <v>0.12962962962962962</v>
      </c>
      <c r="V209" s="227"/>
      <c r="W209" s="228" t="str">
        <f t="shared" si="26"/>
        <v>0</v>
      </c>
      <c r="X209" s="509"/>
      <c r="Y209" s="229">
        <f t="shared" si="27"/>
        <v>0</v>
      </c>
    </row>
    <row r="210" spans="2:25" ht="18.75" customHeight="1">
      <c r="B210" s="515"/>
      <c r="C210" s="506"/>
      <c r="D210" s="216">
        <v>2</v>
      </c>
      <c r="E210" s="216" t="s">
        <v>5380</v>
      </c>
      <c r="F210" s="217">
        <v>500</v>
      </c>
      <c r="G210" s="218">
        <f t="shared" si="21"/>
        <v>100</v>
      </c>
      <c r="H210" s="219">
        <f t="shared" si="22"/>
        <v>277.77777777777777</v>
      </c>
      <c r="I210" s="219">
        <f t="shared" si="23"/>
        <v>9.2592592592592587E-2</v>
      </c>
      <c r="J210" s="217"/>
      <c r="K210" s="220"/>
      <c r="L210" s="220"/>
      <c r="M210" s="221"/>
      <c r="N210" s="222">
        <f t="shared" si="24"/>
        <v>0</v>
      </c>
      <c r="O210" s="223"/>
      <c r="P210" s="224"/>
      <c r="Q210" s="224"/>
      <c r="R210" s="224"/>
      <c r="S210" s="224"/>
      <c r="T210" s="225"/>
      <c r="U210" s="226">
        <f t="shared" si="25"/>
        <v>0.18518518518518517</v>
      </c>
      <c r="V210" s="227"/>
      <c r="W210" s="228" t="str">
        <f t="shared" si="26"/>
        <v>0</v>
      </c>
      <c r="X210" s="509"/>
      <c r="Y210" s="229">
        <f t="shared" si="27"/>
        <v>0</v>
      </c>
    </row>
    <row r="211" spans="2:25" ht="18.75" customHeight="1">
      <c r="B211" s="515"/>
      <c r="C211" s="506"/>
      <c r="D211" s="216">
        <v>3</v>
      </c>
      <c r="E211" s="216" t="s">
        <v>5381</v>
      </c>
      <c r="F211" s="217">
        <v>450</v>
      </c>
      <c r="G211" s="218">
        <f t="shared" si="21"/>
        <v>90</v>
      </c>
      <c r="H211" s="219">
        <f t="shared" si="22"/>
        <v>250</v>
      </c>
      <c r="I211" s="219">
        <f t="shared" si="23"/>
        <v>8.3333333333333329E-2</v>
      </c>
      <c r="J211" s="217"/>
      <c r="K211" s="220"/>
      <c r="L211" s="220"/>
      <c r="M211" s="221"/>
      <c r="N211" s="222">
        <f t="shared" si="24"/>
        <v>0</v>
      </c>
      <c r="O211" s="223"/>
      <c r="P211" s="224"/>
      <c r="Q211" s="224"/>
      <c r="R211" s="224"/>
      <c r="S211" s="224"/>
      <c r="T211" s="225"/>
      <c r="U211" s="226">
        <f t="shared" si="25"/>
        <v>0.16666666666666666</v>
      </c>
      <c r="V211" s="227"/>
      <c r="W211" s="228" t="str">
        <f t="shared" si="26"/>
        <v>0</v>
      </c>
      <c r="X211" s="509"/>
      <c r="Y211" s="229">
        <f t="shared" si="27"/>
        <v>0</v>
      </c>
    </row>
    <row r="212" spans="2:25" ht="18.75" customHeight="1">
      <c r="B212" s="515"/>
      <c r="C212" s="506"/>
      <c r="D212" s="216">
        <v>4</v>
      </c>
      <c r="E212" s="216" t="s">
        <v>5382</v>
      </c>
      <c r="F212" s="217">
        <v>300</v>
      </c>
      <c r="G212" s="218">
        <f t="shared" si="21"/>
        <v>60</v>
      </c>
      <c r="H212" s="219">
        <f t="shared" si="22"/>
        <v>166.66666666666666</v>
      </c>
      <c r="I212" s="219">
        <f t="shared" si="23"/>
        <v>5.5555555555555552E-2</v>
      </c>
      <c r="J212" s="217"/>
      <c r="K212" s="220"/>
      <c r="L212" s="220"/>
      <c r="M212" s="221"/>
      <c r="N212" s="222">
        <f t="shared" si="24"/>
        <v>0</v>
      </c>
      <c r="O212" s="223"/>
      <c r="P212" s="224"/>
      <c r="Q212" s="224"/>
      <c r="R212" s="224"/>
      <c r="S212" s="224"/>
      <c r="T212" s="225"/>
      <c r="U212" s="226">
        <f t="shared" si="25"/>
        <v>0.1111111111111111</v>
      </c>
      <c r="V212" s="227"/>
      <c r="W212" s="228" t="str">
        <f t="shared" si="26"/>
        <v>0</v>
      </c>
      <c r="X212" s="509"/>
      <c r="Y212" s="229">
        <f t="shared" si="27"/>
        <v>0</v>
      </c>
    </row>
    <row r="213" spans="2:25" ht="18.75" customHeight="1">
      <c r="B213" s="515"/>
      <c r="C213" s="506"/>
      <c r="D213" s="216">
        <v>5</v>
      </c>
      <c r="E213" s="216" t="s">
        <v>5383</v>
      </c>
      <c r="F213" s="217">
        <v>500</v>
      </c>
      <c r="G213" s="218">
        <f t="shared" si="21"/>
        <v>100</v>
      </c>
      <c r="H213" s="219">
        <f t="shared" si="22"/>
        <v>277.77777777777777</v>
      </c>
      <c r="I213" s="219">
        <f t="shared" si="23"/>
        <v>9.2592592592592587E-2</v>
      </c>
      <c r="J213" s="217"/>
      <c r="K213" s="220"/>
      <c r="L213" s="220"/>
      <c r="M213" s="221"/>
      <c r="N213" s="222">
        <f t="shared" si="24"/>
        <v>0</v>
      </c>
      <c r="O213" s="223"/>
      <c r="P213" s="224"/>
      <c r="Q213" s="224"/>
      <c r="R213" s="224"/>
      <c r="S213" s="224"/>
      <c r="T213" s="225"/>
      <c r="U213" s="226">
        <f t="shared" si="25"/>
        <v>0.18518518518518517</v>
      </c>
      <c r="V213" s="227"/>
      <c r="W213" s="228" t="str">
        <f t="shared" si="26"/>
        <v>0</v>
      </c>
      <c r="X213" s="509"/>
      <c r="Y213" s="229">
        <f t="shared" si="27"/>
        <v>0</v>
      </c>
    </row>
    <row r="214" spans="2:25" ht="18.75" customHeight="1">
      <c r="B214" s="515"/>
      <c r="C214" s="506"/>
      <c r="D214" s="216">
        <v>6</v>
      </c>
      <c r="E214" s="216" t="s">
        <v>5384</v>
      </c>
      <c r="F214" s="217">
        <v>400</v>
      </c>
      <c r="G214" s="218">
        <f t="shared" si="21"/>
        <v>80</v>
      </c>
      <c r="H214" s="219">
        <f t="shared" si="22"/>
        <v>222.22222222222223</v>
      </c>
      <c r="I214" s="219">
        <f t="shared" si="23"/>
        <v>7.407407407407407E-2</v>
      </c>
      <c r="J214" s="217"/>
      <c r="K214" s="220"/>
      <c r="L214" s="220"/>
      <c r="M214" s="221"/>
      <c r="N214" s="222">
        <f t="shared" si="24"/>
        <v>0</v>
      </c>
      <c r="O214" s="223"/>
      <c r="P214" s="224"/>
      <c r="Q214" s="224"/>
      <c r="R214" s="224"/>
      <c r="S214" s="224"/>
      <c r="T214" s="225"/>
      <c r="U214" s="226">
        <f t="shared" si="25"/>
        <v>0.14814814814814814</v>
      </c>
      <c r="V214" s="227"/>
      <c r="W214" s="228" t="str">
        <f t="shared" si="26"/>
        <v>0</v>
      </c>
      <c r="X214" s="509"/>
      <c r="Y214" s="229">
        <f t="shared" si="27"/>
        <v>0</v>
      </c>
    </row>
    <row r="215" spans="2:25" ht="18.75" customHeight="1">
      <c r="B215" s="515"/>
      <c r="C215" s="506"/>
      <c r="D215" s="216">
        <v>7</v>
      </c>
      <c r="E215" s="216" t="s">
        <v>5385</v>
      </c>
      <c r="F215" s="217">
        <v>400</v>
      </c>
      <c r="G215" s="218">
        <f t="shared" si="21"/>
        <v>80</v>
      </c>
      <c r="H215" s="219">
        <f t="shared" si="22"/>
        <v>222.22222222222223</v>
      </c>
      <c r="I215" s="219">
        <f t="shared" si="23"/>
        <v>7.407407407407407E-2</v>
      </c>
      <c r="J215" s="217"/>
      <c r="K215" s="220"/>
      <c r="L215" s="220"/>
      <c r="M215" s="221"/>
      <c r="N215" s="222">
        <f t="shared" si="24"/>
        <v>0</v>
      </c>
      <c r="O215" s="223"/>
      <c r="P215" s="224"/>
      <c r="Q215" s="224"/>
      <c r="R215" s="224"/>
      <c r="S215" s="224"/>
      <c r="T215" s="225"/>
      <c r="U215" s="226">
        <f t="shared" si="25"/>
        <v>0.14814814814814814</v>
      </c>
      <c r="V215" s="227"/>
      <c r="W215" s="228" t="str">
        <f t="shared" si="26"/>
        <v>0</v>
      </c>
      <c r="X215" s="509"/>
      <c r="Y215" s="229">
        <f t="shared" si="27"/>
        <v>0</v>
      </c>
    </row>
    <row r="216" spans="2:25" ht="18.75" customHeight="1">
      <c r="B216" s="515"/>
      <c r="C216" s="506"/>
      <c r="D216" s="216">
        <v>8</v>
      </c>
      <c r="E216" s="216" t="s">
        <v>5386</v>
      </c>
      <c r="F216" s="217">
        <v>500</v>
      </c>
      <c r="G216" s="218">
        <f t="shared" si="21"/>
        <v>100</v>
      </c>
      <c r="H216" s="219">
        <f t="shared" si="22"/>
        <v>277.77777777777777</v>
      </c>
      <c r="I216" s="219">
        <f t="shared" si="23"/>
        <v>9.2592592592592587E-2</v>
      </c>
      <c r="J216" s="217"/>
      <c r="K216" s="220" t="s">
        <v>11334</v>
      </c>
      <c r="L216" s="220"/>
      <c r="M216" s="221">
        <f>SUM(H209:H221)</f>
        <v>3055.5555555555557</v>
      </c>
      <c r="N216" s="222">
        <f t="shared" si="24"/>
        <v>61.111111111111114</v>
      </c>
      <c r="O216" s="223">
        <v>8</v>
      </c>
      <c r="P216" s="224" t="s">
        <v>12</v>
      </c>
      <c r="Q216" s="224"/>
      <c r="R216" s="224" t="s">
        <v>1064</v>
      </c>
      <c r="S216" s="224"/>
      <c r="T216" s="225"/>
      <c r="U216" s="226">
        <f t="shared" si="25"/>
        <v>0.18518518518518517</v>
      </c>
      <c r="V216" s="227">
        <f>SUM(U209:U221)</f>
        <v>2.0370370370370368</v>
      </c>
      <c r="W216" s="228" t="str">
        <f t="shared" si="26"/>
        <v>2</v>
      </c>
      <c r="X216" s="509"/>
      <c r="Y216" s="229">
        <f t="shared" si="27"/>
        <v>1</v>
      </c>
    </row>
    <row r="217" spans="2:25" ht="18.75" customHeight="1">
      <c r="B217" s="515"/>
      <c r="C217" s="506"/>
      <c r="D217" s="216">
        <v>9</v>
      </c>
      <c r="E217" s="216" t="s">
        <v>5387</v>
      </c>
      <c r="F217" s="217">
        <v>500</v>
      </c>
      <c r="G217" s="218">
        <f t="shared" si="21"/>
        <v>100</v>
      </c>
      <c r="H217" s="219">
        <f t="shared" si="22"/>
        <v>277.77777777777777</v>
      </c>
      <c r="I217" s="219">
        <f t="shared" si="23"/>
        <v>9.2592592592592587E-2</v>
      </c>
      <c r="J217" s="217"/>
      <c r="K217" s="220"/>
      <c r="L217" s="220"/>
      <c r="M217" s="221"/>
      <c r="N217" s="222">
        <f t="shared" si="24"/>
        <v>0</v>
      </c>
      <c r="O217" s="223"/>
      <c r="P217" s="224"/>
      <c r="Q217" s="224"/>
      <c r="R217" s="224"/>
      <c r="S217" s="224"/>
      <c r="T217" s="225"/>
      <c r="U217" s="226">
        <f t="shared" si="25"/>
        <v>0.18518518518518517</v>
      </c>
      <c r="V217" s="227"/>
      <c r="W217" s="228" t="str">
        <f t="shared" si="26"/>
        <v>0</v>
      </c>
      <c r="X217" s="509"/>
      <c r="Y217" s="229">
        <f t="shared" si="27"/>
        <v>0</v>
      </c>
    </row>
    <row r="218" spans="2:25" ht="18.75" customHeight="1">
      <c r="B218" s="515"/>
      <c r="C218" s="506"/>
      <c r="D218" s="216">
        <v>10</v>
      </c>
      <c r="E218" s="216" t="s">
        <v>5388</v>
      </c>
      <c r="F218" s="217">
        <v>600</v>
      </c>
      <c r="G218" s="218">
        <f t="shared" si="21"/>
        <v>120</v>
      </c>
      <c r="H218" s="219">
        <f t="shared" si="22"/>
        <v>333.33333333333331</v>
      </c>
      <c r="I218" s="219">
        <f t="shared" si="23"/>
        <v>0.1111111111111111</v>
      </c>
      <c r="J218" s="217"/>
      <c r="K218" s="220"/>
      <c r="L218" s="220"/>
      <c r="M218" s="221"/>
      <c r="N218" s="222">
        <f t="shared" si="24"/>
        <v>0</v>
      </c>
      <c r="O218" s="223"/>
      <c r="P218" s="224"/>
      <c r="Q218" s="224"/>
      <c r="R218" s="224"/>
      <c r="S218" s="224"/>
      <c r="T218" s="225"/>
      <c r="U218" s="226">
        <f t="shared" si="25"/>
        <v>0.22222222222222221</v>
      </c>
      <c r="V218" s="227"/>
      <c r="W218" s="228" t="str">
        <f t="shared" si="26"/>
        <v>0</v>
      </c>
      <c r="X218" s="509"/>
      <c r="Y218" s="229">
        <f t="shared" si="27"/>
        <v>0</v>
      </c>
    </row>
    <row r="219" spans="2:25" ht="18.75" customHeight="1">
      <c r="B219" s="515"/>
      <c r="C219" s="506"/>
      <c r="D219" s="216">
        <v>11</v>
      </c>
      <c r="E219" s="216" t="s">
        <v>5389</v>
      </c>
      <c r="F219" s="217">
        <v>200</v>
      </c>
      <c r="G219" s="218">
        <f t="shared" si="21"/>
        <v>40</v>
      </c>
      <c r="H219" s="219">
        <f t="shared" si="22"/>
        <v>111.11111111111111</v>
      </c>
      <c r="I219" s="219">
        <f t="shared" si="23"/>
        <v>3.7037037037037035E-2</v>
      </c>
      <c r="J219" s="217"/>
      <c r="K219" s="220"/>
      <c r="L219" s="220"/>
      <c r="M219" s="221"/>
      <c r="N219" s="222">
        <f t="shared" si="24"/>
        <v>0</v>
      </c>
      <c r="O219" s="223"/>
      <c r="P219" s="224"/>
      <c r="Q219" s="224"/>
      <c r="R219" s="224"/>
      <c r="S219" s="224"/>
      <c r="T219" s="225"/>
      <c r="U219" s="226">
        <f t="shared" si="25"/>
        <v>7.407407407407407E-2</v>
      </c>
      <c r="V219" s="227"/>
      <c r="W219" s="228" t="str">
        <f t="shared" si="26"/>
        <v>0</v>
      </c>
      <c r="X219" s="509"/>
      <c r="Y219" s="229">
        <f t="shared" si="27"/>
        <v>0</v>
      </c>
    </row>
    <row r="220" spans="2:25" ht="18.75" customHeight="1">
      <c r="B220" s="515"/>
      <c r="C220" s="506"/>
      <c r="D220" s="216">
        <v>12</v>
      </c>
      <c r="E220" s="216" t="s">
        <v>5390</v>
      </c>
      <c r="F220" s="217">
        <v>400</v>
      </c>
      <c r="G220" s="218">
        <f t="shared" si="21"/>
        <v>80</v>
      </c>
      <c r="H220" s="219">
        <f t="shared" si="22"/>
        <v>222.22222222222223</v>
      </c>
      <c r="I220" s="219">
        <f t="shared" si="23"/>
        <v>7.407407407407407E-2</v>
      </c>
      <c r="J220" s="217"/>
      <c r="K220" s="220"/>
      <c r="L220" s="220"/>
      <c r="M220" s="221"/>
      <c r="N220" s="222">
        <f t="shared" si="24"/>
        <v>0</v>
      </c>
      <c r="O220" s="223"/>
      <c r="P220" s="224"/>
      <c r="Q220" s="224"/>
      <c r="R220" s="224"/>
      <c r="S220" s="224"/>
      <c r="T220" s="225"/>
      <c r="U220" s="226">
        <f t="shared" si="25"/>
        <v>0.14814814814814814</v>
      </c>
      <c r="V220" s="227"/>
      <c r="W220" s="228" t="str">
        <f t="shared" si="26"/>
        <v>0</v>
      </c>
      <c r="X220" s="509"/>
      <c r="Y220" s="229">
        <f t="shared" si="27"/>
        <v>0</v>
      </c>
    </row>
    <row r="221" spans="2:25" ht="18.75" customHeight="1">
      <c r="B221" s="515"/>
      <c r="C221" s="506"/>
      <c r="D221" s="216">
        <v>13</v>
      </c>
      <c r="E221" s="216" t="s">
        <v>5391</v>
      </c>
      <c r="F221" s="217">
        <v>400</v>
      </c>
      <c r="G221" s="218">
        <f t="shared" si="21"/>
        <v>80</v>
      </c>
      <c r="H221" s="219">
        <f t="shared" si="22"/>
        <v>222.22222222222223</v>
      </c>
      <c r="I221" s="219">
        <f t="shared" si="23"/>
        <v>7.407407407407407E-2</v>
      </c>
      <c r="J221" s="217"/>
      <c r="K221" s="220"/>
      <c r="L221" s="220"/>
      <c r="M221" s="221"/>
      <c r="N221" s="222">
        <f t="shared" si="24"/>
        <v>0</v>
      </c>
      <c r="O221" s="223"/>
      <c r="P221" s="224"/>
      <c r="Q221" s="224"/>
      <c r="R221" s="224"/>
      <c r="S221" s="224"/>
      <c r="T221" s="225"/>
      <c r="U221" s="226">
        <f t="shared" si="25"/>
        <v>0.14814814814814814</v>
      </c>
      <c r="V221" s="227"/>
      <c r="W221" s="228" t="str">
        <f t="shared" si="26"/>
        <v>0</v>
      </c>
      <c r="X221" s="509"/>
      <c r="Y221" s="229">
        <f t="shared" si="27"/>
        <v>0</v>
      </c>
    </row>
    <row r="222" spans="2:25" ht="18.75" customHeight="1">
      <c r="B222" s="515"/>
      <c r="C222" s="506"/>
      <c r="D222" s="216"/>
      <c r="E222" s="216"/>
      <c r="F222" s="217"/>
      <c r="G222" s="218">
        <f t="shared" si="21"/>
        <v>0</v>
      </c>
      <c r="H222" s="219">
        <f t="shared" si="22"/>
        <v>0</v>
      </c>
      <c r="I222" s="219">
        <f t="shared" si="23"/>
        <v>0</v>
      </c>
      <c r="J222" s="217"/>
      <c r="K222" s="220"/>
      <c r="L222" s="220"/>
      <c r="M222" s="221"/>
      <c r="N222" s="222">
        <f t="shared" si="24"/>
        <v>0</v>
      </c>
      <c r="O222" s="223"/>
      <c r="P222" s="224"/>
      <c r="Q222" s="224"/>
      <c r="R222" s="224"/>
      <c r="S222" s="224"/>
      <c r="T222" s="225"/>
      <c r="U222" s="226">
        <f t="shared" si="25"/>
        <v>0</v>
      </c>
      <c r="V222" s="227"/>
      <c r="W222" s="228" t="str">
        <f t="shared" si="26"/>
        <v>0</v>
      </c>
      <c r="X222" s="509"/>
      <c r="Y222" s="229">
        <f t="shared" si="27"/>
        <v>0</v>
      </c>
    </row>
    <row r="223" spans="2:25" ht="18.75" customHeight="1">
      <c r="B223" s="515"/>
      <c r="C223" s="506"/>
      <c r="D223" s="216">
        <v>1</v>
      </c>
      <c r="E223" s="216" t="s">
        <v>5392</v>
      </c>
      <c r="F223" s="217">
        <v>500</v>
      </c>
      <c r="G223" s="218">
        <f t="shared" si="21"/>
        <v>100</v>
      </c>
      <c r="H223" s="219">
        <f t="shared" si="22"/>
        <v>277.77777777777777</v>
      </c>
      <c r="I223" s="219">
        <f t="shared" si="23"/>
        <v>9.2592592592592587E-2</v>
      </c>
      <c r="J223" s="217" t="s">
        <v>5393</v>
      </c>
      <c r="K223" s="220" t="s">
        <v>5393</v>
      </c>
      <c r="L223" s="220"/>
      <c r="M223" s="221">
        <f>SUM(H223:H231)</f>
        <v>2422.2222222222226</v>
      </c>
      <c r="N223" s="222">
        <f t="shared" si="24"/>
        <v>48.44444444444445</v>
      </c>
      <c r="O223" s="223">
        <v>9</v>
      </c>
      <c r="P223" s="224" t="s">
        <v>12</v>
      </c>
      <c r="Q223" s="224"/>
      <c r="R223" s="224" t="s">
        <v>1064</v>
      </c>
      <c r="S223" s="224"/>
      <c r="T223" s="225"/>
      <c r="U223" s="226">
        <f t="shared" si="25"/>
        <v>0.18518518518518517</v>
      </c>
      <c r="V223" s="227">
        <f>SUM(U223:U231)</f>
        <v>1.6148148148148149</v>
      </c>
      <c r="W223" s="228" t="str">
        <f t="shared" si="26"/>
        <v>2</v>
      </c>
      <c r="X223" s="509"/>
      <c r="Y223" s="229">
        <f t="shared" si="27"/>
        <v>1</v>
      </c>
    </row>
    <row r="224" spans="2:25" ht="18.75" customHeight="1">
      <c r="B224" s="515"/>
      <c r="C224" s="506"/>
      <c r="D224" s="216">
        <v>2</v>
      </c>
      <c r="E224" s="216" t="s">
        <v>5394</v>
      </c>
      <c r="F224" s="217">
        <v>600</v>
      </c>
      <c r="G224" s="218">
        <f t="shared" si="21"/>
        <v>120</v>
      </c>
      <c r="H224" s="219">
        <f t="shared" si="22"/>
        <v>333.33333333333331</v>
      </c>
      <c r="I224" s="219">
        <f t="shared" si="23"/>
        <v>0.1111111111111111</v>
      </c>
      <c r="J224" s="217"/>
      <c r="K224" s="220"/>
      <c r="L224" s="220"/>
      <c r="M224" s="221"/>
      <c r="N224" s="222">
        <f t="shared" si="24"/>
        <v>0</v>
      </c>
      <c r="O224" s="223"/>
      <c r="P224" s="224"/>
      <c r="Q224" s="224"/>
      <c r="R224" s="224"/>
      <c r="S224" s="224"/>
      <c r="T224" s="225"/>
      <c r="U224" s="226">
        <f t="shared" si="25"/>
        <v>0.22222222222222221</v>
      </c>
      <c r="V224" s="227"/>
      <c r="W224" s="228" t="str">
        <f t="shared" si="26"/>
        <v>0</v>
      </c>
      <c r="X224" s="509"/>
      <c r="Y224" s="229">
        <f t="shared" si="27"/>
        <v>0</v>
      </c>
    </row>
    <row r="225" spans="2:25" ht="18.75" customHeight="1">
      <c r="B225" s="515"/>
      <c r="C225" s="506"/>
      <c r="D225" s="216">
        <v>3</v>
      </c>
      <c r="E225" s="216" t="s">
        <v>5395</v>
      </c>
      <c r="F225" s="217">
        <v>450</v>
      </c>
      <c r="G225" s="218">
        <f t="shared" si="21"/>
        <v>90</v>
      </c>
      <c r="H225" s="219">
        <f t="shared" si="22"/>
        <v>250</v>
      </c>
      <c r="I225" s="219">
        <f t="shared" si="23"/>
        <v>8.3333333333333329E-2</v>
      </c>
      <c r="J225" s="217"/>
      <c r="K225" s="220"/>
      <c r="L225" s="220"/>
      <c r="M225" s="221"/>
      <c r="N225" s="222">
        <f t="shared" si="24"/>
        <v>0</v>
      </c>
      <c r="O225" s="223"/>
      <c r="P225" s="224"/>
      <c r="Q225" s="224"/>
      <c r="R225" s="224"/>
      <c r="S225" s="224"/>
      <c r="T225" s="225"/>
      <c r="U225" s="226">
        <f t="shared" si="25"/>
        <v>0.16666666666666666</v>
      </c>
      <c r="V225" s="227"/>
      <c r="W225" s="228" t="str">
        <f t="shared" si="26"/>
        <v>0</v>
      </c>
      <c r="X225" s="509"/>
      <c r="Y225" s="229">
        <f t="shared" si="27"/>
        <v>0</v>
      </c>
    </row>
    <row r="226" spans="2:25" ht="18.75" customHeight="1">
      <c r="B226" s="515"/>
      <c r="C226" s="506"/>
      <c r="D226" s="216">
        <v>4</v>
      </c>
      <c r="E226" s="216" t="s">
        <v>5396</v>
      </c>
      <c r="F226" s="217">
        <v>500</v>
      </c>
      <c r="G226" s="218">
        <f t="shared" si="21"/>
        <v>100</v>
      </c>
      <c r="H226" s="219">
        <f t="shared" si="22"/>
        <v>277.77777777777777</v>
      </c>
      <c r="I226" s="219">
        <f t="shared" si="23"/>
        <v>9.2592592592592587E-2</v>
      </c>
      <c r="J226" s="217"/>
      <c r="K226" s="220"/>
      <c r="L226" s="220"/>
      <c r="M226" s="221"/>
      <c r="N226" s="222">
        <f t="shared" si="24"/>
        <v>0</v>
      </c>
      <c r="O226" s="223"/>
      <c r="P226" s="224"/>
      <c r="Q226" s="224"/>
      <c r="R226" s="224"/>
      <c r="S226" s="224"/>
      <c r="T226" s="225"/>
      <c r="U226" s="226">
        <f t="shared" si="25"/>
        <v>0.18518518518518517</v>
      </c>
      <c r="V226" s="227"/>
      <c r="W226" s="228" t="str">
        <f t="shared" si="26"/>
        <v>0</v>
      </c>
      <c r="X226" s="509"/>
      <c r="Y226" s="229">
        <f t="shared" si="27"/>
        <v>0</v>
      </c>
    </row>
    <row r="227" spans="2:25" ht="18.75" customHeight="1">
      <c r="B227" s="515"/>
      <c r="C227" s="506"/>
      <c r="D227" s="216">
        <v>5</v>
      </c>
      <c r="E227" s="216" t="s">
        <v>5397</v>
      </c>
      <c r="F227" s="217">
        <v>450</v>
      </c>
      <c r="G227" s="218">
        <f t="shared" si="21"/>
        <v>90</v>
      </c>
      <c r="H227" s="219">
        <f t="shared" si="22"/>
        <v>250</v>
      </c>
      <c r="I227" s="219">
        <f t="shared" si="23"/>
        <v>8.3333333333333329E-2</v>
      </c>
      <c r="J227" s="217"/>
      <c r="K227" s="220"/>
      <c r="L227" s="220"/>
      <c r="M227" s="221"/>
      <c r="N227" s="222">
        <f t="shared" si="24"/>
        <v>0</v>
      </c>
      <c r="O227" s="223"/>
      <c r="P227" s="224"/>
      <c r="Q227" s="224"/>
      <c r="R227" s="224"/>
      <c r="S227" s="224"/>
      <c r="T227" s="225"/>
      <c r="U227" s="226">
        <f t="shared" si="25"/>
        <v>0.16666666666666666</v>
      </c>
      <c r="V227" s="227"/>
      <c r="W227" s="228" t="str">
        <f t="shared" si="26"/>
        <v>0</v>
      </c>
      <c r="X227" s="509"/>
      <c r="Y227" s="229">
        <f t="shared" si="27"/>
        <v>0</v>
      </c>
    </row>
    <row r="228" spans="2:25" ht="18.75" customHeight="1">
      <c r="B228" s="515"/>
      <c r="C228" s="506"/>
      <c r="D228" s="216">
        <v>6</v>
      </c>
      <c r="E228" s="216" t="s">
        <v>5398</v>
      </c>
      <c r="F228" s="217">
        <v>450</v>
      </c>
      <c r="G228" s="218">
        <f t="shared" si="21"/>
        <v>90</v>
      </c>
      <c r="H228" s="219">
        <f t="shared" si="22"/>
        <v>250</v>
      </c>
      <c r="I228" s="219">
        <f t="shared" si="23"/>
        <v>8.3333333333333329E-2</v>
      </c>
      <c r="J228" s="217"/>
      <c r="K228" s="220"/>
      <c r="L228" s="220"/>
      <c r="M228" s="221"/>
      <c r="N228" s="222">
        <f t="shared" si="24"/>
        <v>0</v>
      </c>
      <c r="O228" s="223"/>
      <c r="P228" s="224"/>
      <c r="Q228" s="224"/>
      <c r="R228" s="224"/>
      <c r="S228" s="224"/>
      <c r="T228" s="225"/>
      <c r="U228" s="226">
        <f t="shared" si="25"/>
        <v>0.16666666666666666</v>
      </c>
      <c r="V228" s="227"/>
      <c r="W228" s="228" t="str">
        <f t="shared" si="26"/>
        <v>0</v>
      </c>
      <c r="X228" s="509"/>
      <c r="Y228" s="229">
        <f t="shared" si="27"/>
        <v>0</v>
      </c>
    </row>
    <row r="229" spans="2:25" ht="18.75" customHeight="1">
      <c r="B229" s="515"/>
      <c r="C229" s="506"/>
      <c r="D229" s="216">
        <v>7</v>
      </c>
      <c r="E229" s="216" t="s">
        <v>5399</v>
      </c>
      <c r="F229" s="217">
        <v>380</v>
      </c>
      <c r="G229" s="218">
        <f t="shared" si="21"/>
        <v>76</v>
      </c>
      <c r="H229" s="219">
        <f t="shared" si="22"/>
        <v>211.11111111111111</v>
      </c>
      <c r="I229" s="219">
        <f t="shared" si="23"/>
        <v>7.0370370370370375E-2</v>
      </c>
      <c r="J229" s="217"/>
      <c r="K229" s="220"/>
      <c r="L229" s="220"/>
      <c r="M229" s="221"/>
      <c r="N229" s="222">
        <f t="shared" si="24"/>
        <v>0</v>
      </c>
      <c r="O229" s="223"/>
      <c r="P229" s="224"/>
      <c r="Q229" s="224"/>
      <c r="R229" s="224"/>
      <c r="S229" s="224"/>
      <c r="T229" s="225"/>
      <c r="U229" s="226">
        <f t="shared" si="25"/>
        <v>0.14074074074074075</v>
      </c>
      <c r="V229" s="227"/>
      <c r="W229" s="228" t="str">
        <f t="shared" si="26"/>
        <v>0</v>
      </c>
      <c r="X229" s="509"/>
      <c r="Y229" s="229">
        <f t="shared" si="27"/>
        <v>0</v>
      </c>
    </row>
    <row r="230" spans="2:25" ht="18.75" customHeight="1">
      <c r="B230" s="515"/>
      <c r="C230" s="506"/>
      <c r="D230" s="216">
        <v>8</v>
      </c>
      <c r="E230" s="216" t="s">
        <v>5400</v>
      </c>
      <c r="F230" s="217">
        <v>380</v>
      </c>
      <c r="G230" s="218">
        <f t="shared" si="21"/>
        <v>76</v>
      </c>
      <c r="H230" s="219">
        <f t="shared" si="22"/>
        <v>211.11111111111111</v>
      </c>
      <c r="I230" s="219">
        <f t="shared" si="23"/>
        <v>7.0370370370370375E-2</v>
      </c>
      <c r="J230" s="217"/>
      <c r="K230" s="220"/>
      <c r="L230" s="220"/>
      <c r="M230" s="221"/>
      <c r="N230" s="222">
        <f t="shared" si="24"/>
        <v>0</v>
      </c>
      <c r="O230" s="223"/>
      <c r="P230" s="224"/>
      <c r="Q230" s="224"/>
      <c r="R230" s="224"/>
      <c r="S230" s="224"/>
      <c r="T230" s="225"/>
      <c r="U230" s="226">
        <f t="shared" si="25"/>
        <v>0.14074074074074075</v>
      </c>
      <c r="V230" s="227"/>
      <c r="W230" s="228" t="str">
        <f t="shared" si="26"/>
        <v>0</v>
      </c>
      <c r="X230" s="509"/>
      <c r="Y230" s="229">
        <f t="shared" si="27"/>
        <v>0</v>
      </c>
    </row>
    <row r="231" spans="2:25" ht="18.75" customHeight="1">
      <c r="B231" s="515"/>
      <c r="C231" s="506"/>
      <c r="D231" s="216">
        <v>9</v>
      </c>
      <c r="E231" s="216" t="s">
        <v>5401</v>
      </c>
      <c r="F231" s="217">
        <v>650</v>
      </c>
      <c r="G231" s="218">
        <f t="shared" si="21"/>
        <v>130</v>
      </c>
      <c r="H231" s="219">
        <f t="shared" si="22"/>
        <v>361.11111111111109</v>
      </c>
      <c r="I231" s="219">
        <f t="shared" si="23"/>
        <v>0.12037037037037036</v>
      </c>
      <c r="J231" s="217"/>
      <c r="K231" s="220"/>
      <c r="L231" s="220"/>
      <c r="M231" s="221"/>
      <c r="N231" s="222">
        <f t="shared" si="24"/>
        <v>0</v>
      </c>
      <c r="O231" s="223"/>
      <c r="P231" s="224"/>
      <c r="Q231" s="224"/>
      <c r="R231" s="224"/>
      <c r="S231" s="224"/>
      <c r="T231" s="225"/>
      <c r="U231" s="226">
        <f t="shared" si="25"/>
        <v>0.24074074074074073</v>
      </c>
      <c r="V231" s="227"/>
      <c r="W231" s="228" t="str">
        <f t="shared" si="26"/>
        <v>0</v>
      </c>
      <c r="X231" s="509"/>
      <c r="Y231" s="229">
        <f t="shared" si="27"/>
        <v>0</v>
      </c>
    </row>
    <row r="232" spans="2:25" ht="18.75" customHeight="1">
      <c r="B232" s="515"/>
      <c r="C232" s="506"/>
      <c r="D232" s="216"/>
      <c r="E232" s="216"/>
      <c r="F232" s="217"/>
      <c r="G232" s="218">
        <f t="shared" si="21"/>
        <v>0</v>
      </c>
      <c r="H232" s="219">
        <f t="shared" si="22"/>
        <v>0</v>
      </c>
      <c r="I232" s="219">
        <f t="shared" si="23"/>
        <v>0</v>
      </c>
      <c r="J232" s="217"/>
      <c r="K232" s="220"/>
      <c r="L232" s="220"/>
      <c r="M232" s="232"/>
      <c r="N232" s="222">
        <f t="shared" si="24"/>
        <v>0</v>
      </c>
      <c r="O232" s="223"/>
      <c r="P232" s="224"/>
      <c r="Q232" s="224"/>
      <c r="R232" s="224"/>
      <c r="S232" s="224"/>
      <c r="T232" s="225"/>
      <c r="U232" s="226">
        <f t="shared" si="25"/>
        <v>0</v>
      </c>
      <c r="V232" s="227"/>
      <c r="W232" s="228" t="str">
        <f t="shared" si="26"/>
        <v>0</v>
      </c>
      <c r="X232" s="509"/>
      <c r="Y232" s="229">
        <f t="shared" si="27"/>
        <v>0</v>
      </c>
    </row>
    <row r="233" spans="2:25" ht="18.75" customHeight="1">
      <c r="B233" s="515"/>
      <c r="C233" s="506"/>
      <c r="D233" s="216">
        <v>1</v>
      </c>
      <c r="E233" s="216" t="s">
        <v>5402</v>
      </c>
      <c r="F233" s="217">
        <v>1000</v>
      </c>
      <c r="G233" s="218">
        <f t="shared" si="21"/>
        <v>200</v>
      </c>
      <c r="H233" s="219">
        <f t="shared" si="22"/>
        <v>555.55555555555554</v>
      </c>
      <c r="I233" s="219">
        <f t="shared" si="23"/>
        <v>0.18518518518518517</v>
      </c>
      <c r="J233" s="217" t="s">
        <v>5403</v>
      </c>
      <c r="K233" s="220" t="s">
        <v>5403</v>
      </c>
      <c r="L233" s="220"/>
      <c r="M233" s="232">
        <f>SUM(H233:H238)</f>
        <v>3055.5555555555552</v>
      </c>
      <c r="N233" s="222">
        <f t="shared" si="24"/>
        <v>61.111111111111107</v>
      </c>
      <c r="O233" s="223">
        <v>6</v>
      </c>
      <c r="P233" s="224" t="s">
        <v>12</v>
      </c>
      <c r="Q233" s="224"/>
      <c r="R233" s="224" t="s">
        <v>1064</v>
      </c>
      <c r="S233" s="224"/>
      <c r="T233" s="225"/>
      <c r="U233" s="226">
        <f t="shared" si="25"/>
        <v>0.37037037037037035</v>
      </c>
      <c r="V233" s="227">
        <f>SUM(U233:U238)</f>
        <v>2.0370370370370368</v>
      </c>
      <c r="W233" s="228" t="str">
        <f t="shared" si="26"/>
        <v>2</v>
      </c>
      <c r="X233" s="509"/>
      <c r="Y233" s="229">
        <f t="shared" si="27"/>
        <v>1</v>
      </c>
    </row>
    <row r="234" spans="2:25" ht="18.75" customHeight="1">
      <c r="B234" s="515"/>
      <c r="C234" s="506"/>
      <c r="D234" s="216">
        <v>2</v>
      </c>
      <c r="E234" s="216" t="s">
        <v>5404</v>
      </c>
      <c r="F234" s="217">
        <v>1000</v>
      </c>
      <c r="G234" s="218">
        <f t="shared" ref="G234:G297" si="28">F234/$G$15</f>
        <v>200</v>
      </c>
      <c r="H234" s="219">
        <f t="shared" ref="H234:H297" si="29">F234/$H$15</f>
        <v>555.55555555555554</v>
      </c>
      <c r="I234" s="219">
        <f t="shared" ref="I234:I297" si="30">H234/$I$15</f>
        <v>0.18518518518518517</v>
      </c>
      <c r="J234" s="217"/>
      <c r="K234" s="220"/>
      <c r="L234" s="220"/>
      <c r="M234" s="232"/>
      <c r="N234" s="222">
        <f t="shared" si="24"/>
        <v>0</v>
      </c>
      <c r="O234" s="223"/>
      <c r="P234" s="224"/>
      <c r="Q234" s="224"/>
      <c r="R234" s="224"/>
      <c r="S234" s="224"/>
      <c r="T234" s="225"/>
      <c r="U234" s="226">
        <f t="shared" ref="U234:U297" si="31">H234/$U$15</f>
        <v>0.37037037037037035</v>
      </c>
      <c r="V234" s="227"/>
      <c r="W234" s="228" t="str">
        <f t="shared" ref="W234:W297" si="32">IF(V234&lt;1,"0",IF(V234&lt;5,"2",IF(V234&gt;=5,"6")))</f>
        <v>0</v>
      </c>
      <c r="X234" s="509"/>
      <c r="Y234" s="229">
        <f t="shared" ref="Y234:Y297" si="33">W234/2</f>
        <v>0</v>
      </c>
    </row>
    <row r="235" spans="2:25" ht="18.75" customHeight="1">
      <c r="B235" s="515"/>
      <c r="C235" s="506"/>
      <c r="D235" s="216">
        <v>3</v>
      </c>
      <c r="E235" s="216" t="s">
        <v>5405</v>
      </c>
      <c r="F235" s="217">
        <v>500</v>
      </c>
      <c r="G235" s="218">
        <f t="shared" si="28"/>
        <v>100</v>
      </c>
      <c r="H235" s="219">
        <f t="shared" si="29"/>
        <v>277.77777777777777</v>
      </c>
      <c r="I235" s="219">
        <f t="shared" si="30"/>
        <v>9.2592592592592587E-2</v>
      </c>
      <c r="J235" s="217"/>
      <c r="K235" s="220"/>
      <c r="L235" s="220"/>
      <c r="M235" s="232"/>
      <c r="N235" s="222">
        <f t="shared" si="24"/>
        <v>0</v>
      </c>
      <c r="O235" s="223"/>
      <c r="P235" s="224"/>
      <c r="Q235" s="224"/>
      <c r="R235" s="224"/>
      <c r="S235" s="224"/>
      <c r="T235" s="225"/>
      <c r="U235" s="226">
        <f t="shared" si="31"/>
        <v>0.18518518518518517</v>
      </c>
      <c r="V235" s="227"/>
      <c r="W235" s="228" t="str">
        <f t="shared" si="32"/>
        <v>0</v>
      </c>
      <c r="X235" s="509"/>
      <c r="Y235" s="229">
        <f t="shared" si="33"/>
        <v>0</v>
      </c>
    </row>
    <row r="236" spans="2:25" ht="18.75" customHeight="1">
      <c r="B236" s="515"/>
      <c r="C236" s="506"/>
      <c r="D236" s="216">
        <v>4</v>
      </c>
      <c r="E236" s="216" t="s">
        <v>5406</v>
      </c>
      <c r="F236" s="217">
        <v>1000</v>
      </c>
      <c r="G236" s="218">
        <f t="shared" si="28"/>
        <v>200</v>
      </c>
      <c r="H236" s="219">
        <f t="shared" si="29"/>
        <v>555.55555555555554</v>
      </c>
      <c r="I236" s="219">
        <f t="shared" si="30"/>
        <v>0.18518518518518517</v>
      </c>
      <c r="J236" s="217"/>
      <c r="K236" s="220"/>
      <c r="L236" s="220"/>
      <c r="M236" s="232"/>
      <c r="N236" s="222">
        <f t="shared" si="24"/>
        <v>0</v>
      </c>
      <c r="O236" s="223"/>
      <c r="P236" s="224"/>
      <c r="Q236" s="224"/>
      <c r="R236" s="224"/>
      <c r="S236" s="224"/>
      <c r="T236" s="225"/>
      <c r="U236" s="226">
        <f t="shared" si="31"/>
        <v>0.37037037037037035</v>
      </c>
      <c r="V236" s="227"/>
      <c r="W236" s="228" t="str">
        <f t="shared" si="32"/>
        <v>0</v>
      </c>
      <c r="X236" s="509"/>
      <c r="Y236" s="229">
        <f t="shared" si="33"/>
        <v>0</v>
      </c>
    </row>
    <row r="237" spans="2:25" ht="18.75" customHeight="1">
      <c r="B237" s="515"/>
      <c r="C237" s="506"/>
      <c r="D237" s="216">
        <v>5</v>
      </c>
      <c r="E237" s="216" t="s">
        <v>5407</v>
      </c>
      <c r="F237" s="217">
        <v>1500</v>
      </c>
      <c r="G237" s="218">
        <f t="shared" si="28"/>
        <v>300</v>
      </c>
      <c r="H237" s="219">
        <f t="shared" si="29"/>
        <v>833.33333333333326</v>
      </c>
      <c r="I237" s="219">
        <f t="shared" si="30"/>
        <v>0.27777777777777773</v>
      </c>
      <c r="J237" s="217"/>
      <c r="K237" s="220"/>
      <c r="L237" s="220"/>
      <c r="M237" s="232"/>
      <c r="N237" s="222">
        <f t="shared" si="24"/>
        <v>0</v>
      </c>
      <c r="O237" s="223"/>
      <c r="P237" s="224"/>
      <c r="Q237" s="224"/>
      <c r="R237" s="224"/>
      <c r="S237" s="224"/>
      <c r="T237" s="225"/>
      <c r="U237" s="226">
        <f t="shared" si="31"/>
        <v>0.55555555555555547</v>
      </c>
      <c r="V237" s="227"/>
      <c r="W237" s="228" t="str">
        <f t="shared" si="32"/>
        <v>0</v>
      </c>
      <c r="X237" s="509"/>
      <c r="Y237" s="229">
        <f t="shared" si="33"/>
        <v>0</v>
      </c>
    </row>
    <row r="238" spans="2:25" ht="18.75" customHeight="1">
      <c r="B238" s="515"/>
      <c r="C238" s="506"/>
      <c r="D238" s="216">
        <v>6</v>
      </c>
      <c r="E238" s="216" t="s">
        <v>5408</v>
      </c>
      <c r="F238" s="217">
        <v>500</v>
      </c>
      <c r="G238" s="218">
        <f t="shared" si="28"/>
        <v>100</v>
      </c>
      <c r="H238" s="219">
        <f t="shared" si="29"/>
        <v>277.77777777777777</v>
      </c>
      <c r="I238" s="219">
        <f t="shared" si="30"/>
        <v>9.2592592592592587E-2</v>
      </c>
      <c r="J238" s="217"/>
      <c r="K238" s="220"/>
      <c r="L238" s="220"/>
      <c r="M238" s="232"/>
      <c r="N238" s="222">
        <f t="shared" si="24"/>
        <v>0</v>
      </c>
      <c r="O238" s="223"/>
      <c r="P238" s="224"/>
      <c r="Q238" s="224"/>
      <c r="R238" s="224"/>
      <c r="S238" s="224"/>
      <c r="T238" s="225"/>
      <c r="U238" s="226">
        <f t="shared" si="31"/>
        <v>0.18518518518518517</v>
      </c>
      <c r="V238" s="227"/>
      <c r="W238" s="228" t="str">
        <f t="shared" si="32"/>
        <v>0</v>
      </c>
      <c r="X238" s="509"/>
      <c r="Y238" s="229">
        <f t="shared" si="33"/>
        <v>0</v>
      </c>
    </row>
    <row r="239" spans="2:25" ht="18.75" customHeight="1">
      <c r="B239" s="515"/>
      <c r="C239" s="506"/>
      <c r="D239" s="216"/>
      <c r="E239" s="216"/>
      <c r="F239" s="217"/>
      <c r="G239" s="218">
        <f t="shared" si="28"/>
        <v>0</v>
      </c>
      <c r="H239" s="219">
        <f t="shared" si="29"/>
        <v>0</v>
      </c>
      <c r="I239" s="219">
        <f t="shared" si="30"/>
        <v>0</v>
      </c>
      <c r="J239" s="217"/>
      <c r="K239" s="220"/>
      <c r="L239" s="220"/>
      <c r="M239" s="232"/>
      <c r="N239" s="222">
        <f t="shared" si="24"/>
        <v>0</v>
      </c>
      <c r="O239" s="223"/>
      <c r="P239" s="224"/>
      <c r="Q239" s="224"/>
      <c r="R239" s="224"/>
      <c r="S239" s="224"/>
      <c r="T239" s="225"/>
      <c r="U239" s="226">
        <f t="shared" si="31"/>
        <v>0</v>
      </c>
      <c r="V239" s="227"/>
      <c r="W239" s="228" t="str">
        <f t="shared" si="32"/>
        <v>0</v>
      </c>
      <c r="X239" s="509"/>
      <c r="Y239" s="229">
        <f t="shared" si="33"/>
        <v>0</v>
      </c>
    </row>
    <row r="240" spans="2:25" ht="18.75" customHeight="1">
      <c r="B240" s="515"/>
      <c r="C240" s="506"/>
      <c r="D240" s="216">
        <v>1</v>
      </c>
      <c r="E240" s="216" t="s">
        <v>5409</v>
      </c>
      <c r="F240" s="217">
        <v>400</v>
      </c>
      <c r="G240" s="218">
        <f t="shared" si="28"/>
        <v>80</v>
      </c>
      <c r="H240" s="219">
        <f t="shared" si="29"/>
        <v>222.22222222222223</v>
      </c>
      <c r="I240" s="219">
        <f t="shared" si="30"/>
        <v>7.407407407407407E-2</v>
      </c>
      <c r="J240" s="217"/>
      <c r="K240" s="220" t="s">
        <v>5410</v>
      </c>
      <c r="L240" s="220"/>
      <c r="M240" s="232">
        <f>SUM(H240:H250)</f>
        <v>3255.5555555555557</v>
      </c>
      <c r="N240" s="222">
        <f t="shared" si="24"/>
        <v>65.111111111111114</v>
      </c>
      <c r="O240" s="223">
        <v>7</v>
      </c>
      <c r="P240" s="224" t="s">
        <v>12</v>
      </c>
      <c r="Q240" s="224"/>
      <c r="R240" s="224" t="s">
        <v>1064</v>
      </c>
      <c r="S240" s="224"/>
      <c r="T240" s="225"/>
      <c r="U240" s="226">
        <f t="shared" si="31"/>
        <v>0.14814814814814814</v>
      </c>
      <c r="V240" s="227">
        <f>SUM(U240:U250)</f>
        <v>2.1703703703703701</v>
      </c>
      <c r="W240" s="228" t="str">
        <f t="shared" si="32"/>
        <v>2</v>
      </c>
      <c r="X240" s="509"/>
      <c r="Y240" s="229">
        <f t="shared" si="33"/>
        <v>1</v>
      </c>
    </row>
    <row r="241" spans="2:25" ht="18.75" customHeight="1">
      <c r="B241" s="515"/>
      <c r="C241" s="506"/>
      <c r="D241" s="216">
        <v>2</v>
      </c>
      <c r="E241" s="216" t="s">
        <v>5411</v>
      </c>
      <c r="F241" s="217">
        <v>1000</v>
      </c>
      <c r="G241" s="218">
        <f t="shared" si="28"/>
        <v>200</v>
      </c>
      <c r="H241" s="219">
        <f t="shared" si="29"/>
        <v>555.55555555555554</v>
      </c>
      <c r="I241" s="219">
        <f t="shared" si="30"/>
        <v>0.18518518518518517</v>
      </c>
      <c r="J241" s="217"/>
      <c r="K241" s="220"/>
      <c r="L241" s="220"/>
      <c r="M241" s="232"/>
      <c r="N241" s="222">
        <f t="shared" si="24"/>
        <v>0</v>
      </c>
      <c r="O241" s="223"/>
      <c r="P241" s="224"/>
      <c r="Q241" s="224"/>
      <c r="R241" s="224"/>
      <c r="S241" s="224"/>
      <c r="T241" s="225"/>
      <c r="U241" s="226">
        <f t="shared" si="31"/>
        <v>0.37037037037037035</v>
      </c>
      <c r="V241" s="227"/>
      <c r="W241" s="228" t="str">
        <f t="shared" si="32"/>
        <v>0</v>
      </c>
      <c r="X241" s="509"/>
      <c r="Y241" s="229">
        <f t="shared" si="33"/>
        <v>0</v>
      </c>
    </row>
    <row r="242" spans="2:25" ht="18.75" customHeight="1">
      <c r="B242" s="515"/>
      <c r="C242" s="506"/>
      <c r="D242" s="216">
        <v>3</v>
      </c>
      <c r="E242" s="216" t="s">
        <v>5412</v>
      </c>
      <c r="F242" s="217">
        <v>500</v>
      </c>
      <c r="G242" s="218">
        <f t="shared" si="28"/>
        <v>100</v>
      </c>
      <c r="H242" s="219">
        <f t="shared" si="29"/>
        <v>277.77777777777777</v>
      </c>
      <c r="I242" s="219">
        <f t="shared" si="30"/>
        <v>9.2592592592592587E-2</v>
      </c>
      <c r="J242" s="217"/>
      <c r="K242" s="220"/>
      <c r="L242" s="220"/>
      <c r="M242" s="232"/>
      <c r="N242" s="222">
        <f t="shared" si="24"/>
        <v>0</v>
      </c>
      <c r="O242" s="223"/>
      <c r="P242" s="224"/>
      <c r="Q242" s="224"/>
      <c r="R242" s="224"/>
      <c r="S242" s="224"/>
      <c r="T242" s="225"/>
      <c r="U242" s="226">
        <f t="shared" si="31"/>
        <v>0.18518518518518517</v>
      </c>
      <c r="V242" s="227"/>
      <c r="W242" s="228" t="str">
        <f t="shared" si="32"/>
        <v>0</v>
      </c>
      <c r="X242" s="509"/>
      <c r="Y242" s="229">
        <f t="shared" si="33"/>
        <v>0</v>
      </c>
    </row>
    <row r="243" spans="2:25" ht="18.75" customHeight="1">
      <c r="B243" s="515"/>
      <c r="C243" s="506"/>
      <c r="D243" s="216">
        <v>4</v>
      </c>
      <c r="E243" s="216" t="s">
        <v>5413</v>
      </c>
      <c r="F243" s="217">
        <v>350</v>
      </c>
      <c r="G243" s="218">
        <f t="shared" si="28"/>
        <v>70</v>
      </c>
      <c r="H243" s="219">
        <f t="shared" si="29"/>
        <v>194.44444444444443</v>
      </c>
      <c r="I243" s="219">
        <f t="shared" si="30"/>
        <v>6.4814814814814811E-2</v>
      </c>
      <c r="J243" s="217"/>
      <c r="K243" s="220"/>
      <c r="L243" s="220"/>
      <c r="M243" s="232"/>
      <c r="N243" s="222">
        <f t="shared" si="24"/>
        <v>0</v>
      </c>
      <c r="O243" s="223"/>
      <c r="P243" s="224"/>
      <c r="Q243" s="224"/>
      <c r="R243" s="224"/>
      <c r="S243" s="224"/>
      <c r="T243" s="225"/>
      <c r="U243" s="226">
        <f t="shared" si="31"/>
        <v>0.12962962962962962</v>
      </c>
      <c r="V243" s="227"/>
      <c r="W243" s="228" t="str">
        <f t="shared" si="32"/>
        <v>0</v>
      </c>
      <c r="X243" s="509"/>
      <c r="Y243" s="229">
        <f t="shared" si="33"/>
        <v>0</v>
      </c>
    </row>
    <row r="244" spans="2:25" ht="18.75" customHeight="1">
      <c r="B244" s="515"/>
      <c r="C244" s="506"/>
      <c r="D244" s="216">
        <v>5</v>
      </c>
      <c r="E244" s="216" t="s">
        <v>5414</v>
      </c>
      <c r="F244" s="217">
        <v>1000</v>
      </c>
      <c r="G244" s="218">
        <f t="shared" si="28"/>
        <v>200</v>
      </c>
      <c r="H244" s="219">
        <f t="shared" si="29"/>
        <v>555.55555555555554</v>
      </c>
      <c r="I244" s="219">
        <f t="shared" si="30"/>
        <v>0.18518518518518517</v>
      </c>
      <c r="J244" s="217"/>
      <c r="K244" s="220"/>
      <c r="L244" s="220"/>
      <c r="M244" s="232"/>
      <c r="N244" s="222">
        <f t="shared" si="24"/>
        <v>0</v>
      </c>
      <c r="O244" s="223"/>
      <c r="P244" s="224"/>
      <c r="Q244" s="224"/>
      <c r="R244" s="224"/>
      <c r="S244" s="224"/>
      <c r="T244" s="225"/>
      <c r="U244" s="226">
        <f t="shared" si="31"/>
        <v>0.37037037037037035</v>
      </c>
      <c r="V244" s="227"/>
      <c r="W244" s="228" t="str">
        <f t="shared" si="32"/>
        <v>0</v>
      </c>
      <c r="X244" s="509"/>
      <c r="Y244" s="229">
        <f t="shared" si="33"/>
        <v>0</v>
      </c>
    </row>
    <row r="245" spans="2:25" ht="18.75" customHeight="1">
      <c r="B245" s="515"/>
      <c r="C245" s="506"/>
      <c r="D245" s="216">
        <v>6</v>
      </c>
      <c r="E245" s="216" t="s">
        <v>5415</v>
      </c>
      <c r="F245" s="217">
        <v>600</v>
      </c>
      <c r="G245" s="218">
        <f t="shared" si="28"/>
        <v>120</v>
      </c>
      <c r="H245" s="219">
        <f t="shared" si="29"/>
        <v>333.33333333333331</v>
      </c>
      <c r="I245" s="219">
        <f t="shared" si="30"/>
        <v>0.1111111111111111</v>
      </c>
      <c r="J245" s="217"/>
      <c r="K245" s="220"/>
      <c r="L245" s="220"/>
      <c r="M245" s="232"/>
      <c r="N245" s="222">
        <f t="shared" si="24"/>
        <v>0</v>
      </c>
      <c r="O245" s="223"/>
      <c r="P245" s="224"/>
      <c r="Q245" s="224"/>
      <c r="R245" s="224"/>
      <c r="S245" s="224"/>
      <c r="T245" s="225"/>
      <c r="U245" s="226">
        <f t="shared" si="31"/>
        <v>0.22222222222222221</v>
      </c>
      <c r="V245" s="227"/>
      <c r="W245" s="228" t="str">
        <f t="shared" si="32"/>
        <v>0</v>
      </c>
      <c r="X245" s="509"/>
      <c r="Y245" s="229">
        <f t="shared" si="33"/>
        <v>0</v>
      </c>
    </row>
    <row r="246" spans="2:25" ht="18.75" customHeight="1">
      <c r="B246" s="515"/>
      <c r="C246" s="506"/>
      <c r="D246" s="216">
        <v>7</v>
      </c>
      <c r="E246" s="216" t="s">
        <v>5416</v>
      </c>
      <c r="F246" s="217">
        <v>400</v>
      </c>
      <c r="G246" s="218">
        <f t="shared" si="28"/>
        <v>80</v>
      </c>
      <c r="H246" s="219">
        <f t="shared" si="29"/>
        <v>222.22222222222223</v>
      </c>
      <c r="I246" s="219">
        <f t="shared" si="30"/>
        <v>7.407407407407407E-2</v>
      </c>
      <c r="J246" s="217"/>
      <c r="K246" s="220"/>
      <c r="L246" s="220"/>
      <c r="M246" s="221"/>
      <c r="N246" s="222">
        <f t="shared" si="24"/>
        <v>0</v>
      </c>
      <c r="O246" s="223"/>
      <c r="P246" s="224"/>
      <c r="Q246" s="224"/>
      <c r="R246" s="224"/>
      <c r="S246" s="224"/>
      <c r="T246" s="225"/>
      <c r="U246" s="226">
        <f t="shared" si="31"/>
        <v>0.14814814814814814</v>
      </c>
      <c r="V246" s="227"/>
      <c r="W246" s="228" t="str">
        <f t="shared" si="32"/>
        <v>0</v>
      </c>
      <c r="X246" s="509"/>
      <c r="Y246" s="229">
        <f t="shared" si="33"/>
        <v>0</v>
      </c>
    </row>
    <row r="247" spans="2:25" ht="18.75" customHeight="1">
      <c r="B247" s="515"/>
      <c r="C247" s="506"/>
      <c r="D247" s="216">
        <v>8</v>
      </c>
      <c r="E247" s="216" t="s">
        <v>5417</v>
      </c>
      <c r="F247" s="217">
        <v>450</v>
      </c>
      <c r="G247" s="218">
        <f t="shared" si="28"/>
        <v>90</v>
      </c>
      <c r="H247" s="219">
        <f t="shared" si="29"/>
        <v>250</v>
      </c>
      <c r="I247" s="219">
        <f t="shared" si="30"/>
        <v>8.3333333333333329E-2</v>
      </c>
      <c r="J247" s="217"/>
      <c r="K247" s="220"/>
      <c r="L247" s="220"/>
      <c r="M247" s="221"/>
      <c r="N247" s="222">
        <f t="shared" si="24"/>
        <v>0</v>
      </c>
      <c r="O247" s="223"/>
      <c r="P247" s="224"/>
      <c r="Q247" s="224"/>
      <c r="R247" s="224"/>
      <c r="S247" s="224"/>
      <c r="T247" s="225"/>
      <c r="U247" s="226">
        <f t="shared" si="31"/>
        <v>0.16666666666666666</v>
      </c>
      <c r="V247" s="227"/>
      <c r="W247" s="228" t="str">
        <f t="shared" si="32"/>
        <v>0</v>
      </c>
      <c r="X247" s="509"/>
      <c r="Y247" s="229">
        <f t="shared" si="33"/>
        <v>0</v>
      </c>
    </row>
    <row r="248" spans="2:25" ht="18.75" customHeight="1">
      <c r="B248" s="515"/>
      <c r="C248" s="506"/>
      <c r="D248" s="216">
        <v>9</v>
      </c>
      <c r="E248" s="216" t="s">
        <v>5418</v>
      </c>
      <c r="F248" s="217">
        <v>360</v>
      </c>
      <c r="G248" s="218">
        <f t="shared" si="28"/>
        <v>72</v>
      </c>
      <c r="H248" s="219">
        <f t="shared" si="29"/>
        <v>200</v>
      </c>
      <c r="I248" s="219">
        <f t="shared" si="30"/>
        <v>6.6666666666666666E-2</v>
      </c>
      <c r="J248" s="217"/>
      <c r="K248" s="220"/>
      <c r="L248" s="220"/>
      <c r="M248" s="221"/>
      <c r="N248" s="222">
        <f t="shared" si="24"/>
        <v>0</v>
      </c>
      <c r="O248" s="223"/>
      <c r="P248" s="224"/>
      <c r="Q248" s="224"/>
      <c r="R248" s="224"/>
      <c r="S248" s="224"/>
      <c r="T248" s="225"/>
      <c r="U248" s="226">
        <f t="shared" si="31"/>
        <v>0.13333333333333333</v>
      </c>
      <c r="V248" s="227"/>
      <c r="W248" s="228" t="str">
        <f t="shared" si="32"/>
        <v>0</v>
      </c>
      <c r="X248" s="509"/>
      <c r="Y248" s="229">
        <f t="shared" si="33"/>
        <v>0</v>
      </c>
    </row>
    <row r="249" spans="2:25" ht="18.75" customHeight="1">
      <c r="B249" s="515"/>
      <c r="C249" s="506"/>
      <c r="D249" s="216">
        <v>10</v>
      </c>
      <c r="E249" s="216" t="s">
        <v>5419</v>
      </c>
      <c r="F249" s="217">
        <v>400</v>
      </c>
      <c r="G249" s="218">
        <f t="shared" si="28"/>
        <v>80</v>
      </c>
      <c r="H249" s="219">
        <f t="shared" si="29"/>
        <v>222.22222222222223</v>
      </c>
      <c r="I249" s="219">
        <f t="shared" si="30"/>
        <v>7.407407407407407E-2</v>
      </c>
      <c r="J249" s="217"/>
      <c r="K249" s="220"/>
      <c r="L249" s="220"/>
      <c r="M249" s="221"/>
      <c r="N249" s="222">
        <f t="shared" si="24"/>
        <v>0</v>
      </c>
      <c r="O249" s="223"/>
      <c r="P249" s="224"/>
      <c r="Q249" s="224"/>
      <c r="R249" s="224"/>
      <c r="S249" s="224"/>
      <c r="T249" s="225"/>
      <c r="U249" s="226">
        <f t="shared" si="31"/>
        <v>0.14814814814814814</v>
      </c>
      <c r="V249" s="227"/>
      <c r="W249" s="228" t="str">
        <f t="shared" si="32"/>
        <v>0</v>
      </c>
      <c r="X249" s="509"/>
      <c r="Y249" s="229">
        <f t="shared" si="33"/>
        <v>0</v>
      </c>
    </row>
    <row r="250" spans="2:25" ht="18.75" customHeight="1">
      <c r="B250" s="515"/>
      <c r="C250" s="506"/>
      <c r="D250" s="216">
        <v>11</v>
      </c>
      <c r="E250" s="216" t="s">
        <v>5420</v>
      </c>
      <c r="F250" s="217">
        <v>400</v>
      </c>
      <c r="G250" s="218">
        <f t="shared" si="28"/>
        <v>80</v>
      </c>
      <c r="H250" s="219">
        <f t="shared" si="29"/>
        <v>222.22222222222223</v>
      </c>
      <c r="I250" s="219">
        <f t="shared" si="30"/>
        <v>7.407407407407407E-2</v>
      </c>
      <c r="J250" s="217"/>
      <c r="K250" s="220"/>
      <c r="L250" s="220"/>
      <c r="M250" s="221"/>
      <c r="N250" s="222">
        <f t="shared" si="24"/>
        <v>0</v>
      </c>
      <c r="O250" s="223"/>
      <c r="P250" s="224"/>
      <c r="Q250" s="224"/>
      <c r="R250" s="224"/>
      <c r="S250" s="224"/>
      <c r="T250" s="225"/>
      <c r="U250" s="226">
        <f t="shared" si="31"/>
        <v>0.14814814814814814</v>
      </c>
      <c r="V250" s="227"/>
      <c r="W250" s="228" t="str">
        <f t="shared" si="32"/>
        <v>0</v>
      </c>
      <c r="X250" s="509"/>
      <c r="Y250" s="229">
        <f t="shared" si="33"/>
        <v>0</v>
      </c>
    </row>
    <row r="251" spans="2:25" ht="18.75" customHeight="1">
      <c r="B251" s="515"/>
      <c r="C251" s="506"/>
      <c r="D251" s="216"/>
      <c r="E251" s="216"/>
      <c r="F251" s="217"/>
      <c r="G251" s="218">
        <f t="shared" si="28"/>
        <v>0</v>
      </c>
      <c r="H251" s="219">
        <f t="shared" si="29"/>
        <v>0</v>
      </c>
      <c r="I251" s="219">
        <f t="shared" si="30"/>
        <v>0</v>
      </c>
      <c r="J251" s="217"/>
      <c r="K251" s="220"/>
      <c r="L251" s="220"/>
      <c r="M251" s="221"/>
      <c r="N251" s="222">
        <f t="shared" si="24"/>
        <v>0</v>
      </c>
      <c r="O251" s="223"/>
      <c r="P251" s="224"/>
      <c r="Q251" s="224"/>
      <c r="R251" s="224"/>
      <c r="S251" s="224"/>
      <c r="T251" s="225"/>
      <c r="U251" s="226">
        <f t="shared" si="31"/>
        <v>0</v>
      </c>
      <c r="V251" s="227"/>
      <c r="W251" s="228" t="str">
        <f t="shared" si="32"/>
        <v>0</v>
      </c>
      <c r="X251" s="509"/>
      <c r="Y251" s="229">
        <f t="shared" si="33"/>
        <v>0</v>
      </c>
    </row>
    <row r="252" spans="2:25" ht="18.75" customHeight="1">
      <c r="B252" s="515"/>
      <c r="C252" s="506"/>
      <c r="D252" s="216">
        <v>1</v>
      </c>
      <c r="E252" s="216" t="s">
        <v>5421</v>
      </c>
      <c r="F252" s="217">
        <v>800</v>
      </c>
      <c r="G252" s="218">
        <f t="shared" si="28"/>
        <v>160</v>
      </c>
      <c r="H252" s="219">
        <f t="shared" si="29"/>
        <v>444.44444444444446</v>
      </c>
      <c r="I252" s="219">
        <f t="shared" si="30"/>
        <v>0.14814814814814814</v>
      </c>
      <c r="J252" s="217"/>
      <c r="K252" s="220"/>
      <c r="L252" s="220"/>
      <c r="M252" s="221"/>
      <c r="N252" s="222">
        <f t="shared" si="24"/>
        <v>0</v>
      </c>
      <c r="O252" s="223"/>
      <c r="P252" s="224"/>
      <c r="Q252" s="224"/>
      <c r="R252" s="224"/>
      <c r="S252" s="224"/>
      <c r="T252" s="225"/>
      <c r="U252" s="226">
        <f t="shared" si="31"/>
        <v>0.29629629629629628</v>
      </c>
      <c r="V252" s="227"/>
      <c r="W252" s="228" t="str">
        <f t="shared" si="32"/>
        <v>0</v>
      </c>
      <c r="X252" s="509"/>
      <c r="Y252" s="229">
        <f t="shared" si="33"/>
        <v>0</v>
      </c>
    </row>
    <row r="253" spans="2:25" ht="18.75" customHeight="1">
      <c r="B253" s="515"/>
      <c r="C253" s="506"/>
      <c r="D253" s="216">
        <v>2</v>
      </c>
      <c r="E253" s="216" t="s">
        <v>5422</v>
      </c>
      <c r="F253" s="217">
        <v>400</v>
      </c>
      <c r="G253" s="218">
        <f t="shared" si="28"/>
        <v>80</v>
      </c>
      <c r="H253" s="219">
        <f t="shared" si="29"/>
        <v>222.22222222222223</v>
      </c>
      <c r="I253" s="219">
        <f t="shared" si="30"/>
        <v>7.407407407407407E-2</v>
      </c>
      <c r="J253" s="217"/>
      <c r="K253" s="220"/>
      <c r="L253" s="220"/>
      <c r="M253" s="221"/>
      <c r="N253" s="222">
        <f t="shared" si="24"/>
        <v>0</v>
      </c>
      <c r="O253" s="223"/>
      <c r="P253" s="224"/>
      <c r="Q253" s="224"/>
      <c r="R253" s="224"/>
      <c r="S253" s="224"/>
      <c r="T253" s="225"/>
      <c r="U253" s="226">
        <f t="shared" si="31"/>
        <v>0.14814814814814814</v>
      </c>
      <c r="V253" s="227"/>
      <c r="W253" s="228" t="str">
        <f t="shared" si="32"/>
        <v>0</v>
      </c>
      <c r="X253" s="509"/>
      <c r="Y253" s="229">
        <f t="shared" si="33"/>
        <v>0</v>
      </c>
    </row>
    <row r="254" spans="2:25" ht="18.75" customHeight="1">
      <c r="B254" s="515"/>
      <c r="C254" s="506"/>
      <c r="D254" s="216">
        <v>3</v>
      </c>
      <c r="E254" s="216" t="s">
        <v>5423</v>
      </c>
      <c r="F254" s="217">
        <v>450</v>
      </c>
      <c r="G254" s="218">
        <f t="shared" si="28"/>
        <v>90</v>
      </c>
      <c r="H254" s="219">
        <f t="shared" si="29"/>
        <v>250</v>
      </c>
      <c r="I254" s="219">
        <f t="shared" si="30"/>
        <v>8.3333333333333329E-2</v>
      </c>
      <c r="J254" s="217"/>
      <c r="K254" s="220"/>
      <c r="L254" s="220"/>
      <c r="M254" s="221"/>
      <c r="N254" s="222">
        <f t="shared" si="24"/>
        <v>0</v>
      </c>
      <c r="O254" s="223"/>
      <c r="P254" s="224"/>
      <c r="Q254" s="224"/>
      <c r="R254" s="224"/>
      <c r="S254" s="224"/>
      <c r="T254" s="225"/>
      <c r="U254" s="226">
        <f t="shared" si="31"/>
        <v>0.16666666666666666</v>
      </c>
      <c r="V254" s="227"/>
      <c r="W254" s="228" t="str">
        <f t="shared" si="32"/>
        <v>0</v>
      </c>
      <c r="X254" s="509"/>
      <c r="Y254" s="229">
        <f t="shared" si="33"/>
        <v>0</v>
      </c>
    </row>
    <row r="255" spans="2:25" ht="18.75" customHeight="1">
      <c r="B255" s="515"/>
      <c r="C255" s="506"/>
      <c r="D255" s="216">
        <v>4</v>
      </c>
      <c r="E255" s="216" t="s">
        <v>5424</v>
      </c>
      <c r="F255" s="217">
        <v>400</v>
      </c>
      <c r="G255" s="218">
        <f t="shared" si="28"/>
        <v>80</v>
      </c>
      <c r="H255" s="219">
        <f t="shared" si="29"/>
        <v>222.22222222222223</v>
      </c>
      <c r="I255" s="219">
        <f t="shared" si="30"/>
        <v>7.407407407407407E-2</v>
      </c>
      <c r="J255" s="217"/>
      <c r="K255" s="220"/>
      <c r="L255" s="220"/>
      <c r="M255" s="221"/>
      <c r="N255" s="222">
        <f t="shared" si="24"/>
        <v>0</v>
      </c>
      <c r="O255" s="223"/>
      <c r="P255" s="224"/>
      <c r="Q255" s="224"/>
      <c r="R255" s="224"/>
      <c r="S255" s="224"/>
      <c r="T255" s="225"/>
      <c r="U255" s="226">
        <f t="shared" si="31"/>
        <v>0.14814814814814814</v>
      </c>
      <c r="V255" s="227"/>
      <c r="W255" s="228" t="str">
        <f t="shared" si="32"/>
        <v>0</v>
      </c>
      <c r="X255" s="509"/>
      <c r="Y255" s="229">
        <f t="shared" si="33"/>
        <v>0</v>
      </c>
    </row>
    <row r="256" spans="2:25" ht="18.75" customHeight="1">
      <c r="B256" s="515"/>
      <c r="C256" s="506"/>
      <c r="D256" s="216">
        <v>5</v>
      </c>
      <c r="E256" s="216" t="s">
        <v>5425</v>
      </c>
      <c r="F256" s="217">
        <v>460</v>
      </c>
      <c r="G256" s="218">
        <f t="shared" si="28"/>
        <v>92</v>
      </c>
      <c r="H256" s="219">
        <f t="shared" si="29"/>
        <v>255.55555555555554</v>
      </c>
      <c r="I256" s="219">
        <f t="shared" si="30"/>
        <v>8.5185185185185183E-2</v>
      </c>
      <c r="J256" s="217"/>
      <c r="K256" s="220"/>
      <c r="L256" s="220"/>
      <c r="M256" s="221"/>
      <c r="N256" s="222">
        <f t="shared" si="24"/>
        <v>0</v>
      </c>
      <c r="O256" s="223"/>
      <c r="P256" s="224"/>
      <c r="Q256" s="224"/>
      <c r="R256" s="224"/>
      <c r="S256" s="224"/>
      <c r="T256" s="225"/>
      <c r="U256" s="226">
        <f t="shared" si="31"/>
        <v>0.17037037037037037</v>
      </c>
      <c r="V256" s="227"/>
      <c r="W256" s="228" t="str">
        <f t="shared" si="32"/>
        <v>0</v>
      </c>
      <c r="X256" s="509"/>
      <c r="Y256" s="229">
        <f t="shared" si="33"/>
        <v>0</v>
      </c>
    </row>
    <row r="257" spans="2:25" ht="18.75" customHeight="1">
      <c r="B257" s="515"/>
      <c r="C257" s="506"/>
      <c r="D257" s="216">
        <v>6</v>
      </c>
      <c r="E257" s="216" t="s">
        <v>5426</v>
      </c>
      <c r="F257" s="217">
        <v>550</v>
      </c>
      <c r="G257" s="218">
        <f t="shared" si="28"/>
        <v>110</v>
      </c>
      <c r="H257" s="219">
        <f t="shared" si="29"/>
        <v>305.55555555555554</v>
      </c>
      <c r="I257" s="219">
        <f t="shared" si="30"/>
        <v>0.10185185185185185</v>
      </c>
      <c r="J257" s="217"/>
      <c r="K257" s="220"/>
      <c r="L257" s="220"/>
      <c r="M257" s="221"/>
      <c r="N257" s="222">
        <f t="shared" si="24"/>
        <v>0</v>
      </c>
      <c r="O257" s="223"/>
      <c r="P257" s="224"/>
      <c r="Q257" s="224"/>
      <c r="R257" s="224"/>
      <c r="S257" s="224"/>
      <c r="T257" s="225"/>
      <c r="U257" s="226">
        <f t="shared" si="31"/>
        <v>0.20370370370370369</v>
      </c>
      <c r="V257" s="227"/>
      <c r="W257" s="228" t="str">
        <f t="shared" si="32"/>
        <v>0</v>
      </c>
      <c r="X257" s="509"/>
      <c r="Y257" s="229">
        <f t="shared" si="33"/>
        <v>0</v>
      </c>
    </row>
    <row r="258" spans="2:25" ht="18.75" customHeight="1">
      <c r="B258" s="515"/>
      <c r="C258" s="506"/>
      <c r="D258" s="216">
        <v>7</v>
      </c>
      <c r="E258" s="216" t="s">
        <v>5427</v>
      </c>
      <c r="F258" s="217">
        <v>500</v>
      </c>
      <c r="G258" s="218">
        <f t="shared" si="28"/>
        <v>100</v>
      </c>
      <c r="H258" s="219">
        <f t="shared" si="29"/>
        <v>277.77777777777777</v>
      </c>
      <c r="I258" s="219">
        <f t="shared" si="30"/>
        <v>9.2592592592592587E-2</v>
      </c>
      <c r="J258" s="217"/>
      <c r="K258" s="220"/>
      <c r="L258" s="220"/>
      <c r="M258" s="221"/>
      <c r="N258" s="222">
        <f t="shared" si="24"/>
        <v>0</v>
      </c>
      <c r="O258" s="223"/>
      <c r="P258" s="224"/>
      <c r="Q258" s="224"/>
      <c r="R258" s="224"/>
      <c r="S258" s="224"/>
      <c r="T258" s="225"/>
      <c r="U258" s="226">
        <f t="shared" si="31"/>
        <v>0.18518518518518517</v>
      </c>
      <c r="V258" s="227"/>
      <c r="W258" s="228" t="str">
        <f t="shared" si="32"/>
        <v>0</v>
      </c>
      <c r="X258" s="509"/>
      <c r="Y258" s="229">
        <f t="shared" si="33"/>
        <v>0</v>
      </c>
    </row>
    <row r="259" spans="2:25" ht="18.75" customHeight="1">
      <c r="B259" s="515"/>
      <c r="C259" s="506"/>
      <c r="D259" s="216">
        <v>8</v>
      </c>
      <c r="E259" s="216" t="s">
        <v>5428</v>
      </c>
      <c r="F259" s="217">
        <v>600</v>
      </c>
      <c r="G259" s="218">
        <f t="shared" si="28"/>
        <v>120</v>
      </c>
      <c r="H259" s="219">
        <f t="shared" si="29"/>
        <v>333.33333333333331</v>
      </c>
      <c r="I259" s="219">
        <f t="shared" si="30"/>
        <v>0.1111111111111111</v>
      </c>
      <c r="J259" s="217"/>
      <c r="K259" s="220"/>
      <c r="L259" s="220"/>
      <c r="M259" s="221"/>
      <c r="N259" s="222">
        <f t="shared" si="24"/>
        <v>0</v>
      </c>
      <c r="O259" s="223"/>
      <c r="P259" s="224"/>
      <c r="Q259" s="224"/>
      <c r="R259" s="224"/>
      <c r="S259" s="224"/>
      <c r="T259" s="225"/>
      <c r="U259" s="226">
        <f t="shared" si="31"/>
        <v>0.22222222222222221</v>
      </c>
      <c r="V259" s="227"/>
      <c r="W259" s="228" t="str">
        <f t="shared" si="32"/>
        <v>0</v>
      </c>
      <c r="X259" s="509"/>
      <c r="Y259" s="229">
        <f t="shared" si="33"/>
        <v>0</v>
      </c>
    </row>
    <row r="260" spans="2:25" ht="18.75" customHeight="1">
      <c r="B260" s="515"/>
      <c r="C260" s="506"/>
      <c r="D260" s="216">
        <v>9</v>
      </c>
      <c r="E260" s="216" t="s">
        <v>5429</v>
      </c>
      <c r="F260" s="217">
        <v>500</v>
      </c>
      <c r="G260" s="218">
        <f t="shared" si="28"/>
        <v>100</v>
      </c>
      <c r="H260" s="219">
        <f t="shared" si="29"/>
        <v>277.77777777777777</v>
      </c>
      <c r="I260" s="219">
        <f t="shared" si="30"/>
        <v>9.2592592592592587E-2</v>
      </c>
      <c r="J260" s="217"/>
      <c r="K260" s="220"/>
      <c r="L260" s="220"/>
      <c r="M260" s="221"/>
      <c r="N260" s="222">
        <f t="shared" si="24"/>
        <v>0</v>
      </c>
      <c r="O260" s="223"/>
      <c r="P260" s="224"/>
      <c r="Q260" s="224"/>
      <c r="R260" s="224"/>
      <c r="S260" s="224"/>
      <c r="T260" s="225"/>
      <c r="U260" s="226">
        <f t="shared" si="31"/>
        <v>0.18518518518518517</v>
      </c>
      <c r="V260" s="227"/>
      <c r="W260" s="228" t="str">
        <f t="shared" si="32"/>
        <v>0</v>
      </c>
      <c r="X260" s="509"/>
      <c r="Y260" s="229">
        <f t="shared" si="33"/>
        <v>0</v>
      </c>
    </row>
    <row r="261" spans="2:25" ht="18.75" customHeight="1">
      <c r="B261" s="515"/>
      <c r="C261" s="506"/>
      <c r="D261" s="216">
        <v>10</v>
      </c>
      <c r="E261" s="216" t="s">
        <v>5430</v>
      </c>
      <c r="F261" s="217">
        <v>1000</v>
      </c>
      <c r="G261" s="218">
        <f t="shared" si="28"/>
        <v>200</v>
      </c>
      <c r="H261" s="219">
        <f t="shared" si="29"/>
        <v>555.55555555555554</v>
      </c>
      <c r="I261" s="219">
        <f t="shared" si="30"/>
        <v>0.18518518518518517</v>
      </c>
      <c r="J261" s="217"/>
      <c r="K261" s="220" t="s">
        <v>11333</v>
      </c>
      <c r="L261" s="220"/>
      <c r="M261" s="221">
        <f>SUM(H252:H261)</f>
        <v>3144.4444444444448</v>
      </c>
      <c r="N261" s="222">
        <f t="shared" si="24"/>
        <v>62.888888888888893</v>
      </c>
      <c r="O261" s="223">
        <v>7</v>
      </c>
      <c r="P261" s="224" t="s">
        <v>12</v>
      </c>
      <c r="Q261" s="224"/>
      <c r="R261" s="224" t="s">
        <v>1064</v>
      </c>
      <c r="S261" s="224"/>
      <c r="T261" s="225"/>
      <c r="U261" s="226">
        <f t="shared" si="31"/>
        <v>0.37037037037037035</v>
      </c>
      <c r="V261" s="227">
        <f>SUM(U252:U261)</f>
        <v>2.0962962962962961</v>
      </c>
      <c r="W261" s="228" t="str">
        <f t="shared" si="32"/>
        <v>2</v>
      </c>
      <c r="X261" s="509"/>
      <c r="Y261" s="229">
        <f t="shared" si="33"/>
        <v>1</v>
      </c>
    </row>
    <row r="262" spans="2:25" ht="18.75" customHeight="1">
      <c r="B262" s="515"/>
      <c r="C262" s="506"/>
      <c r="D262" s="216"/>
      <c r="E262" s="216"/>
      <c r="F262" s="217"/>
      <c r="G262" s="218">
        <f t="shared" si="28"/>
        <v>0</v>
      </c>
      <c r="H262" s="219">
        <f t="shared" si="29"/>
        <v>0</v>
      </c>
      <c r="I262" s="219">
        <f t="shared" si="30"/>
        <v>0</v>
      </c>
      <c r="J262" s="217"/>
      <c r="K262" s="220"/>
      <c r="L262" s="220"/>
      <c r="M262" s="221"/>
      <c r="N262" s="222">
        <f t="shared" si="24"/>
        <v>0</v>
      </c>
      <c r="O262" s="223"/>
      <c r="P262" s="224"/>
      <c r="Q262" s="224"/>
      <c r="R262" s="224"/>
      <c r="S262" s="224"/>
      <c r="T262" s="225"/>
      <c r="U262" s="226">
        <f t="shared" si="31"/>
        <v>0</v>
      </c>
      <c r="V262" s="227"/>
      <c r="W262" s="228" t="str">
        <f t="shared" si="32"/>
        <v>0</v>
      </c>
      <c r="X262" s="509"/>
      <c r="Y262" s="229">
        <f t="shared" si="33"/>
        <v>0</v>
      </c>
    </row>
    <row r="263" spans="2:25" ht="18.75" customHeight="1">
      <c r="B263" s="515"/>
      <c r="C263" s="506"/>
      <c r="D263" s="216">
        <v>1</v>
      </c>
      <c r="E263" s="216" t="s">
        <v>5431</v>
      </c>
      <c r="F263" s="217">
        <v>420</v>
      </c>
      <c r="G263" s="218">
        <f t="shared" si="28"/>
        <v>84</v>
      </c>
      <c r="H263" s="219">
        <f t="shared" si="29"/>
        <v>233.33333333333331</v>
      </c>
      <c r="I263" s="219">
        <f t="shared" si="30"/>
        <v>7.7777777777777765E-2</v>
      </c>
      <c r="J263" s="217" t="s">
        <v>5432</v>
      </c>
      <c r="K263" s="220" t="s">
        <v>5432</v>
      </c>
      <c r="L263" s="220"/>
      <c r="M263" s="221">
        <f>SUM(H263:H273)</f>
        <v>3072.2222222222222</v>
      </c>
      <c r="N263" s="222">
        <f t="shared" si="24"/>
        <v>61.444444444444443</v>
      </c>
      <c r="O263" s="223">
        <v>7</v>
      </c>
      <c r="P263" s="224" t="s">
        <v>12</v>
      </c>
      <c r="Q263" s="224"/>
      <c r="R263" s="224" t="s">
        <v>1064</v>
      </c>
      <c r="S263" s="224"/>
      <c r="T263" s="225"/>
      <c r="U263" s="226">
        <f t="shared" si="31"/>
        <v>0.15555555555555553</v>
      </c>
      <c r="V263" s="227">
        <f>SUM(U263:U273)</f>
        <v>2.0481481481481478</v>
      </c>
      <c r="W263" s="228" t="str">
        <f t="shared" si="32"/>
        <v>2</v>
      </c>
      <c r="X263" s="509"/>
      <c r="Y263" s="229">
        <f t="shared" si="33"/>
        <v>1</v>
      </c>
    </row>
    <row r="264" spans="2:25" ht="18.75" customHeight="1">
      <c r="B264" s="515"/>
      <c r="C264" s="506"/>
      <c r="D264" s="216">
        <v>2</v>
      </c>
      <c r="E264" s="216" t="s">
        <v>5433</v>
      </c>
      <c r="F264" s="217">
        <v>600</v>
      </c>
      <c r="G264" s="218">
        <f t="shared" si="28"/>
        <v>120</v>
      </c>
      <c r="H264" s="219">
        <f t="shared" si="29"/>
        <v>333.33333333333331</v>
      </c>
      <c r="I264" s="219">
        <f t="shared" si="30"/>
        <v>0.1111111111111111</v>
      </c>
      <c r="J264" s="217"/>
      <c r="K264" s="220"/>
      <c r="L264" s="220"/>
      <c r="M264" s="221"/>
      <c r="N264" s="222">
        <f t="shared" si="24"/>
        <v>0</v>
      </c>
      <c r="O264" s="223"/>
      <c r="P264" s="224"/>
      <c r="Q264" s="224"/>
      <c r="R264" s="224"/>
      <c r="S264" s="224"/>
      <c r="T264" s="225"/>
      <c r="U264" s="226">
        <f t="shared" si="31"/>
        <v>0.22222222222222221</v>
      </c>
      <c r="V264" s="227"/>
      <c r="W264" s="228" t="str">
        <f t="shared" si="32"/>
        <v>0</v>
      </c>
      <c r="X264" s="509"/>
      <c r="Y264" s="229">
        <f t="shared" si="33"/>
        <v>0</v>
      </c>
    </row>
    <row r="265" spans="2:25" ht="18.75" customHeight="1">
      <c r="B265" s="515"/>
      <c r="C265" s="506"/>
      <c r="D265" s="216">
        <v>3</v>
      </c>
      <c r="E265" s="216" t="s">
        <v>5434</v>
      </c>
      <c r="F265" s="217">
        <v>600</v>
      </c>
      <c r="G265" s="218">
        <f t="shared" si="28"/>
        <v>120</v>
      </c>
      <c r="H265" s="219">
        <f t="shared" si="29"/>
        <v>333.33333333333331</v>
      </c>
      <c r="I265" s="219">
        <f t="shared" si="30"/>
        <v>0.1111111111111111</v>
      </c>
      <c r="J265" s="217"/>
      <c r="K265" s="220"/>
      <c r="L265" s="220"/>
      <c r="M265" s="221"/>
      <c r="N265" s="222">
        <f t="shared" si="24"/>
        <v>0</v>
      </c>
      <c r="O265" s="223"/>
      <c r="P265" s="224"/>
      <c r="Q265" s="224"/>
      <c r="R265" s="224"/>
      <c r="S265" s="224"/>
      <c r="T265" s="225"/>
      <c r="U265" s="226">
        <f t="shared" si="31"/>
        <v>0.22222222222222221</v>
      </c>
      <c r="V265" s="227"/>
      <c r="W265" s="228" t="str">
        <f t="shared" si="32"/>
        <v>0</v>
      </c>
      <c r="X265" s="509"/>
      <c r="Y265" s="229">
        <f t="shared" si="33"/>
        <v>0</v>
      </c>
    </row>
    <row r="266" spans="2:25" ht="18.75" customHeight="1">
      <c r="B266" s="515"/>
      <c r="C266" s="506"/>
      <c r="D266" s="216">
        <v>4</v>
      </c>
      <c r="E266" s="216" t="s">
        <v>5435</v>
      </c>
      <c r="F266" s="217">
        <v>650</v>
      </c>
      <c r="G266" s="218">
        <f t="shared" si="28"/>
        <v>130</v>
      </c>
      <c r="H266" s="219">
        <f t="shared" si="29"/>
        <v>361.11111111111109</v>
      </c>
      <c r="I266" s="219">
        <f t="shared" si="30"/>
        <v>0.12037037037037036</v>
      </c>
      <c r="J266" s="217"/>
      <c r="K266" s="220"/>
      <c r="L266" s="220"/>
      <c r="M266" s="221"/>
      <c r="N266" s="222">
        <f t="shared" si="24"/>
        <v>0</v>
      </c>
      <c r="O266" s="223"/>
      <c r="P266" s="224"/>
      <c r="Q266" s="224"/>
      <c r="R266" s="224"/>
      <c r="S266" s="224"/>
      <c r="T266" s="225"/>
      <c r="U266" s="226">
        <f t="shared" si="31"/>
        <v>0.24074074074074073</v>
      </c>
      <c r="V266" s="227"/>
      <c r="W266" s="228" t="str">
        <f t="shared" si="32"/>
        <v>0</v>
      </c>
      <c r="X266" s="509"/>
      <c r="Y266" s="229">
        <f t="shared" si="33"/>
        <v>0</v>
      </c>
    </row>
    <row r="267" spans="2:25" ht="18.75" customHeight="1">
      <c r="B267" s="515"/>
      <c r="C267" s="506"/>
      <c r="D267" s="216">
        <v>5</v>
      </c>
      <c r="E267" s="216" t="s">
        <v>5436</v>
      </c>
      <c r="F267" s="217">
        <v>500</v>
      </c>
      <c r="G267" s="218">
        <f t="shared" si="28"/>
        <v>100</v>
      </c>
      <c r="H267" s="219">
        <f t="shared" si="29"/>
        <v>277.77777777777777</v>
      </c>
      <c r="I267" s="219">
        <f t="shared" si="30"/>
        <v>9.2592592592592587E-2</v>
      </c>
      <c r="J267" s="217"/>
      <c r="K267" s="220"/>
      <c r="L267" s="220"/>
      <c r="M267" s="221"/>
      <c r="N267" s="222">
        <f t="shared" si="24"/>
        <v>0</v>
      </c>
      <c r="O267" s="223"/>
      <c r="P267" s="224"/>
      <c r="Q267" s="224"/>
      <c r="R267" s="224"/>
      <c r="S267" s="224"/>
      <c r="T267" s="225"/>
      <c r="U267" s="226">
        <f t="shared" si="31"/>
        <v>0.18518518518518517</v>
      </c>
      <c r="V267" s="227"/>
      <c r="W267" s="228" t="str">
        <f t="shared" si="32"/>
        <v>0</v>
      </c>
      <c r="X267" s="509"/>
      <c r="Y267" s="229">
        <f t="shared" si="33"/>
        <v>0</v>
      </c>
    </row>
    <row r="268" spans="2:25" ht="18.75" customHeight="1">
      <c r="B268" s="515"/>
      <c r="C268" s="506"/>
      <c r="D268" s="216">
        <v>6</v>
      </c>
      <c r="E268" s="216" t="s">
        <v>5437</v>
      </c>
      <c r="F268" s="217">
        <v>350</v>
      </c>
      <c r="G268" s="218">
        <f t="shared" si="28"/>
        <v>70</v>
      </c>
      <c r="H268" s="219">
        <f t="shared" si="29"/>
        <v>194.44444444444443</v>
      </c>
      <c r="I268" s="219">
        <f t="shared" si="30"/>
        <v>6.4814814814814811E-2</v>
      </c>
      <c r="J268" s="217"/>
      <c r="K268" s="220"/>
      <c r="L268" s="220"/>
      <c r="M268" s="221"/>
      <c r="N268" s="222">
        <f t="shared" si="24"/>
        <v>0</v>
      </c>
      <c r="O268" s="223"/>
      <c r="P268" s="224"/>
      <c r="Q268" s="224"/>
      <c r="R268" s="224"/>
      <c r="S268" s="224"/>
      <c r="T268" s="225"/>
      <c r="U268" s="226">
        <f t="shared" si="31"/>
        <v>0.12962962962962962</v>
      </c>
      <c r="V268" s="227"/>
      <c r="W268" s="228" t="str">
        <f t="shared" si="32"/>
        <v>0</v>
      </c>
      <c r="X268" s="509"/>
      <c r="Y268" s="229">
        <f t="shared" si="33"/>
        <v>0</v>
      </c>
    </row>
    <row r="269" spans="2:25" ht="18.75" customHeight="1">
      <c r="B269" s="515"/>
      <c r="C269" s="506"/>
      <c r="D269" s="216">
        <v>7</v>
      </c>
      <c r="E269" s="216" t="s">
        <v>5438</v>
      </c>
      <c r="F269" s="217">
        <v>500</v>
      </c>
      <c r="G269" s="218">
        <f t="shared" si="28"/>
        <v>100</v>
      </c>
      <c r="H269" s="219">
        <f t="shared" si="29"/>
        <v>277.77777777777777</v>
      </c>
      <c r="I269" s="219">
        <f t="shared" si="30"/>
        <v>9.2592592592592587E-2</v>
      </c>
      <c r="J269" s="217"/>
      <c r="K269" s="220"/>
      <c r="L269" s="220"/>
      <c r="M269" s="221"/>
      <c r="N269" s="222">
        <f t="shared" si="24"/>
        <v>0</v>
      </c>
      <c r="O269" s="223"/>
      <c r="P269" s="224"/>
      <c r="Q269" s="224"/>
      <c r="R269" s="224"/>
      <c r="S269" s="224"/>
      <c r="T269" s="225"/>
      <c r="U269" s="226">
        <f t="shared" si="31"/>
        <v>0.18518518518518517</v>
      </c>
      <c r="V269" s="227"/>
      <c r="W269" s="228" t="str">
        <f t="shared" si="32"/>
        <v>0</v>
      </c>
      <c r="X269" s="509"/>
      <c r="Y269" s="229">
        <f t="shared" si="33"/>
        <v>0</v>
      </c>
    </row>
    <row r="270" spans="2:25" ht="18.75" customHeight="1">
      <c r="B270" s="515"/>
      <c r="C270" s="506"/>
      <c r="D270" s="216">
        <v>8</v>
      </c>
      <c r="E270" s="216" t="s">
        <v>5439</v>
      </c>
      <c r="F270" s="217">
        <v>360</v>
      </c>
      <c r="G270" s="218">
        <f t="shared" si="28"/>
        <v>72</v>
      </c>
      <c r="H270" s="219">
        <f t="shared" si="29"/>
        <v>200</v>
      </c>
      <c r="I270" s="219">
        <f t="shared" si="30"/>
        <v>6.6666666666666666E-2</v>
      </c>
      <c r="J270" s="217"/>
      <c r="K270" s="220"/>
      <c r="L270" s="220"/>
      <c r="M270" s="221"/>
      <c r="N270" s="222">
        <f t="shared" si="24"/>
        <v>0</v>
      </c>
      <c r="O270" s="223"/>
      <c r="P270" s="224"/>
      <c r="Q270" s="224"/>
      <c r="R270" s="224"/>
      <c r="S270" s="224"/>
      <c r="T270" s="225"/>
      <c r="U270" s="226">
        <f t="shared" si="31"/>
        <v>0.13333333333333333</v>
      </c>
      <c r="V270" s="227"/>
      <c r="W270" s="228" t="str">
        <f t="shared" si="32"/>
        <v>0</v>
      </c>
      <c r="X270" s="509"/>
      <c r="Y270" s="229">
        <f t="shared" si="33"/>
        <v>0</v>
      </c>
    </row>
    <row r="271" spans="2:25" ht="18.75" customHeight="1">
      <c r="B271" s="515"/>
      <c r="C271" s="506"/>
      <c r="D271" s="216">
        <v>9</v>
      </c>
      <c r="E271" s="216" t="s">
        <v>5440</v>
      </c>
      <c r="F271" s="217">
        <v>350</v>
      </c>
      <c r="G271" s="218">
        <f t="shared" si="28"/>
        <v>70</v>
      </c>
      <c r="H271" s="219">
        <f t="shared" si="29"/>
        <v>194.44444444444443</v>
      </c>
      <c r="I271" s="219">
        <f t="shared" si="30"/>
        <v>6.4814814814814811E-2</v>
      </c>
      <c r="J271" s="217"/>
      <c r="K271" s="220"/>
      <c r="L271" s="220"/>
      <c r="M271" s="221"/>
      <c r="N271" s="222">
        <f t="shared" si="24"/>
        <v>0</v>
      </c>
      <c r="O271" s="223"/>
      <c r="P271" s="224"/>
      <c r="Q271" s="224"/>
      <c r="R271" s="224"/>
      <c r="S271" s="224"/>
      <c r="T271" s="225"/>
      <c r="U271" s="226">
        <f t="shared" si="31"/>
        <v>0.12962962962962962</v>
      </c>
      <c r="V271" s="227"/>
      <c r="W271" s="228" t="str">
        <f t="shared" si="32"/>
        <v>0</v>
      </c>
      <c r="X271" s="509"/>
      <c r="Y271" s="229">
        <f t="shared" si="33"/>
        <v>0</v>
      </c>
    </row>
    <row r="272" spans="2:25" ht="18.75" customHeight="1">
      <c r="B272" s="515"/>
      <c r="C272" s="506"/>
      <c r="D272" s="216">
        <v>10</v>
      </c>
      <c r="E272" s="216" t="s">
        <v>5441</v>
      </c>
      <c r="F272" s="217">
        <v>700</v>
      </c>
      <c r="G272" s="218">
        <f t="shared" si="28"/>
        <v>140</v>
      </c>
      <c r="H272" s="219">
        <f t="shared" si="29"/>
        <v>388.88888888888886</v>
      </c>
      <c r="I272" s="219">
        <f t="shared" si="30"/>
        <v>0.12962962962962962</v>
      </c>
      <c r="J272" s="217"/>
      <c r="K272" s="220"/>
      <c r="L272" s="220"/>
      <c r="M272" s="221"/>
      <c r="N272" s="222">
        <f t="shared" si="24"/>
        <v>0</v>
      </c>
      <c r="O272" s="223"/>
      <c r="P272" s="224"/>
      <c r="Q272" s="224"/>
      <c r="R272" s="224"/>
      <c r="S272" s="224"/>
      <c r="T272" s="225"/>
      <c r="U272" s="226">
        <f t="shared" si="31"/>
        <v>0.25925925925925924</v>
      </c>
      <c r="V272" s="227"/>
      <c r="W272" s="228" t="str">
        <f t="shared" si="32"/>
        <v>0</v>
      </c>
      <c r="X272" s="509"/>
      <c r="Y272" s="229">
        <f t="shared" si="33"/>
        <v>0</v>
      </c>
    </row>
    <row r="273" spans="2:25" ht="18.75" customHeight="1">
      <c r="B273" s="515"/>
      <c r="C273" s="506"/>
      <c r="D273" s="216">
        <v>11</v>
      </c>
      <c r="E273" s="216" t="s">
        <v>5442</v>
      </c>
      <c r="F273" s="217">
        <v>500</v>
      </c>
      <c r="G273" s="218">
        <f t="shared" si="28"/>
        <v>100</v>
      </c>
      <c r="H273" s="219">
        <f t="shared" si="29"/>
        <v>277.77777777777777</v>
      </c>
      <c r="I273" s="219">
        <f t="shared" si="30"/>
        <v>9.2592592592592587E-2</v>
      </c>
      <c r="J273" s="217"/>
      <c r="K273" s="220"/>
      <c r="L273" s="220"/>
      <c r="M273" s="221"/>
      <c r="N273" s="222">
        <f t="shared" si="24"/>
        <v>0</v>
      </c>
      <c r="O273" s="223"/>
      <c r="P273" s="224"/>
      <c r="Q273" s="224"/>
      <c r="R273" s="224"/>
      <c r="S273" s="224"/>
      <c r="T273" s="225"/>
      <c r="U273" s="226">
        <f t="shared" si="31"/>
        <v>0.18518518518518517</v>
      </c>
      <c r="V273" s="227"/>
      <c r="W273" s="228" t="str">
        <f t="shared" si="32"/>
        <v>0</v>
      </c>
      <c r="X273" s="509"/>
      <c r="Y273" s="229">
        <f t="shared" si="33"/>
        <v>0</v>
      </c>
    </row>
    <row r="274" spans="2:25" ht="18.75" customHeight="1">
      <c r="B274" s="515"/>
      <c r="C274" s="506"/>
      <c r="D274" s="216"/>
      <c r="E274" s="216"/>
      <c r="F274" s="217"/>
      <c r="G274" s="218">
        <f t="shared" si="28"/>
        <v>0</v>
      </c>
      <c r="H274" s="219">
        <f t="shared" si="29"/>
        <v>0</v>
      </c>
      <c r="I274" s="219">
        <f t="shared" si="30"/>
        <v>0</v>
      </c>
      <c r="J274" s="217"/>
      <c r="K274" s="220"/>
      <c r="L274" s="220"/>
      <c r="M274" s="221"/>
      <c r="N274" s="222">
        <f t="shared" si="24"/>
        <v>0</v>
      </c>
      <c r="O274" s="223"/>
      <c r="P274" s="224"/>
      <c r="Q274" s="224"/>
      <c r="R274" s="224"/>
      <c r="S274" s="224"/>
      <c r="T274" s="225"/>
      <c r="U274" s="226">
        <f t="shared" si="31"/>
        <v>0</v>
      </c>
      <c r="V274" s="227"/>
      <c r="W274" s="228" t="str">
        <f t="shared" si="32"/>
        <v>0</v>
      </c>
      <c r="X274" s="509"/>
      <c r="Y274" s="229">
        <f t="shared" si="33"/>
        <v>0</v>
      </c>
    </row>
    <row r="275" spans="2:25" ht="18.75" customHeight="1">
      <c r="B275" s="515"/>
      <c r="C275" s="506"/>
      <c r="D275" s="216">
        <v>1</v>
      </c>
      <c r="E275" s="216" t="s">
        <v>5443</v>
      </c>
      <c r="F275" s="217">
        <v>300</v>
      </c>
      <c r="G275" s="218">
        <f t="shared" si="28"/>
        <v>60</v>
      </c>
      <c r="H275" s="219">
        <f t="shared" si="29"/>
        <v>166.66666666666666</v>
      </c>
      <c r="I275" s="219">
        <f t="shared" si="30"/>
        <v>5.5555555555555552E-2</v>
      </c>
      <c r="J275" s="217"/>
      <c r="K275" s="220"/>
      <c r="L275" s="220"/>
      <c r="M275" s="221"/>
      <c r="N275" s="222">
        <f t="shared" si="24"/>
        <v>0</v>
      </c>
      <c r="O275" s="223"/>
      <c r="P275" s="224"/>
      <c r="Q275" s="224"/>
      <c r="R275" s="224"/>
      <c r="S275" s="224"/>
      <c r="T275" s="225"/>
      <c r="U275" s="226">
        <f t="shared" si="31"/>
        <v>0.1111111111111111</v>
      </c>
      <c r="V275" s="227"/>
      <c r="W275" s="228" t="str">
        <f t="shared" si="32"/>
        <v>0</v>
      </c>
      <c r="X275" s="509"/>
      <c r="Y275" s="229">
        <f t="shared" si="33"/>
        <v>0</v>
      </c>
    </row>
    <row r="276" spans="2:25" ht="18.75" customHeight="1">
      <c r="B276" s="515"/>
      <c r="C276" s="506"/>
      <c r="D276" s="216">
        <v>2</v>
      </c>
      <c r="E276" s="216" t="s">
        <v>5444</v>
      </c>
      <c r="F276" s="217">
        <v>300</v>
      </c>
      <c r="G276" s="218">
        <f t="shared" si="28"/>
        <v>60</v>
      </c>
      <c r="H276" s="219">
        <f t="shared" si="29"/>
        <v>166.66666666666666</v>
      </c>
      <c r="I276" s="219">
        <f t="shared" si="30"/>
        <v>5.5555555555555552E-2</v>
      </c>
      <c r="J276" s="217"/>
      <c r="K276" s="220"/>
      <c r="L276" s="220"/>
      <c r="M276" s="221"/>
      <c r="N276" s="222">
        <f t="shared" si="24"/>
        <v>0</v>
      </c>
      <c r="O276" s="223"/>
      <c r="P276" s="224"/>
      <c r="Q276" s="224"/>
      <c r="R276" s="224"/>
      <c r="S276" s="224"/>
      <c r="T276" s="225"/>
      <c r="U276" s="226">
        <f t="shared" si="31"/>
        <v>0.1111111111111111</v>
      </c>
      <c r="V276" s="227"/>
      <c r="W276" s="228" t="str">
        <f t="shared" si="32"/>
        <v>0</v>
      </c>
      <c r="X276" s="509"/>
      <c r="Y276" s="229">
        <f t="shared" si="33"/>
        <v>0</v>
      </c>
    </row>
    <row r="277" spans="2:25" ht="18.75" customHeight="1">
      <c r="B277" s="515"/>
      <c r="C277" s="506"/>
      <c r="D277" s="216">
        <v>3</v>
      </c>
      <c r="E277" s="216" t="s">
        <v>5368</v>
      </c>
      <c r="F277" s="217">
        <v>350</v>
      </c>
      <c r="G277" s="218">
        <f t="shared" si="28"/>
        <v>70</v>
      </c>
      <c r="H277" s="219">
        <f t="shared" si="29"/>
        <v>194.44444444444443</v>
      </c>
      <c r="I277" s="219">
        <f t="shared" si="30"/>
        <v>6.4814814814814811E-2</v>
      </c>
      <c r="J277" s="217"/>
      <c r="K277" s="220"/>
      <c r="L277" s="220"/>
      <c r="M277" s="221"/>
      <c r="N277" s="222">
        <f t="shared" si="24"/>
        <v>0</v>
      </c>
      <c r="O277" s="223"/>
      <c r="P277" s="224"/>
      <c r="Q277" s="224"/>
      <c r="R277" s="224"/>
      <c r="S277" s="224"/>
      <c r="T277" s="225"/>
      <c r="U277" s="226">
        <f t="shared" si="31"/>
        <v>0.12962962962962962</v>
      </c>
      <c r="V277" s="227"/>
      <c r="W277" s="228" t="str">
        <f t="shared" si="32"/>
        <v>0</v>
      </c>
      <c r="X277" s="509"/>
      <c r="Y277" s="229">
        <f t="shared" si="33"/>
        <v>0</v>
      </c>
    </row>
    <row r="278" spans="2:25" ht="18.75" customHeight="1">
      <c r="B278" s="515"/>
      <c r="C278" s="506"/>
      <c r="D278" s="216">
        <v>4</v>
      </c>
      <c r="E278" s="216" t="s">
        <v>5445</v>
      </c>
      <c r="F278" s="217">
        <v>700</v>
      </c>
      <c r="G278" s="218">
        <f t="shared" si="28"/>
        <v>140</v>
      </c>
      <c r="H278" s="219">
        <f t="shared" si="29"/>
        <v>388.88888888888886</v>
      </c>
      <c r="I278" s="219">
        <f t="shared" si="30"/>
        <v>0.12962962962962962</v>
      </c>
      <c r="J278" s="217"/>
      <c r="K278" s="220"/>
      <c r="L278" s="220"/>
      <c r="M278" s="221"/>
      <c r="N278" s="222">
        <f t="shared" si="24"/>
        <v>0</v>
      </c>
      <c r="O278" s="223"/>
      <c r="P278" s="224"/>
      <c r="Q278" s="224"/>
      <c r="R278" s="224"/>
      <c r="S278" s="224"/>
      <c r="T278" s="225"/>
      <c r="U278" s="226">
        <f t="shared" si="31"/>
        <v>0.25925925925925924</v>
      </c>
      <c r="V278" s="227"/>
      <c r="W278" s="228" t="str">
        <f t="shared" si="32"/>
        <v>0</v>
      </c>
      <c r="X278" s="509"/>
      <c r="Y278" s="229">
        <f t="shared" si="33"/>
        <v>0</v>
      </c>
    </row>
    <row r="279" spans="2:25" ht="18.75" customHeight="1">
      <c r="B279" s="515"/>
      <c r="C279" s="506"/>
      <c r="D279" s="216">
        <v>5</v>
      </c>
      <c r="E279" s="216" t="s">
        <v>5446</v>
      </c>
      <c r="F279" s="217">
        <v>450</v>
      </c>
      <c r="G279" s="218">
        <f t="shared" si="28"/>
        <v>90</v>
      </c>
      <c r="H279" s="219">
        <f t="shared" si="29"/>
        <v>250</v>
      </c>
      <c r="I279" s="219">
        <f t="shared" si="30"/>
        <v>8.3333333333333329E-2</v>
      </c>
      <c r="J279" s="217"/>
      <c r="K279" s="220"/>
      <c r="L279" s="220"/>
      <c r="M279" s="221"/>
      <c r="N279" s="222">
        <f t="shared" si="24"/>
        <v>0</v>
      </c>
      <c r="O279" s="223"/>
      <c r="P279" s="224"/>
      <c r="Q279" s="224"/>
      <c r="R279" s="224"/>
      <c r="S279" s="224"/>
      <c r="T279" s="225"/>
      <c r="U279" s="226">
        <f t="shared" si="31"/>
        <v>0.16666666666666666</v>
      </c>
      <c r="V279" s="227"/>
      <c r="W279" s="228" t="str">
        <f t="shared" si="32"/>
        <v>0</v>
      </c>
      <c r="X279" s="509"/>
      <c r="Y279" s="229">
        <f t="shared" si="33"/>
        <v>0</v>
      </c>
    </row>
    <row r="280" spans="2:25" ht="18.75" customHeight="1">
      <c r="B280" s="515"/>
      <c r="C280" s="506"/>
      <c r="D280" s="216">
        <v>6</v>
      </c>
      <c r="E280" s="216" t="s">
        <v>5447</v>
      </c>
      <c r="F280" s="217">
        <v>1000</v>
      </c>
      <c r="G280" s="218">
        <f t="shared" si="28"/>
        <v>200</v>
      </c>
      <c r="H280" s="219">
        <f t="shared" si="29"/>
        <v>555.55555555555554</v>
      </c>
      <c r="I280" s="219">
        <f t="shared" si="30"/>
        <v>0.18518518518518517</v>
      </c>
      <c r="J280" s="217"/>
      <c r="K280" s="220"/>
      <c r="L280" s="220"/>
      <c r="M280" s="221"/>
      <c r="N280" s="222">
        <f t="shared" si="24"/>
        <v>0</v>
      </c>
      <c r="O280" s="223"/>
      <c r="P280" s="224"/>
      <c r="Q280" s="224"/>
      <c r="R280" s="224"/>
      <c r="S280" s="224"/>
      <c r="T280" s="225"/>
      <c r="U280" s="226">
        <f t="shared" si="31"/>
        <v>0.37037037037037035</v>
      </c>
      <c r="V280" s="227"/>
      <c r="W280" s="228" t="str">
        <f t="shared" si="32"/>
        <v>0</v>
      </c>
      <c r="X280" s="509"/>
      <c r="Y280" s="229">
        <f t="shared" si="33"/>
        <v>0</v>
      </c>
    </row>
    <row r="281" spans="2:25" ht="18.75" customHeight="1">
      <c r="B281" s="515"/>
      <c r="C281" s="506"/>
      <c r="D281" s="216">
        <v>7</v>
      </c>
      <c r="E281" s="216" t="s">
        <v>5448</v>
      </c>
      <c r="F281" s="217">
        <v>280</v>
      </c>
      <c r="G281" s="218">
        <f t="shared" si="28"/>
        <v>56</v>
      </c>
      <c r="H281" s="219">
        <f t="shared" si="29"/>
        <v>155.55555555555554</v>
      </c>
      <c r="I281" s="219">
        <f t="shared" si="30"/>
        <v>5.185185185185185E-2</v>
      </c>
      <c r="J281" s="217"/>
      <c r="K281" s="220"/>
      <c r="L281" s="220"/>
      <c r="M281" s="221"/>
      <c r="N281" s="222">
        <f t="shared" si="24"/>
        <v>0</v>
      </c>
      <c r="O281" s="223"/>
      <c r="P281" s="224"/>
      <c r="Q281" s="224"/>
      <c r="R281" s="224"/>
      <c r="S281" s="224"/>
      <c r="T281" s="225"/>
      <c r="U281" s="226">
        <f t="shared" si="31"/>
        <v>0.1037037037037037</v>
      </c>
      <c r="V281" s="227"/>
      <c r="W281" s="228" t="str">
        <f t="shared" si="32"/>
        <v>0</v>
      </c>
      <c r="X281" s="509"/>
      <c r="Y281" s="229">
        <f t="shared" si="33"/>
        <v>0</v>
      </c>
    </row>
    <row r="282" spans="2:25" ht="18.75" customHeight="1">
      <c r="B282" s="515"/>
      <c r="C282" s="506"/>
      <c r="D282" s="216">
        <v>8</v>
      </c>
      <c r="E282" s="216" t="s">
        <v>5449</v>
      </c>
      <c r="F282" s="217">
        <v>350</v>
      </c>
      <c r="G282" s="218">
        <f t="shared" si="28"/>
        <v>70</v>
      </c>
      <c r="H282" s="219">
        <f t="shared" si="29"/>
        <v>194.44444444444443</v>
      </c>
      <c r="I282" s="219">
        <f t="shared" si="30"/>
        <v>6.4814814814814811E-2</v>
      </c>
      <c r="J282" s="217"/>
      <c r="K282" s="220"/>
      <c r="L282" s="220"/>
      <c r="M282" s="221"/>
      <c r="N282" s="222">
        <f t="shared" si="24"/>
        <v>0</v>
      </c>
      <c r="O282" s="223"/>
      <c r="P282" s="224"/>
      <c r="Q282" s="224"/>
      <c r="R282" s="224"/>
      <c r="S282" s="224"/>
      <c r="T282" s="225"/>
      <c r="U282" s="226">
        <f t="shared" si="31"/>
        <v>0.12962962962962962</v>
      </c>
      <c r="V282" s="227"/>
      <c r="W282" s="228" t="str">
        <f t="shared" si="32"/>
        <v>0</v>
      </c>
      <c r="X282" s="509"/>
      <c r="Y282" s="229">
        <f t="shared" si="33"/>
        <v>0</v>
      </c>
    </row>
    <row r="283" spans="2:25" ht="18.75" customHeight="1">
      <c r="B283" s="515"/>
      <c r="C283" s="506"/>
      <c r="D283" s="216">
        <v>9</v>
      </c>
      <c r="E283" s="216" t="s">
        <v>5450</v>
      </c>
      <c r="F283" s="217">
        <v>450</v>
      </c>
      <c r="G283" s="218">
        <f t="shared" si="28"/>
        <v>90</v>
      </c>
      <c r="H283" s="219">
        <f t="shared" si="29"/>
        <v>250</v>
      </c>
      <c r="I283" s="219">
        <f t="shared" si="30"/>
        <v>8.3333333333333329E-2</v>
      </c>
      <c r="J283" s="217" t="s">
        <v>5451</v>
      </c>
      <c r="K283" s="220" t="s">
        <v>5451</v>
      </c>
      <c r="L283" s="220"/>
      <c r="M283" s="221">
        <f>SUM(H275:H286)</f>
        <v>3433.3333333333335</v>
      </c>
      <c r="N283" s="222">
        <f t="shared" si="24"/>
        <v>68.666666666666671</v>
      </c>
      <c r="O283" s="223">
        <v>8</v>
      </c>
      <c r="P283" s="224" t="s">
        <v>12</v>
      </c>
      <c r="Q283" s="224"/>
      <c r="R283" s="224" t="s">
        <v>1064</v>
      </c>
      <c r="S283" s="224"/>
      <c r="T283" s="225"/>
      <c r="U283" s="226">
        <f t="shared" si="31"/>
        <v>0.16666666666666666</v>
      </c>
      <c r="V283" s="227">
        <f>SUM(U275:U286)</f>
        <v>2.2888888888888888</v>
      </c>
      <c r="W283" s="228" t="str">
        <f t="shared" si="32"/>
        <v>2</v>
      </c>
      <c r="X283" s="509"/>
      <c r="Y283" s="229">
        <f t="shared" si="33"/>
        <v>1</v>
      </c>
    </row>
    <row r="284" spans="2:25" ht="18.75" customHeight="1">
      <c r="B284" s="515"/>
      <c r="C284" s="506"/>
      <c r="D284" s="216">
        <v>10</v>
      </c>
      <c r="E284" s="216" t="s">
        <v>5452</v>
      </c>
      <c r="F284" s="217">
        <v>500</v>
      </c>
      <c r="G284" s="218">
        <f t="shared" si="28"/>
        <v>100</v>
      </c>
      <c r="H284" s="219">
        <f t="shared" si="29"/>
        <v>277.77777777777777</v>
      </c>
      <c r="I284" s="219">
        <f t="shared" si="30"/>
        <v>9.2592592592592587E-2</v>
      </c>
      <c r="J284" s="217"/>
      <c r="K284" s="220"/>
      <c r="L284" s="220"/>
      <c r="M284" s="221"/>
      <c r="N284" s="222">
        <f t="shared" si="24"/>
        <v>0</v>
      </c>
      <c r="O284" s="223"/>
      <c r="P284" s="224"/>
      <c r="Q284" s="224"/>
      <c r="R284" s="224"/>
      <c r="S284" s="224"/>
      <c r="T284" s="225"/>
      <c r="U284" s="226">
        <f t="shared" si="31"/>
        <v>0.18518518518518517</v>
      </c>
      <c r="V284" s="227"/>
      <c r="W284" s="228" t="str">
        <f t="shared" si="32"/>
        <v>0</v>
      </c>
      <c r="X284" s="509"/>
      <c r="Y284" s="229">
        <f t="shared" si="33"/>
        <v>0</v>
      </c>
    </row>
    <row r="285" spans="2:25" ht="18.75" customHeight="1">
      <c r="B285" s="515"/>
      <c r="C285" s="506"/>
      <c r="D285" s="216">
        <v>11</v>
      </c>
      <c r="E285" s="216" t="s">
        <v>5453</v>
      </c>
      <c r="F285" s="217">
        <v>500</v>
      </c>
      <c r="G285" s="218">
        <f t="shared" si="28"/>
        <v>100</v>
      </c>
      <c r="H285" s="219">
        <f t="shared" si="29"/>
        <v>277.77777777777777</v>
      </c>
      <c r="I285" s="219">
        <f t="shared" si="30"/>
        <v>9.2592592592592587E-2</v>
      </c>
      <c r="J285" s="217"/>
      <c r="K285" s="220"/>
      <c r="L285" s="220"/>
      <c r="M285" s="221"/>
      <c r="N285" s="222">
        <f t="shared" si="24"/>
        <v>0</v>
      </c>
      <c r="O285" s="223"/>
      <c r="P285" s="224"/>
      <c r="Q285" s="224"/>
      <c r="R285" s="224"/>
      <c r="S285" s="224"/>
      <c r="T285" s="225"/>
      <c r="U285" s="226">
        <f t="shared" si="31"/>
        <v>0.18518518518518517</v>
      </c>
      <c r="V285" s="227"/>
      <c r="W285" s="228" t="str">
        <f t="shared" si="32"/>
        <v>0</v>
      </c>
      <c r="X285" s="509"/>
      <c r="Y285" s="229">
        <f t="shared" si="33"/>
        <v>0</v>
      </c>
    </row>
    <row r="286" spans="2:25" ht="18.75" customHeight="1">
      <c r="B286" s="515"/>
      <c r="C286" s="506"/>
      <c r="D286" s="216">
        <v>12</v>
      </c>
      <c r="E286" s="216" t="s">
        <v>5454</v>
      </c>
      <c r="F286" s="217">
        <v>1000</v>
      </c>
      <c r="G286" s="218">
        <f t="shared" si="28"/>
        <v>200</v>
      </c>
      <c r="H286" s="219">
        <f t="shared" si="29"/>
        <v>555.55555555555554</v>
      </c>
      <c r="I286" s="219">
        <f t="shared" si="30"/>
        <v>0.18518518518518517</v>
      </c>
      <c r="J286" s="217"/>
      <c r="K286" s="220"/>
      <c r="L286" s="220"/>
      <c r="M286" s="221"/>
      <c r="N286" s="222">
        <f t="shared" si="24"/>
        <v>0</v>
      </c>
      <c r="O286" s="223"/>
      <c r="P286" s="224"/>
      <c r="Q286" s="224"/>
      <c r="R286" s="224"/>
      <c r="S286" s="224"/>
      <c r="T286" s="225"/>
      <c r="U286" s="226">
        <f t="shared" si="31"/>
        <v>0.37037037037037035</v>
      </c>
      <c r="V286" s="227"/>
      <c r="W286" s="228" t="str">
        <f t="shared" si="32"/>
        <v>0</v>
      </c>
      <c r="X286" s="509"/>
      <c r="Y286" s="229">
        <f t="shared" si="33"/>
        <v>0</v>
      </c>
    </row>
    <row r="287" spans="2:25" ht="18.75" customHeight="1">
      <c r="B287" s="515"/>
      <c r="C287" s="506"/>
      <c r="D287" s="216"/>
      <c r="E287" s="216"/>
      <c r="F287" s="217"/>
      <c r="G287" s="218">
        <f t="shared" si="28"/>
        <v>0</v>
      </c>
      <c r="H287" s="219">
        <f t="shared" si="29"/>
        <v>0</v>
      </c>
      <c r="I287" s="219">
        <f t="shared" si="30"/>
        <v>0</v>
      </c>
      <c r="J287" s="217"/>
      <c r="K287" s="220"/>
      <c r="L287" s="220"/>
      <c r="M287" s="221"/>
      <c r="N287" s="222">
        <f t="shared" si="24"/>
        <v>0</v>
      </c>
      <c r="O287" s="223"/>
      <c r="P287" s="224"/>
      <c r="Q287" s="224"/>
      <c r="R287" s="224"/>
      <c r="S287" s="224"/>
      <c r="T287" s="225"/>
      <c r="U287" s="226">
        <f t="shared" si="31"/>
        <v>0</v>
      </c>
      <c r="V287" s="227"/>
      <c r="W287" s="228" t="str">
        <f t="shared" si="32"/>
        <v>0</v>
      </c>
      <c r="X287" s="509"/>
      <c r="Y287" s="229">
        <f t="shared" si="33"/>
        <v>0</v>
      </c>
    </row>
    <row r="288" spans="2:25" ht="18.75" customHeight="1">
      <c r="B288" s="515"/>
      <c r="C288" s="506"/>
      <c r="D288" s="216">
        <v>1</v>
      </c>
      <c r="E288" s="216" t="s">
        <v>5455</v>
      </c>
      <c r="F288" s="217">
        <v>320</v>
      </c>
      <c r="G288" s="218">
        <f t="shared" si="28"/>
        <v>64</v>
      </c>
      <c r="H288" s="219">
        <f t="shared" si="29"/>
        <v>177.77777777777777</v>
      </c>
      <c r="I288" s="219">
        <f t="shared" si="30"/>
        <v>5.9259259259259255E-2</v>
      </c>
      <c r="J288" s="217" t="s">
        <v>5456</v>
      </c>
      <c r="K288" s="220" t="s">
        <v>5457</v>
      </c>
      <c r="L288" s="220"/>
      <c r="M288" s="221">
        <f>SUM(H288:H299)</f>
        <v>3044.4444444444443</v>
      </c>
      <c r="N288" s="222">
        <f t="shared" si="24"/>
        <v>60.888888888888886</v>
      </c>
      <c r="O288" s="223">
        <v>8</v>
      </c>
      <c r="P288" s="224" t="s">
        <v>12</v>
      </c>
      <c r="Q288" s="224"/>
      <c r="R288" s="224" t="s">
        <v>1064</v>
      </c>
      <c r="S288" s="224"/>
      <c r="T288" s="225"/>
      <c r="U288" s="226">
        <f t="shared" si="31"/>
        <v>0.11851851851851851</v>
      </c>
      <c r="V288" s="227">
        <f>SUM(U288:U299)</f>
        <v>2.0296296296296292</v>
      </c>
      <c r="W288" s="228" t="str">
        <f t="shared" si="32"/>
        <v>2</v>
      </c>
      <c r="X288" s="509"/>
      <c r="Y288" s="229">
        <f t="shared" si="33"/>
        <v>1</v>
      </c>
    </row>
    <row r="289" spans="2:25" ht="18.75" customHeight="1">
      <c r="B289" s="515"/>
      <c r="C289" s="506"/>
      <c r="D289" s="216">
        <v>2</v>
      </c>
      <c r="E289" s="216" t="s">
        <v>5458</v>
      </c>
      <c r="F289" s="217">
        <v>400</v>
      </c>
      <c r="G289" s="218">
        <f t="shared" si="28"/>
        <v>80</v>
      </c>
      <c r="H289" s="219">
        <f t="shared" si="29"/>
        <v>222.22222222222223</v>
      </c>
      <c r="I289" s="219">
        <f t="shared" si="30"/>
        <v>7.407407407407407E-2</v>
      </c>
      <c r="J289" s="217"/>
      <c r="K289" s="220"/>
      <c r="L289" s="220"/>
      <c r="M289" s="221"/>
      <c r="N289" s="222">
        <f t="shared" si="24"/>
        <v>0</v>
      </c>
      <c r="O289" s="223"/>
      <c r="P289" s="224"/>
      <c r="Q289" s="224"/>
      <c r="R289" s="224"/>
      <c r="S289" s="224"/>
      <c r="T289" s="225"/>
      <c r="U289" s="226">
        <f t="shared" si="31"/>
        <v>0.14814814814814814</v>
      </c>
      <c r="V289" s="227"/>
      <c r="W289" s="228" t="str">
        <f t="shared" si="32"/>
        <v>0</v>
      </c>
      <c r="X289" s="509"/>
      <c r="Y289" s="229">
        <f t="shared" si="33"/>
        <v>0</v>
      </c>
    </row>
    <row r="290" spans="2:25" ht="18.75" customHeight="1">
      <c r="B290" s="515"/>
      <c r="C290" s="506"/>
      <c r="D290" s="216">
        <v>3</v>
      </c>
      <c r="E290" s="216" t="s">
        <v>5459</v>
      </c>
      <c r="F290" s="217">
        <v>450</v>
      </c>
      <c r="G290" s="218">
        <f t="shared" si="28"/>
        <v>90</v>
      </c>
      <c r="H290" s="219">
        <f t="shared" si="29"/>
        <v>250</v>
      </c>
      <c r="I290" s="219">
        <f t="shared" si="30"/>
        <v>8.3333333333333329E-2</v>
      </c>
      <c r="J290" s="217"/>
      <c r="K290" s="220"/>
      <c r="L290" s="220"/>
      <c r="M290" s="221"/>
      <c r="N290" s="222">
        <f t="shared" si="24"/>
        <v>0</v>
      </c>
      <c r="O290" s="223"/>
      <c r="P290" s="224"/>
      <c r="Q290" s="224"/>
      <c r="R290" s="224"/>
      <c r="S290" s="224"/>
      <c r="T290" s="225"/>
      <c r="U290" s="226">
        <f t="shared" si="31"/>
        <v>0.16666666666666666</v>
      </c>
      <c r="V290" s="227"/>
      <c r="W290" s="228" t="str">
        <f t="shared" si="32"/>
        <v>0</v>
      </c>
      <c r="X290" s="509"/>
      <c r="Y290" s="229">
        <f t="shared" si="33"/>
        <v>0</v>
      </c>
    </row>
    <row r="291" spans="2:25" ht="18.75" customHeight="1">
      <c r="B291" s="515"/>
      <c r="C291" s="506"/>
      <c r="D291" s="216">
        <v>4</v>
      </c>
      <c r="E291" s="216" t="s">
        <v>5460</v>
      </c>
      <c r="F291" s="217">
        <v>490</v>
      </c>
      <c r="G291" s="218">
        <f t="shared" si="28"/>
        <v>98</v>
      </c>
      <c r="H291" s="219">
        <f t="shared" si="29"/>
        <v>272.22222222222223</v>
      </c>
      <c r="I291" s="219">
        <f t="shared" si="30"/>
        <v>9.0740740740740747E-2</v>
      </c>
      <c r="J291" s="217"/>
      <c r="K291" s="220"/>
      <c r="L291" s="220"/>
      <c r="M291" s="221"/>
      <c r="N291" s="222">
        <f t="shared" si="24"/>
        <v>0</v>
      </c>
      <c r="O291" s="223"/>
      <c r="P291" s="224"/>
      <c r="Q291" s="224"/>
      <c r="R291" s="224"/>
      <c r="S291" s="224"/>
      <c r="T291" s="225"/>
      <c r="U291" s="226">
        <f t="shared" si="31"/>
        <v>0.18148148148148149</v>
      </c>
      <c r="V291" s="227"/>
      <c r="W291" s="228" t="str">
        <f t="shared" si="32"/>
        <v>0</v>
      </c>
      <c r="X291" s="509"/>
      <c r="Y291" s="229">
        <f t="shared" si="33"/>
        <v>0</v>
      </c>
    </row>
    <row r="292" spans="2:25" ht="18.75" customHeight="1">
      <c r="B292" s="515"/>
      <c r="C292" s="506"/>
      <c r="D292" s="216">
        <v>5</v>
      </c>
      <c r="E292" s="216" t="s">
        <v>5461</v>
      </c>
      <c r="F292" s="217">
        <v>520</v>
      </c>
      <c r="G292" s="218">
        <f t="shared" si="28"/>
        <v>104</v>
      </c>
      <c r="H292" s="219">
        <f t="shared" si="29"/>
        <v>288.88888888888886</v>
      </c>
      <c r="I292" s="219">
        <f t="shared" si="30"/>
        <v>9.6296296296296283E-2</v>
      </c>
      <c r="J292" s="217"/>
      <c r="K292" s="220"/>
      <c r="L292" s="220"/>
      <c r="M292" s="221"/>
      <c r="N292" s="222">
        <f t="shared" si="24"/>
        <v>0</v>
      </c>
      <c r="O292" s="223"/>
      <c r="P292" s="224"/>
      <c r="Q292" s="224"/>
      <c r="R292" s="224"/>
      <c r="S292" s="224"/>
      <c r="T292" s="225"/>
      <c r="U292" s="226">
        <f t="shared" si="31"/>
        <v>0.19259259259259257</v>
      </c>
      <c r="V292" s="227"/>
      <c r="W292" s="228" t="str">
        <f t="shared" si="32"/>
        <v>0</v>
      </c>
      <c r="X292" s="509"/>
      <c r="Y292" s="229">
        <f t="shared" si="33"/>
        <v>0</v>
      </c>
    </row>
    <row r="293" spans="2:25" ht="18.75" customHeight="1">
      <c r="B293" s="515"/>
      <c r="C293" s="506"/>
      <c r="D293" s="216">
        <v>6</v>
      </c>
      <c r="E293" s="216" t="s">
        <v>5462</v>
      </c>
      <c r="F293" s="217">
        <v>450</v>
      </c>
      <c r="G293" s="218">
        <f t="shared" si="28"/>
        <v>90</v>
      </c>
      <c r="H293" s="219">
        <f t="shared" si="29"/>
        <v>250</v>
      </c>
      <c r="I293" s="219">
        <f t="shared" si="30"/>
        <v>8.3333333333333329E-2</v>
      </c>
      <c r="J293" s="217"/>
      <c r="K293" s="220"/>
      <c r="L293" s="220"/>
      <c r="M293" s="221"/>
      <c r="N293" s="222">
        <f t="shared" si="24"/>
        <v>0</v>
      </c>
      <c r="O293" s="223"/>
      <c r="P293" s="224"/>
      <c r="Q293" s="224"/>
      <c r="R293" s="224"/>
      <c r="S293" s="224"/>
      <c r="T293" s="225"/>
      <c r="U293" s="226">
        <f t="shared" si="31"/>
        <v>0.16666666666666666</v>
      </c>
      <c r="V293" s="227"/>
      <c r="W293" s="228" t="str">
        <f t="shared" si="32"/>
        <v>0</v>
      </c>
      <c r="X293" s="509"/>
      <c r="Y293" s="229">
        <f t="shared" si="33"/>
        <v>0</v>
      </c>
    </row>
    <row r="294" spans="2:25" ht="18.75" customHeight="1">
      <c r="B294" s="515"/>
      <c r="C294" s="506"/>
      <c r="D294" s="216">
        <v>7</v>
      </c>
      <c r="E294" s="216" t="s">
        <v>5463</v>
      </c>
      <c r="F294" s="217">
        <v>350</v>
      </c>
      <c r="G294" s="218">
        <f t="shared" si="28"/>
        <v>70</v>
      </c>
      <c r="H294" s="219">
        <f t="shared" si="29"/>
        <v>194.44444444444443</v>
      </c>
      <c r="I294" s="219">
        <f t="shared" si="30"/>
        <v>6.4814814814814811E-2</v>
      </c>
      <c r="J294" s="217"/>
      <c r="K294" s="220"/>
      <c r="L294" s="220"/>
      <c r="M294" s="221"/>
      <c r="N294" s="222">
        <f t="shared" si="24"/>
        <v>0</v>
      </c>
      <c r="O294" s="223"/>
      <c r="P294" s="224"/>
      <c r="Q294" s="224"/>
      <c r="R294" s="224"/>
      <c r="S294" s="224"/>
      <c r="T294" s="225"/>
      <c r="U294" s="226">
        <f t="shared" si="31"/>
        <v>0.12962962962962962</v>
      </c>
      <c r="V294" s="227"/>
      <c r="W294" s="228" t="str">
        <f t="shared" si="32"/>
        <v>0</v>
      </c>
      <c r="X294" s="509"/>
      <c r="Y294" s="229">
        <f t="shared" si="33"/>
        <v>0</v>
      </c>
    </row>
    <row r="295" spans="2:25" ht="18.75" customHeight="1">
      <c r="B295" s="515"/>
      <c r="C295" s="506"/>
      <c r="D295" s="216">
        <v>8</v>
      </c>
      <c r="E295" s="216" t="s">
        <v>5464</v>
      </c>
      <c r="F295" s="217">
        <v>500</v>
      </c>
      <c r="G295" s="218">
        <f t="shared" si="28"/>
        <v>100</v>
      </c>
      <c r="H295" s="219">
        <f t="shared" si="29"/>
        <v>277.77777777777777</v>
      </c>
      <c r="I295" s="219">
        <f t="shared" si="30"/>
        <v>9.2592592592592587E-2</v>
      </c>
      <c r="J295" s="217"/>
      <c r="K295" s="220"/>
      <c r="L295" s="220"/>
      <c r="M295" s="221"/>
      <c r="N295" s="222">
        <f t="shared" si="24"/>
        <v>0</v>
      </c>
      <c r="O295" s="223"/>
      <c r="P295" s="224"/>
      <c r="Q295" s="224"/>
      <c r="R295" s="224"/>
      <c r="S295" s="224"/>
      <c r="T295" s="225"/>
      <c r="U295" s="226">
        <f t="shared" si="31"/>
        <v>0.18518518518518517</v>
      </c>
      <c r="V295" s="227"/>
      <c r="W295" s="228" t="str">
        <f t="shared" si="32"/>
        <v>0</v>
      </c>
      <c r="X295" s="509"/>
      <c r="Y295" s="229">
        <f t="shared" si="33"/>
        <v>0</v>
      </c>
    </row>
    <row r="296" spans="2:25" ht="18.75" customHeight="1">
      <c r="B296" s="515"/>
      <c r="C296" s="506"/>
      <c r="D296" s="216">
        <v>9</v>
      </c>
      <c r="E296" s="216" t="s">
        <v>5465</v>
      </c>
      <c r="F296" s="217">
        <v>500</v>
      </c>
      <c r="G296" s="218">
        <f t="shared" si="28"/>
        <v>100</v>
      </c>
      <c r="H296" s="219">
        <f t="shared" si="29"/>
        <v>277.77777777777777</v>
      </c>
      <c r="I296" s="219">
        <f t="shared" si="30"/>
        <v>9.2592592592592587E-2</v>
      </c>
      <c r="J296" s="217"/>
      <c r="K296" s="220"/>
      <c r="L296" s="220"/>
      <c r="M296" s="221"/>
      <c r="N296" s="222">
        <f t="shared" si="24"/>
        <v>0</v>
      </c>
      <c r="O296" s="223"/>
      <c r="P296" s="224"/>
      <c r="Q296" s="224"/>
      <c r="R296" s="224"/>
      <c r="S296" s="224"/>
      <c r="T296" s="225"/>
      <c r="U296" s="226">
        <f t="shared" si="31"/>
        <v>0.18518518518518517</v>
      </c>
      <c r="V296" s="227"/>
      <c r="W296" s="228" t="str">
        <f t="shared" si="32"/>
        <v>0</v>
      </c>
      <c r="X296" s="509"/>
      <c r="Y296" s="229">
        <f t="shared" si="33"/>
        <v>0</v>
      </c>
    </row>
    <row r="297" spans="2:25" ht="18.75" customHeight="1">
      <c r="B297" s="515"/>
      <c r="C297" s="506"/>
      <c r="D297" s="216">
        <v>10</v>
      </c>
      <c r="E297" s="216" t="s">
        <v>5466</v>
      </c>
      <c r="F297" s="217">
        <v>500</v>
      </c>
      <c r="G297" s="218">
        <f t="shared" si="28"/>
        <v>100</v>
      </c>
      <c r="H297" s="219">
        <f t="shared" si="29"/>
        <v>277.77777777777777</v>
      </c>
      <c r="I297" s="219">
        <f t="shared" si="30"/>
        <v>9.2592592592592587E-2</v>
      </c>
      <c r="J297" s="217"/>
      <c r="K297" s="220"/>
      <c r="L297" s="220"/>
      <c r="M297" s="221"/>
      <c r="N297" s="222">
        <f t="shared" si="24"/>
        <v>0</v>
      </c>
      <c r="O297" s="223"/>
      <c r="P297" s="224"/>
      <c r="Q297" s="224"/>
      <c r="R297" s="224"/>
      <c r="S297" s="224"/>
      <c r="T297" s="225"/>
      <c r="U297" s="226">
        <f t="shared" si="31"/>
        <v>0.18518518518518517</v>
      </c>
      <c r="V297" s="227"/>
      <c r="W297" s="228" t="str">
        <f t="shared" si="32"/>
        <v>0</v>
      </c>
      <c r="X297" s="509"/>
      <c r="Y297" s="229">
        <f t="shared" si="33"/>
        <v>0</v>
      </c>
    </row>
    <row r="298" spans="2:25" ht="18.75" customHeight="1">
      <c r="B298" s="515"/>
      <c r="C298" s="506"/>
      <c r="D298" s="216">
        <v>11</v>
      </c>
      <c r="E298" s="216" t="s">
        <v>5467</v>
      </c>
      <c r="F298" s="217">
        <v>500</v>
      </c>
      <c r="G298" s="218">
        <f t="shared" ref="G298:G314" si="34">F298/$G$15</f>
        <v>100</v>
      </c>
      <c r="H298" s="219">
        <f t="shared" ref="H298:H314" si="35">F298/$H$15</f>
        <v>277.77777777777777</v>
      </c>
      <c r="I298" s="219">
        <f t="shared" ref="I298:I314" si="36">H298/$I$15</f>
        <v>9.2592592592592587E-2</v>
      </c>
      <c r="J298" s="217"/>
      <c r="K298" s="220"/>
      <c r="L298" s="220"/>
      <c r="M298" s="221"/>
      <c r="N298" s="222">
        <f t="shared" si="24"/>
        <v>0</v>
      </c>
      <c r="O298" s="223"/>
      <c r="P298" s="224"/>
      <c r="Q298" s="224"/>
      <c r="R298" s="224"/>
      <c r="S298" s="224"/>
      <c r="T298" s="225"/>
      <c r="U298" s="226">
        <f t="shared" ref="U298:U314" si="37">H298/$U$15</f>
        <v>0.18518518518518517</v>
      </c>
      <c r="V298" s="227"/>
      <c r="W298" s="228" t="str">
        <f t="shared" ref="W298:W314" si="38">IF(V298&lt;1,"0",IF(V298&lt;5,"2",IF(V298&gt;=5,"6")))</f>
        <v>0</v>
      </c>
      <c r="X298" s="509"/>
      <c r="Y298" s="229">
        <f t="shared" ref="Y298:Y314" si="39">W298/2</f>
        <v>0</v>
      </c>
    </row>
    <row r="299" spans="2:25" ht="18.75" customHeight="1">
      <c r="B299" s="515"/>
      <c r="C299" s="506"/>
      <c r="D299" s="216">
        <v>12</v>
      </c>
      <c r="E299" s="216" t="s">
        <v>5468</v>
      </c>
      <c r="F299" s="217">
        <v>500</v>
      </c>
      <c r="G299" s="218">
        <f t="shared" si="34"/>
        <v>100</v>
      </c>
      <c r="H299" s="219">
        <f t="shared" si="35"/>
        <v>277.77777777777777</v>
      </c>
      <c r="I299" s="219">
        <f t="shared" si="36"/>
        <v>9.2592592592592587E-2</v>
      </c>
      <c r="J299" s="217"/>
      <c r="K299" s="220"/>
      <c r="L299" s="220"/>
      <c r="M299" s="221"/>
      <c r="N299" s="222">
        <f t="shared" si="24"/>
        <v>0</v>
      </c>
      <c r="O299" s="223"/>
      <c r="P299" s="224"/>
      <c r="Q299" s="224"/>
      <c r="R299" s="224"/>
      <c r="S299" s="224"/>
      <c r="T299" s="225"/>
      <c r="U299" s="226">
        <f t="shared" si="37"/>
        <v>0.18518518518518517</v>
      </c>
      <c r="V299" s="227"/>
      <c r="W299" s="228" t="str">
        <f t="shared" si="38"/>
        <v>0</v>
      </c>
      <c r="X299" s="509"/>
      <c r="Y299" s="229">
        <f t="shared" si="39"/>
        <v>0</v>
      </c>
    </row>
    <row r="300" spans="2:25" ht="18.75" customHeight="1">
      <c r="B300" s="515"/>
      <c r="C300" s="506"/>
      <c r="D300" s="216"/>
      <c r="E300" s="216"/>
      <c r="F300" s="217"/>
      <c r="G300" s="218">
        <f t="shared" si="34"/>
        <v>0</v>
      </c>
      <c r="H300" s="219">
        <f t="shared" si="35"/>
        <v>0</v>
      </c>
      <c r="I300" s="219">
        <f t="shared" si="36"/>
        <v>0</v>
      </c>
      <c r="J300" s="217"/>
      <c r="K300" s="220"/>
      <c r="L300" s="220"/>
      <c r="M300" s="221"/>
      <c r="N300" s="222">
        <f t="shared" si="24"/>
        <v>0</v>
      </c>
      <c r="O300" s="223"/>
      <c r="P300" s="224"/>
      <c r="Q300" s="224"/>
      <c r="R300" s="224"/>
      <c r="S300" s="224"/>
      <c r="T300" s="225"/>
      <c r="U300" s="226">
        <f t="shared" si="37"/>
        <v>0</v>
      </c>
      <c r="V300" s="227"/>
      <c r="W300" s="228" t="str">
        <f t="shared" si="38"/>
        <v>0</v>
      </c>
      <c r="X300" s="509"/>
      <c r="Y300" s="229">
        <f t="shared" si="39"/>
        <v>0</v>
      </c>
    </row>
    <row r="301" spans="2:25" ht="18.75" customHeight="1">
      <c r="B301" s="515"/>
      <c r="C301" s="506"/>
      <c r="D301" s="216">
        <v>1</v>
      </c>
      <c r="E301" s="216" t="s">
        <v>5469</v>
      </c>
      <c r="F301" s="217">
        <v>253</v>
      </c>
      <c r="G301" s="218">
        <f t="shared" si="34"/>
        <v>50.6</v>
      </c>
      <c r="H301" s="219">
        <f t="shared" si="35"/>
        <v>140.55555555555554</v>
      </c>
      <c r="I301" s="219">
        <f t="shared" si="36"/>
        <v>4.6851851851851846E-2</v>
      </c>
      <c r="J301" s="217"/>
      <c r="K301" s="220" t="s">
        <v>5470</v>
      </c>
      <c r="L301" s="220"/>
      <c r="M301" s="221">
        <f>SUM(H301:H312)</f>
        <v>3140.5555555555552</v>
      </c>
      <c r="N301" s="222">
        <f t="shared" si="24"/>
        <v>62.811111111111103</v>
      </c>
      <c r="O301" s="223">
        <v>7</v>
      </c>
      <c r="P301" s="224" t="s">
        <v>12</v>
      </c>
      <c r="Q301" s="224"/>
      <c r="R301" s="224" t="s">
        <v>1064</v>
      </c>
      <c r="S301" s="224"/>
      <c r="T301" s="225"/>
      <c r="U301" s="226">
        <f t="shared" si="37"/>
        <v>9.3703703703703692E-2</v>
      </c>
      <c r="V301" s="227">
        <f>SUM(U301:U312)</f>
        <v>2.0937037037037034</v>
      </c>
      <c r="W301" s="228" t="str">
        <f t="shared" si="38"/>
        <v>2</v>
      </c>
      <c r="X301" s="509"/>
      <c r="Y301" s="229">
        <f t="shared" si="39"/>
        <v>1</v>
      </c>
    </row>
    <row r="302" spans="2:25" ht="18.75" customHeight="1">
      <c r="B302" s="515"/>
      <c r="C302" s="506"/>
      <c r="D302" s="216">
        <v>2</v>
      </c>
      <c r="E302" s="216" t="s">
        <v>5471</v>
      </c>
      <c r="F302" s="217">
        <v>200</v>
      </c>
      <c r="G302" s="218">
        <f t="shared" si="34"/>
        <v>40</v>
      </c>
      <c r="H302" s="219">
        <f t="shared" si="35"/>
        <v>111.11111111111111</v>
      </c>
      <c r="I302" s="219">
        <f t="shared" si="36"/>
        <v>3.7037037037037035E-2</v>
      </c>
      <c r="J302" s="217"/>
      <c r="K302" s="220"/>
      <c r="L302" s="220"/>
      <c r="M302" s="221"/>
      <c r="N302" s="222">
        <f t="shared" si="24"/>
        <v>0</v>
      </c>
      <c r="O302" s="223"/>
      <c r="P302" s="224"/>
      <c r="Q302" s="224"/>
      <c r="R302" s="224"/>
      <c r="S302" s="224"/>
      <c r="T302" s="225"/>
      <c r="U302" s="226">
        <f t="shared" si="37"/>
        <v>7.407407407407407E-2</v>
      </c>
      <c r="V302" s="227"/>
      <c r="W302" s="228" t="str">
        <f t="shared" si="38"/>
        <v>0</v>
      </c>
      <c r="X302" s="509"/>
      <c r="Y302" s="229">
        <f t="shared" si="39"/>
        <v>0</v>
      </c>
    </row>
    <row r="303" spans="2:25" ht="18.75" customHeight="1">
      <c r="B303" s="515"/>
      <c r="C303" s="506"/>
      <c r="D303" s="216">
        <v>3</v>
      </c>
      <c r="E303" s="216" t="s">
        <v>5472</v>
      </c>
      <c r="F303" s="217">
        <v>500</v>
      </c>
      <c r="G303" s="218">
        <f t="shared" si="34"/>
        <v>100</v>
      </c>
      <c r="H303" s="219">
        <f t="shared" si="35"/>
        <v>277.77777777777777</v>
      </c>
      <c r="I303" s="219">
        <f t="shared" si="36"/>
        <v>9.2592592592592587E-2</v>
      </c>
      <c r="J303" s="217"/>
      <c r="K303" s="220"/>
      <c r="L303" s="220"/>
      <c r="M303" s="221"/>
      <c r="N303" s="222">
        <f t="shared" si="24"/>
        <v>0</v>
      </c>
      <c r="O303" s="223"/>
      <c r="P303" s="224"/>
      <c r="Q303" s="224"/>
      <c r="R303" s="224"/>
      <c r="S303" s="224"/>
      <c r="T303" s="225"/>
      <c r="U303" s="226">
        <f t="shared" si="37"/>
        <v>0.18518518518518517</v>
      </c>
      <c r="V303" s="227"/>
      <c r="W303" s="228" t="str">
        <f t="shared" si="38"/>
        <v>0</v>
      </c>
      <c r="X303" s="509"/>
      <c r="Y303" s="229">
        <f t="shared" si="39"/>
        <v>0</v>
      </c>
    </row>
    <row r="304" spans="2:25" ht="18.75" customHeight="1">
      <c r="B304" s="515"/>
      <c r="C304" s="506"/>
      <c r="D304" s="216">
        <v>4</v>
      </c>
      <c r="E304" s="216" t="s">
        <v>5473</v>
      </c>
      <c r="F304" s="217">
        <v>400</v>
      </c>
      <c r="G304" s="218">
        <f t="shared" si="34"/>
        <v>80</v>
      </c>
      <c r="H304" s="219">
        <f t="shared" si="35"/>
        <v>222.22222222222223</v>
      </c>
      <c r="I304" s="219">
        <f t="shared" si="36"/>
        <v>7.407407407407407E-2</v>
      </c>
      <c r="J304" s="217"/>
      <c r="K304" s="220"/>
      <c r="L304" s="220"/>
      <c r="M304" s="221"/>
      <c r="N304" s="222">
        <f t="shared" si="24"/>
        <v>0</v>
      </c>
      <c r="O304" s="223"/>
      <c r="P304" s="224"/>
      <c r="Q304" s="224"/>
      <c r="R304" s="224"/>
      <c r="S304" s="224"/>
      <c r="T304" s="225"/>
      <c r="U304" s="226">
        <f t="shared" si="37"/>
        <v>0.14814814814814814</v>
      </c>
      <c r="V304" s="227"/>
      <c r="W304" s="228" t="str">
        <f t="shared" si="38"/>
        <v>0</v>
      </c>
      <c r="X304" s="509"/>
      <c r="Y304" s="229">
        <f t="shared" si="39"/>
        <v>0</v>
      </c>
    </row>
    <row r="305" spans="2:25" ht="18.75" customHeight="1">
      <c r="B305" s="515"/>
      <c r="C305" s="506"/>
      <c r="D305" s="216">
        <v>5</v>
      </c>
      <c r="E305" s="216" t="s">
        <v>5474</v>
      </c>
      <c r="F305" s="217">
        <v>300</v>
      </c>
      <c r="G305" s="218">
        <f t="shared" si="34"/>
        <v>60</v>
      </c>
      <c r="H305" s="219">
        <f t="shared" si="35"/>
        <v>166.66666666666666</v>
      </c>
      <c r="I305" s="219">
        <f t="shared" si="36"/>
        <v>5.5555555555555552E-2</v>
      </c>
      <c r="J305" s="217"/>
      <c r="K305" s="220"/>
      <c r="L305" s="220"/>
      <c r="M305" s="221"/>
      <c r="N305" s="222">
        <f t="shared" si="24"/>
        <v>0</v>
      </c>
      <c r="O305" s="223"/>
      <c r="P305" s="224"/>
      <c r="Q305" s="224"/>
      <c r="R305" s="224"/>
      <c r="S305" s="224"/>
      <c r="T305" s="225"/>
      <c r="U305" s="226">
        <f t="shared" si="37"/>
        <v>0.1111111111111111</v>
      </c>
      <c r="V305" s="227"/>
      <c r="W305" s="228" t="str">
        <f t="shared" si="38"/>
        <v>0</v>
      </c>
      <c r="X305" s="509"/>
      <c r="Y305" s="229">
        <f t="shared" si="39"/>
        <v>0</v>
      </c>
    </row>
    <row r="306" spans="2:25" ht="18.75" customHeight="1">
      <c r="B306" s="515"/>
      <c r="C306" s="506"/>
      <c r="D306" s="216">
        <v>6</v>
      </c>
      <c r="E306" s="216" t="s">
        <v>5475</v>
      </c>
      <c r="F306" s="217">
        <v>500</v>
      </c>
      <c r="G306" s="218">
        <f t="shared" si="34"/>
        <v>100</v>
      </c>
      <c r="H306" s="219">
        <f t="shared" si="35"/>
        <v>277.77777777777777</v>
      </c>
      <c r="I306" s="219">
        <f t="shared" si="36"/>
        <v>9.2592592592592587E-2</v>
      </c>
      <c r="J306" s="217"/>
      <c r="K306" s="220"/>
      <c r="L306" s="220"/>
      <c r="M306" s="221"/>
      <c r="N306" s="222">
        <f t="shared" si="24"/>
        <v>0</v>
      </c>
      <c r="O306" s="223"/>
      <c r="P306" s="224"/>
      <c r="Q306" s="224"/>
      <c r="R306" s="224"/>
      <c r="S306" s="224"/>
      <c r="T306" s="225"/>
      <c r="U306" s="226">
        <f t="shared" si="37"/>
        <v>0.18518518518518517</v>
      </c>
      <c r="V306" s="227"/>
      <c r="W306" s="228" t="str">
        <f t="shared" si="38"/>
        <v>0</v>
      </c>
      <c r="X306" s="509"/>
      <c r="Y306" s="229">
        <f t="shared" si="39"/>
        <v>0</v>
      </c>
    </row>
    <row r="307" spans="2:25" ht="18.75" customHeight="1">
      <c r="B307" s="515"/>
      <c r="C307" s="506"/>
      <c r="D307" s="216">
        <v>7</v>
      </c>
      <c r="E307" s="216" t="s">
        <v>5476</v>
      </c>
      <c r="F307" s="217">
        <v>600</v>
      </c>
      <c r="G307" s="218">
        <f t="shared" si="34"/>
        <v>120</v>
      </c>
      <c r="H307" s="219">
        <f t="shared" si="35"/>
        <v>333.33333333333331</v>
      </c>
      <c r="I307" s="219">
        <f t="shared" si="36"/>
        <v>0.1111111111111111</v>
      </c>
      <c r="J307" s="217"/>
      <c r="K307" s="220"/>
      <c r="L307" s="220"/>
      <c r="M307" s="232"/>
      <c r="N307" s="222">
        <f t="shared" si="24"/>
        <v>0</v>
      </c>
      <c r="O307" s="223"/>
      <c r="P307" s="224"/>
      <c r="Q307" s="224"/>
      <c r="R307" s="224"/>
      <c r="S307" s="224"/>
      <c r="T307" s="225"/>
      <c r="U307" s="226">
        <f t="shared" si="37"/>
        <v>0.22222222222222221</v>
      </c>
      <c r="V307" s="227"/>
      <c r="W307" s="228" t="str">
        <f t="shared" si="38"/>
        <v>0</v>
      </c>
      <c r="X307" s="509"/>
      <c r="Y307" s="229">
        <f t="shared" si="39"/>
        <v>0</v>
      </c>
    </row>
    <row r="308" spans="2:25" ht="18.75" customHeight="1">
      <c r="B308" s="515"/>
      <c r="C308" s="506"/>
      <c r="D308" s="216">
        <v>8</v>
      </c>
      <c r="E308" s="216" t="s">
        <v>5477</v>
      </c>
      <c r="F308" s="217">
        <v>700</v>
      </c>
      <c r="G308" s="218">
        <f t="shared" si="34"/>
        <v>140</v>
      </c>
      <c r="H308" s="219">
        <f t="shared" si="35"/>
        <v>388.88888888888886</v>
      </c>
      <c r="I308" s="219">
        <f t="shared" si="36"/>
        <v>0.12962962962962962</v>
      </c>
      <c r="J308" s="217"/>
      <c r="K308" s="220"/>
      <c r="L308" s="220"/>
      <c r="M308" s="232"/>
      <c r="N308" s="222">
        <f t="shared" si="24"/>
        <v>0</v>
      </c>
      <c r="O308" s="223"/>
      <c r="P308" s="224"/>
      <c r="Q308" s="224"/>
      <c r="R308" s="224"/>
      <c r="S308" s="224"/>
      <c r="T308" s="225"/>
      <c r="U308" s="226">
        <f t="shared" si="37"/>
        <v>0.25925925925925924</v>
      </c>
      <c r="V308" s="227"/>
      <c r="W308" s="228" t="str">
        <f t="shared" si="38"/>
        <v>0</v>
      </c>
      <c r="X308" s="509"/>
      <c r="Y308" s="229">
        <f t="shared" si="39"/>
        <v>0</v>
      </c>
    </row>
    <row r="309" spans="2:25" ht="18.75" customHeight="1">
      <c r="B309" s="515"/>
      <c r="C309" s="506"/>
      <c r="D309" s="216">
        <v>9</v>
      </c>
      <c r="E309" s="216" t="s">
        <v>5478</v>
      </c>
      <c r="F309" s="217">
        <v>500</v>
      </c>
      <c r="G309" s="218">
        <f t="shared" si="34"/>
        <v>100</v>
      </c>
      <c r="H309" s="219">
        <f t="shared" si="35"/>
        <v>277.77777777777777</v>
      </c>
      <c r="I309" s="219">
        <f t="shared" si="36"/>
        <v>9.2592592592592587E-2</v>
      </c>
      <c r="J309" s="217"/>
      <c r="K309" s="220"/>
      <c r="L309" s="220"/>
      <c r="M309" s="232"/>
      <c r="N309" s="222">
        <f t="shared" ref="N309:N314" si="40">M309/$N$15</f>
        <v>0</v>
      </c>
      <c r="O309" s="223"/>
      <c r="P309" s="224"/>
      <c r="Q309" s="224"/>
      <c r="R309" s="224"/>
      <c r="S309" s="224"/>
      <c r="T309" s="225"/>
      <c r="U309" s="226">
        <f t="shared" si="37"/>
        <v>0.18518518518518517</v>
      </c>
      <c r="V309" s="227"/>
      <c r="W309" s="228" t="str">
        <f t="shared" si="38"/>
        <v>0</v>
      </c>
      <c r="X309" s="509"/>
      <c r="Y309" s="229">
        <f t="shared" si="39"/>
        <v>0</v>
      </c>
    </row>
    <row r="310" spans="2:25" ht="18.75" customHeight="1">
      <c r="B310" s="515"/>
      <c r="C310" s="506"/>
      <c r="D310" s="216">
        <v>10</v>
      </c>
      <c r="E310" s="216" t="s">
        <v>5479</v>
      </c>
      <c r="F310" s="217">
        <v>700</v>
      </c>
      <c r="G310" s="218">
        <f t="shared" si="34"/>
        <v>140</v>
      </c>
      <c r="H310" s="219">
        <f t="shared" si="35"/>
        <v>388.88888888888886</v>
      </c>
      <c r="I310" s="219">
        <f t="shared" si="36"/>
        <v>0.12962962962962962</v>
      </c>
      <c r="J310" s="217"/>
      <c r="K310" s="220"/>
      <c r="L310" s="220"/>
      <c r="M310" s="232"/>
      <c r="N310" s="222">
        <f t="shared" si="40"/>
        <v>0</v>
      </c>
      <c r="O310" s="223"/>
      <c r="P310" s="224"/>
      <c r="Q310" s="224"/>
      <c r="R310" s="224"/>
      <c r="S310" s="224"/>
      <c r="T310" s="225"/>
      <c r="U310" s="226">
        <f t="shared" si="37"/>
        <v>0.25925925925925924</v>
      </c>
      <c r="V310" s="227"/>
      <c r="W310" s="228" t="str">
        <f t="shared" si="38"/>
        <v>0</v>
      </c>
      <c r="X310" s="509"/>
      <c r="Y310" s="229">
        <f t="shared" si="39"/>
        <v>0</v>
      </c>
    </row>
    <row r="311" spans="2:25" ht="18.75" customHeight="1">
      <c r="B311" s="515"/>
      <c r="C311" s="506"/>
      <c r="D311" s="216">
        <v>11</v>
      </c>
      <c r="E311" s="216" t="s">
        <v>5480</v>
      </c>
      <c r="F311" s="217">
        <v>500</v>
      </c>
      <c r="G311" s="218">
        <f t="shared" si="34"/>
        <v>100</v>
      </c>
      <c r="H311" s="219">
        <f t="shared" si="35"/>
        <v>277.77777777777777</v>
      </c>
      <c r="I311" s="219">
        <f t="shared" si="36"/>
        <v>9.2592592592592587E-2</v>
      </c>
      <c r="J311" s="217"/>
      <c r="K311" s="220"/>
      <c r="L311" s="220"/>
      <c r="M311" s="232"/>
      <c r="N311" s="222">
        <f t="shared" si="40"/>
        <v>0</v>
      </c>
      <c r="O311" s="223"/>
      <c r="P311" s="224"/>
      <c r="Q311" s="224"/>
      <c r="R311" s="224"/>
      <c r="S311" s="224"/>
      <c r="T311" s="225"/>
      <c r="U311" s="226">
        <f t="shared" si="37"/>
        <v>0.18518518518518517</v>
      </c>
      <c r="V311" s="227"/>
      <c r="W311" s="228" t="str">
        <f t="shared" si="38"/>
        <v>0</v>
      </c>
      <c r="X311" s="509"/>
      <c r="Y311" s="229">
        <f t="shared" si="39"/>
        <v>0</v>
      </c>
    </row>
    <row r="312" spans="2:25" ht="18.75" customHeight="1">
      <c r="B312" s="515"/>
      <c r="C312" s="506"/>
      <c r="D312" s="216">
        <v>12</v>
      </c>
      <c r="E312" s="216" t="s">
        <v>5481</v>
      </c>
      <c r="F312" s="217">
        <v>500</v>
      </c>
      <c r="G312" s="218">
        <f t="shared" si="34"/>
        <v>100</v>
      </c>
      <c r="H312" s="219">
        <f t="shared" si="35"/>
        <v>277.77777777777777</v>
      </c>
      <c r="I312" s="219">
        <f t="shared" si="36"/>
        <v>9.2592592592592587E-2</v>
      </c>
      <c r="J312" s="217"/>
      <c r="K312" s="220"/>
      <c r="L312" s="220"/>
      <c r="M312" s="232"/>
      <c r="N312" s="222">
        <f t="shared" si="40"/>
        <v>0</v>
      </c>
      <c r="O312" s="223"/>
      <c r="P312" s="224"/>
      <c r="Q312" s="224"/>
      <c r="R312" s="224"/>
      <c r="S312" s="224"/>
      <c r="T312" s="225"/>
      <c r="U312" s="226">
        <f t="shared" si="37"/>
        <v>0.18518518518518517</v>
      </c>
      <c r="V312" s="227"/>
      <c r="W312" s="228" t="str">
        <f t="shared" si="38"/>
        <v>0</v>
      </c>
      <c r="X312" s="509"/>
      <c r="Y312" s="229">
        <f t="shared" si="39"/>
        <v>0</v>
      </c>
    </row>
    <row r="313" spans="2:25" ht="18.75" customHeight="1">
      <c r="B313" s="515"/>
      <c r="C313" s="506"/>
      <c r="D313" s="216"/>
      <c r="E313" s="216"/>
      <c r="F313" s="217"/>
      <c r="G313" s="218">
        <f t="shared" si="34"/>
        <v>0</v>
      </c>
      <c r="H313" s="219">
        <f t="shared" si="35"/>
        <v>0</v>
      </c>
      <c r="I313" s="219">
        <f t="shared" si="36"/>
        <v>0</v>
      </c>
      <c r="J313" s="217"/>
      <c r="K313" s="220"/>
      <c r="L313" s="220"/>
      <c r="M313" s="232"/>
      <c r="N313" s="222">
        <f t="shared" si="40"/>
        <v>0</v>
      </c>
      <c r="O313" s="223"/>
      <c r="P313" s="224"/>
      <c r="Q313" s="224"/>
      <c r="R313" s="224"/>
      <c r="S313" s="224"/>
      <c r="T313" s="225"/>
      <c r="U313" s="226">
        <f t="shared" si="37"/>
        <v>0</v>
      </c>
      <c r="V313" s="227"/>
      <c r="W313" s="228" t="str">
        <f t="shared" si="38"/>
        <v>0</v>
      </c>
      <c r="X313" s="509"/>
      <c r="Y313" s="229">
        <f t="shared" si="39"/>
        <v>0</v>
      </c>
    </row>
    <row r="314" spans="2:25" ht="18.75" customHeight="1">
      <c r="B314" s="516"/>
      <c r="C314" s="507"/>
      <c r="D314" s="216"/>
      <c r="E314" s="216"/>
      <c r="F314" s="217"/>
      <c r="G314" s="218">
        <f t="shared" si="34"/>
        <v>0</v>
      </c>
      <c r="H314" s="219">
        <f t="shared" si="35"/>
        <v>0</v>
      </c>
      <c r="I314" s="219">
        <f t="shared" si="36"/>
        <v>0</v>
      </c>
      <c r="J314" s="217"/>
      <c r="K314" s="220"/>
      <c r="L314" s="220"/>
      <c r="M314" s="232"/>
      <c r="N314" s="222">
        <f t="shared" si="40"/>
        <v>0</v>
      </c>
      <c r="O314" s="231"/>
      <c r="P314" s="231"/>
      <c r="Q314" s="231"/>
      <c r="R314" s="231"/>
      <c r="S314" s="231"/>
      <c r="T314" s="225"/>
      <c r="U314" s="226">
        <f t="shared" si="37"/>
        <v>0</v>
      </c>
      <c r="V314" s="227"/>
      <c r="W314" s="228" t="str">
        <f t="shared" si="38"/>
        <v>0</v>
      </c>
      <c r="X314" s="510"/>
      <c r="Y314" s="229">
        <f t="shared" si="39"/>
        <v>0</v>
      </c>
    </row>
    <row r="315" spans="2:25">
      <c r="B315" s="233"/>
      <c r="C315" s="234" t="s">
        <v>111</v>
      </c>
      <c r="D315" s="235"/>
      <c r="E315" s="236">
        <f>COUNTA(E170:E314)</f>
        <v>132</v>
      </c>
      <c r="F315" s="236">
        <f>SUM(F170:F314)</f>
        <v>65602</v>
      </c>
      <c r="G315" s="236">
        <f>SUM(G170:G314)</f>
        <v>13120.4</v>
      </c>
      <c r="H315" s="236">
        <f>SUM(H170:H314)</f>
        <v>36445.555555555569</v>
      </c>
      <c r="I315" s="236">
        <f>MROUND(SUM(I170:I314),1)</f>
        <v>12</v>
      </c>
      <c r="J315" s="236">
        <f>COUNTA(J170:J314)</f>
        <v>6</v>
      </c>
      <c r="K315" s="236">
        <f>COUNTA(K170:K314)</f>
        <v>12</v>
      </c>
      <c r="L315" s="236">
        <f>COUNTA(L170:L314)</f>
        <v>0</v>
      </c>
      <c r="M315" s="236">
        <f>SUM(M170:M314)</f>
        <v>36445.555555555555</v>
      </c>
      <c r="N315" s="236">
        <f>SUM(N170:N314)</f>
        <v>728.91111111111115</v>
      </c>
      <c r="O315" s="237"/>
      <c r="P315" s="238">
        <f>COUNTIF(P170:P314, "YES")</f>
        <v>0</v>
      </c>
      <c r="Q315" s="237"/>
      <c r="R315" s="237"/>
      <c r="S315" s="237"/>
      <c r="T315" s="237"/>
      <c r="U315" s="236">
        <f>SUM(U170:U314)</f>
        <v>24.297037037037057</v>
      </c>
      <c r="V315" s="236">
        <f>SUM(V170:V314)</f>
        <v>24.297037037037033</v>
      </c>
      <c r="W315" s="236">
        <f t="array" ref="W315">SUM(ABS(W170:W314))</f>
        <v>24</v>
      </c>
      <c r="X315" s="238">
        <f>IF(X170&lt;0.2, "0", IF(X170&lt;=2, "2", IF(X170&gt;2, ROUND(X170,0))))</f>
        <v>4</v>
      </c>
      <c r="Y315" s="236">
        <f>SUM(Y170:Y314)</f>
        <v>12</v>
      </c>
    </row>
    <row r="316" spans="2:25" ht="18.75" customHeight="1">
      <c r="B316" s="514">
        <v>4</v>
      </c>
      <c r="C316" s="517" t="s">
        <v>5482</v>
      </c>
      <c r="D316" s="216">
        <v>1</v>
      </c>
      <c r="E316" s="216" t="s">
        <v>5483</v>
      </c>
      <c r="F316" s="217">
        <v>264</v>
      </c>
      <c r="G316" s="218">
        <f t="shared" ref="G316:G379" si="41">F316/$G$15</f>
        <v>52.8</v>
      </c>
      <c r="H316" s="219">
        <f t="shared" ref="H316:H379" si="42">F316/$H$15</f>
        <v>146.66666666666666</v>
      </c>
      <c r="I316" s="219">
        <f t="shared" ref="I316:I379" si="43">H316/$I$15</f>
        <v>4.8888888888888885E-2</v>
      </c>
      <c r="J316" s="217"/>
      <c r="K316" s="220" t="s">
        <v>5484</v>
      </c>
      <c r="L316" s="220"/>
      <c r="M316" s="221">
        <f>SUM(H316:H324)</f>
        <v>2611.1111111111104</v>
      </c>
      <c r="N316" s="222">
        <f t="shared" ref="N316:N442" si="44">M316/$N$15</f>
        <v>52.222222222222207</v>
      </c>
      <c r="O316" s="223">
        <v>7</v>
      </c>
      <c r="P316" s="224" t="s">
        <v>12</v>
      </c>
      <c r="Q316" s="224"/>
      <c r="R316" s="224" t="s">
        <v>1064</v>
      </c>
      <c r="S316" s="224"/>
      <c r="T316" s="225"/>
      <c r="U316" s="226">
        <f t="shared" ref="U316:U379" si="45">H316/$U$15</f>
        <v>9.7777777777777769E-2</v>
      </c>
      <c r="V316" s="227">
        <f>SUM(U316:U324)</f>
        <v>1.7407407407407405</v>
      </c>
      <c r="W316" s="228" t="str">
        <f t="shared" ref="W316:W379" si="46">IF(V316&lt;1,"0",IF(V316&lt;5,"2",IF(V316&gt;=5,"6")))</f>
        <v>2</v>
      </c>
      <c r="X316" s="508">
        <f>K444/$X$15</f>
        <v>4.666666666666667</v>
      </c>
      <c r="Y316" s="229">
        <f t="shared" ref="Y316:Y379" si="47">W316/2</f>
        <v>1</v>
      </c>
    </row>
    <row r="317" spans="2:25" ht="18.75" customHeight="1">
      <c r="B317" s="515"/>
      <c r="C317" s="518"/>
      <c r="D317" s="216">
        <v>2</v>
      </c>
      <c r="E317" s="216" t="s">
        <v>5485</v>
      </c>
      <c r="F317" s="217">
        <v>586</v>
      </c>
      <c r="G317" s="218">
        <f t="shared" si="41"/>
        <v>117.2</v>
      </c>
      <c r="H317" s="219">
        <f t="shared" si="42"/>
        <v>325.55555555555554</v>
      </c>
      <c r="I317" s="219">
        <f t="shared" si="43"/>
        <v>0.10851851851851851</v>
      </c>
      <c r="J317" s="217"/>
      <c r="K317" s="220"/>
      <c r="L317" s="220"/>
      <c r="M317" s="221"/>
      <c r="N317" s="222">
        <f t="shared" si="44"/>
        <v>0</v>
      </c>
      <c r="O317" s="223"/>
      <c r="P317" s="224"/>
      <c r="Q317" s="224"/>
      <c r="R317" s="224"/>
      <c r="S317" s="224"/>
      <c r="T317" s="225"/>
      <c r="U317" s="226">
        <f t="shared" si="45"/>
        <v>0.21703703703703703</v>
      </c>
      <c r="V317" s="227"/>
      <c r="W317" s="228" t="str">
        <f t="shared" si="46"/>
        <v>0</v>
      </c>
      <c r="X317" s="509"/>
      <c r="Y317" s="229">
        <f t="shared" si="47"/>
        <v>0</v>
      </c>
    </row>
    <row r="318" spans="2:25" ht="18.75" customHeight="1">
      <c r="B318" s="515"/>
      <c r="C318" s="518"/>
      <c r="D318" s="216">
        <v>3</v>
      </c>
      <c r="E318" s="216" t="s">
        <v>5486</v>
      </c>
      <c r="F318" s="217">
        <v>1647</v>
      </c>
      <c r="G318" s="218">
        <f t="shared" si="41"/>
        <v>329.4</v>
      </c>
      <c r="H318" s="219">
        <f t="shared" si="42"/>
        <v>915</v>
      </c>
      <c r="I318" s="219">
        <f t="shared" si="43"/>
        <v>0.30499999999999999</v>
      </c>
      <c r="J318" s="217"/>
      <c r="K318" s="220"/>
      <c r="L318" s="220"/>
      <c r="M318" s="221"/>
      <c r="N318" s="222">
        <f t="shared" si="44"/>
        <v>0</v>
      </c>
      <c r="O318" s="223"/>
      <c r="P318" s="224"/>
      <c r="Q318" s="224"/>
      <c r="R318" s="224"/>
      <c r="S318" s="224"/>
      <c r="T318" s="225"/>
      <c r="U318" s="226">
        <f t="shared" si="45"/>
        <v>0.61</v>
      </c>
      <c r="V318" s="227"/>
      <c r="W318" s="228" t="str">
        <f t="shared" si="46"/>
        <v>0</v>
      </c>
      <c r="X318" s="509"/>
      <c r="Y318" s="229">
        <f t="shared" si="47"/>
        <v>0</v>
      </c>
    </row>
    <row r="319" spans="2:25" ht="18.75" customHeight="1">
      <c r="B319" s="515"/>
      <c r="C319" s="518"/>
      <c r="D319" s="216">
        <v>4</v>
      </c>
      <c r="E319" s="216" t="s">
        <v>5487</v>
      </c>
      <c r="F319" s="217">
        <v>553</v>
      </c>
      <c r="G319" s="218">
        <f t="shared" si="41"/>
        <v>110.6</v>
      </c>
      <c r="H319" s="219">
        <f t="shared" si="42"/>
        <v>307.22222222222223</v>
      </c>
      <c r="I319" s="219">
        <f t="shared" si="43"/>
        <v>0.10240740740740741</v>
      </c>
      <c r="J319" s="217"/>
      <c r="K319" s="220"/>
      <c r="L319" s="220"/>
      <c r="M319" s="221"/>
      <c r="N319" s="222">
        <f t="shared" si="44"/>
        <v>0</v>
      </c>
      <c r="O319" s="223"/>
      <c r="P319" s="224"/>
      <c r="Q319" s="224"/>
      <c r="R319" s="224"/>
      <c r="S319" s="224"/>
      <c r="T319" s="225"/>
      <c r="U319" s="226">
        <f t="shared" si="45"/>
        <v>0.20481481481481481</v>
      </c>
      <c r="V319" s="227"/>
      <c r="W319" s="228" t="str">
        <f t="shared" si="46"/>
        <v>0</v>
      </c>
      <c r="X319" s="509"/>
      <c r="Y319" s="229">
        <f t="shared" si="47"/>
        <v>0</v>
      </c>
    </row>
    <row r="320" spans="2:25" ht="18.75" customHeight="1">
      <c r="B320" s="515"/>
      <c r="C320" s="518"/>
      <c r="D320" s="216">
        <v>5</v>
      </c>
      <c r="E320" s="216" t="s">
        <v>5488</v>
      </c>
      <c r="F320" s="217">
        <v>792</v>
      </c>
      <c r="G320" s="218">
        <f t="shared" si="41"/>
        <v>158.4</v>
      </c>
      <c r="H320" s="219">
        <f t="shared" si="42"/>
        <v>440</v>
      </c>
      <c r="I320" s="219">
        <f t="shared" si="43"/>
        <v>0.14666666666666667</v>
      </c>
      <c r="J320" s="217"/>
      <c r="K320" s="220"/>
      <c r="L320" s="220"/>
      <c r="M320" s="221"/>
      <c r="N320" s="222">
        <f t="shared" si="44"/>
        <v>0</v>
      </c>
      <c r="O320" s="223"/>
      <c r="P320" s="224"/>
      <c r="Q320" s="224"/>
      <c r="R320" s="224"/>
      <c r="S320" s="224"/>
      <c r="T320" s="225"/>
      <c r="U320" s="226">
        <f t="shared" si="45"/>
        <v>0.29333333333333333</v>
      </c>
      <c r="V320" s="227"/>
      <c r="W320" s="228" t="str">
        <f t="shared" si="46"/>
        <v>0</v>
      </c>
      <c r="X320" s="509"/>
      <c r="Y320" s="229">
        <f t="shared" si="47"/>
        <v>0</v>
      </c>
    </row>
    <row r="321" spans="2:25" ht="18.75" customHeight="1">
      <c r="B321" s="515"/>
      <c r="C321" s="518"/>
      <c r="D321" s="216">
        <v>6</v>
      </c>
      <c r="E321" s="216" t="s">
        <v>5489</v>
      </c>
      <c r="F321" s="217">
        <v>228</v>
      </c>
      <c r="G321" s="218">
        <f t="shared" si="41"/>
        <v>45.6</v>
      </c>
      <c r="H321" s="219">
        <f t="shared" si="42"/>
        <v>126.66666666666666</v>
      </c>
      <c r="I321" s="219">
        <f t="shared" si="43"/>
        <v>4.2222222222222217E-2</v>
      </c>
      <c r="J321" s="217"/>
      <c r="K321" s="220"/>
      <c r="L321" s="220"/>
      <c r="M321" s="221"/>
      <c r="N321" s="222">
        <f t="shared" si="44"/>
        <v>0</v>
      </c>
      <c r="O321" s="223"/>
      <c r="P321" s="224"/>
      <c r="Q321" s="224"/>
      <c r="R321" s="224"/>
      <c r="S321" s="224"/>
      <c r="T321" s="225"/>
      <c r="U321" s="226">
        <f t="shared" si="45"/>
        <v>8.4444444444444433E-2</v>
      </c>
      <c r="V321" s="227"/>
      <c r="W321" s="228" t="str">
        <f t="shared" si="46"/>
        <v>0</v>
      </c>
      <c r="X321" s="509"/>
      <c r="Y321" s="229">
        <f t="shared" si="47"/>
        <v>0</v>
      </c>
    </row>
    <row r="322" spans="2:25" ht="18.75" customHeight="1">
      <c r="B322" s="515"/>
      <c r="C322" s="518"/>
      <c r="D322" s="216">
        <v>7</v>
      </c>
      <c r="E322" s="216" t="s">
        <v>5490</v>
      </c>
      <c r="F322" s="217">
        <v>223</v>
      </c>
      <c r="G322" s="218">
        <f t="shared" si="41"/>
        <v>44.6</v>
      </c>
      <c r="H322" s="219">
        <f t="shared" si="42"/>
        <v>123.88888888888889</v>
      </c>
      <c r="I322" s="219">
        <f t="shared" si="43"/>
        <v>4.1296296296296296E-2</v>
      </c>
      <c r="J322" s="217"/>
      <c r="K322" s="220"/>
      <c r="L322" s="220"/>
      <c r="M322" s="221"/>
      <c r="N322" s="222">
        <f t="shared" si="44"/>
        <v>0</v>
      </c>
      <c r="O322" s="223"/>
      <c r="P322" s="224"/>
      <c r="Q322" s="224"/>
      <c r="R322" s="224"/>
      <c r="S322" s="224"/>
      <c r="T322" s="225"/>
      <c r="U322" s="226">
        <f t="shared" si="45"/>
        <v>8.2592592592592592E-2</v>
      </c>
      <c r="V322" s="227"/>
      <c r="W322" s="228" t="str">
        <f t="shared" si="46"/>
        <v>0</v>
      </c>
      <c r="X322" s="509"/>
      <c r="Y322" s="229">
        <f t="shared" si="47"/>
        <v>0</v>
      </c>
    </row>
    <row r="323" spans="2:25" ht="18.75" customHeight="1">
      <c r="B323" s="515"/>
      <c r="C323" s="518"/>
      <c r="D323" s="216">
        <v>8</v>
      </c>
      <c r="E323" s="216" t="s">
        <v>5491</v>
      </c>
      <c r="F323" s="217">
        <v>205</v>
      </c>
      <c r="G323" s="218">
        <f t="shared" si="41"/>
        <v>41</v>
      </c>
      <c r="H323" s="219">
        <f t="shared" si="42"/>
        <v>113.88888888888889</v>
      </c>
      <c r="I323" s="219">
        <f t="shared" si="43"/>
        <v>3.7962962962962962E-2</v>
      </c>
      <c r="J323" s="217"/>
      <c r="K323" s="220"/>
      <c r="L323" s="220"/>
      <c r="M323" s="221"/>
      <c r="N323" s="222">
        <f t="shared" si="44"/>
        <v>0</v>
      </c>
      <c r="O323" s="223"/>
      <c r="P323" s="224"/>
      <c r="Q323" s="224"/>
      <c r="R323" s="224"/>
      <c r="S323" s="224"/>
      <c r="T323" s="225"/>
      <c r="U323" s="226">
        <f t="shared" si="45"/>
        <v>7.5925925925925924E-2</v>
      </c>
      <c r="V323" s="227"/>
      <c r="W323" s="228" t="str">
        <f t="shared" si="46"/>
        <v>0</v>
      </c>
      <c r="X323" s="509"/>
      <c r="Y323" s="229">
        <f t="shared" si="47"/>
        <v>0</v>
      </c>
    </row>
    <row r="324" spans="2:25" ht="18.75" customHeight="1">
      <c r="B324" s="515"/>
      <c r="C324" s="518"/>
      <c r="D324" s="216">
        <v>9</v>
      </c>
      <c r="E324" s="216" t="s">
        <v>5492</v>
      </c>
      <c r="F324" s="217">
        <v>202</v>
      </c>
      <c r="G324" s="218">
        <f t="shared" si="41"/>
        <v>40.4</v>
      </c>
      <c r="H324" s="219">
        <f t="shared" si="42"/>
        <v>112.22222222222221</v>
      </c>
      <c r="I324" s="219">
        <f t="shared" si="43"/>
        <v>3.7407407407407403E-2</v>
      </c>
      <c r="J324" s="217"/>
      <c r="K324" s="220"/>
      <c r="L324" s="220"/>
      <c r="M324" s="221"/>
      <c r="N324" s="222">
        <f t="shared" si="44"/>
        <v>0</v>
      </c>
      <c r="O324" s="223"/>
      <c r="P324" s="224"/>
      <c r="Q324" s="224"/>
      <c r="R324" s="224"/>
      <c r="S324" s="224"/>
      <c r="T324" s="225"/>
      <c r="U324" s="226">
        <f t="shared" si="45"/>
        <v>7.4814814814814806E-2</v>
      </c>
      <c r="V324" s="227"/>
      <c r="W324" s="228" t="str">
        <f t="shared" si="46"/>
        <v>0</v>
      </c>
      <c r="X324" s="509"/>
      <c r="Y324" s="229">
        <f t="shared" si="47"/>
        <v>0</v>
      </c>
    </row>
    <row r="325" spans="2:25" ht="18.75" customHeight="1">
      <c r="B325" s="515"/>
      <c r="C325" s="518"/>
      <c r="D325" s="216"/>
      <c r="E325" s="216"/>
      <c r="F325" s="217"/>
      <c r="G325" s="218">
        <f t="shared" si="41"/>
        <v>0</v>
      </c>
      <c r="H325" s="219">
        <f t="shared" si="42"/>
        <v>0</v>
      </c>
      <c r="I325" s="219">
        <f t="shared" si="43"/>
        <v>0</v>
      </c>
      <c r="J325" s="217"/>
      <c r="K325" s="220"/>
      <c r="L325" s="220"/>
      <c r="M325" s="221"/>
      <c r="N325" s="222">
        <f t="shared" si="44"/>
        <v>0</v>
      </c>
      <c r="O325" s="223"/>
      <c r="P325" s="224"/>
      <c r="Q325" s="224"/>
      <c r="R325" s="224"/>
      <c r="S325" s="224"/>
      <c r="T325" s="225"/>
      <c r="U325" s="226">
        <f t="shared" si="45"/>
        <v>0</v>
      </c>
      <c r="V325" s="227"/>
      <c r="W325" s="228" t="str">
        <f t="shared" si="46"/>
        <v>0</v>
      </c>
      <c r="X325" s="509"/>
      <c r="Y325" s="229">
        <f t="shared" si="47"/>
        <v>0</v>
      </c>
    </row>
    <row r="326" spans="2:25" ht="18.75" customHeight="1">
      <c r="B326" s="515"/>
      <c r="C326" s="518"/>
      <c r="D326" s="216">
        <v>1</v>
      </c>
      <c r="E326" s="216" t="s">
        <v>5493</v>
      </c>
      <c r="F326" s="217">
        <v>891</v>
      </c>
      <c r="G326" s="218">
        <f t="shared" si="41"/>
        <v>178.2</v>
      </c>
      <c r="H326" s="219">
        <f t="shared" si="42"/>
        <v>495</v>
      </c>
      <c r="I326" s="219">
        <f t="shared" si="43"/>
        <v>0.16500000000000001</v>
      </c>
      <c r="J326" s="217"/>
      <c r="K326" s="220" t="s">
        <v>5494</v>
      </c>
      <c r="L326" s="220"/>
      <c r="M326" s="221">
        <f>SUM(H326:H331)</f>
        <v>3055.5555555555557</v>
      </c>
      <c r="N326" s="222">
        <f t="shared" si="44"/>
        <v>61.111111111111114</v>
      </c>
      <c r="O326" s="223">
        <v>7</v>
      </c>
      <c r="P326" s="224" t="s">
        <v>12</v>
      </c>
      <c r="Q326" s="224"/>
      <c r="R326" s="224" t="s">
        <v>1064</v>
      </c>
      <c r="S326" s="224"/>
      <c r="T326" s="225"/>
      <c r="U326" s="226">
        <f t="shared" si="45"/>
        <v>0.33</v>
      </c>
      <c r="V326" s="227">
        <f>SUM(U326:U331)</f>
        <v>2.0370370370370372</v>
      </c>
      <c r="W326" s="228" t="str">
        <f t="shared" si="46"/>
        <v>2</v>
      </c>
      <c r="X326" s="509"/>
      <c r="Y326" s="229">
        <f t="shared" si="47"/>
        <v>1</v>
      </c>
    </row>
    <row r="327" spans="2:25" ht="18.75" customHeight="1">
      <c r="B327" s="515"/>
      <c r="C327" s="518"/>
      <c r="D327" s="216">
        <v>2</v>
      </c>
      <c r="E327" s="216" t="s">
        <v>5495</v>
      </c>
      <c r="F327" s="217">
        <v>1509</v>
      </c>
      <c r="G327" s="218">
        <f t="shared" si="41"/>
        <v>301.8</v>
      </c>
      <c r="H327" s="219">
        <f t="shared" si="42"/>
        <v>838.33333333333326</v>
      </c>
      <c r="I327" s="219">
        <f t="shared" si="43"/>
        <v>0.27944444444444444</v>
      </c>
      <c r="J327" s="217"/>
      <c r="K327" s="220"/>
      <c r="L327" s="220"/>
      <c r="M327" s="221"/>
      <c r="N327" s="222">
        <f t="shared" si="44"/>
        <v>0</v>
      </c>
      <c r="O327" s="223"/>
      <c r="P327" s="224"/>
      <c r="Q327" s="224"/>
      <c r="R327" s="224"/>
      <c r="S327" s="224"/>
      <c r="T327" s="225"/>
      <c r="U327" s="226">
        <f t="shared" si="45"/>
        <v>0.55888888888888888</v>
      </c>
      <c r="V327" s="227"/>
      <c r="W327" s="228" t="str">
        <f t="shared" si="46"/>
        <v>0</v>
      </c>
      <c r="X327" s="509"/>
      <c r="Y327" s="229">
        <f t="shared" si="47"/>
        <v>0</v>
      </c>
    </row>
    <row r="328" spans="2:25" ht="18.75" customHeight="1">
      <c r="B328" s="515"/>
      <c r="C328" s="518"/>
      <c r="D328" s="216">
        <v>3</v>
      </c>
      <c r="E328" s="216" t="s">
        <v>5496</v>
      </c>
      <c r="F328" s="217">
        <v>495</v>
      </c>
      <c r="G328" s="218">
        <f t="shared" si="41"/>
        <v>99</v>
      </c>
      <c r="H328" s="219">
        <f t="shared" si="42"/>
        <v>275</v>
      </c>
      <c r="I328" s="219">
        <f t="shared" si="43"/>
        <v>9.166666666666666E-2</v>
      </c>
      <c r="J328" s="217"/>
      <c r="K328" s="220"/>
      <c r="L328" s="220"/>
      <c r="M328" s="221"/>
      <c r="N328" s="222">
        <f t="shared" si="44"/>
        <v>0</v>
      </c>
      <c r="O328" s="223"/>
      <c r="P328" s="224"/>
      <c r="Q328" s="224"/>
      <c r="R328" s="224"/>
      <c r="S328" s="224"/>
      <c r="T328" s="225"/>
      <c r="U328" s="226">
        <f t="shared" si="45"/>
        <v>0.18333333333333332</v>
      </c>
      <c r="V328" s="227"/>
      <c r="W328" s="228" t="str">
        <f t="shared" si="46"/>
        <v>0</v>
      </c>
      <c r="X328" s="509"/>
      <c r="Y328" s="229">
        <f t="shared" si="47"/>
        <v>0</v>
      </c>
    </row>
    <row r="329" spans="2:25" ht="18.75" customHeight="1">
      <c r="B329" s="515"/>
      <c r="C329" s="518"/>
      <c r="D329" s="216">
        <v>4</v>
      </c>
      <c r="E329" s="216" t="s">
        <v>5497</v>
      </c>
      <c r="F329" s="217">
        <v>755</v>
      </c>
      <c r="G329" s="218">
        <f t="shared" si="41"/>
        <v>151</v>
      </c>
      <c r="H329" s="219">
        <f t="shared" si="42"/>
        <v>419.44444444444446</v>
      </c>
      <c r="I329" s="219">
        <f t="shared" si="43"/>
        <v>0.13981481481481481</v>
      </c>
      <c r="J329" s="217"/>
      <c r="K329" s="220"/>
      <c r="L329" s="220"/>
      <c r="M329" s="221"/>
      <c r="N329" s="222">
        <f t="shared" si="44"/>
        <v>0</v>
      </c>
      <c r="O329" s="223"/>
      <c r="P329" s="224"/>
      <c r="Q329" s="224"/>
      <c r="R329" s="224"/>
      <c r="S329" s="224"/>
      <c r="T329" s="225"/>
      <c r="U329" s="226">
        <f t="shared" si="45"/>
        <v>0.27962962962962962</v>
      </c>
      <c r="V329" s="227"/>
      <c r="W329" s="228" t="str">
        <f t="shared" si="46"/>
        <v>0</v>
      </c>
      <c r="X329" s="509"/>
      <c r="Y329" s="229">
        <f t="shared" si="47"/>
        <v>0</v>
      </c>
    </row>
    <row r="330" spans="2:25" ht="18.75" customHeight="1">
      <c r="B330" s="515"/>
      <c r="C330" s="518"/>
      <c r="D330" s="216">
        <v>5</v>
      </c>
      <c r="E330" s="216" t="s">
        <v>5498</v>
      </c>
      <c r="F330" s="217">
        <v>1124</v>
      </c>
      <c r="G330" s="218">
        <f t="shared" si="41"/>
        <v>224.8</v>
      </c>
      <c r="H330" s="219">
        <f t="shared" si="42"/>
        <v>624.44444444444446</v>
      </c>
      <c r="I330" s="219">
        <f t="shared" si="43"/>
        <v>0.20814814814814817</v>
      </c>
      <c r="J330" s="217"/>
      <c r="K330" s="220"/>
      <c r="L330" s="220"/>
      <c r="M330" s="221"/>
      <c r="N330" s="222">
        <f t="shared" si="44"/>
        <v>0</v>
      </c>
      <c r="O330" s="223"/>
      <c r="P330" s="224"/>
      <c r="Q330" s="224"/>
      <c r="R330" s="224"/>
      <c r="S330" s="224"/>
      <c r="T330" s="225"/>
      <c r="U330" s="226">
        <f t="shared" si="45"/>
        <v>0.41629629629629633</v>
      </c>
      <c r="V330" s="227"/>
      <c r="W330" s="228" t="str">
        <f t="shared" si="46"/>
        <v>0</v>
      </c>
      <c r="X330" s="509"/>
      <c r="Y330" s="229">
        <f t="shared" si="47"/>
        <v>0</v>
      </c>
    </row>
    <row r="331" spans="2:25" ht="18.75" customHeight="1">
      <c r="B331" s="515"/>
      <c r="C331" s="518"/>
      <c r="D331" s="216">
        <v>6</v>
      </c>
      <c r="E331" s="216" t="s">
        <v>5499</v>
      </c>
      <c r="F331" s="217">
        <v>726</v>
      </c>
      <c r="G331" s="218">
        <f t="shared" si="41"/>
        <v>145.19999999999999</v>
      </c>
      <c r="H331" s="219">
        <f t="shared" si="42"/>
        <v>403.33333333333331</v>
      </c>
      <c r="I331" s="219">
        <f t="shared" si="43"/>
        <v>0.13444444444444445</v>
      </c>
      <c r="J331" s="217"/>
      <c r="K331" s="220"/>
      <c r="L331" s="220"/>
      <c r="M331" s="221"/>
      <c r="N331" s="222">
        <f t="shared" si="44"/>
        <v>0</v>
      </c>
      <c r="O331" s="223"/>
      <c r="P331" s="224"/>
      <c r="Q331" s="224"/>
      <c r="R331" s="224"/>
      <c r="S331" s="224"/>
      <c r="T331" s="225"/>
      <c r="U331" s="226">
        <f t="shared" si="45"/>
        <v>0.2688888888888889</v>
      </c>
      <c r="V331" s="227"/>
      <c r="W331" s="228" t="str">
        <f t="shared" si="46"/>
        <v>0</v>
      </c>
      <c r="X331" s="509"/>
      <c r="Y331" s="229">
        <f t="shared" si="47"/>
        <v>0</v>
      </c>
    </row>
    <row r="332" spans="2:25" ht="18.75" customHeight="1">
      <c r="B332" s="515"/>
      <c r="C332" s="518"/>
      <c r="D332" s="216"/>
      <c r="E332" s="216"/>
      <c r="F332" s="217"/>
      <c r="G332" s="218">
        <f t="shared" si="41"/>
        <v>0</v>
      </c>
      <c r="H332" s="219">
        <f t="shared" si="42"/>
        <v>0</v>
      </c>
      <c r="I332" s="219">
        <f t="shared" si="43"/>
        <v>0</v>
      </c>
      <c r="J332" s="217"/>
      <c r="K332" s="220"/>
      <c r="L332" s="220"/>
      <c r="M332" s="221"/>
      <c r="N332" s="222">
        <f t="shared" si="44"/>
        <v>0</v>
      </c>
      <c r="O332" s="223"/>
      <c r="P332" s="224"/>
      <c r="Q332" s="224"/>
      <c r="R332" s="224"/>
      <c r="S332" s="224"/>
      <c r="T332" s="225"/>
      <c r="U332" s="226">
        <f t="shared" si="45"/>
        <v>0</v>
      </c>
      <c r="V332" s="227"/>
      <c r="W332" s="228" t="str">
        <f t="shared" si="46"/>
        <v>0</v>
      </c>
      <c r="X332" s="509"/>
      <c r="Y332" s="229">
        <f t="shared" si="47"/>
        <v>0</v>
      </c>
    </row>
    <row r="333" spans="2:25" ht="18.75" customHeight="1">
      <c r="B333" s="515"/>
      <c r="C333" s="518"/>
      <c r="D333" s="216">
        <v>1</v>
      </c>
      <c r="E333" s="216" t="s">
        <v>5500</v>
      </c>
      <c r="F333" s="217">
        <v>1313</v>
      </c>
      <c r="G333" s="218">
        <f t="shared" si="41"/>
        <v>262.60000000000002</v>
      </c>
      <c r="H333" s="219">
        <f t="shared" si="42"/>
        <v>729.44444444444446</v>
      </c>
      <c r="I333" s="219">
        <f t="shared" si="43"/>
        <v>0.24314814814814814</v>
      </c>
      <c r="J333" s="217"/>
      <c r="K333" s="220" t="s">
        <v>5501</v>
      </c>
      <c r="L333" s="220"/>
      <c r="M333" s="221">
        <f>SUM(H333:H337)</f>
        <v>3055.5555555555557</v>
      </c>
      <c r="N333" s="222">
        <f t="shared" si="44"/>
        <v>61.111111111111114</v>
      </c>
      <c r="O333" s="223">
        <v>7</v>
      </c>
      <c r="P333" s="224" t="s">
        <v>5502</v>
      </c>
      <c r="Q333" s="224"/>
      <c r="R333" s="224" t="s">
        <v>1064</v>
      </c>
      <c r="S333" s="224"/>
      <c r="T333" s="225"/>
      <c r="U333" s="226">
        <f t="shared" si="45"/>
        <v>0.48629629629629628</v>
      </c>
      <c r="V333" s="227">
        <f>SUM(U333:U337)</f>
        <v>2.0370370370370368</v>
      </c>
      <c r="W333" s="228" t="str">
        <f t="shared" si="46"/>
        <v>2</v>
      </c>
      <c r="X333" s="509"/>
      <c r="Y333" s="229">
        <f t="shared" si="47"/>
        <v>1</v>
      </c>
    </row>
    <row r="334" spans="2:25" ht="18.75" customHeight="1">
      <c r="B334" s="515"/>
      <c r="C334" s="518"/>
      <c r="D334" s="216">
        <v>2</v>
      </c>
      <c r="E334" s="216" t="s">
        <v>5503</v>
      </c>
      <c r="F334" s="217">
        <v>769</v>
      </c>
      <c r="G334" s="218">
        <f t="shared" si="41"/>
        <v>153.80000000000001</v>
      </c>
      <c r="H334" s="219">
        <f t="shared" si="42"/>
        <v>427.22222222222223</v>
      </c>
      <c r="I334" s="219">
        <f t="shared" si="43"/>
        <v>0.1424074074074074</v>
      </c>
      <c r="J334" s="217"/>
      <c r="K334" s="220"/>
      <c r="L334" s="220"/>
      <c r="M334" s="221"/>
      <c r="N334" s="222">
        <f t="shared" si="44"/>
        <v>0</v>
      </c>
      <c r="O334" s="223"/>
      <c r="P334" s="224"/>
      <c r="Q334" s="224"/>
      <c r="R334" s="224"/>
      <c r="S334" s="224"/>
      <c r="T334" s="225"/>
      <c r="U334" s="226">
        <f t="shared" si="45"/>
        <v>0.2848148148148148</v>
      </c>
      <c r="V334" s="227"/>
      <c r="W334" s="228" t="str">
        <f t="shared" si="46"/>
        <v>0</v>
      </c>
      <c r="X334" s="509"/>
      <c r="Y334" s="229">
        <f t="shared" si="47"/>
        <v>0</v>
      </c>
    </row>
    <row r="335" spans="2:25" ht="18.75" customHeight="1">
      <c r="B335" s="515"/>
      <c r="C335" s="518"/>
      <c r="D335" s="216">
        <v>3</v>
      </c>
      <c r="E335" s="216" t="s">
        <v>5504</v>
      </c>
      <c r="F335" s="217">
        <v>1298</v>
      </c>
      <c r="G335" s="218">
        <f t="shared" si="41"/>
        <v>259.60000000000002</v>
      </c>
      <c r="H335" s="219">
        <f t="shared" si="42"/>
        <v>721.11111111111109</v>
      </c>
      <c r="I335" s="219">
        <f t="shared" si="43"/>
        <v>0.24037037037037037</v>
      </c>
      <c r="J335" s="217"/>
      <c r="K335" s="220"/>
      <c r="L335" s="220"/>
      <c r="M335" s="221"/>
      <c r="N335" s="222">
        <f t="shared" si="44"/>
        <v>0</v>
      </c>
      <c r="O335" s="223"/>
      <c r="P335" s="224"/>
      <c r="Q335" s="224"/>
      <c r="R335" s="224"/>
      <c r="S335" s="224"/>
      <c r="T335" s="225"/>
      <c r="U335" s="226">
        <f t="shared" si="45"/>
        <v>0.48074074074074075</v>
      </c>
      <c r="V335" s="227"/>
      <c r="W335" s="228" t="str">
        <f t="shared" si="46"/>
        <v>0</v>
      </c>
      <c r="X335" s="509"/>
      <c r="Y335" s="229">
        <f t="shared" si="47"/>
        <v>0</v>
      </c>
    </row>
    <row r="336" spans="2:25" ht="18.75" customHeight="1">
      <c r="B336" s="515"/>
      <c r="C336" s="518"/>
      <c r="D336" s="216">
        <v>4</v>
      </c>
      <c r="E336" s="216" t="s">
        <v>5505</v>
      </c>
      <c r="F336" s="217">
        <v>1292</v>
      </c>
      <c r="G336" s="218">
        <f t="shared" si="41"/>
        <v>258.39999999999998</v>
      </c>
      <c r="H336" s="219">
        <f t="shared" si="42"/>
        <v>717.77777777777771</v>
      </c>
      <c r="I336" s="219">
        <f t="shared" si="43"/>
        <v>0.23925925925925923</v>
      </c>
      <c r="J336" s="217"/>
      <c r="K336" s="220"/>
      <c r="L336" s="220"/>
      <c r="M336" s="221"/>
      <c r="N336" s="222">
        <f t="shared" si="44"/>
        <v>0</v>
      </c>
      <c r="O336" s="223"/>
      <c r="P336" s="224"/>
      <c r="Q336" s="224"/>
      <c r="R336" s="224"/>
      <c r="S336" s="224"/>
      <c r="T336" s="225"/>
      <c r="U336" s="226">
        <f t="shared" si="45"/>
        <v>0.47851851851851845</v>
      </c>
      <c r="V336" s="227"/>
      <c r="W336" s="228" t="str">
        <f t="shared" si="46"/>
        <v>0</v>
      </c>
      <c r="X336" s="509"/>
      <c r="Y336" s="229">
        <f t="shared" si="47"/>
        <v>0</v>
      </c>
    </row>
    <row r="337" spans="2:25" ht="18.75" customHeight="1">
      <c r="B337" s="515"/>
      <c r="C337" s="518"/>
      <c r="D337" s="216">
        <v>5</v>
      </c>
      <c r="E337" s="216" t="s">
        <v>5506</v>
      </c>
      <c r="F337" s="217">
        <v>828</v>
      </c>
      <c r="G337" s="218">
        <f t="shared" si="41"/>
        <v>165.6</v>
      </c>
      <c r="H337" s="219">
        <f t="shared" si="42"/>
        <v>460</v>
      </c>
      <c r="I337" s="219">
        <f t="shared" si="43"/>
        <v>0.15333333333333332</v>
      </c>
      <c r="J337" s="217"/>
      <c r="K337" s="220"/>
      <c r="L337" s="220"/>
      <c r="M337" s="221"/>
      <c r="N337" s="222">
        <f t="shared" si="44"/>
        <v>0</v>
      </c>
      <c r="O337" s="223"/>
      <c r="P337" s="224"/>
      <c r="Q337" s="224"/>
      <c r="R337" s="224"/>
      <c r="S337" s="224"/>
      <c r="T337" s="225"/>
      <c r="U337" s="226">
        <f t="shared" si="45"/>
        <v>0.30666666666666664</v>
      </c>
      <c r="V337" s="227"/>
      <c r="W337" s="228" t="str">
        <f t="shared" si="46"/>
        <v>0</v>
      </c>
      <c r="X337" s="509"/>
      <c r="Y337" s="229">
        <f t="shared" si="47"/>
        <v>0</v>
      </c>
    </row>
    <row r="338" spans="2:25" ht="18.75" customHeight="1">
      <c r="B338" s="515"/>
      <c r="C338" s="518"/>
      <c r="D338" s="216"/>
      <c r="E338" s="216"/>
      <c r="F338" s="217"/>
      <c r="G338" s="218">
        <f t="shared" si="41"/>
        <v>0</v>
      </c>
      <c r="H338" s="219">
        <f t="shared" si="42"/>
        <v>0</v>
      </c>
      <c r="I338" s="219">
        <f t="shared" si="43"/>
        <v>0</v>
      </c>
      <c r="J338" s="217"/>
      <c r="K338" s="220"/>
      <c r="L338" s="220"/>
      <c r="M338" s="221"/>
      <c r="N338" s="222">
        <f t="shared" si="44"/>
        <v>0</v>
      </c>
      <c r="O338" s="223"/>
      <c r="P338" s="224"/>
      <c r="Q338" s="224"/>
      <c r="R338" s="224"/>
      <c r="S338" s="224"/>
      <c r="T338" s="225"/>
      <c r="U338" s="226">
        <f t="shared" si="45"/>
        <v>0</v>
      </c>
      <c r="V338" s="227"/>
      <c r="W338" s="228" t="str">
        <f t="shared" si="46"/>
        <v>0</v>
      </c>
      <c r="X338" s="509"/>
      <c r="Y338" s="229">
        <f t="shared" si="47"/>
        <v>0</v>
      </c>
    </row>
    <row r="339" spans="2:25" ht="18.75" customHeight="1">
      <c r="B339" s="515"/>
      <c r="C339" s="518"/>
      <c r="D339" s="216">
        <v>1</v>
      </c>
      <c r="E339" s="216" t="s">
        <v>5507</v>
      </c>
      <c r="F339" s="217">
        <v>1881</v>
      </c>
      <c r="G339" s="218">
        <f t="shared" si="41"/>
        <v>376.2</v>
      </c>
      <c r="H339" s="219">
        <f t="shared" si="42"/>
        <v>1045</v>
      </c>
      <c r="I339" s="219">
        <f t="shared" si="43"/>
        <v>0.34833333333333333</v>
      </c>
      <c r="J339" s="217"/>
      <c r="K339" s="220" t="s">
        <v>5508</v>
      </c>
      <c r="L339" s="220"/>
      <c r="M339" s="221">
        <f>SUM(H339:H342)</f>
        <v>3322.2222222222226</v>
      </c>
      <c r="N339" s="222">
        <f t="shared" si="44"/>
        <v>66.444444444444457</v>
      </c>
      <c r="O339" s="223">
        <v>7</v>
      </c>
      <c r="P339" s="224" t="s">
        <v>12</v>
      </c>
      <c r="Q339" s="224"/>
      <c r="R339" s="224" t="s">
        <v>1064</v>
      </c>
      <c r="S339" s="224"/>
      <c r="T339" s="225"/>
      <c r="U339" s="226">
        <f t="shared" si="45"/>
        <v>0.69666666666666666</v>
      </c>
      <c r="V339" s="227">
        <f>SUM(U339:U342)</f>
        <v>2.2148148148148148</v>
      </c>
      <c r="W339" s="228" t="str">
        <f t="shared" si="46"/>
        <v>2</v>
      </c>
      <c r="X339" s="509"/>
      <c r="Y339" s="229">
        <f t="shared" si="47"/>
        <v>1</v>
      </c>
    </row>
    <row r="340" spans="2:25" ht="18.75" customHeight="1">
      <c r="B340" s="515"/>
      <c r="C340" s="518"/>
      <c r="D340" s="216">
        <v>2</v>
      </c>
      <c r="E340" s="216" t="s">
        <v>5509</v>
      </c>
      <c r="F340" s="217">
        <v>2099</v>
      </c>
      <c r="G340" s="218">
        <f t="shared" si="41"/>
        <v>419.8</v>
      </c>
      <c r="H340" s="219">
        <f t="shared" si="42"/>
        <v>1166.1111111111111</v>
      </c>
      <c r="I340" s="219">
        <f t="shared" si="43"/>
        <v>0.38870370370370372</v>
      </c>
      <c r="J340" s="217"/>
      <c r="K340" s="220"/>
      <c r="L340" s="220"/>
      <c r="M340" s="221"/>
      <c r="N340" s="222">
        <f t="shared" si="44"/>
        <v>0</v>
      </c>
      <c r="O340" s="223"/>
      <c r="P340" s="224"/>
      <c r="Q340" s="224"/>
      <c r="R340" s="224"/>
      <c r="S340" s="224"/>
      <c r="T340" s="225"/>
      <c r="U340" s="226">
        <f t="shared" si="45"/>
        <v>0.77740740740740744</v>
      </c>
      <c r="V340" s="227"/>
      <c r="W340" s="228" t="str">
        <f t="shared" si="46"/>
        <v>0</v>
      </c>
      <c r="X340" s="509"/>
      <c r="Y340" s="229">
        <f t="shared" si="47"/>
        <v>0</v>
      </c>
    </row>
    <row r="341" spans="2:25" ht="18.75" customHeight="1">
      <c r="B341" s="515"/>
      <c r="C341" s="518"/>
      <c r="D341" s="216">
        <v>3</v>
      </c>
      <c r="E341" s="216" t="s">
        <v>5510</v>
      </c>
      <c r="F341" s="217">
        <v>504</v>
      </c>
      <c r="G341" s="218">
        <f t="shared" si="41"/>
        <v>100.8</v>
      </c>
      <c r="H341" s="219">
        <f t="shared" si="42"/>
        <v>280</v>
      </c>
      <c r="I341" s="219">
        <f t="shared" si="43"/>
        <v>9.3333333333333338E-2</v>
      </c>
      <c r="J341" s="217"/>
      <c r="K341" s="220"/>
      <c r="L341" s="220"/>
      <c r="M341" s="221"/>
      <c r="N341" s="222">
        <f t="shared" si="44"/>
        <v>0</v>
      </c>
      <c r="O341" s="223"/>
      <c r="P341" s="224"/>
      <c r="Q341" s="224"/>
      <c r="R341" s="224"/>
      <c r="S341" s="224"/>
      <c r="T341" s="225"/>
      <c r="U341" s="226">
        <f t="shared" si="45"/>
        <v>0.18666666666666668</v>
      </c>
      <c r="V341" s="227"/>
      <c r="W341" s="228" t="str">
        <f t="shared" si="46"/>
        <v>0</v>
      </c>
      <c r="X341" s="509"/>
      <c r="Y341" s="229">
        <f t="shared" si="47"/>
        <v>0</v>
      </c>
    </row>
    <row r="342" spans="2:25" ht="18.75" customHeight="1">
      <c r="B342" s="515"/>
      <c r="C342" s="518"/>
      <c r="D342" s="216">
        <v>4</v>
      </c>
      <c r="E342" s="216" t="s">
        <v>5511</v>
      </c>
      <c r="F342" s="217">
        <v>1496</v>
      </c>
      <c r="G342" s="218">
        <f t="shared" si="41"/>
        <v>299.2</v>
      </c>
      <c r="H342" s="219">
        <f t="shared" si="42"/>
        <v>831.11111111111109</v>
      </c>
      <c r="I342" s="219">
        <f t="shared" si="43"/>
        <v>0.27703703703703703</v>
      </c>
      <c r="J342" s="217"/>
      <c r="K342" s="220"/>
      <c r="L342" s="220"/>
      <c r="M342" s="221"/>
      <c r="N342" s="222">
        <f t="shared" si="44"/>
        <v>0</v>
      </c>
      <c r="O342" s="223"/>
      <c r="P342" s="224"/>
      <c r="Q342" s="224"/>
      <c r="R342" s="224"/>
      <c r="S342" s="224"/>
      <c r="T342" s="225"/>
      <c r="U342" s="226">
        <f t="shared" si="45"/>
        <v>0.55407407407407405</v>
      </c>
      <c r="V342" s="227"/>
      <c r="W342" s="228" t="str">
        <f t="shared" si="46"/>
        <v>0</v>
      </c>
      <c r="X342" s="509"/>
      <c r="Y342" s="229">
        <f t="shared" si="47"/>
        <v>0</v>
      </c>
    </row>
    <row r="343" spans="2:25" ht="18.75" customHeight="1">
      <c r="B343" s="515"/>
      <c r="C343" s="518"/>
      <c r="D343" s="216"/>
      <c r="E343" s="216"/>
      <c r="F343" s="217"/>
      <c r="G343" s="218">
        <f t="shared" si="41"/>
        <v>0</v>
      </c>
      <c r="H343" s="219">
        <f t="shared" si="42"/>
        <v>0</v>
      </c>
      <c r="I343" s="219">
        <f t="shared" si="43"/>
        <v>0</v>
      </c>
      <c r="J343" s="217"/>
      <c r="K343" s="220"/>
      <c r="L343" s="220"/>
      <c r="M343" s="221"/>
      <c r="N343" s="222">
        <f t="shared" si="44"/>
        <v>0</v>
      </c>
      <c r="O343" s="223"/>
      <c r="P343" s="224"/>
      <c r="Q343" s="224"/>
      <c r="R343" s="224"/>
      <c r="S343" s="224"/>
      <c r="T343" s="225"/>
      <c r="U343" s="226">
        <f t="shared" si="45"/>
        <v>0</v>
      </c>
      <c r="V343" s="227"/>
      <c r="W343" s="228" t="str">
        <f t="shared" si="46"/>
        <v>0</v>
      </c>
      <c r="X343" s="509"/>
      <c r="Y343" s="229">
        <f t="shared" si="47"/>
        <v>0</v>
      </c>
    </row>
    <row r="344" spans="2:25" ht="18.75" customHeight="1">
      <c r="B344" s="515"/>
      <c r="C344" s="518"/>
      <c r="D344" s="216">
        <v>1</v>
      </c>
      <c r="E344" s="216" t="s">
        <v>5512</v>
      </c>
      <c r="F344" s="217">
        <v>1406</v>
      </c>
      <c r="G344" s="218">
        <f t="shared" si="41"/>
        <v>281.2</v>
      </c>
      <c r="H344" s="219">
        <f t="shared" si="42"/>
        <v>781.11111111111109</v>
      </c>
      <c r="I344" s="219">
        <f t="shared" si="43"/>
        <v>0.26037037037037036</v>
      </c>
      <c r="J344" s="217"/>
      <c r="K344" s="220"/>
      <c r="L344" s="220"/>
      <c r="M344" s="221"/>
      <c r="N344" s="222">
        <f t="shared" si="44"/>
        <v>0</v>
      </c>
      <c r="O344" s="223"/>
      <c r="P344" s="224"/>
      <c r="Q344" s="224"/>
      <c r="R344" s="224"/>
      <c r="S344" s="224"/>
      <c r="T344" s="225"/>
      <c r="U344" s="226">
        <f t="shared" si="45"/>
        <v>0.52074074074074073</v>
      </c>
      <c r="V344" s="227"/>
      <c r="W344" s="228" t="str">
        <f t="shared" si="46"/>
        <v>0</v>
      </c>
      <c r="X344" s="509"/>
      <c r="Y344" s="229">
        <f t="shared" si="47"/>
        <v>0</v>
      </c>
    </row>
    <row r="345" spans="2:25" ht="18.75" customHeight="1">
      <c r="B345" s="515"/>
      <c r="C345" s="518"/>
      <c r="D345" s="216">
        <v>2</v>
      </c>
      <c r="E345" s="216" t="s">
        <v>5513</v>
      </c>
      <c r="F345" s="217">
        <v>2146</v>
      </c>
      <c r="G345" s="218">
        <f t="shared" si="41"/>
        <v>429.2</v>
      </c>
      <c r="H345" s="219">
        <f t="shared" si="42"/>
        <v>1192.2222222222222</v>
      </c>
      <c r="I345" s="219">
        <f t="shared" si="43"/>
        <v>0.39740740740740738</v>
      </c>
      <c r="J345" s="217"/>
      <c r="K345" s="220"/>
      <c r="L345" s="220"/>
      <c r="M345" s="221"/>
      <c r="N345" s="222">
        <f t="shared" si="44"/>
        <v>0</v>
      </c>
      <c r="O345" s="223"/>
      <c r="P345" s="224"/>
      <c r="Q345" s="224"/>
      <c r="R345" s="224"/>
      <c r="S345" s="224"/>
      <c r="T345" s="225"/>
      <c r="U345" s="226">
        <f t="shared" si="45"/>
        <v>0.79481481481481475</v>
      </c>
      <c r="V345" s="227"/>
      <c r="W345" s="228" t="str">
        <f t="shared" si="46"/>
        <v>0</v>
      </c>
      <c r="X345" s="509"/>
      <c r="Y345" s="229">
        <f t="shared" si="47"/>
        <v>0</v>
      </c>
    </row>
    <row r="346" spans="2:25" ht="18.75" customHeight="1">
      <c r="B346" s="515"/>
      <c r="C346" s="518"/>
      <c r="D346" s="216">
        <v>3</v>
      </c>
      <c r="E346" s="216" t="s">
        <v>5514</v>
      </c>
      <c r="F346" s="217">
        <v>1200</v>
      </c>
      <c r="G346" s="218">
        <f t="shared" si="41"/>
        <v>240</v>
      </c>
      <c r="H346" s="219">
        <f t="shared" si="42"/>
        <v>666.66666666666663</v>
      </c>
      <c r="I346" s="219">
        <f t="shared" si="43"/>
        <v>0.22222222222222221</v>
      </c>
      <c r="J346" s="217"/>
      <c r="K346" s="220" t="s">
        <v>5515</v>
      </c>
      <c r="L346" s="220"/>
      <c r="M346" s="221">
        <f>SUM(H344:H347)</f>
        <v>3251.1111111111113</v>
      </c>
      <c r="N346" s="222">
        <f t="shared" si="44"/>
        <v>65.022222222222226</v>
      </c>
      <c r="O346" s="223">
        <v>8</v>
      </c>
      <c r="P346" s="224" t="s">
        <v>12</v>
      </c>
      <c r="Q346" s="224"/>
      <c r="R346" s="224" t="s">
        <v>1064</v>
      </c>
      <c r="S346" s="224"/>
      <c r="T346" s="225"/>
      <c r="U346" s="226">
        <f t="shared" si="45"/>
        <v>0.44444444444444442</v>
      </c>
      <c r="V346" s="227">
        <f>SUM(U344:U347)</f>
        <v>2.1674074074074072</v>
      </c>
      <c r="W346" s="228" t="str">
        <f t="shared" si="46"/>
        <v>2</v>
      </c>
      <c r="X346" s="509"/>
      <c r="Y346" s="229">
        <f t="shared" si="47"/>
        <v>1</v>
      </c>
    </row>
    <row r="347" spans="2:25" ht="18.75" customHeight="1">
      <c r="B347" s="515"/>
      <c r="C347" s="518"/>
      <c r="D347" s="216">
        <v>4</v>
      </c>
      <c r="E347" s="216" t="s">
        <v>5516</v>
      </c>
      <c r="F347" s="217">
        <v>1100</v>
      </c>
      <c r="G347" s="218">
        <f t="shared" si="41"/>
        <v>220</v>
      </c>
      <c r="H347" s="219">
        <f t="shared" si="42"/>
        <v>611.11111111111109</v>
      </c>
      <c r="I347" s="219">
        <f t="shared" si="43"/>
        <v>0.20370370370370369</v>
      </c>
      <c r="J347" s="217"/>
      <c r="K347" s="220"/>
      <c r="L347" s="220"/>
      <c r="M347" s="221"/>
      <c r="N347" s="222">
        <f t="shared" si="44"/>
        <v>0</v>
      </c>
      <c r="O347" s="223"/>
      <c r="P347" s="224"/>
      <c r="Q347" s="224"/>
      <c r="R347" s="224"/>
      <c r="S347" s="224"/>
      <c r="T347" s="225"/>
      <c r="U347" s="226">
        <f t="shared" si="45"/>
        <v>0.40740740740740738</v>
      </c>
      <c r="V347" s="227"/>
      <c r="W347" s="228" t="str">
        <f t="shared" si="46"/>
        <v>0</v>
      </c>
      <c r="X347" s="509"/>
      <c r="Y347" s="229">
        <f t="shared" si="47"/>
        <v>0</v>
      </c>
    </row>
    <row r="348" spans="2:25" ht="18.75" customHeight="1">
      <c r="B348" s="515"/>
      <c r="C348" s="518"/>
      <c r="D348" s="216"/>
      <c r="E348" s="216"/>
      <c r="F348" s="217"/>
      <c r="G348" s="218">
        <f t="shared" si="41"/>
        <v>0</v>
      </c>
      <c r="H348" s="219">
        <f t="shared" si="42"/>
        <v>0</v>
      </c>
      <c r="I348" s="219">
        <f t="shared" si="43"/>
        <v>0</v>
      </c>
      <c r="J348" s="217"/>
      <c r="K348" s="220"/>
      <c r="L348" s="220"/>
      <c r="M348" s="221"/>
      <c r="N348" s="222">
        <f t="shared" si="44"/>
        <v>0</v>
      </c>
      <c r="O348" s="223"/>
      <c r="P348" s="224"/>
      <c r="Q348" s="224"/>
      <c r="R348" s="224"/>
      <c r="S348" s="224"/>
      <c r="T348" s="225"/>
      <c r="U348" s="226">
        <f t="shared" si="45"/>
        <v>0</v>
      </c>
      <c r="V348" s="227"/>
      <c r="W348" s="228" t="str">
        <f t="shared" si="46"/>
        <v>0</v>
      </c>
      <c r="X348" s="509"/>
      <c r="Y348" s="229">
        <f t="shared" si="47"/>
        <v>0</v>
      </c>
    </row>
    <row r="349" spans="2:25" ht="18.75" customHeight="1">
      <c r="B349" s="515"/>
      <c r="C349" s="518"/>
      <c r="D349" s="216">
        <v>1</v>
      </c>
      <c r="E349" s="216" t="s">
        <v>5517</v>
      </c>
      <c r="F349" s="217">
        <v>1994</v>
      </c>
      <c r="G349" s="218">
        <f t="shared" si="41"/>
        <v>398.8</v>
      </c>
      <c r="H349" s="219">
        <f t="shared" si="42"/>
        <v>1107.7777777777778</v>
      </c>
      <c r="I349" s="219">
        <f t="shared" si="43"/>
        <v>0.36925925925925929</v>
      </c>
      <c r="J349" s="217"/>
      <c r="K349" s="220"/>
      <c r="L349" s="220"/>
      <c r="M349" s="221"/>
      <c r="N349" s="222">
        <f t="shared" si="44"/>
        <v>0</v>
      </c>
      <c r="O349" s="223"/>
      <c r="P349" s="224"/>
      <c r="Q349" s="224"/>
      <c r="R349" s="224"/>
      <c r="S349" s="224"/>
      <c r="T349" s="225"/>
      <c r="U349" s="226">
        <f t="shared" si="45"/>
        <v>0.73851851851851857</v>
      </c>
      <c r="V349" s="227"/>
      <c r="W349" s="228" t="str">
        <f t="shared" si="46"/>
        <v>0</v>
      </c>
      <c r="X349" s="509"/>
      <c r="Y349" s="229">
        <f t="shared" si="47"/>
        <v>0</v>
      </c>
    </row>
    <row r="350" spans="2:25" ht="18.75" customHeight="1">
      <c r="B350" s="515"/>
      <c r="C350" s="518"/>
      <c r="D350" s="216">
        <v>2</v>
      </c>
      <c r="E350" s="216" t="s">
        <v>5518</v>
      </c>
      <c r="F350" s="217">
        <v>1733</v>
      </c>
      <c r="G350" s="218">
        <f t="shared" si="41"/>
        <v>346.6</v>
      </c>
      <c r="H350" s="219">
        <f t="shared" si="42"/>
        <v>962.77777777777771</v>
      </c>
      <c r="I350" s="219">
        <f t="shared" si="43"/>
        <v>0.32092592592592589</v>
      </c>
      <c r="J350" s="217"/>
      <c r="K350" s="220"/>
      <c r="L350" s="220"/>
      <c r="M350" s="221"/>
      <c r="N350" s="222">
        <f t="shared" si="44"/>
        <v>0</v>
      </c>
      <c r="O350" s="223"/>
      <c r="P350" s="224"/>
      <c r="Q350" s="224"/>
      <c r="R350" s="224"/>
      <c r="S350" s="224"/>
      <c r="T350" s="225"/>
      <c r="U350" s="226">
        <f t="shared" si="45"/>
        <v>0.64185185185185178</v>
      </c>
      <c r="V350" s="227"/>
      <c r="W350" s="228" t="str">
        <f t="shared" si="46"/>
        <v>0</v>
      </c>
      <c r="X350" s="509"/>
      <c r="Y350" s="229">
        <f t="shared" si="47"/>
        <v>0</v>
      </c>
    </row>
    <row r="351" spans="2:25" ht="18.75" customHeight="1">
      <c r="B351" s="515"/>
      <c r="C351" s="518"/>
      <c r="D351" s="216">
        <v>3</v>
      </c>
      <c r="E351" s="216" t="s">
        <v>5519</v>
      </c>
      <c r="F351" s="217">
        <v>307</v>
      </c>
      <c r="G351" s="218">
        <f t="shared" si="41"/>
        <v>61.4</v>
      </c>
      <c r="H351" s="219">
        <f t="shared" si="42"/>
        <v>170.55555555555554</v>
      </c>
      <c r="I351" s="219">
        <f t="shared" si="43"/>
        <v>5.6851851851851848E-2</v>
      </c>
      <c r="J351" s="217"/>
      <c r="K351" s="220" t="s">
        <v>5520</v>
      </c>
      <c r="L351" s="220"/>
      <c r="M351" s="221">
        <f>SUM(H349:H354)</f>
        <v>2981.1111111111113</v>
      </c>
      <c r="N351" s="222">
        <f t="shared" si="44"/>
        <v>59.622222222222227</v>
      </c>
      <c r="O351" s="223">
        <v>8</v>
      </c>
      <c r="P351" s="224" t="s">
        <v>12</v>
      </c>
      <c r="Q351" s="224"/>
      <c r="R351" s="224" t="s">
        <v>1064</v>
      </c>
      <c r="S351" s="224"/>
      <c r="T351" s="225"/>
      <c r="U351" s="226">
        <f t="shared" si="45"/>
        <v>0.1137037037037037</v>
      </c>
      <c r="V351" s="227">
        <f>SUM(U349:U354)</f>
        <v>1.9874074074074073</v>
      </c>
      <c r="W351" s="228" t="str">
        <f t="shared" si="46"/>
        <v>2</v>
      </c>
      <c r="X351" s="509"/>
      <c r="Y351" s="229">
        <f t="shared" si="47"/>
        <v>1</v>
      </c>
    </row>
    <row r="352" spans="2:25" ht="18.75" customHeight="1">
      <c r="B352" s="515"/>
      <c r="C352" s="518"/>
      <c r="D352" s="216">
        <v>4</v>
      </c>
      <c r="E352" s="216" t="s">
        <v>5521</v>
      </c>
      <c r="F352" s="217">
        <v>393</v>
      </c>
      <c r="G352" s="218">
        <f t="shared" si="41"/>
        <v>78.599999999999994</v>
      </c>
      <c r="H352" s="219">
        <f t="shared" si="42"/>
        <v>218.33333333333331</v>
      </c>
      <c r="I352" s="219">
        <f t="shared" si="43"/>
        <v>7.2777777777777775E-2</v>
      </c>
      <c r="J352" s="217"/>
      <c r="K352" s="220"/>
      <c r="L352" s="220"/>
      <c r="M352" s="221"/>
      <c r="N352" s="222">
        <f t="shared" si="44"/>
        <v>0</v>
      </c>
      <c r="O352" s="223"/>
      <c r="P352" s="224"/>
      <c r="Q352" s="224"/>
      <c r="R352" s="224"/>
      <c r="S352" s="224"/>
      <c r="T352" s="225"/>
      <c r="U352" s="226">
        <f t="shared" si="45"/>
        <v>0.14555555555555555</v>
      </c>
      <c r="V352" s="227"/>
      <c r="W352" s="228" t="str">
        <f t="shared" si="46"/>
        <v>0</v>
      </c>
      <c r="X352" s="509"/>
      <c r="Y352" s="229">
        <f t="shared" si="47"/>
        <v>0</v>
      </c>
    </row>
    <row r="353" spans="2:25" ht="18.75" customHeight="1">
      <c r="B353" s="515"/>
      <c r="C353" s="518"/>
      <c r="D353" s="216">
        <v>5</v>
      </c>
      <c r="E353" s="216" t="s">
        <v>5522</v>
      </c>
      <c r="F353" s="217">
        <v>225</v>
      </c>
      <c r="G353" s="218">
        <f t="shared" si="41"/>
        <v>45</v>
      </c>
      <c r="H353" s="219">
        <f t="shared" si="42"/>
        <v>125</v>
      </c>
      <c r="I353" s="219">
        <f t="shared" si="43"/>
        <v>4.1666666666666664E-2</v>
      </c>
      <c r="J353" s="217"/>
      <c r="K353" s="220"/>
      <c r="L353" s="220"/>
      <c r="M353" s="221"/>
      <c r="N353" s="222">
        <f t="shared" si="44"/>
        <v>0</v>
      </c>
      <c r="O353" s="223"/>
      <c r="P353" s="224"/>
      <c r="Q353" s="224"/>
      <c r="R353" s="224"/>
      <c r="S353" s="224"/>
      <c r="T353" s="225"/>
      <c r="U353" s="226">
        <f t="shared" si="45"/>
        <v>8.3333333333333329E-2</v>
      </c>
      <c r="V353" s="227"/>
      <c r="W353" s="228" t="str">
        <f t="shared" si="46"/>
        <v>0</v>
      </c>
      <c r="X353" s="509"/>
      <c r="Y353" s="229">
        <f t="shared" si="47"/>
        <v>0</v>
      </c>
    </row>
    <row r="354" spans="2:25" ht="18.75" customHeight="1">
      <c r="B354" s="515"/>
      <c r="C354" s="518"/>
      <c r="D354" s="216">
        <v>6</v>
      </c>
      <c r="E354" s="216" t="s">
        <v>5523</v>
      </c>
      <c r="F354" s="217">
        <v>714</v>
      </c>
      <c r="G354" s="218">
        <f t="shared" si="41"/>
        <v>142.80000000000001</v>
      </c>
      <c r="H354" s="219">
        <f t="shared" si="42"/>
        <v>396.66666666666663</v>
      </c>
      <c r="I354" s="219">
        <f t="shared" si="43"/>
        <v>0.13222222222222221</v>
      </c>
      <c r="J354" s="217"/>
      <c r="K354" s="220"/>
      <c r="L354" s="220"/>
      <c r="M354" s="221"/>
      <c r="N354" s="222">
        <f t="shared" si="44"/>
        <v>0</v>
      </c>
      <c r="O354" s="223"/>
      <c r="P354" s="224"/>
      <c r="Q354" s="224"/>
      <c r="R354" s="224"/>
      <c r="S354" s="224"/>
      <c r="T354" s="225"/>
      <c r="U354" s="226">
        <f t="shared" si="45"/>
        <v>0.26444444444444443</v>
      </c>
      <c r="V354" s="227"/>
      <c r="W354" s="228" t="str">
        <f t="shared" si="46"/>
        <v>0</v>
      </c>
      <c r="X354" s="509"/>
      <c r="Y354" s="229">
        <f t="shared" si="47"/>
        <v>0</v>
      </c>
    </row>
    <row r="355" spans="2:25" ht="18.75" customHeight="1">
      <c r="B355" s="515"/>
      <c r="C355" s="518"/>
      <c r="D355" s="216"/>
      <c r="E355" s="216"/>
      <c r="F355" s="217"/>
      <c r="G355" s="218">
        <f t="shared" si="41"/>
        <v>0</v>
      </c>
      <c r="H355" s="219">
        <f t="shared" si="42"/>
        <v>0</v>
      </c>
      <c r="I355" s="219">
        <f t="shared" si="43"/>
        <v>0</v>
      </c>
      <c r="J355" s="217"/>
      <c r="K355" s="220"/>
      <c r="L355" s="220"/>
      <c r="M355" s="221"/>
      <c r="N355" s="222">
        <f t="shared" si="44"/>
        <v>0</v>
      </c>
      <c r="O355" s="223"/>
      <c r="P355" s="224"/>
      <c r="Q355" s="224"/>
      <c r="R355" s="224"/>
      <c r="S355" s="224"/>
      <c r="T355" s="225"/>
      <c r="U355" s="226">
        <f t="shared" si="45"/>
        <v>0</v>
      </c>
      <c r="V355" s="227"/>
      <c r="W355" s="228" t="str">
        <f t="shared" si="46"/>
        <v>0</v>
      </c>
      <c r="X355" s="509"/>
      <c r="Y355" s="229">
        <f t="shared" si="47"/>
        <v>0</v>
      </c>
    </row>
    <row r="356" spans="2:25" ht="18.75" customHeight="1">
      <c r="B356" s="515"/>
      <c r="C356" s="518"/>
      <c r="D356" s="216">
        <v>1</v>
      </c>
      <c r="E356" s="216" t="s">
        <v>5524</v>
      </c>
      <c r="F356" s="217">
        <v>951</v>
      </c>
      <c r="G356" s="218">
        <f t="shared" si="41"/>
        <v>190.2</v>
      </c>
      <c r="H356" s="219">
        <f t="shared" si="42"/>
        <v>528.33333333333337</v>
      </c>
      <c r="I356" s="219">
        <f t="shared" si="43"/>
        <v>0.17611111111111113</v>
      </c>
      <c r="J356" s="217"/>
      <c r="K356" s="220" t="s">
        <v>5525</v>
      </c>
      <c r="L356" s="220"/>
      <c r="M356" s="221">
        <f>SUM(H356:H360)</f>
        <v>3061.6666666666665</v>
      </c>
      <c r="N356" s="222">
        <f t="shared" si="44"/>
        <v>61.233333333333327</v>
      </c>
      <c r="O356" s="223">
        <v>8</v>
      </c>
      <c r="P356" s="224" t="s">
        <v>12</v>
      </c>
      <c r="Q356" s="224"/>
      <c r="R356" s="224" t="s">
        <v>1064</v>
      </c>
      <c r="S356" s="224"/>
      <c r="T356" s="225"/>
      <c r="U356" s="226">
        <f t="shared" si="45"/>
        <v>0.35222222222222227</v>
      </c>
      <c r="V356" s="227">
        <f>SUM(U356:U360)</f>
        <v>2.0411111111111109</v>
      </c>
      <c r="W356" s="228" t="str">
        <f t="shared" si="46"/>
        <v>2</v>
      </c>
      <c r="X356" s="509"/>
      <c r="Y356" s="229">
        <f t="shared" si="47"/>
        <v>1</v>
      </c>
    </row>
    <row r="357" spans="2:25" ht="18.75" customHeight="1">
      <c r="B357" s="515"/>
      <c r="C357" s="518"/>
      <c r="D357" s="216">
        <v>2</v>
      </c>
      <c r="E357" s="216" t="s">
        <v>5526</v>
      </c>
      <c r="F357" s="217">
        <v>2035</v>
      </c>
      <c r="G357" s="218">
        <f t="shared" si="41"/>
        <v>407</v>
      </c>
      <c r="H357" s="219">
        <f t="shared" si="42"/>
        <v>1130.5555555555554</v>
      </c>
      <c r="I357" s="219">
        <f t="shared" si="43"/>
        <v>0.37685185185185183</v>
      </c>
      <c r="J357" s="217"/>
      <c r="K357" s="220"/>
      <c r="L357" s="220"/>
      <c r="M357" s="221"/>
      <c r="N357" s="222">
        <f t="shared" si="44"/>
        <v>0</v>
      </c>
      <c r="O357" s="223"/>
      <c r="P357" s="224"/>
      <c r="Q357" s="224"/>
      <c r="R357" s="224"/>
      <c r="S357" s="224"/>
      <c r="T357" s="225"/>
      <c r="U357" s="226">
        <f t="shared" si="45"/>
        <v>0.75370370370370365</v>
      </c>
      <c r="V357" s="227"/>
      <c r="W357" s="228" t="str">
        <f t="shared" si="46"/>
        <v>0</v>
      </c>
      <c r="X357" s="509"/>
      <c r="Y357" s="229">
        <f t="shared" si="47"/>
        <v>0</v>
      </c>
    </row>
    <row r="358" spans="2:25" ht="18.75" customHeight="1">
      <c r="B358" s="515"/>
      <c r="C358" s="518"/>
      <c r="D358" s="216">
        <v>3</v>
      </c>
      <c r="E358" s="216" t="s">
        <v>5527</v>
      </c>
      <c r="F358" s="217">
        <v>1505</v>
      </c>
      <c r="G358" s="218">
        <f t="shared" si="41"/>
        <v>301</v>
      </c>
      <c r="H358" s="219">
        <f t="shared" si="42"/>
        <v>836.11111111111109</v>
      </c>
      <c r="I358" s="219">
        <f t="shared" si="43"/>
        <v>0.27870370370370368</v>
      </c>
      <c r="J358" s="217"/>
      <c r="K358" s="220"/>
      <c r="L358" s="220"/>
      <c r="M358" s="221"/>
      <c r="N358" s="222">
        <f t="shared" si="44"/>
        <v>0</v>
      </c>
      <c r="O358" s="223"/>
      <c r="P358" s="224"/>
      <c r="Q358" s="224"/>
      <c r="R358" s="224"/>
      <c r="S358" s="224"/>
      <c r="T358" s="225"/>
      <c r="U358" s="226">
        <f t="shared" si="45"/>
        <v>0.55740740740740735</v>
      </c>
      <c r="V358" s="227"/>
      <c r="W358" s="228" t="str">
        <f t="shared" si="46"/>
        <v>0</v>
      </c>
      <c r="X358" s="509"/>
      <c r="Y358" s="229">
        <f t="shared" si="47"/>
        <v>0</v>
      </c>
    </row>
    <row r="359" spans="2:25" ht="18.75" customHeight="1">
      <c r="B359" s="515"/>
      <c r="C359" s="518"/>
      <c r="D359" s="216">
        <v>4</v>
      </c>
      <c r="E359" s="216" t="s">
        <v>5528</v>
      </c>
      <c r="F359" s="217">
        <v>610</v>
      </c>
      <c r="G359" s="218">
        <f t="shared" si="41"/>
        <v>122</v>
      </c>
      <c r="H359" s="219">
        <f t="shared" si="42"/>
        <v>338.88888888888886</v>
      </c>
      <c r="I359" s="219">
        <f t="shared" si="43"/>
        <v>0.11296296296296295</v>
      </c>
      <c r="J359" s="217"/>
      <c r="K359" s="220"/>
      <c r="L359" s="220"/>
      <c r="M359" s="221"/>
      <c r="N359" s="222">
        <f t="shared" si="44"/>
        <v>0</v>
      </c>
      <c r="O359" s="223"/>
      <c r="P359" s="224"/>
      <c r="Q359" s="224"/>
      <c r="R359" s="224"/>
      <c r="S359" s="224"/>
      <c r="T359" s="225"/>
      <c r="U359" s="226">
        <f t="shared" si="45"/>
        <v>0.22592592592592589</v>
      </c>
      <c r="V359" s="227"/>
      <c r="W359" s="228" t="str">
        <f t="shared" si="46"/>
        <v>0</v>
      </c>
      <c r="X359" s="509"/>
      <c r="Y359" s="229">
        <f t="shared" si="47"/>
        <v>0</v>
      </c>
    </row>
    <row r="360" spans="2:25" ht="18.75" customHeight="1">
      <c r="B360" s="515"/>
      <c r="C360" s="518"/>
      <c r="D360" s="216">
        <v>5</v>
      </c>
      <c r="E360" s="216" t="s">
        <v>5529</v>
      </c>
      <c r="F360" s="217">
        <v>410</v>
      </c>
      <c r="G360" s="218">
        <f t="shared" si="41"/>
        <v>82</v>
      </c>
      <c r="H360" s="219">
        <f t="shared" si="42"/>
        <v>227.77777777777777</v>
      </c>
      <c r="I360" s="219">
        <f t="shared" si="43"/>
        <v>7.5925925925925924E-2</v>
      </c>
      <c r="J360" s="217"/>
      <c r="K360" s="220"/>
      <c r="L360" s="220"/>
      <c r="M360" s="221"/>
      <c r="N360" s="222">
        <f t="shared" si="44"/>
        <v>0</v>
      </c>
      <c r="O360" s="223"/>
      <c r="P360" s="224"/>
      <c r="Q360" s="224"/>
      <c r="R360" s="224"/>
      <c r="S360" s="224"/>
      <c r="T360" s="225"/>
      <c r="U360" s="226">
        <f t="shared" si="45"/>
        <v>0.15185185185185185</v>
      </c>
      <c r="V360" s="227"/>
      <c r="W360" s="228" t="str">
        <f t="shared" si="46"/>
        <v>0</v>
      </c>
      <c r="X360" s="509"/>
      <c r="Y360" s="229">
        <f t="shared" si="47"/>
        <v>0</v>
      </c>
    </row>
    <row r="361" spans="2:25" ht="18.75" customHeight="1">
      <c r="B361" s="515"/>
      <c r="C361" s="518"/>
      <c r="D361" s="216"/>
      <c r="E361" s="216"/>
      <c r="F361" s="217"/>
      <c r="G361" s="218">
        <f t="shared" si="41"/>
        <v>0</v>
      </c>
      <c r="H361" s="219">
        <f t="shared" si="42"/>
        <v>0</v>
      </c>
      <c r="I361" s="219">
        <f t="shared" si="43"/>
        <v>0</v>
      </c>
      <c r="J361" s="217"/>
      <c r="K361" s="220"/>
      <c r="L361" s="220"/>
      <c r="M361" s="221"/>
      <c r="N361" s="222">
        <f t="shared" si="44"/>
        <v>0</v>
      </c>
      <c r="O361" s="223"/>
      <c r="P361" s="224"/>
      <c r="Q361" s="224"/>
      <c r="R361" s="224"/>
      <c r="S361" s="224"/>
      <c r="T361" s="225"/>
      <c r="U361" s="226">
        <f t="shared" si="45"/>
        <v>0</v>
      </c>
      <c r="V361" s="227"/>
      <c r="W361" s="228" t="str">
        <f t="shared" si="46"/>
        <v>0</v>
      </c>
      <c r="X361" s="509"/>
      <c r="Y361" s="229">
        <f t="shared" si="47"/>
        <v>0</v>
      </c>
    </row>
    <row r="362" spans="2:25" ht="18.75" customHeight="1">
      <c r="B362" s="515"/>
      <c r="C362" s="518"/>
      <c r="D362" s="216">
        <v>1</v>
      </c>
      <c r="E362" s="216" t="s">
        <v>5511</v>
      </c>
      <c r="F362" s="217">
        <v>1050</v>
      </c>
      <c r="G362" s="218">
        <f t="shared" si="41"/>
        <v>210</v>
      </c>
      <c r="H362" s="219">
        <f t="shared" si="42"/>
        <v>583.33333333333337</v>
      </c>
      <c r="I362" s="219">
        <f t="shared" si="43"/>
        <v>0.19444444444444445</v>
      </c>
      <c r="J362" s="217"/>
      <c r="K362" s="220" t="s">
        <v>5530</v>
      </c>
      <c r="L362" s="220"/>
      <c r="M362" s="221">
        <f>SUM(H362:H373)</f>
        <v>3234.4444444444439</v>
      </c>
      <c r="N362" s="222">
        <f t="shared" si="44"/>
        <v>64.688888888888883</v>
      </c>
      <c r="O362" s="223">
        <v>8</v>
      </c>
      <c r="P362" s="224" t="s">
        <v>12</v>
      </c>
      <c r="Q362" s="224"/>
      <c r="R362" s="224" t="s">
        <v>1064</v>
      </c>
      <c r="S362" s="224"/>
      <c r="T362" s="225"/>
      <c r="U362" s="226">
        <f t="shared" si="45"/>
        <v>0.3888888888888889</v>
      </c>
      <c r="V362" s="227">
        <f>SUM(U362:U373)</f>
        <v>2.1562962962962962</v>
      </c>
      <c r="W362" s="228" t="str">
        <f t="shared" si="46"/>
        <v>2</v>
      </c>
      <c r="X362" s="509"/>
      <c r="Y362" s="229">
        <f t="shared" si="47"/>
        <v>1</v>
      </c>
    </row>
    <row r="363" spans="2:25" ht="18.75" customHeight="1">
      <c r="B363" s="515"/>
      <c r="C363" s="518"/>
      <c r="D363" s="216">
        <v>2</v>
      </c>
      <c r="E363" s="216" t="s">
        <v>5531</v>
      </c>
      <c r="F363" s="217">
        <v>308</v>
      </c>
      <c r="G363" s="218">
        <f t="shared" si="41"/>
        <v>61.6</v>
      </c>
      <c r="H363" s="219">
        <f t="shared" si="42"/>
        <v>171.11111111111111</v>
      </c>
      <c r="I363" s="219">
        <f t="shared" si="43"/>
        <v>5.7037037037037039E-2</v>
      </c>
      <c r="J363" s="217"/>
      <c r="K363" s="220"/>
      <c r="L363" s="220"/>
      <c r="M363" s="221"/>
      <c r="N363" s="222">
        <f t="shared" si="44"/>
        <v>0</v>
      </c>
      <c r="O363" s="223"/>
      <c r="P363" s="224"/>
      <c r="Q363" s="224"/>
      <c r="R363" s="224"/>
      <c r="S363" s="224"/>
      <c r="T363" s="225"/>
      <c r="U363" s="226">
        <f t="shared" si="45"/>
        <v>0.11407407407407408</v>
      </c>
      <c r="V363" s="227"/>
      <c r="W363" s="228" t="str">
        <f t="shared" si="46"/>
        <v>0</v>
      </c>
      <c r="X363" s="509"/>
      <c r="Y363" s="229">
        <f t="shared" si="47"/>
        <v>0</v>
      </c>
    </row>
    <row r="364" spans="2:25" ht="18.75" customHeight="1">
      <c r="B364" s="515"/>
      <c r="C364" s="518"/>
      <c r="D364" s="216">
        <v>3</v>
      </c>
      <c r="E364" s="216" t="s">
        <v>5532</v>
      </c>
      <c r="F364" s="217">
        <v>162</v>
      </c>
      <c r="G364" s="218">
        <f t="shared" si="41"/>
        <v>32.4</v>
      </c>
      <c r="H364" s="219">
        <f t="shared" si="42"/>
        <v>90</v>
      </c>
      <c r="I364" s="219">
        <f t="shared" si="43"/>
        <v>0.03</v>
      </c>
      <c r="J364" s="217"/>
      <c r="K364" s="220"/>
      <c r="L364" s="220"/>
      <c r="M364" s="221"/>
      <c r="N364" s="222">
        <f t="shared" si="44"/>
        <v>0</v>
      </c>
      <c r="O364" s="223"/>
      <c r="P364" s="224"/>
      <c r="Q364" s="224"/>
      <c r="R364" s="224"/>
      <c r="S364" s="224"/>
      <c r="T364" s="225"/>
      <c r="U364" s="226">
        <f t="shared" si="45"/>
        <v>0.06</v>
      </c>
      <c r="V364" s="227"/>
      <c r="W364" s="228" t="str">
        <f t="shared" si="46"/>
        <v>0</v>
      </c>
      <c r="X364" s="509"/>
      <c r="Y364" s="229">
        <f t="shared" si="47"/>
        <v>0</v>
      </c>
    </row>
    <row r="365" spans="2:25" ht="18.75" customHeight="1">
      <c r="B365" s="515"/>
      <c r="C365" s="518"/>
      <c r="D365" s="216">
        <v>4</v>
      </c>
      <c r="E365" s="216" t="s">
        <v>5533</v>
      </c>
      <c r="F365" s="217">
        <v>111</v>
      </c>
      <c r="G365" s="218">
        <f t="shared" si="41"/>
        <v>22.2</v>
      </c>
      <c r="H365" s="219">
        <f t="shared" si="42"/>
        <v>61.666666666666664</v>
      </c>
      <c r="I365" s="219">
        <f t="shared" si="43"/>
        <v>2.0555555555555556E-2</v>
      </c>
      <c r="J365" s="217"/>
      <c r="K365" s="220"/>
      <c r="L365" s="220"/>
      <c r="M365" s="221"/>
      <c r="N365" s="222">
        <f t="shared" si="44"/>
        <v>0</v>
      </c>
      <c r="O365" s="223"/>
      <c r="P365" s="224"/>
      <c r="Q365" s="224"/>
      <c r="R365" s="224"/>
      <c r="S365" s="224"/>
      <c r="T365" s="225"/>
      <c r="U365" s="226">
        <f t="shared" si="45"/>
        <v>4.1111111111111112E-2</v>
      </c>
      <c r="V365" s="227"/>
      <c r="W365" s="228" t="str">
        <f t="shared" si="46"/>
        <v>0</v>
      </c>
      <c r="X365" s="509"/>
      <c r="Y365" s="229">
        <f t="shared" si="47"/>
        <v>0</v>
      </c>
    </row>
    <row r="366" spans="2:25" ht="18.75" customHeight="1">
      <c r="B366" s="515"/>
      <c r="C366" s="518"/>
      <c r="D366" s="216">
        <v>5</v>
      </c>
      <c r="E366" s="216" t="s">
        <v>5534</v>
      </c>
      <c r="F366" s="217">
        <v>129</v>
      </c>
      <c r="G366" s="218">
        <f t="shared" si="41"/>
        <v>25.8</v>
      </c>
      <c r="H366" s="219">
        <f t="shared" si="42"/>
        <v>71.666666666666671</v>
      </c>
      <c r="I366" s="219">
        <f t="shared" si="43"/>
        <v>2.388888888888889E-2</v>
      </c>
      <c r="J366" s="217"/>
      <c r="K366" s="220"/>
      <c r="L366" s="220"/>
      <c r="M366" s="221"/>
      <c r="N366" s="222">
        <f t="shared" si="44"/>
        <v>0</v>
      </c>
      <c r="O366" s="223"/>
      <c r="P366" s="224"/>
      <c r="Q366" s="224"/>
      <c r="R366" s="224"/>
      <c r="S366" s="224"/>
      <c r="T366" s="225"/>
      <c r="U366" s="226">
        <f t="shared" si="45"/>
        <v>4.777777777777778E-2</v>
      </c>
      <c r="V366" s="227"/>
      <c r="W366" s="228" t="str">
        <f t="shared" si="46"/>
        <v>0</v>
      </c>
      <c r="X366" s="509"/>
      <c r="Y366" s="229">
        <f t="shared" si="47"/>
        <v>0</v>
      </c>
    </row>
    <row r="367" spans="2:25" ht="18.75" customHeight="1">
      <c r="B367" s="515"/>
      <c r="C367" s="518"/>
      <c r="D367" s="216">
        <v>6</v>
      </c>
      <c r="E367" s="216" t="s">
        <v>5535</v>
      </c>
      <c r="F367" s="217">
        <v>272</v>
      </c>
      <c r="G367" s="218">
        <f t="shared" si="41"/>
        <v>54.4</v>
      </c>
      <c r="H367" s="219">
        <f t="shared" si="42"/>
        <v>151.11111111111111</v>
      </c>
      <c r="I367" s="219">
        <f t="shared" si="43"/>
        <v>5.0370370370370371E-2</v>
      </c>
      <c r="J367" s="217"/>
      <c r="K367" s="220"/>
      <c r="L367" s="220"/>
      <c r="M367" s="221"/>
      <c r="N367" s="222">
        <f t="shared" si="44"/>
        <v>0</v>
      </c>
      <c r="O367" s="223"/>
      <c r="P367" s="224"/>
      <c r="Q367" s="224"/>
      <c r="R367" s="224"/>
      <c r="S367" s="224"/>
      <c r="T367" s="225"/>
      <c r="U367" s="226">
        <f t="shared" si="45"/>
        <v>0.10074074074074074</v>
      </c>
      <c r="V367" s="227"/>
      <c r="W367" s="228" t="str">
        <f t="shared" si="46"/>
        <v>0</v>
      </c>
      <c r="X367" s="509"/>
      <c r="Y367" s="229">
        <f t="shared" si="47"/>
        <v>0</v>
      </c>
    </row>
    <row r="368" spans="2:25" ht="18.75" customHeight="1">
      <c r="B368" s="515"/>
      <c r="C368" s="518"/>
      <c r="D368" s="216">
        <v>7</v>
      </c>
      <c r="E368" s="216" t="s">
        <v>5536</v>
      </c>
      <c r="F368" s="217">
        <v>138</v>
      </c>
      <c r="G368" s="218">
        <f t="shared" si="41"/>
        <v>27.6</v>
      </c>
      <c r="H368" s="219">
        <f t="shared" si="42"/>
        <v>76.666666666666671</v>
      </c>
      <c r="I368" s="219">
        <f t="shared" si="43"/>
        <v>2.5555555555555557E-2</v>
      </c>
      <c r="J368" s="217"/>
      <c r="K368" s="220"/>
      <c r="L368" s="220"/>
      <c r="M368" s="221"/>
      <c r="N368" s="222">
        <f t="shared" si="44"/>
        <v>0</v>
      </c>
      <c r="O368" s="223"/>
      <c r="P368" s="224"/>
      <c r="Q368" s="224"/>
      <c r="R368" s="224"/>
      <c r="S368" s="224"/>
      <c r="T368" s="225"/>
      <c r="U368" s="226">
        <f t="shared" si="45"/>
        <v>5.1111111111111114E-2</v>
      </c>
      <c r="V368" s="227"/>
      <c r="W368" s="228" t="str">
        <f t="shared" si="46"/>
        <v>0</v>
      </c>
      <c r="X368" s="509"/>
      <c r="Y368" s="229">
        <f t="shared" si="47"/>
        <v>0</v>
      </c>
    </row>
    <row r="369" spans="2:25" ht="18.75" customHeight="1">
      <c r="B369" s="515"/>
      <c r="C369" s="518"/>
      <c r="D369" s="216">
        <v>8</v>
      </c>
      <c r="E369" s="216" t="s">
        <v>5537</v>
      </c>
      <c r="F369" s="217">
        <v>1659</v>
      </c>
      <c r="G369" s="218">
        <f t="shared" si="41"/>
        <v>331.8</v>
      </c>
      <c r="H369" s="219">
        <f t="shared" si="42"/>
        <v>921.66666666666663</v>
      </c>
      <c r="I369" s="219">
        <f t="shared" si="43"/>
        <v>0.30722222222222223</v>
      </c>
      <c r="J369" s="217"/>
      <c r="K369" s="220"/>
      <c r="L369" s="220"/>
      <c r="M369" s="221"/>
      <c r="N369" s="222">
        <f t="shared" si="44"/>
        <v>0</v>
      </c>
      <c r="O369" s="223"/>
      <c r="P369" s="224"/>
      <c r="Q369" s="224"/>
      <c r="R369" s="224"/>
      <c r="S369" s="224"/>
      <c r="T369" s="225"/>
      <c r="U369" s="226">
        <f t="shared" si="45"/>
        <v>0.61444444444444446</v>
      </c>
      <c r="V369" s="227"/>
      <c r="W369" s="228" t="str">
        <f t="shared" si="46"/>
        <v>0</v>
      </c>
      <c r="X369" s="509"/>
      <c r="Y369" s="229">
        <f t="shared" si="47"/>
        <v>0</v>
      </c>
    </row>
    <row r="370" spans="2:25" ht="18.75" customHeight="1">
      <c r="B370" s="515"/>
      <c r="C370" s="518"/>
      <c r="D370" s="216">
        <v>9</v>
      </c>
      <c r="E370" s="216" t="s">
        <v>5538</v>
      </c>
      <c r="F370" s="217">
        <v>551</v>
      </c>
      <c r="G370" s="218">
        <f t="shared" si="41"/>
        <v>110.2</v>
      </c>
      <c r="H370" s="219">
        <f t="shared" si="42"/>
        <v>306.11111111111109</v>
      </c>
      <c r="I370" s="219">
        <f t="shared" si="43"/>
        <v>0.10203703703703702</v>
      </c>
      <c r="J370" s="217"/>
      <c r="K370" s="220"/>
      <c r="L370" s="220"/>
      <c r="M370" s="221"/>
      <c r="N370" s="222">
        <f t="shared" si="44"/>
        <v>0</v>
      </c>
      <c r="O370" s="223"/>
      <c r="P370" s="224"/>
      <c r="Q370" s="224"/>
      <c r="R370" s="224"/>
      <c r="S370" s="224"/>
      <c r="T370" s="225"/>
      <c r="U370" s="226">
        <f t="shared" si="45"/>
        <v>0.20407407407407405</v>
      </c>
      <c r="V370" s="227"/>
      <c r="W370" s="228" t="str">
        <f t="shared" si="46"/>
        <v>0</v>
      </c>
      <c r="X370" s="509"/>
      <c r="Y370" s="229">
        <f t="shared" si="47"/>
        <v>0</v>
      </c>
    </row>
    <row r="371" spans="2:25" ht="18.75" customHeight="1">
      <c r="B371" s="515"/>
      <c r="C371" s="518"/>
      <c r="D371" s="216">
        <v>10</v>
      </c>
      <c r="E371" s="216" t="s">
        <v>5539</v>
      </c>
      <c r="F371" s="217">
        <v>543</v>
      </c>
      <c r="G371" s="218">
        <f t="shared" si="41"/>
        <v>108.6</v>
      </c>
      <c r="H371" s="219">
        <f t="shared" si="42"/>
        <v>301.66666666666669</v>
      </c>
      <c r="I371" s="219">
        <f t="shared" si="43"/>
        <v>0.10055555555555556</v>
      </c>
      <c r="J371" s="217"/>
      <c r="K371" s="220"/>
      <c r="L371" s="220"/>
      <c r="M371" s="221"/>
      <c r="N371" s="222">
        <f t="shared" si="44"/>
        <v>0</v>
      </c>
      <c r="O371" s="223"/>
      <c r="P371" s="224"/>
      <c r="Q371" s="224"/>
      <c r="R371" s="224"/>
      <c r="S371" s="224"/>
      <c r="T371" s="225"/>
      <c r="U371" s="226">
        <f t="shared" si="45"/>
        <v>0.20111111111111113</v>
      </c>
      <c r="V371" s="227"/>
      <c r="W371" s="228" t="str">
        <f t="shared" si="46"/>
        <v>0</v>
      </c>
      <c r="X371" s="509"/>
      <c r="Y371" s="229">
        <f t="shared" si="47"/>
        <v>0</v>
      </c>
    </row>
    <row r="372" spans="2:25" ht="18.75" customHeight="1">
      <c r="B372" s="515"/>
      <c r="C372" s="518"/>
      <c r="D372" s="216">
        <v>11</v>
      </c>
      <c r="E372" s="216" t="s">
        <v>5540</v>
      </c>
      <c r="F372" s="217">
        <v>457</v>
      </c>
      <c r="G372" s="218">
        <f t="shared" si="41"/>
        <v>91.4</v>
      </c>
      <c r="H372" s="219">
        <f t="shared" si="42"/>
        <v>253.88888888888889</v>
      </c>
      <c r="I372" s="219">
        <f t="shared" si="43"/>
        <v>8.4629629629629624E-2</v>
      </c>
      <c r="J372" s="217"/>
      <c r="K372" s="220"/>
      <c r="L372" s="220"/>
      <c r="M372" s="221"/>
      <c r="N372" s="222">
        <f t="shared" si="44"/>
        <v>0</v>
      </c>
      <c r="O372" s="223"/>
      <c r="P372" s="224"/>
      <c r="Q372" s="224"/>
      <c r="R372" s="224"/>
      <c r="S372" s="224"/>
      <c r="T372" s="225"/>
      <c r="U372" s="226">
        <f t="shared" si="45"/>
        <v>0.16925925925925925</v>
      </c>
      <c r="V372" s="227"/>
      <c r="W372" s="228" t="str">
        <f t="shared" si="46"/>
        <v>0</v>
      </c>
      <c r="X372" s="509"/>
      <c r="Y372" s="229">
        <f t="shared" si="47"/>
        <v>0</v>
      </c>
    </row>
    <row r="373" spans="2:25" ht="18.75" customHeight="1">
      <c r="B373" s="515"/>
      <c r="C373" s="518"/>
      <c r="D373" s="216">
        <v>12</v>
      </c>
      <c r="E373" s="216" t="s">
        <v>5541</v>
      </c>
      <c r="F373" s="217">
        <v>442</v>
      </c>
      <c r="G373" s="218">
        <f t="shared" si="41"/>
        <v>88.4</v>
      </c>
      <c r="H373" s="219">
        <f t="shared" si="42"/>
        <v>245.55555555555554</v>
      </c>
      <c r="I373" s="219">
        <f t="shared" si="43"/>
        <v>8.1851851851851842E-2</v>
      </c>
      <c r="J373" s="217"/>
      <c r="K373" s="220"/>
      <c r="L373" s="220"/>
      <c r="M373" s="221"/>
      <c r="N373" s="222">
        <f t="shared" si="44"/>
        <v>0</v>
      </c>
      <c r="O373" s="223"/>
      <c r="P373" s="224"/>
      <c r="Q373" s="224"/>
      <c r="R373" s="224"/>
      <c r="S373" s="224"/>
      <c r="T373" s="225"/>
      <c r="U373" s="226">
        <f t="shared" si="45"/>
        <v>0.16370370370370368</v>
      </c>
      <c r="V373" s="227"/>
      <c r="W373" s="228" t="str">
        <f t="shared" si="46"/>
        <v>0</v>
      </c>
      <c r="X373" s="509"/>
      <c r="Y373" s="229">
        <f t="shared" si="47"/>
        <v>0</v>
      </c>
    </row>
    <row r="374" spans="2:25" ht="18.75" customHeight="1">
      <c r="B374" s="515"/>
      <c r="C374" s="518"/>
      <c r="D374" s="216"/>
      <c r="E374" s="216"/>
      <c r="F374" s="217"/>
      <c r="G374" s="218">
        <f t="shared" si="41"/>
        <v>0</v>
      </c>
      <c r="H374" s="219">
        <f t="shared" si="42"/>
        <v>0</v>
      </c>
      <c r="I374" s="219">
        <f t="shared" si="43"/>
        <v>0</v>
      </c>
      <c r="J374" s="217"/>
      <c r="K374" s="220"/>
      <c r="L374" s="220"/>
      <c r="M374" s="221"/>
      <c r="N374" s="222">
        <f t="shared" si="44"/>
        <v>0</v>
      </c>
      <c r="O374" s="223"/>
      <c r="P374" s="224"/>
      <c r="Q374" s="224"/>
      <c r="R374" s="224"/>
      <c r="S374" s="224"/>
      <c r="T374" s="225"/>
      <c r="U374" s="226">
        <f t="shared" si="45"/>
        <v>0</v>
      </c>
      <c r="V374" s="227"/>
      <c r="W374" s="228" t="str">
        <f t="shared" si="46"/>
        <v>0</v>
      </c>
      <c r="X374" s="509"/>
      <c r="Y374" s="229">
        <f t="shared" si="47"/>
        <v>0</v>
      </c>
    </row>
    <row r="375" spans="2:25" ht="18.75" customHeight="1">
      <c r="B375" s="515"/>
      <c r="C375" s="518"/>
      <c r="D375" s="216">
        <v>1</v>
      </c>
      <c r="E375" s="216" t="s">
        <v>5542</v>
      </c>
      <c r="F375" s="217">
        <v>556</v>
      </c>
      <c r="G375" s="218">
        <f t="shared" si="41"/>
        <v>111.2</v>
      </c>
      <c r="H375" s="219">
        <f t="shared" si="42"/>
        <v>308.88888888888886</v>
      </c>
      <c r="I375" s="219">
        <f t="shared" si="43"/>
        <v>0.10296296296296295</v>
      </c>
      <c r="J375" s="217"/>
      <c r="K375" s="220" t="s">
        <v>5543</v>
      </c>
      <c r="L375" s="220"/>
      <c r="M375" s="221">
        <f>SUM(H375:H389)</f>
        <v>3090.5555555555561</v>
      </c>
      <c r="N375" s="222">
        <f t="shared" si="44"/>
        <v>61.811111111111124</v>
      </c>
      <c r="O375" s="223">
        <v>8</v>
      </c>
      <c r="P375" s="224" t="s">
        <v>12</v>
      </c>
      <c r="Q375" s="224"/>
      <c r="R375" s="224" t="s">
        <v>1064</v>
      </c>
      <c r="S375" s="224"/>
      <c r="T375" s="225"/>
      <c r="U375" s="226">
        <f t="shared" si="45"/>
        <v>0.2059259259259259</v>
      </c>
      <c r="V375" s="227">
        <f>SUM(U375:U389)</f>
        <v>2.0603703703703702</v>
      </c>
      <c r="W375" s="228" t="str">
        <f t="shared" si="46"/>
        <v>2</v>
      </c>
      <c r="X375" s="509"/>
      <c r="Y375" s="229">
        <f t="shared" si="47"/>
        <v>1</v>
      </c>
    </row>
    <row r="376" spans="2:25" ht="18.75" customHeight="1">
      <c r="B376" s="515"/>
      <c r="C376" s="518"/>
      <c r="D376" s="216">
        <v>2</v>
      </c>
      <c r="E376" s="216" t="s">
        <v>5544</v>
      </c>
      <c r="F376" s="217">
        <v>832</v>
      </c>
      <c r="G376" s="218">
        <f t="shared" si="41"/>
        <v>166.4</v>
      </c>
      <c r="H376" s="219">
        <f t="shared" si="42"/>
        <v>462.22222222222223</v>
      </c>
      <c r="I376" s="219">
        <f t="shared" si="43"/>
        <v>0.15407407407407409</v>
      </c>
      <c r="J376" s="217"/>
      <c r="K376" s="220"/>
      <c r="L376" s="220"/>
      <c r="M376" s="221"/>
      <c r="N376" s="222">
        <f t="shared" si="44"/>
        <v>0</v>
      </c>
      <c r="O376" s="223"/>
      <c r="P376" s="224"/>
      <c r="Q376" s="224"/>
      <c r="R376" s="224"/>
      <c r="S376" s="224"/>
      <c r="T376" s="225"/>
      <c r="U376" s="226">
        <f t="shared" si="45"/>
        <v>0.30814814814814817</v>
      </c>
      <c r="V376" s="227"/>
      <c r="W376" s="228" t="str">
        <f t="shared" si="46"/>
        <v>0</v>
      </c>
      <c r="X376" s="509"/>
      <c r="Y376" s="229">
        <f t="shared" si="47"/>
        <v>0</v>
      </c>
    </row>
    <row r="377" spans="2:25" ht="18.75" customHeight="1">
      <c r="B377" s="515"/>
      <c r="C377" s="518"/>
      <c r="D377" s="216">
        <v>3</v>
      </c>
      <c r="E377" s="216" t="s">
        <v>5545</v>
      </c>
      <c r="F377" s="217">
        <v>431</v>
      </c>
      <c r="G377" s="218">
        <f t="shared" si="41"/>
        <v>86.2</v>
      </c>
      <c r="H377" s="219">
        <f t="shared" si="42"/>
        <v>239.44444444444443</v>
      </c>
      <c r="I377" s="219">
        <f t="shared" si="43"/>
        <v>7.9814814814814811E-2</v>
      </c>
      <c r="J377" s="217"/>
      <c r="K377" s="220"/>
      <c r="L377" s="220"/>
      <c r="M377" s="221"/>
      <c r="N377" s="222">
        <f t="shared" si="44"/>
        <v>0</v>
      </c>
      <c r="O377" s="223"/>
      <c r="P377" s="224"/>
      <c r="Q377" s="224"/>
      <c r="R377" s="224"/>
      <c r="S377" s="224"/>
      <c r="T377" s="225"/>
      <c r="U377" s="226">
        <f t="shared" si="45"/>
        <v>0.15962962962962962</v>
      </c>
      <c r="V377" s="227"/>
      <c r="W377" s="228" t="str">
        <f t="shared" si="46"/>
        <v>0</v>
      </c>
      <c r="X377" s="509"/>
      <c r="Y377" s="229">
        <f t="shared" si="47"/>
        <v>0</v>
      </c>
    </row>
    <row r="378" spans="2:25" ht="18.75" customHeight="1">
      <c r="B378" s="515"/>
      <c r="C378" s="518"/>
      <c r="D378" s="216">
        <v>4</v>
      </c>
      <c r="E378" s="216" t="s">
        <v>5546</v>
      </c>
      <c r="F378" s="217">
        <v>229</v>
      </c>
      <c r="G378" s="218">
        <f t="shared" si="41"/>
        <v>45.8</v>
      </c>
      <c r="H378" s="219">
        <f t="shared" si="42"/>
        <v>127.22222222222221</v>
      </c>
      <c r="I378" s="219">
        <f t="shared" si="43"/>
        <v>4.2407407407407408E-2</v>
      </c>
      <c r="J378" s="217"/>
      <c r="K378" s="220"/>
      <c r="L378" s="220"/>
      <c r="M378" s="232"/>
      <c r="N378" s="222">
        <f t="shared" si="44"/>
        <v>0</v>
      </c>
      <c r="O378" s="223"/>
      <c r="P378" s="224"/>
      <c r="Q378" s="224"/>
      <c r="R378" s="224"/>
      <c r="S378" s="224"/>
      <c r="T378" s="225"/>
      <c r="U378" s="226">
        <f t="shared" si="45"/>
        <v>8.4814814814814815E-2</v>
      </c>
      <c r="V378" s="227"/>
      <c r="W378" s="228" t="str">
        <f t="shared" si="46"/>
        <v>0</v>
      </c>
      <c r="X378" s="509"/>
      <c r="Y378" s="229">
        <f t="shared" si="47"/>
        <v>0</v>
      </c>
    </row>
    <row r="379" spans="2:25" ht="18.75" customHeight="1">
      <c r="B379" s="515"/>
      <c r="C379" s="518"/>
      <c r="D379" s="216">
        <v>5</v>
      </c>
      <c r="E379" s="216" t="s">
        <v>5547</v>
      </c>
      <c r="F379" s="217">
        <v>270</v>
      </c>
      <c r="G379" s="218">
        <f t="shared" si="41"/>
        <v>54</v>
      </c>
      <c r="H379" s="219">
        <f t="shared" si="42"/>
        <v>150</v>
      </c>
      <c r="I379" s="219">
        <f t="shared" si="43"/>
        <v>0.05</v>
      </c>
      <c r="J379" s="217"/>
      <c r="K379" s="220"/>
      <c r="L379" s="220"/>
      <c r="M379" s="232"/>
      <c r="N379" s="222">
        <f t="shared" si="44"/>
        <v>0</v>
      </c>
      <c r="O379" s="223"/>
      <c r="P379" s="224"/>
      <c r="Q379" s="224"/>
      <c r="R379" s="224"/>
      <c r="S379" s="224"/>
      <c r="T379" s="225"/>
      <c r="U379" s="226">
        <f t="shared" si="45"/>
        <v>0.1</v>
      </c>
      <c r="V379" s="227"/>
      <c r="W379" s="228" t="str">
        <f t="shared" si="46"/>
        <v>0</v>
      </c>
      <c r="X379" s="509"/>
      <c r="Y379" s="229">
        <f t="shared" si="47"/>
        <v>0</v>
      </c>
    </row>
    <row r="380" spans="2:25" ht="18.75" customHeight="1">
      <c r="B380" s="515"/>
      <c r="C380" s="518"/>
      <c r="D380" s="216">
        <v>6</v>
      </c>
      <c r="E380" s="216" t="s">
        <v>5548</v>
      </c>
      <c r="F380" s="217">
        <v>430</v>
      </c>
      <c r="G380" s="218">
        <f t="shared" ref="G380:G442" si="48">F380/$G$15</f>
        <v>86</v>
      </c>
      <c r="H380" s="219">
        <f t="shared" ref="H380:H442" si="49">F380/$H$15</f>
        <v>238.88888888888889</v>
      </c>
      <c r="I380" s="219">
        <f t="shared" ref="I380:I442" si="50">H380/$I$15</f>
        <v>7.9629629629629634E-2</v>
      </c>
      <c r="J380" s="217"/>
      <c r="K380" s="220"/>
      <c r="L380" s="220"/>
      <c r="M380" s="232"/>
      <c r="N380" s="222">
        <f t="shared" si="44"/>
        <v>0</v>
      </c>
      <c r="O380" s="223"/>
      <c r="P380" s="224"/>
      <c r="Q380" s="224"/>
      <c r="R380" s="224"/>
      <c r="S380" s="224"/>
      <c r="T380" s="225"/>
      <c r="U380" s="226">
        <f t="shared" ref="U380:U442" si="51">H380/$U$15</f>
        <v>0.15925925925925927</v>
      </c>
      <c r="V380" s="227"/>
      <c r="W380" s="228" t="str">
        <f t="shared" ref="W380:W442" si="52">IF(V380&lt;1,"0",IF(V380&lt;5,"2",IF(V380&gt;=5,"6")))</f>
        <v>0</v>
      </c>
      <c r="X380" s="509"/>
      <c r="Y380" s="229">
        <f t="shared" ref="Y380:Y443" si="53">W380/2</f>
        <v>0</v>
      </c>
    </row>
    <row r="381" spans="2:25" ht="18.75" customHeight="1">
      <c r="B381" s="515"/>
      <c r="C381" s="518"/>
      <c r="D381" s="216">
        <v>7</v>
      </c>
      <c r="E381" s="216" t="s">
        <v>5549</v>
      </c>
      <c r="F381" s="217">
        <v>196</v>
      </c>
      <c r="G381" s="218">
        <f t="shared" si="48"/>
        <v>39.200000000000003</v>
      </c>
      <c r="H381" s="219">
        <f t="shared" si="49"/>
        <v>108.88888888888889</v>
      </c>
      <c r="I381" s="219">
        <f t="shared" si="50"/>
        <v>3.6296296296296292E-2</v>
      </c>
      <c r="J381" s="217"/>
      <c r="K381" s="220"/>
      <c r="L381" s="220"/>
      <c r="M381" s="232"/>
      <c r="N381" s="222">
        <f t="shared" si="44"/>
        <v>0</v>
      </c>
      <c r="O381" s="223"/>
      <c r="P381" s="224"/>
      <c r="Q381" s="224"/>
      <c r="R381" s="224"/>
      <c r="S381" s="224"/>
      <c r="T381" s="225"/>
      <c r="U381" s="226">
        <f t="shared" si="51"/>
        <v>7.2592592592592584E-2</v>
      </c>
      <c r="V381" s="227"/>
      <c r="W381" s="228" t="str">
        <f t="shared" si="52"/>
        <v>0</v>
      </c>
      <c r="X381" s="509"/>
      <c r="Y381" s="229">
        <f t="shared" si="53"/>
        <v>0</v>
      </c>
    </row>
    <row r="382" spans="2:25" ht="18.75" customHeight="1">
      <c r="B382" s="515"/>
      <c r="C382" s="518"/>
      <c r="D382" s="216">
        <v>8</v>
      </c>
      <c r="E382" s="216" t="s">
        <v>5550</v>
      </c>
      <c r="F382" s="217">
        <v>144</v>
      </c>
      <c r="G382" s="218">
        <f t="shared" si="48"/>
        <v>28.8</v>
      </c>
      <c r="H382" s="219">
        <f t="shared" si="49"/>
        <v>80</v>
      </c>
      <c r="I382" s="219">
        <f t="shared" si="50"/>
        <v>2.6666666666666668E-2</v>
      </c>
      <c r="J382" s="217"/>
      <c r="K382" s="220"/>
      <c r="L382" s="220"/>
      <c r="M382" s="232"/>
      <c r="N382" s="222">
        <f t="shared" si="44"/>
        <v>0</v>
      </c>
      <c r="O382" s="223"/>
      <c r="P382" s="224"/>
      <c r="Q382" s="224"/>
      <c r="R382" s="224"/>
      <c r="S382" s="224"/>
      <c r="T382" s="225"/>
      <c r="U382" s="226">
        <f t="shared" si="51"/>
        <v>5.3333333333333337E-2</v>
      </c>
      <c r="V382" s="227"/>
      <c r="W382" s="228" t="str">
        <f t="shared" si="52"/>
        <v>0</v>
      </c>
      <c r="X382" s="509"/>
      <c r="Y382" s="229">
        <f t="shared" si="53"/>
        <v>0</v>
      </c>
    </row>
    <row r="383" spans="2:25" ht="18.75" customHeight="1">
      <c r="B383" s="515"/>
      <c r="C383" s="518"/>
      <c r="D383" s="216">
        <v>9</v>
      </c>
      <c r="E383" s="216" t="s">
        <v>5551</v>
      </c>
      <c r="F383" s="217">
        <v>190</v>
      </c>
      <c r="G383" s="218">
        <f t="shared" si="48"/>
        <v>38</v>
      </c>
      <c r="H383" s="219">
        <f t="shared" si="49"/>
        <v>105.55555555555556</v>
      </c>
      <c r="I383" s="219">
        <f t="shared" si="50"/>
        <v>3.5185185185185187E-2</v>
      </c>
      <c r="J383" s="217"/>
      <c r="K383" s="220"/>
      <c r="L383" s="220"/>
      <c r="M383" s="232"/>
      <c r="N383" s="222">
        <f t="shared" si="44"/>
        <v>0</v>
      </c>
      <c r="O383" s="223"/>
      <c r="P383" s="224"/>
      <c r="Q383" s="224"/>
      <c r="R383" s="224"/>
      <c r="S383" s="224"/>
      <c r="T383" s="225"/>
      <c r="U383" s="226">
        <f t="shared" si="51"/>
        <v>7.0370370370370375E-2</v>
      </c>
      <c r="V383" s="227"/>
      <c r="W383" s="228" t="str">
        <f t="shared" si="52"/>
        <v>0</v>
      </c>
      <c r="X383" s="509"/>
      <c r="Y383" s="229">
        <f t="shared" si="53"/>
        <v>0</v>
      </c>
    </row>
    <row r="384" spans="2:25" ht="18.75" customHeight="1">
      <c r="B384" s="515"/>
      <c r="C384" s="518"/>
      <c r="D384" s="216">
        <v>10</v>
      </c>
      <c r="E384" s="216" t="s">
        <v>5552</v>
      </c>
      <c r="F384" s="217">
        <v>220</v>
      </c>
      <c r="G384" s="218">
        <f t="shared" si="48"/>
        <v>44</v>
      </c>
      <c r="H384" s="219">
        <f t="shared" si="49"/>
        <v>122.22222222222221</v>
      </c>
      <c r="I384" s="219">
        <f t="shared" si="50"/>
        <v>4.0740740740740737E-2</v>
      </c>
      <c r="J384" s="217"/>
      <c r="K384" s="220"/>
      <c r="L384" s="220"/>
      <c r="M384" s="232"/>
      <c r="N384" s="222">
        <f t="shared" si="44"/>
        <v>0</v>
      </c>
      <c r="O384" s="223"/>
      <c r="P384" s="224"/>
      <c r="Q384" s="224"/>
      <c r="R384" s="224"/>
      <c r="S384" s="224"/>
      <c r="T384" s="225"/>
      <c r="U384" s="226">
        <f t="shared" si="51"/>
        <v>8.1481481481481474E-2</v>
      </c>
      <c r="V384" s="227"/>
      <c r="W384" s="228" t="str">
        <f t="shared" si="52"/>
        <v>0</v>
      </c>
      <c r="X384" s="509"/>
      <c r="Y384" s="229">
        <f t="shared" si="53"/>
        <v>0</v>
      </c>
    </row>
    <row r="385" spans="2:25" ht="18.75" customHeight="1">
      <c r="B385" s="515"/>
      <c r="C385" s="518"/>
      <c r="D385" s="216">
        <v>11</v>
      </c>
      <c r="E385" s="216" t="s">
        <v>5553</v>
      </c>
      <c r="F385" s="217">
        <v>562</v>
      </c>
      <c r="G385" s="218">
        <f t="shared" si="48"/>
        <v>112.4</v>
      </c>
      <c r="H385" s="219">
        <f t="shared" si="49"/>
        <v>312.22222222222223</v>
      </c>
      <c r="I385" s="219">
        <f t="shared" si="50"/>
        <v>0.10407407407407408</v>
      </c>
      <c r="J385" s="217"/>
      <c r="K385" s="220"/>
      <c r="L385" s="220"/>
      <c r="M385" s="232"/>
      <c r="N385" s="222">
        <f t="shared" si="44"/>
        <v>0</v>
      </c>
      <c r="O385" s="223"/>
      <c r="P385" s="224"/>
      <c r="Q385" s="224"/>
      <c r="R385" s="224"/>
      <c r="S385" s="224"/>
      <c r="T385" s="225"/>
      <c r="U385" s="226">
        <f t="shared" si="51"/>
        <v>0.20814814814814817</v>
      </c>
      <c r="V385" s="227"/>
      <c r="W385" s="228" t="str">
        <f t="shared" si="52"/>
        <v>0</v>
      </c>
      <c r="X385" s="509"/>
      <c r="Y385" s="229">
        <f t="shared" si="53"/>
        <v>0</v>
      </c>
    </row>
    <row r="386" spans="2:25" ht="18.75" customHeight="1">
      <c r="B386" s="515"/>
      <c r="C386" s="518"/>
      <c r="D386" s="216">
        <v>12</v>
      </c>
      <c r="E386" s="216" t="s">
        <v>5554</v>
      </c>
      <c r="F386" s="217">
        <v>461</v>
      </c>
      <c r="G386" s="218">
        <f t="shared" si="48"/>
        <v>92.2</v>
      </c>
      <c r="H386" s="219">
        <f t="shared" si="49"/>
        <v>256.11111111111109</v>
      </c>
      <c r="I386" s="219">
        <f t="shared" si="50"/>
        <v>8.537037037037036E-2</v>
      </c>
      <c r="J386" s="217"/>
      <c r="K386" s="220"/>
      <c r="L386" s="220"/>
      <c r="M386" s="232"/>
      <c r="N386" s="222">
        <f t="shared" si="44"/>
        <v>0</v>
      </c>
      <c r="O386" s="223"/>
      <c r="P386" s="224"/>
      <c r="Q386" s="224"/>
      <c r="R386" s="224"/>
      <c r="S386" s="224"/>
      <c r="T386" s="225"/>
      <c r="U386" s="226">
        <f t="shared" si="51"/>
        <v>0.17074074074074072</v>
      </c>
      <c r="V386" s="227"/>
      <c r="W386" s="228" t="str">
        <f t="shared" si="52"/>
        <v>0</v>
      </c>
      <c r="X386" s="509"/>
      <c r="Y386" s="229">
        <f t="shared" si="53"/>
        <v>0</v>
      </c>
    </row>
    <row r="387" spans="2:25" ht="18.75" customHeight="1">
      <c r="B387" s="515"/>
      <c r="C387" s="518"/>
      <c r="D387" s="216">
        <v>13</v>
      </c>
      <c r="E387" s="216" t="s">
        <v>5555</v>
      </c>
      <c r="F387" s="217">
        <v>456</v>
      </c>
      <c r="G387" s="218">
        <f t="shared" si="48"/>
        <v>91.2</v>
      </c>
      <c r="H387" s="219">
        <f t="shared" si="49"/>
        <v>253.33333333333331</v>
      </c>
      <c r="I387" s="219">
        <f t="shared" si="50"/>
        <v>8.4444444444444433E-2</v>
      </c>
      <c r="J387" s="217"/>
      <c r="K387" s="220"/>
      <c r="L387" s="220"/>
      <c r="M387" s="232"/>
      <c r="N387" s="222">
        <f t="shared" si="44"/>
        <v>0</v>
      </c>
      <c r="O387" s="223"/>
      <c r="P387" s="224"/>
      <c r="Q387" s="224"/>
      <c r="R387" s="224"/>
      <c r="S387" s="224"/>
      <c r="T387" s="225"/>
      <c r="U387" s="226">
        <f t="shared" si="51"/>
        <v>0.16888888888888887</v>
      </c>
      <c r="V387" s="227"/>
      <c r="W387" s="228" t="str">
        <f t="shared" si="52"/>
        <v>0</v>
      </c>
      <c r="X387" s="509"/>
      <c r="Y387" s="229">
        <f t="shared" si="53"/>
        <v>0</v>
      </c>
    </row>
    <row r="388" spans="2:25" ht="18.75" customHeight="1">
      <c r="B388" s="515"/>
      <c r="C388" s="518"/>
      <c r="D388" s="216">
        <v>14</v>
      </c>
      <c r="E388" s="216" t="s">
        <v>5556</v>
      </c>
      <c r="F388" s="217">
        <v>364</v>
      </c>
      <c r="G388" s="218">
        <f t="shared" si="48"/>
        <v>72.8</v>
      </c>
      <c r="H388" s="219">
        <f t="shared" si="49"/>
        <v>202.22222222222223</v>
      </c>
      <c r="I388" s="219">
        <f t="shared" si="50"/>
        <v>6.7407407407407416E-2</v>
      </c>
      <c r="J388" s="217"/>
      <c r="K388" s="220"/>
      <c r="L388" s="220"/>
      <c r="M388" s="232"/>
      <c r="N388" s="222">
        <f t="shared" si="44"/>
        <v>0</v>
      </c>
      <c r="O388" s="223"/>
      <c r="P388" s="224"/>
      <c r="Q388" s="224"/>
      <c r="R388" s="224"/>
      <c r="S388" s="224"/>
      <c r="T388" s="225"/>
      <c r="U388" s="226">
        <f t="shared" si="51"/>
        <v>0.13481481481481483</v>
      </c>
      <c r="V388" s="227"/>
      <c r="W388" s="228" t="str">
        <f t="shared" si="52"/>
        <v>0</v>
      </c>
      <c r="X388" s="509"/>
      <c r="Y388" s="229">
        <f t="shared" si="53"/>
        <v>0</v>
      </c>
    </row>
    <row r="389" spans="2:25" ht="18.75" customHeight="1">
      <c r="B389" s="515"/>
      <c r="C389" s="518"/>
      <c r="D389" s="216">
        <v>15</v>
      </c>
      <c r="E389" s="216" t="s">
        <v>5557</v>
      </c>
      <c r="F389" s="217">
        <v>222</v>
      </c>
      <c r="G389" s="218">
        <f t="shared" si="48"/>
        <v>44.4</v>
      </c>
      <c r="H389" s="219">
        <f t="shared" si="49"/>
        <v>123.33333333333333</v>
      </c>
      <c r="I389" s="219">
        <f t="shared" si="50"/>
        <v>4.1111111111111112E-2</v>
      </c>
      <c r="J389" s="217"/>
      <c r="K389" s="220"/>
      <c r="L389" s="220"/>
      <c r="M389" s="232"/>
      <c r="N389" s="222">
        <f t="shared" si="44"/>
        <v>0</v>
      </c>
      <c r="O389" s="223"/>
      <c r="P389" s="224"/>
      <c r="Q389" s="224"/>
      <c r="R389" s="224"/>
      <c r="S389" s="224"/>
      <c r="T389" s="225"/>
      <c r="U389" s="226">
        <f t="shared" si="51"/>
        <v>8.2222222222222224E-2</v>
      </c>
      <c r="V389" s="227"/>
      <c r="W389" s="228" t="str">
        <f t="shared" si="52"/>
        <v>0</v>
      </c>
      <c r="X389" s="509"/>
      <c r="Y389" s="229">
        <f t="shared" si="53"/>
        <v>0</v>
      </c>
    </row>
    <row r="390" spans="2:25" ht="18.75" customHeight="1">
      <c r="B390" s="515"/>
      <c r="C390" s="518"/>
      <c r="D390" s="216"/>
      <c r="E390" s="216"/>
      <c r="F390" s="217"/>
      <c r="G390" s="218">
        <f t="shared" si="48"/>
        <v>0</v>
      </c>
      <c r="H390" s="219">
        <f t="shared" si="49"/>
        <v>0</v>
      </c>
      <c r="I390" s="219">
        <f t="shared" si="50"/>
        <v>0</v>
      </c>
      <c r="J390" s="217"/>
      <c r="K390" s="220"/>
      <c r="L390" s="220"/>
      <c r="M390" s="232"/>
      <c r="N390" s="222">
        <f t="shared" si="44"/>
        <v>0</v>
      </c>
      <c r="O390" s="223"/>
      <c r="P390" s="224"/>
      <c r="Q390" s="224"/>
      <c r="R390" s="224"/>
      <c r="S390" s="224"/>
      <c r="T390" s="225"/>
      <c r="U390" s="226">
        <f t="shared" si="51"/>
        <v>0</v>
      </c>
      <c r="V390" s="227"/>
      <c r="W390" s="228" t="str">
        <f t="shared" si="52"/>
        <v>0</v>
      </c>
      <c r="X390" s="509"/>
      <c r="Y390" s="229">
        <f t="shared" si="53"/>
        <v>0</v>
      </c>
    </row>
    <row r="391" spans="2:25" ht="18.75" customHeight="1">
      <c r="B391" s="515"/>
      <c r="C391" s="518"/>
      <c r="D391" s="216">
        <v>1</v>
      </c>
      <c r="E391" s="216" t="s">
        <v>5558</v>
      </c>
      <c r="F391" s="217">
        <v>526</v>
      </c>
      <c r="G391" s="218">
        <f t="shared" si="48"/>
        <v>105.2</v>
      </c>
      <c r="H391" s="219">
        <f t="shared" si="49"/>
        <v>292.22222222222223</v>
      </c>
      <c r="I391" s="219">
        <f t="shared" si="50"/>
        <v>9.7407407407407415E-2</v>
      </c>
      <c r="J391" s="217"/>
      <c r="K391" s="220"/>
      <c r="L391" s="220"/>
      <c r="M391" s="232"/>
      <c r="N391" s="222">
        <f t="shared" si="44"/>
        <v>0</v>
      </c>
      <c r="O391" s="223"/>
      <c r="P391" s="224"/>
      <c r="Q391" s="224"/>
      <c r="R391" s="224"/>
      <c r="S391" s="224"/>
      <c r="T391" s="225"/>
      <c r="U391" s="226">
        <f t="shared" si="51"/>
        <v>0.19481481481481483</v>
      </c>
      <c r="V391" s="227"/>
      <c r="W391" s="228" t="str">
        <f t="shared" si="52"/>
        <v>0</v>
      </c>
      <c r="X391" s="509"/>
      <c r="Y391" s="229">
        <f t="shared" si="53"/>
        <v>0</v>
      </c>
    </row>
    <row r="392" spans="2:25" ht="18.75" customHeight="1">
      <c r="B392" s="515"/>
      <c r="C392" s="518"/>
      <c r="D392" s="216">
        <v>2</v>
      </c>
      <c r="E392" s="216" t="s">
        <v>5559</v>
      </c>
      <c r="F392" s="217">
        <v>570</v>
      </c>
      <c r="G392" s="218">
        <f t="shared" si="48"/>
        <v>114</v>
      </c>
      <c r="H392" s="219">
        <f t="shared" si="49"/>
        <v>316.66666666666669</v>
      </c>
      <c r="I392" s="219">
        <f t="shared" si="50"/>
        <v>0.10555555555555556</v>
      </c>
      <c r="J392" s="217"/>
      <c r="K392" s="220"/>
      <c r="L392" s="220"/>
      <c r="M392" s="221"/>
      <c r="N392" s="222">
        <f t="shared" si="44"/>
        <v>0</v>
      </c>
      <c r="O392" s="223"/>
      <c r="P392" s="224"/>
      <c r="Q392" s="224"/>
      <c r="R392" s="224"/>
      <c r="S392" s="224"/>
      <c r="T392" s="225"/>
      <c r="U392" s="226">
        <f t="shared" si="51"/>
        <v>0.21111111111111111</v>
      </c>
      <c r="V392" s="227"/>
      <c r="W392" s="228" t="str">
        <f t="shared" si="52"/>
        <v>0</v>
      </c>
      <c r="X392" s="509"/>
      <c r="Y392" s="229">
        <f t="shared" si="53"/>
        <v>0</v>
      </c>
    </row>
    <row r="393" spans="2:25" ht="18.75" customHeight="1">
      <c r="B393" s="515"/>
      <c r="C393" s="518"/>
      <c r="D393" s="216">
        <v>3</v>
      </c>
      <c r="E393" s="216" t="s">
        <v>5560</v>
      </c>
      <c r="F393" s="217">
        <v>417</v>
      </c>
      <c r="G393" s="218">
        <f t="shared" si="48"/>
        <v>83.4</v>
      </c>
      <c r="H393" s="219">
        <f t="shared" si="49"/>
        <v>231.66666666666666</v>
      </c>
      <c r="I393" s="219">
        <f t="shared" si="50"/>
        <v>7.722222222222222E-2</v>
      </c>
      <c r="J393" s="217"/>
      <c r="K393" s="220"/>
      <c r="L393" s="220"/>
      <c r="M393" s="221"/>
      <c r="N393" s="222">
        <f t="shared" si="44"/>
        <v>0</v>
      </c>
      <c r="O393" s="223"/>
      <c r="P393" s="224"/>
      <c r="Q393" s="224"/>
      <c r="R393" s="224"/>
      <c r="S393" s="224"/>
      <c r="T393" s="225"/>
      <c r="U393" s="226">
        <f t="shared" si="51"/>
        <v>0.15444444444444444</v>
      </c>
      <c r="V393" s="227"/>
      <c r="W393" s="228" t="str">
        <f t="shared" si="52"/>
        <v>0</v>
      </c>
      <c r="X393" s="509"/>
      <c r="Y393" s="229">
        <f t="shared" si="53"/>
        <v>0</v>
      </c>
    </row>
    <row r="394" spans="2:25" ht="18.75" customHeight="1">
      <c r="B394" s="515"/>
      <c r="C394" s="518"/>
      <c r="D394" s="216">
        <v>4</v>
      </c>
      <c r="E394" s="216" t="s">
        <v>5561</v>
      </c>
      <c r="F394" s="217">
        <v>263</v>
      </c>
      <c r="G394" s="218">
        <f t="shared" si="48"/>
        <v>52.6</v>
      </c>
      <c r="H394" s="219">
        <f t="shared" si="49"/>
        <v>146.11111111111111</v>
      </c>
      <c r="I394" s="219">
        <f t="shared" si="50"/>
        <v>4.8703703703703707E-2</v>
      </c>
      <c r="J394" s="217"/>
      <c r="K394" s="220"/>
      <c r="L394" s="220"/>
      <c r="M394" s="221"/>
      <c r="N394" s="222">
        <f t="shared" si="44"/>
        <v>0</v>
      </c>
      <c r="O394" s="223"/>
      <c r="P394" s="224"/>
      <c r="Q394" s="224"/>
      <c r="R394" s="224"/>
      <c r="S394" s="224"/>
      <c r="T394" s="225"/>
      <c r="U394" s="226">
        <f t="shared" si="51"/>
        <v>9.7407407407407415E-2</v>
      </c>
      <c r="V394" s="227"/>
      <c r="W394" s="228" t="str">
        <f t="shared" si="52"/>
        <v>0</v>
      </c>
      <c r="X394" s="509"/>
      <c r="Y394" s="229">
        <f t="shared" si="53"/>
        <v>0</v>
      </c>
    </row>
    <row r="395" spans="2:25" ht="18.75" customHeight="1">
      <c r="B395" s="515"/>
      <c r="C395" s="518"/>
      <c r="D395" s="216">
        <v>5</v>
      </c>
      <c r="E395" s="216" t="s">
        <v>5562</v>
      </c>
      <c r="F395" s="217">
        <v>528</v>
      </c>
      <c r="G395" s="218">
        <f t="shared" si="48"/>
        <v>105.6</v>
      </c>
      <c r="H395" s="219">
        <f t="shared" si="49"/>
        <v>293.33333333333331</v>
      </c>
      <c r="I395" s="219">
        <f t="shared" si="50"/>
        <v>9.7777777777777769E-2</v>
      </c>
      <c r="J395" s="217"/>
      <c r="K395" s="220"/>
      <c r="L395" s="220"/>
      <c r="M395" s="221"/>
      <c r="N395" s="222">
        <f t="shared" si="44"/>
        <v>0</v>
      </c>
      <c r="O395" s="223"/>
      <c r="P395" s="224"/>
      <c r="Q395" s="224"/>
      <c r="R395" s="224"/>
      <c r="S395" s="224"/>
      <c r="T395" s="225"/>
      <c r="U395" s="226">
        <f t="shared" si="51"/>
        <v>0.19555555555555554</v>
      </c>
      <c r="V395" s="227"/>
      <c r="W395" s="228" t="str">
        <f t="shared" si="52"/>
        <v>0</v>
      </c>
      <c r="X395" s="509"/>
      <c r="Y395" s="229">
        <f t="shared" si="53"/>
        <v>0</v>
      </c>
    </row>
    <row r="396" spans="2:25" ht="18.75" customHeight="1">
      <c r="B396" s="515"/>
      <c r="C396" s="518"/>
      <c r="D396" s="216">
        <v>6</v>
      </c>
      <c r="E396" s="216" t="s">
        <v>5563</v>
      </c>
      <c r="F396" s="217">
        <v>429</v>
      </c>
      <c r="G396" s="218">
        <f t="shared" si="48"/>
        <v>85.8</v>
      </c>
      <c r="H396" s="219">
        <f t="shared" si="49"/>
        <v>238.33333333333331</v>
      </c>
      <c r="I396" s="219">
        <f t="shared" si="50"/>
        <v>7.9444444444444443E-2</v>
      </c>
      <c r="J396" s="217"/>
      <c r="K396" s="220"/>
      <c r="L396" s="220"/>
      <c r="M396" s="221"/>
      <c r="N396" s="222">
        <f t="shared" si="44"/>
        <v>0</v>
      </c>
      <c r="O396" s="223"/>
      <c r="P396" s="224"/>
      <c r="Q396" s="224"/>
      <c r="R396" s="224"/>
      <c r="S396" s="224"/>
      <c r="T396" s="225"/>
      <c r="U396" s="226">
        <f t="shared" si="51"/>
        <v>0.15888888888888889</v>
      </c>
      <c r="V396" s="227"/>
      <c r="W396" s="228" t="str">
        <f t="shared" si="52"/>
        <v>0</v>
      </c>
      <c r="X396" s="509"/>
      <c r="Y396" s="229">
        <f t="shared" si="53"/>
        <v>0</v>
      </c>
    </row>
    <row r="397" spans="2:25" ht="18.75" customHeight="1">
      <c r="B397" s="515"/>
      <c r="C397" s="518"/>
      <c r="D397" s="216">
        <v>7</v>
      </c>
      <c r="E397" s="216" t="s">
        <v>5564</v>
      </c>
      <c r="F397" s="217">
        <v>658</v>
      </c>
      <c r="G397" s="218">
        <f t="shared" si="48"/>
        <v>131.6</v>
      </c>
      <c r="H397" s="219">
        <f t="shared" si="49"/>
        <v>365.55555555555554</v>
      </c>
      <c r="I397" s="219">
        <f t="shared" si="50"/>
        <v>0.12185185185185185</v>
      </c>
      <c r="J397" s="217"/>
      <c r="K397" s="220"/>
      <c r="L397" s="220"/>
      <c r="M397" s="221"/>
      <c r="N397" s="222">
        <f t="shared" si="44"/>
        <v>0</v>
      </c>
      <c r="O397" s="223"/>
      <c r="P397" s="224"/>
      <c r="Q397" s="224"/>
      <c r="R397" s="224"/>
      <c r="S397" s="224"/>
      <c r="T397" s="225"/>
      <c r="U397" s="226">
        <f t="shared" si="51"/>
        <v>0.2437037037037037</v>
      </c>
      <c r="V397" s="227"/>
      <c r="W397" s="228" t="str">
        <f t="shared" si="52"/>
        <v>0</v>
      </c>
      <c r="X397" s="509"/>
      <c r="Y397" s="229">
        <f t="shared" si="53"/>
        <v>0</v>
      </c>
    </row>
    <row r="398" spans="2:25" ht="18.75" customHeight="1">
      <c r="B398" s="515"/>
      <c r="C398" s="518"/>
      <c r="D398" s="216">
        <v>8</v>
      </c>
      <c r="E398" s="216" t="s">
        <v>5565</v>
      </c>
      <c r="F398" s="217">
        <v>586</v>
      </c>
      <c r="G398" s="218">
        <f t="shared" si="48"/>
        <v>117.2</v>
      </c>
      <c r="H398" s="219">
        <f t="shared" si="49"/>
        <v>325.55555555555554</v>
      </c>
      <c r="I398" s="219">
        <f t="shared" si="50"/>
        <v>0.10851851851851851</v>
      </c>
      <c r="J398" s="217"/>
      <c r="K398" s="220"/>
      <c r="L398" s="220"/>
      <c r="M398" s="221"/>
      <c r="N398" s="222">
        <f t="shared" si="44"/>
        <v>0</v>
      </c>
      <c r="O398" s="223"/>
      <c r="P398" s="224"/>
      <c r="Q398" s="224"/>
      <c r="R398" s="224"/>
      <c r="S398" s="224"/>
      <c r="T398" s="225"/>
      <c r="U398" s="226">
        <f t="shared" si="51"/>
        <v>0.21703703703703703</v>
      </c>
      <c r="V398" s="227"/>
      <c r="W398" s="228" t="str">
        <f t="shared" si="52"/>
        <v>0</v>
      </c>
      <c r="X398" s="509"/>
      <c r="Y398" s="229">
        <f t="shared" si="53"/>
        <v>0</v>
      </c>
    </row>
    <row r="399" spans="2:25" ht="18.75" customHeight="1">
      <c r="B399" s="515"/>
      <c r="C399" s="518"/>
      <c r="D399" s="216">
        <v>9</v>
      </c>
      <c r="E399" s="216" t="s">
        <v>5566</v>
      </c>
      <c r="F399" s="217">
        <v>731</v>
      </c>
      <c r="G399" s="218">
        <f t="shared" si="48"/>
        <v>146.19999999999999</v>
      </c>
      <c r="H399" s="219">
        <f t="shared" si="49"/>
        <v>406.11111111111109</v>
      </c>
      <c r="I399" s="219">
        <f t="shared" si="50"/>
        <v>0.13537037037037036</v>
      </c>
      <c r="J399" s="217" t="s">
        <v>5567</v>
      </c>
      <c r="K399" s="220" t="s">
        <v>5568</v>
      </c>
      <c r="L399" s="220"/>
      <c r="M399" s="221">
        <f>SUM(H391:H401)</f>
        <v>3313.3333333333335</v>
      </c>
      <c r="N399" s="222">
        <f t="shared" si="44"/>
        <v>66.266666666666666</v>
      </c>
      <c r="O399" s="223">
        <v>8</v>
      </c>
      <c r="P399" s="224" t="s">
        <v>12</v>
      </c>
      <c r="Q399" s="224"/>
      <c r="R399" s="224" t="s">
        <v>1064</v>
      </c>
      <c r="S399" s="224"/>
      <c r="T399" s="225"/>
      <c r="U399" s="226">
        <f t="shared" si="51"/>
        <v>0.27074074074074073</v>
      </c>
      <c r="V399" s="227">
        <f>SUM(U391:U401)</f>
        <v>2.2088888888888891</v>
      </c>
      <c r="W399" s="228" t="str">
        <f t="shared" si="52"/>
        <v>2</v>
      </c>
      <c r="X399" s="509"/>
      <c r="Y399" s="229">
        <f t="shared" si="53"/>
        <v>1</v>
      </c>
    </row>
    <row r="400" spans="2:25" ht="18.75" customHeight="1">
      <c r="B400" s="515"/>
      <c r="C400" s="518"/>
      <c r="D400" s="216">
        <v>10</v>
      </c>
      <c r="E400" s="216" t="s">
        <v>5569</v>
      </c>
      <c r="F400" s="217">
        <v>729</v>
      </c>
      <c r="G400" s="218">
        <f t="shared" si="48"/>
        <v>145.80000000000001</v>
      </c>
      <c r="H400" s="219">
        <f t="shared" si="49"/>
        <v>405</v>
      </c>
      <c r="I400" s="219">
        <f t="shared" si="50"/>
        <v>0.13500000000000001</v>
      </c>
      <c r="J400" s="217"/>
      <c r="K400" s="220"/>
      <c r="L400" s="220"/>
      <c r="M400" s="221"/>
      <c r="N400" s="222">
        <f t="shared" si="44"/>
        <v>0</v>
      </c>
      <c r="O400" s="223"/>
      <c r="P400" s="224"/>
      <c r="Q400" s="224"/>
      <c r="R400" s="224"/>
      <c r="S400" s="224"/>
      <c r="T400" s="225"/>
      <c r="U400" s="226">
        <f t="shared" si="51"/>
        <v>0.27</v>
      </c>
      <c r="V400" s="227"/>
      <c r="W400" s="228" t="str">
        <f t="shared" si="52"/>
        <v>0</v>
      </c>
      <c r="X400" s="509"/>
      <c r="Y400" s="229">
        <f t="shared" si="53"/>
        <v>0</v>
      </c>
    </row>
    <row r="401" spans="2:25" ht="18.75" customHeight="1">
      <c r="B401" s="515"/>
      <c r="C401" s="518"/>
      <c r="D401" s="216">
        <v>11</v>
      </c>
      <c r="E401" s="216" t="s">
        <v>5497</v>
      </c>
      <c r="F401" s="217">
        <v>527</v>
      </c>
      <c r="G401" s="218">
        <f t="shared" si="48"/>
        <v>105.4</v>
      </c>
      <c r="H401" s="219">
        <f t="shared" si="49"/>
        <v>292.77777777777777</v>
      </c>
      <c r="I401" s="219">
        <f t="shared" si="50"/>
        <v>9.7592592592592592E-2</v>
      </c>
      <c r="J401" s="217"/>
      <c r="K401" s="220"/>
      <c r="L401" s="220"/>
      <c r="M401" s="221"/>
      <c r="N401" s="222">
        <f t="shared" si="44"/>
        <v>0</v>
      </c>
      <c r="O401" s="223"/>
      <c r="P401" s="224"/>
      <c r="Q401" s="224"/>
      <c r="R401" s="224"/>
      <c r="S401" s="224"/>
      <c r="T401" s="225"/>
      <c r="U401" s="226">
        <f t="shared" si="51"/>
        <v>0.19518518518518518</v>
      </c>
      <c r="V401" s="227"/>
      <c r="W401" s="228" t="str">
        <f t="shared" si="52"/>
        <v>0</v>
      </c>
      <c r="X401" s="509"/>
      <c r="Y401" s="229">
        <f t="shared" si="53"/>
        <v>0</v>
      </c>
    </row>
    <row r="402" spans="2:25" ht="18.75" customHeight="1">
      <c r="B402" s="515"/>
      <c r="C402" s="518"/>
      <c r="D402" s="216"/>
      <c r="E402" s="216"/>
      <c r="F402" s="217"/>
      <c r="G402" s="218">
        <f t="shared" si="48"/>
        <v>0</v>
      </c>
      <c r="H402" s="219">
        <f t="shared" si="49"/>
        <v>0</v>
      </c>
      <c r="I402" s="219">
        <f t="shared" si="50"/>
        <v>0</v>
      </c>
      <c r="J402" s="217"/>
      <c r="K402" s="220"/>
      <c r="L402" s="220"/>
      <c r="M402" s="221"/>
      <c r="N402" s="222">
        <f t="shared" si="44"/>
        <v>0</v>
      </c>
      <c r="O402" s="223"/>
      <c r="P402" s="224"/>
      <c r="Q402" s="224"/>
      <c r="R402" s="224"/>
      <c r="S402" s="224"/>
      <c r="T402" s="225"/>
      <c r="U402" s="226">
        <f t="shared" si="51"/>
        <v>0</v>
      </c>
      <c r="V402" s="227"/>
      <c r="W402" s="228" t="str">
        <f t="shared" si="52"/>
        <v>0</v>
      </c>
      <c r="X402" s="509"/>
      <c r="Y402" s="229">
        <f t="shared" si="53"/>
        <v>0</v>
      </c>
    </row>
    <row r="403" spans="2:25" ht="18.75" customHeight="1">
      <c r="B403" s="515"/>
      <c r="C403" s="518"/>
      <c r="D403" s="216">
        <v>1</v>
      </c>
      <c r="E403" s="216" t="s">
        <v>5570</v>
      </c>
      <c r="F403" s="217">
        <v>508</v>
      </c>
      <c r="G403" s="218">
        <f t="shared" si="48"/>
        <v>101.6</v>
      </c>
      <c r="H403" s="219">
        <f t="shared" si="49"/>
        <v>282.22222222222223</v>
      </c>
      <c r="I403" s="219">
        <f t="shared" si="50"/>
        <v>9.4074074074074074E-2</v>
      </c>
      <c r="J403" s="217"/>
      <c r="K403" s="220" t="s">
        <v>5571</v>
      </c>
      <c r="L403" s="220"/>
      <c r="M403" s="221">
        <f>SUM(H403:H413)</f>
        <v>3208.8888888888887</v>
      </c>
      <c r="N403" s="222">
        <f t="shared" si="44"/>
        <v>64.177777777777777</v>
      </c>
      <c r="O403" s="223">
        <v>8</v>
      </c>
      <c r="P403" s="224" t="s">
        <v>12</v>
      </c>
      <c r="Q403" s="224"/>
      <c r="R403" s="224" t="s">
        <v>1064</v>
      </c>
      <c r="S403" s="224"/>
      <c r="T403" s="225"/>
      <c r="U403" s="226">
        <f t="shared" si="51"/>
        <v>0.18814814814814815</v>
      </c>
      <c r="V403" s="227">
        <f>SUM(U403:U413)</f>
        <v>2.139259259259259</v>
      </c>
      <c r="W403" s="228" t="str">
        <f t="shared" si="52"/>
        <v>2</v>
      </c>
      <c r="X403" s="509"/>
      <c r="Y403" s="229">
        <f t="shared" si="53"/>
        <v>1</v>
      </c>
    </row>
    <row r="404" spans="2:25" ht="18.75" customHeight="1">
      <c r="B404" s="515"/>
      <c r="C404" s="518"/>
      <c r="D404" s="216">
        <v>2</v>
      </c>
      <c r="E404" s="216" t="s">
        <v>5572</v>
      </c>
      <c r="F404" s="217">
        <v>727</v>
      </c>
      <c r="G404" s="218">
        <f t="shared" si="48"/>
        <v>145.4</v>
      </c>
      <c r="H404" s="219">
        <f t="shared" si="49"/>
        <v>403.88888888888886</v>
      </c>
      <c r="I404" s="219">
        <f t="shared" si="50"/>
        <v>0.13462962962962963</v>
      </c>
      <c r="J404" s="217"/>
      <c r="K404" s="220"/>
      <c r="L404" s="220"/>
      <c r="M404" s="221"/>
      <c r="N404" s="222">
        <f t="shared" si="44"/>
        <v>0</v>
      </c>
      <c r="O404" s="223"/>
      <c r="P404" s="224"/>
      <c r="Q404" s="224"/>
      <c r="R404" s="224"/>
      <c r="S404" s="224"/>
      <c r="T404" s="225"/>
      <c r="U404" s="226">
        <f t="shared" si="51"/>
        <v>0.26925925925925925</v>
      </c>
      <c r="V404" s="227"/>
      <c r="W404" s="228" t="str">
        <f t="shared" si="52"/>
        <v>0</v>
      </c>
      <c r="X404" s="509"/>
      <c r="Y404" s="229">
        <f t="shared" si="53"/>
        <v>0</v>
      </c>
    </row>
    <row r="405" spans="2:25" ht="18.75" customHeight="1">
      <c r="B405" s="515"/>
      <c r="C405" s="518"/>
      <c r="D405" s="216">
        <v>3</v>
      </c>
      <c r="E405" s="216" t="s">
        <v>5573</v>
      </c>
      <c r="F405" s="217">
        <v>613</v>
      </c>
      <c r="G405" s="218">
        <f t="shared" si="48"/>
        <v>122.6</v>
      </c>
      <c r="H405" s="219">
        <f t="shared" si="49"/>
        <v>340.55555555555554</v>
      </c>
      <c r="I405" s="219">
        <f t="shared" si="50"/>
        <v>0.11351851851851852</v>
      </c>
      <c r="J405" s="217"/>
      <c r="K405" s="220"/>
      <c r="L405" s="220"/>
      <c r="M405" s="221"/>
      <c r="N405" s="222">
        <f t="shared" si="44"/>
        <v>0</v>
      </c>
      <c r="O405" s="223"/>
      <c r="P405" s="224"/>
      <c r="Q405" s="224"/>
      <c r="R405" s="224"/>
      <c r="S405" s="224"/>
      <c r="T405" s="225"/>
      <c r="U405" s="226">
        <f t="shared" si="51"/>
        <v>0.22703703703703704</v>
      </c>
      <c r="V405" s="227"/>
      <c r="W405" s="228" t="str">
        <f t="shared" si="52"/>
        <v>0</v>
      </c>
      <c r="X405" s="509"/>
      <c r="Y405" s="229">
        <f t="shared" si="53"/>
        <v>0</v>
      </c>
    </row>
    <row r="406" spans="2:25" ht="18.75" customHeight="1">
      <c r="B406" s="515"/>
      <c r="C406" s="518"/>
      <c r="D406" s="216">
        <v>4</v>
      </c>
      <c r="E406" s="216" t="s">
        <v>5574</v>
      </c>
      <c r="F406" s="217">
        <v>612</v>
      </c>
      <c r="G406" s="218">
        <f t="shared" si="48"/>
        <v>122.4</v>
      </c>
      <c r="H406" s="219">
        <f t="shared" si="49"/>
        <v>340</v>
      </c>
      <c r="I406" s="219">
        <f t="shared" si="50"/>
        <v>0.11333333333333333</v>
      </c>
      <c r="J406" s="217"/>
      <c r="K406" s="220"/>
      <c r="L406" s="220"/>
      <c r="M406" s="221"/>
      <c r="N406" s="222">
        <f t="shared" si="44"/>
        <v>0</v>
      </c>
      <c r="O406" s="223"/>
      <c r="P406" s="224"/>
      <c r="Q406" s="224"/>
      <c r="R406" s="224"/>
      <c r="S406" s="224"/>
      <c r="T406" s="225"/>
      <c r="U406" s="226">
        <f t="shared" si="51"/>
        <v>0.22666666666666666</v>
      </c>
      <c r="V406" s="227"/>
      <c r="W406" s="228" t="str">
        <f t="shared" si="52"/>
        <v>0</v>
      </c>
      <c r="X406" s="509"/>
      <c r="Y406" s="229">
        <f t="shared" si="53"/>
        <v>0</v>
      </c>
    </row>
    <row r="407" spans="2:25" ht="18.75" customHeight="1">
      <c r="B407" s="515"/>
      <c r="C407" s="518"/>
      <c r="D407" s="216">
        <v>5</v>
      </c>
      <c r="E407" s="216" t="s">
        <v>5575</v>
      </c>
      <c r="F407" s="217">
        <v>534</v>
      </c>
      <c r="G407" s="218">
        <f t="shared" si="48"/>
        <v>106.8</v>
      </c>
      <c r="H407" s="219">
        <f t="shared" si="49"/>
        <v>296.66666666666669</v>
      </c>
      <c r="I407" s="219">
        <f t="shared" si="50"/>
        <v>9.8888888888888901E-2</v>
      </c>
      <c r="J407" s="217"/>
      <c r="K407" s="220"/>
      <c r="L407" s="220"/>
      <c r="M407" s="221"/>
      <c r="N407" s="222">
        <f t="shared" si="44"/>
        <v>0</v>
      </c>
      <c r="O407" s="223"/>
      <c r="P407" s="224"/>
      <c r="Q407" s="224"/>
      <c r="R407" s="224"/>
      <c r="S407" s="224"/>
      <c r="T407" s="225"/>
      <c r="U407" s="226">
        <f t="shared" si="51"/>
        <v>0.1977777777777778</v>
      </c>
      <c r="V407" s="227"/>
      <c r="W407" s="228" t="str">
        <f t="shared" si="52"/>
        <v>0</v>
      </c>
      <c r="X407" s="509"/>
      <c r="Y407" s="229">
        <f t="shared" si="53"/>
        <v>0</v>
      </c>
    </row>
    <row r="408" spans="2:25" ht="18.75" customHeight="1">
      <c r="B408" s="515"/>
      <c r="C408" s="518"/>
      <c r="D408" s="216">
        <v>6</v>
      </c>
      <c r="E408" s="216" t="s">
        <v>5576</v>
      </c>
      <c r="F408" s="217">
        <v>632</v>
      </c>
      <c r="G408" s="218">
        <f t="shared" si="48"/>
        <v>126.4</v>
      </c>
      <c r="H408" s="219">
        <f t="shared" si="49"/>
        <v>351.11111111111109</v>
      </c>
      <c r="I408" s="219">
        <f t="shared" si="50"/>
        <v>0.11703703703703702</v>
      </c>
      <c r="J408" s="217"/>
      <c r="K408" s="220"/>
      <c r="L408" s="220"/>
      <c r="M408" s="221"/>
      <c r="N408" s="222">
        <f t="shared" si="44"/>
        <v>0</v>
      </c>
      <c r="O408" s="223"/>
      <c r="P408" s="224"/>
      <c r="Q408" s="224"/>
      <c r="R408" s="224"/>
      <c r="S408" s="224"/>
      <c r="T408" s="225"/>
      <c r="U408" s="226">
        <f t="shared" si="51"/>
        <v>0.23407407407407405</v>
      </c>
      <c r="V408" s="227"/>
      <c r="W408" s="228" t="str">
        <f t="shared" si="52"/>
        <v>0</v>
      </c>
      <c r="X408" s="509"/>
      <c r="Y408" s="229">
        <f t="shared" si="53"/>
        <v>0</v>
      </c>
    </row>
    <row r="409" spans="2:25" ht="18.75" customHeight="1">
      <c r="B409" s="515"/>
      <c r="C409" s="518"/>
      <c r="D409" s="216">
        <v>7</v>
      </c>
      <c r="E409" s="216" t="s">
        <v>5577</v>
      </c>
      <c r="F409" s="217">
        <v>431</v>
      </c>
      <c r="G409" s="218">
        <f t="shared" si="48"/>
        <v>86.2</v>
      </c>
      <c r="H409" s="219">
        <f t="shared" si="49"/>
        <v>239.44444444444443</v>
      </c>
      <c r="I409" s="219">
        <f t="shared" si="50"/>
        <v>7.9814814814814811E-2</v>
      </c>
      <c r="J409" s="217"/>
      <c r="K409" s="220"/>
      <c r="L409" s="220"/>
      <c r="M409" s="221"/>
      <c r="N409" s="222">
        <f t="shared" si="44"/>
        <v>0</v>
      </c>
      <c r="O409" s="223"/>
      <c r="P409" s="224"/>
      <c r="Q409" s="224"/>
      <c r="R409" s="224"/>
      <c r="S409" s="224"/>
      <c r="T409" s="225"/>
      <c r="U409" s="226">
        <f t="shared" si="51"/>
        <v>0.15962962962962962</v>
      </c>
      <c r="V409" s="227"/>
      <c r="W409" s="228" t="str">
        <f t="shared" si="52"/>
        <v>0</v>
      </c>
      <c r="X409" s="509"/>
      <c r="Y409" s="229">
        <f t="shared" si="53"/>
        <v>0</v>
      </c>
    </row>
    <row r="410" spans="2:25" ht="18.75" customHeight="1">
      <c r="B410" s="515"/>
      <c r="C410" s="518"/>
      <c r="D410" s="216">
        <v>8</v>
      </c>
      <c r="E410" s="216" t="s">
        <v>5578</v>
      </c>
      <c r="F410" s="217">
        <v>417</v>
      </c>
      <c r="G410" s="218">
        <f t="shared" si="48"/>
        <v>83.4</v>
      </c>
      <c r="H410" s="219">
        <f t="shared" si="49"/>
        <v>231.66666666666666</v>
      </c>
      <c r="I410" s="219">
        <f t="shared" si="50"/>
        <v>7.722222222222222E-2</v>
      </c>
      <c r="J410" s="217"/>
      <c r="K410" s="220"/>
      <c r="L410" s="220"/>
      <c r="M410" s="221"/>
      <c r="N410" s="222">
        <f t="shared" si="44"/>
        <v>0</v>
      </c>
      <c r="O410" s="223"/>
      <c r="P410" s="224"/>
      <c r="Q410" s="224"/>
      <c r="R410" s="224"/>
      <c r="S410" s="224"/>
      <c r="T410" s="225"/>
      <c r="U410" s="226">
        <f t="shared" si="51"/>
        <v>0.15444444444444444</v>
      </c>
      <c r="V410" s="227"/>
      <c r="W410" s="228" t="str">
        <f t="shared" si="52"/>
        <v>0</v>
      </c>
      <c r="X410" s="509"/>
      <c r="Y410" s="229">
        <f t="shared" si="53"/>
        <v>0</v>
      </c>
    </row>
    <row r="411" spans="2:25" ht="18.75" customHeight="1">
      <c r="B411" s="515"/>
      <c r="C411" s="518"/>
      <c r="D411" s="216">
        <v>9</v>
      </c>
      <c r="E411" s="216" t="s">
        <v>5579</v>
      </c>
      <c r="F411" s="217">
        <v>293</v>
      </c>
      <c r="G411" s="218">
        <f t="shared" si="48"/>
        <v>58.6</v>
      </c>
      <c r="H411" s="219">
        <f t="shared" si="49"/>
        <v>162.77777777777777</v>
      </c>
      <c r="I411" s="219">
        <f t="shared" si="50"/>
        <v>5.4259259259259257E-2</v>
      </c>
      <c r="J411" s="217"/>
      <c r="K411" s="220"/>
      <c r="L411" s="220"/>
      <c r="M411" s="221"/>
      <c r="N411" s="222">
        <f t="shared" si="44"/>
        <v>0</v>
      </c>
      <c r="O411" s="223"/>
      <c r="P411" s="224"/>
      <c r="Q411" s="224"/>
      <c r="R411" s="224"/>
      <c r="S411" s="224"/>
      <c r="T411" s="225"/>
      <c r="U411" s="226">
        <f t="shared" si="51"/>
        <v>0.10851851851851851</v>
      </c>
      <c r="V411" s="227"/>
      <c r="W411" s="228" t="str">
        <f t="shared" si="52"/>
        <v>0</v>
      </c>
      <c r="X411" s="509"/>
      <c r="Y411" s="229">
        <f t="shared" si="53"/>
        <v>0</v>
      </c>
    </row>
    <row r="412" spans="2:25" ht="18.75" customHeight="1">
      <c r="B412" s="515"/>
      <c r="C412" s="518"/>
      <c r="D412" s="216">
        <v>10</v>
      </c>
      <c r="E412" s="216" t="s">
        <v>5580</v>
      </c>
      <c r="F412" s="217">
        <v>476</v>
      </c>
      <c r="G412" s="218">
        <f t="shared" si="48"/>
        <v>95.2</v>
      </c>
      <c r="H412" s="219">
        <f t="shared" si="49"/>
        <v>264.44444444444446</v>
      </c>
      <c r="I412" s="219">
        <f t="shared" si="50"/>
        <v>8.8148148148148156E-2</v>
      </c>
      <c r="J412" s="217"/>
      <c r="K412" s="220"/>
      <c r="L412" s="220"/>
      <c r="M412" s="221"/>
      <c r="N412" s="222">
        <f t="shared" si="44"/>
        <v>0</v>
      </c>
      <c r="O412" s="223"/>
      <c r="P412" s="224"/>
      <c r="Q412" s="224"/>
      <c r="R412" s="224"/>
      <c r="S412" s="224"/>
      <c r="T412" s="225"/>
      <c r="U412" s="226">
        <f t="shared" si="51"/>
        <v>0.17629629629629631</v>
      </c>
      <c r="V412" s="227"/>
      <c r="W412" s="228" t="str">
        <f t="shared" si="52"/>
        <v>0</v>
      </c>
      <c r="X412" s="509"/>
      <c r="Y412" s="229">
        <f t="shared" si="53"/>
        <v>0</v>
      </c>
    </row>
    <row r="413" spans="2:25" ht="18.75" customHeight="1">
      <c r="B413" s="515"/>
      <c r="C413" s="518"/>
      <c r="D413" s="216">
        <v>11</v>
      </c>
      <c r="E413" s="216" t="s">
        <v>5581</v>
      </c>
      <c r="F413" s="217">
        <v>533</v>
      </c>
      <c r="G413" s="218">
        <f t="shared" si="48"/>
        <v>106.6</v>
      </c>
      <c r="H413" s="219">
        <f t="shared" si="49"/>
        <v>296.11111111111109</v>
      </c>
      <c r="I413" s="219">
        <f t="shared" si="50"/>
        <v>9.8703703703703696E-2</v>
      </c>
      <c r="J413" s="217"/>
      <c r="K413" s="220"/>
      <c r="L413" s="220"/>
      <c r="M413" s="221"/>
      <c r="N413" s="222">
        <f t="shared" si="44"/>
        <v>0</v>
      </c>
      <c r="O413" s="223"/>
      <c r="P413" s="224"/>
      <c r="Q413" s="224"/>
      <c r="R413" s="224"/>
      <c r="S413" s="224"/>
      <c r="T413" s="225"/>
      <c r="U413" s="226">
        <f t="shared" si="51"/>
        <v>0.19740740740740739</v>
      </c>
      <c r="V413" s="227"/>
      <c r="W413" s="228" t="str">
        <f t="shared" si="52"/>
        <v>0</v>
      </c>
      <c r="X413" s="509"/>
      <c r="Y413" s="229">
        <f t="shared" si="53"/>
        <v>0</v>
      </c>
    </row>
    <row r="414" spans="2:25" ht="18.75" customHeight="1">
      <c r="B414" s="515"/>
      <c r="C414" s="518"/>
      <c r="D414" s="216"/>
      <c r="E414" s="216"/>
      <c r="F414" s="217"/>
      <c r="G414" s="218">
        <f t="shared" si="48"/>
        <v>0</v>
      </c>
      <c r="H414" s="219">
        <f t="shared" si="49"/>
        <v>0</v>
      </c>
      <c r="I414" s="219">
        <f t="shared" si="50"/>
        <v>0</v>
      </c>
      <c r="J414" s="217"/>
      <c r="K414" s="220"/>
      <c r="L414" s="220"/>
      <c r="M414" s="221"/>
      <c r="N414" s="222">
        <f t="shared" si="44"/>
        <v>0</v>
      </c>
      <c r="O414" s="223"/>
      <c r="P414" s="224"/>
      <c r="Q414" s="224"/>
      <c r="R414" s="224"/>
      <c r="S414" s="224"/>
      <c r="T414" s="225"/>
      <c r="U414" s="226">
        <f t="shared" si="51"/>
        <v>0</v>
      </c>
      <c r="V414" s="227"/>
      <c r="W414" s="228" t="str">
        <f t="shared" si="52"/>
        <v>0</v>
      </c>
      <c r="X414" s="509"/>
      <c r="Y414" s="229">
        <f t="shared" si="53"/>
        <v>0</v>
      </c>
    </row>
    <row r="415" spans="2:25" ht="18.75" customHeight="1">
      <c r="B415" s="515"/>
      <c r="C415" s="518"/>
      <c r="D415" s="216">
        <v>1</v>
      </c>
      <c r="E415" s="216" t="s">
        <v>5582</v>
      </c>
      <c r="F415" s="217">
        <v>491</v>
      </c>
      <c r="G415" s="218">
        <f t="shared" si="48"/>
        <v>98.2</v>
      </c>
      <c r="H415" s="219">
        <f t="shared" si="49"/>
        <v>272.77777777777777</v>
      </c>
      <c r="I415" s="219">
        <f t="shared" si="50"/>
        <v>9.0925925925925924E-2</v>
      </c>
      <c r="J415" s="217"/>
      <c r="K415" s="220" t="s">
        <v>5583</v>
      </c>
      <c r="L415" s="220"/>
      <c r="M415" s="221">
        <f>SUM(H415:H420)</f>
        <v>3187.2222222222222</v>
      </c>
      <c r="N415" s="222">
        <f t="shared" si="44"/>
        <v>63.74444444444444</v>
      </c>
      <c r="O415" s="223">
        <v>8</v>
      </c>
      <c r="P415" s="224" t="s">
        <v>12</v>
      </c>
      <c r="Q415" s="224"/>
      <c r="R415" s="224" t="s">
        <v>1064</v>
      </c>
      <c r="S415" s="224"/>
      <c r="T415" s="225"/>
      <c r="U415" s="226">
        <f t="shared" si="51"/>
        <v>0.18185185185185185</v>
      </c>
      <c r="V415" s="227">
        <f>SUM(U415:U420)</f>
        <v>2.1248148148148145</v>
      </c>
      <c r="W415" s="228" t="str">
        <f t="shared" si="52"/>
        <v>2</v>
      </c>
      <c r="X415" s="509"/>
      <c r="Y415" s="229">
        <f t="shared" si="53"/>
        <v>1</v>
      </c>
    </row>
    <row r="416" spans="2:25" ht="18.75" customHeight="1">
      <c r="B416" s="515"/>
      <c r="C416" s="518"/>
      <c r="D416" s="216">
        <v>2</v>
      </c>
      <c r="E416" s="216" t="s">
        <v>5584</v>
      </c>
      <c r="F416" s="217">
        <v>427</v>
      </c>
      <c r="G416" s="218">
        <f t="shared" si="48"/>
        <v>85.4</v>
      </c>
      <c r="H416" s="219">
        <f t="shared" si="49"/>
        <v>237.22222222222223</v>
      </c>
      <c r="I416" s="219">
        <f t="shared" si="50"/>
        <v>7.9074074074074074E-2</v>
      </c>
      <c r="J416" s="217"/>
      <c r="K416" s="220"/>
      <c r="L416" s="220"/>
      <c r="M416" s="221"/>
      <c r="N416" s="222">
        <f t="shared" si="44"/>
        <v>0</v>
      </c>
      <c r="O416" s="223"/>
      <c r="P416" s="224"/>
      <c r="Q416" s="224"/>
      <c r="R416" s="224"/>
      <c r="S416" s="224"/>
      <c r="T416" s="225"/>
      <c r="U416" s="226">
        <f t="shared" si="51"/>
        <v>0.15814814814814815</v>
      </c>
      <c r="V416" s="227"/>
      <c r="W416" s="228" t="str">
        <f t="shared" si="52"/>
        <v>0</v>
      </c>
      <c r="X416" s="509"/>
      <c r="Y416" s="229">
        <f t="shared" si="53"/>
        <v>0</v>
      </c>
    </row>
    <row r="417" spans="2:25" ht="18.75" customHeight="1">
      <c r="B417" s="515"/>
      <c r="C417" s="518"/>
      <c r="D417" s="216">
        <v>3</v>
      </c>
      <c r="E417" s="216" t="s">
        <v>5585</v>
      </c>
      <c r="F417" s="217">
        <v>312</v>
      </c>
      <c r="G417" s="218">
        <f t="shared" si="48"/>
        <v>62.4</v>
      </c>
      <c r="H417" s="219">
        <f t="shared" si="49"/>
        <v>173.33333333333334</v>
      </c>
      <c r="I417" s="219">
        <f t="shared" si="50"/>
        <v>5.7777777777777782E-2</v>
      </c>
      <c r="J417" s="217"/>
      <c r="K417" s="220"/>
      <c r="L417" s="220"/>
      <c r="M417" s="221"/>
      <c r="N417" s="222">
        <f t="shared" si="44"/>
        <v>0</v>
      </c>
      <c r="O417" s="223"/>
      <c r="P417" s="224"/>
      <c r="Q417" s="224"/>
      <c r="R417" s="224"/>
      <c r="S417" s="224"/>
      <c r="T417" s="225"/>
      <c r="U417" s="226">
        <f t="shared" si="51"/>
        <v>0.11555555555555556</v>
      </c>
      <c r="V417" s="227"/>
      <c r="W417" s="228" t="str">
        <f t="shared" si="52"/>
        <v>0</v>
      </c>
      <c r="X417" s="509"/>
      <c r="Y417" s="229">
        <f t="shared" si="53"/>
        <v>0</v>
      </c>
    </row>
    <row r="418" spans="2:25" ht="18.75" customHeight="1">
      <c r="B418" s="515"/>
      <c r="C418" s="518"/>
      <c r="D418" s="216">
        <v>4</v>
      </c>
      <c r="E418" s="216" t="s">
        <v>5586</v>
      </c>
      <c r="F418" s="217">
        <v>1558</v>
      </c>
      <c r="G418" s="218">
        <f t="shared" si="48"/>
        <v>311.60000000000002</v>
      </c>
      <c r="H418" s="219">
        <f t="shared" si="49"/>
        <v>865.55555555555554</v>
      </c>
      <c r="I418" s="219">
        <f t="shared" si="50"/>
        <v>0.28851851851851851</v>
      </c>
      <c r="J418" s="217"/>
      <c r="K418" s="220"/>
      <c r="L418" s="220"/>
      <c r="M418" s="221"/>
      <c r="N418" s="222">
        <f t="shared" si="44"/>
        <v>0</v>
      </c>
      <c r="O418" s="223"/>
      <c r="P418" s="224"/>
      <c r="Q418" s="224"/>
      <c r="R418" s="224"/>
      <c r="S418" s="224"/>
      <c r="T418" s="225"/>
      <c r="U418" s="226">
        <f t="shared" si="51"/>
        <v>0.57703703703703701</v>
      </c>
      <c r="V418" s="227"/>
      <c r="W418" s="228" t="str">
        <f t="shared" si="52"/>
        <v>0</v>
      </c>
      <c r="X418" s="509"/>
      <c r="Y418" s="229">
        <f t="shared" si="53"/>
        <v>0</v>
      </c>
    </row>
    <row r="419" spans="2:25" ht="18.75" customHeight="1">
      <c r="B419" s="515"/>
      <c r="C419" s="518"/>
      <c r="D419" s="216">
        <v>5</v>
      </c>
      <c r="E419" s="216" t="s">
        <v>5587</v>
      </c>
      <c r="F419" s="217">
        <v>1461</v>
      </c>
      <c r="G419" s="218">
        <f t="shared" si="48"/>
        <v>292.2</v>
      </c>
      <c r="H419" s="219">
        <f t="shared" si="49"/>
        <v>811.66666666666663</v>
      </c>
      <c r="I419" s="219">
        <f t="shared" si="50"/>
        <v>0.27055555555555555</v>
      </c>
      <c r="J419" s="217"/>
      <c r="K419" s="220"/>
      <c r="L419" s="220"/>
      <c r="M419" s="221"/>
      <c r="N419" s="222">
        <f t="shared" si="44"/>
        <v>0</v>
      </c>
      <c r="O419" s="223"/>
      <c r="P419" s="224"/>
      <c r="Q419" s="224"/>
      <c r="R419" s="224"/>
      <c r="S419" s="224"/>
      <c r="T419" s="225"/>
      <c r="U419" s="226">
        <f t="shared" si="51"/>
        <v>0.5411111111111111</v>
      </c>
      <c r="V419" s="227"/>
      <c r="W419" s="228" t="str">
        <f t="shared" si="52"/>
        <v>0</v>
      </c>
      <c r="X419" s="509"/>
      <c r="Y419" s="229">
        <f t="shared" si="53"/>
        <v>0</v>
      </c>
    </row>
    <row r="420" spans="2:25" ht="18.75" customHeight="1">
      <c r="B420" s="515"/>
      <c r="C420" s="518"/>
      <c r="D420" s="216">
        <v>6</v>
      </c>
      <c r="E420" s="216" t="s">
        <v>5588</v>
      </c>
      <c r="F420" s="217">
        <v>1488</v>
      </c>
      <c r="G420" s="218">
        <f t="shared" si="48"/>
        <v>297.60000000000002</v>
      </c>
      <c r="H420" s="219">
        <f t="shared" si="49"/>
        <v>826.66666666666663</v>
      </c>
      <c r="I420" s="219">
        <f t="shared" si="50"/>
        <v>0.27555555555555555</v>
      </c>
      <c r="J420" s="217"/>
      <c r="K420" s="220"/>
      <c r="L420" s="220"/>
      <c r="M420" s="221"/>
      <c r="N420" s="222">
        <f t="shared" si="44"/>
        <v>0</v>
      </c>
      <c r="O420" s="223"/>
      <c r="P420" s="224"/>
      <c r="Q420" s="224"/>
      <c r="R420" s="224"/>
      <c r="S420" s="224"/>
      <c r="T420" s="225"/>
      <c r="U420" s="226">
        <f t="shared" si="51"/>
        <v>0.55111111111111111</v>
      </c>
      <c r="V420" s="227"/>
      <c r="W420" s="228" t="str">
        <f t="shared" si="52"/>
        <v>0</v>
      </c>
      <c r="X420" s="509"/>
      <c r="Y420" s="229">
        <f t="shared" si="53"/>
        <v>0</v>
      </c>
    </row>
    <row r="421" spans="2:25" ht="18.75" customHeight="1">
      <c r="B421" s="515"/>
      <c r="C421" s="518"/>
      <c r="D421" s="216"/>
      <c r="E421" s="216"/>
      <c r="F421" s="217"/>
      <c r="G421" s="218">
        <f t="shared" si="48"/>
        <v>0</v>
      </c>
      <c r="H421" s="219">
        <f t="shared" si="49"/>
        <v>0</v>
      </c>
      <c r="I421" s="219">
        <f t="shared" si="50"/>
        <v>0</v>
      </c>
      <c r="J421" s="217"/>
      <c r="K421" s="220"/>
      <c r="L421" s="220"/>
      <c r="M421" s="221"/>
      <c r="N421" s="222">
        <f t="shared" si="44"/>
        <v>0</v>
      </c>
      <c r="O421" s="223"/>
      <c r="P421" s="224"/>
      <c r="Q421" s="224"/>
      <c r="R421" s="224"/>
      <c r="S421" s="224"/>
      <c r="T421" s="225"/>
      <c r="U421" s="226">
        <f t="shared" si="51"/>
        <v>0</v>
      </c>
      <c r="V421" s="227"/>
      <c r="W421" s="228" t="str">
        <f t="shared" si="52"/>
        <v>0</v>
      </c>
      <c r="X421" s="509"/>
      <c r="Y421" s="229">
        <f t="shared" si="53"/>
        <v>0</v>
      </c>
    </row>
    <row r="422" spans="2:25" ht="18.75" customHeight="1">
      <c r="B422" s="515"/>
      <c r="C422" s="518"/>
      <c r="D422" s="216">
        <v>1</v>
      </c>
      <c r="E422" s="216" t="s">
        <v>5589</v>
      </c>
      <c r="F422" s="217">
        <v>1210</v>
      </c>
      <c r="G422" s="218">
        <f t="shared" si="48"/>
        <v>242</v>
      </c>
      <c r="H422" s="219">
        <f t="shared" si="49"/>
        <v>672.22222222222217</v>
      </c>
      <c r="I422" s="219">
        <f t="shared" si="50"/>
        <v>0.22407407407407406</v>
      </c>
      <c r="J422" s="217"/>
      <c r="K422" s="220"/>
      <c r="L422" s="220"/>
      <c r="M422" s="221"/>
      <c r="N422" s="222">
        <f t="shared" si="44"/>
        <v>0</v>
      </c>
      <c r="O422" s="223"/>
      <c r="P422" s="224"/>
      <c r="Q422" s="224"/>
      <c r="R422" s="224"/>
      <c r="S422" s="224"/>
      <c r="T422" s="225"/>
      <c r="U422" s="226">
        <f t="shared" si="51"/>
        <v>0.44814814814814813</v>
      </c>
      <c r="V422" s="227"/>
      <c r="W422" s="228" t="str">
        <f t="shared" si="52"/>
        <v>0</v>
      </c>
      <c r="X422" s="509"/>
      <c r="Y422" s="229">
        <f t="shared" si="53"/>
        <v>0</v>
      </c>
    </row>
    <row r="423" spans="2:25" ht="18.75" customHeight="1">
      <c r="B423" s="515"/>
      <c r="C423" s="518"/>
      <c r="D423" s="216">
        <v>2</v>
      </c>
      <c r="E423" s="216" t="s">
        <v>5590</v>
      </c>
      <c r="F423" s="217">
        <v>356</v>
      </c>
      <c r="G423" s="218">
        <f t="shared" si="48"/>
        <v>71.2</v>
      </c>
      <c r="H423" s="219">
        <f t="shared" si="49"/>
        <v>197.77777777777777</v>
      </c>
      <c r="I423" s="219">
        <f t="shared" si="50"/>
        <v>6.5925925925925929E-2</v>
      </c>
      <c r="J423" s="217"/>
      <c r="K423" s="220"/>
      <c r="L423" s="220"/>
      <c r="M423" s="221"/>
      <c r="N423" s="222">
        <f t="shared" si="44"/>
        <v>0</v>
      </c>
      <c r="O423" s="223"/>
      <c r="P423" s="224"/>
      <c r="Q423" s="224"/>
      <c r="R423" s="224"/>
      <c r="S423" s="224"/>
      <c r="T423" s="225"/>
      <c r="U423" s="226">
        <f t="shared" si="51"/>
        <v>0.13185185185185186</v>
      </c>
      <c r="V423" s="227"/>
      <c r="W423" s="228" t="str">
        <f t="shared" si="52"/>
        <v>0</v>
      </c>
      <c r="X423" s="509"/>
      <c r="Y423" s="229">
        <f t="shared" si="53"/>
        <v>0</v>
      </c>
    </row>
    <row r="424" spans="2:25" ht="18.75" customHeight="1">
      <c r="B424" s="515"/>
      <c r="C424" s="518"/>
      <c r="D424" s="216">
        <v>3</v>
      </c>
      <c r="E424" s="216" t="s">
        <v>5591</v>
      </c>
      <c r="F424" s="217">
        <v>361</v>
      </c>
      <c r="G424" s="218">
        <f t="shared" si="48"/>
        <v>72.2</v>
      </c>
      <c r="H424" s="219">
        <f t="shared" si="49"/>
        <v>200.55555555555554</v>
      </c>
      <c r="I424" s="219">
        <f t="shared" si="50"/>
        <v>6.6851851851851843E-2</v>
      </c>
      <c r="J424" s="217"/>
      <c r="K424" s="220"/>
      <c r="L424" s="220"/>
      <c r="M424" s="221"/>
      <c r="N424" s="222">
        <f t="shared" si="44"/>
        <v>0</v>
      </c>
      <c r="O424" s="223"/>
      <c r="P424" s="224"/>
      <c r="Q424" s="224"/>
      <c r="R424" s="224"/>
      <c r="S424" s="224"/>
      <c r="T424" s="225"/>
      <c r="U424" s="226">
        <f t="shared" si="51"/>
        <v>0.13370370370370369</v>
      </c>
      <c r="V424" s="227"/>
      <c r="W424" s="228" t="str">
        <f t="shared" si="52"/>
        <v>0</v>
      </c>
      <c r="X424" s="509"/>
      <c r="Y424" s="229">
        <f t="shared" si="53"/>
        <v>0</v>
      </c>
    </row>
    <row r="425" spans="2:25" ht="18.75" customHeight="1">
      <c r="B425" s="515"/>
      <c r="C425" s="518"/>
      <c r="D425" s="216">
        <v>4</v>
      </c>
      <c r="E425" s="216" t="s">
        <v>5592</v>
      </c>
      <c r="F425" s="217">
        <v>252</v>
      </c>
      <c r="G425" s="218">
        <f t="shared" si="48"/>
        <v>50.4</v>
      </c>
      <c r="H425" s="219">
        <f t="shared" si="49"/>
        <v>140</v>
      </c>
      <c r="I425" s="219">
        <f t="shared" si="50"/>
        <v>4.6666666666666669E-2</v>
      </c>
      <c r="J425" s="217"/>
      <c r="K425" s="220"/>
      <c r="L425" s="220"/>
      <c r="M425" s="221"/>
      <c r="N425" s="222">
        <f t="shared" si="44"/>
        <v>0</v>
      </c>
      <c r="O425" s="223"/>
      <c r="P425" s="224"/>
      <c r="Q425" s="224"/>
      <c r="R425" s="224"/>
      <c r="S425" s="224"/>
      <c r="T425" s="225"/>
      <c r="U425" s="226">
        <f t="shared" si="51"/>
        <v>9.3333333333333338E-2</v>
      </c>
      <c r="V425" s="227"/>
      <c r="W425" s="228" t="str">
        <f t="shared" si="52"/>
        <v>0</v>
      </c>
      <c r="X425" s="509"/>
      <c r="Y425" s="229">
        <f t="shared" si="53"/>
        <v>0</v>
      </c>
    </row>
    <row r="426" spans="2:25" ht="18.75" customHeight="1">
      <c r="B426" s="515"/>
      <c r="C426" s="518"/>
      <c r="D426" s="216">
        <v>5</v>
      </c>
      <c r="E426" s="216" t="s">
        <v>5593</v>
      </c>
      <c r="F426" s="217">
        <v>249</v>
      </c>
      <c r="G426" s="218">
        <f t="shared" si="48"/>
        <v>49.8</v>
      </c>
      <c r="H426" s="219">
        <f t="shared" si="49"/>
        <v>138.33333333333334</v>
      </c>
      <c r="I426" s="219">
        <f t="shared" si="50"/>
        <v>4.6111111111111117E-2</v>
      </c>
      <c r="J426" s="217"/>
      <c r="K426" s="220"/>
      <c r="L426" s="220"/>
      <c r="M426" s="221"/>
      <c r="N426" s="222">
        <f t="shared" si="44"/>
        <v>0</v>
      </c>
      <c r="O426" s="223"/>
      <c r="P426" s="224"/>
      <c r="Q426" s="224"/>
      <c r="R426" s="224"/>
      <c r="S426" s="224"/>
      <c r="T426" s="225"/>
      <c r="U426" s="226">
        <f t="shared" si="51"/>
        <v>9.2222222222222233E-2</v>
      </c>
      <c r="V426" s="227"/>
      <c r="W426" s="228" t="str">
        <f t="shared" si="52"/>
        <v>0</v>
      </c>
      <c r="X426" s="509"/>
      <c r="Y426" s="229">
        <f t="shared" si="53"/>
        <v>0</v>
      </c>
    </row>
    <row r="427" spans="2:25" ht="18.75" customHeight="1">
      <c r="B427" s="515"/>
      <c r="C427" s="518"/>
      <c r="D427" s="216">
        <v>6</v>
      </c>
      <c r="E427" s="216" t="s">
        <v>5594</v>
      </c>
      <c r="F427" s="217">
        <v>463</v>
      </c>
      <c r="G427" s="218">
        <f t="shared" si="48"/>
        <v>92.6</v>
      </c>
      <c r="H427" s="219">
        <f t="shared" si="49"/>
        <v>257.22222222222223</v>
      </c>
      <c r="I427" s="219">
        <f t="shared" si="50"/>
        <v>8.5740740740740742E-2</v>
      </c>
      <c r="J427" s="217"/>
      <c r="K427" s="220"/>
      <c r="L427" s="220"/>
      <c r="M427" s="221"/>
      <c r="N427" s="222">
        <f t="shared" si="44"/>
        <v>0</v>
      </c>
      <c r="O427" s="223"/>
      <c r="P427" s="224"/>
      <c r="Q427" s="224"/>
      <c r="R427" s="224"/>
      <c r="S427" s="224"/>
      <c r="T427" s="225"/>
      <c r="U427" s="226">
        <f t="shared" si="51"/>
        <v>0.17148148148148148</v>
      </c>
      <c r="V427" s="227"/>
      <c r="W427" s="228" t="str">
        <f t="shared" si="52"/>
        <v>0</v>
      </c>
      <c r="X427" s="509"/>
      <c r="Y427" s="229">
        <f t="shared" si="53"/>
        <v>0</v>
      </c>
    </row>
    <row r="428" spans="2:25" ht="18.75" customHeight="1">
      <c r="B428" s="515"/>
      <c r="C428" s="518"/>
      <c r="D428" s="216">
        <v>7</v>
      </c>
      <c r="E428" s="216" t="s">
        <v>5595</v>
      </c>
      <c r="F428" s="217">
        <v>237</v>
      </c>
      <c r="G428" s="218">
        <f t="shared" si="48"/>
        <v>47.4</v>
      </c>
      <c r="H428" s="219">
        <f t="shared" si="49"/>
        <v>131.66666666666666</v>
      </c>
      <c r="I428" s="219">
        <f t="shared" si="50"/>
        <v>4.3888888888888887E-2</v>
      </c>
      <c r="J428" s="217"/>
      <c r="K428" s="220"/>
      <c r="L428" s="220"/>
      <c r="M428" s="221"/>
      <c r="N428" s="222">
        <f t="shared" si="44"/>
        <v>0</v>
      </c>
      <c r="O428" s="223"/>
      <c r="P428" s="224"/>
      <c r="Q428" s="224"/>
      <c r="R428" s="224"/>
      <c r="S428" s="224"/>
      <c r="T428" s="225"/>
      <c r="U428" s="226">
        <f t="shared" si="51"/>
        <v>8.7777777777777774E-2</v>
      </c>
      <c r="V428" s="227"/>
      <c r="W428" s="228" t="str">
        <f t="shared" si="52"/>
        <v>0</v>
      </c>
      <c r="X428" s="509"/>
      <c r="Y428" s="229">
        <f t="shared" si="53"/>
        <v>0</v>
      </c>
    </row>
    <row r="429" spans="2:25" ht="18.75" customHeight="1">
      <c r="B429" s="515"/>
      <c r="C429" s="518"/>
      <c r="D429" s="216">
        <v>8</v>
      </c>
      <c r="E429" s="216" t="s">
        <v>5572</v>
      </c>
      <c r="F429" s="217">
        <v>431</v>
      </c>
      <c r="G429" s="218">
        <f t="shared" si="48"/>
        <v>86.2</v>
      </c>
      <c r="H429" s="219">
        <f t="shared" si="49"/>
        <v>239.44444444444443</v>
      </c>
      <c r="I429" s="219">
        <f t="shared" si="50"/>
        <v>7.9814814814814811E-2</v>
      </c>
      <c r="J429" s="217"/>
      <c r="K429" s="220"/>
      <c r="L429" s="220"/>
      <c r="M429" s="221"/>
      <c r="N429" s="222">
        <f t="shared" si="44"/>
        <v>0</v>
      </c>
      <c r="O429" s="223"/>
      <c r="P429" s="224"/>
      <c r="Q429" s="224"/>
      <c r="R429" s="224"/>
      <c r="S429" s="224"/>
      <c r="T429" s="225"/>
      <c r="U429" s="226">
        <f t="shared" si="51"/>
        <v>0.15962962962962962</v>
      </c>
      <c r="V429" s="227"/>
      <c r="W429" s="228" t="str">
        <f t="shared" si="52"/>
        <v>0</v>
      </c>
      <c r="X429" s="509"/>
      <c r="Y429" s="229">
        <f t="shared" si="53"/>
        <v>0</v>
      </c>
    </row>
    <row r="430" spans="2:25" ht="18.75" customHeight="1">
      <c r="B430" s="515"/>
      <c r="C430" s="518"/>
      <c r="D430" s="216">
        <v>9</v>
      </c>
      <c r="E430" s="216" t="s">
        <v>5596</v>
      </c>
      <c r="F430" s="217">
        <v>409</v>
      </c>
      <c r="G430" s="218">
        <f t="shared" si="48"/>
        <v>81.8</v>
      </c>
      <c r="H430" s="219">
        <f t="shared" si="49"/>
        <v>227.22222222222223</v>
      </c>
      <c r="I430" s="219">
        <f t="shared" si="50"/>
        <v>7.5740740740740747E-2</v>
      </c>
      <c r="J430" s="217" t="s">
        <v>5597</v>
      </c>
      <c r="K430" s="220" t="s">
        <v>5597</v>
      </c>
      <c r="L430" s="220"/>
      <c r="M430" s="221">
        <f>SUM(H422:H431)</f>
        <v>2400.5555555555557</v>
      </c>
      <c r="N430" s="222">
        <f t="shared" si="44"/>
        <v>48.011111111111113</v>
      </c>
      <c r="O430" s="223">
        <v>8</v>
      </c>
      <c r="P430" s="224" t="s">
        <v>12</v>
      </c>
      <c r="Q430" s="224"/>
      <c r="R430" s="224" t="s">
        <v>1064</v>
      </c>
      <c r="S430" s="224"/>
      <c r="T430" s="225"/>
      <c r="U430" s="226">
        <f t="shared" si="51"/>
        <v>0.15148148148148149</v>
      </c>
      <c r="V430" s="227">
        <f>SUM(U422:U431)</f>
        <v>1.6003703703703704</v>
      </c>
      <c r="W430" s="228" t="str">
        <f t="shared" si="52"/>
        <v>2</v>
      </c>
      <c r="X430" s="509"/>
      <c r="Y430" s="229">
        <f t="shared" si="53"/>
        <v>1</v>
      </c>
    </row>
    <row r="431" spans="2:25" ht="18.75" customHeight="1">
      <c r="B431" s="515"/>
      <c r="C431" s="518"/>
      <c r="D431" s="216">
        <v>10</v>
      </c>
      <c r="E431" s="216" t="s">
        <v>5598</v>
      </c>
      <c r="F431" s="217">
        <v>353</v>
      </c>
      <c r="G431" s="218">
        <f t="shared" si="48"/>
        <v>70.599999999999994</v>
      </c>
      <c r="H431" s="219">
        <f t="shared" si="49"/>
        <v>196.11111111111111</v>
      </c>
      <c r="I431" s="219">
        <f t="shared" si="50"/>
        <v>6.537037037037037E-2</v>
      </c>
      <c r="J431" s="217"/>
      <c r="K431" s="220"/>
      <c r="L431" s="220"/>
      <c r="M431" s="221"/>
      <c r="N431" s="222">
        <f t="shared" si="44"/>
        <v>0</v>
      </c>
      <c r="O431" s="223"/>
      <c r="P431" s="224"/>
      <c r="Q431" s="224"/>
      <c r="R431" s="224"/>
      <c r="S431" s="224"/>
      <c r="T431" s="225"/>
      <c r="U431" s="226">
        <f t="shared" si="51"/>
        <v>0.13074074074074074</v>
      </c>
      <c r="V431" s="227"/>
      <c r="W431" s="228" t="str">
        <f t="shared" si="52"/>
        <v>0</v>
      </c>
      <c r="X431" s="509"/>
      <c r="Y431" s="229">
        <f t="shared" si="53"/>
        <v>0</v>
      </c>
    </row>
    <row r="432" spans="2:25" ht="18.75" customHeight="1">
      <c r="B432" s="515"/>
      <c r="C432" s="518"/>
      <c r="D432" s="216"/>
      <c r="E432" s="216"/>
      <c r="F432" s="217"/>
      <c r="G432" s="218">
        <f t="shared" si="48"/>
        <v>0</v>
      </c>
      <c r="H432" s="219">
        <f t="shared" si="49"/>
        <v>0</v>
      </c>
      <c r="I432" s="219">
        <f t="shared" si="50"/>
        <v>0</v>
      </c>
      <c r="J432" s="217"/>
      <c r="K432" s="220"/>
      <c r="L432" s="220"/>
      <c r="M432" s="221"/>
      <c r="N432" s="222">
        <f t="shared" si="44"/>
        <v>0</v>
      </c>
      <c r="O432" s="223"/>
      <c r="P432" s="224"/>
      <c r="Q432" s="224"/>
      <c r="R432" s="224"/>
      <c r="S432" s="224"/>
      <c r="T432" s="225"/>
      <c r="U432" s="226">
        <f t="shared" si="51"/>
        <v>0</v>
      </c>
      <c r="V432" s="227"/>
      <c r="W432" s="228" t="str">
        <f t="shared" si="52"/>
        <v>0</v>
      </c>
      <c r="X432" s="509"/>
      <c r="Y432" s="229">
        <f t="shared" si="53"/>
        <v>0</v>
      </c>
    </row>
    <row r="433" spans="2:25" ht="18.75" customHeight="1">
      <c r="B433" s="515"/>
      <c r="C433" s="518"/>
      <c r="D433" s="216">
        <v>1</v>
      </c>
      <c r="E433" s="216" t="s">
        <v>5599</v>
      </c>
      <c r="F433" s="217">
        <v>100</v>
      </c>
      <c r="G433" s="218">
        <f t="shared" si="48"/>
        <v>20</v>
      </c>
      <c r="H433" s="219">
        <f t="shared" si="49"/>
        <v>55.555555555555557</v>
      </c>
      <c r="I433" s="219">
        <f t="shared" si="50"/>
        <v>1.8518518518518517E-2</v>
      </c>
      <c r="J433" s="217"/>
      <c r="K433" s="220" t="s">
        <v>5600</v>
      </c>
      <c r="L433" s="220"/>
      <c r="M433" s="221">
        <f>SUM(H433:H441)</f>
        <v>2886.1111111111113</v>
      </c>
      <c r="N433" s="222">
        <f t="shared" si="44"/>
        <v>57.722222222222229</v>
      </c>
      <c r="O433" s="223">
        <v>8</v>
      </c>
      <c r="P433" s="224" t="s">
        <v>12</v>
      </c>
      <c r="Q433" s="224"/>
      <c r="R433" s="224" t="s">
        <v>1064</v>
      </c>
      <c r="S433" s="224"/>
      <c r="T433" s="225"/>
      <c r="U433" s="226">
        <f t="shared" si="51"/>
        <v>3.7037037037037035E-2</v>
      </c>
      <c r="V433" s="227">
        <f>SUM(U433:U441)</f>
        <v>1.924074074074074</v>
      </c>
      <c r="W433" s="228" t="str">
        <f t="shared" si="52"/>
        <v>2</v>
      </c>
      <c r="X433" s="509"/>
      <c r="Y433" s="229">
        <f t="shared" si="53"/>
        <v>1</v>
      </c>
    </row>
    <row r="434" spans="2:25" ht="18.75" customHeight="1">
      <c r="B434" s="515"/>
      <c r="C434" s="518"/>
      <c r="D434" s="216">
        <v>2</v>
      </c>
      <c r="E434" s="216" t="s">
        <v>5601</v>
      </c>
      <c r="F434" s="217">
        <v>615</v>
      </c>
      <c r="G434" s="218">
        <f t="shared" si="48"/>
        <v>123</v>
      </c>
      <c r="H434" s="219">
        <f t="shared" si="49"/>
        <v>341.66666666666669</v>
      </c>
      <c r="I434" s="219">
        <f t="shared" si="50"/>
        <v>0.1138888888888889</v>
      </c>
      <c r="J434" s="217"/>
      <c r="K434" s="220"/>
      <c r="L434" s="220"/>
      <c r="M434" s="221"/>
      <c r="N434" s="222">
        <f t="shared" si="44"/>
        <v>0</v>
      </c>
      <c r="O434" s="223"/>
      <c r="P434" s="224"/>
      <c r="Q434" s="224"/>
      <c r="R434" s="224"/>
      <c r="S434" s="224"/>
      <c r="T434" s="225"/>
      <c r="U434" s="226">
        <f t="shared" si="51"/>
        <v>0.2277777777777778</v>
      </c>
      <c r="V434" s="227"/>
      <c r="W434" s="228" t="str">
        <f t="shared" si="52"/>
        <v>0</v>
      </c>
      <c r="X434" s="509"/>
      <c r="Y434" s="229">
        <f t="shared" si="53"/>
        <v>0</v>
      </c>
    </row>
    <row r="435" spans="2:25" ht="18.75" customHeight="1">
      <c r="B435" s="515"/>
      <c r="C435" s="518"/>
      <c r="D435" s="216">
        <v>3</v>
      </c>
      <c r="E435" s="216" t="s">
        <v>5602</v>
      </c>
      <c r="F435" s="217">
        <v>700</v>
      </c>
      <c r="G435" s="218">
        <f t="shared" si="48"/>
        <v>140</v>
      </c>
      <c r="H435" s="219">
        <f t="shared" si="49"/>
        <v>388.88888888888886</v>
      </c>
      <c r="I435" s="219">
        <f t="shared" si="50"/>
        <v>0.12962962962962962</v>
      </c>
      <c r="J435" s="217"/>
      <c r="K435" s="220"/>
      <c r="L435" s="220"/>
      <c r="M435" s="221"/>
      <c r="N435" s="222">
        <f t="shared" si="44"/>
        <v>0</v>
      </c>
      <c r="O435" s="223"/>
      <c r="P435" s="224"/>
      <c r="Q435" s="224"/>
      <c r="R435" s="224"/>
      <c r="S435" s="224"/>
      <c r="T435" s="225"/>
      <c r="U435" s="226">
        <f t="shared" si="51"/>
        <v>0.25925925925925924</v>
      </c>
      <c r="V435" s="227"/>
      <c r="W435" s="228" t="str">
        <f t="shared" si="52"/>
        <v>0</v>
      </c>
      <c r="X435" s="509"/>
      <c r="Y435" s="229">
        <f t="shared" si="53"/>
        <v>0</v>
      </c>
    </row>
    <row r="436" spans="2:25" ht="18.75" customHeight="1">
      <c r="B436" s="515"/>
      <c r="C436" s="518"/>
      <c r="D436" s="216">
        <v>4</v>
      </c>
      <c r="E436" s="216" t="s">
        <v>5573</v>
      </c>
      <c r="F436" s="217">
        <v>100</v>
      </c>
      <c r="G436" s="218">
        <f t="shared" si="48"/>
        <v>20</v>
      </c>
      <c r="H436" s="219">
        <f t="shared" si="49"/>
        <v>55.555555555555557</v>
      </c>
      <c r="I436" s="219">
        <f t="shared" si="50"/>
        <v>1.8518518518518517E-2</v>
      </c>
      <c r="J436" s="217"/>
      <c r="K436" s="220"/>
      <c r="L436" s="220"/>
      <c r="M436" s="221"/>
      <c r="N436" s="222">
        <f t="shared" si="44"/>
        <v>0</v>
      </c>
      <c r="O436" s="223"/>
      <c r="P436" s="224"/>
      <c r="Q436" s="224"/>
      <c r="R436" s="224"/>
      <c r="S436" s="224"/>
      <c r="T436" s="225"/>
      <c r="U436" s="226">
        <f t="shared" si="51"/>
        <v>3.7037037037037035E-2</v>
      </c>
      <c r="V436" s="227"/>
      <c r="W436" s="228" t="str">
        <f t="shared" si="52"/>
        <v>0</v>
      </c>
      <c r="X436" s="509"/>
      <c r="Y436" s="229">
        <f t="shared" si="53"/>
        <v>0</v>
      </c>
    </row>
    <row r="437" spans="2:25" ht="18.75" customHeight="1">
      <c r="B437" s="515"/>
      <c r="C437" s="518"/>
      <c r="D437" s="216">
        <v>5</v>
      </c>
      <c r="E437" s="216" t="s">
        <v>5603</v>
      </c>
      <c r="F437" s="217">
        <v>80</v>
      </c>
      <c r="G437" s="218">
        <f t="shared" si="48"/>
        <v>16</v>
      </c>
      <c r="H437" s="219">
        <f t="shared" si="49"/>
        <v>44.444444444444443</v>
      </c>
      <c r="I437" s="219">
        <f t="shared" si="50"/>
        <v>1.4814814814814814E-2</v>
      </c>
      <c r="J437" s="217"/>
      <c r="K437" s="220"/>
      <c r="L437" s="220"/>
      <c r="M437" s="221"/>
      <c r="N437" s="222">
        <f t="shared" si="44"/>
        <v>0</v>
      </c>
      <c r="O437" s="223"/>
      <c r="P437" s="224"/>
      <c r="Q437" s="224"/>
      <c r="R437" s="224"/>
      <c r="S437" s="224"/>
      <c r="T437" s="225"/>
      <c r="U437" s="226">
        <f t="shared" si="51"/>
        <v>2.9629629629629627E-2</v>
      </c>
      <c r="V437" s="227"/>
      <c r="W437" s="228" t="str">
        <f t="shared" si="52"/>
        <v>0</v>
      </c>
      <c r="X437" s="509"/>
      <c r="Y437" s="229">
        <f t="shared" si="53"/>
        <v>0</v>
      </c>
    </row>
    <row r="438" spans="2:25" ht="18.75" customHeight="1">
      <c r="B438" s="515"/>
      <c r="C438" s="518"/>
      <c r="D438" s="216"/>
      <c r="E438" s="216" t="s">
        <v>5604</v>
      </c>
      <c r="F438" s="217">
        <v>500</v>
      </c>
      <c r="G438" s="218">
        <f t="shared" si="48"/>
        <v>100</v>
      </c>
      <c r="H438" s="219">
        <f t="shared" si="49"/>
        <v>277.77777777777777</v>
      </c>
      <c r="I438" s="219">
        <f t="shared" si="50"/>
        <v>9.2592592592592587E-2</v>
      </c>
      <c r="J438" s="217"/>
      <c r="K438" s="220"/>
      <c r="L438" s="220"/>
      <c r="M438" s="221"/>
      <c r="N438" s="222">
        <f t="shared" si="44"/>
        <v>0</v>
      </c>
      <c r="O438" s="223"/>
      <c r="P438" s="224"/>
      <c r="Q438" s="224"/>
      <c r="R438" s="224"/>
      <c r="S438" s="224"/>
      <c r="T438" s="225"/>
      <c r="U438" s="226">
        <f t="shared" si="51"/>
        <v>0.18518518518518517</v>
      </c>
      <c r="V438" s="227"/>
      <c r="W438" s="228" t="str">
        <f t="shared" si="52"/>
        <v>0</v>
      </c>
      <c r="X438" s="509"/>
      <c r="Y438" s="229">
        <f t="shared" si="53"/>
        <v>0</v>
      </c>
    </row>
    <row r="439" spans="2:25" ht="18.75" customHeight="1">
      <c r="B439" s="515"/>
      <c r="C439" s="518"/>
      <c r="D439" s="216"/>
      <c r="E439" s="216" t="s">
        <v>5605</v>
      </c>
      <c r="F439" s="217">
        <v>800</v>
      </c>
      <c r="G439" s="218">
        <f t="shared" si="48"/>
        <v>160</v>
      </c>
      <c r="H439" s="219">
        <f t="shared" si="49"/>
        <v>444.44444444444446</v>
      </c>
      <c r="I439" s="219">
        <f t="shared" si="50"/>
        <v>0.14814814814814814</v>
      </c>
      <c r="J439" s="217"/>
      <c r="K439" s="220"/>
      <c r="L439" s="220"/>
      <c r="M439" s="221"/>
      <c r="N439" s="222">
        <f t="shared" si="44"/>
        <v>0</v>
      </c>
      <c r="O439" s="223"/>
      <c r="P439" s="224"/>
      <c r="Q439" s="224"/>
      <c r="R439" s="224"/>
      <c r="S439" s="224"/>
      <c r="T439" s="225"/>
      <c r="U439" s="226">
        <f t="shared" si="51"/>
        <v>0.29629629629629628</v>
      </c>
      <c r="V439" s="227"/>
      <c r="W439" s="228" t="str">
        <f t="shared" si="52"/>
        <v>0</v>
      </c>
      <c r="X439" s="509"/>
      <c r="Y439" s="229">
        <f t="shared" si="53"/>
        <v>0</v>
      </c>
    </row>
    <row r="440" spans="2:25" ht="18.75" customHeight="1">
      <c r="B440" s="515"/>
      <c r="C440" s="518"/>
      <c r="D440" s="216"/>
      <c r="E440" s="216" t="s">
        <v>5606</v>
      </c>
      <c r="F440" s="217">
        <v>1000</v>
      </c>
      <c r="G440" s="218">
        <f t="shared" si="48"/>
        <v>200</v>
      </c>
      <c r="H440" s="219">
        <f t="shared" si="49"/>
        <v>555.55555555555554</v>
      </c>
      <c r="I440" s="219">
        <f t="shared" si="50"/>
        <v>0.18518518518518517</v>
      </c>
      <c r="J440" s="217"/>
      <c r="K440" s="220"/>
      <c r="L440" s="220"/>
      <c r="M440" s="221"/>
      <c r="N440" s="222">
        <f t="shared" si="44"/>
        <v>0</v>
      </c>
      <c r="O440" s="223"/>
      <c r="P440" s="224"/>
      <c r="Q440" s="224"/>
      <c r="R440" s="224"/>
      <c r="S440" s="224"/>
      <c r="T440" s="225"/>
      <c r="U440" s="226">
        <f t="shared" si="51"/>
        <v>0.37037037037037035</v>
      </c>
      <c r="V440" s="227"/>
      <c r="W440" s="228" t="str">
        <f t="shared" si="52"/>
        <v>0</v>
      </c>
      <c r="X440" s="509"/>
      <c r="Y440" s="229">
        <f t="shared" si="53"/>
        <v>0</v>
      </c>
    </row>
    <row r="441" spans="2:25" ht="18.75" customHeight="1">
      <c r="B441" s="515"/>
      <c r="C441" s="518"/>
      <c r="D441" s="216"/>
      <c r="E441" s="216" t="s">
        <v>5607</v>
      </c>
      <c r="F441" s="217">
        <v>1300</v>
      </c>
      <c r="G441" s="218">
        <f t="shared" si="48"/>
        <v>260</v>
      </c>
      <c r="H441" s="219">
        <f t="shared" si="49"/>
        <v>722.22222222222217</v>
      </c>
      <c r="I441" s="219">
        <f t="shared" si="50"/>
        <v>0.24074074074074073</v>
      </c>
      <c r="J441" s="217"/>
      <c r="K441" s="220"/>
      <c r="L441" s="220"/>
      <c r="M441" s="221"/>
      <c r="N441" s="222">
        <f t="shared" si="44"/>
        <v>0</v>
      </c>
      <c r="O441" s="223"/>
      <c r="P441" s="224"/>
      <c r="Q441" s="224"/>
      <c r="R441" s="224"/>
      <c r="S441" s="224"/>
      <c r="T441" s="225"/>
      <c r="U441" s="226">
        <f t="shared" si="51"/>
        <v>0.48148148148148145</v>
      </c>
      <c r="V441" s="227"/>
      <c r="W441" s="228" t="str">
        <f t="shared" si="52"/>
        <v>0</v>
      </c>
      <c r="X441" s="509"/>
      <c r="Y441" s="229">
        <f t="shared" si="53"/>
        <v>0</v>
      </c>
    </row>
    <row r="442" spans="2:25" ht="18.75" customHeight="1">
      <c r="B442" s="515"/>
      <c r="C442" s="518"/>
      <c r="D442" s="216"/>
      <c r="E442" s="216"/>
      <c r="F442" s="217"/>
      <c r="G442" s="218">
        <f t="shared" si="48"/>
        <v>0</v>
      </c>
      <c r="H442" s="219">
        <f t="shared" si="49"/>
        <v>0</v>
      </c>
      <c r="I442" s="219">
        <f t="shared" si="50"/>
        <v>0</v>
      </c>
      <c r="J442" s="217"/>
      <c r="K442" s="220"/>
      <c r="L442" s="220"/>
      <c r="M442" s="221"/>
      <c r="N442" s="222">
        <f t="shared" si="44"/>
        <v>0</v>
      </c>
      <c r="O442" s="223"/>
      <c r="P442" s="224"/>
      <c r="Q442" s="224"/>
      <c r="R442" s="224"/>
      <c r="S442" s="224"/>
      <c r="T442" s="225"/>
      <c r="U442" s="226">
        <f t="shared" si="51"/>
        <v>0</v>
      </c>
      <c r="V442" s="227"/>
      <c r="W442" s="228" t="str">
        <f t="shared" si="52"/>
        <v>0</v>
      </c>
      <c r="X442" s="509"/>
      <c r="Y442" s="229">
        <f t="shared" si="53"/>
        <v>0</v>
      </c>
    </row>
    <row r="443" spans="2:25" ht="18.75" customHeight="1">
      <c r="B443" s="516"/>
      <c r="C443" s="519"/>
      <c r="D443" s="216"/>
      <c r="E443" s="216"/>
      <c r="F443" s="217"/>
      <c r="G443" s="218">
        <f>F443/$G$15</f>
        <v>0</v>
      </c>
      <c r="H443" s="219">
        <f>F443/$H$15</f>
        <v>0</v>
      </c>
      <c r="I443" s="219">
        <f>H443/$I$15</f>
        <v>0</v>
      </c>
      <c r="J443" s="217"/>
      <c r="K443" s="220"/>
      <c r="L443" s="220"/>
      <c r="M443" s="232"/>
      <c r="N443" s="222">
        <f>M443/$N$15</f>
        <v>0</v>
      </c>
      <c r="O443" s="231"/>
      <c r="P443" s="231"/>
      <c r="Q443" s="231"/>
      <c r="R443" s="231"/>
      <c r="S443" s="231"/>
      <c r="T443" s="225"/>
      <c r="U443" s="226">
        <f>H443/$U$15</f>
        <v>0</v>
      </c>
      <c r="V443" s="227"/>
      <c r="W443" s="228" t="str">
        <f>IF(V443&lt;1,"0",IF(V443&lt;5,"2",IF(V443&gt;=5,"6")))</f>
        <v>0</v>
      </c>
      <c r="X443" s="510"/>
      <c r="Y443" s="229">
        <f t="shared" si="53"/>
        <v>0</v>
      </c>
    </row>
    <row r="444" spans="2:25">
      <c r="B444" s="233"/>
      <c r="C444" s="234"/>
      <c r="D444" s="235"/>
      <c r="E444" s="236">
        <f>COUNTA(E316:E443)</f>
        <v>113</v>
      </c>
      <c r="F444" s="236">
        <f>SUM(F316:F443)</f>
        <v>76787</v>
      </c>
      <c r="G444" s="236">
        <f>SUM(G316:G443)</f>
        <v>15357.400000000005</v>
      </c>
      <c r="H444" s="236">
        <f>SUM(H316:H443)</f>
        <v>42659.444444444431</v>
      </c>
      <c r="I444" s="236">
        <f>MROUND(SUM(I316:I443),1)</f>
        <v>14</v>
      </c>
      <c r="J444" s="236">
        <f>COUNTA(J316:J443)</f>
        <v>2</v>
      </c>
      <c r="K444" s="236">
        <f>COUNTA(K316:K443)</f>
        <v>14</v>
      </c>
      <c r="L444" s="236">
        <f>COUNTA(L316:L443)</f>
        <v>0</v>
      </c>
      <c r="M444" s="236">
        <f>SUM(M316:M443)</f>
        <v>42659.444444444438</v>
      </c>
      <c r="N444" s="236">
        <f>SUM(N316:N443)</f>
        <v>853.18888888888887</v>
      </c>
      <c r="O444" s="237"/>
      <c r="P444" s="238">
        <f>COUNTIF(P316:P443, "YES")</f>
        <v>0</v>
      </c>
      <c r="Q444" s="237"/>
      <c r="R444" s="237"/>
      <c r="S444" s="237"/>
      <c r="T444" s="237"/>
      <c r="U444" s="236">
        <f>SUM(U316:U443)</f>
        <v>28.439629629629636</v>
      </c>
      <c r="V444" s="236">
        <f>SUM(V316:V443)</f>
        <v>28.439629629629632</v>
      </c>
      <c r="W444" s="236">
        <f t="array" ref="W444">SUM(ABS(W316:W443))</f>
        <v>28</v>
      </c>
      <c r="X444" s="238">
        <f>IF(X316&lt;0.2, "0", IF(X316&lt;=2, "2", IF(X316&gt;2, ROUND(X316,0))))</f>
        <v>5</v>
      </c>
      <c r="Y444" s="236">
        <f>SUM(Y316:Y443)</f>
        <v>14</v>
      </c>
    </row>
    <row r="445" spans="2:25" ht="18.75" customHeight="1">
      <c r="B445" s="514">
        <v>5</v>
      </c>
      <c r="C445" s="505" t="s">
        <v>5608</v>
      </c>
      <c r="D445" s="216">
        <v>1</v>
      </c>
      <c r="E445" s="216" t="s">
        <v>5609</v>
      </c>
      <c r="F445" s="217">
        <v>503</v>
      </c>
      <c r="G445" s="218">
        <f t="shared" ref="G445:G506" si="54">F445/$G$15</f>
        <v>100.6</v>
      </c>
      <c r="H445" s="219">
        <f t="shared" ref="H445:H506" si="55">F445/$H$15</f>
        <v>279.44444444444446</v>
      </c>
      <c r="I445" s="219">
        <f t="shared" ref="I445:I506" si="56">H445/$I$15</f>
        <v>9.3148148148148147E-2</v>
      </c>
      <c r="J445" s="217" t="s">
        <v>11335</v>
      </c>
      <c r="K445" s="220" t="s">
        <v>11337</v>
      </c>
      <c r="L445" s="220"/>
      <c r="M445" s="221">
        <f>SUM(H445:H454)</f>
        <v>2975.5555555555557</v>
      </c>
      <c r="N445" s="222">
        <f t="shared" ref="N445:N579" si="57">M445/$N$15</f>
        <v>59.511111111111113</v>
      </c>
      <c r="O445" s="223">
        <v>12</v>
      </c>
      <c r="P445" s="224" t="s">
        <v>12</v>
      </c>
      <c r="Q445" s="224"/>
      <c r="R445" s="224" t="s">
        <v>1064</v>
      </c>
      <c r="S445" s="224"/>
      <c r="T445" s="225"/>
      <c r="U445" s="226">
        <f t="shared" ref="U445:U506" si="58">H445/$U$15</f>
        <v>0.18629629629629629</v>
      </c>
      <c r="V445" s="227">
        <f>SUM(U445:U454)</f>
        <v>1.9837037037037035</v>
      </c>
      <c r="W445" s="228" t="str">
        <f t="shared" ref="W445:W506" si="59">IF(V445&lt;1,"0",IF(V445&lt;5,"2",IF(V445&gt;=5,"6")))</f>
        <v>2</v>
      </c>
      <c r="X445" s="508">
        <f>K613/$X$15</f>
        <v>6</v>
      </c>
      <c r="Y445" s="229">
        <f t="shared" ref="Y445:Y506" si="60">W445/2</f>
        <v>1</v>
      </c>
    </row>
    <row r="446" spans="2:25" ht="18.75" customHeight="1">
      <c r="B446" s="515"/>
      <c r="C446" s="506"/>
      <c r="D446" s="216">
        <v>2</v>
      </c>
      <c r="E446" s="216" t="s">
        <v>5610</v>
      </c>
      <c r="F446" s="217">
        <v>575</v>
      </c>
      <c r="G446" s="218">
        <f t="shared" si="54"/>
        <v>115</v>
      </c>
      <c r="H446" s="219">
        <f t="shared" si="55"/>
        <v>319.44444444444446</v>
      </c>
      <c r="I446" s="219">
        <f t="shared" si="56"/>
        <v>0.10648148148148148</v>
      </c>
      <c r="J446" s="217"/>
      <c r="K446" s="220"/>
      <c r="L446" s="220"/>
      <c r="M446" s="221"/>
      <c r="N446" s="222">
        <f t="shared" si="57"/>
        <v>0</v>
      </c>
      <c r="O446" s="223"/>
      <c r="P446" s="224"/>
      <c r="Q446" s="224"/>
      <c r="R446" s="224"/>
      <c r="S446" s="224"/>
      <c r="T446" s="225"/>
      <c r="U446" s="226">
        <f t="shared" si="58"/>
        <v>0.21296296296296297</v>
      </c>
      <c r="V446" s="227"/>
      <c r="W446" s="228" t="str">
        <f t="shared" si="59"/>
        <v>0</v>
      </c>
      <c r="X446" s="509"/>
      <c r="Y446" s="229">
        <f t="shared" si="60"/>
        <v>0</v>
      </c>
    </row>
    <row r="447" spans="2:25" ht="18.75" customHeight="1">
      <c r="B447" s="515"/>
      <c r="C447" s="506"/>
      <c r="D447" s="216">
        <v>3</v>
      </c>
      <c r="E447" s="216" t="s">
        <v>5611</v>
      </c>
      <c r="F447" s="217">
        <v>719</v>
      </c>
      <c r="G447" s="218">
        <f t="shared" si="54"/>
        <v>143.80000000000001</v>
      </c>
      <c r="H447" s="219">
        <f t="shared" si="55"/>
        <v>399.44444444444446</v>
      </c>
      <c r="I447" s="219">
        <f t="shared" si="56"/>
        <v>0.13314814814814815</v>
      </c>
      <c r="J447" s="217"/>
      <c r="K447" s="220"/>
      <c r="L447" s="220"/>
      <c r="M447" s="221"/>
      <c r="N447" s="222">
        <f t="shared" si="57"/>
        <v>0</v>
      </c>
      <c r="O447" s="223"/>
      <c r="P447" s="224"/>
      <c r="Q447" s="224"/>
      <c r="R447" s="224"/>
      <c r="S447" s="224"/>
      <c r="T447" s="225"/>
      <c r="U447" s="226">
        <f t="shared" si="58"/>
        <v>0.26629629629629631</v>
      </c>
      <c r="V447" s="227"/>
      <c r="W447" s="228" t="str">
        <f t="shared" si="59"/>
        <v>0</v>
      </c>
      <c r="X447" s="509"/>
      <c r="Y447" s="229">
        <f t="shared" si="60"/>
        <v>0</v>
      </c>
    </row>
    <row r="448" spans="2:25" ht="18.75" customHeight="1">
      <c r="B448" s="515"/>
      <c r="C448" s="506"/>
      <c r="D448" s="216">
        <v>4</v>
      </c>
      <c r="E448" s="216" t="s">
        <v>5612</v>
      </c>
      <c r="F448" s="217">
        <v>431</v>
      </c>
      <c r="G448" s="218">
        <f t="shared" si="54"/>
        <v>86.2</v>
      </c>
      <c r="H448" s="219">
        <f t="shared" si="55"/>
        <v>239.44444444444443</v>
      </c>
      <c r="I448" s="219">
        <f t="shared" si="56"/>
        <v>7.9814814814814811E-2</v>
      </c>
      <c r="J448" s="217"/>
      <c r="K448" s="220"/>
      <c r="L448" s="220"/>
      <c r="M448" s="221"/>
      <c r="N448" s="222">
        <f t="shared" si="57"/>
        <v>0</v>
      </c>
      <c r="O448" s="223"/>
      <c r="P448" s="224"/>
      <c r="Q448" s="224"/>
      <c r="R448" s="224"/>
      <c r="S448" s="224"/>
      <c r="T448" s="225"/>
      <c r="U448" s="226">
        <f t="shared" si="58"/>
        <v>0.15962962962962962</v>
      </c>
      <c r="V448" s="227"/>
      <c r="W448" s="228" t="str">
        <f t="shared" si="59"/>
        <v>0</v>
      </c>
      <c r="X448" s="509"/>
      <c r="Y448" s="229">
        <f t="shared" si="60"/>
        <v>0</v>
      </c>
    </row>
    <row r="449" spans="2:25" ht="18.75" customHeight="1">
      <c r="B449" s="515"/>
      <c r="C449" s="506"/>
      <c r="D449" s="216">
        <v>5</v>
      </c>
      <c r="E449" s="216" t="s">
        <v>5613</v>
      </c>
      <c r="F449" s="217">
        <v>464</v>
      </c>
      <c r="G449" s="218">
        <f t="shared" si="54"/>
        <v>92.8</v>
      </c>
      <c r="H449" s="219">
        <f t="shared" si="55"/>
        <v>257.77777777777777</v>
      </c>
      <c r="I449" s="219">
        <f t="shared" si="56"/>
        <v>8.5925925925925919E-2</v>
      </c>
      <c r="J449" s="217"/>
      <c r="K449" s="220"/>
      <c r="L449" s="220"/>
      <c r="M449" s="221"/>
      <c r="N449" s="222">
        <f t="shared" si="57"/>
        <v>0</v>
      </c>
      <c r="O449" s="223"/>
      <c r="P449" s="224"/>
      <c r="Q449" s="224"/>
      <c r="R449" s="224"/>
      <c r="S449" s="224"/>
      <c r="T449" s="225"/>
      <c r="U449" s="226">
        <f t="shared" si="58"/>
        <v>0.17185185185185184</v>
      </c>
      <c r="V449" s="227"/>
      <c r="W449" s="228" t="str">
        <f t="shared" si="59"/>
        <v>0</v>
      </c>
      <c r="X449" s="509"/>
      <c r="Y449" s="229">
        <f t="shared" si="60"/>
        <v>0</v>
      </c>
    </row>
    <row r="450" spans="2:25" ht="18.75" customHeight="1">
      <c r="B450" s="515"/>
      <c r="C450" s="506"/>
      <c r="D450" s="216">
        <v>6</v>
      </c>
      <c r="E450" s="216" t="s">
        <v>5614</v>
      </c>
      <c r="F450" s="217">
        <v>453</v>
      </c>
      <c r="G450" s="218">
        <f t="shared" si="54"/>
        <v>90.6</v>
      </c>
      <c r="H450" s="219">
        <f t="shared" si="55"/>
        <v>251.66666666666666</v>
      </c>
      <c r="I450" s="219">
        <f t="shared" si="56"/>
        <v>8.3888888888888888E-2</v>
      </c>
      <c r="J450" s="217"/>
      <c r="K450" s="220"/>
      <c r="L450" s="220"/>
      <c r="M450" s="221"/>
      <c r="N450" s="222">
        <f t="shared" si="57"/>
        <v>0</v>
      </c>
      <c r="O450" s="223"/>
      <c r="P450" s="224"/>
      <c r="Q450" s="224"/>
      <c r="R450" s="224"/>
      <c r="S450" s="224"/>
      <c r="T450" s="225"/>
      <c r="U450" s="226">
        <f t="shared" si="58"/>
        <v>0.16777777777777778</v>
      </c>
      <c r="V450" s="227"/>
      <c r="W450" s="228" t="str">
        <f t="shared" si="59"/>
        <v>0</v>
      </c>
      <c r="X450" s="509"/>
      <c r="Y450" s="229">
        <f t="shared" si="60"/>
        <v>0</v>
      </c>
    </row>
    <row r="451" spans="2:25" ht="18.75" customHeight="1">
      <c r="B451" s="515"/>
      <c r="C451" s="506"/>
      <c r="D451" s="216">
        <v>7</v>
      </c>
      <c r="E451" s="216" t="s">
        <v>5615</v>
      </c>
      <c r="F451" s="217">
        <v>360</v>
      </c>
      <c r="G451" s="218">
        <f t="shared" si="54"/>
        <v>72</v>
      </c>
      <c r="H451" s="219">
        <f t="shared" si="55"/>
        <v>200</v>
      </c>
      <c r="I451" s="219">
        <f t="shared" si="56"/>
        <v>6.6666666666666666E-2</v>
      </c>
      <c r="J451" s="217"/>
      <c r="K451" s="220"/>
      <c r="L451" s="220"/>
      <c r="M451" s="221"/>
      <c r="N451" s="222">
        <f t="shared" si="57"/>
        <v>0</v>
      </c>
      <c r="O451" s="223"/>
      <c r="P451" s="224"/>
      <c r="Q451" s="224"/>
      <c r="R451" s="224"/>
      <c r="S451" s="224"/>
      <c r="T451" s="225"/>
      <c r="U451" s="226">
        <f t="shared" si="58"/>
        <v>0.13333333333333333</v>
      </c>
      <c r="V451" s="227"/>
      <c r="W451" s="228" t="str">
        <f t="shared" si="59"/>
        <v>0</v>
      </c>
      <c r="X451" s="509"/>
      <c r="Y451" s="229">
        <f t="shared" si="60"/>
        <v>0</v>
      </c>
    </row>
    <row r="452" spans="2:25" ht="18.75" customHeight="1">
      <c r="B452" s="515"/>
      <c r="C452" s="506"/>
      <c r="D452" s="216">
        <v>8</v>
      </c>
      <c r="E452" s="216" t="s">
        <v>5616</v>
      </c>
      <c r="F452" s="217">
        <v>431</v>
      </c>
      <c r="G452" s="218">
        <f t="shared" si="54"/>
        <v>86.2</v>
      </c>
      <c r="H452" s="219">
        <f t="shared" si="55"/>
        <v>239.44444444444443</v>
      </c>
      <c r="I452" s="219">
        <f t="shared" si="56"/>
        <v>7.9814814814814811E-2</v>
      </c>
      <c r="J452" s="217"/>
      <c r="K452" s="220"/>
      <c r="L452" s="220"/>
      <c r="M452" s="221"/>
      <c r="N452" s="222">
        <f t="shared" si="57"/>
        <v>0</v>
      </c>
      <c r="O452" s="223"/>
      <c r="P452" s="224"/>
      <c r="Q452" s="224"/>
      <c r="R452" s="224"/>
      <c r="S452" s="224"/>
      <c r="T452" s="225"/>
      <c r="U452" s="226">
        <f t="shared" si="58"/>
        <v>0.15962962962962962</v>
      </c>
      <c r="V452" s="227"/>
      <c r="W452" s="228" t="str">
        <f t="shared" si="59"/>
        <v>0</v>
      </c>
      <c r="X452" s="509"/>
      <c r="Y452" s="229">
        <f t="shared" si="60"/>
        <v>0</v>
      </c>
    </row>
    <row r="453" spans="2:25" ht="18.75" customHeight="1">
      <c r="B453" s="515"/>
      <c r="C453" s="506"/>
      <c r="D453" s="216">
        <v>9</v>
      </c>
      <c r="E453" s="216" t="s">
        <v>5617</v>
      </c>
      <c r="F453" s="217">
        <v>989</v>
      </c>
      <c r="G453" s="218">
        <f t="shared" si="54"/>
        <v>197.8</v>
      </c>
      <c r="H453" s="219">
        <f t="shared" si="55"/>
        <v>549.44444444444446</v>
      </c>
      <c r="I453" s="219">
        <f t="shared" si="56"/>
        <v>0.18314814814814814</v>
      </c>
      <c r="J453" s="217"/>
      <c r="K453" s="220"/>
      <c r="L453" s="220"/>
      <c r="M453" s="221"/>
      <c r="N453" s="222">
        <f t="shared" si="57"/>
        <v>0</v>
      </c>
      <c r="O453" s="223"/>
      <c r="P453" s="224"/>
      <c r="Q453" s="224"/>
      <c r="R453" s="224"/>
      <c r="S453" s="224"/>
      <c r="T453" s="225"/>
      <c r="U453" s="226">
        <f t="shared" si="58"/>
        <v>0.36629629629629629</v>
      </c>
      <c r="V453" s="227"/>
      <c r="W453" s="228" t="str">
        <f t="shared" si="59"/>
        <v>0</v>
      </c>
      <c r="X453" s="509"/>
      <c r="Y453" s="229">
        <f t="shared" si="60"/>
        <v>0</v>
      </c>
    </row>
    <row r="454" spans="2:25" ht="18.75" customHeight="1">
      <c r="B454" s="515"/>
      <c r="C454" s="506"/>
      <c r="D454" s="216">
        <v>10</v>
      </c>
      <c r="E454" s="216" t="s">
        <v>5618</v>
      </c>
      <c r="F454" s="217">
        <v>431</v>
      </c>
      <c r="G454" s="218">
        <f t="shared" si="54"/>
        <v>86.2</v>
      </c>
      <c r="H454" s="219">
        <f t="shared" si="55"/>
        <v>239.44444444444443</v>
      </c>
      <c r="I454" s="219">
        <f t="shared" si="56"/>
        <v>7.9814814814814811E-2</v>
      </c>
      <c r="J454" s="217"/>
      <c r="K454" s="220"/>
      <c r="L454" s="220"/>
      <c r="M454" s="221"/>
      <c r="N454" s="222">
        <f t="shared" si="57"/>
        <v>0</v>
      </c>
      <c r="O454" s="223"/>
      <c r="P454" s="224"/>
      <c r="Q454" s="224"/>
      <c r="R454" s="224"/>
      <c r="S454" s="224"/>
      <c r="T454" s="225"/>
      <c r="U454" s="226">
        <f t="shared" si="58"/>
        <v>0.15962962962962962</v>
      </c>
      <c r="V454" s="227"/>
      <c r="W454" s="228" t="str">
        <f t="shared" si="59"/>
        <v>0</v>
      </c>
      <c r="X454" s="509"/>
      <c r="Y454" s="229">
        <f t="shared" si="60"/>
        <v>0</v>
      </c>
    </row>
    <row r="455" spans="2:25" ht="18.75" customHeight="1">
      <c r="B455" s="515"/>
      <c r="C455" s="506"/>
      <c r="D455" s="216"/>
      <c r="E455" s="216"/>
      <c r="F455" s="217"/>
      <c r="G455" s="218">
        <f t="shared" si="54"/>
        <v>0</v>
      </c>
      <c r="H455" s="219">
        <f t="shared" si="55"/>
        <v>0</v>
      </c>
      <c r="I455" s="219">
        <f t="shared" si="56"/>
        <v>0</v>
      </c>
      <c r="J455" s="217"/>
      <c r="K455" s="220"/>
      <c r="L455" s="220"/>
      <c r="M455" s="221"/>
      <c r="N455" s="222">
        <f t="shared" si="57"/>
        <v>0</v>
      </c>
      <c r="O455" s="223"/>
      <c r="P455" s="224"/>
      <c r="Q455" s="224"/>
      <c r="R455" s="224"/>
      <c r="S455" s="224"/>
      <c r="T455" s="225"/>
      <c r="U455" s="226">
        <f t="shared" si="58"/>
        <v>0</v>
      </c>
      <c r="V455" s="227"/>
      <c r="W455" s="228" t="str">
        <f t="shared" si="59"/>
        <v>0</v>
      </c>
      <c r="X455" s="509"/>
      <c r="Y455" s="229">
        <f t="shared" si="60"/>
        <v>0</v>
      </c>
    </row>
    <row r="456" spans="2:25" ht="18.75" customHeight="1">
      <c r="B456" s="515"/>
      <c r="C456" s="506"/>
      <c r="D456" s="216">
        <v>1</v>
      </c>
      <c r="E456" s="216" t="s">
        <v>5619</v>
      </c>
      <c r="F456" s="217">
        <v>575</v>
      </c>
      <c r="G456" s="218">
        <f t="shared" si="54"/>
        <v>115</v>
      </c>
      <c r="H456" s="219">
        <f t="shared" si="55"/>
        <v>319.44444444444446</v>
      </c>
      <c r="I456" s="219">
        <f t="shared" si="56"/>
        <v>0.10648148148148148</v>
      </c>
      <c r="J456" s="217"/>
      <c r="K456" s="220"/>
      <c r="L456" s="220"/>
      <c r="M456" s="221"/>
      <c r="N456" s="222">
        <f t="shared" si="57"/>
        <v>0</v>
      </c>
      <c r="O456" s="223"/>
      <c r="P456" s="224"/>
      <c r="Q456" s="224"/>
      <c r="R456" s="224"/>
      <c r="S456" s="224"/>
      <c r="T456" s="225"/>
      <c r="U456" s="226">
        <f t="shared" si="58"/>
        <v>0.21296296296296297</v>
      </c>
      <c r="V456" s="227"/>
      <c r="W456" s="228" t="str">
        <f t="shared" si="59"/>
        <v>0</v>
      </c>
      <c r="X456" s="509"/>
      <c r="Y456" s="229">
        <f t="shared" si="60"/>
        <v>0</v>
      </c>
    </row>
    <row r="457" spans="2:25" ht="18.75" customHeight="1">
      <c r="B457" s="515"/>
      <c r="C457" s="506"/>
      <c r="D457" s="216">
        <v>2</v>
      </c>
      <c r="E457" s="216" t="s">
        <v>5620</v>
      </c>
      <c r="F457" s="217">
        <v>575</v>
      </c>
      <c r="G457" s="218">
        <f t="shared" si="54"/>
        <v>115</v>
      </c>
      <c r="H457" s="219">
        <f t="shared" si="55"/>
        <v>319.44444444444446</v>
      </c>
      <c r="I457" s="219">
        <f t="shared" si="56"/>
        <v>0.10648148148148148</v>
      </c>
      <c r="J457" s="217"/>
      <c r="K457" s="220"/>
      <c r="L457" s="220"/>
      <c r="M457" s="221"/>
      <c r="N457" s="222">
        <f t="shared" si="57"/>
        <v>0</v>
      </c>
      <c r="O457" s="223"/>
      <c r="P457" s="224"/>
      <c r="Q457" s="224"/>
      <c r="R457" s="224"/>
      <c r="S457" s="224"/>
      <c r="T457" s="225"/>
      <c r="U457" s="226">
        <f t="shared" si="58"/>
        <v>0.21296296296296297</v>
      </c>
      <c r="V457" s="227"/>
      <c r="W457" s="228" t="str">
        <f t="shared" si="59"/>
        <v>0</v>
      </c>
      <c r="X457" s="509"/>
      <c r="Y457" s="229">
        <f t="shared" si="60"/>
        <v>0</v>
      </c>
    </row>
    <row r="458" spans="2:25" ht="18.75" customHeight="1">
      <c r="B458" s="515"/>
      <c r="C458" s="506"/>
      <c r="D458" s="216">
        <v>3</v>
      </c>
      <c r="E458" s="216" t="s">
        <v>5621</v>
      </c>
      <c r="F458" s="217">
        <v>719</v>
      </c>
      <c r="G458" s="218">
        <f t="shared" si="54"/>
        <v>143.80000000000001</v>
      </c>
      <c r="H458" s="219">
        <f t="shared" si="55"/>
        <v>399.44444444444446</v>
      </c>
      <c r="I458" s="219">
        <f t="shared" si="56"/>
        <v>0.13314814814814815</v>
      </c>
      <c r="J458" s="217"/>
      <c r="K458" s="220"/>
      <c r="L458" s="220"/>
      <c r="M458" s="221"/>
      <c r="N458" s="222">
        <f t="shared" si="57"/>
        <v>0</v>
      </c>
      <c r="O458" s="223"/>
      <c r="P458" s="224"/>
      <c r="Q458" s="224"/>
      <c r="R458" s="224"/>
      <c r="S458" s="224"/>
      <c r="T458" s="225"/>
      <c r="U458" s="226">
        <f t="shared" si="58"/>
        <v>0.26629629629629631</v>
      </c>
      <c r="V458" s="227"/>
      <c r="W458" s="228" t="str">
        <f t="shared" si="59"/>
        <v>0</v>
      </c>
      <c r="X458" s="509"/>
      <c r="Y458" s="229">
        <f t="shared" si="60"/>
        <v>0</v>
      </c>
    </row>
    <row r="459" spans="2:25" ht="18.75" customHeight="1">
      <c r="B459" s="515"/>
      <c r="C459" s="506"/>
      <c r="D459" s="216">
        <v>4</v>
      </c>
      <c r="E459" s="216" t="s">
        <v>5622</v>
      </c>
      <c r="F459" s="217">
        <v>647</v>
      </c>
      <c r="G459" s="218">
        <f t="shared" si="54"/>
        <v>129.4</v>
      </c>
      <c r="H459" s="219">
        <f t="shared" si="55"/>
        <v>359.44444444444446</v>
      </c>
      <c r="I459" s="219">
        <f t="shared" si="56"/>
        <v>0.11981481481481482</v>
      </c>
      <c r="J459" s="217"/>
      <c r="K459" s="220"/>
      <c r="L459" s="220"/>
      <c r="M459" s="221"/>
      <c r="N459" s="222">
        <f t="shared" si="57"/>
        <v>0</v>
      </c>
      <c r="O459" s="223"/>
      <c r="P459" s="224"/>
      <c r="Q459" s="224"/>
      <c r="R459" s="224"/>
      <c r="S459" s="224"/>
      <c r="T459" s="225"/>
      <c r="U459" s="226">
        <f t="shared" si="58"/>
        <v>0.23962962962962964</v>
      </c>
      <c r="V459" s="227"/>
      <c r="W459" s="228" t="str">
        <f t="shared" si="59"/>
        <v>0</v>
      </c>
      <c r="X459" s="509"/>
      <c r="Y459" s="229">
        <f t="shared" si="60"/>
        <v>0</v>
      </c>
    </row>
    <row r="460" spans="2:25" ht="18.75" customHeight="1">
      <c r="B460" s="515"/>
      <c r="C460" s="506"/>
      <c r="D460" s="216">
        <v>5</v>
      </c>
      <c r="E460" s="216" t="s">
        <v>5623</v>
      </c>
      <c r="F460" s="217">
        <v>791</v>
      </c>
      <c r="G460" s="218">
        <f t="shared" si="54"/>
        <v>158.19999999999999</v>
      </c>
      <c r="H460" s="219">
        <f t="shared" si="55"/>
        <v>439.44444444444446</v>
      </c>
      <c r="I460" s="219">
        <f t="shared" si="56"/>
        <v>0.14648148148148149</v>
      </c>
      <c r="J460" s="217"/>
      <c r="K460" s="220" t="s">
        <v>5624</v>
      </c>
      <c r="L460" s="220"/>
      <c r="M460" s="221">
        <f>SUM(H456:H462)</f>
        <v>2636.1111111111109</v>
      </c>
      <c r="N460" s="222">
        <f t="shared" si="57"/>
        <v>52.722222222222214</v>
      </c>
      <c r="O460" s="223">
        <v>12</v>
      </c>
      <c r="P460" s="224" t="s">
        <v>12</v>
      </c>
      <c r="Q460" s="224"/>
      <c r="R460" s="224" t="s">
        <v>1064</v>
      </c>
      <c r="S460" s="224"/>
      <c r="T460" s="225"/>
      <c r="U460" s="226">
        <f t="shared" si="58"/>
        <v>0.29296296296296298</v>
      </c>
      <c r="V460" s="227">
        <f>SUM(U456:U462)</f>
        <v>1.7574074074074075</v>
      </c>
      <c r="W460" s="228" t="str">
        <f t="shared" si="59"/>
        <v>2</v>
      </c>
      <c r="X460" s="509"/>
      <c r="Y460" s="229">
        <f t="shared" si="60"/>
        <v>1</v>
      </c>
    </row>
    <row r="461" spans="2:25" ht="18.75" customHeight="1">
      <c r="B461" s="515"/>
      <c r="C461" s="506"/>
      <c r="D461" s="216">
        <v>6</v>
      </c>
      <c r="E461" s="216" t="s">
        <v>5625</v>
      </c>
      <c r="F461" s="217">
        <v>719</v>
      </c>
      <c r="G461" s="218">
        <f t="shared" si="54"/>
        <v>143.80000000000001</v>
      </c>
      <c r="H461" s="219">
        <f t="shared" si="55"/>
        <v>399.44444444444446</v>
      </c>
      <c r="I461" s="219">
        <f t="shared" si="56"/>
        <v>0.13314814814814815</v>
      </c>
      <c r="J461" s="217"/>
      <c r="K461" s="220"/>
      <c r="L461" s="220"/>
      <c r="M461" s="221"/>
      <c r="N461" s="222">
        <f t="shared" si="57"/>
        <v>0</v>
      </c>
      <c r="O461" s="223"/>
      <c r="P461" s="224"/>
      <c r="Q461" s="224"/>
      <c r="R461" s="224"/>
      <c r="S461" s="224"/>
      <c r="T461" s="225"/>
      <c r="U461" s="226">
        <f t="shared" si="58"/>
        <v>0.26629629629629631</v>
      </c>
      <c r="V461" s="227"/>
      <c r="W461" s="228" t="str">
        <f t="shared" si="59"/>
        <v>0</v>
      </c>
      <c r="X461" s="509"/>
      <c r="Y461" s="229">
        <f t="shared" si="60"/>
        <v>0</v>
      </c>
    </row>
    <row r="462" spans="2:25" ht="18.75" customHeight="1">
      <c r="B462" s="515"/>
      <c r="C462" s="506"/>
      <c r="D462" s="216">
        <v>7</v>
      </c>
      <c r="E462" s="216" t="s">
        <v>5626</v>
      </c>
      <c r="F462" s="217">
        <v>719</v>
      </c>
      <c r="G462" s="218">
        <f>F462/$G$15</f>
        <v>143.80000000000001</v>
      </c>
      <c r="H462" s="219">
        <f>F462/$H$15</f>
        <v>399.44444444444446</v>
      </c>
      <c r="I462" s="219">
        <f t="shared" si="56"/>
        <v>0.13314814814814815</v>
      </c>
      <c r="J462" s="217"/>
      <c r="K462" s="220"/>
      <c r="L462" s="220"/>
      <c r="M462" s="221"/>
      <c r="N462" s="222">
        <f t="shared" si="57"/>
        <v>0</v>
      </c>
      <c r="O462" s="223"/>
      <c r="P462" s="224"/>
      <c r="Q462" s="224"/>
      <c r="R462" s="224"/>
      <c r="S462" s="224"/>
      <c r="T462" s="225"/>
      <c r="U462" s="226">
        <f t="shared" si="58"/>
        <v>0.26629629629629631</v>
      </c>
      <c r="V462" s="227"/>
      <c r="W462" s="228" t="str">
        <f t="shared" si="59"/>
        <v>0</v>
      </c>
      <c r="X462" s="509"/>
      <c r="Y462" s="229">
        <f t="shared" si="60"/>
        <v>0</v>
      </c>
    </row>
    <row r="463" spans="2:25" ht="18.75" customHeight="1">
      <c r="B463" s="515"/>
      <c r="C463" s="506"/>
      <c r="D463" s="216"/>
      <c r="E463" s="216"/>
      <c r="F463" s="217"/>
      <c r="G463" s="218">
        <f>F463/$G$15</f>
        <v>0</v>
      </c>
      <c r="H463" s="219">
        <f>F463/$H$15</f>
        <v>0</v>
      </c>
      <c r="I463" s="219">
        <f t="shared" si="56"/>
        <v>0</v>
      </c>
      <c r="J463" s="217"/>
      <c r="K463" s="220"/>
      <c r="L463" s="220"/>
      <c r="M463" s="221"/>
      <c r="N463" s="222">
        <f t="shared" si="57"/>
        <v>0</v>
      </c>
      <c r="O463" s="223"/>
      <c r="P463" s="224"/>
      <c r="Q463" s="224"/>
      <c r="R463" s="224"/>
      <c r="S463" s="224"/>
      <c r="T463" s="225"/>
      <c r="U463" s="226">
        <f t="shared" si="58"/>
        <v>0</v>
      </c>
      <c r="V463" s="227"/>
      <c r="W463" s="228" t="str">
        <f t="shared" si="59"/>
        <v>0</v>
      </c>
      <c r="X463" s="509"/>
      <c r="Y463" s="229">
        <f t="shared" si="60"/>
        <v>0</v>
      </c>
    </row>
    <row r="464" spans="2:25" ht="18.75" customHeight="1">
      <c r="B464" s="515"/>
      <c r="C464" s="506"/>
      <c r="D464" s="216">
        <v>1</v>
      </c>
      <c r="E464" s="216" t="s">
        <v>5627</v>
      </c>
      <c r="F464" s="217">
        <v>916</v>
      </c>
      <c r="G464" s="218">
        <f t="shared" si="54"/>
        <v>183.2</v>
      </c>
      <c r="H464" s="219">
        <f t="shared" si="55"/>
        <v>508.88888888888886</v>
      </c>
      <c r="I464" s="219">
        <f t="shared" si="56"/>
        <v>0.16962962962962963</v>
      </c>
      <c r="J464" s="217"/>
      <c r="K464" s="220"/>
      <c r="L464" s="220"/>
      <c r="M464" s="221"/>
      <c r="N464" s="222">
        <f t="shared" si="57"/>
        <v>0</v>
      </c>
      <c r="O464" s="223"/>
      <c r="P464" s="224"/>
      <c r="Q464" s="224"/>
      <c r="R464" s="224"/>
      <c r="S464" s="224"/>
      <c r="T464" s="225"/>
      <c r="U464" s="226">
        <f t="shared" si="58"/>
        <v>0.33925925925925926</v>
      </c>
      <c r="V464" s="227"/>
      <c r="W464" s="228" t="str">
        <f t="shared" si="59"/>
        <v>0</v>
      </c>
      <c r="X464" s="509"/>
      <c r="Y464" s="229">
        <f t="shared" si="60"/>
        <v>0</v>
      </c>
    </row>
    <row r="465" spans="2:25" ht="18.75" customHeight="1">
      <c r="B465" s="515"/>
      <c r="C465" s="506"/>
      <c r="D465" s="216">
        <v>2</v>
      </c>
      <c r="E465" s="216" t="s">
        <v>5628</v>
      </c>
      <c r="F465" s="217">
        <v>791</v>
      </c>
      <c r="G465" s="218">
        <f t="shared" si="54"/>
        <v>158.19999999999999</v>
      </c>
      <c r="H465" s="219">
        <f t="shared" si="55"/>
        <v>439.44444444444446</v>
      </c>
      <c r="I465" s="219">
        <f t="shared" si="56"/>
        <v>0.14648148148148149</v>
      </c>
      <c r="J465" s="217"/>
      <c r="K465" s="220"/>
      <c r="L465" s="220"/>
      <c r="M465" s="221"/>
      <c r="N465" s="222">
        <f t="shared" si="57"/>
        <v>0</v>
      </c>
      <c r="O465" s="223"/>
      <c r="P465" s="224"/>
      <c r="Q465" s="224"/>
      <c r="R465" s="224"/>
      <c r="S465" s="224"/>
      <c r="T465" s="225"/>
      <c r="U465" s="226">
        <f t="shared" si="58"/>
        <v>0.29296296296296298</v>
      </c>
      <c r="V465" s="227"/>
      <c r="W465" s="228" t="str">
        <f t="shared" si="59"/>
        <v>0</v>
      </c>
      <c r="X465" s="509"/>
      <c r="Y465" s="229">
        <f t="shared" si="60"/>
        <v>0</v>
      </c>
    </row>
    <row r="466" spans="2:25" ht="18.75" customHeight="1">
      <c r="B466" s="515"/>
      <c r="C466" s="506"/>
      <c r="D466" s="216">
        <v>3</v>
      </c>
      <c r="E466" s="216" t="s">
        <v>5629</v>
      </c>
      <c r="F466" s="217">
        <v>719</v>
      </c>
      <c r="G466" s="218">
        <f t="shared" si="54"/>
        <v>143.80000000000001</v>
      </c>
      <c r="H466" s="219">
        <f t="shared" si="55"/>
        <v>399.44444444444446</v>
      </c>
      <c r="I466" s="219">
        <f t="shared" si="56"/>
        <v>0.13314814814814815</v>
      </c>
      <c r="J466" s="217" t="s">
        <v>5630</v>
      </c>
      <c r="K466" s="220" t="s">
        <v>11338</v>
      </c>
      <c r="L466" s="220"/>
      <c r="M466" s="221">
        <f>SUM(H464:H471)</f>
        <v>2614.4444444444443</v>
      </c>
      <c r="N466" s="222">
        <f t="shared" si="57"/>
        <v>52.288888888888884</v>
      </c>
      <c r="O466" s="223">
        <v>12</v>
      </c>
      <c r="P466" s="224" t="s">
        <v>12</v>
      </c>
      <c r="Q466" s="224"/>
      <c r="R466" s="224" t="s">
        <v>1064</v>
      </c>
      <c r="S466" s="224"/>
      <c r="T466" s="225"/>
      <c r="U466" s="226">
        <f t="shared" si="58"/>
        <v>0.26629629629629631</v>
      </c>
      <c r="V466" s="227">
        <f>SUM(U464:U471)</f>
        <v>1.7429629629629628</v>
      </c>
      <c r="W466" s="228" t="str">
        <f t="shared" si="59"/>
        <v>2</v>
      </c>
      <c r="X466" s="509"/>
      <c r="Y466" s="229">
        <f t="shared" si="60"/>
        <v>1</v>
      </c>
    </row>
    <row r="467" spans="2:25" ht="18.75" customHeight="1">
      <c r="B467" s="515"/>
      <c r="C467" s="506"/>
      <c r="D467" s="216">
        <v>4</v>
      </c>
      <c r="E467" s="216" t="s">
        <v>3412</v>
      </c>
      <c r="F467" s="217">
        <v>360</v>
      </c>
      <c r="G467" s="218">
        <f t="shared" si="54"/>
        <v>72</v>
      </c>
      <c r="H467" s="219">
        <f t="shared" si="55"/>
        <v>200</v>
      </c>
      <c r="I467" s="219">
        <f t="shared" si="56"/>
        <v>6.6666666666666666E-2</v>
      </c>
      <c r="J467" s="217"/>
      <c r="K467" s="220"/>
      <c r="L467" s="220"/>
      <c r="M467" s="221"/>
      <c r="N467" s="222">
        <f t="shared" si="57"/>
        <v>0</v>
      </c>
      <c r="O467" s="223"/>
      <c r="P467" s="224"/>
      <c r="Q467" s="224"/>
      <c r="R467" s="224"/>
      <c r="S467" s="224"/>
      <c r="T467" s="225"/>
      <c r="U467" s="226">
        <f t="shared" si="58"/>
        <v>0.13333333333333333</v>
      </c>
      <c r="V467" s="227"/>
      <c r="W467" s="228" t="str">
        <f t="shared" si="59"/>
        <v>0</v>
      </c>
      <c r="X467" s="509"/>
      <c r="Y467" s="229">
        <f t="shared" si="60"/>
        <v>0</v>
      </c>
    </row>
    <row r="468" spans="2:25" ht="18.75" customHeight="1">
      <c r="B468" s="515"/>
      <c r="C468" s="506"/>
      <c r="D468" s="216">
        <v>5</v>
      </c>
      <c r="E468" s="216" t="s">
        <v>5631</v>
      </c>
      <c r="F468" s="217">
        <v>431</v>
      </c>
      <c r="G468" s="218">
        <f t="shared" si="54"/>
        <v>86.2</v>
      </c>
      <c r="H468" s="219">
        <f t="shared" si="55"/>
        <v>239.44444444444443</v>
      </c>
      <c r="I468" s="219">
        <f t="shared" si="56"/>
        <v>7.9814814814814811E-2</v>
      </c>
      <c r="J468" s="217"/>
      <c r="K468" s="220"/>
      <c r="L468" s="220"/>
      <c r="M468" s="221"/>
      <c r="N468" s="222">
        <f t="shared" si="57"/>
        <v>0</v>
      </c>
      <c r="O468" s="223"/>
      <c r="P468" s="224"/>
      <c r="Q468" s="224"/>
      <c r="R468" s="224"/>
      <c r="S468" s="224"/>
      <c r="T468" s="225"/>
      <c r="U468" s="226">
        <f t="shared" si="58"/>
        <v>0.15962962962962962</v>
      </c>
      <c r="V468" s="227"/>
      <c r="W468" s="228" t="str">
        <f t="shared" si="59"/>
        <v>0</v>
      </c>
      <c r="X468" s="509"/>
      <c r="Y468" s="229">
        <f t="shared" si="60"/>
        <v>0</v>
      </c>
    </row>
    <row r="469" spans="2:25" ht="18.75" customHeight="1">
      <c r="B469" s="515"/>
      <c r="C469" s="506"/>
      <c r="D469" s="216">
        <v>6</v>
      </c>
      <c r="E469" s="216" t="s">
        <v>5632</v>
      </c>
      <c r="F469" s="217">
        <v>575</v>
      </c>
      <c r="G469" s="218">
        <f t="shared" si="54"/>
        <v>115</v>
      </c>
      <c r="H469" s="219">
        <f t="shared" si="55"/>
        <v>319.44444444444446</v>
      </c>
      <c r="I469" s="219">
        <f t="shared" si="56"/>
        <v>0.10648148148148148</v>
      </c>
      <c r="J469" s="217"/>
      <c r="K469" s="220"/>
      <c r="L469" s="220"/>
      <c r="M469" s="221"/>
      <c r="N469" s="222">
        <f t="shared" si="57"/>
        <v>0</v>
      </c>
      <c r="O469" s="223"/>
      <c r="P469" s="224"/>
      <c r="Q469" s="224"/>
      <c r="R469" s="224"/>
      <c r="S469" s="224"/>
      <c r="T469" s="225"/>
      <c r="U469" s="226">
        <f t="shared" si="58"/>
        <v>0.21296296296296297</v>
      </c>
      <c r="V469" s="227"/>
      <c r="W469" s="228" t="str">
        <f t="shared" si="59"/>
        <v>0</v>
      </c>
      <c r="X469" s="509"/>
      <c r="Y469" s="229">
        <f t="shared" si="60"/>
        <v>0</v>
      </c>
    </row>
    <row r="470" spans="2:25" ht="18.75" customHeight="1">
      <c r="B470" s="515"/>
      <c r="C470" s="506"/>
      <c r="D470" s="216">
        <v>7</v>
      </c>
      <c r="E470" s="216" t="s">
        <v>5633</v>
      </c>
      <c r="F470" s="217">
        <v>554</v>
      </c>
      <c r="G470" s="218">
        <f t="shared" si="54"/>
        <v>110.8</v>
      </c>
      <c r="H470" s="219">
        <f t="shared" si="55"/>
        <v>307.77777777777777</v>
      </c>
      <c r="I470" s="219">
        <f t="shared" si="56"/>
        <v>0.1025925925925926</v>
      </c>
      <c r="J470" s="217"/>
      <c r="K470" s="220"/>
      <c r="L470" s="220"/>
      <c r="M470" s="221"/>
      <c r="N470" s="222">
        <f t="shared" si="57"/>
        <v>0</v>
      </c>
      <c r="O470" s="223"/>
      <c r="P470" s="224"/>
      <c r="Q470" s="224"/>
      <c r="R470" s="224"/>
      <c r="S470" s="224"/>
      <c r="T470" s="225"/>
      <c r="U470" s="226">
        <f t="shared" si="58"/>
        <v>0.20518518518518519</v>
      </c>
      <c r="V470" s="227"/>
      <c r="W470" s="228" t="str">
        <f t="shared" si="59"/>
        <v>0</v>
      </c>
      <c r="X470" s="509"/>
      <c r="Y470" s="229">
        <f t="shared" si="60"/>
        <v>0</v>
      </c>
    </row>
    <row r="471" spans="2:25" ht="18.75" customHeight="1">
      <c r="B471" s="515"/>
      <c r="C471" s="506"/>
      <c r="D471" s="216">
        <v>8</v>
      </c>
      <c r="E471" s="216" t="s">
        <v>5634</v>
      </c>
      <c r="F471" s="217">
        <v>360</v>
      </c>
      <c r="G471" s="218">
        <f t="shared" si="54"/>
        <v>72</v>
      </c>
      <c r="H471" s="219">
        <f t="shared" si="55"/>
        <v>200</v>
      </c>
      <c r="I471" s="219">
        <f t="shared" si="56"/>
        <v>6.6666666666666666E-2</v>
      </c>
      <c r="J471" s="217"/>
      <c r="K471" s="220"/>
      <c r="L471" s="220"/>
      <c r="M471" s="221"/>
      <c r="N471" s="222">
        <f t="shared" si="57"/>
        <v>0</v>
      </c>
      <c r="O471" s="223"/>
      <c r="P471" s="224"/>
      <c r="Q471" s="224"/>
      <c r="R471" s="224"/>
      <c r="S471" s="224"/>
      <c r="T471" s="225"/>
      <c r="U471" s="226">
        <f t="shared" si="58"/>
        <v>0.13333333333333333</v>
      </c>
      <c r="V471" s="227"/>
      <c r="W471" s="228" t="str">
        <f t="shared" si="59"/>
        <v>0</v>
      </c>
      <c r="X471" s="509"/>
      <c r="Y471" s="229">
        <f t="shared" si="60"/>
        <v>0</v>
      </c>
    </row>
    <row r="472" spans="2:25" ht="18.75" customHeight="1">
      <c r="B472" s="515"/>
      <c r="C472" s="506"/>
      <c r="D472" s="216"/>
      <c r="E472" s="216"/>
      <c r="F472" s="217"/>
      <c r="G472" s="218">
        <f t="shared" si="54"/>
        <v>0</v>
      </c>
      <c r="H472" s="219">
        <f t="shared" si="55"/>
        <v>0</v>
      </c>
      <c r="I472" s="219">
        <f t="shared" si="56"/>
        <v>0</v>
      </c>
      <c r="J472" s="217"/>
      <c r="K472" s="220"/>
      <c r="L472" s="220"/>
      <c r="M472" s="221"/>
      <c r="N472" s="222">
        <f t="shared" si="57"/>
        <v>0</v>
      </c>
      <c r="O472" s="223"/>
      <c r="P472" s="224"/>
      <c r="Q472" s="224"/>
      <c r="R472" s="224"/>
      <c r="S472" s="224"/>
      <c r="T472" s="225"/>
      <c r="U472" s="226">
        <f t="shared" si="58"/>
        <v>0</v>
      </c>
      <c r="V472" s="227"/>
      <c r="W472" s="228" t="str">
        <f t="shared" si="59"/>
        <v>0</v>
      </c>
      <c r="X472" s="509"/>
      <c r="Y472" s="229">
        <f t="shared" si="60"/>
        <v>0</v>
      </c>
    </row>
    <row r="473" spans="2:25" ht="18.75" customHeight="1">
      <c r="B473" s="515"/>
      <c r="C473" s="506"/>
      <c r="D473" s="216">
        <v>1</v>
      </c>
      <c r="E473" s="216" t="s">
        <v>5635</v>
      </c>
      <c r="F473" s="217">
        <v>575</v>
      </c>
      <c r="G473" s="218">
        <f t="shared" ref="G473" si="61">F473/$G$15</f>
        <v>115</v>
      </c>
      <c r="H473" s="219">
        <f t="shared" ref="H473" si="62">F473/$H$15</f>
        <v>319.44444444444446</v>
      </c>
      <c r="I473" s="219">
        <f t="shared" ref="I473" si="63">H473/$I$15</f>
        <v>0.10648148148148148</v>
      </c>
      <c r="J473" s="217"/>
      <c r="K473" s="220"/>
      <c r="L473" s="220"/>
      <c r="M473" s="221"/>
      <c r="N473" s="222">
        <f t="shared" ref="N473" si="64">M473/$N$15</f>
        <v>0</v>
      </c>
      <c r="O473" s="223"/>
      <c r="P473" s="224"/>
      <c r="Q473" s="224"/>
      <c r="R473" s="224"/>
      <c r="S473" s="224"/>
      <c r="T473" s="225"/>
      <c r="U473" s="226">
        <f t="shared" ref="U473" si="65">H473/$U$15</f>
        <v>0.21296296296296297</v>
      </c>
      <c r="V473" s="227"/>
      <c r="W473" s="228" t="str">
        <f t="shared" ref="W473" si="66">IF(V473&lt;1,"0",IF(V473&lt;5,"2",IF(V473&gt;=5,"6")))</f>
        <v>0</v>
      </c>
      <c r="X473" s="509"/>
      <c r="Y473" s="229">
        <f t="shared" ref="Y473" si="67">W473/2</f>
        <v>0</v>
      </c>
    </row>
    <row r="474" spans="2:25" ht="18.75" customHeight="1">
      <c r="B474" s="515"/>
      <c r="C474" s="506"/>
      <c r="D474" s="216">
        <v>2</v>
      </c>
      <c r="E474" s="216" t="s">
        <v>5636</v>
      </c>
      <c r="F474" s="217">
        <v>360</v>
      </c>
      <c r="G474" s="218">
        <f t="shared" si="54"/>
        <v>72</v>
      </c>
      <c r="H474" s="219">
        <f t="shared" si="55"/>
        <v>200</v>
      </c>
      <c r="I474" s="219">
        <f t="shared" si="56"/>
        <v>6.6666666666666666E-2</v>
      </c>
      <c r="J474" s="217"/>
      <c r="K474" s="220"/>
      <c r="L474" s="220"/>
      <c r="M474" s="221"/>
      <c r="N474" s="222">
        <f t="shared" si="57"/>
        <v>0</v>
      </c>
      <c r="O474" s="223"/>
      <c r="P474" s="224"/>
      <c r="Q474" s="224"/>
      <c r="R474" s="224"/>
      <c r="S474" s="224"/>
      <c r="T474" s="225"/>
      <c r="U474" s="226">
        <f t="shared" si="58"/>
        <v>0.13333333333333333</v>
      </c>
      <c r="V474" s="227"/>
      <c r="W474" s="228" t="str">
        <f t="shared" si="59"/>
        <v>0</v>
      </c>
      <c r="X474" s="509"/>
      <c r="Y474" s="229">
        <f t="shared" si="60"/>
        <v>0</v>
      </c>
    </row>
    <row r="475" spans="2:25" ht="18.75" customHeight="1">
      <c r="B475" s="515"/>
      <c r="C475" s="506"/>
      <c r="D475" s="216">
        <v>3</v>
      </c>
      <c r="E475" s="216" t="s">
        <v>5637</v>
      </c>
      <c r="F475" s="217">
        <v>719</v>
      </c>
      <c r="G475" s="218">
        <f t="shared" si="54"/>
        <v>143.80000000000001</v>
      </c>
      <c r="H475" s="219">
        <f t="shared" si="55"/>
        <v>399.44444444444446</v>
      </c>
      <c r="I475" s="219">
        <f t="shared" si="56"/>
        <v>0.13314814814814815</v>
      </c>
      <c r="J475" s="217"/>
      <c r="K475" s="220"/>
      <c r="L475" s="220"/>
      <c r="M475" s="221"/>
      <c r="N475" s="222">
        <f t="shared" si="57"/>
        <v>0</v>
      </c>
      <c r="O475" s="223"/>
      <c r="P475" s="224"/>
      <c r="Q475" s="224"/>
      <c r="R475" s="224"/>
      <c r="S475" s="224"/>
      <c r="T475" s="225"/>
      <c r="U475" s="226">
        <f t="shared" si="58"/>
        <v>0.26629629629629631</v>
      </c>
      <c r="V475" s="227"/>
      <c r="W475" s="228" t="str">
        <f t="shared" si="59"/>
        <v>0</v>
      </c>
      <c r="X475" s="509"/>
      <c r="Y475" s="229">
        <f t="shared" si="60"/>
        <v>0</v>
      </c>
    </row>
    <row r="476" spans="2:25" ht="18.75" customHeight="1">
      <c r="B476" s="515"/>
      <c r="C476" s="506"/>
      <c r="D476" s="216">
        <v>4</v>
      </c>
      <c r="E476" s="216" t="s">
        <v>5638</v>
      </c>
      <c r="F476" s="217">
        <v>431</v>
      </c>
      <c r="G476" s="218">
        <f t="shared" si="54"/>
        <v>86.2</v>
      </c>
      <c r="H476" s="219">
        <f t="shared" si="55"/>
        <v>239.44444444444443</v>
      </c>
      <c r="I476" s="219">
        <f t="shared" si="56"/>
        <v>7.9814814814814811E-2</v>
      </c>
      <c r="J476" s="217"/>
      <c r="K476" s="220"/>
      <c r="L476" s="220"/>
      <c r="M476" s="221"/>
      <c r="N476" s="222">
        <f t="shared" si="57"/>
        <v>0</v>
      </c>
      <c r="O476" s="223"/>
      <c r="P476" s="224"/>
      <c r="Q476" s="224"/>
      <c r="R476" s="224"/>
      <c r="S476" s="224"/>
      <c r="T476" s="225"/>
      <c r="U476" s="226">
        <f t="shared" si="58"/>
        <v>0.15962962962962962</v>
      </c>
      <c r="V476" s="227"/>
      <c r="W476" s="228" t="str">
        <f t="shared" si="59"/>
        <v>0</v>
      </c>
      <c r="X476" s="509"/>
      <c r="Y476" s="229">
        <f t="shared" si="60"/>
        <v>0</v>
      </c>
    </row>
    <row r="477" spans="2:25" ht="18.75" customHeight="1">
      <c r="B477" s="515"/>
      <c r="C477" s="506"/>
      <c r="D477" s="216">
        <v>5</v>
      </c>
      <c r="E477" s="216" t="s">
        <v>5639</v>
      </c>
      <c r="F477" s="217">
        <v>719</v>
      </c>
      <c r="G477" s="218">
        <f t="shared" si="54"/>
        <v>143.80000000000001</v>
      </c>
      <c r="H477" s="219">
        <f t="shared" si="55"/>
        <v>399.44444444444446</v>
      </c>
      <c r="I477" s="219">
        <f t="shared" si="56"/>
        <v>0.13314814814814815</v>
      </c>
      <c r="J477" s="217"/>
      <c r="K477" s="220" t="s">
        <v>11336</v>
      </c>
      <c r="L477" s="220"/>
      <c r="M477" s="221">
        <f>SUM(H473:H481)</f>
        <v>3184.4444444444443</v>
      </c>
      <c r="N477" s="222">
        <f t="shared" si="57"/>
        <v>63.68888888888889</v>
      </c>
      <c r="O477" s="223">
        <v>12</v>
      </c>
      <c r="P477" s="224" t="s">
        <v>12</v>
      </c>
      <c r="Q477" s="224"/>
      <c r="R477" s="224" t="s">
        <v>1064</v>
      </c>
      <c r="S477" s="224"/>
      <c r="T477" s="225"/>
      <c r="U477" s="226">
        <f t="shared" si="58"/>
        <v>0.26629629629629631</v>
      </c>
      <c r="V477" s="227">
        <f>SUM(U473:U481)</f>
        <v>2.1229629629629629</v>
      </c>
      <c r="W477" s="228" t="str">
        <f t="shared" si="59"/>
        <v>2</v>
      </c>
      <c r="X477" s="509"/>
      <c r="Y477" s="229">
        <f t="shared" si="60"/>
        <v>1</v>
      </c>
    </row>
    <row r="478" spans="2:25" ht="18.75" customHeight="1">
      <c r="B478" s="515"/>
      <c r="C478" s="506"/>
      <c r="D478" s="216">
        <v>6</v>
      </c>
      <c r="E478" s="216" t="s">
        <v>5640</v>
      </c>
      <c r="F478" s="217">
        <v>771</v>
      </c>
      <c r="G478" s="218">
        <f t="shared" si="54"/>
        <v>154.19999999999999</v>
      </c>
      <c r="H478" s="219">
        <f t="shared" si="55"/>
        <v>428.33333333333331</v>
      </c>
      <c r="I478" s="219">
        <f t="shared" si="56"/>
        <v>0.14277777777777778</v>
      </c>
      <c r="J478" s="217"/>
      <c r="K478" s="220"/>
      <c r="L478" s="220"/>
      <c r="M478" s="221"/>
      <c r="N478" s="222">
        <f t="shared" si="57"/>
        <v>0</v>
      </c>
      <c r="O478" s="223"/>
      <c r="P478" s="224"/>
      <c r="Q478" s="224"/>
      <c r="R478" s="224"/>
      <c r="S478" s="224"/>
      <c r="T478" s="225"/>
      <c r="U478" s="226">
        <f t="shared" si="58"/>
        <v>0.28555555555555556</v>
      </c>
      <c r="V478" s="227"/>
      <c r="W478" s="228" t="str">
        <f t="shared" si="59"/>
        <v>0</v>
      </c>
      <c r="X478" s="509"/>
      <c r="Y478" s="229">
        <f t="shared" si="60"/>
        <v>0</v>
      </c>
    </row>
    <row r="479" spans="2:25" ht="18.75" customHeight="1">
      <c r="B479" s="515"/>
      <c r="C479" s="506"/>
      <c r="D479" s="216">
        <v>7</v>
      </c>
      <c r="E479" s="216" t="s">
        <v>5641</v>
      </c>
      <c r="F479" s="217">
        <v>575</v>
      </c>
      <c r="G479" s="218">
        <f t="shared" si="54"/>
        <v>115</v>
      </c>
      <c r="H479" s="219">
        <f t="shared" si="55"/>
        <v>319.44444444444446</v>
      </c>
      <c r="I479" s="219">
        <f t="shared" si="56"/>
        <v>0.10648148148148148</v>
      </c>
      <c r="J479" s="217"/>
      <c r="K479" s="220"/>
      <c r="L479" s="220"/>
      <c r="M479" s="221"/>
      <c r="N479" s="222">
        <f t="shared" si="57"/>
        <v>0</v>
      </c>
      <c r="O479" s="223"/>
      <c r="P479" s="224"/>
      <c r="Q479" s="224"/>
      <c r="R479" s="224"/>
      <c r="S479" s="224"/>
      <c r="T479" s="225"/>
      <c r="U479" s="226">
        <f t="shared" si="58"/>
        <v>0.21296296296296297</v>
      </c>
      <c r="V479" s="227"/>
      <c r="W479" s="228" t="str">
        <f t="shared" si="59"/>
        <v>0</v>
      </c>
      <c r="X479" s="509"/>
      <c r="Y479" s="229">
        <f t="shared" si="60"/>
        <v>0</v>
      </c>
    </row>
    <row r="480" spans="2:25" ht="18.75" customHeight="1">
      <c r="B480" s="515"/>
      <c r="C480" s="506"/>
      <c r="D480" s="216">
        <v>8</v>
      </c>
      <c r="E480" s="216" t="s">
        <v>5642</v>
      </c>
      <c r="F480" s="217">
        <v>719</v>
      </c>
      <c r="G480" s="218">
        <f t="shared" si="54"/>
        <v>143.80000000000001</v>
      </c>
      <c r="H480" s="219">
        <f t="shared" si="55"/>
        <v>399.44444444444446</v>
      </c>
      <c r="I480" s="219">
        <f t="shared" si="56"/>
        <v>0.13314814814814815</v>
      </c>
      <c r="J480" s="217"/>
      <c r="K480" s="220"/>
      <c r="L480" s="220"/>
      <c r="M480" s="221"/>
      <c r="N480" s="222">
        <f t="shared" si="57"/>
        <v>0</v>
      </c>
      <c r="O480" s="223"/>
      <c r="P480" s="224"/>
      <c r="Q480" s="224"/>
      <c r="R480" s="224"/>
      <c r="S480" s="224"/>
      <c r="T480" s="225"/>
      <c r="U480" s="226">
        <f t="shared" si="58"/>
        <v>0.26629629629629631</v>
      </c>
      <c r="V480" s="227"/>
      <c r="W480" s="228" t="str">
        <f t="shared" si="59"/>
        <v>0</v>
      </c>
      <c r="X480" s="509"/>
      <c r="Y480" s="229">
        <f t="shared" si="60"/>
        <v>0</v>
      </c>
    </row>
    <row r="481" spans="2:25" ht="18.75" customHeight="1">
      <c r="B481" s="515"/>
      <c r="C481" s="506"/>
      <c r="D481" s="216">
        <v>9</v>
      </c>
      <c r="E481" s="216" t="s">
        <v>5458</v>
      </c>
      <c r="F481" s="217">
        <v>863</v>
      </c>
      <c r="G481" s="218">
        <f t="shared" si="54"/>
        <v>172.6</v>
      </c>
      <c r="H481" s="219">
        <f t="shared" si="55"/>
        <v>479.44444444444446</v>
      </c>
      <c r="I481" s="219">
        <f t="shared" si="56"/>
        <v>0.15981481481481483</v>
      </c>
      <c r="J481" s="217"/>
      <c r="K481" s="220"/>
      <c r="L481" s="220"/>
      <c r="M481" s="221"/>
      <c r="N481" s="222">
        <f t="shared" si="57"/>
        <v>0</v>
      </c>
      <c r="O481" s="223"/>
      <c r="P481" s="224"/>
      <c r="Q481" s="224"/>
      <c r="R481" s="224"/>
      <c r="S481" s="224"/>
      <c r="T481" s="225"/>
      <c r="U481" s="226">
        <f t="shared" si="58"/>
        <v>0.31962962962962965</v>
      </c>
      <c r="V481" s="227"/>
      <c r="W481" s="228" t="str">
        <f t="shared" si="59"/>
        <v>0</v>
      </c>
      <c r="X481" s="509"/>
      <c r="Y481" s="229">
        <f t="shared" si="60"/>
        <v>0</v>
      </c>
    </row>
    <row r="482" spans="2:25" ht="18.75" customHeight="1">
      <c r="B482" s="515"/>
      <c r="C482" s="506"/>
      <c r="D482" s="216"/>
      <c r="E482" s="216"/>
      <c r="F482" s="217"/>
      <c r="G482" s="218">
        <f t="shared" si="54"/>
        <v>0</v>
      </c>
      <c r="H482" s="219">
        <f t="shared" si="55"/>
        <v>0</v>
      </c>
      <c r="I482" s="219">
        <f t="shared" si="56"/>
        <v>0</v>
      </c>
      <c r="J482" s="217"/>
      <c r="K482" s="220"/>
      <c r="L482" s="220"/>
      <c r="M482" s="221"/>
      <c r="N482" s="222">
        <f t="shared" si="57"/>
        <v>0</v>
      </c>
      <c r="O482" s="223"/>
      <c r="P482" s="224"/>
      <c r="Q482" s="224"/>
      <c r="R482" s="224"/>
      <c r="S482" s="224"/>
      <c r="T482" s="225"/>
      <c r="U482" s="226">
        <f t="shared" si="58"/>
        <v>0</v>
      </c>
      <c r="V482" s="227"/>
      <c r="W482" s="228" t="str">
        <f t="shared" si="59"/>
        <v>0</v>
      </c>
      <c r="X482" s="509"/>
      <c r="Y482" s="229">
        <f t="shared" si="60"/>
        <v>0</v>
      </c>
    </row>
    <row r="483" spans="2:25" ht="18.75" customHeight="1">
      <c r="B483" s="515"/>
      <c r="C483" s="506"/>
      <c r="D483" s="216">
        <v>1</v>
      </c>
      <c r="E483" s="216" t="s">
        <v>5644</v>
      </c>
      <c r="F483" s="217">
        <v>1079</v>
      </c>
      <c r="G483" s="218">
        <f t="shared" si="54"/>
        <v>215.8</v>
      </c>
      <c r="H483" s="219">
        <f t="shared" si="55"/>
        <v>599.44444444444446</v>
      </c>
      <c r="I483" s="219">
        <f t="shared" si="56"/>
        <v>0.19981481481481481</v>
      </c>
      <c r="J483" s="217"/>
      <c r="K483" s="220" t="s">
        <v>5643</v>
      </c>
      <c r="L483" s="352"/>
      <c r="M483" s="221">
        <f>SUM(H483:H490)</f>
        <v>2995</v>
      </c>
      <c r="N483" s="222">
        <f t="shared" si="57"/>
        <v>59.9</v>
      </c>
      <c r="O483" s="223">
        <v>12</v>
      </c>
      <c r="P483" s="224" t="s">
        <v>12</v>
      </c>
      <c r="Q483" s="224"/>
      <c r="R483" s="224" t="s">
        <v>1064</v>
      </c>
      <c r="S483" s="224"/>
      <c r="T483" s="225"/>
      <c r="U483" s="226">
        <f t="shared" si="58"/>
        <v>0.39962962962962961</v>
      </c>
      <c r="V483" s="227">
        <f>SUM(U483:U490)</f>
        <v>1.9966666666666666</v>
      </c>
      <c r="W483" s="228" t="str">
        <f t="shared" si="59"/>
        <v>2</v>
      </c>
      <c r="X483" s="509"/>
      <c r="Y483" s="229">
        <f t="shared" si="60"/>
        <v>1</v>
      </c>
    </row>
    <row r="484" spans="2:25" ht="18.75" customHeight="1">
      <c r="B484" s="515"/>
      <c r="C484" s="506"/>
      <c r="D484" s="216">
        <v>2</v>
      </c>
      <c r="E484" s="216" t="s">
        <v>5645</v>
      </c>
      <c r="F484" s="217">
        <v>755</v>
      </c>
      <c r="G484" s="218">
        <f t="shared" si="54"/>
        <v>151</v>
      </c>
      <c r="H484" s="219">
        <f t="shared" si="55"/>
        <v>419.44444444444446</v>
      </c>
      <c r="I484" s="219">
        <f t="shared" si="56"/>
        <v>0.13981481481481481</v>
      </c>
      <c r="J484" s="217"/>
      <c r="K484" s="220"/>
      <c r="L484" s="220"/>
      <c r="M484" s="221"/>
      <c r="N484" s="222">
        <f t="shared" si="57"/>
        <v>0</v>
      </c>
      <c r="O484" s="223"/>
      <c r="P484" s="224"/>
      <c r="Q484" s="224"/>
      <c r="R484" s="224"/>
      <c r="S484" s="224"/>
      <c r="T484" s="225"/>
      <c r="U484" s="226">
        <f t="shared" si="58"/>
        <v>0.27962962962962962</v>
      </c>
      <c r="V484" s="227"/>
      <c r="W484" s="228" t="str">
        <f t="shared" si="59"/>
        <v>0</v>
      </c>
      <c r="X484" s="509"/>
      <c r="Y484" s="229">
        <f t="shared" si="60"/>
        <v>0</v>
      </c>
    </row>
    <row r="485" spans="2:25" ht="18.75" customHeight="1">
      <c r="B485" s="515"/>
      <c r="C485" s="506"/>
      <c r="D485" s="216">
        <v>3</v>
      </c>
      <c r="E485" s="216" t="s">
        <v>5646</v>
      </c>
      <c r="F485" s="217">
        <v>755</v>
      </c>
      <c r="G485" s="218">
        <f t="shared" si="54"/>
        <v>151</v>
      </c>
      <c r="H485" s="219">
        <f t="shared" si="55"/>
        <v>419.44444444444446</v>
      </c>
      <c r="I485" s="219">
        <f t="shared" si="56"/>
        <v>0.13981481481481481</v>
      </c>
      <c r="J485" s="217"/>
      <c r="K485" s="220"/>
      <c r="L485" s="220"/>
      <c r="M485" s="221"/>
      <c r="N485" s="222">
        <f t="shared" si="57"/>
        <v>0</v>
      </c>
      <c r="O485" s="223"/>
      <c r="P485" s="224"/>
      <c r="Q485" s="224"/>
      <c r="R485" s="224"/>
      <c r="S485" s="224"/>
      <c r="T485" s="225"/>
      <c r="U485" s="226">
        <f t="shared" si="58"/>
        <v>0.27962962962962962</v>
      </c>
      <c r="V485" s="227"/>
      <c r="W485" s="228" t="str">
        <f t="shared" si="59"/>
        <v>0</v>
      </c>
      <c r="X485" s="509"/>
      <c r="Y485" s="229">
        <f t="shared" si="60"/>
        <v>0</v>
      </c>
    </row>
    <row r="486" spans="2:25" ht="18.75" customHeight="1">
      <c r="B486" s="515"/>
      <c r="C486" s="506"/>
      <c r="D486" s="216">
        <v>4</v>
      </c>
      <c r="E486" s="216" t="s">
        <v>5647</v>
      </c>
      <c r="F486" s="217">
        <v>482</v>
      </c>
      <c r="G486" s="218">
        <f t="shared" si="54"/>
        <v>96.4</v>
      </c>
      <c r="H486" s="219">
        <f t="shared" si="55"/>
        <v>267.77777777777777</v>
      </c>
      <c r="I486" s="219">
        <f t="shared" si="56"/>
        <v>8.925925925925926E-2</v>
      </c>
      <c r="J486" s="217"/>
      <c r="K486" s="220"/>
      <c r="L486" s="220"/>
      <c r="M486" s="221"/>
      <c r="N486" s="222">
        <f t="shared" si="57"/>
        <v>0</v>
      </c>
      <c r="O486" s="223"/>
      <c r="P486" s="224"/>
      <c r="Q486" s="224"/>
      <c r="R486" s="224"/>
      <c r="S486" s="224"/>
      <c r="T486" s="225"/>
      <c r="U486" s="226">
        <f t="shared" si="58"/>
        <v>0.17851851851851852</v>
      </c>
      <c r="V486" s="227"/>
      <c r="W486" s="228" t="str">
        <f t="shared" si="59"/>
        <v>0</v>
      </c>
      <c r="X486" s="509"/>
      <c r="Y486" s="229">
        <f t="shared" si="60"/>
        <v>0</v>
      </c>
    </row>
    <row r="487" spans="2:25" ht="18.75" customHeight="1">
      <c r="B487" s="515"/>
      <c r="C487" s="506"/>
      <c r="D487" s="216">
        <v>5</v>
      </c>
      <c r="E487" s="216" t="s">
        <v>5648</v>
      </c>
      <c r="F487" s="217">
        <v>575</v>
      </c>
      <c r="G487" s="218">
        <f t="shared" si="54"/>
        <v>115</v>
      </c>
      <c r="H487" s="219">
        <f t="shared" si="55"/>
        <v>319.44444444444446</v>
      </c>
      <c r="I487" s="219">
        <f t="shared" si="56"/>
        <v>0.10648148148148148</v>
      </c>
      <c r="J487" s="217"/>
      <c r="K487" s="220"/>
      <c r="L487" s="220"/>
      <c r="M487" s="221"/>
      <c r="N487" s="222">
        <f t="shared" si="57"/>
        <v>0</v>
      </c>
      <c r="O487" s="223"/>
      <c r="P487" s="224"/>
      <c r="Q487" s="224"/>
      <c r="R487" s="224"/>
      <c r="S487" s="224"/>
      <c r="T487" s="225"/>
      <c r="U487" s="226">
        <f t="shared" si="58"/>
        <v>0.21296296296296297</v>
      </c>
      <c r="V487" s="227"/>
      <c r="W487" s="228" t="str">
        <f t="shared" si="59"/>
        <v>0</v>
      </c>
      <c r="X487" s="509"/>
      <c r="Y487" s="229">
        <f t="shared" si="60"/>
        <v>0</v>
      </c>
    </row>
    <row r="488" spans="2:25" ht="18.75" customHeight="1">
      <c r="B488" s="515"/>
      <c r="C488" s="506"/>
      <c r="D488" s="216">
        <v>6</v>
      </c>
      <c r="E488" s="216" t="s">
        <v>5649</v>
      </c>
      <c r="F488" s="217">
        <v>719</v>
      </c>
      <c r="G488" s="218">
        <f t="shared" si="54"/>
        <v>143.80000000000001</v>
      </c>
      <c r="H488" s="219">
        <f t="shared" si="55"/>
        <v>399.44444444444446</v>
      </c>
      <c r="I488" s="219">
        <f t="shared" si="56"/>
        <v>0.13314814814814815</v>
      </c>
      <c r="J488" s="217" t="s">
        <v>5650</v>
      </c>
      <c r="K488" s="220"/>
      <c r="L488" s="220"/>
      <c r="M488" s="221"/>
      <c r="N488" s="222">
        <f t="shared" si="57"/>
        <v>0</v>
      </c>
      <c r="O488" s="223"/>
      <c r="P488" s="224"/>
      <c r="Q488" s="224"/>
      <c r="R488" s="224"/>
      <c r="S488" s="224"/>
      <c r="T488" s="225"/>
      <c r="U488" s="226">
        <f t="shared" si="58"/>
        <v>0.26629629629629631</v>
      </c>
      <c r="V488" s="227"/>
      <c r="W488" s="228" t="str">
        <f t="shared" si="59"/>
        <v>0</v>
      </c>
      <c r="X488" s="509"/>
      <c r="Y488" s="229">
        <f t="shared" si="60"/>
        <v>0</v>
      </c>
    </row>
    <row r="489" spans="2:25" ht="18.75" customHeight="1">
      <c r="B489" s="515"/>
      <c r="C489" s="506"/>
      <c r="D489" s="216">
        <v>7</v>
      </c>
      <c r="E489" s="216" t="s">
        <v>5651</v>
      </c>
      <c r="F489" s="217">
        <v>774</v>
      </c>
      <c r="G489" s="218">
        <f t="shared" si="54"/>
        <v>154.80000000000001</v>
      </c>
      <c r="H489" s="219">
        <f t="shared" si="55"/>
        <v>430</v>
      </c>
      <c r="I489" s="219">
        <f t="shared" si="56"/>
        <v>0.14333333333333334</v>
      </c>
      <c r="J489" s="217"/>
      <c r="K489" s="220"/>
      <c r="L489" s="220"/>
      <c r="M489" s="221"/>
      <c r="N489" s="222">
        <f t="shared" si="57"/>
        <v>0</v>
      </c>
      <c r="O489" s="223"/>
      <c r="P489" s="224"/>
      <c r="Q489" s="224"/>
      <c r="R489" s="224"/>
      <c r="S489" s="224"/>
      <c r="T489" s="225"/>
      <c r="U489" s="226">
        <f t="shared" si="58"/>
        <v>0.28666666666666668</v>
      </c>
      <c r="V489" s="227"/>
      <c r="W489" s="228" t="str">
        <f t="shared" si="59"/>
        <v>0</v>
      </c>
      <c r="X489" s="509"/>
      <c r="Y489" s="229">
        <f t="shared" si="60"/>
        <v>0</v>
      </c>
    </row>
    <row r="490" spans="2:25" ht="18.75" customHeight="1">
      <c r="B490" s="515"/>
      <c r="C490" s="506"/>
      <c r="D490" s="216">
        <v>8</v>
      </c>
      <c r="E490" s="216" t="s">
        <v>5652</v>
      </c>
      <c r="F490" s="217">
        <v>252</v>
      </c>
      <c r="G490" s="218">
        <f t="shared" si="54"/>
        <v>50.4</v>
      </c>
      <c r="H490" s="219">
        <f t="shared" si="55"/>
        <v>140</v>
      </c>
      <c r="I490" s="219">
        <f t="shared" si="56"/>
        <v>4.6666666666666669E-2</v>
      </c>
      <c r="J490" s="217"/>
      <c r="K490" s="220"/>
      <c r="L490" s="220"/>
      <c r="M490" s="221"/>
      <c r="N490" s="222">
        <f t="shared" si="57"/>
        <v>0</v>
      </c>
      <c r="O490" s="223"/>
      <c r="P490" s="224"/>
      <c r="Q490" s="224"/>
      <c r="R490" s="224"/>
      <c r="S490" s="224"/>
      <c r="T490" s="225"/>
      <c r="U490" s="226">
        <f t="shared" si="58"/>
        <v>9.3333333333333338E-2</v>
      </c>
      <c r="V490" s="227"/>
      <c r="W490" s="228" t="str">
        <f t="shared" si="59"/>
        <v>0</v>
      </c>
      <c r="X490" s="509"/>
      <c r="Y490" s="229">
        <f t="shared" si="60"/>
        <v>0</v>
      </c>
    </row>
    <row r="491" spans="2:25" ht="18.75" customHeight="1">
      <c r="B491" s="515"/>
      <c r="C491" s="506"/>
      <c r="D491" s="216"/>
      <c r="E491" s="216"/>
      <c r="F491" s="217">
        <v>0</v>
      </c>
      <c r="G491" s="218">
        <f t="shared" ref="G491" si="68">F491/$G$15</f>
        <v>0</v>
      </c>
      <c r="H491" s="219">
        <f t="shared" ref="H491" si="69">F491/$H$15</f>
        <v>0</v>
      </c>
      <c r="I491" s="219">
        <f t="shared" ref="I491" si="70">H491/$I$15</f>
        <v>0</v>
      </c>
      <c r="J491" s="217"/>
      <c r="K491" s="220"/>
      <c r="L491" s="220"/>
      <c r="M491" s="221"/>
      <c r="N491" s="222">
        <f t="shared" ref="N491" si="71">M491/$N$15</f>
        <v>0</v>
      </c>
      <c r="O491" s="223"/>
      <c r="P491" s="224"/>
      <c r="Q491" s="224"/>
      <c r="R491" s="224"/>
      <c r="S491" s="224"/>
      <c r="T491" s="225"/>
      <c r="U491" s="226">
        <f t="shared" ref="U491" si="72">H491/$U$15</f>
        <v>0</v>
      </c>
      <c r="V491" s="227"/>
      <c r="W491" s="228" t="str">
        <f t="shared" ref="W491" si="73">IF(V491&lt;1,"0",IF(V491&lt;5,"2",IF(V491&gt;=5,"6")))</f>
        <v>0</v>
      </c>
      <c r="X491" s="509"/>
      <c r="Y491" s="229">
        <f t="shared" ref="Y491" si="74">W491/2</f>
        <v>0</v>
      </c>
    </row>
    <row r="492" spans="2:25" ht="18.75" customHeight="1">
      <c r="B492" s="515"/>
      <c r="C492" s="506"/>
      <c r="D492" s="216">
        <v>1</v>
      </c>
      <c r="E492" s="216" t="s">
        <v>5653</v>
      </c>
      <c r="F492" s="217">
        <v>144</v>
      </c>
      <c r="G492" s="218">
        <f t="shared" si="54"/>
        <v>28.8</v>
      </c>
      <c r="H492" s="219">
        <f t="shared" si="55"/>
        <v>80</v>
      </c>
      <c r="I492" s="219">
        <f t="shared" si="56"/>
        <v>2.6666666666666668E-2</v>
      </c>
      <c r="J492" s="217"/>
      <c r="K492" s="220"/>
      <c r="L492" s="220"/>
      <c r="M492" s="221"/>
      <c r="N492" s="222">
        <f t="shared" si="57"/>
        <v>0</v>
      </c>
      <c r="O492" s="223"/>
      <c r="P492" s="224"/>
      <c r="Q492" s="224"/>
      <c r="R492" s="224"/>
      <c r="S492" s="224"/>
      <c r="T492" s="225"/>
      <c r="U492" s="226">
        <f t="shared" si="58"/>
        <v>5.3333333333333337E-2</v>
      </c>
      <c r="V492" s="227"/>
      <c r="W492" s="228" t="str">
        <f t="shared" si="59"/>
        <v>0</v>
      </c>
      <c r="X492" s="509"/>
      <c r="Y492" s="229">
        <f t="shared" si="60"/>
        <v>0</v>
      </c>
    </row>
    <row r="493" spans="2:25" ht="18.75" customHeight="1">
      <c r="B493" s="515"/>
      <c r="C493" s="506"/>
      <c r="D493" s="216">
        <v>2</v>
      </c>
      <c r="E493" s="216" t="s">
        <v>5654</v>
      </c>
      <c r="F493" s="217">
        <v>575</v>
      </c>
      <c r="G493" s="218">
        <f t="shared" si="54"/>
        <v>115</v>
      </c>
      <c r="H493" s="219">
        <f t="shared" si="55"/>
        <v>319.44444444444446</v>
      </c>
      <c r="I493" s="219">
        <f t="shared" si="56"/>
        <v>0.10648148148148148</v>
      </c>
      <c r="J493" s="217"/>
      <c r="K493" s="220"/>
      <c r="L493" s="220"/>
      <c r="M493" s="221"/>
      <c r="N493" s="222">
        <f t="shared" si="57"/>
        <v>0</v>
      </c>
      <c r="O493" s="223"/>
      <c r="P493" s="224"/>
      <c r="Q493" s="224"/>
      <c r="R493" s="224"/>
      <c r="S493" s="224"/>
      <c r="T493" s="225"/>
      <c r="U493" s="226">
        <f t="shared" si="58"/>
        <v>0.21296296296296297</v>
      </c>
      <c r="V493" s="227"/>
      <c r="W493" s="228" t="str">
        <f t="shared" si="59"/>
        <v>0</v>
      </c>
      <c r="X493" s="509"/>
      <c r="Y493" s="229">
        <f t="shared" si="60"/>
        <v>0</v>
      </c>
    </row>
    <row r="494" spans="2:25" ht="18.75" customHeight="1">
      <c r="B494" s="515"/>
      <c r="C494" s="506"/>
      <c r="D494" s="216">
        <v>3</v>
      </c>
      <c r="E494" s="216" t="s">
        <v>5655</v>
      </c>
      <c r="F494" s="217">
        <v>324</v>
      </c>
      <c r="G494" s="218">
        <f t="shared" si="54"/>
        <v>64.8</v>
      </c>
      <c r="H494" s="219">
        <f t="shared" si="55"/>
        <v>180</v>
      </c>
      <c r="I494" s="219">
        <f t="shared" si="56"/>
        <v>0.06</v>
      </c>
      <c r="J494" s="217"/>
      <c r="K494" s="220"/>
      <c r="L494" s="220"/>
      <c r="M494" s="221"/>
      <c r="N494" s="222">
        <f t="shared" si="57"/>
        <v>0</v>
      </c>
      <c r="O494" s="223"/>
      <c r="P494" s="224"/>
      <c r="Q494" s="224"/>
      <c r="R494" s="224"/>
      <c r="S494" s="224"/>
      <c r="T494" s="225"/>
      <c r="U494" s="226">
        <f t="shared" si="58"/>
        <v>0.12</v>
      </c>
      <c r="V494" s="227"/>
      <c r="W494" s="228" t="str">
        <f t="shared" si="59"/>
        <v>0</v>
      </c>
      <c r="X494" s="509"/>
      <c r="Y494" s="229">
        <f t="shared" si="60"/>
        <v>0</v>
      </c>
    </row>
    <row r="495" spans="2:25" ht="18.75" customHeight="1">
      <c r="B495" s="515"/>
      <c r="C495" s="506"/>
      <c r="D495" s="216">
        <v>4</v>
      </c>
      <c r="E495" s="216" t="s">
        <v>5656</v>
      </c>
      <c r="F495" s="217">
        <v>144</v>
      </c>
      <c r="G495" s="218">
        <f t="shared" si="54"/>
        <v>28.8</v>
      </c>
      <c r="H495" s="219">
        <f t="shared" si="55"/>
        <v>80</v>
      </c>
      <c r="I495" s="219">
        <f t="shared" si="56"/>
        <v>2.6666666666666668E-2</v>
      </c>
      <c r="J495" s="217"/>
      <c r="K495" s="220"/>
      <c r="L495" s="220"/>
      <c r="M495" s="221"/>
      <c r="N495" s="222">
        <f t="shared" si="57"/>
        <v>0</v>
      </c>
      <c r="O495" s="223"/>
      <c r="P495" s="224"/>
      <c r="Q495" s="224"/>
      <c r="R495" s="224"/>
      <c r="S495" s="224"/>
      <c r="T495" s="225"/>
      <c r="U495" s="226">
        <f t="shared" si="58"/>
        <v>5.3333333333333337E-2</v>
      </c>
      <c r="V495" s="227"/>
      <c r="W495" s="228" t="str">
        <f t="shared" si="59"/>
        <v>0</v>
      </c>
      <c r="X495" s="509"/>
      <c r="Y495" s="229">
        <f t="shared" si="60"/>
        <v>0</v>
      </c>
    </row>
    <row r="496" spans="2:25" ht="18.75" customHeight="1">
      <c r="B496" s="515"/>
      <c r="C496" s="506"/>
      <c r="D496" s="216">
        <v>5</v>
      </c>
      <c r="E496" s="216" t="s">
        <v>5657</v>
      </c>
      <c r="F496" s="217">
        <v>431</v>
      </c>
      <c r="G496" s="218">
        <f t="shared" si="54"/>
        <v>86.2</v>
      </c>
      <c r="H496" s="219">
        <f t="shared" si="55"/>
        <v>239.44444444444443</v>
      </c>
      <c r="I496" s="219">
        <f t="shared" si="56"/>
        <v>7.9814814814814811E-2</v>
      </c>
      <c r="J496" s="217"/>
      <c r="K496" s="220"/>
      <c r="L496" s="220"/>
      <c r="M496" s="221"/>
      <c r="N496" s="222">
        <f t="shared" si="57"/>
        <v>0</v>
      </c>
      <c r="O496" s="223"/>
      <c r="P496" s="224"/>
      <c r="Q496" s="224"/>
      <c r="R496" s="224"/>
      <c r="S496" s="224"/>
      <c r="T496" s="225"/>
      <c r="U496" s="226">
        <f t="shared" si="58"/>
        <v>0.15962962962962962</v>
      </c>
      <c r="V496" s="227"/>
      <c r="W496" s="228" t="str">
        <f t="shared" si="59"/>
        <v>0</v>
      </c>
      <c r="X496" s="509"/>
      <c r="Y496" s="229">
        <f t="shared" si="60"/>
        <v>0</v>
      </c>
    </row>
    <row r="497" spans="2:25" ht="18.75" customHeight="1">
      <c r="B497" s="515"/>
      <c r="C497" s="506"/>
      <c r="D497" s="216">
        <v>6</v>
      </c>
      <c r="E497" s="216" t="s">
        <v>5658</v>
      </c>
      <c r="F497" s="217">
        <v>719</v>
      </c>
      <c r="G497" s="218">
        <f t="shared" si="54"/>
        <v>143.80000000000001</v>
      </c>
      <c r="H497" s="219">
        <f t="shared" si="55"/>
        <v>399.44444444444446</v>
      </c>
      <c r="I497" s="219">
        <f t="shared" si="56"/>
        <v>0.13314814814814815</v>
      </c>
      <c r="J497" s="217"/>
      <c r="K497" s="220" t="s">
        <v>11211</v>
      </c>
      <c r="L497" s="220"/>
      <c r="M497" s="221">
        <f>SUM(H492:H503)</f>
        <v>3084.4444444444443</v>
      </c>
      <c r="N497" s="222">
        <f t="shared" si="57"/>
        <v>61.68888888888889</v>
      </c>
      <c r="O497" s="223">
        <v>10</v>
      </c>
      <c r="P497" s="224" t="s">
        <v>12</v>
      </c>
      <c r="Q497" s="224"/>
      <c r="R497" s="224" t="s">
        <v>1064</v>
      </c>
      <c r="S497" s="224"/>
      <c r="T497" s="225"/>
      <c r="U497" s="226">
        <f t="shared" si="58"/>
        <v>0.26629629629629631</v>
      </c>
      <c r="V497" s="227">
        <f>SUM(U492:U503)</f>
        <v>2.0562962962962965</v>
      </c>
      <c r="W497" s="228" t="str">
        <f t="shared" si="59"/>
        <v>2</v>
      </c>
      <c r="X497" s="509"/>
      <c r="Y497" s="229">
        <f t="shared" si="60"/>
        <v>1</v>
      </c>
    </row>
    <row r="498" spans="2:25" ht="18.75" customHeight="1">
      <c r="B498" s="515"/>
      <c r="C498" s="506"/>
      <c r="D498" s="216">
        <v>7</v>
      </c>
      <c r="E498" s="216" t="s">
        <v>5659</v>
      </c>
      <c r="F498" s="217">
        <v>719</v>
      </c>
      <c r="G498" s="218">
        <f t="shared" si="54"/>
        <v>143.80000000000001</v>
      </c>
      <c r="H498" s="219">
        <f t="shared" si="55"/>
        <v>399.44444444444446</v>
      </c>
      <c r="I498" s="219">
        <f t="shared" si="56"/>
        <v>0.13314814814814815</v>
      </c>
      <c r="J498" s="217"/>
      <c r="K498" s="220"/>
      <c r="L498" s="220"/>
      <c r="M498" s="221"/>
      <c r="N498" s="222">
        <f t="shared" si="57"/>
        <v>0</v>
      </c>
      <c r="O498" s="223"/>
      <c r="P498" s="224"/>
      <c r="Q498" s="224"/>
      <c r="R498" s="224"/>
      <c r="S498" s="224"/>
      <c r="T498" s="225"/>
      <c r="U498" s="226">
        <f t="shared" si="58"/>
        <v>0.26629629629629631</v>
      </c>
      <c r="V498" s="227"/>
      <c r="W498" s="228" t="str">
        <f t="shared" si="59"/>
        <v>0</v>
      </c>
      <c r="X498" s="509"/>
      <c r="Y498" s="229">
        <f t="shared" si="60"/>
        <v>0</v>
      </c>
    </row>
    <row r="499" spans="2:25" ht="18.75" customHeight="1">
      <c r="B499" s="515"/>
      <c r="C499" s="506"/>
      <c r="D499" s="216">
        <v>8</v>
      </c>
      <c r="E499" s="216" t="s">
        <v>5660</v>
      </c>
      <c r="F499" s="217">
        <v>647</v>
      </c>
      <c r="G499" s="218">
        <f t="shared" si="54"/>
        <v>129.4</v>
      </c>
      <c r="H499" s="219">
        <f t="shared" si="55"/>
        <v>359.44444444444446</v>
      </c>
      <c r="I499" s="219">
        <f t="shared" si="56"/>
        <v>0.11981481481481482</v>
      </c>
      <c r="J499" s="217"/>
      <c r="K499" s="220"/>
      <c r="L499" s="220"/>
      <c r="M499" s="221"/>
      <c r="N499" s="222">
        <f t="shared" si="57"/>
        <v>0</v>
      </c>
      <c r="O499" s="223"/>
      <c r="P499" s="224"/>
      <c r="Q499" s="224"/>
      <c r="R499" s="224"/>
      <c r="S499" s="224"/>
      <c r="T499" s="225"/>
      <c r="U499" s="226">
        <f t="shared" si="58"/>
        <v>0.23962962962962964</v>
      </c>
      <c r="V499" s="227"/>
      <c r="W499" s="228" t="str">
        <f t="shared" si="59"/>
        <v>0</v>
      </c>
      <c r="X499" s="509"/>
      <c r="Y499" s="229">
        <f t="shared" si="60"/>
        <v>0</v>
      </c>
    </row>
    <row r="500" spans="2:25" ht="18.75" customHeight="1">
      <c r="B500" s="515"/>
      <c r="C500" s="506"/>
      <c r="D500" s="216">
        <v>9</v>
      </c>
      <c r="E500" s="216" t="s">
        <v>5661</v>
      </c>
      <c r="F500" s="217">
        <v>339</v>
      </c>
      <c r="G500" s="218">
        <f t="shared" si="54"/>
        <v>67.8</v>
      </c>
      <c r="H500" s="219">
        <f t="shared" si="55"/>
        <v>188.33333333333334</v>
      </c>
      <c r="I500" s="219">
        <f t="shared" si="56"/>
        <v>6.277777777777778E-2</v>
      </c>
      <c r="J500" s="217"/>
      <c r="K500" s="220"/>
      <c r="L500" s="220"/>
      <c r="M500" s="221"/>
      <c r="N500" s="222">
        <f t="shared" si="57"/>
        <v>0</v>
      </c>
      <c r="O500" s="223"/>
      <c r="P500" s="224"/>
      <c r="Q500" s="224"/>
      <c r="R500" s="224"/>
      <c r="S500" s="224"/>
      <c r="T500" s="225"/>
      <c r="U500" s="226">
        <f t="shared" si="58"/>
        <v>0.12555555555555556</v>
      </c>
      <c r="V500" s="227"/>
      <c r="W500" s="228" t="str">
        <f t="shared" si="59"/>
        <v>0</v>
      </c>
      <c r="X500" s="509"/>
      <c r="Y500" s="229">
        <f t="shared" si="60"/>
        <v>0</v>
      </c>
    </row>
    <row r="501" spans="2:25" ht="18.75" customHeight="1">
      <c r="B501" s="515"/>
      <c r="C501" s="506"/>
      <c r="D501" s="216">
        <v>10</v>
      </c>
      <c r="E501" s="216" t="s">
        <v>5662</v>
      </c>
      <c r="F501" s="217">
        <v>216</v>
      </c>
      <c r="G501" s="218">
        <f t="shared" si="54"/>
        <v>43.2</v>
      </c>
      <c r="H501" s="219">
        <f t="shared" si="55"/>
        <v>120</v>
      </c>
      <c r="I501" s="219">
        <f t="shared" si="56"/>
        <v>0.04</v>
      </c>
      <c r="J501" s="217"/>
      <c r="K501" s="220"/>
      <c r="L501" s="220"/>
      <c r="M501" s="221"/>
      <c r="N501" s="222">
        <f t="shared" si="57"/>
        <v>0</v>
      </c>
      <c r="O501" s="223"/>
      <c r="P501" s="224"/>
      <c r="Q501" s="224"/>
      <c r="R501" s="224"/>
      <c r="S501" s="224"/>
      <c r="T501" s="225"/>
      <c r="U501" s="226">
        <f t="shared" si="58"/>
        <v>0.08</v>
      </c>
      <c r="V501" s="227"/>
      <c r="W501" s="228" t="str">
        <f t="shared" si="59"/>
        <v>0</v>
      </c>
      <c r="X501" s="509"/>
      <c r="Y501" s="229">
        <f t="shared" si="60"/>
        <v>0</v>
      </c>
    </row>
    <row r="502" spans="2:25" ht="18.75" customHeight="1">
      <c r="B502" s="515"/>
      <c r="C502" s="506"/>
      <c r="D502" s="216">
        <v>11</v>
      </c>
      <c r="E502" s="216" t="s">
        <v>5663</v>
      </c>
      <c r="F502" s="217">
        <v>719</v>
      </c>
      <c r="G502" s="218">
        <f t="shared" si="54"/>
        <v>143.80000000000001</v>
      </c>
      <c r="H502" s="219">
        <f t="shared" si="55"/>
        <v>399.44444444444446</v>
      </c>
      <c r="I502" s="219">
        <f t="shared" si="56"/>
        <v>0.13314814814814815</v>
      </c>
      <c r="J502" s="217"/>
      <c r="K502" s="220"/>
      <c r="L502" s="220"/>
      <c r="M502" s="221"/>
      <c r="N502" s="222">
        <f t="shared" si="57"/>
        <v>0</v>
      </c>
      <c r="O502" s="223"/>
      <c r="P502" s="224"/>
      <c r="Q502" s="224"/>
      <c r="R502" s="224"/>
      <c r="S502" s="224"/>
      <c r="T502" s="225"/>
      <c r="U502" s="226">
        <f t="shared" si="58"/>
        <v>0.26629629629629631</v>
      </c>
      <c r="V502" s="227"/>
      <c r="W502" s="228" t="str">
        <f t="shared" si="59"/>
        <v>0</v>
      </c>
      <c r="X502" s="509"/>
      <c r="Y502" s="229">
        <f t="shared" si="60"/>
        <v>0</v>
      </c>
    </row>
    <row r="503" spans="2:25" ht="18.75" customHeight="1">
      <c r="B503" s="515"/>
      <c r="C503" s="506"/>
      <c r="D503" s="216">
        <v>12</v>
      </c>
      <c r="E503" s="216" t="s">
        <v>5664</v>
      </c>
      <c r="F503" s="217">
        <v>575</v>
      </c>
      <c r="G503" s="218">
        <f t="shared" si="54"/>
        <v>115</v>
      </c>
      <c r="H503" s="219">
        <f t="shared" si="55"/>
        <v>319.44444444444446</v>
      </c>
      <c r="I503" s="219">
        <f t="shared" si="56"/>
        <v>0.10648148148148148</v>
      </c>
      <c r="J503" s="217"/>
      <c r="K503" s="220"/>
      <c r="L503" s="220"/>
      <c r="M503" s="221"/>
      <c r="N503" s="222">
        <f t="shared" si="57"/>
        <v>0</v>
      </c>
      <c r="O503" s="223"/>
      <c r="P503" s="224"/>
      <c r="Q503" s="224"/>
      <c r="R503" s="224"/>
      <c r="S503" s="224"/>
      <c r="T503" s="225"/>
      <c r="U503" s="226">
        <f t="shared" si="58"/>
        <v>0.21296296296296297</v>
      </c>
      <c r="V503" s="227"/>
      <c r="W503" s="228" t="str">
        <f t="shared" si="59"/>
        <v>0</v>
      </c>
      <c r="X503" s="509"/>
      <c r="Y503" s="229">
        <f t="shared" si="60"/>
        <v>0</v>
      </c>
    </row>
    <row r="504" spans="2:25" ht="18.75" customHeight="1">
      <c r="B504" s="515"/>
      <c r="C504" s="506"/>
      <c r="D504" s="216"/>
      <c r="E504" s="216"/>
      <c r="F504" s="217"/>
      <c r="G504" s="218">
        <f t="shared" si="54"/>
        <v>0</v>
      </c>
      <c r="H504" s="219">
        <f t="shared" si="55"/>
        <v>0</v>
      </c>
      <c r="I504" s="219">
        <f t="shared" si="56"/>
        <v>0</v>
      </c>
      <c r="J504" s="217"/>
      <c r="K504" s="220"/>
      <c r="L504" s="220"/>
      <c r="M504" s="221"/>
      <c r="N504" s="222">
        <f t="shared" si="57"/>
        <v>0</v>
      </c>
      <c r="O504" s="223"/>
      <c r="P504" s="224"/>
      <c r="Q504" s="224"/>
      <c r="R504" s="224"/>
      <c r="S504" s="224"/>
      <c r="T504" s="225"/>
      <c r="U504" s="226">
        <f t="shared" si="58"/>
        <v>0</v>
      </c>
      <c r="V504" s="227"/>
      <c r="W504" s="228" t="str">
        <f t="shared" si="59"/>
        <v>0</v>
      </c>
      <c r="X504" s="509"/>
      <c r="Y504" s="229">
        <f t="shared" si="60"/>
        <v>0</v>
      </c>
    </row>
    <row r="505" spans="2:25" ht="18.75" customHeight="1">
      <c r="B505" s="515"/>
      <c r="C505" s="506"/>
      <c r="D505" s="216">
        <v>1</v>
      </c>
      <c r="E505" s="216" t="s">
        <v>5665</v>
      </c>
      <c r="F505" s="217">
        <v>935</v>
      </c>
      <c r="G505" s="218">
        <f t="shared" si="54"/>
        <v>187</v>
      </c>
      <c r="H505" s="219">
        <f t="shared" si="55"/>
        <v>519.44444444444446</v>
      </c>
      <c r="I505" s="219">
        <f t="shared" si="56"/>
        <v>0.17314814814814816</v>
      </c>
      <c r="J505" s="217" t="s">
        <v>5666</v>
      </c>
      <c r="K505" s="220" t="s">
        <v>11212</v>
      </c>
      <c r="L505" s="220"/>
      <c r="M505" s="232">
        <f>SUM(H505:H513)</f>
        <v>2906.1111111111113</v>
      </c>
      <c r="N505" s="222">
        <f t="shared" si="57"/>
        <v>58.122222222222227</v>
      </c>
      <c r="O505" s="223">
        <v>12</v>
      </c>
      <c r="P505" s="224" t="s">
        <v>12</v>
      </c>
      <c r="Q505" s="224"/>
      <c r="R505" s="224" t="s">
        <v>1064</v>
      </c>
      <c r="S505" s="224"/>
      <c r="T505" s="225"/>
      <c r="U505" s="226">
        <f t="shared" si="58"/>
        <v>0.34629629629629632</v>
      </c>
      <c r="V505" s="227">
        <f>SUM(U505:U513)</f>
        <v>1.9374074074074077</v>
      </c>
      <c r="W505" s="228" t="str">
        <f t="shared" si="59"/>
        <v>2</v>
      </c>
      <c r="X505" s="509"/>
      <c r="Y505" s="229">
        <f t="shared" si="60"/>
        <v>1</v>
      </c>
    </row>
    <row r="506" spans="2:25" ht="18.75" customHeight="1">
      <c r="B506" s="515"/>
      <c r="C506" s="506"/>
      <c r="D506" s="216">
        <v>2</v>
      </c>
      <c r="E506" s="216" t="s">
        <v>5667</v>
      </c>
      <c r="F506" s="217">
        <v>719</v>
      </c>
      <c r="G506" s="218">
        <f t="shared" si="54"/>
        <v>143.80000000000001</v>
      </c>
      <c r="H506" s="219">
        <f t="shared" si="55"/>
        <v>399.44444444444446</v>
      </c>
      <c r="I506" s="219">
        <f t="shared" si="56"/>
        <v>0.13314814814814815</v>
      </c>
      <c r="J506" s="217"/>
      <c r="K506" s="220"/>
      <c r="L506" s="220"/>
      <c r="M506" s="232"/>
      <c r="N506" s="222">
        <f t="shared" si="57"/>
        <v>0</v>
      </c>
      <c r="O506" s="223"/>
      <c r="P506" s="224"/>
      <c r="Q506" s="224"/>
      <c r="R506" s="224"/>
      <c r="S506" s="224"/>
      <c r="T506" s="225"/>
      <c r="U506" s="226">
        <f t="shared" si="58"/>
        <v>0.26629629629629631</v>
      </c>
      <c r="V506" s="227"/>
      <c r="W506" s="228" t="str">
        <f t="shared" si="59"/>
        <v>0</v>
      </c>
      <c r="X506" s="509"/>
      <c r="Y506" s="229">
        <f t="shared" si="60"/>
        <v>0</v>
      </c>
    </row>
    <row r="507" spans="2:25" ht="18.75" customHeight="1">
      <c r="B507" s="515"/>
      <c r="C507" s="506"/>
      <c r="D507" s="216">
        <v>3</v>
      </c>
      <c r="E507" s="216" t="s">
        <v>5668</v>
      </c>
      <c r="F507" s="217">
        <v>863</v>
      </c>
      <c r="G507" s="218">
        <f t="shared" ref="G507:G568" si="75">F507/$G$15</f>
        <v>172.6</v>
      </c>
      <c r="H507" s="219">
        <f t="shared" ref="H507:H568" si="76">F507/$H$15</f>
        <v>479.44444444444446</v>
      </c>
      <c r="I507" s="219">
        <f t="shared" ref="I507:I568" si="77">H507/$I$15</f>
        <v>0.15981481481481483</v>
      </c>
      <c r="J507" s="217"/>
      <c r="K507" s="220"/>
      <c r="L507" s="220"/>
      <c r="M507" s="232"/>
      <c r="N507" s="222">
        <f t="shared" si="57"/>
        <v>0</v>
      </c>
      <c r="O507" s="223"/>
      <c r="P507" s="224"/>
      <c r="Q507" s="224"/>
      <c r="R507" s="224"/>
      <c r="S507" s="224"/>
      <c r="T507" s="225"/>
      <c r="U507" s="226">
        <f t="shared" ref="U507:U568" si="78">H507/$U$15</f>
        <v>0.31962962962962965</v>
      </c>
      <c r="V507" s="227"/>
      <c r="W507" s="228" t="str">
        <f t="shared" ref="W507:W568" si="79">IF(V507&lt;1,"0",IF(V507&lt;5,"2",IF(V507&gt;=5,"6")))</f>
        <v>0</v>
      </c>
      <c r="X507" s="509"/>
      <c r="Y507" s="229">
        <f t="shared" ref="Y507:Y568" si="80">W507/2</f>
        <v>0</v>
      </c>
    </row>
    <row r="508" spans="2:25" ht="18.75" customHeight="1">
      <c r="B508" s="515"/>
      <c r="C508" s="506"/>
      <c r="D508" s="216">
        <v>4</v>
      </c>
      <c r="E508" s="216" t="s">
        <v>5669</v>
      </c>
      <c r="F508" s="217">
        <v>216</v>
      </c>
      <c r="G508" s="218">
        <f t="shared" si="75"/>
        <v>43.2</v>
      </c>
      <c r="H508" s="219">
        <f t="shared" si="76"/>
        <v>120</v>
      </c>
      <c r="I508" s="219">
        <f t="shared" si="77"/>
        <v>0.04</v>
      </c>
      <c r="J508" s="217"/>
      <c r="K508" s="220"/>
      <c r="L508" s="220"/>
      <c r="M508" s="232"/>
      <c r="N508" s="222">
        <f t="shared" si="57"/>
        <v>0</v>
      </c>
      <c r="O508" s="223"/>
      <c r="P508" s="224"/>
      <c r="Q508" s="224"/>
      <c r="R508" s="224"/>
      <c r="S508" s="224"/>
      <c r="T508" s="225"/>
      <c r="U508" s="226">
        <f t="shared" si="78"/>
        <v>0.08</v>
      </c>
      <c r="V508" s="227"/>
      <c r="W508" s="228" t="str">
        <f t="shared" si="79"/>
        <v>0</v>
      </c>
      <c r="X508" s="509"/>
      <c r="Y508" s="229">
        <f t="shared" si="80"/>
        <v>0</v>
      </c>
    </row>
    <row r="509" spans="2:25" ht="18.75" customHeight="1">
      <c r="B509" s="515"/>
      <c r="C509" s="506"/>
      <c r="D509" s="216">
        <v>5</v>
      </c>
      <c r="E509" s="216" t="s">
        <v>5670</v>
      </c>
      <c r="F509" s="217">
        <v>628</v>
      </c>
      <c r="G509" s="218">
        <f t="shared" si="75"/>
        <v>125.6</v>
      </c>
      <c r="H509" s="219">
        <f t="shared" si="76"/>
        <v>348.88888888888886</v>
      </c>
      <c r="I509" s="219">
        <f t="shared" si="77"/>
        <v>0.11629629629629629</v>
      </c>
      <c r="J509" s="217"/>
      <c r="K509" s="220"/>
      <c r="L509" s="220"/>
      <c r="M509" s="232"/>
      <c r="N509" s="222">
        <f t="shared" si="57"/>
        <v>0</v>
      </c>
      <c r="O509" s="223"/>
      <c r="P509" s="224"/>
      <c r="Q509" s="224"/>
      <c r="R509" s="224"/>
      <c r="S509" s="224"/>
      <c r="T509" s="225"/>
      <c r="U509" s="226">
        <f t="shared" si="78"/>
        <v>0.23259259259259257</v>
      </c>
      <c r="V509" s="227"/>
      <c r="W509" s="228" t="str">
        <f t="shared" si="79"/>
        <v>0</v>
      </c>
      <c r="X509" s="509"/>
      <c r="Y509" s="229">
        <f t="shared" si="80"/>
        <v>0</v>
      </c>
    </row>
    <row r="510" spans="2:25" ht="18.75" customHeight="1">
      <c r="B510" s="515"/>
      <c r="C510" s="506"/>
      <c r="D510" s="216">
        <v>6</v>
      </c>
      <c r="E510" s="216" t="s">
        <v>5594</v>
      </c>
      <c r="F510" s="217">
        <v>216</v>
      </c>
      <c r="G510" s="218">
        <f t="shared" si="75"/>
        <v>43.2</v>
      </c>
      <c r="H510" s="219">
        <f t="shared" si="76"/>
        <v>120</v>
      </c>
      <c r="I510" s="219">
        <f t="shared" si="77"/>
        <v>0.04</v>
      </c>
      <c r="J510" s="217"/>
      <c r="K510" s="220"/>
      <c r="L510" s="220"/>
      <c r="M510" s="232"/>
      <c r="N510" s="222">
        <f t="shared" si="57"/>
        <v>0</v>
      </c>
      <c r="O510" s="223"/>
      <c r="P510" s="224"/>
      <c r="Q510" s="224"/>
      <c r="R510" s="224"/>
      <c r="S510" s="224"/>
      <c r="T510" s="225"/>
      <c r="U510" s="226">
        <f t="shared" si="78"/>
        <v>0.08</v>
      </c>
      <c r="V510" s="227"/>
      <c r="W510" s="228" t="str">
        <f t="shared" si="79"/>
        <v>0</v>
      </c>
      <c r="X510" s="509"/>
      <c r="Y510" s="229">
        <f t="shared" si="80"/>
        <v>0</v>
      </c>
    </row>
    <row r="511" spans="2:25" ht="18.75" customHeight="1">
      <c r="B511" s="515"/>
      <c r="C511" s="506"/>
      <c r="D511" s="216">
        <v>7</v>
      </c>
      <c r="E511" s="216" t="s">
        <v>5671</v>
      </c>
      <c r="F511" s="217">
        <v>252</v>
      </c>
      <c r="G511" s="218">
        <f t="shared" si="75"/>
        <v>50.4</v>
      </c>
      <c r="H511" s="219">
        <f t="shared" si="76"/>
        <v>140</v>
      </c>
      <c r="I511" s="219">
        <f t="shared" si="77"/>
        <v>4.6666666666666669E-2</v>
      </c>
      <c r="J511" s="217"/>
      <c r="K511" s="220"/>
      <c r="L511" s="220"/>
      <c r="M511" s="232"/>
      <c r="N511" s="222">
        <f t="shared" si="57"/>
        <v>0</v>
      </c>
      <c r="O511" s="223"/>
      <c r="P511" s="224"/>
      <c r="Q511" s="224"/>
      <c r="R511" s="224"/>
      <c r="S511" s="224"/>
      <c r="T511" s="225"/>
      <c r="U511" s="226">
        <f t="shared" si="78"/>
        <v>9.3333333333333338E-2</v>
      </c>
      <c r="V511" s="227"/>
      <c r="W511" s="228" t="str">
        <f t="shared" si="79"/>
        <v>0</v>
      </c>
      <c r="X511" s="509"/>
      <c r="Y511" s="229">
        <f t="shared" si="80"/>
        <v>0</v>
      </c>
    </row>
    <row r="512" spans="2:25" ht="18.75" customHeight="1">
      <c r="B512" s="515"/>
      <c r="C512" s="506"/>
      <c r="D512" s="216">
        <v>8</v>
      </c>
      <c r="E512" s="216" t="s">
        <v>5672</v>
      </c>
      <c r="F512" s="217">
        <v>108</v>
      </c>
      <c r="G512" s="218">
        <f t="shared" si="75"/>
        <v>21.6</v>
      </c>
      <c r="H512" s="219">
        <f t="shared" si="76"/>
        <v>60</v>
      </c>
      <c r="I512" s="219">
        <f t="shared" si="77"/>
        <v>0.02</v>
      </c>
      <c r="J512" s="217"/>
      <c r="K512" s="220"/>
      <c r="L512" s="220"/>
      <c r="M512" s="232"/>
      <c r="N512" s="222">
        <f t="shared" si="57"/>
        <v>0</v>
      </c>
      <c r="O512" s="223"/>
      <c r="P512" s="224"/>
      <c r="Q512" s="224"/>
      <c r="R512" s="224"/>
      <c r="S512" s="224"/>
      <c r="T512" s="225"/>
      <c r="U512" s="226">
        <f t="shared" si="78"/>
        <v>0.04</v>
      </c>
      <c r="V512" s="227"/>
      <c r="W512" s="228" t="str">
        <f t="shared" si="79"/>
        <v>0</v>
      </c>
      <c r="X512" s="509"/>
      <c r="Y512" s="229">
        <f t="shared" si="80"/>
        <v>0</v>
      </c>
    </row>
    <row r="513" spans="2:25" ht="18.75" customHeight="1">
      <c r="B513" s="515"/>
      <c r="C513" s="506"/>
      <c r="D513" s="216">
        <v>9</v>
      </c>
      <c r="E513" s="216" t="s">
        <v>3339</v>
      </c>
      <c r="F513" s="217">
        <v>1294</v>
      </c>
      <c r="G513" s="218">
        <f t="shared" si="75"/>
        <v>258.8</v>
      </c>
      <c r="H513" s="219">
        <f t="shared" si="76"/>
        <v>718.88888888888891</v>
      </c>
      <c r="I513" s="219">
        <f t="shared" si="77"/>
        <v>0.23962962962962964</v>
      </c>
      <c r="J513" s="217"/>
      <c r="K513" s="220"/>
      <c r="L513" s="220"/>
      <c r="M513" s="232"/>
      <c r="N513" s="222">
        <f t="shared" si="57"/>
        <v>0</v>
      </c>
      <c r="O513" s="223"/>
      <c r="P513" s="224"/>
      <c r="Q513" s="224"/>
      <c r="R513" s="224"/>
      <c r="S513" s="224"/>
      <c r="T513" s="225"/>
      <c r="U513" s="226">
        <f t="shared" si="78"/>
        <v>0.47925925925925927</v>
      </c>
      <c r="V513" s="227"/>
      <c r="W513" s="228" t="str">
        <f t="shared" si="79"/>
        <v>0</v>
      </c>
      <c r="X513" s="509"/>
      <c r="Y513" s="229">
        <f t="shared" si="80"/>
        <v>0</v>
      </c>
    </row>
    <row r="514" spans="2:25" ht="18.75" customHeight="1">
      <c r="B514" s="515"/>
      <c r="C514" s="506"/>
      <c r="D514" s="216"/>
      <c r="E514" s="216"/>
      <c r="F514" s="217"/>
      <c r="G514" s="218">
        <f t="shared" si="75"/>
        <v>0</v>
      </c>
      <c r="H514" s="219">
        <f t="shared" si="76"/>
        <v>0</v>
      </c>
      <c r="I514" s="219">
        <f t="shared" si="77"/>
        <v>0</v>
      </c>
      <c r="J514" s="217"/>
      <c r="K514" s="220"/>
      <c r="L514" s="220"/>
      <c r="M514" s="232"/>
      <c r="N514" s="222">
        <f t="shared" si="57"/>
        <v>0</v>
      </c>
      <c r="O514" s="223"/>
      <c r="P514" s="224"/>
      <c r="Q514" s="224"/>
      <c r="R514" s="224"/>
      <c r="S514" s="224"/>
      <c r="T514" s="225"/>
      <c r="U514" s="226">
        <f t="shared" si="78"/>
        <v>0</v>
      </c>
      <c r="V514" s="227"/>
      <c r="W514" s="228" t="str">
        <f t="shared" si="79"/>
        <v>0</v>
      </c>
      <c r="X514" s="509"/>
      <c r="Y514" s="229">
        <f t="shared" si="80"/>
        <v>0</v>
      </c>
    </row>
    <row r="515" spans="2:25" ht="18.75" customHeight="1">
      <c r="B515" s="515"/>
      <c r="C515" s="506"/>
      <c r="D515" s="216">
        <v>1</v>
      </c>
      <c r="E515" s="216" t="s">
        <v>5673</v>
      </c>
      <c r="F515" s="217">
        <v>288</v>
      </c>
      <c r="G515" s="218">
        <f t="shared" si="75"/>
        <v>57.6</v>
      </c>
      <c r="H515" s="219">
        <f t="shared" si="76"/>
        <v>160</v>
      </c>
      <c r="I515" s="219">
        <f t="shared" si="77"/>
        <v>5.3333333333333337E-2</v>
      </c>
      <c r="J515" s="217"/>
      <c r="K515" s="220"/>
      <c r="L515" s="220"/>
      <c r="M515" s="232"/>
      <c r="N515" s="222">
        <f t="shared" si="57"/>
        <v>0</v>
      </c>
      <c r="O515" s="223"/>
      <c r="P515" s="224"/>
      <c r="Q515" s="224"/>
      <c r="R515" s="224"/>
      <c r="S515" s="224"/>
      <c r="T515" s="225"/>
      <c r="U515" s="226">
        <f t="shared" si="78"/>
        <v>0.10666666666666667</v>
      </c>
      <c r="V515" s="227"/>
      <c r="W515" s="228" t="str">
        <f t="shared" si="79"/>
        <v>0</v>
      </c>
      <c r="X515" s="509"/>
      <c r="Y515" s="229">
        <f t="shared" si="80"/>
        <v>0</v>
      </c>
    </row>
    <row r="516" spans="2:25" ht="18.75" customHeight="1">
      <c r="B516" s="515"/>
      <c r="C516" s="506"/>
      <c r="D516" s="216">
        <v>2</v>
      </c>
      <c r="E516" s="216" t="s">
        <v>5675</v>
      </c>
      <c r="F516" s="217">
        <v>1346</v>
      </c>
      <c r="G516" s="218">
        <f t="shared" si="75"/>
        <v>269.2</v>
      </c>
      <c r="H516" s="219">
        <f t="shared" si="76"/>
        <v>747.77777777777771</v>
      </c>
      <c r="I516" s="219">
        <f t="shared" si="77"/>
        <v>0.24925925925925924</v>
      </c>
      <c r="J516" s="217"/>
      <c r="K516" s="220"/>
      <c r="L516" s="220"/>
      <c r="M516" s="232"/>
      <c r="N516" s="222">
        <f t="shared" si="57"/>
        <v>0</v>
      </c>
      <c r="O516" s="223"/>
      <c r="P516" s="224"/>
      <c r="Q516" s="224"/>
      <c r="R516" s="224"/>
      <c r="S516" s="224"/>
      <c r="T516" s="225"/>
      <c r="U516" s="226">
        <f t="shared" si="78"/>
        <v>0.49851851851851847</v>
      </c>
      <c r="V516" s="227"/>
      <c r="W516" s="228" t="str">
        <f t="shared" si="79"/>
        <v>0</v>
      </c>
      <c r="X516" s="509"/>
      <c r="Y516" s="229">
        <f t="shared" si="80"/>
        <v>0</v>
      </c>
    </row>
    <row r="517" spans="2:25" ht="18.75" customHeight="1">
      <c r="B517" s="515"/>
      <c r="C517" s="506"/>
      <c r="D517" s="216">
        <v>3</v>
      </c>
      <c r="E517" s="216" t="s">
        <v>1129</v>
      </c>
      <c r="F517" s="217">
        <v>288</v>
      </c>
      <c r="G517" s="218">
        <f t="shared" si="75"/>
        <v>57.6</v>
      </c>
      <c r="H517" s="219">
        <f t="shared" si="76"/>
        <v>160</v>
      </c>
      <c r="I517" s="219">
        <f t="shared" si="77"/>
        <v>5.3333333333333337E-2</v>
      </c>
      <c r="J517" s="217"/>
      <c r="K517" s="220"/>
      <c r="L517" s="220"/>
      <c r="M517" s="232"/>
      <c r="N517" s="222">
        <f t="shared" si="57"/>
        <v>0</v>
      </c>
      <c r="O517" s="223"/>
      <c r="P517" s="224"/>
      <c r="Q517" s="224"/>
      <c r="R517" s="224"/>
      <c r="S517" s="224"/>
      <c r="T517" s="225"/>
      <c r="U517" s="226">
        <f t="shared" si="78"/>
        <v>0.10666666666666667</v>
      </c>
      <c r="V517" s="227"/>
      <c r="W517" s="228" t="str">
        <f t="shared" si="79"/>
        <v>0</v>
      </c>
      <c r="X517" s="509"/>
      <c r="Y517" s="229">
        <f t="shared" si="80"/>
        <v>0</v>
      </c>
    </row>
    <row r="518" spans="2:25" ht="18.75" customHeight="1">
      <c r="B518" s="515"/>
      <c r="C518" s="506"/>
      <c r="D518" s="216">
        <v>4</v>
      </c>
      <c r="E518" s="216" t="s">
        <v>5676</v>
      </c>
      <c r="F518" s="217">
        <v>144</v>
      </c>
      <c r="G518" s="218">
        <f t="shared" si="75"/>
        <v>28.8</v>
      </c>
      <c r="H518" s="219">
        <f t="shared" si="76"/>
        <v>80</v>
      </c>
      <c r="I518" s="219">
        <f t="shared" si="77"/>
        <v>2.6666666666666668E-2</v>
      </c>
      <c r="J518" s="217"/>
      <c r="K518" s="220"/>
      <c r="L518" s="220"/>
      <c r="M518" s="232"/>
      <c r="N518" s="222">
        <f t="shared" si="57"/>
        <v>0</v>
      </c>
      <c r="O518" s="223"/>
      <c r="P518" s="224"/>
      <c r="Q518" s="224"/>
      <c r="R518" s="224"/>
      <c r="S518" s="224"/>
      <c r="T518" s="225"/>
      <c r="U518" s="226">
        <f t="shared" si="78"/>
        <v>5.3333333333333337E-2</v>
      </c>
      <c r="V518" s="227"/>
      <c r="W518" s="228" t="str">
        <f t="shared" si="79"/>
        <v>0</v>
      </c>
      <c r="X518" s="509"/>
      <c r="Y518" s="229">
        <f t="shared" si="80"/>
        <v>0</v>
      </c>
    </row>
    <row r="519" spans="2:25" ht="18.75" customHeight="1">
      <c r="B519" s="515"/>
      <c r="C519" s="506"/>
      <c r="D519" s="216">
        <v>5</v>
      </c>
      <c r="E519" s="216" t="s">
        <v>5677</v>
      </c>
      <c r="F519" s="217">
        <v>575</v>
      </c>
      <c r="G519" s="218">
        <f t="shared" si="75"/>
        <v>115</v>
      </c>
      <c r="H519" s="219">
        <f t="shared" si="76"/>
        <v>319.44444444444446</v>
      </c>
      <c r="I519" s="219">
        <f t="shared" si="77"/>
        <v>0.10648148148148148</v>
      </c>
      <c r="J519" s="217"/>
      <c r="K519" s="220"/>
      <c r="L519" s="220"/>
      <c r="M519" s="221"/>
      <c r="N519" s="222">
        <f t="shared" si="57"/>
        <v>0</v>
      </c>
      <c r="O519" s="223"/>
      <c r="P519" s="224"/>
      <c r="Q519" s="224"/>
      <c r="R519" s="224"/>
      <c r="S519" s="224"/>
      <c r="T519" s="225"/>
      <c r="U519" s="226">
        <f t="shared" si="78"/>
        <v>0.21296296296296297</v>
      </c>
      <c r="V519" s="227"/>
      <c r="W519" s="228" t="str">
        <f t="shared" si="79"/>
        <v>0</v>
      </c>
      <c r="X519" s="509"/>
      <c r="Y519" s="229">
        <f t="shared" si="80"/>
        <v>0</v>
      </c>
    </row>
    <row r="520" spans="2:25" ht="18.75" customHeight="1">
      <c r="B520" s="515"/>
      <c r="C520" s="506"/>
      <c r="D520" s="216">
        <v>6</v>
      </c>
      <c r="E520" s="216" t="s">
        <v>5678</v>
      </c>
      <c r="F520" s="217">
        <v>647</v>
      </c>
      <c r="G520" s="218">
        <f t="shared" si="75"/>
        <v>129.4</v>
      </c>
      <c r="H520" s="219">
        <f t="shared" si="76"/>
        <v>359.44444444444446</v>
      </c>
      <c r="I520" s="219">
        <f t="shared" si="77"/>
        <v>0.11981481481481482</v>
      </c>
      <c r="J520" s="217"/>
      <c r="K520" s="220" t="s">
        <v>5674</v>
      </c>
      <c r="L520" s="220"/>
      <c r="M520" s="221">
        <f>SUM(H515:H523)</f>
        <v>2774.9999999999995</v>
      </c>
      <c r="N520" s="222">
        <f t="shared" si="57"/>
        <v>55.499999999999993</v>
      </c>
      <c r="O520" s="223">
        <v>12</v>
      </c>
      <c r="P520" s="224" t="s">
        <v>12</v>
      </c>
      <c r="Q520" s="224"/>
      <c r="R520" s="224" t="s">
        <v>1064</v>
      </c>
      <c r="S520" s="224"/>
      <c r="T520" s="225"/>
      <c r="U520" s="226">
        <f t="shared" si="78"/>
        <v>0.23962962962962964</v>
      </c>
      <c r="V520" s="227">
        <f>SUM(U515:U523)</f>
        <v>1.85</v>
      </c>
      <c r="W520" s="228" t="str">
        <f t="shared" si="79"/>
        <v>2</v>
      </c>
      <c r="X520" s="509"/>
      <c r="Y520" s="229">
        <f t="shared" si="80"/>
        <v>1</v>
      </c>
    </row>
    <row r="521" spans="2:25" ht="18.75" customHeight="1">
      <c r="B521" s="515"/>
      <c r="C521" s="506"/>
      <c r="D521" s="216">
        <v>7</v>
      </c>
      <c r="E521" s="216" t="s">
        <v>5679</v>
      </c>
      <c r="F521" s="217">
        <v>413</v>
      </c>
      <c r="G521" s="218">
        <f t="shared" si="75"/>
        <v>82.6</v>
      </c>
      <c r="H521" s="219">
        <f t="shared" si="76"/>
        <v>229.44444444444443</v>
      </c>
      <c r="I521" s="219">
        <f t="shared" si="77"/>
        <v>7.648148148148147E-2</v>
      </c>
      <c r="J521" s="217"/>
      <c r="K521" s="220"/>
      <c r="L521" s="220"/>
      <c r="M521" s="221"/>
      <c r="N521" s="222">
        <f t="shared" si="57"/>
        <v>0</v>
      </c>
      <c r="O521" s="223"/>
      <c r="P521" s="224"/>
      <c r="Q521" s="224"/>
      <c r="R521" s="224"/>
      <c r="S521" s="224"/>
      <c r="T521" s="225"/>
      <c r="U521" s="226">
        <f t="shared" si="78"/>
        <v>0.15296296296296294</v>
      </c>
      <c r="V521" s="227"/>
      <c r="W521" s="228" t="str">
        <f t="shared" si="79"/>
        <v>0</v>
      </c>
      <c r="X521" s="509"/>
      <c r="Y521" s="229">
        <f t="shared" si="80"/>
        <v>0</v>
      </c>
    </row>
    <row r="522" spans="2:25" ht="18.75" customHeight="1">
      <c r="B522" s="515"/>
      <c r="C522" s="506"/>
      <c r="D522" s="216">
        <v>8</v>
      </c>
      <c r="E522" s="216" t="s">
        <v>5680</v>
      </c>
      <c r="F522" s="217">
        <v>719</v>
      </c>
      <c r="G522" s="218">
        <f t="shared" si="75"/>
        <v>143.80000000000001</v>
      </c>
      <c r="H522" s="219">
        <f t="shared" si="76"/>
        <v>399.44444444444446</v>
      </c>
      <c r="I522" s="219">
        <f t="shared" si="77"/>
        <v>0.13314814814814815</v>
      </c>
      <c r="J522" s="217"/>
      <c r="K522" s="220"/>
      <c r="L522" s="220"/>
      <c r="M522" s="221"/>
      <c r="N522" s="222">
        <f t="shared" si="57"/>
        <v>0</v>
      </c>
      <c r="O522" s="223"/>
      <c r="P522" s="224"/>
      <c r="Q522" s="224"/>
      <c r="R522" s="224"/>
      <c r="S522" s="224"/>
      <c r="T522" s="225"/>
      <c r="U522" s="226">
        <f t="shared" si="78"/>
        <v>0.26629629629629631</v>
      </c>
      <c r="V522" s="227"/>
      <c r="W522" s="228" t="str">
        <f t="shared" si="79"/>
        <v>0</v>
      </c>
      <c r="X522" s="509"/>
      <c r="Y522" s="229">
        <f t="shared" si="80"/>
        <v>0</v>
      </c>
    </row>
    <row r="523" spans="2:25" ht="18.75" customHeight="1">
      <c r="B523" s="515"/>
      <c r="C523" s="506"/>
      <c r="D523" s="216">
        <v>9</v>
      </c>
      <c r="E523" s="216" t="s">
        <v>5681</v>
      </c>
      <c r="F523" s="217">
        <v>575</v>
      </c>
      <c r="G523" s="218">
        <f t="shared" si="75"/>
        <v>115</v>
      </c>
      <c r="H523" s="219">
        <f t="shared" si="76"/>
        <v>319.44444444444446</v>
      </c>
      <c r="I523" s="219">
        <f t="shared" si="77"/>
        <v>0.10648148148148148</v>
      </c>
      <c r="J523" s="217"/>
      <c r="K523" s="220"/>
      <c r="L523" s="220"/>
      <c r="M523" s="221"/>
      <c r="N523" s="222">
        <f t="shared" si="57"/>
        <v>0</v>
      </c>
      <c r="O523" s="223"/>
      <c r="P523" s="224"/>
      <c r="Q523" s="224"/>
      <c r="R523" s="224"/>
      <c r="S523" s="224"/>
      <c r="T523" s="225"/>
      <c r="U523" s="226">
        <f t="shared" si="78"/>
        <v>0.21296296296296297</v>
      </c>
      <c r="V523" s="227"/>
      <c r="W523" s="228" t="str">
        <f t="shared" si="79"/>
        <v>0</v>
      </c>
      <c r="X523" s="509"/>
      <c r="Y523" s="229">
        <f t="shared" si="80"/>
        <v>0</v>
      </c>
    </row>
    <row r="524" spans="2:25" ht="18.75" customHeight="1">
      <c r="B524" s="515"/>
      <c r="C524" s="506"/>
      <c r="D524" s="216"/>
      <c r="E524" s="216"/>
      <c r="F524" s="217"/>
      <c r="G524" s="218">
        <f t="shared" si="75"/>
        <v>0</v>
      </c>
      <c r="H524" s="219">
        <f t="shared" si="76"/>
        <v>0</v>
      </c>
      <c r="I524" s="219">
        <f t="shared" si="77"/>
        <v>0</v>
      </c>
      <c r="J524" s="217"/>
      <c r="K524" s="220"/>
      <c r="L524" s="220"/>
      <c r="M524" s="221"/>
      <c r="N524" s="222">
        <f t="shared" si="57"/>
        <v>0</v>
      </c>
      <c r="O524" s="223"/>
      <c r="P524" s="224"/>
      <c r="Q524" s="224"/>
      <c r="R524" s="224"/>
      <c r="S524" s="224"/>
      <c r="T524" s="225"/>
      <c r="U524" s="226">
        <f t="shared" si="78"/>
        <v>0</v>
      </c>
      <c r="V524" s="227"/>
      <c r="W524" s="228" t="str">
        <f t="shared" si="79"/>
        <v>0</v>
      </c>
      <c r="X524" s="509"/>
      <c r="Y524" s="229">
        <f t="shared" si="80"/>
        <v>0</v>
      </c>
    </row>
    <row r="525" spans="2:25" ht="18.75" customHeight="1">
      <c r="B525" s="515"/>
      <c r="C525" s="506"/>
      <c r="D525" s="216">
        <v>1</v>
      </c>
      <c r="E525" s="216" t="s">
        <v>5676</v>
      </c>
      <c r="F525" s="217">
        <v>431</v>
      </c>
      <c r="G525" s="218">
        <f t="shared" si="75"/>
        <v>86.2</v>
      </c>
      <c r="H525" s="219">
        <f t="shared" si="76"/>
        <v>239.44444444444443</v>
      </c>
      <c r="I525" s="219">
        <f t="shared" si="77"/>
        <v>7.9814814814814811E-2</v>
      </c>
      <c r="J525" s="217"/>
      <c r="K525" s="220"/>
      <c r="L525" s="220"/>
      <c r="M525" s="221"/>
      <c r="N525" s="222">
        <f t="shared" si="57"/>
        <v>0</v>
      </c>
      <c r="O525" s="223"/>
      <c r="P525" s="224"/>
      <c r="Q525" s="224"/>
      <c r="R525" s="224"/>
      <c r="S525" s="224"/>
      <c r="T525" s="225"/>
      <c r="U525" s="226">
        <f t="shared" si="78"/>
        <v>0.15962962962962962</v>
      </c>
      <c r="V525" s="227"/>
      <c r="W525" s="228" t="str">
        <f t="shared" si="79"/>
        <v>0</v>
      </c>
      <c r="X525" s="509"/>
      <c r="Y525" s="229">
        <f t="shared" si="80"/>
        <v>0</v>
      </c>
    </row>
    <row r="526" spans="2:25" ht="18.75" customHeight="1">
      <c r="B526" s="515"/>
      <c r="C526" s="506"/>
      <c r="D526" s="216">
        <v>2</v>
      </c>
      <c r="E526" s="216" t="s">
        <v>5682</v>
      </c>
      <c r="F526" s="217">
        <v>1150</v>
      </c>
      <c r="G526" s="218">
        <f t="shared" si="75"/>
        <v>230</v>
      </c>
      <c r="H526" s="219">
        <f t="shared" si="76"/>
        <v>638.88888888888891</v>
      </c>
      <c r="I526" s="219">
        <f t="shared" si="77"/>
        <v>0.21296296296296297</v>
      </c>
      <c r="J526" s="217"/>
      <c r="K526" s="220"/>
      <c r="L526" s="220"/>
      <c r="M526" s="221"/>
      <c r="N526" s="222">
        <f t="shared" si="57"/>
        <v>0</v>
      </c>
      <c r="O526" s="223"/>
      <c r="P526" s="224"/>
      <c r="Q526" s="224"/>
      <c r="R526" s="224"/>
      <c r="S526" s="224"/>
      <c r="T526" s="225"/>
      <c r="U526" s="226">
        <f t="shared" si="78"/>
        <v>0.42592592592592593</v>
      </c>
      <c r="V526" s="227"/>
      <c r="W526" s="228" t="str">
        <f t="shared" si="79"/>
        <v>0</v>
      </c>
      <c r="X526" s="509"/>
      <c r="Y526" s="229">
        <f t="shared" si="80"/>
        <v>0</v>
      </c>
    </row>
    <row r="527" spans="2:25" ht="18.75" customHeight="1">
      <c r="B527" s="515"/>
      <c r="C527" s="506"/>
      <c r="D527" s="216">
        <v>3</v>
      </c>
      <c r="E527" s="216" t="s">
        <v>5683</v>
      </c>
      <c r="F527" s="217">
        <v>575</v>
      </c>
      <c r="G527" s="218">
        <f t="shared" si="75"/>
        <v>115</v>
      </c>
      <c r="H527" s="219">
        <f t="shared" si="76"/>
        <v>319.44444444444446</v>
      </c>
      <c r="I527" s="219">
        <f t="shared" si="77"/>
        <v>0.10648148148148148</v>
      </c>
      <c r="J527" s="217"/>
      <c r="K527" s="220" t="s">
        <v>5684</v>
      </c>
      <c r="L527" s="220"/>
      <c r="M527" s="221">
        <f>SUM(H525:H533)</f>
        <v>2704.4444444444443</v>
      </c>
      <c r="N527" s="222">
        <f t="shared" si="57"/>
        <v>54.088888888888889</v>
      </c>
      <c r="O527" s="223">
        <v>13</v>
      </c>
      <c r="P527" s="224" t="s">
        <v>12</v>
      </c>
      <c r="Q527" s="224"/>
      <c r="R527" s="224" t="s">
        <v>1064</v>
      </c>
      <c r="S527" s="224"/>
      <c r="T527" s="225"/>
      <c r="U527" s="226">
        <f t="shared" si="78"/>
        <v>0.21296296296296297</v>
      </c>
      <c r="V527" s="227">
        <f>SUM(U525:U533)</f>
        <v>1.8029629629629629</v>
      </c>
      <c r="W527" s="228" t="str">
        <f t="shared" si="79"/>
        <v>2</v>
      </c>
      <c r="X527" s="509"/>
      <c r="Y527" s="229">
        <f t="shared" si="80"/>
        <v>1</v>
      </c>
    </row>
    <row r="528" spans="2:25" ht="18.75" customHeight="1">
      <c r="B528" s="515"/>
      <c r="C528" s="506"/>
      <c r="D528" s="216">
        <v>4</v>
      </c>
      <c r="E528" s="216" t="s">
        <v>5685</v>
      </c>
      <c r="F528" s="217">
        <v>144</v>
      </c>
      <c r="G528" s="218">
        <f t="shared" si="75"/>
        <v>28.8</v>
      </c>
      <c r="H528" s="219">
        <f t="shared" si="76"/>
        <v>80</v>
      </c>
      <c r="I528" s="219">
        <f t="shared" si="77"/>
        <v>2.6666666666666668E-2</v>
      </c>
      <c r="J528" s="217"/>
      <c r="K528" s="220"/>
      <c r="L528" s="220"/>
      <c r="M528" s="221"/>
      <c r="N528" s="222">
        <f t="shared" si="57"/>
        <v>0</v>
      </c>
      <c r="O528" s="223"/>
      <c r="P528" s="224"/>
      <c r="Q528" s="224"/>
      <c r="R528" s="224"/>
      <c r="S528" s="224"/>
      <c r="T528" s="225"/>
      <c r="U528" s="226">
        <f t="shared" si="78"/>
        <v>5.3333333333333337E-2</v>
      </c>
      <c r="V528" s="227"/>
      <c r="W528" s="228" t="str">
        <f t="shared" si="79"/>
        <v>0</v>
      </c>
      <c r="X528" s="509"/>
      <c r="Y528" s="229">
        <f t="shared" si="80"/>
        <v>0</v>
      </c>
    </row>
    <row r="529" spans="2:25" ht="18.75" customHeight="1">
      <c r="B529" s="515"/>
      <c r="C529" s="506"/>
      <c r="D529" s="216">
        <v>5</v>
      </c>
      <c r="E529" s="216" t="s">
        <v>5686</v>
      </c>
      <c r="F529" s="217">
        <v>467</v>
      </c>
      <c r="G529" s="218">
        <f t="shared" si="75"/>
        <v>93.4</v>
      </c>
      <c r="H529" s="219">
        <f t="shared" si="76"/>
        <v>259.44444444444446</v>
      </c>
      <c r="I529" s="219">
        <f t="shared" si="77"/>
        <v>8.6481481481481493E-2</v>
      </c>
      <c r="J529" s="217"/>
      <c r="K529" s="220"/>
      <c r="L529" s="220"/>
      <c r="M529" s="221"/>
      <c r="N529" s="222">
        <f t="shared" si="57"/>
        <v>0</v>
      </c>
      <c r="O529" s="223"/>
      <c r="P529" s="224"/>
      <c r="Q529" s="224"/>
      <c r="R529" s="224"/>
      <c r="S529" s="224"/>
      <c r="T529" s="225"/>
      <c r="U529" s="226">
        <f t="shared" si="78"/>
        <v>0.17296296296296299</v>
      </c>
      <c r="V529" s="227"/>
      <c r="W529" s="228" t="str">
        <f t="shared" si="79"/>
        <v>0</v>
      </c>
      <c r="X529" s="509"/>
      <c r="Y529" s="229">
        <f t="shared" si="80"/>
        <v>0</v>
      </c>
    </row>
    <row r="530" spans="2:25" ht="18.75" customHeight="1">
      <c r="B530" s="515"/>
      <c r="C530" s="506"/>
      <c r="D530" s="216">
        <v>6</v>
      </c>
      <c r="E530" s="216" t="s">
        <v>5687</v>
      </c>
      <c r="F530" s="217">
        <v>556</v>
      </c>
      <c r="G530" s="218">
        <f t="shared" si="75"/>
        <v>111.2</v>
      </c>
      <c r="H530" s="219">
        <f t="shared" si="76"/>
        <v>308.88888888888886</v>
      </c>
      <c r="I530" s="219">
        <f t="shared" si="77"/>
        <v>0.10296296296296295</v>
      </c>
      <c r="J530" s="217"/>
      <c r="K530" s="220"/>
      <c r="L530" s="220"/>
      <c r="M530" s="221"/>
      <c r="N530" s="222">
        <f t="shared" si="57"/>
        <v>0</v>
      </c>
      <c r="O530" s="223"/>
      <c r="P530" s="224"/>
      <c r="Q530" s="224"/>
      <c r="R530" s="224"/>
      <c r="S530" s="224"/>
      <c r="T530" s="225"/>
      <c r="U530" s="226">
        <f t="shared" si="78"/>
        <v>0.2059259259259259</v>
      </c>
      <c r="V530" s="227"/>
      <c r="W530" s="228" t="str">
        <f t="shared" si="79"/>
        <v>0</v>
      </c>
      <c r="X530" s="509"/>
      <c r="Y530" s="229">
        <f t="shared" si="80"/>
        <v>0</v>
      </c>
    </row>
    <row r="531" spans="2:25" ht="18.75" customHeight="1">
      <c r="B531" s="515"/>
      <c r="C531" s="506"/>
      <c r="D531" s="216">
        <v>7</v>
      </c>
      <c r="E531" s="216" t="s">
        <v>5688</v>
      </c>
      <c r="F531" s="217">
        <v>575</v>
      </c>
      <c r="G531" s="218">
        <f t="shared" si="75"/>
        <v>115</v>
      </c>
      <c r="H531" s="219">
        <f t="shared" si="76"/>
        <v>319.44444444444446</v>
      </c>
      <c r="I531" s="219">
        <f t="shared" si="77"/>
        <v>0.10648148148148148</v>
      </c>
      <c r="J531" s="217"/>
      <c r="K531" s="220"/>
      <c r="L531" s="220"/>
      <c r="M531" s="221"/>
      <c r="N531" s="222">
        <f t="shared" si="57"/>
        <v>0</v>
      </c>
      <c r="O531" s="223"/>
      <c r="P531" s="224"/>
      <c r="Q531" s="224"/>
      <c r="R531" s="224"/>
      <c r="S531" s="224"/>
      <c r="T531" s="225"/>
      <c r="U531" s="226">
        <f t="shared" si="78"/>
        <v>0.21296296296296297</v>
      </c>
      <c r="V531" s="227"/>
      <c r="W531" s="228" t="str">
        <f t="shared" si="79"/>
        <v>0</v>
      </c>
      <c r="X531" s="509"/>
      <c r="Y531" s="229">
        <f t="shared" si="80"/>
        <v>0</v>
      </c>
    </row>
    <row r="532" spans="2:25" ht="18.75" customHeight="1">
      <c r="B532" s="515"/>
      <c r="C532" s="506"/>
      <c r="D532" s="216">
        <v>8</v>
      </c>
      <c r="E532" s="216" t="s">
        <v>5689</v>
      </c>
      <c r="F532" s="217">
        <v>503</v>
      </c>
      <c r="G532" s="218">
        <f t="shared" si="75"/>
        <v>100.6</v>
      </c>
      <c r="H532" s="219">
        <f t="shared" si="76"/>
        <v>279.44444444444446</v>
      </c>
      <c r="I532" s="219">
        <f t="shared" si="77"/>
        <v>9.3148148148148147E-2</v>
      </c>
      <c r="J532" s="217"/>
      <c r="K532" s="220"/>
      <c r="L532" s="220"/>
      <c r="M532" s="221"/>
      <c r="N532" s="222">
        <f t="shared" si="57"/>
        <v>0</v>
      </c>
      <c r="O532" s="223"/>
      <c r="P532" s="224"/>
      <c r="Q532" s="224"/>
      <c r="R532" s="224"/>
      <c r="S532" s="224"/>
      <c r="T532" s="225"/>
      <c r="U532" s="226">
        <f t="shared" si="78"/>
        <v>0.18629629629629629</v>
      </c>
      <c r="V532" s="227"/>
      <c r="W532" s="228" t="str">
        <f t="shared" si="79"/>
        <v>0</v>
      </c>
      <c r="X532" s="509"/>
      <c r="Y532" s="229">
        <f t="shared" si="80"/>
        <v>0</v>
      </c>
    </row>
    <row r="533" spans="2:25" ht="18.75" customHeight="1">
      <c r="B533" s="515"/>
      <c r="C533" s="506"/>
      <c r="D533" s="216">
        <v>9</v>
      </c>
      <c r="E533" s="216" t="s">
        <v>5690</v>
      </c>
      <c r="F533" s="217">
        <v>467</v>
      </c>
      <c r="G533" s="218">
        <f t="shared" si="75"/>
        <v>93.4</v>
      </c>
      <c r="H533" s="219">
        <f t="shared" si="76"/>
        <v>259.44444444444446</v>
      </c>
      <c r="I533" s="219">
        <f t="shared" si="77"/>
        <v>8.6481481481481493E-2</v>
      </c>
      <c r="J533" s="217"/>
      <c r="K533" s="220"/>
      <c r="L533" s="220"/>
      <c r="M533" s="221"/>
      <c r="N533" s="222">
        <f t="shared" si="57"/>
        <v>0</v>
      </c>
      <c r="O533" s="223"/>
      <c r="P533" s="224"/>
      <c r="Q533" s="224"/>
      <c r="R533" s="224"/>
      <c r="S533" s="224"/>
      <c r="T533" s="225"/>
      <c r="U533" s="226">
        <f t="shared" si="78"/>
        <v>0.17296296296296299</v>
      </c>
      <c r="V533" s="227"/>
      <c r="W533" s="228" t="str">
        <f t="shared" si="79"/>
        <v>0</v>
      </c>
      <c r="X533" s="509"/>
      <c r="Y533" s="229">
        <f t="shared" si="80"/>
        <v>0</v>
      </c>
    </row>
    <row r="534" spans="2:25" ht="18.75" customHeight="1">
      <c r="B534" s="515"/>
      <c r="C534" s="506"/>
      <c r="D534" s="216"/>
      <c r="E534" s="216"/>
      <c r="F534" s="217"/>
      <c r="G534" s="218">
        <f t="shared" si="75"/>
        <v>0</v>
      </c>
      <c r="H534" s="219">
        <f t="shared" si="76"/>
        <v>0</v>
      </c>
      <c r="I534" s="219">
        <f t="shared" si="77"/>
        <v>0</v>
      </c>
      <c r="J534" s="217"/>
      <c r="K534" s="220"/>
      <c r="L534" s="220"/>
      <c r="M534" s="221"/>
      <c r="N534" s="222">
        <f t="shared" si="57"/>
        <v>0</v>
      </c>
      <c r="O534" s="223"/>
      <c r="P534" s="224"/>
      <c r="Q534" s="224"/>
      <c r="R534" s="224"/>
      <c r="S534" s="224"/>
      <c r="T534" s="225"/>
      <c r="U534" s="226">
        <f t="shared" si="78"/>
        <v>0</v>
      </c>
      <c r="V534" s="227"/>
      <c r="W534" s="228" t="str">
        <f t="shared" si="79"/>
        <v>0</v>
      </c>
      <c r="X534" s="509"/>
      <c r="Y534" s="229">
        <f t="shared" si="80"/>
        <v>0</v>
      </c>
    </row>
    <row r="535" spans="2:25" ht="18.75" customHeight="1">
      <c r="B535" s="515"/>
      <c r="C535" s="506"/>
      <c r="D535" s="216">
        <v>1</v>
      </c>
      <c r="E535" s="216" t="s">
        <v>5691</v>
      </c>
      <c r="F535" s="217">
        <v>288</v>
      </c>
      <c r="G535" s="218">
        <f t="shared" si="75"/>
        <v>57.6</v>
      </c>
      <c r="H535" s="219">
        <f t="shared" si="76"/>
        <v>160</v>
      </c>
      <c r="I535" s="219">
        <f t="shared" si="77"/>
        <v>5.3333333333333337E-2</v>
      </c>
      <c r="J535" s="217"/>
      <c r="K535" s="220"/>
      <c r="L535" s="220"/>
      <c r="M535" s="221"/>
      <c r="N535" s="222">
        <f t="shared" si="57"/>
        <v>0</v>
      </c>
      <c r="O535" s="223"/>
      <c r="P535" s="224"/>
      <c r="Q535" s="224"/>
      <c r="R535" s="224"/>
      <c r="S535" s="224"/>
      <c r="T535" s="225"/>
      <c r="U535" s="226">
        <f t="shared" si="78"/>
        <v>0.10666666666666667</v>
      </c>
      <c r="V535" s="227"/>
      <c r="W535" s="228" t="str">
        <f t="shared" si="79"/>
        <v>0</v>
      </c>
      <c r="X535" s="509"/>
      <c r="Y535" s="229">
        <f t="shared" si="80"/>
        <v>0</v>
      </c>
    </row>
    <row r="536" spans="2:25" ht="18.75" customHeight="1">
      <c r="B536" s="515"/>
      <c r="C536" s="506"/>
      <c r="D536" s="216">
        <v>2</v>
      </c>
      <c r="E536" s="216" t="s">
        <v>5692</v>
      </c>
      <c r="F536" s="217">
        <v>360</v>
      </c>
      <c r="G536" s="218">
        <f t="shared" si="75"/>
        <v>72</v>
      </c>
      <c r="H536" s="219">
        <f t="shared" si="76"/>
        <v>200</v>
      </c>
      <c r="I536" s="219">
        <f t="shared" si="77"/>
        <v>6.6666666666666666E-2</v>
      </c>
      <c r="J536" s="217"/>
      <c r="K536" s="220"/>
      <c r="L536" s="220"/>
      <c r="M536" s="221"/>
      <c r="N536" s="222">
        <f t="shared" si="57"/>
        <v>0</v>
      </c>
      <c r="O536" s="223"/>
      <c r="P536" s="224"/>
      <c r="Q536" s="224"/>
      <c r="R536" s="224"/>
      <c r="S536" s="224"/>
      <c r="T536" s="225"/>
      <c r="U536" s="226">
        <f t="shared" si="78"/>
        <v>0.13333333333333333</v>
      </c>
      <c r="V536" s="227"/>
      <c r="W536" s="228" t="str">
        <f t="shared" si="79"/>
        <v>0</v>
      </c>
      <c r="X536" s="509"/>
      <c r="Y536" s="229">
        <f t="shared" si="80"/>
        <v>0</v>
      </c>
    </row>
    <row r="537" spans="2:25" ht="18.75" customHeight="1">
      <c r="B537" s="515"/>
      <c r="C537" s="506"/>
      <c r="D537" s="216">
        <v>3</v>
      </c>
      <c r="E537" s="216" t="s">
        <v>5693</v>
      </c>
      <c r="F537" s="217">
        <v>719</v>
      </c>
      <c r="G537" s="218">
        <f t="shared" si="75"/>
        <v>143.80000000000001</v>
      </c>
      <c r="H537" s="219">
        <f t="shared" si="76"/>
        <v>399.44444444444446</v>
      </c>
      <c r="I537" s="219">
        <f t="shared" si="77"/>
        <v>0.13314814814814815</v>
      </c>
      <c r="J537" s="217"/>
      <c r="K537" s="220"/>
      <c r="L537" s="220"/>
      <c r="M537" s="221"/>
      <c r="N537" s="222">
        <f t="shared" si="57"/>
        <v>0</v>
      </c>
      <c r="O537" s="223"/>
      <c r="P537" s="224"/>
      <c r="Q537" s="224"/>
      <c r="R537" s="224"/>
      <c r="S537" s="224"/>
      <c r="T537" s="225"/>
      <c r="U537" s="226">
        <f t="shared" si="78"/>
        <v>0.26629629629629631</v>
      </c>
      <c r="V537" s="227"/>
      <c r="W537" s="228" t="str">
        <f t="shared" si="79"/>
        <v>0</v>
      </c>
      <c r="X537" s="509"/>
      <c r="Y537" s="229">
        <f t="shared" si="80"/>
        <v>0</v>
      </c>
    </row>
    <row r="538" spans="2:25" ht="18.75" customHeight="1">
      <c r="B538" s="515"/>
      <c r="C538" s="506"/>
      <c r="D538" s="216">
        <v>4</v>
      </c>
      <c r="E538" s="216" t="s">
        <v>5694</v>
      </c>
      <c r="F538" s="217">
        <v>719</v>
      </c>
      <c r="G538" s="218">
        <f t="shared" si="75"/>
        <v>143.80000000000001</v>
      </c>
      <c r="H538" s="219">
        <f t="shared" si="76"/>
        <v>399.44444444444446</v>
      </c>
      <c r="I538" s="219">
        <f t="shared" si="77"/>
        <v>0.13314814814814815</v>
      </c>
      <c r="J538" s="217"/>
      <c r="K538" s="220"/>
      <c r="L538" s="220"/>
      <c r="M538" s="221"/>
      <c r="N538" s="222">
        <f t="shared" si="57"/>
        <v>0</v>
      </c>
      <c r="O538" s="223"/>
      <c r="P538" s="224"/>
      <c r="Q538" s="224"/>
      <c r="R538" s="224"/>
      <c r="S538" s="224"/>
      <c r="T538" s="225"/>
      <c r="U538" s="226">
        <f t="shared" si="78"/>
        <v>0.26629629629629631</v>
      </c>
      <c r="V538" s="227"/>
      <c r="W538" s="228" t="str">
        <f t="shared" si="79"/>
        <v>0</v>
      </c>
      <c r="X538" s="509"/>
      <c r="Y538" s="229">
        <f t="shared" si="80"/>
        <v>0</v>
      </c>
    </row>
    <row r="539" spans="2:25" ht="18.75" customHeight="1">
      <c r="B539" s="515"/>
      <c r="C539" s="506"/>
      <c r="D539" s="216">
        <v>5</v>
      </c>
      <c r="E539" s="216" t="s">
        <v>5695</v>
      </c>
      <c r="F539" s="217">
        <v>719</v>
      </c>
      <c r="G539" s="218">
        <f t="shared" si="75"/>
        <v>143.80000000000001</v>
      </c>
      <c r="H539" s="219">
        <f t="shared" si="76"/>
        <v>399.44444444444446</v>
      </c>
      <c r="I539" s="219">
        <f t="shared" si="77"/>
        <v>0.13314814814814815</v>
      </c>
      <c r="J539" s="217"/>
      <c r="K539" s="220"/>
      <c r="L539" s="220"/>
      <c r="M539" s="221"/>
      <c r="N539" s="222">
        <f t="shared" si="57"/>
        <v>0</v>
      </c>
      <c r="O539" s="223"/>
      <c r="P539" s="224"/>
      <c r="Q539" s="224"/>
      <c r="R539" s="224"/>
      <c r="S539" s="224"/>
      <c r="T539" s="225"/>
      <c r="U539" s="226">
        <f t="shared" si="78"/>
        <v>0.26629629629629631</v>
      </c>
      <c r="V539" s="227"/>
      <c r="W539" s="228" t="str">
        <f t="shared" si="79"/>
        <v>0</v>
      </c>
      <c r="X539" s="509"/>
      <c r="Y539" s="229">
        <f t="shared" si="80"/>
        <v>0</v>
      </c>
    </row>
    <row r="540" spans="2:25" ht="18.75" customHeight="1">
      <c r="B540" s="515"/>
      <c r="C540" s="506"/>
      <c r="D540" s="216">
        <v>6</v>
      </c>
      <c r="E540" s="216" t="s">
        <v>5696</v>
      </c>
      <c r="F540" s="217">
        <v>575</v>
      </c>
      <c r="G540" s="218">
        <f t="shared" si="75"/>
        <v>115</v>
      </c>
      <c r="H540" s="219">
        <f t="shared" si="76"/>
        <v>319.44444444444446</v>
      </c>
      <c r="I540" s="219">
        <f t="shared" si="77"/>
        <v>0.10648148148148148</v>
      </c>
      <c r="J540" s="217"/>
      <c r="K540" s="220"/>
      <c r="L540" s="220"/>
      <c r="M540" s="221"/>
      <c r="N540" s="222">
        <f t="shared" si="57"/>
        <v>0</v>
      </c>
      <c r="O540" s="223"/>
      <c r="P540" s="224"/>
      <c r="Q540" s="224"/>
      <c r="R540" s="224"/>
      <c r="S540" s="224"/>
      <c r="T540" s="225"/>
      <c r="U540" s="226">
        <f t="shared" si="78"/>
        <v>0.21296296296296297</v>
      </c>
      <c r="V540" s="227"/>
      <c r="W540" s="228" t="str">
        <f t="shared" si="79"/>
        <v>0</v>
      </c>
      <c r="X540" s="509"/>
      <c r="Y540" s="229">
        <f t="shared" si="80"/>
        <v>0</v>
      </c>
    </row>
    <row r="541" spans="2:25" ht="18.75" customHeight="1">
      <c r="B541" s="515"/>
      <c r="C541" s="506"/>
      <c r="D541" s="216">
        <v>7</v>
      </c>
      <c r="E541" s="216" t="s">
        <v>5697</v>
      </c>
      <c r="F541" s="217">
        <v>144</v>
      </c>
      <c r="G541" s="218">
        <f t="shared" si="75"/>
        <v>28.8</v>
      </c>
      <c r="H541" s="219">
        <f t="shared" si="76"/>
        <v>80</v>
      </c>
      <c r="I541" s="219">
        <f t="shared" si="77"/>
        <v>2.6666666666666668E-2</v>
      </c>
      <c r="J541" s="217"/>
      <c r="K541" s="220"/>
      <c r="L541" s="220"/>
      <c r="M541" s="221"/>
      <c r="N541" s="222">
        <f t="shared" si="57"/>
        <v>0</v>
      </c>
      <c r="O541" s="223"/>
      <c r="P541" s="224"/>
      <c r="Q541" s="224"/>
      <c r="R541" s="224"/>
      <c r="S541" s="224"/>
      <c r="T541" s="225"/>
      <c r="U541" s="226">
        <f t="shared" si="78"/>
        <v>5.3333333333333337E-2</v>
      </c>
      <c r="V541" s="227"/>
      <c r="W541" s="228" t="str">
        <f t="shared" si="79"/>
        <v>0</v>
      </c>
      <c r="X541" s="509"/>
      <c r="Y541" s="229">
        <f t="shared" si="80"/>
        <v>0</v>
      </c>
    </row>
    <row r="542" spans="2:25" ht="18.75" customHeight="1">
      <c r="B542" s="515"/>
      <c r="C542" s="506"/>
      <c r="D542" s="216">
        <v>8</v>
      </c>
      <c r="E542" s="216" t="s">
        <v>5698</v>
      </c>
      <c r="F542" s="217">
        <v>194</v>
      </c>
      <c r="G542" s="218">
        <f t="shared" si="75"/>
        <v>38.799999999999997</v>
      </c>
      <c r="H542" s="219">
        <f t="shared" si="76"/>
        <v>107.77777777777777</v>
      </c>
      <c r="I542" s="219">
        <f t="shared" si="77"/>
        <v>3.5925925925925924E-2</v>
      </c>
      <c r="J542" s="217"/>
      <c r="K542" s="220"/>
      <c r="L542" s="220"/>
      <c r="M542" s="221"/>
      <c r="N542" s="222">
        <f t="shared" si="57"/>
        <v>0</v>
      </c>
      <c r="O542" s="223"/>
      <c r="P542" s="224"/>
      <c r="Q542" s="224"/>
      <c r="R542" s="224"/>
      <c r="S542" s="224"/>
      <c r="T542" s="225"/>
      <c r="U542" s="226">
        <f t="shared" si="78"/>
        <v>7.1851851851851847E-2</v>
      </c>
      <c r="V542" s="227"/>
      <c r="W542" s="228" t="str">
        <f t="shared" si="79"/>
        <v>0</v>
      </c>
      <c r="X542" s="509"/>
      <c r="Y542" s="229">
        <f t="shared" si="80"/>
        <v>0</v>
      </c>
    </row>
    <row r="543" spans="2:25" ht="18.75" customHeight="1">
      <c r="B543" s="515"/>
      <c r="C543" s="506"/>
      <c r="D543" s="216">
        <v>9</v>
      </c>
      <c r="E543" s="216" t="s">
        <v>5699</v>
      </c>
      <c r="F543" s="217">
        <v>288</v>
      </c>
      <c r="G543" s="218">
        <f t="shared" si="75"/>
        <v>57.6</v>
      </c>
      <c r="H543" s="219">
        <f t="shared" si="76"/>
        <v>160</v>
      </c>
      <c r="I543" s="219">
        <f t="shared" si="77"/>
        <v>5.3333333333333337E-2</v>
      </c>
      <c r="J543" s="217"/>
      <c r="K543" s="220" t="s">
        <v>5700</v>
      </c>
      <c r="L543" s="220"/>
      <c r="M543" s="221">
        <f>SUM(H535:H544)</f>
        <v>2545</v>
      </c>
      <c r="N543" s="222">
        <f t="shared" si="57"/>
        <v>50.9</v>
      </c>
      <c r="O543" s="223">
        <v>13</v>
      </c>
      <c r="P543" s="224" t="s">
        <v>12</v>
      </c>
      <c r="Q543" s="224"/>
      <c r="R543" s="224" t="s">
        <v>1064</v>
      </c>
      <c r="S543" s="224"/>
      <c r="T543" s="225"/>
      <c r="U543" s="226">
        <f t="shared" si="78"/>
        <v>0.10666666666666667</v>
      </c>
      <c r="V543" s="227">
        <f>SUM(U535:U544)</f>
        <v>1.6966666666666665</v>
      </c>
      <c r="W543" s="228" t="str">
        <f t="shared" si="79"/>
        <v>2</v>
      </c>
      <c r="X543" s="509"/>
      <c r="Y543" s="229">
        <f t="shared" si="80"/>
        <v>1</v>
      </c>
    </row>
    <row r="544" spans="2:25" ht="18.75" customHeight="1">
      <c r="B544" s="515"/>
      <c r="C544" s="506"/>
      <c r="D544" s="216">
        <v>10</v>
      </c>
      <c r="E544" s="216" t="s">
        <v>5701</v>
      </c>
      <c r="F544" s="217">
        <v>575</v>
      </c>
      <c r="G544" s="218">
        <f t="shared" si="75"/>
        <v>115</v>
      </c>
      <c r="H544" s="219">
        <f t="shared" si="76"/>
        <v>319.44444444444446</v>
      </c>
      <c r="I544" s="219">
        <f t="shared" si="77"/>
        <v>0.10648148148148148</v>
      </c>
      <c r="J544" s="217"/>
      <c r="K544" s="220"/>
      <c r="L544" s="220"/>
      <c r="M544" s="221"/>
      <c r="N544" s="222">
        <f t="shared" si="57"/>
        <v>0</v>
      </c>
      <c r="O544" s="223"/>
      <c r="P544" s="224"/>
      <c r="Q544" s="224"/>
      <c r="R544" s="224"/>
      <c r="S544" s="224"/>
      <c r="T544" s="225"/>
      <c r="U544" s="226">
        <f t="shared" si="78"/>
        <v>0.21296296296296297</v>
      </c>
      <c r="V544" s="227"/>
      <c r="W544" s="228" t="str">
        <f t="shared" si="79"/>
        <v>0</v>
      </c>
      <c r="X544" s="509"/>
      <c r="Y544" s="229">
        <f t="shared" si="80"/>
        <v>0</v>
      </c>
    </row>
    <row r="545" spans="2:25" ht="18.75" customHeight="1">
      <c r="B545" s="515"/>
      <c r="C545" s="506"/>
      <c r="D545" s="216"/>
      <c r="E545" s="216"/>
      <c r="F545" s="217"/>
      <c r="G545" s="218">
        <f t="shared" si="75"/>
        <v>0</v>
      </c>
      <c r="H545" s="219">
        <f t="shared" si="76"/>
        <v>0</v>
      </c>
      <c r="I545" s="219">
        <f t="shared" si="77"/>
        <v>0</v>
      </c>
      <c r="J545" s="217"/>
      <c r="K545" s="220"/>
      <c r="L545" s="220"/>
      <c r="M545" s="221"/>
      <c r="N545" s="222">
        <f t="shared" si="57"/>
        <v>0</v>
      </c>
      <c r="O545" s="223"/>
      <c r="P545" s="224"/>
      <c r="Q545" s="224"/>
      <c r="R545" s="224"/>
      <c r="S545" s="224"/>
      <c r="T545" s="225"/>
      <c r="U545" s="226">
        <f t="shared" si="78"/>
        <v>0</v>
      </c>
      <c r="V545" s="227"/>
      <c r="W545" s="228" t="str">
        <f t="shared" si="79"/>
        <v>0</v>
      </c>
      <c r="X545" s="509"/>
      <c r="Y545" s="229">
        <f t="shared" si="80"/>
        <v>0</v>
      </c>
    </row>
    <row r="546" spans="2:25" ht="18.75" customHeight="1">
      <c r="B546" s="515"/>
      <c r="C546" s="506"/>
      <c r="D546" s="216">
        <v>1</v>
      </c>
      <c r="E546" s="216" t="s">
        <v>5702</v>
      </c>
      <c r="F546" s="217">
        <v>863</v>
      </c>
      <c r="G546" s="218">
        <f t="shared" si="75"/>
        <v>172.6</v>
      </c>
      <c r="H546" s="219">
        <f t="shared" si="76"/>
        <v>479.44444444444446</v>
      </c>
      <c r="I546" s="219">
        <f t="shared" si="77"/>
        <v>0.15981481481481483</v>
      </c>
      <c r="J546" s="217"/>
      <c r="K546" s="220"/>
      <c r="L546" s="220"/>
      <c r="M546" s="221"/>
      <c r="N546" s="222">
        <f t="shared" si="57"/>
        <v>0</v>
      </c>
      <c r="O546" s="223"/>
      <c r="P546" s="224"/>
      <c r="Q546" s="224"/>
      <c r="R546" s="224"/>
      <c r="S546" s="224"/>
      <c r="T546" s="225"/>
      <c r="U546" s="226">
        <f t="shared" si="78"/>
        <v>0.31962962962962965</v>
      </c>
      <c r="V546" s="227"/>
      <c r="W546" s="228" t="str">
        <f t="shared" si="79"/>
        <v>0</v>
      </c>
      <c r="X546" s="509"/>
      <c r="Y546" s="229">
        <f t="shared" si="80"/>
        <v>0</v>
      </c>
    </row>
    <row r="547" spans="2:25" ht="18.75" customHeight="1">
      <c r="B547" s="515"/>
      <c r="C547" s="506"/>
      <c r="D547" s="216">
        <v>2</v>
      </c>
      <c r="E547" s="216" t="s">
        <v>5703</v>
      </c>
      <c r="F547" s="217">
        <v>431</v>
      </c>
      <c r="G547" s="218">
        <f t="shared" ref="G547" si="81">F547/$G$15</f>
        <v>86.2</v>
      </c>
      <c r="H547" s="219">
        <f t="shared" ref="H547" si="82">F547/$H$15</f>
        <v>239.44444444444443</v>
      </c>
      <c r="I547" s="219">
        <f t="shared" ref="I547" si="83">H547/$I$15</f>
        <v>7.9814814814814811E-2</v>
      </c>
      <c r="J547" s="217"/>
      <c r="K547" s="220"/>
      <c r="L547" s="220"/>
      <c r="M547" s="221"/>
      <c r="N547" s="222">
        <f t="shared" ref="N547" si="84">M547/$N$15</f>
        <v>0</v>
      </c>
      <c r="O547" s="223"/>
      <c r="P547" s="224"/>
      <c r="Q547" s="224"/>
      <c r="R547" s="224"/>
      <c r="S547" s="224"/>
      <c r="T547" s="225"/>
      <c r="U547" s="226">
        <f t="shared" ref="U547" si="85">H547/$U$15</f>
        <v>0.15962962962962962</v>
      </c>
      <c r="V547" s="227"/>
      <c r="W547" s="228" t="str">
        <f t="shared" ref="W547" si="86">IF(V547&lt;1,"0",IF(V547&lt;5,"2",IF(V547&gt;=5,"6")))</f>
        <v>0</v>
      </c>
      <c r="X547" s="509"/>
      <c r="Y547" s="229">
        <f t="shared" ref="Y547" si="87">W547/2</f>
        <v>0</v>
      </c>
    </row>
    <row r="548" spans="2:25" ht="18.75" customHeight="1">
      <c r="B548" s="515"/>
      <c r="C548" s="506"/>
      <c r="D548" s="216">
        <v>3</v>
      </c>
      <c r="E548" s="216" t="s">
        <v>5704</v>
      </c>
      <c r="F548" s="217">
        <v>719</v>
      </c>
      <c r="G548" s="218">
        <f t="shared" si="75"/>
        <v>143.80000000000001</v>
      </c>
      <c r="H548" s="219">
        <f t="shared" si="76"/>
        <v>399.44444444444446</v>
      </c>
      <c r="I548" s="219">
        <f t="shared" si="77"/>
        <v>0.13314814814814815</v>
      </c>
      <c r="J548" s="217"/>
      <c r="K548" s="220"/>
      <c r="L548" s="220"/>
      <c r="M548" s="221"/>
      <c r="N548" s="222">
        <f t="shared" si="57"/>
        <v>0</v>
      </c>
      <c r="O548" s="223"/>
      <c r="P548" s="224"/>
      <c r="Q548" s="224"/>
      <c r="R548" s="224"/>
      <c r="S548" s="224"/>
      <c r="T548" s="225"/>
      <c r="U548" s="226">
        <f t="shared" si="78"/>
        <v>0.26629629629629631</v>
      </c>
      <c r="V548" s="227"/>
      <c r="W548" s="228" t="str">
        <f t="shared" si="79"/>
        <v>0</v>
      </c>
      <c r="X548" s="509"/>
      <c r="Y548" s="229">
        <f t="shared" si="80"/>
        <v>0</v>
      </c>
    </row>
    <row r="549" spans="2:25" ht="18.75" customHeight="1">
      <c r="B549" s="515"/>
      <c r="C549" s="506"/>
      <c r="D549" s="216">
        <v>4</v>
      </c>
      <c r="E549" s="216" t="s">
        <v>5705</v>
      </c>
      <c r="F549" s="217">
        <v>503</v>
      </c>
      <c r="G549" s="218">
        <f t="shared" si="75"/>
        <v>100.6</v>
      </c>
      <c r="H549" s="219">
        <f t="shared" si="76"/>
        <v>279.44444444444446</v>
      </c>
      <c r="I549" s="219">
        <f t="shared" si="77"/>
        <v>9.3148148148148147E-2</v>
      </c>
      <c r="J549" s="217"/>
      <c r="K549" s="220"/>
      <c r="L549" s="220"/>
      <c r="M549" s="221"/>
      <c r="N549" s="222">
        <f t="shared" si="57"/>
        <v>0</v>
      </c>
      <c r="O549" s="223"/>
      <c r="P549" s="224"/>
      <c r="Q549" s="224"/>
      <c r="R549" s="224"/>
      <c r="S549" s="224"/>
      <c r="T549" s="225"/>
      <c r="U549" s="226">
        <f t="shared" si="78"/>
        <v>0.18629629629629629</v>
      </c>
      <c r="V549" s="227"/>
      <c r="W549" s="228" t="str">
        <f t="shared" si="79"/>
        <v>0</v>
      </c>
      <c r="X549" s="509"/>
      <c r="Y549" s="229">
        <f t="shared" si="80"/>
        <v>0</v>
      </c>
    </row>
    <row r="550" spans="2:25" ht="18.75" customHeight="1">
      <c r="B550" s="515"/>
      <c r="C550" s="506"/>
      <c r="D550" s="216">
        <v>5</v>
      </c>
      <c r="E550" s="216" t="s">
        <v>5706</v>
      </c>
      <c r="F550" s="217">
        <v>863</v>
      </c>
      <c r="G550" s="218">
        <f t="shared" si="75"/>
        <v>172.6</v>
      </c>
      <c r="H550" s="219">
        <f t="shared" si="76"/>
        <v>479.44444444444446</v>
      </c>
      <c r="I550" s="219">
        <f t="shared" si="77"/>
        <v>0.15981481481481483</v>
      </c>
      <c r="J550" s="217"/>
      <c r="K550" s="220"/>
      <c r="L550" s="220"/>
      <c r="M550" s="221"/>
      <c r="N550" s="222">
        <f t="shared" si="57"/>
        <v>0</v>
      </c>
      <c r="O550" s="223"/>
      <c r="P550" s="224"/>
      <c r="Q550" s="224"/>
      <c r="R550" s="224"/>
      <c r="S550" s="224"/>
      <c r="T550" s="225"/>
      <c r="U550" s="226">
        <f t="shared" si="78"/>
        <v>0.31962962962962965</v>
      </c>
      <c r="V550" s="227"/>
      <c r="W550" s="228" t="str">
        <f t="shared" si="79"/>
        <v>0</v>
      </c>
      <c r="X550" s="509"/>
      <c r="Y550" s="229">
        <f t="shared" si="80"/>
        <v>0</v>
      </c>
    </row>
    <row r="551" spans="2:25" ht="18.75" customHeight="1">
      <c r="B551" s="515"/>
      <c r="C551" s="506"/>
      <c r="D551" s="216">
        <v>6</v>
      </c>
      <c r="E551" s="216" t="s">
        <v>5707</v>
      </c>
      <c r="F551" s="217">
        <v>556</v>
      </c>
      <c r="G551" s="218">
        <f t="shared" si="75"/>
        <v>111.2</v>
      </c>
      <c r="H551" s="219">
        <f t="shared" si="76"/>
        <v>308.88888888888886</v>
      </c>
      <c r="I551" s="219">
        <f t="shared" si="77"/>
        <v>0.10296296296296295</v>
      </c>
      <c r="J551" s="217"/>
      <c r="K551" s="220"/>
      <c r="L551" s="220"/>
      <c r="M551" s="221"/>
      <c r="N551" s="222">
        <f t="shared" si="57"/>
        <v>0</v>
      </c>
      <c r="O551" s="223"/>
      <c r="P551" s="224"/>
      <c r="Q551" s="224"/>
      <c r="R551" s="224"/>
      <c r="S551" s="224"/>
      <c r="T551" s="225"/>
      <c r="U551" s="226">
        <f t="shared" si="78"/>
        <v>0.2059259259259259</v>
      </c>
      <c r="V551" s="227"/>
      <c r="W551" s="228" t="str">
        <f t="shared" si="79"/>
        <v>0</v>
      </c>
      <c r="X551" s="509"/>
      <c r="Y551" s="229">
        <f t="shared" si="80"/>
        <v>0</v>
      </c>
    </row>
    <row r="552" spans="2:25" ht="18.75" customHeight="1">
      <c r="B552" s="515"/>
      <c r="C552" s="506"/>
      <c r="D552" s="216">
        <v>7</v>
      </c>
      <c r="E552" s="216" t="s">
        <v>5708</v>
      </c>
      <c r="F552" s="217">
        <v>1438</v>
      </c>
      <c r="G552" s="218">
        <f t="shared" si="75"/>
        <v>287.60000000000002</v>
      </c>
      <c r="H552" s="219">
        <f t="shared" si="76"/>
        <v>798.88888888888891</v>
      </c>
      <c r="I552" s="219">
        <f t="shared" si="77"/>
        <v>0.26629629629629631</v>
      </c>
      <c r="J552" s="217" t="s">
        <v>5709</v>
      </c>
      <c r="K552" s="220" t="s">
        <v>5710</v>
      </c>
      <c r="L552" s="220"/>
      <c r="M552" s="221">
        <f>SUM(H546:H552)</f>
        <v>2985</v>
      </c>
      <c r="N552" s="222">
        <f t="shared" si="57"/>
        <v>59.7</v>
      </c>
      <c r="O552" s="223">
        <v>16</v>
      </c>
      <c r="P552" s="224" t="s">
        <v>12</v>
      </c>
      <c r="Q552" s="224"/>
      <c r="R552" s="224" t="s">
        <v>1064</v>
      </c>
      <c r="S552" s="224"/>
      <c r="T552" s="225"/>
      <c r="U552" s="226">
        <f t="shared" si="78"/>
        <v>0.53259259259259262</v>
      </c>
      <c r="V552" s="227">
        <f>SUM(U546:U552)</f>
        <v>1.9899999999999998</v>
      </c>
      <c r="W552" s="228" t="str">
        <f t="shared" si="79"/>
        <v>2</v>
      </c>
      <c r="X552" s="509"/>
      <c r="Y552" s="229">
        <f t="shared" si="80"/>
        <v>1</v>
      </c>
    </row>
    <row r="553" spans="2:25" ht="18.75" customHeight="1">
      <c r="B553" s="515"/>
      <c r="C553" s="506"/>
      <c r="D553" s="216"/>
      <c r="E553" s="216"/>
      <c r="F553" s="217">
        <v>0</v>
      </c>
      <c r="G553" s="218">
        <f t="shared" si="75"/>
        <v>0</v>
      </c>
      <c r="H553" s="219">
        <f t="shared" si="76"/>
        <v>0</v>
      </c>
      <c r="I553" s="219">
        <f t="shared" si="77"/>
        <v>0</v>
      </c>
      <c r="J553" s="217"/>
      <c r="K553" s="220"/>
      <c r="L553" s="220"/>
      <c r="M553" s="221"/>
      <c r="N553" s="222">
        <f t="shared" si="57"/>
        <v>0</v>
      </c>
      <c r="O553" s="223"/>
      <c r="P553" s="224"/>
      <c r="Q553" s="224"/>
      <c r="R553" s="224"/>
      <c r="S553" s="224"/>
      <c r="T553" s="225"/>
      <c r="U553" s="226">
        <f t="shared" si="78"/>
        <v>0</v>
      </c>
      <c r="V553" s="227"/>
      <c r="W553" s="228" t="str">
        <f t="shared" si="79"/>
        <v>0</v>
      </c>
      <c r="X553" s="509"/>
      <c r="Y553" s="229">
        <f t="shared" si="80"/>
        <v>0</v>
      </c>
    </row>
    <row r="554" spans="2:25" ht="18.75" customHeight="1">
      <c r="B554" s="515"/>
      <c r="C554" s="506"/>
      <c r="D554" s="216">
        <v>1</v>
      </c>
      <c r="E554" s="216" t="s">
        <v>5711</v>
      </c>
      <c r="F554" s="217">
        <v>288</v>
      </c>
      <c r="G554" s="218">
        <f t="shared" si="75"/>
        <v>57.6</v>
      </c>
      <c r="H554" s="219">
        <f t="shared" si="76"/>
        <v>160</v>
      </c>
      <c r="I554" s="219">
        <f t="shared" si="77"/>
        <v>5.3333333333333337E-2</v>
      </c>
      <c r="J554" s="217"/>
      <c r="K554" s="220"/>
      <c r="L554" s="220"/>
      <c r="M554" s="221"/>
      <c r="N554" s="222">
        <f t="shared" si="57"/>
        <v>0</v>
      </c>
      <c r="O554" s="223"/>
      <c r="P554" s="224"/>
      <c r="Q554" s="224"/>
      <c r="R554" s="224"/>
      <c r="S554" s="224"/>
      <c r="T554" s="225"/>
      <c r="U554" s="226">
        <f t="shared" si="78"/>
        <v>0.10666666666666667</v>
      </c>
      <c r="V554" s="227"/>
      <c r="W554" s="228" t="str">
        <f t="shared" si="79"/>
        <v>0</v>
      </c>
      <c r="X554" s="509"/>
      <c r="Y554" s="229">
        <f t="shared" si="80"/>
        <v>0</v>
      </c>
    </row>
    <row r="555" spans="2:25" ht="18.75" customHeight="1">
      <c r="B555" s="515"/>
      <c r="C555" s="506"/>
      <c r="D555" s="216">
        <v>2</v>
      </c>
      <c r="E555" s="216" t="s">
        <v>5712</v>
      </c>
      <c r="F555" s="217">
        <v>288</v>
      </c>
      <c r="G555" s="218">
        <f t="shared" si="75"/>
        <v>57.6</v>
      </c>
      <c r="H555" s="219">
        <f t="shared" si="76"/>
        <v>160</v>
      </c>
      <c r="I555" s="219">
        <f t="shared" si="77"/>
        <v>5.3333333333333337E-2</v>
      </c>
      <c r="J555" s="217"/>
      <c r="K555" s="220"/>
      <c r="L555" s="220"/>
      <c r="M555" s="221"/>
      <c r="N555" s="222">
        <f t="shared" si="57"/>
        <v>0</v>
      </c>
      <c r="O555" s="223"/>
      <c r="P555" s="224"/>
      <c r="Q555" s="224"/>
      <c r="R555" s="224"/>
      <c r="S555" s="224"/>
      <c r="T555" s="225"/>
      <c r="U555" s="226">
        <f t="shared" si="78"/>
        <v>0.10666666666666667</v>
      </c>
      <c r="V555" s="227"/>
      <c r="W555" s="228" t="str">
        <f t="shared" si="79"/>
        <v>0</v>
      </c>
      <c r="X555" s="509"/>
      <c r="Y555" s="229">
        <f t="shared" si="80"/>
        <v>0</v>
      </c>
    </row>
    <row r="556" spans="2:25" ht="18.75" customHeight="1">
      <c r="B556" s="515"/>
      <c r="C556" s="506"/>
      <c r="D556" s="216">
        <v>3</v>
      </c>
      <c r="E556" s="216" t="s">
        <v>5713</v>
      </c>
      <c r="F556" s="217">
        <v>626</v>
      </c>
      <c r="G556" s="218">
        <f t="shared" si="75"/>
        <v>125.2</v>
      </c>
      <c r="H556" s="219">
        <f t="shared" si="76"/>
        <v>347.77777777777777</v>
      </c>
      <c r="I556" s="219">
        <f t="shared" si="77"/>
        <v>0.11592592592592592</v>
      </c>
      <c r="J556" s="217"/>
      <c r="K556" s="220"/>
      <c r="L556" s="220"/>
      <c r="M556" s="221"/>
      <c r="N556" s="222">
        <f t="shared" si="57"/>
        <v>0</v>
      </c>
      <c r="O556" s="223"/>
      <c r="P556" s="224"/>
      <c r="Q556" s="224"/>
      <c r="R556" s="224"/>
      <c r="S556" s="224"/>
      <c r="T556" s="225"/>
      <c r="U556" s="226">
        <f t="shared" si="78"/>
        <v>0.23185185185185184</v>
      </c>
      <c r="V556" s="227"/>
      <c r="W556" s="228" t="str">
        <f t="shared" si="79"/>
        <v>0</v>
      </c>
      <c r="X556" s="509"/>
      <c r="Y556" s="229">
        <f t="shared" si="80"/>
        <v>0</v>
      </c>
    </row>
    <row r="557" spans="2:25" ht="18.75" customHeight="1">
      <c r="B557" s="515"/>
      <c r="C557" s="506"/>
      <c r="D557" s="216">
        <v>4</v>
      </c>
      <c r="E557" s="216" t="s">
        <v>5714</v>
      </c>
      <c r="F557" s="217">
        <v>575</v>
      </c>
      <c r="G557" s="218">
        <f t="shared" si="75"/>
        <v>115</v>
      </c>
      <c r="H557" s="219">
        <f t="shared" si="76"/>
        <v>319.44444444444446</v>
      </c>
      <c r="I557" s="219">
        <f t="shared" si="77"/>
        <v>0.10648148148148148</v>
      </c>
      <c r="J557" s="217"/>
      <c r="K557" s="220"/>
      <c r="L557" s="220"/>
      <c r="M557" s="221"/>
      <c r="N557" s="222">
        <f t="shared" si="57"/>
        <v>0</v>
      </c>
      <c r="O557" s="223"/>
      <c r="P557" s="224"/>
      <c r="Q557" s="224"/>
      <c r="R557" s="224"/>
      <c r="S557" s="224"/>
      <c r="T557" s="225"/>
      <c r="U557" s="226">
        <f t="shared" si="78"/>
        <v>0.21296296296296297</v>
      </c>
      <c r="V557" s="227"/>
      <c r="W557" s="228" t="str">
        <f t="shared" si="79"/>
        <v>0</v>
      </c>
      <c r="X557" s="509"/>
      <c r="Y557" s="229">
        <f t="shared" si="80"/>
        <v>0</v>
      </c>
    </row>
    <row r="558" spans="2:25" ht="18.75" customHeight="1">
      <c r="B558" s="515"/>
      <c r="C558" s="506"/>
      <c r="D558" s="216">
        <v>5</v>
      </c>
      <c r="E558" s="216" t="s">
        <v>5715</v>
      </c>
      <c r="F558" s="217">
        <v>719</v>
      </c>
      <c r="G558" s="218">
        <f t="shared" si="75"/>
        <v>143.80000000000001</v>
      </c>
      <c r="H558" s="219">
        <f t="shared" si="76"/>
        <v>399.44444444444446</v>
      </c>
      <c r="I558" s="219">
        <f t="shared" si="77"/>
        <v>0.13314814814814815</v>
      </c>
      <c r="J558" s="217"/>
      <c r="K558" s="220"/>
      <c r="L558" s="220"/>
      <c r="M558" s="221"/>
      <c r="N558" s="222">
        <f t="shared" si="57"/>
        <v>0</v>
      </c>
      <c r="O558" s="223"/>
      <c r="P558" s="224"/>
      <c r="Q558" s="224"/>
      <c r="R558" s="224"/>
      <c r="S558" s="224"/>
      <c r="T558" s="225"/>
      <c r="U558" s="226">
        <f t="shared" si="78"/>
        <v>0.26629629629629631</v>
      </c>
      <c r="V558" s="227"/>
      <c r="W558" s="228" t="str">
        <f t="shared" si="79"/>
        <v>0</v>
      </c>
      <c r="X558" s="509"/>
      <c r="Y558" s="229">
        <f t="shared" si="80"/>
        <v>0</v>
      </c>
    </row>
    <row r="559" spans="2:25" ht="18.75" customHeight="1">
      <c r="B559" s="515"/>
      <c r="C559" s="506"/>
      <c r="D559" s="216">
        <v>6</v>
      </c>
      <c r="E559" s="216" t="s">
        <v>5716</v>
      </c>
      <c r="F559" s="217">
        <v>360</v>
      </c>
      <c r="G559" s="218">
        <f t="shared" si="75"/>
        <v>72</v>
      </c>
      <c r="H559" s="219">
        <f t="shared" si="76"/>
        <v>200</v>
      </c>
      <c r="I559" s="219">
        <f t="shared" si="77"/>
        <v>6.6666666666666666E-2</v>
      </c>
      <c r="J559" s="217"/>
      <c r="K559" s="220" t="s">
        <v>5717</v>
      </c>
      <c r="L559" s="220"/>
      <c r="M559" s="221">
        <f>SUM(H554:H561)</f>
        <v>2385.5555555555557</v>
      </c>
      <c r="N559" s="222">
        <f t="shared" si="57"/>
        <v>47.711111111111116</v>
      </c>
      <c r="O559" s="223">
        <v>16</v>
      </c>
      <c r="P559" s="224" t="s">
        <v>12</v>
      </c>
      <c r="Q559" s="224"/>
      <c r="R559" s="224" t="s">
        <v>1064</v>
      </c>
      <c r="S559" s="224"/>
      <c r="T559" s="225"/>
      <c r="U559" s="226">
        <f t="shared" si="78"/>
        <v>0.13333333333333333</v>
      </c>
      <c r="V559" s="227">
        <f>SUM(U554:U561)</f>
        <v>1.5903703703703702</v>
      </c>
      <c r="W559" s="228" t="str">
        <f t="shared" si="79"/>
        <v>2</v>
      </c>
      <c r="X559" s="509"/>
      <c r="Y559" s="229">
        <f t="shared" si="80"/>
        <v>1</v>
      </c>
    </row>
    <row r="560" spans="2:25" ht="18.75" customHeight="1">
      <c r="B560" s="515"/>
      <c r="C560" s="506"/>
      <c r="D560" s="216">
        <v>7</v>
      </c>
      <c r="E560" s="216" t="s">
        <v>5718</v>
      </c>
      <c r="F560" s="217">
        <v>719</v>
      </c>
      <c r="G560" s="218">
        <f t="shared" si="75"/>
        <v>143.80000000000001</v>
      </c>
      <c r="H560" s="219">
        <f t="shared" si="76"/>
        <v>399.44444444444446</v>
      </c>
      <c r="I560" s="219">
        <f t="shared" si="77"/>
        <v>0.13314814814814815</v>
      </c>
      <c r="J560" s="217"/>
      <c r="K560" s="220"/>
      <c r="L560" s="220"/>
      <c r="M560" s="221"/>
      <c r="N560" s="222">
        <f t="shared" si="57"/>
        <v>0</v>
      </c>
      <c r="O560" s="223"/>
      <c r="P560" s="224"/>
      <c r="Q560" s="224"/>
      <c r="R560" s="224"/>
      <c r="S560" s="224"/>
      <c r="T560" s="225"/>
      <c r="U560" s="226">
        <f t="shared" si="78"/>
        <v>0.26629629629629631</v>
      </c>
      <c r="V560" s="227"/>
      <c r="W560" s="228" t="str">
        <f t="shared" si="79"/>
        <v>0</v>
      </c>
      <c r="X560" s="509"/>
      <c r="Y560" s="229">
        <f t="shared" si="80"/>
        <v>0</v>
      </c>
    </row>
    <row r="561" spans="2:25" ht="18.75" customHeight="1">
      <c r="B561" s="515"/>
      <c r="C561" s="506"/>
      <c r="D561" s="216">
        <v>8</v>
      </c>
      <c r="E561" s="216" t="s">
        <v>5719</v>
      </c>
      <c r="F561" s="217">
        <v>719</v>
      </c>
      <c r="G561" s="218">
        <f t="shared" si="75"/>
        <v>143.80000000000001</v>
      </c>
      <c r="H561" s="219">
        <f t="shared" si="76"/>
        <v>399.44444444444446</v>
      </c>
      <c r="I561" s="219">
        <f t="shared" si="77"/>
        <v>0.13314814814814815</v>
      </c>
      <c r="J561" s="217"/>
      <c r="K561" s="220"/>
      <c r="L561" s="220"/>
      <c r="M561" s="221"/>
      <c r="N561" s="222">
        <f t="shared" si="57"/>
        <v>0</v>
      </c>
      <c r="O561" s="223"/>
      <c r="P561" s="224"/>
      <c r="Q561" s="224"/>
      <c r="R561" s="224"/>
      <c r="S561" s="224"/>
      <c r="T561" s="225"/>
      <c r="U561" s="226">
        <f t="shared" si="78"/>
        <v>0.26629629629629631</v>
      </c>
      <c r="V561" s="227"/>
      <c r="W561" s="228" t="str">
        <f t="shared" si="79"/>
        <v>0</v>
      </c>
      <c r="X561" s="509"/>
      <c r="Y561" s="229">
        <f t="shared" si="80"/>
        <v>0</v>
      </c>
    </row>
    <row r="562" spans="2:25" ht="18.75" customHeight="1">
      <c r="B562" s="515"/>
      <c r="C562" s="506"/>
      <c r="D562" s="216"/>
      <c r="E562" s="216"/>
      <c r="F562" s="217"/>
      <c r="G562" s="218">
        <f t="shared" si="75"/>
        <v>0</v>
      </c>
      <c r="H562" s="219">
        <f t="shared" si="76"/>
        <v>0</v>
      </c>
      <c r="I562" s="219">
        <f t="shared" si="77"/>
        <v>0</v>
      </c>
      <c r="J562" s="217"/>
      <c r="K562" s="220"/>
      <c r="L562" s="220"/>
      <c r="M562" s="221"/>
      <c r="N562" s="222">
        <f t="shared" si="57"/>
        <v>0</v>
      </c>
      <c r="O562" s="223"/>
      <c r="P562" s="224"/>
      <c r="Q562" s="224"/>
      <c r="R562" s="224"/>
      <c r="S562" s="224"/>
      <c r="T562" s="225"/>
      <c r="U562" s="226">
        <f t="shared" si="78"/>
        <v>0</v>
      </c>
      <c r="V562" s="227"/>
      <c r="W562" s="228" t="str">
        <f t="shared" si="79"/>
        <v>0</v>
      </c>
      <c r="X562" s="509"/>
      <c r="Y562" s="229">
        <f t="shared" si="80"/>
        <v>0</v>
      </c>
    </row>
    <row r="563" spans="2:25" ht="18.75" customHeight="1">
      <c r="B563" s="515"/>
      <c r="C563" s="506"/>
      <c r="D563" s="216">
        <v>1</v>
      </c>
      <c r="E563" s="216" t="s">
        <v>5720</v>
      </c>
      <c r="F563" s="217">
        <v>360</v>
      </c>
      <c r="G563" s="218">
        <f t="shared" si="75"/>
        <v>72</v>
      </c>
      <c r="H563" s="219">
        <f t="shared" si="76"/>
        <v>200</v>
      </c>
      <c r="I563" s="219">
        <f t="shared" si="77"/>
        <v>6.6666666666666666E-2</v>
      </c>
      <c r="J563" s="217"/>
      <c r="K563" s="220"/>
      <c r="L563" s="220"/>
      <c r="M563" s="221"/>
      <c r="N563" s="222">
        <f t="shared" si="57"/>
        <v>0</v>
      </c>
      <c r="O563" s="223"/>
      <c r="P563" s="224"/>
      <c r="Q563" s="224"/>
      <c r="R563" s="224"/>
      <c r="S563" s="224"/>
      <c r="T563" s="225"/>
      <c r="U563" s="226">
        <f t="shared" si="78"/>
        <v>0.13333333333333333</v>
      </c>
      <c r="V563" s="227"/>
      <c r="W563" s="228" t="str">
        <f t="shared" si="79"/>
        <v>0</v>
      </c>
      <c r="X563" s="509"/>
      <c r="Y563" s="229">
        <f t="shared" si="80"/>
        <v>0</v>
      </c>
    </row>
    <row r="564" spans="2:25" ht="18.75" customHeight="1">
      <c r="B564" s="515"/>
      <c r="C564" s="506"/>
      <c r="D564" s="216">
        <v>2</v>
      </c>
      <c r="E564" s="216" t="s">
        <v>5721</v>
      </c>
      <c r="F564" s="217">
        <v>1057</v>
      </c>
      <c r="G564" s="218">
        <f t="shared" ref="G564" si="88">F564/$G$15</f>
        <v>211.4</v>
      </c>
      <c r="H564" s="219">
        <f t="shared" ref="H564" si="89">F564/$H$15</f>
        <v>587.22222222222217</v>
      </c>
      <c r="I564" s="219">
        <f t="shared" ref="I564" si="90">H564/$I$15</f>
        <v>0.19574074074074072</v>
      </c>
      <c r="J564" s="217"/>
      <c r="K564" s="220"/>
      <c r="L564" s="220"/>
      <c r="M564" s="221"/>
      <c r="N564" s="222">
        <f t="shared" ref="N564" si="91">M564/$N$15</f>
        <v>0</v>
      </c>
      <c r="O564" s="223"/>
      <c r="P564" s="224"/>
      <c r="Q564" s="224"/>
      <c r="R564" s="224"/>
      <c r="S564" s="224"/>
      <c r="T564" s="225"/>
      <c r="U564" s="226">
        <f t="shared" ref="U564" si="92">H564/$U$15</f>
        <v>0.39148148148148143</v>
      </c>
      <c r="V564" s="227"/>
      <c r="W564" s="228" t="str">
        <f t="shared" ref="W564" si="93">IF(V564&lt;1,"0",IF(V564&lt;5,"2",IF(V564&gt;=5,"6")))</f>
        <v>0</v>
      </c>
      <c r="X564" s="509"/>
      <c r="Y564" s="229">
        <f t="shared" ref="Y564" si="94">W564/2</f>
        <v>0</v>
      </c>
    </row>
    <row r="565" spans="2:25" ht="18.75" customHeight="1">
      <c r="B565" s="515"/>
      <c r="C565" s="506"/>
      <c r="D565" s="216">
        <v>3</v>
      </c>
      <c r="E565" s="216" t="s">
        <v>5722</v>
      </c>
      <c r="F565" s="217">
        <v>719</v>
      </c>
      <c r="G565" s="218">
        <f t="shared" si="75"/>
        <v>143.80000000000001</v>
      </c>
      <c r="H565" s="219">
        <f t="shared" si="76"/>
        <v>399.44444444444446</v>
      </c>
      <c r="I565" s="219">
        <f t="shared" si="77"/>
        <v>0.13314814814814815</v>
      </c>
      <c r="J565" s="217"/>
      <c r="K565" s="220"/>
      <c r="L565" s="220"/>
      <c r="M565" s="221"/>
      <c r="N565" s="222">
        <f t="shared" si="57"/>
        <v>0</v>
      </c>
      <c r="O565" s="223"/>
      <c r="P565" s="224"/>
      <c r="Q565" s="224"/>
      <c r="R565" s="224"/>
      <c r="S565" s="224"/>
      <c r="T565" s="225"/>
      <c r="U565" s="226">
        <f t="shared" si="78"/>
        <v>0.26629629629629631</v>
      </c>
      <c r="V565" s="227"/>
      <c r="W565" s="228" t="str">
        <f t="shared" si="79"/>
        <v>0</v>
      </c>
      <c r="X565" s="509"/>
      <c r="Y565" s="229">
        <f t="shared" si="80"/>
        <v>0</v>
      </c>
    </row>
    <row r="566" spans="2:25" ht="18.75" customHeight="1">
      <c r="B566" s="515"/>
      <c r="C566" s="506"/>
      <c r="D566" s="216">
        <v>4</v>
      </c>
      <c r="E566" s="216" t="s">
        <v>5723</v>
      </c>
      <c r="F566" s="217">
        <v>863</v>
      </c>
      <c r="G566" s="218">
        <f t="shared" si="75"/>
        <v>172.6</v>
      </c>
      <c r="H566" s="219">
        <f t="shared" si="76"/>
        <v>479.44444444444446</v>
      </c>
      <c r="I566" s="219">
        <f t="shared" si="77"/>
        <v>0.15981481481481483</v>
      </c>
      <c r="J566" s="217" t="s">
        <v>1579</v>
      </c>
      <c r="K566" s="220"/>
      <c r="L566" s="220"/>
      <c r="M566" s="221"/>
      <c r="N566" s="222">
        <f t="shared" si="57"/>
        <v>0</v>
      </c>
      <c r="O566" s="223"/>
      <c r="P566" s="224"/>
      <c r="Q566" s="224"/>
      <c r="R566" s="224"/>
      <c r="S566" s="224"/>
      <c r="T566" s="225"/>
      <c r="U566" s="226">
        <f t="shared" si="78"/>
        <v>0.31962962962962965</v>
      </c>
      <c r="V566" s="227"/>
      <c r="W566" s="228" t="str">
        <f t="shared" si="79"/>
        <v>0</v>
      </c>
      <c r="X566" s="509"/>
      <c r="Y566" s="229">
        <f t="shared" si="80"/>
        <v>0</v>
      </c>
    </row>
    <row r="567" spans="2:25" ht="18.75" customHeight="1">
      <c r="B567" s="515"/>
      <c r="C567" s="506"/>
      <c r="D567" s="216">
        <v>5</v>
      </c>
      <c r="E567" s="216" t="s">
        <v>5724</v>
      </c>
      <c r="F567" s="217">
        <v>1131</v>
      </c>
      <c r="G567" s="218">
        <f t="shared" si="75"/>
        <v>226.2</v>
      </c>
      <c r="H567" s="219">
        <f t="shared" si="76"/>
        <v>628.33333333333337</v>
      </c>
      <c r="I567" s="219">
        <f t="shared" si="77"/>
        <v>0.20944444444444446</v>
      </c>
      <c r="J567" s="217"/>
      <c r="K567" s="220"/>
      <c r="L567" s="220"/>
      <c r="M567" s="221"/>
      <c r="N567" s="222">
        <f t="shared" si="57"/>
        <v>0</v>
      </c>
      <c r="O567" s="223"/>
      <c r="P567" s="224"/>
      <c r="Q567" s="224"/>
      <c r="R567" s="224"/>
      <c r="S567" s="224"/>
      <c r="T567" s="225"/>
      <c r="U567" s="226">
        <f t="shared" si="78"/>
        <v>0.41888888888888892</v>
      </c>
      <c r="V567" s="227"/>
      <c r="W567" s="228" t="str">
        <f t="shared" si="79"/>
        <v>0</v>
      </c>
      <c r="X567" s="509"/>
      <c r="Y567" s="229">
        <f t="shared" si="80"/>
        <v>0</v>
      </c>
    </row>
    <row r="568" spans="2:25" ht="18.75" customHeight="1">
      <c r="B568" s="515"/>
      <c r="C568" s="506"/>
      <c r="D568" s="216">
        <v>6</v>
      </c>
      <c r="E568" s="216" t="s">
        <v>5725</v>
      </c>
      <c r="F568" s="217">
        <v>719</v>
      </c>
      <c r="G568" s="218">
        <f t="shared" si="75"/>
        <v>143.80000000000001</v>
      </c>
      <c r="H568" s="219">
        <f t="shared" si="76"/>
        <v>399.44444444444446</v>
      </c>
      <c r="I568" s="219">
        <f t="shared" si="77"/>
        <v>0.13314814814814815</v>
      </c>
      <c r="J568" s="217"/>
      <c r="K568" s="220" t="s">
        <v>5726</v>
      </c>
      <c r="L568" s="220"/>
      <c r="M568" s="221">
        <f>SUM(H563:H568)</f>
        <v>2693.8888888888887</v>
      </c>
      <c r="N568" s="222">
        <f t="shared" si="57"/>
        <v>53.877777777777773</v>
      </c>
      <c r="O568" s="223">
        <v>16</v>
      </c>
      <c r="P568" s="224" t="s">
        <v>12</v>
      </c>
      <c r="Q568" s="224"/>
      <c r="R568" s="224" t="s">
        <v>1064</v>
      </c>
      <c r="S568" s="224"/>
      <c r="T568" s="225"/>
      <c r="U568" s="226">
        <f t="shared" si="78"/>
        <v>0.26629629629629631</v>
      </c>
      <c r="V568" s="227">
        <f>SUM(U563:U568)</f>
        <v>1.7959259259259259</v>
      </c>
      <c r="W568" s="228" t="str">
        <f t="shared" si="79"/>
        <v>2</v>
      </c>
      <c r="X568" s="509"/>
      <c r="Y568" s="229">
        <f t="shared" si="80"/>
        <v>1</v>
      </c>
    </row>
    <row r="569" spans="2:25" ht="18.75" customHeight="1">
      <c r="B569" s="515"/>
      <c r="C569" s="506"/>
      <c r="D569" s="216"/>
      <c r="E569" s="216"/>
      <c r="F569" s="217"/>
      <c r="G569" s="218">
        <f t="shared" ref="G569:G611" si="95">F569/$G$15</f>
        <v>0</v>
      </c>
      <c r="H569" s="219">
        <f t="shared" ref="H569:H611" si="96">F569/$H$15</f>
        <v>0</v>
      </c>
      <c r="I569" s="219">
        <f t="shared" ref="I569:I611" si="97">H569/$I$15</f>
        <v>0</v>
      </c>
      <c r="J569" s="217"/>
      <c r="K569" s="220"/>
      <c r="L569" s="220"/>
      <c r="M569" s="221"/>
      <c r="N569" s="222">
        <f t="shared" si="57"/>
        <v>0</v>
      </c>
      <c r="O569" s="223"/>
      <c r="P569" s="224"/>
      <c r="Q569" s="224"/>
      <c r="R569" s="224"/>
      <c r="S569" s="224"/>
      <c r="T569" s="225"/>
      <c r="U569" s="226">
        <f t="shared" ref="U569:U611" si="98">H569/$U$15</f>
        <v>0</v>
      </c>
      <c r="V569" s="227"/>
      <c r="W569" s="228" t="str">
        <f t="shared" ref="W569:W611" si="99">IF(V569&lt;1,"0",IF(V569&lt;5,"2",IF(V569&gt;=5,"6")))</f>
        <v>0</v>
      </c>
      <c r="X569" s="509"/>
      <c r="Y569" s="229">
        <f t="shared" ref="Y569:Y612" si="100">W569/2</f>
        <v>0</v>
      </c>
    </row>
    <row r="570" spans="2:25" ht="18.75" customHeight="1">
      <c r="B570" s="515"/>
      <c r="C570" s="506"/>
      <c r="D570" s="216">
        <v>1</v>
      </c>
      <c r="E570" s="216" t="s">
        <v>3265</v>
      </c>
      <c r="F570" s="217">
        <v>575</v>
      </c>
      <c r="G570" s="218">
        <f t="shared" si="95"/>
        <v>115</v>
      </c>
      <c r="H570" s="219">
        <f t="shared" si="96"/>
        <v>319.44444444444446</v>
      </c>
      <c r="I570" s="219">
        <f t="shared" si="97"/>
        <v>0.10648148148148148</v>
      </c>
      <c r="J570" s="217"/>
      <c r="K570" s="220"/>
      <c r="L570" s="220"/>
      <c r="M570" s="221"/>
      <c r="N570" s="222">
        <f t="shared" si="57"/>
        <v>0</v>
      </c>
      <c r="O570" s="223"/>
      <c r="P570" s="224"/>
      <c r="Q570" s="224"/>
      <c r="R570" s="224"/>
      <c r="S570" s="224"/>
      <c r="T570" s="225"/>
      <c r="U570" s="226">
        <f t="shared" si="98"/>
        <v>0.21296296296296297</v>
      </c>
      <c r="V570" s="227"/>
      <c r="W570" s="228" t="str">
        <f t="shared" si="99"/>
        <v>0</v>
      </c>
      <c r="X570" s="509"/>
      <c r="Y570" s="229">
        <f t="shared" si="100"/>
        <v>0</v>
      </c>
    </row>
    <row r="571" spans="2:25" ht="18.75" customHeight="1">
      <c r="B571" s="515"/>
      <c r="C571" s="506"/>
      <c r="D571" s="216">
        <v>2</v>
      </c>
      <c r="E571" s="216" t="s">
        <v>5727</v>
      </c>
      <c r="F571" s="217">
        <v>647</v>
      </c>
      <c r="G571" s="218">
        <f t="shared" si="95"/>
        <v>129.4</v>
      </c>
      <c r="H571" s="219">
        <f t="shared" si="96"/>
        <v>359.44444444444446</v>
      </c>
      <c r="I571" s="219">
        <f t="shared" si="97"/>
        <v>0.11981481481481482</v>
      </c>
      <c r="J571" s="217"/>
      <c r="K571" s="220"/>
      <c r="L571" s="220"/>
      <c r="M571" s="221"/>
      <c r="N571" s="222">
        <f t="shared" si="57"/>
        <v>0</v>
      </c>
      <c r="O571" s="223"/>
      <c r="P571" s="224"/>
      <c r="Q571" s="224"/>
      <c r="R571" s="224"/>
      <c r="S571" s="224"/>
      <c r="T571" s="225"/>
      <c r="U571" s="226">
        <f t="shared" si="98"/>
        <v>0.23962962962962964</v>
      </c>
      <c r="V571" s="227"/>
      <c r="W571" s="228" t="str">
        <f t="shared" si="99"/>
        <v>0</v>
      </c>
      <c r="X571" s="509"/>
      <c r="Y571" s="229">
        <f t="shared" si="100"/>
        <v>0</v>
      </c>
    </row>
    <row r="572" spans="2:25" ht="18.75" customHeight="1">
      <c r="B572" s="515"/>
      <c r="C572" s="506"/>
      <c r="D572" s="216">
        <v>3</v>
      </c>
      <c r="E572" s="216" t="s">
        <v>5728</v>
      </c>
      <c r="F572" s="217">
        <v>412</v>
      </c>
      <c r="G572" s="218">
        <f t="shared" si="95"/>
        <v>82.4</v>
      </c>
      <c r="H572" s="219">
        <f t="shared" si="96"/>
        <v>228.88888888888889</v>
      </c>
      <c r="I572" s="219">
        <f t="shared" si="97"/>
        <v>7.6296296296296293E-2</v>
      </c>
      <c r="J572" s="217"/>
      <c r="K572" s="220"/>
      <c r="L572" s="220"/>
      <c r="M572" s="221"/>
      <c r="N572" s="222">
        <f t="shared" si="57"/>
        <v>0</v>
      </c>
      <c r="O572" s="223"/>
      <c r="P572" s="224"/>
      <c r="Q572" s="224"/>
      <c r="R572" s="224"/>
      <c r="S572" s="224"/>
      <c r="T572" s="225"/>
      <c r="U572" s="226">
        <f t="shared" si="98"/>
        <v>0.15259259259259259</v>
      </c>
      <c r="V572" s="227"/>
      <c r="W572" s="228" t="str">
        <f t="shared" si="99"/>
        <v>0</v>
      </c>
      <c r="X572" s="509"/>
      <c r="Y572" s="229">
        <f t="shared" si="100"/>
        <v>0</v>
      </c>
    </row>
    <row r="573" spans="2:25" ht="18.75" customHeight="1">
      <c r="B573" s="515"/>
      <c r="C573" s="506"/>
      <c r="D573" s="216">
        <v>4</v>
      </c>
      <c r="E573" s="216" t="s">
        <v>5729</v>
      </c>
      <c r="F573" s="217">
        <v>863</v>
      </c>
      <c r="G573" s="218">
        <f t="shared" si="95"/>
        <v>172.6</v>
      </c>
      <c r="H573" s="219">
        <f t="shared" si="96"/>
        <v>479.44444444444446</v>
      </c>
      <c r="I573" s="219">
        <f t="shared" si="97"/>
        <v>0.15981481481481483</v>
      </c>
      <c r="J573" s="217"/>
      <c r="K573" s="220" t="s">
        <v>5730</v>
      </c>
      <c r="L573" s="220"/>
      <c r="M573" s="221">
        <f>SUM(H570:H576)</f>
        <v>2386.1111111111109</v>
      </c>
      <c r="N573" s="222">
        <f t="shared" si="57"/>
        <v>47.722222222222214</v>
      </c>
      <c r="O573" s="223">
        <v>16</v>
      </c>
      <c r="P573" s="224" t="s">
        <v>12</v>
      </c>
      <c r="Q573" s="224"/>
      <c r="R573" s="224" t="s">
        <v>1064</v>
      </c>
      <c r="S573" s="224"/>
      <c r="T573" s="225"/>
      <c r="U573" s="226">
        <f t="shared" si="98"/>
        <v>0.31962962962962965</v>
      </c>
      <c r="V573" s="227">
        <f>SUM(U570:U576)</f>
        <v>1.5907407407407408</v>
      </c>
      <c r="W573" s="228" t="str">
        <f t="shared" si="99"/>
        <v>2</v>
      </c>
      <c r="X573" s="509"/>
      <c r="Y573" s="229">
        <f t="shared" si="100"/>
        <v>1</v>
      </c>
    </row>
    <row r="574" spans="2:25" ht="18.75" customHeight="1">
      <c r="B574" s="515"/>
      <c r="C574" s="506"/>
      <c r="D574" s="216">
        <v>5</v>
      </c>
      <c r="E574" s="216" t="s">
        <v>5731</v>
      </c>
      <c r="F574" s="217">
        <v>360</v>
      </c>
      <c r="G574" s="218">
        <f t="shared" si="95"/>
        <v>72</v>
      </c>
      <c r="H574" s="219">
        <f t="shared" si="96"/>
        <v>200</v>
      </c>
      <c r="I574" s="219">
        <f t="shared" si="97"/>
        <v>6.6666666666666666E-2</v>
      </c>
      <c r="J574" s="217"/>
      <c r="K574" s="220"/>
      <c r="L574" s="220"/>
      <c r="M574" s="221"/>
      <c r="N574" s="222">
        <f t="shared" si="57"/>
        <v>0</v>
      </c>
      <c r="O574" s="223"/>
      <c r="P574" s="224"/>
      <c r="Q574" s="224"/>
      <c r="R574" s="224"/>
      <c r="S574" s="224"/>
      <c r="T574" s="225"/>
      <c r="U574" s="226">
        <f t="shared" si="98"/>
        <v>0.13333333333333333</v>
      </c>
      <c r="V574" s="227"/>
      <c r="W574" s="228" t="str">
        <f t="shared" si="99"/>
        <v>0</v>
      </c>
      <c r="X574" s="509"/>
      <c r="Y574" s="229">
        <f t="shared" si="100"/>
        <v>0</v>
      </c>
    </row>
    <row r="575" spans="2:25" ht="18.75" customHeight="1">
      <c r="B575" s="515"/>
      <c r="C575" s="506"/>
      <c r="D575" s="216">
        <v>6</v>
      </c>
      <c r="E575" s="216" t="s">
        <v>5732</v>
      </c>
      <c r="F575" s="217">
        <v>575</v>
      </c>
      <c r="G575" s="218">
        <f t="shared" si="95"/>
        <v>115</v>
      </c>
      <c r="H575" s="219">
        <f t="shared" si="96"/>
        <v>319.44444444444446</v>
      </c>
      <c r="I575" s="219">
        <f t="shared" si="97"/>
        <v>0.10648148148148148</v>
      </c>
      <c r="J575" s="217"/>
      <c r="K575" s="220"/>
      <c r="L575" s="220"/>
      <c r="M575" s="221"/>
      <c r="N575" s="222">
        <f t="shared" si="57"/>
        <v>0</v>
      </c>
      <c r="O575" s="223"/>
      <c r="P575" s="224"/>
      <c r="Q575" s="224"/>
      <c r="R575" s="224"/>
      <c r="S575" s="224"/>
      <c r="T575" s="225"/>
      <c r="U575" s="226">
        <f t="shared" si="98"/>
        <v>0.21296296296296297</v>
      </c>
      <c r="V575" s="227"/>
      <c r="W575" s="228" t="str">
        <f t="shared" si="99"/>
        <v>0</v>
      </c>
      <c r="X575" s="509"/>
      <c r="Y575" s="229">
        <f t="shared" si="100"/>
        <v>0</v>
      </c>
    </row>
    <row r="576" spans="2:25" ht="18.75" customHeight="1">
      <c r="B576" s="515"/>
      <c r="C576" s="506"/>
      <c r="D576" s="216">
        <v>7</v>
      </c>
      <c r="E576" s="216" t="s">
        <v>5733</v>
      </c>
      <c r="F576" s="217">
        <v>863</v>
      </c>
      <c r="G576" s="218">
        <f t="shared" si="95"/>
        <v>172.6</v>
      </c>
      <c r="H576" s="219">
        <f t="shared" si="96"/>
        <v>479.44444444444446</v>
      </c>
      <c r="I576" s="219">
        <f t="shared" si="97"/>
        <v>0.15981481481481483</v>
      </c>
      <c r="J576" s="217"/>
      <c r="K576" s="220"/>
      <c r="L576" s="220"/>
      <c r="M576" s="221"/>
      <c r="N576" s="222">
        <f t="shared" si="57"/>
        <v>0</v>
      </c>
      <c r="O576" s="223"/>
      <c r="P576" s="224"/>
      <c r="Q576" s="224"/>
      <c r="R576" s="224"/>
      <c r="S576" s="224"/>
      <c r="T576" s="225"/>
      <c r="U576" s="226">
        <f t="shared" si="98"/>
        <v>0.31962962962962965</v>
      </c>
      <c r="V576" s="227"/>
      <c r="W576" s="228" t="str">
        <f t="shared" si="99"/>
        <v>0</v>
      </c>
      <c r="X576" s="509"/>
      <c r="Y576" s="229">
        <f t="shared" si="100"/>
        <v>0</v>
      </c>
    </row>
    <row r="577" spans="2:25" ht="18.75" customHeight="1">
      <c r="B577" s="515"/>
      <c r="C577" s="506"/>
      <c r="D577" s="216"/>
      <c r="E577" s="216"/>
      <c r="F577" s="217"/>
      <c r="G577" s="218">
        <f t="shared" si="95"/>
        <v>0</v>
      </c>
      <c r="H577" s="219">
        <f t="shared" si="96"/>
        <v>0</v>
      </c>
      <c r="I577" s="219">
        <f t="shared" si="97"/>
        <v>0</v>
      </c>
      <c r="J577" s="217"/>
      <c r="K577" s="220"/>
      <c r="L577" s="220"/>
      <c r="M577" s="221"/>
      <c r="N577" s="222">
        <f t="shared" si="57"/>
        <v>0</v>
      </c>
      <c r="O577" s="223"/>
      <c r="P577" s="224"/>
      <c r="Q577" s="224"/>
      <c r="R577" s="224"/>
      <c r="S577" s="224"/>
      <c r="T577" s="225"/>
      <c r="U577" s="226">
        <f t="shared" si="98"/>
        <v>0</v>
      </c>
      <c r="V577" s="227"/>
      <c r="W577" s="228" t="str">
        <f t="shared" si="99"/>
        <v>0</v>
      </c>
      <c r="X577" s="509"/>
      <c r="Y577" s="229">
        <f t="shared" si="100"/>
        <v>0</v>
      </c>
    </row>
    <row r="578" spans="2:25" ht="18.75" customHeight="1">
      <c r="B578" s="515"/>
      <c r="C578" s="506"/>
      <c r="D578" s="216">
        <v>1</v>
      </c>
      <c r="E578" s="216" t="s">
        <v>5734</v>
      </c>
      <c r="F578" s="217">
        <v>863</v>
      </c>
      <c r="G578" s="218">
        <f t="shared" si="95"/>
        <v>172.6</v>
      </c>
      <c r="H578" s="219">
        <f t="shared" si="96"/>
        <v>479.44444444444446</v>
      </c>
      <c r="I578" s="219">
        <f t="shared" si="97"/>
        <v>0.15981481481481483</v>
      </c>
      <c r="J578" s="217"/>
      <c r="K578" s="220"/>
      <c r="L578" s="220"/>
      <c r="M578" s="232"/>
      <c r="N578" s="222">
        <f t="shared" si="57"/>
        <v>0</v>
      </c>
      <c r="O578" s="223"/>
      <c r="P578" s="224"/>
      <c r="Q578" s="224"/>
      <c r="R578" s="224"/>
      <c r="S578" s="224"/>
      <c r="T578" s="225"/>
      <c r="U578" s="226">
        <f t="shared" si="98"/>
        <v>0.31962962962962965</v>
      </c>
      <c r="V578" s="227"/>
      <c r="W578" s="228" t="str">
        <f t="shared" si="99"/>
        <v>0</v>
      </c>
      <c r="X578" s="509"/>
      <c r="Y578" s="229">
        <f t="shared" si="100"/>
        <v>0</v>
      </c>
    </row>
    <row r="579" spans="2:25" ht="18.75" customHeight="1">
      <c r="B579" s="515"/>
      <c r="C579" s="506"/>
      <c r="D579" s="216">
        <v>2</v>
      </c>
      <c r="E579" s="216" t="s">
        <v>5735</v>
      </c>
      <c r="F579" s="217">
        <v>863</v>
      </c>
      <c r="G579" s="218">
        <f t="shared" si="95"/>
        <v>172.6</v>
      </c>
      <c r="H579" s="219">
        <f t="shared" si="96"/>
        <v>479.44444444444446</v>
      </c>
      <c r="I579" s="219">
        <f t="shared" si="97"/>
        <v>0.15981481481481483</v>
      </c>
      <c r="J579" s="217"/>
      <c r="K579" s="220" t="s">
        <v>11339</v>
      </c>
      <c r="L579" s="220"/>
      <c r="M579" s="232">
        <f>SUM(H578:H582)</f>
        <v>2266.6666666666665</v>
      </c>
      <c r="N579" s="222">
        <f t="shared" si="57"/>
        <v>45.333333333333329</v>
      </c>
      <c r="O579" s="223">
        <v>15</v>
      </c>
      <c r="P579" s="224" t="s">
        <v>12</v>
      </c>
      <c r="Q579" s="224"/>
      <c r="R579" s="224" t="s">
        <v>1064</v>
      </c>
      <c r="S579" s="224"/>
      <c r="T579" s="225"/>
      <c r="U579" s="226">
        <f t="shared" si="98"/>
        <v>0.31962962962962965</v>
      </c>
      <c r="V579" s="227">
        <f>SUM(U578:U582)</f>
        <v>1.5111111111111113</v>
      </c>
      <c r="W579" s="228" t="str">
        <f t="shared" si="99"/>
        <v>2</v>
      </c>
      <c r="X579" s="509"/>
      <c r="Y579" s="229">
        <f t="shared" si="100"/>
        <v>1</v>
      </c>
    </row>
    <row r="580" spans="2:25" ht="18.75" customHeight="1">
      <c r="B580" s="515"/>
      <c r="C580" s="506"/>
      <c r="D580" s="216">
        <v>3</v>
      </c>
      <c r="E580" s="216" t="s">
        <v>5736</v>
      </c>
      <c r="F580" s="217">
        <v>1419</v>
      </c>
      <c r="G580" s="218">
        <f t="shared" si="95"/>
        <v>283.8</v>
      </c>
      <c r="H580" s="219">
        <f t="shared" si="96"/>
        <v>788.33333333333326</v>
      </c>
      <c r="I580" s="219">
        <f t="shared" si="97"/>
        <v>0.26277777777777778</v>
      </c>
      <c r="J580" s="217"/>
      <c r="K580" s="220"/>
      <c r="L580" s="220"/>
      <c r="M580" s="232"/>
      <c r="N580" s="222">
        <f t="shared" ref="N580:N611" si="101">M580/$N$15</f>
        <v>0</v>
      </c>
      <c r="O580" s="223"/>
      <c r="P580" s="224"/>
      <c r="Q580" s="224"/>
      <c r="R580" s="224"/>
      <c r="S580" s="224"/>
      <c r="T580" s="225"/>
      <c r="U580" s="226">
        <f t="shared" si="98"/>
        <v>0.52555555555555555</v>
      </c>
      <c r="V580" s="227"/>
      <c r="W580" s="228" t="str">
        <f t="shared" si="99"/>
        <v>0</v>
      </c>
      <c r="X580" s="509"/>
      <c r="Y580" s="229">
        <f t="shared" si="100"/>
        <v>0</v>
      </c>
    </row>
    <row r="581" spans="2:25" ht="18.75" customHeight="1">
      <c r="B581" s="515"/>
      <c r="C581" s="506"/>
      <c r="D581" s="216">
        <v>4</v>
      </c>
      <c r="E581" s="216" t="s">
        <v>5737</v>
      </c>
      <c r="F581" s="217">
        <v>575</v>
      </c>
      <c r="G581" s="218">
        <f t="shared" si="95"/>
        <v>115</v>
      </c>
      <c r="H581" s="219">
        <f t="shared" si="96"/>
        <v>319.44444444444446</v>
      </c>
      <c r="I581" s="219">
        <f t="shared" si="97"/>
        <v>0.10648148148148148</v>
      </c>
      <c r="J581" s="217"/>
      <c r="K581" s="220"/>
      <c r="L581" s="220"/>
      <c r="M581" s="232"/>
      <c r="N581" s="222">
        <f t="shared" si="101"/>
        <v>0</v>
      </c>
      <c r="O581" s="223"/>
      <c r="P581" s="224"/>
      <c r="Q581" s="224"/>
      <c r="R581" s="224"/>
      <c r="S581" s="224"/>
      <c r="T581" s="225"/>
      <c r="U581" s="226">
        <f t="shared" si="98"/>
        <v>0.21296296296296297</v>
      </c>
      <c r="V581" s="227"/>
      <c r="W581" s="228" t="str">
        <f t="shared" si="99"/>
        <v>0</v>
      </c>
      <c r="X581" s="509"/>
      <c r="Y581" s="229">
        <f t="shared" si="100"/>
        <v>0</v>
      </c>
    </row>
    <row r="582" spans="2:25" ht="18.75" customHeight="1">
      <c r="B582" s="515"/>
      <c r="C582" s="506"/>
      <c r="D582" s="216">
        <v>5</v>
      </c>
      <c r="E582" s="216" t="s">
        <v>5738</v>
      </c>
      <c r="F582" s="217">
        <v>360</v>
      </c>
      <c r="G582" s="218">
        <f t="shared" si="95"/>
        <v>72</v>
      </c>
      <c r="H582" s="219">
        <f t="shared" si="96"/>
        <v>200</v>
      </c>
      <c r="I582" s="219">
        <f t="shared" si="97"/>
        <v>6.6666666666666666E-2</v>
      </c>
      <c r="J582" s="217"/>
      <c r="K582" s="220"/>
      <c r="L582" s="220"/>
      <c r="M582" s="232"/>
      <c r="N582" s="222">
        <f t="shared" si="101"/>
        <v>0</v>
      </c>
      <c r="O582" s="223"/>
      <c r="P582" s="224"/>
      <c r="Q582" s="224"/>
      <c r="R582" s="224"/>
      <c r="S582" s="224"/>
      <c r="T582" s="225"/>
      <c r="U582" s="226">
        <f t="shared" si="98"/>
        <v>0.13333333333333333</v>
      </c>
      <c r="V582" s="227"/>
      <c r="W582" s="228" t="str">
        <f t="shared" si="99"/>
        <v>0</v>
      </c>
      <c r="X582" s="509"/>
      <c r="Y582" s="229">
        <f t="shared" si="100"/>
        <v>0</v>
      </c>
    </row>
    <row r="583" spans="2:25" ht="18.75" customHeight="1">
      <c r="B583" s="515"/>
      <c r="C583" s="506"/>
      <c r="D583" s="216"/>
      <c r="E583" s="216"/>
      <c r="F583" s="217"/>
      <c r="G583" s="218">
        <f t="shared" si="95"/>
        <v>0</v>
      </c>
      <c r="H583" s="219">
        <f t="shared" si="96"/>
        <v>0</v>
      </c>
      <c r="I583" s="219">
        <f t="shared" si="97"/>
        <v>0</v>
      </c>
      <c r="J583" s="217"/>
      <c r="K583" s="220"/>
      <c r="L583" s="220"/>
      <c r="M583" s="232"/>
      <c r="N583" s="222">
        <f t="shared" si="101"/>
        <v>0</v>
      </c>
      <c r="O583" s="223"/>
      <c r="P583" s="224"/>
      <c r="Q583" s="224"/>
      <c r="R583" s="224"/>
      <c r="S583" s="224"/>
      <c r="T583" s="225"/>
      <c r="U583" s="226">
        <f t="shared" si="98"/>
        <v>0</v>
      </c>
      <c r="V583" s="227"/>
      <c r="W583" s="228" t="str">
        <f t="shared" si="99"/>
        <v>0</v>
      </c>
      <c r="X583" s="509"/>
      <c r="Y583" s="229">
        <f t="shared" si="100"/>
        <v>0</v>
      </c>
    </row>
    <row r="584" spans="2:25" ht="18.75" customHeight="1">
      <c r="B584" s="515"/>
      <c r="C584" s="506"/>
      <c r="D584" s="216">
        <v>1</v>
      </c>
      <c r="E584" s="216" t="s">
        <v>5739</v>
      </c>
      <c r="F584" s="217">
        <v>719</v>
      </c>
      <c r="G584" s="218">
        <f t="shared" si="95"/>
        <v>143.80000000000001</v>
      </c>
      <c r="H584" s="219">
        <f t="shared" si="96"/>
        <v>399.44444444444446</v>
      </c>
      <c r="I584" s="219">
        <f t="shared" si="97"/>
        <v>0.13314814814814815</v>
      </c>
      <c r="J584" s="217"/>
      <c r="K584" s="220"/>
      <c r="L584" s="220"/>
      <c r="M584" s="232"/>
      <c r="N584" s="222">
        <f t="shared" si="101"/>
        <v>0</v>
      </c>
      <c r="O584" s="223"/>
      <c r="P584" s="224"/>
      <c r="Q584" s="224"/>
      <c r="R584" s="224"/>
      <c r="S584" s="224"/>
      <c r="T584" s="225"/>
      <c r="U584" s="226">
        <f t="shared" si="98"/>
        <v>0.26629629629629631</v>
      </c>
      <c r="V584" s="227"/>
      <c r="W584" s="228" t="str">
        <f t="shared" si="99"/>
        <v>0</v>
      </c>
      <c r="X584" s="509"/>
      <c r="Y584" s="229">
        <f t="shared" si="100"/>
        <v>0</v>
      </c>
    </row>
    <row r="585" spans="2:25" ht="18.75" customHeight="1">
      <c r="B585" s="515"/>
      <c r="C585" s="506"/>
      <c r="D585" s="216">
        <v>2</v>
      </c>
      <c r="E585" s="216" t="s">
        <v>5740</v>
      </c>
      <c r="F585" s="217">
        <v>863</v>
      </c>
      <c r="G585" s="218">
        <f t="shared" si="95"/>
        <v>172.6</v>
      </c>
      <c r="H585" s="219">
        <f t="shared" si="96"/>
        <v>479.44444444444446</v>
      </c>
      <c r="I585" s="219">
        <f t="shared" si="97"/>
        <v>0.15981481481481483</v>
      </c>
      <c r="J585" s="217"/>
      <c r="K585" s="220" t="s">
        <v>5741</v>
      </c>
      <c r="L585" s="220"/>
      <c r="M585" s="232">
        <f>SUM(H584:H588)</f>
        <v>2345</v>
      </c>
      <c r="N585" s="222">
        <f t="shared" si="101"/>
        <v>46.9</v>
      </c>
      <c r="O585" s="223">
        <v>15</v>
      </c>
      <c r="P585" s="224" t="s">
        <v>12</v>
      </c>
      <c r="Q585" s="224"/>
      <c r="R585" s="224" t="s">
        <v>1064</v>
      </c>
      <c r="S585" s="224"/>
      <c r="T585" s="225"/>
      <c r="U585" s="226">
        <f t="shared" si="98"/>
        <v>0.31962962962962965</v>
      </c>
      <c r="V585" s="227">
        <f>SUM(U584:U588)</f>
        <v>1.5633333333333335</v>
      </c>
      <c r="W585" s="228" t="str">
        <f t="shared" si="99"/>
        <v>2</v>
      </c>
      <c r="X585" s="509"/>
      <c r="Y585" s="229">
        <f t="shared" si="100"/>
        <v>1</v>
      </c>
    </row>
    <row r="586" spans="2:25" ht="18.75" customHeight="1">
      <c r="B586" s="515"/>
      <c r="C586" s="506"/>
      <c r="D586" s="216">
        <v>3</v>
      </c>
      <c r="E586" s="216" t="s">
        <v>5742</v>
      </c>
      <c r="F586" s="217">
        <v>410</v>
      </c>
      <c r="G586" s="218">
        <f t="shared" si="95"/>
        <v>82</v>
      </c>
      <c r="H586" s="219">
        <f t="shared" si="96"/>
        <v>227.77777777777777</v>
      </c>
      <c r="I586" s="219">
        <f t="shared" si="97"/>
        <v>7.5925925925925924E-2</v>
      </c>
      <c r="J586" s="217"/>
      <c r="K586" s="220"/>
      <c r="L586" s="220"/>
      <c r="M586" s="232"/>
      <c r="N586" s="222">
        <f t="shared" si="101"/>
        <v>0</v>
      </c>
      <c r="O586" s="223"/>
      <c r="P586" s="224"/>
      <c r="Q586" s="224"/>
      <c r="R586" s="224"/>
      <c r="S586" s="224"/>
      <c r="T586" s="225"/>
      <c r="U586" s="226">
        <f t="shared" si="98"/>
        <v>0.15185185185185185</v>
      </c>
      <c r="V586" s="227"/>
      <c r="W586" s="228" t="str">
        <f t="shared" si="99"/>
        <v>0</v>
      </c>
      <c r="X586" s="509"/>
      <c r="Y586" s="229">
        <f t="shared" si="100"/>
        <v>0</v>
      </c>
    </row>
    <row r="587" spans="2:25" ht="18.75" customHeight="1">
      <c r="B587" s="515"/>
      <c r="C587" s="506"/>
      <c r="D587" s="216">
        <v>4</v>
      </c>
      <c r="E587" s="216" t="s">
        <v>5743</v>
      </c>
      <c r="F587" s="217">
        <v>1798</v>
      </c>
      <c r="G587" s="218">
        <f t="shared" si="95"/>
        <v>359.6</v>
      </c>
      <c r="H587" s="219">
        <f t="shared" si="96"/>
        <v>998.88888888888891</v>
      </c>
      <c r="I587" s="219">
        <f t="shared" si="97"/>
        <v>0.33296296296296296</v>
      </c>
      <c r="J587" s="217"/>
      <c r="K587" s="220"/>
      <c r="L587" s="220"/>
      <c r="M587" s="232"/>
      <c r="N587" s="222">
        <f t="shared" si="101"/>
        <v>0</v>
      </c>
      <c r="O587" s="223"/>
      <c r="P587" s="224"/>
      <c r="Q587" s="224"/>
      <c r="R587" s="224"/>
      <c r="S587" s="224"/>
      <c r="T587" s="225"/>
      <c r="U587" s="226">
        <f t="shared" si="98"/>
        <v>0.66592592592592592</v>
      </c>
      <c r="V587" s="227"/>
      <c r="W587" s="228" t="str">
        <f t="shared" si="99"/>
        <v>0</v>
      </c>
      <c r="X587" s="509"/>
      <c r="Y587" s="229">
        <f t="shared" si="100"/>
        <v>0</v>
      </c>
    </row>
    <row r="588" spans="2:25" ht="18.75" customHeight="1">
      <c r="B588" s="515"/>
      <c r="C588" s="506"/>
      <c r="D588" s="216">
        <v>5</v>
      </c>
      <c r="E588" s="216" t="s">
        <v>5744</v>
      </c>
      <c r="F588" s="217">
        <v>431</v>
      </c>
      <c r="G588" s="218">
        <f t="shared" si="95"/>
        <v>86.2</v>
      </c>
      <c r="H588" s="219">
        <f t="shared" si="96"/>
        <v>239.44444444444443</v>
      </c>
      <c r="I588" s="219">
        <f t="shared" si="97"/>
        <v>7.9814814814814811E-2</v>
      </c>
      <c r="J588" s="217"/>
      <c r="K588" s="220"/>
      <c r="L588" s="220"/>
      <c r="M588" s="232"/>
      <c r="N588" s="222">
        <f t="shared" si="101"/>
        <v>0</v>
      </c>
      <c r="O588" s="223"/>
      <c r="P588" s="224"/>
      <c r="Q588" s="224"/>
      <c r="R588" s="224"/>
      <c r="S588" s="224"/>
      <c r="T588" s="225"/>
      <c r="U588" s="226">
        <f t="shared" si="98"/>
        <v>0.15962962962962962</v>
      </c>
      <c r="V588" s="227"/>
      <c r="W588" s="228" t="str">
        <f t="shared" si="99"/>
        <v>0</v>
      </c>
      <c r="X588" s="509"/>
      <c r="Y588" s="229">
        <f t="shared" si="100"/>
        <v>0</v>
      </c>
    </row>
    <row r="589" spans="2:25" ht="18.75" customHeight="1">
      <c r="B589" s="515"/>
      <c r="C589" s="506"/>
      <c r="D589" s="216"/>
      <c r="E589" s="216"/>
      <c r="F589" s="217"/>
      <c r="G589" s="218">
        <f t="shared" si="95"/>
        <v>0</v>
      </c>
      <c r="H589" s="219">
        <f t="shared" si="96"/>
        <v>0</v>
      </c>
      <c r="I589" s="219">
        <f t="shared" si="97"/>
        <v>0</v>
      </c>
      <c r="J589" s="217"/>
      <c r="K589" s="220"/>
      <c r="L589" s="220"/>
      <c r="M589" s="232"/>
      <c r="N589" s="222">
        <f t="shared" si="101"/>
        <v>0</v>
      </c>
      <c r="O589" s="223"/>
      <c r="P589" s="224"/>
      <c r="Q589" s="224"/>
      <c r="R589" s="224"/>
      <c r="S589" s="224"/>
      <c r="T589" s="225"/>
      <c r="U589" s="226">
        <f t="shared" si="98"/>
        <v>0</v>
      </c>
      <c r="V589" s="227"/>
      <c r="W589" s="228" t="str">
        <f t="shared" si="99"/>
        <v>0</v>
      </c>
      <c r="X589" s="509"/>
      <c r="Y589" s="229">
        <f t="shared" si="100"/>
        <v>0</v>
      </c>
    </row>
    <row r="590" spans="2:25" ht="18.75" customHeight="1">
      <c r="B590" s="515"/>
      <c r="C590" s="506"/>
      <c r="D590" s="216">
        <v>1</v>
      </c>
      <c r="E590" s="216" t="s">
        <v>5745</v>
      </c>
      <c r="F590" s="217">
        <v>431</v>
      </c>
      <c r="G590" s="218">
        <f t="shared" si="95"/>
        <v>86.2</v>
      </c>
      <c r="H590" s="219">
        <f t="shared" si="96"/>
        <v>239.44444444444443</v>
      </c>
      <c r="I590" s="219">
        <f t="shared" si="97"/>
        <v>7.9814814814814811E-2</v>
      </c>
      <c r="J590" s="217"/>
      <c r="K590" s="220"/>
      <c r="L590" s="220"/>
      <c r="M590" s="232"/>
      <c r="N590" s="222">
        <f t="shared" si="101"/>
        <v>0</v>
      </c>
      <c r="O590" s="223"/>
      <c r="P590" s="224"/>
      <c r="Q590" s="224"/>
      <c r="R590" s="224"/>
      <c r="S590" s="224"/>
      <c r="T590" s="225"/>
      <c r="U590" s="226">
        <f t="shared" si="98"/>
        <v>0.15962962962962962</v>
      </c>
      <c r="V590" s="227"/>
      <c r="W590" s="228" t="str">
        <f t="shared" si="99"/>
        <v>0</v>
      </c>
      <c r="X590" s="509"/>
      <c r="Y590" s="229">
        <f t="shared" si="100"/>
        <v>0</v>
      </c>
    </row>
    <row r="591" spans="2:25" ht="18.75" customHeight="1">
      <c r="B591" s="515"/>
      <c r="C591" s="506"/>
      <c r="D591" s="216">
        <v>2</v>
      </c>
      <c r="E591" s="216" t="s">
        <v>5746</v>
      </c>
      <c r="F591" s="217">
        <v>611</v>
      </c>
      <c r="G591" s="218">
        <f t="shared" si="95"/>
        <v>122.2</v>
      </c>
      <c r="H591" s="219">
        <f t="shared" si="96"/>
        <v>339.44444444444446</v>
      </c>
      <c r="I591" s="219">
        <f t="shared" si="97"/>
        <v>0.11314814814814815</v>
      </c>
      <c r="J591" s="217"/>
      <c r="K591" s="220" t="s">
        <v>5747</v>
      </c>
      <c r="L591" s="220"/>
      <c r="M591" s="232">
        <f>SUM(H590:H598)</f>
        <v>2245.5555555555552</v>
      </c>
      <c r="N591" s="222">
        <f t="shared" si="101"/>
        <v>44.911111111111104</v>
      </c>
      <c r="O591" s="223">
        <v>15</v>
      </c>
      <c r="P591" s="224" t="s">
        <v>12</v>
      </c>
      <c r="Q591" s="224"/>
      <c r="R591" s="224" t="s">
        <v>1064</v>
      </c>
      <c r="S591" s="224"/>
      <c r="T591" s="225"/>
      <c r="U591" s="226">
        <f t="shared" si="98"/>
        <v>0.2262962962962963</v>
      </c>
      <c r="V591" s="227">
        <f>SUM(U590:U598)</f>
        <v>1.4970370370370372</v>
      </c>
      <c r="W591" s="228" t="str">
        <f t="shared" si="99"/>
        <v>2</v>
      </c>
      <c r="X591" s="509"/>
      <c r="Y591" s="229">
        <f t="shared" si="100"/>
        <v>1</v>
      </c>
    </row>
    <row r="592" spans="2:25" ht="18.75" customHeight="1">
      <c r="B592" s="515"/>
      <c r="C592" s="506"/>
      <c r="D592" s="216">
        <v>3</v>
      </c>
      <c r="E592" s="216" t="s">
        <v>5748</v>
      </c>
      <c r="F592" s="217">
        <v>915</v>
      </c>
      <c r="G592" s="218">
        <f t="shared" si="95"/>
        <v>183</v>
      </c>
      <c r="H592" s="219">
        <f t="shared" si="96"/>
        <v>508.33333333333331</v>
      </c>
      <c r="I592" s="219">
        <f t="shared" si="97"/>
        <v>0.16944444444444443</v>
      </c>
      <c r="J592" s="217"/>
      <c r="K592" s="220"/>
      <c r="L592" s="220"/>
      <c r="M592" s="232"/>
      <c r="N592" s="222">
        <f t="shared" si="101"/>
        <v>0</v>
      </c>
      <c r="O592" s="223"/>
      <c r="P592" s="224"/>
      <c r="Q592" s="224"/>
      <c r="R592" s="224"/>
      <c r="S592" s="224"/>
      <c r="T592" s="225"/>
      <c r="U592" s="226">
        <f t="shared" si="98"/>
        <v>0.33888888888888885</v>
      </c>
      <c r="V592" s="227"/>
      <c r="W592" s="228" t="str">
        <f t="shared" si="99"/>
        <v>0</v>
      </c>
      <c r="X592" s="509"/>
      <c r="Y592" s="229">
        <f t="shared" si="100"/>
        <v>0</v>
      </c>
    </row>
    <row r="593" spans="2:25" ht="15" customHeight="1">
      <c r="B593" s="515"/>
      <c r="C593" s="506"/>
      <c r="D593" s="216">
        <v>4</v>
      </c>
      <c r="E593" s="216" t="s">
        <v>5749</v>
      </c>
      <c r="F593" s="217">
        <v>395</v>
      </c>
      <c r="G593" s="218">
        <f t="shared" si="95"/>
        <v>79</v>
      </c>
      <c r="H593" s="219">
        <f t="shared" si="96"/>
        <v>219.44444444444443</v>
      </c>
      <c r="I593" s="219">
        <f t="shared" si="97"/>
        <v>7.3148148148148143E-2</v>
      </c>
      <c r="J593" s="217"/>
      <c r="K593" s="220"/>
      <c r="L593" s="220"/>
      <c r="M593" s="232"/>
      <c r="N593" s="222">
        <f t="shared" si="101"/>
        <v>0</v>
      </c>
      <c r="O593" s="223"/>
      <c r="P593" s="224"/>
      <c r="Q593" s="224"/>
      <c r="R593" s="224"/>
      <c r="S593" s="224"/>
      <c r="T593" s="225"/>
      <c r="U593" s="226">
        <f t="shared" si="98"/>
        <v>0.14629629629629629</v>
      </c>
      <c r="V593" s="227"/>
      <c r="W593" s="228" t="str">
        <f t="shared" si="99"/>
        <v>0</v>
      </c>
      <c r="X593" s="509"/>
      <c r="Y593" s="229">
        <f t="shared" si="100"/>
        <v>0</v>
      </c>
    </row>
    <row r="594" spans="2:25" ht="18.75" customHeight="1">
      <c r="B594" s="515"/>
      <c r="C594" s="506"/>
      <c r="D594" s="216">
        <v>5</v>
      </c>
      <c r="E594" s="216" t="s">
        <v>5750</v>
      </c>
      <c r="F594" s="217">
        <v>324</v>
      </c>
      <c r="G594" s="218">
        <f t="shared" si="95"/>
        <v>64.8</v>
      </c>
      <c r="H594" s="219">
        <f t="shared" si="96"/>
        <v>180</v>
      </c>
      <c r="I594" s="219">
        <f t="shared" si="97"/>
        <v>0.06</v>
      </c>
      <c r="J594" s="217"/>
      <c r="K594" s="220"/>
      <c r="L594" s="220"/>
      <c r="M594" s="221"/>
      <c r="N594" s="222">
        <f t="shared" si="101"/>
        <v>0</v>
      </c>
      <c r="O594" s="223"/>
      <c r="P594" s="224"/>
      <c r="Q594" s="224"/>
      <c r="R594" s="224"/>
      <c r="S594" s="224"/>
      <c r="T594" s="225"/>
      <c r="U594" s="226">
        <f t="shared" si="98"/>
        <v>0.12</v>
      </c>
      <c r="V594" s="227"/>
      <c r="W594" s="228" t="str">
        <f t="shared" si="99"/>
        <v>0</v>
      </c>
      <c r="X594" s="509"/>
      <c r="Y594" s="229">
        <f t="shared" si="100"/>
        <v>0</v>
      </c>
    </row>
    <row r="595" spans="2:25" ht="18.75" customHeight="1">
      <c r="B595" s="515"/>
      <c r="C595" s="506"/>
      <c r="D595" s="216">
        <v>6</v>
      </c>
      <c r="E595" s="216" t="s">
        <v>5751</v>
      </c>
      <c r="F595" s="217">
        <v>395</v>
      </c>
      <c r="G595" s="218">
        <f t="shared" si="95"/>
        <v>79</v>
      </c>
      <c r="H595" s="219">
        <f t="shared" si="96"/>
        <v>219.44444444444443</v>
      </c>
      <c r="I595" s="219">
        <f t="shared" si="97"/>
        <v>7.3148148148148143E-2</v>
      </c>
      <c r="J595" s="217"/>
      <c r="K595" s="220"/>
      <c r="L595" s="220"/>
      <c r="M595" s="221"/>
      <c r="N595" s="222">
        <f t="shared" si="101"/>
        <v>0</v>
      </c>
      <c r="O595" s="223"/>
      <c r="P595" s="224"/>
      <c r="Q595" s="224"/>
      <c r="R595" s="224"/>
      <c r="S595" s="224"/>
      <c r="T595" s="225"/>
      <c r="U595" s="226">
        <f t="shared" si="98"/>
        <v>0.14629629629629629</v>
      </c>
      <c r="V595" s="227"/>
      <c r="W595" s="228" t="str">
        <f t="shared" si="99"/>
        <v>0</v>
      </c>
      <c r="X595" s="509"/>
      <c r="Y595" s="229">
        <f t="shared" si="100"/>
        <v>0</v>
      </c>
    </row>
    <row r="596" spans="2:25" ht="18.75" customHeight="1">
      <c r="B596" s="515"/>
      <c r="C596" s="506"/>
      <c r="D596" s="216">
        <v>7</v>
      </c>
      <c r="E596" s="216" t="s">
        <v>5752</v>
      </c>
      <c r="F596" s="217">
        <v>252</v>
      </c>
      <c r="G596" s="218">
        <f t="shared" si="95"/>
        <v>50.4</v>
      </c>
      <c r="H596" s="219">
        <f t="shared" si="96"/>
        <v>140</v>
      </c>
      <c r="I596" s="219">
        <f t="shared" si="97"/>
        <v>4.6666666666666669E-2</v>
      </c>
      <c r="J596" s="217"/>
      <c r="K596" s="220"/>
      <c r="L596" s="220"/>
      <c r="M596" s="221"/>
      <c r="N596" s="222">
        <f t="shared" si="101"/>
        <v>0</v>
      </c>
      <c r="O596" s="223"/>
      <c r="P596" s="224"/>
      <c r="Q596" s="224"/>
      <c r="R596" s="224"/>
      <c r="S596" s="224"/>
      <c r="T596" s="225"/>
      <c r="U596" s="226">
        <f t="shared" si="98"/>
        <v>9.3333333333333338E-2</v>
      </c>
      <c r="V596" s="227"/>
      <c r="W596" s="228" t="str">
        <f t="shared" si="99"/>
        <v>0</v>
      </c>
      <c r="X596" s="509"/>
      <c r="Y596" s="229">
        <f t="shared" si="100"/>
        <v>0</v>
      </c>
    </row>
    <row r="597" spans="2:25" ht="18.75" customHeight="1">
      <c r="B597" s="515"/>
      <c r="C597" s="506"/>
      <c r="D597" s="216">
        <v>8</v>
      </c>
      <c r="E597" s="216" t="s">
        <v>5753</v>
      </c>
      <c r="F597" s="217">
        <v>324</v>
      </c>
      <c r="G597" s="218">
        <f t="shared" si="95"/>
        <v>64.8</v>
      </c>
      <c r="H597" s="219">
        <f t="shared" si="96"/>
        <v>180</v>
      </c>
      <c r="I597" s="219">
        <f t="shared" si="97"/>
        <v>0.06</v>
      </c>
      <c r="J597" s="217"/>
      <c r="K597" s="220"/>
      <c r="L597" s="220"/>
      <c r="M597" s="232"/>
      <c r="N597" s="222">
        <f t="shared" si="101"/>
        <v>0</v>
      </c>
      <c r="O597" s="223"/>
      <c r="P597" s="224"/>
      <c r="Q597" s="224"/>
      <c r="R597" s="224"/>
      <c r="S597" s="224"/>
      <c r="T597" s="225"/>
      <c r="U597" s="226">
        <f t="shared" si="98"/>
        <v>0.12</v>
      </c>
      <c r="V597" s="227"/>
      <c r="W597" s="228" t="str">
        <f t="shared" si="99"/>
        <v>0</v>
      </c>
      <c r="X597" s="509"/>
      <c r="Y597" s="229">
        <f t="shared" si="100"/>
        <v>0</v>
      </c>
    </row>
    <row r="598" spans="2:25" ht="18.75" customHeight="1">
      <c r="B598" s="515"/>
      <c r="C598" s="506"/>
      <c r="D598" s="216">
        <v>9</v>
      </c>
      <c r="E598" s="216" t="s">
        <v>5754</v>
      </c>
      <c r="F598" s="217">
        <v>395</v>
      </c>
      <c r="G598" s="218">
        <f t="shared" si="95"/>
        <v>79</v>
      </c>
      <c r="H598" s="219">
        <f t="shared" si="96"/>
        <v>219.44444444444443</v>
      </c>
      <c r="I598" s="219">
        <f t="shared" si="97"/>
        <v>7.3148148148148143E-2</v>
      </c>
      <c r="J598" s="217"/>
      <c r="K598" s="220"/>
      <c r="L598" s="220"/>
      <c r="M598" s="232"/>
      <c r="N598" s="222">
        <f t="shared" si="101"/>
        <v>0</v>
      </c>
      <c r="O598" s="223"/>
      <c r="P598" s="224"/>
      <c r="Q598" s="224"/>
      <c r="R598" s="224"/>
      <c r="S598" s="224"/>
      <c r="T598" s="225"/>
      <c r="U598" s="226">
        <f t="shared" si="98"/>
        <v>0.14629629629629629</v>
      </c>
      <c r="V598" s="227"/>
      <c r="W598" s="228" t="str">
        <f t="shared" si="99"/>
        <v>0</v>
      </c>
      <c r="X598" s="509"/>
      <c r="Y598" s="229">
        <f t="shared" si="100"/>
        <v>0</v>
      </c>
    </row>
    <row r="599" spans="2:25" ht="18.75" customHeight="1">
      <c r="B599" s="515"/>
      <c r="C599" s="506"/>
      <c r="D599" s="216"/>
      <c r="E599" s="216"/>
      <c r="F599" s="217"/>
      <c r="G599" s="218">
        <f t="shared" si="95"/>
        <v>0</v>
      </c>
      <c r="H599" s="219">
        <f t="shared" si="96"/>
        <v>0</v>
      </c>
      <c r="I599" s="219">
        <f t="shared" si="97"/>
        <v>0</v>
      </c>
      <c r="J599" s="217"/>
      <c r="K599" s="220"/>
      <c r="L599" s="220"/>
      <c r="M599" s="232"/>
      <c r="N599" s="222">
        <f t="shared" si="101"/>
        <v>0</v>
      </c>
      <c r="O599" s="223"/>
      <c r="P599" s="224"/>
      <c r="Q599" s="224"/>
      <c r="R599" s="224"/>
      <c r="S599" s="224"/>
      <c r="T599" s="225"/>
      <c r="U599" s="226">
        <f t="shared" si="98"/>
        <v>0</v>
      </c>
      <c r="V599" s="227"/>
      <c r="W599" s="228" t="str">
        <f t="shared" si="99"/>
        <v>0</v>
      </c>
      <c r="X599" s="509"/>
      <c r="Y599" s="229">
        <f t="shared" si="100"/>
        <v>0</v>
      </c>
    </row>
    <row r="600" spans="2:25" ht="18.75" customHeight="1">
      <c r="B600" s="515"/>
      <c r="C600" s="506"/>
      <c r="D600" s="216">
        <v>1</v>
      </c>
      <c r="E600" s="216" t="s">
        <v>5755</v>
      </c>
      <c r="F600" s="217">
        <v>324</v>
      </c>
      <c r="G600" s="218">
        <f t="shared" si="95"/>
        <v>64.8</v>
      </c>
      <c r="H600" s="219">
        <f t="shared" si="96"/>
        <v>180</v>
      </c>
      <c r="I600" s="219">
        <f t="shared" si="97"/>
        <v>0.06</v>
      </c>
      <c r="J600" s="217"/>
      <c r="K600" s="220"/>
      <c r="L600" s="220"/>
      <c r="M600" s="232"/>
      <c r="N600" s="222">
        <f t="shared" si="101"/>
        <v>0</v>
      </c>
      <c r="O600" s="223"/>
      <c r="P600" s="224"/>
      <c r="Q600" s="224"/>
      <c r="R600" s="224"/>
      <c r="S600" s="224"/>
      <c r="T600" s="225"/>
      <c r="U600" s="226">
        <f t="shared" si="98"/>
        <v>0.12</v>
      </c>
      <c r="V600" s="227"/>
      <c r="W600" s="228" t="str">
        <f t="shared" si="99"/>
        <v>0</v>
      </c>
      <c r="X600" s="509"/>
      <c r="Y600" s="229">
        <f t="shared" si="100"/>
        <v>0</v>
      </c>
    </row>
    <row r="601" spans="2:25" ht="18.75" customHeight="1">
      <c r="B601" s="515"/>
      <c r="C601" s="506"/>
      <c r="D601" s="216">
        <v>2</v>
      </c>
      <c r="E601" s="216" t="s">
        <v>5756</v>
      </c>
      <c r="F601" s="217">
        <v>431</v>
      </c>
      <c r="G601" s="218">
        <f t="shared" si="95"/>
        <v>86.2</v>
      </c>
      <c r="H601" s="219">
        <f t="shared" si="96"/>
        <v>239.44444444444443</v>
      </c>
      <c r="I601" s="219">
        <f t="shared" si="97"/>
        <v>7.9814814814814811E-2</v>
      </c>
      <c r="J601" s="217"/>
      <c r="K601" s="220"/>
      <c r="L601" s="220"/>
      <c r="M601" s="232"/>
      <c r="N601" s="222">
        <f t="shared" si="101"/>
        <v>0</v>
      </c>
      <c r="O601" s="223"/>
      <c r="P601" s="224"/>
      <c r="Q601" s="224"/>
      <c r="R601" s="224"/>
      <c r="S601" s="224"/>
      <c r="T601" s="225"/>
      <c r="U601" s="226">
        <f t="shared" si="98"/>
        <v>0.15962962962962962</v>
      </c>
      <c r="V601" s="227"/>
      <c r="W601" s="228" t="str">
        <f t="shared" si="99"/>
        <v>0</v>
      </c>
      <c r="X601" s="509"/>
      <c r="Y601" s="229">
        <f t="shared" si="100"/>
        <v>0</v>
      </c>
    </row>
    <row r="602" spans="2:25" ht="18.75" customHeight="1">
      <c r="B602" s="515"/>
      <c r="C602" s="506"/>
      <c r="D602" s="216">
        <v>3</v>
      </c>
      <c r="E602" s="216" t="s">
        <v>5757</v>
      </c>
      <c r="F602" s="217">
        <v>360</v>
      </c>
      <c r="G602" s="218">
        <f t="shared" si="95"/>
        <v>72</v>
      </c>
      <c r="H602" s="219">
        <f t="shared" si="96"/>
        <v>200</v>
      </c>
      <c r="I602" s="219">
        <f t="shared" si="97"/>
        <v>6.6666666666666666E-2</v>
      </c>
      <c r="J602" s="217"/>
      <c r="K602" s="220" t="s">
        <v>5758</v>
      </c>
      <c r="L602" s="220"/>
      <c r="M602" s="232">
        <f>SUM(H600:H610)</f>
        <v>2358.8888888888887</v>
      </c>
      <c r="N602" s="222">
        <f t="shared" si="101"/>
        <v>47.177777777777777</v>
      </c>
      <c r="O602" s="223">
        <v>15</v>
      </c>
      <c r="P602" s="224" t="s">
        <v>12</v>
      </c>
      <c r="Q602" s="224"/>
      <c r="R602" s="224" t="s">
        <v>1064</v>
      </c>
      <c r="S602" s="224"/>
      <c r="T602" s="225"/>
      <c r="U602" s="226">
        <f t="shared" si="98"/>
        <v>0.13333333333333333</v>
      </c>
      <c r="V602" s="227">
        <f>SUM(U600:U610)</f>
        <v>1.5725925925925925</v>
      </c>
      <c r="W602" s="228" t="str">
        <f t="shared" si="99"/>
        <v>2</v>
      </c>
      <c r="X602" s="509"/>
      <c r="Y602" s="229">
        <f t="shared" si="100"/>
        <v>1</v>
      </c>
    </row>
    <row r="603" spans="2:25" ht="18.75" customHeight="1">
      <c r="B603" s="515"/>
      <c r="C603" s="506"/>
      <c r="D603" s="216">
        <v>4</v>
      </c>
      <c r="E603" s="216" t="s">
        <v>5759</v>
      </c>
      <c r="F603" s="217">
        <v>431</v>
      </c>
      <c r="G603" s="218">
        <f t="shared" si="95"/>
        <v>86.2</v>
      </c>
      <c r="H603" s="219">
        <f t="shared" si="96"/>
        <v>239.44444444444443</v>
      </c>
      <c r="I603" s="219">
        <f t="shared" si="97"/>
        <v>7.9814814814814811E-2</v>
      </c>
      <c r="J603" s="217"/>
      <c r="K603" s="220"/>
      <c r="L603" s="220"/>
      <c r="M603" s="232"/>
      <c r="N603" s="222">
        <f t="shared" si="101"/>
        <v>0</v>
      </c>
      <c r="O603" s="223"/>
      <c r="P603" s="224"/>
      <c r="Q603" s="224"/>
      <c r="R603" s="224"/>
      <c r="S603" s="224"/>
      <c r="T603" s="225"/>
      <c r="U603" s="226">
        <f t="shared" si="98"/>
        <v>0.15962962962962962</v>
      </c>
      <c r="V603" s="227"/>
      <c r="W603" s="228" t="str">
        <f t="shared" si="99"/>
        <v>0</v>
      </c>
      <c r="X603" s="509"/>
      <c r="Y603" s="229">
        <f t="shared" si="100"/>
        <v>0</v>
      </c>
    </row>
    <row r="604" spans="2:25" ht="18.75" customHeight="1">
      <c r="B604" s="515"/>
      <c r="C604" s="506"/>
      <c r="D604" s="216">
        <v>5</v>
      </c>
      <c r="E604" s="216" t="s">
        <v>5760</v>
      </c>
      <c r="F604" s="217">
        <v>631</v>
      </c>
      <c r="G604" s="218">
        <f t="shared" si="95"/>
        <v>126.2</v>
      </c>
      <c r="H604" s="219">
        <f t="shared" si="96"/>
        <v>350.55555555555554</v>
      </c>
      <c r="I604" s="219">
        <f t="shared" si="97"/>
        <v>0.11685185185185185</v>
      </c>
      <c r="J604" s="217"/>
      <c r="K604" s="220"/>
      <c r="L604" s="220"/>
      <c r="M604" s="232"/>
      <c r="N604" s="222">
        <f t="shared" si="101"/>
        <v>0</v>
      </c>
      <c r="O604" s="223"/>
      <c r="P604" s="224"/>
      <c r="Q604" s="224"/>
      <c r="R604" s="224"/>
      <c r="S604" s="224"/>
      <c r="T604" s="225"/>
      <c r="U604" s="226">
        <f t="shared" si="98"/>
        <v>0.23370370370370369</v>
      </c>
      <c r="V604" s="227"/>
      <c r="W604" s="228" t="str">
        <f t="shared" si="99"/>
        <v>0</v>
      </c>
      <c r="X604" s="509"/>
      <c r="Y604" s="229">
        <f t="shared" si="100"/>
        <v>0</v>
      </c>
    </row>
    <row r="605" spans="2:25" ht="18.75" customHeight="1">
      <c r="B605" s="515"/>
      <c r="C605" s="506"/>
      <c r="D605" s="216">
        <v>6</v>
      </c>
      <c r="E605" s="216" t="s">
        <v>5761</v>
      </c>
      <c r="F605" s="217">
        <v>431</v>
      </c>
      <c r="G605" s="218">
        <f t="shared" si="95"/>
        <v>86.2</v>
      </c>
      <c r="H605" s="219">
        <f t="shared" si="96"/>
        <v>239.44444444444443</v>
      </c>
      <c r="I605" s="219">
        <f t="shared" si="97"/>
        <v>7.9814814814814811E-2</v>
      </c>
      <c r="J605" s="217"/>
      <c r="K605" s="220"/>
      <c r="L605" s="220"/>
      <c r="M605" s="232"/>
      <c r="N605" s="222">
        <f t="shared" si="101"/>
        <v>0</v>
      </c>
      <c r="O605" s="223"/>
      <c r="P605" s="224"/>
      <c r="Q605" s="224"/>
      <c r="R605" s="224"/>
      <c r="S605" s="224"/>
      <c r="T605" s="225"/>
      <c r="U605" s="226">
        <f t="shared" si="98"/>
        <v>0.15962962962962962</v>
      </c>
      <c r="V605" s="227"/>
      <c r="W605" s="228" t="str">
        <f t="shared" si="99"/>
        <v>0</v>
      </c>
      <c r="X605" s="509"/>
      <c r="Y605" s="229">
        <f t="shared" si="100"/>
        <v>0</v>
      </c>
    </row>
    <row r="606" spans="2:25" ht="18.75" customHeight="1">
      <c r="B606" s="515"/>
      <c r="C606" s="506"/>
      <c r="D606" s="216">
        <v>7</v>
      </c>
      <c r="E606" s="216" t="s">
        <v>5762</v>
      </c>
      <c r="F606" s="217">
        <v>360</v>
      </c>
      <c r="G606" s="218">
        <f t="shared" si="95"/>
        <v>72</v>
      </c>
      <c r="H606" s="219">
        <f t="shared" si="96"/>
        <v>200</v>
      </c>
      <c r="I606" s="219">
        <f t="shared" si="97"/>
        <v>6.6666666666666666E-2</v>
      </c>
      <c r="J606" s="217"/>
      <c r="K606" s="220"/>
      <c r="L606" s="220"/>
      <c r="M606" s="232"/>
      <c r="N606" s="222">
        <f t="shared" si="101"/>
        <v>0</v>
      </c>
      <c r="O606" s="223"/>
      <c r="P606" s="224"/>
      <c r="Q606" s="224"/>
      <c r="R606" s="224"/>
      <c r="S606" s="224"/>
      <c r="T606" s="225"/>
      <c r="U606" s="226">
        <f t="shared" si="98"/>
        <v>0.13333333333333333</v>
      </c>
      <c r="V606" s="227"/>
      <c r="W606" s="228" t="str">
        <f t="shared" si="99"/>
        <v>0</v>
      </c>
      <c r="X606" s="509"/>
      <c r="Y606" s="229">
        <f t="shared" si="100"/>
        <v>0</v>
      </c>
    </row>
    <row r="607" spans="2:25" ht="18.75" customHeight="1">
      <c r="B607" s="515"/>
      <c r="C607" s="506"/>
      <c r="D607" s="216">
        <v>8</v>
      </c>
      <c r="E607" s="216" t="s">
        <v>5763</v>
      </c>
      <c r="F607" s="217">
        <v>360</v>
      </c>
      <c r="G607" s="218">
        <f t="shared" si="95"/>
        <v>72</v>
      </c>
      <c r="H607" s="219">
        <f t="shared" si="96"/>
        <v>200</v>
      </c>
      <c r="I607" s="219">
        <f t="shared" si="97"/>
        <v>6.6666666666666666E-2</v>
      </c>
      <c r="J607" s="217"/>
      <c r="K607" s="220"/>
      <c r="L607" s="220"/>
      <c r="M607" s="232"/>
      <c r="N607" s="222">
        <f t="shared" si="101"/>
        <v>0</v>
      </c>
      <c r="O607" s="223"/>
      <c r="P607" s="224"/>
      <c r="Q607" s="224"/>
      <c r="R607" s="224"/>
      <c r="S607" s="224"/>
      <c r="T607" s="225"/>
      <c r="U607" s="226">
        <f t="shared" si="98"/>
        <v>0.13333333333333333</v>
      </c>
      <c r="V607" s="227"/>
      <c r="W607" s="228" t="str">
        <f t="shared" si="99"/>
        <v>0</v>
      </c>
      <c r="X607" s="509"/>
      <c r="Y607" s="229">
        <f t="shared" si="100"/>
        <v>0</v>
      </c>
    </row>
    <row r="608" spans="2:25" ht="18.75" customHeight="1">
      <c r="B608" s="515"/>
      <c r="C608" s="506"/>
      <c r="D608" s="216">
        <v>9</v>
      </c>
      <c r="E608" s="216" t="s">
        <v>5764</v>
      </c>
      <c r="F608" s="217">
        <v>288</v>
      </c>
      <c r="G608" s="218">
        <f t="shared" si="95"/>
        <v>57.6</v>
      </c>
      <c r="H608" s="219">
        <f t="shared" si="96"/>
        <v>160</v>
      </c>
      <c r="I608" s="219">
        <f t="shared" si="97"/>
        <v>5.3333333333333337E-2</v>
      </c>
      <c r="J608" s="217" t="s">
        <v>5765</v>
      </c>
      <c r="K608" s="220"/>
      <c r="L608" s="220"/>
      <c r="M608" s="232"/>
      <c r="N608" s="222">
        <f t="shared" si="101"/>
        <v>0</v>
      </c>
      <c r="O608" s="223"/>
      <c r="P608" s="224"/>
      <c r="Q608" s="224"/>
      <c r="R608" s="224"/>
      <c r="S608" s="224"/>
      <c r="T608" s="225"/>
      <c r="U608" s="226">
        <f t="shared" si="98"/>
        <v>0.10666666666666667</v>
      </c>
      <c r="V608" s="227"/>
      <c r="W608" s="228" t="str">
        <f t="shared" si="99"/>
        <v>0</v>
      </c>
      <c r="X608" s="509"/>
      <c r="Y608" s="229">
        <f t="shared" si="100"/>
        <v>0</v>
      </c>
    </row>
    <row r="609" spans="2:25" ht="18.75" customHeight="1">
      <c r="B609" s="515"/>
      <c r="C609" s="506"/>
      <c r="D609" s="216">
        <v>10</v>
      </c>
      <c r="E609" s="216" t="s">
        <v>5766</v>
      </c>
      <c r="F609" s="217">
        <v>216</v>
      </c>
      <c r="G609" s="218">
        <f t="shared" si="95"/>
        <v>43.2</v>
      </c>
      <c r="H609" s="219">
        <f t="shared" si="96"/>
        <v>120</v>
      </c>
      <c r="I609" s="219">
        <f t="shared" si="97"/>
        <v>0.04</v>
      </c>
      <c r="J609" s="217"/>
      <c r="K609" s="220"/>
      <c r="L609" s="220"/>
      <c r="M609" s="232"/>
      <c r="N609" s="222">
        <f t="shared" si="101"/>
        <v>0</v>
      </c>
      <c r="O609" s="223"/>
      <c r="P609" s="224"/>
      <c r="Q609" s="224"/>
      <c r="R609" s="224"/>
      <c r="S609" s="224"/>
      <c r="T609" s="225"/>
      <c r="U609" s="226">
        <f t="shared" si="98"/>
        <v>0.08</v>
      </c>
      <c r="V609" s="227"/>
      <c r="W609" s="228" t="str">
        <f t="shared" si="99"/>
        <v>0</v>
      </c>
      <c r="X609" s="509"/>
      <c r="Y609" s="229">
        <f t="shared" si="100"/>
        <v>0</v>
      </c>
    </row>
    <row r="610" spans="2:25" ht="18.75" customHeight="1">
      <c r="B610" s="515"/>
      <c r="C610" s="506"/>
      <c r="D610" s="216">
        <v>11</v>
      </c>
      <c r="E610" s="216" t="s">
        <v>5767</v>
      </c>
      <c r="F610" s="217">
        <v>414</v>
      </c>
      <c r="G610" s="218">
        <f t="shared" si="95"/>
        <v>82.8</v>
      </c>
      <c r="H610" s="219">
        <f t="shared" si="96"/>
        <v>230</v>
      </c>
      <c r="I610" s="219">
        <f t="shared" si="97"/>
        <v>7.6666666666666661E-2</v>
      </c>
      <c r="J610" s="217"/>
      <c r="K610" s="220"/>
      <c r="L610" s="220"/>
      <c r="M610" s="232"/>
      <c r="N610" s="222">
        <f t="shared" si="101"/>
        <v>0</v>
      </c>
      <c r="O610" s="223"/>
      <c r="P610" s="224"/>
      <c r="Q610" s="224"/>
      <c r="R610" s="224"/>
      <c r="S610" s="224"/>
      <c r="T610" s="225"/>
      <c r="U610" s="226">
        <f t="shared" si="98"/>
        <v>0.15333333333333332</v>
      </c>
      <c r="V610" s="227"/>
      <c r="W610" s="228" t="str">
        <f t="shared" si="99"/>
        <v>0</v>
      </c>
      <c r="X610" s="509"/>
      <c r="Y610" s="229">
        <f t="shared" si="100"/>
        <v>0</v>
      </c>
    </row>
    <row r="611" spans="2:25" ht="18.75" customHeight="1">
      <c r="B611" s="515"/>
      <c r="C611" s="506"/>
      <c r="D611" s="216"/>
      <c r="E611" s="216"/>
      <c r="F611" s="217"/>
      <c r="G611" s="218">
        <f t="shared" si="95"/>
        <v>0</v>
      </c>
      <c r="H611" s="219">
        <f t="shared" si="96"/>
        <v>0</v>
      </c>
      <c r="I611" s="219">
        <f t="shared" si="97"/>
        <v>0</v>
      </c>
      <c r="J611" s="217"/>
      <c r="K611" s="220"/>
      <c r="L611" s="220"/>
      <c r="M611" s="232"/>
      <c r="N611" s="222">
        <f t="shared" si="101"/>
        <v>0</v>
      </c>
      <c r="O611" s="223"/>
      <c r="P611" s="224"/>
      <c r="Q611" s="224"/>
      <c r="R611" s="224"/>
      <c r="S611" s="224"/>
      <c r="T611" s="225"/>
      <c r="U611" s="226">
        <f t="shared" si="98"/>
        <v>0</v>
      </c>
      <c r="V611" s="227"/>
      <c r="W611" s="228" t="str">
        <f t="shared" si="99"/>
        <v>0</v>
      </c>
      <c r="X611" s="509"/>
      <c r="Y611" s="229">
        <f t="shared" si="100"/>
        <v>0</v>
      </c>
    </row>
    <row r="612" spans="2:25" ht="18.75" customHeight="1">
      <c r="B612" s="516"/>
      <c r="C612" s="507"/>
      <c r="D612" s="216"/>
      <c r="E612" s="216"/>
      <c r="F612" s="217"/>
      <c r="G612" s="218">
        <f>F612/$G$15</f>
        <v>0</v>
      </c>
      <c r="H612" s="219">
        <f>F612/$H$15</f>
        <v>0</v>
      </c>
      <c r="I612" s="219">
        <f>H612/$I$15</f>
        <v>0</v>
      </c>
      <c r="J612" s="217"/>
      <c r="K612" s="220"/>
      <c r="L612" s="220"/>
      <c r="M612" s="232"/>
      <c r="N612" s="222">
        <f>M612/$N$15</f>
        <v>0</v>
      </c>
      <c r="O612" s="231"/>
      <c r="P612" s="231"/>
      <c r="Q612" s="231"/>
      <c r="R612" s="231"/>
      <c r="S612" s="231"/>
      <c r="T612" s="225"/>
      <c r="U612" s="226">
        <f>H612/$U$15</f>
        <v>0</v>
      </c>
      <c r="V612" s="227"/>
      <c r="W612" s="228" t="str">
        <f>IF(V612&lt;1,"0",IF(V612&lt;5,"2",IF(V612&gt;=5,"6")))</f>
        <v>0</v>
      </c>
      <c r="X612" s="510"/>
      <c r="Y612" s="229">
        <f t="shared" si="100"/>
        <v>0</v>
      </c>
    </row>
    <row r="613" spans="2:25">
      <c r="B613" s="233"/>
      <c r="C613" s="234" t="s">
        <v>111</v>
      </c>
      <c r="D613" s="235"/>
      <c r="E613" s="236">
        <f>COUNTA(E445:E612)</f>
        <v>149</v>
      </c>
      <c r="F613" s="236">
        <f>SUM(F445:F612)</f>
        <v>86557</v>
      </c>
      <c r="G613" s="236">
        <f>SUM(G445:G612)</f>
        <v>17311.400000000001</v>
      </c>
      <c r="H613" s="236">
        <f>SUM(H445:H612)</f>
        <v>48087.222222222292</v>
      </c>
      <c r="I613" s="236">
        <f>MROUND(SUM(I445:I612),1)</f>
        <v>16</v>
      </c>
      <c r="J613" s="236">
        <f>COUNTA(J445:J612)</f>
        <v>7</v>
      </c>
      <c r="K613" s="236">
        <f>COUNTA(K445:K612)</f>
        <v>18</v>
      </c>
      <c r="L613" s="236">
        <f>COUNTA(L445:L612)</f>
        <v>0</v>
      </c>
      <c r="M613" s="236">
        <f>SUM(M445:M612)</f>
        <v>48087.222222222219</v>
      </c>
      <c r="N613" s="236">
        <f>SUM(N445:N612)</f>
        <v>961.74444444444441</v>
      </c>
      <c r="O613" s="237"/>
      <c r="P613" s="238">
        <f>COUNTIF(P445:P612, "YES")</f>
        <v>0</v>
      </c>
      <c r="Q613" s="237"/>
      <c r="R613" s="237"/>
      <c r="S613" s="237"/>
      <c r="T613" s="237"/>
      <c r="U613" s="236">
        <f>SUM(U445:U612)</f>
        <v>32.058148148148156</v>
      </c>
      <c r="V613" s="236">
        <f>SUM(V445:V612)</f>
        <v>32.058148148148142</v>
      </c>
      <c r="W613" s="236">
        <f t="array" ref="W613">SUM(ABS(W445:W612))</f>
        <v>36</v>
      </c>
      <c r="X613" s="238">
        <f>IF(X445&lt;0.2, "0", IF(X445&lt;=2, "2", IF(X445&gt;2, ROUND(X445,0))))</f>
        <v>6</v>
      </c>
      <c r="Y613" s="236">
        <f>SUM(Y445:Y612)</f>
        <v>18</v>
      </c>
    </row>
    <row r="614" spans="2:25" ht="18.75" customHeight="1">
      <c r="B614" s="514">
        <v>6</v>
      </c>
      <c r="C614" s="505" t="s">
        <v>5768</v>
      </c>
      <c r="D614" s="216">
        <v>1</v>
      </c>
      <c r="E614" s="216" t="s">
        <v>5769</v>
      </c>
      <c r="F614" s="217">
        <v>508</v>
      </c>
      <c r="G614" s="218">
        <f t="shared" ref="G614:G677" si="102">F614/$G$15</f>
        <v>101.6</v>
      </c>
      <c r="H614" s="219">
        <f t="shared" ref="H614:H677" si="103">F614/$H$15</f>
        <v>282.22222222222223</v>
      </c>
      <c r="I614" s="219">
        <f t="shared" ref="I614:I677" si="104">H614/$I$15</f>
        <v>9.4074074074074074E-2</v>
      </c>
      <c r="J614" s="217"/>
      <c r="K614" s="220"/>
      <c r="L614" s="220"/>
      <c r="M614" s="221"/>
      <c r="N614" s="222">
        <f t="shared" ref="N614:N717" si="105">M614/$N$15</f>
        <v>0</v>
      </c>
      <c r="O614" s="223"/>
      <c r="P614" s="224"/>
      <c r="Q614" s="224"/>
      <c r="R614" s="224"/>
      <c r="S614" s="224"/>
      <c r="T614" s="225"/>
      <c r="U614" s="226">
        <f t="shared" ref="U614:U677" si="106">H614/$U$15</f>
        <v>0.18814814814814815</v>
      </c>
      <c r="V614" s="227"/>
      <c r="W614" s="228" t="str">
        <f t="shared" ref="W614:W677" si="107">IF(V614&lt;1,"0",IF(V614&lt;5,"2",IF(V614&gt;=5,"6")))</f>
        <v>0</v>
      </c>
      <c r="X614" s="508">
        <f>K719/$X$15</f>
        <v>1.3333333333333333</v>
      </c>
      <c r="Y614" s="229">
        <f t="shared" ref="Y614:Y677" si="108">W614/2</f>
        <v>0</v>
      </c>
    </row>
    <row r="615" spans="2:25" ht="18.75" customHeight="1">
      <c r="B615" s="515"/>
      <c r="C615" s="506"/>
      <c r="D615" s="216">
        <v>2</v>
      </c>
      <c r="E615" s="216" t="s">
        <v>5770</v>
      </c>
      <c r="F615" s="217">
        <v>152</v>
      </c>
      <c r="G615" s="218">
        <f t="shared" si="102"/>
        <v>30.4</v>
      </c>
      <c r="H615" s="219">
        <f t="shared" si="103"/>
        <v>84.444444444444443</v>
      </c>
      <c r="I615" s="219">
        <f t="shared" si="104"/>
        <v>2.8148148148148148E-2</v>
      </c>
      <c r="J615" s="217" t="s">
        <v>5771</v>
      </c>
      <c r="K615" s="220" t="s">
        <v>11340</v>
      </c>
      <c r="L615" s="220"/>
      <c r="M615" s="221">
        <f>SUM(H614:H637)</f>
        <v>3080.0000000000005</v>
      </c>
      <c r="N615" s="222">
        <f t="shared" si="105"/>
        <v>61.600000000000009</v>
      </c>
      <c r="O615" s="223">
        <v>5</v>
      </c>
      <c r="P615" s="224" t="s">
        <v>12</v>
      </c>
      <c r="Q615" s="224"/>
      <c r="R615" s="224" t="s">
        <v>1064</v>
      </c>
      <c r="S615" s="224"/>
      <c r="T615" s="225"/>
      <c r="U615" s="226">
        <f t="shared" si="106"/>
        <v>5.6296296296296296E-2</v>
      </c>
      <c r="V615" s="227">
        <f>SUM(U614:U637)</f>
        <v>2.0533333333333328</v>
      </c>
      <c r="W615" s="228" t="str">
        <f t="shared" si="107"/>
        <v>2</v>
      </c>
      <c r="X615" s="509"/>
      <c r="Y615" s="229">
        <f t="shared" si="108"/>
        <v>1</v>
      </c>
    </row>
    <row r="616" spans="2:25" ht="18.75" customHeight="1">
      <c r="B616" s="515"/>
      <c r="C616" s="506"/>
      <c r="D616" s="216">
        <v>3</v>
      </c>
      <c r="E616" s="216" t="s">
        <v>5772</v>
      </c>
      <c r="F616" s="217">
        <v>154</v>
      </c>
      <c r="G616" s="218">
        <f t="shared" si="102"/>
        <v>30.8</v>
      </c>
      <c r="H616" s="219">
        <f t="shared" si="103"/>
        <v>85.555555555555557</v>
      </c>
      <c r="I616" s="219">
        <f t="shared" si="104"/>
        <v>2.8518518518518519E-2</v>
      </c>
      <c r="J616" s="217"/>
      <c r="K616" s="220"/>
      <c r="L616" s="220"/>
      <c r="M616" s="221"/>
      <c r="N616" s="222">
        <f t="shared" si="105"/>
        <v>0</v>
      </c>
      <c r="O616" s="223"/>
      <c r="P616" s="224"/>
      <c r="Q616" s="224"/>
      <c r="R616" s="224"/>
      <c r="S616" s="224"/>
      <c r="T616" s="225"/>
      <c r="U616" s="226">
        <f t="shared" si="106"/>
        <v>5.7037037037037039E-2</v>
      </c>
      <c r="V616" s="227"/>
      <c r="W616" s="228" t="str">
        <f t="shared" si="107"/>
        <v>0</v>
      </c>
      <c r="X616" s="509"/>
      <c r="Y616" s="229">
        <f t="shared" si="108"/>
        <v>0</v>
      </c>
    </row>
    <row r="617" spans="2:25" ht="18.75" customHeight="1">
      <c r="B617" s="515"/>
      <c r="C617" s="506"/>
      <c r="D617" s="216">
        <v>4</v>
      </c>
      <c r="E617" s="216" t="s">
        <v>5773</v>
      </c>
      <c r="F617" s="217">
        <v>133</v>
      </c>
      <c r="G617" s="218">
        <f t="shared" si="102"/>
        <v>26.6</v>
      </c>
      <c r="H617" s="219">
        <f t="shared" si="103"/>
        <v>73.888888888888886</v>
      </c>
      <c r="I617" s="219">
        <f t="shared" si="104"/>
        <v>2.462962962962963E-2</v>
      </c>
      <c r="J617" s="217"/>
      <c r="K617" s="220"/>
      <c r="L617" s="220"/>
      <c r="M617" s="221"/>
      <c r="N617" s="222">
        <f t="shared" si="105"/>
        <v>0</v>
      </c>
      <c r="O617" s="223"/>
      <c r="P617" s="224"/>
      <c r="Q617" s="224"/>
      <c r="R617" s="224"/>
      <c r="S617" s="224"/>
      <c r="T617" s="225"/>
      <c r="U617" s="226">
        <f t="shared" si="106"/>
        <v>4.925925925925926E-2</v>
      </c>
      <c r="V617" s="227"/>
      <c r="W617" s="228" t="str">
        <f t="shared" si="107"/>
        <v>0</v>
      </c>
      <c r="X617" s="509"/>
      <c r="Y617" s="229">
        <f t="shared" si="108"/>
        <v>0</v>
      </c>
    </row>
    <row r="618" spans="2:25" ht="18.75" customHeight="1">
      <c r="B618" s="515"/>
      <c r="C618" s="506"/>
      <c r="D618" s="216">
        <v>5</v>
      </c>
      <c r="E618" s="216" t="s">
        <v>5774</v>
      </c>
      <c r="F618" s="217">
        <v>225</v>
      </c>
      <c r="G618" s="218">
        <f t="shared" si="102"/>
        <v>45</v>
      </c>
      <c r="H618" s="219">
        <f t="shared" si="103"/>
        <v>125</v>
      </c>
      <c r="I618" s="219">
        <f t="shared" si="104"/>
        <v>4.1666666666666664E-2</v>
      </c>
      <c r="J618" s="217"/>
      <c r="K618" s="220"/>
      <c r="L618" s="220"/>
      <c r="M618" s="221"/>
      <c r="N618" s="222">
        <f t="shared" si="105"/>
        <v>0</v>
      </c>
      <c r="O618" s="223"/>
      <c r="P618" s="224"/>
      <c r="Q618" s="224"/>
      <c r="R618" s="224"/>
      <c r="S618" s="224"/>
      <c r="T618" s="225"/>
      <c r="U618" s="226">
        <f t="shared" si="106"/>
        <v>8.3333333333333329E-2</v>
      </c>
      <c r="V618" s="227"/>
      <c r="W618" s="228" t="str">
        <f t="shared" si="107"/>
        <v>0</v>
      </c>
      <c r="X618" s="509"/>
      <c r="Y618" s="229">
        <f t="shared" si="108"/>
        <v>0</v>
      </c>
    </row>
    <row r="619" spans="2:25" ht="18.75" customHeight="1">
      <c r="B619" s="515"/>
      <c r="C619" s="506"/>
      <c r="D619" s="216">
        <v>6</v>
      </c>
      <c r="E619" s="216" t="s">
        <v>5775</v>
      </c>
      <c r="F619" s="217">
        <v>202</v>
      </c>
      <c r="G619" s="218">
        <f t="shared" si="102"/>
        <v>40.4</v>
      </c>
      <c r="H619" s="219">
        <f t="shared" si="103"/>
        <v>112.22222222222221</v>
      </c>
      <c r="I619" s="219">
        <f t="shared" si="104"/>
        <v>3.7407407407407403E-2</v>
      </c>
      <c r="J619" s="217"/>
      <c r="K619" s="220"/>
      <c r="L619" s="220"/>
      <c r="M619" s="221"/>
      <c r="N619" s="222">
        <f t="shared" si="105"/>
        <v>0</v>
      </c>
      <c r="O619" s="223"/>
      <c r="P619" s="224"/>
      <c r="Q619" s="224"/>
      <c r="R619" s="224"/>
      <c r="S619" s="224"/>
      <c r="T619" s="225"/>
      <c r="U619" s="226">
        <f t="shared" si="106"/>
        <v>7.4814814814814806E-2</v>
      </c>
      <c r="V619" s="227"/>
      <c r="W619" s="228" t="str">
        <f t="shared" si="107"/>
        <v>0</v>
      </c>
      <c r="X619" s="509"/>
      <c r="Y619" s="229">
        <f t="shared" si="108"/>
        <v>0</v>
      </c>
    </row>
    <row r="620" spans="2:25" ht="18.75" customHeight="1">
      <c r="B620" s="515"/>
      <c r="C620" s="506"/>
      <c r="D620" s="216">
        <v>7</v>
      </c>
      <c r="E620" s="216" t="s">
        <v>5776</v>
      </c>
      <c r="F620" s="217">
        <v>100</v>
      </c>
      <c r="G620" s="218">
        <f t="shared" si="102"/>
        <v>20</v>
      </c>
      <c r="H620" s="219">
        <f t="shared" si="103"/>
        <v>55.555555555555557</v>
      </c>
      <c r="I620" s="219">
        <f t="shared" si="104"/>
        <v>1.8518518518518517E-2</v>
      </c>
      <c r="J620" s="217"/>
      <c r="K620" s="220"/>
      <c r="L620" s="220"/>
      <c r="M620" s="221"/>
      <c r="N620" s="222">
        <f t="shared" si="105"/>
        <v>0</v>
      </c>
      <c r="O620" s="223"/>
      <c r="P620" s="224"/>
      <c r="Q620" s="224"/>
      <c r="R620" s="224"/>
      <c r="S620" s="224"/>
      <c r="T620" s="225"/>
      <c r="U620" s="226">
        <f t="shared" si="106"/>
        <v>3.7037037037037035E-2</v>
      </c>
      <c r="V620" s="227"/>
      <c r="W620" s="228" t="str">
        <f t="shared" si="107"/>
        <v>0</v>
      </c>
      <c r="X620" s="509"/>
      <c r="Y620" s="229">
        <f t="shared" si="108"/>
        <v>0</v>
      </c>
    </row>
    <row r="621" spans="2:25" ht="18.75" customHeight="1">
      <c r="B621" s="515"/>
      <c r="C621" s="506"/>
      <c r="D621" s="216">
        <v>8</v>
      </c>
      <c r="E621" s="216" t="s">
        <v>5777</v>
      </c>
      <c r="F621" s="217">
        <v>199</v>
      </c>
      <c r="G621" s="218">
        <f t="shared" si="102"/>
        <v>39.799999999999997</v>
      </c>
      <c r="H621" s="219">
        <f t="shared" si="103"/>
        <v>110.55555555555556</v>
      </c>
      <c r="I621" s="219">
        <f t="shared" si="104"/>
        <v>3.6851851851851851E-2</v>
      </c>
      <c r="J621" s="217"/>
      <c r="K621" s="220"/>
      <c r="L621" s="220"/>
      <c r="M621" s="221"/>
      <c r="N621" s="222">
        <f t="shared" si="105"/>
        <v>0</v>
      </c>
      <c r="O621" s="223"/>
      <c r="P621" s="224"/>
      <c r="Q621" s="224"/>
      <c r="R621" s="224"/>
      <c r="S621" s="224"/>
      <c r="T621" s="225"/>
      <c r="U621" s="226">
        <f t="shared" si="106"/>
        <v>7.3703703703703702E-2</v>
      </c>
      <c r="V621" s="227"/>
      <c r="W621" s="228" t="str">
        <f t="shared" si="107"/>
        <v>0</v>
      </c>
      <c r="X621" s="509"/>
      <c r="Y621" s="229">
        <f t="shared" si="108"/>
        <v>0</v>
      </c>
    </row>
    <row r="622" spans="2:25" ht="18.75" customHeight="1">
      <c r="B622" s="515"/>
      <c r="C622" s="506"/>
      <c r="D622" s="216">
        <v>9</v>
      </c>
      <c r="E622" s="216" t="s">
        <v>5778</v>
      </c>
      <c r="F622" s="217">
        <v>187</v>
      </c>
      <c r="G622" s="218">
        <f t="shared" si="102"/>
        <v>37.4</v>
      </c>
      <c r="H622" s="219">
        <f t="shared" si="103"/>
        <v>103.88888888888889</v>
      </c>
      <c r="I622" s="219">
        <f t="shared" si="104"/>
        <v>3.4629629629629628E-2</v>
      </c>
      <c r="J622" s="217"/>
      <c r="K622" s="220"/>
      <c r="L622" s="220"/>
      <c r="M622" s="221"/>
      <c r="N622" s="222">
        <f t="shared" si="105"/>
        <v>0</v>
      </c>
      <c r="O622" s="223"/>
      <c r="P622" s="224"/>
      <c r="Q622" s="224"/>
      <c r="R622" s="224"/>
      <c r="S622" s="224"/>
      <c r="T622" s="225"/>
      <c r="U622" s="226">
        <f t="shared" si="106"/>
        <v>6.9259259259259257E-2</v>
      </c>
      <c r="V622" s="227"/>
      <c r="W622" s="228" t="str">
        <f t="shared" si="107"/>
        <v>0</v>
      </c>
      <c r="X622" s="509"/>
      <c r="Y622" s="229">
        <f t="shared" si="108"/>
        <v>0</v>
      </c>
    </row>
    <row r="623" spans="2:25" ht="18.75" customHeight="1">
      <c r="B623" s="515"/>
      <c r="C623" s="506"/>
      <c r="D623" s="216">
        <v>10</v>
      </c>
      <c r="E623" s="216" t="s">
        <v>5779</v>
      </c>
      <c r="F623" s="217">
        <v>252</v>
      </c>
      <c r="G623" s="218">
        <f t="shared" si="102"/>
        <v>50.4</v>
      </c>
      <c r="H623" s="219">
        <f t="shared" si="103"/>
        <v>140</v>
      </c>
      <c r="I623" s="219">
        <f t="shared" si="104"/>
        <v>4.6666666666666669E-2</v>
      </c>
      <c r="J623" s="217"/>
      <c r="K623" s="220"/>
      <c r="L623" s="220"/>
      <c r="M623" s="221"/>
      <c r="N623" s="222">
        <f t="shared" si="105"/>
        <v>0</v>
      </c>
      <c r="O623" s="223"/>
      <c r="P623" s="224"/>
      <c r="Q623" s="224"/>
      <c r="R623" s="224"/>
      <c r="S623" s="224"/>
      <c r="T623" s="225"/>
      <c r="U623" s="226">
        <f t="shared" si="106"/>
        <v>9.3333333333333338E-2</v>
      </c>
      <c r="V623" s="227"/>
      <c r="W623" s="228" t="str">
        <f t="shared" si="107"/>
        <v>0</v>
      </c>
      <c r="X623" s="509"/>
      <c r="Y623" s="229">
        <f t="shared" si="108"/>
        <v>0</v>
      </c>
    </row>
    <row r="624" spans="2:25" ht="18.75" customHeight="1">
      <c r="B624" s="515"/>
      <c r="C624" s="506"/>
      <c r="D624" s="216">
        <v>11</v>
      </c>
      <c r="E624" s="216" t="s">
        <v>5780</v>
      </c>
      <c r="F624" s="217">
        <v>303</v>
      </c>
      <c r="G624" s="218">
        <f t="shared" si="102"/>
        <v>60.6</v>
      </c>
      <c r="H624" s="219">
        <f t="shared" si="103"/>
        <v>168.33333333333334</v>
      </c>
      <c r="I624" s="219">
        <f t="shared" si="104"/>
        <v>5.6111111111111112E-2</v>
      </c>
      <c r="J624" s="217"/>
      <c r="K624" s="220"/>
      <c r="L624" s="220"/>
      <c r="M624" s="221"/>
      <c r="N624" s="222">
        <f t="shared" si="105"/>
        <v>0</v>
      </c>
      <c r="O624" s="223"/>
      <c r="P624" s="224"/>
      <c r="Q624" s="224"/>
      <c r="R624" s="224"/>
      <c r="S624" s="224"/>
      <c r="T624" s="225"/>
      <c r="U624" s="226">
        <f t="shared" si="106"/>
        <v>0.11222222222222222</v>
      </c>
      <c r="V624" s="227"/>
      <c r="W624" s="228" t="str">
        <f t="shared" si="107"/>
        <v>0</v>
      </c>
      <c r="X624" s="509"/>
      <c r="Y624" s="229">
        <f t="shared" si="108"/>
        <v>0</v>
      </c>
    </row>
    <row r="625" spans="2:25" ht="18.75" customHeight="1">
      <c r="B625" s="515"/>
      <c r="C625" s="506"/>
      <c r="D625" s="216">
        <v>12</v>
      </c>
      <c r="E625" s="216" t="s">
        <v>5781</v>
      </c>
      <c r="F625" s="217">
        <v>315</v>
      </c>
      <c r="G625" s="218">
        <f t="shared" si="102"/>
        <v>63</v>
      </c>
      <c r="H625" s="219">
        <f t="shared" si="103"/>
        <v>175</v>
      </c>
      <c r="I625" s="219">
        <f t="shared" si="104"/>
        <v>5.8333333333333334E-2</v>
      </c>
      <c r="J625" s="217"/>
      <c r="K625" s="220"/>
      <c r="L625" s="220"/>
      <c r="M625" s="221"/>
      <c r="N625" s="222">
        <f t="shared" si="105"/>
        <v>0</v>
      </c>
      <c r="O625" s="223"/>
      <c r="P625" s="224"/>
      <c r="Q625" s="224"/>
      <c r="R625" s="224"/>
      <c r="S625" s="224"/>
      <c r="T625" s="225"/>
      <c r="U625" s="226">
        <f t="shared" si="106"/>
        <v>0.11666666666666667</v>
      </c>
      <c r="V625" s="227"/>
      <c r="W625" s="228" t="str">
        <f t="shared" si="107"/>
        <v>0</v>
      </c>
      <c r="X625" s="509"/>
      <c r="Y625" s="229">
        <f t="shared" si="108"/>
        <v>0</v>
      </c>
    </row>
    <row r="626" spans="2:25" ht="18.75" customHeight="1">
      <c r="B626" s="515"/>
      <c r="C626" s="506"/>
      <c r="D626" s="216">
        <v>13</v>
      </c>
      <c r="E626" s="216" t="s">
        <v>5782</v>
      </c>
      <c r="F626" s="217">
        <v>210</v>
      </c>
      <c r="G626" s="218">
        <f t="shared" si="102"/>
        <v>42</v>
      </c>
      <c r="H626" s="219">
        <f t="shared" si="103"/>
        <v>116.66666666666666</v>
      </c>
      <c r="I626" s="219">
        <f t="shared" si="104"/>
        <v>3.8888888888888883E-2</v>
      </c>
      <c r="J626" s="217"/>
      <c r="K626" s="220"/>
      <c r="L626" s="220"/>
      <c r="M626" s="221"/>
      <c r="N626" s="222">
        <f t="shared" si="105"/>
        <v>0</v>
      </c>
      <c r="O626" s="223"/>
      <c r="P626" s="224"/>
      <c r="Q626" s="224"/>
      <c r="R626" s="224"/>
      <c r="S626" s="224"/>
      <c r="T626" s="225"/>
      <c r="U626" s="226">
        <f t="shared" si="106"/>
        <v>7.7777777777777765E-2</v>
      </c>
      <c r="V626" s="227"/>
      <c r="W626" s="228" t="str">
        <f t="shared" si="107"/>
        <v>0</v>
      </c>
      <c r="X626" s="509"/>
      <c r="Y626" s="229">
        <f t="shared" si="108"/>
        <v>0</v>
      </c>
    </row>
    <row r="627" spans="2:25" ht="18.75" customHeight="1">
      <c r="B627" s="515"/>
      <c r="C627" s="506"/>
      <c r="D627" s="216">
        <v>14</v>
      </c>
      <c r="E627" s="216" t="s">
        <v>5783</v>
      </c>
      <c r="F627" s="217">
        <v>193</v>
      </c>
      <c r="G627" s="218">
        <f t="shared" si="102"/>
        <v>38.6</v>
      </c>
      <c r="H627" s="219">
        <f t="shared" si="103"/>
        <v>107.22222222222221</v>
      </c>
      <c r="I627" s="219">
        <f t="shared" si="104"/>
        <v>3.574074074074074E-2</v>
      </c>
      <c r="J627" s="217"/>
      <c r="K627" s="220"/>
      <c r="L627" s="220"/>
      <c r="M627" s="221"/>
      <c r="N627" s="222">
        <f t="shared" si="105"/>
        <v>0</v>
      </c>
      <c r="O627" s="223"/>
      <c r="P627" s="224"/>
      <c r="Q627" s="224"/>
      <c r="R627" s="224"/>
      <c r="S627" s="224"/>
      <c r="T627" s="225"/>
      <c r="U627" s="226">
        <f t="shared" si="106"/>
        <v>7.1481481481481479E-2</v>
      </c>
      <c r="V627" s="227"/>
      <c r="W627" s="228" t="str">
        <f t="shared" si="107"/>
        <v>0</v>
      </c>
      <c r="X627" s="509"/>
      <c r="Y627" s="229">
        <f t="shared" si="108"/>
        <v>0</v>
      </c>
    </row>
    <row r="628" spans="2:25" ht="18.75" customHeight="1">
      <c r="B628" s="515"/>
      <c r="C628" s="506"/>
      <c r="D628" s="216">
        <v>15</v>
      </c>
      <c r="E628" s="216" t="s">
        <v>5784</v>
      </c>
      <c r="F628" s="217">
        <v>407</v>
      </c>
      <c r="G628" s="218">
        <f t="shared" si="102"/>
        <v>81.400000000000006</v>
      </c>
      <c r="H628" s="219">
        <f t="shared" si="103"/>
        <v>226.11111111111111</v>
      </c>
      <c r="I628" s="219">
        <f t="shared" si="104"/>
        <v>7.5370370370370365E-2</v>
      </c>
      <c r="J628" s="217"/>
      <c r="K628" s="220"/>
      <c r="L628" s="220"/>
      <c r="M628" s="221"/>
      <c r="N628" s="222">
        <f t="shared" si="105"/>
        <v>0</v>
      </c>
      <c r="O628" s="223"/>
      <c r="P628" s="224"/>
      <c r="Q628" s="224"/>
      <c r="R628" s="224"/>
      <c r="S628" s="224"/>
      <c r="T628" s="225"/>
      <c r="U628" s="226">
        <f t="shared" si="106"/>
        <v>0.15074074074074073</v>
      </c>
      <c r="V628" s="227"/>
      <c r="W628" s="228" t="str">
        <f t="shared" si="107"/>
        <v>0</v>
      </c>
      <c r="X628" s="509"/>
      <c r="Y628" s="229">
        <f t="shared" si="108"/>
        <v>0</v>
      </c>
    </row>
    <row r="629" spans="2:25" ht="18.75" customHeight="1">
      <c r="B629" s="515"/>
      <c r="C629" s="506"/>
      <c r="D629" s="216">
        <v>16</v>
      </c>
      <c r="E629" s="216" t="s">
        <v>5785</v>
      </c>
      <c r="F629" s="217">
        <v>428</v>
      </c>
      <c r="G629" s="218">
        <f t="shared" si="102"/>
        <v>85.6</v>
      </c>
      <c r="H629" s="219">
        <f t="shared" si="103"/>
        <v>237.77777777777777</v>
      </c>
      <c r="I629" s="219">
        <f t="shared" si="104"/>
        <v>7.9259259259259252E-2</v>
      </c>
      <c r="J629" s="217"/>
      <c r="K629" s="220"/>
      <c r="L629" s="220"/>
      <c r="M629" s="221"/>
      <c r="N629" s="222">
        <f t="shared" si="105"/>
        <v>0</v>
      </c>
      <c r="O629" s="223"/>
      <c r="P629" s="224"/>
      <c r="Q629" s="224"/>
      <c r="R629" s="224"/>
      <c r="S629" s="224"/>
      <c r="T629" s="225"/>
      <c r="U629" s="226">
        <f t="shared" si="106"/>
        <v>0.1585185185185185</v>
      </c>
      <c r="V629" s="227"/>
      <c r="W629" s="228" t="str">
        <f t="shared" si="107"/>
        <v>0</v>
      </c>
      <c r="X629" s="509"/>
      <c r="Y629" s="229">
        <f t="shared" si="108"/>
        <v>0</v>
      </c>
    </row>
    <row r="630" spans="2:25" ht="18.75" customHeight="1">
      <c r="B630" s="515"/>
      <c r="C630" s="506"/>
      <c r="D630" s="216">
        <v>17</v>
      </c>
      <c r="E630" s="216" t="s">
        <v>5786</v>
      </c>
      <c r="F630" s="217">
        <v>207</v>
      </c>
      <c r="G630" s="218">
        <f t="shared" si="102"/>
        <v>41.4</v>
      </c>
      <c r="H630" s="219">
        <f t="shared" si="103"/>
        <v>115</v>
      </c>
      <c r="I630" s="219">
        <f t="shared" si="104"/>
        <v>3.833333333333333E-2</v>
      </c>
      <c r="J630" s="217"/>
      <c r="K630" s="220"/>
      <c r="L630" s="220"/>
      <c r="M630" s="221"/>
      <c r="N630" s="222">
        <f t="shared" si="105"/>
        <v>0</v>
      </c>
      <c r="O630" s="223"/>
      <c r="P630" s="224"/>
      <c r="Q630" s="224"/>
      <c r="R630" s="224"/>
      <c r="S630" s="224"/>
      <c r="T630" s="225"/>
      <c r="U630" s="226">
        <f t="shared" si="106"/>
        <v>7.6666666666666661E-2</v>
      </c>
      <c r="V630" s="227"/>
      <c r="W630" s="228" t="str">
        <f t="shared" si="107"/>
        <v>0</v>
      </c>
      <c r="X630" s="509"/>
      <c r="Y630" s="229">
        <f t="shared" si="108"/>
        <v>0</v>
      </c>
    </row>
    <row r="631" spans="2:25" ht="18.75" customHeight="1">
      <c r="B631" s="515"/>
      <c r="C631" s="506"/>
      <c r="D631" s="216">
        <v>18</v>
      </c>
      <c r="E631" s="216" t="s">
        <v>5787</v>
      </c>
      <c r="F631" s="217">
        <v>175</v>
      </c>
      <c r="G631" s="218">
        <f t="shared" si="102"/>
        <v>35</v>
      </c>
      <c r="H631" s="219">
        <f t="shared" si="103"/>
        <v>97.222222222222214</v>
      </c>
      <c r="I631" s="219">
        <f t="shared" si="104"/>
        <v>3.2407407407407406E-2</v>
      </c>
      <c r="J631" s="217"/>
      <c r="K631" s="220"/>
      <c r="L631" s="220"/>
      <c r="M631" s="221"/>
      <c r="N631" s="222">
        <f t="shared" si="105"/>
        <v>0</v>
      </c>
      <c r="O631" s="223"/>
      <c r="P631" s="224"/>
      <c r="Q631" s="224"/>
      <c r="R631" s="224"/>
      <c r="S631" s="224"/>
      <c r="T631" s="225"/>
      <c r="U631" s="226">
        <f t="shared" si="106"/>
        <v>6.4814814814814811E-2</v>
      </c>
      <c r="V631" s="227"/>
      <c r="W631" s="228" t="str">
        <f t="shared" si="107"/>
        <v>0</v>
      </c>
      <c r="X631" s="509"/>
      <c r="Y631" s="229">
        <f t="shared" si="108"/>
        <v>0</v>
      </c>
    </row>
    <row r="632" spans="2:25" ht="18.75" customHeight="1">
      <c r="B632" s="515"/>
      <c r="C632" s="506"/>
      <c r="D632" s="216">
        <v>19</v>
      </c>
      <c r="E632" s="216" t="s">
        <v>5788</v>
      </c>
      <c r="F632" s="217">
        <v>213</v>
      </c>
      <c r="G632" s="218">
        <f t="shared" si="102"/>
        <v>42.6</v>
      </c>
      <c r="H632" s="219">
        <f t="shared" si="103"/>
        <v>118.33333333333333</v>
      </c>
      <c r="I632" s="219">
        <f t="shared" si="104"/>
        <v>3.9444444444444442E-2</v>
      </c>
      <c r="J632" s="217"/>
      <c r="K632" s="220"/>
      <c r="L632" s="220"/>
      <c r="M632" s="221"/>
      <c r="N632" s="222">
        <f t="shared" si="105"/>
        <v>0</v>
      </c>
      <c r="O632" s="223"/>
      <c r="P632" s="224"/>
      <c r="Q632" s="224"/>
      <c r="R632" s="224"/>
      <c r="S632" s="224"/>
      <c r="T632" s="225"/>
      <c r="U632" s="226">
        <f t="shared" si="106"/>
        <v>7.8888888888888883E-2</v>
      </c>
      <c r="V632" s="227"/>
      <c r="W632" s="228" t="str">
        <f t="shared" si="107"/>
        <v>0</v>
      </c>
      <c r="X632" s="509"/>
      <c r="Y632" s="229">
        <f t="shared" si="108"/>
        <v>0</v>
      </c>
    </row>
    <row r="633" spans="2:25" ht="18.75" customHeight="1">
      <c r="B633" s="515"/>
      <c r="C633" s="506"/>
      <c r="D633" s="216">
        <v>20</v>
      </c>
      <c r="E633" s="216" t="s">
        <v>5789</v>
      </c>
      <c r="F633" s="217">
        <v>433</v>
      </c>
      <c r="G633" s="218">
        <f t="shared" si="102"/>
        <v>86.6</v>
      </c>
      <c r="H633" s="219">
        <f t="shared" si="103"/>
        <v>240.55555555555554</v>
      </c>
      <c r="I633" s="219">
        <f t="shared" si="104"/>
        <v>8.0185185185185179E-2</v>
      </c>
      <c r="J633" s="217"/>
      <c r="K633" s="220"/>
      <c r="L633" s="220"/>
      <c r="M633" s="221"/>
      <c r="N633" s="222">
        <f t="shared" si="105"/>
        <v>0</v>
      </c>
      <c r="O633" s="223"/>
      <c r="P633" s="224"/>
      <c r="Q633" s="224"/>
      <c r="R633" s="224"/>
      <c r="S633" s="224"/>
      <c r="T633" s="225"/>
      <c r="U633" s="226">
        <f t="shared" si="106"/>
        <v>0.16037037037037036</v>
      </c>
      <c r="V633" s="227"/>
      <c r="W633" s="228" t="str">
        <f t="shared" si="107"/>
        <v>0</v>
      </c>
      <c r="X633" s="509"/>
      <c r="Y633" s="229">
        <f t="shared" si="108"/>
        <v>0</v>
      </c>
    </row>
    <row r="634" spans="2:25" ht="18.75" customHeight="1">
      <c r="B634" s="515"/>
      <c r="C634" s="506"/>
      <c r="D634" s="216">
        <v>21</v>
      </c>
      <c r="E634" s="216" t="s">
        <v>5790</v>
      </c>
      <c r="F634" s="217">
        <v>109</v>
      </c>
      <c r="G634" s="218">
        <f t="shared" si="102"/>
        <v>21.8</v>
      </c>
      <c r="H634" s="219">
        <f t="shared" si="103"/>
        <v>60.555555555555557</v>
      </c>
      <c r="I634" s="219">
        <f t="shared" si="104"/>
        <v>2.0185185185185184E-2</v>
      </c>
      <c r="J634" s="217"/>
      <c r="K634" s="220"/>
      <c r="L634" s="220"/>
      <c r="M634" s="221"/>
      <c r="N634" s="222">
        <f t="shared" si="105"/>
        <v>0</v>
      </c>
      <c r="O634" s="223"/>
      <c r="P634" s="224"/>
      <c r="Q634" s="224"/>
      <c r="R634" s="224"/>
      <c r="S634" s="224"/>
      <c r="T634" s="225"/>
      <c r="U634" s="226">
        <f t="shared" si="106"/>
        <v>4.0370370370370369E-2</v>
      </c>
      <c r="V634" s="227"/>
      <c r="W634" s="228" t="str">
        <f t="shared" si="107"/>
        <v>0</v>
      </c>
      <c r="X634" s="509"/>
      <c r="Y634" s="229">
        <f t="shared" si="108"/>
        <v>0</v>
      </c>
    </row>
    <row r="635" spans="2:25" ht="18.75" customHeight="1">
      <c r="B635" s="515"/>
      <c r="C635" s="506"/>
      <c r="D635" s="216">
        <v>22</v>
      </c>
      <c r="E635" s="216" t="s">
        <v>5791</v>
      </c>
      <c r="F635" s="217">
        <v>103</v>
      </c>
      <c r="G635" s="218">
        <f t="shared" si="102"/>
        <v>20.6</v>
      </c>
      <c r="H635" s="219">
        <f t="shared" si="103"/>
        <v>57.222222222222221</v>
      </c>
      <c r="I635" s="219">
        <f t="shared" si="104"/>
        <v>1.9074074074074073E-2</v>
      </c>
      <c r="J635" s="217"/>
      <c r="K635" s="220"/>
      <c r="L635" s="220"/>
      <c r="M635" s="221"/>
      <c r="N635" s="222">
        <f t="shared" si="105"/>
        <v>0</v>
      </c>
      <c r="O635" s="223"/>
      <c r="P635" s="224"/>
      <c r="Q635" s="224"/>
      <c r="R635" s="224"/>
      <c r="S635" s="224"/>
      <c r="T635" s="225"/>
      <c r="U635" s="226">
        <f t="shared" si="106"/>
        <v>3.8148148148148146E-2</v>
      </c>
      <c r="V635" s="227"/>
      <c r="W635" s="228" t="str">
        <f t="shared" si="107"/>
        <v>0</v>
      </c>
      <c r="X635" s="509"/>
      <c r="Y635" s="229">
        <f t="shared" si="108"/>
        <v>0</v>
      </c>
    </row>
    <row r="636" spans="2:25" ht="18.75" customHeight="1">
      <c r="B636" s="515"/>
      <c r="C636" s="506"/>
      <c r="D636" s="216">
        <v>23</v>
      </c>
      <c r="E636" s="216" t="s">
        <v>5792</v>
      </c>
      <c r="F636" s="217">
        <v>114</v>
      </c>
      <c r="G636" s="218">
        <f t="shared" si="102"/>
        <v>22.8</v>
      </c>
      <c r="H636" s="219">
        <f t="shared" si="103"/>
        <v>63.333333333333329</v>
      </c>
      <c r="I636" s="219">
        <f t="shared" si="104"/>
        <v>2.1111111111111108E-2</v>
      </c>
      <c r="J636" s="217"/>
      <c r="K636" s="220"/>
      <c r="L636" s="220"/>
      <c r="M636" s="221"/>
      <c r="N636" s="222">
        <f t="shared" si="105"/>
        <v>0</v>
      </c>
      <c r="O636" s="223"/>
      <c r="P636" s="224"/>
      <c r="Q636" s="224"/>
      <c r="R636" s="224"/>
      <c r="S636" s="224"/>
      <c r="T636" s="225"/>
      <c r="U636" s="226">
        <f t="shared" si="106"/>
        <v>4.2222222222222217E-2</v>
      </c>
      <c r="V636" s="227"/>
      <c r="W636" s="228" t="str">
        <f t="shared" si="107"/>
        <v>0</v>
      </c>
      <c r="X636" s="509"/>
      <c r="Y636" s="229">
        <f t="shared" si="108"/>
        <v>0</v>
      </c>
    </row>
    <row r="637" spans="2:25" ht="18.75" customHeight="1">
      <c r="B637" s="515"/>
      <c r="C637" s="506"/>
      <c r="D637" s="216">
        <v>24</v>
      </c>
      <c r="E637" s="216" t="s">
        <v>5793</v>
      </c>
      <c r="F637" s="217">
        <v>222</v>
      </c>
      <c r="G637" s="218">
        <f t="shared" si="102"/>
        <v>44.4</v>
      </c>
      <c r="H637" s="219">
        <f t="shared" si="103"/>
        <v>123.33333333333333</v>
      </c>
      <c r="I637" s="219">
        <f t="shared" si="104"/>
        <v>4.1111111111111112E-2</v>
      </c>
      <c r="J637" s="217"/>
      <c r="K637" s="220"/>
      <c r="L637" s="220"/>
      <c r="M637" s="221"/>
      <c r="N637" s="222">
        <f t="shared" si="105"/>
        <v>0</v>
      </c>
      <c r="O637" s="223"/>
      <c r="P637" s="224"/>
      <c r="Q637" s="224"/>
      <c r="R637" s="224"/>
      <c r="S637" s="224"/>
      <c r="T637" s="225"/>
      <c r="U637" s="226">
        <f t="shared" si="106"/>
        <v>8.2222222222222224E-2</v>
      </c>
      <c r="V637" s="227"/>
      <c r="W637" s="228" t="str">
        <f t="shared" si="107"/>
        <v>0</v>
      </c>
      <c r="X637" s="509"/>
      <c r="Y637" s="229">
        <f t="shared" si="108"/>
        <v>0</v>
      </c>
    </row>
    <row r="638" spans="2:25" ht="18.75" customHeight="1">
      <c r="B638" s="515"/>
      <c r="C638" s="506"/>
      <c r="D638" s="216"/>
      <c r="E638" s="216"/>
      <c r="F638" s="217"/>
      <c r="G638" s="218">
        <f t="shared" si="102"/>
        <v>0</v>
      </c>
      <c r="H638" s="219">
        <f t="shared" si="103"/>
        <v>0</v>
      </c>
      <c r="I638" s="219">
        <f t="shared" si="104"/>
        <v>0</v>
      </c>
      <c r="J638" s="217"/>
      <c r="K638" s="220"/>
      <c r="L638" s="220"/>
      <c r="M638" s="221"/>
      <c r="N638" s="222">
        <f t="shared" si="105"/>
        <v>0</v>
      </c>
      <c r="O638" s="223"/>
      <c r="P638" s="224"/>
      <c r="Q638" s="224"/>
      <c r="R638" s="224"/>
      <c r="S638" s="224"/>
      <c r="T638" s="225"/>
      <c r="U638" s="226">
        <f t="shared" si="106"/>
        <v>0</v>
      </c>
      <c r="V638" s="227"/>
      <c r="W638" s="228" t="str">
        <f t="shared" si="107"/>
        <v>0</v>
      </c>
      <c r="X638" s="509"/>
      <c r="Y638" s="229">
        <f t="shared" si="108"/>
        <v>0</v>
      </c>
    </row>
    <row r="639" spans="2:25" ht="18.75" customHeight="1">
      <c r="B639" s="515"/>
      <c r="C639" s="506"/>
      <c r="D639" s="216">
        <v>1</v>
      </c>
      <c r="E639" s="216" t="s">
        <v>5794</v>
      </c>
      <c r="F639" s="217">
        <v>446</v>
      </c>
      <c r="G639" s="218">
        <f t="shared" si="102"/>
        <v>89.2</v>
      </c>
      <c r="H639" s="219">
        <f t="shared" si="103"/>
        <v>247.77777777777777</v>
      </c>
      <c r="I639" s="219">
        <f t="shared" si="104"/>
        <v>8.2592592592592592E-2</v>
      </c>
      <c r="J639" s="217"/>
      <c r="K639" s="220"/>
      <c r="L639" s="220"/>
      <c r="M639" s="221"/>
      <c r="N639" s="222">
        <f t="shared" si="105"/>
        <v>0</v>
      </c>
      <c r="O639" s="223"/>
      <c r="P639" s="224"/>
      <c r="Q639" s="224"/>
      <c r="R639" s="224"/>
      <c r="S639" s="224"/>
      <c r="T639" s="225"/>
      <c r="U639" s="226">
        <f t="shared" si="106"/>
        <v>0.16518518518518518</v>
      </c>
      <c r="V639" s="227"/>
      <c r="W639" s="228" t="str">
        <f t="shared" si="107"/>
        <v>0</v>
      </c>
      <c r="X639" s="509"/>
      <c r="Y639" s="229">
        <f t="shared" si="108"/>
        <v>0</v>
      </c>
    </row>
    <row r="640" spans="2:25" ht="18.75" customHeight="1">
      <c r="B640" s="515"/>
      <c r="C640" s="506"/>
      <c r="D640" s="216">
        <v>2</v>
      </c>
      <c r="E640" s="216" t="s">
        <v>5795</v>
      </c>
      <c r="F640" s="217">
        <v>404</v>
      </c>
      <c r="G640" s="218">
        <f t="shared" si="102"/>
        <v>80.8</v>
      </c>
      <c r="H640" s="219">
        <f t="shared" si="103"/>
        <v>224.44444444444443</v>
      </c>
      <c r="I640" s="219">
        <f t="shared" si="104"/>
        <v>7.4814814814814806E-2</v>
      </c>
      <c r="J640" s="217"/>
      <c r="K640" s="220"/>
      <c r="L640" s="220"/>
      <c r="M640" s="221"/>
      <c r="N640" s="222">
        <f t="shared" si="105"/>
        <v>0</v>
      </c>
      <c r="O640" s="223"/>
      <c r="P640" s="224"/>
      <c r="Q640" s="224"/>
      <c r="R640" s="224"/>
      <c r="S640" s="224"/>
      <c r="T640" s="225"/>
      <c r="U640" s="226">
        <f t="shared" si="106"/>
        <v>0.14962962962962961</v>
      </c>
      <c r="V640" s="227"/>
      <c r="W640" s="228" t="str">
        <f t="shared" si="107"/>
        <v>0</v>
      </c>
      <c r="X640" s="509"/>
      <c r="Y640" s="229">
        <f t="shared" si="108"/>
        <v>0</v>
      </c>
    </row>
    <row r="641" spans="2:25" ht="18.75" customHeight="1">
      <c r="B641" s="515"/>
      <c r="C641" s="506"/>
      <c r="D641" s="216">
        <v>3</v>
      </c>
      <c r="E641" s="216" t="s">
        <v>5796</v>
      </c>
      <c r="F641" s="217">
        <v>312</v>
      </c>
      <c r="G641" s="218">
        <f t="shared" si="102"/>
        <v>62.4</v>
      </c>
      <c r="H641" s="219">
        <f t="shared" si="103"/>
        <v>173.33333333333334</v>
      </c>
      <c r="I641" s="219">
        <f t="shared" si="104"/>
        <v>5.7777777777777782E-2</v>
      </c>
      <c r="J641" s="217"/>
      <c r="K641" s="220"/>
      <c r="L641" s="220"/>
      <c r="M641" s="221"/>
      <c r="N641" s="222">
        <f t="shared" si="105"/>
        <v>0</v>
      </c>
      <c r="O641" s="223"/>
      <c r="P641" s="224"/>
      <c r="Q641" s="224"/>
      <c r="R641" s="224"/>
      <c r="S641" s="224"/>
      <c r="T641" s="225"/>
      <c r="U641" s="226">
        <f t="shared" si="106"/>
        <v>0.11555555555555556</v>
      </c>
      <c r="V641" s="227"/>
      <c r="W641" s="228" t="str">
        <f t="shared" si="107"/>
        <v>0</v>
      </c>
      <c r="X641" s="509"/>
      <c r="Y641" s="229">
        <f t="shared" si="108"/>
        <v>0</v>
      </c>
    </row>
    <row r="642" spans="2:25" ht="18.75" customHeight="1">
      <c r="B642" s="515"/>
      <c r="C642" s="506"/>
      <c r="D642" s="216">
        <v>4</v>
      </c>
      <c r="E642" s="216" t="s">
        <v>5797</v>
      </c>
      <c r="F642" s="217">
        <v>208</v>
      </c>
      <c r="G642" s="218">
        <f t="shared" si="102"/>
        <v>41.6</v>
      </c>
      <c r="H642" s="219">
        <f t="shared" si="103"/>
        <v>115.55555555555556</v>
      </c>
      <c r="I642" s="219">
        <f t="shared" si="104"/>
        <v>3.8518518518518521E-2</v>
      </c>
      <c r="J642" s="217"/>
      <c r="K642" s="220"/>
      <c r="L642" s="220"/>
      <c r="M642" s="221"/>
      <c r="N642" s="222">
        <f t="shared" si="105"/>
        <v>0</v>
      </c>
      <c r="O642" s="223"/>
      <c r="P642" s="224"/>
      <c r="Q642" s="224"/>
      <c r="R642" s="224"/>
      <c r="S642" s="224"/>
      <c r="T642" s="225"/>
      <c r="U642" s="226">
        <f t="shared" si="106"/>
        <v>7.7037037037037043E-2</v>
      </c>
      <c r="V642" s="227"/>
      <c r="W642" s="228" t="str">
        <f t="shared" si="107"/>
        <v>0</v>
      </c>
      <c r="X642" s="509"/>
      <c r="Y642" s="229">
        <f t="shared" si="108"/>
        <v>0</v>
      </c>
    </row>
    <row r="643" spans="2:25" ht="18.75" customHeight="1">
      <c r="B643" s="515"/>
      <c r="C643" s="506"/>
      <c r="D643" s="216">
        <v>5</v>
      </c>
      <c r="E643" s="216" t="s">
        <v>5798</v>
      </c>
      <c r="F643" s="217">
        <v>92</v>
      </c>
      <c r="G643" s="218">
        <f t="shared" si="102"/>
        <v>18.399999999999999</v>
      </c>
      <c r="H643" s="219">
        <f t="shared" si="103"/>
        <v>51.111111111111107</v>
      </c>
      <c r="I643" s="219">
        <f t="shared" si="104"/>
        <v>1.7037037037037035E-2</v>
      </c>
      <c r="J643" s="217"/>
      <c r="K643" s="220"/>
      <c r="L643" s="220"/>
      <c r="M643" s="221"/>
      <c r="N643" s="222">
        <f t="shared" si="105"/>
        <v>0</v>
      </c>
      <c r="O643" s="223"/>
      <c r="P643" s="224"/>
      <c r="Q643" s="224"/>
      <c r="R643" s="224"/>
      <c r="S643" s="224"/>
      <c r="T643" s="225"/>
      <c r="U643" s="226">
        <f t="shared" si="106"/>
        <v>3.4074074074074069E-2</v>
      </c>
      <c r="V643" s="227"/>
      <c r="W643" s="228" t="str">
        <f t="shared" si="107"/>
        <v>0</v>
      </c>
      <c r="X643" s="509"/>
      <c r="Y643" s="229">
        <f t="shared" si="108"/>
        <v>0</v>
      </c>
    </row>
    <row r="644" spans="2:25" ht="18.75" customHeight="1">
      <c r="B644" s="515"/>
      <c r="C644" s="506"/>
      <c r="D644" s="216">
        <v>6</v>
      </c>
      <c r="E644" s="216" t="s">
        <v>5790</v>
      </c>
      <c r="F644" s="217">
        <v>215</v>
      </c>
      <c r="G644" s="218">
        <f t="shared" si="102"/>
        <v>43</v>
      </c>
      <c r="H644" s="219">
        <f t="shared" si="103"/>
        <v>119.44444444444444</v>
      </c>
      <c r="I644" s="219">
        <f t="shared" si="104"/>
        <v>3.9814814814814817E-2</v>
      </c>
      <c r="J644" s="217"/>
      <c r="K644" s="220"/>
      <c r="L644" s="220"/>
      <c r="M644" s="221"/>
      <c r="N644" s="222">
        <f t="shared" si="105"/>
        <v>0</v>
      </c>
      <c r="O644" s="223"/>
      <c r="P644" s="224"/>
      <c r="Q644" s="224"/>
      <c r="R644" s="224"/>
      <c r="S644" s="224"/>
      <c r="T644" s="225"/>
      <c r="U644" s="226">
        <f t="shared" si="106"/>
        <v>7.9629629629629634E-2</v>
      </c>
      <c r="V644" s="227"/>
      <c r="W644" s="228" t="str">
        <f t="shared" si="107"/>
        <v>0</v>
      </c>
      <c r="X644" s="509"/>
      <c r="Y644" s="229">
        <f t="shared" si="108"/>
        <v>0</v>
      </c>
    </row>
    <row r="645" spans="2:25" ht="18.75" customHeight="1">
      <c r="B645" s="515"/>
      <c r="C645" s="506"/>
      <c r="D645" s="216">
        <v>7</v>
      </c>
      <c r="E645" s="216" t="s">
        <v>5794</v>
      </c>
      <c r="F645" s="217">
        <v>461</v>
      </c>
      <c r="G645" s="218">
        <f t="shared" si="102"/>
        <v>92.2</v>
      </c>
      <c r="H645" s="219">
        <f t="shared" si="103"/>
        <v>256.11111111111109</v>
      </c>
      <c r="I645" s="219">
        <f t="shared" si="104"/>
        <v>8.537037037037036E-2</v>
      </c>
      <c r="J645" s="217"/>
      <c r="K645" s="220"/>
      <c r="L645" s="220"/>
      <c r="M645" s="221"/>
      <c r="N645" s="222">
        <f t="shared" si="105"/>
        <v>0</v>
      </c>
      <c r="O645" s="223"/>
      <c r="P645" s="224"/>
      <c r="Q645" s="224"/>
      <c r="R645" s="224"/>
      <c r="S645" s="224"/>
      <c r="T645" s="225"/>
      <c r="U645" s="226">
        <f t="shared" si="106"/>
        <v>0.17074074074074072</v>
      </c>
      <c r="V645" s="227"/>
      <c r="W645" s="228" t="str">
        <f t="shared" si="107"/>
        <v>0</v>
      </c>
      <c r="X645" s="509"/>
      <c r="Y645" s="229">
        <f t="shared" si="108"/>
        <v>0</v>
      </c>
    </row>
    <row r="646" spans="2:25" ht="18.75" customHeight="1">
      <c r="B646" s="515"/>
      <c r="C646" s="506"/>
      <c r="D646" s="216">
        <v>8</v>
      </c>
      <c r="E646" s="216" t="s">
        <v>5799</v>
      </c>
      <c r="F646" s="217">
        <v>116</v>
      </c>
      <c r="G646" s="218">
        <f t="shared" si="102"/>
        <v>23.2</v>
      </c>
      <c r="H646" s="219">
        <f t="shared" si="103"/>
        <v>64.444444444444443</v>
      </c>
      <c r="I646" s="219">
        <f t="shared" si="104"/>
        <v>2.148148148148148E-2</v>
      </c>
      <c r="J646" s="217"/>
      <c r="K646" s="220"/>
      <c r="L646" s="220"/>
      <c r="M646" s="221"/>
      <c r="N646" s="222">
        <f t="shared" si="105"/>
        <v>0</v>
      </c>
      <c r="O646" s="223"/>
      <c r="P646" s="224"/>
      <c r="Q646" s="224"/>
      <c r="R646" s="224"/>
      <c r="S646" s="224"/>
      <c r="T646" s="225"/>
      <c r="U646" s="226">
        <f t="shared" si="106"/>
        <v>4.296296296296296E-2</v>
      </c>
      <c r="V646" s="227"/>
      <c r="W646" s="228" t="str">
        <f t="shared" si="107"/>
        <v>0</v>
      </c>
      <c r="X646" s="509"/>
      <c r="Y646" s="229">
        <f t="shared" si="108"/>
        <v>0</v>
      </c>
    </row>
    <row r="647" spans="2:25" ht="18.75" customHeight="1">
      <c r="B647" s="515"/>
      <c r="C647" s="506"/>
      <c r="D647" s="216">
        <v>9</v>
      </c>
      <c r="E647" s="216" t="s">
        <v>5800</v>
      </c>
      <c r="F647" s="217">
        <v>553</v>
      </c>
      <c r="G647" s="218">
        <f t="shared" si="102"/>
        <v>110.6</v>
      </c>
      <c r="H647" s="219">
        <f t="shared" si="103"/>
        <v>307.22222222222223</v>
      </c>
      <c r="I647" s="219">
        <f t="shared" si="104"/>
        <v>0.10240740740740741</v>
      </c>
      <c r="J647" s="217"/>
      <c r="K647" s="220" t="s">
        <v>11341</v>
      </c>
      <c r="L647" s="220"/>
      <c r="M647" s="221">
        <f>SUM(H639:H661)</f>
        <v>2918.8888888888887</v>
      </c>
      <c r="N647" s="222">
        <f t="shared" si="105"/>
        <v>58.377777777777773</v>
      </c>
      <c r="O647" s="223">
        <v>6</v>
      </c>
      <c r="P647" s="224" t="s">
        <v>12</v>
      </c>
      <c r="Q647" s="224"/>
      <c r="R647" s="224" t="s">
        <v>1064</v>
      </c>
      <c r="S647" s="224"/>
      <c r="T647" s="225"/>
      <c r="U647" s="226">
        <f t="shared" si="106"/>
        <v>0.20481481481481481</v>
      </c>
      <c r="V647" s="227">
        <f>SUM(U639:U661)</f>
        <v>1.9459259259259256</v>
      </c>
      <c r="W647" s="228" t="str">
        <f t="shared" si="107"/>
        <v>2</v>
      </c>
      <c r="X647" s="509"/>
      <c r="Y647" s="229">
        <f t="shared" si="108"/>
        <v>1</v>
      </c>
    </row>
    <row r="648" spans="2:25" ht="18.75" customHeight="1">
      <c r="B648" s="515"/>
      <c r="C648" s="506"/>
      <c r="D648" s="216">
        <v>10</v>
      </c>
      <c r="E648" s="216" t="s">
        <v>5801</v>
      </c>
      <c r="F648" s="217">
        <v>214</v>
      </c>
      <c r="G648" s="218">
        <f t="shared" si="102"/>
        <v>42.8</v>
      </c>
      <c r="H648" s="219">
        <f t="shared" si="103"/>
        <v>118.88888888888889</v>
      </c>
      <c r="I648" s="219">
        <f t="shared" si="104"/>
        <v>3.9629629629629626E-2</v>
      </c>
      <c r="J648" s="217"/>
      <c r="K648" s="220"/>
      <c r="L648" s="220"/>
      <c r="M648" s="221"/>
      <c r="N648" s="222">
        <f t="shared" si="105"/>
        <v>0</v>
      </c>
      <c r="O648" s="223"/>
      <c r="P648" s="224"/>
      <c r="Q648" s="224"/>
      <c r="R648" s="224"/>
      <c r="S648" s="224"/>
      <c r="T648" s="225"/>
      <c r="U648" s="226">
        <f t="shared" si="106"/>
        <v>7.9259259259259252E-2</v>
      </c>
      <c r="V648" s="227"/>
      <c r="W648" s="228" t="str">
        <f t="shared" si="107"/>
        <v>0</v>
      </c>
      <c r="X648" s="509"/>
      <c r="Y648" s="229">
        <f t="shared" si="108"/>
        <v>0</v>
      </c>
    </row>
    <row r="649" spans="2:25" ht="18.75" customHeight="1">
      <c r="B649" s="515"/>
      <c r="C649" s="506"/>
      <c r="D649" s="216">
        <v>11</v>
      </c>
      <c r="E649" s="216" t="s">
        <v>5802</v>
      </c>
      <c r="F649" s="217">
        <v>209</v>
      </c>
      <c r="G649" s="218">
        <f t="shared" si="102"/>
        <v>41.8</v>
      </c>
      <c r="H649" s="219">
        <f t="shared" si="103"/>
        <v>116.11111111111111</v>
      </c>
      <c r="I649" s="219">
        <f t="shared" si="104"/>
        <v>3.8703703703703705E-2</v>
      </c>
      <c r="J649" s="217"/>
      <c r="K649" s="220"/>
      <c r="L649" s="220"/>
      <c r="M649" s="221"/>
      <c r="N649" s="222">
        <f t="shared" si="105"/>
        <v>0</v>
      </c>
      <c r="O649" s="223"/>
      <c r="P649" s="224"/>
      <c r="Q649" s="224"/>
      <c r="R649" s="224"/>
      <c r="S649" s="224"/>
      <c r="T649" s="225"/>
      <c r="U649" s="226">
        <f t="shared" si="106"/>
        <v>7.7407407407407411E-2</v>
      </c>
      <c r="V649" s="227"/>
      <c r="W649" s="228" t="str">
        <f t="shared" si="107"/>
        <v>0</v>
      </c>
      <c r="X649" s="509"/>
      <c r="Y649" s="229">
        <f t="shared" si="108"/>
        <v>0</v>
      </c>
    </row>
    <row r="650" spans="2:25" ht="18.75" customHeight="1">
      <c r="B650" s="515"/>
      <c r="C650" s="506"/>
      <c r="D650" s="216">
        <v>12</v>
      </c>
      <c r="E650" s="216" t="s">
        <v>5803</v>
      </c>
      <c r="F650" s="217">
        <v>114</v>
      </c>
      <c r="G650" s="218">
        <f t="shared" si="102"/>
        <v>22.8</v>
      </c>
      <c r="H650" s="219">
        <f t="shared" si="103"/>
        <v>63.333333333333329</v>
      </c>
      <c r="I650" s="219">
        <f t="shared" si="104"/>
        <v>2.1111111111111108E-2</v>
      </c>
      <c r="J650" s="217"/>
      <c r="K650" s="220"/>
      <c r="L650" s="220"/>
      <c r="M650" s="221"/>
      <c r="N650" s="222">
        <f t="shared" si="105"/>
        <v>0</v>
      </c>
      <c r="O650" s="223"/>
      <c r="P650" s="224"/>
      <c r="Q650" s="224"/>
      <c r="R650" s="224"/>
      <c r="S650" s="224"/>
      <c r="T650" s="225"/>
      <c r="U650" s="226">
        <f t="shared" si="106"/>
        <v>4.2222222222222217E-2</v>
      </c>
      <c r="V650" s="227"/>
      <c r="W650" s="228" t="str">
        <f t="shared" si="107"/>
        <v>0</v>
      </c>
      <c r="X650" s="509"/>
      <c r="Y650" s="229">
        <f t="shared" si="108"/>
        <v>0</v>
      </c>
    </row>
    <row r="651" spans="2:25" ht="18.75" customHeight="1">
      <c r="B651" s="515"/>
      <c r="C651" s="506"/>
      <c r="D651" s="216">
        <v>13</v>
      </c>
      <c r="E651" s="216" t="s">
        <v>5804</v>
      </c>
      <c r="F651" s="217">
        <v>251</v>
      </c>
      <c r="G651" s="218">
        <f t="shared" si="102"/>
        <v>50.2</v>
      </c>
      <c r="H651" s="219">
        <f t="shared" si="103"/>
        <v>139.44444444444443</v>
      </c>
      <c r="I651" s="219">
        <f t="shared" si="104"/>
        <v>4.6481481481481478E-2</v>
      </c>
      <c r="J651" s="217"/>
      <c r="K651" s="220"/>
      <c r="L651" s="220"/>
      <c r="M651" s="221"/>
      <c r="N651" s="222">
        <f t="shared" si="105"/>
        <v>0</v>
      </c>
      <c r="O651" s="223"/>
      <c r="P651" s="224"/>
      <c r="Q651" s="224"/>
      <c r="R651" s="224"/>
      <c r="S651" s="224"/>
      <c r="T651" s="225"/>
      <c r="U651" s="226">
        <f t="shared" si="106"/>
        <v>9.2962962962962956E-2</v>
      </c>
      <c r="V651" s="227"/>
      <c r="W651" s="228" t="str">
        <f t="shared" si="107"/>
        <v>0</v>
      </c>
      <c r="X651" s="509"/>
      <c r="Y651" s="229">
        <f t="shared" si="108"/>
        <v>0</v>
      </c>
    </row>
    <row r="652" spans="2:25" ht="18.75" customHeight="1">
      <c r="B652" s="515"/>
      <c r="C652" s="506"/>
      <c r="D652" s="216">
        <v>14</v>
      </c>
      <c r="E652" s="216" t="s">
        <v>5805</v>
      </c>
      <c r="F652" s="217">
        <v>127</v>
      </c>
      <c r="G652" s="218">
        <f t="shared" si="102"/>
        <v>25.4</v>
      </c>
      <c r="H652" s="219">
        <f t="shared" si="103"/>
        <v>70.555555555555557</v>
      </c>
      <c r="I652" s="219">
        <f t="shared" si="104"/>
        <v>2.3518518518518518E-2</v>
      </c>
      <c r="J652" s="217"/>
      <c r="K652" s="220"/>
      <c r="L652" s="220"/>
      <c r="M652" s="221"/>
      <c r="N652" s="222">
        <f t="shared" si="105"/>
        <v>0</v>
      </c>
      <c r="O652" s="223"/>
      <c r="P652" s="224"/>
      <c r="Q652" s="224"/>
      <c r="R652" s="224"/>
      <c r="S652" s="224"/>
      <c r="T652" s="225"/>
      <c r="U652" s="226">
        <f t="shared" si="106"/>
        <v>4.7037037037037037E-2</v>
      </c>
      <c r="V652" s="227"/>
      <c r="W652" s="228" t="str">
        <f t="shared" si="107"/>
        <v>0</v>
      </c>
      <c r="X652" s="509"/>
      <c r="Y652" s="229">
        <f t="shared" si="108"/>
        <v>0</v>
      </c>
    </row>
    <row r="653" spans="2:25" ht="18.75" customHeight="1">
      <c r="B653" s="515"/>
      <c r="C653" s="506"/>
      <c r="D653" s="216">
        <v>15</v>
      </c>
      <c r="E653" s="216" t="s">
        <v>5806</v>
      </c>
      <c r="F653" s="217">
        <v>223</v>
      </c>
      <c r="G653" s="218">
        <f t="shared" si="102"/>
        <v>44.6</v>
      </c>
      <c r="H653" s="219">
        <f t="shared" si="103"/>
        <v>123.88888888888889</v>
      </c>
      <c r="I653" s="219">
        <f t="shared" si="104"/>
        <v>4.1296296296296296E-2</v>
      </c>
      <c r="J653" s="217"/>
      <c r="K653" s="220"/>
      <c r="L653" s="220"/>
      <c r="M653" s="221"/>
      <c r="N653" s="222">
        <f t="shared" si="105"/>
        <v>0</v>
      </c>
      <c r="O653" s="223"/>
      <c r="P653" s="224"/>
      <c r="Q653" s="224"/>
      <c r="R653" s="224"/>
      <c r="S653" s="224"/>
      <c r="T653" s="225"/>
      <c r="U653" s="226">
        <f t="shared" si="106"/>
        <v>8.2592592592592592E-2</v>
      </c>
      <c r="V653" s="227"/>
      <c r="W653" s="228" t="str">
        <f t="shared" si="107"/>
        <v>0</v>
      </c>
      <c r="X653" s="509"/>
      <c r="Y653" s="229">
        <f t="shared" si="108"/>
        <v>0</v>
      </c>
    </row>
    <row r="654" spans="2:25" ht="18.75" customHeight="1">
      <c r="B654" s="515"/>
      <c r="C654" s="506"/>
      <c r="D654" s="216">
        <v>16</v>
      </c>
      <c r="E654" s="216" t="s">
        <v>5807</v>
      </c>
      <c r="F654" s="217">
        <v>163</v>
      </c>
      <c r="G654" s="218">
        <f t="shared" si="102"/>
        <v>32.6</v>
      </c>
      <c r="H654" s="219">
        <f t="shared" si="103"/>
        <v>90.555555555555557</v>
      </c>
      <c r="I654" s="219">
        <f t="shared" si="104"/>
        <v>3.0185185185185186E-2</v>
      </c>
      <c r="J654" s="217"/>
      <c r="K654" s="220"/>
      <c r="L654" s="220"/>
      <c r="M654" s="221"/>
      <c r="N654" s="222">
        <f t="shared" si="105"/>
        <v>0</v>
      </c>
      <c r="O654" s="223"/>
      <c r="P654" s="224"/>
      <c r="Q654" s="224"/>
      <c r="R654" s="224"/>
      <c r="S654" s="224"/>
      <c r="T654" s="225"/>
      <c r="U654" s="226">
        <f t="shared" si="106"/>
        <v>6.0370370370370373E-2</v>
      </c>
      <c r="V654" s="227"/>
      <c r="W654" s="228" t="str">
        <f t="shared" si="107"/>
        <v>0</v>
      </c>
      <c r="X654" s="509"/>
      <c r="Y654" s="229">
        <f t="shared" si="108"/>
        <v>0</v>
      </c>
    </row>
    <row r="655" spans="2:25" ht="18.75" customHeight="1">
      <c r="B655" s="515"/>
      <c r="C655" s="506"/>
      <c r="D655" s="216">
        <v>17</v>
      </c>
      <c r="E655" s="216" t="s">
        <v>5569</v>
      </c>
      <c r="F655" s="217">
        <v>101</v>
      </c>
      <c r="G655" s="218">
        <f t="shared" si="102"/>
        <v>20.2</v>
      </c>
      <c r="H655" s="219">
        <f t="shared" si="103"/>
        <v>56.111111111111107</v>
      </c>
      <c r="I655" s="219">
        <f t="shared" si="104"/>
        <v>1.8703703703703702E-2</v>
      </c>
      <c r="J655" s="217"/>
      <c r="K655" s="220"/>
      <c r="L655" s="220"/>
      <c r="M655" s="221"/>
      <c r="N655" s="222">
        <f t="shared" si="105"/>
        <v>0</v>
      </c>
      <c r="O655" s="223"/>
      <c r="P655" s="224"/>
      <c r="Q655" s="224"/>
      <c r="R655" s="224"/>
      <c r="S655" s="224"/>
      <c r="T655" s="225"/>
      <c r="U655" s="226">
        <f t="shared" si="106"/>
        <v>3.7407407407407403E-2</v>
      </c>
      <c r="V655" s="227"/>
      <c r="W655" s="228" t="str">
        <f t="shared" si="107"/>
        <v>0</v>
      </c>
      <c r="X655" s="509"/>
      <c r="Y655" s="229">
        <f t="shared" si="108"/>
        <v>0</v>
      </c>
    </row>
    <row r="656" spans="2:25" ht="18.75" customHeight="1">
      <c r="B656" s="515"/>
      <c r="C656" s="506"/>
      <c r="D656" s="216">
        <v>18</v>
      </c>
      <c r="E656" s="216" t="s">
        <v>5808</v>
      </c>
      <c r="F656" s="217">
        <v>262</v>
      </c>
      <c r="G656" s="218">
        <f t="shared" si="102"/>
        <v>52.4</v>
      </c>
      <c r="H656" s="219">
        <f t="shared" si="103"/>
        <v>145.55555555555554</v>
      </c>
      <c r="I656" s="219">
        <f t="shared" si="104"/>
        <v>4.8518518518518516E-2</v>
      </c>
      <c r="J656" s="217"/>
      <c r="K656" s="220"/>
      <c r="L656" s="220"/>
      <c r="M656" s="221"/>
      <c r="N656" s="222">
        <f t="shared" si="105"/>
        <v>0</v>
      </c>
      <c r="O656" s="223"/>
      <c r="P656" s="224"/>
      <c r="Q656" s="224"/>
      <c r="R656" s="224"/>
      <c r="S656" s="224"/>
      <c r="T656" s="225"/>
      <c r="U656" s="226">
        <f t="shared" si="106"/>
        <v>9.7037037037037033E-2</v>
      </c>
      <c r="V656" s="227"/>
      <c r="W656" s="228" t="str">
        <f t="shared" si="107"/>
        <v>0</v>
      </c>
      <c r="X656" s="509"/>
      <c r="Y656" s="229">
        <f t="shared" si="108"/>
        <v>0</v>
      </c>
    </row>
    <row r="657" spans="2:25" ht="18.75" customHeight="1">
      <c r="B657" s="515"/>
      <c r="C657" s="506"/>
      <c r="D657" s="216">
        <v>19</v>
      </c>
      <c r="E657" s="216" t="s">
        <v>5809</v>
      </c>
      <c r="F657" s="217">
        <v>99</v>
      </c>
      <c r="G657" s="218">
        <f t="shared" si="102"/>
        <v>19.8</v>
      </c>
      <c r="H657" s="219">
        <f t="shared" si="103"/>
        <v>55</v>
      </c>
      <c r="I657" s="219">
        <f t="shared" si="104"/>
        <v>1.8333333333333333E-2</v>
      </c>
      <c r="J657" s="217"/>
      <c r="K657" s="220"/>
      <c r="L657" s="220"/>
      <c r="M657" s="221"/>
      <c r="N657" s="222">
        <f t="shared" si="105"/>
        <v>0</v>
      </c>
      <c r="O657" s="223"/>
      <c r="P657" s="224"/>
      <c r="Q657" s="224"/>
      <c r="R657" s="224"/>
      <c r="S657" s="224"/>
      <c r="T657" s="225"/>
      <c r="U657" s="226">
        <f t="shared" si="106"/>
        <v>3.6666666666666667E-2</v>
      </c>
      <c r="V657" s="227"/>
      <c r="W657" s="228" t="str">
        <f t="shared" si="107"/>
        <v>0</v>
      </c>
      <c r="X657" s="509"/>
      <c r="Y657" s="229">
        <f t="shared" si="108"/>
        <v>0</v>
      </c>
    </row>
    <row r="658" spans="2:25" ht="18.75" customHeight="1">
      <c r="B658" s="515"/>
      <c r="C658" s="506"/>
      <c r="D658" s="216">
        <v>20</v>
      </c>
      <c r="E658" s="216" t="s">
        <v>5810</v>
      </c>
      <c r="F658" s="217">
        <v>225</v>
      </c>
      <c r="G658" s="218">
        <f t="shared" si="102"/>
        <v>45</v>
      </c>
      <c r="H658" s="219">
        <f t="shared" si="103"/>
        <v>125</v>
      </c>
      <c r="I658" s="219">
        <f t="shared" si="104"/>
        <v>4.1666666666666664E-2</v>
      </c>
      <c r="J658" s="217"/>
      <c r="K658" s="220"/>
      <c r="L658" s="220"/>
      <c r="M658" s="221"/>
      <c r="N658" s="222">
        <f t="shared" si="105"/>
        <v>0</v>
      </c>
      <c r="O658" s="223"/>
      <c r="P658" s="224"/>
      <c r="Q658" s="224"/>
      <c r="R658" s="224"/>
      <c r="S658" s="224"/>
      <c r="T658" s="225"/>
      <c r="U658" s="226">
        <f t="shared" si="106"/>
        <v>8.3333333333333329E-2</v>
      </c>
      <c r="V658" s="227"/>
      <c r="W658" s="228" t="str">
        <f t="shared" si="107"/>
        <v>0</v>
      </c>
      <c r="X658" s="509"/>
      <c r="Y658" s="229">
        <f t="shared" si="108"/>
        <v>0</v>
      </c>
    </row>
    <row r="659" spans="2:25" ht="18.75" customHeight="1">
      <c r="B659" s="515"/>
      <c r="C659" s="506"/>
      <c r="D659" s="216">
        <v>21</v>
      </c>
      <c r="E659" s="216" t="s">
        <v>5811</v>
      </c>
      <c r="F659" s="217">
        <v>111</v>
      </c>
      <c r="G659" s="218">
        <f t="shared" si="102"/>
        <v>22.2</v>
      </c>
      <c r="H659" s="219">
        <f t="shared" si="103"/>
        <v>61.666666666666664</v>
      </c>
      <c r="I659" s="219">
        <f t="shared" si="104"/>
        <v>2.0555555555555556E-2</v>
      </c>
      <c r="J659" s="217"/>
      <c r="K659" s="220"/>
      <c r="L659" s="220"/>
      <c r="M659" s="221"/>
      <c r="N659" s="222">
        <f t="shared" si="105"/>
        <v>0</v>
      </c>
      <c r="O659" s="223"/>
      <c r="P659" s="224"/>
      <c r="Q659" s="224"/>
      <c r="R659" s="224"/>
      <c r="S659" s="224"/>
      <c r="T659" s="225"/>
      <c r="U659" s="226">
        <f t="shared" si="106"/>
        <v>4.1111111111111112E-2</v>
      </c>
      <c r="V659" s="227"/>
      <c r="W659" s="228" t="str">
        <f t="shared" si="107"/>
        <v>0</v>
      </c>
      <c r="X659" s="509"/>
      <c r="Y659" s="229">
        <f t="shared" si="108"/>
        <v>0</v>
      </c>
    </row>
    <row r="660" spans="2:25" ht="18.75" customHeight="1">
      <c r="B660" s="515"/>
      <c r="C660" s="506"/>
      <c r="D660" s="216">
        <v>22</v>
      </c>
      <c r="E660" s="216" t="s">
        <v>5812</v>
      </c>
      <c r="F660" s="217">
        <v>132</v>
      </c>
      <c r="G660" s="218">
        <f t="shared" si="102"/>
        <v>26.4</v>
      </c>
      <c r="H660" s="219">
        <f t="shared" si="103"/>
        <v>73.333333333333329</v>
      </c>
      <c r="I660" s="219">
        <f t="shared" si="104"/>
        <v>2.4444444444444442E-2</v>
      </c>
      <c r="J660" s="217"/>
      <c r="K660" s="220"/>
      <c r="L660" s="220"/>
      <c r="M660" s="221"/>
      <c r="N660" s="222">
        <f t="shared" si="105"/>
        <v>0</v>
      </c>
      <c r="O660" s="223"/>
      <c r="P660" s="224"/>
      <c r="Q660" s="224"/>
      <c r="R660" s="224"/>
      <c r="S660" s="224"/>
      <c r="T660" s="225"/>
      <c r="U660" s="226">
        <f t="shared" si="106"/>
        <v>4.8888888888888885E-2</v>
      </c>
      <c r="V660" s="227"/>
      <c r="W660" s="228" t="str">
        <f t="shared" si="107"/>
        <v>0</v>
      </c>
      <c r="X660" s="509"/>
      <c r="Y660" s="229">
        <f t="shared" si="108"/>
        <v>0</v>
      </c>
    </row>
    <row r="661" spans="2:25" ht="18.75" customHeight="1">
      <c r="B661" s="515"/>
      <c r="C661" s="506"/>
      <c r="D661" s="216">
        <v>23</v>
      </c>
      <c r="E661" s="216" t="s">
        <v>5813</v>
      </c>
      <c r="F661" s="217">
        <v>216</v>
      </c>
      <c r="G661" s="218">
        <f t="shared" si="102"/>
        <v>43.2</v>
      </c>
      <c r="H661" s="219">
        <f t="shared" si="103"/>
        <v>120</v>
      </c>
      <c r="I661" s="219">
        <f t="shared" si="104"/>
        <v>0.04</v>
      </c>
      <c r="J661" s="217"/>
      <c r="K661" s="220"/>
      <c r="L661" s="220"/>
      <c r="M661" s="221"/>
      <c r="N661" s="222">
        <f t="shared" si="105"/>
        <v>0</v>
      </c>
      <c r="O661" s="223"/>
      <c r="P661" s="224"/>
      <c r="Q661" s="224"/>
      <c r="R661" s="224"/>
      <c r="S661" s="224"/>
      <c r="T661" s="225"/>
      <c r="U661" s="226">
        <f t="shared" si="106"/>
        <v>0.08</v>
      </c>
      <c r="V661" s="227"/>
      <c r="W661" s="228" t="str">
        <f t="shared" si="107"/>
        <v>0</v>
      </c>
      <c r="X661" s="509"/>
      <c r="Y661" s="229">
        <f t="shared" si="108"/>
        <v>0</v>
      </c>
    </row>
    <row r="662" spans="2:25" ht="18.75" customHeight="1">
      <c r="B662" s="515"/>
      <c r="C662" s="506"/>
      <c r="D662" s="216"/>
      <c r="E662" s="216"/>
      <c r="F662" s="217"/>
      <c r="G662" s="218">
        <f t="shared" si="102"/>
        <v>0</v>
      </c>
      <c r="H662" s="219">
        <f t="shared" si="103"/>
        <v>0</v>
      </c>
      <c r="I662" s="219">
        <f t="shared" si="104"/>
        <v>0</v>
      </c>
      <c r="J662" s="217"/>
      <c r="K662" s="220"/>
      <c r="L662" s="220"/>
      <c r="M662" s="221"/>
      <c r="N662" s="222">
        <f t="shared" si="105"/>
        <v>0</v>
      </c>
      <c r="O662" s="223"/>
      <c r="P662" s="224"/>
      <c r="Q662" s="224"/>
      <c r="R662" s="224"/>
      <c r="S662" s="224"/>
      <c r="T662" s="225"/>
      <c r="U662" s="226">
        <f t="shared" si="106"/>
        <v>0</v>
      </c>
      <c r="V662" s="227"/>
      <c r="W662" s="228" t="str">
        <f t="shared" si="107"/>
        <v>0</v>
      </c>
      <c r="X662" s="509"/>
      <c r="Y662" s="229">
        <f t="shared" si="108"/>
        <v>0</v>
      </c>
    </row>
    <row r="663" spans="2:25" ht="18.75" customHeight="1">
      <c r="B663" s="515"/>
      <c r="C663" s="506"/>
      <c r="D663" s="216">
        <v>1</v>
      </c>
      <c r="E663" s="216" t="s">
        <v>5814</v>
      </c>
      <c r="F663" s="217">
        <v>241</v>
      </c>
      <c r="G663" s="218">
        <f t="shared" si="102"/>
        <v>48.2</v>
      </c>
      <c r="H663" s="219">
        <f t="shared" si="103"/>
        <v>133.88888888888889</v>
      </c>
      <c r="I663" s="219">
        <f t="shared" si="104"/>
        <v>4.462962962962963E-2</v>
      </c>
      <c r="J663" s="217"/>
      <c r="K663" s="220"/>
      <c r="L663" s="220"/>
      <c r="M663" s="221"/>
      <c r="N663" s="222">
        <f t="shared" si="105"/>
        <v>0</v>
      </c>
      <c r="O663" s="223"/>
      <c r="P663" s="224"/>
      <c r="Q663" s="224"/>
      <c r="R663" s="224"/>
      <c r="S663" s="224"/>
      <c r="T663" s="225"/>
      <c r="U663" s="226">
        <f t="shared" si="106"/>
        <v>8.925925925925926E-2</v>
      </c>
      <c r="V663" s="227"/>
      <c r="W663" s="228" t="str">
        <f t="shared" si="107"/>
        <v>0</v>
      </c>
      <c r="X663" s="509"/>
      <c r="Y663" s="229">
        <f t="shared" si="108"/>
        <v>0</v>
      </c>
    </row>
    <row r="664" spans="2:25" ht="18.75" customHeight="1">
      <c r="B664" s="515"/>
      <c r="C664" s="506"/>
      <c r="D664" s="216">
        <v>2</v>
      </c>
      <c r="E664" s="216" t="s">
        <v>5815</v>
      </c>
      <c r="F664" s="217">
        <v>136</v>
      </c>
      <c r="G664" s="218">
        <f t="shared" si="102"/>
        <v>27.2</v>
      </c>
      <c r="H664" s="219">
        <f t="shared" si="103"/>
        <v>75.555555555555557</v>
      </c>
      <c r="I664" s="219">
        <f t="shared" si="104"/>
        <v>2.5185185185185185E-2</v>
      </c>
      <c r="J664" s="217"/>
      <c r="K664" s="220"/>
      <c r="L664" s="220"/>
      <c r="M664" s="221"/>
      <c r="N664" s="222">
        <f t="shared" si="105"/>
        <v>0</v>
      </c>
      <c r="O664" s="223"/>
      <c r="P664" s="224"/>
      <c r="Q664" s="224"/>
      <c r="R664" s="224"/>
      <c r="S664" s="224"/>
      <c r="T664" s="225"/>
      <c r="U664" s="226">
        <f t="shared" si="106"/>
        <v>5.0370370370370371E-2</v>
      </c>
      <c r="V664" s="227"/>
      <c r="W664" s="228" t="str">
        <f t="shared" si="107"/>
        <v>0</v>
      </c>
      <c r="X664" s="509"/>
      <c r="Y664" s="229">
        <f t="shared" si="108"/>
        <v>0</v>
      </c>
    </row>
    <row r="665" spans="2:25" ht="18.75" customHeight="1">
      <c r="B665" s="515"/>
      <c r="C665" s="506"/>
      <c r="D665" s="216">
        <v>3</v>
      </c>
      <c r="E665" s="216" t="s">
        <v>5816</v>
      </c>
      <c r="F665" s="217">
        <v>281</v>
      </c>
      <c r="G665" s="218">
        <f t="shared" si="102"/>
        <v>56.2</v>
      </c>
      <c r="H665" s="219">
        <f t="shared" si="103"/>
        <v>156.11111111111111</v>
      </c>
      <c r="I665" s="219">
        <f t="shared" si="104"/>
        <v>5.2037037037037041E-2</v>
      </c>
      <c r="J665" s="217"/>
      <c r="K665" s="220"/>
      <c r="L665" s="220"/>
      <c r="M665" s="221"/>
      <c r="N665" s="222">
        <f t="shared" si="105"/>
        <v>0</v>
      </c>
      <c r="O665" s="223"/>
      <c r="P665" s="224"/>
      <c r="Q665" s="224"/>
      <c r="R665" s="224"/>
      <c r="S665" s="224"/>
      <c r="T665" s="225"/>
      <c r="U665" s="226">
        <f t="shared" si="106"/>
        <v>0.10407407407407408</v>
      </c>
      <c r="V665" s="227"/>
      <c r="W665" s="228" t="str">
        <f t="shared" si="107"/>
        <v>0</v>
      </c>
      <c r="X665" s="509"/>
      <c r="Y665" s="229">
        <f t="shared" si="108"/>
        <v>0</v>
      </c>
    </row>
    <row r="666" spans="2:25" ht="18.75" customHeight="1">
      <c r="B666" s="515"/>
      <c r="C666" s="506"/>
      <c r="D666" s="216">
        <v>4</v>
      </c>
      <c r="E666" s="216" t="s">
        <v>5817</v>
      </c>
      <c r="F666" s="217">
        <v>258</v>
      </c>
      <c r="G666" s="218">
        <f t="shared" si="102"/>
        <v>51.6</v>
      </c>
      <c r="H666" s="219">
        <f t="shared" si="103"/>
        <v>143.33333333333334</v>
      </c>
      <c r="I666" s="219">
        <f t="shared" si="104"/>
        <v>4.777777777777778E-2</v>
      </c>
      <c r="J666" s="217"/>
      <c r="K666" s="220"/>
      <c r="L666" s="220"/>
      <c r="M666" s="221"/>
      <c r="N666" s="222">
        <f t="shared" si="105"/>
        <v>0</v>
      </c>
      <c r="O666" s="223"/>
      <c r="P666" s="224"/>
      <c r="Q666" s="224"/>
      <c r="R666" s="224"/>
      <c r="S666" s="224"/>
      <c r="T666" s="225"/>
      <c r="U666" s="226">
        <f t="shared" si="106"/>
        <v>9.555555555555556E-2</v>
      </c>
      <c r="V666" s="227"/>
      <c r="W666" s="228" t="str">
        <f t="shared" si="107"/>
        <v>0</v>
      </c>
      <c r="X666" s="509"/>
      <c r="Y666" s="229">
        <f t="shared" si="108"/>
        <v>0</v>
      </c>
    </row>
    <row r="667" spans="2:25" ht="18.75" customHeight="1">
      <c r="B667" s="515"/>
      <c r="C667" s="506"/>
      <c r="D667" s="216">
        <v>5</v>
      </c>
      <c r="E667" s="216" t="s">
        <v>5818</v>
      </c>
      <c r="F667" s="217">
        <v>238</v>
      </c>
      <c r="G667" s="218">
        <f t="shared" si="102"/>
        <v>47.6</v>
      </c>
      <c r="H667" s="219">
        <f t="shared" si="103"/>
        <v>132.22222222222223</v>
      </c>
      <c r="I667" s="219">
        <f t="shared" si="104"/>
        <v>4.4074074074074078E-2</v>
      </c>
      <c r="J667" s="217"/>
      <c r="K667" s="220"/>
      <c r="L667" s="220"/>
      <c r="M667" s="221"/>
      <c r="N667" s="222">
        <f t="shared" si="105"/>
        <v>0</v>
      </c>
      <c r="O667" s="223"/>
      <c r="P667" s="224"/>
      <c r="Q667" s="224"/>
      <c r="R667" s="224"/>
      <c r="S667" s="224"/>
      <c r="T667" s="225"/>
      <c r="U667" s="226">
        <f t="shared" si="106"/>
        <v>8.8148148148148156E-2</v>
      </c>
      <c r="V667" s="227"/>
      <c r="W667" s="228" t="str">
        <f t="shared" si="107"/>
        <v>0</v>
      </c>
      <c r="X667" s="509"/>
      <c r="Y667" s="229">
        <f t="shared" si="108"/>
        <v>0</v>
      </c>
    </row>
    <row r="668" spans="2:25" ht="18.75" customHeight="1">
      <c r="B668" s="515"/>
      <c r="C668" s="506"/>
      <c r="D668" s="216">
        <v>6</v>
      </c>
      <c r="E668" s="216" t="s">
        <v>5819</v>
      </c>
      <c r="F668" s="217">
        <v>163</v>
      </c>
      <c r="G668" s="218">
        <f t="shared" si="102"/>
        <v>32.6</v>
      </c>
      <c r="H668" s="219">
        <f t="shared" si="103"/>
        <v>90.555555555555557</v>
      </c>
      <c r="I668" s="219">
        <f t="shared" si="104"/>
        <v>3.0185185185185186E-2</v>
      </c>
      <c r="J668" s="217"/>
      <c r="K668" s="220"/>
      <c r="L668" s="220"/>
      <c r="M668" s="221"/>
      <c r="N668" s="222">
        <f t="shared" si="105"/>
        <v>0</v>
      </c>
      <c r="O668" s="223"/>
      <c r="P668" s="224"/>
      <c r="Q668" s="224"/>
      <c r="R668" s="224"/>
      <c r="S668" s="224"/>
      <c r="T668" s="225"/>
      <c r="U668" s="226">
        <f t="shared" si="106"/>
        <v>6.0370370370370373E-2</v>
      </c>
      <c r="V668" s="227"/>
      <c r="W668" s="228" t="str">
        <f t="shared" si="107"/>
        <v>0</v>
      </c>
      <c r="X668" s="509"/>
      <c r="Y668" s="229">
        <f t="shared" si="108"/>
        <v>0</v>
      </c>
    </row>
    <row r="669" spans="2:25" ht="18.75" customHeight="1">
      <c r="B669" s="515"/>
      <c r="C669" s="506"/>
      <c r="D669" s="216">
        <v>7</v>
      </c>
      <c r="E669" s="216" t="s">
        <v>5820</v>
      </c>
      <c r="F669" s="217">
        <v>127</v>
      </c>
      <c r="G669" s="218">
        <f t="shared" si="102"/>
        <v>25.4</v>
      </c>
      <c r="H669" s="219">
        <f t="shared" si="103"/>
        <v>70.555555555555557</v>
      </c>
      <c r="I669" s="219">
        <f t="shared" si="104"/>
        <v>2.3518518518518518E-2</v>
      </c>
      <c r="J669" s="217"/>
      <c r="K669" s="220"/>
      <c r="L669" s="220"/>
      <c r="M669" s="221"/>
      <c r="N669" s="222">
        <f t="shared" si="105"/>
        <v>0</v>
      </c>
      <c r="O669" s="223"/>
      <c r="P669" s="224"/>
      <c r="Q669" s="224"/>
      <c r="R669" s="224"/>
      <c r="S669" s="224"/>
      <c r="T669" s="225"/>
      <c r="U669" s="226">
        <f t="shared" si="106"/>
        <v>4.7037037037037037E-2</v>
      </c>
      <c r="V669" s="227"/>
      <c r="W669" s="228" t="str">
        <f t="shared" si="107"/>
        <v>0</v>
      </c>
      <c r="X669" s="509"/>
      <c r="Y669" s="229">
        <f t="shared" si="108"/>
        <v>0</v>
      </c>
    </row>
    <row r="670" spans="2:25" ht="18.75" customHeight="1">
      <c r="B670" s="515"/>
      <c r="C670" s="506"/>
      <c r="D670" s="216">
        <v>8</v>
      </c>
      <c r="E670" s="216" t="s">
        <v>5821</v>
      </c>
      <c r="F670" s="217">
        <v>131</v>
      </c>
      <c r="G670" s="218">
        <f t="shared" si="102"/>
        <v>26.2</v>
      </c>
      <c r="H670" s="219">
        <f t="shared" si="103"/>
        <v>72.777777777777771</v>
      </c>
      <c r="I670" s="219">
        <f t="shared" si="104"/>
        <v>2.4259259259259258E-2</v>
      </c>
      <c r="J670" s="217"/>
      <c r="K670" s="220"/>
      <c r="L670" s="220"/>
      <c r="M670" s="221"/>
      <c r="N670" s="222">
        <f t="shared" si="105"/>
        <v>0</v>
      </c>
      <c r="O670" s="223"/>
      <c r="P670" s="224"/>
      <c r="Q670" s="224"/>
      <c r="R670" s="224"/>
      <c r="S670" s="224"/>
      <c r="T670" s="225"/>
      <c r="U670" s="226">
        <f t="shared" si="106"/>
        <v>4.8518518518518516E-2</v>
      </c>
      <c r="V670" s="227"/>
      <c r="W670" s="228" t="str">
        <f t="shared" si="107"/>
        <v>0</v>
      </c>
      <c r="X670" s="509"/>
      <c r="Y670" s="229">
        <f t="shared" si="108"/>
        <v>0</v>
      </c>
    </row>
    <row r="671" spans="2:25" ht="18.75" customHeight="1">
      <c r="B671" s="515"/>
      <c r="C671" s="506"/>
      <c r="D671" s="216">
        <v>9</v>
      </c>
      <c r="E671" s="216" t="s">
        <v>5822</v>
      </c>
      <c r="F671" s="217">
        <v>181</v>
      </c>
      <c r="G671" s="218">
        <f t="shared" si="102"/>
        <v>36.200000000000003</v>
      </c>
      <c r="H671" s="219">
        <f t="shared" si="103"/>
        <v>100.55555555555556</v>
      </c>
      <c r="I671" s="219">
        <f t="shared" si="104"/>
        <v>3.3518518518518517E-2</v>
      </c>
      <c r="J671" s="217"/>
      <c r="K671" s="220"/>
      <c r="L671" s="220"/>
      <c r="M671" s="221"/>
      <c r="N671" s="222">
        <f t="shared" si="105"/>
        <v>0</v>
      </c>
      <c r="O671" s="223"/>
      <c r="P671" s="224"/>
      <c r="Q671" s="224"/>
      <c r="R671" s="224"/>
      <c r="S671" s="224"/>
      <c r="T671" s="225"/>
      <c r="U671" s="226">
        <f t="shared" si="106"/>
        <v>6.7037037037037034E-2</v>
      </c>
      <c r="V671" s="227"/>
      <c r="W671" s="228" t="str">
        <f t="shared" si="107"/>
        <v>0</v>
      </c>
      <c r="X671" s="509"/>
      <c r="Y671" s="229">
        <f t="shared" si="108"/>
        <v>0</v>
      </c>
    </row>
    <row r="672" spans="2:25" ht="18.75" customHeight="1">
      <c r="B672" s="515"/>
      <c r="C672" s="506"/>
      <c r="D672" s="216">
        <v>10</v>
      </c>
      <c r="E672" s="216" t="s">
        <v>5823</v>
      </c>
      <c r="F672" s="217">
        <v>466</v>
      </c>
      <c r="G672" s="218">
        <f t="shared" si="102"/>
        <v>93.2</v>
      </c>
      <c r="H672" s="219">
        <f t="shared" si="103"/>
        <v>258.88888888888886</v>
      </c>
      <c r="I672" s="219">
        <f t="shared" si="104"/>
        <v>8.6296296296296288E-2</v>
      </c>
      <c r="J672" s="217"/>
      <c r="K672" s="220" t="s">
        <v>5824</v>
      </c>
      <c r="L672" s="220"/>
      <c r="M672" s="221">
        <f>SUM(H663:H685)</f>
        <v>3022.7777777777778</v>
      </c>
      <c r="N672" s="222">
        <f t="shared" si="105"/>
        <v>60.455555555555556</v>
      </c>
      <c r="O672" s="223">
        <v>6</v>
      </c>
      <c r="P672" s="224" t="s">
        <v>12</v>
      </c>
      <c r="Q672" s="224"/>
      <c r="R672" s="224" t="s">
        <v>1064</v>
      </c>
      <c r="S672" s="224"/>
      <c r="T672" s="225"/>
      <c r="U672" s="226">
        <f t="shared" si="106"/>
        <v>0.17259259259259258</v>
      </c>
      <c r="V672" s="227">
        <f>SUM(U663:U685)</f>
        <v>2.0151851851851852</v>
      </c>
      <c r="W672" s="228" t="str">
        <f t="shared" si="107"/>
        <v>2</v>
      </c>
      <c r="X672" s="509"/>
      <c r="Y672" s="229">
        <f t="shared" si="108"/>
        <v>1</v>
      </c>
    </row>
    <row r="673" spans="2:25" ht="18.75" customHeight="1">
      <c r="B673" s="515"/>
      <c r="C673" s="506"/>
      <c r="D673" s="216">
        <v>11</v>
      </c>
      <c r="E673" s="216" t="s">
        <v>5573</v>
      </c>
      <c r="F673" s="217">
        <v>431</v>
      </c>
      <c r="G673" s="218">
        <f t="shared" si="102"/>
        <v>86.2</v>
      </c>
      <c r="H673" s="219">
        <f t="shared" si="103"/>
        <v>239.44444444444443</v>
      </c>
      <c r="I673" s="219">
        <f t="shared" si="104"/>
        <v>7.9814814814814811E-2</v>
      </c>
      <c r="J673" s="217"/>
      <c r="K673" s="220"/>
      <c r="L673" s="220"/>
      <c r="M673" s="221"/>
      <c r="N673" s="222">
        <f t="shared" si="105"/>
        <v>0</v>
      </c>
      <c r="O673" s="223"/>
      <c r="P673" s="224"/>
      <c r="Q673" s="224"/>
      <c r="R673" s="224"/>
      <c r="S673" s="224"/>
      <c r="T673" s="225"/>
      <c r="U673" s="226">
        <f t="shared" si="106"/>
        <v>0.15962962962962962</v>
      </c>
      <c r="V673" s="227"/>
      <c r="W673" s="228" t="str">
        <f t="shared" si="107"/>
        <v>0</v>
      </c>
      <c r="X673" s="509"/>
      <c r="Y673" s="229">
        <f t="shared" si="108"/>
        <v>0</v>
      </c>
    </row>
    <row r="674" spans="2:25" ht="18.75" customHeight="1">
      <c r="B674" s="515"/>
      <c r="C674" s="506"/>
      <c r="D674" s="216">
        <v>12</v>
      </c>
      <c r="E674" s="216" t="s">
        <v>5825</v>
      </c>
      <c r="F674" s="217">
        <v>142</v>
      </c>
      <c r="G674" s="218">
        <f t="shared" si="102"/>
        <v>28.4</v>
      </c>
      <c r="H674" s="219">
        <f t="shared" si="103"/>
        <v>78.888888888888886</v>
      </c>
      <c r="I674" s="219">
        <f t="shared" si="104"/>
        <v>2.6296296296296297E-2</v>
      </c>
      <c r="J674" s="217"/>
      <c r="K674" s="220"/>
      <c r="L674" s="220"/>
      <c r="M674" s="221"/>
      <c r="N674" s="222">
        <f t="shared" si="105"/>
        <v>0</v>
      </c>
      <c r="O674" s="223"/>
      <c r="P674" s="224"/>
      <c r="Q674" s="224"/>
      <c r="R674" s="224"/>
      <c r="S674" s="224"/>
      <c r="T674" s="225"/>
      <c r="U674" s="226">
        <f t="shared" si="106"/>
        <v>5.2592592592592594E-2</v>
      </c>
      <c r="V674" s="227"/>
      <c r="W674" s="228" t="str">
        <f t="shared" si="107"/>
        <v>0</v>
      </c>
      <c r="X674" s="509"/>
      <c r="Y674" s="229">
        <f t="shared" si="108"/>
        <v>0</v>
      </c>
    </row>
    <row r="675" spans="2:25" ht="18.75" customHeight="1">
      <c r="B675" s="515"/>
      <c r="C675" s="506"/>
      <c r="D675" s="216">
        <v>13</v>
      </c>
      <c r="E675" s="216" t="s">
        <v>5826</v>
      </c>
      <c r="F675" s="217">
        <v>114</v>
      </c>
      <c r="G675" s="218">
        <f t="shared" si="102"/>
        <v>22.8</v>
      </c>
      <c r="H675" s="219">
        <f t="shared" si="103"/>
        <v>63.333333333333329</v>
      </c>
      <c r="I675" s="219">
        <f t="shared" si="104"/>
        <v>2.1111111111111108E-2</v>
      </c>
      <c r="J675" s="217"/>
      <c r="K675" s="220"/>
      <c r="L675" s="220"/>
      <c r="M675" s="221"/>
      <c r="N675" s="222">
        <f t="shared" si="105"/>
        <v>0</v>
      </c>
      <c r="O675" s="223"/>
      <c r="P675" s="224"/>
      <c r="Q675" s="224"/>
      <c r="R675" s="224"/>
      <c r="S675" s="224"/>
      <c r="T675" s="225"/>
      <c r="U675" s="226">
        <f t="shared" si="106"/>
        <v>4.2222222222222217E-2</v>
      </c>
      <c r="V675" s="227"/>
      <c r="W675" s="228" t="str">
        <f t="shared" si="107"/>
        <v>0</v>
      </c>
      <c r="X675" s="509"/>
      <c r="Y675" s="229">
        <f t="shared" si="108"/>
        <v>0</v>
      </c>
    </row>
    <row r="676" spans="2:25" ht="18.75" customHeight="1">
      <c r="B676" s="515"/>
      <c r="C676" s="506"/>
      <c r="D676" s="216">
        <v>14</v>
      </c>
      <c r="E676" s="216" t="s">
        <v>5827</v>
      </c>
      <c r="F676" s="217">
        <v>272</v>
      </c>
      <c r="G676" s="218">
        <f t="shared" si="102"/>
        <v>54.4</v>
      </c>
      <c r="H676" s="219">
        <f t="shared" si="103"/>
        <v>151.11111111111111</v>
      </c>
      <c r="I676" s="219">
        <f t="shared" si="104"/>
        <v>5.0370370370370371E-2</v>
      </c>
      <c r="J676" s="217"/>
      <c r="K676" s="220"/>
      <c r="L676" s="220"/>
      <c r="M676" s="232"/>
      <c r="N676" s="222">
        <f t="shared" si="105"/>
        <v>0</v>
      </c>
      <c r="O676" s="223"/>
      <c r="P676" s="224"/>
      <c r="Q676" s="224"/>
      <c r="R676" s="224"/>
      <c r="S676" s="224"/>
      <c r="T676" s="225"/>
      <c r="U676" s="226">
        <f t="shared" si="106"/>
        <v>0.10074074074074074</v>
      </c>
      <c r="V676" s="227"/>
      <c r="W676" s="228" t="str">
        <f t="shared" si="107"/>
        <v>0</v>
      </c>
      <c r="X676" s="509"/>
      <c r="Y676" s="229">
        <f t="shared" si="108"/>
        <v>0</v>
      </c>
    </row>
    <row r="677" spans="2:25" ht="18.75" customHeight="1">
      <c r="B677" s="515"/>
      <c r="C677" s="506"/>
      <c r="D677" s="216">
        <v>15</v>
      </c>
      <c r="E677" s="216" t="s">
        <v>5828</v>
      </c>
      <c r="F677" s="217">
        <v>488</v>
      </c>
      <c r="G677" s="218">
        <f t="shared" si="102"/>
        <v>97.6</v>
      </c>
      <c r="H677" s="219">
        <f t="shared" si="103"/>
        <v>271.11111111111109</v>
      </c>
      <c r="I677" s="219">
        <f t="shared" si="104"/>
        <v>9.0370370370370365E-2</v>
      </c>
      <c r="J677" s="217"/>
      <c r="K677" s="220"/>
      <c r="L677" s="220"/>
      <c r="M677" s="232"/>
      <c r="N677" s="222">
        <f t="shared" si="105"/>
        <v>0</v>
      </c>
      <c r="O677" s="223"/>
      <c r="P677" s="224"/>
      <c r="Q677" s="224"/>
      <c r="R677" s="224"/>
      <c r="S677" s="224"/>
      <c r="T677" s="225"/>
      <c r="U677" s="226">
        <f t="shared" si="106"/>
        <v>0.18074074074074073</v>
      </c>
      <c r="V677" s="227"/>
      <c r="W677" s="228" t="str">
        <f t="shared" si="107"/>
        <v>0</v>
      </c>
      <c r="X677" s="509"/>
      <c r="Y677" s="229">
        <f t="shared" si="108"/>
        <v>0</v>
      </c>
    </row>
    <row r="678" spans="2:25" ht="18.75" customHeight="1">
      <c r="B678" s="515"/>
      <c r="C678" s="506"/>
      <c r="D678" s="216">
        <v>16</v>
      </c>
      <c r="E678" s="216" t="s">
        <v>5829</v>
      </c>
      <c r="F678" s="217">
        <v>233</v>
      </c>
      <c r="G678" s="218">
        <f t="shared" ref="G678:G717" si="109">F678/$G$15</f>
        <v>46.6</v>
      </c>
      <c r="H678" s="219">
        <f t="shared" ref="H678:H717" si="110">F678/$H$15</f>
        <v>129.44444444444443</v>
      </c>
      <c r="I678" s="219">
        <f t="shared" ref="I678:I717" si="111">H678/$I$15</f>
        <v>4.3148148148148144E-2</v>
      </c>
      <c r="J678" s="217"/>
      <c r="K678" s="220"/>
      <c r="L678" s="220"/>
      <c r="M678" s="232"/>
      <c r="N678" s="222">
        <f t="shared" si="105"/>
        <v>0</v>
      </c>
      <c r="O678" s="223"/>
      <c r="P678" s="224"/>
      <c r="Q678" s="224"/>
      <c r="R678" s="224"/>
      <c r="S678" s="224"/>
      <c r="T678" s="225"/>
      <c r="U678" s="226">
        <f t="shared" ref="U678:U717" si="112">H678/$U$15</f>
        <v>8.6296296296296288E-2</v>
      </c>
      <c r="V678" s="227"/>
      <c r="W678" s="228" t="str">
        <f t="shared" ref="W678:W717" si="113">IF(V678&lt;1,"0",IF(V678&lt;5,"2",IF(V678&gt;=5,"6")))</f>
        <v>0</v>
      </c>
      <c r="X678" s="509"/>
      <c r="Y678" s="229">
        <f t="shared" ref="Y678:Y717" si="114">W678/2</f>
        <v>0</v>
      </c>
    </row>
    <row r="679" spans="2:25" ht="18.75" customHeight="1">
      <c r="B679" s="515"/>
      <c r="C679" s="506"/>
      <c r="D679" s="216">
        <v>17</v>
      </c>
      <c r="E679" s="216" t="s">
        <v>5830</v>
      </c>
      <c r="F679" s="217">
        <v>123</v>
      </c>
      <c r="G679" s="218">
        <f t="shared" si="109"/>
        <v>24.6</v>
      </c>
      <c r="H679" s="219">
        <f t="shared" si="110"/>
        <v>68.333333333333329</v>
      </c>
      <c r="I679" s="219">
        <f t="shared" si="111"/>
        <v>2.2777777777777775E-2</v>
      </c>
      <c r="J679" s="217"/>
      <c r="K679" s="220"/>
      <c r="L679" s="220"/>
      <c r="M679" s="232"/>
      <c r="N679" s="222">
        <f t="shared" si="105"/>
        <v>0</v>
      </c>
      <c r="O679" s="223"/>
      <c r="P679" s="224"/>
      <c r="Q679" s="224"/>
      <c r="R679" s="224"/>
      <c r="S679" s="224"/>
      <c r="T679" s="225"/>
      <c r="U679" s="226">
        <f t="shared" si="112"/>
        <v>4.5555555555555551E-2</v>
      </c>
      <c r="V679" s="227"/>
      <c r="W679" s="228" t="str">
        <f t="shared" si="113"/>
        <v>0</v>
      </c>
      <c r="X679" s="509"/>
      <c r="Y679" s="229">
        <f t="shared" si="114"/>
        <v>0</v>
      </c>
    </row>
    <row r="680" spans="2:25" ht="18.75" customHeight="1">
      <c r="B680" s="515"/>
      <c r="C680" s="506"/>
      <c r="D680" s="216">
        <v>18</v>
      </c>
      <c r="E680" s="216" t="s">
        <v>5831</v>
      </c>
      <c r="F680" s="217">
        <v>383</v>
      </c>
      <c r="G680" s="218">
        <f t="shared" si="109"/>
        <v>76.599999999999994</v>
      </c>
      <c r="H680" s="219">
        <f t="shared" si="110"/>
        <v>212.77777777777777</v>
      </c>
      <c r="I680" s="219">
        <f t="shared" si="111"/>
        <v>7.092592592592592E-2</v>
      </c>
      <c r="J680" s="217"/>
      <c r="K680" s="220"/>
      <c r="L680" s="220"/>
      <c r="M680" s="232"/>
      <c r="N680" s="222">
        <f t="shared" si="105"/>
        <v>0</v>
      </c>
      <c r="O680" s="223"/>
      <c r="P680" s="224"/>
      <c r="Q680" s="224"/>
      <c r="R680" s="224"/>
      <c r="S680" s="224"/>
      <c r="T680" s="225"/>
      <c r="U680" s="226">
        <f t="shared" si="112"/>
        <v>0.14185185185185184</v>
      </c>
      <c r="V680" s="227"/>
      <c r="W680" s="228" t="str">
        <f t="shared" si="113"/>
        <v>0</v>
      </c>
      <c r="X680" s="509"/>
      <c r="Y680" s="229">
        <f t="shared" si="114"/>
        <v>0</v>
      </c>
    </row>
    <row r="681" spans="2:25" ht="18.75" customHeight="1">
      <c r="B681" s="515"/>
      <c r="C681" s="506"/>
      <c r="D681" s="216">
        <v>19</v>
      </c>
      <c r="E681" s="216" t="s">
        <v>5832</v>
      </c>
      <c r="F681" s="217">
        <v>131</v>
      </c>
      <c r="G681" s="218">
        <f t="shared" si="109"/>
        <v>26.2</v>
      </c>
      <c r="H681" s="219">
        <f t="shared" si="110"/>
        <v>72.777777777777771</v>
      </c>
      <c r="I681" s="219">
        <f t="shared" si="111"/>
        <v>2.4259259259259258E-2</v>
      </c>
      <c r="J681" s="217"/>
      <c r="K681" s="220"/>
      <c r="L681" s="220"/>
      <c r="M681" s="232"/>
      <c r="N681" s="222">
        <f t="shared" si="105"/>
        <v>0</v>
      </c>
      <c r="O681" s="223"/>
      <c r="P681" s="224"/>
      <c r="Q681" s="224"/>
      <c r="R681" s="224"/>
      <c r="S681" s="224"/>
      <c r="T681" s="225"/>
      <c r="U681" s="226">
        <f t="shared" si="112"/>
        <v>4.8518518518518516E-2</v>
      </c>
      <c r="V681" s="227"/>
      <c r="W681" s="228" t="str">
        <f t="shared" si="113"/>
        <v>0</v>
      </c>
      <c r="X681" s="509"/>
      <c r="Y681" s="229">
        <f t="shared" si="114"/>
        <v>0</v>
      </c>
    </row>
    <row r="682" spans="2:25" ht="18.75" customHeight="1">
      <c r="B682" s="515"/>
      <c r="C682" s="506"/>
      <c r="D682" s="216">
        <v>20</v>
      </c>
      <c r="E682" s="216" t="s">
        <v>5833</v>
      </c>
      <c r="F682" s="217">
        <v>334</v>
      </c>
      <c r="G682" s="218">
        <f t="shared" si="109"/>
        <v>66.8</v>
      </c>
      <c r="H682" s="219">
        <f t="shared" si="110"/>
        <v>185.55555555555554</v>
      </c>
      <c r="I682" s="219">
        <f t="shared" si="111"/>
        <v>6.1851851851851845E-2</v>
      </c>
      <c r="J682" s="217"/>
      <c r="K682" s="220"/>
      <c r="L682" s="220"/>
      <c r="M682" s="232"/>
      <c r="N682" s="222">
        <f t="shared" si="105"/>
        <v>0</v>
      </c>
      <c r="O682" s="223"/>
      <c r="P682" s="224"/>
      <c r="Q682" s="224"/>
      <c r="R682" s="224"/>
      <c r="S682" s="224"/>
      <c r="T682" s="225"/>
      <c r="U682" s="226">
        <f t="shared" si="112"/>
        <v>0.12370370370370369</v>
      </c>
      <c r="V682" s="227"/>
      <c r="W682" s="228" t="str">
        <f t="shared" si="113"/>
        <v>0</v>
      </c>
      <c r="X682" s="509"/>
      <c r="Y682" s="229">
        <f t="shared" si="114"/>
        <v>0</v>
      </c>
    </row>
    <row r="683" spans="2:25" ht="18.75" customHeight="1">
      <c r="B683" s="515"/>
      <c r="C683" s="506"/>
      <c r="D683" s="216">
        <v>21</v>
      </c>
      <c r="E683" s="216" t="s">
        <v>5834</v>
      </c>
      <c r="F683" s="217">
        <v>233</v>
      </c>
      <c r="G683" s="218">
        <f t="shared" si="109"/>
        <v>46.6</v>
      </c>
      <c r="H683" s="219">
        <f t="shared" si="110"/>
        <v>129.44444444444443</v>
      </c>
      <c r="I683" s="219">
        <f t="shared" si="111"/>
        <v>4.3148148148148144E-2</v>
      </c>
      <c r="J683" s="217"/>
      <c r="K683" s="220"/>
      <c r="L683" s="220"/>
      <c r="M683" s="232"/>
      <c r="N683" s="222">
        <f t="shared" si="105"/>
        <v>0</v>
      </c>
      <c r="O683" s="223"/>
      <c r="P683" s="224"/>
      <c r="Q683" s="224"/>
      <c r="R683" s="224"/>
      <c r="S683" s="224"/>
      <c r="T683" s="225"/>
      <c r="U683" s="226">
        <f t="shared" si="112"/>
        <v>8.6296296296296288E-2</v>
      </c>
      <c r="V683" s="227"/>
      <c r="W683" s="228" t="str">
        <f t="shared" si="113"/>
        <v>0</v>
      </c>
      <c r="X683" s="509"/>
      <c r="Y683" s="229">
        <f t="shared" si="114"/>
        <v>0</v>
      </c>
    </row>
    <row r="684" spans="2:25" ht="18.75" customHeight="1">
      <c r="B684" s="515"/>
      <c r="C684" s="506"/>
      <c r="D684" s="216">
        <v>22</v>
      </c>
      <c r="E684" s="216" t="s">
        <v>5835</v>
      </c>
      <c r="F684" s="217">
        <v>244</v>
      </c>
      <c r="G684" s="218">
        <f t="shared" si="109"/>
        <v>48.8</v>
      </c>
      <c r="H684" s="219">
        <f t="shared" si="110"/>
        <v>135.55555555555554</v>
      </c>
      <c r="I684" s="219">
        <f t="shared" si="111"/>
        <v>4.5185185185185182E-2</v>
      </c>
      <c r="J684" s="217"/>
      <c r="K684" s="220"/>
      <c r="L684" s="220"/>
      <c r="M684" s="232"/>
      <c r="N684" s="222">
        <f t="shared" si="105"/>
        <v>0</v>
      </c>
      <c r="O684" s="223"/>
      <c r="P684" s="224"/>
      <c r="Q684" s="224"/>
      <c r="R684" s="224"/>
      <c r="S684" s="224"/>
      <c r="T684" s="225"/>
      <c r="U684" s="226">
        <f t="shared" si="112"/>
        <v>9.0370370370370365E-2</v>
      </c>
      <c r="V684" s="227"/>
      <c r="W684" s="228" t="str">
        <f t="shared" si="113"/>
        <v>0</v>
      </c>
      <c r="X684" s="509"/>
      <c r="Y684" s="229">
        <f t="shared" si="114"/>
        <v>0</v>
      </c>
    </row>
    <row r="685" spans="2:25" ht="18.75" customHeight="1">
      <c r="B685" s="515"/>
      <c r="C685" s="506"/>
      <c r="D685" s="216">
        <v>23</v>
      </c>
      <c r="E685" s="216" t="s">
        <v>5836</v>
      </c>
      <c r="F685" s="217">
        <v>91</v>
      </c>
      <c r="G685" s="218">
        <f t="shared" si="109"/>
        <v>18.2</v>
      </c>
      <c r="H685" s="219">
        <f t="shared" si="110"/>
        <v>50.555555555555557</v>
      </c>
      <c r="I685" s="219">
        <f t="shared" si="111"/>
        <v>1.6851851851851854E-2</v>
      </c>
      <c r="J685" s="217"/>
      <c r="K685" s="220"/>
      <c r="L685" s="220"/>
      <c r="M685" s="232"/>
      <c r="N685" s="222">
        <f t="shared" si="105"/>
        <v>0</v>
      </c>
      <c r="O685" s="223"/>
      <c r="P685" s="224"/>
      <c r="Q685" s="224"/>
      <c r="R685" s="224"/>
      <c r="S685" s="224"/>
      <c r="T685" s="225"/>
      <c r="U685" s="226">
        <f t="shared" si="112"/>
        <v>3.3703703703703708E-2</v>
      </c>
      <c r="V685" s="227"/>
      <c r="W685" s="228" t="str">
        <f t="shared" si="113"/>
        <v>0</v>
      </c>
      <c r="X685" s="509"/>
      <c r="Y685" s="229">
        <f t="shared" si="114"/>
        <v>0</v>
      </c>
    </row>
    <row r="686" spans="2:25" ht="18.75" customHeight="1">
      <c r="B686" s="515"/>
      <c r="C686" s="506"/>
      <c r="D686" s="216"/>
      <c r="E686" s="216"/>
      <c r="F686" s="217"/>
      <c r="G686" s="218">
        <f t="shared" si="109"/>
        <v>0</v>
      </c>
      <c r="H686" s="219">
        <f t="shared" si="110"/>
        <v>0</v>
      </c>
      <c r="I686" s="219">
        <f t="shared" si="111"/>
        <v>0</v>
      </c>
      <c r="J686" s="217"/>
      <c r="K686" s="220"/>
      <c r="L686" s="220"/>
      <c r="M686" s="232"/>
      <c r="N686" s="222">
        <f t="shared" si="105"/>
        <v>0</v>
      </c>
      <c r="O686" s="223"/>
      <c r="P686" s="224"/>
      <c r="Q686" s="224"/>
      <c r="R686" s="224"/>
      <c r="S686" s="224"/>
      <c r="T686" s="225"/>
      <c r="U686" s="226">
        <f t="shared" si="112"/>
        <v>0</v>
      </c>
      <c r="V686" s="227"/>
      <c r="W686" s="228" t="str">
        <f t="shared" si="113"/>
        <v>0</v>
      </c>
      <c r="X686" s="509"/>
      <c r="Y686" s="229">
        <f t="shared" si="114"/>
        <v>0</v>
      </c>
    </row>
    <row r="687" spans="2:25" ht="18.75" customHeight="1">
      <c r="B687" s="515"/>
      <c r="C687" s="506"/>
      <c r="D687" s="216">
        <v>1</v>
      </c>
      <c r="E687" s="216" t="s">
        <v>5837</v>
      </c>
      <c r="F687" s="217">
        <v>119</v>
      </c>
      <c r="G687" s="218">
        <f t="shared" si="109"/>
        <v>23.8</v>
      </c>
      <c r="H687" s="219">
        <f t="shared" si="110"/>
        <v>66.111111111111114</v>
      </c>
      <c r="I687" s="219">
        <f t="shared" si="111"/>
        <v>2.2037037037037039E-2</v>
      </c>
      <c r="J687" s="217"/>
      <c r="K687" s="220"/>
      <c r="L687" s="220"/>
      <c r="M687" s="232"/>
      <c r="N687" s="222">
        <f t="shared" si="105"/>
        <v>0</v>
      </c>
      <c r="O687" s="223"/>
      <c r="P687" s="224"/>
      <c r="Q687" s="224"/>
      <c r="R687" s="224"/>
      <c r="S687" s="224"/>
      <c r="T687" s="225"/>
      <c r="U687" s="226">
        <f t="shared" si="112"/>
        <v>4.4074074074074078E-2</v>
      </c>
      <c r="V687" s="227"/>
      <c r="W687" s="228" t="str">
        <f t="shared" si="113"/>
        <v>0</v>
      </c>
      <c r="X687" s="509"/>
      <c r="Y687" s="229">
        <f t="shared" si="114"/>
        <v>0</v>
      </c>
    </row>
    <row r="688" spans="2:25" ht="18.75" customHeight="1">
      <c r="B688" s="515"/>
      <c r="C688" s="506"/>
      <c r="D688" s="216">
        <v>2</v>
      </c>
      <c r="E688" s="216" t="s">
        <v>5838</v>
      </c>
      <c r="F688" s="217">
        <v>212</v>
      </c>
      <c r="G688" s="218">
        <f t="shared" si="109"/>
        <v>42.4</v>
      </c>
      <c r="H688" s="219">
        <f t="shared" si="110"/>
        <v>117.77777777777777</v>
      </c>
      <c r="I688" s="219">
        <f t="shared" si="111"/>
        <v>3.9259259259259258E-2</v>
      </c>
      <c r="J688" s="217"/>
      <c r="K688" s="220"/>
      <c r="L688" s="220"/>
      <c r="M688" s="232"/>
      <c r="N688" s="222">
        <f t="shared" si="105"/>
        <v>0</v>
      </c>
      <c r="O688" s="223"/>
      <c r="P688" s="224"/>
      <c r="Q688" s="224"/>
      <c r="R688" s="224"/>
      <c r="S688" s="224"/>
      <c r="T688" s="225"/>
      <c r="U688" s="226">
        <f t="shared" si="112"/>
        <v>7.8518518518518515E-2</v>
      </c>
      <c r="V688" s="227"/>
      <c r="W688" s="228" t="str">
        <f t="shared" si="113"/>
        <v>0</v>
      </c>
      <c r="X688" s="509"/>
      <c r="Y688" s="229">
        <f t="shared" si="114"/>
        <v>0</v>
      </c>
    </row>
    <row r="689" spans="2:25" ht="18.75" customHeight="1">
      <c r="B689" s="515"/>
      <c r="C689" s="506"/>
      <c r="D689" s="216">
        <v>3</v>
      </c>
      <c r="E689" s="216" t="s">
        <v>5839</v>
      </c>
      <c r="F689" s="217">
        <v>241</v>
      </c>
      <c r="G689" s="218">
        <f t="shared" si="109"/>
        <v>48.2</v>
      </c>
      <c r="H689" s="219">
        <f t="shared" si="110"/>
        <v>133.88888888888889</v>
      </c>
      <c r="I689" s="219">
        <f t="shared" si="111"/>
        <v>4.462962962962963E-2</v>
      </c>
      <c r="J689" s="217"/>
      <c r="K689" s="220"/>
      <c r="L689" s="220"/>
      <c r="M689" s="232"/>
      <c r="N689" s="222">
        <f t="shared" si="105"/>
        <v>0</v>
      </c>
      <c r="O689" s="223"/>
      <c r="P689" s="224"/>
      <c r="Q689" s="224"/>
      <c r="R689" s="224"/>
      <c r="S689" s="224"/>
      <c r="T689" s="225"/>
      <c r="U689" s="226">
        <f t="shared" si="112"/>
        <v>8.925925925925926E-2</v>
      </c>
      <c r="V689" s="227"/>
      <c r="W689" s="228" t="str">
        <f t="shared" si="113"/>
        <v>0</v>
      </c>
      <c r="X689" s="509"/>
      <c r="Y689" s="229">
        <f t="shared" si="114"/>
        <v>0</v>
      </c>
    </row>
    <row r="690" spans="2:25" ht="18.75" customHeight="1">
      <c r="B690" s="515"/>
      <c r="C690" s="506"/>
      <c r="D690" s="216">
        <v>4</v>
      </c>
      <c r="E690" s="216" t="s">
        <v>5840</v>
      </c>
      <c r="F690" s="217">
        <v>233</v>
      </c>
      <c r="G690" s="218">
        <f t="shared" si="109"/>
        <v>46.6</v>
      </c>
      <c r="H690" s="219">
        <f t="shared" si="110"/>
        <v>129.44444444444443</v>
      </c>
      <c r="I690" s="219">
        <f t="shared" si="111"/>
        <v>4.3148148148148144E-2</v>
      </c>
      <c r="J690" s="217"/>
      <c r="K690" s="220"/>
      <c r="L690" s="220"/>
      <c r="M690" s="221"/>
      <c r="N690" s="222">
        <f t="shared" si="105"/>
        <v>0</v>
      </c>
      <c r="O690" s="223"/>
      <c r="P690" s="224"/>
      <c r="Q690" s="224"/>
      <c r="R690" s="224"/>
      <c r="S690" s="224"/>
      <c r="T690" s="225"/>
      <c r="U690" s="226">
        <f t="shared" si="112"/>
        <v>8.6296296296296288E-2</v>
      </c>
      <c r="V690" s="227"/>
      <c r="W690" s="228" t="str">
        <f t="shared" si="113"/>
        <v>0</v>
      </c>
      <c r="X690" s="509"/>
      <c r="Y690" s="229">
        <f t="shared" si="114"/>
        <v>0</v>
      </c>
    </row>
    <row r="691" spans="2:25" ht="18.75" customHeight="1">
      <c r="B691" s="515"/>
      <c r="C691" s="506"/>
      <c r="D691" s="216">
        <v>5</v>
      </c>
      <c r="E691" s="216" t="s">
        <v>5841</v>
      </c>
      <c r="F691" s="217">
        <v>209</v>
      </c>
      <c r="G691" s="218">
        <f t="shared" si="109"/>
        <v>41.8</v>
      </c>
      <c r="H691" s="219">
        <f t="shared" si="110"/>
        <v>116.11111111111111</v>
      </c>
      <c r="I691" s="219">
        <f t="shared" si="111"/>
        <v>3.8703703703703705E-2</v>
      </c>
      <c r="J691" s="217"/>
      <c r="K691" s="220"/>
      <c r="L691" s="220"/>
      <c r="M691" s="221"/>
      <c r="N691" s="222">
        <f t="shared" si="105"/>
        <v>0</v>
      </c>
      <c r="O691" s="223"/>
      <c r="P691" s="224"/>
      <c r="Q691" s="224"/>
      <c r="R691" s="224"/>
      <c r="S691" s="224"/>
      <c r="T691" s="225"/>
      <c r="U691" s="226">
        <f t="shared" si="112"/>
        <v>7.7407407407407411E-2</v>
      </c>
      <c r="V691" s="227"/>
      <c r="W691" s="228" t="str">
        <f t="shared" si="113"/>
        <v>0</v>
      </c>
      <c r="X691" s="509"/>
      <c r="Y691" s="229">
        <f t="shared" si="114"/>
        <v>0</v>
      </c>
    </row>
    <row r="692" spans="2:25" ht="18.75" customHeight="1">
      <c r="B692" s="515"/>
      <c r="C692" s="506"/>
      <c r="D692" s="216">
        <v>6</v>
      </c>
      <c r="E692" s="216" t="s">
        <v>5842</v>
      </c>
      <c r="F692" s="217">
        <v>112</v>
      </c>
      <c r="G692" s="218">
        <f t="shared" si="109"/>
        <v>22.4</v>
      </c>
      <c r="H692" s="219">
        <f t="shared" si="110"/>
        <v>62.222222222222221</v>
      </c>
      <c r="I692" s="219">
        <f t="shared" si="111"/>
        <v>2.074074074074074E-2</v>
      </c>
      <c r="J692" s="217"/>
      <c r="K692" s="220"/>
      <c r="L692" s="220"/>
      <c r="M692" s="221"/>
      <c r="N692" s="222">
        <f t="shared" si="105"/>
        <v>0</v>
      </c>
      <c r="O692" s="223"/>
      <c r="P692" s="224"/>
      <c r="Q692" s="224"/>
      <c r="R692" s="224"/>
      <c r="S692" s="224"/>
      <c r="T692" s="225"/>
      <c r="U692" s="226">
        <f t="shared" si="112"/>
        <v>4.148148148148148E-2</v>
      </c>
      <c r="V692" s="227"/>
      <c r="W692" s="228" t="str">
        <f t="shared" si="113"/>
        <v>0</v>
      </c>
      <c r="X692" s="509"/>
      <c r="Y692" s="229">
        <f t="shared" si="114"/>
        <v>0</v>
      </c>
    </row>
    <row r="693" spans="2:25" ht="18.75" customHeight="1">
      <c r="B693" s="515"/>
      <c r="C693" s="506"/>
      <c r="D693" s="216">
        <v>7</v>
      </c>
      <c r="E693" s="216" t="s">
        <v>5843</v>
      </c>
      <c r="F693" s="217">
        <v>399</v>
      </c>
      <c r="G693" s="218">
        <f t="shared" si="109"/>
        <v>79.8</v>
      </c>
      <c r="H693" s="219">
        <f t="shared" si="110"/>
        <v>221.66666666666666</v>
      </c>
      <c r="I693" s="219">
        <f t="shared" si="111"/>
        <v>7.3888888888888879E-2</v>
      </c>
      <c r="J693" s="217"/>
      <c r="K693" s="220"/>
      <c r="L693" s="220"/>
      <c r="M693" s="221"/>
      <c r="N693" s="222">
        <f t="shared" si="105"/>
        <v>0</v>
      </c>
      <c r="O693" s="223"/>
      <c r="P693" s="224"/>
      <c r="Q693" s="224"/>
      <c r="R693" s="224"/>
      <c r="S693" s="224"/>
      <c r="T693" s="225"/>
      <c r="U693" s="226">
        <f t="shared" si="112"/>
        <v>0.14777777777777776</v>
      </c>
      <c r="V693" s="227"/>
      <c r="W693" s="228" t="str">
        <f t="shared" si="113"/>
        <v>0</v>
      </c>
      <c r="X693" s="509"/>
      <c r="Y693" s="229">
        <f t="shared" si="114"/>
        <v>0</v>
      </c>
    </row>
    <row r="694" spans="2:25" ht="18.75" customHeight="1">
      <c r="B694" s="515"/>
      <c r="C694" s="506"/>
      <c r="D694" s="216">
        <v>8</v>
      </c>
      <c r="E694" s="216" t="s">
        <v>5844</v>
      </c>
      <c r="F694" s="217">
        <v>151</v>
      </c>
      <c r="G694" s="218">
        <f t="shared" si="109"/>
        <v>30.2</v>
      </c>
      <c r="H694" s="219">
        <f t="shared" si="110"/>
        <v>83.888888888888886</v>
      </c>
      <c r="I694" s="219">
        <f t="shared" si="111"/>
        <v>2.796296296296296E-2</v>
      </c>
      <c r="J694" s="217"/>
      <c r="K694" s="220"/>
      <c r="L694" s="220"/>
      <c r="M694" s="221"/>
      <c r="N694" s="222">
        <f t="shared" si="105"/>
        <v>0</v>
      </c>
      <c r="O694" s="223"/>
      <c r="P694" s="224"/>
      <c r="Q694" s="224"/>
      <c r="R694" s="224"/>
      <c r="S694" s="224"/>
      <c r="T694" s="225"/>
      <c r="U694" s="226">
        <f t="shared" si="112"/>
        <v>5.5925925925925921E-2</v>
      </c>
      <c r="V694" s="227"/>
      <c r="W694" s="228" t="str">
        <f t="shared" si="113"/>
        <v>0</v>
      </c>
      <c r="X694" s="509"/>
      <c r="Y694" s="229">
        <f t="shared" si="114"/>
        <v>0</v>
      </c>
    </row>
    <row r="695" spans="2:25" ht="18.75" customHeight="1">
      <c r="B695" s="515"/>
      <c r="C695" s="506"/>
      <c r="D695" s="216">
        <v>9</v>
      </c>
      <c r="E695" s="216" t="s">
        <v>5845</v>
      </c>
      <c r="F695" s="217">
        <v>266</v>
      </c>
      <c r="G695" s="218">
        <f t="shared" si="109"/>
        <v>53.2</v>
      </c>
      <c r="H695" s="219">
        <f t="shared" si="110"/>
        <v>147.77777777777777</v>
      </c>
      <c r="I695" s="219">
        <f t="shared" si="111"/>
        <v>4.925925925925926E-2</v>
      </c>
      <c r="J695" s="217"/>
      <c r="K695" s="220"/>
      <c r="L695" s="220"/>
      <c r="M695" s="221"/>
      <c r="N695" s="222">
        <f t="shared" si="105"/>
        <v>0</v>
      </c>
      <c r="O695" s="223"/>
      <c r="P695" s="224"/>
      <c r="Q695" s="224"/>
      <c r="R695" s="224"/>
      <c r="S695" s="224"/>
      <c r="T695" s="225"/>
      <c r="U695" s="226">
        <f t="shared" si="112"/>
        <v>9.8518518518518519E-2</v>
      </c>
      <c r="V695" s="227"/>
      <c r="W695" s="228" t="str">
        <f t="shared" si="113"/>
        <v>0</v>
      </c>
      <c r="X695" s="509"/>
      <c r="Y695" s="229">
        <f t="shared" si="114"/>
        <v>0</v>
      </c>
    </row>
    <row r="696" spans="2:25" ht="18.75" customHeight="1">
      <c r="B696" s="515"/>
      <c r="C696" s="506"/>
      <c r="D696" s="216">
        <v>10</v>
      </c>
      <c r="E696" s="216" t="s">
        <v>5846</v>
      </c>
      <c r="F696" s="217">
        <v>435</v>
      </c>
      <c r="G696" s="218">
        <f t="shared" si="109"/>
        <v>87</v>
      </c>
      <c r="H696" s="219">
        <f t="shared" si="110"/>
        <v>241.66666666666666</v>
      </c>
      <c r="I696" s="219">
        <f t="shared" si="111"/>
        <v>8.0555555555555547E-2</v>
      </c>
      <c r="J696" s="217"/>
      <c r="K696" s="220"/>
      <c r="L696" s="220"/>
      <c r="M696" s="221"/>
      <c r="N696" s="222">
        <f t="shared" si="105"/>
        <v>0</v>
      </c>
      <c r="O696" s="223"/>
      <c r="P696" s="224"/>
      <c r="Q696" s="224"/>
      <c r="R696" s="224"/>
      <c r="S696" s="224"/>
      <c r="T696" s="225"/>
      <c r="U696" s="226">
        <f t="shared" si="112"/>
        <v>0.16111111111111109</v>
      </c>
      <c r="V696" s="227"/>
      <c r="W696" s="228" t="str">
        <f t="shared" si="113"/>
        <v>0</v>
      </c>
      <c r="X696" s="509"/>
      <c r="Y696" s="229">
        <f t="shared" si="114"/>
        <v>0</v>
      </c>
    </row>
    <row r="697" spans="2:25" ht="18.75" customHeight="1">
      <c r="B697" s="515"/>
      <c r="C697" s="506"/>
      <c r="D697" s="216">
        <v>11</v>
      </c>
      <c r="E697" s="216" t="s">
        <v>5847</v>
      </c>
      <c r="F697" s="217">
        <v>408</v>
      </c>
      <c r="G697" s="218">
        <f t="shared" si="109"/>
        <v>81.599999999999994</v>
      </c>
      <c r="H697" s="219">
        <f t="shared" si="110"/>
        <v>226.66666666666666</v>
      </c>
      <c r="I697" s="219">
        <f t="shared" si="111"/>
        <v>7.5555555555555556E-2</v>
      </c>
      <c r="J697" s="217"/>
      <c r="K697" s="220"/>
      <c r="L697" s="220"/>
      <c r="M697" s="221"/>
      <c r="N697" s="222">
        <f t="shared" si="105"/>
        <v>0</v>
      </c>
      <c r="O697" s="223"/>
      <c r="P697" s="224"/>
      <c r="Q697" s="224"/>
      <c r="R697" s="224"/>
      <c r="S697" s="224"/>
      <c r="T697" s="225"/>
      <c r="U697" s="226">
        <f t="shared" si="112"/>
        <v>0.15111111111111111</v>
      </c>
      <c r="V697" s="227"/>
      <c r="W697" s="228" t="str">
        <f t="shared" si="113"/>
        <v>0</v>
      </c>
      <c r="X697" s="509"/>
      <c r="Y697" s="229">
        <f t="shared" si="114"/>
        <v>0</v>
      </c>
    </row>
    <row r="698" spans="2:25" ht="18.75" customHeight="1">
      <c r="B698" s="515"/>
      <c r="C698" s="506"/>
      <c r="D698" s="216">
        <v>12</v>
      </c>
      <c r="E698" s="216" t="s">
        <v>5848</v>
      </c>
      <c r="F698" s="217">
        <v>416</v>
      </c>
      <c r="G698" s="218">
        <f t="shared" si="109"/>
        <v>83.2</v>
      </c>
      <c r="H698" s="219">
        <f t="shared" si="110"/>
        <v>231.11111111111111</v>
      </c>
      <c r="I698" s="219">
        <f t="shared" si="111"/>
        <v>7.7037037037037043E-2</v>
      </c>
      <c r="J698" s="217"/>
      <c r="K698" s="220"/>
      <c r="L698" s="220"/>
      <c r="M698" s="221"/>
      <c r="N698" s="222">
        <f t="shared" si="105"/>
        <v>0</v>
      </c>
      <c r="O698" s="223"/>
      <c r="P698" s="224"/>
      <c r="Q698" s="224"/>
      <c r="R698" s="224"/>
      <c r="S698" s="224"/>
      <c r="T698" s="225"/>
      <c r="U698" s="226">
        <f t="shared" si="112"/>
        <v>0.15407407407407409</v>
      </c>
      <c r="V698" s="227"/>
      <c r="W698" s="228" t="str">
        <f t="shared" si="113"/>
        <v>0</v>
      </c>
      <c r="X698" s="509"/>
      <c r="Y698" s="229">
        <f t="shared" si="114"/>
        <v>0</v>
      </c>
    </row>
    <row r="699" spans="2:25" ht="18.75" customHeight="1">
      <c r="B699" s="515"/>
      <c r="C699" s="506"/>
      <c r="D699" s="216">
        <v>13</v>
      </c>
      <c r="E699" s="216" t="s">
        <v>5849</v>
      </c>
      <c r="F699" s="217">
        <v>212</v>
      </c>
      <c r="G699" s="218">
        <f t="shared" si="109"/>
        <v>42.4</v>
      </c>
      <c r="H699" s="219">
        <f t="shared" si="110"/>
        <v>117.77777777777777</v>
      </c>
      <c r="I699" s="219">
        <f t="shared" si="111"/>
        <v>3.9259259259259258E-2</v>
      </c>
      <c r="J699" s="217"/>
      <c r="K699" s="220"/>
      <c r="L699" s="220"/>
      <c r="M699" s="221"/>
      <c r="N699" s="222">
        <f t="shared" si="105"/>
        <v>0</v>
      </c>
      <c r="O699" s="223"/>
      <c r="P699" s="224"/>
      <c r="Q699" s="224"/>
      <c r="R699" s="224"/>
      <c r="S699" s="224"/>
      <c r="T699" s="225"/>
      <c r="U699" s="226">
        <f t="shared" si="112"/>
        <v>7.8518518518518515E-2</v>
      </c>
      <c r="V699" s="227"/>
      <c r="W699" s="228" t="str">
        <f t="shared" si="113"/>
        <v>0</v>
      </c>
      <c r="X699" s="509"/>
      <c r="Y699" s="229">
        <f t="shared" si="114"/>
        <v>0</v>
      </c>
    </row>
    <row r="700" spans="2:25" ht="18.75" customHeight="1">
      <c r="B700" s="515"/>
      <c r="C700" s="506"/>
      <c r="D700" s="216">
        <v>14</v>
      </c>
      <c r="E700" s="216" t="s">
        <v>5850</v>
      </c>
      <c r="F700" s="217">
        <v>331</v>
      </c>
      <c r="G700" s="218">
        <f t="shared" si="109"/>
        <v>66.2</v>
      </c>
      <c r="H700" s="219">
        <f t="shared" si="110"/>
        <v>183.88888888888889</v>
      </c>
      <c r="I700" s="219">
        <f t="shared" si="111"/>
        <v>6.1296296296296293E-2</v>
      </c>
      <c r="J700" s="217"/>
      <c r="K700" s="220"/>
      <c r="L700" s="220"/>
      <c r="M700" s="221"/>
      <c r="N700" s="222">
        <f t="shared" si="105"/>
        <v>0</v>
      </c>
      <c r="O700" s="223"/>
      <c r="P700" s="224"/>
      <c r="Q700" s="224"/>
      <c r="R700" s="224"/>
      <c r="S700" s="224"/>
      <c r="T700" s="225"/>
      <c r="U700" s="226">
        <f t="shared" si="112"/>
        <v>0.12259259259259259</v>
      </c>
      <c r="V700" s="227"/>
      <c r="W700" s="228" t="str">
        <f t="shared" si="113"/>
        <v>0</v>
      </c>
      <c r="X700" s="509"/>
      <c r="Y700" s="229">
        <f t="shared" si="114"/>
        <v>0</v>
      </c>
    </row>
    <row r="701" spans="2:25" ht="18.75" customHeight="1">
      <c r="B701" s="515"/>
      <c r="C701" s="506"/>
      <c r="D701" s="216">
        <v>15</v>
      </c>
      <c r="E701" s="216" t="s">
        <v>5851</v>
      </c>
      <c r="F701" s="217">
        <v>314</v>
      </c>
      <c r="G701" s="218">
        <f t="shared" si="109"/>
        <v>62.8</v>
      </c>
      <c r="H701" s="219">
        <f t="shared" si="110"/>
        <v>174.44444444444443</v>
      </c>
      <c r="I701" s="219">
        <f t="shared" si="111"/>
        <v>5.8148148148148143E-2</v>
      </c>
      <c r="J701" s="217"/>
      <c r="K701" s="220"/>
      <c r="L701" s="220"/>
      <c r="M701" s="221"/>
      <c r="N701" s="222">
        <f t="shared" si="105"/>
        <v>0</v>
      </c>
      <c r="O701" s="223"/>
      <c r="P701" s="224"/>
      <c r="Q701" s="224"/>
      <c r="R701" s="224"/>
      <c r="S701" s="224"/>
      <c r="T701" s="225"/>
      <c r="U701" s="226">
        <f t="shared" si="112"/>
        <v>0.11629629629629629</v>
      </c>
      <c r="V701" s="227"/>
      <c r="W701" s="228" t="str">
        <f t="shared" si="113"/>
        <v>0</v>
      </c>
      <c r="X701" s="509"/>
      <c r="Y701" s="229">
        <f t="shared" si="114"/>
        <v>0</v>
      </c>
    </row>
    <row r="702" spans="2:25" ht="18.75" customHeight="1">
      <c r="B702" s="515"/>
      <c r="C702" s="506"/>
      <c r="D702" s="216">
        <v>16</v>
      </c>
      <c r="E702" s="216" t="s">
        <v>5779</v>
      </c>
      <c r="F702" s="217">
        <v>307</v>
      </c>
      <c r="G702" s="218">
        <f t="shared" si="109"/>
        <v>61.4</v>
      </c>
      <c r="H702" s="219">
        <f t="shared" si="110"/>
        <v>170.55555555555554</v>
      </c>
      <c r="I702" s="219">
        <f t="shared" si="111"/>
        <v>5.6851851851851848E-2</v>
      </c>
      <c r="J702" s="217"/>
      <c r="K702" s="220"/>
      <c r="L702" s="220"/>
      <c r="M702" s="221"/>
      <c r="N702" s="222">
        <f t="shared" si="105"/>
        <v>0</v>
      </c>
      <c r="O702" s="223"/>
      <c r="P702" s="224"/>
      <c r="Q702" s="224"/>
      <c r="R702" s="224"/>
      <c r="S702" s="224"/>
      <c r="T702" s="225"/>
      <c r="U702" s="226">
        <f t="shared" si="112"/>
        <v>0.1137037037037037</v>
      </c>
      <c r="V702" s="227"/>
      <c r="W702" s="228" t="str">
        <f t="shared" si="113"/>
        <v>0</v>
      </c>
      <c r="X702" s="509"/>
      <c r="Y702" s="229">
        <f t="shared" si="114"/>
        <v>0</v>
      </c>
    </row>
    <row r="703" spans="2:25" ht="18.75" customHeight="1">
      <c r="B703" s="515"/>
      <c r="C703" s="506"/>
      <c r="D703" s="216">
        <v>17</v>
      </c>
      <c r="E703" s="216" t="s">
        <v>5852</v>
      </c>
      <c r="F703" s="217">
        <v>222</v>
      </c>
      <c r="G703" s="218">
        <f t="shared" si="109"/>
        <v>44.4</v>
      </c>
      <c r="H703" s="219">
        <f t="shared" si="110"/>
        <v>123.33333333333333</v>
      </c>
      <c r="I703" s="219">
        <f t="shared" si="111"/>
        <v>4.1111111111111112E-2</v>
      </c>
      <c r="J703" s="217"/>
      <c r="K703" s="220"/>
      <c r="L703" s="220"/>
      <c r="M703" s="221"/>
      <c r="N703" s="222">
        <f t="shared" si="105"/>
        <v>0</v>
      </c>
      <c r="O703" s="223"/>
      <c r="P703" s="224"/>
      <c r="Q703" s="224"/>
      <c r="R703" s="224"/>
      <c r="S703" s="224"/>
      <c r="T703" s="225"/>
      <c r="U703" s="226">
        <f t="shared" si="112"/>
        <v>8.2222222222222224E-2</v>
      </c>
      <c r="V703" s="227"/>
      <c r="W703" s="228" t="str">
        <f t="shared" si="113"/>
        <v>0</v>
      </c>
      <c r="X703" s="509"/>
      <c r="Y703" s="229">
        <f t="shared" si="114"/>
        <v>0</v>
      </c>
    </row>
    <row r="704" spans="2:25" ht="18.75" customHeight="1">
      <c r="B704" s="515"/>
      <c r="C704" s="506"/>
      <c r="D704" s="216">
        <v>18</v>
      </c>
      <c r="E704" s="216" t="s">
        <v>5853</v>
      </c>
      <c r="F704" s="217">
        <v>208</v>
      </c>
      <c r="G704" s="218">
        <f t="shared" si="109"/>
        <v>41.6</v>
      </c>
      <c r="H704" s="219">
        <f t="shared" si="110"/>
        <v>115.55555555555556</v>
      </c>
      <c r="I704" s="219">
        <f t="shared" si="111"/>
        <v>3.8518518518518521E-2</v>
      </c>
      <c r="J704" s="217"/>
      <c r="K704" s="220"/>
      <c r="L704" s="220"/>
      <c r="M704" s="221"/>
      <c r="N704" s="222">
        <f t="shared" si="105"/>
        <v>0</v>
      </c>
      <c r="O704" s="223"/>
      <c r="P704" s="224"/>
      <c r="Q704" s="224"/>
      <c r="R704" s="224"/>
      <c r="S704" s="224"/>
      <c r="T704" s="225"/>
      <c r="U704" s="226">
        <f t="shared" si="112"/>
        <v>7.7037037037037043E-2</v>
      </c>
      <c r="V704" s="227"/>
      <c r="W704" s="228" t="str">
        <f t="shared" si="113"/>
        <v>0</v>
      </c>
      <c r="X704" s="509"/>
      <c r="Y704" s="229">
        <f t="shared" si="114"/>
        <v>0</v>
      </c>
    </row>
    <row r="705" spans="2:25" ht="18.75" customHeight="1">
      <c r="B705" s="515"/>
      <c r="C705" s="506"/>
      <c r="D705" s="216">
        <v>19</v>
      </c>
      <c r="E705" s="216" t="s">
        <v>5854</v>
      </c>
      <c r="F705" s="217">
        <v>214</v>
      </c>
      <c r="G705" s="218">
        <f t="shared" si="109"/>
        <v>42.8</v>
      </c>
      <c r="H705" s="219">
        <f t="shared" si="110"/>
        <v>118.88888888888889</v>
      </c>
      <c r="I705" s="219">
        <f t="shared" si="111"/>
        <v>3.9629629629629626E-2</v>
      </c>
      <c r="J705" s="217"/>
      <c r="K705" s="220"/>
      <c r="L705" s="220"/>
      <c r="M705" s="221"/>
      <c r="N705" s="222">
        <f t="shared" si="105"/>
        <v>0</v>
      </c>
      <c r="O705" s="223"/>
      <c r="P705" s="224"/>
      <c r="Q705" s="224"/>
      <c r="R705" s="224"/>
      <c r="S705" s="224"/>
      <c r="T705" s="225"/>
      <c r="U705" s="226">
        <f t="shared" si="112"/>
        <v>7.9259259259259252E-2</v>
      </c>
      <c r="V705" s="227"/>
      <c r="W705" s="228" t="str">
        <f t="shared" si="113"/>
        <v>0</v>
      </c>
      <c r="X705" s="509"/>
      <c r="Y705" s="229">
        <f t="shared" si="114"/>
        <v>0</v>
      </c>
    </row>
    <row r="706" spans="2:25" ht="18.75" customHeight="1">
      <c r="B706" s="515"/>
      <c r="C706" s="506"/>
      <c r="D706" s="216">
        <v>20</v>
      </c>
      <c r="E706" s="216" t="s">
        <v>5855</v>
      </c>
      <c r="F706" s="217">
        <v>95</v>
      </c>
      <c r="G706" s="218">
        <f t="shared" si="109"/>
        <v>19</v>
      </c>
      <c r="H706" s="219">
        <f t="shared" si="110"/>
        <v>52.777777777777779</v>
      </c>
      <c r="I706" s="219">
        <f t="shared" si="111"/>
        <v>1.7592592592592594E-2</v>
      </c>
      <c r="J706" s="217"/>
      <c r="K706" s="220"/>
      <c r="L706" s="220"/>
      <c r="M706" s="221"/>
      <c r="N706" s="222">
        <f t="shared" si="105"/>
        <v>0</v>
      </c>
      <c r="O706" s="223"/>
      <c r="P706" s="224"/>
      <c r="Q706" s="224"/>
      <c r="R706" s="224"/>
      <c r="S706" s="224"/>
      <c r="T706" s="225"/>
      <c r="U706" s="226">
        <f t="shared" si="112"/>
        <v>3.5185185185185187E-2</v>
      </c>
      <c r="V706" s="227"/>
      <c r="W706" s="228" t="str">
        <f t="shared" si="113"/>
        <v>0</v>
      </c>
      <c r="X706" s="509"/>
      <c r="Y706" s="229">
        <f t="shared" si="114"/>
        <v>0</v>
      </c>
    </row>
    <row r="707" spans="2:25" ht="18.75" customHeight="1">
      <c r="B707" s="515"/>
      <c r="C707" s="506"/>
      <c r="D707" s="216">
        <v>21</v>
      </c>
      <c r="E707" s="216" t="s">
        <v>5856</v>
      </c>
      <c r="F707" s="217">
        <v>94</v>
      </c>
      <c r="G707" s="218">
        <f t="shared" si="109"/>
        <v>18.8</v>
      </c>
      <c r="H707" s="219">
        <f t="shared" si="110"/>
        <v>52.222222222222221</v>
      </c>
      <c r="I707" s="219">
        <f t="shared" si="111"/>
        <v>1.7407407407407406E-2</v>
      </c>
      <c r="J707" s="217"/>
      <c r="K707" s="220"/>
      <c r="L707" s="220"/>
      <c r="M707" s="221"/>
      <c r="N707" s="222">
        <f t="shared" si="105"/>
        <v>0</v>
      </c>
      <c r="O707" s="223"/>
      <c r="P707" s="224"/>
      <c r="Q707" s="224"/>
      <c r="R707" s="224"/>
      <c r="S707" s="224"/>
      <c r="T707" s="225"/>
      <c r="U707" s="226">
        <f t="shared" si="112"/>
        <v>3.4814814814814812E-2</v>
      </c>
      <c r="V707" s="227"/>
      <c r="W707" s="228" t="str">
        <f t="shared" si="113"/>
        <v>0</v>
      </c>
      <c r="X707" s="509"/>
      <c r="Y707" s="229">
        <f t="shared" si="114"/>
        <v>0</v>
      </c>
    </row>
    <row r="708" spans="2:25" ht="18.75" customHeight="1">
      <c r="B708" s="515"/>
      <c r="C708" s="506"/>
      <c r="D708" s="216">
        <v>22</v>
      </c>
      <c r="E708" s="216" t="s">
        <v>5857</v>
      </c>
      <c r="F708" s="217">
        <v>103</v>
      </c>
      <c r="G708" s="218">
        <f t="shared" si="109"/>
        <v>20.6</v>
      </c>
      <c r="H708" s="219">
        <f t="shared" si="110"/>
        <v>57.222222222222221</v>
      </c>
      <c r="I708" s="219">
        <f t="shared" si="111"/>
        <v>1.9074074074074073E-2</v>
      </c>
      <c r="J708" s="217"/>
      <c r="K708" s="220"/>
      <c r="L708" s="220"/>
      <c r="M708" s="221"/>
      <c r="N708" s="222">
        <f t="shared" si="105"/>
        <v>0</v>
      </c>
      <c r="O708" s="223"/>
      <c r="P708" s="224"/>
      <c r="Q708" s="224"/>
      <c r="R708" s="224"/>
      <c r="S708" s="224"/>
      <c r="T708" s="225"/>
      <c r="U708" s="226">
        <f t="shared" si="112"/>
        <v>3.8148148148148146E-2</v>
      </c>
      <c r="V708" s="227"/>
      <c r="W708" s="228" t="str">
        <f t="shared" si="113"/>
        <v>0</v>
      </c>
      <c r="X708" s="509"/>
      <c r="Y708" s="229">
        <f t="shared" si="114"/>
        <v>0</v>
      </c>
    </row>
    <row r="709" spans="2:25" ht="18.75" customHeight="1">
      <c r="B709" s="515"/>
      <c r="C709" s="506"/>
      <c r="D709" s="216">
        <v>23</v>
      </c>
      <c r="E709" s="216" t="s">
        <v>5858</v>
      </c>
      <c r="F709" s="217">
        <v>89</v>
      </c>
      <c r="G709" s="218">
        <f t="shared" si="109"/>
        <v>17.8</v>
      </c>
      <c r="H709" s="219">
        <f t="shared" si="110"/>
        <v>49.444444444444443</v>
      </c>
      <c r="I709" s="219">
        <f t="shared" si="111"/>
        <v>1.6481481481481482E-2</v>
      </c>
      <c r="J709" s="217"/>
      <c r="K709" s="220"/>
      <c r="L709" s="220"/>
      <c r="M709" s="221"/>
      <c r="N709" s="222">
        <f t="shared" si="105"/>
        <v>0</v>
      </c>
      <c r="O709" s="223"/>
      <c r="P709" s="224"/>
      <c r="Q709" s="224"/>
      <c r="R709" s="224"/>
      <c r="S709" s="224"/>
      <c r="T709" s="225"/>
      <c r="U709" s="226">
        <f t="shared" si="112"/>
        <v>3.2962962962962965E-2</v>
      </c>
      <c r="V709" s="227"/>
      <c r="W709" s="228" t="str">
        <f t="shared" si="113"/>
        <v>0</v>
      </c>
      <c r="X709" s="509"/>
      <c r="Y709" s="229">
        <f t="shared" si="114"/>
        <v>0</v>
      </c>
    </row>
    <row r="710" spans="2:25" ht="18.75" customHeight="1">
      <c r="B710" s="515"/>
      <c r="C710" s="506"/>
      <c r="D710" s="216">
        <v>24</v>
      </c>
      <c r="E710" s="216" t="s">
        <v>5859</v>
      </c>
      <c r="F710" s="217">
        <v>88</v>
      </c>
      <c r="G710" s="218">
        <f t="shared" si="109"/>
        <v>17.600000000000001</v>
      </c>
      <c r="H710" s="219">
        <f t="shared" si="110"/>
        <v>48.888888888888886</v>
      </c>
      <c r="I710" s="219">
        <f t="shared" si="111"/>
        <v>1.6296296296296295E-2</v>
      </c>
      <c r="J710" s="217"/>
      <c r="K710" s="220"/>
      <c r="L710" s="220"/>
      <c r="M710" s="221"/>
      <c r="N710" s="222">
        <f t="shared" si="105"/>
        <v>0</v>
      </c>
      <c r="O710" s="223"/>
      <c r="P710" s="224"/>
      <c r="Q710" s="224"/>
      <c r="R710" s="224"/>
      <c r="S710" s="224"/>
      <c r="T710" s="225"/>
      <c r="U710" s="226">
        <f t="shared" si="112"/>
        <v>3.259259259259259E-2</v>
      </c>
      <c r="V710" s="227"/>
      <c r="W710" s="228" t="str">
        <f t="shared" si="113"/>
        <v>0</v>
      </c>
      <c r="X710" s="509"/>
      <c r="Y710" s="229">
        <f t="shared" si="114"/>
        <v>0</v>
      </c>
    </row>
    <row r="711" spans="2:25" ht="18.75" customHeight="1">
      <c r="B711" s="515"/>
      <c r="C711" s="506"/>
      <c r="D711" s="216">
        <v>25</v>
      </c>
      <c r="E711" s="216" t="s">
        <v>5860</v>
      </c>
      <c r="F711" s="217">
        <v>91</v>
      </c>
      <c r="G711" s="218">
        <f t="shared" si="109"/>
        <v>18.2</v>
      </c>
      <c r="H711" s="219">
        <f t="shared" si="110"/>
        <v>50.555555555555557</v>
      </c>
      <c r="I711" s="219">
        <f t="shared" si="111"/>
        <v>1.6851851851851854E-2</v>
      </c>
      <c r="J711" s="217"/>
      <c r="K711" s="220"/>
      <c r="L711" s="220"/>
      <c r="M711" s="221"/>
      <c r="N711" s="222">
        <f t="shared" si="105"/>
        <v>0</v>
      </c>
      <c r="O711" s="223"/>
      <c r="P711" s="224"/>
      <c r="Q711" s="224"/>
      <c r="R711" s="224"/>
      <c r="S711" s="224"/>
      <c r="T711" s="225"/>
      <c r="U711" s="226">
        <f t="shared" si="112"/>
        <v>3.3703703703703708E-2</v>
      </c>
      <c r="V711" s="227"/>
      <c r="W711" s="228" t="str">
        <f t="shared" si="113"/>
        <v>0</v>
      </c>
      <c r="X711" s="509"/>
      <c r="Y711" s="229">
        <f t="shared" si="114"/>
        <v>0</v>
      </c>
    </row>
    <row r="712" spans="2:25" ht="18.75" customHeight="1">
      <c r="B712" s="515"/>
      <c r="C712" s="506"/>
      <c r="D712" s="216">
        <v>26</v>
      </c>
      <c r="E712" s="216" t="s">
        <v>5861</v>
      </c>
      <c r="F712" s="217">
        <v>106</v>
      </c>
      <c r="G712" s="218">
        <f t="shared" si="109"/>
        <v>21.2</v>
      </c>
      <c r="H712" s="219">
        <f t="shared" si="110"/>
        <v>58.888888888888886</v>
      </c>
      <c r="I712" s="219">
        <f t="shared" si="111"/>
        <v>1.9629629629629629E-2</v>
      </c>
      <c r="J712" s="217"/>
      <c r="K712" s="220" t="s">
        <v>5862</v>
      </c>
      <c r="L712" s="220"/>
      <c r="M712" s="221">
        <f>SUM(H687:H716)</f>
        <v>3509.4444444444443</v>
      </c>
      <c r="N712" s="222">
        <f t="shared" si="105"/>
        <v>70.188888888888883</v>
      </c>
      <c r="O712" s="223">
        <v>6</v>
      </c>
      <c r="P712" s="224" t="s">
        <v>12</v>
      </c>
      <c r="Q712" s="224"/>
      <c r="R712" s="224" t="s">
        <v>1064</v>
      </c>
      <c r="S712" s="224"/>
      <c r="T712" s="225"/>
      <c r="U712" s="226">
        <f t="shared" si="112"/>
        <v>3.9259259259259258E-2</v>
      </c>
      <c r="V712" s="227">
        <f>SUM(U687:U716)</f>
        <v>2.3396296296296297</v>
      </c>
      <c r="W712" s="228" t="str">
        <f t="shared" si="113"/>
        <v>2</v>
      </c>
      <c r="X712" s="509"/>
      <c r="Y712" s="229">
        <f t="shared" si="114"/>
        <v>1</v>
      </c>
    </row>
    <row r="713" spans="2:25" ht="18.75" customHeight="1">
      <c r="B713" s="515"/>
      <c r="C713" s="506"/>
      <c r="D713" s="216">
        <v>27</v>
      </c>
      <c r="E713" s="216" t="s">
        <v>5863</v>
      </c>
      <c r="F713" s="217">
        <v>89</v>
      </c>
      <c r="G713" s="218">
        <f t="shared" si="109"/>
        <v>17.8</v>
      </c>
      <c r="H713" s="219">
        <f t="shared" si="110"/>
        <v>49.444444444444443</v>
      </c>
      <c r="I713" s="219">
        <f t="shared" si="111"/>
        <v>1.6481481481481482E-2</v>
      </c>
      <c r="J713" s="217"/>
      <c r="K713" s="220"/>
      <c r="L713" s="220"/>
      <c r="M713" s="221"/>
      <c r="N713" s="222">
        <f t="shared" si="105"/>
        <v>0</v>
      </c>
      <c r="O713" s="223"/>
      <c r="P713" s="224"/>
      <c r="Q713" s="224"/>
      <c r="R713" s="224"/>
      <c r="S713" s="224"/>
      <c r="T713" s="225"/>
      <c r="U713" s="226">
        <f t="shared" si="112"/>
        <v>3.2962962962962965E-2</v>
      </c>
      <c r="V713" s="227"/>
      <c r="W713" s="228" t="str">
        <f t="shared" si="113"/>
        <v>0</v>
      </c>
      <c r="X713" s="509"/>
      <c r="Y713" s="229">
        <f t="shared" si="114"/>
        <v>0</v>
      </c>
    </row>
    <row r="714" spans="2:25" ht="18.75" customHeight="1">
      <c r="B714" s="515"/>
      <c r="C714" s="506"/>
      <c r="D714" s="216">
        <v>28</v>
      </c>
      <c r="E714" s="216" t="s">
        <v>5864</v>
      </c>
      <c r="F714" s="217">
        <v>65</v>
      </c>
      <c r="G714" s="218">
        <f t="shared" si="109"/>
        <v>13</v>
      </c>
      <c r="H714" s="219">
        <f t="shared" si="110"/>
        <v>36.111111111111107</v>
      </c>
      <c r="I714" s="219">
        <f t="shared" si="111"/>
        <v>1.2037037037037035E-2</v>
      </c>
      <c r="J714" s="217"/>
      <c r="K714" s="220"/>
      <c r="L714" s="220"/>
      <c r="M714" s="221"/>
      <c r="N714" s="222">
        <f t="shared" si="105"/>
        <v>0</v>
      </c>
      <c r="O714" s="223"/>
      <c r="P714" s="224"/>
      <c r="Q714" s="224"/>
      <c r="R714" s="224"/>
      <c r="S714" s="224"/>
      <c r="T714" s="225"/>
      <c r="U714" s="226">
        <f t="shared" si="112"/>
        <v>2.4074074074074071E-2</v>
      </c>
      <c r="V714" s="227"/>
      <c r="W714" s="228" t="str">
        <f t="shared" si="113"/>
        <v>0</v>
      </c>
      <c r="X714" s="509"/>
      <c r="Y714" s="229">
        <f t="shared" si="114"/>
        <v>0</v>
      </c>
    </row>
    <row r="715" spans="2:25" ht="18.75" customHeight="1">
      <c r="B715" s="515"/>
      <c r="C715" s="506"/>
      <c r="D715" s="216">
        <v>29</v>
      </c>
      <c r="E715" s="216" t="s">
        <v>5865</v>
      </c>
      <c r="F715" s="217">
        <v>335</v>
      </c>
      <c r="G715" s="218">
        <f t="shared" si="109"/>
        <v>67</v>
      </c>
      <c r="H715" s="219">
        <f t="shared" si="110"/>
        <v>186.11111111111111</v>
      </c>
      <c r="I715" s="219">
        <f t="shared" si="111"/>
        <v>6.2037037037037036E-2</v>
      </c>
      <c r="J715" s="217"/>
      <c r="K715" s="220"/>
      <c r="L715" s="220"/>
      <c r="M715" s="221"/>
      <c r="N715" s="222">
        <f t="shared" si="105"/>
        <v>0</v>
      </c>
      <c r="O715" s="223"/>
      <c r="P715" s="224"/>
      <c r="Q715" s="224"/>
      <c r="R715" s="224"/>
      <c r="S715" s="224"/>
      <c r="T715" s="225"/>
      <c r="U715" s="226">
        <f t="shared" si="112"/>
        <v>0.12407407407407407</v>
      </c>
      <c r="V715" s="227"/>
      <c r="W715" s="228" t="str">
        <f t="shared" si="113"/>
        <v>0</v>
      </c>
      <c r="X715" s="509"/>
      <c r="Y715" s="229">
        <f t="shared" si="114"/>
        <v>0</v>
      </c>
    </row>
    <row r="716" spans="2:25" ht="18.75" customHeight="1">
      <c r="B716" s="515"/>
      <c r="C716" s="506"/>
      <c r="D716" s="216">
        <v>30</v>
      </c>
      <c r="E716" s="216" t="s">
        <v>5866</v>
      </c>
      <c r="F716" s="217">
        <v>153</v>
      </c>
      <c r="G716" s="218">
        <f t="shared" si="109"/>
        <v>30.6</v>
      </c>
      <c r="H716" s="219">
        <f t="shared" si="110"/>
        <v>85</v>
      </c>
      <c r="I716" s="219">
        <f t="shared" si="111"/>
        <v>2.8333333333333332E-2</v>
      </c>
      <c r="J716" s="217"/>
      <c r="K716" s="220"/>
      <c r="L716" s="220"/>
      <c r="M716" s="221"/>
      <c r="N716" s="222">
        <f t="shared" si="105"/>
        <v>0</v>
      </c>
      <c r="O716" s="223"/>
      <c r="P716" s="224"/>
      <c r="Q716" s="224"/>
      <c r="R716" s="224"/>
      <c r="S716" s="224"/>
      <c r="T716" s="225"/>
      <c r="U716" s="226">
        <f t="shared" si="112"/>
        <v>5.6666666666666664E-2</v>
      </c>
      <c r="V716" s="227"/>
      <c r="W716" s="228" t="str">
        <f t="shared" si="113"/>
        <v>0</v>
      </c>
      <c r="X716" s="509"/>
      <c r="Y716" s="229">
        <f t="shared" si="114"/>
        <v>0</v>
      </c>
    </row>
    <row r="717" spans="2:25" ht="18.75" customHeight="1">
      <c r="B717" s="515"/>
      <c r="C717" s="506"/>
      <c r="D717" s="216"/>
      <c r="E717" s="216"/>
      <c r="F717" s="217"/>
      <c r="G717" s="218">
        <f t="shared" si="109"/>
        <v>0</v>
      </c>
      <c r="H717" s="219">
        <f t="shared" si="110"/>
        <v>0</v>
      </c>
      <c r="I717" s="219">
        <f t="shared" si="111"/>
        <v>0</v>
      </c>
      <c r="J717" s="217"/>
      <c r="K717" s="220"/>
      <c r="L717" s="220"/>
      <c r="M717" s="221"/>
      <c r="N717" s="222">
        <f t="shared" si="105"/>
        <v>0</v>
      </c>
      <c r="O717" s="223"/>
      <c r="P717" s="224"/>
      <c r="Q717" s="224"/>
      <c r="R717" s="224"/>
      <c r="S717" s="224"/>
      <c r="T717" s="225"/>
      <c r="U717" s="226">
        <f t="shared" si="112"/>
        <v>0</v>
      </c>
      <c r="V717" s="227"/>
      <c r="W717" s="228" t="str">
        <f t="shared" si="113"/>
        <v>0</v>
      </c>
      <c r="X717" s="509"/>
      <c r="Y717" s="229">
        <f t="shared" si="114"/>
        <v>0</v>
      </c>
    </row>
    <row r="718" spans="2:25" ht="18.75" customHeight="1">
      <c r="B718" s="516"/>
      <c r="C718" s="507"/>
      <c r="D718" s="216"/>
      <c r="E718" s="216"/>
      <c r="F718" s="217"/>
      <c r="G718" s="218">
        <f>F718/$G$15</f>
        <v>0</v>
      </c>
      <c r="H718" s="219">
        <f>F718/$H$15</f>
        <v>0</v>
      </c>
      <c r="I718" s="219">
        <f>H718/$I$15</f>
        <v>0</v>
      </c>
      <c r="J718" s="217"/>
      <c r="K718" s="220"/>
      <c r="L718" s="220"/>
      <c r="M718" s="232"/>
      <c r="N718" s="222">
        <f>M718/$N$15</f>
        <v>0</v>
      </c>
      <c r="O718" s="231"/>
      <c r="P718" s="231"/>
      <c r="Q718" s="231"/>
      <c r="R718" s="231"/>
      <c r="S718" s="231"/>
      <c r="T718" s="225"/>
      <c r="U718" s="226">
        <f>H718/$U$15</f>
        <v>0</v>
      </c>
      <c r="V718" s="227"/>
      <c r="W718" s="228" t="str">
        <f>IF(V718&lt;1,"0",IF(V718&lt;5,"2",IF(V718&gt;=5,"6")))</f>
        <v>0</v>
      </c>
      <c r="X718" s="510"/>
      <c r="Y718" s="229">
        <f>W718/2</f>
        <v>0</v>
      </c>
    </row>
    <row r="719" spans="2:25">
      <c r="B719" s="233"/>
      <c r="C719" s="234" t="s">
        <v>111</v>
      </c>
      <c r="D719" s="235"/>
      <c r="E719" s="236">
        <f>COUNTA(E614:E718)</f>
        <v>100</v>
      </c>
      <c r="F719" s="236">
        <f>SUM(F614:F718)</f>
        <v>22556</v>
      </c>
      <c r="G719" s="236">
        <f>SUM(G614:G718)</f>
        <v>4511.2</v>
      </c>
      <c r="H719" s="236">
        <f>SUM(H614:H718)</f>
        <v>12531.111111111108</v>
      </c>
      <c r="I719" s="236">
        <f>MROUND(SUM(I614:I718),1)</f>
        <v>4</v>
      </c>
      <c r="J719" s="236">
        <f>COUNTA(J614:J718)</f>
        <v>1</v>
      </c>
      <c r="K719" s="236">
        <f>COUNTA(K614:K718)</f>
        <v>4</v>
      </c>
      <c r="L719" s="236">
        <f>COUNTA(L614:L718)</f>
        <v>0</v>
      </c>
      <c r="M719" s="236">
        <f>SUM(M614:M718)</f>
        <v>12531.111111111109</v>
      </c>
      <c r="N719" s="236">
        <f>SUM(N614:N718)</f>
        <v>250.62222222222221</v>
      </c>
      <c r="O719" s="237"/>
      <c r="P719" s="238">
        <f>COUNTIF(P614:P718, "YES")</f>
        <v>0</v>
      </c>
      <c r="Q719" s="237"/>
      <c r="R719" s="237"/>
      <c r="S719" s="237"/>
      <c r="T719" s="237"/>
      <c r="U719" s="236">
        <f>SUM(U614:U718)</f>
        <v>8.354074074074072</v>
      </c>
      <c r="V719" s="236">
        <f>SUM(V614:V718)</f>
        <v>8.3540740740740738</v>
      </c>
      <c r="W719" s="236">
        <f t="array" ref="W719">SUM(ABS(W614:W718))</f>
        <v>8</v>
      </c>
      <c r="X719" s="238" t="str">
        <f>IF(X614&lt;0.2, "0", IF(X614&lt;=2, "2", IF(X614&gt;2, ROUND(X614,0))))</f>
        <v>2</v>
      </c>
      <c r="Y719" s="236">
        <f>SUM(Y614:Y718)</f>
        <v>4</v>
      </c>
    </row>
    <row r="720" spans="2:25" ht="18.75" customHeight="1">
      <c r="B720" s="514">
        <v>7</v>
      </c>
      <c r="C720" s="505" t="s">
        <v>5867</v>
      </c>
      <c r="D720" s="216">
        <v>1</v>
      </c>
      <c r="E720" s="216" t="s">
        <v>5868</v>
      </c>
      <c r="F720" s="217">
        <v>500</v>
      </c>
      <c r="G720" s="218">
        <f t="shared" ref="G720:G783" si="115">F720/$G$15</f>
        <v>100</v>
      </c>
      <c r="H720" s="219">
        <f t="shared" ref="H720:H783" si="116">F720/$H$15</f>
        <v>277.77777777777777</v>
      </c>
      <c r="I720" s="219">
        <f t="shared" ref="I720:I783" si="117">H720/$I$15</f>
        <v>9.2592592592592587E-2</v>
      </c>
      <c r="J720" s="217"/>
      <c r="K720" s="220"/>
      <c r="L720" s="220"/>
      <c r="M720" s="221"/>
      <c r="N720" s="222">
        <f t="shared" ref="N720:N790" si="118">M720/$N$15</f>
        <v>0</v>
      </c>
      <c r="O720" s="223"/>
      <c r="P720" s="224"/>
      <c r="Q720" s="224"/>
      <c r="R720" s="224"/>
      <c r="S720" s="224"/>
      <c r="T720" s="225"/>
      <c r="U720" s="226">
        <f t="shared" ref="U720:U783" si="119">H720/$U$15</f>
        <v>0.18518518518518517</v>
      </c>
      <c r="V720" s="227"/>
      <c r="W720" s="228" t="str">
        <f t="shared" ref="W720:W783" si="120">IF(V720&lt;1,"0",IF(V720&lt;5,"2",IF(V720&gt;=5,"6")))</f>
        <v>0</v>
      </c>
      <c r="X720" s="508">
        <f>K792/$X$15</f>
        <v>1.6666666666666667</v>
      </c>
      <c r="Y720" s="229">
        <f t="shared" ref="Y720:Y783" si="121">W720/2</f>
        <v>0</v>
      </c>
    </row>
    <row r="721" spans="2:25" ht="18.75" customHeight="1">
      <c r="B721" s="515"/>
      <c r="C721" s="506"/>
      <c r="D721" s="216">
        <v>2</v>
      </c>
      <c r="E721" s="216" t="s">
        <v>5869</v>
      </c>
      <c r="F721" s="217">
        <v>500</v>
      </c>
      <c r="G721" s="218">
        <f t="shared" si="115"/>
        <v>100</v>
      </c>
      <c r="H721" s="219">
        <f t="shared" si="116"/>
        <v>277.77777777777777</v>
      </c>
      <c r="I721" s="219">
        <f t="shared" si="117"/>
        <v>9.2592592592592587E-2</v>
      </c>
      <c r="J721" s="217"/>
      <c r="K721" s="220"/>
      <c r="L721" s="220"/>
      <c r="M721" s="221"/>
      <c r="N721" s="222">
        <f t="shared" si="118"/>
        <v>0</v>
      </c>
      <c r="O721" s="223"/>
      <c r="P721" s="224"/>
      <c r="Q721" s="224"/>
      <c r="R721" s="224"/>
      <c r="S721" s="224"/>
      <c r="T721" s="225"/>
      <c r="U721" s="226">
        <f t="shared" si="119"/>
        <v>0.18518518518518517</v>
      </c>
      <c r="V721" s="227"/>
      <c r="W721" s="228" t="str">
        <f t="shared" si="120"/>
        <v>0</v>
      </c>
      <c r="X721" s="509"/>
      <c r="Y721" s="229">
        <f t="shared" si="121"/>
        <v>0</v>
      </c>
    </row>
    <row r="722" spans="2:25" ht="18.75" customHeight="1">
      <c r="B722" s="515"/>
      <c r="C722" s="506"/>
      <c r="D722" s="216">
        <v>3</v>
      </c>
      <c r="E722" s="216" t="s">
        <v>5870</v>
      </c>
      <c r="F722" s="217">
        <v>250</v>
      </c>
      <c r="G722" s="218">
        <f t="shared" si="115"/>
        <v>50</v>
      </c>
      <c r="H722" s="219">
        <f t="shared" si="116"/>
        <v>138.88888888888889</v>
      </c>
      <c r="I722" s="219">
        <f t="shared" si="117"/>
        <v>4.6296296296296294E-2</v>
      </c>
      <c r="J722" s="217"/>
      <c r="K722" s="220"/>
      <c r="L722" s="220"/>
      <c r="M722" s="221"/>
      <c r="N722" s="222">
        <f t="shared" si="118"/>
        <v>0</v>
      </c>
      <c r="O722" s="223"/>
      <c r="P722" s="224"/>
      <c r="Q722" s="224"/>
      <c r="R722" s="224"/>
      <c r="S722" s="224"/>
      <c r="T722" s="225"/>
      <c r="U722" s="226">
        <f t="shared" si="119"/>
        <v>9.2592592592592587E-2</v>
      </c>
      <c r="V722" s="227"/>
      <c r="W722" s="228" t="str">
        <f t="shared" si="120"/>
        <v>0</v>
      </c>
      <c r="X722" s="509"/>
      <c r="Y722" s="229">
        <f t="shared" si="121"/>
        <v>0</v>
      </c>
    </row>
    <row r="723" spans="2:25" ht="18.75" customHeight="1">
      <c r="B723" s="515"/>
      <c r="C723" s="506"/>
      <c r="D723" s="216">
        <v>4</v>
      </c>
      <c r="E723" s="216" t="s">
        <v>5871</v>
      </c>
      <c r="F723" s="217">
        <v>600</v>
      </c>
      <c r="G723" s="218">
        <f t="shared" si="115"/>
        <v>120</v>
      </c>
      <c r="H723" s="219">
        <f t="shared" si="116"/>
        <v>333.33333333333331</v>
      </c>
      <c r="I723" s="219">
        <f t="shared" si="117"/>
        <v>0.1111111111111111</v>
      </c>
      <c r="J723" s="217" t="s">
        <v>5872</v>
      </c>
      <c r="K723" s="220" t="s">
        <v>11342</v>
      </c>
      <c r="L723" s="220"/>
      <c r="M723" s="221">
        <f>SUM(H720:H729)</f>
        <v>3194.4444444444443</v>
      </c>
      <c r="N723" s="222">
        <f t="shared" si="118"/>
        <v>63.888888888888886</v>
      </c>
      <c r="O723" s="223">
        <v>4</v>
      </c>
      <c r="P723" s="224" t="s">
        <v>12</v>
      </c>
      <c r="Q723" s="224"/>
      <c r="R723" s="224" t="s">
        <v>1064</v>
      </c>
      <c r="S723" s="224"/>
      <c r="T723" s="225"/>
      <c r="U723" s="226">
        <f t="shared" si="119"/>
        <v>0.22222222222222221</v>
      </c>
      <c r="V723" s="227">
        <f>SUM(U720:U729)</f>
        <v>2.1296296296296293</v>
      </c>
      <c r="W723" s="228" t="str">
        <f t="shared" si="120"/>
        <v>2</v>
      </c>
      <c r="X723" s="509"/>
      <c r="Y723" s="229">
        <f t="shared" si="121"/>
        <v>1</v>
      </c>
    </row>
    <row r="724" spans="2:25" ht="18.75" customHeight="1">
      <c r="B724" s="515"/>
      <c r="C724" s="506"/>
      <c r="D724" s="216">
        <v>5</v>
      </c>
      <c r="E724" s="216" t="s">
        <v>5873</v>
      </c>
      <c r="F724" s="217">
        <v>750</v>
      </c>
      <c r="G724" s="218">
        <f t="shared" si="115"/>
        <v>150</v>
      </c>
      <c r="H724" s="219">
        <f t="shared" si="116"/>
        <v>416.66666666666663</v>
      </c>
      <c r="I724" s="219">
        <f t="shared" si="117"/>
        <v>0.13888888888888887</v>
      </c>
      <c r="J724" s="217"/>
      <c r="K724" s="220"/>
      <c r="L724" s="220"/>
      <c r="M724" s="221"/>
      <c r="N724" s="222">
        <f t="shared" si="118"/>
        <v>0</v>
      </c>
      <c r="O724" s="223"/>
      <c r="P724" s="224"/>
      <c r="Q724" s="224"/>
      <c r="R724" s="224"/>
      <c r="S724" s="224"/>
      <c r="T724" s="225"/>
      <c r="U724" s="226">
        <f t="shared" si="119"/>
        <v>0.27777777777777773</v>
      </c>
      <c r="V724" s="227"/>
      <c r="W724" s="228" t="str">
        <f t="shared" si="120"/>
        <v>0</v>
      </c>
      <c r="X724" s="509"/>
      <c r="Y724" s="229">
        <f t="shared" si="121"/>
        <v>0</v>
      </c>
    </row>
    <row r="725" spans="2:25" ht="18.75" customHeight="1">
      <c r="B725" s="515"/>
      <c r="C725" s="506"/>
      <c r="D725" s="216">
        <v>6</v>
      </c>
      <c r="E725" s="216" t="s">
        <v>5874</v>
      </c>
      <c r="F725" s="217">
        <v>750</v>
      </c>
      <c r="G725" s="218">
        <f t="shared" si="115"/>
        <v>150</v>
      </c>
      <c r="H725" s="219">
        <f t="shared" si="116"/>
        <v>416.66666666666663</v>
      </c>
      <c r="I725" s="219">
        <f t="shared" si="117"/>
        <v>0.13888888888888887</v>
      </c>
      <c r="J725" s="217"/>
      <c r="K725" s="220"/>
      <c r="L725" s="220"/>
      <c r="M725" s="221"/>
      <c r="N725" s="222">
        <f t="shared" si="118"/>
        <v>0</v>
      </c>
      <c r="O725" s="223"/>
      <c r="P725" s="224"/>
      <c r="Q725" s="224"/>
      <c r="R725" s="224"/>
      <c r="S725" s="224"/>
      <c r="T725" s="225"/>
      <c r="U725" s="226">
        <f t="shared" si="119"/>
        <v>0.27777777777777773</v>
      </c>
      <c r="V725" s="227"/>
      <c r="W725" s="228" t="str">
        <f t="shared" si="120"/>
        <v>0</v>
      </c>
      <c r="X725" s="509"/>
      <c r="Y725" s="229">
        <f t="shared" si="121"/>
        <v>0</v>
      </c>
    </row>
    <row r="726" spans="2:25" ht="18.75" customHeight="1">
      <c r="B726" s="515"/>
      <c r="C726" s="506"/>
      <c r="D726" s="216">
        <v>7</v>
      </c>
      <c r="E726" s="216" t="s">
        <v>5875</v>
      </c>
      <c r="F726" s="217">
        <v>600</v>
      </c>
      <c r="G726" s="218">
        <f t="shared" si="115"/>
        <v>120</v>
      </c>
      <c r="H726" s="219">
        <f t="shared" si="116"/>
        <v>333.33333333333331</v>
      </c>
      <c r="I726" s="219">
        <f t="shared" si="117"/>
        <v>0.1111111111111111</v>
      </c>
      <c r="J726" s="217"/>
      <c r="K726" s="220"/>
      <c r="L726" s="220"/>
      <c r="M726" s="221"/>
      <c r="N726" s="222">
        <f t="shared" si="118"/>
        <v>0</v>
      </c>
      <c r="O726" s="223"/>
      <c r="P726" s="224"/>
      <c r="Q726" s="224"/>
      <c r="R726" s="224"/>
      <c r="S726" s="224"/>
      <c r="T726" s="225"/>
      <c r="U726" s="226">
        <f t="shared" si="119"/>
        <v>0.22222222222222221</v>
      </c>
      <c r="V726" s="227"/>
      <c r="W726" s="228" t="str">
        <f t="shared" si="120"/>
        <v>0</v>
      </c>
      <c r="X726" s="509"/>
      <c r="Y726" s="229">
        <f t="shared" si="121"/>
        <v>0</v>
      </c>
    </row>
    <row r="727" spans="2:25" ht="18.75" customHeight="1">
      <c r="B727" s="515"/>
      <c r="C727" s="506"/>
      <c r="D727" s="216">
        <v>8</v>
      </c>
      <c r="E727" s="216" t="s">
        <v>5876</v>
      </c>
      <c r="F727" s="217">
        <v>700</v>
      </c>
      <c r="G727" s="218">
        <f t="shared" si="115"/>
        <v>140</v>
      </c>
      <c r="H727" s="219">
        <f t="shared" si="116"/>
        <v>388.88888888888886</v>
      </c>
      <c r="I727" s="219">
        <f t="shared" si="117"/>
        <v>0.12962962962962962</v>
      </c>
      <c r="J727" s="217"/>
      <c r="K727" s="220"/>
      <c r="L727" s="220"/>
      <c r="M727" s="221"/>
      <c r="N727" s="222">
        <f t="shared" si="118"/>
        <v>0</v>
      </c>
      <c r="O727" s="223"/>
      <c r="P727" s="224"/>
      <c r="Q727" s="224"/>
      <c r="R727" s="224"/>
      <c r="S727" s="224"/>
      <c r="T727" s="225"/>
      <c r="U727" s="226">
        <f t="shared" si="119"/>
        <v>0.25925925925925924</v>
      </c>
      <c r="V727" s="227"/>
      <c r="W727" s="228" t="str">
        <f t="shared" si="120"/>
        <v>0</v>
      </c>
      <c r="X727" s="509"/>
      <c r="Y727" s="229">
        <f t="shared" si="121"/>
        <v>0</v>
      </c>
    </row>
    <row r="728" spans="2:25" ht="18.75" customHeight="1">
      <c r="B728" s="515"/>
      <c r="C728" s="506"/>
      <c r="D728" s="216">
        <v>9</v>
      </c>
      <c r="E728" s="216" t="s">
        <v>5877</v>
      </c>
      <c r="F728" s="217">
        <v>500</v>
      </c>
      <c r="G728" s="218">
        <f t="shared" si="115"/>
        <v>100</v>
      </c>
      <c r="H728" s="219">
        <f t="shared" si="116"/>
        <v>277.77777777777777</v>
      </c>
      <c r="I728" s="219">
        <f t="shared" si="117"/>
        <v>9.2592592592592587E-2</v>
      </c>
      <c r="J728" s="217"/>
      <c r="K728" s="220"/>
      <c r="L728" s="220"/>
      <c r="M728" s="221"/>
      <c r="N728" s="222">
        <f t="shared" si="118"/>
        <v>0</v>
      </c>
      <c r="O728" s="223"/>
      <c r="P728" s="224"/>
      <c r="Q728" s="224"/>
      <c r="R728" s="224"/>
      <c r="S728" s="224"/>
      <c r="T728" s="225"/>
      <c r="U728" s="226">
        <f t="shared" si="119"/>
        <v>0.18518518518518517</v>
      </c>
      <c r="V728" s="227"/>
      <c r="W728" s="228" t="str">
        <f t="shared" si="120"/>
        <v>0</v>
      </c>
      <c r="X728" s="509"/>
      <c r="Y728" s="229">
        <f t="shared" si="121"/>
        <v>0</v>
      </c>
    </row>
    <row r="729" spans="2:25" ht="18.75" customHeight="1">
      <c r="B729" s="515"/>
      <c r="C729" s="506"/>
      <c r="D729" s="216">
        <v>10</v>
      </c>
      <c r="E729" s="216" t="s">
        <v>5878</v>
      </c>
      <c r="F729" s="217">
        <v>600</v>
      </c>
      <c r="G729" s="218">
        <f t="shared" si="115"/>
        <v>120</v>
      </c>
      <c r="H729" s="219">
        <f t="shared" si="116"/>
        <v>333.33333333333331</v>
      </c>
      <c r="I729" s="219">
        <f t="shared" si="117"/>
        <v>0.1111111111111111</v>
      </c>
      <c r="J729" s="217"/>
      <c r="K729" s="220"/>
      <c r="L729" s="220"/>
      <c r="M729" s="221"/>
      <c r="N729" s="222">
        <f t="shared" si="118"/>
        <v>0</v>
      </c>
      <c r="O729" s="223"/>
      <c r="P729" s="224"/>
      <c r="Q729" s="224"/>
      <c r="R729" s="224"/>
      <c r="S729" s="224"/>
      <c r="T729" s="225"/>
      <c r="U729" s="226">
        <f t="shared" si="119"/>
        <v>0.22222222222222221</v>
      </c>
      <c r="V729" s="227"/>
      <c r="W729" s="228" t="str">
        <f t="shared" si="120"/>
        <v>0</v>
      </c>
      <c r="X729" s="509"/>
      <c r="Y729" s="229">
        <f t="shared" si="121"/>
        <v>0</v>
      </c>
    </row>
    <row r="730" spans="2:25" ht="18.75" customHeight="1">
      <c r="B730" s="515"/>
      <c r="C730" s="506"/>
      <c r="D730" s="216"/>
      <c r="E730" s="216"/>
      <c r="F730" s="217"/>
      <c r="G730" s="218">
        <f t="shared" si="115"/>
        <v>0</v>
      </c>
      <c r="H730" s="219">
        <f t="shared" si="116"/>
        <v>0</v>
      </c>
      <c r="I730" s="219">
        <f t="shared" si="117"/>
        <v>0</v>
      </c>
      <c r="J730" s="217"/>
      <c r="K730" s="220"/>
      <c r="L730" s="220"/>
      <c r="M730" s="221"/>
      <c r="N730" s="222">
        <f t="shared" si="118"/>
        <v>0</v>
      </c>
      <c r="O730" s="223"/>
      <c r="P730" s="224"/>
      <c r="Q730" s="224"/>
      <c r="R730" s="224"/>
      <c r="S730" s="224"/>
      <c r="T730" s="225"/>
      <c r="U730" s="226">
        <f t="shared" si="119"/>
        <v>0</v>
      </c>
      <c r="V730" s="227"/>
      <c r="W730" s="228" t="str">
        <f t="shared" si="120"/>
        <v>0</v>
      </c>
      <c r="X730" s="509"/>
      <c r="Y730" s="229">
        <f t="shared" si="121"/>
        <v>0</v>
      </c>
    </row>
    <row r="731" spans="2:25" ht="18.75" customHeight="1">
      <c r="B731" s="515"/>
      <c r="C731" s="506"/>
      <c r="D731" s="216">
        <v>1</v>
      </c>
      <c r="E731" s="216" t="s">
        <v>5879</v>
      </c>
      <c r="F731" s="217">
        <v>800</v>
      </c>
      <c r="G731" s="218">
        <f t="shared" si="115"/>
        <v>160</v>
      </c>
      <c r="H731" s="219">
        <f t="shared" si="116"/>
        <v>444.44444444444446</v>
      </c>
      <c r="I731" s="219">
        <f t="shared" si="117"/>
        <v>0.14814814814814814</v>
      </c>
      <c r="J731" s="217"/>
      <c r="K731" s="220"/>
      <c r="L731" s="220"/>
      <c r="M731" s="221"/>
      <c r="N731" s="222">
        <f t="shared" si="118"/>
        <v>0</v>
      </c>
      <c r="O731" s="223"/>
      <c r="P731" s="224"/>
      <c r="Q731" s="224"/>
      <c r="R731" s="224"/>
      <c r="S731" s="224"/>
      <c r="T731" s="225"/>
      <c r="U731" s="226">
        <f t="shared" si="119"/>
        <v>0.29629629629629628</v>
      </c>
      <c r="V731" s="227"/>
      <c r="W731" s="228" t="str">
        <f t="shared" si="120"/>
        <v>0</v>
      </c>
      <c r="X731" s="509"/>
      <c r="Y731" s="229">
        <f t="shared" si="121"/>
        <v>0</v>
      </c>
    </row>
    <row r="732" spans="2:25" ht="18.75" customHeight="1">
      <c r="B732" s="515"/>
      <c r="C732" s="506"/>
      <c r="D732" s="216">
        <v>2</v>
      </c>
      <c r="E732" s="216" t="s">
        <v>5880</v>
      </c>
      <c r="F732" s="217">
        <v>1000</v>
      </c>
      <c r="G732" s="218">
        <f t="shared" si="115"/>
        <v>200</v>
      </c>
      <c r="H732" s="219">
        <f t="shared" si="116"/>
        <v>555.55555555555554</v>
      </c>
      <c r="I732" s="219">
        <f t="shared" si="117"/>
        <v>0.18518518518518517</v>
      </c>
      <c r="J732" s="217"/>
      <c r="K732" s="220"/>
      <c r="L732" s="220"/>
      <c r="M732" s="221"/>
      <c r="N732" s="222">
        <f t="shared" si="118"/>
        <v>0</v>
      </c>
      <c r="O732" s="223"/>
      <c r="P732" s="224"/>
      <c r="Q732" s="224"/>
      <c r="R732" s="224"/>
      <c r="S732" s="224"/>
      <c r="T732" s="225"/>
      <c r="U732" s="226">
        <f t="shared" si="119"/>
        <v>0.37037037037037035</v>
      </c>
      <c r="V732" s="227"/>
      <c r="W732" s="228" t="str">
        <f t="shared" si="120"/>
        <v>0</v>
      </c>
      <c r="X732" s="509"/>
      <c r="Y732" s="229">
        <f t="shared" si="121"/>
        <v>0</v>
      </c>
    </row>
    <row r="733" spans="2:25" ht="18.75" customHeight="1">
      <c r="B733" s="515"/>
      <c r="C733" s="506"/>
      <c r="D733" s="216">
        <v>3</v>
      </c>
      <c r="E733" s="216" t="s">
        <v>5881</v>
      </c>
      <c r="F733" s="217">
        <v>850</v>
      </c>
      <c r="G733" s="218">
        <f t="shared" si="115"/>
        <v>170</v>
      </c>
      <c r="H733" s="219">
        <f t="shared" si="116"/>
        <v>472.22222222222223</v>
      </c>
      <c r="I733" s="219">
        <f t="shared" si="117"/>
        <v>0.15740740740740741</v>
      </c>
      <c r="J733" s="217"/>
      <c r="K733" s="220"/>
      <c r="L733" s="220"/>
      <c r="M733" s="221"/>
      <c r="N733" s="222">
        <f t="shared" si="118"/>
        <v>0</v>
      </c>
      <c r="O733" s="223"/>
      <c r="P733" s="224"/>
      <c r="Q733" s="224"/>
      <c r="R733" s="224"/>
      <c r="S733" s="224"/>
      <c r="T733" s="225"/>
      <c r="U733" s="226">
        <f t="shared" si="119"/>
        <v>0.31481481481481483</v>
      </c>
      <c r="V733" s="227"/>
      <c r="W733" s="228" t="str">
        <f t="shared" si="120"/>
        <v>0</v>
      </c>
      <c r="X733" s="509"/>
      <c r="Y733" s="229">
        <f t="shared" si="121"/>
        <v>0</v>
      </c>
    </row>
    <row r="734" spans="2:25" ht="18.75" customHeight="1">
      <c r="B734" s="515"/>
      <c r="C734" s="506"/>
      <c r="D734" s="216">
        <v>4</v>
      </c>
      <c r="E734" s="216" t="s">
        <v>5882</v>
      </c>
      <c r="F734" s="217">
        <v>400</v>
      </c>
      <c r="G734" s="218">
        <f t="shared" si="115"/>
        <v>80</v>
      </c>
      <c r="H734" s="219">
        <f t="shared" si="116"/>
        <v>222.22222222222223</v>
      </c>
      <c r="I734" s="219">
        <f t="shared" si="117"/>
        <v>7.407407407407407E-2</v>
      </c>
      <c r="J734" s="217"/>
      <c r="K734" s="220" t="s">
        <v>11343</v>
      </c>
      <c r="L734" s="220"/>
      <c r="M734" s="221">
        <f>SUM(H731:H737)</f>
        <v>3100.5555555555557</v>
      </c>
      <c r="N734" s="222">
        <f t="shared" si="118"/>
        <v>62.011111111111113</v>
      </c>
      <c r="O734" s="223">
        <v>4</v>
      </c>
      <c r="P734" s="224" t="s">
        <v>12</v>
      </c>
      <c r="Q734" s="224"/>
      <c r="R734" s="224" t="s">
        <v>1064</v>
      </c>
      <c r="S734" s="224"/>
      <c r="T734" s="225"/>
      <c r="U734" s="226">
        <f t="shared" si="119"/>
        <v>0.14814814814814814</v>
      </c>
      <c r="V734" s="227">
        <f>SUM(U731:U737)</f>
        <v>2.067037037037037</v>
      </c>
      <c r="W734" s="228" t="str">
        <f t="shared" si="120"/>
        <v>2</v>
      </c>
      <c r="X734" s="509"/>
      <c r="Y734" s="229">
        <f t="shared" si="121"/>
        <v>1</v>
      </c>
    </row>
    <row r="735" spans="2:25" ht="18.75" customHeight="1">
      <c r="B735" s="515"/>
      <c r="C735" s="506"/>
      <c r="D735" s="216">
        <v>5</v>
      </c>
      <c r="E735" s="216" t="s">
        <v>5883</v>
      </c>
      <c r="F735" s="217">
        <v>681</v>
      </c>
      <c r="G735" s="218">
        <f t="shared" si="115"/>
        <v>136.19999999999999</v>
      </c>
      <c r="H735" s="219">
        <f t="shared" si="116"/>
        <v>378.33333333333331</v>
      </c>
      <c r="I735" s="219">
        <f t="shared" si="117"/>
        <v>0.12611111111111112</v>
      </c>
      <c r="J735" s="217"/>
      <c r="K735" s="220"/>
      <c r="L735" s="220"/>
      <c r="M735" s="221"/>
      <c r="N735" s="222">
        <f t="shared" si="118"/>
        <v>0</v>
      </c>
      <c r="O735" s="223"/>
      <c r="P735" s="224"/>
      <c r="Q735" s="224"/>
      <c r="R735" s="224"/>
      <c r="S735" s="224"/>
      <c r="T735" s="225"/>
      <c r="U735" s="226">
        <f t="shared" si="119"/>
        <v>0.25222222222222224</v>
      </c>
      <c r="V735" s="227"/>
      <c r="W735" s="228" t="str">
        <f t="shared" si="120"/>
        <v>0</v>
      </c>
      <c r="X735" s="509"/>
      <c r="Y735" s="229">
        <f t="shared" si="121"/>
        <v>0</v>
      </c>
    </row>
    <row r="736" spans="2:25" ht="18.75" customHeight="1">
      <c r="B736" s="515"/>
      <c r="C736" s="506"/>
      <c r="D736" s="216">
        <v>6</v>
      </c>
      <c r="E736" s="216" t="s">
        <v>5884</v>
      </c>
      <c r="F736" s="217">
        <v>850</v>
      </c>
      <c r="G736" s="218">
        <f t="shared" si="115"/>
        <v>170</v>
      </c>
      <c r="H736" s="219">
        <f t="shared" si="116"/>
        <v>472.22222222222223</v>
      </c>
      <c r="I736" s="219">
        <f t="shared" si="117"/>
        <v>0.15740740740740741</v>
      </c>
      <c r="J736" s="217"/>
      <c r="K736" s="220"/>
      <c r="L736" s="220"/>
      <c r="M736" s="221"/>
      <c r="N736" s="222">
        <f t="shared" si="118"/>
        <v>0</v>
      </c>
      <c r="O736" s="223"/>
      <c r="P736" s="224"/>
      <c r="Q736" s="224"/>
      <c r="R736" s="224"/>
      <c r="S736" s="224"/>
      <c r="T736" s="225"/>
      <c r="U736" s="226">
        <f t="shared" si="119"/>
        <v>0.31481481481481483</v>
      </c>
      <c r="V736" s="227"/>
      <c r="W736" s="228" t="str">
        <f t="shared" si="120"/>
        <v>0</v>
      </c>
      <c r="X736" s="509"/>
      <c r="Y736" s="229">
        <f t="shared" si="121"/>
        <v>0</v>
      </c>
    </row>
    <row r="737" spans="2:25" ht="18.75" customHeight="1">
      <c r="B737" s="515"/>
      <c r="C737" s="506"/>
      <c r="D737" s="216">
        <v>7</v>
      </c>
      <c r="E737" s="216" t="s">
        <v>5342</v>
      </c>
      <c r="F737" s="217">
        <v>1000</v>
      </c>
      <c r="G737" s="218">
        <f t="shared" si="115"/>
        <v>200</v>
      </c>
      <c r="H737" s="219">
        <f t="shared" si="116"/>
        <v>555.55555555555554</v>
      </c>
      <c r="I737" s="219">
        <f t="shared" si="117"/>
        <v>0.18518518518518517</v>
      </c>
      <c r="J737" s="217"/>
      <c r="K737" s="220"/>
      <c r="L737" s="220"/>
      <c r="M737" s="221"/>
      <c r="N737" s="222">
        <f t="shared" si="118"/>
        <v>0</v>
      </c>
      <c r="O737" s="223"/>
      <c r="P737" s="224"/>
      <c r="Q737" s="224"/>
      <c r="R737" s="224"/>
      <c r="S737" s="224"/>
      <c r="T737" s="225"/>
      <c r="U737" s="226">
        <f t="shared" si="119"/>
        <v>0.37037037037037035</v>
      </c>
      <c r="V737" s="227"/>
      <c r="W737" s="228" t="str">
        <f t="shared" si="120"/>
        <v>0</v>
      </c>
      <c r="X737" s="509"/>
      <c r="Y737" s="229">
        <f t="shared" si="121"/>
        <v>0</v>
      </c>
    </row>
    <row r="738" spans="2:25" ht="18.75" customHeight="1">
      <c r="B738" s="515"/>
      <c r="C738" s="506"/>
      <c r="D738" s="216"/>
      <c r="E738" s="216"/>
      <c r="F738" s="217"/>
      <c r="G738" s="218">
        <f t="shared" si="115"/>
        <v>0</v>
      </c>
      <c r="H738" s="219">
        <f t="shared" si="116"/>
        <v>0</v>
      </c>
      <c r="I738" s="219">
        <f t="shared" si="117"/>
        <v>0</v>
      </c>
      <c r="J738" s="217"/>
      <c r="K738" s="220"/>
      <c r="L738" s="220"/>
      <c r="M738" s="221"/>
      <c r="N738" s="222">
        <f t="shared" si="118"/>
        <v>0</v>
      </c>
      <c r="O738" s="223"/>
      <c r="P738" s="224"/>
      <c r="Q738" s="224"/>
      <c r="R738" s="224"/>
      <c r="S738" s="224"/>
      <c r="T738" s="225"/>
      <c r="U738" s="226">
        <f t="shared" si="119"/>
        <v>0</v>
      </c>
      <c r="V738" s="227"/>
      <c r="W738" s="228" t="str">
        <f t="shared" si="120"/>
        <v>0</v>
      </c>
      <c r="X738" s="509"/>
      <c r="Y738" s="229">
        <f t="shared" si="121"/>
        <v>0</v>
      </c>
    </row>
    <row r="739" spans="2:25" ht="18.75" customHeight="1">
      <c r="B739" s="515"/>
      <c r="C739" s="506"/>
      <c r="D739" s="216">
        <v>1</v>
      </c>
      <c r="E739" s="216" t="s">
        <v>5885</v>
      </c>
      <c r="F739" s="217">
        <v>781</v>
      </c>
      <c r="G739" s="218">
        <f t="shared" si="115"/>
        <v>156.19999999999999</v>
      </c>
      <c r="H739" s="219">
        <f t="shared" si="116"/>
        <v>433.88888888888886</v>
      </c>
      <c r="I739" s="219">
        <f t="shared" si="117"/>
        <v>0.14462962962962961</v>
      </c>
      <c r="J739" s="217"/>
      <c r="K739" s="220"/>
      <c r="L739" s="220"/>
      <c r="M739" s="221"/>
      <c r="N739" s="222">
        <f t="shared" si="118"/>
        <v>0</v>
      </c>
      <c r="O739" s="223"/>
      <c r="P739" s="224"/>
      <c r="Q739" s="224"/>
      <c r="R739" s="224"/>
      <c r="S739" s="224"/>
      <c r="T739" s="225"/>
      <c r="U739" s="226">
        <f t="shared" si="119"/>
        <v>0.28925925925925922</v>
      </c>
      <c r="V739" s="227"/>
      <c r="W739" s="228" t="str">
        <f t="shared" si="120"/>
        <v>0</v>
      </c>
      <c r="X739" s="509"/>
      <c r="Y739" s="229">
        <f t="shared" si="121"/>
        <v>0</v>
      </c>
    </row>
    <row r="740" spans="2:25" ht="18.75" customHeight="1">
      <c r="B740" s="515"/>
      <c r="C740" s="506"/>
      <c r="D740" s="216">
        <v>2</v>
      </c>
      <c r="E740" s="216" t="s">
        <v>5886</v>
      </c>
      <c r="F740" s="217">
        <v>250</v>
      </c>
      <c r="G740" s="218">
        <f t="shared" si="115"/>
        <v>50</v>
      </c>
      <c r="H740" s="219">
        <f t="shared" si="116"/>
        <v>138.88888888888889</v>
      </c>
      <c r="I740" s="219">
        <f t="shared" si="117"/>
        <v>4.6296296296296294E-2</v>
      </c>
      <c r="J740" s="217"/>
      <c r="K740" s="220"/>
      <c r="L740" s="220"/>
      <c r="M740" s="221"/>
      <c r="N740" s="222">
        <f t="shared" si="118"/>
        <v>0</v>
      </c>
      <c r="O740" s="223"/>
      <c r="P740" s="224"/>
      <c r="Q740" s="224"/>
      <c r="R740" s="224"/>
      <c r="S740" s="224"/>
      <c r="T740" s="225"/>
      <c r="U740" s="226">
        <f t="shared" si="119"/>
        <v>9.2592592592592587E-2</v>
      </c>
      <c r="V740" s="227"/>
      <c r="W740" s="228" t="str">
        <f t="shared" si="120"/>
        <v>0</v>
      </c>
      <c r="X740" s="509"/>
      <c r="Y740" s="229">
        <f t="shared" si="121"/>
        <v>0</v>
      </c>
    </row>
    <row r="741" spans="2:25" ht="18.75" customHeight="1">
      <c r="B741" s="515"/>
      <c r="C741" s="506"/>
      <c r="D741" s="216">
        <v>3</v>
      </c>
      <c r="E741" s="216" t="s">
        <v>5887</v>
      </c>
      <c r="F741" s="217">
        <v>300</v>
      </c>
      <c r="G741" s="218">
        <f t="shared" si="115"/>
        <v>60</v>
      </c>
      <c r="H741" s="219">
        <f t="shared" si="116"/>
        <v>166.66666666666666</v>
      </c>
      <c r="I741" s="219">
        <f t="shared" si="117"/>
        <v>5.5555555555555552E-2</v>
      </c>
      <c r="J741" s="217"/>
      <c r="K741" s="220"/>
      <c r="L741" s="220"/>
      <c r="M741" s="221"/>
      <c r="N741" s="222">
        <f t="shared" si="118"/>
        <v>0</v>
      </c>
      <c r="O741" s="223"/>
      <c r="P741" s="224"/>
      <c r="Q741" s="224"/>
      <c r="R741" s="224"/>
      <c r="S741" s="224"/>
      <c r="T741" s="225"/>
      <c r="U741" s="226">
        <f t="shared" si="119"/>
        <v>0.1111111111111111</v>
      </c>
      <c r="V741" s="227"/>
      <c r="W741" s="228" t="str">
        <f t="shared" si="120"/>
        <v>0</v>
      </c>
      <c r="X741" s="509"/>
      <c r="Y741" s="229">
        <f t="shared" si="121"/>
        <v>0</v>
      </c>
    </row>
    <row r="742" spans="2:25" ht="18.75" customHeight="1">
      <c r="B742" s="515"/>
      <c r="C742" s="506"/>
      <c r="D742" s="216">
        <v>4</v>
      </c>
      <c r="E742" s="216" t="s">
        <v>5888</v>
      </c>
      <c r="F742" s="217">
        <v>351</v>
      </c>
      <c r="G742" s="218">
        <f t="shared" si="115"/>
        <v>70.2</v>
      </c>
      <c r="H742" s="219">
        <f t="shared" si="116"/>
        <v>195</v>
      </c>
      <c r="I742" s="219">
        <f t="shared" si="117"/>
        <v>6.5000000000000002E-2</v>
      </c>
      <c r="J742" s="217"/>
      <c r="K742" s="220"/>
      <c r="L742" s="220"/>
      <c r="M742" s="221"/>
      <c r="N742" s="222">
        <f t="shared" si="118"/>
        <v>0</v>
      </c>
      <c r="O742" s="223"/>
      <c r="P742" s="224"/>
      <c r="Q742" s="224"/>
      <c r="R742" s="224"/>
      <c r="S742" s="224"/>
      <c r="T742" s="225"/>
      <c r="U742" s="226">
        <f t="shared" si="119"/>
        <v>0.13</v>
      </c>
      <c r="V742" s="227"/>
      <c r="W742" s="228" t="str">
        <f t="shared" si="120"/>
        <v>0</v>
      </c>
      <c r="X742" s="509"/>
      <c r="Y742" s="229">
        <f t="shared" si="121"/>
        <v>0</v>
      </c>
    </row>
    <row r="743" spans="2:25" ht="18.75" customHeight="1">
      <c r="B743" s="515"/>
      <c r="C743" s="506"/>
      <c r="D743" s="216">
        <v>5</v>
      </c>
      <c r="E743" s="216" t="s">
        <v>5889</v>
      </c>
      <c r="F743" s="217">
        <v>1000</v>
      </c>
      <c r="G743" s="218">
        <f t="shared" si="115"/>
        <v>200</v>
      </c>
      <c r="H743" s="219">
        <f t="shared" si="116"/>
        <v>555.55555555555554</v>
      </c>
      <c r="I743" s="219">
        <f t="shared" si="117"/>
        <v>0.18518518518518517</v>
      </c>
      <c r="J743" s="217"/>
      <c r="K743" s="220"/>
      <c r="L743" s="220"/>
      <c r="M743" s="221"/>
      <c r="N743" s="222">
        <f t="shared" si="118"/>
        <v>0</v>
      </c>
      <c r="O743" s="223"/>
      <c r="P743" s="224"/>
      <c r="Q743" s="224"/>
      <c r="R743" s="224"/>
      <c r="S743" s="224"/>
      <c r="T743" s="225"/>
      <c r="U743" s="226">
        <f t="shared" si="119"/>
        <v>0.37037037037037035</v>
      </c>
      <c r="V743" s="227"/>
      <c r="W743" s="228" t="str">
        <f t="shared" si="120"/>
        <v>0</v>
      </c>
      <c r="X743" s="509"/>
      <c r="Y743" s="229">
        <f t="shared" si="121"/>
        <v>0</v>
      </c>
    </row>
    <row r="744" spans="2:25" ht="18.75" customHeight="1">
      <c r="B744" s="515"/>
      <c r="C744" s="506"/>
      <c r="D744" s="216">
        <v>6</v>
      </c>
      <c r="E744" s="216" t="s">
        <v>5890</v>
      </c>
      <c r="F744" s="217">
        <v>300</v>
      </c>
      <c r="G744" s="218">
        <f t="shared" si="115"/>
        <v>60</v>
      </c>
      <c r="H744" s="219">
        <f t="shared" si="116"/>
        <v>166.66666666666666</v>
      </c>
      <c r="I744" s="219">
        <f t="shared" si="117"/>
        <v>5.5555555555555552E-2</v>
      </c>
      <c r="J744" s="217"/>
      <c r="K744" s="220"/>
      <c r="L744" s="220"/>
      <c r="M744" s="221"/>
      <c r="N744" s="222">
        <f t="shared" si="118"/>
        <v>0</v>
      </c>
      <c r="O744" s="223"/>
      <c r="P744" s="224"/>
      <c r="Q744" s="224"/>
      <c r="R744" s="224"/>
      <c r="S744" s="224"/>
      <c r="T744" s="225"/>
      <c r="U744" s="226">
        <f t="shared" si="119"/>
        <v>0.1111111111111111</v>
      </c>
      <c r="V744" s="227"/>
      <c r="W744" s="228" t="str">
        <f t="shared" si="120"/>
        <v>0</v>
      </c>
      <c r="X744" s="509"/>
      <c r="Y744" s="229">
        <f t="shared" si="121"/>
        <v>0</v>
      </c>
    </row>
    <row r="745" spans="2:25" ht="18.75" customHeight="1">
      <c r="B745" s="515"/>
      <c r="C745" s="506"/>
      <c r="D745" s="216">
        <v>7</v>
      </c>
      <c r="E745" s="216" t="s">
        <v>5891</v>
      </c>
      <c r="F745" s="217">
        <v>250</v>
      </c>
      <c r="G745" s="218">
        <f t="shared" si="115"/>
        <v>50</v>
      </c>
      <c r="H745" s="219">
        <f t="shared" si="116"/>
        <v>138.88888888888889</v>
      </c>
      <c r="I745" s="219">
        <f t="shared" si="117"/>
        <v>4.6296296296296294E-2</v>
      </c>
      <c r="J745" s="217"/>
      <c r="K745" s="220"/>
      <c r="L745" s="220"/>
      <c r="M745" s="221"/>
      <c r="N745" s="222">
        <f t="shared" si="118"/>
        <v>0</v>
      </c>
      <c r="O745" s="223"/>
      <c r="P745" s="224"/>
      <c r="Q745" s="224"/>
      <c r="R745" s="224"/>
      <c r="S745" s="224"/>
      <c r="T745" s="225"/>
      <c r="U745" s="226">
        <f t="shared" si="119"/>
        <v>9.2592592592592587E-2</v>
      </c>
      <c r="V745" s="227"/>
      <c r="W745" s="228" t="str">
        <f t="shared" si="120"/>
        <v>0</v>
      </c>
      <c r="X745" s="509"/>
      <c r="Y745" s="229">
        <f t="shared" si="121"/>
        <v>0</v>
      </c>
    </row>
    <row r="746" spans="2:25" ht="18.75" customHeight="1">
      <c r="B746" s="515"/>
      <c r="C746" s="506"/>
      <c r="D746" s="216">
        <v>8</v>
      </c>
      <c r="E746" s="216" t="s">
        <v>5892</v>
      </c>
      <c r="F746" s="217">
        <v>200</v>
      </c>
      <c r="G746" s="218">
        <f t="shared" si="115"/>
        <v>40</v>
      </c>
      <c r="H746" s="219">
        <f t="shared" si="116"/>
        <v>111.11111111111111</v>
      </c>
      <c r="I746" s="219">
        <f t="shared" si="117"/>
        <v>3.7037037037037035E-2</v>
      </c>
      <c r="J746" s="217"/>
      <c r="K746" s="220"/>
      <c r="L746" s="220"/>
      <c r="M746" s="221"/>
      <c r="N746" s="222">
        <f t="shared" si="118"/>
        <v>0</v>
      </c>
      <c r="O746" s="223"/>
      <c r="P746" s="224"/>
      <c r="Q746" s="224"/>
      <c r="R746" s="224"/>
      <c r="S746" s="224"/>
      <c r="T746" s="225"/>
      <c r="U746" s="226">
        <f t="shared" si="119"/>
        <v>7.407407407407407E-2</v>
      </c>
      <c r="V746" s="227"/>
      <c r="W746" s="228" t="str">
        <f t="shared" si="120"/>
        <v>0</v>
      </c>
      <c r="X746" s="509"/>
      <c r="Y746" s="229">
        <f t="shared" si="121"/>
        <v>0</v>
      </c>
    </row>
    <row r="747" spans="2:25" ht="18.75" customHeight="1">
      <c r="B747" s="515"/>
      <c r="C747" s="506"/>
      <c r="D747" s="216">
        <v>9</v>
      </c>
      <c r="E747" s="216" t="s">
        <v>5893</v>
      </c>
      <c r="F747" s="217">
        <v>350</v>
      </c>
      <c r="G747" s="218">
        <f t="shared" si="115"/>
        <v>70</v>
      </c>
      <c r="H747" s="219">
        <f t="shared" si="116"/>
        <v>194.44444444444443</v>
      </c>
      <c r="I747" s="219">
        <f t="shared" si="117"/>
        <v>6.4814814814814811E-2</v>
      </c>
      <c r="J747" s="217"/>
      <c r="K747" s="220"/>
      <c r="L747" s="220"/>
      <c r="M747" s="221"/>
      <c r="N747" s="222">
        <f t="shared" si="118"/>
        <v>0</v>
      </c>
      <c r="O747" s="223"/>
      <c r="P747" s="224"/>
      <c r="Q747" s="224"/>
      <c r="R747" s="224"/>
      <c r="S747" s="224"/>
      <c r="T747" s="225"/>
      <c r="U747" s="226">
        <f t="shared" si="119"/>
        <v>0.12962962962962962</v>
      </c>
      <c r="V747" s="227"/>
      <c r="W747" s="228" t="str">
        <f t="shared" si="120"/>
        <v>0</v>
      </c>
      <c r="X747" s="509"/>
      <c r="Y747" s="229">
        <f t="shared" si="121"/>
        <v>0</v>
      </c>
    </row>
    <row r="748" spans="2:25" ht="18.75" customHeight="1">
      <c r="B748" s="515"/>
      <c r="C748" s="506"/>
      <c r="D748" s="216">
        <v>10</v>
      </c>
      <c r="E748" s="216" t="s">
        <v>5894</v>
      </c>
      <c r="F748" s="217">
        <v>500</v>
      </c>
      <c r="G748" s="218">
        <f t="shared" si="115"/>
        <v>100</v>
      </c>
      <c r="H748" s="219">
        <f t="shared" si="116"/>
        <v>277.77777777777777</v>
      </c>
      <c r="I748" s="219">
        <f t="shared" si="117"/>
        <v>9.2592592592592587E-2</v>
      </c>
      <c r="J748" s="217"/>
      <c r="K748" s="220" t="s">
        <v>5895</v>
      </c>
      <c r="L748" s="220"/>
      <c r="M748" s="221">
        <f>SUM(H739:H753)</f>
        <v>3285.0000000000005</v>
      </c>
      <c r="N748" s="222">
        <f t="shared" si="118"/>
        <v>65.7</v>
      </c>
      <c r="O748" s="223">
        <v>3</v>
      </c>
      <c r="P748" s="224" t="s">
        <v>12</v>
      </c>
      <c r="Q748" s="224"/>
      <c r="R748" s="224" t="s">
        <v>1064</v>
      </c>
      <c r="S748" s="224"/>
      <c r="T748" s="225"/>
      <c r="U748" s="226">
        <f t="shared" si="119"/>
        <v>0.18518518518518517</v>
      </c>
      <c r="V748" s="227">
        <f>SUM(U739:U753)</f>
        <v>2.1899999999999995</v>
      </c>
      <c r="W748" s="228" t="str">
        <f t="shared" si="120"/>
        <v>2</v>
      </c>
      <c r="X748" s="509"/>
      <c r="Y748" s="229">
        <f t="shared" si="121"/>
        <v>1</v>
      </c>
    </row>
    <row r="749" spans="2:25" ht="18.75" customHeight="1">
      <c r="B749" s="515"/>
      <c r="C749" s="506"/>
      <c r="D749" s="216">
        <v>11</v>
      </c>
      <c r="E749" s="216" t="s">
        <v>5896</v>
      </c>
      <c r="F749" s="217">
        <v>250</v>
      </c>
      <c r="G749" s="218">
        <f t="shared" si="115"/>
        <v>50</v>
      </c>
      <c r="H749" s="219">
        <f t="shared" si="116"/>
        <v>138.88888888888889</v>
      </c>
      <c r="I749" s="219">
        <f t="shared" si="117"/>
        <v>4.6296296296296294E-2</v>
      </c>
      <c r="J749" s="217"/>
      <c r="K749" s="220"/>
      <c r="L749" s="220"/>
      <c r="M749" s="221"/>
      <c r="N749" s="222">
        <f t="shared" si="118"/>
        <v>0</v>
      </c>
      <c r="O749" s="223"/>
      <c r="P749" s="224"/>
      <c r="Q749" s="224"/>
      <c r="R749" s="224"/>
      <c r="S749" s="224"/>
      <c r="T749" s="225"/>
      <c r="U749" s="226">
        <f t="shared" si="119"/>
        <v>9.2592592592592587E-2</v>
      </c>
      <c r="V749" s="227"/>
      <c r="W749" s="228" t="str">
        <f t="shared" si="120"/>
        <v>0</v>
      </c>
      <c r="X749" s="509"/>
      <c r="Y749" s="229">
        <f t="shared" si="121"/>
        <v>0</v>
      </c>
    </row>
    <row r="750" spans="2:25" ht="18.75" customHeight="1">
      <c r="B750" s="515"/>
      <c r="C750" s="506"/>
      <c r="D750" s="216">
        <v>12</v>
      </c>
      <c r="E750" s="216" t="s">
        <v>5897</v>
      </c>
      <c r="F750" s="217">
        <v>181</v>
      </c>
      <c r="G750" s="218">
        <f t="shared" si="115"/>
        <v>36.200000000000003</v>
      </c>
      <c r="H750" s="219">
        <f t="shared" si="116"/>
        <v>100.55555555555556</v>
      </c>
      <c r="I750" s="219">
        <f t="shared" si="117"/>
        <v>3.3518518518518517E-2</v>
      </c>
      <c r="J750" s="217"/>
      <c r="K750" s="220"/>
      <c r="L750" s="220"/>
      <c r="M750" s="221"/>
      <c r="N750" s="222">
        <f t="shared" si="118"/>
        <v>0</v>
      </c>
      <c r="O750" s="223"/>
      <c r="P750" s="224"/>
      <c r="Q750" s="224"/>
      <c r="R750" s="224"/>
      <c r="S750" s="224"/>
      <c r="T750" s="225"/>
      <c r="U750" s="226">
        <f t="shared" si="119"/>
        <v>6.7037037037037034E-2</v>
      </c>
      <c r="V750" s="227"/>
      <c r="W750" s="228" t="str">
        <f t="shared" si="120"/>
        <v>0</v>
      </c>
      <c r="X750" s="509"/>
      <c r="Y750" s="229">
        <f t="shared" si="121"/>
        <v>0</v>
      </c>
    </row>
    <row r="751" spans="2:25" ht="18.75" customHeight="1">
      <c r="B751" s="515"/>
      <c r="C751" s="506"/>
      <c r="D751" s="216">
        <v>13</v>
      </c>
      <c r="E751" s="216" t="s">
        <v>5898</v>
      </c>
      <c r="F751" s="217">
        <v>200</v>
      </c>
      <c r="G751" s="218">
        <f t="shared" si="115"/>
        <v>40</v>
      </c>
      <c r="H751" s="219">
        <f t="shared" si="116"/>
        <v>111.11111111111111</v>
      </c>
      <c r="I751" s="219">
        <f t="shared" si="117"/>
        <v>3.7037037037037035E-2</v>
      </c>
      <c r="J751" s="217"/>
      <c r="K751" s="220"/>
      <c r="L751" s="220"/>
      <c r="M751" s="221"/>
      <c r="N751" s="222">
        <f t="shared" si="118"/>
        <v>0</v>
      </c>
      <c r="O751" s="223"/>
      <c r="P751" s="224"/>
      <c r="Q751" s="224"/>
      <c r="R751" s="224"/>
      <c r="S751" s="224"/>
      <c r="T751" s="225"/>
      <c r="U751" s="226">
        <f t="shared" si="119"/>
        <v>7.407407407407407E-2</v>
      </c>
      <c r="V751" s="227"/>
      <c r="W751" s="228" t="str">
        <f t="shared" si="120"/>
        <v>0</v>
      </c>
      <c r="X751" s="509"/>
      <c r="Y751" s="229">
        <f t="shared" si="121"/>
        <v>0</v>
      </c>
    </row>
    <row r="752" spans="2:25" ht="18.75" customHeight="1">
      <c r="B752" s="515"/>
      <c r="C752" s="506"/>
      <c r="D752" s="216">
        <v>14</v>
      </c>
      <c r="E752" s="216" t="s">
        <v>5899</v>
      </c>
      <c r="F752" s="217">
        <v>800</v>
      </c>
      <c r="G752" s="218">
        <f t="shared" si="115"/>
        <v>160</v>
      </c>
      <c r="H752" s="219">
        <f t="shared" si="116"/>
        <v>444.44444444444446</v>
      </c>
      <c r="I752" s="219">
        <f t="shared" si="117"/>
        <v>0.14814814814814814</v>
      </c>
      <c r="J752" s="217"/>
      <c r="K752" s="220"/>
      <c r="L752" s="220"/>
      <c r="M752" s="221"/>
      <c r="N752" s="222">
        <f t="shared" si="118"/>
        <v>0</v>
      </c>
      <c r="O752" s="223"/>
      <c r="P752" s="224"/>
      <c r="Q752" s="224"/>
      <c r="R752" s="224"/>
      <c r="S752" s="224"/>
      <c r="T752" s="225"/>
      <c r="U752" s="226">
        <f t="shared" si="119"/>
        <v>0.29629629629629628</v>
      </c>
      <c r="V752" s="227"/>
      <c r="W752" s="228" t="str">
        <f t="shared" si="120"/>
        <v>0</v>
      </c>
      <c r="X752" s="509"/>
      <c r="Y752" s="229">
        <f t="shared" si="121"/>
        <v>0</v>
      </c>
    </row>
    <row r="753" spans="2:25" ht="18.75" customHeight="1">
      <c r="B753" s="515"/>
      <c r="C753" s="506"/>
      <c r="D753" s="216">
        <v>15</v>
      </c>
      <c r="E753" s="216" t="s">
        <v>5900</v>
      </c>
      <c r="F753" s="217">
        <v>200</v>
      </c>
      <c r="G753" s="218">
        <f t="shared" si="115"/>
        <v>40</v>
      </c>
      <c r="H753" s="219">
        <f t="shared" si="116"/>
        <v>111.11111111111111</v>
      </c>
      <c r="I753" s="219">
        <f t="shared" si="117"/>
        <v>3.7037037037037035E-2</v>
      </c>
      <c r="J753" s="217"/>
      <c r="K753" s="220"/>
      <c r="L753" s="220"/>
      <c r="M753" s="221"/>
      <c r="N753" s="222">
        <f t="shared" si="118"/>
        <v>0</v>
      </c>
      <c r="O753" s="223"/>
      <c r="P753" s="224"/>
      <c r="Q753" s="224"/>
      <c r="R753" s="224"/>
      <c r="S753" s="224"/>
      <c r="T753" s="225"/>
      <c r="U753" s="226">
        <f t="shared" si="119"/>
        <v>7.407407407407407E-2</v>
      </c>
      <c r="V753" s="227"/>
      <c r="W753" s="228" t="str">
        <f t="shared" si="120"/>
        <v>0</v>
      </c>
      <c r="X753" s="509"/>
      <c r="Y753" s="229">
        <f t="shared" si="121"/>
        <v>0</v>
      </c>
    </row>
    <row r="754" spans="2:25" ht="18.75" customHeight="1">
      <c r="B754" s="515"/>
      <c r="C754" s="506"/>
      <c r="D754" s="216"/>
      <c r="E754" s="216"/>
      <c r="F754" s="217"/>
      <c r="G754" s="218">
        <f t="shared" si="115"/>
        <v>0</v>
      </c>
      <c r="H754" s="219">
        <f t="shared" si="116"/>
        <v>0</v>
      </c>
      <c r="I754" s="219">
        <f t="shared" si="117"/>
        <v>0</v>
      </c>
      <c r="J754" s="217"/>
      <c r="K754" s="220"/>
      <c r="L754" s="220"/>
      <c r="M754" s="221"/>
      <c r="N754" s="222">
        <f t="shared" si="118"/>
        <v>0</v>
      </c>
      <c r="O754" s="223"/>
      <c r="P754" s="224"/>
      <c r="Q754" s="224"/>
      <c r="R754" s="224"/>
      <c r="S754" s="224"/>
      <c r="T754" s="225"/>
      <c r="U754" s="226">
        <f t="shared" si="119"/>
        <v>0</v>
      </c>
      <c r="V754" s="227"/>
      <c r="W754" s="228" t="str">
        <f t="shared" si="120"/>
        <v>0</v>
      </c>
      <c r="X754" s="509"/>
      <c r="Y754" s="229">
        <f t="shared" si="121"/>
        <v>0</v>
      </c>
    </row>
    <row r="755" spans="2:25" ht="18.75" customHeight="1">
      <c r="B755" s="515"/>
      <c r="C755" s="506"/>
      <c r="D755" s="216">
        <v>1</v>
      </c>
      <c r="E755" s="216" t="s">
        <v>5901</v>
      </c>
      <c r="F755" s="217">
        <v>800</v>
      </c>
      <c r="G755" s="218">
        <f t="shared" si="115"/>
        <v>160</v>
      </c>
      <c r="H755" s="219">
        <f t="shared" si="116"/>
        <v>444.44444444444446</v>
      </c>
      <c r="I755" s="219">
        <f t="shared" si="117"/>
        <v>0.14814814814814814</v>
      </c>
      <c r="J755" s="217"/>
      <c r="K755" s="220"/>
      <c r="L755" s="220"/>
      <c r="M755" s="221"/>
      <c r="N755" s="222">
        <f t="shared" si="118"/>
        <v>0</v>
      </c>
      <c r="O755" s="223"/>
      <c r="P755" s="224"/>
      <c r="Q755" s="224"/>
      <c r="R755" s="224"/>
      <c r="S755" s="224"/>
      <c r="T755" s="225"/>
      <c r="U755" s="226">
        <f t="shared" si="119"/>
        <v>0.29629629629629628</v>
      </c>
      <c r="V755" s="227"/>
      <c r="W755" s="228" t="str">
        <f t="shared" si="120"/>
        <v>0</v>
      </c>
      <c r="X755" s="509"/>
      <c r="Y755" s="229">
        <f t="shared" si="121"/>
        <v>0</v>
      </c>
    </row>
    <row r="756" spans="2:25" ht="18.75" customHeight="1">
      <c r="B756" s="515"/>
      <c r="C756" s="506"/>
      <c r="D756" s="216">
        <v>2</v>
      </c>
      <c r="E756" s="216" t="s">
        <v>5902</v>
      </c>
      <c r="F756" s="217">
        <v>700</v>
      </c>
      <c r="G756" s="218">
        <f t="shared" si="115"/>
        <v>140</v>
      </c>
      <c r="H756" s="219">
        <f t="shared" si="116"/>
        <v>388.88888888888886</v>
      </c>
      <c r="I756" s="219">
        <f t="shared" si="117"/>
        <v>0.12962962962962962</v>
      </c>
      <c r="J756" s="217"/>
      <c r="K756" s="220"/>
      <c r="L756" s="220"/>
      <c r="M756" s="221"/>
      <c r="N756" s="222">
        <f t="shared" si="118"/>
        <v>0</v>
      </c>
      <c r="O756" s="223"/>
      <c r="P756" s="224"/>
      <c r="Q756" s="224"/>
      <c r="R756" s="224"/>
      <c r="S756" s="224"/>
      <c r="T756" s="225"/>
      <c r="U756" s="226">
        <f t="shared" si="119"/>
        <v>0.25925925925925924</v>
      </c>
      <c r="V756" s="227"/>
      <c r="W756" s="228" t="str">
        <f t="shared" si="120"/>
        <v>0</v>
      </c>
      <c r="X756" s="509"/>
      <c r="Y756" s="229">
        <f t="shared" si="121"/>
        <v>0</v>
      </c>
    </row>
    <row r="757" spans="2:25" ht="18.75" customHeight="1">
      <c r="B757" s="515"/>
      <c r="C757" s="506"/>
      <c r="D757" s="216">
        <v>3</v>
      </c>
      <c r="E757" s="216" t="s">
        <v>5903</v>
      </c>
      <c r="F757" s="217">
        <v>600</v>
      </c>
      <c r="G757" s="218">
        <f t="shared" si="115"/>
        <v>120</v>
      </c>
      <c r="H757" s="219">
        <f t="shared" si="116"/>
        <v>333.33333333333331</v>
      </c>
      <c r="I757" s="219">
        <f t="shared" si="117"/>
        <v>0.1111111111111111</v>
      </c>
      <c r="J757" s="217"/>
      <c r="K757" s="220"/>
      <c r="L757" s="220"/>
      <c r="M757" s="221"/>
      <c r="N757" s="222">
        <f t="shared" si="118"/>
        <v>0</v>
      </c>
      <c r="O757" s="223"/>
      <c r="P757" s="224"/>
      <c r="Q757" s="224"/>
      <c r="R757" s="224"/>
      <c r="S757" s="224"/>
      <c r="T757" s="225"/>
      <c r="U757" s="226">
        <f t="shared" si="119"/>
        <v>0.22222222222222221</v>
      </c>
      <c r="V757" s="227"/>
      <c r="W757" s="228" t="str">
        <f t="shared" si="120"/>
        <v>0</v>
      </c>
      <c r="X757" s="509"/>
      <c r="Y757" s="229">
        <f t="shared" si="121"/>
        <v>0</v>
      </c>
    </row>
    <row r="758" spans="2:25" ht="18.75" customHeight="1">
      <c r="B758" s="515"/>
      <c r="C758" s="506"/>
      <c r="D758" s="216">
        <v>4</v>
      </c>
      <c r="E758" s="216" t="s">
        <v>5904</v>
      </c>
      <c r="F758" s="217">
        <v>500</v>
      </c>
      <c r="G758" s="218">
        <f t="shared" si="115"/>
        <v>100</v>
      </c>
      <c r="H758" s="219">
        <f t="shared" si="116"/>
        <v>277.77777777777777</v>
      </c>
      <c r="I758" s="219">
        <f t="shared" si="117"/>
        <v>9.2592592592592587E-2</v>
      </c>
      <c r="J758" s="217"/>
      <c r="K758" s="220"/>
      <c r="L758" s="220"/>
      <c r="M758" s="221"/>
      <c r="N758" s="222">
        <f t="shared" si="118"/>
        <v>0</v>
      </c>
      <c r="O758" s="223"/>
      <c r="P758" s="224"/>
      <c r="Q758" s="224"/>
      <c r="R758" s="224"/>
      <c r="S758" s="224"/>
      <c r="T758" s="225"/>
      <c r="U758" s="226">
        <f t="shared" si="119"/>
        <v>0.18518518518518517</v>
      </c>
      <c r="V758" s="227"/>
      <c r="W758" s="228" t="str">
        <f t="shared" si="120"/>
        <v>0</v>
      </c>
      <c r="X758" s="509"/>
      <c r="Y758" s="229">
        <f t="shared" si="121"/>
        <v>0</v>
      </c>
    </row>
    <row r="759" spans="2:25" ht="18.75" customHeight="1">
      <c r="B759" s="515"/>
      <c r="C759" s="506"/>
      <c r="D759" s="216">
        <v>5</v>
      </c>
      <c r="E759" s="216" t="s">
        <v>5905</v>
      </c>
      <c r="F759" s="217">
        <v>700</v>
      </c>
      <c r="G759" s="218">
        <f t="shared" si="115"/>
        <v>140</v>
      </c>
      <c r="H759" s="219">
        <f t="shared" si="116"/>
        <v>388.88888888888886</v>
      </c>
      <c r="I759" s="219">
        <f t="shared" si="117"/>
        <v>0.12962962962962962</v>
      </c>
      <c r="J759" s="217"/>
      <c r="K759" s="220"/>
      <c r="L759" s="220"/>
      <c r="M759" s="221"/>
      <c r="N759" s="222">
        <f t="shared" si="118"/>
        <v>0</v>
      </c>
      <c r="O759" s="223"/>
      <c r="P759" s="224"/>
      <c r="Q759" s="224"/>
      <c r="R759" s="224"/>
      <c r="S759" s="224"/>
      <c r="T759" s="225"/>
      <c r="U759" s="226">
        <f t="shared" si="119"/>
        <v>0.25925925925925924</v>
      </c>
      <c r="V759" s="227"/>
      <c r="W759" s="228" t="str">
        <f t="shared" si="120"/>
        <v>0</v>
      </c>
      <c r="X759" s="509"/>
      <c r="Y759" s="229">
        <f t="shared" si="121"/>
        <v>0</v>
      </c>
    </row>
    <row r="760" spans="2:25" ht="18.75" customHeight="1">
      <c r="B760" s="515"/>
      <c r="C760" s="506"/>
      <c r="D760" s="216">
        <v>6</v>
      </c>
      <c r="E760" s="216" t="s">
        <v>5893</v>
      </c>
      <c r="F760" s="217">
        <v>450</v>
      </c>
      <c r="G760" s="218">
        <f t="shared" si="115"/>
        <v>90</v>
      </c>
      <c r="H760" s="219">
        <f t="shared" si="116"/>
        <v>250</v>
      </c>
      <c r="I760" s="219">
        <f t="shared" si="117"/>
        <v>8.3333333333333329E-2</v>
      </c>
      <c r="J760" s="217"/>
      <c r="K760" s="220"/>
      <c r="L760" s="220"/>
      <c r="M760" s="221"/>
      <c r="N760" s="222">
        <f t="shared" si="118"/>
        <v>0</v>
      </c>
      <c r="O760" s="223"/>
      <c r="P760" s="224"/>
      <c r="Q760" s="224"/>
      <c r="R760" s="224"/>
      <c r="S760" s="224"/>
      <c r="T760" s="225"/>
      <c r="U760" s="226">
        <f t="shared" si="119"/>
        <v>0.16666666666666666</v>
      </c>
      <c r="V760" s="227"/>
      <c r="W760" s="228" t="str">
        <f t="shared" si="120"/>
        <v>0</v>
      </c>
      <c r="X760" s="509"/>
      <c r="Y760" s="229">
        <f t="shared" si="121"/>
        <v>0</v>
      </c>
    </row>
    <row r="761" spans="2:25" ht="18.75" customHeight="1">
      <c r="B761" s="515"/>
      <c r="C761" s="506"/>
      <c r="D761" s="216">
        <v>7</v>
      </c>
      <c r="E761" s="216" t="s">
        <v>5906</v>
      </c>
      <c r="F761" s="217">
        <v>581</v>
      </c>
      <c r="G761" s="218">
        <f t="shared" si="115"/>
        <v>116.2</v>
      </c>
      <c r="H761" s="219">
        <f t="shared" si="116"/>
        <v>322.77777777777777</v>
      </c>
      <c r="I761" s="219">
        <f t="shared" si="117"/>
        <v>0.10759259259259259</v>
      </c>
      <c r="J761" s="217"/>
      <c r="K761" s="220"/>
      <c r="L761" s="220"/>
      <c r="M761" s="221"/>
      <c r="N761" s="222">
        <f t="shared" si="118"/>
        <v>0</v>
      </c>
      <c r="O761" s="223"/>
      <c r="P761" s="224"/>
      <c r="Q761" s="224"/>
      <c r="R761" s="224"/>
      <c r="S761" s="224"/>
      <c r="T761" s="225"/>
      <c r="U761" s="226">
        <f t="shared" si="119"/>
        <v>0.21518518518518517</v>
      </c>
      <c r="V761" s="227"/>
      <c r="W761" s="228" t="str">
        <f t="shared" si="120"/>
        <v>0</v>
      </c>
      <c r="X761" s="509"/>
      <c r="Y761" s="229">
        <f t="shared" si="121"/>
        <v>0</v>
      </c>
    </row>
    <row r="762" spans="2:25" ht="18.75" customHeight="1">
      <c r="B762" s="515"/>
      <c r="C762" s="506"/>
      <c r="D762" s="216">
        <v>8</v>
      </c>
      <c r="E762" s="216" t="s">
        <v>5907</v>
      </c>
      <c r="F762" s="217">
        <v>150</v>
      </c>
      <c r="G762" s="218">
        <f t="shared" si="115"/>
        <v>30</v>
      </c>
      <c r="H762" s="219">
        <f t="shared" si="116"/>
        <v>83.333333333333329</v>
      </c>
      <c r="I762" s="219">
        <f t="shared" si="117"/>
        <v>2.7777777777777776E-2</v>
      </c>
      <c r="J762" s="217"/>
      <c r="K762" s="220"/>
      <c r="L762" s="220"/>
      <c r="M762" s="221"/>
      <c r="N762" s="222">
        <f t="shared" si="118"/>
        <v>0</v>
      </c>
      <c r="O762" s="223"/>
      <c r="P762" s="224"/>
      <c r="Q762" s="224"/>
      <c r="R762" s="224"/>
      <c r="S762" s="224"/>
      <c r="T762" s="225"/>
      <c r="U762" s="226">
        <f t="shared" si="119"/>
        <v>5.5555555555555552E-2</v>
      </c>
      <c r="V762" s="227"/>
      <c r="W762" s="228" t="str">
        <f t="shared" si="120"/>
        <v>0</v>
      </c>
      <c r="X762" s="509"/>
      <c r="Y762" s="229">
        <f t="shared" si="121"/>
        <v>0</v>
      </c>
    </row>
    <row r="763" spans="2:25" ht="18.75" customHeight="1">
      <c r="B763" s="515"/>
      <c r="C763" s="506"/>
      <c r="D763" s="216">
        <v>9</v>
      </c>
      <c r="E763" s="216" t="s">
        <v>5908</v>
      </c>
      <c r="F763" s="217">
        <v>100</v>
      </c>
      <c r="G763" s="218">
        <f t="shared" si="115"/>
        <v>20</v>
      </c>
      <c r="H763" s="219">
        <f t="shared" si="116"/>
        <v>55.555555555555557</v>
      </c>
      <c r="I763" s="219">
        <f t="shared" si="117"/>
        <v>1.8518518518518517E-2</v>
      </c>
      <c r="J763" s="217"/>
      <c r="K763" s="220"/>
      <c r="L763" s="220"/>
      <c r="M763" s="221"/>
      <c r="N763" s="222">
        <f t="shared" si="118"/>
        <v>0</v>
      </c>
      <c r="O763" s="223"/>
      <c r="P763" s="224"/>
      <c r="Q763" s="224"/>
      <c r="R763" s="224"/>
      <c r="S763" s="224"/>
      <c r="T763" s="225"/>
      <c r="U763" s="226">
        <f t="shared" si="119"/>
        <v>3.7037037037037035E-2</v>
      </c>
      <c r="V763" s="227"/>
      <c r="W763" s="228" t="str">
        <f t="shared" si="120"/>
        <v>0</v>
      </c>
      <c r="X763" s="509"/>
      <c r="Y763" s="229">
        <f t="shared" si="121"/>
        <v>0</v>
      </c>
    </row>
    <row r="764" spans="2:25" ht="18.75" customHeight="1">
      <c r="B764" s="515"/>
      <c r="C764" s="506"/>
      <c r="D764" s="216">
        <v>10</v>
      </c>
      <c r="E764" s="216" t="s">
        <v>5909</v>
      </c>
      <c r="F764" s="217">
        <v>800</v>
      </c>
      <c r="G764" s="218">
        <f t="shared" si="115"/>
        <v>160</v>
      </c>
      <c r="H764" s="219">
        <f t="shared" si="116"/>
        <v>444.44444444444446</v>
      </c>
      <c r="I764" s="219">
        <f t="shared" si="117"/>
        <v>0.14814814814814814</v>
      </c>
      <c r="J764" s="217"/>
      <c r="K764" s="220" t="s">
        <v>5910</v>
      </c>
      <c r="L764" s="220"/>
      <c r="M764" s="221">
        <f>SUM(H755:H766)</f>
        <v>3112.2222222222222</v>
      </c>
      <c r="N764" s="222">
        <f t="shared" si="118"/>
        <v>62.24444444444444</v>
      </c>
      <c r="O764" s="223">
        <v>3</v>
      </c>
      <c r="P764" s="224" t="s">
        <v>12</v>
      </c>
      <c r="Q764" s="224"/>
      <c r="R764" s="224" t="s">
        <v>1064</v>
      </c>
      <c r="S764" s="224"/>
      <c r="T764" s="225"/>
      <c r="U764" s="226">
        <f t="shared" si="119"/>
        <v>0.29629629629629628</v>
      </c>
      <c r="V764" s="227">
        <f>SUM(U755:U766)</f>
        <v>2.0748148148148151</v>
      </c>
      <c r="W764" s="228" t="str">
        <f t="shared" si="120"/>
        <v>2</v>
      </c>
      <c r="X764" s="509"/>
      <c r="Y764" s="229">
        <f t="shared" si="121"/>
        <v>1</v>
      </c>
    </row>
    <row r="765" spans="2:25" ht="18.75" customHeight="1">
      <c r="B765" s="515"/>
      <c r="C765" s="506"/>
      <c r="D765" s="216">
        <v>11</v>
      </c>
      <c r="E765" s="216" t="s">
        <v>5911</v>
      </c>
      <c r="F765" s="217">
        <v>121</v>
      </c>
      <c r="G765" s="218">
        <f t="shared" si="115"/>
        <v>24.2</v>
      </c>
      <c r="H765" s="219">
        <f t="shared" si="116"/>
        <v>67.222222222222214</v>
      </c>
      <c r="I765" s="219">
        <f t="shared" si="117"/>
        <v>2.2407407407407404E-2</v>
      </c>
      <c r="J765" s="217"/>
      <c r="K765" s="220"/>
      <c r="L765" s="220"/>
      <c r="M765" s="221"/>
      <c r="N765" s="222">
        <f t="shared" si="118"/>
        <v>0</v>
      </c>
      <c r="O765" s="223"/>
      <c r="P765" s="224"/>
      <c r="Q765" s="224"/>
      <c r="R765" s="224"/>
      <c r="S765" s="224"/>
      <c r="T765" s="225"/>
      <c r="U765" s="226">
        <f t="shared" si="119"/>
        <v>4.4814814814814807E-2</v>
      </c>
      <c r="V765" s="227"/>
      <c r="W765" s="228" t="str">
        <f t="shared" si="120"/>
        <v>0</v>
      </c>
      <c r="X765" s="509"/>
      <c r="Y765" s="229">
        <f t="shared" si="121"/>
        <v>0</v>
      </c>
    </row>
    <row r="766" spans="2:25" ht="18.75" customHeight="1">
      <c r="B766" s="515"/>
      <c r="C766" s="506"/>
      <c r="D766" s="216">
        <v>12</v>
      </c>
      <c r="E766" s="216" t="s">
        <v>5912</v>
      </c>
      <c r="F766" s="217">
        <v>100</v>
      </c>
      <c r="G766" s="218">
        <f t="shared" si="115"/>
        <v>20</v>
      </c>
      <c r="H766" s="219">
        <f t="shared" si="116"/>
        <v>55.555555555555557</v>
      </c>
      <c r="I766" s="219">
        <f t="shared" si="117"/>
        <v>1.8518518518518517E-2</v>
      </c>
      <c r="J766" s="217"/>
      <c r="K766" s="220"/>
      <c r="L766" s="220"/>
      <c r="M766" s="221"/>
      <c r="N766" s="222">
        <f t="shared" si="118"/>
        <v>0</v>
      </c>
      <c r="O766" s="223"/>
      <c r="P766" s="224"/>
      <c r="Q766" s="224"/>
      <c r="R766" s="224"/>
      <c r="S766" s="224"/>
      <c r="T766" s="225"/>
      <c r="U766" s="226">
        <f t="shared" si="119"/>
        <v>3.7037037037037035E-2</v>
      </c>
      <c r="V766" s="227"/>
      <c r="W766" s="228" t="str">
        <f t="shared" si="120"/>
        <v>0</v>
      </c>
      <c r="X766" s="509"/>
      <c r="Y766" s="229">
        <f t="shared" si="121"/>
        <v>0</v>
      </c>
    </row>
    <row r="767" spans="2:25" ht="18.75" customHeight="1">
      <c r="B767" s="515"/>
      <c r="C767" s="506"/>
      <c r="D767" s="216"/>
      <c r="E767" s="216"/>
      <c r="F767" s="217"/>
      <c r="G767" s="218">
        <f t="shared" si="115"/>
        <v>0</v>
      </c>
      <c r="H767" s="219">
        <f t="shared" si="116"/>
        <v>0</v>
      </c>
      <c r="I767" s="219">
        <f t="shared" si="117"/>
        <v>0</v>
      </c>
      <c r="J767" s="217"/>
      <c r="K767" s="220"/>
      <c r="L767" s="220"/>
      <c r="M767" s="221"/>
      <c r="N767" s="222">
        <f t="shared" si="118"/>
        <v>0</v>
      </c>
      <c r="O767" s="223"/>
      <c r="P767" s="224"/>
      <c r="Q767" s="224"/>
      <c r="R767" s="224"/>
      <c r="S767" s="224"/>
      <c r="T767" s="225"/>
      <c r="U767" s="226">
        <f t="shared" si="119"/>
        <v>0</v>
      </c>
      <c r="V767" s="227"/>
      <c r="W767" s="228" t="str">
        <f t="shared" si="120"/>
        <v>0</v>
      </c>
      <c r="X767" s="509"/>
      <c r="Y767" s="229">
        <f t="shared" si="121"/>
        <v>0</v>
      </c>
    </row>
    <row r="768" spans="2:25" ht="18.75" customHeight="1">
      <c r="B768" s="515"/>
      <c r="C768" s="506"/>
      <c r="D768" s="216">
        <v>1</v>
      </c>
      <c r="E768" s="216" t="s">
        <v>5913</v>
      </c>
      <c r="F768" s="217">
        <v>900</v>
      </c>
      <c r="G768" s="218">
        <f t="shared" si="115"/>
        <v>180</v>
      </c>
      <c r="H768" s="219">
        <f t="shared" si="116"/>
        <v>500</v>
      </c>
      <c r="I768" s="219">
        <f t="shared" si="117"/>
        <v>0.16666666666666666</v>
      </c>
      <c r="J768" s="217"/>
      <c r="K768" s="220" t="s">
        <v>5914</v>
      </c>
      <c r="L768" s="220"/>
      <c r="M768" s="221">
        <f>SUM(H768:H789)</f>
        <v>2982.7777777777787</v>
      </c>
      <c r="N768" s="222">
        <f t="shared" si="118"/>
        <v>59.655555555555573</v>
      </c>
      <c r="O768" s="223">
        <v>4</v>
      </c>
      <c r="P768" s="224" t="s">
        <v>12</v>
      </c>
      <c r="Q768" s="224"/>
      <c r="R768" s="224" t="s">
        <v>1064</v>
      </c>
      <c r="S768" s="224"/>
      <c r="T768" s="225"/>
      <c r="U768" s="226">
        <f t="shared" si="119"/>
        <v>0.33333333333333331</v>
      </c>
      <c r="V768" s="227">
        <f>SUM(U768:U789)</f>
        <v>1.9885185185185184</v>
      </c>
      <c r="W768" s="228" t="str">
        <f t="shared" si="120"/>
        <v>2</v>
      </c>
      <c r="X768" s="509"/>
      <c r="Y768" s="229">
        <f t="shared" si="121"/>
        <v>1</v>
      </c>
    </row>
    <row r="769" spans="2:25" ht="18.75" customHeight="1">
      <c r="B769" s="515"/>
      <c r="C769" s="506"/>
      <c r="D769" s="216">
        <v>2</v>
      </c>
      <c r="E769" s="216" t="s">
        <v>5915</v>
      </c>
      <c r="F769" s="217">
        <v>200</v>
      </c>
      <c r="G769" s="218">
        <f t="shared" si="115"/>
        <v>40</v>
      </c>
      <c r="H769" s="219">
        <f t="shared" si="116"/>
        <v>111.11111111111111</v>
      </c>
      <c r="I769" s="219">
        <f t="shared" si="117"/>
        <v>3.7037037037037035E-2</v>
      </c>
      <c r="J769" s="217"/>
      <c r="K769" s="220"/>
      <c r="L769" s="220"/>
      <c r="M769" s="221"/>
      <c r="N769" s="222">
        <f t="shared" si="118"/>
        <v>0</v>
      </c>
      <c r="O769" s="223"/>
      <c r="P769" s="224"/>
      <c r="Q769" s="224"/>
      <c r="R769" s="224"/>
      <c r="S769" s="224"/>
      <c r="T769" s="225"/>
      <c r="U769" s="226">
        <f t="shared" si="119"/>
        <v>7.407407407407407E-2</v>
      </c>
      <c r="V769" s="227"/>
      <c r="W769" s="228" t="str">
        <f t="shared" si="120"/>
        <v>0</v>
      </c>
      <c r="X769" s="509"/>
      <c r="Y769" s="229">
        <f t="shared" si="121"/>
        <v>0</v>
      </c>
    </row>
    <row r="770" spans="2:25" ht="18.75" customHeight="1">
      <c r="B770" s="515"/>
      <c r="C770" s="506"/>
      <c r="D770" s="216">
        <v>3</v>
      </c>
      <c r="E770" s="216" t="s">
        <v>5916</v>
      </c>
      <c r="F770" s="217">
        <v>100</v>
      </c>
      <c r="G770" s="218">
        <f t="shared" si="115"/>
        <v>20</v>
      </c>
      <c r="H770" s="219">
        <f t="shared" si="116"/>
        <v>55.555555555555557</v>
      </c>
      <c r="I770" s="219">
        <f t="shared" si="117"/>
        <v>1.8518518518518517E-2</v>
      </c>
      <c r="J770" s="217"/>
      <c r="K770" s="220"/>
      <c r="L770" s="220"/>
      <c r="M770" s="221"/>
      <c r="N770" s="222">
        <f t="shared" si="118"/>
        <v>0</v>
      </c>
      <c r="O770" s="223"/>
      <c r="P770" s="224"/>
      <c r="Q770" s="224"/>
      <c r="R770" s="224"/>
      <c r="S770" s="224"/>
      <c r="T770" s="225"/>
      <c r="U770" s="226">
        <f t="shared" si="119"/>
        <v>3.7037037037037035E-2</v>
      </c>
      <c r="V770" s="227"/>
      <c r="W770" s="228" t="str">
        <f t="shared" si="120"/>
        <v>0</v>
      </c>
      <c r="X770" s="509"/>
      <c r="Y770" s="229">
        <f t="shared" si="121"/>
        <v>0</v>
      </c>
    </row>
    <row r="771" spans="2:25" ht="18.75" customHeight="1">
      <c r="B771" s="515"/>
      <c r="C771" s="506"/>
      <c r="D771" s="216">
        <v>4</v>
      </c>
      <c r="E771" s="216" t="s">
        <v>5917</v>
      </c>
      <c r="F771" s="217">
        <v>150</v>
      </c>
      <c r="G771" s="218">
        <f t="shared" si="115"/>
        <v>30</v>
      </c>
      <c r="H771" s="219">
        <f t="shared" si="116"/>
        <v>83.333333333333329</v>
      </c>
      <c r="I771" s="219">
        <f t="shared" si="117"/>
        <v>2.7777777777777776E-2</v>
      </c>
      <c r="J771" s="217"/>
      <c r="K771" s="220"/>
      <c r="L771" s="220"/>
      <c r="M771" s="221"/>
      <c r="N771" s="222">
        <f t="shared" si="118"/>
        <v>0</v>
      </c>
      <c r="O771" s="223"/>
      <c r="P771" s="224"/>
      <c r="Q771" s="224"/>
      <c r="R771" s="224"/>
      <c r="S771" s="224"/>
      <c r="T771" s="225"/>
      <c r="U771" s="226">
        <f t="shared" si="119"/>
        <v>5.5555555555555552E-2</v>
      </c>
      <c r="V771" s="227"/>
      <c r="W771" s="228" t="str">
        <f t="shared" si="120"/>
        <v>0</v>
      </c>
      <c r="X771" s="509"/>
      <c r="Y771" s="229">
        <f t="shared" si="121"/>
        <v>0</v>
      </c>
    </row>
    <row r="772" spans="2:25" ht="18.75" customHeight="1">
      <c r="B772" s="515"/>
      <c r="C772" s="506"/>
      <c r="D772" s="216">
        <v>5</v>
      </c>
      <c r="E772" s="216" t="s">
        <v>5865</v>
      </c>
      <c r="F772" s="217">
        <v>100</v>
      </c>
      <c r="G772" s="218">
        <f t="shared" si="115"/>
        <v>20</v>
      </c>
      <c r="H772" s="219">
        <f t="shared" si="116"/>
        <v>55.555555555555557</v>
      </c>
      <c r="I772" s="219">
        <f t="shared" si="117"/>
        <v>1.8518518518518517E-2</v>
      </c>
      <c r="J772" s="217"/>
      <c r="K772" s="220"/>
      <c r="L772" s="220"/>
      <c r="M772" s="221"/>
      <c r="N772" s="222">
        <f t="shared" si="118"/>
        <v>0</v>
      </c>
      <c r="O772" s="223"/>
      <c r="P772" s="224"/>
      <c r="Q772" s="224"/>
      <c r="R772" s="224"/>
      <c r="S772" s="224"/>
      <c r="T772" s="225"/>
      <c r="U772" s="226">
        <f t="shared" si="119"/>
        <v>3.7037037037037035E-2</v>
      </c>
      <c r="V772" s="227"/>
      <c r="W772" s="228" t="str">
        <f t="shared" si="120"/>
        <v>0</v>
      </c>
      <c r="X772" s="509"/>
      <c r="Y772" s="229">
        <f t="shared" si="121"/>
        <v>0</v>
      </c>
    </row>
    <row r="773" spans="2:25" ht="18.75" customHeight="1">
      <c r="B773" s="515"/>
      <c r="C773" s="506"/>
      <c r="D773" s="216">
        <v>6</v>
      </c>
      <c r="E773" s="216" t="s">
        <v>5918</v>
      </c>
      <c r="F773" s="217">
        <v>121</v>
      </c>
      <c r="G773" s="218">
        <f t="shared" si="115"/>
        <v>24.2</v>
      </c>
      <c r="H773" s="219">
        <f t="shared" si="116"/>
        <v>67.222222222222214</v>
      </c>
      <c r="I773" s="219">
        <f t="shared" si="117"/>
        <v>2.2407407407407404E-2</v>
      </c>
      <c r="J773" s="217"/>
      <c r="K773" s="220"/>
      <c r="L773" s="220"/>
      <c r="M773" s="221"/>
      <c r="N773" s="222">
        <f t="shared" si="118"/>
        <v>0</v>
      </c>
      <c r="O773" s="223"/>
      <c r="P773" s="224"/>
      <c r="Q773" s="224"/>
      <c r="R773" s="224"/>
      <c r="S773" s="224"/>
      <c r="T773" s="225"/>
      <c r="U773" s="226">
        <f t="shared" si="119"/>
        <v>4.4814814814814807E-2</v>
      </c>
      <c r="V773" s="227"/>
      <c r="W773" s="228" t="str">
        <f t="shared" si="120"/>
        <v>0</v>
      </c>
      <c r="X773" s="509"/>
      <c r="Y773" s="229">
        <f t="shared" si="121"/>
        <v>0</v>
      </c>
    </row>
    <row r="774" spans="2:25" ht="18.75" customHeight="1">
      <c r="B774" s="515"/>
      <c r="C774" s="506"/>
      <c r="D774" s="216">
        <v>7</v>
      </c>
      <c r="E774" s="216" t="s">
        <v>5791</v>
      </c>
      <c r="F774" s="217">
        <v>100</v>
      </c>
      <c r="G774" s="218">
        <f t="shared" si="115"/>
        <v>20</v>
      </c>
      <c r="H774" s="219">
        <f t="shared" si="116"/>
        <v>55.555555555555557</v>
      </c>
      <c r="I774" s="219">
        <f t="shared" si="117"/>
        <v>1.8518518518518517E-2</v>
      </c>
      <c r="J774" s="217"/>
      <c r="K774" s="220"/>
      <c r="L774" s="220"/>
      <c r="M774" s="221"/>
      <c r="N774" s="222">
        <f t="shared" si="118"/>
        <v>0</v>
      </c>
      <c r="O774" s="223"/>
      <c r="P774" s="224"/>
      <c r="Q774" s="224"/>
      <c r="R774" s="224"/>
      <c r="S774" s="224"/>
      <c r="T774" s="225"/>
      <c r="U774" s="226">
        <f t="shared" si="119"/>
        <v>3.7037037037037035E-2</v>
      </c>
      <c r="V774" s="227"/>
      <c r="W774" s="228" t="str">
        <f t="shared" si="120"/>
        <v>0</v>
      </c>
      <c r="X774" s="509"/>
      <c r="Y774" s="229">
        <f t="shared" si="121"/>
        <v>0</v>
      </c>
    </row>
    <row r="775" spans="2:25" ht="18.75" customHeight="1">
      <c r="B775" s="515"/>
      <c r="C775" s="506"/>
      <c r="D775" s="216">
        <v>8</v>
      </c>
      <c r="E775" s="216" t="s">
        <v>5919</v>
      </c>
      <c r="F775" s="217">
        <v>100</v>
      </c>
      <c r="G775" s="218">
        <f t="shared" si="115"/>
        <v>20</v>
      </c>
      <c r="H775" s="219">
        <f t="shared" si="116"/>
        <v>55.555555555555557</v>
      </c>
      <c r="I775" s="219">
        <f t="shared" si="117"/>
        <v>1.8518518518518517E-2</v>
      </c>
      <c r="J775" s="217"/>
      <c r="K775" s="220"/>
      <c r="L775" s="220"/>
      <c r="M775" s="221"/>
      <c r="N775" s="222">
        <f t="shared" si="118"/>
        <v>0</v>
      </c>
      <c r="O775" s="223"/>
      <c r="P775" s="224"/>
      <c r="Q775" s="224"/>
      <c r="R775" s="224"/>
      <c r="S775" s="224"/>
      <c r="T775" s="225"/>
      <c r="U775" s="226">
        <f t="shared" si="119"/>
        <v>3.7037037037037035E-2</v>
      </c>
      <c r="V775" s="227"/>
      <c r="W775" s="228" t="str">
        <f t="shared" si="120"/>
        <v>0</v>
      </c>
      <c r="X775" s="509"/>
      <c r="Y775" s="229">
        <f t="shared" si="121"/>
        <v>0</v>
      </c>
    </row>
    <row r="776" spans="2:25" ht="18.75" customHeight="1">
      <c r="B776" s="515"/>
      <c r="C776" s="506"/>
      <c r="D776" s="216">
        <v>9</v>
      </c>
      <c r="E776" s="216" t="s">
        <v>5920</v>
      </c>
      <c r="F776" s="217">
        <v>300</v>
      </c>
      <c r="G776" s="218">
        <f t="shared" si="115"/>
        <v>60</v>
      </c>
      <c r="H776" s="219">
        <f t="shared" si="116"/>
        <v>166.66666666666666</v>
      </c>
      <c r="I776" s="219">
        <f t="shared" si="117"/>
        <v>5.5555555555555552E-2</v>
      </c>
      <c r="J776" s="217"/>
      <c r="K776" s="220"/>
      <c r="L776" s="220"/>
      <c r="M776" s="221"/>
      <c r="N776" s="222">
        <f t="shared" si="118"/>
        <v>0</v>
      </c>
      <c r="O776" s="223"/>
      <c r="P776" s="224"/>
      <c r="Q776" s="224"/>
      <c r="R776" s="224"/>
      <c r="S776" s="224"/>
      <c r="T776" s="225"/>
      <c r="U776" s="226">
        <f t="shared" si="119"/>
        <v>0.1111111111111111</v>
      </c>
      <c r="V776" s="227"/>
      <c r="W776" s="228" t="str">
        <f t="shared" si="120"/>
        <v>0</v>
      </c>
      <c r="X776" s="509"/>
      <c r="Y776" s="229">
        <f t="shared" si="121"/>
        <v>0</v>
      </c>
    </row>
    <row r="777" spans="2:25" ht="18.75" customHeight="1">
      <c r="B777" s="515"/>
      <c r="C777" s="506"/>
      <c r="D777" s="216">
        <v>10</v>
      </c>
      <c r="E777" s="216" t="s">
        <v>5921</v>
      </c>
      <c r="F777" s="217">
        <v>300</v>
      </c>
      <c r="G777" s="218">
        <f t="shared" si="115"/>
        <v>60</v>
      </c>
      <c r="H777" s="219">
        <f t="shared" si="116"/>
        <v>166.66666666666666</v>
      </c>
      <c r="I777" s="219">
        <f t="shared" si="117"/>
        <v>5.5555555555555552E-2</v>
      </c>
      <c r="J777" s="217"/>
      <c r="K777" s="220"/>
      <c r="L777" s="220"/>
      <c r="M777" s="221"/>
      <c r="N777" s="222">
        <f t="shared" si="118"/>
        <v>0</v>
      </c>
      <c r="O777" s="223"/>
      <c r="P777" s="224"/>
      <c r="Q777" s="224"/>
      <c r="R777" s="224"/>
      <c r="S777" s="224"/>
      <c r="T777" s="225"/>
      <c r="U777" s="226">
        <f t="shared" si="119"/>
        <v>0.1111111111111111</v>
      </c>
      <c r="V777" s="227"/>
      <c r="W777" s="228" t="str">
        <f t="shared" si="120"/>
        <v>0</v>
      </c>
      <c r="X777" s="509"/>
      <c r="Y777" s="229">
        <f t="shared" si="121"/>
        <v>0</v>
      </c>
    </row>
    <row r="778" spans="2:25" ht="18.75" customHeight="1">
      <c r="B778" s="515"/>
      <c r="C778" s="506"/>
      <c r="D778" s="216">
        <v>11</v>
      </c>
      <c r="E778" s="216" t="s">
        <v>5922</v>
      </c>
      <c r="F778" s="217">
        <v>598</v>
      </c>
      <c r="G778" s="218">
        <f t="shared" si="115"/>
        <v>119.6</v>
      </c>
      <c r="H778" s="219">
        <f t="shared" si="116"/>
        <v>332.22222222222223</v>
      </c>
      <c r="I778" s="219">
        <f t="shared" si="117"/>
        <v>0.11074074074074074</v>
      </c>
      <c r="J778" s="217"/>
      <c r="K778" s="220"/>
      <c r="L778" s="220"/>
      <c r="M778" s="221"/>
      <c r="N778" s="222">
        <f t="shared" si="118"/>
        <v>0</v>
      </c>
      <c r="O778" s="223"/>
      <c r="P778" s="224"/>
      <c r="Q778" s="224"/>
      <c r="R778" s="224"/>
      <c r="S778" s="224"/>
      <c r="T778" s="225"/>
      <c r="U778" s="226">
        <f t="shared" si="119"/>
        <v>0.22148148148148147</v>
      </c>
      <c r="V778" s="227"/>
      <c r="W778" s="228" t="str">
        <f t="shared" si="120"/>
        <v>0</v>
      </c>
      <c r="X778" s="509"/>
      <c r="Y778" s="229">
        <f t="shared" si="121"/>
        <v>0</v>
      </c>
    </row>
    <row r="779" spans="2:25" ht="18.75" customHeight="1">
      <c r="B779" s="515"/>
      <c r="C779" s="506"/>
      <c r="D779" s="216">
        <v>12</v>
      </c>
      <c r="E779" s="216" t="s">
        <v>5923</v>
      </c>
      <c r="F779" s="217">
        <v>400</v>
      </c>
      <c r="G779" s="218">
        <f t="shared" si="115"/>
        <v>80</v>
      </c>
      <c r="H779" s="219">
        <f t="shared" si="116"/>
        <v>222.22222222222223</v>
      </c>
      <c r="I779" s="219">
        <f t="shared" si="117"/>
        <v>7.407407407407407E-2</v>
      </c>
      <c r="J779" s="217"/>
      <c r="K779" s="220"/>
      <c r="L779" s="220"/>
      <c r="M779" s="221"/>
      <c r="N779" s="222">
        <f t="shared" si="118"/>
        <v>0</v>
      </c>
      <c r="O779" s="223"/>
      <c r="P779" s="224"/>
      <c r="Q779" s="224"/>
      <c r="R779" s="224"/>
      <c r="S779" s="224"/>
      <c r="T779" s="225"/>
      <c r="U779" s="226">
        <f t="shared" si="119"/>
        <v>0.14814814814814814</v>
      </c>
      <c r="V779" s="227"/>
      <c r="W779" s="228" t="str">
        <f t="shared" si="120"/>
        <v>0</v>
      </c>
      <c r="X779" s="509"/>
      <c r="Y779" s="229">
        <f t="shared" si="121"/>
        <v>0</v>
      </c>
    </row>
    <row r="780" spans="2:25" ht="18.75" customHeight="1">
      <c r="B780" s="515"/>
      <c r="C780" s="506"/>
      <c r="D780" s="216">
        <v>13</v>
      </c>
      <c r="E780" s="216" t="s">
        <v>5924</v>
      </c>
      <c r="F780" s="217">
        <v>300</v>
      </c>
      <c r="G780" s="218">
        <f t="shared" si="115"/>
        <v>60</v>
      </c>
      <c r="H780" s="219">
        <f t="shared" si="116"/>
        <v>166.66666666666666</v>
      </c>
      <c r="I780" s="219">
        <f t="shared" si="117"/>
        <v>5.5555555555555552E-2</v>
      </c>
      <c r="J780" s="217"/>
      <c r="K780" s="220"/>
      <c r="L780" s="220"/>
      <c r="M780" s="221"/>
      <c r="N780" s="222">
        <f t="shared" si="118"/>
        <v>0</v>
      </c>
      <c r="O780" s="223"/>
      <c r="P780" s="224"/>
      <c r="Q780" s="224"/>
      <c r="R780" s="224"/>
      <c r="S780" s="224"/>
      <c r="T780" s="225"/>
      <c r="U780" s="226">
        <f t="shared" si="119"/>
        <v>0.1111111111111111</v>
      </c>
      <c r="V780" s="227"/>
      <c r="W780" s="228" t="str">
        <f t="shared" si="120"/>
        <v>0</v>
      </c>
      <c r="X780" s="509"/>
      <c r="Y780" s="229">
        <f t="shared" si="121"/>
        <v>0</v>
      </c>
    </row>
    <row r="781" spans="2:25" ht="18.75" customHeight="1">
      <c r="B781" s="515"/>
      <c r="C781" s="506"/>
      <c r="D781" s="216">
        <v>14</v>
      </c>
      <c r="E781" s="216" t="s">
        <v>5925</v>
      </c>
      <c r="F781" s="217">
        <v>200</v>
      </c>
      <c r="G781" s="218">
        <f t="shared" si="115"/>
        <v>40</v>
      </c>
      <c r="H781" s="219">
        <f t="shared" si="116"/>
        <v>111.11111111111111</v>
      </c>
      <c r="I781" s="219">
        <f t="shared" si="117"/>
        <v>3.7037037037037035E-2</v>
      </c>
      <c r="J781" s="217"/>
      <c r="K781" s="220"/>
      <c r="L781" s="220"/>
      <c r="M781" s="221"/>
      <c r="N781" s="222">
        <f t="shared" si="118"/>
        <v>0</v>
      </c>
      <c r="O781" s="223"/>
      <c r="P781" s="224"/>
      <c r="Q781" s="224"/>
      <c r="R781" s="224"/>
      <c r="S781" s="224"/>
      <c r="T781" s="225"/>
      <c r="U781" s="226">
        <f t="shared" si="119"/>
        <v>7.407407407407407E-2</v>
      </c>
      <c r="V781" s="227"/>
      <c r="W781" s="228" t="str">
        <f t="shared" si="120"/>
        <v>0</v>
      </c>
      <c r="X781" s="509"/>
      <c r="Y781" s="229">
        <f t="shared" si="121"/>
        <v>0</v>
      </c>
    </row>
    <row r="782" spans="2:25" ht="18.75" customHeight="1">
      <c r="B782" s="515"/>
      <c r="C782" s="506"/>
      <c r="D782" s="216">
        <v>15</v>
      </c>
      <c r="E782" s="216" t="s">
        <v>5926</v>
      </c>
      <c r="F782" s="217">
        <v>150</v>
      </c>
      <c r="G782" s="218">
        <f t="shared" si="115"/>
        <v>30</v>
      </c>
      <c r="H782" s="219">
        <f t="shared" si="116"/>
        <v>83.333333333333329</v>
      </c>
      <c r="I782" s="219">
        <f t="shared" si="117"/>
        <v>2.7777777777777776E-2</v>
      </c>
      <c r="J782" s="217"/>
      <c r="K782" s="220"/>
      <c r="L782" s="220"/>
      <c r="M782" s="232"/>
      <c r="N782" s="222">
        <f t="shared" si="118"/>
        <v>0</v>
      </c>
      <c r="O782" s="223"/>
      <c r="P782" s="224"/>
      <c r="Q782" s="224"/>
      <c r="R782" s="224"/>
      <c r="S782" s="224"/>
      <c r="T782" s="225"/>
      <c r="U782" s="226">
        <f t="shared" si="119"/>
        <v>5.5555555555555552E-2</v>
      </c>
      <c r="V782" s="227"/>
      <c r="W782" s="228" t="str">
        <f t="shared" si="120"/>
        <v>0</v>
      </c>
      <c r="X782" s="509"/>
      <c r="Y782" s="229">
        <f t="shared" si="121"/>
        <v>0</v>
      </c>
    </row>
    <row r="783" spans="2:25" ht="18.75" customHeight="1">
      <c r="B783" s="515"/>
      <c r="C783" s="506"/>
      <c r="D783" s="216">
        <v>16</v>
      </c>
      <c r="E783" s="216" t="s">
        <v>5927</v>
      </c>
      <c r="F783" s="217">
        <v>150</v>
      </c>
      <c r="G783" s="218">
        <f t="shared" si="115"/>
        <v>30</v>
      </c>
      <c r="H783" s="219">
        <f t="shared" si="116"/>
        <v>83.333333333333329</v>
      </c>
      <c r="I783" s="219">
        <f t="shared" si="117"/>
        <v>2.7777777777777776E-2</v>
      </c>
      <c r="J783" s="217"/>
      <c r="K783" s="220"/>
      <c r="L783" s="220"/>
      <c r="M783" s="232"/>
      <c r="N783" s="222">
        <f t="shared" si="118"/>
        <v>0</v>
      </c>
      <c r="O783" s="223"/>
      <c r="P783" s="224"/>
      <c r="Q783" s="224"/>
      <c r="R783" s="224"/>
      <c r="S783" s="224"/>
      <c r="T783" s="225"/>
      <c r="U783" s="226">
        <f t="shared" si="119"/>
        <v>5.5555555555555552E-2</v>
      </c>
      <c r="V783" s="227"/>
      <c r="W783" s="228" t="str">
        <f t="shared" si="120"/>
        <v>0</v>
      </c>
      <c r="X783" s="509"/>
      <c r="Y783" s="229">
        <f t="shared" si="121"/>
        <v>0</v>
      </c>
    </row>
    <row r="784" spans="2:25" ht="18.75" customHeight="1">
      <c r="B784" s="515"/>
      <c r="C784" s="506"/>
      <c r="D784" s="216">
        <v>17</v>
      </c>
      <c r="E784" s="216" t="s">
        <v>5928</v>
      </c>
      <c r="F784" s="217">
        <v>200</v>
      </c>
      <c r="G784" s="218">
        <f t="shared" ref="G784:G790" si="122">F784/$G$15</f>
        <v>40</v>
      </c>
      <c r="H784" s="219">
        <f t="shared" ref="H784:H790" si="123">F784/$H$15</f>
        <v>111.11111111111111</v>
      </c>
      <c r="I784" s="219">
        <f t="shared" ref="I784:I790" si="124">H784/$I$15</f>
        <v>3.7037037037037035E-2</v>
      </c>
      <c r="J784" s="217"/>
      <c r="K784" s="220"/>
      <c r="L784" s="220"/>
      <c r="M784" s="232"/>
      <c r="N784" s="222">
        <f t="shared" si="118"/>
        <v>0</v>
      </c>
      <c r="O784" s="223"/>
      <c r="P784" s="224"/>
      <c r="Q784" s="224"/>
      <c r="R784" s="224"/>
      <c r="S784" s="224"/>
      <c r="T784" s="225"/>
      <c r="U784" s="226">
        <f t="shared" ref="U784:U790" si="125">H784/$U$15</f>
        <v>7.407407407407407E-2</v>
      </c>
      <c r="V784" s="227"/>
      <c r="W784" s="228" t="str">
        <f t="shared" ref="W784:W790" si="126">IF(V784&lt;1,"0",IF(V784&lt;5,"2",IF(V784&gt;=5,"6")))</f>
        <v>0</v>
      </c>
      <c r="X784" s="509"/>
      <c r="Y784" s="229">
        <f t="shared" ref="Y784:Y791" si="127">W784/2</f>
        <v>0</v>
      </c>
    </row>
    <row r="785" spans="2:25" ht="18.75" customHeight="1">
      <c r="B785" s="515"/>
      <c r="C785" s="506"/>
      <c r="D785" s="216">
        <v>18</v>
      </c>
      <c r="E785" s="216" t="s">
        <v>5929</v>
      </c>
      <c r="F785" s="217">
        <v>100</v>
      </c>
      <c r="G785" s="218">
        <f t="shared" si="122"/>
        <v>20</v>
      </c>
      <c r="H785" s="219">
        <f t="shared" si="123"/>
        <v>55.555555555555557</v>
      </c>
      <c r="I785" s="219">
        <f t="shared" si="124"/>
        <v>1.8518518518518517E-2</v>
      </c>
      <c r="J785" s="217"/>
      <c r="K785" s="220"/>
      <c r="L785" s="220"/>
      <c r="M785" s="232"/>
      <c r="N785" s="222">
        <f t="shared" si="118"/>
        <v>0</v>
      </c>
      <c r="O785" s="223"/>
      <c r="P785" s="224"/>
      <c r="Q785" s="224"/>
      <c r="R785" s="224"/>
      <c r="S785" s="224"/>
      <c r="T785" s="225"/>
      <c r="U785" s="226">
        <f t="shared" si="125"/>
        <v>3.7037037037037035E-2</v>
      </c>
      <c r="V785" s="227"/>
      <c r="W785" s="228" t="str">
        <f t="shared" si="126"/>
        <v>0</v>
      </c>
      <c r="X785" s="509"/>
      <c r="Y785" s="229">
        <f t="shared" si="127"/>
        <v>0</v>
      </c>
    </row>
    <row r="786" spans="2:25" ht="18.75" customHeight="1">
      <c r="B786" s="515"/>
      <c r="C786" s="506"/>
      <c r="D786" s="216">
        <v>19</v>
      </c>
      <c r="E786" s="216" t="s">
        <v>5930</v>
      </c>
      <c r="F786" s="217">
        <v>200</v>
      </c>
      <c r="G786" s="218">
        <f t="shared" si="122"/>
        <v>40</v>
      </c>
      <c r="H786" s="219">
        <f t="shared" si="123"/>
        <v>111.11111111111111</v>
      </c>
      <c r="I786" s="219">
        <f t="shared" si="124"/>
        <v>3.7037037037037035E-2</v>
      </c>
      <c r="J786" s="217"/>
      <c r="K786" s="220"/>
      <c r="L786" s="220"/>
      <c r="M786" s="232"/>
      <c r="N786" s="222">
        <f t="shared" si="118"/>
        <v>0</v>
      </c>
      <c r="O786" s="223"/>
      <c r="P786" s="224"/>
      <c r="Q786" s="224"/>
      <c r="R786" s="224"/>
      <c r="S786" s="224"/>
      <c r="T786" s="225"/>
      <c r="U786" s="226">
        <f t="shared" si="125"/>
        <v>7.407407407407407E-2</v>
      </c>
      <c r="V786" s="227"/>
      <c r="W786" s="228" t="str">
        <f t="shared" si="126"/>
        <v>0</v>
      </c>
      <c r="X786" s="509"/>
      <c r="Y786" s="229">
        <f t="shared" si="127"/>
        <v>0</v>
      </c>
    </row>
    <row r="787" spans="2:25" ht="18.75" customHeight="1">
      <c r="B787" s="515"/>
      <c r="C787" s="506"/>
      <c r="D787" s="216">
        <v>20</v>
      </c>
      <c r="E787" s="216" t="s">
        <v>5931</v>
      </c>
      <c r="F787" s="217">
        <v>200</v>
      </c>
      <c r="G787" s="218">
        <f t="shared" si="122"/>
        <v>40</v>
      </c>
      <c r="H787" s="219">
        <f t="shared" si="123"/>
        <v>111.11111111111111</v>
      </c>
      <c r="I787" s="219">
        <f t="shared" si="124"/>
        <v>3.7037037037037035E-2</v>
      </c>
      <c r="J787" s="217"/>
      <c r="K787" s="220"/>
      <c r="L787" s="220"/>
      <c r="M787" s="232"/>
      <c r="N787" s="222">
        <f t="shared" si="118"/>
        <v>0</v>
      </c>
      <c r="O787" s="223"/>
      <c r="P787" s="224"/>
      <c r="Q787" s="224"/>
      <c r="R787" s="224"/>
      <c r="S787" s="224"/>
      <c r="T787" s="225"/>
      <c r="U787" s="226">
        <f t="shared" si="125"/>
        <v>7.407407407407407E-2</v>
      </c>
      <c r="V787" s="227"/>
      <c r="W787" s="228" t="str">
        <f t="shared" si="126"/>
        <v>0</v>
      </c>
      <c r="X787" s="509"/>
      <c r="Y787" s="229">
        <f t="shared" si="127"/>
        <v>0</v>
      </c>
    </row>
    <row r="788" spans="2:25" ht="18.75" customHeight="1">
      <c r="B788" s="515"/>
      <c r="C788" s="506"/>
      <c r="D788" s="216">
        <v>21</v>
      </c>
      <c r="E788" s="216" t="s">
        <v>5932</v>
      </c>
      <c r="F788" s="217">
        <v>315</v>
      </c>
      <c r="G788" s="218">
        <f t="shared" si="122"/>
        <v>63</v>
      </c>
      <c r="H788" s="219">
        <f t="shared" si="123"/>
        <v>175</v>
      </c>
      <c r="I788" s="219">
        <f t="shared" si="124"/>
        <v>5.8333333333333334E-2</v>
      </c>
      <c r="J788" s="217"/>
      <c r="K788" s="220"/>
      <c r="L788" s="220"/>
      <c r="M788" s="232"/>
      <c r="N788" s="222">
        <f t="shared" si="118"/>
        <v>0</v>
      </c>
      <c r="O788" s="223"/>
      <c r="P788" s="224"/>
      <c r="Q788" s="224"/>
      <c r="R788" s="224"/>
      <c r="S788" s="224"/>
      <c r="T788" s="225"/>
      <c r="U788" s="226">
        <f t="shared" si="125"/>
        <v>0.11666666666666667</v>
      </c>
      <c r="V788" s="227"/>
      <c r="W788" s="228" t="str">
        <f t="shared" si="126"/>
        <v>0</v>
      </c>
      <c r="X788" s="509"/>
      <c r="Y788" s="229">
        <f t="shared" si="127"/>
        <v>0</v>
      </c>
    </row>
    <row r="789" spans="2:25" ht="18.75" customHeight="1">
      <c r="B789" s="515"/>
      <c r="C789" s="506"/>
      <c r="D789" s="216">
        <v>22</v>
      </c>
      <c r="E789" s="216" t="s">
        <v>5933</v>
      </c>
      <c r="F789" s="217">
        <v>185</v>
      </c>
      <c r="G789" s="218">
        <f t="shared" si="122"/>
        <v>37</v>
      </c>
      <c r="H789" s="219">
        <f t="shared" si="123"/>
        <v>102.77777777777777</v>
      </c>
      <c r="I789" s="219">
        <f t="shared" si="124"/>
        <v>3.425925925925926E-2</v>
      </c>
      <c r="J789" s="217"/>
      <c r="K789" s="220"/>
      <c r="L789" s="220"/>
      <c r="M789" s="232"/>
      <c r="N789" s="222">
        <f t="shared" si="118"/>
        <v>0</v>
      </c>
      <c r="O789" s="223"/>
      <c r="P789" s="224"/>
      <c r="Q789" s="224"/>
      <c r="R789" s="224"/>
      <c r="S789" s="224"/>
      <c r="T789" s="225"/>
      <c r="U789" s="226">
        <f t="shared" si="125"/>
        <v>6.851851851851852E-2</v>
      </c>
      <c r="V789" s="227"/>
      <c r="W789" s="228" t="str">
        <f t="shared" si="126"/>
        <v>0</v>
      </c>
      <c r="X789" s="509"/>
      <c r="Y789" s="229">
        <f t="shared" si="127"/>
        <v>0</v>
      </c>
    </row>
    <row r="790" spans="2:25" ht="18.75" customHeight="1">
      <c r="B790" s="515"/>
      <c r="C790" s="506"/>
      <c r="D790" s="216"/>
      <c r="E790" s="216"/>
      <c r="F790" s="217"/>
      <c r="G790" s="218">
        <f t="shared" si="122"/>
        <v>0</v>
      </c>
      <c r="H790" s="219">
        <f t="shared" si="123"/>
        <v>0</v>
      </c>
      <c r="I790" s="219">
        <f t="shared" si="124"/>
        <v>0</v>
      </c>
      <c r="J790" s="217"/>
      <c r="K790" s="220"/>
      <c r="L790" s="220"/>
      <c r="M790" s="232"/>
      <c r="N790" s="222">
        <f t="shared" si="118"/>
        <v>0</v>
      </c>
      <c r="O790" s="223"/>
      <c r="P790" s="224"/>
      <c r="Q790" s="224"/>
      <c r="R790" s="224"/>
      <c r="S790" s="224"/>
      <c r="T790" s="225"/>
      <c r="U790" s="226">
        <f t="shared" si="125"/>
        <v>0</v>
      </c>
      <c r="V790" s="227"/>
      <c r="W790" s="228" t="str">
        <f t="shared" si="126"/>
        <v>0</v>
      </c>
      <c r="X790" s="509"/>
      <c r="Y790" s="229">
        <f t="shared" si="127"/>
        <v>0</v>
      </c>
    </row>
    <row r="791" spans="2:25" ht="18.75" customHeight="1">
      <c r="B791" s="516"/>
      <c r="C791" s="507"/>
      <c r="D791" s="216"/>
      <c r="E791" s="216"/>
      <c r="F791" s="217"/>
      <c r="G791" s="218">
        <f>F791/$G$15</f>
        <v>0</v>
      </c>
      <c r="H791" s="219">
        <f>F791/$H$15</f>
        <v>0</v>
      </c>
      <c r="I791" s="219">
        <f>H791/$I$15</f>
        <v>0</v>
      </c>
      <c r="J791" s="217"/>
      <c r="K791" s="220"/>
      <c r="L791" s="220"/>
      <c r="M791" s="232"/>
      <c r="N791" s="222">
        <f>M791/$N$15</f>
        <v>0</v>
      </c>
      <c r="O791" s="231"/>
      <c r="P791" s="231"/>
      <c r="Q791" s="231"/>
      <c r="R791" s="231"/>
      <c r="S791" s="231"/>
      <c r="T791" s="225"/>
      <c r="U791" s="226">
        <f>H791/$U$15</f>
        <v>0</v>
      </c>
      <c r="V791" s="227"/>
      <c r="W791" s="228" t="str">
        <f>IF(V791&lt;1,"0",IF(V791&lt;5,"2",IF(V791&gt;=5,"6")))</f>
        <v>0</v>
      </c>
      <c r="X791" s="510"/>
      <c r="Y791" s="229">
        <f t="shared" si="127"/>
        <v>0</v>
      </c>
    </row>
    <row r="792" spans="2:25">
      <c r="B792" s="233"/>
      <c r="C792" s="234" t="s">
        <v>111</v>
      </c>
      <c r="D792" s="235"/>
      <c r="E792" s="236">
        <f>COUNTA(E720:E791)</f>
        <v>66</v>
      </c>
      <c r="F792" s="236">
        <f>SUM(F720:F791)</f>
        <v>28215</v>
      </c>
      <c r="G792" s="236">
        <f>SUM(G720:G791)</f>
        <v>5642.9999999999991</v>
      </c>
      <c r="H792" s="236">
        <f>SUM(H720:H791)</f>
        <v>15675</v>
      </c>
      <c r="I792" s="236">
        <f>MROUND(SUM(I720:I791),1)</f>
        <v>5</v>
      </c>
      <c r="J792" s="236">
        <f>COUNTA(J720:J791)</f>
        <v>1</v>
      </c>
      <c r="K792" s="236">
        <f>COUNTA(K720:K791)</f>
        <v>5</v>
      </c>
      <c r="L792" s="236">
        <f>COUNTA(L720:L791)</f>
        <v>0</v>
      </c>
      <c r="M792" s="236">
        <f>SUM(M720:M791)</f>
        <v>15675.000000000002</v>
      </c>
      <c r="N792" s="236">
        <f>SUM(N720:N791)</f>
        <v>313.50000000000006</v>
      </c>
      <c r="O792" s="237"/>
      <c r="P792" s="238">
        <f>COUNTIF(P720:P791, "YES")</f>
        <v>0</v>
      </c>
      <c r="Q792" s="237"/>
      <c r="R792" s="237"/>
      <c r="S792" s="237"/>
      <c r="T792" s="237"/>
      <c r="U792" s="236">
        <f>SUM(U720:U791)</f>
        <v>10.449999999999998</v>
      </c>
      <c r="V792" s="236">
        <f>SUM(V720:V791)</f>
        <v>10.45</v>
      </c>
      <c r="W792" s="236">
        <f t="array" ref="W792">SUM(ABS(W720:W791))</f>
        <v>10</v>
      </c>
      <c r="X792" s="238" t="str">
        <f>IF(X720&lt;0.2, "0", IF(X720&lt;=2, "2", IF(X720&gt;2, ROUND(X720,0))))</f>
        <v>2</v>
      </c>
      <c r="Y792" s="236">
        <f>SUM(Y720:Y791)</f>
        <v>5</v>
      </c>
    </row>
    <row r="793" spans="2:25" ht="18.75" customHeight="1">
      <c r="B793" s="514">
        <v>8</v>
      </c>
      <c r="C793" s="505" t="s">
        <v>5934</v>
      </c>
      <c r="D793" s="216">
        <v>1</v>
      </c>
      <c r="E793" s="216" t="s">
        <v>5935</v>
      </c>
      <c r="F793" s="217">
        <v>480</v>
      </c>
      <c r="G793" s="218">
        <f t="shared" ref="G793:G856" si="128">F793/$G$15</f>
        <v>96</v>
      </c>
      <c r="H793" s="219">
        <f t="shared" ref="H793:H856" si="129">F793/$H$15</f>
        <v>266.66666666666669</v>
      </c>
      <c r="I793" s="219">
        <f t="shared" ref="I793:I856" si="130">H793/$I$15</f>
        <v>8.8888888888888892E-2</v>
      </c>
      <c r="J793" s="217" t="s">
        <v>5936</v>
      </c>
      <c r="K793" s="220" t="s">
        <v>11344</v>
      </c>
      <c r="L793" s="220"/>
      <c r="M793" s="221">
        <f>SUM(H793:H808)</f>
        <v>2997.7777777777774</v>
      </c>
      <c r="N793" s="222">
        <f t="shared" ref="N793:N905" si="131">M793/$N$15</f>
        <v>59.955555555555549</v>
      </c>
      <c r="O793" s="223">
        <v>4</v>
      </c>
      <c r="P793" s="224" t="s">
        <v>12</v>
      </c>
      <c r="Q793" s="224"/>
      <c r="R793" s="224" t="s">
        <v>1064</v>
      </c>
      <c r="S793" s="224"/>
      <c r="T793" s="225"/>
      <c r="U793" s="226">
        <f t="shared" ref="U793:U856" si="132">H793/$U$15</f>
        <v>0.17777777777777778</v>
      </c>
      <c r="V793" s="227">
        <f>SUM(U793:U808)</f>
        <v>1.9985185185185184</v>
      </c>
      <c r="W793" s="228" t="str">
        <f t="shared" ref="W793:W856" si="133">IF(V793&lt;1,"0",IF(V793&lt;5,"2",IF(V793&gt;=5,"6")))</f>
        <v>2</v>
      </c>
      <c r="X793" s="508">
        <f>K907/$X$15</f>
        <v>2.3333333333333335</v>
      </c>
      <c r="Y793" s="229">
        <f t="shared" ref="Y793:Y856" si="134">W793/2</f>
        <v>1</v>
      </c>
    </row>
    <row r="794" spans="2:25" ht="18.75" customHeight="1">
      <c r="B794" s="515"/>
      <c r="C794" s="506"/>
      <c r="D794" s="216">
        <v>2</v>
      </c>
      <c r="E794" s="216" t="s">
        <v>5937</v>
      </c>
      <c r="F794" s="217">
        <v>300</v>
      </c>
      <c r="G794" s="218">
        <f t="shared" si="128"/>
        <v>60</v>
      </c>
      <c r="H794" s="219">
        <f t="shared" si="129"/>
        <v>166.66666666666666</v>
      </c>
      <c r="I794" s="219">
        <f t="shared" si="130"/>
        <v>5.5555555555555552E-2</v>
      </c>
      <c r="J794" s="217"/>
      <c r="K794" s="220"/>
      <c r="L794" s="220"/>
      <c r="M794" s="221"/>
      <c r="N794" s="222">
        <f t="shared" si="131"/>
        <v>0</v>
      </c>
      <c r="O794" s="223"/>
      <c r="P794" s="224"/>
      <c r="Q794" s="224"/>
      <c r="R794" s="224"/>
      <c r="S794" s="224"/>
      <c r="T794" s="225"/>
      <c r="U794" s="226">
        <f t="shared" si="132"/>
        <v>0.1111111111111111</v>
      </c>
      <c r="V794" s="227"/>
      <c r="W794" s="228" t="str">
        <f t="shared" si="133"/>
        <v>0</v>
      </c>
      <c r="X794" s="509"/>
      <c r="Y794" s="229">
        <f t="shared" si="134"/>
        <v>0</v>
      </c>
    </row>
    <row r="795" spans="2:25" ht="18.75" customHeight="1">
      <c r="B795" s="515"/>
      <c r="C795" s="506"/>
      <c r="D795" s="216">
        <v>3</v>
      </c>
      <c r="E795" s="216" t="s">
        <v>5938</v>
      </c>
      <c r="F795" s="217">
        <v>330</v>
      </c>
      <c r="G795" s="218">
        <f t="shared" si="128"/>
        <v>66</v>
      </c>
      <c r="H795" s="219">
        <f t="shared" si="129"/>
        <v>183.33333333333334</v>
      </c>
      <c r="I795" s="219">
        <f t="shared" si="130"/>
        <v>6.1111111111111116E-2</v>
      </c>
      <c r="J795" s="217"/>
      <c r="K795" s="220"/>
      <c r="L795" s="220"/>
      <c r="M795" s="221"/>
      <c r="N795" s="222">
        <f t="shared" si="131"/>
        <v>0</v>
      </c>
      <c r="O795" s="223"/>
      <c r="P795" s="224"/>
      <c r="Q795" s="224"/>
      <c r="R795" s="224"/>
      <c r="S795" s="224"/>
      <c r="T795" s="225"/>
      <c r="U795" s="226">
        <f t="shared" si="132"/>
        <v>0.12222222222222223</v>
      </c>
      <c r="V795" s="227"/>
      <c r="W795" s="228" t="str">
        <f t="shared" si="133"/>
        <v>0</v>
      </c>
      <c r="X795" s="509"/>
      <c r="Y795" s="229">
        <f t="shared" si="134"/>
        <v>0</v>
      </c>
    </row>
    <row r="796" spans="2:25" ht="18.75" customHeight="1">
      <c r="B796" s="515"/>
      <c r="C796" s="506"/>
      <c r="D796" s="216">
        <v>4</v>
      </c>
      <c r="E796" s="216" t="s">
        <v>5939</v>
      </c>
      <c r="F796" s="217">
        <v>300</v>
      </c>
      <c r="G796" s="218">
        <f t="shared" si="128"/>
        <v>60</v>
      </c>
      <c r="H796" s="219">
        <f t="shared" si="129"/>
        <v>166.66666666666666</v>
      </c>
      <c r="I796" s="219">
        <f t="shared" si="130"/>
        <v>5.5555555555555552E-2</v>
      </c>
      <c r="J796" s="217"/>
      <c r="K796" s="220"/>
      <c r="L796" s="220"/>
      <c r="M796" s="221"/>
      <c r="N796" s="222">
        <f t="shared" si="131"/>
        <v>0</v>
      </c>
      <c r="O796" s="223"/>
      <c r="P796" s="224"/>
      <c r="Q796" s="224"/>
      <c r="R796" s="224"/>
      <c r="S796" s="224"/>
      <c r="T796" s="225"/>
      <c r="U796" s="226">
        <f t="shared" si="132"/>
        <v>0.1111111111111111</v>
      </c>
      <c r="V796" s="227"/>
      <c r="W796" s="228" t="str">
        <f t="shared" si="133"/>
        <v>0</v>
      </c>
      <c r="X796" s="509"/>
      <c r="Y796" s="229">
        <f t="shared" si="134"/>
        <v>0</v>
      </c>
    </row>
    <row r="797" spans="2:25" ht="18.75" customHeight="1">
      <c r="B797" s="515"/>
      <c r="C797" s="506"/>
      <c r="D797" s="216">
        <v>5</v>
      </c>
      <c r="E797" s="216" t="s">
        <v>5940</v>
      </c>
      <c r="F797" s="217">
        <v>332</v>
      </c>
      <c r="G797" s="218">
        <f t="shared" si="128"/>
        <v>66.400000000000006</v>
      </c>
      <c r="H797" s="219">
        <f t="shared" si="129"/>
        <v>184.44444444444443</v>
      </c>
      <c r="I797" s="219">
        <f t="shared" si="130"/>
        <v>6.1481481481481477E-2</v>
      </c>
      <c r="J797" s="217"/>
      <c r="K797" s="220"/>
      <c r="L797" s="220"/>
      <c r="M797" s="221"/>
      <c r="N797" s="222">
        <f t="shared" si="131"/>
        <v>0</v>
      </c>
      <c r="O797" s="223"/>
      <c r="P797" s="224"/>
      <c r="Q797" s="224"/>
      <c r="R797" s="224"/>
      <c r="S797" s="224"/>
      <c r="T797" s="225"/>
      <c r="U797" s="226">
        <f t="shared" si="132"/>
        <v>0.12296296296296295</v>
      </c>
      <c r="V797" s="227"/>
      <c r="W797" s="228" t="str">
        <f t="shared" si="133"/>
        <v>0</v>
      </c>
      <c r="X797" s="509"/>
      <c r="Y797" s="229">
        <f t="shared" si="134"/>
        <v>0</v>
      </c>
    </row>
    <row r="798" spans="2:25" ht="18.75" customHeight="1">
      <c r="B798" s="515"/>
      <c r="C798" s="506"/>
      <c r="D798" s="216">
        <v>6</v>
      </c>
      <c r="E798" s="216" t="s">
        <v>5941</v>
      </c>
      <c r="F798" s="217">
        <v>330</v>
      </c>
      <c r="G798" s="218">
        <f t="shared" si="128"/>
        <v>66</v>
      </c>
      <c r="H798" s="219">
        <f t="shared" si="129"/>
        <v>183.33333333333334</v>
      </c>
      <c r="I798" s="219">
        <f t="shared" si="130"/>
        <v>6.1111111111111116E-2</v>
      </c>
      <c r="J798" s="217"/>
      <c r="K798" s="220"/>
      <c r="L798" s="220"/>
      <c r="M798" s="221"/>
      <c r="N798" s="222">
        <f t="shared" si="131"/>
        <v>0</v>
      </c>
      <c r="O798" s="223"/>
      <c r="P798" s="224"/>
      <c r="Q798" s="224"/>
      <c r="R798" s="224"/>
      <c r="S798" s="224"/>
      <c r="T798" s="225"/>
      <c r="U798" s="226">
        <f t="shared" si="132"/>
        <v>0.12222222222222223</v>
      </c>
      <c r="V798" s="227"/>
      <c r="W798" s="228" t="str">
        <f t="shared" si="133"/>
        <v>0</v>
      </c>
      <c r="X798" s="509"/>
      <c r="Y798" s="229">
        <f t="shared" si="134"/>
        <v>0</v>
      </c>
    </row>
    <row r="799" spans="2:25" ht="18.75" customHeight="1">
      <c r="B799" s="515"/>
      <c r="C799" s="506"/>
      <c r="D799" s="216">
        <v>7</v>
      </c>
      <c r="E799" s="216" t="s">
        <v>5942</v>
      </c>
      <c r="F799" s="217">
        <v>330</v>
      </c>
      <c r="G799" s="218">
        <f t="shared" si="128"/>
        <v>66</v>
      </c>
      <c r="H799" s="219">
        <f t="shared" si="129"/>
        <v>183.33333333333334</v>
      </c>
      <c r="I799" s="219">
        <f t="shared" si="130"/>
        <v>6.1111111111111116E-2</v>
      </c>
      <c r="J799" s="217"/>
      <c r="K799" s="220"/>
      <c r="L799" s="220"/>
      <c r="M799" s="221"/>
      <c r="N799" s="222">
        <f t="shared" si="131"/>
        <v>0</v>
      </c>
      <c r="O799" s="223"/>
      <c r="P799" s="224"/>
      <c r="Q799" s="224"/>
      <c r="R799" s="224"/>
      <c r="S799" s="224"/>
      <c r="T799" s="225"/>
      <c r="U799" s="226">
        <f t="shared" si="132"/>
        <v>0.12222222222222223</v>
      </c>
      <c r="V799" s="227"/>
      <c r="W799" s="228" t="str">
        <f t="shared" si="133"/>
        <v>0</v>
      </c>
      <c r="X799" s="509"/>
      <c r="Y799" s="229">
        <f t="shared" si="134"/>
        <v>0</v>
      </c>
    </row>
    <row r="800" spans="2:25" ht="18.75" customHeight="1">
      <c r="B800" s="515"/>
      <c r="C800" s="506"/>
      <c r="D800" s="216">
        <v>8</v>
      </c>
      <c r="E800" s="216" t="s">
        <v>5943</v>
      </c>
      <c r="F800" s="217">
        <v>320</v>
      </c>
      <c r="G800" s="218">
        <f t="shared" si="128"/>
        <v>64</v>
      </c>
      <c r="H800" s="219">
        <f t="shared" si="129"/>
        <v>177.77777777777777</v>
      </c>
      <c r="I800" s="219">
        <f t="shared" si="130"/>
        <v>5.9259259259259255E-2</v>
      </c>
      <c r="J800" s="217"/>
      <c r="K800" s="220"/>
      <c r="L800" s="220"/>
      <c r="M800" s="221"/>
      <c r="N800" s="222">
        <f t="shared" si="131"/>
        <v>0</v>
      </c>
      <c r="O800" s="223"/>
      <c r="P800" s="224"/>
      <c r="Q800" s="224"/>
      <c r="R800" s="224"/>
      <c r="S800" s="224"/>
      <c r="T800" s="225"/>
      <c r="U800" s="226">
        <f t="shared" si="132"/>
        <v>0.11851851851851851</v>
      </c>
      <c r="V800" s="227"/>
      <c r="W800" s="228" t="str">
        <f t="shared" si="133"/>
        <v>0</v>
      </c>
      <c r="X800" s="509"/>
      <c r="Y800" s="229">
        <f t="shared" si="134"/>
        <v>0</v>
      </c>
    </row>
    <row r="801" spans="2:25" ht="18.75" customHeight="1">
      <c r="B801" s="515"/>
      <c r="C801" s="506"/>
      <c r="D801" s="216">
        <v>9</v>
      </c>
      <c r="E801" s="216" t="s">
        <v>5944</v>
      </c>
      <c r="F801" s="217">
        <v>332</v>
      </c>
      <c r="G801" s="218">
        <f t="shared" si="128"/>
        <v>66.400000000000006</v>
      </c>
      <c r="H801" s="219">
        <f t="shared" si="129"/>
        <v>184.44444444444443</v>
      </c>
      <c r="I801" s="219">
        <f t="shared" si="130"/>
        <v>6.1481481481481477E-2</v>
      </c>
      <c r="J801" s="217"/>
      <c r="K801" s="220"/>
      <c r="L801" s="220"/>
      <c r="M801" s="221"/>
      <c r="N801" s="222">
        <f t="shared" si="131"/>
        <v>0</v>
      </c>
      <c r="O801" s="223"/>
      <c r="P801" s="224"/>
      <c r="Q801" s="224"/>
      <c r="R801" s="224"/>
      <c r="S801" s="224"/>
      <c r="T801" s="225"/>
      <c r="U801" s="226">
        <f t="shared" si="132"/>
        <v>0.12296296296296295</v>
      </c>
      <c r="V801" s="227"/>
      <c r="W801" s="228" t="str">
        <f t="shared" si="133"/>
        <v>0</v>
      </c>
      <c r="X801" s="509"/>
      <c r="Y801" s="229">
        <f t="shared" si="134"/>
        <v>0</v>
      </c>
    </row>
    <row r="802" spans="2:25" ht="18.75" customHeight="1">
      <c r="B802" s="515"/>
      <c r="C802" s="506"/>
      <c r="D802" s="216">
        <v>10</v>
      </c>
      <c r="E802" s="216" t="s">
        <v>5945</v>
      </c>
      <c r="F802" s="217">
        <v>300</v>
      </c>
      <c r="G802" s="218">
        <f t="shared" si="128"/>
        <v>60</v>
      </c>
      <c r="H802" s="219">
        <f t="shared" si="129"/>
        <v>166.66666666666666</v>
      </c>
      <c r="I802" s="219">
        <f t="shared" si="130"/>
        <v>5.5555555555555552E-2</v>
      </c>
      <c r="J802" s="217"/>
      <c r="K802" s="220"/>
      <c r="L802" s="220"/>
      <c r="M802" s="221"/>
      <c r="N802" s="222">
        <f t="shared" si="131"/>
        <v>0</v>
      </c>
      <c r="O802" s="223"/>
      <c r="P802" s="224"/>
      <c r="Q802" s="224"/>
      <c r="R802" s="224"/>
      <c r="S802" s="224"/>
      <c r="T802" s="225"/>
      <c r="U802" s="226">
        <f t="shared" si="132"/>
        <v>0.1111111111111111</v>
      </c>
      <c r="V802" s="227"/>
      <c r="W802" s="228" t="str">
        <f t="shared" si="133"/>
        <v>0</v>
      </c>
      <c r="X802" s="509"/>
      <c r="Y802" s="229">
        <f t="shared" si="134"/>
        <v>0</v>
      </c>
    </row>
    <row r="803" spans="2:25" ht="18.75" customHeight="1">
      <c r="B803" s="515"/>
      <c r="C803" s="506"/>
      <c r="D803" s="216">
        <v>11</v>
      </c>
      <c r="E803" s="216" t="s">
        <v>5946</v>
      </c>
      <c r="F803" s="217">
        <v>330</v>
      </c>
      <c r="G803" s="218">
        <f t="shared" si="128"/>
        <v>66</v>
      </c>
      <c r="H803" s="219">
        <f t="shared" si="129"/>
        <v>183.33333333333334</v>
      </c>
      <c r="I803" s="219">
        <f t="shared" si="130"/>
        <v>6.1111111111111116E-2</v>
      </c>
      <c r="J803" s="217"/>
      <c r="K803" s="220"/>
      <c r="L803" s="220"/>
      <c r="M803" s="221"/>
      <c r="N803" s="222">
        <f t="shared" si="131"/>
        <v>0</v>
      </c>
      <c r="O803" s="223"/>
      <c r="P803" s="224"/>
      <c r="Q803" s="224"/>
      <c r="R803" s="224"/>
      <c r="S803" s="224"/>
      <c r="T803" s="225"/>
      <c r="U803" s="226">
        <f t="shared" si="132"/>
        <v>0.12222222222222223</v>
      </c>
      <c r="V803" s="227"/>
      <c r="W803" s="228" t="str">
        <f t="shared" si="133"/>
        <v>0</v>
      </c>
      <c r="X803" s="509"/>
      <c r="Y803" s="229">
        <f t="shared" si="134"/>
        <v>0</v>
      </c>
    </row>
    <row r="804" spans="2:25" ht="18.75" customHeight="1">
      <c r="B804" s="515"/>
      <c r="C804" s="506"/>
      <c r="D804" s="216">
        <v>12</v>
      </c>
      <c r="E804" s="216" t="s">
        <v>5947</v>
      </c>
      <c r="F804" s="217">
        <v>320</v>
      </c>
      <c r="G804" s="218">
        <f t="shared" si="128"/>
        <v>64</v>
      </c>
      <c r="H804" s="219">
        <f t="shared" si="129"/>
        <v>177.77777777777777</v>
      </c>
      <c r="I804" s="219">
        <f t="shared" si="130"/>
        <v>5.9259259259259255E-2</v>
      </c>
      <c r="J804" s="217"/>
      <c r="K804" s="220"/>
      <c r="L804" s="220"/>
      <c r="M804" s="221"/>
      <c r="N804" s="222">
        <f t="shared" si="131"/>
        <v>0</v>
      </c>
      <c r="O804" s="223"/>
      <c r="P804" s="224"/>
      <c r="Q804" s="224"/>
      <c r="R804" s="224"/>
      <c r="S804" s="224"/>
      <c r="T804" s="225"/>
      <c r="U804" s="226">
        <f t="shared" si="132"/>
        <v>0.11851851851851851</v>
      </c>
      <c r="V804" s="227"/>
      <c r="W804" s="228" t="str">
        <f t="shared" si="133"/>
        <v>0</v>
      </c>
      <c r="X804" s="509"/>
      <c r="Y804" s="229">
        <f t="shared" si="134"/>
        <v>0</v>
      </c>
    </row>
    <row r="805" spans="2:25" ht="18.75" customHeight="1">
      <c r="B805" s="515"/>
      <c r="C805" s="506"/>
      <c r="D805" s="216">
        <v>13</v>
      </c>
      <c r="E805" s="216" t="s">
        <v>5948</v>
      </c>
      <c r="F805" s="217">
        <v>340</v>
      </c>
      <c r="G805" s="218">
        <f t="shared" si="128"/>
        <v>68</v>
      </c>
      <c r="H805" s="219">
        <f t="shared" si="129"/>
        <v>188.88888888888889</v>
      </c>
      <c r="I805" s="219">
        <f t="shared" si="130"/>
        <v>6.2962962962962957E-2</v>
      </c>
      <c r="J805" s="217"/>
      <c r="K805" s="220"/>
      <c r="L805" s="220"/>
      <c r="M805" s="221"/>
      <c r="N805" s="222">
        <f t="shared" si="131"/>
        <v>0</v>
      </c>
      <c r="O805" s="223"/>
      <c r="P805" s="224"/>
      <c r="Q805" s="224"/>
      <c r="R805" s="224"/>
      <c r="S805" s="224"/>
      <c r="T805" s="225"/>
      <c r="U805" s="226">
        <f t="shared" si="132"/>
        <v>0.12592592592592591</v>
      </c>
      <c r="V805" s="227"/>
      <c r="W805" s="228" t="str">
        <f t="shared" si="133"/>
        <v>0</v>
      </c>
      <c r="X805" s="509"/>
      <c r="Y805" s="229">
        <f t="shared" si="134"/>
        <v>0</v>
      </c>
    </row>
    <row r="806" spans="2:25" ht="18.75" customHeight="1">
      <c r="B806" s="515"/>
      <c r="C806" s="506"/>
      <c r="D806" s="216">
        <v>14</v>
      </c>
      <c r="E806" s="216" t="s">
        <v>5949</v>
      </c>
      <c r="F806" s="217">
        <v>332</v>
      </c>
      <c r="G806" s="218">
        <f t="shared" si="128"/>
        <v>66.400000000000006</v>
      </c>
      <c r="H806" s="219">
        <f t="shared" si="129"/>
        <v>184.44444444444443</v>
      </c>
      <c r="I806" s="219">
        <f t="shared" si="130"/>
        <v>6.1481481481481477E-2</v>
      </c>
      <c r="J806" s="217"/>
      <c r="K806" s="220"/>
      <c r="L806" s="220"/>
      <c r="M806" s="221"/>
      <c r="N806" s="222">
        <f t="shared" si="131"/>
        <v>0</v>
      </c>
      <c r="O806" s="223"/>
      <c r="P806" s="224"/>
      <c r="Q806" s="224"/>
      <c r="R806" s="224"/>
      <c r="S806" s="224"/>
      <c r="T806" s="225"/>
      <c r="U806" s="226">
        <f t="shared" si="132"/>
        <v>0.12296296296296295</v>
      </c>
      <c r="V806" s="227"/>
      <c r="W806" s="228" t="str">
        <f t="shared" si="133"/>
        <v>0</v>
      </c>
      <c r="X806" s="509"/>
      <c r="Y806" s="229">
        <f t="shared" si="134"/>
        <v>0</v>
      </c>
    </row>
    <row r="807" spans="2:25" ht="18.75" customHeight="1">
      <c r="B807" s="515"/>
      <c r="C807" s="506"/>
      <c r="D807" s="216">
        <v>15</v>
      </c>
      <c r="E807" s="216" t="s">
        <v>5950</v>
      </c>
      <c r="F807" s="217">
        <v>400</v>
      </c>
      <c r="G807" s="218">
        <f t="shared" si="128"/>
        <v>80</v>
      </c>
      <c r="H807" s="219">
        <f t="shared" si="129"/>
        <v>222.22222222222223</v>
      </c>
      <c r="I807" s="219">
        <f t="shared" si="130"/>
        <v>7.407407407407407E-2</v>
      </c>
      <c r="J807" s="217"/>
      <c r="K807" s="220"/>
      <c r="L807" s="220"/>
      <c r="M807" s="221"/>
      <c r="N807" s="222">
        <f t="shared" si="131"/>
        <v>0</v>
      </c>
      <c r="O807" s="223"/>
      <c r="P807" s="224"/>
      <c r="Q807" s="224"/>
      <c r="R807" s="224"/>
      <c r="S807" s="224"/>
      <c r="T807" s="225"/>
      <c r="U807" s="226">
        <f t="shared" si="132"/>
        <v>0.14814814814814814</v>
      </c>
      <c r="V807" s="227"/>
      <c r="W807" s="228" t="str">
        <f t="shared" si="133"/>
        <v>0</v>
      </c>
      <c r="X807" s="509"/>
      <c r="Y807" s="229">
        <f t="shared" si="134"/>
        <v>0</v>
      </c>
    </row>
    <row r="808" spans="2:25" ht="18.75" customHeight="1">
      <c r="B808" s="515"/>
      <c r="C808" s="506"/>
      <c r="D808" s="216">
        <v>16</v>
      </c>
      <c r="E808" s="216" t="s">
        <v>5951</v>
      </c>
      <c r="F808" s="217">
        <v>320</v>
      </c>
      <c r="G808" s="218">
        <f t="shared" si="128"/>
        <v>64</v>
      </c>
      <c r="H808" s="219">
        <f t="shared" si="129"/>
        <v>177.77777777777777</v>
      </c>
      <c r="I808" s="219">
        <f t="shared" si="130"/>
        <v>5.9259259259259255E-2</v>
      </c>
      <c r="J808" s="217"/>
      <c r="K808" s="220"/>
      <c r="L808" s="220"/>
      <c r="M808" s="221"/>
      <c r="N808" s="222">
        <f t="shared" si="131"/>
        <v>0</v>
      </c>
      <c r="O808" s="223"/>
      <c r="P808" s="224"/>
      <c r="Q808" s="224"/>
      <c r="R808" s="224"/>
      <c r="S808" s="224"/>
      <c r="T808" s="225"/>
      <c r="U808" s="226">
        <f t="shared" si="132"/>
        <v>0.11851851851851851</v>
      </c>
      <c r="V808" s="227"/>
      <c r="W808" s="228" t="str">
        <f t="shared" si="133"/>
        <v>0</v>
      </c>
      <c r="X808" s="509"/>
      <c r="Y808" s="229">
        <f t="shared" si="134"/>
        <v>0</v>
      </c>
    </row>
    <row r="809" spans="2:25" ht="18.75" customHeight="1">
      <c r="B809" s="515"/>
      <c r="C809" s="506"/>
      <c r="D809" s="216"/>
      <c r="E809" s="216"/>
      <c r="F809" s="217"/>
      <c r="G809" s="218">
        <f t="shared" si="128"/>
        <v>0</v>
      </c>
      <c r="H809" s="219">
        <f t="shared" si="129"/>
        <v>0</v>
      </c>
      <c r="I809" s="219">
        <f t="shared" si="130"/>
        <v>0</v>
      </c>
      <c r="J809" s="217"/>
      <c r="K809" s="220"/>
      <c r="L809" s="220"/>
      <c r="M809" s="221"/>
      <c r="N809" s="222">
        <f t="shared" si="131"/>
        <v>0</v>
      </c>
      <c r="O809" s="223"/>
      <c r="P809" s="224"/>
      <c r="Q809" s="224"/>
      <c r="R809" s="224"/>
      <c r="S809" s="224"/>
      <c r="T809" s="225"/>
      <c r="U809" s="226">
        <f t="shared" si="132"/>
        <v>0</v>
      </c>
      <c r="V809" s="227"/>
      <c r="W809" s="228" t="str">
        <f t="shared" si="133"/>
        <v>0</v>
      </c>
      <c r="X809" s="509"/>
      <c r="Y809" s="229">
        <f t="shared" si="134"/>
        <v>0</v>
      </c>
    </row>
    <row r="810" spans="2:25" ht="18.75" customHeight="1">
      <c r="B810" s="515"/>
      <c r="C810" s="506"/>
      <c r="D810" s="216">
        <v>1</v>
      </c>
      <c r="E810" s="216" t="s">
        <v>5952</v>
      </c>
      <c r="F810" s="217">
        <v>332</v>
      </c>
      <c r="G810" s="218">
        <f t="shared" si="128"/>
        <v>66.400000000000006</v>
      </c>
      <c r="H810" s="219">
        <f t="shared" si="129"/>
        <v>184.44444444444443</v>
      </c>
      <c r="I810" s="219">
        <f t="shared" si="130"/>
        <v>6.1481481481481477E-2</v>
      </c>
      <c r="J810" s="217"/>
      <c r="K810" s="220"/>
      <c r="L810" s="220"/>
      <c r="M810" s="221"/>
      <c r="N810" s="222">
        <f t="shared" si="131"/>
        <v>0</v>
      </c>
      <c r="O810" s="223"/>
      <c r="P810" s="224"/>
      <c r="Q810" s="224"/>
      <c r="R810" s="224"/>
      <c r="S810" s="224"/>
      <c r="T810" s="225"/>
      <c r="U810" s="226">
        <f t="shared" si="132"/>
        <v>0.12296296296296295</v>
      </c>
      <c r="V810" s="227"/>
      <c r="W810" s="228" t="str">
        <f t="shared" si="133"/>
        <v>0</v>
      </c>
      <c r="X810" s="509"/>
      <c r="Y810" s="229">
        <f t="shared" si="134"/>
        <v>0</v>
      </c>
    </row>
    <row r="811" spans="2:25" ht="18.75" customHeight="1">
      <c r="B811" s="515"/>
      <c r="C811" s="506"/>
      <c r="D811" s="216">
        <v>2</v>
      </c>
      <c r="E811" s="216" t="s">
        <v>5953</v>
      </c>
      <c r="F811" s="217">
        <v>330</v>
      </c>
      <c r="G811" s="218">
        <f t="shared" si="128"/>
        <v>66</v>
      </c>
      <c r="H811" s="219">
        <f t="shared" si="129"/>
        <v>183.33333333333334</v>
      </c>
      <c r="I811" s="219">
        <f t="shared" si="130"/>
        <v>6.1111111111111116E-2</v>
      </c>
      <c r="J811" s="217"/>
      <c r="K811" s="220"/>
      <c r="L811" s="220"/>
      <c r="M811" s="221"/>
      <c r="N811" s="222">
        <f t="shared" si="131"/>
        <v>0</v>
      </c>
      <c r="O811" s="223"/>
      <c r="P811" s="224"/>
      <c r="Q811" s="224"/>
      <c r="R811" s="224"/>
      <c r="S811" s="224"/>
      <c r="T811" s="225"/>
      <c r="U811" s="226">
        <f t="shared" si="132"/>
        <v>0.12222222222222223</v>
      </c>
      <c r="V811" s="227"/>
      <c r="W811" s="228" t="str">
        <f t="shared" si="133"/>
        <v>0</v>
      </c>
      <c r="X811" s="509"/>
      <c r="Y811" s="229">
        <f t="shared" si="134"/>
        <v>0</v>
      </c>
    </row>
    <row r="812" spans="2:25" ht="18.75" customHeight="1">
      <c r="B812" s="515"/>
      <c r="C812" s="506"/>
      <c r="D812" s="216">
        <v>3</v>
      </c>
      <c r="E812" s="216" t="s">
        <v>5954</v>
      </c>
      <c r="F812" s="217">
        <v>332</v>
      </c>
      <c r="G812" s="218">
        <f t="shared" si="128"/>
        <v>66.400000000000006</v>
      </c>
      <c r="H812" s="219">
        <f t="shared" si="129"/>
        <v>184.44444444444443</v>
      </c>
      <c r="I812" s="219">
        <f t="shared" si="130"/>
        <v>6.1481481481481477E-2</v>
      </c>
      <c r="J812" s="217"/>
      <c r="K812" s="220"/>
      <c r="L812" s="220"/>
      <c r="M812" s="221"/>
      <c r="N812" s="222">
        <f t="shared" si="131"/>
        <v>0</v>
      </c>
      <c r="O812" s="223"/>
      <c r="P812" s="224"/>
      <c r="Q812" s="224"/>
      <c r="R812" s="224"/>
      <c r="S812" s="224"/>
      <c r="T812" s="225"/>
      <c r="U812" s="226">
        <f t="shared" si="132"/>
        <v>0.12296296296296295</v>
      </c>
      <c r="V812" s="227"/>
      <c r="W812" s="228" t="str">
        <f t="shared" si="133"/>
        <v>0</v>
      </c>
      <c r="X812" s="509"/>
      <c r="Y812" s="229">
        <f t="shared" si="134"/>
        <v>0</v>
      </c>
    </row>
    <row r="813" spans="2:25" ht="18.75" customHeight="1">
      <c r="B813" s="515"/>
      <c r="C813" s="506"/>
      <c r="D813" s="216">
        <v>4</v>
      </c>
      <c r="E813" s="216" t="s">
        <v>5955</v>
      </c>
      <c r="F813" s="217">
        <v>330</v>
      </c>
      <c r="G813" s="218">
        <f t="shared" si="128"/>
        <v>66</v>
      </c>
      <c r="H813" s="219">
        <f t="shared" si="129"/>
        <v>183.33333333333334</v>
      </c>
      <c r="I813" s="219">
        <f t="shared" si="130"/>
        <v>6.1111111111111116E-2</v>
      </c>
      <c r="J813" s="217"/>
      <c r="K813" s="220"/>
      <c r="L813" s="220"/>
      <c r="M813" s="221"/>
      <c r="N813" s="222">
        <f t="shared" si="131"/>
        <v>0</v>
      </c>
      <c r="O813" s="223"/>
      <c r="P813" s="224"/>
      <c r="Q813" s="224"/>
      <c r="R813" s="224"/>
      <c r="S813" s="224"/>
      <c r="T813" s="225"/>
      <c r="U813" s="226">
        <f t="shared" si="132"/>
        <v>0.12222222222222223</v>
      </c>
      <c r="V813" s="227"/>
      <c r="W813" s="228" t="str">
        <f t="shared" si="133"/>
        <v>0</v>
      </c>
      <c r="X813" s="509"/>
      <c r="Y813" s="229">
        <f t="shared" si="134"/>
        <v>0</v>
      </c>
    </row>
    <row r="814" spans="2:25" ht="18.75" customHeight="1">
      <c r="B814" s="515"/>
      <c r="C814" s="506"/>
      <c r="D814" s="216">
        <v>5</v>
      </c>
      <c r="E814" s="216" t="s">
        <v>5956</v>
      </c>
      <c r="F814" s="217">
        <v>330</v>
      </c>
      <c r="G814" s="218">
        <f t="shared" si="128"/>
        <v>66</v>
      </c>
      <c r="H814" s="219">
        <f t="shared" si="129"/>
        <v>183.33333333333334</v>
      </c>
      <c r="I814" s="219">
        <f t="shared" si="130"/>
        <v>6.1111111111111116E-2</v>
      </c>
      <c r="J814" s="217"/>
      <c r="K814" s="220"/>
      <c r="L814" s="220"/>
      <c r="M814" s="221"/>
      <c r="N814" s="222">
        <f t="shared" si="131"/>
        <v>0</v>
      </c>
      <c r="O814" s="223"/>
      <c r="P814" s="224"/>
      <c r="Q814" s="224"/>
      <c r="R814" s="224"/>
      <c r="S814" s="224"/>
      <c r="T814" s="225"/>
      <c r="U814" s="226">
        <f t="shared" si="132"/>
        <v>0.12222222222222223</v>
      </c>
      <c r="V814" s="227"/>
      <c r="W814" s="228" t="str">
        <f t="shared" si="133"/>
        <v>0</v>
      </c>
      <c r="X814" s="509"/>
      <c r="Y814" s="229">
        <f t="shared" si="134"/>
        <v>0</v>
      </c>
    </row>
    <row r="815" spans="2:25" ht="18.75" customHeight="1">
      <c r="B815" s="515"/>
      <c r="C815" s="506"/>
      <c r="D815" s="216">
        <v>6</v>
      </c>
      <c r="E815" s="216" t="s">
        <v>5957</v>
      </c>
      <c r="F815" s="217">
        <v>320</v>
      </c>
      <c r="G815" s="218">
        <f t="shared" si="128"/>
        <v>64</v>
      </c>
      <c r="H815" s="219">
        <f t="shared" si="129"/>
        <v>177.77777777777777</v>
      </c>
      <c r="I815" s="219">
        <f t="shared" si="130"/>
        <v>5.9259259259259255E-2</v>
      </c>
      <c r="J815" s="217"/>
      <c r="K815" s="220"/>
      <c r="L815" s="220"/>
      <c r="M815" s="221"/>
      <c r="N815" s="222">
        <f t="shared" si="131"/>
        <v>0</v>
      </c>
      <c r="O815" s="223"/>
      <c r="P815" s="224"/>
      <c r="Q815" s="224"/>
      <c r="R815" s="224"/>
      <c r="S815" s="224"/>
      <c r="T815" s="225"/>
      <c r="U815" s="226">
        <f t="shared" si="132"/>
        <v>0.11851851851851851</v>
      </c>
      <c r="V815" s="227"/>
      <c r="W815" s="228" t="str">
        <f t="shared" si="133"/>
        <v>0</v>
      </c>
      <c r="X815" s="509"/>
      <c r="Y815" s="229">
        <f t="shared" si="134"/>
        <v>0</v>
      </c>
    </row>
    <row r="816" spans="2:25" ht="18.75" customHeight="1">
      <c r="B816" s="515"/>
      <c r="C816" s="506"/>
      <c r="D816" s="216">
        <v>7</v>
      </c>
      <c r="E816" s="216" t="s">
        <v>5958</v>
      </c>
      <c r="F816" s="217">
        <v>330</v>
      </c>
      <c r="G816" s="218">
        <f t="shared" si="128"/>
        <v>66</v>
      </c>
      <c r="H816" s="219">
        <f t="shared" si="129"/>
        <v>183.33333333333334</v>
      </c>
      <c r="I816" s="219">
        <f t="shared" si="130"/>
        <v>6.1111111111111116E-2</v>
      </c>
      <c r="J816" s="217"/>
      <c r="K816" s="220"/>
      <c r="L816" s="220"/>
      <c r="M816" s="221"/>
      <c r="N816" s="222">
        <f t="shared" si="131"/>
        <v>0</v>
      </c>
      <c r="O816" s="223"/>
      <c r="P816" s="224"/>
      <c r="Q816" s="224"/>
      <c r="R816" s="224"/>
      <c r="S816" s="224"/>
      <c r="T816" s="225"/>
      <c r="U816" s="226">
        <f t="shared" si="132"/>
        <v>0.12222222222222223</v>
      </c>
      <c r="V816" s="227"/>
      <c r="W816" s="228" t="str">
        <f t="shared" si="133"/>
        <v>0</v>
      </c>
      <c r="X816" s="509"/>
      <c r="Y816" s="229">
        <f t="shared" si="134"/>
        <v>0</v>
      </c>
    </row>
    <row r="817" spans="2:25" ht="18.75" customHeight="1">
      <c r="B817" s="515"/>
      <c r="C817" s="506"/>
      <c r="D817" s="216">
        <v>8</v>
      </c>
      <c r="E817" s="216" t="s">
        <v>5959</v>
      </c>
      <c r="F817" s="217">
        <v>330</v>
      </c>
      <c r="G817" s="218">
        <f t="shared" si="128"/>
        <v>66</v>
      </c>
      <c r="H817" s="219">
        <f t="shared" si="129"/>
        <v>183.33333333333334</v>
      </c>
      <c r="I817" s="219">
        <f t="shared" si="130"/>
        <v>6.1111111111111116E-2</v>
      </c>
      <c r="J817" s="217"/>
      <c r="K817" s="220"/>
      <c r="L817" s="220"/>
      <c r="M817" s="221"/>
      <c r="N817" s="222">
        <f t="shared" si="131"/>
        <v>0</v>
      </c>
      <c r="O817" s="223"/>
      <c r="P817" s="224"/>
      <c r="Q817" s="224"/>
      <c r="R817" s="224"/>
      <c r="S817" s="224"/>
      <c r="T817" s="225"/>
      <c r="U817" s="226">
        <f t="shared" si="132"/>
        <v>0.12222222222222223</v>
      </c>
      <c r="V817" s="227"/>
      <c r="W817" s="228" t="str">
        <f t="shared" si="133"/>
        <v>0</v>
      </c>
      <c r="X817" s="509"/>
      <c r="Y817" s="229">
        <f t="shared" si="134"/>
        <v>0</v>
      </c>
    </row>
    <row r="818" spans="2:25" ht="18.75" customHeight="1">
      <c r="B818" s="515"/>
      <c r="C818" s="506"/>
      <c r="D818" s="216">
        <v>9</v>
      </c>
      <c r="E818" s="216" t="s">
        <v>5960</v>
      </c>
      <c r="F818" s="217">
        <v>332</v>
      </c>
      <c r="G818" s="218">
        <f t="shared" si="128"/>
        <v>66.400000000000006</v>
      </c>
      <c r="H818" s="219">
        <f t="shared" si="129"/>
        <v>184.44444444444443</v>
      </c>
      <c r="I818" s="219">
        <f t="shared" si="130"/>
        <v>6.1481481481481477E-2</v>
      </c>
      <c r="J818" s="217"/>
      <c r="K818" s="220"/>
      <c r="L818" s="220"/>
      <c r="M818" s="221"/>
      <c r="N818" s="222">
        <f t="shared" si="131"/>
        <v>0</v>
      </c>
      <c r="O818" s="223"/>
      <c r="P818" s="224"/>
      <c r="Q818" s="224"/>
      <c r="R818" s="224"/>
      <c r="S818" s="224"/>
      <c r="T818" s="225"/>
      <c r="U818" s="226">
        <f t="shared" si="132"/>
        <v>0.12296296296296295</v>
      </c>
      <c r="V818" s="227"/>
      <c r="W818" s="228" t="str">
        <f t="shared" si="133"/>
        <v>0</v>
      </c>
      <c r="X818" s="509"/>
      <c r="Y818" s="229">
        <f t="shared" si="134"/>
        <v>0</v>
      </c>
    </row>
    <row r="819" spans="2:25" ht="18.75" customHeight="1">
      <c r="B819" s="515"/>
      <c r="C819" s="506"/>
      <c r="D819" s="216">
        <v>10</v>
      </c>
      <c r="E819" s="216" t="s">
        <v>5961</v>
      </c>
      <c r="F819" s="217">
        <v>330</v>
      </c>
      <c r="G819" s="218">
        <f t="shared" si="128"/>
        <v>66</v>
      </c>
      <c r="H819" s="219">
        <f t="shared" si="129"/>
        <v>183.33333333333334</v>
      </c>
      <c r="I819" s="219">
        <f t="shared" si="130"/>
        <v>6.1111111111111116E-2</v>
      </c>
      <c r="J819" s="217"/>
      <c r="K819" s="220" t="s">
        <v>5962</v>
      </c>
      <c r="L819" s="220"/>
      <c r="M819" s="221">
        <f>SUM(H810:H825)</f>
        <v>2915.5555555555557</v>
      </c>
      <c r="N819" s="222">
        <f t="shared" si="131"/>
        <v>58.31111111111111</v>
      </c>
      <c r="O819" s="223">
        <v>4</v>
      </c>
      <c r="P819" s="224" t="s">
        <v>12</v>
      </c>
      <c r="Q819" s="224"/>
      <c r="R819" s="224" t="s">
        <v>1064</v>
      </c>
      <c r="S819" s="224"/>
      <c r="T819" s="225"/>
      <c r="U819" s="226">
        <f t="shared" si="132"/>
        <v>0.12222222222222223</v>
      </c>
      <c r="V819" s="227">
        <f>SUM(U810:U825)</f>
        <v>1.9437037037037037</v>
      </c>
      <c r="W819" s="228" t="str">
        <f t="shared" si="133"/>
        <v>2</v>
      </c>
      <c r="X819" s="509"/>
      <c r="Y819" s="229">
        <f t="shared" si="134"/>
        <v>1</v>
      </c>
    </row>
    <row r="820" spans="2:25" ht="18.75" customHeight="1">
      <c r="B820" s="515"/>
      <c r="C820" s="506"/>
      <c r="D820" s="216">
        <v>11</v>
      </c>
      <c r="E820" s="216" t="s">
        <v>5963</v>
      </c>
      <c r="F820" s="217">
        <v>330</v>
      </c>
      <c r="G820" s="218">
        <f t="shared" si="128"/>
        <v>66</v>
      </c>
      <c r="H820" s="219">
        <f t="shared" si="129"/>
        <v>183.33333333333334</v>
      </c>
      <c r="I820" s="219">
        <f t="shared" si="130"/>
        <v>6.1111111111111116E-2</v>
      </c>
      <c r="J820" s="217"/>
      <c r="K820" s="220"/>
      <c r="L820" s="220"/>
      <c r="M820" s="221"/>
      <c r="N820" s="222">
        <f t="shared" si="131"/>
        <v>0</v>
      </c>
      <c r="O820" s="223"/>
      <c r="P820" s="224"/>
      <c r="Q820" s="224"/>
      <c r="R820" s="224"/>
      <c r="S820" s="224"/>
      <c r="T820" s="225"/>
      <c r="U820" s="226">
        <f t="shared" si="132"/>
        <v>0.12222222222222223</v>
      </c>
      <c r="V820" s="227"/>
      <c r="W820" s="228" t="str">
        <f t="shared" si="133"/>
        <v>0</v>
      </c>
      <c r="X820" s="509"/>
      <c r="Y820" s="229">
        <f t="shared" si="134"/>
        <v>0</v>
      </c>
    </row>
    <row r="821" spans="2:25" ht="18.75" customHeight="1">
      <c r="B821" s="515"/>
      <c r="C821" s="506"/>
      <c r="D821" s="216">
        <v>12</v>
      </c>
      <c r="E821" s="216" t="s">
        <v>5964</v>
      </c>
      <c r="F821" s="217">
        <v>300</v>
      </c>
      <c r="G821" s="218">
        <f t="shared" si="128"/>
        <v>60</v>
      </c>
      <c r="H821" s="219">
        <f t="shared" si="129"/>
        <v>166.66666666666666</v>
      </c>
      <c r="I821" s="219">
        <f t="shared" si="130"/>
        <v>5.5555555555555552E-2</v>
      </c>
      <c r="J821" s="217"/>
      <c r="K821" s="220"/>
      <c r="L821" s="220"/>
      <c r="M821" s="221"/>
      <c r="N821" s="222">
        <f t="shared" si="131"/>
        <v>0</v>
      </c>
      <c r="O821" s="223"/>
      <c r="P821" s="224"/>
      <c r="Q821" s="224"/>
      <c r="R821" s="224"/>
      <c r="S821" s="224"/>
      <c r="T821" s="225"/>
      <c r="U821" s="226">
        <f t="shared" si="132"/>
        <v>0.1111111111111111</v>
      </c>
      <c r="V821" s="227"/>
      <c r="W821" s="228" t="str">
        <f t="shared" si="133"/>
        <v>0</v>
      </c>
      <c r="X821" s="509"/>
      <c r="Y821" s="229">
        <f t="shared" si="134"/>
        <v>0</v>
      </c>
    </row>
    <row r="822" spans="2:25" ht="18.75" customHeight="1">
      <c r="B822" s="515"/>
      <c r="C822" s="506"/>
      <c r="D822" s="216">
        <v>13</v>
      </c>
      <c r="E822" s="216" t="s">
        <v>5965</v>
      </c>
      <c r="F822" s="217">
        <v>330</v>
      </c>
      <c r="G822" s="218">
        <f t="shared" si="128"/>
        <v>66</v>
      </c>
      <c r="H822" s="219">
        <f t="shared" si="129"/>
        <v>183.33333333333334</v>
      </c>
      <c r="I822" s="219">
        <f t="shared" si="130"/>
        <v>6.1111111111111116E-2</v>
      </c>
      <c r="J822" s="217"/>
      <c r="K822" s="220"/>
      <c r="L822" s="220"/>
      <c r="M822" s="221"/>
      <c r="N822" s="222">
        <f t="shared" si="131"/>
        <v>0</v>
      </c>
      <c r="O822" s="223"/>
      <c r="P822" s="224"/>
      <c r="Q822" s="224"/>
      <c r="R822" s="224"/>
      <c r="S822" s="224"/>
      <c r="T822" s="225"/>
      <c r="U822" s="226">
        <f t="shared" si="132"/>
        <v>0.12222222222222223</v>
      </c>
      <c r="V822" s="227"/>
      <c r="W822" s="228" t="str">
        <f t="shared" si="133"/>
        <v>0</v>
      </c>
      <c r="X822" s="509"/>
      <c r="Y822" s="229">
        <f t="shared" si="134"/>
        <v>0</v>
      </c>
    </row>
    <row r="823" spans="2:25" ht="18.75" customHeight="1">
      <c r="B823" s="515"/>
      <c r="C823" s="506"/>
      <c r="D823" s="216">
        <v>14</v>
      </c>
      <c r="E823" s="216" t="s">
        <v>5966</v>
      </c>
      <c r="F823" s="217">
        <v>330</v>
      </c>
      <c r="G823" s="218">
        <f t="shared" si="128"/>
        <v>66</v>
      </c>
      <c r="H823" s="219">
        <f t="shared" si="129"/>
        <v>183.33333333333334</v>
      </c>
      <c r="I823" s="219">
        <f t="shared" si="130"/>
        <v>6.1111111111111116E-2</v>
      </c>
      <c r="J823" s="217"/>
      <c r="K823" s="220"/>
      <c r="L823" s="220"/>
      <c r="M823" s="221"/>
      <c r="N823" s="222">
        <f t="shared" si="131"/>
        <v>0</v>
      </c>
      <c r="O823" s="223"/>
      <c r="P823" s="224"/>
      <c r="Q823" s="224"/>
      <c r="R823" s="224"/>
      <c r="S823" s="224"/>
      <c r="T823" s="225"/>
      <c r="U823" s="226">
        <f t="shared" si="132"/>
        <v>0.12222222222222223</v>
      </c>
      <c r="V823" s="227"/>
      <c r="W823" s="228" t="str">
        <f t="shared" si="133"/>
        <v>0</v>
      </c>
      <c r="X823" s="509"/>
      <c r="Y823" s="229">
        <f t="shared" si="134"/>
        <v>0</v>
      </c>
    </row>
    <row r="824" spans="2:25" ht="18.75" customHeight="1">
      <c r="B824" s="515"/>
      <c r="C824" s="506"/>
      <c r="D824" s="216">
        <v>15</v>
      </c>
      <c r="E824" s="216" t="s">
        <v>5967</v>
      </c>
      <c r="F824" s="217">
        <v>330</v>
      </c>
      <c r="G824" s="218">
        <f t="shared" si="128"/>
        <v>66</v>
      </c>
      <c r="H824" s="219">
        <f t="shared" si="129"/>
        <v>183.33333333333334</v>
      </c>
      <c r="I824" s="219">
        <f t="shared" si="130"/>
        <v>6.1111111111111116E-2</v>
      </c>
      <c r="J824" s="217"/>
      <c r="K824" s="220"/>
      <c r="L824" s="220"/>
      <c r="M824" s="221"/>
      <c r="N824" s="222">
        <f t="shared" si="131"/>
        <v>0</v>
      </c>
      <c r="O824" s="223"/>
      <c r="P824" s="224"/>
      <c r="Q824" s="224"/>
      <c r="R824" s="224"/>
      <c r="S824" s="224"/>
      <c r="T824" s="225"/>
      <c r="U824" s="226">
        <f t="shared" si="132"/>
        <v>0.12222222222222223</v>
      </c>
      <c r="V824" s="227"/>
      <c r="W824" s="228" t="str">
        <f t="shared" si="133"/>
        <v>0</v>
      </c>
      <c r="X824" s="509"/>
      <c r="Y824" s="229">
        <f t="shared" si="134"/>
        <v>0</v>
      </c>
    </row>
    <row r="825" spans="2:25" ht="18.75" customHeight="1">
      <c r="B825" s="515"/>
      <c r="C825" s="506"/>
      <c r="D825" s="216">
        <v>16</v>
      </c>
      <c r="E825" s="216" t="s">
        <v>5968</v>
      </c>
      <c r="F825" s="217">
        <v>332</v>
      </c>
      <c r="G825" s="218">
        <f t="shared" si="128"/>
        <v>66.400000000000006</v>
      </c>
      <c r="H825" s="219">
        <f t="shared" si="129"/>
        <v>184.44444444444443</v>
      </c>
      <c r="I825" s="219">
        <f t="shared" si="130"/>
        <v>6.1481481481481477E-2</v>
      </c>
      <c r="J825" s="217"/>
      <c r="K825" s="220"/>
      <c r="L825" s="220"/>
      <c r="M825" s="221"/>
      <c r="N825" s="222">
        <f t="shared" si="131"/>
        <v>0</v>
      </c>
      <c r="O825" s="223"/>
      <c r="P825" s="224"/>
      <c r="Q825" s="224"/>
      <c r="R825" s="224"/>
      <c r="S825" s="224"/>
      <c r="T825" s="225"/>
      <c r="U825" s="226">
        <f t="shared" si="132"/>
        <v>0.12296296296296295</v>
      </c>
      <c r="V825" s="227"/>
      <c r="W825" s="228" t="str">
        <f t="shared" si="133"/>
        <v>0</v>
      </c>
      <c r="X825" s="509"/>
      <c r="Y825" s="229">
        <f t="shared" si="134"/>
        <v>0</v>
      </c>
    </row>
    <row r="826" spans="2:25" ht="18.75" customHeight="1">
      <c r="B826" s="515"/>
      <c r="C826" s="506"/>
      <c r="D826" s="216"/>
      <c r="E826" s="216"/>
      <c r="F826" s="217"/>
      <c r="G826" s="218">
        <f t="shared" si="128"/>
        <v>0</v>
      </c>
      <c r="H826" s="219">
        <f t="shared" si="129"/>
        <v>0</v>
      </c>
      <c r="I826" s="219">
        <f t="shared" si="130"/>
        <v>0</v>
      </c>
      <c r="J826" s="217"/>
      <c r="K826" s="220"/>
      <c r="L826" s="220"/>
      <c r="M826" s="221"/>
      <c r="N826" s="222">
        <f t="shared" si="131"/>
        <v>0</v>
      </c>
      <c r="O826" s="223"/>
      <c r="P826" s="224"/>
      <c r="Q826" s="224"/>
      <c r="R826" s="224"/>
      <c r="S826" s="224"/>
      <c r="T826" s="225"/>
      <c r="U826" s="226">
        <f t="shared" si="132"/>
        <v>0</v>
      </c>
      <c r="V826" s="227"/>
      <c r="W826" s="228" t="str">
        <f t="shared" si="133"/>
        <v>0</v>
      </c>
      <c r="X826" s="509"/>
      <c r="Y826" s="229">
        <f t="shared" si="134"/>
        <v>0</v>
      </c>
    </row>
    <row r="827" spans="2:25" ht="18.75" customHeight="1">
      <c r="B827" s="515"/>
      <c r="C827" s="506"/>
      <c r="D827" s="216">
        <v>1</v>
      </c>
      <c r="E827" s="216" t="s">
        <v>5969</v>
      </c>
      <c r="F827" s="217">
        <v>330</v>
      </c>
      <c r="G827" s="218">
        <f t="shared" si="128"/>
        <v>66</v>
      </c>
      <c r="H827" s="219">
        <f t="shared" si="129"/>
        <v>183.33333333333334</v>
      </c>
      <c r="I827" s="219">
        <f t="shared" si="130"/>
        <v>6.1111111111111116E-2</v>
      </c>
      <c r="J827" s="217"/>
      <c r="K827" s="220"/>
      <c r="L827" s="220"/>
      <c r="M827" s="221"/>
      <c r="N827" s="222">
        <f t="shared" si="131"/>
        <v>0</v>
      </c>
      <c r="O827" s="223"/>
      <c r="P827" s="224"/>
      <c r="Q827" s="224"/>
      <c r="R827" s="224"/>
      <c r="S827" s="224"/>
      <c r="T827" s="225"/>
      <c r="U827" s="226">
        <f t="shared" si="132"/>
        <v>0.12222222222222223</v>
      </c>
      <c r="V827" s="227"/>
      <c r="W827" s="228" t="str">
        <f t="shared" si="133"/>
        <v>0</v>
      </c>
      <c r="X827" s="509"/>
      <c r="Y827" s="229">
        <f t="shared" si="134"/>
        <v>0</v>
      </c>
    </row>
    <row r="828" spans="2:25" ht="18.75" customHeight="1">
      <c r="B828" s="515"/>
      <c r="C828" s="506"/>
      <c r="D828" s="216">
        <v>2</v>
      </c>
      <c r="E828" s="216" t="s">
        <v>5970</v>
      </c>
      <c r="F828" s="217">
        <v>332</v>
      </c>
      <c r="G828" s="218">
        <f t="shared" si="128"/>
        <v>66.400000000000006</v>
      </c>
      <c r="H828" s="219">
        <f t="shared" si="129"/>
        <v>184.44444444444443</v>
      </c>
      <c r="I828" s="219">
        <f t="shared" si="130"/>
        <v>6.1481481481481477E-2</v>
      </c>
      <c r="J828" s="217"/>
      <c r="K828" s="220"/>
      <c r="L828" s="220"/>
      <c r="M828" s="221"/>
      <c r="N828" s="222">
        <f t="shared" si="131"/>
        <v>0</v>
      </c>
      <c r="O828" s="223"/>
      <c r="P828" s="224"/>
      <c r="Q828" s="224"/>
      <c r="R828" s="224"/>
      <c r="S828" s="224"/>
      <c r="T828" s="225"/>
      <c r="U828" s="226">
        <f t="shared" si="132"/>
        <v>0.12296296296296295</v>
      </c>
      <c r="V828" s="227"/>
      <c r="W828" s="228" t="str">
        <f t="shared" si="133"/>
        <v>0</v>
      </c>
      <c r="X828" s="509"/>
      <c r="Y828" s="229">
        <f t="shared" si="134"/>
        <v>0</v>
      </c>
    </row>
    <row r="829" spans="2:25" ht="18.75" customHeight="1">
      <c r="B829" s="515"/>
      <c r="C829" s="506"/>
      <c r="D829" s="216">
        <v>3</v>
      </c>
      <c r="E829" s="216" t="s">
        <v>5971</v>
      </c>
      <c r="F829" s="217">
        <v>330</v>
      </c>
      <c r="G829" s="218">
        <f t="shared" si="128"/>
        <v>66</v>
      </c>
      <c r="H829" s="219">
        <f t="shared" si="129"/>
        <v>183.33333333333334</v>
      </c>
      <c r="I829" s="219">
        <f t="shared" si="130"/>
        <v>6.1111111111111116E-2</v>
      </c>
      <c r="J829" s="217"/>
      <c r="K829" s="220"/>
      <c r="L829" s="220"/>
      <c r="M829" s="221"/>
      <c r="N829" s="222">
        <f t="shared" si="131"/>
        <v>0</v>
      </c>
      <c r="O829" s="223"/>
      <c r="P829" s="224"/>
      <c r="Q829" s="224"/>
      <c r="R829" s="224"/>
      <c r="S829" s="224"/>
      <c r="T829" s="225"/>
      <c r="U829" s="226">
        <f t="shared" si="132"/>
        <v>0.12222222222222223</v>
      </c>
      <c r="V829" s="227"/>
      <c r="W829" s="228" t="str">
        <f t="shared" si="133"/>
        <v>0</v>
      </c>
      <c r="X829" s="509"/>
      <c r="Y829" s="229">
        <f t="shared" si="134"/>
        <v>0</v>
      </c>
    </row>
    <row r="830" spans="2:25" ht="18.75" customHeight="1">
      <c r="B830" s="515"/>
      <c r="C830" s="506"/>
      <c r="D830" s="216">
        <v>4</v>
      </c>
      <c r="E830" s="216" t="s">
        <v>5821</v>
      </c>
      <c r="F830" s="217">
        <v>332</v>
      </c>
      <c r="G830" s="218">
        <f t="shared" si="128"/>
        <v>66.400000000000006</v>
      </c>
      <c r="H830" s="219">
        <f t="shared" si="129"/>
        <v>184.44444444444443</v>
      </c>
      <c r="I830" s="219">
        <f t="shared" si="130"/>
        <v>6.1481481481481477E-2</v>
      </c>
      <c r="J830" s="217"/>
      <c r="K830" s="220"/>
      <c r="L830" s="220"/>
      <c r="M830" s="221"/>
      <c r="N830" s="222">
        <f t="shared" si="131"/>
        <v>0</v>
      </c>
      <c r="O830" s="223"/>
      <c r="P830" s="224"/>
      <c r="Q830" s="224"/>
      <c r="R830" s="224"/>
      <c r="S830" s="224"/>
      <c r="T830" s="225"/>
      <c r="U830" s="226">
        <f t="shared" si="132"/>
        <v>0.12296296296296295</v>
      </c>
      <c r="V830" s="227"/>
      <c r="W830" s="228" t="str">
        <f t="shared" si="133"/>
        <v>0</v>
      </c>
      <c r="X830" s="509"/>
      <c r="Y830" s="229">
        <f t="shared" si="134"/>
        <v>0</v>
      </c>
    </row>
    <row r="831" spans="2:25" ht="18.75" customHeight="1">
      <c r="B831" s="515"/>
      <c r="C831" s="506"/>
      <c r="D831" s="216">
        <v>5</v>
      </c>
      <c r="E831" s="216" t="s">
        <v>5972</v>
      </c>
      <c r="F831" s="217">
        <v>330</v>
      </c>
      <c r="G831" s="218">
        <f t="shared" si="128"/>
        <v>66</v>
      </c>
      <c r="H831" s="219">
        <f t="shared" si="129"/>
        <v>183.33333333333334</v>
      </c>
      <c r="I831" s="219">
        <f t="shared" si="130"/>
        <v>6.1111111111111116E-2</v>
      </c>
      <c r="J831" s="217"/>
      <c r="K831" s="220"/>
      <c r="L831" s="220"/>
      <c r="M831" s="221"/>
      <c r="N831" s="222">
        <f t="shared" si="131"/>
        <v>0</v>
      </c>
      <c r="O831" s="223"/>
      <c r="P831" s="224"/>
      <c r="Q831" s="224"/>
      <c r="R831" s="224"/>
      <c r="S831" s="224"/>
      <c r="T831" s="225"/>
      <c r="U831" s="226">
        <f t="shared" si="132"/>
        <v>0.12222222222222223</v>
      </c>
      <c r="V831" s="227"/>
      <c r="W831" s="228" t="str">
        <f t="shared" si="133"/>
        <v>0</v>
      </c>
      <c r="X831" s="509"/>
      <c r="Y831" s="229">
        <f t="shared" si="134"/>
        <v>0</v>
      </c>
    </row>
    <row r="832" spans="2:25" ht="18.75" customHeight="1">
      <c r="B832" s="515"/>
      <c r="C832" s="506"/>
      <c r="D832" s="216">
        <v>6</v>
      </c>
      <c r="E832" s="216" t="s">
        <v>5973</v>
      </c>
      <c r="F832" s="217">
        <v>360</v>
      </c>
      <c r="G832" s="218">
        <f t="shared" si="128"/>
        <v>72</v>
      </c>
      <c r="H832" s="219">
        <f t="shared" si="129"/>
        <v>200</v>
      </c>
      <c r="I832" s="219">
        <f t="shared" si="130"/>
        <v>6.6666666666666666E-2</v>
      </c>
      <c r="J832" s="217"/>
      <c r="K832" s="220" t="s">
        <v>5974</v>
      </c>
      <c r="L832" s="220"/>
      <c r="M832" s="221">
        <f>SUM(H827:H842)</f>
        <v>2947.7777777777778</v>
      </c>
      <c r="N832" s="222">
        <f t="shared" si="131"/>
        <v>58.955555555555556</v>
      </c>
      <c r="O832" s="223">
        <v>5</v>
      </c>
      <c r="P832" s="224" t="s">
        <v>12</v>
      </c>
      <c r="Q832" s="224"/>
      <c r="R832" s="224" t="s">
        <v>1064</v>
      </c>
      <c r="S832" s="224"/>
      <c r="T832" s="225"/>
      <c r="U832" s="226">
        <f t="shared" si="132"/>
        <v>0.13333333333333333</v>
      </c>
      <c r="V832" s="227">
        <f>SUM(U827:U842)</f>
        <v>1.9651851851851851</v>
      </c>
      <c r="W832" s="228" t="str">
        <f t="shared" si="133"/>
        <v>2</v>
      </c>
      <c r="X832" s="509"/>
      <c r="Y832" s="229">
        <f t="shared" si="134"/>
        <v>1</v>
      </c>
    </row>
    <row r="833" spans="2:25" ht="18.75" customHeight="1">
      <c r="B833" s="515"/>
      <c r="C833" s="506"/>
      <c r="D833" s="216">
        <v>7</v>
      </c>
      <c r="E833" s="216" t="s">
        <v>5975</v>
      </c>
      <c r="F833" s="217">
        <v>340</v>
      </c>
      <c r="G833" s="218">
        <f t="shared" si="128"/>
        <v>68</v>
      </c>
      <c r="H833" s="219">
        <f t="shared" si="129"/>
        <v>188.88888888888889</v>
      </c>
      <c r="I833" s="219">
        <f t="shared" si="130"/>
        <v>6.2962962962962957E-2</v>
      </c>
      <c r="J833" s="217"/>
      <c r="K833" s="220"/>
      <c r="L833" s="220"/>
      <c r="M833" s="221"/>
      <c r="N833" s="222">
        <f t="shared" si="131"/>
        <v>0</v>
      </c>
      <c r="O833" s="223"/>
      <c r="P833" s="224"/>
      <c r="Q833" s="224"/>
      <c r="R833" s="224"/>
      <c r="S833" s="224"/>
      <c r="T833" s="225"/>
      <c r="U833" s="226">
        <f t="shared" si="132"/>
        <v>0.12592592592592591</v>
      </c>
      <c r="V833" s="227"/>
      <c r="W833" s="228" t="str">
        <f t="shared" si="133"/>
        <v>0</v>
      </c>
      <c r="X833" s="509"/>
      <c r="Y833" s="229">
        <f t="shared" si="134"/>
        <v>0</v>
      </c>
    </row>
    <row r="834" spans="2:25" ht="18.75" customHeight="1">
      <c r="B834" s="515"/>
      <c r="C834" s="506"/>
      <c r="D834" s="216">
        <v>8</v>
      </c>
      <c r="E834" s="216" t="s">
        <v>5976</v>
      </c>
      <c r="F834" s="217">
        <v>340</v>
      </c>
      <c r="G834" s="218">
        <f t="shared" si="128"/>
        <v>68</v>
      </c>
      <c r="H834" s="219">
        <f t="shared" si="129"/>
        <v>188.88888888888889</v>
      </c>
      <c r="I834" s="219">
        <f t="shared" si="130"/>
        <v>6.2962962962962957E-2</v>
      </c>
      <c r="J834" s="217"/>
      <c r="K834" s="220"/>
      <c r="L834" s="220"/>
      <c r="M834" s="221"/>
      <c r="N834" s="222">
        <f t="shared" si="131"/>
        <v>0</v>
      </c>
      <c r="O834" s="223"/>
      <c r="P834" s="224"/>
      <c r="Q834" s="224"/>
      <c r="R834" s="224"/>
      <c r="S834" s="224"/>
      <c r="T834" s="225"/>
      <c r="U834" s="226">
        <f t="shared" si="132"/>
        <v>0.12592592592592591</v>
      </c>
      <c r="V834" s="227"/>
      <c r="W834" s="228" t="str">
        <f t="shared" si="133"/>
        <v>0</v>
      </c>
      <c r="X834" s="509"/>
      <c r="Y834" s="229">
        <f t="shared" si="134"/>
        <v>0</v>
      </c>
    </row>
    <row r="835" spans="2:25" ht="18.75" customHeight="1">
      <c r="B835" s="515"/>
      <c r="C835" s="506"/>
      <c r="D835" s="216">
        <v>9</v>
      </c>
      <c r="E835" s="216" t="s">
        <v>5977</v>
      </c>
      <c r="F835" s="217">
        <v>330</v>
      </c>
      <c r="G835" s="218">
        <f t="shared" si="128"/>
        <v>66</v>
      </c>
      <c r="H835" s="219">
        <f t="shared" si="129"/>
        <v>183.33333333333334</v>
      </c>
      <c r="I835" s="219">
        <f t="shared" si="130"/>
        <v>6.1111111111111116E-2</v>
      </c>
      <c r="J835" s="217"/>
      <c r="K835" s="220"/>
      <c r="L835" s="220"/>
      <c r="M835" s="221"/>
      <c r="N835" s="222">
        <f t="shared" si="131"/>
        <v>0</v>
      </c>
      <c r="O835" s="223"/>
      <c r="P835" s="224"/>
      <c r="Q835" s="224"/>
      <c r="R835" s="224"/>
      <c r="S835" s="224"/>
      <c r="T835" s="225"/>
      <c r="U835" s="226">
        <f t="shared" si="132"/>
        <v>0.12222222222222223</v>
      </c>
      <c r="V835" s="227"/>
      <c r="W835" s="228" t="str">
        <f t="shared" si="133"/>
        <v>0</v>
      </c>
      <c r="X835" s="509"/>
      <c r="Y835" s="229">
        <f t="shared" si="134"/>
        <v>0</v>
      </c>
    </row>
    <row r="836" spans="2:25" ht="18.75" customHeight="1">
      <c r="B836" s="515"/>
      <c r="C836" s="506"/>
      <c r="D836" s="216">
        <v>10</v>
      </c>
      <c r="E836" s="216" t="s">
        <v>5978</v>
      </c>
      <c r="F836" s="217">
        <v>330</v>
      </c>
      <c r="G836" s="218">
        <f t="shared" si="128"/>
        <v>66</v>
      </c>
      <c r="H836" s="219">
        <f t="shared" si="129"/>
        <v>183.33333333333334</v>
      </c>
      <c r="I836" s="219">
        <f t="shared" si="130"/>
        <v>6.1111111111111116E-2</v>
      </c>
      <c r="J836" s="217"/>
      <c r="K836" s="220"/>
      <c r="L836" s="220"/>
      <c r="M836" s="221"/>
      <c r="N836" s="222">
        <f t="shared" si="131"/>
        <v>0</v>
      </c>
      <c r="O836" s="223"/>
      <c r="P836" s="224"/>
      <c r="Q836" s="224"/>
      <c r="R836" s="224"/>
      <c r="S836" s="224"/>
      <c r="T836" s="225"/>
      <c r="U836" s="226">
        <f t="shared" si="132"/>
        <v>0.12222222222222223</v>
      </c>
      <c r="V836" s="227"/>
      <c r="W836" s="228" t="str">
        <f t="shared" si="133"/>
        <v>0</v>
      </c>
      <c r="X836" s="509"/>
      <c r="Y836" s="229">
        <f t="shared" si="134"/>
        <v>0</v>
      </c>
    </row>
    <row r="837" spans="2:25" ht="18.75" customHeight="1">
      <c r="B837" s="515"/>
      <c r="C837" s="506"/>
      <c r="D837" s="216">
        <v>11</v>
      </c>
      <c r="E837" s="216" t="s">
        <v>5979</v>
      </c>
      <c r="F837" s="217">
        <v>330</v>
      </c>
      <c r="G837" s="218">
        <f t="shared" si="128"/>
        <v>66</v>
      </c>
      <c r="H837" s="219">
        <f t="shared" si="129"/>
        <v>183.33333333333334</v>
      </c>
      <c r="I837" s="219">
        <f t="shared" si="130"/>
        <v>6.1111111111111116E-2</v>
      </c>
      <c r="J837" s="217"/>
      <c r="K837" s="220"/>
      <c r="L837" s="220"/>
      <c r="M837" s="221"/>
      <c r="N837" s="222">
        <f t="shared" si="131"/>
        <v>0</v>
      </c>
      <c r="O837" s="223"/>
      <c r="P837" s="224"/>
      <c r="Q837" s="224"/>
      <c r="R837" s="224"/>
      <c r="S837" s="224"/>
      <c r="T837" s="225"/>
      <c r="U837" s="226">
        <f t="shared" si="132"/>
        <v>0.12222222222222223</v>
      </c>
      <c r="V837" s="227"/>
      <c r="W837" s="228" t="str">
        <f t="shared" si="133"/>
        <v>0</v>
      </c>
      <c r="X837" s="509"/>
      <c r="Y837" s="229">
        <f t="shared" si="134"/>
        <v>0</v>
      </c>
    </row>
    <row r="838" spans="2:25" ht="18.75" customHeight="1">
      <c r="B838" s="515"/>
      <c r="C838" s="506"/>
      <c r="D838" s="216">
        <v>12</v>
      </c>
      <c r="E838" s="216" t="s">
        <v>5980</v>
      </c>
      <c r="F838" s="217">
        <v>300</v>
      </c>
      <c r="G838" s="218">
        <f t="shared" si="128"/>
        <v>60</v>
      </c>
      <c r="H838" s="219">
        <f t="shared" si="129"/>
        <v>166.66666666666666</v>
      </c>
      <c r="I838" s="219">
        <f t="shared" si="130"/>
        <v>5.5555555555555552E-2</v>
      </c>
      <c r="J838" s="217"/>
      <c r="K838" s="220"/>
      <c r="L838" s="220"/>
      <c r="M838" s="221"/>
      <c r="N838" s="222">
        <f t="shared" si="131"/>
        <v>0</v>
      </c>
      <c r="O838" s="223"/>
      <c r="P838" s="224"/>
      <c r="Q838" s="224"/>
      <c r="R838" s="224"/>
      <c r="S838" s="224"/>
      <c r="T838" s="225"/>
      <c r="U838" s="226">
        <f t="shared" si="132"/>
        <v>0.1111111111111111</v>
      </c>
      <c r="V838" s="227"/>
      <c r="W838" s="228" t="str">
        <f t="shared" si="133"/>
        <v>0</v>
      </c>
      <c r="X838" s="509"/>
      <c r="Y838" s="229">
        <f t="shared" si="134"/>
        <v>0</v>
      </c>
    </row>
    <row r="839" spans="2:25" ht="18.75" customHeight="1">
      <c r="B839" s="515"/>
      <c r="C839" s="506"/>
      <c r="D839" s="216">
        <v>13</v>
      </c>
      <c r="E839" s="216" t="s">
        <v>5981</v>
      </c>
      <c r="F839" s="217">
        <v>330</v>
      </c>
      <c r="G839" s="218">
        <f t="shared" si="128"/>
        <v>66</v>
      </c>
      <c r="H839" s="219">
        <f t="shared" si="129"/>
        <v>183.33333333333334</v>
      </c>
      <c r="I839" s="219">
        <f t="shared" si="130"/>
        <v>6.1111111111111116E-2</v>
      </c>
      <c r="J839" s="217"/>
      <c r="K839" s="220"/>
      <c r="L839" s="220"/>
      <c r="M839" s="221"/>
      <c r="N839" s="222">
        <f t="shared" si="131"/>
        <v>0</v>
      </c>
      <c r="O839" s="223"/>
      <c r="P839" s="224"/>
      <c r="Q839" s="224"/>
      <c r="R839" s="224"/>
      <c r="S839" s="224"/>
      <c r="T839" s="225"/>
      <c r="U839" s="226">
        <f t="shared" si="132"/>
        <v>0.12222222222222223</v>
      </c>
      <c r="V839" s="227"/>
      <c r="W839" s="228" t="str">
        <f t="shared" si="133"/>
        <v>0</v>
      </c>
      <c r="X839" s="509"/>
      <c r="Y839" s="229">
        <f t="shared" si="134"/>
        <v>0</v>
      </c>
    </row>
    <row r="840" spans="2:25" ht="18.75" customHeight="1">
      <c r="B840" s="515"/>
      <c r="C840" s="506"/>
      <c r="D840" s="216">
        <v>14</v>
      </c>
      <c r="E840" s="216" t="s">
        <v>5982</v>
      </c>
      <c r="F840" s="217">
        <v>330</v>
      </c>
      <c r="G840" s="218">
        <f t="shared" si="128"/>
        <v>66</v>
      </c>
      <c r="H840" s="219">
        <f t="shared" si="129"/>
        <v>183.33333333333334</v>
      </c>
      <c r="I840" s="219">
        <f t="shared" si="130"/>
        <v>6.1111111111111116E-2</v>
      </c>
      <c r="J840" s="217"/>
      <c r="K840" s="220"/>
      <c r="L840" s="220"/>
      <c r="M840" s="221"/>
      <c r="N840" s="222">
        <f t="shared" si="131"/>
        <v>0</v>
      </c>
      <c r="O840" s="223"/>
      <c r="P840" s="224"/>
      <c r="Q840" s="224"/>
      <c r="R840" s="224"/>
      <c r="S840" s="224"/>
      <c r="T840" s="225"/>
      <c r="U840" s="226">
        <f t="shared" si="132"/>
        <v>0.12222222222222223</v>
      </c>
      <c r="V840" s="227"/>
      <c r="W840" s="228" t="str">
        <f t="shared" si="133"/>
        <v>0</v>
      </c>
      <c r="X840" s="509"/>
      <c r="Y840" s="229">
        <f t="shared" si="134"/>
        <v>0</v>
      </c>
    </row>
    <row r="841" spans="2:25" ht="18.75" customHeight="1">
      <c r="B841" s="515"/>
      <c r="C841" s="506"/>
      <c r="D841" s="216">
        <v>15</v>
      </c>
      <c r="E841" s="216" t="s">
        <v>5983</v>
      </c>
      <c r="F841" s="217">
        <v>330</v>
      </c>
      <c r="G841" s="218">
        <f t="shared" si="128"/>
        <v>66</v>
      </c>
      <c r="H841" s="219">
        <f t="shared" si="129"/>
        <v>183.33333333333334</v>
      </c>
      <c r="I841" s="219">
        <f t="shared" si="130"/>
        <v>6.1111111111111116E-2</v>
      </c>
      <c r="J841" s="217"/>
      <c r="K841" s="220"/>
      <c r="L841" s="220"/>
      <c r="M841" s="221"/>
      <c r="N841" s="222">
        <f t="shared" si="131"/>
        <v>0</v>
      </c>
      <c r="O841" s="223"/>
      <c r="P841" s="224"/>
      <c r="Q841" s="224"/>
      <c r="R841" s="224"/>
      <c r="S841" s="224"/>
      <c r="T841" s="225"/>
      <c r="U841" s="226">
        <f t="shared" si="132"/>
        <v>0.12222222222222223</v>
      </c>
      <c r="V841" s="227"/>
      <c r="W841" s="228" t="str">
        <f t="shared" si="133"/>
        <v>0</v>
      </c>
      <c r="X841" s="509"/>
      <c r="Y841" s="229">
        <f t="shared" si="134"/>
        <v>0</v>
      </c>
    </row>
    <row r="842" spans="2:25" ht="18.75" customHeight="1">
      <c r="B842" s="515"/>
      <c r="C842" s="506"/>
      <c r="D842" s="216">
        <v>16</v>
      </c>
      <c r="E842" s="216" t="s">
        <v>5984</v>
      </c>
      <c r="F842" s="217">
        <v>332</v>
      </c>
      <c r="G842" s="218">
        <f t="shared" si="128"/>
        <v>66.400000000000006</v>
      </c>
      <c r="H842" s="219">
        <f t="shared" si="129"/>
        <v>184.44444444444443</v>
      </c>
      <c r="I842" s="219">
        <f t="shared" si="130"/>
        <v>6.1481481481481477E-2</v>
      </c>
      <c r="J842" s="217"/>
      <c r="K842" s="220"/>
      <c r="L842" s="220"/>
      <c r="M842" s="221"/>
      <c r="N842" s="222">
        <f t="shared" si="131"/>
        <v>0</v>
      </c>
      <c r="O842" s="223"/>
      <c r="P842" s="224"/>
      <c r="Q842" s="224"/>
      <c r="R842" s="224"/>
      <c r="S842" s="224"/>
      <c r="T842" s="225"/>
      <c r="U842" s="226">
        <f t="shared" si="132"/>
        <v>0.12296296296296295</v>
      </c>
      <c r="V842" s="227"/>
      <c r="W842" s="228" t="str">
        <f t="shared" si="133"/>
        <v>0</v>
      </c>
      <c r="X842" s="509"/>
      <c r="Y842" s="229">
        <f t="shared" si="134"/>
        <v>0</v>
      </c>
    </row>
    <row r="843" spans="2:25" ht="18.75" customHeight="1">
      <c r="B843" s="515"/>
      <c r="C843" s="506"/>
      <c r="D843" s="216"/>
      <c r="E843" s="216"/>
      <c r="F843" s="217"/>
      <c r="G843" s="218">
        <f t="shared" si="128"/>
        <v>0</v>
      </c>
      <c r="H843" s="219">
        <f t="shared" si="129"/>
        <v>0</v>
      </c>
      <c r="I843" s="219">
        <f t="shared" si="130"/>
        <v>0</v>
      </c>
      <c r="J843" s="217"/>
      <c r="K843" s="220"/>
      <c r="L843" s="220"/>
      <c r="M843" s="221"/>
      <c r="N843" s="222">
        <f t="shared" si="131"/>
        <v>0</v>
      </c>
      <c r="O843" s="223"/>
      <c r="P843" s="224"/>
      <c r="Q843" s="224"/>
      <c r="R843" s="224"/>
      <c r="S843" s="224"/>
      <c r="T843" s="225"/>
      <c r="U843" s="226">
        <f t="shared" si="132"/>
        <v>0</v>
      </c>
      <c r="V843" s="227"/>
      <c r="W843" s="228" t="str">
        <f t="shared" si="133"/>
        <v>0</v>
      </c>
      <c r="X843" s="509"/>
      <c r="Y843" s="229">
        <f t="shared" si="134"/>
        <v>0</v>
      </c>
    </row>
    <row r="844" spans="2:25" ht="18.75" customHeight="1">
      <c r="B844" s="515"/>
      <c r="C844" s="506"/>
      <c r="D844" s="216">
        <v>1</v>
      </c>
      <c r="E844" s="216" t="s">
        <v>5985</v>
      </c>
      <c r="F844" s="217">
        <v>320</v>
      </c>
      <c r="G844" s="218">
        <f t="shared" si="128"/>
        <v>64</v>
      </c>
      <c r="H844" s="219">
        <f t="shared" si="129"/>
        <v>177.77777777777777</v>
      </c>
      <c r="I844" s="219">
        <f t="shared" si="130"/>
        <v>5.9259259259259255E-2</v>
      </c>
      <c r="J844" s="217"/>
      <c r="K844" s="220"/>
      <c r="L844" s="220"/>
      <c r="M844" s="221"/>
      <c r="N844" s="222">
        <f t="shared" si="131"/>
        <v>0</v>
      </c>
      <c r="O844" s="223"/>
      <c r="P844" s="224"/>
      <c r="Q844" s="224"/>
      <c r="R844" s="224"/>
      <c r="S844" s="224"/>
      <c r="T844" s="225"/>
      <c r="U844" s="226">
        <f t="shared" si="132"/>
        <v>0.11851851851851851</v>
      </c>
      <c r="V844" s="227"/>
      <c r="W844" s="228" t="str">
        <f t="shared" si="133"/>
        <v>0</v>
      </c>
      <c r="X844" s="509"/>
      <c r="Y844" s="229">
        <f t="shared" si="134"/>
        <v>0</v>
      </c>
    </row>
    <row r="845" spans="2:25" ht="18.75" customHeight="1">
      <c r="B845" s="515"/>
      <c r="C845" s="506"/>
      <c r="D845" s="216">
        <v>2</v>
      </c>
      <c r="E845" s="216" t="s">
        <v>5986</v>
      </c>
      <c r="F845" s="217">
        <v>330</v>
      </c>
      <c r="G845" s="218">
        <f t="shared" si="128"/>
        <v>66</v>
      </c>
      <c r="H845" s="219">
        <f t="shared" si="129"/>
        <v>183.33333333333334</v>
      </c>
      <c r="I845" s="219">
        <f t="shared" si="130"/>
        <v>6.1111111111111116E-2</v>
      </c>
      <c r="J845" s="217"/>
      <c r="K845" s="220"/>
      <c r="L845" s="220"/>
      <c r="M845" s="221"/>
      <c r="N845" s="222">
        <f t="shared" si="131"/>
        <v>0</v>
      </c>
      <c r="O845" s="223"/>
      <c r="P845" s="224"/>
      <c r="Q845" s="224"/>
      <c r="R845" s="224"/>
      <c r="S845" s="224"/>
      <c r="T845" s="225"/>
      <c r="U845" s="226">
        <f t="shared" si="132"/>
        <v>0.12222222222222223</v>
      </c>
      <c r="V845" s="227"/>
      <c r="W845" s="228" t="str">
        <f t="shared" si="133"/>
        <v>0</v>
      </c>
      <c r="X845" s="509"/>
      <c r="Y845" s="229">
        <f t="shared" si="134"/>
        <v>0</v>
      </c>
    </row>
    <row r="846" spans="2:25" ht="18.75" customHeight="1">
      <c r="B846" s="515"/>
      <c r="C846" s="506"/>
      <c r="D846" s="216">
        <v>3</v>
      </c>
      <c r="E846" s="216" t="s">
        <v>5987</v>
      </c>
      <c r="F846" s="217">
        <v>330</v>
      </c>
      <c r="G846" s="218">
        <f t="shared" si="128"/>
        <v>66</v>
      </c>
      <c r="H846" s="219">
        <f t="shared" si="129"/>
        <v>183.33333333333334</v>
      </c>
      <c r="I846" s="219">
        <f t="shared" si="130"/>
        <v>6.1111111111111116E-2</v>
      </c>
      <c r="J846" s="217"/>
      <c r="K846" s="220"/>
      <c r="L846" s="220"/>
      <c r="M846" s="221"/>
      <c r="N846" s="222">
        <f t="shared" si="131"/>
        <v>0</v>
      </c>
      <c r="O846" s="223"/>
      <c r="P846" s="224"/>
      <c r="Q846" s="224"/>
      <c r="R846" s="224"/>
      <c r="S846" s="224"/>
      <c r="T846" s="225"/>
      <c r="U846" s="226">
        <f t="shared" si="132"/>
        <v>0.12222222222222223</v>
      </c>
      <c r="V846" s="227"/>
      <c r="W846" s="228" t="str">
        <f t="shared" si="133"/>
        <v>0</v>
      </c>
      <c r="X846" s="509"/>
      <c r="Y846" s="229">
        <f t="shared" si="134"/>
        <v>0</v>
      </c>
    </row>
    <row r="847" spans="2:25" ht="18.75" customHeight="1">
      <c r="B847" s="515"/>
      <c r="C847" s="506"/>
      <c r="D847" s="216">
        <v>4</v>
      </c>
      <c r="E847" s="216" t="s">
        <v>5988</v>
      </c>
      <c r="F847" s="217">
        <v>332</v>
      </c>
      <c r="G847" s="218">
        <f t="shared" si="128"/>
        <v>66.400000000000006</v>
      </c>
      <c r="H847" s="219">
        <f t="shared" si="129"/>
        <v>184.44444444444443</v>
      </c>
      <c r="I847" s="219">
        <f t="shared" si="130"/>
        <v>6.1481481481481477E-2</v>
      </c>
      <c r="J847" s="217"/>
      <c r="K847" s="220"/>
      <c r="L847" s="220"/>
      <c r="M847" s="221"/>
      <c r="N847" s="222">
        <f t="shared" si="131"/>
        <v>0</v>
      </c>
      <c r="O847" s="223"/>
      <c r="P847" s="224"/>
      <c r="Q847" s="224"/>
      <c r="R847" s="224"/>
      <c r="S847" s="224"/>
      <c r="T847" s="225"/>
      <c r="U847" s="226">
        <f t="shared" si="132"/>
        <v>0.12296296296296295</v>
      </c>
      <c r="V847" s="227"/>
      <c r="W847" s="228" t="str">
        <f t="shared" si="133"/>
        <v>0</v>
      </c>
      <c r="X847" s="509"/>
      <c r="Y847" s="229">
        <f t="shared" si="134"/>
        <v>0</v>
      </c>
    </row>
    <row r="848" spans="2:25" ht="18.75" customHeight="1">
      <c r="B848" s="515"/>
      <c r="C848" s="506"/>
      <c r="D848" s="216">
        <v>5</v>
      </c>
      <c r="E848" s="216" t="s">
        <v>5989</v>
      </c>
      <c r="F848" s="217">
        <v>330</v>
      </c>
      <c r="G848" s="218">
        <f t="shared" si="128"/>
        <v>66</v>
      </c>
      <c r="H848" s="219">
        <f t="shared" si="129"/>
        <v>183.33333333333334</v>
      </c>
      <c r="I848" s="219">
        <f t="shared" si="130"/>
        <v>6.1111111111111116E-2</v>
      </c>
      <c r="J848" s="217"/>
      <c r="K848" s="220"/>
      <c r="L848" s="220"/>
      <c r="M848" s="221"/>
      <c r="N848" s="222">
        <f t="shared" si="131"/>
        <v>0</v>
      </c>
      <c r="O848" s="223"/>
      <c r="P848" s="224"/>
      <c r="Q848" s="224"/>
      <c r="R848" s="224"/>
      <c r="S848" s="224"/>
      <c r="T848" s="225"/>
      <c r="U848" s="226">
        <f t="shared" si="132"/>
        <v>0.12222222222222223</v>
      </c>
      <c r="V848" s="227"/>
      <c r="W848" s="228" t="str">
        <f t="shared" si="133"/>
        <v>0</v>
      </c>
      <c r="X848" s="509"/>
      <c r="Y848" s="229">
        <f t="shared" si="134"/>
        <v>0</v>
      </c>
    </row>
    <row r="849" spans="2:25" ht="18.75" customHeight="1">
      <c r="B849" s="515"/>
      <c r="C849" s="506"/>
      <c r="D849" s="216">
        <v>6</v>
      </c>
      <c r="E849" s="216" t="s">
        <v>5990</v>
      </c>
      <c r="F849" s="217">
        <v>330</v>
      </c>
      <c r="G849" s="218">
        <f t="shared" si="128"/>
        <v>66</v>
      </c>
      <c r="H849" s="219">
        <f t="shared" si="129"/>
        <v>183.33333333333334</v>
      </c>
      <c r="I849" s="219">
        <f t="shared" si="130"/>
        <v>6.1111111111111116E-2</v>
      </c>
      <c r="J849" s="217"/>
      <c r="K849" s="220" t="s">
        <v>5991</v>
      </c>
      <c r="L849" s="220"/>
      <c r="M849" s="221">
        <f>SUM(H844:H858)</f>
        <v>2784.4444444444448</v>
      </c>
      <c r="N849" s="222">
        <f t="shared" si="131"/>
        <v>55.688888888888897</v>
      </c>
      <c r="O849" s="223">
        <v>5</v>
      </c>
      <c r="P849" s="224" t="s">
        <v>12</v>
      </c>
      <c r="Q849" s="224"/>
      <c r="R849" s="224" t="s">
        <v>1064</v>
      </c>
      <c r="S849" s="224"/>
      <c r="T849" s="225"/>
      <c r="U849" s="226">
        <f t="shared" si="132"/>
        <v>0.12222222222222223</v>
      </c>
      <c r="V849" s="227">
        <f>SUM(U844:U858)</f>
        <v>1.8562962962962963</v>
      </c>
      <c r="W849" s="228" t="str">
        <f t="shared" si="133"/>
        <v>2</v>
      </c>
      <c r="X849" s="509"/>
      <c r="Y849" s="229">
        <f t="shared" si="134"/>
        <v>1</v>
      </c>
    </row>
    <row r="850" spans="2:25" ht="18.75" customHeight="1">
      <c r="B850" s="515"/>
      <c r="C850" s="506"/>
      <c r="D850" s="216">
        <v>7</v>
      </c>
      <c r="E850" s="216" t="s">
        <v>5992</v>
      </c>
      <c r="F850" s="217">
        <v>358</v>
      </c>
      <c r="G850" s="218">
        <f t="shared" si="128"/>
        <v>71.599999999999994</v>
      </c>
      <c r="H850" s="219">
        <f t="shared" si="129"/>
        <v>198.88888888888889</v>
      </c>
      <c r="I850" s="219">
        <f t="shared" si="130"/>
        <v>6.6296296296296298E-2</v>
      </c>
      <c r="J850" s="217"/>
      <c r="K850" s="220"/>
      <c r="L850" s="220"/>
      <c r="M850" s="221"/>
      <c r="N850" s="222">
        <f t="shared" si="131"/>
        <v>0</v>
      </c>
      <c r="O850" s="223"/>
      <c r="P850" s="224"/>
      <c r="Q850" s="224"/>
      <c r="R850" s="224"/>
      <c r="S850" s="224"/>
      <c r="T850" s="225"/>
      <c r="U850" s="226">
        <f t="shared" si="132"/>
        <v>0.1325925925925926</v>
      </c>
      <c r="V850" s="227"/>
      <c r="W850" s="228" t="str">
        <f t="shared" si="133"/>
        <v>0</v>
      </c>
      <c r="X850" s="509"/>
      <c r="Y850" s="229">
        <f t="shared" si="134"/>
        <v>0</v>
      </c>
    </row>
    <row r="851" spans="2:25" ht="18.75" customHeight="1">
      <c r="B851" s="515"/>
      <c r="C851" s="506"/>
      <c r="D851" s="216">
        <v>8</v>
      </c>
      <c r="E851" s="216" t="s">
        <v>5993</v>
      </c>
      <c r="F851" s="217">
        <v>330</v>
      </c>
      <c r="G851" s="218">
        <f t="shared" si="128"/>
        <v>66</v>
      </c>
      <c r="H851" s="219">
        <f t="shared" si="129"/>
        <v>183.33333333333334</v>
      </c>
      <c r="I851" s="219">
        <f t="shared" si="130"/>
        <v>6.1111111111111116E-2</v>
      </c>
      <c r="J851" s="217"/>
      <c r="K851" s="220"/>
      <c r="L851" s="220"/>
      <c r="M851" s="221"/>
      <c r="N851" s="222">
        <f t="shared" si="131"/>
        <v>0</v>
      </c>
      <c r="O851" s="223"/>
      <c r="P851" s="224"/>
      <c r="Q851" s="224"/>
      <c r="R851" s="224"/>
      <c r="S851" s="224"/>
      <c r="T851" s="225"/>
      <c r="U851" s="226">
        <f t="shared" si="132"/>
        <v>0.12222222222222223</v>
      </c>
      <c r="V851" s="227"/>
      <c r="W851" s="228" t="str">
        <f t="shared" si="133"/>
        <v>0</v>
      </c>
      <c r="X851" s="509"/>
      <c r="Y851" s="229">
        <f t="shared" si="134"/>
        <v>0</v>
      </c>
    </row>
    <row r="852" spans="2:25" ht="18.75" customHeight="1">
      <c r="B852" s="515"/>
      <c r="C852" s="506"/>
      <c r="D852" s="216">
        <v>9</v>
      </c>
      <c r="E852" s="216" t="s">
        <v>5994</v>
      </c>
      <c r="F852" s="217">
        <v>330</v>
      </c>
      <c r="G852" s="218">
        <f t="shared" si="128"/>
        <v>66</v>
      </c>
      <c r="H852" s="219">
        <f t="shared" si="129"/>
        <v>183.33333333333334</v>
      </c>
      <c r="I852" s="219">
        <f t="shared" si="130"/>
        <v>6.1111111111111116E-2</v>
      </c>
      <c r="J852" s="217"/>
      <c r="K852" s="220"/>
      <c r="L852" s="220"/>
      <c r="M852" s="221"/>
      <c r="N852" s="222">
        <f t="shared" si="131"/>
        <v>0</v>
      </c>
      <c r="O852" s="223"/>
      <c r="P852" s="224"/>
      <c r="Q852" s="224"/>
      <c r="R852" s="224"/>
      <c r="S852" s="224"/>
      <c r="T852" s="225"/>
      <c r="U852" s="226">
        <f t="shared" si="132"/>
        <v>0.12222222222222223</v>
      </c>
      <c r="V852" s="227"/>
      <c r="W852" s="228" t="str">
        <f t="shared" si="133"/>
        <v>0</v>
      </c>
      <c r="X852" s="509"/>
      <c r="Y852" s="229">
        <f t="shared" si="134"/>
        <v>0</v>
      </c>
    </row>
    <row r="853" spans="2:25" ht="18.75" customHeight="1">
      <c r="B853" s="515"/>
      <c r="C853" s="506"/>
      <c r="D853" s="216">
        <v>10</v>
      </c>
      <c r="E853" s="216" t="s">
        <v>5995</v>
      </c>
      <c r="F853" s="217">
        <v>360</v>
      </c>
      <c r="G853" s="218">
        <f t="shared" si="128"/>
        <v>72</v>
      </c>
      <c r="H853" s="219">
        <f t="shared" si="129"/>
        <v>200</v>
      </c>
      <c r="I853" s="219">
        <f t="shared" si="130"/>
        <v>6.6666666666666666E-2</v>
      </c>
      <c r="J853" s="217"/>
      <c r="K853" s="220"/>
      <c r="L853" s="220"/>
      <c r="M853" s="221"/>
      <c r="N853" s="222">
        <f t="shared" si="131"/>
        <v>0</v>
      </c>
      <c r="O853" s="223"/>
      <c r="P853" s="224"/>
      <c r="Q853" s="224"/>
      <c r="R853" s="224"/>
      <c r="S853" s="224"/>
      <c r="T853" s="225"/>
      <c r="U853" s="226">
        <f t="shared" si="132"/>
        <v>0.13333333333333333</v>
      </c>
      <c r="V853" s="227"/>
      <c r="W853" s="228" t="str">
        <f t="shared" si="133"/>
        <v>0</v>
      </c>
      <c r="X853" s="509"/>
      <c r="Y853" s="229">
        <f t="shared" si="134"/>
        <v>0</v>
      </c>
    </row>
    <row r="854" spans="2:25" ht="18.75" customHeight="1">
      <c r="B854" s="515"/>
      <c r="C854" s="506"/>
      <c r="D854" s="216">
        <v>11</v>
      </c>
      <c r="E854" s="216" t="s">
        <v>5996</v>
      </c>
      <c r="F854" s="217">
        <v>340</v>
      </c>
      <c r="G854" s="218">
        <f t="shared" si="128"/>
        <v>68</v>
      </c>
      <c r="H854" s="219">
        <f t="shared" si="129"/>
        <v>188.88888888888889</v>
      </c>
      <c r="I854" s="219">
        <f t="shared" si="130"/>
        <v>6.2962962962962957E-2</v>
      </c>
      <c r="J854" s="217"/>
      <c r="K854" s="220"/>
      <c r="L854" s="220"/>
      <c r="M854" s="221"/>
      <c r="N854" s="222">
        <f t="shared" si="131"/>
        <v>0</v>
      </c>
      <c r="O854" s="223"/>
      <c r="P854" s="224"/>
      <c r="Q854" s="224"/>
      <c r="R854" s="224"/>
      <c r="S854" s="224"/>
      <c r="T854" s="225"/>
      <c r="U854" s="226">
        <f t="shared" si="132"/>
        <v>0.12592592592592591</v>
      </c>
      <c r="V854" s="227"/>
      <c r="W854" s="228" t="str">
        <f t="shared" si="133"/>
        <v>0</v>
      </c>
      <c r="X854" s="509"/>
      <c r="Y854" s="229">
        <f t="shared" si="134"/>
        <v>0</v>
      </c>
    </row>
    <row r="855" spans="2:25" ht="18.75" customHeight="1">
      <c r="B855" s="515"/>
      <c r="C855" s="506"/>
      <c r="D855" s="216">
        <v>12</v>
      </c>
      <c r="E855" s="216" t="s">
        <v>5997</v>
      </c>
      <c r="F855" s="217">
        <v>330</v>
      </c>
      <c r="G855" s="218">
        <f t="shared" si="128"/>
        <v>66</v>
      </c>
      <c r="H855" s="219">
        <f t="shared" si="129"/>
        <v>183.33333333333334</v>
      </c>
      <c r="I855" s="219">
        <f t="shared" si="130"/>
        <v>6.1111111111111116E-2</v>
      </c>
      <c r="J855" s="217"/>
      <c r="K855" s="220"/>
      <c r="L855" s="220"/>
      <c r="M855" s="232"/>
      <c r="N855" s="222">
        <f t="shared" si="131"/>
        <v>0</v>
      </c>
      <c r="O855" s="223"/>
      <c r="P855" s="224"/>
      <c r="Q855" s="224"/>
      <c r="R855" s="224"/>
      <c r="S855" s="224"/>
      <c r="T855" s="225"/>
      <c r="U855" s="226">
        <f t="shared" si="132"/>
        <v>0.12222222222222223</v>
      </c>
      <c r="V855" s="227"/>
      <c r="W855" s="228" t="str">
        <f t="shared" si="133"/>
        <v>0</v>
      </c>
      <c r="X855" s="509"/>
      <c r="Y855" s="229">
        <f t="shared" si="134"/>
        <v>0</v>
      </c>
    </row>
    <row r="856" spans="2:25" ht="18.75" customHeight="1">
      <c r="B856" s="515"/>
      <c r="C856" s="506"/>
      <c r="D856" s="216">
        <v>13</v>
      </c>
      <c r="E856" s="216" t="s">
        <v>5998</v>
      </c>
      <c r="F856" s="217">
        <v>330</v>
      </c>
      <c r="G856" s="218">
        <f t="shared" si="128"/>
        <v>66</v>
      </c>
      <c r="H856" s="219">
        <f t="shared" si="129"/>
        <v>183.33333333333334</v>
      </c>
      <c r="I856" s="219">
        <f t="shared" si="130"/>
        <v>6.1111111111111116E-2</v>
      </c>
      <c r="J856" s="217"/>
      <c r="K856" s="220"/>
      <c r="L856" s="220"/>
      <c r="M856" s="232"/>
      <c r="N856" s="222">
        <f t="shared" si="131"/>
        <v>0</v>
      </c>
      <c r="O856" s="223"/>
      <c r="P856" s="224"/>
      <c r="Q856" s="224"/>
      <c r="R856" s="224"/>
      <c r="S856" s="224"/>
      <c r="T856" s="225"/>
      <c r="U856" s="226">
        <f t="shared" si="132"/>
        <v>0.12222222222222223</v>
      </c>
      <c r="V856" s="227"/>
      <c r="W856" s="228" t="str">
        <f t="shared" si="133"/>
        <v>0</v>
      </c>
      <c r="X856" s="509"/>
      <c r="Y856" s="229">
        <f t="shared" si="134"/>
        <v>0</v>
      </c>
    </row>
    <row r="857" spans="2:25" ht="18.75" customHeight="1">
      <c r="B857" s="515"/>
      <c r="C857" s="506"/>
      <c r="D857" s="216">
        <v>14</v>
      </c>
      <c r="E857" s="216" t="s">
        <v>5999</v>
      </c>
      <c r="F857" s="217">
        <v>330</v>
      </c>
      <c r="G857" s="218">
        <f t="shared" ref="G857:G905" si="135">F857/$G$15</f>
        <v>66</v>
      </c>
      <c r="H857" s="219">
        <f t="shared" ref="H857:H905" si="136">F857/$H$15</f>
        <v>183.33333333333334</v>
      </c>
      <c r="I857" s="219">
        <f t="shared" ref="I857:I905" si="137">H857/$I$15</f>
        <v>6.1111111111111116E-2</v>
      </c>
      <c r="J857" s="217"/>
      <c r="K857" s="220"/>
      <c r="L857" s="220"/>
      <c r="M857" s="232"/>
      <c r="N857" s="222">
        <f t="shared" si="131"/>
        <v>0</v>
      </c>
      <c r="O857" s="223"/>
      <c r="P857" s="224"/>
      <c r="Q857" s="224"/>
      <c r="R857" s="224"/>
      <c r="S857" s="224"/>
      <c r="T857" s="225"/>
      <c r="U857" s="226">
        <f t="shared" ref="U857:U905" si="138">H857/$U$15</f>
        <v>0.12222222222222223</v>
      </c>
      <c r="V857" s="227"/>
      <c r="W857" s="228" t="str">
        <f t="shared" ref="W857:W905" si="139">IF(V857&lt;1,"0",IF(V857&lt;5,"2",IF(V857&gt;=5,"6")))</f>
        <v>0</v>
      </c>
      <c r="X857" s="509"/>
      <c r="Y857" s="229">
        <f t="shared" ref="Y857:Y906" si="140">W857/2</f>
        <v>0</v>
      </c>
    </row>
    <row r="858" spans="2:25" ht="18.75" customHeight="1">
      <c r="B858" s="515"/>
      <c r="C858" s="506"/>
      <c r="D858" s="216">
        <v>15</v>
      </c>
      <c r="E858" s="216" t="s">
        <v>6000</v>
      </c>
      <c r="F858" s="217">
        <v>332</v>
      </c>
      <c r="G858" s="218">
        <f t="shared" si="135"/>
        <v>66.400000000000006</v>
      </c>
      <c r="H858" s="219">
        <f t="shared" si="136"/>
        <v>184.44444444444443</v>
      </c>
      <c r="I858" s="219">
        <f t="shared" si="137"/>
        <v>6.1481481481481477E-2</v>
      </c>
      <c r="J858" s="217"/>
      <c r="K858" s="220"/>
      <c r="L858" s="220"/>
      <c r="M858" s="232"/>
      <c r="N858" s="222">
        <f t="shared" si="131"/>
        <v>0</v>
      </c>
      <c r="O858" s="223"/>
      <c r="P858" s="224"/>
      <c r="Q858" s="224"/>
      <c r="R858" s="224"/>
      <c r="S858" s="224"/>
      <c r="T858" s="225"/>
      <c r="U858" s="226">
        <f t="shared" si="138"/>
        <v>0.12296296296296295</v>
      </c>
      <c r="V858" s="227"/>
      <c r="W858" s="228" t="str">
        <f t="shared" si="139"/>
        <v>0</v>
      </c>
      <c r="X858" s="509"/>
      <c r="Y858" s="229">
        <f t="shared" si="140"/>
        <v>0</v>
      </c>
    </row>
    <row r="859" spans="2:25" ht="18.75" customHeight="1">
      <c r="B859" s="515"/>
      <c r="C859" s="506"/>
      <c r="D859" s="216"/>
      <c r="E859" s="216"/>
      <c r="F859" s="217"/>
      <c r="G859" s="218">
        <f t="shared" si="135"/>
        <v>0</v>
      </c>
      <c r="H859" s="219">
        <f t="shared" si="136"/>
        <v>0</v>
      </c>
      <c r="I859" s="219">
        <f t="shared" si="137"/>
        <v>0</v>
      </c>
      <c r="J859" s="217"/>
      <c r="K859" s="220"/>
      <c r="L859" s="220"/>
      <c r="M859" s="232"/>
      <c r="N859" s="222">
        <f t="shared" si="131"/>
        <v>0</v>
      </c>
      <c r="O859" s="223"/>
      <c r="P859" s="224"/>
      <c r="Q859" s="224"/>
      <c r="R859" s="224"/>
      <c r="S859" s="224"/>
      <c r="T859" s="225"/>
      <c r="U859" s="226">
        <f t="shared" si="138"/>
        <v>0</v>
      </c>
      <c r="V859" s="227"/>
      <c r="W859" s="228" t="str">
        <f t="shared" si="139"/>
        <v>0</v>
      </c>
      <c r="X859" s="509"/>
      <c r="Y859" s="229">
        <f t="shared" si="140"/>
        <v>0</v>
      </c>
    </row>
    <row r="860" spans="2:25" ht="18.75" customHeight="1">
      <c r="B860" s="515"/>
      <c r="C860" s="506"/>
      <c r="D860" s="216">
        <v>1</v>
      </c>
      <c r="E860" s="216" t="s">
        <v>6001</v>
      </c>
      <c r="F860" s="217">
        <v>410</v>
      </c>
      <c r="G860" s="218">
        <f t="shared" si="135"/>
        <v>82</v>
      </c>
      <c r="H860" s="219">
        <f t="shared" si="136"/>
        <v>227.77777777777777</v>
      </c>
      <c r="I860" s="219">
        <f t="shared" si="137"/>
        <v>7.5925925925925924E-2</v>
      </c>
      <c r="J860" s="217"/>
      <c r="K860" s="220" t="s">
        <v>6002</v>
      </c>
      <c r="L860" s="220"/>
      <c r="M860" s="232">
        <f>SUM(H860:H874)</f>
        <v>2805.5555555555557</v>
      </c>
      <c r="N860" s="222">
        <f t="shared" si="131"/>
        <v>56.111111111111114</v>
      </c>
      <c r="O860" s="223">
        <v>5</v>
      </c>
      <c r="P860" s="224" t="s">
        <v>12</v>
      </c>
      <c r="Q860" s="224"/>
      <c r="R860" s="224" t="s">
        <v>1064</v>
      </c>
      <c r="S860" s="224"/>
      <c r="T860" s="225"/>
      <c r="U860" s="226">
        <f t="shared" si="138"/>
        <v>0.15185185185185185</v>
      </c>
      <c r="V860" s="227">
        <f>SUM(U860:U874)</f>
        <v>1.8703703703703705</v>
      </c>
      <c r="W860" s="228" t="str">
        <f t="shared" si="139"/>
        <v>2</v>
      </c>
      <c r="X860" s="509"/>
      <c r="Y860" s="229">
        <f t="shared" si="140"/>
        <v>1</v>
      </c>
    </row>
    <row r="861" spans="2:25" ht="18.75" customHeight="1">
      <c r="B861" s="515"/>
      <c r="C861" s="506"/>
      <c r="D861" s="216">
        <v>2</v>
      </c>
      <c r="E861" s="216" t="s">
        <v>6003</v>
      </c>
      <c r="F861" s="217">
        <v>330</v>
      </c>
      <c r="G861" s="218">
        <f t="shared" si="135"/>
        <v>66</v>
      </c>
      <c r="H861" s="219">
        <f t="shared" si="136"/>
        <v>183.33333333333334</v>
      </c>
      <c r="I861" s="219">
        <f t="shared" si="137"/>
        <v>6.1111111111111116E-2</v>
      </c>
      <c r="J861" s="217"/>
      <c r="K861" s="220"/>
      <c r="L861" s="220"/>
      <c r="M861" s="232"/>
      <c r="N861" s="222">
        <f t="shared" si="131"/>
        <v>0</v>
      </c>
      <c r="O861" s="223"/>
      <c r="P861" s="224"/>
      <c r="Q861" s="224"/>
      <c r="R861" s="224"/>
      <c r="S861" s="224"/>
      <c r="T861" s="225"/>
      <c r="U861" s="226">
        <f t="shared" si="138"/>
        <v>0.12222222222222223</v>
      </c>
      <c r="V861" s="227"/>
      <c r="W861" s="228" t="str">
        <f t="shared" si="139"/>
        <v>0</v>
      </c>
      <c r="X861" s="509"/>
      <c r="Y861" s="229">
        <f t="shared" si="140"/>
        <v>0</v>
      </c>
    </row>
    <row r="862" spans="2:25" ht="18.75" customHeight="1">
      <c r="B862" s="515"/>
      <c r="C862" s="506"/>
      <c r="D862" s="216">
        <v>3</v>
      </c>
      <c r="E862" s="216" t="s">
        <v>6004</v>
      </c>
      <c r="F862" s="217">
        <v>330</v>
      </c>
      <c r="G862" s="218">
        <f t="shared" si="135"/>
        <v>66</v>
      </c>
      <c r="H862" s="219">
        <f t="shared" si="136"/>
        <v>183.33333333333334</v>
      </c>
      <c r="I862" s="219">
        <f t="shared" si="137"/>
        <v>6.1111111111111116E-2</v>
      </c>
      <c r="J862" s="217"/>
      <c r="K862" s="220"/>
      <c r="L862" s="220"/>
      <c r="M862" s="232"/>
      <c r="N862" s="222">
        <f t="shared" si="131"/>
        <v>0</v>
      </c>
      <c r="O862" s="223"/>
      <c r="P862" s="224"/>
      <c r="Q862" s="224"/>
      <c r="R862" s="224"/>
      <c r="S862" s="224"/>
      <c r="T862" s="225"/>
      <c r="U862" s="226">
        <f t="shared" si="138"/>
        <v>0.12222222222222223</v>
      </c>
      <c r="V862" s="227"/>
      <c r="W862" s="228" t="str">
        <f t="shared" si="139"/>
        <v>0</v>
      </c>
      <c r="X862" s="509"/>
      <c r="Y862" s="229">
        <f t="shared" si="140"/>
        <v>0</v>
      </c>
    </row>
    <row r="863" spans="2:25" ht="18.75" customHeight="1">
      <c r="B863" s="515"/>
      <c r="C863" s="506"/>
      <c r="D863" s="216">
        <v>4</v>
      </c>
      <c r="E863" s="216" t="s">
        <v>6005</v>
      </c>
      <c r="F863" s="217">
        <v>330</v>
      </c>
      <c r="G863" s="218">
        <f t="shared" si="135"/>
        <v>66</v>
      </c>
      <c r="H863" s="219">
        <f t="shared" si="136"/>
        <v>183.33333333333334</v>
      </c>
      <c r="I863" s="219">
        <f t="shared" si="137"/>
        <v>6.1111111111111116E-2</v>
      </c>
      <c r="J863" s="217"/>
      <c r="K863" s="220"/>
      <c r="L863" s="220"/>
      <c r="M863" s="232"/>
      <c r="N863" s="222">
        <f t="shared" si="131"/>
        <v>0</v>
      </c>
      <c r="O863" s="223"/>
      <c r="P863" s="224"/>
      <c r="Q863" s="224"/>
      <c r="R863" s="224"/>
      <c r="S863" s="224"/>
      <c r="T863" s="225"/>
      <c r="U863" s="226">
        <f t="shared" si="138"/>
        <v>0.12222222222222223</v>
      </c>
      <c r="V863" s="227"/>
      <c r="W863" s="228" t="str">
        <f t="shared" si="139"/>
        <v>0</v>
      </c>
      <c r="X863" s="509"/>
      <c r="Y863" s="229">
        <f t="shared" si="140"/>
        <v>0</v>
      </c>
    </row>
    <row r="864" spans="2:25" ht="18.75" customHeight="1">
      <c r="B864" s="515"/>
      <c r="C864" s="506"/>
      <c r="D864" s="216">
        <v>5</v>
      </c>
      <c r="E864" s="216" t="s">
        <v>6006</v>
      </c>
      <c r="F864" s="217">
        <v>330</v>
      </c>
      <c r="G864" s="218">
        <f t="shared" si="135"/>
        <v>66</v>
      </c>
      <c r="H864" s="219">
        <f t="shared" si="136"/>
        <v>183.33333333333334</v>
      </c>
      <c r="I864" s="219">
        <f t="shared" si="137"/>
        <v>6.1111111111111116E-2</v>
      </c>
      <c r="J864" s="217"/>
      <c r="K864" s="220"/>
      <c r="L864" s="220"/>
      <c r="M864" s="232"/>
      <c r="N864" s="222">
        <f t="shared" si="131"/>
        <v>0</v>
      </c>
      <c r="O864" s="223"/>
      <c r="P864" s="224"/>
      <c r="Q864" s="224"/>
      <c r="R864" s="224"/>
      <c r="S864" s="224"/>
      <c r="T864" s="225"/>
      <c r="U864" s="226">
        <f t="shared" si="138"/>
        <v>0.12222222222222223</v>
      </c>
      <c r="V864" s="227"/>
      <c r="W864" s="228" t="str">
        <f t="shared" si="139"/>
        <v>0</v>
      </c>
      <c r="X864" s="509"/>
      <c r="Y864" s="229">
        <f t="shared" si="140"/>
        <v>0</v>
      </c>
    </row>
    <row r="865" spans="2:25" ht="18.75" customHeight="1">
      <c r="B865" s="515"/>
      <c r="C865" s="506"/>
      <c r="D865" s="216">
        <v>6</v>
      </c>
      <c r="E865" s="216" t="s">
        <v>6007</v>
      </c>
      <c r="F865" s="217">
        <v>330</v>
      </c>
      <c r="G865" s="218">
        <f t="shared" si="135"/>
        <v>66</v>
      </c>
      <c r="H865" s="219">
        <f t="shared" si="136"/>
        <v>183.33333333333334</v>
      </c>
      <c r="I865" s="219">
        <f t="shared" si="137"/>
        <v>6.1111111111111116E-2</v>
      </c>
      <c r="J865" s="217"/>
      <c r="K865" s="220"/>
      <c r="L865" s="220"/>
      <c r="M865" s="232"/>
      <c r="N865" s="222">
        <f t="shared" si="131"/>
        <v>0</v>
      </c>
      <c r="O865" s="223"/>
      <c r="P865" s="224"/>
      <c r="Q865" s="224"/>
      <c r="R865" s="224"/>
      <c r="S865" s="224"/>
      <c r="T865" s="225"/>
      <c r="U865" s="226">
        <f t="shared" si="138"/>
        <v>0.12222222222222223</v>
      </c>
      <c r="V865" s="227"/>
      <c r="W865" s="228" t="str">
        <f t="shared" si="139"/>
        <v>0</v>
      </c>
      <c r="X865" s="509"/>
      <c r="Y865" s="229">
        <f t="shared" si="140"/>
        <v>0</v>
      </c>
    </row>
    <row r="866" spans="2:25" ht="18.75" customHeight="1">
      <c r="B866" s="515"/>
      <c r="C866" s="506"/>
      <c r="D866" s="216">
        <v>7</v>
      </c>
      <c r="E866" s="216" t="s">
        <v>6008</v>
      </c>
      <c r="F866" s="217">
        <v>330</v>
      </c>
      <c r="G866" s="218">
        <f t="shared" si="135"/>
        <v>66</v>
      </c>
      <c r="H866" s="219">
        <f t="shared" si="136"/>
        <v>183.33333333333334</v>
      </c>
      <c r="I866" s="219">
        <f t="shared" si="137"/>
        <v>6.1111111111111116E-2</v>
      </c>
      <c r="J866" s="217"/>
      <c r="K866" s="220"/>
      <c r="L866" s="220"/>
      <c r="M866" s="232"/>
      <c r="N866" s="222">
        <f t="shared" si="131"/>
        <v>0</v>
      </c>
      <c r="O866" s="223"/>
      <c r="P866" s="224"/>
      <c r="Q866" s="224"/>
      <c r="R866" s="224"/>
      <c r="S866" s="224"/>
      <c r="T866" s="225"/>
      <c r="U866" s="226">
        <f t="shared" si="138"/>
        <v>0.12222222222222223</v>
      </c>
      <c r="V866" s="227"/>
      <c r="W866" s="228" t="str">
        <f t="shared" si="139"/>
        <v>0</v>
      </c>
      <c r="X866" s="509"/>
      <c r="Y866" s="229">
        <f t="shared" si="140"/>
        <v>0</v>
      </c>
    </row>
    <row r="867" spans="2:25" ht="18.75" customHeight="1">
      <c r="B867" s="515"/>
      <c r="C867" s="506"/>
      <c r="D867" s="216">
        <v>8</v>
      </c>
      <c r="E867" s="216" t="s">
        <v>6009</v>
      </c>
      <c r="F867" s="217">
        <v>330</v>
      </c>
      <c r="G867" s="218">
        <f t="shared" si="135"/>
        <v>66</v>
      </c>
      <c r="H867" s="219">
        <f t="shared" si="136"/>
        <v>183.33333333333334</v>
      </c>
      <c r="I867" s="219">
        <f t="shared" si="137"/>
        <v>6.1111111111111116E-2</v>
      </c>
      <c r="J867" s="217"/>
      <c r="K867" s="220"/>
      <c r="L867" s="220"/>
      <c r="M867" s="232"/>
      <c r="N867" s="222">
        <f t="shared" si="131"/>
        <v>0</v>
      </c>
      <c r="O867" s="223"/>
      <c r="P867" s="224"/>
      <c r="Q867" s="224"/>
      <c r="R867" s="224"/>
      <c r="S867" s="224"/>
      <c r="T867" s="225"/>
      <c r="U867" s="226">
        <f t="shared" si="138"/>
        <v>0.12222222222222223</v>
      </c>
      <c r="V867" s="227"/>
      <c r="W867" s="228" t="str">
        <f t="shared" si="139"/>
        <v>0</v>
      </c>
      <c r="X867" s="509"/>
      <c r="Y867" s="229">
        <f t="shared" si="140"/>
        <v>0</v>
      </c>
    </row>
    <row r="868" spans="2:25" ht="18.75" customHeight="1">
      <c r="B868" s="515"/>
      <c r="C868" s="506"/>
      <c r="D868" s="216">
        <v>9</v>
      </c>
      <c r="E868" s="216" t="s">
        <v>6010</v>
      </c>
      <c r="F868" s="217">
        <v>330</v>
      </c>
      <c r="G868" s="218">
        <f t="shared" si="135"/>
        <v>66</v>
      </c>
      <c r="H868" s="219">
        <f t="shared" si="136"/>
        <v>183.33333333333334</v>
      </c>
      <c r="I868" s="219">
        <f t="shared" si="137"/>
        <v>6.1111111111111116E-2</v>
      </c>
      <c r="J868" s="217"/>
      <c r="K868" s="220"/>
      <c r="L868" s="220"/>
      <c r="M868" s="232"/>
      <c r="N868" s="222">
        <f t="shared" si="131"/>
        <v>0</v>
      </c>
      <c r="O868" s="223"/>
      <c r="P868" s="224"/>
      <c r="Q868" s="224"/>
      <c r="R868" s="224"/>
      <c r="S868" s="224"/>
      <c r="T868" s="225"/>
      <c r="U868" s="226">
        <f t="shared" si="138"/>
        <v>0.12222222222222223</v>
      </c>
      <c r="V868" s="227"/>
      <c r="W868" s="228" t="str">
        <f t="shared" si="139"/>
        <v>0</v>
      </c>
      <c r="X868" s="509"/>
      <c r="Y868" s="229">
        <f t="shared" si="140"/>
        <v>0</v>
      </c>
    </row>
    <row r="869" spans="2:25" ht="18.75" customHeight="1">
      <c r="B869" s="515"/>
      <c r="C869" s="506"/>
      <c r="D869" s="216">
        <v>10</v>
      </c>
      <c r="E869" s="216" t="s">
        <v>6011</v>
      </c>
      <c r="F869" s="217">
        <v>330</v>
      </c>
      <c r="G869" s="218">
        <f t="shared" si="135"/>
        <v>66</v>
      </c>
      <c r="H869" s="219">
        <f t="shared" si="136"/>
        <v>183.33333333333334</v>
      </c>
      <c r="I869" s="219">
        <f t="shared" si="137"/>
        <v>6.1111111111111116E-2</v>
      </c>
      <c r="J869" s="217"/>
      <c r="K869" s="220"/>
      <c r="L869" s="220"/>
      <c r="M869" s="221"/>
      <c r="N869" s="222">
        <f t="shared" si="131"/>
        <v>0</v>
      </c>
      <c r="O869" s="223"/>
      <c r="P869" s="224"/>
      <c r="Q869" s="224"/>
      <c r="R869" s="224"/>
      <c r="S869" s="224"/>
      <c r="T869" s="225"/>
      <c r="U869" s="226">
        <f t="shared" si="138"/>
        <v>0.12222222222222223</v>
      </c>
      <c r="V869" s="227"/>
      <c r="W869" s="228" t="str">
        <f t="shared" si="139"/>
        <v>0</v>
      </c>
      <c r="X869" s="509"/>
      <c r="Y869" s="229">
        <f t="shared" si="140"/>
        <v>0</v>
      </c>
    </row>
    <row r="870" spans="2:25" ht="18.75" customHeight="1">
      <c r="B870" s="515"/>
      <c r="C870" s="506"/>
      <c r="D870" s="216">
        <v>11</v>
      </c>
      <c r="E870" s="216" t="s">
        <v>6012</v>
      </c>
      <c r="F870" s="217">
        <v>330</v>
      </c>
      <c r="G870" s="218">
        <f t="shared" si="135"/>
        <v>66</v>
      </c>
      <c r="H870" s="219">
        <f t="shared" si="136"/>
        <v>183.33333333333334</v>
      </c>
      <c r="I870" s="219">
        <f t="shared" si="137"/>
        <v>6.1111111111111116E-2</v>
      </c>
      <c r="J870" s="217"/>
      <c r="K870" s="220"/>
      <c r="L870" s="220"/>
      <c r="M870" s="221"/>
      <c r="N870" s="222">
        <f t="shared" si="131"/>
        <v>0</v>
      </c>
      <c r="O870" s="223"/>
      <c r="P870" s="224"/>
      <c r="Q870" s="224"/>
      <c r="R870" s="224"/>
      <c r="S870" s="224"/>
      <c r="T870" s="225"/>
      <c r="U870" s="226">
        <f t="shared" si="138"/>
        <v>0.12222222222222223</v>
      </c>
      <c r="V870" s="227"/>
      <c r="W870" s="228" t="str">
        <f t="shared" si="139"/>
        <v>0</v>
      </c>
      <c r="X870" s="509"/>
      <c r="Y870" s="229">
        <f t="shared" si="140"/>
        <v>0</v>
      </c>
    </row>
    <row r="871" spans="2:25" ht="18.75" customHeight="1">
      <c r="B871" s="515"/>
      <c r="C871" s="506"/>
      <c r="D871" s="216">
        <v>12</v>
      </c>
      <c r="E871" s="216" t="s">
        <v>5943</v>
      </c>
      <c r="F871" s="217">
        <v>350</v>
      </c>
      <c r="G871" s="218">
        <f t="shared" si="135"/>
        <v>70</v>
      </c>
      <c r="H871" s="219">
        <f t="shared" si="136"/>
        <v>194.44444444444443</v>
      </c>
      <c r="I871" s="219">
        <f t="shared" si="137"/>
        <v>6.4814814814814811E-2</v>
      </c>
      <c r="J871" s="217"/>
      <c r="K871" s="220"/>
      <c r="L871" s="220"/>
      <c r="M871" s="221"/>
      <c r="N871" s="222">
        <f t="shared" si="131"/>
        <v>0</v>
      </c>
      <c r="O871" s="223"/>
      <c r="P871" s="224"/>
      <c r="Q871" s="224"/>
      <c r="R871" s="224"/>
      <c r="S871" s="224"/>
      <c r="T871" s="225"/>
      <c r="U871" s="226">
        <f t="shared" si="138"/>
        <v>0.12962962962962962</v>
      </c>
      <c r="V871" s="227"/>
      <c r="W871" s="228" t="str">
        <f t="shared" si="139"/>
        <v>0</v>
      </c>
      <c r="X871" s="509"/>
      <c r="Y871" s="229">
        <f t="shared" si="140"/>
        <v>0</v>
      </c>
    </row>
    <row r="872" spans="2:25" ht="18.75" customHeight="1">
      <c r="B872" s="515"/>
      <c r="C872" s="506"/>
      <c r="D872" s="216">
        <v>13</v>
      </c>
      <c r="E872" s="216" t="s">
        <v>6013</v>
      </c>
      <c r="F872" s="217">
        <v>330</v>
      </c>
      <c r="G872" s="218">
        <f t="shared" si="135"/>
        <v>66</v>
      </c>
      <c r="H872" s="219">
        <f t="shared" si="136"/>
        <v>183.33333333333334</v>
      </c>
      <c r="I872" s="219">
        <f t="shared" si="137"/>
        <v>6.1111111111111116E-2</v>
      </c>
      <c r="J872" s="217"/>
      <c r="K872" s="220"/>
      <c r="L872" s="220"/>
      <c r="M872" s="221"/>
      <c r="N872" s="222">
        <f t="shared" si="131"/>
        <v>0</v>
      </c>
      <c r="O872" s="223"/>
      <c r="P872" s="224"/>
      <c r="Q872" s="224"/>
      <c r="R872" s="224"/>
      <c r="S872" s="224"/>
      <c r="T872" s="225"/>
      <c r="U872" s="226">
        <f t="shared" si="138"/>
        <v>0.12222222222222223</v>
      </c>
      <c r="V872" s="227"/>
      <c r="W872" s="228" t="str">
        <f t="shared" si="139"/>
        <v>0</v>
      </c>
      <c r="X872" s="509"/>
      <c r="Y872" s="229">
        <f t="shared" si="140"/>
        <v>0</v>
      </c>
    </row>
    <row r="873" spans="2:25" ht="18.75" customHeight="1">
      <c r="B873" s="515"/>
      <c r="C873" s="506"/>
      <c r="D873" s="216">
        <v>14</v>
      </c>
      <c r="E873" s="216" t="s">
        <v>6014</v>
      </c>
      <c r="F873" s="217">
        <v>330</v>
      </c>
      <c r="G873" s="218">
        <f t="shared" si="135"/>
        <v>66</v>
      </c>
      <c r="H873" s="219">
        <f t="shared" si="136"/>
        <v>183.33333333333334</v>
      </c>
      <c r="I873" s="219">
        <f t="shared" si="137"/>
        <v>6.1111111111111116E-2</v>
      </c>
      <c r="J873" s="217"/>
      <c r="K873" s="220"/>
      <c r="L873" s="220"/>
      <c r="M873" s="221"/>
      <c r="N873" s="222">
        <f t="shared" si="131"/>
        <v>0</v>
      </c>
      <c r="O873" s="223"/>
      <c r="P873" s="224"/>
      <c r="Q873" s="224"/>
      <c r="R873" s="224"/>
      <c r="S873" s="224"/>
      <c r="T873" s="225"/>
      <c r="U873" s="226">
        <f t="shared" si="138"/>
        <v>0.12222222222222223</v>
      </c>
      <c r="V873" s="227"/>
      <c r="W873" s="228" t="str">
        <f t="shared" si="139"/>
        <v>0</v>
      </c>
      <c r="X873" s="509"/>
      <c r="Y873" s="229">
        <f t="shared" si="140"/>
        <v>0</v>
      </c>
    </row>
    <row r="874" spans="2:25" ht="18.75" customHeight="1">
      <c r="B874" s="515"/>
      <c r="C874" s="506"/>
      <c r="D874" s="216">
        <v>15</v>
      </c>
      <c r="E874" s="216" t="s">
        <v>6015</v>
      </c>
      <c r="F874" s="217">
        <v>330</v>
      </c>
      <c r="G874" s="218">
        <f t="shared" si="135"/>
        <v>66</v>
      </c>
      <c r="H874" s="219">
        <f t="shared" si="136"/>
        <v>183.33333333333334</v>
      </c>
      <c r="I874" s="219">
        <f t="shared" si="137"/>
        <v>6.1111111111111116E-2</v>
      </c>
      <c r="J874" s="217"/>
      <c r="K874" s="220"/>
      <c r="L874" s="220"/>
      <c r="M874" s="221"/>
      <c r="N874" s="222">
        <f t="shared" si="131"/>
        <v>0</v>
      </c>
      <c r="O874" s="223"/>
      <c r="P874" s="224"/>
      <c r="Q874" s="224"/>
      <c r="R874" s="224"/>
      <c r="S874" s="224"/>
      <c r="T874" s="225"/>
      <c r="U874" s="226">
        <f t="shared" si="138"/>
        <v>0.12222222222222223</v>
      </c>
      <c r="V874" s="227"/>
      <c r="W874" s="228" t="str">
        <f t="shared" si="139"/>
        <v>0</v>
      </c>
      <c r="X874" s="509"/>
      <c r="Y874" s="229">
        <f t="shared" si="140"/>
        <v>0</v>
      </c>
    </row>
    <row r="875" spans="2:25" ht="18.75" customHeight="1">
      <c r="B875" s="515"/>
      <c r="C875" s="506"/>
      <c r="D875" s="216"/>
      <c r="E875" s="216"/>
      <c r="F875" s="217"/>
      <c r="G875" s="218">
        <f t="shared" si="135"/>
        <v>0</v>
      </c>
      <c r="H875" s="219">
        <f t="shared" si="136"/>
        <v>0</v>
      </c>
      <c r="I875" s="219">
        <f t="shared" si="137"/>
        <v>0</v>
      </c>
      <c r="J875" s="217"/>
      <c r="K875" s="220"/>
      <c r="L875" s="220"/>
      <c r="M875" s="221"/>
      <c r="N875" s="222">
        <f t="shared" si="131"/>
        <v>0</v>
      </c>
      <c r="O875" s="223"/>
      <c r="P875" s="224"/>
      <c r="Q875" s="224"/>
      <c r="R875" s="224"/>
      <c r="S875" s="224"/>
      <c r="T875" s="225"/>
      <c r="U875" s="226">
        <f t="shared" si="138"/>
        <v>0</v>
      </c>
      <c r="V875" s="227"/>
      <c r="W875" s="228" t="str">
        <f t="shared" si="139"/>
        <v>0</v>
      </c>
      <c r="X875" s="509"/>
      <c r="Y875" s="229">
        <f t="shared" si="140"/>
        <v>0</v>
      </c>
    </row>
    <row r="876" spans="2:25" ht="18.75" customHeight="1">
      <c r="B876" s="515"/>
      <c r="C876" s="506"/>
      <c r="D876" s="216">
        <v>1</v>
      </c>
      <c r="E876" s="216" t="s">
        <v>6016</v>
      </c>
      <c r="F876" s="217">
        <v>400</v>
      </c>
      <c r="G876" s="218">
        <f t="shared" si="135"/>
        <v>80</v>
      </c>
      <c r="H876" s="219">
        <f t="shared" si="136"/>
        <v>222.22222222222223</v>
      </c>
      <c r="I876" s="219">
        <f t="shared" si="137"/>
        <v>7.407407407407407E-2</v>
      </c>
      <c r="J876" s="217"/>
      <c r="K876" s="220"/>
      <c r="L876" s="220"/>
      <c r="M876" s="221"/>
      <c r="N876" s="222">
        <f t="shared" si="131"/>
        <v>0</v>
      </c>
      <c r="O876" s="223"/>
      <c r="P876" s="224"/>
      <c r="Q876" s="224"/>
      <c r="R876" s="224"/>
      <c r="S876" s="224"/>
      <c r="T876" s="225"/>
      <c r="U876" s="226">
        <f t="shared" si="138"/>
        <v>0.14814814814814814</v>
      </c>
      <c r="V876" s="227"/>
      <c r="W876" s="228" t="str">
        <f t="shared" si="139"/>
        <v>0</v>
      </c>
      <c r="X876" s="509"/>
      <c r="Y876" s="229">
        <f t="shared" si="140"/>
        <v>0</v>
      </c>
    </row>
    <row r="877" spans="2:25" ht="18.75" customHeight="1">
      <c r="B877" s="515"/>
      <c r="C877" s="506"/>
      <c r="D877" s="216">
        <v>2</v>
      </c>
      <c r="E877" s="216" t="s">
        <v>6017</v>
      </c>
      <c r="F877" s="217">
        <v>400</v>
      </c>
      <c r="G877" s="218">
        <f t="shared" si="135"/>
        <v>80</v>
      </c>
      <c r="H877" s="219">
        <f t="shared" si="136"/>
        <v>222.22222222222223</v>
      </c>
      <c r="I877" s="219">
        <f t="shared" si="137"/>
        <v>7.407407407407407E-2</v>
      </c>
      <c r="J877" s="217"/>
      <c r="K877" s="220"/>
      <c r="L877" s="220"/>
      <c r="M877" s="221"/>
      <c r="N877" s="222">
        <f t="shared" si="131"/>
        <v>0</v>
      </c>
      <c r="O877" s="223"/>
      <c r="P877" s="224"/>
      <c r="Q877" s="224"/>
      <c r="R877" s="224"/>
      <c r="S877" s="224"/>
      <c r="T877" s="225"/>
      <c r="U877" s="226">
        <f t="shared" si="138"/>
        <v>0.14814814814814814</v>
      </c>
      <c r="V877" s="227"/>
      <c r="W877" s="228" t="str">
        <f t="shared" si="139"/>
        <v>0</v>
      </c>
      <c r="X877" s="509"/>
      <c r="Y877" s="229">
        <f t="shared" si="140"/>
        <v>0</v>
      </c>
    </row>
    <row r="878" spans="2:25" ht="18.75" customHeight="1">
      <c r="B878" s="515"/>
      <c r="C878" s="506"/>
      <c r="D878" s="216">
        <v>3</v>
      </c>
      <c r="E878" s="216" t="s">
        <v>6018</v>
      </c>
      <c r="F878" s="217">
        <v>300</v>
      </c>
      <c r="G878" s="218">
        <f t="shared" si="135"/>
        <v>60</v>
      </c>
      <c r="H878" s="219">
        <f t="shared" si="136"/>
        <v>166.66666666666666</v>
      </c>
      <c r="I878" s="219">
        <f t="shared" si="137"/>
        <v>5.5555555555555552E-2</v>
      </c>
      <c r="J878" s="217"/>
      <c r="K878" s="220"/>
      <c r="L878" s="220"/>
      <c r="M878" s="221"/>
      <c r="N878" s="222">
        <f t="shared" si="131"/>
        <v>0</v>
      </c>
      <c r="O878" s="223"/>
      <c r="P878" s="224"/>
      <c r="Q878" s="224"/>
      <c r="R878" s="224"/>
      <c r="S878" s="224"/>
      <c r="T878" s="225"/>
      <c r="U878" s="226">
        <f t="shared" si="138"/>
        <v>0.1111111111111111</v>
      </c>
      <c r="V878" s="227"/>
      <c r="W878" s="228" t="str">
        <f t="shared" si="139"/>
        <v>0</v>
      </c>
      <c r="X878" s="509"/>
      <c r="Y878" s="229">
        <f t="shared" si="140"/>
        <v>0</v>
      </c>
    </row>
    <row r="879" spans="2:25" ht="18.75" customHeight="1">
      <c r="B879" s="515"/>
      <c r="C879" s="506"/>
      <c r="D879" s="216">
        <v>4</v>
      </c>
      <c r="E879" s="216" t="s">
        <v>6019</v>
      </c>
      <c r="F879" s="217">
        <v>300</v>
      </c>
      <c r="G879" s="218">
        <f t="shared" si="135"/>
        <v>60</v>
      </c>
      <c r="H879" s="219">
        <f t="shared" si="136"/>
        <v>166.66666666666666</v>
      </c>
      <c r="I879" s="219">
        <f t="shared" si="137"/>
        <v>5.5555555555555552E-2</v>
      </c>
      <c r="J879" s="217"/>
      <c r="K879" s="220"/>
      <c r="L879" s="220"/>
      <c r="M879" s="221"/>
      <c r="N879" s="222">
        <f t="shared" si="131"/>
        <v>0</v>
      </c>
      <c r="O879" s="223"/>
      <c r="P879" s="224"/>
      <c r="Q879" s="224"/>
      <c r="R879" s="224"/>
      <c r="S879" s="224"/>
      <c r="T879" s="225"/>
      <c r="U879" s="226">
        <f t="shared" si="138"/>
        <v>0.1111111111111111</v>
      </c>
      <c r="V879" s="227"/>
      <c r="W879" s="228" t="str">
        <f t="shared" si="139"/>
        <v>0</v>
      </c>
      <c r="X879" s="509"/>
      <c r="Y879" s="229">
        <f t="shared" si="140"/>
        <v>0</v>
      </c>
    </row>
    <row r="880" spans="2:25" ht="18.75" customHeight="1">
      <c r="B880" s="515"/>
      <c r="C880" s="506"/>
      <c r="D880" s="216">
        <v>5</v>
      </c>
      <c r="E880" s="216" t="s">
        <v>6020</v>
      </c>
      <c r="F880" s="217">
        <v>330</v>
      </c>
      <c r="G880" s="218">
        <f t="shared" si="135"/>
        <v>66</v>
      </c>
      <c r="H880" s="219">
        <f t="shared" si="136"/>
        <v>183.33333333333334</v>
      </c>
      <c r="I880" s="219">
        <f t="shared" si="137"/>
        <v>6.1111111111111116E-2</v>
      </c>
      <c r="J880" s="217"/>
      <c r="K880" s="220"/>
      <c r="L880" s="220"/>
      <c r="M880" s="221"/>
      <c r="N880" s="222">
        <f t="shared" si="131"/>
        <v>0</v>
      </c>
      <c r="O880" s="223"/>
      <c r="P880" s="224"/>
      <c r="Q880" s="224"/>
      <c r="R880" s="224"/>
      <c r="S880" s="224"/>
      <c r="T880" s="225"/>
      <c r="U880" s="226">
        <f t="shared" si="138"/>
        <v>0.12222222222222223</v>
      </c>
      <c r="V880" s="227"/>
      <c r="W880" s="228" t="str">
        <f t="shared" si="139"/>
        <v>0</v>
      </c>
      <c r="X880" s="509"/>
      <c r="Y880" s="229">
        <f t="shared" si="140"/>
        <v>0</v>
      </c>
    </row>
    <row r="881" spans="2:25" ht="18.75" customHeight="1">
      <c r="B881" s="515"/>
      <c r="C881" s="506"/>
      <c r="D881" s="216">
        <v>6</v>
      </c>
      <c r="E881" s="216" t="s">
        <v>6021</v>
      </c>
      <c r="F881" s="217">
        <v>300</v>
      </c>
      <c r="G881" s="218">
        <f t="shared" si="135"/>
        <v>60</v>
      </c>
      <c r="H881" s="219">
        <f t="shared" si="136"/>
        <v>166.66666666666666</v>
      </c>
      <c r="I881" s="219">
        <f t="shared" si="137"/>
        <v>5.5555555555555552E-2</v>
      </c>
      <c r="J881" s="217"/>
      <c r="K881" s="220"/>
      <c r="L881" s="220"/>
      <c r="M881" s="221"/>
      <c r="N881" s="222">
        <f t="shared" si="131"/>
        <v>0</v>
      </c>
      <c r="O881" s="223"/>
      <c r="P881" s="224"/>
      <c r="Q881" s="224"/>
      <c r="R881" s="224"/>
      <c r="S881" s="224"/>
      <c r="T881" s="225"/>
      <c r="U881" s="226">
        <f t="shared" si="138"/>
        <v>0.1111111111111111</v>
      </c>
      <c r="V881" s="227"/>
      <c r="W881" s="228" t="str">
        <f t="shared" si="139"/>
        <v>0</v>
      </c>
      <c r="X881" s="509"/>
      <c r="Y881" s="229">
        <f t="shared" si="140"/>
        <v>0</v>
      </c>
    </row>
    <row r="882" spans="2:25" ht="18.75" customHeight="1">
      <c r="B882" s="515"/>
      <c r="C882" s="506"/>
      <c r="D882" s="216">
        <v>7</v>
      </c>
      <c r="E882" s="216" t="s">
        <v>6022</v>
      </c>
      <c r="F882" s="217">
        <v>332</v>
      </c>
      <c r="G882" s="218">
        <f t="shared" si="135"/>
        <v>66.400000000000006</v>
      </c>
      <c r="H882" s="219">
        <f t="shared" si="136"/>
        <v>184.44444444444443</v>
      </c>
      <c r="I882" s="219">
        <f t="shared" si="137"/>
        <v>6.1481481481481477E-2</v>
      </c>
      <c r="J882" s="217"/>
      <c r="K882" s="220"/>
      <c r="L882" s="220"/>
      <c r="M882" s="221"/>
      <c r="N882" s="222">
        <f t="shared" si="131"/>
        <v>0</v>
      </c>
      <c r="O882" s="223"/>
      <c r="P882" s="224"/>
      <c r="Q882" s="224"/>
      <c r="R882" s="224"/>
      <c r="S882" s="224"/>
      <c r="T882" s="225"/>
      <c r="U882" s="226">
        <f t="shared" si="138"/>
        <v>0.12296296296296295</v>
      </c>
      <c r="V882" s="227"/>
      <c r="W882" s="228" t="str">
        <f t="shared" si="139"/>
        <v>0</v>
      </c>
      <c r="X882" s="509"/>
      <c r="Y882" s="229">
        <f t="shared" si="140"/>
        <v>0</v>
      </c>
    </row>
    <row r="883" spans="2:25" ht="18.75" customHeight="1">
      <c r="B883" s="515"/>
      <c r="C883" s="506"/>
      <c r="D883" s="216">
        <v>8</v>
      </c>
      <c r="E883" s="216" t="s">
        <v>6023</v>
      </c>
      <c r="F883" s="217">
        <v>330</v>
      </c>
      <c r="G883" s="218">
        <f t="shared" si="135"/>
        <v>66</v>
      </c>
      <c r="H883" s="219">
        <f t="shared" si="136"/>
        <v>183.33333333333334</v>
      </c>
      <c r="I883" s="219">
        <f t="shared" si="137"/>
        <v>6.1111111111111116E-2</v>
      </c>
      <c r="J883" s="217"/>
      <c r="K883" s="220"/>
      <c r="L883" s="220"/>
      <c r="M883" s="221"/>
      <c r="N883" s="222">
        <f t="shared" si="131"/>
        <v>0</v>
      </c>
      <c r="O883" s="223"/>
      <c r="P883" s="224"/>
      <c r="Q883" s="224"/>
      <c r="R883" s="224"/>
      <c r="S883" s="224"/>
      <c r="T883" s="225"/>
      <c r="U883" s="226">
        <f t="shared" si="138"/>
        <v>0.12222222222222223</v>
      </c>
      <c r="V883" s="227"/>
      <c r="W883" s="228" t="str">
        <f t="shared" si="139"/>
        <v>0</v>
      </c>
      <c r="X883" s="509"/>
      <c r="Y883" s="229">
        <f t="shared" si="140"/>
        <v>0</v>
      </c>
    </row>
    <row r="884" spans="2:25" ht="18.75" customHeight="1">
      <c r="B884" s="515"/>
      <c r="C884" s="506"/>
      <c r="D884" s="216">
        <v>9</v>
      </c>
      <c r="E884" s="216" t="s">
        <v>6024</v>
      </c>
      <c r="F884" s="217">
        <v>330</v>
      </c>
      <c r="G884" s="218">
        <f t="shared" si="135"/>
        <v>66</v>
      </c>
      <c r="H884" s="219">
        <f t="shared" si="136"/>
        <v>183.33333333333334</v>
      </c>
      <c r="I884" s="219">
        <f t="shared" si="137"/>
        <v>6.1111111111111116E-2</v>
      </c>
      <c r="J884" s="217"/>
      <c r="K884" s="220"/>
      <c r="L884" s="220"/>
      <c r="M884" s="221"/>
      <c r="N884" s="222">
        <f t="shared" si="131"/>
        <v>0</v>
      </c>
      <c r="O884" s="223"/>
      <c r="P884" s="224"/>
      <c r="Q884" s="224"/>
      <c r="R884" s="224"/>
      <c r="S884" s="224"/>
      <c r="T884" s="225"/>
      <c r="U884" s="226">
        <f t="shared" si="138"/>
        <v>0.12222222222222223</v>
      </c>
      <c r="V884" s="227"/>
      <c r="W884" s="228" t="str">
        <f t="shared" si="139"/>
        <v>0</v>
      </c>
      <c r="X884" s="509"/>
      <c r="Y884" s="229">
        <f t="shared" si="140"/>
        <v>0</v>
      </c>
    </row>
    <row r="885" spans="2:25" ht="18.75" customHeight="1">
      <c r="B885" s="515"/>
      <c r="C885" s="506"/>
      <c r="D885" s="216">
        <v>10</v>
      </c>
      <c r="E885" s="216" t="s">
        <v>6025</v>
      </c>
      <c r="F885" s="217">
        <v>330</v>
      </c>
      <c r="G885" s="218">
        <f t="shared" si="135"/>
        <v>66</v>
      </c>
      <c r="H885" s="219">
        <f t="shared" si="136"/>
        <v>183.33333333333334</v>
      </c>
      <c r="I885" s="219">
        <f t="shared" si="137"/>
        <v>6.1111111111111116E-2</v>
      </c>
      <c r="J885" s="217"/>
      <c r="K885" s="220"/>
      <c r="L885" s="220"/>
      <c r="M885" s="221"/>
      <c r="N885" s="222">
        <f t="shared" si="131"/>
        <v>0</v>
      </c>
      <c r="O885" s="223"/>
      <c r="P885" s="224"/>
      <c r="Q885" s="224"/>
      <c r="R885" s="224"/>
      <c r="S885" s="224"/>
      <c r="T885" s="225"/>
      <c r="U885" s="226">
        <f t="shared" si="138"/>
        <v>0.12222222222222223</v>
      </c>
      <c r="V885" s="227"/>
      <c r="W885" s="228" t="str">
        <f t="shared" si="139"/>
        <v>0</v>
      </c>
      <c r="X885" s="509"/>
      <c r="Y885" s="229">
        <f t="shared" si="140"/>
        <v>0</v>
      </c>
    </row>
    <row r="886" spans="2:25" ht="18.75" customHeight="1">
      <c r="B886" s="515"/>
      <c r="C886" s="506"/>
      <c r="D886" s="216">
        <v>11</v>
      </c>
      <c r="E886" s="216" t="s">
        <v>6026</v>
      </c>
      <c r="F886" s="217">
        <v>330</v>
      </c>
      <c r="G886" s="218">
        <f t="shared" si="135"/>
        <v>66</v>
      </c>
      <c r="H886" s="219">
        <f t="shared" si="136"/>
        <v>183.33333333333334</v>
      </c>
      <c r="I886" s="219">
        <f t="shared" si="137"/>
        <v>6.1111111111111116E-2</v>
      </c>
      <c r="J886" s="217"/>
      <c r="K886" s="220"/>
      <c r="L886" s="220"/>
      <c r="M886" s="221"/>
      <c r="N886" s="222">
        <f t="shared" si="131"/>
        <v>0</v>
      </c>
      <c r="O886" s="223"/>
      <c r="P886" s="224"/>
      <c r="Q886" s="224"/>
      <c r="R886" s="224"/>
      <c r="S886" s="224"/>
      <c r="T886" s="225"/>
      <c r="U886" s="226">
        <f t="shared" si="138"/>
        <v>0.12222222222222223</v>
      </c>
      <c r="V886" s="227"/>
      <c r="W886" s="228" t="str">
        <f t="shared" si="139"/>
        <v>0</v>
      </c>
      <c r="X886" s="509"/>
      <c r="Y886" s="229">
        <f t="shared" si="140"/>
        <v>0</v>
      </c>
    </row>
    <row r="887" spans="2:25" ht="18.75" customHeight="1">
      <c r="B887" s="515"/>
      <c r="C887" s="506"/>
      <c r="D887" s="216">
        <v>12</v>
      </c>
      <c r="E887" s="216" t="s">
        <v>6027</v>
      </c>
      <c r="F887" s="217">
        <v>330</v>
      </c>
      <c r="G887" s="218">
        <f t="shared" si="135"/>
        <v>66</v>
      </c>
      <c r="H887" s="219">
        <f t="shared" si="136"/>
        <v>183.33333333333334</v>
      </c>
      <c r="I887" s="219">
        <f t="shared" si="137"/>
        <v>6.1111111111111116E-2</v>
      </c>
      <c r="J887" s="217"/>
      <c r="K887" s="220"/>
      <c r="L887" s="220"/>
      <c r="M887" s="221"/>
      <c r="N887" s="222">
        <f t="shared" si="131"/>
        <v>0</v>
      </c>
      <c r="O887" s="223"/>
      <c r="P887" s="224"/>
      <c r="Q887" s="224"/>
      <c r="R887" s="224"/>
      <c r="S887" s="224"/>
      <c r="T887" s="225"/>
      <c r="U887" s="226">
        <f t="shared" si="138"/>
        <v>0.12222222222222223</v>
      </c>
      <c r="V887" s="227"/>
      <c r="W887" s="228" t="str">
        <f t="shared" si="139"/>
        <v>0</v>
      </c>
      <c r="X887" s="509"/>
      <c r="Y887" s="229">
        <f t="shared" si="140"/>
        <v>0</v>
      </c>
    </row>
    <row r="888" spans="2:25" ht="18.75" customHeight="1">
      <c r="B888" s="515"/>
      <c r="C888" s="506"/>
      <c r="D888" s="216">
        <v>13</v>
      </c>
      <c r="E888" s="216" t="s">
        <v>6028</v>
      </c>
      <c r="F888" s="217">
        <v>322</v>
      </c>
      <c r="G888" s="218">
        <f t="shared" si="135"/>
        <v>64.400000000000006</v>
      </c>
      <c r="H888" s="219">
        <f t="shared" si="136"/>
        <v>178.88888888888889</v>
      </c>
      <c r="I888" s="219">
        <f t="shared" si="137"/>
        <v>5.962962962962963E-2</v>
      </c>
      <c r="J888" s="217"/>
      <c r="K888" s="220"/>
      <c r="L888" s="220"/>
      <c r="M888" s="221"/>
      <c r="N888" s="222">
        <f t="shared" si="131"/>
        <v>0</v>
      </c>
      <c r="O888" s="223"/>
      <c r="P888" s="224"/>
      <c r="Q888" s="224"/>
      <c r="R888" s="224"/>
      <c r="S888" s="224"/>
      <c r="T888" s="225"/>
      <c r="U888" s="226">
        <f t="shared" si="138"/>
        <v>0.11925925925925926</v>
      </c>
      <c r="V888" s="227"/>
      <c r="W888" s="228" t="str">
        <f t="shared" si="139"/>
        <v>0</v>
      </c>
      <c r="X888" s="509"/>
      <c r="Y888" s="229">
        <f t="shared" si="140"/>
        <v>0</v>
      </c>
    </row>
    <row r="889" spans="2:25" ht="18.75" customHeight="1">
      <c r="B889" s="515"/>
      <c r="C889" s="506"/>
      <c r="D889" s="216">
        <v>14</v>
      </c>
      <c r="E889" s="216" t="s">
        <v>6029</v>
      </c>
      <c r="F889" s="217">
        <v>330</v>
      </c>
      <c r="G889" s="218">
        <f t="shared" si="135"/>
        <v>66</v>
      </c>
      <c r="H889" s="219">
        <f t="shared" si="136"/>
        <v>183.33333333333334</v>
      </c>
      <c r="I889" s="219">
        <f t="shared" si="137"/>
        <v>6.1111111111111116E-2</v>
      </c>
      <c r="J889" s="217"/>
      <c r="K889" s="220"/>
      <c r="L889" s="220"/>
      <c r="M889" s="221"/>
      <c r="N889" s="222">
        <f t="shared" si="131"/>
        <v>0</v>
      </c>
      <c r="O889" s="223"/>
      <c r="P889" s="224"/>
      <c r="Q889" s="224"/>
      <c r="R889" s="224"/>
      <c r="S889" s="224"/>
      <c r="T889" s="225"/>
      <c r="U889" s="226">
        <f t="shared" si="138"/>
        <v>0.12222222222222223</v>
      </c>
      <c r="V889" s="227"/>
      <c r="W889" s="228" t="str">
        <f t="shared" si="139"/>
        <v>0</v>
      </c>
      <c r="X889" s="509"/>
      <c r="Y889" s="229">
        <f t="shared" si="140"/>
        <v>0</v>
      </c>
    </row>
    <row r="890" spans="2:25" ht="18.75" customHeight="1">
      <c r="B890" s="515"/>
      <c r="C890" s="506"/>
      <c r="D890" s="216">
        <v>15</v>
      </c>
      <c r="E890" s="216" t="s">
        <v>5905</v>
      </c>
      <c r="F890" s="217">
        <v>330</v>
      </c>
      <c r="G890" s="218">
        <f t="shared" si="135"/>
        <v>66</v>
      </c>
      <c r="H890" s="219">
        <f t="shared" si="136"/>
        <v>183.33333333333334</v>
      </c>
      <c r="I890" s="219">
        <f t="shared" si="137"/>
        <v>6.1111111111111116E-2</v>
      </c>
      <c r="J890" s="217"/>
      <c r="K890" s="220"/>
      <c r="L890" s="220"/>
      <c r="M890" s="221"/>
      <c r="N890" s="222">
        <f t="shared" si="131"/>
        <v>0</v>
      </c>
      <c r="O890" s="223"/>
      <c r="P890" s="224"/>
      <c r="Q890" s="224"/>
      <c r="R890" s="224"/>
      <c r="S890" s="224"/>
      <c r="T890" s="225"/>
      <c r="U890" s="226">
        <f t="shared" si="138"/>
        <v>0.12222222222222223</v>
      </c>
      <c r="V890" s="227"/>
      <c r="W890" s="228" t="str">
        <f t="shared" si="139"/>
        <v>0</v>
      </c>
      <c r="X890" s="509"/>
      <c r="Y890" s="229">
        <f t="shared" si="140"/>
        <v>0</v>
      </c>
    </row>
    <row r="891" spans="2:25" ht="18.75" customHeight="1">
      <c r="B891" s="515"/>
      <c r="C891" s="506"/>
      <c r="D891" s="216">
        <v>16</v>
      </c>
      <c r="E891" s="216" t="s">
        <v>6030</v>
      </c>
      <c r="F891" s="217">
        <v>330</v>
      </c>
      <c r="G891" s="218">
        <f t="shared" si="135"/>
        <v>66</v>
      </c>
      <c r="H891" s="219">
        <f t="shared" si="136"/>
        <v>183.33333333333334</v>
      </c>
      <c r="I891" s="219">
        <f t="shared" si="137"/>
        <v>6.1111111111111116E-2</v>
      </c>
      <c r="J891" s="217"/>
      <c r="K891" s="220" t="s">
        <v>6031</v>
      </c>
      <c r="L891" s="220"/>
      <c r="M891" s="221">
        <f>SUM(H876:H891)</f>
        <v>2957.7777777777778</v>
      </c>
      <c r="N891" s="222">
        <f t="shared" si="131"/>
        <v>59.155555555555559</v>
      </c>
      <c r="O891" s="223">
        <v>2</v>
      </c>
      <c r="P891" s="224" t="s">
        <v>12</v>
      </c>
      <c r="Q891" s="224"/>
      <c r="R891" s="224" t="s">
        <v>1064</v>
      </c>
      <c r="S891" s="224"/>
      <c r="T891" s="225"/>
      <c r="U891" s="226">
        <f t="shared" si="138"/>
        <v>0.12222222222222223</v>
      </c>
      <c r="V891" s="227">
        <f>SUM(U876:U891)</f>
        <v>1.9718518518518517</v>
      </c>
      <c r="W891" s="228" t="str">
        <f t="shared" si="139"/>
        <v>2</v>
      </c>
      <c r="X891" s="509"/>
      <c r="Y891" s="229">
        <f t="shared" si="140"/>
        <v>1</v>
      </c>
    </row>
    <row r="892" spans="2:25" ht="18.75" customHeight="1">
      <c r="B892" s="515"/>
      <c r="C892" s="506"/>
      <c r="D892" s="216"/>
      <c r="E892" s="216"/>
      <c r="F892" s="217"/>
      <c r="G892" s="218">
        <f t="shared" si="135"/>
        <v>0</v>
      </c>
      <c r="H892" s="219">
        <f t="shared" si="136"/>
        <v>0</v>
      </c>
      <c r="I892" s="219">
        <f t="shared" si="137"/>
        <v>0</v>
      </c>
      <c r="J892" s="217"/>
      <c r="K892" s="220"/>
      <c r="L892" s="220"/>
      <c r="M892" s="221"/>
      <c r="N892" s="222">
        <f t="shared" si="131"/>
        <v>0</v>
      </c>
      <c r="O892" s="223"/>
      <c r="P892" s="224"/>
      <c r="Q892" s="224"/>
      <c r="R892" s="224"/>
      <c r="S892" s="224"/>
      <c r="T892" s="225"/>
      <c r="U892" s="226">
        <f t="shared" si="138"/>
        <v>0</v>
      </c>
      <c r="V892" s="227"/>
      <c r="W892" s="228" t="str">
        <f t="shared" si="139"/>
        <v>0</v>
      </c>
      <c r="X892" s="509"/>
      <c r="Y892" s="229">
        <f t="shared" si="140"/>
        <v>0</v>
      </c>
    </row>
    <row r="893" spans="2:25" ht="18.75" customHeight="1">
      <c r="B893" s="515"/>
      <c r="C893" s="506"/>
      <c r="D893" s="216">
        <v>1</v>
      </c>
      <c r="E893" s="216" t="s">
        <v>6032</v>
      </c>
      <c r="F893" s="217">
        <v>330</v>
      </c>
      <c r="G893" s="218">
        <f t="shared" si="135"/>
        <v>66</v>
      </c>
      <c r="H893" s="219">
        <f t="shared" si="136"/>
        <v>183.33333333333334</v>
      </c>
      <c r="I893" s="219">
        <f t="shared" si="137"/>
        <v>6.1111111111111116E-2</v>
      </c>
      <c r="J893" s="217"/>
      <c r="K893" s="220"/>
      <c r="L893" s="220"/>
      <c r="M893" s="221"/>
      <c r="N893" s="222">
        <f t="shared" si="131"/>
        <v>0</v>
      </c>
      <c r="O893" s="223"/>
      <c r="P893" s="224"/>
      <c r="Q893" s="224"/>
      <c r="R893" s="224"/>
      <c r="S893" s="224"/>
      <c r="T893" s="225"/>
      <c r="U893" s="226">
        <f t="shared" si="138"/>
        <v>0.12222222222222223</v>
      </c>
      <c r="V893" s="227"/>
      <c r="W893" s="228" t="str">
        <f t="shared" si="139"/>
        <v>0</v>
      </c>
      <c r="X893" s="509"/>
      <c r="Y893" s="229">
        <f t="shared" si="140"/>
        <v>0</v>
      </c>
    </row>
    <row r="894" spans="2:25" ht="18.75" customHeight="1">
      <c r="B894" s="515"/>
      <c r="C894" s="506"/>
      <c r="D894" s="216">
        <v>2</v>
      </c>
      <c r="E894" s="216" t="s">
        <v>6033</v>
      </c>
      <c r="F894" s="217">
        <v>480</v>
      </c>
      <c r="G894" s="218">
        <f t="shared" si="135"/>
        <v>96</v>
      </c>
      <c r="H894" s="219">
        <f t="shared" si="136"/>
        <v>266.66666666666669</v>
      </c>
      <c r="I894" s="219">
        <f t="shared" si="137"/>
        <v>8.8888888888888892E-2</v>
      </c>
      <c r="J894" s="217"/>
      <c r="K894" s="220"/>
      <c r="L894" s="220"/>
      <c r="M894" s="221"/>
      <c r="N894" s="222">
        <f t="shared" si="131"/>
        <v>0</v>
      </c>
      <c r="O894" s="223"/>
      <c r="P894" s="224"/>
      <c r="Q894" s="224"/>
      <c r="R894" s="224"/>
      <c r="S894" s="224"/>
      <c r="T894" s="225"/>
      <c r="U894" s="226">
        <f t="shared" si="138"/>
        <v>0.17777777777777778</v>
      </c>
      <c r="V894" s="227"/>
      <c r="W894" s="228" t="str">
        <f t="shared" si="139"/>
        <v>0</v>
      </c>
      <c r="X894" s="509"/>
      <c r="Y894" s="229">
        <f t="shared" si="140"/>
        <v>0</v>
      </c>
    </row>
    <row r="895" spans="2:25" ht="18.75" customHeight="1">
      <c r="B895" s="515"/>
      <c r="C895" s="506"/>
      <c r="D895" s="216">
        <v>3</v>
      </c>
      <c r="E895" s="216" t="s">
        <v>6034</v>
      </c>
      <c r="F895" s="217">
        <v>400</v>
      </c>
      <c r="G895" s="218">
        <f t="shared" si="135"/>
        <v>80</v>
      </c>
      <c r="H895" s="219">
        <f t="shared" si="136"/>
        <v>222.22222222222223</v>
      </c>
      <c r="I895" s="219">
        <f t="shared" si="137"/>
        <v>7.407407407407407E-2</v>
      </c>
      <c r="J895" s="217"/>
      <c r="K895" s="220"/>
      <c r="L895" s="220"/>
      <c r="M895" s="221"/>
      <c r="N895" s="222">
        <f t="shared" si="131"/>
        <v>0</v>
      </c>
      <c r="O895" s="223"/>
      <c r="P895" s="224"/>
      <c r="Q895" s="224"/>
      <c r="R895" s="224"/>
      <c r="S895" s="224"/>
      <c r="T895" s="225"/>
      <c r="U895" s="226">
        <f t="shared" si="138"/>
        <v>0.14814814814814814</v>
      </c>
      <c r="V895" s="227"/>
      <c r="W895" s="228" t="str">
        <f t="shared" si="139"/>
        <v>0</v>
      </c>
      <c r="X895" s="509"/>
      <c r="Y895" s="229">
        <f t="shared" si="140"/>
        <v>0</v>
      </c>
    </row>
    <row r="896" spans="2:25" ht="18.75" customHeight="1">
      <c r="B896" s="515"/>
      <c r="C896" s="506"/>
      <c r="D896" s="216">
        <v>4</v>
      </c>
      <c r="E896" s="216" t="s">
        <v>6035</v>
      </c>
      <c r="F896" s="217">
        <v>460</v>
      </c>
      <c r="G896" s="218">
        <f t="shared" si="135"/>
        <v>92</v>
      </c>
      <c r="H896" s="219">
        <f t="shared" si="136"/>
        <v>255.55555555555554</v>
      </c>
      <c r="I896" s="219">
        <f t="shared" si="137"/>
        <v>8.5185185185185183E-2</v>
      </c>
      <c r="J896" s="217"/>
      <c r="K896" s="220"/>
      <c r="L896" s="220"/>
      <c r="M896" s="221"/>
      <c r="N896" s="222">
        <f t="shared" si="131"/>
        <v>0</v>
      </c>
      <c r="O896" s="223"/>
      <c r="P896" s="224"/>
      <c r="Q896" s="224"/>
      <c r="R896" s="224"/>
      <c r="S896" s="224"/>
      <c r="T896" s="225"/>
      <c r="U896" s="226">
        <f t="shared" si="138"/>
        <v>0.17037037037037037</v>
      </c>
      <c r="V896" s="227"/>
      <c r="W896" s="228" t="str">
        <f t="shared" si="139"/>
        <v>0</v>
      </c>
      <c r="X896" s="509"/>
      <c r="Y896" s="229">
        <f t="shared" si="140"/>
        <v>0</v>
      </c>
    </row>
    <row r="897" spans="2:25" ht="18.75" customHeight="1">
      <c r="B897" s="515"/>
      <c r="C897" s="506"/>
      <c r="D897" s="216">
        <v>5</v>
      </c>
      <c r="E897" s="216" t="s">
        <v>6036</v>
      </c>
      <c r="F897" s="217">
        <v>480</v>
      </c>
      <c r="G897" s="218">
        <f t="shared" si="135"/>
        <v>96</v>
      </c>
      <c r="H897" s="219">
        <f t="shared" si="136"/>
        <v>266.66666666666669</v>
      </c>
      <c r="I897" s="219">
        <f t="shared" si="137"/>
        <v>8.8888888888888892E-2</v>
      </c>
      <c r="J897" s="217"/>
      <c r="K897" s="220"/>
      <c r="L897" s="220"/>
      <c r="M897" s="221"/>
      <c r="N897" s="222">
        <f t="shared" si="131"/>
        <v>0</v>
      </c>
      <c r="O897" s="223"/>
      <c r="P897" s="224"/>
      <c r="Q897" s="224"/>
      <c r="R897" s="224"/>
      <c r="S897" s="224"/>
      <c r="T897" s="225"/>
      <c r="U897" s="226">
        <f t="shared" si="138"/>
        <v>0.17777777777777778</v>
      </c>
      <c r="V897" s="227"/>
      <c r="W897" s="228" t="str">
        <f t="shared" si="139"/>
        <v>0</v>
      </c>
      <c r="X897" s="509"/>
      <c r="Y897" s="229">
        <f t="shared" si="140"/>
        <v>0</v>
      </c>
    </row>
    <row r="898" spans="2:25" ht="18.75" customHeight="1">
      <c r="B898" s="515"/>
      <c r="C898" s="506"/>
      <c r="D898" s="216">
        <v>6</v>
      </c>
      <c r="E898" s="216" t="s">
        <v>6037</v>
      </c>
      <c r="F898" s="217">
        <v>400</v>
      </c>
      <c r="G898" s="218">
        <f t="shared" si="135"/>
        <v>80</v>
      </c>
      <c r="H898" s="219">
        <f t="shared" si="136"/>
        <v>222.22222222222223</v>
      </c>
      <c r="I898" s="219">
        <f t="shared" si="137"/>
        <v>7.407407407407407E-2</v>
      </c>
      <c r="J898" s="217"/>
      <c r="K898" s="220"/>
      <c r="L898" s="220"/>
      <c r="M898" s="221"/>
      <c r="N898" s="222">
        <f t="shared" si="131"/>
        <v>0</v>
      </c>
      <c r="O898" s="223"/>
      <c r="P898" s="224"/>
      <c r="Q898" s="224"/>
      <c r="R898" s="224"/>
      <c r="S898" s="224"/>
      <c r="T898" s="225"/>
      <c r="U898" s="226">
        <f t="shared" si="138"/>
        <v>0.14814814814814814</v>
      </c>
      <c r="V898" s="227"/>
      <c r="W898" s="228" t="str">
        <f t="shared" si="139"/>
        <v>0</v>
      </c>
      <c r="X898" s="509"/>
      <c r="Y898" s="229">
        <f t="shared" si="140"/>
        <v>0</v>
      </c>
    </row>
    <row r="899" spans="2:25" ht="18.75" customHeight="1">
      <c r="B899" s="515"/>
      <c r="C899" s="506"/>
      <c r="D899" s="216">
        <v>7</v>
      </c>
      <c r="E899" s="216" t="s">
        <v>6038</v>
      </c>
      <c r="F899" s="217">
        <v>330</v>
      </c>
      <c r="G899" s="218">
        <f t="shared" si="135"/>
        <v>66</v>
      </c>
      <c r="H899" s="219">
        <f t="shared" si="136"/>
        <v>183.33333333333334</v>
      </c>
      <c r="I899" s="219">
        <f t="shared" si="137"/>
        <v>6.1111111111111116E-2</v>
      </c>
      <c r="J899" s="217"/>
      <c r="K899" s="220"/>
      <c r="L899" s="220"/>
      <c r="M899" s="221"/>
      <c r="N899" s="222">
        <f t="shared" si="131"/>
        <v>0</v>
      </c>
      <c r="O899" s="223"/>
      <c r="P899" s="224"/>
      <c r="Q899" s="224"/>
      <c r="R899" s="224"/>
      <c r="S899" s="224"/>
      <c r="T899" s="225"/>
      <c r="U899" s="226">
        <f t="shared" si="138"/>
        <v>0.12222222222222223</v>
      </c>
      <c r="V899" s="227"/>
      <c r="W899" s="228" t="str">
        <f t="shared" si="139"/>
        <v>0</v>
      </c>
      <c r="X899" s="509"/>
      <c r="Y899" s="229">
        <f t="shared" si="140"/>
        <v>0</v>
      </c>
    </row>
    <row r="900" spans="2:25" ht="18.75" customHeight="1">
      <c r="B900" s="515"/>
      <c r="C900" s="506"/>
      <c r="D900" s="216">
        <v>8</v>
      </c>
      <c r="E900" s="216" t="s">
        <v>6039</v>
      </c>
      <c r="F900" s="217">
        <v>430</v>
      </c>
      <c r="G900" s="218">
        <f t="shared" si="135"/>
        <v>86</v>
      </c>
      <c r="H900" s="219">
        <f t="shared" si="136"/>
        <v>238.88888888888889</v>
      </c>
      <c r="I900" s="219">
        <f t="shared" si="137"/>
        <v>7.9629629629629634E-2</v>
      </c>
      <c r="J900" s="217"/>
      <c r="K900" s="220"/>
      <c r="L900" s="220"/>
      <c r="M900" s="221"/>
      <c r="N900" s="222">
        <f t="shared" si="131"/>
        <v>0</v>
      </c>
      <c r="O900" s="223"/>
      <c r="P900" s="224"/>
      <c r="Q900" s="224"/>
      <c r="R900" s="224"/>
      <c r="S900" s="224"/>
      <c r="T900" s="225"/>
      <c r="U900" s="226">
        <f t="shared" si="138"/>
        <v>0.15925925925925927</v>
      </c>
      <c r="V900" s="227"/>
      <c r="W900" s="228" t="str">
        <f t="shared" si="139"/>
        <v>0</v>
      </c>
      <c r="X900" s="509"/>
      <c r="Y900" s="229">
        <f t="shared" si="140"/>
        <v>0</v>
      </c>
    </row>
    <row r="901" spans="2:25" ht="18.75" customHeight="1">
      <c r="B901" s="515"/>
      <c r="C901" s="506"/>
      <c r="D901" s="216">
        <v>9</v>
      </c>
      <c r="E901" s="216" t="s">
        <v>6040</v>
      </c>
      <c r="F901" s="217">
        <v>470</v>
      </c>
      <c r="G901" s="218">
        <f t="shared" si="135"/>
        <v>94</v>
      </c>
      <c r="H901" s="219">
        <f t="shared" si="136"/>
        <v>261.11111111111109</v>
      </c>
      <c r="I901" s="219">
        <f t="shared" si="137"/>
        <v>8.7037037037037024E-2</v>
      </c>
      <c r="J901" s="217"/>
      <c r="K901" s="220" t="s">
        <v>6041</v>
      </c>
      <c r="L901" s="220"/>
      <c r="M901" s="221">
        <f>SUM(H893:H904)</f>
        <v>2855.5555555555552</v>
      </c>
      <c r="N901" s="222">
        <f t="shared" si="131"/>
        <v>57.111111111111107</v>
      </c>
      <c r="O901" s="223">
        <v>1</v>
      </c>
      <c r="P901" s="224" t="s">
        <v>12</v>
      </c>
      <c r="Q901" s="224"/>
      <c r="R901" s="224" t="s">
        <v>1064</v>
      </c>
      <c r="S901" s="224"/>
      <c r="T901" s="225"/>
      <c r="U901" s="226">
        <f t="shared" si="138"/>
        <v>0.17407407407407405</v>
      </c>
      <c r="V901" s="227">
        <f>SUM(U893:U904)</f>
        <v>1.9037037037037039</v>
      </c>
      <c r="W901" s="228" t="str">
        <f t="shared" si="139"/>
        <v>2</v>
      </c>
      <c r="X901" s="509"/>
      <c r="Y901" s="229">
        <f t="shared" si="140"/>
        <v>1</v>
      </c>
    </row>
    <row r="902" spans="2:25" ht="18.75" customHeight="1">
      <c r="B902" s="515"/>
      <c r="C902" s="506"/>
      <c r="D902" s="216">
        <v>10</v>
      </c>
      <c r="E902" s="216" t="s">
        <v>6042</v>
      </c>
      <c r="F902" s="217">
        <v>490</v>
      </c>
      <c r="G902" s="218">
        <f t="shared" si="135"/>
        <v>98</v>
      </c>
      <c r="H902" s="219">
        <f t="shared" si="136"/>
        <v>272.22222222222223</v>
      </c>
      <c r="I902" s="219">
        <f t="shared" si="137"/>
        <v>9.0740740740740747E-2</v>
      </c>
      <c r="J902" s="217"/>
      <c r="K902" s="220"/>
      <c r="L902" s="220"/>
      <c r="M902" s="221"/>
      <c r="N902" s="222">
        <f t="shared" si="131"/>
        <v>0</v>
      </c>
      <c r="O902" s="223"/>
      <c r="P902" s="224"/>
      <c r="Q902" s="224"/>
      <c r="R902" s="224"/>
      <c r="S902" s="224"/>
      <c r="T902" s="225"/>
      <c r="U902" s="226">
        <f t="shared" si="138"/>
        <v>0.18148148148148149</v>
      </c>
      <c r="V902" s="227"/>
      <c r="W902" s="228" t="str">
        <f t="shared" si="139"/>
        <v>0</v>
      </c>
      <c r="X902" s="509"/>
      <c r="Y902" s="229">
        <f t="shared" si="140"/>
        <v>0</v>
      </c>
    </row>
    <row r="903" spans="2:25" ht="18.75" customHeight="1">
      <c r="B903" s="515"/>
      <c r="C903" s="506"/>
      <c r="D903" s="216">
        <v>11</v>
      </c>
      <c r="E903" s="216" t="s">
        <v>6043</v>
      </c>
      <c r="F903" s="217">
        <v>430</v>
      </c>
      <c r="G903" s="218">
        <f t="shared" si="135"/>
        <v>86</v>
      </c>
      <c r="H903" s="219">
        <f t="shared" si="136"/>
        <v>238.88888888888889</v>
      </c>
      <c r="I903" s="219">
        <f t="shared" si="137"/>
        <v>7.9629629629629634E-2</v>
      </c>
      <c r="J903" s="217"/>
      <c r="K903" s="220"/>
      <c r="L903" s="220"/>
      <c r="M903" s="221"/>
      <c r="N903" s="222">
        <f t="shared" si="131"/>
        <v>0</v>
      </c>
      <c r="O903" s="223"/>
      <c r="P903" s="224"/>
      <c r="Q903" s="224"/>
      <c r="R903" s="224"/>
      <c r="S903" s="224"/>
      <c r="T903" s="225"/>
      <c r="U903" s="226">
        <f t="shared" si="138"/>
        <v>0.15925925925925927</v>
      </c>
      <c r="V903" s="227"/>
      <c r="W903" s="228" t="str">
        <f t="shared" si="139"/>
        <v>0</v>
      </c>
      <c r="X903" s="509"/>
      <c r="Y903" s="229">
        <f t="shared" si="140"/>
        <v>0</v>
      </c>
    </row>
    <row r="904" spans="2:25" ht="18.75" customHeight="1">
      <c r="B904" s="515"/>
      <c r="C904" s="506"/>
      <c r="D904" s="216">
        <v>12</v>
      </c>
      <c r="E904" s="216" t="s">
        <v>6044</v>
      </c>
      <c r="F904" s="217">
        <v>440</v>
      </c>
      <c r="G904" s="218">
        <f t="shared" si="135"/>
        <v>88</v>
      </c>
      <c r="H904" s="219">
        <f t="shared" si="136"/>
        <v>244.44444444444443</v>
      </c>
      <c r="I904" s="219">
        <f t="shared" si="137"/>
        <v>8.1481481481481474E-2</v>
      </c>
      <c r="J904" s="217"/>
      <c r="K904" s="220"/>
      <c r="L904" s="220"/>
      <c r="M904" s="221"/>
      <c r="N904" s="222">
        <f t="shared" si="131"/>
        <v>0</v>
      </c>
      <c r="O904" s="223"/>
      <c r="P904" s="224"/>
      <c r="Q904" s="224"/>
      <c r="R904" s="224"/>
      <c r="S904" s="224"/>
      <c r="T904" s="225"/>
      <c r="U904" s="226">
        <f t="shared" si="138"/>
        <v>0.16296296296296295</v>
      </c>
      <c r="V904" s="227"/>
      <c r="W904" s="228" t="str">
        <f t="shared" si="139"/>
        <v>0</v>
      </c>
      <c r="X904" s="509"/>
      <c r="Y904" s="229">
        <f t="shared" si="140"/>
        <v>0</v>
      </c>
    </row>
    <row r="905" spans="2:25" ht="18.75" customHeight="1">
      <c r="B905" s="515"/>
      <c r="C905" s="506"/>
      <c r="D905" s="216"/>
      <c r="E905" s="216"/>
      <c r="F905" s="217"/>
      <c r="G905" s="218">
        <f t="shared" si="135"/>
        <v>0</v>
      </c>
      <c r="H905" s="219">
        <f t="shared" si="136"/>
        <v>0</v>
      </c>
      <c r="I905" s="219">
        <f t="shared" si="137"/>
        <v>0</v>
      </c>
      <c r="J905" s="217"/>
      <c r="K905" s="220"/>
      <c r="L905" s="220"/>
      <c r="M905" s="221"/>
      <c r="N905" s="222">
        <f t="shared" si="131"/>
        <v>0</v>
      </c>
      <c r="O905" s="223"/>
      <c r="P905" s="224"/>
      <c r="Q905" s="224"/>
      <c r="R905" s="224"/>
      <c r="S905" s="224"/>
      <c r="T905" s="225"/>
      <c r="U905" s="226">
        <f t="shared" si="138"/>
        <v>0</v>
      </c>
      <c r="V905" s="227"/>
      <c r="W905" s="228" t="str">
        <f t="shared" si="139"/>
        <v>0</v>
      </c>
      <c r="X905" s="509"/>
      <c r="Y905" s="229">
        <f t="shared" si="140"/>
        <v>0</v>
      </c>
    </row>
    <row r="906" spans="2:25" ht="18.75" customHeight="1">
      <c r="B906" s="516"/>
      <c r="C906" s="507"/>
      <c r="D906" s="216"/>
      <c r="E906" s="216"/>
      <c r="F906" s="217"/>
      <c r="G906" s="218">
        <f>F906/$G$15</f>
        <v>0</v>
      </c>
      <c r="H906" s="219">
        <f>F906/$H$15</f>
        <v>0</v>
      </c>
      <c r="I906" s="219">
        <f>H906/$I$15</f>
        <v>0</v>
      </c>
      <c r="J906" s="217"/>
      <c r="K906" s="220"/>
      <c r="L906" s="220"/>
      <c r="M906" s="232"/>
      <c r="N906" s="222">
        <f>M906/$N$15</f>
        <v>0</v>
      </c>
      <c r="O906" s="231"/>
      <c r="P906" s="231"/>
      <c r="Q906" s="231"/>
      <c r="R906" s="231"/>
      <c r="S906" s="231"/>
      <c r="T906" s="225"/>
      <c r="U906" s="226">
        <f>H906/$U$15</f>
        <v>0</v>
      </c>
      <c r="V906" s="227"/>
      <c r="W906" s="228" t="str">
        <f>IF(V906&lt;1,"0",IF(V906&lt;5,"2",IF(V906&gt;=5,"6")))</f>
        <v>0</v>
      </c>
      <c r="X906" s="510"/>
      <c r="Y906" s="229">
        <f t="shared" si="140"/>
        <v>0</v>
      </c>
    </row>
    <row r="907" spans="2:25">
      <c r="B907" s="233"/>
      <c r="C907" s="234" t="s">
        <v>111</v>
      </c>
      <c r="D907" s="235"/>
      <c r="E907" s="236">
        <f>COUNTA(E793:E906)</f>
        <v>106</v>
      </c>
      <c r="F907" s="236">
        <f>SUM(F793:F906)</f>
        <v>36476</v>
      </c>
      <c r="G907" s="236">
        <f>SUM(G793:G906)</f>
        <v>7295.1999999999989</v>
      </c>
      <c r="H907" s="236">
        <f>SUM(H793:H906)</f>
        <v>20264.44444444446</v>
      </c>
      <c r="I907" s="236">
        <f>MROUND(SUM(I793:I906),1)</f>
        <v>7</v>
      </c>
      <c r="J907" s="236">
        <f>COUNTA(J793:J906)</f>
        <v>1</v>
      </c>
      <c r="K907" s="236">
        <f>COUNTA(K793:K906)</f>
        <v>7</v>
      </c>
      <c r="L907" s="236">
        <f>COUNTA(L793:L906)</f>
        <v>0</v>
      </c>
      <c r="M907" s="236">
        <f>SUM(M793:M906)</f>
        <v>20264.444444444445</v>
      </c>
      <c r="N907" s="236">
        <f>SUM(N793:N906)</f>
        <v>405.28888888888889</v>
      </c>
      <c r="O907" s="237"/>
      <c r="P907" s="238">
        <f>COUNTIF(P793:P906, "YES")</f>
        <v>0</v>
      </c>
      <c r="Q907" s="237"/>
      <c r="R907" s="237"/>
      <c r="S907" s="237"/>
      <c r="T907" s="237"/>
      <c r="U907" s="236">
        <f>SUM(U793:U906)</f>
        <v>13.50962962962962</v>
      </c>
      <c r="V907" s="236">
        <f>SUM(V793:V906)</f>
        <v>13.509629629629631</v>
      </c>
      <c r="W907" s="236">
        <f t="array" ref="W907">SUM(ABS(W793:W906))</f>
        <v>14</v>
      </c>
      <c r="X907" s="238">
        <f>IF(X793&lt;0.2, "0", IF(X793&lt;=2, "2", IF(X793&gt;2, ROUND(X793,0))))</f>
        <v>2</v>
      </c>
      <c r="Y907" s="236">
        <f>SUM(Y793:Y906)</f>
        <v>7</v>
      </c>
    </row>
    <row r="908" spans="2:25" ht="18.75" customHeight="1">
      <c r="B908" s="514">
        <v>9</v>
      </c>
      <c r="C908" s="505" t="s">
        <v>6045</v>
      </c>
      <c r="D908" s="216">
        <v>1</v>
      </c>
      <c r="E908" s="216" t="s">
        <v>6046</v>
      </c>
      <c r="F908" s="217">
        <v>2025</v>
      </c>
      <c r="G908" s="218">
        <f t="shared" ref="G908:G971" si="141">F908/$G$15</f>
        <v>405</v>
      </c>
      <c r="H908" s="219">
        <f t="shared" ref="H908:H971" si="142">F908/$H$15</f>
        <v>1125</v>
      </c>
      <c r="I908" s="219">
        <f t="shared" ref="I908:I971" si="143">H908/$I$15</f>
        <v>0.375</v>
      </c>
      <c r="J908" s="217" t="s">
        <v>6047</v>
      </c>
      <c r="K908" s="220" t="s">
        <v>6047</v>
      </c>
      <c r="L908" s="220"/>
      <c r="M908" s="221">
        <f>SUM(H908:H917)</f>
        <v>3233.8888888888891</v>
      </c>
      <c r="N908" s="222">
        <f t="shared" ref="N908:N971" si="144">M908/$N$15</f>
        <v>64.677777777777777</v>
      </c>
      <c r="O908" s="223">
        <v>5</v>
      </c>
      <c r="P908" s="224" t="s">
        <v>12</v>
      </c>
      <c r="Q908" s="224"/>
      <c r="R908" s="224" t="s">
        <v>1064</v>
      </c>
      <c r="S908" s="224"/>
      <c r="T908" s="225"/>
      <c r="U908" s="226">
        <f t="shared" ref="U908:U971" si="145">H908/$U$15</f>
        <v>0.75</v>
      </c>
      <c r="V908" s="227">
        <f>SUM(U908:U917)</f>
        <v>2.155925925925926</v>
      </c>
      <c r="W908" s="228" t="str">
        <f t="shared" ref="W908:W971" si="146">IF(V908&lt;1,"0",IF(V908&lt;5,"2",IF(V908&gt;=5,"6")))</f>
        <v>2</v>
      </c>
      <c r="X908" s="508">
        <f>K973/$X$15</f>
        <v>1.6666666666666667</v>
      </c>
      <c r="Y908" s="229">
        <f t="shared" ref="Y908:Y971" si="147">W908/2</f>
        <v>1</v>
      </c>
    </row>
    <row r="909" spans="2:25" ht="18.75" customHeight="1">
      <c r="B909" s="515"/>
      <c r="C909" s="506"/>
      <c r="D909" s="216">
        <v>2</v>
      </c>
      <c r="E909" s="216" t="s">
        <v>6048</v>
      </c>
      <c r="F909" s="217">
        <v>250</v>
      </c>
      <c r="G909" s="218">
        <f t="shared" si="141"/>
        <v>50</v>
      </c>
      <c r="H909" s="219">
        <f t="shared" si="142"/>
        <v>138.88888888888889</v>
      </c>
      <c r="I909" s="219">
        <f t="shared" si="143"/>
        <v>4.6296296296296294E-2</v>
      </c>
      <c r="J909" s="217"/>
      <c r="K909" s="220"/>
      <c r="L909" s="220"/>
      <c r="M909" s="221"/>
      <c r="N909" s="222">
        <f t="shared" si="144"/>
        <v>0</v>
      </c>
      <c r="O909" s="223"/>
      <c r="P909" s="224"/>
      <c r="Q909" s="224"/>
      <c r="R909" s="224"/>
      <c r="S909" s="224"/>
      <c r="T909" s="225"/>
      <c r="U909" s="226">
        <f t="shared" si="145"/>
        <v>9.2592592592592587E-2</v>
      </c>
      <c r="V909" s="227"/>
      <c r="W909" s="228" t="str">
        <f t="shared" si="146"/>
        <v>0</v>
      </c>
      <c r="X909" s="509"/>
      <c r="Y909" s="229">
        <f t="shared" si="147"/>
        <v>0</v>
      </c>
    </row>
    <row r="910" spans="2:25" ht="18.75" customHeight="1">
      <c r="B910" s="515"/>
      <c r="C910" s="506"/>
      <c r="D910" s="216">
        <v>3</v>
      </c>
      <c r="E910" s="216" t="s">
        <v>6049</v>
      </c>
      <c r="F910" s="217">
        <v>484</v>
      </c>
      <c r="G910" s="218">
        <f t="shared" si="141"/>
        <v>96.8</v>
      </c>
      <c r="H910" s="219">
        <f t="shared" si="142"/>
        <v>268.88888888888886</v>
      </c>
      <c r="I910" s="219">
        <f t="shared" si="143"/>
        <v>8.9629629629629615E-2</v>
      </c>
      <c r="J910" s="217"/>
      <c r="K910" s="220"/>
      <c r="L910" s="220"/>
      <c r="M910" s="221"/>
      <c r="N910" s="222">
        <f t="shared" si="144"/>
        <v>0</v>
      </c>
      <c r="O910" s="223"/>
      <c r="P910" s="224"/>
      <c r="Q910" s="224"/>
      <c r="R910" s="224"/>
      <c r="S910" s="224"/>
      <c r="T910" s="225"/>
      <c r="U910" s="226">
        <f t="shared" si="145"/>
        <v>0.17925925925925923</v>
      </c>
      <c r="V910" s="227"/>
      <c r="W910" s="228" t="str">
        <f t="shared" si="146"/>
        <v>0</v>
      </c>
      <c r="X910" s="509"/>
      <c r="Y910" s="229">
        <f t="shared" si="147"/>
        <v>0</v>
      </c>
    </row>
    <row r="911" spans="2:25" ht="18.75" customHeight="1">
      <c r="B911" s="515"/>
      <c r="C911" s="506"/>
      <c r="D911" s="216">
        <v>4</v>
      </c>
      <c r="E911" s="216" t="s">
        <v>6050</v>
      </c>
      <c r="F911" s="217">
        <v>414</v>
      </c>
      <c r="G911" s="218">
        <f t="shared" si="141"/>
        <v>82.8</v>
      </c>
      <c r="H911" s="219">
        <f t="shared" si="142"/>
        <v>230</v>
      </c>
      <c r="I911" s="219">
        <f t="shared" si="143"/>
        <v>7.6666666666666661E-2</v>
      </c>
      <c r="J911" s="217"/>
      <c r="K911" s="220"/>
      <c r="L911" s="220"/>
      <c r="M911" s="221"/>
      <c r="N911" s="222">
        <f t="shared" si="144"/>
        <v>0</v>
      </c>
      <c r="O911" s="223"/>
      <c r="P911" s="224"/>
      <c r="Q911" s="224"/>
      <c r="R911" s="224"/>
      <c r="S911" s="224"/>
      <c r="T911" s="225"/>
      <c r="U911" s="226">
        <f t="shared" si="145"/>
        <v>0.15333333333333332</v>
      </c>
      <c r="V911" s="227"/>
      <c r="W911" s="228" t="str">
        <f t="shared" si="146"/>
        <v>0</v>
      </c>
      <c r="X911" s="509"/>
      <c r="Y911" s="229">
        <f t="shared" si="147"/>
        <v>0</v>
      </c>
    </row>
    <row r="912" spans="2:25" ht="18.75" customHeight="1">
      <c r="B912" s="515"/>
      <c r="C912" s="506"/>
      <c r="D912" s="216">
        <v>5</v>
      </c>
      <c r="E912" s="216" t="s">
        <v>6051</v>
      </c>
      <c r="F912" s="217">
        <v>300</v>
      </c>
      <c r="G912" s="218">
        <f t="shared" si="141"/>
        <v>60</v>
      </c>
      <c r="H912" s="219">
        <f t="shared" si="142"/>
        <v>166.66666666666666</v>
      </c>
      <c r="I912" s="219">
        <f t="shared" si="143"/>
        <v>5.5555555555555552E-2</v>
      </c>
      <c r="J912" s="217"/>
      <c r="K912" s="220"/>
      <c r="L912" s="220"/>
      <c r="M912" s="221"/>
      <c r="N912" s="222">
        <f t="shared" si="144"/>
        <v>0</v>
      </c>
      <c r="O912" s="223"/>
      <c r="P912" s="224"/>
      <c r="Q912" s="224"/>
      <c r="R912" s="224"/>
      <c r="S912" s="224"/>
      <c r="T912" s="225"/>
      <c r="U912" s="226">
        <f t="shared" si="145"/>
        <v>0.1111111111111111</v>
      </c>
      <c r="V912" s="227"/>
      <c r="W912" s="228" t="str">
        <f t="shared" si="146"/>
        <v>0</v>
      </c>
      <c r="X912" s="509"/>
      <c r="Y912" s="229">
        <f t="shared" si="147"/>
        <v>0</v>
      </c>
    </row>
    <row r="913" spans="2:25" ht="18.75" customHeight="1">
      <c r="B913" s="515"/>
      <c r="C913" s="506"/>
      <c r="D913" s="216">
        <v>6</v>
      </c>
      <c r="E913" s="216" t="s">
        <v>6052</v>
      </c>
      <c r="F913" s="217">
        <v>596</v>
      </c>
      <c r="G913" s="218">
        <f t="shared" si="141"/>
        <v>119.2</v>
      </c>
      <c r="H913" s="219">
        <f t="shared" si="142"/>
        <v>331.11111111111109</v>
      </c>
      <c r="I913" s="219">
        <f t="shared" si="143"/>
        <v>0.11037037037037037</v>
      </c>
      <c r="J913" s="217"/>
      <c r="K913" s="220"/>
      <c r="L913" s="220"/>
      <c r="M913" s="221"/>
      <c r="N913" s="222">
        <f t="shared" si="144"/>
        <v>0</v>
      </c>
      <c r="O913" s="223"/>
      <c r="P913" s="224"/>
      <c r="Q913" s="224"/>
      <c r="R913" s="224"/>
      <c r="S913" s="224"/>
      <c r="T913" s="225"/>
      <c r="U913" s="226">
        <f t="shared" si="145"/>
        <v>0.22074074074074074</v>
      </c>
      <c r="V913" s="227"/>
      <c r="W913" s="228" t="str">
        <f t="shared" si="146"/>
        <v>0</v>
      </c>
      <c r="X913" s="509"/>
      <c r="Y913" s="229">
        <f t="shared" si="147"/>
        <v>0</v>
      </c>
    </row>
    <row r="914" spans="2:25" ht="18.75" customHeight="1">
      <c r="B914" s="515"/>
      <c r="C914" s="506"/>
      <c r="D914" s="216">
        <v>7</v>
      </c>
      <c r="E914" s="216" t="s">
        <v>6053</v>
      </c>
      <c r="F914" s="217">
        <v>397</v>
      </c>
      <c r="G914" s="218">
        <f t="shared" si="141"/>
        <v>79.400000000000006</v>
      </c>
      <c r="H914" s="219">
        <f t="shared" si="142"/>
        <v>220.55555555555554</v>
      </c>
      <c r="I914" s="219">
        <f t="shared" si="143"/>
        <v>7.3518518518518511E-2</v>
      </c>
      <c r="J914" s="217"/>
      <c r="K914" s="220"/>
      <c r="L914" s="220"/>
      <c r="M914" s="221"/>
      <c r="N914" s="222">
        <f t="shared" si="144"/>
        <v>0</v>
      </c>
      <c r="O914" s="223"/>
      <c r="P914" s="224"/>
      <c r="Q914" s="224"/>
      <c r="R914" s="224"/>
      <c r="S914" s="224"/>
      <c r="T914" s="225"/>
      <c r="U914" s="226">
        <f t="shared" si="145"/>
        <v>0.14703703703703702</v>
      </c>
      <c r="V914" s="227"/>
      <c r="W914" s="228" t="str">
        <f t="shared" si="146"/>
        <v>0</v>
      </c>
      <c r="X914" s="509"/>
      <c r="Y914" s="229">
        <f t="shared" si="147"/>
        <v>0</v>
      </c>
    </row>
    <row r="915" spans="2:25" ht="18.75" customHeight="1">
      <c r="B915" s="515"/>
      <c r="C915" s="506"/>
      <c r="D915" s="216">
        <v>8</v>
      </c>
      <c r="E915" s="216" t="s">
        <v>6054</v>
      </c>
      <c r="F915" s="217">
        <v>388</v>
      </c>
      <c r="G915" s="218">
        <f t="shared" si="141"/>
        <v>77.599999999999994</v>
      </c>
      <c r="H915" s="219">
        <f t="shared" si="142"/>
        <v>215.55555555555554</v>
      </c>
      <c r="I915" s="219">
        <f t="shared" si="143"/>
        <v>7.1851851851851847E-2</v>
      </c>
      <c r="J915" s="217"/>
      <c r="K915" s="220"/>
      <c r="L915" s="220"/>
      <c r="M915" s="221"/>
      <c r="N915" s="222">
        <f t="shared" si="144"/>
        <v>0</v>
      </c>
      <c r="O915" s="223"/>
      <c r="P915" s="224"/>
      <c r="Q915" s="224"/>
      <c r="R915" s="224"/>
      <c r="S915" s="224"/>
      <c r="T915" s="225"/>
      <c r="U915" s="226">
        <f t="shared" si="145"/>
        <v>0.14370370370370369</v>
      </c>
      <c r="V915" s="227"/>
      <c r="W915" s="228" t="str">
        <f t="shared" si="146"/>
        <v>0</v>
      </c>
      <c r="X915" s="509"/>
      <c r="Y915" s="229">
        <f t="shared" si="147"/>
        <v>0</v>
      </c>
    </row>
    <row r="916" spans="2:25" ht="18.75" customHeight="1">
      <c r="B916" s="515"/>
      <c r="C916" s="506"/>
      <c r="D916" s="216">
        <v>9</v>
      </c>
      <c r="E916" s="216" t="s">
        <v>6055</v>
      </c>
      <c r="F916" s="217">
        <v>70</v>
      </c>
      <c r="G916" s="218">
        <f t="shared" si="141"/>
        <v>14</v>
      </c>
      <c r="H916" s="219">
        <f t="shared" si="142"/>
        <v>38.888888888888886</v>
      </c>
      <c r="I916" s="219">
        <f t="shared" si="143"/>
        <v>1.2962962962962963E-2</v>
      </c>
      <c r="J916" s="217"/>
      <c r="K916" s="220"/>
      <c r="L916" s="220"/>
      <c r="M916" s="221"/>
      <c r="N916" s="222">
        <f t="shared" si="144"/>
        <v>0</v>
      </c>
      <c r="O916" s="223"/>
      <c r="P916" s="224"/>
      <c r="Q916" s="224"/>
      <c r="R916" s="224"/>
      <c r="S916" s="224"/>
      <c r="T916" s="225"/>
      <c r="U916" s="226">
        <f t="shared" si="145"/>
        <v>2.5925925925925925E-2</v>
      </c>
      <c r="V916" s="227"/>
      <c r="W916" s="228" t="str">
        <f t="shared" si="146"/>
        <v>0</v>
      </c>
      <c r="X916" s="509"/>
      <c r="Y916" s="229">
        <f t="shared" si="147"/>
        <v>0</v>
      </c>
    </row>
    <row r="917" spans="2:25" ht="18.75" customHeight="1">
      <c r="B917" s="515"/>
      <c r="C917" s="506"/>
      <c r="D917" s="216">
        <v>10</v>
      </c>
      <c r="E917" s="216" t="s">
        <v>6056</v>
      </c>
      <c r="F917" s="217">
        <v>897</v>
      </c>
      <c r="G917" s="218">
        <f t="shared" si="141"/>
        <v>179.4</v>
      </c>
      <c r="H917" s="219">
        <f t="shared" si="142"/>
        <v>498.33333333333331</v>
      </c>
      <c r="I917" s="219">
        <f t="shared" si="143"/>
        <v>0.1661111111111111</v>
      </c>
      <c r="J917" s="217"/>
      <c r="K917" s="220"/>
      <c r="L917" s="220"/>
      <c r="M917" s="221"/>
      <c r="N917" s="222">
        <f t="shared" si="144"/>
        <v>0</v>
      </c>
      <c r="O917" s="223"/>
      <c r="P917" s="224"/>
      <c r="Q917" s="224"/>
      <c r="R917" s="224"/>
      <c r="S917" s="224"/>
      <c r="T917" s="225"/>
      <c r="U917" s="226">
        <f t="shared" si="145"/>
        <v>0.3322222222222222</v>
      </c>
      <c r="V917" s="227"/>
      <c r="W917" s="228" t="str">
        <f t="shared" si="146"/>
        <v>0</v>
      </c>
      <c r="X917" s="509"/>
      <c r="Y917" s="229">
        <f t="shared" si="147"/>
        <v>0</v>
      </c>
    </row>
    <row r="918" spans="2:25" ht="18.75" customHeight="1">
      <c r="B918" s="515"/>
      <c r="C918" s="506"/>
      <c r="D918" s="216"/>
      <c r="E918" s="216"/>
      <c r="F918" s="217"/>
      <c r="G918" s="218">
        <f t="shared" si="141"/>
        <v>0</v>
      </c>
      <c r="H918" s="219">
        <f t="shared" si="142"/>
        <v>0</v>
      </c>
      <c r="I918" s="219">
        <f t="shared" si="143"/>
        <v>0</v>
      </c>
      <c r="J918" s="217"/>
      <c r="K918" s="220"/>
      <c r="L918" s="220"/>
      <c r="M918" s="221"/>
      <c r="N918" s="222">
        <f t="shared" si="144"/>
        <v>0</v>
      </c>
      <c r="O918" s="223"/>
      <c r="P918" s="224"/>
      <c r="Q918" s="224"/>
      <c r="R918" s="224"/>
      <c r="S918" s="224"/>
      <c r="T918" s="225"/>
      <c r="U918" s="226">
        <f t="shared" si="145"/>
        <v>0</v>
      </c>
      <c r="V918" s="227"/>
      <c r="W918" s="228" t="str">
        <f t="shared" si="146"/>
        <v>0</v>
      </c>
      <c r="X918" s="509"/>
      <c r="Y918" s="229">
        <f t="shared" si="147"/>
        <v>0</v>
      </c>
    </row>
    <row r="919" spans="2:25" ht="18.75" customHeight="1">
      <c r="B919" s="515"/>
      <c r="C919" s="506"/>
      <c r="D919" s="216">
        <v>1</v>
      </c>
      <c r="E919" s="216" t="s">
        <v>5891</v>
      </c>
      <c r="F919" s="217">
        <v>190</v>
      </c>
      <c r="G919" s="218">
        <f t="shared" si="141"/>
        <v>38</v>
      </c>
      <c r="H919" s="219">
        <f t="shared" si="142"/>
        <v>105.55555555555556</v>
      </c>
      <c r="I919" s="219">
        <f t="shared" si="143"/>
        <v>3.5185185185185187E-2</v>
      </c>
      <c r="J919" s="217"/>
      <c r="K919" s="220"/>
      <c r="L919" s="220"/>
      <c r="M919" s="221"/>
      <c r="N919" s="222">
        <f t="shared" si="144"/>
        <v>0</v>
      </c>
      <c r="O919" s="223"/>
      <c r="P919" s="224"/>
      <c r="Q919" s="224"/>
      <c r="R919" s="224"/>
      <c r="S919" s="224"/>
      <c r="T919" s="225"/>
      <c r="U919" s="226">
        <f t="shared" si="145"/>
        <v>7.0370370370370375E-2</v>
      </c>
      <c r="V919" s="227"/>
      <c r="W919" s="228" t="str">
        <f t="shared" si="146"/>
        <v>0</v>
      </c>
      <c r="X919" s="509"/>
      <c r="Y919" s="229">
        <f t="shared" si="147"/>
        <v>0</v>
      </c>
    </row>
    <row r="920" spans="2:25" ht="18.75" customHeight="1">
      <c r="B920" s="515"/>
      <c r="C920" s="506"/>
      <c r="D920" s="216">
        <v>2</v>
      </c>
      <c r="E920" s="216" t="s">
        <v>6057</v>
      </c>
      <c r="F920" s="217">
        <v>406</v>
      </c>
      <c r="G920" s="218">
        <f t="shared" si="141"/>
        <v>81.2</v>
      </c>
      <c r="H920" s="219">
        <f t="shared" si="142"/>
        <v>225.55555555555554</v>
      </c>
      <c r="I920" s="219">
        <f t="shared" si="143"/>
        <v>7.5185185185185174E-2</v>
      </c>
      <c r="J920" s="217"/>
      <c r="K920" s="220" t="s">
        <v>6058</v>
      </c>
      <c r="L920" s="220"/>
      <c r="M920" s="221">
        <f>SUM(H919:H931)</f>
        <v>2524.4444444444443</v>
      </c>
      <c r="N920" s="222">
        <f t="shared" si="144"/>
        <v>50.488888888888887</v>
      </c>
      <c r="O920" s="223">
        <v>4</v>
      </c>
      <c r="P920" s="224" t="s">
        <v>12</v>
      </c>
      <c r="Q920" s="224"/>
      <c r="R920" s="224" t="s">
        <v>1064</v>
      </c>
      <c r="S920" s="224"/>
      <c r="T920" s="225"/>
      <c r="U920" s="226">
        <f t="shared" si="145"/>
        <v>0.15037037037037035</v>
      </c>
      <c r="V920" s="227">
        <f>SUM(U919:U931)</f>
        <v>1.6829629629629625</v>
      </c>
      <c r="W920" s="228" t="str">
        <f t="shared" si="146"/>
        <v>2</v>
      </c>
      <c r="X920" s="509"/>
      <c r="Y920" s="229">
        <f t="shared" si="147"/>
        <v>1</v>
      </c>
    </row>
    <row r="921" spans="2:25" ht="18.75" customHeight="1">
      <c r="B921" s="515"/>
      <c r="C921" s="506"/>
      <c r="D921" s="216">
        <v>3</v>
      </c>
      <c r="E921" s="216" t="s">
        <v>6059</v>
      </c>
      <c r="F921" s="217">
        <v>200</v>
      </c>
      <c r="G921" s="218">
        <f t="shared" si="141"/>
        <v>40</v>
      </c>
      <c r="H921" s="219">
        <f t="shared" si="142"/>
        <v>111.11111111111111</v>
      </c>
      <c r="I921" s="219">
        <f t="shared" si="143"/>
        <v>3.7037037037037035E-2</v>
      </c>
      <c r="J921" s="217"/>
      <c r="K921" s="220"/>
      <c r="L921" s="220"/>
      <c r="M921" s="221"/>
      <c r="N921" s="222">
        <f t="shared" si="144"/>
        <v>0</v>
      </c>
      <c r="O921" s="223"/>
      <c r="P921" s="224"/>
      <c r="Q921" s="224"/>
      <c r="R921" s="224"/>
      <c r="S921" s="224"/>
      <c r="T921" s="225"/>
      <c r="U921" s="226">
        <f t="shared" si="145"/>
        <v>7.407407407407407E-2</v>
      </c>
      <c r="V921" s="227"/>
      <c r="W921" s="228" t="str">
        <f t="shared" si="146"/>
        <v>0</v>
      </c>
      <c r="X921" s="509"/>
      <c r="Y921" s="229">
        <f t="shared" si="147"/>
        <v>0</v>
      </c>
    </row>
    <row r="922" spans="2:25" ht="18.75" customHeight="1">
      <c r="B922" s="515"/>
      <c r="C922" s="506"/>
      <c r="D922" s="216">
        <v>4</v>
      </c>
      <c r="E922" s="216" t="s">
        <v>6060</v>
      </c>
      <c r="F922" s="217">
        <v>100</v>
      </c>
      <c r="G922" s="218">
        <f t="shared" si="141"/>
        <v>20</v>
      </c>
      <c r="H922" s="219">
        <f t="shared" si="142"/>
        <v>55.555555555555557</v>
      </c>
      <c r="I922" s="219">
        <f t="shared" si="143"/>
        <v>1.8518518518518517E-2</v>
      </c>
      <c r="J922" s="217"/>
      <c r="K922" s="220"/>
      <c r="L922" s="220"/>
      <c r="M922" s="221"/>
      <c r="N922" s="222">
        <f t="shared" si="144"/>
        <v>0</v>
      </c>
      <c r="O922" s="223"/>
      <c r="P922" s="224"/>
      <c r="Q922" s="224"/>
      <c r="R922" s="224"/>
      <c r="S922" s="224"/>
      <c r="T922" s="225"/>
      <c r="U922" s="226">
        <f t="shared" si="145"/>
        <v>3.7037037037037035E-2</v>
      </c>
      <c r="V922" s="227"/>
      <c r="W922" s="228" t="str">
        <f t="shared" si="146"/>
        <v>0</v>
      </c>
      <c r="X922" s="509"/>
      <c r="Y922" s="229">
        <f t="shared" si="147"/>
        <v>0</v>
      </c>
    </row>
    <row r="923" spans="2:25" ht="18.75" customHeight="1">
      <c r="B923" s="515"/>
      <c r="C923" s="506"/>
      <c r="D923" s="216">
        <v>5</v>
      </c>
      <c r="E923" s="216" t="s">
        <v>6061</v>
      </c>
      <c r="F923" s="217">
        <v>200</v>
      </c>
      <c r="G923" s="218">
        <f t="shared" si="141"/>
        <v>40</v>
      </c>
      <c r="H923" s="219">
        <f t="shared" si="142"/>
        <v>111.11111111111111</v>
      </c>
      <c r="I923" s="219">
        <f t="shared" si="143"/>
        <v>3.7037037037037035E-2</v>
      </c>
      <c r="J923" s="217"/>
      <c r="K923" s="220"/>
      <c r="L923" s="220"/>
      <c r="M923" s="221"/>
      <c r="N923" s="222">
        <f t="shared" si="144"/>
        <v>0</v>
      </c>
      <c r="O923" s="223"/>
      <c r="P923" s="224"/>
      <c r="Q923" s="224"/>
      <c r="R923" s="224"/>
      <c r="S923" s="224"/>
      <c r="T923" s="225"/>
      <c r="U923" s="226">
        <f t="shared" si="145"/>
        <v>7.407407407407407E-2</v>
      </c>
      <c r="V923" s="227"/>
      <c r="W923" s="228" t="str">
        <f t="shared" si="146"/>
        <v>0</v>
      </c>
      <c r="X923" s="509"/>
      <c r="Y923" s="229">
        <f t="shared" si="147"/>
        <v>0</v>
      </c>
    </row>
    <row r="924" spans="2:25" ht="18.75" customHeight="1">
      <c r="B924" s="515"/>
      <c r="C924" s="506"/>
      <c r="D924" s="216">
        <v>6</v>
      </c>
      <c r="E924" s="216" t="s">
        <v>6062</v>
      </c>
      <c r="F924" s="217">
        <v>105</v>
      </c>
      <c r="G924" s="218">
        <f t="shared" si="141"/>
        <v>21</v>
      </c>
      <c r="H924" s="219">
        <f t="shared" si="142"/>
        <v>58.333333333333329</v>
      </c>
      <c r="I924" s="219">
        <f t="shared" si="143"/>
        <v>1.9444444444444441E-2</v>
      </c>
      <c r="J924" s="217"/>
      <c r="K924" s="220"/>
      <c r="L924" s="220"/>
      <c r="M924" s="221"/>
      <c r="N924" s="222">
        <f t="shared" si="144"/>
        <v>0</v>
      </c>
      <c r="O924" s="223"/>
      <c r="P924" s="224"/>
      <c r="Q924" s="224"/>
      <c r="R924" s="224"/>
      <c r="S924" s="224"/>
      <c r="T924" s="225"/>
      <c r="U924" s="226">
        <f t="shared" si="145"/>
        <v>3.8888888888888883E-2</v>
      </c>
      <c r="V924" s="227"/>
      <c r="W924" s="228" t="str">
        <f t="shared" si="146"/>
        <v>0</v>
      </c>
      <c r="X924" s="509"/>
      <c r="Y924" s="229">
        <f t="shared" si="147"/>
        <v>0</v>
      </c>
    </row>
    <row r="925" spans="2:25" ht="18.75" customHeight="1">
      <c r="B925" s="515"/>
      <c r="C925" s="506"/>
      <c r="D925" s="216">
        <v>7</v>
      </c>
      <c r="E925" s="216" t="s">
        <v>6063</v>
      </c>
      <c r="F925" s="217">
        <v>814</v>
      </c>
      <c r="G925" s="218">
        <f t="shared" si="141"/>
        <v>162.80000000000001</v>
      </c>
      <c r="H925" s="219">
        <f t="shared" si="142"/>
        <v>452.22222222222223</v>
      </c>
      <c r="I925" s="219">
        <f t="shared" si="143"/>
        <v>0.15074074074074073</v>
      </c>
      <c r="J925" s="217"/>
      <c r="K925" s="220"/>
      <c r="L925" s="220"/>
      <c r="M925" s="221"/>
      <c r="N925" s="222">
        <f t="shared" si="144"/>
        <v>0</v>
      </c>
      <c r="O925" s="223"/>
      <c r="P925" s="224"/>
      <c r="Q925" s="224"/>
      <c r="R925" s="224"/>
      <c r="S925" s="224"/>
      <c r="T925" s="225"/>
      <c r="U925" s="226">
        <f t="shared" si="145"/>
        <v>0.30148148148148146</v>
      </c>
      <c r="V925" s="227"/>
      <c r="W925" s="228" t="str">
        <f t="shared" si="146"/>
        <v>0</v>
      </c>
      <c r="X925" s="509"/>
      <c r="Y925" s="229">
        <f t="shared" si="147"/>
        <v>0</v>
      </c>
    </row>
    <row r="926" spans="2:25" ht="18.75" customHeight="1">
      <c r="B926" s="515"/>
      <c r="C926" s="506"/>
      <c r="D926" s="216">
        <v>8</v>
      </c>
      <c r="E926" s="216" t="s">
        <v>6064</v>
      </c>
      <c r="F926" s="217">
        <v>556</v>
      </c>
      <c r="G926" s="218">
        <f t="shared" si="141"/>
        <v>111.2</v>
      </c>
      <c r="H926" s="219">
        <f t="shared" si="142"/>
        <v>308.88888888888886</v>
      </c>
      <c r="I926" s="219">
        <f t="shared" si="143"/>
        <v>0.10296296296296295</v>
      </c>
      <c r="J926" s="217"/>
      <c r="K926" s="220"/>
      <c r="L926" s="220"/>
      <c r="M926" s="221"/>
      <c r="N926" s="222">
        <f t="shared" si="144"/>
        <v>0</v>
      </c>
      <c r="O926" s="223"/>
      <c r="P926" s="224"/>
      <c r="Q926" s="224"/>
      <c r="R926" s="224"/>
      <c r="S926" s="224"/>
      <c r="T926" s="225"/>
      <c r="U926" s="226">
        <f t="shared" si="145"/>
        <v>0.2059259259259259</v>
      </c>
      <c r="V926" s="227"/>
      <c r="W926" s="228" t="str">
        <f t="shared" si="146"/>
        <v>0</v>
      </c>
      <c r="X926" s="509"/>
      <c r="Y926" s="229">
        <f t="shared" si="147"/>
        <v>0</v>
      </c>
    </row>
    <row r="927" spans="2:25" ht="18.75" customHeight="1">
      <c r="B927" s="515"/>
      <c r="C927" s="506"/>
      <c r="D927" s="216">
        <v>9</v>
      </c>
      <c r="E927" s="216" t="s">
        <v>6065</v>
      </c>
      <c r="F927" s="217">
        <v>328</v>
      </c>
      <c r="G927" s="218">
        <f t="shared" si="141"/>
        <v>65.599999999999994</v>
      </c>
      <c r="H927" s="219">
        <f t="shared" si="142"/>
        <v>182.22222222222223</v>
      </c>
      <c r="I927" s="219">
        <f t="shared" si="143"/>
        <v>6.0740740740740741E-2</v>
      </c>
      <c r="J927" s="217"/>
      <c r="K927" s="220"/>
      <c r="L927" s="220"/>
      <c r="M927" s="221"/>
      <c r="N927" s="222">
        <f t="shared" si="144"/>
        <v>0</v>
      </c>
      <c r="O927" s="223"/>
      <c r="P927" s="224"/>
      <c r="Q927" s="224"/>
      <c r="R927" s="224"/>
      <c r="S927" s="224"/>
      <c r="T927" s="225"/>
      <c r="U927" s="226">
        <f t="shared" si="145"/>
        <v>0.12148148148148148</v>
      </c>
      <c r="V927" s="227"/>
      <c r="W927" s="228" t="str">
        <f t="shared" si="146"/>
        <v>0</v>
      </c>
      <c r="X927" s="509"/>
      <c r="Y927" s="229">
        <f t="shared" si="147"/>
        <v>0</v>
      </c>
    </row>
    <row r="928" spans="2:25" ht="18.75" customHeight="1">
      <c r="B928" s="515"/>
      <c r="C928" s="506"/>
      <c r="D928" s="216">
        <v>10</v>
      </c>
      <c r="E928" s="216" t="s">
        <v>6066</v>
      </c>
      <c r="F928" s="217">
        <v>186</v>
      </c>
      <c r="G928" s="218">
        <f t="shared" si="141"/>
        <v>37.200000000000003</v>
      </c>
      <c r="H928" s="219">
        <f t="shared" si="142"/>
        <v>103.33333333333333</v>
      </c>
      <c r="I928" s="219">
        <f t="shared" si="143"/>
        <v>3.4444444444444444E-2</v>
      </c>
      <c r="J928" s="217"/>
      <c r="K928" s="220"/>
      <c r="L928" s="220"/>
      <c r="M928" s="221"/>
      <c r="N928" s="222">
        <f t="shared" si="144"/>
        <v>0</v>
      </c>
      <c r="O928" s="223"/>
      <c r="P928" s="224"/>
      <c r="Q928" s="224"/>
      <c r="R928" s="224"/>
      <c r="S928" s="224"/>
      <c r="T928" s="225"/>
      <c r="U928" s="226">
        <f t="shared" si="145"/>
        <v>6.8888888888888888E-2</v>
      </c>
      <c r="V928" s="227"/>
      <c r="W928" s="228" t="str">
        <f t="shared" si="146"/>
        <v>0</v>
      </c>
      <c r="X928" s="509"/>
      <c r="Y928" s="229">
        <f t="shared" si="147"/>
        <v>0</v>
      </c>
    </row>
    <row r="929" spans="2:25" ht="18.75" customHeight="1">
      <c r="B929" s="515"/>
      <c r="C929" s="506"/>
      <c r="D929" s="216">
        <v>11</v>
      </c>
      <c r="E929" s="216" t="s">
        <v>6067</v>
      </c>
      <c r="F929" s="217">
        <v>250</v>
      </c>
      <c r="G929" s="218">
        <f t="shared" si="141"/>
        <v>50</v>
      </c>
      <c r="H929" s="219">
        <f t="shared" si="142"/>
        <v>138.88888888888889</v>
      </c>
      <c r="I929" s="219">
        <f t="shared" si="143"/>
        <v>4.6296296296296294E-2</v>
      </c>
      <c r="J929" s="217"/>
      <c r="K929" s="220"/>
      <c r="L929" s="220"/>
      <c r="M929" s="221"/>
      <c r="N929" s="222">
        <f t="shared" si="144"/>
        <v>0</v>
      </c>
      <c r="O929" s="223"/>
      <c r="P929" s="224"/>
      <c r="Q929" s="224"/>
      <c r="R929" s="224"/>
      <c r="S929" s="224"/>
      <c r="T929" s="225"/>
      <c r="U929" s="226">
        <f t="shared" si="145"/>
        <v>9.2592592592592587E-2</v>
      </c>
      <c r="V929" s="227"/>
      <c r="W929" s="228" t="str">
        <f t="shared" si="146"/>
        <v>0</v>
      </c>
      <c r="X929" s="509"/>
      <c r="Y929" s="229">
        <f t="shared" si="147"/>
        <v>0</v>
      </c>
    </row>
    <row r="930" spans="2:25" ht="18.75" customHeight="1">
      <c r="B930" s="515"/>
      <c r="C930" s="506"/>
      <c r="D930" s="216">
        <v>12</v>
      </c>
      <c r="E930" s="216" t="s">
        <v>6068</v>
      </c>
      <c r="F930" s="217">
        <v>1009</v>
      </c>
      <c r="G930" s="218">
        <f t="shared" si="141"/>
        <v>201.8</v>
      </c>
      <c r="H930" s="219">
        <f t="shared" si="142"/>
        <v>560.55555555555554</v>
      </c>
      <c r="I930" s="219">
        <f t="shared" si="143"/>
        <v>0.18685185185185185</v>
      </c>
      <c r="J930" s="217"/>
      <c r="K930" s="220"/>
      <c r="L930" s="220"/>
      <c r="M930" s="221"/>
      <c r="N930" s="222">
        <f t="shared" si="144"/>
        <v>0</v>
      </c>
      <c r="O930" s="223"/>
      <c r="P930" s="224"/>
      <c r="Q930" s="224"/>
      <c r="R930" s="224"/>
      <c r="S930" s="224"/>
      <c r="T930" s="225"/>
      <c r="U930" s="226">
        <f t="shared" si="145"/>
        <v>0.3737037037037037</v>
      </c>
      <c r="V930" s="227"/>
      <c r="W930" s="228" t="str">
        <f t="shared" si="146"/>
        <v>0</v>
      </c>
      <c r="X930" s="509"/>
      <c r="Y930" s="229">
        <f t="shared" si="147"/>
        <v>0</v>
      </c>
    </row>
    <row r="931" spans="2:25" ht="18.75" customHeight="1">
      <c r="B931" s="515"/>
      <c r="C931" s="506"/>
      <c r="D931" s="216">
        <v>13</v>
      </c>
      <c r="E931" s="216" t="s">
        <v>6069</v>
      </c>
      <c r="F931" s="217">
        <v>200</v>
      </c>
      <c r="G931" s="218">
        <f t="shared" si="141"/>
        <v>40</v>
      </c>
      <c r="H931" s="219">
        <f t="shared" si="142"/>
        <v>111.11111111111111</v>
      </c>
      <c r="I931" s="219">
        <f t="shared" si="143"/>
        <v>3.7037037037037035E-2</v>
      </c>
      <c r="J931" s="217"/>
      <c r="K931" s="220"/>
      <c r="L931" s="220"/>
      <c r="M931" s="221"/>
      <c r="N931" s="222">
        <f t="shared" si="144"/>
        <v>0</v>
      </c>
      <c r="O931" s="223"/>
      <c r="P931" s="224"/>
      <c r="Q931" s="224"/>
      <c r="R931" s="224"/>
      <c r="S931" s="224"/>
      <c r="T931" s="225"/>
      <c r="U931" s="226">
        <f t="shared" si="145"/>
        <v>7.407407407407407E-2</v>
      </c>
      <c r="V931" s="227"/>
      <c r="W931" s="228" t="str">
        <f t="shared" si="146"/>
        <v>0</v>
      </c>
      <c r="X931" s="509"/>
      <c r="Y931" s="229">
        <f t="shared" si="147"/>
        <v>0</v>
      </c>
    </row>
    <row r="932" spans="2:25" ht="18.75" customHeight="1">
      <c r="B932" s="515"/>
      <c r="C932" s="506"/>
      <c r="D932" s="216"/>
      <c r="E932" s="216"/>
      <c r="F932" s="217"/>
      <c r="G932" s="218">
        <f t="shared" si="141"/>
        <v>0</v>
      </c>
      <c r="H932" s="219">
        <f t="shared" si="142"/>
        <v>0</v>
      </c>
      <c r="I932" s="219">
        <f t="shared" si="143"/>
        <v>0</v>
      </c>
      <c r="J932" s="217"/>
      <c r="K932" s="220"/>
      <c r="L932" s="220"/>
      <c r="M932" s="221"/>
      <c r="N932" s="222">
        <f t="shared" si="144"/>
        <v>0</v>
      </c>
      <c r="O932" s="223"/>
      <c r="P932" s="224"/>
      <c r="Q932" s="224"/>
      <c r="R932" s="224"/>
      <c r="S932" s="224"/>
      <c r="T932" s="225"/>
      <c r="U932" s="226">
        <f t="shared" si="145"/>
        <v>0</v>
      </c>
      <c r="V932" s="227"/>
      <c r="W932" s="228" t="str">
        <f t="shared" si="146"/>
        <v>0</v>
      </c>
      <c r="X932" s="509"/>
      <c r="Y932" s="229">
        <f t="shared" si="147"/>
        <v>0</v>
      </c>
    </row>
    <row r="933" spans="2:25" ht="18.75" customHeight="1">
      <c r="B933" s="515"/>
      <c r="C933" s="506"/>
      <c r="D933" s="216">
        <v>1</v>
      </c>
      <c r="E933" s="216" t="s">
        <v>6070</v>
      </c>
      <c r="F933" s="217">
        <v>100</v>
      </c>
      <c r="G933" s="218">
        <f t="shared" si="141"/>
        <v>20</v>
      </c>
      <c r="H933" s="219">
        <f t="shared" si="142"/>
        <v>55.555555555555557</v>
      </c>
      <c r="I933" s="219">
        <f t="shared" si="143"/>
        <v>1.8518518518518517E-2</v>
      </c>
      <c r="J933" s="217"/>
      <c r="K933" s="220"/>
      <c r="L933" s="220"/>
      <c r="M933" s="221"/>
      <c r="N933" s="222">
        <f t="shared" si="144"/>
        <v>0</v>
      </c>
      <c r="O933" s="223"/>
      <c r="P933" s="224"/>
      <c r="Q933" s="224"/>
      <c r="R933" s="224"/>
      <c r="S933" s="224"/>
      <c r="T933" s="225"/>
      <c r="U933" s="226">
        <f t="shared" si="145"/>
        <v>3.7037037037037035E-2</v>
      </c>
      <c r="V933" s="227"/>
      <c r="W933" s="228" t="str">
        <f t="shared" si="146"/>
        <v>0</v>
      </c>
      <c r="X933" s="509"/>
      <c r="Y933" s="229">
        <f t="shared" si="147"/>
        <v>0</v>
      </c>
    </row>
    <row r="934" spans="2:25" ht="18.75" customHeight="1">
      <c r="B934" s="515"/>
      <c r="C934" s="506"/>
      <c r="D934" s="216">
        <v>2</v>
      </c>
      <c r="E934" s="216" t="s">
        <v>6071</v>
      </c>
      <c r="F934" s="217">
        <v>50</v>
      </c>
      <c r="G934" s="218">
        <f t="shared" si="141"/>
        <v>10</v>
      </c>
      <c r="H934" s="219">
        <f t="shared" si="142"/>
        <v>27.777777777777779</v>
      </c>
      <c r="I934" s="219">
        <f t="shared" si="143"/>
        <v>9.2592592592592587E-3</v>
      </c>
      <c r="J934" s="217"/>
      <c r="K934" s="220"/>
      <c r="L934" s="220"/>
      <c r="M934" s="221"/>
      <c r="N934" s="222">
        <f t="shared" si="144"/>
        <v>0</v>
      </c>
      <c r="O934" s="223"/>
      <c r="P934" s="224"/>
      <c r="Q934" s="224"/>
      <c r="R934" s="224"/>
      <c r="S934" s="224"/>
      <c r="T934" s="225"/>
      <c r="U934" s="226">
        <f t="shared" si="145"/>
        <v>1.8518518518518517E-2</v>
      </c>
      <c r="V934" s="227"/>
      <c r="W934" s="228" t="str">
        <f t="shared" si="146"/>
        <v>0</v>
      </c>
      <c r="X934" s="509"/>
      <c r="Y934" s="229">
        <f t="shared" si="147"/>
        <v>0</v>
      </c>
    </row>
    <row r="935" spans="2:25" ht="18.75" customHeight="1">
      <c r="B935" s="515"/>
      <c r="C935" s="506"/>
      <c r="D935" s="216">
        <v>3</v>
      </c>
      <c r="E935" s="216" t="s">
        <v>6072</v>
      </c>
      <c r="F935" s="217">
        <v>110</v>
      </c>
      <c r="G935" s="218">
        <f t="shared" si="141"/>
        <v>22</v>
      </c>
      <c r="H935" s="219">
        <f t="shared" si="142"/>
        <v>61.111111111111107</v>
      </c>
      <c r="I935" s="219">
        <f t="shared" si="143"/>
        <v>2.0370370370370369E-2</v>
      </c>
      <c r="J935" s="217"/>
      <c r="K935" s="220"/>
      <c r="L935" s="220"/>
      <c r="M935" s="221"/>
      <c r="N935" s="222">
        <f t="shared" si="144"/>
        <v>0</v>
      </c>
      <c r="O935" s="223"/>
      <c r="P935" s="224"/>
      <c r="Q935" s="224"/>
      <c r="R935" s="224"/>
      <c r="S935" s="224"/>
      <c r="T935" s="225"/>
      <c r="U935" s="226">
        <f t="shared" si="145"/>
        <v>4.0740740740740737E-2</v>
      </c>
      <c r="V935" s="227"/>
      <c r="W935" s="228" t="str">
        <f t="shared" si="146"/>
        <v>0</v>
      </c>
      <c r="X935" s="509"/>
      <c r="Y935" s="229">
        <f t="shared" si="147"/>
        <v>0</v>
      </c>
    </row>
    <row r="936" spans="2:25" ht="18.75" customHeight="1">
      <c r="B936" s="515"/>
      <c r="C936" s="506"/>
      <c r="D936" s="216">
        <v>4</v>
      </c>
      <c r="E936" s="216" t="s">
        <v>6073</v>
      </c>
      <c r="F936" s="217">
        <v>250</v>
      </c>
      <c r="G936" s="218">
        <f t="shared" si="141"/>
        <v>50</v>
      </c>
      <c r="H936" s="219">
        <f t="shared" si="142"/>
        <v>138.88888888888889</v>
      </c>
      <c r="I936" s="219">
        <f t="shared" si="143"/>
        <v>4.6296296296296294E-2</v>
      </c>
      <c r="J936" s="217"/>
      <c r="K936" s="220"/>
      <c r="L936" s="220"/>
      <c r="M936" s="221"/>
      <c r="N936" s="222">
        <f t="shared" si="144"/>
        <v>0</v>
      </c>
      <c r="O936" s="223"/>
      <c r="P936" s="224"/>
      <c r="Q936" s="224"/>
      <c r="R936" s="224"/>
      <c r="S936" s="224"/>
      <c r="T936" s="225"/>
      <c r="U936" s="226">
        <f t="shared" si="145"/>
        <v>9.2592592592592587E-2</v>
      </c>
      <c r="V936" s="227"/>
      <c r="W936" s="228" t="str">
        <f t="shared" si="146"/>
        <v>0</v>
      </c>
      <c r="X936" s="509"/>
      <c r="Y936" s="229">
        <f t="shared" si="147"/>
        <v>0</v>
      </c>
    </row>
    <row r="937" spans="2:25" ht="18.75" customHeight="1">
      <c r="B937" s="515"/>
      <c r="C937" s="506"/>
      <c r="D937" s="216">
        <v>5</v>
      </c>
      <c r="E937" s="216" t="s">
        <v>6074</v>
      </c>
      <c r="F937" s="217">
        <v>250</v>
      </c>
      <c r="G937" s="218">
        <f t="shared" si="141"/>
        <v>50</v>
      </c>
      <c r="H937" s="219">
        <f t="shared" si="142"/>
        <v>138.88888888888889</v>
      </c>
      <c r="I937" s="219">
        <f t="shared" si="143"/>
        <v>4.6296296296296294E-2</v>
      </c>
      <c r="J937" s="217"/>
      <c r="K937" s="220"/>
      <c r="L937" s="220"/>
      <c r="M937" s="221"/>
      <c r="N937" s="222">
        <f t="shared" si="144"/>
        <v>0</v>
      </c>
      <c r="O937" s="223"/>
      <c r="P937" s="224"/>
      <c r="Q937" s="224"/>
      <c r="R937" s="224"/>
      <c r="S937" s="224"/>
      <c r="T937" s="225"/>
      <c r="U937" s="226">
        <f t="shared" si="145"/>
        <v>9.2592592592592587E-2</v>
      </c>
      <c r="V937" s="227"/>
      <c r="W937" s="228" t="str">
        <f t="shared" si="146"/>
        <v>0</v>
      </c>
      <c r="X937" s="509"/>
      <c r="Y937" s="229">
        <f t="shared" si="147"/>
        <v>0</v>
      </c>
    </row>
    <row r="938" spans="2:25" ht="18.75" customHeight="1">
      <c r="B938" s="515"/>
      <c r="C938" s="506"/>
      <c r="D938" s="216">
        <v>6</v>
      </c>
      <c r="E938" s="216" t="s">
        <v>5940</v>
      </c>
      <c r="F938" s="217">
        <v>300</v>
      </c>
      <c r="G938" s="218">
        <f t="shared" si="141"/>
        <v>60</v>
      </c>
      <c r="H938" s="219">
        <f t="shared" si="142"/>
        <v>166.66666666666666</v>
      </c>
      <c r="I938" s="219">
        <f t="shared" si="143"/>
        <v>5.5555555555555552E-2</v>
      </c>
      <c r="J938" s="217"/>
      <c r="K938" s="220"/>
      <c r="L938" s="220"/>
      <c r="M938" s="221"/>
      <c r="N938" s="222">
        <f t="shared" si="144"/>
        <v>0</v>
      </c>
      <c r="O938" s="223"/>
      <c r="P938" s="224"/>
      <c r="Q938" s="224"/>
      <c r="R938" s="224"/>
      <c r="S938" s="224"/>
      <c r="T938" s="225"/>
      <c r="U938" s="226">
        <f t="shared" si="145"/>
        <v>0.1111111111111111</v>
      </c>
      <c r="V938" s="227"/>
      <c r="W938" s="228" t="str">
        <f t="shared" si="146"/>
        <v>0</v>
      </c>
      <c r="X938" s="509"/>
      <c r="Y938" s="229">
        <f t="shared" si="147"/>
        <v>0</v>
      </c>
    </row>
    <row r="939" spans="2:25" ht="18.75" customHeight="1">
      <c r="B939" s="515"/>
      <c r="C939" s="506"/>
      <c r="D939" s="216">
        <v>7</v>
      </c>
      <c r="E939" s="216" t="s">
        <v>6075</v>
      </c>
      <c r="F939" s="217">
        <v>50</v>
      </c>
      <c r="G939" s="218">
        <f t="shared" si="141"/>
        <v>10</v>
      </c>
      <c r="H939" s="219">
        <f t="shared" si="142"/>
        <v>27.777777777777779</v>
      </c>
      <c r="I939" s="219">
        <f t="shared" si="143"/>
        <v>9.2592592592592587E-3</v>
      </c>
      <c r="J939" s="217"/>
      <c r="K939" s="220"/>
      <c r="L939" s="220"/>
      <c r="M939" s="221"/>
      <c r="N939" s="222">
        <f t="shared" si="144"/>
        <v>0</v>
      </c>
      <c r="O939" s="223"/>
      <c r="P939" s="224"/>
      <c r="Q939" s="224"/>
      <c r="R939" s="224"/>
      <c r="S939" s="224"/>
      <c r="T939" s="225"/>
      <c r="U939" s="226">
        <f t="shared" si="145"/>
        <v>1.8518518518518517E-2</v>
      </c>
      <c r="V939" s="227"/>
      <c r="W939" s="228" t="str">
        <f t="shared" si="146"/>
        <v>0</v>
      </c>
      <c r="X939" s="509"/>
      <c r="Y939" s="229">
        <f t="shared" si="147"/>
        <v>0</v>
      </c>
    </row>
    <row r="940" spans="2:25" ht="18.75" customHeight="1">
      <c r="B940" s="515"/>
      <c r="C940" s="506"/>
      <c r="D940" s="216">
        <v>8</v>
      </c>
      <c r="E940" s="216" t="s">
        <v>6076</v>
      </c>
      <c r="F940" s="217">
        <v>700</v>
      </c>
      <c r="G940" s="218">
        <f t="shared" si="141"/>
        <v>140</v>
      </c>
      <c r="H940" s="219">
        <f t="shared" si="142"/>
        <v>388.88888888888886</v>
      </c>
      <c r="I940" s="219">
        <f t="shared" si="143"/>
        <v>0.12962962962962962</v>
      </c>
      <c r="J940" s="217"/>
      <c r="K940" s="220" t="s">
        <v>6077</v>
      </c>
      <c r="L940" s="220"/>
      <c r="M940" s="221">
        <f>SUM(H933:H945)</f>
        <v>2957.2222222222226</v>
      </c>
      <c r="N940" s="222">
        <f t="shared" si="144"/>
        <v>59.144444444444453</v>
      </c>
      <c r="O940" s="223">
        <v>4</v>
      </c>
      <c r="P940" s="224" t="s">
        <v>12</v>
      </c>
      <c r="Q940" s="224"/>
      <c r="R940" s="224" t="s">
        <v>1064</v>
      </c>
      <c r="S940" s="224"/>
      <c r="T940" s="225"/>
      <c r="U940" s="226">
        <f t="shared" si="145"/>
        <v>0.25925925925925924</v>
      </c>
      <c r="V940" s="227">
        <f>SUM(U933:U945)</f>
        <v>1.9714814814814816</v>
      </c>
      <c r="W940" s="228" t="str">
        <f t="shared" si="146"/>
        <v>2</v>
      </c>
      <c r="X940" s="509"/>
      <c r="Y940" s="229">
        <f t="shared" si="147"/>
        <v>1</v>
      </c>
    </row>
    <row r="941" spans="2:25" ht="18.75" customHeight="1">
      <c r="B941" s="515"/>
      <c r="C941" s="506"/>
      <c r="D941" s="216">
        <v>9</v>
      </c>
      <c r="E941" s="216" t="s">
        <v>6078</v>
      </c>
      <c r="F941" s="217">
        <v>300</v>
      </c>
      <c r="G941" s="218">
        <f t="shared" si="141"/>
        <v>60</v>
      </c>
      <c r="H941" s="219">
        <f t="shared" si="142"/>
        <v>166.66666666666666</v>
      </c>
      <c r="I941" s="219">
        <f t="shared" si="143"/>
        <v>5.5555555555555552E-2</v>
      </c>
      <c r="J941" s="217"/>
      <c r="K941" s="220"/>
      <c r="L941" s="220"/>
      <c r="M941" s="221"/>
      <c r="N941" s="222">
        <f t="shared" si="144"/>
        <v>0</v>
      </c>
      <c r="O941" s="223"/>
      <c r="P941" s="224"/>
      <c r="Q941" s="224"/>
      <c r="R941" s="224"/>
      <c r="S941" s="224"/>
      <c r="T941" s="225"/>
      <c r="U941" s="226">
        <f t="shared" si="145"/>
        <v>0.1111111111111111</v>
      </c>
      <c r="V941" s="227"/>
      <c r="W941" s="228" t="str">
        <f t="shared" si="146"/>
        <v>0</v>
      </c>
      <c r="X941" s="509"/>
      <c r="Y941" s="229">
        <f t="shared" si="147"/>
        <v>0</v>
      </c>
    </row>
    <row r="942" spans="2:25" ht="18.75" customHeight="1">
      <c r="B942" s="515"/>
      <c r="C942" s="506"/>
      <c r="D942" s="216">
        <v>10</v>
      </c>
      <c r="E942" s="216" t="s">
        <v>6079</v>
      </c>
      <c r="F942" s="217">
        <v>50</v>
      </c>
      <c r="G942" s="218">
        <f t="shared" si="141"/>
        <v>10</v>
      </c>
      <c r="H942" s="219">
        <f t="shared" si="142"/>
        <v>27.777777777777779</v>
      </c>
      <c r="I942" s="219">
        <f t="shared" si="143"/>
        <v>9.2592592592592587E-3</v>
      </c>
      <c r="J942" s="217"/>
      <c r="K942" s="220"/>
      <c r="L942" s="220"/>
      <c r="M942" s="221"/>
      <c r="N942" s="222">
        <f t="shared" si="144"/>
        <v>0</v>
      </c>
      <c r="O942" s="223"/>
      <c r="P942" s="224"/>
      <c r="Q942" s="224"/>
      <c r="R942" s="224"/>
      <c r="S942" s="224"/>
      <c r="T942" s="225"/>
      <c r="U942" s="226">
        <f t="shared" si="145"/>
        <v>1.8518518518518517E-2</v>
      </c>
      <c r="V942" s="227"/>
      <c r="W942" s="228" t="str">
        <f t="shared" si="146"/>
        <v>0</v>
      </c>
      <c r="X942" s="509"/>
      <c r="Y942" s="229">
        <f t="shared" si="147"/>
        <v>0</v>
      </c>
    </row>
    <row r="943" spans="2:25" ht="18.75" customHeight="1">
      <c r="B943" s="515"/>
      <c r="C943" s="506"/>
      <c r="D943" s="216">
        <v>11</v>
      </c>
      <c r="E943" s="216" t="s">
        <v>5556</v>
      </c>
      <c r="F943" s="217">
        <v>1519</v>
      </c>
      <c r="G943" s="218">
        <f t="shared" si="141"/>
        <v>303.8</v>
      </c>
      <c r="H943" s="219">
        <f t="shared" si="142"/>
        <v>843.88888888888891</v>
      </c>
      <c r="I943" s="219">
        <f t="shared" si="143"/>
        <v>0.28129629629629632</v>
      </c>
      <c r="J943" s="217"/>
      <c r="K943" s="220"/>
      <c r="L943" s="220"/>
      <c r="M943" s="221"/>
      <c r="N943" s="222">
        <f t="shared" si="144"/>
        <v>0</v>
      </c>
      <c r="O943" s="223"/>
      <c r="P943" s="224"/>
      <c r="Q943" s="224"/>
      <c r="R943" s="224"/>
      <c r="S943" s="224"/>
      <c r="T943" s="225"/>
      <c r="U943" s="226">
        <f t="shared" si="145"/>
        <v>0.56259259259259264</v>
      </c>
      <c r="V943" s="227"/>
      <c r="W943" s="228" t="str">
        <f t="shared" si="146"/>
        <v>0</v>
      </c>
      <c r="X943" s="509"/>
      <c r="Y943" s="229">
        <f t="shared" si="147"/>
        <v>0</v>
      </c>
    </row>
    <row r="944" spans="2:25" ht="18.75" customHeight="1">
      <c r="B944" s="515"/>
      <c r="C944" s="506"/>
      <c r="D944" s="216">
        <v>12</v>
      </c>
      <c r="E944" s="216" t="s">
        <v>6080</v>
      </c>
      <c r="F944" s="217">
        <v>796</v>
      </c>
      <c r="G944" s="218">
        <f t="shared" si="141"/>
        <v>159.19999999999999</v>
      </c>
      <c r="H944" s="219">
        <f t="shared" si="142"/>
        <v>442.22222222222223</v>
      </c>
      <c r="I944" s="219">
        <f t="shared" si="143"/>
        <v>0.1474074074074074</v>
      </c>
      <c r="J944" s="217"/>
      <c r="K944" s="220"/>
      <c r="L944" s="220"/>
      <c r="M944" s="221"/>
      <c r="N944" s="222">
        <f t="shared" si="144"/>
        <v>0</v>
      </c>
      <c r="O944" s="223"/>
      <c r="P944" s="224"/>
      <c r="Q944" s="224"/>
      <c r="R944" s="224"/>
      <c r="S944" s="224"/>
      <c r="T944" s="225"/>
      <c r="U944" s="226">
        <f t="shared" si="145"/>
        <v>0.29481481481481481</v>
      </c>
      <c r="V944" s="227"/>
      <c r="W944" s="228" t="str">
        <f t="shared" si="146"/>
        <v>0</v>
      </c>
      <c r="X944" s="509"/>
      <c r="Y944" s="229">
        <f t="shared" si="147"/>
        <v>0</v>
      </c>
    </row>
    <row r="945" spans="2:25" ht="18.75" customHeight="1">
      <c r="B945" s="515"/>
      <c r="C945" s="506"/>
      <c r="D945" s="216">
        <v>13</v>
      </c>
      <c r="E945" s="216" t="s">
        <v>6081</v>
      </c>
      <c r="F945" s="217">
        <v>848</v>
      </c>
      <c r="G945" s="218">
        <f t="shared" si="141"/>
        <v>169.6</v>
      </c>
      <c r="H945" s="219">
        <f t="shared" si="142"/>
        <v>471.11111111111109</v>
      </c>
      <c r="I945" s="219">
        <f t="shared" si="143"/>
        <v>0.15703703703703703</v>
      </c>
      <c r="J945" s="217"/>
      <c r="K945" s="220"/>
      <c r="L945" s="220"/>
      <c r="M945" s="221"/>
      <c r="N945" s="222">
        <f t="shared" si="144"/>
        <v>0</v>
      </c>
      <c r="O945" s="223"/>
      <c r="P945" s="224"/>
      <c r="Q945" s="224"/>
      <c r="R945" s="224"/>
      <c r="S945" s="224"/>
      <c r="T945" s="225"/>
      <c r="U945" s="226">
        <f t="shared" si="145"/>
        <v>0.31407407407407406</v>
      </c>
      <c r="V945" s="227"/>
      <c r="W945" s="228" t="str">
        <f t="shared" si="146"/>
        <v>0</v>
      </c>
      <c r="X945" s="509"/>
      <c r="Y945" s="229">
        <f t="shared" si="147"/>
        <v>0</v>
      </c>
    </row>
    <row r="946" spans="2:25" ht="18.75" customHeight="1">
      <c r="B946" s="515"/>
      <c r="C946" s="506"/>
      <c r="D946" s="216"/>
      <c r="E946" s="216"/>
      <c r="F946" s="217"/>
      <c r="G946" s="218">
        <f t="shared" si="141"/>
        <v>0</v>
      </c>
      <c r="H946" s="219">
        <f t="shared" si="142"/>
        <v>0</v>
      </c>
      <c r="I946" s="219">
        <f t="shared" si="143"/>
        <v>0</v>
      </c>
      <c r="J946" s="217"/>
      <c r="K946" s="220"/>
      <c r="L946" s="220"/>
      <c r="M946" s="221"/>
      <c r="N946" s="222">
        <f t="shared" si="144"/>
        <v>0</v>
      </c>
      <c r="O946" s="223"/>
      <c r="P946" s="224"/>
      <c r="Q946" s="224"/>
      <c r="R946" s="224"/>
      <c r="S946" s="224"/>
      <c r="T946" s="225"/>
      <c r="U946" s="226">
        <f t="shared" si="145"/>
        <v>0</v>
      </c>
      <c r="V946" s="227"/>
      <c r="W946" s="228" t="str">
        <f t="shared" si="146"/>
        <v>0</v>
      </c>
      <c r="X946" s="509"/>
      <c r="Y946" s="229">
        <f t="shared" si="147"/>
        <v>0</v>
      </c>
    </row>
    <row r="947" spans="2:25" ht="18.75" customHeight="1">
      <c r="B947" s="515"/>
      <c r="C947" s="506"/>
      <c r="D947" s="216">
        <v>1</v>
      </c>
      <c r="E947" s="216" t="s">
        <v>6082</v>
      </c>
      <c r="F947" s="217">
        <v>298</v>
      </c>
      <c r="G947" s="218">
        <f t="shared" si="141"/>
        <v>59.6</v>
      </c>
      <c r="H947" s="219">
        <f t="shared" si="142"/>
        <v>165.55555555555554</v>
      </c>
      <c r="I947" s="219">
        <f t="shared" si="143"/>
        <v>5.5185185185185184E-2</v>
      </c>
      <c r="J947" s="217"/>
      <c r="K947" s="220"/>
      <c r="L947" s="220"/>
      <c r="M947" s="221"/>
      <c r="N947" s="222">
        <f t="shared" si="144"/>
        <v>0</v>
      </c>
      <c r="O947" s="223"/>
      <c r="P947" s="224"/>
      <c r="Q947" s="224"/>
      <c r="R947" s="224"/>
      <c r="S947" s="224"/>
      <c r="T947" s="225"/>
      <c r="U947" s="226">
        <f t="shared" si="145"/>
        <v>0.11037037037037037</v>
      </c>
      <c r="V947" s="227"/>
      <c r="W947" s="228" t="str">
        <f t="shared" si="146"/>
        <v>0</v>
      </c>
      <c r="X947" s="509"/>
      <c r="Y947" s="229">
        <f t="shared" si="147"/>
        <v>0</v>
      </c>
    </row>
    <row r="948" spans="2:25" ht="18.75" customHeight="1">
      <c r="B948" s="515"/>
      <c r="C948" s="506"/>
      <c r="D948" s="216">
        <v>2</v>
      </c>
      <c r="E948" s="216" t="s">
        <v>6083</v>
      </c>
      <c r="F948" s="217">
        <v>503</v>
      </c>
      <c r="G948" s="218">
        <f t="shared" si="141"/>
        <v>100.6</v>
      </c>
      <c r="H948" s="219">
        <f t="shared" si="142"/>
        <v>279.44444444444446</v>
      </c>
      <c r="I948" s="219">
        <f t="shared" si="143"/>
        <v>9.3148148148148147E-2</v>
      </c>
      <c r="J948" s="217"/>
      <c r="K948" s="220" t="s">
        <v>6084</v>
      </c>
      <c r="L948" s="220"/>
      <c r="M948" s="221">
        <f>SUM(H947:H954)</f>
        <v>2084.4444444444443</v>
      </c>
      <c r="N948" s="222">
        <f t="shared" si="144"/>
        <v>41.68888888888889</v>
      </c>
      <c r="O948" s="223">
        <v>5</v>
      </c>
      <c r="P948" s="224" t="s">
        <v>12</v>
      </c>
      <c r="Q948" s="224"/>
      <c r="R948" s="224" t="s">
        <v>1064</v>
      </c>
      <c r="S948" s="224"/>
      <c r="T948" s="225"/>
      <c r="U948" s="226">
        <f t="shared" si="145"/>
        <v>0.18629629629629629</v>
      </c>
      <c r="V948" s="227">
        <f>SUM(U947:U954)</f>
        <v>1.3896296296296298</v>
      </c>
      <c r="W948" s="228" t="str">
        <f t="shared" si="146"/>
        <v>2</v>
      </c>
      <c r="X948" s="509"/>
      <c r="Y948" s="229">
        <f t="shared" si="147"/>
        <v>1</v>
      </c>
    </row>
    <row r="949" spans="2:25" ht="18.75" customHeight="1">
      <c r="B949" s="515"/>
      <c r="C949" s="506"/>
      <c r="D949" s="216">
        <v>3</v>
      </c>
      <c r="E949" s="216" t="s">
        <v>6085</v>
      </c>
      <c r="F949" s="217">
        <v>225</v>
      </c>
      <c r="G949" s="218">
        <f t="shared" si="141"/>
        <v>45</v>
      </c>
      <c r="H949" s="219">
        <f t="shared" si="142"/>
        <v>125</v>
      </c>
      <c r="I949" s="219">
        <f t="shared" si="143"/>
        <v>4.1666666666666664E-2</v>
      </c>
      <c r="J949" s="217"/>
      <c r="K949" s="220"/>
      <c r="L949" s="220"/>
      <c r="M949" s="221"/>
      <c r="N949" s="222">
        <f t="shared" si="144"/>
        <v>0</v>
      </c>
      <c r="O949" s="223"/>
      <c r="P949" s="224"/>
      <c r="Q949" s="224"/>
      <c r="R949" s="224"/>
      <c r="S949" s="224"/>
      <c r="T949" s="225"/>
      <c r="U949" s="226">
        <f t="shared" si="145"/>
        <v>8.3333333333333329E-2</v>
      </c>
      <c r="V949" s="227"/>
      <c r="W949" s="228" t="str">
        <f t="shared" si="146"/>
        <v>0</v>
      </c>
      <c r="X949" s="509"/>
      <c r="Y949" s="229">
        <f t="shared" si="147"/>
        <v>0</v>
      </c>
    </row>
    <row r="950" spans="2:25" ht="18.75" customHeight="1">
      <c r="B950" s="515"/>
      <c r="C950" s="506"/>
      <c r="D950" s="216">
        <v>4</v>
      </c>
      <c r="E950" s="216" t="s">
        <v>6086</v>
      </c>
      <c r="F950" s="217">
        <v>583</v>
      </c>
      <c r="G950" s="218">
        <f t="shared" si="141"/>
        <v>116.6</v>
      </c>
      <c r="H950" s="219">
        <f t="shared" si="142"/>
        <v>323.88888888888886</v>
      </c>
      <c r="I950" s="219">
        <f t="shared" si="143"/>
        <v>0.10796296296296296</v>
      </c>
      <c r="J950" s="217"/>
      <c r="K950" s="220"/>
      <c r="L950" s="220"/>
      <c r="M950" s="221"/>
      <c r="N950" s="222">
        <f t="shared" si="144"/>
        <v>0</v>
      </c>
      <c r="O950" s="223"/>
      <c r="P950" s="224"/>
      <c r="Q950" s="224"/>
      <c r="R950" s="224"/>
      <c r="S950" s="224"/>
      <c r="T950" s="225"/>
      <c r="U950" s="226">
        <f t="shared" si="145"/>
        <v>0.21592592592592591</v>
      </c>
      <c r="V950" s="227"/>
      <c r="W950" s="228" t="str">
        <f t="shared" si="146"/>
        <v>0</v>
      </c>
      <c r="X950" s="509"/>
      <c r="Y950" s="229">
        <f t="shared" si="147"/>
        <v>0</v>
      </c>
    </row>
    <row r="951" spans="2:25" ht="18.75" customHeight="1">
      <c r="B951" s="515"/>
      <c r="C951" s="506"/>
      <c r="D951" s="216">
        <v>5</v>
      </c>
      <c r="E951" s="216" t="s">
        <v>6087</v>
      </c>
      <c r="F951" s="217">
        <v>500</v>
      </c>
      <c r="G951" s="218">
        <f t="shared" si="141"/>
        <v>100</v>
      </c>
      <c r="H951" s="219">
        <f t="shared" si="142"/>
        <v>277.77777777777777</v>
      </c>
      <c r="I951" s="219">
        <f t="shared" si="143"/>
        <v>9.2592592592592587E-2</v>
      </c>
      <c r="J951" s="217"/>
      <c r="K951" s="220"/>
      <c r="L951" s="220"/>
      <c r="M951" s="221"/>
      <c r="N951" s="222">
        <f t="shared" si="144"/>
        <v>0</v>
      </c>
      <c r="O951" s="223"/>
      <c r="P951" s="224"/>
      <c r="Q951" s="224"/>
      <c r="R951" s="224"/>
      <c r="S951" s="224"/>
      <c r="T951" s="225"/>
      <c r="U951" s="226">
        <f t="shared" si="145"/>
        <v>0.18518518518518517</v>
      </c>
      <c r="V951" s="227"/>
      <c r="W951" s="228" t="str">
        <f t="shared" si="146"/>
        <v>0</v>
      </c>
      <c r="X951" s="509"/>
      <c r="Y951" s="229">
        <f t="shared" si="147"/>
        <v>0</v>
      </c>
    </row>
    <row r="952" spans="2:25" ht="18.75" customHeight="1">
      <c r="B952" s="515"/>
      <c r="C952" s="506"/>
      <c r="D952" s="216">
        <v>6</v>
      </c>
      <c r="E952" s="216" t="s">
        <v>6088</v>
      </c>
      <c r="F952" s="217">
        <v>671</v>
      </c>
      <c r="G952" s="218">
        <f t="shared" si="141"/>
        <v>134.19999999999999</v>
      </c>
      <c r="H952" s="219">
        <f t="shared" si="142"/>
        <v>372.77777777777777</v>
      </c>
      <c r="I952" s="219">
        <f t="shared" si="143"/>
        <v>0.12425925925925926</v>
      </c>
      <c r="J952" s="217"/>
      <c r="K952" s="220"/>
      <c r="L952" s="220"/>
      <c r="M952" s="221"/>
      <c r="N952" s="222">
        <f t="shared" si="144"/>
        <v>0</v>
      </c>
      <c r="O952" s="223"/>
      <c r="P952" s="224"/>
      <c r="Q952" s="224"/>
      <c r="R952" s="224"/>
      <c r="S952" s="224"/>
      <c r="T952" s="225"/>
      <c r="U952" s="226">
        <f t="shared" si="145"/>
        <v>0.24851851851851853</v>
      </c>
      <c r="V952" s="227"/>
      <c r="W952" s="228" t="str">
        <f t="shared" si="146"/>
        <v>0</v>
      </c>
      <c r="X952" s="509"/>
      <c r="Y952" s="229">
        <f t="shared" si="147"/>
        <v>0</v>
      </c>
    </row>
    <row r="953" spans="2:25" ht="18.75" customHeight="1">
      <c r="B953" s="515"/>
      <c r="C953" s="506"/>
      <c r="D953" s="216">
        <v>7</v>
      </c>
      <c r="E953" s="216" t="s">
        <v>6089</v>
      </c>
      <c r="F953" s="217">
        <v>478</v>
      </c>
      <c r="G953" s="218">
        <f t="shared" si="141"/>
        <v>95.6</v>
      </c>
      <c r="H953" s="219">
        <f t="shared" si="142"/>
        <v>265.55555555555554</v>
      </c>
      <c r="I953" s="219">
        <f t="shared" si="143"/>
        <v>8.851851851851851E-2</v>
      </c>
      <c r="J953" s="217"/>
      <c r="K953" s="220"/>
      <c r="L953" s="220"/>
      <c r="M953" s="221"/>
      <c r="N953" s="222">
        <f t="shared" si="144"/>
        <v>0</v>
      </c>
      <c r="O953" s="223"/>
      <c r="P953" s="224"/>
      <c r="Q953" s="224"/>
      <c r="R953" s="224"/>
      <c r="S953" s="224"/>
      <c r="T953" s="225"/>
      <c r="U953" s="226">
        <f t="shared" si="145"/>
        <v>0.17703703703703702</v>
      </c>
      <c r="V953" s="227"/>
      <c r="W953" s="228" t="str">
        <f t="shared" si="146"/>
        <v>0</v>
      </c>
      <c r="X953" s="509"/>
      <c r="Y953" s="229">
        <f t="shared" si="147"/>
        <v>0</v>
      </c>
    </row>
    <row r="954" spans="2:25" ht="18.75" customHeight="1">
      <c r="B954" s="515"/>
      <c r="C954" s="506"/>
      <c r="D954" s="216">
        <v>8</v>
      </c>
      <c r="E954" s="216" t="s">
        <v>6090</v>
      </c>
      <c r="F954" s="217">
        <v>494</v>
      </c>
      <c r="G954" s="218">
        <f t="shared" si="141"/>
        <v>98.8</v>
      </c>
      <c r="H954" s="219">
        <f t="shared" si="142"/>
        <v>274.44444444444446</v>
      </c>
      <c r="I954" s="219">
        <f t="shared" si="143"/>
        <v>9.1481481481481483E-2</v>
      </c>
      <c r="J954" s="217"/>
      <c r="K954" s="220"/>
      <c r="L954" s="220"/>
      <c r="M954" s="221"/>
      <c r="N954" s="222">
        <f t="shared" si="144"/>
        <v>0</v>
      </c>
      <c r="O954" s="223"/>
      <c r="P954" s="224"/>
      <c r="Q954" s="224"/>
      <c r="R954" s="224"/>
      <c r="S954" s="224"/>
      <c r="T954" s="225"/>
      <c r="U954" s="226">
        <f t="shared" si="145"/>
        <v>0.18296296296296297</v>
      </c>
      <c r="V954" s="227"/>
      <c r="W954" s="228" t="str">
        <f t="shared" si="146"/>
        <v>0</v>
      </c>
      <c r="X954" s="509"/>
      <c r="Y954" s="229">
        <f t="shared" si="147"/>
        <v>0</v>
      </c>
    </row>
    <row r="955" spans="2:25" ht="18.75" customHeight="1">
      <c r="B955" s="515"/>
      <c r="C955" s="506"/>
      <c r="D955" s="216"/>
      <c r="E955" s="216"/>
      <c r="F955" s="217"/>
      <c r="G955" s="218">
        <f t="shared" si="141"/>
        <v>0</v>
      </c>
      <c r="H955" s="219">
        <f t="shared" si="142"/>
        <v>0</v>
      </c>
      <c r="I955" s="219">
        <f t="shared" si="143"/>
        <v>0</v>
      </c>
      <c r="J955" s="217"/>
      <c r="K955" s="220"/>
      <c r="L955" s="220"/>
      <c r="M955" s="221"/>
      <c r="N955" s="222">
        <f t="shared" si="144"/>
        <v>0</v>
      </c>
      <c r="O955" s="223"/>
      <c r="P955" s="224"/>
      <c r="Q955" s="224"/>
      <c r="R955" s="224"/>
      <c r="S955" s="224"/>
      <c r="T955" s="225"/>
      <c r="U955" s="226">
        <f t="shared" si="145"/>
        <v>0</v>
      </c>
      <c r="V955" s="227"/>
      <c r="W955" s="228" t="str">
        <f t="shared" si="146"/>
        <v>0</v>
      </c>
      <c r="X955" s="509"/>
      <c r="Y955" s="229">
        <f t="shared" si="147"/>
        <v>0</v>
      </c>
    </row>
    <row r="956" spans="2:25" ht="18.75" customHeight="1">
      <c r="B956" s="515"/>
      <c r="C956" s="506"/>
      <c r="D956" s="216">
        <v>1</v>
      </c>
      <c r="E956" s="216" t="s">
        <v>6091</v>
      </c>
      <c r="F956" s="217">
        <v>1015</v>
      </c>
      <c r="G956" s="218">
        <f t="shared" si="141"/>
        <v>203</v>
      </c>
      <c r="H956" s="219">
        <f t="shared" si="142"/>
        <v>563.88888888888891</v>
      </c>
      <c r="I956" s="219">
        <f t="shared" si="143"/>
        <v>0.18796296296296297</v>
      </c>
      <c r="J956" s="217"/>
      <c r="K956" s="220" t="s">
        <v>6092</v>
      </c>
      <c r="L956" s="220"/>
      <c r="M956" s="221">
        <f>SUM(H956:H970)</f>
        <v>3987.2222222222235</v>
      </c>
      <c r="N956" s="222">
        <f t="shared" si="144"/>
        <v>79.744444444444468</v>
      </c>
      <c r="O956" s="223">
        <v>5</v>
      </c>
      <c r="P956" s="224" t="s">
        <v>12</v>
      </c>
      <c r="Q956" s="224"/>
      <c r="R956" s="224" t="s">
        <v>1064</v>
      </c>
      <c r="S956" s="224"/>
      <c r="T956" s="225"/>
      <c r="U956" s="226">
        <f t="shared" si="145"/>
        <v>0.37592592592592594</v>
      </c>
      <c r="V956" s="227">
        <f>SUM(U956:U970)</f>
        <v>2.6581481481481477</v>
      </c>
      <c r="W956" s="228" t="str">
        <f t="shared" si="146"/>
        <v>2</v>
      </c>
      <c r="X956" s="509"/>
      <c r="Y956" s="229">
        <f t="shared" si="147"/>
        <v>1</v>
      </c>
    </row>
    <row r="957" spans="2:25" ht="18.75" customHeight="1">
      <c r="B957" s="515"/>
      <c r="C957" s="506"/>
      <c r="D957" s="216">
        <v>2</v>
      </c>
      <c r="E957" s="216" t="s">
        <v>6093</v>
      </c>
      <c r="F957" s="217">
        <v>350</v>
      </c>
      <c r="G957" s="218">
        <f t="shared" si="141"/>
        <v>70</v>
      </c>
      <c r="H957" s="219">
        <f t="shared" si="142"/>
        <v>194.44444444444443</v>
      </c>
      <c r="I957" s="219">
        <f t="shared" si="143"/>
        <v>6.4814814814814811E-2</v>
      </c>
      <c r="J957" s="217"/>
      <c r="K957" s="220"/>
      <c r="L957" s="220"/>
      <c r="M957" s="221"/>
      <c r="N957" s="222">
        <f t="shared" si="144"/>
        <v>0</v>
      </c>
      <c r="O957" s="223"/>
      <c r="P957" s="224"/>
      <c r="Q957" s="224"/>
      <c r="R957" s="224"/>
      <c r="S957" s="224"/>
      <c r="T957" s="225"/>
      <c r="U957" s="226">
        <f t="shared" si="145"/>
        <v>0.12962962962962962</v>
      </c>
      <c r="V957" s="227"/>
      <c r="W957" s="228" t="str">
        <f t="shared" si="146"/>
        <v>0</v>
      </c>
      <c r="X957" s="509"/>
      <c r="Y957" s="229">
        <f t="shared" si="147"/>
        <v>0</v>
      </c>
    </row>
    <row r="958" spans="2:25" ht="18.75" customHeight="1">
      <c r="B958" s="515"/>
      <c r="C958" s="506"/>
      <c r="D958" s="216">
        <v>3</v>
      </c>
      <c r="E958" s="216" t="s">
        <v>6094</v>
      </c>
      <c r="F958" s="217">
        <v>50</v>
      </c>
      <c r="G958" s="218">
        <f t="shared" si="141"/>
        <v>10</v>
      </c>
      <c r="H958" s="219">
        <f t="shared" si="142"/>
        <v>27.777777777777779</v>
      </c>
      <c r="I958" s="219">
        <f t="shared" si="143"/>
        <v>9.2592592592592587E-3</v>
      </c>
      <c r="J958" s="217"/>
      <c r="K958" s="220"/>
      <c r="L958" s="220"/>
      <c r="M958" s="221"/>
      <c r="N958" s="222">
        <f t="shared" si="144"/>
        <v>0</v>
      </c>
      <c r="O958" s="223"/>
      <c r="P958" s="224"/>
      <c r="Q958" s="224"/>
      <c r="R958" s="224"/>
      <c r="S958" s="224"/>
      <c r="T958" s="225"/>
      <c r="U958" s="226">
        <f t="shared" si="145"/>
        <v>1.8518518518518517E-2</v>
      </c>
      <c r="V958" s="227"/>
      <c r="W958" s="228" t="str">
        <f t="shared" si="146"/>
        <v>0</v>
      </c>
      <c r="X958" s="509"/>
      <c r="Y958" s="229">
        <f t="shared" si="147"/>
        <v>0</v>
      </c>
    </row>
    <row r="959" spans="2:25" ht="18.75" customHeight="1">
      <c r="B959" s="515"/>
      <c r="C959" s="506"/>
      <c r="D959" s="216">
        <v>4</v>
      </c>
      <c r="E959" s="216" t="s">
        <v>6095</v>
      </c>
      <c r="F959" s="217">
        <v>294</v>
      </c>
      <c r="G959" s="218">
        <f t="shared" si="141"/>
        <v>58.8</v>
      </c>
      <c r="H959" s="219">
        <f t="shared" si="142"/>
        <v>163.33333333333334</v>
      </c>
      <c r="I959" s="219">
        <f t="shared" si="143"/>
        <v>5.4444444444444448E-2</v>
      </c>
      <c r="J959" s="217"/>
      <c r="K959" s="220"/>
      <c r="L959" s="220"/>
      <c r="M959" s="221"/>
      <c r="N959" s="222">
        <f t="shared" si="144"/>
        <v>0</v>
      </c>
      <c r="O959" s="223"/>
      <c r="P959" s="224"/>
      <c r="Q959" s="224"/>
      <c r="R959" s="224"/>
      <c r="S959" s="224"/>
      <c r="T959" s="225"/>
      <c r="U959" s="226">
        <f t="shared" si="145"/>
        <v>0.1088888888888889</v>
      </c>
      <c r="V959" s="227"/>
      <c r="W959" s="228" t="str">
        <f t="shared" si="146"/>
        <v>0</v>
      </c>
      <c r="X959" s="509"/>
      <c r="Y959" s="229">
        <f t="shared" si="147"/>
        <v>0</v>
      </c>
    </row>
    <row r="960" spans="2:25" ht="18.75" customHeight="1">
      <c r="B960" s="515"/>
      <c r="C960" s="506"/>
      <c r="D960" s="216">
        <v>5</v>
      </c>
      <c r="E960" s="216" t="s">
        <v>6096</v>
      </c>
      <c r="F960" s="217">
        <v>1028</v>
      </c>
      <c r="G960" s="218">
        <f t="shared" si="141"/>
        <v>205.6</v>
      </c>
      <c r="H960" s="219">
        <f t="shared" si="142"/>
        <v>571.11111111111109</v>
      </c>
      <c r="I960" s="219">
        <f t="shared" si="143"/>
        <v>0.19037037037037036</v>
      </c>
      <c r="J960" s="217"/>
      <c r="K960" s="220"/>
      <c r="L960" s="220"/>
      <c r="M960" s="221"/>
      <c r="N960" s="222">
        <f t="shared" si="144"/>
        <v>0</v>
      </c>
      <c r="O960" s="223"/>
      <c r="P960" s="224"/>
      <c r="Q960" s="224"/>
      <c r="R960" s="224"/>
      <c r="S960" s="224"/>
      <c r="T960" s="225"/>
      <c r="U960" s="226">
        <f t="shared" si="145"/>
        <v>0.38074074074074071</v>
      </c>
      <c r="V960" s="227"/>
      <c r="W960" s="228" t="str">
        <f t="shared" si="146"/>
        <v>0</v>
      </c>
      <c r="X960" s="509"/>
      <c r="Y960" s="229">
        <f t="shared" si="147"/>
        <v>0</v>
      </c>
    </row>
    <row r="961" spans="2:25" ht="18.75" customHeight="1">
      <c r="B961" s="515"/>
      <c r="C961" s="506"/>
      <c r="D961" s="216">
        <v>6</v>
      </c>
      <c r="E961" s="216" t="s">
        <v>6097</v>
      </c>
      <c r="F961" s="217">
        <v>200</v>
      </c>
      <c r="G961" s="218">
        <f t="shared" si="141"/>
        <v>40</v>
      </c>
      <c r="H961" s="219">
        <f t="shared" si="142"/>
        <v>111.11111111111111</v>
      </c>
      <c r="I961" s="219">
        <f t="shared" si="143"/>
        <v>3.7037037037037035E-2</v>
      </c>
      <c r="J961" s="217"/>
      <c r="K961" s="220"/>
      <c r="L961" s="220"/>
      <c r="M961" s="221"/>
      <c r="N961" s="222">
        <f t="shared" si="144"/>
        <v>0</v>
      </c>
      <c r="O961" s="223"/>
      <c r="P961" s="224"/>
      <c r="Q961" s="224"/>
      <c r="R961" s="224"/>
      <c r="S961" s="224"/>
      <c r="T961" s="225"/>
      <c r="U961" s="226">
        <f t="shared" si="145"/>
        <v>7.407407407407407E-2</v>
      </c>
      <c r="V961" s="227"/>
      <c r="W961" s="228" t="str">
        <f t="shared" si="146"/>
        <v>0</v>
      </c>
      <c r="X961" s="509"/>
      <c r="Y961" s="229">
        <f t="shared" si="147"/>
        <v>0</v>
      </c>
    </row>
    <row r="962" spans="2:25" ht="18.75" customHeight="1">
      <c r="B962" s="515"/>
      <c r="C962" s="506"/>
      <c r="D962" s="216">
        <v>7</v>
      </c>
      <c r="E962" s="216" t="s">
        <v>6098</v>
      </c>
      <c r="F962" s="217">
        <v>774</v>
      </c>
      <c r="G962" s="218">
        <f t="shared" si="141"/>
        <v>154.80000000000001</v>
      </c>
      <c r="H962" s="219">
        <f t="shared" si="142"/>
        <v>430</v>
      </c>
      <c r="I962" s="219">
        <f t="shared" si="143"/>
        <v>0.14333333333333334</v>
      </c>
      <c r="J962" s="217"/>
      <c r="K962" s="220"/>
      <c r="L962" s="220"/>
      <c r="M962" s="221"/>
      <c r="N962" s="222">
        <f t="shared" si="144"/>
        <v>0</v>
      </c>
      <c r="O962" s="223"/>
      <c r="P962" s="224"/>
      <c r="Q962" s="224"/>
      <c r="R962" s="224"/>
      <c r="S962" s="224"/>
      <c r="T962" s="225"/>
      <c r="U962" s="226">
        <f t="shared" si="145"/>
        <v>0.28666666666666668</v>
      </c>
      <c r="V962" s="227"/>
      <c r="W962" s="228" t="str">
        <f t="shared" si="146"/>
        <v>0</v>
      </c>
      <c r="X962" s="509"/>
      <c r="Y962" s="229">
        <f t="shared" si="147"/>
        <v>0</v>
      </c>
    </row>
    <row r="963" spans="2:25" ht="18.75" customHeight="1">
      <c r="B963" s="515"/>
      <c r="C963" s="506"/>
      <c r="D963" s="216">
        <v>8</v>
      </c>
      <c r="E963" s="216" t="s">
        <v>6099</v>
      </c>
      <c r="F963" s="217">
        <v>397</v>
      </c>
      <c r="G963" s="218">
        <f t="shared" si="141"/>
        <v>79.400000000000006</v>
      </c>
      <c r="H963" s="219">
        <f t="shared" si="142"/>
        <v>220.55555555555554</v>
      </c>
      <c r="I963" s="219">
        <f t="shared" si="143"/>
        <v>7.3518518518518511E-2</v>
      </c>
      <c r="J963" s="217"/>
      <c r="K963" s="220"/>
      <c r="L963" s="220"/>
      <c r="M963" s="221"/>
      <c r="N963" s="222">
        <f t="shared" si="144"/>
        <v>0</v>
      </c>
      <c r="O963" s="223"/>
      <c r="P963" s="224"/>
      <c r="Q963" s="224"/>
      <c r="R963" s="224"/>
      <c r="S963" s="224"/>
      <c r="T963" s="225"/>
      <c r="U963" s="226">
        <f t="shared" si="145"/>
        <v>0.14703703703703702</v>
      </c>
      <c r="V963" s="227"/>
      <c r="W963" s="228" t="str">
        <f t="shared" si="146"/>
        <v>0</v>
      </c>
      <c r="X963" s="509"/>
      <c r="Y963" s="229">
        <f t="shared" si="147"/>
        <v>0</v>
      </c>
    </row>
    <row r="964" spans="2:25" ht="18.75" customHeight="1">
      <c r="B964" s="515"/>
      <c r="C964" s="506"/>
      <c r="D964" s="216">
        <v>9</v>
      </c>
      <c r="E964" s="216" t="s">
        <v>6100</v>
      </c>
      <c r="F964" s="217">
        <v>200</v>
      </c>
      <c r="G964" s="218">
        <f t="shared" si="141"/>
        <v>40</v>
      </c>
      <c r="H964" s="219">
        <f t="shared" si="142"/>
        <v>111.11111111111111</v>
      </c>
      <c r="I964" s="219">
        <f t="shared" si="143"/>
        <v>3.7037037037037035E-2</v>
      </c>
      <c r="J964" s="217"/>
      <c r="K964" s="220"/>
      <c r="L964" s="220"/>
      <c r="M964" s="221"/>
      <c r="N964" s="222">
        <f t="shared" si="144"/>
        <v>0</v>
      </c>
      <c r="O964" s="223"/>
      <c r="P964" s="224"/>
      <c r="Q964" s="224"/>
      <c r="R964" s="224"/>
      <c r="S964" s="224"/>
      <c r="T964" s="225"/>
      <c r="U964" s="226">
        <f t="shared" si="145"/>
        <v>7.407407407407407E-2</v>
      </c>
      <c r="V964" s="227"/>
      <c r="W964" s="228" t="str">
        <f t="shared" si="146"/>
        <v>0</v>
      </c>
      <c r="X964" s="509"/>
      <c r="Y964" s="229">
        <f t="shared" si="147"/>
        <v>0</v>
      </c>
    </row>
    <row r="965" spans="2:25" ht="18.75" customHeight="1">
      <c r="B965" s="515"/>
      <c r="C965" s="506"/>
      <c r="D965" s="216">
        <v>10</v>
      </c>
      <c r="E965" s="216" t="s">
        <v>6101</v>
      </c>
      <c r="F965" s="217">
        <v>151</v>
      </c>
      <c r="G965" s="218">
        <f t="shared" si="141"/>
        <v>30.2</v>
      </c>
      <c r="H965" s="219">
        <f t="shared" si="142"/>
        <v>83.888888888888886</v>
      </c>
      <c r="I965" s="219">
        <f t="shared" si="143"/>
        <v>2.796296296296296E-2</v>
      </c>
      <c r="J965" s="217"/>
      <c r="K965" s="220"/>
      <c r="L965" s="220"/>
      <c r="M965" s="221"/>
      <c r="N965" s="222">
        <f t="shared" si="144"/>
        <v>0</v>
      </c>
      <c r="O965" s="223"/>
      <c r="P965" s="224"/>
      <c r="Q965" s="224"/>
      <c r="R965" s="224"/>
      <c r="S965" s="224"/>
      <c r="T965" s="225"/>
      <c r="U965" s="226">
        <f t="shared" si="145"/>
        <v>5.5925925925925921E-2</v>
      </c>
      <c r="V965" s="227"/>
      <c r="W965" s="228" t="str">
        <f t="shared" si="146"/>
        <v>0</v>
      </c>
      <c r="X965" s="509"/>
      <c r="Y965" s="229">
        <f t="shared" si="147"/>
        <v>0</v>
      </c>
    </row>
    <row r="966" spans="2:25" ht="18.75" customHeight="1">
      <c r="B966" s="515"/>
      <c r="C966" s="506"/>
      <c r="D966" s="216">
        <v>11</v>
      </c>
      <c r="E966" s="216" t="s">
        <v>6102</v>
      </c>
      <c r="F966" s="217">
        <v>1018</v>
      </c>
      <c r="G966" s="218">
        <f t="shared" si="141"/>
        <v>203.6</v>
      </c>
      <c r="H966" s="219">
        <f t="shared" si="142"/>
        <v>565.55555555555554</v>
      </c>
      <c r="I966" s="219">
        <f t="shared" si="143"/>
        <v>0.1885185185185185</v>
      </c>
      <c r="J966" s="217"/>
      <c r="K966" s="220"/>
      <c r="L966" s="220"/>
      <c r="M966" s="221"/>
      <c r="N966" s="222">
        <f t="shared" si="144"/>
        <v>0</v>
      </c>
      <c r="O966" s="223"/>
      <c r="P966" s="224"/>
      <c r="Q966" s="224"/>
      <c r="R966" s="224"/>
      <c r="S966" s="224"/>
      <c r="T966" s="225"/>
      <c r="U966" s="226">
        <f t="shared" si="145"/>
        <v>0.377037037037037</v>
      </c>
      <c r="V966" s="227"/>
      <c r="W966" s="228" t="str">
        <f t="shared" si="146"/>
        <v>0</v>
      </c>
      <c r="X966" s="509"/>
      <c r="Y966" s="229">
        <f t="shared" si="147"/>
        <v>0</v>
      </c>
    </row>
    <row r="967" spans="2:25" ht="18.75" customHeight="1">
      <c r="B967" s="515"/>
      <c r="C967" s="506"/>
      <c r="D967" s="216">
        <v>12</v>
      </c>
      <c r="E967" s="216" t="s">
        <v>6103</v>
      </c>
      <c r="F967" s="217">
        <v>1028</v>
      </c>
      <c r="G967" s="218">
        <f t="shared" si="141"/>
        <v>205.6</v>
      </c>
      <c r="H967" s="219">
        <f t="shared" si="142"/>
        <v>571.11111111111109</v>
      </c>
      <c r="I967" s="219">
        <f t="shared" si="143"/>
        <v>0.19037037037037036</v>
      </c>
      <c r="J967" s="217"/>
      <c r="K967" s="220"/>
      <c r="L967" s="220"/>
      <c r="M967" s="221"/>
      <c r="N967" s="222">
        <f t="shared" si="144"/>
        <v>0</v>
      </c>
      <c r="O967" s="223"/>
      <c r="P967" s="224"/>
      <c r="Q967" s="224"/>
      <c r="R967" s="224"/>
      <c r="S967" s="224"/>
      <c r="T967" s="225"/>
      <c r="U967" s="226">
        <f t="shared" si="145"/>
        <v>0.38074074074074071</v>
      </c>
      <c r="V967" s="227"/>
      <c r="W967" s="228" t="str">
        <f t="shared" si="146"/>
        <v>0</v>
      </c>
      <c r="X967" s="509"/>
      <c r="Y967" s="229">
        <f t="shared" si="147"/>
        <v>0</v>
      </c>
    </row>
    <row r="968" spans="2:25" ht="18.75" customHeight="1">
      <c r="B968" s="515"/>
      <c r="C968" s="506"/>
      <c r="D968" s="216">
        <v>13</v>
      </c>
      <c r="E968" s="216" t="s">
        <v>6104</v>
      </c>
      <c r="F968" s="217">
        <v>173</v>
      </c>
      <c r="G968" s="218">
        <f t="shared" si="141"/>
        <v>34.6</v>
      </c>
      <c r="H968" s="219">
        <f t="shared" si="142"/>
        <v>96.111111111111114</v>
      </c>
      <c r="I968" s="219">
        <f t="shared" si="143"/>
        <v>3.2037037037037037E-2</v>
      </c>
      <c r="J968" s="217"/>
      <c r="K968" s="220"/>
      <c r="L968" s="220"/>
      <c r="M968" s="221"/>
      <c r="N968" s="222">
        <f t="shared" si="144"/>
        <v>0</v>
      </c>
      <c r="O968" s="223"/>
      <c r="P968" s="224"/>
      <c r="Q968" s="224"/>
      <c r="R968" s="224"/>
      <c r="S968" s="224"/>
      <c r="T968" s="225"/>
      <c r="U968" s="226">
        <f t="shared" si="145"/>
        <v>6.4074074074074075E-2</v>
      </c>
      <c r="V968" s="227"/>
      <c r="W968" s="228" t="str">
        <f t="shared" si="146"/>
        <v>0</v>
      </c>
      <c r="X968" s="509"/>
      <c r="Y968" s="229">
        <f t="shared" si="147"/>
        <v>0</v>
      </c>
    </row>
    <row r="969" spans="2:25" ht="18.75" customHeight="1">
      <c r="B969" s="515"/>
      <c r="C969" s="506"/>
      <c r="D969" s="216">
        <v>14</v>
      </c>
      <c r="E969" s="216" t="s">
        <v>6105</v>
      </c>
      <c r="F969" s="217">
        <v>200</v>
      </c>
      <c r="G969" s="218">
        <f t="shared" si="141"/>
        <v>40</v>
      </c>
      <c r="H969" s="219">
        <f t="shared" si="142"/>
        <v>111.11111111111111</v>
      </c>
      <c r="I969" s="219">
        <f t="shared" si="143"/>
        <v>3.7037037037037035E-2</v>
      </c>
      <c r="J969" s="217"/>
      <c r="K969" s="220"/>
      <c r="L969" s="220"/>
      <c r="M969" s="221"/>
      <c r="N969" s="222">
        <f t="shared" si="144"/>
        <v>0</v>
      </c>
      <c r="O969" s="223"/>
      <c r="P969" s="224"/>
      <c r="Q969" s="224"/>
      <c r="R969" s="224"/>
      <c r="S969" s="224"/>
      <c r="T969" s="225"/>
      <c r="U969" s="226">
        <f t="shared" si="145"/>
        <v>7.407407407407407E-2</v>
      </c>
      <c r="V969" s="227"/>
      <c r="W969" s="228" t="str">
        <f t="shared" si="146"/>
        <v>0</v>
      </c>
      <c r="X969" s="509"/>
      <c r="Y969" s="229">
        <f t="shared" si="147"/>
        <v>0</v>
      </c>
    </row>
    <row r="970" spans="2:25" ht="18.75" customHeight="1">
      <c r="B970" s="515"/>
      <c r="C970" s="506"/>
      <c r="D970" s="216">
        <v>15</v>
      </c>
      <c r="E970" s="216" t="s">
        <v>6106</v>
      </c>
      <c r="F970" s="217">
        <v>299</v>
      </c>
      <c r="G970" s="218">
        <f t="shared" si="141"/>
        <v>59.8</v>
      </c>
      <c r="H970" s="219">
        <f t="shared" si="142"/>
        <v>166.11111111111111</v>
      </c>
      <c r="I970" s="219">
        <f t="shared" si="143"/>
        <v>5.5370370370370368E-2</v>
      </c>
      <c r="J970" s="217"/>
      <c r="K970" s="220"/>
      <c r="L970" s="220"/>
      <c r="M970" s="232"/>
      <c r="N970" s="222">
        <f t="shared" si="144"/>
        <v>0</v>
      </c>
      <c r="O970" s="223"/>
      <c r="P970" s="224"/>
      <c r="Q970" s="224"/>
      <c r="R970" s="224"/>
      <c r="S970" s="224"/>
      <c r="T970" s="225"/>
      <c r="U970" s="226">
        <f t="shared" si="145"/>
        <v>0.11074074074074074</v>
      </c>
      <c r="V970" s="227"/>
      <c r="W970" s="228" t="str">
        <f t="shared" si="146"/>
        <v>0</v>
      </c>
      <c r="X970" s="509"/>
      <c r="Y970" s="229">
        <f t="shared" si="147"/>
        <v>0</v>
      </c>
    </row>
    <row r="971" spans="2:25" ht="18.75" customHeight="1">
      <c r="B971" s="515"/>
      <c r="C971" s="506"/>
      <c r="D971" s="216"/>
      <c r="E971" s="216"/>
      <c r="F971" s="217"/>
      <c r="G971" s="218">
        <f t="shared" si="141"/>
        <v>0</v>
      </c>
      <c r="H971" s="219">
        <f t="shared" si="142"/>
        <v>0</v>
      </c>
      <c r="I971" s="219">
        <f t="shared" si="143"/>
        <v>0</v>
      </c>
      <c r="J971" s="217"/>
      <c r="K971" s="220"/>
      <c r="L971" s="220"/>
      <c r="M971" s="232"/>
      <c r="N971" s="222">
        <f t="shared" si="144"/>
        <v>0</v>
      </c>
      <c r="O971" s="223"/>
      <c r="P971" s="224"/>
      <c r="Q971" s="224"/>
      <c r="R971" s="224"/>
      <c r="S971" s="224"/>
      <c r="T971" s="225"/>
      <c r="U971" s="226">
        <f t="shared" si="145"/>
        <v>0</v>
      </c>
      <c r="V971" s="227"/>
      <c r="W971" s="228" t="str">
        <f t="shared" si="146"/>
        <v>0</v>
      </c>
      <c r="X971" s="509"/>
      <c r="Y971" s="229">
        <f t="shared" si="147"/>
        <v>0</v>
      </c>
    </row>
    <row r="972" spans="2:25" ht="18.75" customHeight="1">
      <c r="B972" s="516"/>
      <c r="C972" s="507"/>
      <c r="D972" s="216"/>
      <c r="E972" s="216"/>
      <c r="F972" s="217"/>
      <c r="G972" s="218">
        <f>F972/$G$15</f>
        <v>0</v>
      </c>
      <c r="H972" s="219">
        <f>F972/$H$15</f>
        <v>0</v>
      </c>
      <c r="I972" s="219">
        <f>H972/$I$15</f>
        <v>0</v>
      </c>
      <c r="J972" s="217"/>
      <c r="K972" s="220"/>
      <c r="L972" s="220"/>
      <c r="M972" s="232"/>
      <c r="N972" s="222">
        <f>M972/$N$15</f>
        <v>0</v>
      </c>
      <c r="O972" s="231"/>
      <c r="P972" s="231"/>
      <c r="Q972" s="231"/>
      <c r="R972" s="231"/>
      <c r="S972" s="231"/>
      <c r="T972" s="225"/>
      <c r="U972" s="226">
        <f>H972/$U$15</f>
        <v>0</v>
      </c>
      <c r="V972" s="227"/>
      <c r="W972" s="228" t="str">
        <f>IF(V972&lt;1,"0",IF(V972&lt;5,"2",IF(V972&gt;=5,"6")))</f>
        <v>0</v>
      </c>
      <c r="X972" s="510"/>
      <c r="Y972" s="229">
        <f t="shared" ref="Y972" si="148">W972/2</f>
        <v>0</v>
      </c>
    </row>
    <row r="973" spans="2:25">
      <c r="B973" s="233"/>
      <c r="C973" s="234" t="s">
        <v>111</v>
      </c>
      <c r="D973" s="235"/>
      <c r="E973" s="236">
        <f>COUNTA(E908:E972)</f>
        <v>59</v>
      </c>
      <c r="F973" s="236">
        <f>SUM(F908:F972)</f>
        <v>26617</v>
      </c>
      <c r="G973" s="236">
        <f>SUM(G908:G972)</f>
        <v>5323.4000000000015</v>
      </c>
      <c r="H973" s="236">
        <f>SUM(H908:H972)</f>
        <v>14787.222222222223</v>
      </c>
      <c r="I973" s="236">
        <f>MROUND(SUM(I908:I972),1)</f>
        <v>5</v>
      </c>
      <c r="J973" s="236">
        <f>COUNTA(J908:J972)</f>
        <v>1</v>
      </c>
      <c r="K973" s="236">
        <f>COUNTA(K908:K972)</f>
        <v>5</v>
      </c>
      <c r="L973" s="236">
        <f>COUNTA(L908:L972)</f>
        <v>0</v>
      </c>
      <c r="M973" s="236">
        <f>SUM(M908:M972)</f>
        <v>14787.222222222223</v>
      </c>
      <c r="N973" s="236">
        <f>SUM(N908:N972)</f>
        <v>295.74444444444447</v>
      </c>
      <c r="O973" s="237"/>
      <c r="P973" s="238">
        <f>COUNTIF(P908:P972, "YES")</f>
        <v>0</v>
      </c>
      <c r="Q973" s="237"/>
      <c r="R973" s="237"/>
      <c r="S973" s="237"/>
      <c r="T973" s="237"/>
      <c r="U973" s="236">
        <f>SUM(U908:U972)</f>
        <v>9.8581481481481479</v>
      </c>
      <c r="V973" s="236">
        <f>SUM(V908:V972)</f>
        <v>9.8581481481481461</v>
      </c>
      <c r="W973" s="236">
        <f t="array" ref="W973">SUM(ABS(W908:W972))</f>
        <v>10</v>
      </c>
      <c r="X973" s="238" t="str">
        <f>IF(X908&lt;0.2, "0", IF(X908&lt;=2, "2", IF(X908&gt;2, ROUND(X908,0))))</f>
        <v>2</v>
      </c>
      <c r="Y973" s="236">
        <f>SUM(Y908:Y972)</f>
        <v>5</v>
      </c>
    </row>
    <row r="974" spans="2:25" ht="18.75" customHeight="1">
      <c r="B974" s="514">
        <v>10</v>
      </c>
      <c r="C974" s="517" t="s">
        <v>6107</v>
      </c>
      <c r="D974" s="216">
        <v>1</v>
      </c>
      <c r="E974" s="216" t="s">
        <v>6108</v>
      </c>
      <c r="F974" s="217">
        <v>500</v>
      </c>
      <c r="G974" s="218">
        <f t="shared" ref="G974:G1037" si="149">F974/$G$15</f>
        <v>100</v>
      </c>
      <c r="H974" s="219">
        <f t="shared" ref="H974:H1037" si="150">F974/$H$15</f>
        <v>277.77777777777777</v>
      </c>
      <c r="I974" s="219">
        <f t="shared" ref="I974:I1037" si="151">H974/$I$15</f>
        <v>9.2592592592592587E-2</v>
      </c>
      <c r="J974" s="217"/>
      <c r="K974" s="220"/>
      <c r="L974" s="220"/>
      <c r="M974" s="221"/>
      <c r="N974" s="222">
        <f>M974/$N$15</f>
        <v>0</v>
      </c>
      <c r="O974" s="223"/>
      <c r="P974" s="224"/>
      <c r="Q974" s="224"/>
      <c r="R974" s="224"/>
      <c r="S974" s="224"/>
      <c r="T974" s="225"/>
      <c r="U974" s="226">
        <f t="shared" ref="U974:U1037" si="152">H974/$U$15</f>
        <v>0.18518518518518517</v>
      </c>
      <c r="V974" s="227"/>
      <c r="W974" s="228" t="str">
        <f t="shared" ref="W974:W1037" si="153">IF(V974&lt;1,"0",IF(V974&lt;5,"2",IF(V974&gt;=5,"6")))</f>
        <v>0</v>
      </c>
      <c r="X974" s="508">
        <f>K1044/$X$15</f>
        <v>1.6666666666666667</v>
      </c>
      <c r="Y974" s="229">
        <f t="shared" ref="Y974:Y1037" si="154">W974/2</f>
        <v>0</v>
      </c>
    </row>
    <row r="975" spans="2:25" ht="18.75" customHeight="1">
      <c r="B975" s="515"/>
      <c r="C975" s="518"/>
      <c r="D975" s="216">
        <v>2</v>
      </c>
      <c r="E975" s="216" t="s">
        <v>6109</v>
      </c>
      <c r="F975" s="217">
        <v>510</v>
      </c>
      <c r="G975" s="218">
        <f t="shared" si="149"/>
        <v>102</v>
      </c>
      <c r="H975" s="219">
        <f t="shared" si="150"/>
        <v>283.33333333333331</v>
      </c>
      <c r="I975" s="219">
        <f t="shared" si="151"/>
        <v>9.4444444444444442E-2</v>
      </c>
      <c r="J975" s="217"/>
      <c r="K975" s="220"/>
      <c r="L975" s="220"/>
      <c r="M975" s="221"/>
      <c r="N975" s="222">
        <f t="shared" ref="N975:N1042" si="155">M975/$N$15</f>
        <v>0</v>
      </c>
      <c r="O975" s="223"/>
      <c r="P975" s="224"/>
      <c r="Q975" s="224"/>
      <c r="R975" s="224"/>
      <c r="S975" s="224"/>
      <c r="T975" s="225"/>
      <c r="U975" s="226">
        <f t="shared" si="152"/>
        <v>0.18888888888888888</v>
      </c>
      <c r="V975" s="227"/>
      <c r="W975" s="228" t="str">
        <f t="shared" si="153"/>
        <v>0</v>
      </c>
      <c r="X975" s="509"/>
      <c r="Y975" s="229">
        <f t="shared" si="154"/>
        <v>0</v>
      </c>
    </row>
    <row r="976" spans="2:25" ht="18.75" customHeight="1">
      <c r="B976" s="515"/>
      <c r="C976" s="518"/>
      <c r="D976" s="216">
        <v>3</v>
      </c>
      <c r="E976" s="216" t="s">
        <v>6110</v>
      </c>
      <c r="F976" s="217">
        <v>270</v>
      </c>
      <c r="G976" s="218">
        <f t="shared" si="149"/>
        <v>54</v>
      </c>
      <c r="H976" s="219">
        <f t="shared" si="150"/>
        <v>150</v>
      </c>
      <c r="I976" s="219">
        <f t="shared" si="151"/>
        <v>0.05</v>
      </c>
      <c r="J976" s="217"/>
      <c r="K976" s="220"/>
      <c r="L976" s="220"/>
      <c r="M976" s="221"/>
      <c r="N976" s="222">
        <f t="shared" si="155"/>
        <v>0</v>
      </c>
      <c r="O976" s="223"/>
      <c r="P976" s="224"/>
      <c r="Q976" s="224"/>
      <c r="R976" s="224"/>
      <c r="S976" s="224"/>
      <c r="T976" s="225"/>
      <c r="U976" s="226">
        <f t="shared" si="152"/>
        <v>0.1</v>
      </c>
      <c r="V976" s="227"/>
      <c r="W976" s="228" t="str">
        <f t="shared" si="153"/>
        <v>0</v>
      </c>
      <c r="X976" s="509"/>
      <c r="Y976" s="229">
        <f t="shared" si="154"/>
        <v>0</v>
      </c>
    </row>
    <row r="977" spans="2:25" ht="18.75" customHeight="1">
      <c r="B977" s="515"/>
      <c r="C977" s="518"/>
      <c r="D977" s="216">
        <v>4</v>
      </c>
      <c r="E977" s="216" t="s">
        <v>6111</v>
      </c>
      <c r="F977" s="217">
        <v>540</v>
      </c>
      <c r="G977" s="218">
        <f t="shared" si="149"/>
        <v>108</v>
      </c>
      <c r="H977" s="219">
        <f t="shared" si="150"/>
        <v>300</v>
      </c>
      <c r="I977" s="219">
        <f t="shared" si="151"/>
        <v>0.1</v>
      </c>
      <c r="J977" s="217"/>
      <c r="K977" s="220"/>
      <c r="L977" s="220"/>
      <c r="M977" s="221"/>
      <c r="N977" s="222">
        <f t="shared" si="155"/>
        <v>0</v>
      </c>
      <c r="O977" s="223"/>
      <c r="P977" s="224"/>
      <c r="Q977" s="224"/>
      <c r="R977" s="224"/>
      <c r="S977" s="224"/>
      <c r="T977" s="225"/>
      <c r="U977" s="226">
        <f t="shared" si="152"/>
        <v>0.2</v>
      </c>
      <c r="V977" s="227"/>
      <c r="W977" s="228" t="str">
        <f t="shared" si="153"/>
        <v>0</v>
      </c>
      <c r="X977" s="509"/>
      <c r="Y977" s="229">
        <f t="shared" si="154"/>
        <v>0</v>
      </c>
    </row>
    <row r="978" spans="2:25" ht="18.75" customHeight="1">
      <c r="B978" s="515"/>
      <c r="C978" s="518"/>
      <c r="D978" s="216">
        <v>5</v>
      </c>
      <c r="E978" s="216" t="s">
        <v>6112</v>
      </c>
      <c r="F978" s="217">
        <v>610</v>
      </c>
      <c r="G978" s="218">
        <f t="shared" si="149"/>
        <v>122</v>
      </c>
      <c r="H978" s="219">
        <f t="shared" si="150"/>
        <v>338.88888888888886</v>
      </c>
      <c r="I978" s="219">
        <f t="shared" si="151"/>
        <v>0.11296296296296295</v>
      </c>
      <c r="J978" s="217"/>
      <c r="K978" s="220" t="s">
        <v>6113</v>
      </c>
      <c r="L978" s="220"/>
      <c r="M978" s="221">
        <f>SUM(H974:H986)</f>
        <v>3222.2222222222217</v>
      </c>
      <c r="N978" s="222">
        <f t="shared" si="155"/>
        <v>64.444444444444429</v>
      </c>
      <c r="O978" s="223">
        <v>5</v>
      </c>
      <c r="P978" s="224" t="s">
        <v>12</v>
      </c>
      <c r="Q978" s="224"/>
      <c r="R978" s="224" t="s">
        <v>1064</v>
      </c>
      <c r="S978" s="224"/>
      <c r="T978" s="225"/>
      <c r="U978" s="226">
        <f t="shared" si="152"/>
        <v>0.22592592592592589</v>
      </c>
      <c r="V978" s="227">
        <f>SUM(U974:U986)</f>
        <v>2.1481481481481484</v>
      </c>
      <c r="W978" s="228" t="str">
        <f t="shared" si="153"/>
        <v>2</v>
      </c>
      <c r="X978" s="509"/>
      <c r="Y978" s="229">
        <f t="shared" si="154"/>
        <v>1</v>
      </c>
    </row>
    <row r="979" spans="2:25" ht="18.75" customHeight="1">
      <c r="B979" s="515"/>
      <c r="C979" s="518"/>
      <c r="D979" s="216">
        <v>6</v>
      </c>
      <c r="E979" s="216" t="s">
        <v>6114</v>
      </c>
      <c r="F979" s="217">
        <v>300</v>
      </c>
      <c r="G979" s="218">
        <f t="shared" si="149"/>
        <v>60</v>
      </c>
      <c r="H979" s="219">
        <f t="shared" si="150"/>
        <v>166.66666666666666</v>
      </c>
      <c r="I979" s="219">
        <f t="shared" si="151"/>
        <v>5.5555555555555552E-2</v>
      </c>
      <c r="J979" s="217"/>
      <c r="K979" s="220"/>
      <c r="L979" s="220"/>
      <c r="M979" s="221"/>
      <c r="N979" s="222">
        <f t="shared" si="155"/>
        <v>0</v>
      </c>
      <c r="O979" s="223"/>
      <c r="P979" s="224"/>
      <c r="Q979" s="224"/>
      <c r="R979" s="224"/>
      <c r="S979" s="224"/>
      <c r="T979" s="225"/>
      <c r="U979" s="226">
        <f t="shared" si="152"/>
        <v>0.1111111111111111</v>
      </c>
      <c r="V979" s="227"/>
      <c r="W979" s="228" t="str">
        <f t="shared" si="153"/>
        <v>0</v>
      </c>
      <c r="X979" s="509"/>
      <c r="Y979" s="229">
        <f t="shared" si="154"/>
        <v>0</v>
      </c>
    </row>
    <row r="980" spans="2:25" ht="18.75" customHeight="1">
      <c r="B980" s="515"/>
      <c r="C980" s="518"/>
      <c r="D980" s="216">
        <v>7</v>
      </c>
      <c r="E980" s="216" t="s">
        <v>6115</v>
      </c>
      <c r="F980" s="217">
        <v>280</v>
      </c>
      <c r="G980" s="218">
        <f t="shared" si="149"/>
        <v>56</v>
      </c>
      <c r="H980" s="219">
        <f t="shared" si="150"/>
        <v>155.55555555555554</v>
      </c>
      <c r="I980" s="219">
        <f t="shared" si="151"/>
        <v>5.185185185185185E-2</v>
      </c>
      <c r="J980" s="217"/>
      <c r="K980" s="220"/>
      <c r="L980" s="220"/>
      <c r="M980" s="221"/>
      <c r="N980" s="222">
        <f t="shared" si="155"/>
        <v>0</v>
      </c>
      <c r="O980" s="223"/>
      <c r="P980" s="224"/>
      <c r="Q980" s="224"/>
      <c r="R980" s="224"/>
      <c r="S980" s="224"/>
      <c r="T980" s="225"/>
      <c r="U980" s="226">
        <f t="shared" si="152"/>
        <v>0.1037037037037037</v>
      </c>
      <c r="V980" s="227"/>
      <c r="W980" s="228" t="str">
        <f t="shared" si="153"/>
        <v>0</v>
      </c>
      <c r="X980" s="509"/>
      <c r="Y980" s="229">
        <f t="shared" si="154"/>
        <v>0</v>
      </c>
    </row>
    <row r="981" spans="2:25" ht="18.75" customHeight="1">
      <c r="B981" s="515"/>
      <c r="C981" s="518"/>
      <c r="D981" s="216">
        <v>8</v>
      </c>
      <c r="E981" s="216" t="s">
        <v>6116</v>
      </c>
      <c r="F981" s="217">
        <v>510</v>
      </c>
      <c r="G981" s="218">
        <f t="shared" si="149"/>
        <v>102</v>
      </c>
      <c r="H981" s="219">
        <f t="shared" si="150"/>
        <v>283.33333333333331</v>
      </c>
      <c r="I981" s="219">
        <f t="shared" si="151"/>
        <v>9.4444444444444442E-2</v>
      </c>
      <c r="J981" s="217"/>
      <c r="K981" s="220"/>
      <c r="L981" s="220"/>
      <c r="M981" s="221"/>
      <c r="N981" s="222">
        <f t="shared" si="155"/>
        <v>0</v>
      </c>
      <c r="O981" s="223"/>
      <c r="P981" s="224"/>
      <c r="Q981" s="224"/>
      <c r="R981" s="224"/>
      <c r="S981" s="224"/>
      <c r="T981" s="225"/>
      <c r="U981" s="226">
        <f t="shared" si="152"/>
        <v>0.18888888888888888</v>
      </c>
      <c r="V981" s="227"/>
      <c r="W981" s="228" t="str">
        <f t="shared" si="153"/>
        <v>0</v>
      </c>
      <c r="X981" s="509"/>
      <c r="Y981" s="229">
        <f t="shared" si="154"/>
        <v>0</v>
      </c>
    </row>
    <row r="982" spans="2:25" ht="18.75" customHeight="1">
      <c r="B982" s="515"/>
      <c r="C982" s="518"/>
      <c r="D982" s="216">
        <v>9</v>
      </c>
      <c r="E982" s="216" t="s">
        <v>6117</v>
      </c>
      <c r="F982" s="217">
        <v>560</v>
      </c>
      <c r="G982" s="218">
        <f t="shared" si="149"/>
        <v>112</v>
      </c>
      <c r="H982" s="219">
        <f t="shared" si="150"/>
        <v>311.11111111111109</v>
      </c>
      <c r="I982" s="219">
        <f t="shared" si="151"/>
        <v>0.1037037037037037</v>
      </c>
      <c r="J982" s="217"/>
      <c r="K982" s="220"/>
      <c r="L982" s="220"/>
      <c r="M982" s="221"/>
      <c r="N982" s="222">
        <f t="shared" si="155"/>
        <v>0</v>
      </c>
      <c r="O982" s="223"/>
      <c r="P982" s="224"/>
      <c r="Q982" s="224"/>
      <c r="R982" s="224"/>
      <c r="S982" s="224"/>
      <c r="T982" s="225"/>
      <c r="U982" s="226">
        <f t="shared" si="152"/>
        <v>0.2074074074074074</v>
      </c>
      <c r="V982" s="227"/>
      <c r="W982" s="228" t="str">
        <f t="shared" si="153"/>
        <v>0</v>
      </c>
      <c r="X982" s="509"/>
      <c r="Y982" s="229">
        <f t="shared" si="154"/>
        <v>0</v>
      </c>
    </row>
    <row r="983" spans="2:25" ht="18.75" customHeight="1">
      <c r="B983" s="515"/>
      <c r="C983" s="518"/>
      <c r="D983" s="216">
        <v>10</v>
      </c>
      <c r="E983" s="216" t="s">
        <v>6118</v>
      </c>
      <c r="F983" s="217">
        <v>300</v>
      </c>
      <c r="G983" s="218">
        <f t="shared" si="149"/>
        <v>60</v>
      </c>
      <c r="H983" s="219">
        <f t="shared" si="150"/>
        <v>166.66666666666666</v>
      </c>
      <c r="I983" s="219">
        <f t="shared" si="151"/>
        <v>5.5555555555555552E-2</v>
      </c>
      <c r="J983" s="217"/>
      <c r="K983" s="220"/>
      <c r="L983" s="220"/>
      <c r="M983" s="221"/>
      <c r="N983" s="222">
        <f t="shared" si="155"/>
        <v>0</v>
      </c>
      <c r="O983" s="223"/>
      <c r="P983" s="224"/>
      <c r="Q983" s="224"/>
      <c r="R983" s="224"/>
      <c r="S983" s="224"/>
      <c r="T983" s="225"/>
      <c r="U983" s="226">
        <f t="shared" si="152"/>
        <v>0.1111111111111111</v>
      </c>
      <c r="V983" s="227"/>
      <c r="W983" s="228" t="str">
        <f t="shared" si="153"/>
        <v>0</v>
      </c>
      <c r="X983" s="509"/>
      <c r="Y983" s="229">
        <f t="shared" si="154"/>
        <v>0</v>
      </c>
    </row>
    <row r="984" spans="2:25" ht="18.75" customHeight="1">
      <c r="B984" s="515"/>
      <c r="C984" s="518"/>
      <c r="D984" s="216">
        <v>11</v>
      </c>
      <c r="E984" s="216" t="s">
        <v>6119</v>
      </c>
      <c r="F984" s="217">
        <v>300</v>
      </c>
      <c r="G984" s="218">
        <f t="shared" si="149"/>
        <v>60</v>
      </c>
      <c r="H984" s="219">
        <f t="shared" si="150"/>
        <v>166.66666666666666</v>
      </c>
      <c r="I984" s="219">
        <f t="shared" si="151"/>
        <v>5.5555555555555552E-2</v>
      </c>
      <c r="J984" s="217"/>
      <c r="K984" s="220"/>
      <c r="L984" s="220"/>
      <c r="M984" s="221"/>
      <c r="N984" s="222">
        <f t="shared" si="155"/>
        <v>0</v>
      </c>
      <c r="O984" s="223"/>
      <c r="P984" s="224"/>
      <c r="Q984" s="224"/>
      <c r="R984" s="224"/>
      <c r="S984" s="224"/>
      <c r="T984" s="225"/>
      <c r="U984" s="226">
        <f t="shared" si="152"/>
        <v>0.1111111111111111</v>
      </c>
      <c r="V984" s="227"/>
      <c r="W984" s="228" t="str">
        <f t="shared" si="153"/>
        <v>0</v>
      </c>
      <c r="X984" s="509"/>
      <c r="Y984" s="229">
        <f t="shared" si="154"/>
        <v>0</v>
      </c>
    </row>
    <row r="985" spans="2:25" ht="18.75" customHeight="1">
      <c r="B985" s="515"/>
      <c r="C985" s="518"/>
      <c r="D985" s="216">
        <v>12</v>
      </c>
      <c r="E985" s="216" t="s">
        <v>6120</v>
      </c>
      <c r="F985" s="217">
        <v>600</v>
      </c>
      <c r="G985" s="218">
        <f t="shared" si="149"/>
        <v>120</v>
      </c>
      <c r="H985" s="219">
        <f t="shared" si="150"/>
        <v>333.33333333333331</v>
      </c>
      <c r="I985" s="219">
        <f t="shared" si="151"/>
        <v>0.1111111111111111</v>
      </c>
      <c r="J985" s="217"/>
      <c r="K985" s="220"/>
      <c r="L985" s="220"/>
      <c r="M985" s="221"/>
      <c r="N985" s="222">
        <f t="shared" si="155"/>
        <v>0</v>
      </c>
      <c r="O985" s="223"/>
      <c r="P985" s="224"/>
      <c r="Q985" s="224"/>
      <c r="R985" s="224"/>
      <c r="S985" s="224"/>
      <c r="T985" s="225"/>
      <c r="U985" s="226">
        <f t="shared" si="152"/>
        <v>0.22222222222222221</v>
      </c>
      <c r="V985" s="227"/>
      <c r="W985" s="228" t="str">
        <f t="shared" si="153"/>
        <v>0</v>
      </c>
      <c r="X985" s="509"/>
      <c r="Y985" s="229">
        <f t="shared" si="154"/>
        <v>0</v>
      </c>
    </row>
    <row r="986" spans="2:25" ht="18.75" customHeight="1">
      <c r="B986" s="515"/>
      <c r="C986" s="518"/>
      <c r="D986" s="216">
        <v>13</v>
      </c>
      <c r="E986" s="216" t="s">
        <v>6121</v>
      </c>
      <c r="F986" s="217">
        <v>520</v>
      </c>
      <c r="G986" s="218">
        <f t="shared" si="149"/>
        <v>104</v>
      </c>
      <c r="H986" s="219">
        <f t="shared" si="150"/>
        <v>288.88888888888886</v>
      </c>
      <c r="I986" s="219">
        <f t="shared" si="151"/>
        <v>9.6296296296296283E-2</v>
      </c>
      <c r="J986" s="217"/>
      <c r="K986" s="220"/>
      <c r="L986" s="220"/>
      <c r="M986" s="221"/>
      <c r="N986" s="222">
        <f t="shared" si="155"/>
        <v>0</v>
      </c>
      <c r="O986" s="223"/>
      <c r="P986" s="224"/>
      <c r="Q986" s="224"/>
      <c r="R986" s="224"/>
      <c r="S986" s="224"/>
      <c r="T986" s="225"/>
      <c r="U986" s="226">
        <f t="shared" si="152"/>
        <v>0.19259259259259257</v>
      </c>
      <c r="V986" s="227"/>
      <c r="W986" s="228" t="str">
        <f t="shared" si="153"/>
        <v>0</v>
      </c>
      <c r="X986" s="509"/>
      <c r="Y986" s="229">
        <f t="shared" si="154"/>
        <v>0</v>
      </c>
    </row>
    <row r="987" spans="2:25" ht="18.75" customHeight="1">
      <c r="B987" s="515"/>
      <c r="C987" s="518"/>
      <c r="D987" s="216"/>
      <c r="E987" s="216"/>
      <c r="F987" s="217"/>
      <c r="G987" s="218">
        <f t="shared" si="149"/>
        <v>0</v>
      </c>
      <c r="H987" s="219">
        <f t="shared" si="150"/>
        <v>0</v>
      </c>
      <c r="I987" s="219">
        <f t="shared" si="151"/>
        <v>0</v>
      </c>
      <c r="J987" s="217"/>
      <c r="K987" s="220"/>
      <c r="L987" s="220"/>
      <c r="M987" s="221"/>
      <c r="N987" s="222">
        <f t="shared" si="155"/>
        <v>0</v>
      </c>
      <c r="O987" s="223"/>
      <c r="P987" s="224"/>
      <c r="Q987" s="224"/>
      <c r="R987" s="224"/>
      <c r="S987" s="224"/>
      <c r="T987" s="225"/>
      <c r="U987" s="226">
        <f t="shared" si="152"/>
        <v>0</v>
      </c>
      <c r="V987" s="227"/>
      <c r="W987" s="228" t="str">
        <f t="shared" si="153"/>
        <v>0</v>
      </c>
      <c r="X987" s="509"/>
      <c r="Y987" s="229">
        <f t="shared" si="154"/>
        <v>0</v>
      </c>
    </row>
    <row r="988" spans="2:25" ht="18.75" customHeight="1">
      <c r="B988" s="515"/>
      <c r="C988" s="518"/>
      <c r="D988" s="216">
        <v>1</v>
      </c>
      <c r="E988" s="216" t="s">
        <v>6122</v>
      </c>
      <c r="F988" s="217">
        <v>300</v>
      </c>
      <c r="G988" s="218">
        <f t="shared" si="149"/>
        <v>60</v>
      </c>
      <c r="H988" s="219">
        <f t="shared" si="150"/>
        <v>166.66666666666666</v>
      </c>
      <c r="I988" s="219">
        <f t="shared" si="151"/>
        <v>5.5555555555555552E-2</v>
      </c>
      <c r="J988" s="217"/>
      <c r="K988" s="220"/>
      <c r="L988" s="220"/>
      <c r="M988" s="221"/>
      <c r="N988" s="222">
        <f t="shared" si="155"/>
        <v>0</v>
      </c>
      <c r="O988" s="223"/>
      <c r="P988" s="224"/>
      <c r="Q988" s="224"/>
      <c r="R988" s="224"/>
      <c r="S988" s="224"/>
      <c r="T988" s="225"/>
      <c r="U988" s="226">
        <f t="shared" si="152"/>
        <v>0.1111111111111111</v>
      </c>
      <c r="V988" s="227"/>
      <c r="W988" s="228" t="str">
        <f t="shared" si="153"/>
        <v>0</v>
      </c>
      <c r="X988" s="509"/>
      <c r="Y988" s="229">
        <f t="shared" si="154"/>
        <v>0</v>
      </c>
    </row>
    <row r="989" spans="2:25" ht="18.75" customHeight="1">
      <c r="B989" s="515"/>
      <c r="C989" s="518"/>
      <c r="D989" s="216">
        <v>2</v>
      </c>
      <c r="E989" s="216" t="s">
        <v>6123</v>
      </c>
      <c r="F989" s="217">
        <v>580</v>
      </c>
      <c r="G989" s="218">
        <f t="shared" si="149"/>
        <v>116</v>
      </c>
      <c r="H989" s="219">
        <f t="shared" si="150"/>
        <v>322.22222222222223</v>
      </c>
      <c r="I989" s="219">
        <f t="shared" si="151"/>
        <v>0.10740740740740741</v>
      </c>
      <c r="J989" s="217"/>
      <c r="K989" s="220" t="s">
        <v>6124</v>
      </c>
      <c r="L989" s="220"/>
      <c r="M989" s="221">
        <f>SUM(H988:H999)</f>
        <v>3011.1111111111109</v>
      </c>
      <c r="N989" s="222">
        <f t="shared" si="155"/>
        <v>60.222222222222214</v>
      </c>
      <c r="O989" s="223">
        <v>5</v>
      </c>
      <c r="P989" s="224" t="s">
        <v>12</v>
      </c>
      <c r="Q989" s="224"/>
      <c r="R989" s="224" t="s">
        <v>1064</v>
      </c>
      <c r="S989" s="224"/>
      <c r="T989" s="225"/>
      <c r="U989" s="226">
        <f t="shared" si="152"/>
        <v>0.21481481481481482</v>
      </c>
      <c r="V989" s="227">
        <f>SUM(U988:U999)</f>
        <v>2.0074074074074071</v>
      </c>
      <c r="W989" s="228" t="str">
        <f t="shared" si="153"/>
        <v>2</v>
      </c>
      <c r="X989" s="509"/>
      <c r="Y989" s="229">
        <f t="shared" si="154"/>
        <v>1</v>
      </c>
    </row>
    <row r="990" spans="2:25" ht="18.75" customHeight="1">
      <c r="B990" s="515"/>
      <c r="C990" s="518"/>
      <c r="D990" s="216">
        <v>3</v>
      </c>
      <c r="E990" s="216" t="s">
        <v>6125</v>
      </c>
      <c r="F990" s="217">
        <v>300</v>
      </c>
      <c r="G990" s="218">
        <f t="shared" si="149"/>
        <v>60</v>
      </c>
      <c r="H990" s="219">
        <f t="shared" si="150"/>
        <v>166.66666666666666</v>
      </c>
      <c r="I990" s="219">
        <f t="shared" si="151"/>
        <v>5.5555555555555552E-2</v>
      </c>
      <c r="J990" s="217"/>
      <c r="K990" s="220"/>
      <c r="L990" s="220"/>
      <c r="M990" s="221"/>
      <c r="N990" s="222">
        <f t="shared" si="155"/>
        <v>0</v>
      </c>
      <c r="O990" s="223"/>
      <c r="P990" s="224"/>
      <c r="Q990" s="224"/>
      <c r="R990" s="224"/>
      <c r="S990" s="224"/>
      <c r="T990" s="225"/>
      <c r="U990" s="226">
        <f t="shared" si="152"/>
        <v>0.1111111111111111</v>
      </c>
      <c r="V990" s="227"/>
      <c r="W990" s="228" t="str">
        <f t="shared" si="153"/>
        <v>0</v>
      </c>
      <c r="X990" s="509"/>
      <c r="Y990" s="229">
        <f t="shared" si="154"/>
        <v>0</v>
      </c>
    </row>
    <row r="991" spans="2:25" ht="18.75" customHeight="1">
      <c r="B991" s="515"/>
      <c r="C991" s="518"/>
      <c r="D991" s="216">
        <v>4</v>
      </c>
      <c r="E991" s="216" t="s">
        <v>6126</v>
      </c>
      <c r="F991" s="217">
        <v>300</v>
      </c>
      <c r="G991" s="218">
        <f t="shared" si="149"/>
        <v>60</v>
      </c>
      <c r="H991" s="219">
        <f t="shared" si="150"/>
        <v>166.66666666666666</v>
      </c>
      <c r="I991" s="219">
        <f t="shared" si="151"/>
        <v>5.5555555555555552E-2</v>
      </c>
      <c r="J991" s="217"/>
      <c r="K991" s="220"/>
      <c r="L991" s="220"/>
      <c r="M991" s="221"/>
      <c r="N991" s="222">
        <f t="shared" si="155"/>
        <v>0</v>
      </c>
      <c r="O991" s="223"/>
      <c r="P991" s="224"/>
      <c r="Q991" s="224"/>
      <c r="R991" s="224"/>
      <c r="S991" s="224"/>
      <c r="T991" s="225"/>
      <c r="U991" s="226">
        <f t="shared" si="152"/>
        <v>0.1111111111111111</v>
      </c>
      <c r="V991" s="227"/>
      <c r="W991" s="228" t="str">
        <f t="shared" si="153"/>
        <v>0</v>
      </c>
      <c r="X991" s="509"/>
      <c r="Y991" s="229">
        <f t="shared" si="154"/>
        <v>0</v>
      </c>
    </row>
    <row r="992" spans="2:25" ht="18.75" customHeight="1">
      <c r="B992" s="515"/>
      <c r="C992" s="518"/>
      <c r="D992" s="216">
        <v>5</v>
      </c>
      <c r="E992" s="216" t="s">
        <v>6127</v>
      </c>
      <c r="F992" s="217">
        <v>400</v>
      </c>
      <c r="G992" s="218">
        <f t="shared" si="149"/>
        <v>80</v>
      </c>
      <c r="H992" s="219">
        <f t="shared" si="150"/>
        <v>222.22222222222223</v>
      </c>
      <c r="I992" s="219">
        <f t="shared" si="151"/>
        <v>7.407407407407407E-2</v>
      </c>
      <c r="J992" s="217"/>
      <c r="K992" s="220"/>
      <c r="L992" s="220"/>
      <c r="M992" s="221"/>
      <c r="N992" s="222">
        <f t="shared" si="155"/>
        <v>0</v>
      </c>
      <c r="O992" s="223"/>
      <c r="P992" s="224"/>
      <c r="Q992" s="224"/>
      <c r="R992" s="224"/>
      <c r="S992" s="224"/>
      <c r="T992" s="225"/>
      <c r="U992" s="226">
        <f t="shared" si="152"/>
        <v>0.14814814814814814</v>
      </c>
      <c r="V992" s="227"/>
      <c r="W992" s="228" t="str">
        <f t="shared" si="153"/>
        <v>0</v>
      </c>
      <c r="X992" s="509"/>
      <c r="Y992" s="229">
        <f t="shared" si="154"/>
        <v>0</v>
      </c>
    </row>
    <row r="993" spans="2:25" ht="18.75" customHeight="1">
      <c r="B993" s="515"/>
      <c r="C993" s="518"/>
      <c r="D993" s="216">
        <v>6</v>
      </c>
      <c r="E993" s="216" t="s">
        <v>6128</v>
      </c>
      <c r="F993" s="217">
        <v>400</v>
      </c>
      <c r="G993" s="218">
        <f t="shared" si="149"/>
        <v>80</v>
      </c>
      <c r="H993" s="219">
        <f t="shared" si="150"/>
        <v>222.22222222222223</v>
      </c>
      <c r="I993" s="219">
        <f t="shared" si="151"/>
        <v>7.407407407407407E-2</v>
      </c>
      <c r="J993" s="217"/>
      <c r="K993" s="220"/>
      <c r="L993" s="220"/>
      <c r="M993" s="221"/>
      <c r="N993" s="222">
        <f t="shared" si="155"/>
        <v>0</v>
      </c>
      <c r="O993" s="223"/>
      <c r="P993" s="224"/>
      <c r="Q993" s="224"/>
      <c r="R993" s="224"/>
      <c r="S993" s="224"/>
      <c r="T993" s="225"/>
      <c r="U993" s="226">
        <f t="shared" si="152"/>
        <v>0.14814814814814814</v>
      </c>
      <c r="V993" s="227"/>
      <c r="W993" s="228" t="str">
        <f t="shared" si="153"/>
        <v>0</v>
      </c>
      <c r="X993" s="509"/>
      <c r="Y993" s="229">
        <f t="shared" si="154"/>
        <v>0</v>
      </c>
    </row>
    <row r="994" spans="2:25" ht="18.75" customHeight="1">
      <c r="B994" s="515"/>
      <c r="C994" s="518"/>
      <c r="D994" s="216">
        <v>7</v>
      </c>
      <c r="E994" s="216" t="s">
        <v>6129</v>
      </c>
      <c r="F994" s="217">
        <v>700</v>
      </c>
      <c r="G994" s="218">
        <f t="shared" si="149"/>
        <v>140</v>
      </c>
      <c r="H994" s="219">
        <f t="shared" si="150"/>
        <v>388.88888888888886</v>
      </c>
      <c r="I994" s="219">
        <f t="shared" si="151"/>
        <v>0.12962962962962962</v>
      </c>
      <c r="J994" s="217"/>
      <c r="K994" s="220"/>
      <c r="L994" s="220"/>
      <c r="M994" s="221"/>
      <c r="N994" s="222">
        <f t="shared" si="155"/>
        <v>0</v>
      </c>
      <c r="O994" s="223"/>
      <c r="P994" s="224"/>
      <c r="Q994" s="224"/>
      <c r="R994" s="224"/>
      <c r="S994" s="224"/>
      <c r="T994" s="225"/>
      <c r="U994" s="226">
        <f t="shared" si="152"/>
        <v>0.25925925925925924</v>
      </c>
      <c r="V994" s="227"/>
      <c r="W994" s="228" t="str">
        <f t="shared" si="153"/>
        <v>0</v>
      </c>
      <c r="X994" s="509"/>
      <c r="Y994" s="229">
        <f t="shared" si="154"/>
        <v>0</v>
      </c>
    </row>
    <row r="995" spans="2:25" ht="18.75" customHeight="1">
      <c r="B995" s="515"/>
      <c r="C995" s="518"/>
      <c r="D995" s="216">
        <v>8</v>
      </c>
      <c r="E995" s="216" t="s">
        <v>6130</v>
      </c>
      <c r="F995" s="217">
        <v>300</v>
      </c>
      <c r="G995" s="218">
        <f t="shared" si="149"/>
        <v>60</v>
      </c>
      <c r="H995" s="219">
        <f t="shared" si="150"/>
        <v>166.66666666666666</v>
      </c>
      <c r="I995" s="219">
        <f t="shared" si="151"/>
        <v>5.5555555555555552E-2</v>
      </c>
      <c r="J995" s="217"/>
      <c r="K995" s="220"/>
      <c r="L995" s="220"/>
      <c r="M995" s="221"/>
      <c r="N995" s="222">
        <f t="shared" si="155"/>
        <v>0</v>
      </c>
      <c r="O995" s="223"/>
      <c r="P995" s="224"/>
      <c r="Q995" s="224"/>
      <c r="R995" s="224"/>
      <c r="S995" s="224"/>
      <c r="T995" s="225"/>
      <c r="U995" s="226">
        <f t="shared" si="152"/>
        <v>0.1111111111111111</v>
      </c>
      <c r="V995" s="227"/>
      <c r="W995" s="228" t="str">
        <f t="shared" si="153"/>
        <v>0</v>
      </c>
      <c r="X995" s="509"/>
      <c r="Y995" s="229">
        <f t="shared" si="154"/>
        <v>0</v>
      </c>
    </row>
    <row r="996" spans="2:25" ht="18.75" customHeight="1">
      <c r="B996" s="515"/>
      <c r="C996" s="518"/>
      <c r="D996" s="216">
        <v>9</v>
      </c>
      <c r="E996" s="216" t="s">
        <v>6131</v>
      </c>
      <c r="F996" s="217">
        <v>400</v>
      </c>
      <c r="G996" s="218">
        <f t="shared" si="149"/>
        <v>80</v>
      </c>
      <c r="H996" s="219">
        <f t="shared" si="150"/>
        <v>222.22222222222223</v>
      </c>
      <c r="I996" s="219">
        <f t="shared" si="151"/>
        <v>7.407407407407407E-2</v>
      </c>
      <c r="J996" s="217"/>
      <c r="K996" s="220"/>
      <c r="L996" s="220"/>
      <c r="M996" s="221"/>
      <c r="N996" s="222">
        <f t="shared" si="155"/>
        <v>0</v>
      </c>
      <c r="O996" s="223"/>
      <c r="P996" s="224"/>
      <c r="Q996" s="224"/>
      <c r="R996" s="224"/>
      <c r="S996" s="224"/>
      <c r="T996" s="225"/>
      <c r="U996" s="226">
        <f t="shared" si="152"/>
        <v>0.14814814814814814</v>
      </c>
      <c r="V996" s="227"/>
      <c r="W996" s="228" t="str">
        <f t="shared" si="153"/>
        <v>0</v>
      </c>
      <c r="X996" s="509"/>
      <c r="Y996" s="229">
        <f t="shared" si="154"/>
        <v>0</v>
      </c>
    </row>
    <row r="997" spans="2:25" ht="18.75" customHeight="1">
      <c r="B997" s="515"/>
      <c r="C997" s="518"/>
      <c r="D997" s="216">
        <v>10</v>
      </c>
      <c r="E997" s="216" t="s">
        <v>5990</v>
      </c>
      <c r="F997" s="217">
        <v>630</v>
      </c>
      <c r="G997" s="218">
        <f t="shared" si="149"/>
        <v>126</v>
      </c>
      <c r="H997" s="219">
        <f t="shared" si="150"/>
        <v>350</v>
      </c>
      <c r="I997" s="219">
        <f t="shared" si="151"/>
        <v>0.11666666666666667</v>
      </c>
      <c r="J997" s="217"/>
      <c r="K997" s="220"/>
      <c r="L997" s="220"/>
      <c r="M997" s="221"/>
      <c r="N997" s="222">
        <f t="shared" si="155"/>
        <v>0</v>
      </c>
      <c r="O997" s="223"/>
      <c r="P997" s="224"/>
      <c r="Q997" s="224"/>
      <c r="R997" s="224"/>
      <c r="S997" s="224"/>
      <c r="T997" s="225"/>
      <c r="U997" s="226">
        <f t="shared" si="152"/>
        <v>0.23333333333333334</v>
      </c>
      <c r="V997" s="227"/>
      <c r="W997" s="228" t="str">
        <f t="shared" si="153"/>
        <v>0</v>
      </c>
      <c r="X997" s="509"/>
      <c r="Y997" s="229">
        <f t="shared" si="154"/>
        <v>0</v>
      </c>
    </row>
    <row r="998" spans="2:25" ht="18.75" customHeight="1">
      <c r="B998" s="515"/>
      <c r="C998" s="518"/>
      <c r="D998" s="216">
        <v>11</v>
      </c>
      <c r="E998" s="216" t="s">
        <v>6132</v>
      </c>
      <c r="F998" s="217">
        <v>710</v>
      </c>
      <c r="G998" s="218">
        <f t="shared" si="149"/>
        <v>142</v>
      </c>
      <c r="H998" s="219">
        <f t="shared" si="150"/>
        <v>394.44444444444446</v>
      </c>
      <c r="I998" s="219">
        <f t="shared" si="151"/>
        <v>0.13148148148148148</v>
      </c>
      <c r="J998" s="217"/>
      <c r="K998" s="220"/>
      <c r="L998" s="220"/>
      <c r="M998" s="221"/>
      <c r="N998" s="222">
        <f t="shared" si="155"/>
        <v>0</v>
      </c>
      <c r="O998" s="223"/>
      <c r="P998" s="224"/>
      <c r="Q998" s="224"/>
      <c r="R998" s="224"/>
      <c r="S998" s="224"/>
      <c r="T998" s="225"/>
      <c r="U998" s="226">
        <f t="shared" si="152"/>
        <v>0.26296296296296295</v>
      </c>
      <c r="V998" s="227"/>
      <c r="W998" s="228" t="str">
        <f t="shared" si="153"/>
        <v>0</v>
      </c>
      <c r="X998" s="509"/>
      <c r="Y998" s="229">
        <f t="shared" si="154"/>
        <v>0</v>
      </c>
    </row>
    <row r="999" spans="2:25" ht="18.75" customHeight="1">
      <c r="B999" s="515"/>
      <c r="C999" s="518"/>
      <c r="D999" s="216">
        <v>12</v>
      </c>
      <c r="E999" s="216" t="s">
        <v>6133</v>
      </c>
      <c r="F999" s="217">
        <v>400</v>
      </c>
      <c r="G999" s="218">
        <f t="shared" si="149"/>
        <v>80</v>
      </c>
      <c r="H999" s="219">
        <f t="shared" si="150"/>
        <v>222.22222222222223</v>
      </c>
      <c r="I999" s="219">
        <f t="shared" si="151"/>
        <v>7.407407407407407E-2</v>
      </c>
      <c r="J999" s="217"/>
      <c r="K999" s="220"/>
      <c r="L999" s="220"/>
      <c r="M999" s="221"/>
      <c r="N999" s="222">
        <f t="shared" si="155"/>
        <v>0</v>
      </c>
      <c r="O999" s="223"/>
      <c r="P999" s="224"/>
      <c r="Q999" s="224"/>
      <c r="R999" s="224"/>
      <c r="S999" s="224"/>
      <c r="T999" s="225"/>
      <c r="U999" s="226">
        <f t="shared" si="152"/>
        <v>0.14814814814814814</v>
      </c>
      <c r="V999" s="227"/>
      <c r="W999" s="228" t="str">
        <f t="shared" si="153"/>
        <v>0</v>
      </c>
      <c r="X999" s="509"/>
      <c r="Y999" s="229">
        <f t="shared" si="154"/>
        <v>0</v>
      </c>
    </row>
    <row r="1000" spans="2:25" ht="18.75" customHeight="1">
      <c r="B1000" s="515"/>
      <c r="C1000" s="518"/>
      <c r="D1000" s="216"/>
      <c r="E1000" s="216"/>
      <c r="F1000" s="217"/>
      <c r="G1000" s="218">
        <f t="shared" si="149"/>
        <v>0</v>
      </c>
      <c r="H1000" s="219">
        <f t="shared" si="150"/>
        <v>0</v>
      </c>
      <c r="I1000" s="219">
        <f t="shared" si="151"/>
        <v>0</v>
      </c>
      <c r="J1000" s="217"/>
      <c r="K1000" s="220"/>
      <c r="L1000" s="220"/>
      <c r="M1000" s="221"/>
      <c r="N1000" s="222">
        <f t="shared" si="155"/>
        <v>0</v>
      </c>
      <c r="O1000" s="223"/>
      <c r="P1000" s="224"/>
      <c r="Q1000" s="224"/>
      <c r="R1000" s="224"/>
      <c r="S1000" s="224"/>
      <c r="T1000" s="225"/>
      <c r="U1000" s="226">
        <f t="shared" si="152"/>
        <v>0</v>
      </c>
      <c r="V1000" s="227"/>
      <c r="W1000" s="228" t="str">
        <f t="shared" si="153"/>
        <v>0</v>
      </c>
      <c r="X1000" s="509"/>
      <c r="Y1000" s="229">
        <f t="shared" si="154"/>
        <v>0</v>
      </c>
    </row>
    <row r="1001" spans="2:25" ht="18.75" customHeight="1">
      <c r="B1001" s="515"/>
      <c r="C1001" s="518"/>
      <c r="D1001" s="216">
        <v>1</v>
      </c>
      <c r="E1001" s="216" t="s">
        <v>6134</v>
      </c>
      <c r="F1001" s="217">
        <v>500</v>
      </c>
      <c r="G1001" s="218">
        <f t="shared" si="149"/>
        <v>100</v>
      </c>
      <c r="H1001" s="219">
        <f t="shared" si="150"/>
        <v>277.77777777777777</v>
      </c>
      <c r="I1001" s="219">
        <f t="shared" si="151"/>
        <v>9.2592592592592587E-2</v>
      </c>
      <c r="J1001" s="217"/>
      <c r="K1001" s="220"/>
      <c r="L1001" s="220"/>
      <c r="M1001" s="221"/>
      <c r="N1001" s="222">
        <f t="shared" si="155"/>
        <v>0</v>
      </c>
      <c r="O1001" s="223"/>
      <c r="P1001" s="224"/>
      <c r="Q1001" s="224"/>
      <c r="R1001" s="224"/>
      <c r="S1001" s="224"/>
      <c r="T1001" s="225"/>
      <c r="U1001" s="226">
        <f t="shared" si="152"/>
        <v>0.18518518518518517</v>
      </c>
      <c r="V1001" s="227"/>
      <c r="W1001" s="228" t="str">
        <f t="shared" si="153"/>
        <v>0</v>
      </c>
      <c r="X1001" s="509"/>
      <c r="Y1001" s="229">
        <f t="shared" si="154"/>
        <v>0</v>
      </c>
    </row>
    <row r="1002" spans="2:25" ht="18.75" customHeight="1">
      <c r="B1002" s="515"/>
      <c r="C1002" s="518"/>
      <c r="D1002" s="216">
        <v>2</v>
      </c>
      <c r="E1002" s="216" t="s">
        <v>6135</v>
      </c>
      <c r="F1002" s="217">
        <v>480</v>
      </c>
      <c r="G1002" s="218">
        <f t="shared" si="149"/>
        <v>96</v>
      </c>
      <c r="H1002" s="219">
        <f t="shared" si="150"/>
        <v>266.66666666666669</v>
      </c>
      <c r="I1002" s="219">
        <f t="shared" si="151"/>
        <v>8.8888888888888892E-2</v>
      </c>
      <c r="J1002" s="217"/>
      <c r="K1002" s="220"/>
      <c r="L1002" s="220"/>
      <c r="M1002" s="221"/>
      <c r="N1002" s="222">
        <f t="shared" si="155"/>
        <v>0</v>
      </c>
      <c r="O1002" s="223"/>
      <c r="P1002" s="224"/>
      <c r="Q1002" s="224"/>
      <c r="R1002" s="224"/>
      <c r="S1002" s="224"/>
      <c r="T1002" s="225"/>
      <c r="U1002" s="226">
        <f t="shared" si="152"/>
        <v>0.17777777777777778</v>
      </c>
      <c r="V1002" s="227"/>
      <c r="W1002" s="228" t="str">
        <f t="shared" si="153"/>
        <v>0</v>
      </c>
      <c r="X1002" s="509"/>
      <c r="Y1002" s="229">
        <f t="shared" si="154"/>
        <v>0</v>
      </c>
    </row>
    <row r="1003" spans="2:25" ht="18.75" customHeight="1">
      <c r="B1003" s="515"/>
      <c r="C1003" s="518"/>
      <c r="D1003" s="216">
        <v>3</v>
      </c>
      <c r="E1003" s="216" t="s">
        <v>6136</v>
      </c>
      <c r="F1003" s="217">
        <v>300</v>
      </c>
      <c r="G1003" s="218">
        <f t="shared" si="149"/>
        <v>60</v>
      </c>
      <c r="H1003" s="219">
        <f t="shared" si="150"/>
        <v>166.66666666666666</v>
      </c>
      <c r="I1003" s="219">
        <f t="shared" si="151"/>
        <v>5.5555555555555552E-2</v>
      </c>
      <c r="J1003" s="217"/>
      <c r="K1003" s="220"/>
      <c r="L1003" s="220"/>
      <c r="M1003" s="221"/>
      <c r="N1003" s="222">
        <f t="shared" si="155"/>
        <v>0</v>
      </c>
      <c r="O1003" s="223"/>
      <c r="P1003" s="224"/>
      <c r="Q1003" s="224"/>
      <c r="R1003" s="224"/>
      <c r="S1003" s="224"/>
      <c r="T1003" s="225"/>
      <c r="U1003" s="226">
        <f t="shared" si="152"/>
        <v>0.1111111111111111</v>
      </c>
      <c r="V1003" s="227"/>
      <c r="W1003" s="228" t="str">
        <f t="shared" si="153"/>
        <v>0</v>
      </c>
      <c r="X1003" s="509"/>
      <c r="Y1003" s="229">
        <f t="shared" si="154"/>
        <v>0</v>
      </c>
    </row>
    <row r="1004" spans="2:25" ht="18.75" customHeight="1">
      <c r="B1004" s="515"/>
      <c r="C1004" s="518"/>
      <c r="D1004" s="216">
        <v>4</v>
      </c>
      <c r="E1004" s="216" t="s">
        <v>6137</v>
      </c>
      <c r="F1004" s="217">
        <v>400</v>
      </c>
      <c r="G1004" s="218">
        <f t="shared" si="149"/>
        <v>80</v>
      </c>
      <c r="H1004" s="219">
        <f t="shared" si="150"/>
        <v>222.22222222222223</v>
      </c>
      <c r="I1004" s="219">
        <f t="shared" si="151"/>
        <v>7.407407407407407E-2</v>
      </c>
      <c r="J1004" s="217"/>
      <c r="K1004" s="220"/>
      <c r="L1004" s="220"/>
      <c r="M1004" s="221"/>
      <c r="N1004" s="222">
        <f t="shared" si="155"/>
        <v>0</v>
      </c>
      <c r="O1004" s="223"/>
      <c r="P1004" s="224"/>
      <c r="Q1004" s="224"/>
      <c r="R1004" s="224"/>
      <c r="S1004" s="224"/>
      <c r="T1004" s="225"/>
      <c r="U1004" s="226">
        <f t="shared" si="152"/>
        <v>0.14814814814814814</v>
      </c>
      <c r="V1004" s="227"/>
      <c r="W1004" s="228" t="str">
        <f t="shared" si="153"/>
        <v>0</v>
      </c>
      <c r="X1004" s="509"/>
      <c r="Y1004" s="229">
        <f t="shared" si="154"/>
        <v>0</v>
      </c>
    </row>
    <row r="1005" spans="2:25" ht="18.75" customHeight="1">
      <c r="B1005" s="515"/>
      <c r="C1005" s="518"/>
      <c r="D1005" s="216">
        <v>5</v>
      </c>
      <c r="E1005" s="216" t="s">
        <v>6138</v>
      </c>
      <c r="F1005" s="217">
        <v>410</v>
      </c>
      <c r="G1005" s="218">
        <f t="shared" si="149"/>
        <v>82</v>
      </c>
      <c r="H1005" s="219">
        <f t="shared" si="150"/>
        <v>227.77777777777777</v>
      </c>
      <c r="I1005" s="219">
        <f t="shared" si="151"/>
        <v>7.5925925925925924E-2</v>
      </c>
      <c r="J1005" s="217"/>
      <c r="K1005" s="220"/>
      <c r="L1005" s="220"/>
      <c r="M1005" s="221"/>
      <c r="N1005" s="222">
        <f t="shared" si="155"/>
        <v>0</v>
      </c>
      <c r="O1005" s="223"/>
      <c r="P1005" s="224"/>
      <c r="Q1005" s="224"/>
      <c r="R1005" s="224"/>
      <c r="S1005" s="224"/>
      <c r="T1005" s="225"/>
      <c r="U1005" s="226">
        <f t="shared" si="152"/>
        <v>0.15185185185185185</v>
      </c>
      <c r="V1005" s="227"/>
      <c r="W1005" s="228" t="str">
        <f t="shared" si="153"/>
        <v>0</v>
      </c>
      <c r="X1005" s="509"/>
      <c r="Y1005" s="229">
        <f t="shared" si="154"/>
        <v>0</v>
      </c>
    </row>
    <row r="1006" spans="2:25" ht="18.75" customHeight="1">
      <c r="B1006" s="515"/>
      <c r="C1006" s="518"/>
      <c r="D1006" s="216">
        <v>6</v>
      </c>
      <c r="E1006" s="216" t="s">
        <v>6139</v>
      </c>
      <c r="F1006" s="217">
        <v>610</v>
      </c>
      <c r="G1006" s="218">
        <f t="shared" si="149"/>
        <v>122</v>
      </c>
      <c r="H1006" s="219">
        <f t="shared" si="150"/>
        <v>338.88888888888886</v>
      </c>
      <c r="I1006" s="219">
        <f t="shared" si="151"/>
        <v>0.11296296296296295</v>
      </c>
      <c r="J1006" s="217"/>
      <c r="K1006" s="220"/>
      <c r="L1006" s="220"/>
      <c r="M1006" s="221"/>
      <c r="N1006" s="222">
        <f t="shared" si="155"/>
        <v>0</v>
      </c>
      <c r="O1006" s="223"/>
      <c r="P1006" s="224"/>
      <c r="Q1006" s="224"/>
      <c r="R1006" s="224"/>
      <c r="S1006" s="224"/>
      <c r="T1006" s="225"/>
      <c r="U1006" s="226">
        <f t="shared" si="152"/>
        <v>0.22592592592592589</v>
      </c>
      <c r="V1006" s="227"/>
      <c r="W1006" s="228" t="str">
        <f t="shared" si="153"/>
        <v>0</v>
      </c>
      <c r="X1006" s="509"/>
      <c r="Y1006" s="229">
        <f t="shared" si="154"/>
        <v>0</v>
      </c>
    </row>
    <row r="1007" spans="2:25" ht="18.75" customHeight="1">
      <c r="B1007" s="515"/>
      <c r="C1007" s="518"/>
      <c r="D1007" s="216">
        <v>7</v>
      </c>
      <c r="E1007" s="216" t="s">
        <v>6140</v>
      </c>
      <c r="F1007" s="217">
        <v>400</v>
      </c>
      <c r="G1007" s="218">
        <f t="shared" si="149"/>
        <v>80</v>
      </c>
      <c r="H1007" s="219">
        <f t="shared" si="150"/>
        <v>222.22222222222223</v>
      </c>
      <c r="I1007" s="219">
        <f t="shared" si="151"/>
        <v>7.407407407407407E-2</v>
      </c>
      <c r="J1007" s="217"/>
      <c r="K1007" s="220"/>
      <c r="L1007" s="220"/>
      <c r="M1007" s="221"/>
      <c r="N1007" s="222">
        <f t="shared" si="155"/>
        <v>0</v>
      </c>
      <c r="O1007" s="223"/>
      <c r="P1007" s="224"/>
      <c r="Q1007" s="224"/>
      <c r="R1007" s="224"/>
      <c r="S1007" s="224"/>
      <c r="T1007" s="225"/>
      <c r="U1007" s="226">
        <f t="shared" si="152"/>
        <v>0.14814814814814814</v>
      </c>
      <c r="V1007" s="227"/>
      <c r="W1007" s="228" t="str">
        <f t="shared" si="153"/>
        <v>0</v>
      </c>
      <c r="X1007" s="509"/>
      <c r="Y1007" s="229">
        <f t="shared" si="154"/>
        <v>0</v>
      </c>
    </row>
    <row r="1008" spans="2:25" ht="18.75" customHeight="1">
      <c r="B1008" s="515"/>
      <c r="C1008" s="518"/>
      <c r="D1008" s="216">
        <v>8</v>
      </c>
      <c r="E1008" s="216" t="s">
        <v>6141</v>
      </c>
      <c r="F1008" s="217">
        <v>504</v>
      </c>
      <c r="G1008" s="218">
        <f t="shared" si="149"/>
        <v>100.8</v>
      </c>
      <c r="H1008" s="219">
        <f t="shared" si="150"/>
        <v>280</v>
      </c>
      <c r="I1008" s="219">
        <f t="shared" si="151"/>
        <v>9.3333333333333338E-2</v>
      </c>
      <c r="J1008" s="217"/>
      <c r="K1008" s="220"/>
      <c r="L1008" s="220"/>
      <c r="M1008" s="221"/>
      <c r="N1008" s="222">
        <f t="shared" si="155"/>
        <v>0</v>
      </c>
      <c r="O1008" s="223"/>
      <c r="P1008" s="224"/>
      <c r="Q1008" s="224"/>
      <c r="R1008" s="224"/>
      <c r="S1008" s="224"/>
      <c r="T1008" s="225"/>
      <c r="U1008" s="226">
        <f t="shared" si="152"/>
        <v>0.18666666666666668</v>
      </c>
      <c r="V1008" s="227"/>
      <c r="W1008" s="228" t="str">
        <f t="shared" si="153"/>
        <v>0</v>
      </c>
      <c r="X1008" s="509"/>
      <c r="Y1008" s="229">
        <f t="shared" si="154"/>
        <v>0</v>
      </c>
    </row>
    <row r="1009" spans="2:25" ht="18.75" customHeight="1">
      <c r="B1009" s="515"/>
      <c r="C1009" s="518"/>
      <c r="D1009" s="216">
        <v>9</v>
      </c>
      <c r="E1009" s="216" t="s">
        <v>6142</v>
      </c>
      <c r="F1009" s="217">
        <v>300</v>
      </c>
      <c r="G1009" s="218">
        <f t="shared" si="149"/>
        <v>60</v>
      </c>
      <c r="H1009" s="219">
        <f t="shared" si="150"/>
        <v>166.66666666666666</v>
      </c>
      <c r="I1009" s="219">
        <f t="shared" si="151"/>
        <v>5.5555555555555552E-2</v>
      </c>
      <c r="J1009" s="217"/>
      <c r="K1009" s="220"/>
      <c r="L1009" s="220"/>
      <c r="M1009" s="221"/>
      <c r="N1009" s="222">
        <f t="shared" si="155"/>
        <v>0</v>
      </c>
      <c r="O1009" s="223"/>
      <c r="P1009" s="224"/>
      <c r="Q1009" s="224"/>
      <c r="R1009" s="224"/>
      <c r="S1009" s="224"/>
      <c r="T1009" s="225"/>
      <c r="U1009" s="226">
        <f t="shared" si="152"/>
        <v>0.1111111111111111</v>
      </c>
      <c r="V1009" s="227"/>
      <c r="W1009" s="228" t="str">
        <f t="shared" si="153"/>
        <v>0</v>
      </c>
      <c r="X1009" s="509"/>
      <c r="Y1009" s="229">
        <f t="shared" si="154"/>
        <v>0</v>
      </c>
    </row>
    <row r="1010" spans="2:25" ht="18.75" customHeight="1">
      <c r="B1010" s="515"/>
      <c r="C1010" s="518"/>
      <c r="D1010" s="216">
        <v>10</v>
      </c>
      <c r="E1010" s="216" t="s">
        <v>6143</v>
      </c>
      <c r="F1010" s="217">
        <v>300</v>
      </c>
      <c r="G1010" s="218">
        <f t="shared" si="149"/>
        <v>60</v>
      </c>
      <c r="H1010" s="219">
        <f t="shared" si="150"/>
        <v>166.66666666666666</v>
      </c>
      <c r="I1010" s="219">
        <f t="shared" si="151"/>
        <v>5.5555555555555552E-2</v>
      </c>
      <c r="J1010" s="217"/>
      <c r="K1010" s="220"/>
      <c r="L1010" s="220"/>
      <c r="M1010" s="221"/>
      <c r="N1010" s="222">
        <f t="shared" si="155"/>
        <v>0</v>
      </c>
      <c r="O1010" s="223"/>
      <c r="P1010" s="224"/>
      <c r="Q1010" s="224"/>
      <c r="R1010" s="224"/>
      <c r="S1010" s="224"/>
      <c r="T1010" s="225"/>
      <c r="U1010" s="226">
        <f t="shared" si="152"/>
        <v>0.1111111111111111</v>
      </c>
      <c r="V1010" s="227"/>
      <c r="W1010" s="228" t="str">
        <f t="shared" si="153"/>
        <v>0</v>
      </c>
      <c r="X1010" s="509"/>
      <c r="Y1010" s="229">
        <f t="shared" si="154"/>
        <v>0</v>
      </c>
    </row>
    <row r="1011" spans="2:25" ht="18.75" customHeight="1">
      <c r="B1011" s="515"/>
      <c r="C1011" s="518"/>
      <c r="D1011" s="216">
        <v>11</v>
      </c>
      <c r="E1011" s="216" t="s">
        <v>6144</v>
      </c>
      <c r="F1011" s="217">
        <v>400</v>
      </c>
      <c r="G1011" s="218">
        <f t="shared" si="149"/>
        <v>80</v>
      </c>
      <c r="H1011" s="219">
        <f t="shared" si="150"/>
        <v>222.22222222222223</v>
      </c>
      <c r="I1011" s="219">
        <f t="shared" si="151"/>
        <v>7.407407407407407E-2</v>
      </c>
      <c r="J1011" s="217"/>
      <c r="K1011" s="220"/>
      <c r="L1011" s="220"/>
      <c r="M1011" s="221"/>
      <c r="N1011" s="222">
        <f t="shared" si="155"/>
        <v>0</v>
      </c>
      <c r="O1011" s="223"/>
      <c r="P1011" s="224"/>
      <c r="Q1011" s="224"/>
      <c r="R1011" s="224"/>
      <c r="S1011" s="224"/>
      <c r="T1011" s="225"/>
      <c r="U1011" s="226">
        <f t="shared" si="152"/>
        <v>0.14814814814814814</v>
      </c>
      <c r="V1011" s="227"/>
      <c r="W1011" s="228" t="str">
        <f t="shared" si="153"/>
        <v>0</v>
      </c>
      <c r="X1011" s="509"/>
      <c r="Y1011" s="229">
        <f t="shared" si="154"/>
        <v>0</v>
      </c>
    </row>
    <row r="1012" spans="2:25" ht="18.75" customHeight="1">
      <c r="B1012" s="515"/>
      <c r="C1012" s="518"/>
      <c r="D1012" s="216">
        <v>12</v>
      </c>
      <c r="E1012" s="216" t="s">
        <v>6145</v>
      </c>
      <c r="F1012" s="217">
        <v>600</v>
      </c>
      <c r="G1012" s="218">
        <f t="shared" si="149"/>
        <v>120</v>
      </c>
      <c r="H1012" s="219">
        <f t="shared" si="150"/>
        <v>333.33333333333331</v>
      </c>
      <c r="I1012" s="219">
        <f t="shared" si="151"/>
        <v>0.1111111111111111</v>
      </c>
      <c r="J1012" s="217"/>
      <c r="K1012" s="220" t="s">
        <v>6146</v>
      </c>
      <c r="L1012" s="220"/>
      <c r="M1012" s="221">
        <f>SUM(H1001:H1013)</f>
        <v>3171.6666666666665</v>
      </c>
      <c r="N1012" s="222">
        <f t="shared" si="155"/>
        <v>63.43333333333333</v>
      </c>
      <c r="O1012" s="223">
        <v>4</v>
      </c>
      <c r="P1012" s="224" t="s">
        <v>12</v>
      </c>
      <c r="Q1012" s="224"/>
      <c r="R1012" s="224" t="s">
        <v>1064</v>
      </c>
      <c r="S1012" s="224"/>
      <c r="T1012" s="225"/>
      <c r="U1012" s="226">
        <f t="shared" si="152"/>
        <v>0.22222222222222221</v>
      </c>
      <c r="V1012" s="227">
        <f>SUM(U1001:U1013)</f>
        <v>2.1144444444444446</v>
      </c>
      <c r="W1012" s="228" t="str">
        <f t="shared" si="153"/>
        <v>2</v>
      </c>
      <c r="X1012" s="509"/>
      <c r="Y1012" s="229">
        <f t="shared" si="154"/>
        <v>1</v>
      </c>
    </row>
    <row r="1013" spans="2:25" ht="18.75" customHeight="1">
      <c r="B1013" s="515"/>
      <c r="C1013" s="518"/>
      <c r="D1013" s="216">
        <v>13</v>
      </c>
      <c r="E1013" s="216" t="s">
        <v>6147</v>
      </c>
      <c r="F1013" s="217">
        <v>505</v>
      </c>
      <c r="G1013" s="218">
        <f t="shared" si="149"/>
        <v>101</v>
      </c>
      <c r="H1013" s="219">
        <f t="shared" si="150"/>
        <v>280.55555555555554</v>
      </c>
      <c r="I1013" s="219">
        <f t="shared" si="151"/>
        <v>9.3518518518518515E-2</v>
      </c>
      <c r="J1013" s="217"/>
      <c r="K1013" s="220"/>
      <c r="L1013" s="220"/>
      <c r="M1013" s="221"/>
      <c r="N1013" s="222">
        <f t="shared" si="155"/>
        <v>0</v>
      </c>
      <c r="O1013" s="223"/>
      <c r="P1013" s="224"/>
      <c r="Q1013" s="224"/>
      <c r="R1013" s="224"/>
      <c r="S1013" s="224"/>
      <c r="T1013" s="225"/>
      <c r="U1013" s="226">
        <f t="shared" si="152"/>
        <v>0.18703703703703703</v>
      </c>
      <c r="V1013" s="227"/>
      <c r="W1013" s="228" t="str">
        <f t="shared" si="153"/>
        <v>0</v>
      </c>
      <c r="X1013" s="509"/>
      <c r="Y1013" s="229">
        <f t="shared" si="154"/>
        <v>0</v>
      </c>
    </row>
    <row r="1014" spans="2:25" ht="18.75" customHeight="1">
      <c r="B1014" s="515"/>
      <c r="C1014" s="518"/>
      <c r="D1014" s="216"/>
      <c r="E1014" s="216"/>
      <c r="F1014" s="217"/>
      <c r="G1014" s="218">
        <f t="shared" si="149"/>
        <v>0</v>
      </c>
      <c r="H1014" s="219">
        <f t="shared" si="150"/>
        <v>0</v>
      </c>
      <c r="I1014" s="219">
        <f t="shared" si="151"/>
        <v>0</v>
      </c>
      <c r="J1014" s="217"/>
      <c r="K1014" s="220"/>
      <c r="L1014" s="220"/>
      <c r="M1014" s="221"/>
      <c r="N1014" s="222">
        <f t="shared" si="155"/>
        <v>0</v>
      </c>
      <c r="O1014" s="223"/>
      <c r="P1014" s="224"/>
      <c r="Q1014" s="224"/>
      <c r="R1014" s="224"/>
      <c r="S1014" s="224"/>
      <c r="T1014" s="225"/>
      <c r="U1014" s="226">
        <f t="shared" si="152"/>
        <v>0</v>
      </c>
      <c r="V1014" s="227"/>
      <c r="W1014" s="228" t="str">
        <f t="shared" si="153"/>
        <v>0</v>
      </c>
      <c r="X1014" s="509"/>
      <c r="Y1014" s="229">
        <f t="shared" si="154"/>
        <v>0</v>
      </c>
    </row>
    <row r="1015" spans="2:25" ht="18.75" customHeight="1">
      <c r="B1015" s="515"/>
      <c r="C1015" s="518"/>
      <c r="D1015" s="216">
        <v>1</v>
      </c>
      <c r="E1015" s="216" t="s">
        <v>6148</v>
      </c>
      <c r="F1015" s="217">
        <v>350</v>
      </c>
      <c r="G1015" s="218">
        <f t="shared" si="149"/>
        <v>70</v>
      </c>
      <c r="H1015" s="219">
        <f t="shared" si="150"/>
        <v>194.44444444444443</v>
      </c>
      <c r="I1015" s="219">
        <f t="shared" si="151"/>
        <v>6.4814814814814811E-2</v>
      </c>
      <c r="J1015" s="217"/>
      <c r="K1015" s="220"/>
      <c r="L1015" s="220"/>
      <c r="M1015" s="221"/>
      <c r="N1015" s="222">
        <f t="shared" si="155"/>
        <v>0</v>
      </c>
      <c r="O1015" s="223"/>
      <c r="P1015" s="224"/>
      <c r="Q1015" s="224"/>
      <c r="R1015" s="224"/>
      <c r="S1015" s="224"/>
      <c r="T1015" s="225"/>
      <c r="U1015" s="226">
        <f t="shared" si="152"/>
        <v>0.12962962962962962</v>
      </c>
      <c r="V1015" s="227"/>
      <c r="W1015" s="228" t="str">
        <f t="shared" si="153"/>
        <v>0</v>
      </c>
      <c r="X1015" s="509"/>
      <c r="Y1015" s="229">
        <f t="shared" si="154"/>
        <v>0</v>
      </c>
    </row>
    <row r="1016" spans="2:25" ht="18.75" customHeight="1">
      <c r="B1016" s="515"/>
      <c r="C1016" s="518"/>
      <c r="D1016" s="216">
        <v>2</v>
      </c>
      <c r="E1016" s="216" t="s">
        <v>6149</v>
      </c>
      <c r="F1016" s="217">
        <v>460</v>
      </c>
      <c r="G1016" s="218">
        <f t="shared" si="149"/>
        <v>92</v>
      </c>
      <c r="H1016" s="219">
        <f t="shared" si="150"/>
        <v>255.55555555555554</v>
      </c>
      <c r="I1016" s="219">
        <f t="shared" si="151"/>
        <v>8.5185185185185183E-2</v>
      </c>
      <c r="J1016" s="217"/>
      <c r="K1016" s="220"/>
      <c r="L1016" s="220"/>
      <c r="M1016" s="221"/>
      <c r="N1016" s="222">
        <f t="shared" si="155"/>
        <v>0</v>
      </c>
      <c r="O1016" s="223"/>
      <c r="P1016" s="224"/>
      <c r="Q1016" s="224"/>
      <c r="R1016" s="224"/>
      <c r="S1016" s="224"/>
      <c r="T1016" s="225"/>
      <c r="U1016" s="226">
        <f t="shared" si="152"/>
        <v>0.17037037037037037</v>
      </c>
      <c r="V1016" s="227"/>
      <c r="W1016" s="228" t="str">
        <f t="shared" si="153"/>
        <v>0</v>
      </c>
      <c r="X1016" s="509"/>
      <c r="Y1016" s="229">
        <f t="shared" si="154"/>
        <v>0</v>
      </c>
    </row>
    <row r="1017" spans="2:25" ht="18.75" customHeight="1">
      <c r="B1017" s="515"/>
      <c r="C1017" s="518"/>
      <c r="D1017" s="216">
        <v>3</v>
      </c>
      <c r="E1017" s="216" t="s">
        <v>6150</v>
      </c>
      <c r="F1017" s="217">
        <v>408</v>
      </c>
      <c r="G1017" s="218">
        <f t="shared" si="149"/>
        <v>81.599999999999994</v>
      </c>
      <c r="H1017" s="219">
        <f t="shared" si="150"/>
        <v>226.66666666666666</v>
      </c>
      <c r="I1017" s="219">
        <f t="shared" si="151"/>
        <v>7.5555555555555556E-2</v>
      </c>
      <c r="J1017" s="217"/>
      <c r="K1017" s="220"/>
      <c r="L1017" s="220"/>
      <c r="M1017" s="221"/>
      <c r="N1017" s="222">
        <f t="shared" si="155"/>
        <v>0</v>
      </c>
      <c r="O1017" s="223"/>
      <c r="P1017" s="224"/>
      <c r="Q1017" s="224"/>
      <c r="R1017" s="224"/>
      <c r="S1017" s="224"/>
      <c r="T1017" s="225"/>
      <c r="U1017" s="226">
        <f t="shared" si="152"/>
        <v>0.15111111111111111</v>
      </c>
      <c r="V1017" s="227"/>
      <c r="W1017" s="228" t="str">
        <f t="shared" si="153"/>
        <v>0</v>
      </c>
      <c r="X1017" s="509"/>
      <c r="Y1017" s="229">
        <f t="shared" si="154"/>
        <v>0</v>
      </c>
    </row>
    <row r="1018" spans="2:25" ht="18.75" customHeight="1">
      <c r="B1018" s="515"/>
      <c r="C1018" s="518"/>
      <c r="D1018" s="216">
        <v>4</v>
      </c>
      <c r="E1018" s="216" t="s">
        <v>6151</v>
      </c>
      <c r="F1018" s="217">
        <v>720</v>
      </c>
      <c r="G1018" s="218">
        <f t="shared" si="149"/>
        <v>144</v>
      </c>
      <c r="H1018" s="219">
        <f t="shared" si="150"/>
        <v>400</v>
      </c>
      <c r="I1018" s="219">
        <f t="shared" si="151"/>
        <v>0.13333333333333333</v>
      </c>
      <c r="J1018" s="217"/>
      <c r="K1018" s="220" t="s">
        <v>6151</v>
      </c>
      <c r="L1018" s="220"/>
      <c r="M1018" s="221">
        <f>SUM(H1015:H1026)</f>
        <v>3254.4444444444443</v>
      </c>
      <c r="N1018" s="222">
        <f t="shared" si="155"/>
        <v>65.088888888888889</v>
      </c>
      <c r="O1018" s="223">
        <v>4</v>
      </c>
      <c r="P1018" s="224" t="s">
        <v>12</v>
      </c>
      <c r="Q1018" s="224"/>
      <c r="R1018" s="224" t="s">
        <v>1064</v>
      </c>
      <c r="S1018" s="224"/>
      <c r="T1018" s="225"/>
      <c r="U1018" s="226">
        <f t="shared" si="152"/>
        <v>0.26666666666666666</v>
      </c>
      <c r="V1018" s="227">
        <f>SUM(U1015:U1026)</f>
        <v>2.1696296296296294</v>
      </c>
      <c r="W1018" s="228" t="str">
        <f t="shared" si="153"/>
        <v>2</v>
      </c>
      <c r="X1018" s="509"/>
      <c r="Y1018" s="229">
        <f t="shared" si="154"/>
        <v>1</v>
      </c>
    </row>
    <row r="1019" spans="2:25" ht="18.75" customHeight="1">
      <c r="B1019" s="515"/>
      <c r="C1019" s="518"/>
      <c r="D1019" s="216">
        <v>5</v>
      </c>
      <c r="E1019" s="216" t="s">
        <v>6152</v>
      </c>
      <c r="F1019" s="217">
        <v>650</v>
      </c>
      <c r="G1019" s="218">
        <f t="shared" si="149"/>
        <v>130</v>
      </c>
      <c r="H1019" s="219">
        <f t="shared" si="150"/>
        <v>361.11111111111109</v>
      </c>
      <c r="I1019" s="219">
        <f t="shared" si="151"/>
        <v>0.12037037037037036</v>
      </c>
      <c r="J1019" s="217"/>
      <c r="K1019" s="220"/>
      <c r="L1019" s="220"/>
      <c r="M1019" s="221"/>
      <c r="N1019" s="222">
        <f t="shared" si="155"/>
        <v>0</v>
      </c>
      <c r="O1019" s="223"/>
      <c r="P1019" s="224"/>
      <c r="Q1019" s="224"/>
      <c r="R1019" s="224"/>
      <c r="S1019" s="224"/>
      <c r="T1019" s="225"/>
      <c r="U1019" s="226">
        <f t="shared" si="152"/>
        <v>0.24074074074074073</v>
      </c>
      <c r="V1019" s="227"/>
      <c r="W1019" s="228" t="str">
        <f t="shared" si="153"/>
        <v>0</v>
      </c>
      <c r="X1019" s="509"/>
      <c r="Y1019" s="229">
        <f t="shared" si="154"/>
        <v>0</v>
      </c>
    </row>
    <row r="1020" spans="2:25" ht="18.75" customHeight="1">
      <c r="B1020" s="515"/>
      <c r="C1020" s="518"/>
      <c r="D1020" s="216">
        <v>6</v>
      </c>
      <c r="E1020" s="216" t="s">
        <v>6153</v>
      </c>
      <c r="F1020" s="217">
        <v>680</v>
      </c>
      <c r="G1020" s="218">
        <f t="shared" si="149"/>
        <v>136</v>
      </c>
      <c r="H1020" s="219">
        <f t="shared" si="150"/>
        <v>377.77777777777777</v>
      </c>
      <c r="I1020" s="219">
        <f t="shared" si="151"/>
        <v>0.12592592592592591</v>
      </c>
      <c r="J1020" s="217"/>
      <c r="K1020" s="220"/>
      <c r="L1020" s="220"/>
      <c r="M1020" s="221"/>
      <c r="N1020" s="222">
        <f t="shared" si="155"/>
        <v>0</v>
      </c>
      <c r="O1020" s="223"/>
      <c r="P1020" s="224"/>
      <c r="Q1020" s="224"/>
      <c r="R1020" s="224"/>
      <c r="S1020" s="224"/>
      <c r="T1020" s="225"/>
      <c r="U1020" s="226">
        <f t="shared" si="152"/>
        <v>0.25185185185185183</v>
      </c>
      <c r="V1020" s="227"/>
      <c r="W1020" s="228" t="str">
        <f t="shared" si="153"/>
        <v>0</v>
      </c>
      <c r="X1020" s="509"/>
      <c r="Y1020" s="229">
        <f t="shared" si="154"/>
        <v>0</v>
      </c>
    </row>
    <row r="1021" spans="2:25" ht="18.75" customHeight="1">
      <c r="B1021" s="515"/>
      <c r="C1021" s="518"/>
      <c r="D1021" s="216">
        <v>7</v>
      </c>
      <c r="E1021" s="216" t="s">
        <v>6154</v>
      </c>
      <c r="F1021" s="217">
        <v>550</v>
      </c>
      <c r="G1021" s="218">
        <f t="shared" si="149"/>
        <v>110</v>
      </c>
      <c r="H1021" s="219">
        <f t="shared" si="150"/>
        <v>305.55555555555554</v>
      </c>
      <c r="I1021" s="219">
        <f t="shared" si="151"/>
        <v>0.10185185185185185</v>
      </c>
      <c r="J1021" s="217"/>
      <c r="K1021" s="220"/>
      <c r="L1021" s="220"/>
      <c r="M1021" s="221"/>
      <c r="N1021" s="222">
        <f t="shared" si="155"/>
        <v>0</v>
      </c>
      <c r="O1021" s="223"/>
      <c r="P1021" s="224"/>
      <c r="Q1021" s="224"/>
      <c r="R1021" s="224"/>
      <c r="S1021" s="224"/>
      <c r="T1021" s="225"/>
      <c r="U1021" s="226">
        <f t="shared" si="152"/>
        <v>0.20370370370370369</v>
      </c>
      <c r="V1021" s="227"/>
      <c r="W1021" s="228" t="str">
        <f t="shared" si="153"/>
        <v>0</v>
      </c>
      <c r="X1021" s="509"/>
      <c r="Y1021" s="229">
        <f t="shared" si="154"/>
        <v>0</v>
      </c>
    </row>
    <row r="1022" spans="2:25" ht="18.75" customHeight="1">
      <c r="B1022" s="515"/>
      <c r="C1022" s="518"/>
      <c r="D1022" s="216">
        <v>8</v>
      </c>
      <c r="E1022" s="216" t="s">
        <v>6155</v>
      </c>
      <c r="F1022" s="217">
        <v>600</v>
      </c>
      <c r="G1022" s="218">
        <f t="shared" si="149"/>
        <v>120</v>
      </c>
      <c r="H1022" s="219">
        <f t="shared" si="150"/>
        <v>333.33333333333331</v>
      </c>
      <c r="I1022" s="219">
        <f t="shared" si="151"/>
        <v>0.1111111111111111</v>
      </c>
      <c r="J1022" s="217"/>
      <c r="K1022" s="220"/>
      <c r="L1022" s="220"/>
      <c r="M1022" s="221"/>
      <c r="N1022" s="222">
        <f t="shared" si="155"/>
        <v>0</v>
      </c>
      <c r="O1022" s="223"/>
      <c r="P1022" s="224"/>
      <c r="Q1022" s="224"/>
      <c r="R1022" s="224"/>
      <c r="S1022" s="224"/>
      <c r="T1022" s="225"/>
      <c r="U1022" s="226">
        <f t="shared" si="152"/>
        <v>0.22222222222222221</v>
      </c>
      <c r="V1022" s="227"/>
      <c r="W1022" s="228" t="str">
        <f t="shared" si="153"/>
        <v>0</v>
      </c>
      <c r="X1022" s="509"/>
      <c r="Y1022" s="229">
        <f t="shared" si="154"/>
        <v>0</v>
      </c>
    </row>
    <row r="1023" spans="2:25" ht="18.75" customHeight="1">
      <c r="B1023" s="515"/>
      <c r="C1023" s="518"/>
      <c r="D1023" s="216">
        <v>9</v>
      </c>
      <c r="E1023" s="216" t="s">
        <v>6156</v>
      </c>
      <c r="F1023" s="217">
        <v>500</v>
      </c>
      <c r="G1023" s="218">
        <f t="shared" si="149"/>
        <v>100</v>
      </c>
      <c r="H1023" s="219">
        <f t="shared" si="150"/>
        <v>277.77777777777777</v>
      </c>
      <c r="I1023" s="219">
        <f t="shared" si="151"/>
        <v>9.2592592592592587E-2</v>
      </c>
      <c r="J1023" s="217"/>
      <c r="K1023" s="220"/>
      <c r="L1023" s="220"/>
      <c r="M1023" s="221"/>
      <c r="N1023" s="222">
        <f t="shared" si="155"/>
        <v>0</v>
      </c>
      <c r="O1023" s="223"/>
      <c r="P1023" s="224"/>
      <c r="Q1023" s="224"/>
      <c r="R1023" s="224"/>
      <c r="S1023" s="224"/>
      <c r="T1023" s="225"/>
      <c r="U1023" s="226">
        <f t="shared" si="152"/>
        <v>0.18518518518518517</v>
      </c>
      <c r="V1023" s="227"/>
      <c r="W1023" s="228" t="str">
        <f t="shared" si="153"/>
        <v>0</v>
      </c>
      <c r="X1023" s="509"/>
      <c r="Y1023" s="229">
        <f t="shared" si="154"/>
        <v>0</v>
      </c>
    </row>
    <row r="1024" spans="2:25" ht="18.75" customHeight="1">
      <c r="B1024" s="515"/>
      <c r="C1024" s="518"/>
      <c r="D1024" s="216">
        <v>10</v>
      </c>
      <c r="E1024" s="216" t="s">
        <v>6157</v>
      </c>
      <c r="F1024" s="217">
        <v>300</v>
      </c>
      <c r="G1024" s="218">
        <f t="shared" si="149"/>
        <v>60</v>
      </c>
      <c r="H1024" s="219">
        <f t="shared" si="150"/>
        <v>166.66666666666666</v>
      </c>
      <c r="I1024" s="219">
        <f t="shared" si="151"/>
        <v>5.5555555555555552E-2</v>
      </c>
      <c r="J1024" s="217"/>
      <c r="K1024" s="220"/>
      <c r="L1024" s="220"/>
      <c r="M1024" s="221"/>
      <c r="N1024" s="222">
        <f t="shared" si="155"/>
        <v>0</v>
      </c>
      <c r="O1024" s="223"/>
      <c r="P1024" s="224"/>
      <c r="Q1024" s="224"/>
      <c r="R1024" s="224"/>
      <c r="S1024" s="224"/>
      <c r="T1024" s="225"/>
      <c r="U1024" s="226">
        <f t="shared" si="152"/>
        <v>0.1111111111111111</v>
      </c>
      <c r="V1024" s="227"/>
      <c r="W1024" s="228" t="str">
        <f t="shared" si="153"/>
        <v>0</v>
      </c>
      <c r="X1024" s="509"/>
      <c r="Y1024" s="229">
        <f t="shared" si="154"/>
        <v>0</v>
      </c>
    </row>
    <row r="1025" spans="2:25" ht="18.75" customHeight="1">
      <c r="B1025" s="515"/>
      <c r="C1025" s="518"/>
      <c r="D1025" s="216">
        <v>11</v>
      </c>
      <c r="E1025" s="216" t="s">
        <v>6158</v>
      </c>
      <c r="F1025" s="217">
        <v>230</v>
      </c>
      <c r="G1025" s="218">
        <f t="shared" si="149"/>
        <v>46</v>
      </c>
      <c r="H1025" s="219">
        <f t="shared" si="150"/>
        <v>127.77777777777777</v>
      </c>
      <c r="I1025" s="219">
        <f t="shared" si="151"/>
        <v>4.2592592592592592E-2</v>
      </c>
      <c r="J1025" s="217"/>
      <c r="K1025" s="220"/>
      <c r="L1025" s="220"/>
      <c r="M1025" s="221"/>
      <c r="N1025" s="222">
        <f t="shared" si="155"/>
        <v>0</v>
      </c>
      <c r="O1025" s="223"/>
      <c r="P1025" s="224"/>
      <c r="Q1025" s="224"/>
      <c r="R1025" s="224"/>
      <c r="S1025" s="224"/>
      <c r="T1025" s="225"/>
      <c r="U1025" s="226">
        <f t="shared" si="152"/>
        <v>8.5185185185185183E-2</v>
      </c>
      <c r="V1025" s="227"/>
      <c r="W1025" s="228" t="str">
        <f t="shared" si="153"/>
        <v>0</v>
      </c>
      <c r="X1025" s="509"/>
      <c r="Y1025" s="229">
        <f t="shared" si="154"/>
        <v>0</v>
      </c>
    </row>
    <row r="1026" spans="2:25" ht="18.75" customHeight="1">
      <c r="B1026" s="515"/>
      <c r="C1026" s="518"/>
      <c r="D1026" s="216">
        <v>12</v>
      </c>
      <c r="E1026" s="216" t="s">
        <v>6159</v>
      </c>
      <c r="F1026" s="217">
        <v>410</v>
      </c>
      <c r="G1026" s="218">
        <f t="shared" si="149"/>
        <v>82</v>
      </c>
      <c r="H1026" s="219">
        <f t="shared" si="150"/>
        <v>227.77777777777777</v>
      </c>
      <c r="I1026" s="219">
        <f t="shared" si="151"/>
        <v>7.5925925925925924E-2</v>
      </c>
      <c r="J1026" s="217"/>
      <c r="K1026" s="220"/>
      <c r="L1026" s="220"/>
      <c r="M1026" s="221"/>
      <c r="N1026" s="222">
        <f t="shared" si="155"/>
        <v>0</v>
      </c>
      <c r="O1026" s="223"/>
      <c r="P1026" s="224"/>
      <c r="Q1026" s="224"/>
      <c r="R1026" s="224"/>
      <c r="S1026" s="224"/>
      <c r="T1026" s="225"/>
      <c r="U1026" s="226">
        <f t="shared" si="152"/>
        <v>0.15185185185185185</v>
      </c>
      <c r="V1026" s="227"/>
      <c r="W1026" s="228" t="str">
        <f t="shared" si="153"/>
        <v>0</v>
      </c>
      <c r="X1026" s="509"/>
      <c r="Y1026" s="229">
        <f t="shared" si="154"/>
        <v>0</v>
      </c>
    </row>
    <row r="1027" spans="2:25" ht="18.75" customHeight="1">
      <c r="B1027" s="515"/>
      <c r="C1027" s="518"/>
      <c r="D1027" s="216"/>
      <c r="E1027" s="216"/>
      <c r="F1027" s="217"/>
      <c r="G1027" s="218">
        <f t="shared" si="149"/>
        <v>0</v>
      </c>
      <c r="H1027" s="219">
        <f t="shared" si="150"/>
        <v>0</v>
      </c>
      <c r="I1027" s="219">
        <f t="shared" si="151"/>
        <v>0</v>
      </c>
      <c r="J1027" s="217"/>
      <c r="K1027" s="220"/>
      <c r="L1027" s="220"/>
      <c r="M1027" s="221"/>
      <c r="N1027" s="222">
        <f t="shared" si="155"/>
        <v>0</v>
      </c>
      <c r="O1027" s="223"/>
      <c r="P1027" s="224"/>
      <c r="Q1027" s="224"/>
      <c r="R1027" s="224"/>
      <c r="S1027" s="224"/>
      <c r="T1027" s="225"/>
      <c r="U1027" s="226">
        <f t="shared" si="152"/>
        <v>0</v>
      </c>
      <c r="V1027" s="227"/>
      <c r="W1027" s="228" t="str">
        <f t="shared" si="153"/>
        <v>0</v>
      </c>
      <c r="X1027" s="509"/>
      <c r="Y1027" s="229">
        <f t="shared" si="154"/>
        <v>0</v>
      </c>
    </row>
    <row r="1028" spans="2:25" ht="18.75" customHeight="1">
      <c r="B1028" s="515"/>
      <c r="C1028" s="518"/>
      <c r="D1028" s="216">
        <v>1</v>
      </c>
      <c r="E1028" s="216" t="s">
        <v>6160</v>
      </c>
      <c r="F1028" s="217">
        <v>300</v>
      </c>
      <c r="G1028" s="218">
        <f t="shared" si="149"/>
        <v>60</v>
      </c>
      <c r="H1028" s="219">
        <f t="shared" si="150"/>
        <v>166.66666666666666</v>
      </c>
      <c r="I1028" s="219">
        <f t="shared" si="151"/>
        <v>5.5555555555555552E-2</v>
      </c>
      <c r="J1028" s="217"/>
      <c r="K1028" s="220"/>
      <c r="L1028" s="220"/>
      <c r="M1028" s="221"/>
      <c r="N1028" s="222">
        <f t="shared" si="155"/>
        <v>0</v>
      </c>
      <c r="O1028" s="223"/>
      <c r="P1028" s="224"/>
      <c r="Q1028" s="224"/>
      <c r="R1028" s="224"/>
      <c r="S1028" s="224"/>
      <c r="T1028" s="225"/>
      <c r="U1028" s="226">
        <f t="shared" si="152"/>
        <v>0.1111111111111111</v>
      </c>
      <c r="V1028" s="227"/>
      <c r="W1028" s="228" t="str">
        <f t="shared" si="153"/>
        <v>0</v>
      </c>
      <c r="X1028" s="509"/>
      <c r="Y1028" s="229">
        <f t="shared" si="154"/>
        <v>0</v>
      </c>
    </row>
    <row r="1029" spans="2:25" ht="18.75" customHeight="1">
      <c r="B1029" s="515"/>
      <c r="C1029" s="518"/>
      <c r="D1029" s="216">
        <v>2</v>
      </c>
      <c r="E1029" s="216" t="s">
        <v>6161</v>
      </c>
      <c r="F1029" s="217">
        <v>400</v>
      </c>
      <c r="G1029" s="218">
        <f t="shared" si="149"/>
        <v>80</v>
      </c>
      <c r="H1029" s="219">
        <f t="shared" si="150"/>
        <v>222.22222222222223</v>
      </c>
      <c r="I1029" s="219">
        <f t="shared" si="151"/>
        <v>7.407407407407407E-2</v>
      </c>
      <c r="J1029" s="217"/>
      <c r="K1029" s="220"/>
      <c r="L1029" s="220"/>
      <c r="M1029" s="221"/>
      <c r="N1029" s="222">
        <f t="shared" si="155"/>
        <v>0</v>
      </c>
      <c r="O1029" s="223"/>
      <c r="P1029" s="224"/>
      <c r="Q1029" s="224"/>
      <c r="R1029" s="224"/>
      <c r="S1029" s="224"/>
      <c r="T1029" s="225"/>
      <c r="U1029" s="226">
        <f t="shared" si="152"/>
        <v>0.14814814814814814</v>
      </c>
      <c r="V1029" s="227"/>
      <c r="W1029" s="228" t="str">
        <f t="shared" si="153"/>
        <v>0</v>
      </c>
      <c r="X1029" s="509"/>
      <c r="Y1029" s="229">
        <f t="shared" si="154"/>
        <v>0</v>
      </c>
    </row>
    <row r="1030" spans="2:25" ht="18.75" customHeight="1">
      <c r="B1030" s="515"/>
      <c r="C1030" s="518"/>
      <c r="D1030" s="216">
        <v>3</v>
      </c>
      <c r="E1030" s="216" t="s">
        <v>6162</v>
      </c>
      <c r="F1030" s="217">
        <v>600</v>
      </c>
      <c r="G1030" s="218">
        <f t="shared" si="149"/>
        <v>120</v>
      </c>
      <c r="H1030" s="219">
        <f t="shared" si="150"/>
        <v>333.33333333333331</v>
      </c>
      <c r="I1030" s="219">
        <f t="shared" si="151"/>
        <v>0.1111111111111111</v>
      </c>
      <c r="J1030" s="217"/>
      <c r="K1030" s="220"/>
      <c r="L1030" s="220"/>
      <c r="M1030" s="221"/>
      <c r="N1030" s="222">
        <f t="shared" si="155"/>
        <v>0</v>
      </c>
      <c r="O1030" s="223"/>
      <c r="P1030" s="224"/>
      <c r="Q1030" s="224"/>
      <c r="R1030" s="224"/>
      <c r="S1030" s="224"/>
      <c r="T1030" s="225"/>
      <c r="U1030" s="226">
        <f t="shared" si="152"/>
        <v>0.22222222222222221</v>
      </c>
      <c r="V1030" s="227"/>
      <c r="W1030" s="228" t="str">
        <f t="shared" si="153"/>
        <v>0</v>
      </c>
      <c r="X1030" s="509"/>
      <c r="Y1030" s="229">
        <f t="shared" si="154"/>
        <v>0</v>
      </c>
    </row>
    <row r="1031" spans="2:25" ht="18.75" customHeight="1">
      <c r="B1031" s="515"/>
      <c r="C1031" s="518"/>
      <c r="D1031" s="216">
        <v>4</v>
      </c>
      <c r="E1031" s="216" t="s">
        <v>6163</v>
      </c>
      <c r="F1031" s="217">
        <v>430</v>
      </c>
      <c r="G1031" s="218">
        <f t="shared" si="149"/>
        <v>86</v>
      </c>
      <c r="H1031" s="219">
        <f t="shared" si="150"/>
        <v>238.88888888888889</v>
      </c>
      <c r="I1031" s="219">
        <f t="shared" si="151"/>
        <v>7.9629629629629634E-2</v>
      </c>
      <c r="J1031" s="217"/>
      <c r="K1031" s="220"/>
      <c r="L1031" s="220"/>
      <c r="M1031" s="221"/>
      <c r="N1031" s="222">
        <f t="shared" si="155"/>
        <v>0</v>
      </c>
      <c r="O1031" s="223"/>
      <c r="P1031" s="224"/>
      <c r="Q1031" s="224"/>
      <c r="R1031" s="224"/>
      <c r="S1031" s="224"/>
      <c r="T1031" s="225"/>
      <c r="U1031" s="226">
        <f t="shared" si="152"/>
        <v>0.15925925925925927</v>
      </c>
      <c r="V1031" s="227"/>
      <c r="W1031" s="228" t="str">
        <f t="shared" si="153"/>
        <v>0</v>
      </c>
      <c r="X1031" s="509"/>
      <c r="Y1031" s="229">
        <f t="shared" si="154"/>
        <v>0</v>
      </c>
    </row>
    <row r="1032" spans="2:25" ht="18.75" customHeight="1">
      <c r="B1032" s="515"/>
      <c r="C1032" s="518"/>
      <c r="D1032" s="216">
        <v>5</v>
      </c>
      <c r="E1032" s="216" t="s">
        <v>6164</v>
      </c>
      <c r="F1032" s="217">
        <v>440</v>
      </c>
      <c r="G1032" s="218">
        <f t="shared" si="149"/>
        <v>88</v>
      </c>
      <c r="H1032" s="219">
        <f t="shared" si="150"/>
        <v>244.44444444444443</v>
      </c>
      <c r="I1032" s="219">
        <f t="shared" si="151"/>
        <v>8.1481481481481474E-2</v>
      </c>
      <c r="J1032" s="217"/>
      <c r="K1032" s="220"/>
      <c r="L1032" s="220"/>
      <c r="M1032" s="221"/>
      <c r="N1032" s="222">
        <f t="shared" si="155"/>
        <v>0</v>
      </c>
      <c r="O1032" s="223"/>
      <c r="P1032" s="224"/>
      <c r="Q1032" s="224"/>
      <c r="R1032" s="224"/>
      <c r="S1032" s="224"/>
      <c r="T1032" s="225"/>
      <c r="U1032" s="226">
        <f t="shared" si="152"/>
        <v>0.16296296296296295</v>
      </c>
      <c r="V1032" s="227"/>
      <c r="W1032" s="228" t="str">
        <f t="shared" si="153"/>
        <v>0</v>
      </c>
      <c r="X1032" s="509"/>
      <c r="Y1032" s="229">
        <f t="shared" si="154"/>
        <v>0</v>
      </c>
    </row>
    <row r="1033" spans="2:25" ht="18.75" customHeight="1">
      <c r="B1033" s="515"/>
      <c r="C1033" s="518"/>
      <c r="D1033" s="216">
        <v>6</v>
      </c>
      <c r="E1033" s="216" t="s">
        <v>6165</v>
      </c>
      <c r="F1033" s="217">
        <v>620</v>
      </c>
      <c r="G1033" s="218">
        <f t="shared" si="149"/>
        <v>124</v>
      </c>
      <c r="H1033" s="219">
        <f t="shared" si="150"/>
        <v>344.44444444444446</v>
      </c>
      <c r="I1033" s="219">
        <f t="shared" si="151"/>
        <v>0.11481481481481481</v>
      </c>
      <c r="J1033" s="217"/>
      <c r="K1033" s="220"/>
      <c r="L1033" s="220"/>
      <c r="M1033" s="221"/>
      <c r="N1033" s="222">
        <f t="shared" si="155"/>
        <v>0</v>
      </c>
      <c r="O1033" s="223"/>
      <c r="P1033" s="224"/>
      <c r="Q1033" s="224"/>
      <c r="R1033" s="224"/>
      <c r="S1033" s="224"/>
      <c r="T1033" s="225"/>
      <c r="U1033" s="226">
        <f t="shared" si="152"/>
        <v>0.22962962962962963</v>
      </c>
      <c r="V1033" s="227"/>
      <c r="W1033" s="228" t="str">
        <f t="shared" si="153"/>
        <v>0</v>
      </c>
      <c r="X1033" s="509"/>
      <c r="Y1033" s="229">
        <f t="shared" si="154"/>
        <v>0</v>
      </c>
    </row>
    <row r="1034" spans="2:25" ht="18.75" customHeight="1">
      <c r="B1034" s="515"/>
      <c r="C1034" s="518"/>
      <c r="D1034" s="216">
        <v>7</v>
      </c>
      <c r="E1034" s="216" t="s">
        <v>6166</v>
      </c>
      <c r="F1034" s="217">
        <v>300</v>
      </c>
      <c r="G1034" s="218">
        <f t="shared" si="149"/>
        <v>60</v>
      </c>
      <c r="H1034" s="219">
        <f t="shared" si="150"/>
        <v>166.66666666666666</v>
      </c>
      <c r="I1034" s="219">
        <f t="shared" si="151"/>
        <v>5.5555555555555552E-2</v>
      </c>
      <c r="J1034" s="217"/>
      <c r="K1034" s="220"/>
      <c r="L1034" s="220"/>
      <c r="M1034" s="221"/>
      <c r="N1034" s="222">
        <f t="shared" si="155"/>
        <v>0</v>
      </c>
      <c r="O1034" s="223"/>
      <c r="P1034" s="224"/>
      <c r="Q1034" s="224"/>
      <c r="R1034" s="224"/>
      <c r="S1034" s="224"/>
      <c r="T1034" s="225"/>
      <c r="U1034" s="226">
        <f t="shared" si="152"/>
        <v>0.1111111111111111</v>
      </c>
      <c r="V1034" s="227"/>
      <c r="W1034" s="228" t="str">
        <f t="shared" si="153"/>
        <v>0</v>
      </c>
      <c r="X1034" s="509"/>
      <c r="Y1034" s="229">
        <f t="shared" si="154"/>
        <v>0</v>
      </c>
    </row>
    <row r="1035" spans="2:25" ht="18.75" customHeight="1">
      <c r="B1035" s="515"/>
      <c r="C1035" s="518"/>
      <c r="D1035" s="216">
        <v>8</v>
      </c>
      <c r="E1035" s="216" t="s">
        <v>6167</v>
      </c>
      <c r="F1035" s="217">
        <v>620</v>
      </c>
      <c r="G1035" s="218">
        <f t="shared" si="149"/>
        <v>124</v>
      </c>
      <c r="H1035" s="219">
        <f t="shared" si="150"/>
        <v>344.44444444444446</v>
      </c>
      <c r="I1035" s="219">
        <f t="shared" si="151"/>
        <v>0.11481481481481481</v>
      </c>
      <c r="J1035" s="217"/>
      <c r="K1035" s="220" t="s">
        <v>6167</v>
      </c>
      <c r="L1035" s="220"/>
      <c r="M1035" s="221">
        <f>SUM(H1028:H1041)</f>
        <v>3611.1111111111118</v>
      </c>
      <c r="N1035" s="222">
        <f t="shared" si="155"/>
        <v>72.222222222222229</v>
      </c>
      <c r="O1035" s="223">
        <v>4</v>
      </c>
      <c r="P1035" s="224" t="s">
        <v>12</v>
      </c>
      <c r="Q1035" s="224"/>
      <c r="R1035" s="224" t="s">
        <v>1064</v>
      </c>
      <c r="S1035" s="224"/>
      <c r="T1035" s="225"/>
      <c r="U1035" s="226">
        <f t="shared" si="152"/>
        <v>0.22962962962962963</v>
      </c>
      <c r="V1035" s="227">
        <f>SUM(U1028:U1041)</f>
        <v>2.407407407407407</v>
      </c>
      <c r="W1035" s="228" t="str">
        <f t="shared" si="153"/>
        <v>2</v>
      </c>
      <c r="X1035" s="509"/>
      <c r="Y1035" s="229">
        <f t="shared" si="154"/>
        <v>1</v>
      </c>
    </row>
    <row r="1036" spans="2:25" ht="18.75" customHeight="1">
      <c r="B1036" s="515"/>
      <c r="C1036" s="518"/>
      <c r="D1036" s="216">
        <v>9</v>
      </c>
      <c r="E1036" s="216" t="s">
        <v>6168</v>
      </c>
      <c r="F1036" s="217">
        <v>600</v>
      </c>
      <c r="G1036" s="218">
        <f t="shared" si="149"/>
        <v>120</v>
      </c>
      <c r="H1036" s="219">
        <f t="shared" si="150"/>
        <v>333.33333333333331</v>
      </c>
      <c r="I1036" s="219">
        <f t="shared" si="151"/>
        <v>0.1111111111111111</v>
      </c>
      <c r="J1036" s="217"/>
      <c r="K1036" s="220"/>
      <c r="L1036" s="220"/>
      <c r="M1036" s="232"/>
      <c r="N1036" s="222">
        <f t="shared" si="155"/>
        <v>0</v>
      </c>
      <c r="O1036" s="223"/>
      <c r="P1036" s="224"/>
      <c r="Q1036" s="224"/>
      <c r="R1036" s="224"/>
      <c r="S1036" s="224"/>
      <c r="T1036" s="225"/>
      <c r="U1036" s="226">
        <f t="shared" si="152"/>
        <v>0.22222222222222221</v>
      </c>
      <c r="V1036" s="227"/>
      <c r="W1036" s="228" t="str">
        <f t="shared" si="153"/>
        <v>0</v>
      </c>
      <c r="X1036" s="509"/>
      <c r="Y1036" s="229">
        <f t="shared" si="154"/>
        <v>0</v>
      </c>
    </row>
    <row r="1037" spans="2:25" ht="18.75" customHeight="1">
      <c r="B1037" s="515"/>
      <c r="C1037" s="518"/>
      <c r="D1037" s="216">
        <v>10</v>
      </c>
      <c r="E1037" s="216" t="s">
        <v>6169</v>
      </c>
      <c r="F1037" s="217">
        <v>380</v>
      </c>
      <c r="G1037" s="218">
        <f t="shared" si="149"/>
        <v>76</v>
      </c>
      <c r="H1037" s="219">
        <f t="shared" si="150"/>
        <v>211.11111111111111</v>
      </c>
      <c r="I1037" s="219">
        <f t="shared" si="151"/>
        <v>7.0370370370370375E-2</v>
      </c>
      <c r="J1037" s="217"/>
      <c r="K1037" s="220"/>
      <c r="L1037" s="220"/>
      <c r="M1037" s="232"/>
      <c r="N1037" s="222">
        <f t="shared" si="155"/>
        <v>0</v>
      </c>
      <c r="O1037" s="223"/>
      <c r="P1037" s="224"/>
      <c r="Q1037" s="224"/>
      <c r="R1037" s="224"/>
      <c r="S1037" s="224"/>
      <c r="T1037" s="225"/>
      <c r="U1037" s="226">
        <f t="shared" si="152"/>
        <v>0.14074074074074075</v>
      </c>
      <c r="V1037" s="227"/>
      <c r="W1037" s="228" t="str">
        <f t="shared" si="153"/>
        <v>0</v>
      </c>
      <c r="X1037" s="509"/>
      <c r="Y1037" s="229">
        <f t="shared" si="154"/>
        <v>0</v>
      </c>
    </row>
    <row r="1038" spans="2:25" ht="18.75" customHeight="1">
      <c r="B1038" s="515"/>
      <c r="C1038" s="518"/>
      <c r="D1038" s="216">
        <v>11</v>
      </c>
      <c r="E1038" s="216" t="s">
        <v>6170</v>
      </c>
      <c r="F1038" s="217">
        <v>570</v>
      </c>
      <c r="G1038" s="218">
        <f t="shared" ref="G1038:G1043" si="156">F1038/$G$15</f>
        <v>114</v>
      </c>
      <c r="H1038" s="219">
        <f t="shared" ref="H1038:H1043" si="157">F1038/$H$15</f>
        <v>316.66666666666669</v>
      </c>
      <c r="I1038" s="219">
        <f t="shared" ref="I1038:I1043" si="158">H1038/$I$15</f>
        <v>0.10555555555555556</v>
      </c>
      <c r="J1038" s="217"/>
      <c r="K1038" s="220"/>
      <c r="L1038" s="220"/>
      <c r="M1038" s="232"/>
      <c r="N1038" s="222">
        <f t="shared" si="155"/>
        <v>0</v>
      </c>
      <c r="O1038" s="223"/>
      <c r="P1038" s="224"/>
      <c r="Q1038" s="224"/>
      <c r="R1038" s="224"/>
      <c r="S1038" s="224"/>
      <c r="T1038" s="225"/>
      <c r="U1038" s="226">
        <f t="shared" ref="U1038:U1043" si="159">H1038/$U$15</f>
        <v>0.21111111111111111</v>
      </c>
      <c r="V1038" s="227"/>
      <c r="W1038" s="228" t="str">
        <f t="shared" ref="W1038:W1043" si="160">IF(V1038&lt;1,"0",IF(V1038&lt;5,"2",IF(V1038&gt;=5,"6")))</f>
        <v>0</v>
      </c>
      <c r="X1038" s="509"/>
      <c r="Y1038" s="229">
        <f t="shared" ref="Y1038:Y1043" si="161">W1038/2</f>
        <v>0</v>
      </c>
    </row>
    <row r="1039" spans="2:25" ht="18.75" customHeight="1">
      <c r="B1039" s="515"/>
      <c r="C1039" s="518"/>
      <c r="D1039" s="216">
        <v>12</v>
      </c>
      <c r="E1039" s="216" t="s">
        <v>6171</v>
      </c>
      <c r="F1039" s="217">
        <v>600</v>
      </c>
      <c r="G1039" s="218">
        <f t="shared" si="156"/>
        <v>120</v>
      </c>
      <c r="H1039" s="219">
        <f t="shared" si="157"/>
        <v>333.33333333333331</v>
      </c>
      <c r="I1039" s="219">
        <f t="shared" si="158"/>
        <v>0.1111111111111111</v>
      </c>
      <c r="J1039" s="217"/>
      <c r="K1039" s="220"/>
      <c r="L1039" s="220"/>
      <c r="M1039" s="232"/>
      <c r="N1039" s="222">
        <f t="shared" si="155"/>
        <v>0</v>
      </c>
      <c r="O1039" s="223"/>
      <c r="P1039" s="224"/>
      <c r="Q1039" s="224"/>
      <c r="R1039" s="224"/>
      <c r="S1039" s="224"/>
      <c r="T1039" s="225"/>
      <c r="U1039" s="226">
        <f t="shared" si="159"/>
        <v>0.22222222222222221</v>
      </c>
      <c r="V1039" s="227"/>
      <c r="W1039" s="228" t="str">
        <f t="shared" si="160"/>
        <v>0</v>
      </c>
      <c r="X1039" s="509"/>
      <c r="Y1039" s="229">
        <f t="shared" si="161"/>
        <v>0</v>
      </c>
    </row>
    <row r="1040" spans="2:25" ht="18.75" customHeight="1">
      <c r="B1040" s="515"/>
      <c r="C1040" s="518"/>
      <c r="D1040" s="216">
        <v>13</v>
      </c>
      <c r="E1040" s="216" t="s">
        <v>6172</v>
      </c>
      <c r="F1040" s="217">
        <v>420</v>
      </c>
      <c r="G1040" s="218">
        <f t="shared" si="156"/>
        <v>84</v>
      </c>
      <c r="H1040" s="219">
        <f t="shared" si="157"/>
        <v>233.33333333333331</v>
      </c>
      <c r="I1040" s="219">
        <f t="shared" si="158"/>
        <v>7.7777777777777765E-2</v>
      </c>
      <c r="J1040" s="217"/>
      <c r="K1040" s="220"/>
      <c r="L1040" s="220"/>
      <c r="M1040" s="232"/>
      <c r="N1040" s="222">
        <f t="shared" si="155"/>
        <v>0</v>
      </c>
      <c r="O1040" s="223"/>
      <c r="P1040" s="224"/>
      <c r="Q1040" s="224"/>
      <c r="R1040" s="224"/>
      <c r="S1040" s="224"/>
      <c r="T1040" s="225"/>
      <c r="U1040" s="226">
        <f t="shared" si="159"/>
        <v>0.15555555555555553</v>
      </c>
      <c r="V1040" s="227"/>
      <c r="W1040" s="228" t="str">
        <f t="shared" si="160"/>
        <v>0</v>
      </c>
      <c r="X1040" s="509"/>
      <c r="Y1040" s="229">
        <f t="shared" si="161"/>
        <v>0</v>
      </c>
    </row>
    <row r="1041" spans="2:25" ht="18.75" customHeight="1">
      <c r="B1041" s="515"/>
      <c r="C1041" s="518"/>
      <c r="D1041" s="216">
        <v>14</v>
      </c>
      <c r="E1041" s="216" t="s">
        <v>6173</v>
      </c>
      <c r="F1041" s="217">
        <v>220</v>
      </c>
      <c r="G1041" s="218">
        <f t="shared" si="156"/>
        <v>44</v>
      </c>
      <c r="H1041" s="219">
        <f t="shared" si="157"/>
        <v>122.22222222222221</v>
      </c>
      <c r="I1041" s="219">
        <f t="shared" si="158"/>
        <v>4.0740740740740737E-2</v>
      </c>
      <c r="J1041" s="217"/>
      <c r="K1041" s="220"/>
      <c r="L1041" s="220"/>
      <c r="M1041" s="232"/>
      <c r="N1041" s="222">
        <f t="shared" si="155"/>
        <v>0</v>
      </c>
      <c r="O1041" s="223"/>
      <c r="P1041" s="224"/>
      <c r="Q1041" s="224"/>
      <c r="R1041" s="224"/>
      <c r="S1041" s="224"/>
      <c r="T1041" s="225"/>
      <c r="U1041" s="226">
        <f t="shared" si="159"/>
        <v>8.1481481481481474E-2</v>
      </c>
      <c r="V1041" s="227"/>
      <c r="W1041" s="228" t="str">
        <f t="shared" si="160"/>
        <v>0</v>
      </c>
      <c r="X1041" s="509"/>
      <c r="Y1041" s="229">
        <f t="shared" si="161"/>
        <v>0</v>
      </c>
    </row>
    <row r="1042" spans="2:25" ht="18.75" customHeight="1">
      <c r="B1042" s="515"/>
      <c r="C1042" s="518"/>
      <c r="D1042" s="216"/>
      <c r="E1042" s="216"/>
      <c r="F1042" s="217"/>
      <c r="G1042" s="218">
        <f t="shared" si="156"/>
        <v>0</v>
      </c>
      <c r="H1042" s="219">
        <f t="shared" si="157"/>
        <v>0</v>
      </c>
      <c r="I1042" s="219">
        <f t="shared" si="158"/>
        <v>0</v>
      </c>
      <c r="J1042" s="217"/>
      <c r="K1042" s="220"/>
      <c r="L1042" s="220"/>
      <c r="M1042" s="232"/>
      <c r="N1042" s="222">
        <f t="shared" si="155"/>
        <v>0</v>
      </c>
      <c r="O1042" s="223"/>
      <c r="P1042" s="224"/>
      <c r="Q1042" s="224"/>
      <c r="R1042" s="224"/>
      <c r="S1042" s="224"/>
      <c r="T1042" s="225"/>
      <c r="U1042" s="226">
        <f t="shared" si="159"/>
        <v>0</v>
      </c>
      <c r="V1042" s="227"/>
      <c r="W1042" s="228" t="str">
        <f t="shared" si="160"/>
        <v>0</v>
      </c>
      <c r="X1042" s="509"/>
      <c r="Y1042" s="229">
        <f t="shared" si="161"/>
        <v>0</v>
      </c>
    </row>
    <row r="1043" spans="2:25" ht="18.75" customHeight="1">
      <c r="B1043" s="516"/>
      <c r="C1043" s="519"/>
      <c r="D1043" s="216"/>
      <c r="E1043" s="216"/>
      <c r="F1043" s="217"/>
      <c r="G1043" s="218">
        <f t="shared" si="156"/>
        <v>0</v>
      </c>
      <c r="H1043" s="219">
        <f t="shared" si="157"/>
        <v>0</v>
      </c>
      <c r="I1043" s="219">
        <f t="shared" si="158"/>
        <v>0</v>
      </c>
      <c r="J1043" s="217"/>
      <c r="K1043" s="220"/>
      <c r="L1043" s="220"/>
      <c r="M1043" s="232"/>
      <c r="N1043" s="222">
        <f>M1043/$N$15</f>
        <v>0</v>
      </c>
      <c r="O1043" s="231"/>
      <c r="P1043" s="231"/>
      <c r="Q1043" s="231"/>
      <c r="R1043" s="231"/>
      <c r="S1043" s="231"/>
      <c r="T1043" s="225"/>
      <c r="U1043" s="226">
        <f t="shared" si="159"/>
        <v>0</v>
      </c>
      <c r="V1043" s="227"/>
      <c r="W1043" s="228" t="str">
        <f t="shared" si="160"/>
        <v>0</v>
      </c>
      <c r="X1043" s="510"/>
      <c r="Y1043" s="229">
        <f t="shared" si="161"/>
        <v>0</v>
      </c>
    </row>
    <row r="1044" spans="2:25">
      <c r="B1044" s="233"/>
      <c r="C1044" s="234" t="s">
        <v>111</v>
      </c>
      <c r="D1044" s="235"/>
      <c r="E1044" s="236">
        <f>COUNTA(E974:E1043)</f>
        <v>64</v>
      </c>
      <c r="F1044" s="236">
        <f>SUM(F974:F1043)</f>
        <v>29287</v>
      </c>
      <c r="G1044" s="236">
        <f>SUM(G974:G1043)</f>
        <v>5857.4</v>
      </c>
      <c r="H1044" s="236">
        <f>SUM(H974:H1043)</f>
        <v>16270.555555555557</v>
      </c>
      <c r="I1044" s="236">
        <f>MROUND(SUM(I974:I1043),1)</f>
        <v>5</v>
      </c>
      <c r="J1044" s="236">
        <f>COUNTA(J974:J1043)</f>
        <v>0</v>
      </c>
      <c r="K1044" s="236">
        <f>COUNTA(K974:K1043)</f>
        <v>5</v>
      </c>
      <c r="L1044" s="236">
        <f>COUNTA(L974:L1043)</f>
        <v>0</v>
      </c>
      <c r="M1044" s="236">
        <f>SUM(M974:M1043)</f>
        <v>16270.555555555553</v>
      </c>
      <c r="N1044" s="236">
        <f>SUM(N974:N1043)</f>
        <v>325.4111111111111</v>
      </c>
      <c r="O1044" s="237"/>
      <c r="P1044" s="238">
        <f>COUNTIF(P974:P1043, "YES")</f>
        <v>0</v>
      </c>
      <c r="Q1044" s="237"/>
      <c r="R1044" s="237"/>
      <c r="S1044" s="237"/>
      <c r="T1044" s="237"/>
      <c r="U1044" s="236">
        <f>SUM(U974:U1043)</f>
        <v>10.84703703703703</v>
      </c>
      <c r="V1044" s="236">
        <f>SUM(V974:V1043)</f>
        <v>10.847037037037035</v>
      </c>
      <c r="W1044" s="236">
        <f t="array" ref="W1044">SUM(ABS(W974:W1043))</f>
        <v>10</v>
      </c>
      <c r="X1044" s="238" t="str">
        <f>IF(X974&lt;0.2, "0", IF(X974&lt;=2, "2", IF(X974&gt;2, ROUND(X974,0))))</f>
        <v>2</v>
      </c>
      <c r="Y1044" s="236">
        <f>SUM(Y974:Y1043)</f>
        <v>5</v>
      </c>
    </row>
    <row r="1045" spans="2:25" ht="18.75" customHeight="1">
      <c r="B1045" s="514">
        <v>11</v>
      </c>
      <c r="C1045" s="505" t="s">
        <v>3709</v>
      </c>
      <c r="D1045" s="216">
        <v>1</v>
      </c>
      <c r="E1045" s="216" t="s">
        <v>6174</v>
      </c>
      <c r="F1045" s="217">
        <v>370</v>
      </c>
      <c r="G1045" s="218">
        <f t="shared" ref="G1045:G1108" si="162">F1045/$G$15</f>
        <v>74</v>
      </c>
      <c r="H1045" s="219">
        <f t="shared" ref="H1045:H1108" si="163">F1045/$H$15</f>
        <v>205.55555555555554</v>
      </c>
      <c r="I1045" s="219">
        <f t="shared" ref="I1045:I1108" si="164">H1045/$I$15</f>
        <v>6.851851851851852E-2</v>
      </c>
      <c r="J1045" s="217"/>
      <c r="K1045" s="220"/>
      <c r="L1045" s="220"/>
      <c r="M1045" s="221"/>
      <c r="N1045" s="222">
        <f t="shared" ref="N1045:N1114" si="165">M1045/$N$15</f>
        <v>0</v>
      </c>
      <c r="O1045" s="223"/>
      <c r="P1045" s="224"/>
      <c r="Q1045" s="224"/>
      <c r="R1045" s="224"/>
      <c r="S1045" s="224"/>
      <c r="T1045" s="225"/>
      <c r="U1045" s="226">
        <f t="shared" ref="U1045:U1108" si="166">H1045/$U$15</f>
        <v>0.13703703703703704</v>
      </c>
      <c r="V1045" s="227"/>
      <c r="W1045" s="228" t="str">
        <f t="shared" ref="W1045:W1108" si="167">IF(V1045&lt;1,"0",IF(V1045&lt;5,"2",IF(V1045&gt;=5,"6")))</f>
        <v>0</v>
      </c>
      <c r="X1045" s="508">
        <f>K1116/$X$15</f>
        <v>2</v>
      </c>
      <c r="Y1045" s="229">
        <f t="shared" ref="Y1045:Y1108" si="168">W1045/2</f>
        <v>0</v>
      </c>
    </row>
    <row r="1046" spans="2:25" ht="18.75" customHeight="1">
      <c r="B1046" s="515"/>
      <c r="C1046" s="506"/>
      <c r="D1046" s="216">
        <v>2</v>
      </c>
      <c r="E1046" s="216" t="s">
        <v>6096</v>
      </c>
      <c r="F1046" s="217">
        <v>260</v>
      </c>
      <c r="G1046" s="218">
        <f t="shared" si="162"/>
        <v>52</v>
      </c>
      <c r="H1046" s="219">
        <f t="shared" si="163"/>
        <v>144.44444444444443</v>
      </c>
      <c r="I1046" s="219">
        <f t="shared" si="164"/>
        <v>4.8148148148148141E-2</v>
      </c>
      <c r="J1046" s="217"/>
      <c r="K1046" s="220"/>
      <c r="L1046" s="220"/>
      <c r="M1046" s="221"/>
      <c r="N1046" s="222">
        <f t="shared" si="165"/>
        <v>0</v>
      </c>
      <c r="O1046" s="223"/>
      <c r="P1046" s="224"/>
      <c r="Q1046" s="224"/>
      <c r="R1046" s="224"/>
      <c r="S1046" s="224"/>
      <c r="T1046" s="225"/>
      <c r="U1046" s="226">
        <f t="shared" si="166"/>
        <v>9.6296296296296283E-2</v>
      </c>
      <c r="V1046" s="227"/>
      <c r="W1046" s="228" t="str">
        <f t="shared" si="167"/>
        <v>0</v>
      </c>
      <c r="X1046" s="509"/>
      <c r="Y1046" s="229">
        <f t="shared" si="168"/>
        <v>0</v>
      </c>
    </row>
    <row r="1047" spans="2:25" ht="18.75" customHeight="1">
      <c r="B1047" s="515"/>
      <c r="C1047" s="506"/>
      <c r="D1047" s="216">
        <v>3</v>
      </c>
      <c r="E1047" s="216" t="s">
        <v>6175</v>
      </c>
      <c r="F1047" s="217">
        <v>529</v>
      </c>
      <c r="G1047" s="218">
        <f t="shared" si="162"/>
        <v>105.8</v>
      </c>
      <c r="H1047" s="219">
        <f t="shared" si="163"/>
        <v>293.88888888888886</v>
      </c>
      <c r="I1047" s="219">
        <f t="shared" si="164"/>
        <v>9.7962962962962946E-2</v>
      </c>
      <c r="J1047" s="217"/>
      <c r="K1047" s="220"/>
      <c r="L1047" s="220"/>
      <c r="M1047" s="221"/>
      <c r="N1047" s="222">
        <f t="shared" si="165"/>
        <v>0</v>
      </c>
      <c r="O1047" s="223"/>
      <c r="P1047" s="224"/>
      <c r="Q1047" s="224"/>
      <c r="R1047" s="224"/>
      <c r="S1047" s="224"/>
      <c r="T1047" s="225"/>
      <c r="U1047" s="226">
        <f t="shared" si="166"/>
        <v>0.19592592592592589</v>
      </c>
      <c r="V1047" s="227"/>
      <c r="W1047" s="228" t="str">
        <f t="shared" si="167"/>
        <v>0</v>
      </c>
      <c r="X1047" s="509"/>
      <c r="Y1047" s="229">
        <f t="shared" si="168"/>
        <v>0</v>
      </c>
    </row>
    <row r="1048" spans="2:25" ht="18.75" customHeight="1">
      <c r="B1048" s="515"/>
      <c r="C1048" s="506"/>
      <c r="D1048" s="216">
        <v>4</v>
      </c>
      <c r="E1048" s="216" t="s">
        <v>6176</v>
      </c>
      <c r="F1048" s="217">
        <v>400</v>
      </c>
      <c r="G1048" s="218">
        <f t="shared" si="162"/>
        <v>80</v>
      </c>
      <c r="H1048" s="219">
        <f t="shared" si="163"/>
        <v>222.22222222222223</v>
      </c>
      <c r="I1048" s="219">
        <f t="shared" si="164"/>
        <v>7.407407407407407E-2</v>
      </c>
      <c r="J1048" s="217"/>
      <c r="K1048" s="220"/>
      <c r="L1048" s="220"/>
      <c r="M1048" s="221"/>
      <c r="N1048" s="222">
        <f t="shared" si="165"/>
        <v>0</v>
      </c>
      <c r="O1048" s="223"/>
      <c r="P1048" s="224"/>
      <c r="Q1048" s="224"/>
      <c r="R1048" s="224"/>
      <c r="S1048" s="224"/>
      <c r="T1048" s="225"/>
      <c r="U1048" s="226">
        <f t="shared" si="166"/>
        <v>0.14814814814814814</v>
      </c>
      <c r="V1048" s="227"/>
      <c r="W1048" s="228" t="str">
        <f t="shared" si="167"/>
        <v>0</v>
      </c>
      <c r="X1048" s="509"/>
      <c r="Y1048" s="229">
        <f t="shared" si="168"/>
        <v>0</v>
      </c>
    </row>
    <row r="1049" spans="2:25" ht="18.75" customHeight="1">
      <c r="B1049" s="515"/>
      <c r="C1049" s="506"/>
      <c r="D1049" s="216">
        <v>5</v>
      </c>
      <c r="E1049" s="216" t="s">
        <v>6177</v>
      </c>
      <c r="F1049" s="217">
        <v>300</v>
      </c>
      <c r="G1049" s="218">
        <f t="shared" si="162"/>
        <v>60</v>
      </c>
      <c r="H1049" s="219">
        <f t="shared" si="163"/>
        <v>166.66666666666666</v>
      </c>
      <c r="I1049" s="219">
        <f t="shared" si="164"/>
        <v>5.5555555555555552E-2</v>
      </c>
      <c r="J1049" s="217"/>
      <c r="K1049" s="220"/>
      <c r="L1049" s="220"/>
      <c r="M1049" s="221"/>
      <c r="N1049" s="222">
        <f t="shared" si="165"/>
        <v>0</v>
      </c>
      <c r="O1049" s="223"/>
      <c r="P1049" s="224"/>
      <c r="Q1049" s="224"/>
      <c r="R1049" s="224"/>
      <c r="S1049" s="224"/>
      <c r="T1049" s="225"/>
      <c r="U1049" s="226">
        <f t="shared" si="166"/>
        <v>0.1111111111111111</v>
      </c>
      <c r="V1049" s="227"/>
      <c r="W1049" s="228" t="str">
        <f t="shared" si="167"/>
        <v>0</v>
      </c>
      <c r="X1049" s="509"/>
      <c r="Y1049" s="229">
        <f t="shared" si="168"/>
        <v>0</v>
      </c>
    </row>
    <row r="1050" spans="2:25" ht="18.75" customHeight="1">
      <c r="B1050" s="515"/>
      <c r="C1050" s="506"/>
      <c r="D1050" s="216">
        <v>6</v>
      </c>
      <c r="E1050" s="216" t="s">
        <v>6178</v>
      </c>
      <c r="F1050" s="217">
        <v>760</v>
      </c>
      <c r="G1050" s="218">
        <f t="shared" si="162"/>
        <v>152</v>
      </c>
      <c r="H1050" s="219">
        <f t="shared" si="163"/>
        <v>422.22222222222223</v>
      </c>
      <c r="I1050" s="219">
        <f t="shared" si="164"/>
        <v>0.14074074074074075</v>
      </c>
      <c r="J1050" s="217"/>
      <c r="K1050" s="220"/>
      <c r="L1050" s="220"/>
      <c r="M1050" s="221"/>
      <c r="N1050" s="222">
        <f t="shared" si="165"/>
        <v>0</v>
      </c>
      <c r="O1050" s="223"/>
      <c r="P1050" s="224"/>
      <c r="Q1050" s="224"/>
      <c r="R1050" s="224"/>
      <c r="S1050" s="224"/>
      <c r="T1050" s="225"/>
      <c r="U1050" s="226">
        <f t="shared" si="166"/>
        <v>0.2814814814814815</v>
      </c>
      <c r="V1050" s="227"/>
      <c r="W1050" s="228" t="str">
        <f t="shared" si="167"/>
        <v>0</v>
      </c>
      <c r="X1050" s="509"/>
      <c r="Y1050" s="229">
        <f t="shared" si="168"/>
        <v>0</v>
      </c>
    </row>
    <row r="1051" spans="2:25" ht="18.75" customHeight="1">
      <c r="B1051" s="515"/>
      <c r="C1051" s="506"/>
      <c r="D1051" s="216">
        <v>7</v>
      </c>
      <c r="E1051" s="216" t="s">
        <v>6179</v>
      </c>
      <c r="F1051" s="217">
        <v>600</v>
      </c>
      <c r="G1051" s="218">
        <f t="shared" si="162"/>
        <v>120</v>
      </c>
      <c r="H1051" s="219">
        <f t="shared" si="163"/>
        <v>333.33333333333331</v>
      </c>
      <c r="I1051" s="219">
        <f t="shared" si="164"/>
        <v>0.1111111111111111</v>
      </c>
      <c r="J1051" s="217"/>
      <c r="K1051" s="220"/>
      <c r="L1051" s="220"/>
      <c r="M1051" s="221"/>
      <c r="N1051" s="222">
        <f t="shared" si="165"/>
        <v>0</v>
      </c>
      <c r="O1051" s="223"/>
      <c r="P1051" s="224"/>
      <c r="Q1051" s="224"/>
      <c r="R1051" s="224"/>
      <c r="S1051" s="224"/>
      <c r="T1051" s="225"/>
      <c r="U1051" s="226">
        <f t="shared" si="166"/>
        <v>0.22222222222222221</v>
      </c>
      <c r="V1051" s="227"/>
      <c r="W1051" s="228" t="str">
        <f t="shared" si="167"/>
        <v>0</v>
      </c>
      <c r="X1051" s="509"/>
      <c r="Y1051" s="229">
        <f t="shared" si="168"/>
        <v>0</v>
      </c>
    </row>
    <row r="1052" spans="2:25" ht="18.75" customHeight="1">
      <c r="B1052" s="515"/>
      <c r="C1052" s="506"/>
      <c r="D1052" s="216">
        <v>8</v>
      </c>
      <c r="E1052" s="216" t="s">
        <v>6180</v>
      </c>
      <c r="F1052" s="217">
        <v>650</v>
      </c>
      <c r="G1052" s="218">
        <f t="shared" si="162"/>
        <v>130</v>
      </c>
      <c r="H1052" s="219">
        <f t="shared" si="163"/>
        <v>361.11111111111109</v>
      </c>
      <c r="I1052" s="219">
        <f t="shared" si="164"/>
        <v>0.12037037037037036</v>
      </c>
      <c r="J1052" s="217"/>
      <c r="K1052" s="220"/>
      <c r="L1052" s="220"/>
      <c r="M1052" s="221"/>
      <c r="N1052" s="222">
        <f t="shared" si="165"/>
        <v>0</v>
      </c>
      <c r="O1052" s="223"/>
      <c r="P1052" s="224"/>
      <c r="Q1052" s="224"/>
      <c r="R1052" s="224"/>
      <c r="S1052" s="224"/>
      <c r="T1052" s="225"/>
      <c r="U1052" s="226">
        <f t="shared" si="166"/>
        <v>0.24074074074074073</v>
      </c>
      <c r="V1052" s="227"/>
      <c r="W1052" s="228" t="str">
        <f t="shared" si="167"/>
        <v>0</v>
      </c>
      <c r="X1052" s="509"/>
      <c r="Y1052" s="229">
        <f t="shared" si="168"/>
        <v>0</v>
      </c>
    </row>
    <row r="1053" spans="2:25" ht="18.75" customHeight="1">
      <c r="B1053" s="515"/>
      <c r="C1053" s="506"/>
      <c r="D1053" s="216">
        <v>9</v>
      </c>
      <c r="E1053" s="216" t="s">
        <v>6181</v>
      </c>
      <c r="F1053" s="217">
        <v>250</v>
      </c>
      <c r="G1053" s="218">
        <f t="shared" si="162"/>
        <v>50</v>
      </c>
      <c r="H1053" s="219">
        <f t="shared" si="163"/>
        <v>138.88888888888889</v>
      </c>
      <c r="I1053" s="219">
        <f t="shared" si="164"/>
        <v>4.6296296296296294E-2</v>
      </c>
      <c r="J1053" s="217"/>
      <c r="K1053" s="220"/>
      <c r="L1053" s="220"/>
      <c r="M1053" s="221"/>
      <c r="N1053" s="222">
        <f t="shared" si="165"/>
        <v>0</v>
      </c>
      <c r="O1053" s="223"/>
      <c r="P1053" s="224"/>
      <c r="Q1053" s="224"/>
      <c r="R1053" s="224"/>
      <c r="S1053" s="224"/>
      <c r="T1053" s="225"/>
      <c r="U1053" s="226">
        <f t="shared" si="166"/>
        <v>9.2592592592592587E-2</v>
      </c>
      <c r="V1053" s="227"/>
      <c r="W1053" s="228" t="str">
        <f t="shared" si="167"/>
        <v>0</v>
      </c>
      <c r="X1053" s="509"/>
      <c r="Y1053" s="229">
        <f t="shared" si="168"/>
        <v>0</v>
      </c>
    </row>
    <row r="1054" spans="2:25" ht="18.75" customHeight="1">
      <c r="B1054" s="515"/>
      <c r="C1054" s="506"/>
      <c r="D1054" s="216">
        <v>10</v>
      </c>
      <c r="E1054" s="216" t="s">
        <v>6182</v>
      </c>
      <c r="F1054" s="217">
        <v>500</v>
      </c>
      <c r="G1054" s="218">
        <f t="shared" si="162"/>
        <v>100</v>
      </c>
      <c r="H1054" s="219">
        <f t="shared" si="163"/>
        <v>277.77777777777777</v>
      </c>
      <c r="I1054" s="219">
        <f t="shared" si="164"/>
        <v>9.2592592592592587E-2</v>
      </c>
      <c r="J1054" s="217" t="s">
        <v>6183</v>
      </c>
      <c r="K1054" s="220" t="s">
        <v>6184</v>
      </c>
      <c r="L1054" s="220"/>
      <c r="M1054" s="221">
        <f>SUM(H1045:H1056)</f>
        <v>3061.1111111111109</v>
      </c>
      <c r="N1054" s="222">
        <f t="shared" si="165"/>
        <v>61.222222222222214</v>
      </c>
      <c r="O1054" s="223">
        <v>4</v>
      </c>
      <c r="P1054" s="224" t="s">
        <v>12</v>
      </c>
      <c r="Q1054" s="224"/>
      <c r="R1054" s="224" t="s">
        <v>1064</v>
      </c>
      <c r="S1054" s="224"/>
      <c r="T1054" s="225"/>
      <c r="U1054" s="226">
        <f t="shared" si="166"/>
        <v>0.18518518518518517</v>
      </c>
      <c r="V1054" s="227">
        <f>SUM(U1045:U1056)</f>
        <v>2.0407407407407403</v>
      </c>
      <c r="W1054" s="228" t="str">
        <f t="shared" si="167"/>
        <v>2</v>
      </c>
      <c r="X1054" s="509"/>
      <c r="Y1054" s="229">
        <f t="shared" si="168"/>
        <v>1</v>
      </c>
    </row>
    <row r="1055" spans="2:25" ht="18.75" customHeight="1">
      <c r="B1055" s="515"/>
      <c r="C1055" s="506"/>
      <c r="D1055" s="216">
        <v>11</v>
      </c>
      <c r="E1055" s="216" t="s">
        <v>6185</v>
      </c>
      <c r="F1055" s="217">
        <v>591</v>
      </c>
      <c r="G1055" s="218">
        <f t="shared" si="162"/>
        <v>118.2</v>
      </c>
      <c r="H1055" s="219">
        <f t="shared" si="163"/>
        <v>328.33333333333331</v>
      </c>
      <c r="I1055" s="219">
        <f t="shared" si="164"/>
        <v>0.10944444444444444</v>
      </c>
      <c r="J1055" s="217"/>
      <c r="K1055" s="220"/>
      <c r="L1055" s="220"/>
      <c r="M1055" s="221"/>
      <c r="N1055" s="222">
        <f t="shared" si="165"/>
        <v>0</v>
      </c>
      <c r="O1055" s="223"/>
      <c r="P1055" s="224"/>
      <c r="Q1055" s="224"/>
      <c r="R1055" s="224"/>
      <c r="S1055" s="224"/>
      <c r="T1055" s="225"/>
      <c r="U1055" s="226">
        <f t="shared" si="166"/>
        <v>0.21888888888888888</v>
      </c>
      <c r="V1055" s="227"/>
      <c r="W1055" s="228" t="str">
        <f t="shared" si="167"/>
        <v>0</v>
      </c>
      <c r="X1055" s="509"/>
      <c r="Y1055" s="229">
        <f t="shared" si="168"/>
        <v>0</v>
      </c>
    </row>
    <row r="1056" spans="2:25" ht="18.75" customHeight="1">
      <c r="B1056" s="515"/>
      <c r="C1056" s="506"/>
      <c r="D1056" s="216">
        <v>12</v>
      </c>
      <c r="E1056" s="216" t="s">
        <v>6186</v>
      </c>
      <c r="F1056" s="217">
        <v>300</v>
      </c>
      <c r="G1056" s="218">
        <f t="shared" si="162"/>
        <v>60</v>
      </c>
      <c r="H1056" s="219">
        <f t="shared" si="163"/>
        <v>166.66666666666666</v>
      </c>
      <c r="I1056" s="219">
        <f t="shared" si="164"/>
        <v>5.5555555555555552E-2</v>
      </c>
      <c r="J1056" s="217"/>
      <c r="K1056" s="220"/>
      <c r="L1056" s="220"/>
      <c r="M1056" s="221"/>
      <c r="N1056" s="222">
        <f t="shared" si="165"/>
        <v>0</v>
      </c>
      <c r="O1056" s="223"/>
      <c r="P1056" s="224"/>
      <c r="Q1056" s="224"/>
      <c r="R1056" s="224"/>
      <c r="S1056" s="224"/>
      <c r="T1056" s="225"/>
      <c r="U1056" s="226">
        <f t="shared" si="166"/>
        <v>0.1111111111111111</v>
      </c>
      <c r="V1056" s="227"/>
      <c r="W1056" s="228" t="str">
        <f t="shared" si="167"/>
        <v>0</v>
      </c>
      <c r="X1056" s="509"/>
      <c r="Y1056" s="229">
        <f t="shared" si="168"/>
        <v>0</v>
      </c>
    </row>
    <row r="1057" spans="2:25" ht="18.75" customHeight="1">
      <c r="B1057" s="515"/>
      <c r="C1057" s="506"/>
      <c r="D1057" s="216"/>
      <c r="E1057" s="216"/>
      <c r="F1057" s="217"/>
      <c r="G1057" s="218">
        <f t="shared" si="162"/>
        <v>0</v>
      </c>
      <c r="H1057" s="219">
        <f t="shared" si="163"/>
        <v>0</v>
      </c>
      <c r="I1057" s="219">
        <f t="shared" si="164"/>
        <v>0</v>
      </c>
      <c r="J1057" s="217"/>
      <c r="K1057" s="220"/>
      <c r="L1057" s="220"/>
      <c r="M1057" s="221"/>
      <c r="N1057" s="222">
        <f t="shared" si="165"/>
        <v>0</v>
      </c>
      <c r="O1057" s="223"/>
      <c r="P1057" s="224"/>
      <c r="Q1057" s="224"/>
      <c r="R1057" s="224"/>
      <c r="S1057" s="224"/>
      <c r="T1057" s="225"/>
      <c r="U1057" s="226">
        <f t="shared" si="166"/>
        <v>0</v>
      </c>
      <c r="V1057" s="227"/>
      <c r="W1057" s="228" t="str">
        <f t="shared" si="167"/>
        <v>0</v>
      </c>
      <c r="X1057" s="509"/>
      <c r="Y1057" s="229">
        <f t="shared" si="168"/>
        <v>0</v>
      </c>
    </row>
    <row r="1058" spans="2:25" ht="18.75" customHeight="1">
      <c r="B1058" s="515"/>
      <c r="C1058" s="506"/>
      <c r="D1058" s="216">
        <v>1</v>
      </c>
      <c r="E1058" s="216" t="s">
        <v>6187</v>
      </c>
      <c r="F1058" s="217">
        <v>529</v>
      </c>
      <c r="G1058" s="218">
        <f t="shared" si="162"/>
        <v>105.8</v>
      </c>
      <c r="H1058" s="219">
        <f t="shared" si="163"/>
        <v>293.88888888888886</v>
      </c>
      <c r="I1058" s="219">
        <f t="shared" si="164"/>
        <v>9.7962962962962946E-2</v>
      </c>
      <c r="J1058" s="217"/>
      <c r="K1058" s="220"/>
      <c r="L1058" s="220"/>
      <c r="M1058" s="221"/>
      <c r="N1058" s="222">
        <f t="shared" si="165"/>
        <v>0</v>
      </c>
      <c r="O1058" s="223"/>
      <c r="P1058" s="224"/>
      <c r="Q1058" s="224"/>
      <c r="R1058" s="224"/>
      <c r="S1058" s="224"/>
      <c r="T1058" s="225"/>
      <c r="U1058" s="226">
        <f t="shared" si="166"/>
        <v>0.19592592592592589</v>
      </c>
      <c r="V1058" s="227"/>
      <c r="W1058" s="228" t="str">
        <f t="shared" si="167"/>
        <v>0</v>
      </c>
      <c r="X1058" s="509"/>
      <c r="Y1058" s="229">
        <f t="shared" si="168"/>
        <v>0</v>
      </c>
    </row>
    <row r="1059" spans="2:25" ht="18.75" customHeight="1">
      <c r="B1059" s="515"/>
      <c r="C1059" s="506"/>
      <c r="D1059" s="216">
        <v>2</v>
      </c>
      <c r="E1059" s="216" t="s">
        <v>6188</v>
      </c>
      <c r="F1059" s="217">
        <v>500</v>
      </c>
      <c r="G1059" s="218">
        <f t="shared" si="162"/>
        <v>100</v>
      </c>
      <c r="H1059" s="219">
        <f t="shared" si="163"/>
        <v>277.77777777777777</v>
      </c>
      <c r="I1059" s="219">
        <f t="shared" si="164"/>
        <v>9.2592592592592587E-2</v>
      </c>
      <c r="J1059" s="217"/>
      <c r="K1059" s="220"/>
      <c r="L1059" s="220"/>
      <c r="M1059" s="221"/>
      <c r="N1059" s="222">
        <f t="shared" si="165"/>
        <v>0</v>
      </c>
      <c r="O1059" s="223"/>
      <c r="P1059" s="224"/>
      <c r="Q1059" s="224"/>
      <c r="R1059" s="224"/>
      <c r="S1059" s="224"/>
      <c r="T1059" s="225"/>
      <c r="U1059" s="226">
        <f t="shared" si="166"/>
        <v>0.18518518518518517</v>
      </c>
      <c r="V1059" s="227"/>
      <c r="W1059" s="228" t="str">
        <f t="shared" si="167"/>
        <v>0</v>
      </c>
      <c r="X1059" s="509"/>
      <c r="Y1059" s="229">
        <f t="shared" si="168"/>
        <v>0</v>
      </c>
    </row>
    <row r="1060" spans="2:25" ht="18.75" customHeight="1">
      <c r="B1060" s="515"/>
      <c r="C1060" s="506"/>
      <c r="D1060" s="216">
        <v>3</v>
      </c>
      <c r="E1060" s="216" t="s">
        <v>6189</v>
      </c>
      <c r="F1060" s="217">
        <v>400</v>
      </c>
      <c r="G1060" s="218">
        <f t="shared" si="162"/>
        <v>80</v>
      </c>
      <c r="H1060" s="219">
        <f t="shared" si="163"/>
        <v>222.22222222222223</v>
      </c>
      <c r="I1060" s="219">
        <f t="shared" si="164"/>
        <v>7.407407407407407E-2</v>
      </c>
      <c r="J1060" s="217"/>
      <c r="K1060" s="220"/>
      <c r="L1060" s="220"/>
      <c r="M1060" s="221"/>
      <c r="N1060" s="222">
        <f t="shared" si="165"/>
        <v>0</v>
      </c>
      <c r="O1060" s="223"/>
      <c r="P1060" s="224"/>
      <c r="Q1060" s="224"/>
      <c r="R1060" s="224"/>
      <c r="S1060" s="224"/>
      <c r="T1060" s="225"/>
      <c r="U1060" s="226">
        <f t="shared" si="166"/>
        <v>0.14814814814814814</v>
      </c>
      <c r="V1060" s="227"/>
      <c r="W1060" s="228" t="str">
        <f t="shared" si="167"/>
        <v>0</v>
      </c>
      <c r="X1060" s="509"/>
      <c r="Y1060" s="229">
        <f t="shared" si="168"/>
        <v>0</v>
      </c>
    </row>
    <row r="1061" spans="2:25" ht="18.75" customHeight="1">
      <c r="B1061" s="515"/>
      <c r="C1061" s="506"/>
      <c r="D1061" s="216">
        <v>4</v>
      </c>
      <c r="E1061" s="216" t="s">
        <v>5918</v>
      </c>
      <c r="F1061" s="217">
        <v>529</v>
      </c>
      <c r="G1061" s="218">
        <f t="shared" si="162"/>
        <v>105.8</v>
      </c>
      <c r="H1061" s="219">
        <f t="shared" si="163"/>
        <v>293.88888888888886</v>
      </c>
      <c r="I1061" s="219">
        <f t="shared" si="164"/>
        <v>9.7962962962962946E-2</v>
      </c>
      <c r="J1061" s="217"/>
      <c r="K1061" s="220"/>
      <c r="L1061" s="220"/>
      <c r="M1061" s="221"/>
      <c r="N1061" s="222">
        <f t="shared" si="165"/>
        <v>0</v>
      </c>
      <c r="O1061" s="223"/>
      <c r="P1061" s="224"/>
      <c r="Q1061" s="224"/>
      <c r="R1061" s="224"/>
      <c r="S1061" s="224"/>
      <c r="T1061" s="225"/>
      <c r="U1061" s="226">
        <f t="shared" si="166"/>
        <v>0.19592592592592589</v>
      </c>
      <c r="V1061" s="227"/>
      <c r="W1061" s="228" t="str">
        <f t="shared" si="167"/>
        <v>0</v>
      </c>
      <c r="X1061" s="509"/>
      <c r="Y1061" s="229">
        <f t="shared" si="168"/>
        <v>0</v>
      </c>
    </row>
    <row r="1062" spans="2:25" ht="18.75" customHeight="1">
      <c r="B1062" s="515"/>
      <c r="C1062" s="506"/>
      <c r="D1062" s="216">
        <v>5</v>
      </c>
      <c r="E1062" s="216" t="s">
        <v>6190</v>
      </c>
      <c r="F1062" s="217">
        <v>700</v>
      </c>
      <c r="G1062" s="218">
        <f t="shared" si="162"/>
        <v>140</v>
      </c>
      <c r="H1062" s="219">
        <f t="shared" si="163"/>
        <v>388.88888888888886</v>
      </c>
      <c r="I1062" s="219">
        <f t="shared" si="164"/>
        <v>0.12962962962962962</v>
      </c>
      <c r="J1062" s="217"/>
      <c r="K1062" s="220"/>
      <c r="L1062" s="220"/>
      <c r="M1062" s="221"/>
      <c r="N1062" s="222">
        <f t="shared" si="165"/>
        <v>0</v>
      </c>
      <c r="O1062" s="223"/>
      <c r="P1062" s="224"/>
      <c r="Q1062" s="224"/>
      <c r="R1062" s="224"/>
      <c r="S1062" s="224"/>
      <c r="T1062" s="225"/>
      <c r="U1062" s="226">
        <f t="shared" si="166"/>
        <v>0.25925925925925924</v>
      </c>
      <c r="V1062" s="227"/>
      <c r="W1062" s="228" t="str">
        <f t="shared" si="167"/>
        <v>0</v>
      </c>
      <c r="X1062" s="509"/>
      <c r="Y1062" s="229">
        <f t="shared" si="168"/>
        <v>0</v>
      </c>
    </row>
    <row r="1063" spans="2:25" ht="18.75" customHeight="1">
      <c r="B1063" s="515"/>
      <c r="C1063" s="506"/>
      <c r="D1063" s="216">
        <v>6</v>
      </c>
      <c r="E1063" s="216" t="s">
        <v>6191</v>
      </c>
      <c r="F1063" s="217">
        <v>510</v>
      </c>
      <c r="G1063" s="218">
        <f t="shared" si="162"/>
        <v>102</v>
      </c>
      <c r="H1063" s="219">
        <f t="shared" si="163"/>
        <v>283.33333333333331</v>
      </c>
      <c r="I1063" s="219">
        <f t="shared" si="164"/>
        <v>9.4444444444444442E-2</v>
      </c>
      <c r="J1063" s="217"/>
      <c r="K1063" s="220"/>
      <c r="L1063" s="220"/>
      <c r="M1063" s="221"/>
      <c r="N1063" s="222">
        <f t="shared" si="165"/>
        <v>0</v>
      </c>
      <c r="O1063" s="223"/>
      <c r="P1063" s="224"/>
      <c r="Q1063" s="224"/>
      <c r="R1063" s="224"/>
      <c r="S1063" s="224"/>
      <c r="T1063" s="225"/>
      <c r="U1063" s="226">
        <f t="shared" si="166"/>
        <v>0.18888888888888888</v>
      </c>
      <c r="V1063" s="227"/>
      <c r="W1063" s="228" t="str">
        <f t="shared" si="167"/>
        <v>0</v>
      </c>
      <c r="X1063" s="509"/>
      <c r="Y1063" s="229">
        <f t="shared" si="168"/>
        <v>0</v>
      </c>
    </row>
    <row r="1064" spans="2:25" ht="18.75" customHeight="1">
      <c r="B1064" s="515"/>
      <c r="C1064" s="506"/>
      <c r="D1064" s="216">
        <v>7</v>
      </c>
      <c r="E1064" s="216" t="s">
        <v>6192</v>
      </c>
      <c r="F1064" s="217">
        <v>529</v>
      </c>
      <c r="G1064" s="218">
        <f t="shared" si="162"/>
        <v>105.8</v>
      </c>
      <c r="H1064" s="219">
        <f t="shared" si="163"/>
        <v>293.88888888888886</v>
      </c>
      <c r="I1064" s="219">
        <f t="shared" si="164"/>
        <v>9.7962962962962946E-2</v>
      </c>
      <c r="J1064" s="217"/>
      <c r="K1064" s="220"/>
      <c r="L1064" s="220"/>
      <c r="M1064" s="221"/>
      <c r="N1064" s="222">
        <f t="shared" si="165"/>
        <v>0</v>
      </c>
      <c r="O1064" s="223"/>
      <c r="P1064" s="224"/>
      <c r="Q1064" s="224"/>
      <c r="R1064" s="224"/>
      <c r="S1064" s="224"/>
      <c r="T1064" s="225"/>
      <c r="U1064" s="226">
        <f t="shared" si="166"/>
        <v>0.19592592592592589</v>
      </c>
      <c r="V1064" s="227"/>
      <c r="W1064" s="228" t="str">
        <f t="shared" si="167"/>
        <v>0</v>
      </c>
      <c r="X1064" s="509"/>
      <c r="Y1064" s="229">
        <f t="shared" si="168"/>
        <v>0</v>
      </c>
    </row>
    <row r="1065" spans="2:25" ht="18.75" customHeight="1">
      <c r="B1065" s="515"/>
      <c r="C1065" s="506"/>
      <c r="D1065" s="216">
        <v>8</v>
      </c>
      <c r="E1065" s="216" t="s">
        <v>6193</v>
      </c>
      <c r="F1065" s="217">
        <v>400</v>
      </c>
      <c r="G1065" s="218">
        <f t="shared" si="162"/>
        <v>80</v>
      </c>
      <c r="H1065" s="219">
        <f t="shared" si="163"/>
        <v>222.22222222222223</v>
      </c>
      <c r="I1065" s="219">
        <f t="shared" si="164"/>
        <v>7.407407407407407E-2</v>
      </c>
      <c r="J1065" s="217"/>
      <c r="K1065" s="220" t="s">
        <v>6194</v>
      </c>
      <c r="L1065" s="220"/>
      <c r="M1065" s="221">
        <f>SUM(H1058:H1067)</f>
        <v>3125.5555555555552</v>
      </c>
      <c r="N1065" s="222">
        <f t="shared" si="165"/>
        <v>62.511111111111106</v>
      </c>
      <c r="O1065" s="223">
        <v>4</v>
      </c>
      <c r="P1065" s="224" t="s">
        <v>12</v>
      </c>
      <c r="Q1065" s="224"/>
      <c r="R1065" s="224" t="s">
        <v>1064</v>
      </c>
      <c r="S1065" s="224"/>
      <c r="T1065" s="225"/>
      <c r="U1065" s="226">
        <f t="shared" si="166"/>
        <v>0.14814814814814814</v>
      </c>
      <c r="V1065" s="227">
        <f>SUM(U1058:U1067)</f>
        <v>2.0837037037037036</v>
      </c>
      <c r="W1065" s="228" t="str">
        <f t="shared" si="167"/>
        <v>2</v>
      </c>
      <c r="X1065" s="509"/>
      <c r="Y1065" s="229">
        <f t="shared" si="168"/>
        <v>1</v>
      </c>
    </row>
    <row r="1066" spans="2:25" ht="18.75" customHeight="1">
      <c r="B1066" s="515"/>
      <c r="C1066" s="506"/>
      <c r="D1066" s="216">
        <v>9</v>
      </c>
      <c r="E1066" s="216" t="s">
        <v>6195</v>
      </c>
      <c r="F1066" s="217">
        <v>729</v>
      </c>
      <c r="G1066" s="218">
        <f t="shared" si="162"/>
        <v>145.80000000000001</v>
      </c>
      <c r="H1066" s="219">
        <f t="shared" si="163"/>
        <v>405</v>
      </c>
      <c r="I1066" s="219">
        <f t="shared" si="164"/>
        <v>0.13500000000000001</v>
      </c>
      <c r="J1066" s="217"/>
      <c r="K1066" s="220"/>
      <c r="L1066" s="220"/>
      <c r="M1066" s="221"/>
      <c r="N1066" s="222">
        <f t="shared" si="165"/>
        <v>0</v>
      </c>
      <c r="O1066" s="223"/>
      <c r="P1066" s="224"/>
      <c r="Q1066" s="224"/>
      <c r="R1066" s="224"/>
      <c r="S1066" s="224"/>
      <c r="T1066" s="225"/>
      <c r="U1066" s="226">
        <f t="shared" si="166"/>
        <v>0.27</v>
      </c>
      <c r="V1066" s="227"/>
      <c r="W1066" s="228" t="str">
        <f t="shared" si="167"/>
        <v>0</v>
      </c>
      <c r="X1066" s="509"/>
      <c r="Y1066" s="229">
        <f t="shared" si="168"/>
        <v>0</v>
      </c>
    </row>
    <row r="1067" spans="2:25" ht="18.75" customHeight="1">
      <c r="B1067" s="515"/>
      <c r="C1067" s="506"/>
      <c r="D1067" s="216">
        <v>10</v>
      </c>
      <c r="E1067" s="216" t="s">
        <v>5980</v>
      </c>
      <c r="F1067" s="217">
        <v>800</v>
      </c>
      <c r="G1067" s="218">
        <f t="shared" si="162"/>
        <v>160</v>
      </c>
      <c r="H1067" s="219">
        <f t="shared" si="163"/>
        <v>444.44444444444446</v>
      </c>
      <c r="I1067" s="219">
        <f t="shared" si="164"/>
        <v>0.14814814814814814</v>
      </c>
      <c r="J1067" s="217"/>
      <c r="K1067" s="220"/>
      <c r="L1067" s="220"/>
      <c r="M1067" s="221"/>
      <c r="N1067" s="222">
        <f t="shared" si="165"/>
        <v>0</v>
      </c>
      <c r="O1067" s="223"/>
      <c r="P1067" s="224"/>
      <c r="Q1067" s="224"/>
      <c r="R1067" s="224"/>
      <c r="S1067" s="224"/>
      <c r="T1067" s="225"/>
      <c r="U1067" s="226">
        <f t="shared" si="166"/>
        <v>0.29629629629629628</v>
      </c>
      <c r="V1067" s="227"/>
      <c r="W1067" s="228" t="str">
        <f t="shared" si="167"/>
        <v>0</v>
      </c>
      <c r="X1067" s="509"/>
      <c r="Y1067" s="229">
        <f t="shared" si="168"/>
        <v>0</v>
      </c>
    </row>
    <row r="1068" spans="2:25" ht="18.75" customHeight="1">
      <c r="B1068" s="515"/>
      <c r="C1068" s="506"/>
      <c r="D1068" s="216"/>
      <c r="E1068" s="216"/>
      <c r="F1068" s="217"/>
      <c r="G1068" s="218">
        <f t="shared" si="162"/>
        <v>0</v>
      </c>
      <c r="H1068" s="219">
        <f t="shared" si="163"/>
        <v>0</v>
      </c>
      <c r="I1068" s="219">
        <f t="shared" si="164"/>
        <v>0</v>
      </c>
      <c r="J1068" s="217"/>
      <c r="K1068" s="220"/>
      <c r="L1068" s="220"/>
      <c r="M1068" s="221"/>
      <c r="N1068" s="222">
        <f t="shared" si="165"/>
        <v>0</v>
      </c>
      <c r="O1068" s="223"/>
      <c r="P1068" s="224"/>
      <c r="Q1068" s="224"/>
      <c r="R1068" s="224"/>
      <c r="S1068" s="224"/>
      <c r="T1068" s="225"/>
      <c r="U1068" s="226">
        <f t="shared" si="166"/>
        <v>0</v>
      </c>
      <c r="V1068" s="227"/>
      <c r="W1068" s="228" t="str">
        <f t="shared" si="167"/>
        <v>0</v>
      </c>
      <c r="X1068" s="509"/>
      <c r="Y1068" s="229">
        <f t="shared" si="168"/>
        <v>0</v>
      </c>
    </row>
    <row r="1069" spans="2:25" ht="18.75" customHeight="1">
      <c r="B1069" s="515"/>
      <c r="C1069" s="506"/>
      <c r="D1069" s="216">
        <v>1</v>
      </c>
      <c r="E1069" s="216" t="s">
        <v>6196</v>
      </c>
      <c r="F1069" s="217">
        <v>600</v>
      </c>
      <c r="G1069" s="218">
        <f t="shared" si="162"/>
        <v>120</v>
      </c>
      <c r="H1069" s="219">
        <f t="shared" si="163"/>
        <v>333.33333333333331</v>
      </c>
      <c r="I1069" s="219">
        <f t="shared" si="164"/>
        <v>0.1111111111111111</v>
      </c>
      <c r="J1069" s="217"/>
      <c r="K1069" s="220"/>
      <c r="L1069" s="220"/>
      <c r="M1069" s="221"/>
      <c r="N1069" s="222">
        <f t="shared" si="165"/>
        <v>0</v>
      </c>
      <c r="O1069" s="223"/>
      <c r="P1069" s="224"/>
      <c r="Q1069" s="224"/>
      <c r="R1069" s="224"/>
      <c r="S1069" s="224"/>
      <c r="T1069" s="225"/>
      <c r="U1069" s="226">
        <f t="shared" si="166"/>
        <v>0.22222222222222221</v>
      </c>
      <c r="V1069" s="227"/>
      <c r="W1069" s="228" t="str">
        <f t="shared" si="167"/>
        <v>0</v>
      </c>
      <c r="X1069" s="509"/>
      <c r="Y1069" s="229">
        <f t="shared" si="168"/>
        <v>0</v>
      </c>
    </row>
    <row r="1070" spans="2:25" ht="18.75" customHeight="1">
      <c r="B1070" s="515"/>
      <c r="C1070" s="506"/>
      <c r="D1070" s="216">
        <v>2</v>
      </c>
      <c r="E1070" s="216" t="s">
        <v>6197</v>
      </c>
      <c r="F1070" s="217">
        <v>671</v>
      </c>
      <c r="G1070" s="218">
        <f t="shared" si="162"/>
        <v>134.19999999999999</v>
      </c>
      <c r="H1070" s="219">
        <f t="shared" si="163"/>
        <v>372.77777777777777</v>
      </c>
      <c r="I1070" s="219">
        <f t="shared" si="164"/>
        <v>0.12425925925925926</v>
      </c>
      <c r="J1070" s="217"/>
      <c r="K1070" s="220"/>
      <c r="L1070" s="220"/>
      <c r="M1070" s="221"/>
      <c r="N1070" s="222">
        <f t="shared" si="165"/>
        <v>0</v>
      </c>
      <c r="O1070" s="223"/>
      <c r="P1070" s="224"/>
      <c r="Q1070" s="224"/>
      <c r="R1070" s="224"/>
      <c r="S1070" s="224"/>
      <c r="T1070" s="225"/>
      <c r="U1070" s="226">
        <f t="shared" si="166"/>
        <v>0.24851851851851853</v>
      </c>
      <c r="V1070" s="227"/>
      <c r="W1070" s="228" t="str">
        <f t="shared" si="167"/>
        <v>0</v>
      </c>
      <c r="X1070" s="509"/>
      <c r="Y1070" s="229">
        <f t="shared" si="168"/>
        <v>0</v>
      </c>
    </row>
    <row r="1071" spans="2:25" ht="18.75" customHeight="1">
      <c r="B1071" s="515"/>
      <c r="C1071" s="506"/>
      <c r="D1071" s="216">
        <v>3</v>
      </c>
      <c r="E1071" s="216" t="s">
        <v>6198</v>
      </c>
      <c r="F1071" s="217">
        <v>659</v>
      </c>
      <c r="G1071" s="218">
        <f t="shared" si="162"/>
        <v>131.80000000000001</v>
      </c>
      <c r="H1071" s="219">
        <f t="shared" si="163"/>
        <v>366.11111111111109</v>
      </c>
      <c r="I1071" s="219">
        <f t="shared" si="164"/>
        <v>0.12203703703703703</v>
      </c>
      <c r="J1071" s="217" t="s">
        <v>6199</v>
      </c>
      <c r="K1071" s="220" t="s">
        <v>6199</v>
      </c>
      <c r="L1071" s="220"/>
      <c r="M1071" s="221">
        <f>SUM(H1069:H1077)</f>
        <v>2921.666666666667</v>
      </c>
      <c r="N1071" s="222">
        <f t="shared" si="165"/>
        <v>58.433333333333337</v>
      </c>
      <c r="O1071" s="223">
        <v>4</v>
      </c>
      <c r="P1071" s="224" t="s">
        <v>12</v>
      </c>
      <c r="Q1071" s="224"/>
      <c r="R1071" s="224" t="s">
        <v>1064</v>
      </c>
      <c r="S1071" s="224"/>
      <c r="T1071" s="225"/>
      <c r="U1071" s="226">
        <f t="shared" si="166"/>
        <v>0.24407407407407405</v>
      </c>
      <c r="V1071" s="227">
        <f>SUM(U1069:U1077)</f>
        <v>1.9477777777777774</v>
      </c>
      <c r="W1071" s="228" t="str">
        <f t="shared" si="167"/>
        <v>2</v>
      </c>
      <c r="X1071" s="509"/>
      <c r="Y1071" s="229">
        <f t="shared" si="168"/>
        <v>1</v>
      </c>
    </row>
    <row r="1072" spans="2:25" ht="18.75" customHeight="1">
      <c r="B1072" s="515"/>
      <c r="C1072" s="506"/>
      <c r="D1072" s="216">
        <v>4</v>
      </c>
      <c r="E1072" s="216" t="s">
        <v>5792</v>
      </c>
      <c r="F1072" s="217">
        <v>529</v>
      </c>
      <c r="G1072" s="218">
        <f t="shared" si="162"/>
        <v>105.8</v>
      </c>
      <c r="H1072" s="219">
        <f t="shared" si="163"/>
        <v>293.88888888888886</v>
      </c>
      <c r="I1072" s="219">
        <f t="shared" si="164"/>
        <v>9.7962962962962946E-2</v>
      </c>
      <c r="J1072" s="217"/>
      <c r="K1072" s="220"/>
      <c r="L1072" s="220"/>
      <c r="M1072" s="221"/>
      <c r="N1072" s="222">
        <f t="shared" si="165"/>
        <v>0</v>
      </c>
      <c r="O1072" s="223"/>
      <c r="P1072" s="224"/>
      <c r="Q1072" s="224"/>
      <c r="R1072" s="224"/>
      <c r="S1072" s="224"/>
      <c r="T1072" s="225"/>
      <c r="U1072" s="226">
        <f t="shared" si="166"/>
        <v>0.19592592592592589</v>
      </c>
      <c r="V1072" s="227"/>
      <c r="W1072" s="228" t="str">
        <f t="shared" si="167"/>
        <v>0</v>
      </c>
      <c r="X1072" s="509"/>
      <c r="Y1072" s="229">
        <f t="shared" si="168"/>
        <v>0</v>
      </c>
    </row>
    <row r="1073" spans="2:25" ht="18.75" customHeight="1">
      <c r="B1073" s="515"/>
      <c r="C1073" s="506"/>
      <c r="D1073" s="216">
        <v>5</v>
      </c>
      <c r="E1073" s="216" t="s">
        <v>6200</v>
      </c>
      <c r="F1073" s="217">
        <v>400</v>
      </c>
      <c r="G1073" s="218">
        <f t="shared" si="162"/>
        <v>80</v>
      </c>
      <c r="H1073" s="219">
        <f t="shared" si="163"/>
        <v>222.22222222222223</v>
      </c>
      <c r="I1073" s="219">
        <f t="shared" si="164"/>
        <v>7.407407407407407E-2</v>
      </c>
      <c r="J1073" s="217"/>
      <c r="K1073" s="220"/>
      <c r="L1073" s="220"/>
      <c r="M1073" s="221"/>
      <c r="N1073" s="222">
        <f t="shared" si="165"/>
        <v>0</v>
      </c>
      <c r="O1073" s="223"/>
      <c r="P1073" s="224"/>
      <c r="Q1073" s="224"/>
      <c r="R1073" s="224"/>
      <c r="S1073" s="224"/>
      <c r="T1073" s="225"/>
      <c r="U1073" s="226">
        <f t="shared" si="166"/>
        <v>0.14814814814814814</v>
      </c>
      <c r="V1073" s="227"/>
      <c r="W1073" s="228" t="str">
        <f t="shared" si="167"/>
        <v>0</v>
      </c>
      <c r="X1073" s="509"/>
      <c r="Y1073" s="229">
        <f t="shared" si="168"/>
        <v>0</v>
      </c>
    </row>
    <row r="1074" spans="2:25" ht="18.75" customHeight="1">
      <c r="B1074" s="515"/>
      <c r="C1074" s="506"/>
      <c r="D1074" s="216">
        <v>6</v>
      </c>
      <c r="E1074" s="216" t="s">
        <v>6201</v>
      </c>
      <c r="F1074" s="217">
        <v>750</v>
      </c>
      <c r="G1074" s="218">
        <f t="shared" si="162"/>
        <v>150</v>
      </c>
      <c r="H1074" s="219">
        <f t="shared" si="163"/>
        <v>416.66666666666663</v>
      </c>
      <c r="I1074" s="219">
        <f t="shared" si="164"/>
        <v>0.13888888888888887</v>
      </c>
      <c r="J1074" s="217"/>
      <c r="K1074" s="220"/>
      <c r="L1074" s="220"/>
      <c r="M1074" s="221"/>
      <c r="N1074" s="222">
        <f t="shared" si="165"/>
        <v>0</v>
      </c>
      <c r="O1074" s="223"/>
      <c r="P1074" s="224"/>
      <c r="Q1074" s="224"/>
      <c r="R1074" s="224"/>
      <c r="S1074" s="224"/>
      <c r="T1074" s="225"/>
      <c r="U1074" s="226">
        <f t="shared" si="166"/>
        <v>0.27777777777777773</v>
      </c>
      <c r="V1074" s="227"/>
      <c r="W1074" s="228" t="str">
        <f t="shared" si="167"/>
        <v>0</v>
      </c>
      <c r="X1074" s="509"/>
      <c r="Y1074" s="229">
        <f t="shared" si="168"/>
        <v>0</v>
      </c>
    </row>
    <row r="1075" spans="2:25" ht="18.75" customHeight="1">
      <c r="B1075" s="515"/>
      <c r="C1075" s="506"/>
      <c r="D1075" s="216">
        <v>7</v>
      </c>
      <c r="E1075" s="216" t="s">
        <v>6202</v>
      </c>
      <c r="F1075" s="217">
        <v>400</v>
      </c>
      <c r="G1075" s="218">
        <f t="shared" si="162"/>
        <v>80</v>
      </c>
      <c r="H1075" s="219">
        <f t="shared" si="163"/>
        <v>222.22222222222223</v>
      </c>
      <c r="I1075" s="219">
        <f t="shared" si="164"/>
        <v>7.407407407407407E-2</v>
      </c>
      <c r="J1075" s="217"/>
      <c r="K1075" s="220"/>
      <c r="L1075" s="220"/>
      <c r="M1075" s="221"/>
      <c r="N1075" s="222">
        <f t="shared" si="165"/>
        <v>0</v>
      </c>
      <c r="O1075" s="223"/>
      <c r="P1075" s="224"/>
      <c r="Q1075" s="224"/>
      <c r="R1075" s="224"/>
      <c r="S1075" s="224"/>
      <c r="T1075" s="225"/>
      <c r="U1075" s="226">
        <f t="shared" si="166"/>
        <v>0.14814814814814814</v>
      </c>
      <c r="V1075" s="227"/>
      <c r="W1075" s="228" t="str">
        <f t="shared" si="167"/>
        <v>0</v>
      </c>
      <c r="X1075" s="509"/>
      <c r="Y1075" s="229">
        <f t="shared" si="168"/>
        <v>0</v>
      </c>
    </row>
    <row r="1076" spans="2:25" ht="18.75" customHeight="1">
      <c r="B1076" s="515"/>
      <c r="C1076" s="506"/>
      <c r="D1076" s="216">
        <v>8</v>
      </c>
      <c r="E1076" s="216" t="s">
        <v>6203</v>
      </c>
      <c r="F1076" s="217">
        <v>600</v>
      </c>
      <c r="G1076" s="218">
        <f t="shared" si="162"/>
        <v>120</v>
      </c>
      <c r="H1076" s="219">
        <f t="shared" si="163"/>
        <v>333.33333333333331</v>
      </c>
      <c r="I1076" s="219">
        <f t="shared" si="164"/>
        <v>0.1111111111111111</v>
      </c>
      <c r="J1076" s="217"/>
      <c r="K1076" s="220"/>
      <c r="L1076" s="220"/>
      <c r="M1076" s="221"/>
      <c r="N1076" s="222">
        <f t="shared" si="165"/>
        <v>0</v>
      </c>
      <c r="O1076" s="223"/>
      <c r="P1076" s="224"/>
      <c r="Q1076" s="224"/>
      <c r="R1076" s="224"/>
      <c r="S1076" s="224"/>
      <c r="T1076" s="225"/>
      <c r="U1076" s="226">
        <f t="shared" si="166"/>
        <v>0.22222222222222221</v>
      </c>
      <c r="V1076" s="227"/>
      <c r="W1076" s="228" t="str">
        <f t="shared" si="167"/>
        <v>0</v>
      </c>
      <c r="X1076" s="509"/>
      <c r="Y1076" s="229">
        <f t="shared" si="168"/>
        <v>0</v>
      </c>
    </row>
    <row r="1077" spans="2:25" ht="18.75" customHeight="1">
      <c r="B1077" s="515"/>
      <c r="C1077" s="506"/>
      <c r="D1077" s="216">
        <v>9</v>
      </c>
      <c r="E1077" s="216" t="s">
        <v>6204</v>
      </c>
      <c r="F1077" s="217">
        <v>650</v>
      </c>
      <c r="G1077" s="218">
        <f t="shared" si="162"/>
        <v>130</v>
      </c>
      <c r="H1077" s="219">
        <f t="shared" si="163"/>
        <v>361.11111111111109</v>
      </c>
      <c r="I1077" s="219">
        <f t="shared" si="164"/>
        <v>0.12037037037037036</v>
      </c>
      <c r="J1077" s="217"/>
      <c r="K1077" s="220"/>
      <c r="L1077" s="220"/>
      <c r="M1077" s="221"/>
      <c r="N1077" s="222">
        <f t="shared" si="165"/>
        <v>0</v>
      </c>
      <c r="O1077" s="223"/>
      <c r="P1077" s="224"/>
      <c r="Q1077" s="224"/>
      <c r="R1077" s="224"/>
      <c r="S1077" s="224"/>
      <c r="T1077" s="225"/>
      <c r="U1077" s="226">
        <f t="shared" si="166"/>
        <v>0.24074074074074073</v>
      </c>
      <c r="V1077" s="227"/>
      <c r="W1077" s="228" t="str">
        <f t="shared" si="167"/>
        <v>0</v>
      </c>
      <c r="X1077" s="509"/>
      <c r="Y1077" s="229">
        <f t="shared" si="168"/>
        <v>0</v>
      </c>
    </row>
    <row r="1078" spans="2:25" ht="18.75" customHeight="1">
      <c r="B1078" s="515"/>
      <c r="C1078" s="506"/>
      <c r="D1078" s="216"/>
      <c r="E1078" s="216"/>
      <c r="F1078" s="217"/>
      <c r="G1078" s="218">
        <f t="shared" si="162"/>
        <v>0</v>
      </c>
      <c r="H1078" s="219">
        <f t="shared" si="163"/>
        <v>0</v>
      </c>
      <c r="I1078" s="219">
        <f t="shared" si="164"/>
        <v>0</v>
      </c>
      <c r="J1078" s="217"/>
      <c r="K1078" s="220"/>
      <c r="L1078" s="220"/>
      <c r="M1078" s="221"/>
      <c r="N1078" s="222">
        <f t="shared" si="165"/>
        <v>0</v>
      </c>
      <c r="O1078" s="223"/>
      <c r="P1078" s="224"/>
      <c r="Q1078" s="224"/>
      <c r="R1078" s="224"/>
      <c r="S1078" s="224"/>
      <c r="T1078" s="225"/>
      <c r="U1078" s="226">
        <f t="shared" si="166"/>
        <v>0</v>
      </c>
      <c r="V1078" s="227"/>
      <c r="W1078" s="228" t="str">
        <f t="shared" si="167"/>
        <v>0</v>
      </c>
      <c r="X1078" s="509"/>
      <c r="Y1078" s="229">
        <f t="shared" si="168"/>
        <v>0</v>
      </c>
    </row>
    <row r="1079" spans="2:25" ht="18.75" customHeight="1">
      <c r="B1079" s="515"/>
      <c r="C1079" s="506"/>
      <c r="D1079" s="216">
        <v>1</v>
      </c>
      <c r="E1079" s="216" t="s">
        <v>6205</v>
      </c>
      <c r="F1079" s="217">
        <v>519</v>
      </c>
      <c r="G1079" s="218">
        <f t="shared" si="162"/>
        <v>103.8</v>
      </c>
      <c r="H1079" s="219">
        <f t="shared" si="163"/>
        <v>288.33333333333331</v>
      </c>
      <c r="I1079" s="219">
        <f t="shared" si="164"/>
        <v>9.6111111111111105E-2</v>
      </c>
      <c r="J1079" s="217"/>
      <c r="K1079" s="220"/>
      <c r="L1079" s="220"/>
      <c r="M1079" s="221"/>
      <c r="N1079" s="222">
        <f t="shared" si="165"/>
        <v>0</v>
      </c>
      <c r="O1079" s="223"/>
      <c r="P1079" s="224"/>
      <c r="Q1079" s="224"/>
      <c r="R1079" s="224"/>
      <c r="S1079" s="224"/>
      <c r="T1079" s="225"/>
      <c r="U1079" s="226">
        <f t="shared" si="166"/>
        <v>0.19222222222222221</v>
      </c>
      <c r="V1079" s="227"/>
      <c r="W1079" s="228" t="str">
        <f t="shared" si="167"/>
        <v>0</v>
      </c>
      <c r="X1079" s="509"/>
      <c r="Y1079" s="229">
        <f t="shared" si="168"/>
        <v>0</v>
      </c>
    </row>
    <row r="1080" spans="2:25" ht="18.75" customHeight="1">
      <c r="B1080" s="515"/>
      <c r="C1080" s="506"/>
      <c r="D1080" s="216">
        <v>2</v>
      </c>
      <c r="E1080" s="216" t="s">
        <v>6206</v>
      </c>
      <c r="F1080" s="217">
        <v>572</v>
      </c>
      <c r="G1080" s="218">
        <f t="shared" si="162"/>
        <v>114.4</v>
      </c>
      <c r="H1080" s="219">
        <f t="shared" si="163"/>
        <v>317.77777777777777</v>
      </c>
      <c r="I1080" s="219">
        <f t="shared" si="164"/>
        <v>0.10592592592592592</v>
      </c>
      <c r="J1080" s="217"/>
      <c r="K1080" s="220" t="s">
        <v>6207</v>
      </c>
      <c r="L1080" s="220"/>
      <c r="M1080" s="221">
        <f>SUM(H1079:H1089)</f>
        <v>3393.8888888888882</v>
      </c>
      <c r="N1080" s="222">
        <f t="shared" si="165"/>
        <v>67.877777777777766</v>
      </c>
      <c r="O1080" s="223">
        <v>4</v>
      </c>
      <c r="P1080" s="224" t="s">
        <v>12</v>
      </c>
      <c r="Q1080" s="224"/>
      <c r="R1080" s="224" t="s">
        <v>1064</v>
      </c>
      <c r="S1080" s="224"/>
      <c r="T1080" s="225"/>
      <c r="U1080" s="226">
        <f t="shared" si="166"/>
        <v>0.21185185185185185</v>
      </c>
      <c r="V1080" s="227">
        <f>SUM(U1079:U1089)</f>
        <v>2.2625925925925925</v>
      </c>
      <c r="W1080" s="228" t="str">
        <f t="shared" si="167"/>
        <v>2</v>
      </c>
      <c r="X1080" s="509"/>
      <c r="Y1080" s="229">
        <f t="shared" si="168"/>
        <v>1</v>
      </c>
    </row>
    <row r="1081" spans="2:25" ht="18.75" customHeight="1">
      <c r="B1081" s="515"/>
      <c r="C1081" s="506"/>
      <c r="D1081" s="216">
        <v>3</v>
      </c>
      <c r="E1081" s="216" t="s">
        <v>6208</v>
      </c>
      <c r="F1081" s="217">
        <v>609</v>
      </c>
      <c r="G1081" s="218">
        <f t="shared" si="162"/>
        <v>121.8</v>
      </c>
      <c r="H1081" s="219">
        <f t="shared" si="163"/>
        <v>338.33333333333331</v>
      </c>
      <c r="I1081" s="219">
        <f t="shared" si="164"/>
        <v>0.11277777777777777</v>
      </c>
      <c r="J1081" s="217"/>
      <c r="K1081" s="220"/>
      <c r="L1081" s="220"/>
      <c r="M1081" s="221"/>
      <c r="N1081" s="222">
        <f t="shared" si="165"/>
        <v>0</v>
      </c>
      <c r="O1081" s="223"/>
      <c r="P1081" s="224"/>
      <c r="Q1081" s="224"/>
      <c r="R1081" s="224"/>
      <c r="S1081" s="224"/>
      <c r="T1081" s="225"/>
      <c r="U1081" s="226">
        <f t="shared" si="166"/>
        <v>0.22555555555555554</v>
      </c>
      <c r="V1081" s="227"/>
      <c r="W1081" s="228" t="str">
        <f t="shared" si="167"/>
        <v>0</v>
      </c>
      <c r="X1081" s="509"/>
      <c r="Y1081" s="229">
        <f t="shared" si="168"/>
        <v>0</v>
      </c>
    </row>
    <row r="1082" spans="2:25" ht="18.75" customHeight="1">
      <c r="B1082" s="515"/>
      <c r="C1082" s="506"/>
      <c r="D1082" s="216">
        <v>4</v>
      </c>
      <c r="E1082" s="216" t="s">
        <v>6209</v>
      </c>
      <c r="F1082" s="217">
        <v>530</v>
      </c>
      <c r="G1082" s="218">
        <f t="shared" si="162"/>
        <v>106</v>
      </c>
      <c r="H1082" s="219">
        <f t="shared" si="163"/>
        <v>294.44444444444446</v>
      </c>
      <c r="I1082" s="219">
        <f t="shared" si="164"/>
        <v>9.8148148148148151E-2</v>
      </c>
      <c r="J1082" s="217"/>
      <c r="K1082" s="220"/>
      <c r="L1082" s="220"/>
      <c r="M1082" s="221"/>
      <c r="N1082" s="222">
        <f t="shared" si="165"/>
        <v>0</v>
      </c>
      <c r="O1082" s="223"/>
      <c r="P1082" s="224"/>
      <c r="Q1082" s="224"/>
      <c r="R1082" s="224"/>
      <c r="S1082" s="224"/>
      <c r="T1082" s="225"/>
      <c r="U1082" s="226">
        <f t="shared" si="166"/>
        <v>0.1962962962962963</v>
      </c>
      <c r="V1082" s="227"/>
      <c r="W1082" s="228" t="str">
        <f t="shared" si="167"/>
        <v>0</v>
      </c>
      <c r="X1082" s="509"/>
      <c r="Y1082" s="229">
        <f t="shared" si="168"/>
        <v>0</v>
      </c>
    </row>
    <row r="1083" spans="2:25" ht="18.75" customHeight="1">
      <c r="B1083" s="515"/>
      <c r="C1083" s="506"/>
      <c r="D1083" s="216">
        <v>5</v>
      </c>
      <c r="E1083" s="216" t="s">
        <v>6210</v>
      </c>
      <c r="F1083" s="217">
        <v>568</v>
      </c>
      <c r="G1083" s="218">
        <f t="shared" si="162"/>
        <v>113.6</v>
      </c>
      <c r="H1083" s="219">
        <f t="shared" si="163"/>
        <v>315.55555555555554</v>
      </c>
      <c r="I1083" s="219">
        <f t="shared" si="164"/>
        <v>0.10518518518518519</v>
      </c>
      <c r="J1083" s="217"/>
      <c r="K1083" s="220"/>
      <c r="L1083" s="220"/>
      <c r="M1083" s="221"/>
      <c r="N1083" s="222">
        <f t="shared" si="165"/>
        <v>0</v>
      </c>
      <c r="O1083" s="223"/>
      <c r="P1083" s="224"/>
      <c r="Q1083" s="224"/>
      <c r="R1083" s="224"/>
      <c r="S1083" s="224"/>
      <c r="T1083" s="225"/>
      <c r="U1083" s="226">
        <f t="shared" si="166"/>
        <v>0.21037037037037037</v>
      </c>
      <c r="V1083" s="227"/>
      <c r="W1083" s="228" t="str">
        <f t="shared" si="167"/>
        <v>0</v>
      </c>
      <c r="X1083" s="509"/>
      <c r="Y1083" s="229">
        <f t="shared" si="168"/>
        <v>0</v>
      </c>
    </row>
    <row r="1084" spans="2:25" ht="18.75" customHeight="1">
      <c r="B1084" s="515"/>
      <c r="C1084" s="506"/>
      <c r="D1084" s="216">
        <v>6</v>
      </c>
      <c r="E1084" s="216" t="s">
        <v>6211</v>
      </c>
      <c r="F1084" s="217">
        <v>394</v>
      </c>
      <c r="G1084" s="218">
        <f t="shared" si="162"/>
        <v>78.8</v>
      </c>
      <c r="H1084" s="219">
        <f t="shared" si="163"/>
        <v>218.88888888888889</v>
      </c>
      <c r="I1084" s="219">
        <f t="shared" si="164"/>
        <v>7.2962962962962966E-2</v>
      </c>
      <c r="J1084" s="217"/>
      <c r="K1084" s="220"/>
      <c r="L1084" s="220"/>
      <c r="M1084" s="221"/>
      <c r="N1084" s="222">
        <f t="shared" si="165"/>
        <v>0</v>
      </c>
      <c r="O1084" s="223"/>
      <c r="P1084" s="224"/>
      <c r="Q1084" s="224"/>
      <c r="R1084" s="224"/>
      <c r="S1084" s="224"/>
      <c r="T1084" s="225"/>
      <c r="U1084" s="226">
        <f t="shared" si="166"/>
        <v>0.14592592592592593</v>
      </c>
      <c r="V1084" s="227"/>
      <c r="W1084" s="228" t="str">
        <f t="shared" si="167"/>
        <v>0</v>
      </c>
      <c r="X1084" s="509"/>
      <c r="Y1084" s="229">
        <f t="shared" si="168"/>
        <v>0</v>
      </c>
    </row>
    <row r="1085" spans="2:25" ht="18.75" customHeight="1">
      <c r="B1085" s="515"/>
      <c r="C1085" s="506"/>
      <c r="D1085" s="216">
        <v>7</v>
      </c>
      <c r="E1085" s="216" t="s">
        <v>6212</v>
      </c>
      <c r="F1085" s="217">
        <v>509</v>
      </c>
      <c r="G1085" s="218">
        <f t="shared" si="162"/>
        <v>101.8</v>
      </c>
      <c r="H1085" s="219">
        <f t="shared" si="163"/>
        <v>282.77777777777777</v>
      </c>
      <c r="I1085" s="219">
        <f t="shared" si="164"/>
        <v>9.4259259259259251E-2</v>
      </c>
      <c r="J1085" s="217"/>
      <c r="K1085" s="220"/>
      <c r="L1085" s="220"/>
      <c r="M1085" s="221"/>
      <c r="N1085" s="222">
        <f t="shared" si="165"/>
        <v>0</v>
      </c>
      <c r="O1085" s="223"/>
      <c r="P1085" s="224"/>
      <c r="Q1085" s="224"/>
      <c r="R1085" s="224"/>
      <c r="S1085" s="224"/>
      <c r="T1085" s="225"/>
      <c r="U1085" s="226">
        <f t="shared" si="166"/>
        <v>0.1885185185185185</v>
      </c>
      <c r="V1085" s="227"/>
      <c r="W1085" s="228" t="str">
        <f t="shared" si="167"/>
        <v>0</v>
      </c>
      <c r="X1085" s="509"/>
      <c r="Y1085" s="229">
        <f t="shared" si="168"/>
        <v>0</v>
      </c>
    </row>
    <row r="1086" spans="2:25" ht="18.75" customHeight="1">
      <c r="B1086" s="515"/>
      <c r="C1086" s="506"/>
      <c r="D1086" s="216">
        <v>8</v>
      </c>
      <c r="E1086" s="216" t="s">
        <v>6116</v>
      </c>
      <c r="F1086" s="217">
        <v>589</v>
      </c>
      <c r="G1086" s="218">
        <f t="shared" si="162"/>
        <v>117.8</v>
      </c>
      <c r="H1086" s="219">
        <f t="shared" si="163"/>
        <v>327.22222222222223</v>
      </c>
      <c r="I1086" s="219">
        <f t="shared" si="164"/>
        <v>0.10907407407407407</v>
      </c>
      <c r="J1086" s="217"/>
      <c r="K1086" s="220"/>
      <c r="L1086" s="220"/>
      <c r="M1086" s="221"/>
      <c r="N1086" s="222">
        <f t="shared" si="165"/>
        <v>0</v>
      </c>
      <c r="O1086" s="223"/>
      <c r="P1086" s="224"/>
      <c r="Q1086" s="224"/>
      <c r="R1086" s="224"/>
      <c r="S1086" s="224"/>
      <c r="T1086" s="225"/>
      <c r="U1086" s="226">
        <f t="shared" si="166"/>
        <v>0.21814814814814815</v>
      </c>
      <c r="V1086" s="227"/>
      <c r="W1086" s="228" t="str">
        <f t="shared" si="167"/>
        <v>0</v>
      </c>
      <c r="X1086" s="509"/>
      <c r="Y1086" s="229">
        <f t="shared" si="168"/>
        <v>0</v>
      </c>
    </row>
    <row r="1087" spans="2:25" ht="18.75" customHeight="1">
      <c r="B1087" s="515"/>
      <c r="C1087" s="506"/>
      <c r="D1087" s="216">
        <v>9</v>
      </c>
      <c r="E1087" s="216" t="s">
        <v>6213</v>
      </c>
      <c r="F1087" s="217">
        <v>597</v>
      </c>
      <c r="G1087" s="218">
        <f t="shared" si="162"/>
        <v>119.4</v>
      </c>
      <c r="H1087" s="219">
        <f t="shared" si="163"/>
        <v>331.66666666666669</v>
      </c>
      <c r="I1087" s="219">
        <f t="shared" si="164"/>
        <v>0.11055555555555556</v>
      </c>
      <c r="J1087" s="217"/>
      <c r="K1087" s="220"/>
      <c r="L1087" s="220"/>
      <c r="M1087" s="221"/>
      <c r="N1087" s="222">
        <f t="shared" si="165"/>
        <v>0</v>
      </c>
      <c r="O1087" s="223"/>
      <c r="P1087" s="224"/>
      <c r="Q1087" s="224"/>
      <c r="R1087" s="224"/>
      <c r="S1087" s="224"/>
      <c r="T1087" s="225"/>
      <c r="U1087" s="226">
        <f t="shared" si="166"/>
        <v>0.22111111111111112</v>
      </c>
      <c r="V1087" s="227"/>
      <c r="W1087" s="228" t="str">
        <f t="shared" si="167"/>
        <v>0</v>
      </c>
      <c r="X1087" s="509"/>
      <c r="Y1087" s="229">
        <f t="shared" si="168"/>
        <v>0</v>
      </c>
    </row>
    <row r="1088" spans="2:25" ht="18.75" customHeight="1">
      <c r="B1088" s="515"/>
      <c r="C1088" s="506"/>
      <c r="D1088" s="216">
        <v>10</v>
      </c>
      <c r="E1088" s="216" t="s">
        <v>6214</v>
      </c>
      <c r="F1088" s="217">
        <v>610</v>
      </c>
      <c r="G1088" s="218">
        <f t="shared" si="162"/>
        <v>122</v>
      </c>
      <c r="H1088" s="219">
        <f t="shared" si="163"/>
        <v>338.88888888888886</v>
      </c>
      <c r="I1088" s="219">
        <f t="shared" si="164"/>
        <v>0.11296296296296295</v>
      </c>
      <c r="J1088" s="217"/>
      <c r="K1088" s="220"/>
      <c r="L1088" s="220"/>
      <c r="M1088" s="221"/>
      <c r="N1088" s="222">
        <f t="shared" si="165"/>
        <v>0</v>
      </c>
      <c r="O1088" s="223"/>
      <c r="P1088" s="224"/>
      <c r="Q1088" s="224"/>
      <c r="R1088" s="224"/>
      <c r="S1088" s="224"/>
      <c r="T1088" s="225"/>
      <c r="U1088" s="226">
        <f t="shared" si="166"/>
        <v>0.22592592592592589</v>
      </c>
      <c r="V1088" s="227"/>
      <c r="W1088" s="228" t="str">
        <f t="shared" si="167"/>
        <v>0</v>
      </c>
      <c r="X1088" s="509"/>
      <c r="Y1088" s="229">
        <f t="shared" si="168"/>
        <v>0</v>
      </c>
    </row>
    <row r="1089" spans="2:25" ht="18.75" customHeight="1">
      <c r="B1089" s="515"/>
      <c r="C1089" s="506"/>
      <c r="D1089" s="216">
        <v>11</v>
      </c>
      <c r="E1089" s="216" t="s">
        <v>6215</v>
      </c>
      <c r="F1089" s="217">
        <v>612</v>
      </c>
      <c r="G1089" s="218">
        <f t="shared" si="162"/>
        <v>122.4</v>
      </c>
      <c r="H1089" s="219">
        <f t="shared" si="163"/>
        <v>340</v>
      </c>
      <c r="I1089" s="219">
        <f t="shared" si="164"/>
        <v>0.11333333333333333</v>
      </c>
      <c r="J1089" s="217"/>
      <c r="K1089" s="220"/>
      <c r="L1089" s="220"/>
      <c r="M1089" s="221"/>
      <c r="N1089" s="222">
        <f t="shared" si="165"/>
        <v>0</v>
      </c>
      <c r="O1089" s="223"/>
      <c r="P1089" s="224"/>
      <c r="Q1089" s="224"/>
      <c r="R1089" s="224"/>
      <c r="S1089" s="224"/>
      <c r="T1089" s="225"/>
      <c r="U1089" s="226">
        <f t="shared" si="166"/>
        <v>0.22666666666666666</v>
      </c>
      <c r="V1089" s="227"/>
      <c r="W1089" s="228" t="str">
        <f t="shared" si="167"/>
        <v>0</v>
      </c>
      <c r="X1089" s="509"/>
      <c r="Y1089" s="229">
        <f t="shared" si="168"/>
        <v>0</v>
      </c>
    </row>
    <row r="1090" spans="2:25" ht="18.75" customHeight="1">
      <c r="B1090" s="515"/>
      <c r="C1090" s="506"/>
      <c r="D1090" s="216"/>
      <c r="E1090" s="216"/>
      <c r="F1090" s="217"/>
      <c r="G1090" s="218">
        <f t="shared" si="162"/>
        <v>0</v>
      </c>
      <c r="H1090" s="219">
        <f t="shared" si="163"/>
        <v>0</v>
      </c>
      <c r="I1090" s="219">
        <f t="shared" si="164"/>
        <v>0</v>
      </c>
      <c r="J1090" s="217"/>
      <c r="K1090" s="220"/>
      <c r="L1090" s="220"/>
      <c r="M1090" s="221"/>
      <c r="N1090" s="222">
        <f t="shared" si="165"/>
        <v>0</v>
      </c>
      <c r="O1090" s="223"/>
      <c r="P1090" s="224"/>
      <c r="Q1090" s="224"/>
      <c r="R1090" s="224"/>
      <c r="S1090" s="224"/>
      <c r="T1090" s="225"/>
      <c r="U1090" s="226">
        <f t="shared" si="166"/>
        <v>0</v>
      </c>
      <c r="V1090" s="227"/>
      <c r="W1090" s="228" t="str">
        <f t="shared" si="167"/>
        <v>0</v>
      </c>
      <c r="X1090" s="509"/>
      <c r="Y1090" s="229">
        <f t="shared" si="168"/>
        <v>0</v>
      </c>
    </row>
    <row r="1091" spans="2:25" ht="18.75" customHeight="1">
      <c r="B1091" s="515"/>
      <c r="C1091" s="506"/>
      <c r="D1091" s="216">
        <v>1</v>
      </c>
      <c r="E1091" s="216" t="s">
        <v>6216</v>
      </c>
      <c r="F1091" s="217">
        <v>610</v>
      </c>
      <c r="G1091" s="218">
        <f t="shared" si="162"/>
        <v>122</v>
      </c>
      <c r="H1091" s="219">
        <f t="shared" si="163"/>
        <v>338.88888888888886</v>
      </c>
      <c r="I1091" s="219">
        <f t="shared" si="164"/>
        <v>0.11296296296296295</v>
      </c>
      <c r="J1091" s="217"/>
      <c r="K1091" s="220"/>
      <c r="L1091" s="220"/>
      <c r="M1091" s="221"/>
      <c r="N1091" s="222">
        <f t="shared" si="165"/>
        <v>0</v>
      </c>
      <c r="O1091" s="223"/>
      <c r="P1091" s="224"/>
      <c r="Q1091" s="224"/>
      <c r="R1091" s="224"/>
      <c r="S1091" s="224"/>
      <c r="T1091" s="225"/>
      <c r="U1091" s="226">
        <f t="shared" si="166"/>
        <v>0.22592592592592589</v>
      </c>
      <c r="V1091" s="227"/>
      <c r="W1091" s="228" t="str">
        <f t="shared" si="167"/>
        <v>0</v>
      </c>
      <c r="X1091" s="509"/>
      <c r="Y1091" s="229">
        <f t="shared" si="168"/>
        <v>0</v>
      </c>
    </row>
    <row r="1092" spans="2:25" ht="18.75" customHeight="1">
      <c r="B1092" s="515"/>
      <c r="C1092" s="506"/>
      <c r="D1092" s="216">
        <v>2</v>
      </c>
      <c r="E1092" s="216" t="s">
        <v>6217</v>
      </c>
      <c r="F1092" s="217">
        <v>420</v>
      </c>
      <c r="G1092" s="218">
        <f t="shared" si="162"/>
        <v>84</v>
      </c>
      <c r="H1092" s="219">
        <f t="shared" si="163"/>
        <v>233.33333333333331</v>
      </c>
      <c r="I1092" s="219">
        <f t="shared" si="164"/>
        <v>7.7777777777777765E-2</v>
      </c>
      <c r="J1092" s="217"/>
      <c r="K1092" s="220"/>
      <c r="L1092" s="220"/>
      <c r="M1092" s="221"/>
      <c r="N1092" s="222">
        <f t="shared" si="165"/>
        <v>0</v>
      </c>
      <c r="O1092" s="223"/>
      <c r="P1092" s="224"/>
      <c r="Q1092" s="224"/>
      <c r="R1092" s="224"/>
      <c r="S1092" s="224"/>
      <c r="T1092" s="225"/>
      <c r="U1092" s="226">
        <f t="shared" si="166"/>
        <v>0.15555555555555553</v>
      </c>
      <c r="V1092" s="227"/>
      <c r="W1092" s="228" t="str">
        <f t="shared" si="167"/>
        <v>0</v>
      </c>
      <c r="X1092" s="509"/>
      <c r="Y1092" s="229">
        <f t="shared" si="168"/>
        <v>0</v>
      </c>
    </row>
    <row r="1093" spans="2:25" ht="18.75" customHeight="1">
      <c r="B1093" s="515"/>
      <c r="C1093" s="506"/>
      <c r="D1093" s="216">
        <v>3</v>
      </c>
      <c r="E1093" s="216" t="s">
        <v>6218</v>
      </c>
      <c r="F1093" s="217">
        <v>470</v>
      </c>
      <c r="G1093" s="218">
        <f t="shared" si="162"/>
        <v>94</v>
      </c>
      <c r="H1093" s="219">
        <f t="shared" si="163"/>
        <v>261.11111111111109</v>
      </c>
      <c r="I1093" s="219">
        <f t="shared" si="164"/>
        <v>8.7037037037037024E-2</v>
      </c>
      <c r="J1093" s="217"/>
      <c r="K1093" s="220"/>
      <c r="L1093" s="220"/>
      <c r="M1093" s="221"/>
      <c r="N1093" s="222">
        <f t="shared" si="165"/>
        <v>0</v>
      </c>
      <c r="O1093" s="223"/>
      <c r="P1093" s="224"/>
      <c r="Q1093" s="224"/>
      <c r="R1093" s="224"/>
      <c r="S1093" s="224"/>
      <c r="T1093" s="225"/>
      <c r="U1093" s="226">
        <f t="shared" si="166"/>
        <v>0.17407407407407405</v>
      </c>
      <c r="V1093" s="227"/>
      <c r="W1093" s="228" t="str">
        <f t="shared" si="167"/>
        <v>0</v>
      </c>
      <c r="X1093" s="509"/>
      <c r="Y1093" s="229">
        <f t="shared" si="168"/>
        <v>0</v>
      </c>
    </row>
    <row r="1094" spans="2:25" ht="18.75" customHeight="1">
      <c r="B1094" s="515"/>
      <c r="C1094" s="506"/>
      <c r="D1094" s="216">
        <v>4</v>
      </c>
      <c r="E1094" s="216" t="s">
        <v>6219</v>
      </c>
      <c r="F1094" s="217">
        <v>810</v>
      </c>
      <c r="G1094" s="218">
        <f t="shared" si="162"/>
        <v>162</v>
      </c>
      <c r="H1094" s="219">
        <f t="shared" si="163"/>
        <v>450</v>
      </c>
      <c r="I1094" s="219">
        <f t="shared" si="164"/>
        <v>0.15</v>
      </c>
      <c r="J1094" s="217"/>
      <c r="K1094" s="220"/>
      <c r="L1094" s="220"/>
      <c r="M1094" s="221"/>
      <c r="N1094" s="222">
        <f t="shared" si="165"/>
        <v>0</v>
      </c>
      <c r="O1094" s="223"/>
      <c r="P1094" s="224"/>
      <c r="Q1094" s="224"/>
      <c r="R1094" s="224"/>
      <c r="S1094" s="224"/>
      <c r="T1094" s="225"/>
      <c r="U1094" s="226">
        <f t="shared" si="166"/>
        <v>0.3</v>
      </c>
      <c r="V1094" s="227"/>
      <c r="W1094" s="228" t="str">
        <f t="shared" si="167"/>
        <v>0</v>
      </c>
      <c r="X1094" s="509"/>
      <c r="Y1094" s="229">
        <f t="shared" si="168"/>
        <v>0</v>
      </c>
    </row>
    <row r="1095" spans="2:25" ht="18.75" customHeight="1">
      <c r="B1095" s="515"/>
      <c r="C1095" s="506"/>
      <c r="D1095" s="216">
        <v>5</v>
      </c>
      <c r="E1095" s="216" t="s">
        <v>6220</v>
      </c>
      <c r="F1095" s="217">
        <v>500</v>
      </c>
      <c r="G1095" s="218">
        <f t="shared" si="162"/>
        <v>100</v>
      </c>
      <c r="H1095" s="219">
        <f t="shared" si="163"/>
        <v>277.77777777777777</v>
      </c>
      <c r="I1095" s="219">
        <f t="shared" si="164"/>
        <v>9.2592592592592587E-2</v>
      </c>
      <c r="J1095" s="217"/>
      <c r="K1095" s="220"/>
      <c r="L1095" s="220"/>
      <c r="M1095" s="221"/>
      <c r="N1095" s="222">
        <f t="shared" si="165"/>
        <v>0</v>
      </c>
      <c r="O1095" s="223"/>
      <c r="P1095" s="224"/>
      <c r="Q1095" s="224"/>
      <c r="R1095" s="224"/>
      <c r="S1095" s="224"/>
      <c r="T1095" s="225"/>
      <c r="U1095" s="226">
        <f t="shared" si="166"/>
        <v>0.18518518518518517</v>
      </c>
      <c r="V1095" s="227"/>
      <c r="W1095" s="228" t="str">
        <f t="shared" si="167"/>
        <v>0</v>
      </c>
      <c r="X1095" s="509"/>
      <c r="Y1095" s="229">
        <f t="shared" si="168"/>
        <v>0</v>
      </c>
    </row>
    <row r="1096" spans="2:25" ht="18.75" customHeight="1">
      <c r="B1096" s="515"/>
      <c r="C1096" s="506"/>
      <c r="D1096" s="216">
        <v>6</v>
      </c>
      <c r="E1096" s="216" t="s">
        <v>6221</v>
      </c>
      <c r="F1096" s="217">
        <v>510</v>
      </c>
      <c r="G1096" s="218">
        <f t="shared" si="162"/>
        <v>102</v>
      </c>
      <c r="H1096" s="219">
        <f t="shared" si="163"/>
        <v>283.33333333333331</v>
      </c>
      <c r="I1096" s="219">
        <f t="shared" si="164"/>
        <v>9.4444444444444442E-2</v>
      </c>
      <c r="J1096" s="217"/>
      <c r="K1096" s="220"/>
      <c r="L1096" s="220"/>
      <c r="M1096" s="221"/>
      <c r="N1096" s="222">
        <f t="shared" si="165"/>
        <v>0</v>
      </c>
      <c r="O1096" s="223"/>
      <c r="P1096" s="224"/>
      <c r="Q1096" s="224"/>
      <c r="R1096" s="224"/>
      <c r="S1096" s="224"/>
      <c r="T1096" s="225"/>
      <c r="U1096" s="226">
        <f t="shared" si="166"/>
        <v>0.18888888888888888</v>
      </c>
      <c r="V1096" s="227"/>
      <c r="W1096" s="228" t="str">
        <f t="shared" si="167"/>
        <v>0</v>
      </c>
      <c r="X1096" s="509"/>
      <c r="Y1096" s="229">
        <f t="shared" si="168"/>
        <v>0</v>
      </c>
    </row>
    <row r="1097" spans="2:25" ht="18.75" customHeight="1">
      <c r="B1097" s="515"/>
      <c r="C1097" s="506"/>
      <c r="D1097" s="216">
        <v>7</v>
      </c>
      <c r="E1097" s="216" t="s">
        <v>6222</v>
      </c>
      <c r="F1097" s="217">
        <v>450</v>
      </c>
      <c r="G1097" s="218">
        <f t="shared" si="162"/>
        <v>90</v>
      </c>
      <c r="H1097" s="219">
        <f t="shared" si="163"/>
        <v>250</v>
      </c>
      <c r="I1097" s="219">
        <f t="shared" si="164"/>
        <v>8.3333333333333329E-2</v>
      </c>
      <c r="J1097" s="217" t="s">
        <v>5457</v>
      </c>
      <c r="K1097" s="220" t="s">
        <v>5457</v>
      </c>
      <c r="L1097" s="220"/>
      <c r="M1097" s="221">
        <f>SUM(H1091:H1100)</f>
        <v>3138.8888888888887</v>
      </c>
      <c r="N1097" s="222">
        <f t="shared" si="165"/>
        <v>62.777777777777771</v>
      </c>
      <c r="O1097" s="223">
        <v>4</v>
      </c>
      <c r="P1097" s="224" t="s">
        <v>12</v>
      </c>
      <c r="Q1097" s="224"/>
      <c r="R1097" s="224" t="s">
        <v>1064</v>
      </c>
      <c r="S1097" s="224"/>
      <c r="T1097" s="225"/>
      <c r="U1097" s="226">
        <f t="shared" si="166"/>
        <v>0.16666666666666666</v>
      </c>
      <c r="V1097" s="227">
        <f>SUM(U1091:U1100)</f>
        <v>2.0925925925925921</v>
      </c>
      <c r="W1097" s="228" t="str">
        <f t="shared" si="167"/>
        <v>2</v>
      </c>
      <c r="X1097" s="509"/>
      <c r="Y1097" s="229">
        <f t="shared" si="168"/>
        <v>1</v>
      </c>
    </row>
    <row r="1098" spans="2:25" ht="18.75" customHeight="1">
      <c r="B1098" s="515"/>
      <c r="C1098" s="506"/>
      <c r="D1098" s="216">
        <v>8</v>
      </c>
      <c r="E1098" s="216" t="s">
        <v>6223</v>
      </c>
      <c r="F1098" s="217">
        <v>500</v>
      </c>
      <c r="G1098" s="218">
        <f t="shared" si="162"/>
        <v>100</v>
      </c>
      <c r="H1098" s="219">
        <f t="shared" si="163"/>
        <v>277.77777777777777</v>
      </c>
      <c r="I1098" s="219">
        <f t="shared" si="164"/>
        <v>9.2592592592592587E-2</v>
      </c>
      <c r="J1098" s="217"/>
      <c r="K1098" s="220"/>
      <c r="L1098" s="220"/>
      <c r="M1098" s="221"/>
      <c r="N1098" s="222">
        <f t="shared" si="165"/>
        <v>0</v>
      </c>
      <c r="O1098" s="223"/>
      <c r="P1098" s="224"/>
      <c r="Q1098" s="224"/>
      <c r="R1098" s="224"/>
      <c r="S1098" s="224"/>
      <c r="T1098" s="225"/>
      <c r="U1098" s="226">
        <f t="shared" si="166"/>
        <v>0.18518518518518517</v>
      </c>
      <c r="V1098" s="227"/>
      <c r="W1098" s="228" t="str">
        <f t="shared" si="167"/>
        <v>0</v>
      </c>
      <c r="X1098" s="509"/>
      <c r="Y1098" s="229">
        <f t="shared" si="168"/>
        <v>0</v>
      </c>
    </row>
    <row r="1099" spans="2:25" ht="18.75" customHeight="1">
      <c r="B1099" s="515"/>
      <c r="C1099" s="506"/>
      <c r="D1099" s="216">
        <v>9</v>
      </c>
      <c r="E1099" s="216" t="s">
        <v>6224</v>
      </c>
      <c r="F1099" s="217">
        <v>710</v>
      </c>
      <c r="G1099" s="218">
        <f t="shared" si="162"/>
        <v>142</v>
      </c>
      <c r="H1099" s="219">
        <f t="shared" si="163"/>
        <v>394.44444444444446</v>
      </c>
      <c r="I1099" s="219">
        <f t="shared" si="164"/>
        <v>0.13148148148148148</v>
      </c>
      <c r="J1099" s="217"/>
      <c r="K1099" s="220"/>
      <c r="L1099" s="220"/>
      <c r="M1099" s="221"/>
      <c r="N1099" s="222">
        <f t="shared" si="165"/>
        <v>0</v>
      </c>
      <c r="O1099" s="223"/>
      <c r="P1099" s="224"/>
      <c r="Q1099" s="224"/>
      <c r="R1099" s="224"/>
      <c r="S1099" s="224"/>
      <c r="T1099" s="225"/>
      <c r="U1099" s="226">
        <f t="shared" si="166"/>
        <v>0.26296296296296295</v>
      </c>
      <c r="V1099" s="227"/>
      <c r="W1099" s="228" t="str">
        <f t="shared" si="167"/>
        <v>0</v>
      </c>
      <c r="X1099" s="509"/>
      <c r="Y1099" s="229">
        <f t="shared" si="168"/>
        <v>0</v>
      </c>
    </row>
    <row r="1100" spans="2:25" ht="18.75" customHeight="1">
      <c r="B1100" s="515"/>
      <c r="C1100" s="506"/>
      <c r="D1100" s="216">
        <v>10</v>
      </c>
      <c r="E1100" s="216" t="s">
        <v>6225</v>
      </c>
      <c r="F1100" s="217">
        <v>670</v>
      </c>
      <c r="G1100" s="218">
        <f t="shared" si="162"/>
        <v>134</v>
      </c>
      <c r="H1100" s="219">
        <f t="shared" si="163"/>
        <v>372.22222222222223</v>
      </c>
      <c r="I1100" s="219">
        <f t="shared" si="164"/>
        <v>0.12407407407407407</v>
      </c>
      <c r="J1100" s="217"/>
      <c r="K1100" s="220"/>
      <c r="L1100" s="220"/>
      <c r="M1100" s="221"/>
      <c r="N1100" s="222">
        <f t="shared" si="165"/>
        <v>0</v>
      </c>
      <c r="O1100" s="223"/>
      <c r="P1100" s="224"/>
      <c r="Q1100" s="224"/>
      <c r="R1100" s="224"/>
      <c r="S1100" s="224"/>
      <c r="T1100" s="225"/>
      <c r="U1100" s="226">
        <f t="shared" si="166"/>
        <v>0.24814814814814815</v>
      </c>
      <c r="V1100" s="227"/>
      <c r="W1100" s="228" t="str">
        <f t="shared" si="167"/>
        <v>0</v>
      </c>
      <c r="X1100" s="509"/>
      <c r="Y1100" s="229">
        <f t="shared" si="168"/>
        <v>0</v>
      </c>
    </row>
    <row r="1101" spans="2:25" ht="18.75" customHeight="1">
      <c r="B1101" s="515"/>
      <c r="C1101" s="506"/>
      <c r="D1101" s="216"/>
      <c r="E1101" s="216"/>
      <c r="F1101" s="217"/>
      <c r="G1101" s="218">
        <f t="shared" si="162"/>
        <v>0</v>
      </c>
      <c r="H1101" s="219">
        <f t="shared" si="163"/>
        <v>0</v>
      </c>
      <c r="I1101" s="219">
        <f t="shared" si="164"/>
        <v>0</v>
      </c>
      <c r="J1101" s="217"/>
      <c r="K1101" s="220"/>
      <c r="L1101" s="220"/>
      <c r="M1101" s="221"/>
      <c r="N1101" s="222">
        <f t="shared" si="165"/>
        <v>0</v>
      </c>
      <c r="O1101" s="223"/>
      <c r="P1101" s="224"/>
      <c r="Q1101" s="224"/>
      <c r="R1101" s="224"/>
      <c r="S1101" s="224"/>
      <c r="T1101" s="225"/>
      <c r="U1101" s="226">
        <f t="shared" si="166"/>
        <v>0</v>
      </c>
      <c r="V1101" s="227"/>
      <c r="W1101" s="228" t="str">
        <f t="shared" si="167"/>
        <v>0</v>
      </c>
      <c r="X1101" s="509"/>
      <c r="Y1101" s="229">
        <f t="shared" si="168"/>
        <v>0</v>
      </c>
    </row>
    <row r="1102" spans="2:25" ht="18.75" customHeight="1">
      <c r="B1102" s="515"/>
      <c r="C1102" s="506"/>
      <c r="D1102" s="216">
        <v>1</v>
      </c>
      <c r="E1102" s="216" t="s">
        <v>6226</v>
      </c>
      <c r="F1102" s="217">
        <v>350</v>
      </c>
      <c r="G1102" s="218">
        <f t="shared" si="162"/>
        <v>70</v>
      </c>
      <c r="H1102" s="219">
        <f t="shared" si="163"/>
        <v>194.44444444444443</v>
      </c>
      <c r="I1102" s="219">
        <f t="shared" si="164"/>
        <v>6.4814814814814811E-2</v>
      </c>
      <c r="J1102" s="217"/>
      <c r="K1102" s="220"/>
      <c r="L1102" s="220"/>
      <c r="M1102" s="221"/>
      <c r="N1102" s="222">
        <f t="shared" si="165"/>
        <v>0</v>
      </c>
      <c r="O1102" s="223"/>
      <c r="P1102" s="224"/>
      <c r="Q1102" s="224"/>
      <c r="R1102" s="224"/>
      <c r="S1102" s="224"/>
      <c r="T1102" s="225"/>
      <c r="U1102" s="226">
        <f t="shared" si="166"/>
        <v>0.12962962962962962</v>
      </c>
      <c r="V1102" s="227"/>
      <c r="W1102" s="228" t="str">
        <f t="shared" si="167"/>
        <v>0</v>
      </c>
      <c r="X1102" s="509"/>
      <c r="Y1102" s="229">
        <f t="shared" si="168"/>
        <v>0</v>
      </c>
    </row>
    <row r="1103" spans="2:25" ht="18.75" customHeight="1">
      <c r="B1103" s="515"/>
      <c r="C1103" s="506"/>
      <c r="D1103" s="216">
        <v>2</v>
      </c>
      <c r="E1103" s="216" t="s">
        <v>6227</v>
      </c>
      <c r="F1103" s="217">
        <v>539</v>
      </c>
      <c r="G1103" s="218">
        <f t="shared" si="162"/>
        <v>107.8</v>
      </c>
      <c r="H1103" s="219">
        <f t="shared" si="163"/>
        <v>299.44444444444446</v>
      </c>
      <c r="I1103" s="219">
        <f t="shared" si="164"/>
        <v>9.9814814814814815E-2</v>
      </c>
      <c r="J1103" s="217"/>
      <c r="K1103" s="220"/>
      <c r="L1103" s="220"/>
      <c r="M1103" s="221"/>
      <c r="N1103" s="222">
        <f t="shared" si="165"/>
        <v>0</v>
      </c>
      <c r="O1103" s="223"/>
      <c r="P1103" s="224"/>
      <c r="Q1103" s="224"/>
      <c r="R1103" s="224"/>
      <c r="S1103" s="224"/>
      <c r="T1103" s="225"/>
      <c r="U1103" s="226">
        <f t="shared" si="166"/>
        <v>0.19962962962962963</v>
      </c>
      <c r="V1103" s="227"/>
      <c r="W1103" s="228" t="str">
        <f t="shared" si="167"/>
        <v>0</v>
      </c>
      <c r="X1103" s="509"/>
      <c r="Y1103" s="229">
        <f t="shared" si="168"/>
        <v>0</v>
      </c>
    </row>
    <row r="1104" spans="2:25" ht="18.75" customHeight="1">
      <c r="B1104" s="515"/>
      <c r="C1104" s="506"/>
      <c r="D1104" s="216">
        <v>3</v>
      </c>
      <c r="E1104" s="216" t="s">
        <v>6228</v>
      </c>
      <c r="F1104" s="217">
        <v>422</v>
      </c>
      <c r="G1104" s="218">
        <f t="shared" si="162"/>
        <v>84.4</v>
      </c>
      <c r="H1104" s="219">
        <f t="shared" si="163"/>
        <v>234.44444444444443</v>
      </c>
      <c r="I1104" s="219">
        <f t="shared" si="164"/>
        <v>7.8148148148148147E-2</v>
      </c>
      <c r="J1104" s="217"/>
      <c r="K1104" s="220"/>
      <c r="L1104" s="220"/>
      <c r="M1104" s="221"/>
      <c r="N1104" s="222">
        <f t="shared" si="165"/>
        <v>0</v>
      </c>
      <c r="O1104" s="223"/>
      <c r="P1104" s="224"/>
      <c r="Q1104" s="224"/>
      <c r="R1104" s="224"/>
      <c r="S1104" s="224"/>
      <c r="T1104" s="225"/>
      <c r="U1104" s="226">
        <f t="shared" si="166"/>
        <v>0.15629629629629629</v>
      </c>
      <c r="V1104" s="227"/>
      <c r="W1104" s="228" t="str">
        <f t="shared" si="167"/>
        <v>0</v>
      </c>
      <c r="X1104" s="509"/>
      <c r="Y1104" s="229">
        <f t="shared" si="168"/>
        <v>0</v>
      </c>
    </row>
    <row r="1105" spans="2:25" ht="18.75" customHeight="1">
      <c r="B1105" s="515"/>
      <c r="C1105" s="506"/>
      <c r="D1105" s="216">
        <v>4</v>
      </c>
      <c r="E1105" s="216" t="s">
        <v>6229</v>
      </c>
      <c r="F1105" s="217">
        <v>420</v>
      </c>
      <c r="G1105" s="218">
        <f t="shared" si="162"/>
        <v>84</v>
      </c>
      <c r="H1105" s="219">
        <f t="shared" si="163"/>
        <v>233.33333333333331</v>
      </c>
      <c r="I1105" s="219">
        <f t="shared" si="164"/>
        <v>7.7777777777777765E-2</v>
      </c>
      <c r="J1105" s="217"/>
      <c r="K1105" s="220" t="s">
        <v>6230</v>
      </c>
      <c r="L1105" s="220"/>
      <c r="M1105" s="221">
        <f>SUM(H1102:H1113)</f>
        <v>3150</v>
      </c>
      <c r="N1105" s="222">
        <f t="shared" si="165"/>
        <v>63</v>
      </c>
      <c r="O1105" s="223">
        <v>4</v>
      </c>
      <c r="P1105" s="224" t="s">
        <v>12</v>
      </c>
      <c r="Q1105" s="224"/>
      <c r="R1105" s="224" t="s">
        <v>1064</v>
      </c>
      <c r="S1105" s="224"/>
      <c r="T1105" s="225"/>
      <c r="U1105" s="226">
        <f t="shared" si="166"/>
        <v>0.15555555555555553</v>
      </c>
      <c r="V1105" s="227">
        <f>SUM(U1102:U1113)</f>
        <v>2.0999999999999996</v>
      </c>
      <c r="W1105" s="228" t="str">
        <f t="shared" si="167"/>
        <v>2</v>
      </c>
      <c r="X1105" s="509"/>
      <c r="Y1105" s="229">
        <f t="shared" si="168"/>
        <v>1</v>
      </c>
    </row>
    <row r="1106" spans="2:25" ht="18.75" customHeight="1">
      <c r="B1106" s="515"/>
      <c r="C1106" s="506"/>
      <c r="D1106" s="216">
        <v>5</v>
      </c>
      <c r="E1106" s="216" t="s">
        <v>5887</v>
      </c>
      <c r="F1106" s="217">
        <v>440</v>
      </c>
      <c r="G1106" s="218">
        <f t="shared" si="162"/>
        <v>88</v>
      </c>
      <c r="H1106" s="219">
        <f t="shared" si="163"/>
        <v>244.44444444444443</v>
      </c>
      <c r="I1106" s="219">
        <f t="shared" si="164"/>
        <v>8.1481481481481474E-2</v>
      </c>
      <c r="J1106" s="217"/>
      <c r="K1106" s="220"/>
      <c r="L1106" s="220"/>
      <c r="M1106" s="221"/>
      <c r="N1106" s="222">
        <f t="shared" si="165"/>
        <v>0</v>
      </c>
      <c r="O1106" s="223"/>
      <c r="P1106" s="224"/>
      <c r="Q1106" s="224"/>
      <c r="R1106" s="224"/>
      <c r="S1106" s="224"/>
      <c r="T1106" s="225"/>
      <c r="U1106" s="226">
        <f t="shared" si="166"/>
        <v>0.16296296296296295</v>
      </c>
      <c r="V1106" s="227"/>
      <c r="W1106" s="228" t="str">
        <f t="shared" si="167"/>
        <v>0</v>
      </c>
      <c r="X1106" s="509"/>
      <c r="Y1106" s="229">
        <f t="shared" si="168"/>
        <v>0</v>
      </c>
    </row>
    <row r="1107" spans="2:25" ht="18.75" customHeight="1">
      <c r="B1107" s="515"/>
      <c r="C1107" s="506"/>
      <c r="D1107" s="216">
        <v>6</v>
      </c>
      <c r="E1107" s="216" t="s">
        <v>6231</v>
      </c>
      <c r="F1107" s="217">
        <v>440</v>
      </c>
      <c r="G1107" s="218">
        <f t="shared" si="162"/>
        <v>88</v>
      </c>
      <c r="H1107" s="219">
        <f t="shared" si="163"/>
        <v>244.44444444444443</v>
      </c>
      <c r="I1107" s="219">
        <f t="shared" si="164"/>
        <v>8.1481481481481474E-2</v>
      </c>
      <c r="J1107" s="217"/>
      <c r="K1107" s="220"/>
      <c r="L1107" s="220"/>
      <c r="M1107" s="232"/>
      <c r="N1107" s="222">
        <f t="shared" si="165"/>
        <v>0</v>
      </c>
      <c r="O1107" s="223"/>
      <c r="P1107" s="224"/>
      <c r="Q1107" s="224"/>
      <c r="R1107" s="224"/>
      <c r="S1107" s="224"/>
      <c r="T1107" s="225"/>
      <c r="U1107" s="226">
        <f t="shared" si="166"/>
        <v>0.16296296296296295</v>
      </c>
      <c r="V1107" s="227"/>
      <c r="W1107" s="228" t="str">
        <f t="shared" si="167"/>
        <v>0</v>
      </c>
      <c r="X1107" s="509"/>
      <c r="Y1107" s="229">
        <f t="shared" si="168"/>
        <v>0</v>
      </c>
    </row>
    <row r="1108" spans="2:25" ht="18.75" customHeight="1">
      <c r="B1108" s="515"/>
      <c r="C1108" s="506"/>
      <c r="D1108" s="216">
        <v>7</v>
      </c>
      <c r="E1108" s="216" t="s">
        <v>6232</v>
      </c>
      <c r="F1108" s="217">
        <v>660</v>
      </c>
      <c r="G1108" s="218">
        <f t="shared" si="162"/>
        <v>132</v>
      </c>
      <c r="H1108" s="219">
        <f t="shared" si="163"/>
        <v>366.66666666666669</v>
      </c>
      <c r="I1108" s="219">
        <f t="shared" si="164"/>
        <v>0.12222222222222223</v>
      </c>
      <c r="J1108" s="217"/>
      <c r="K1108" s="220"/>
      <c r="L1108" s="220"/>
      <c r="M1108" s="232"/>
      <c r="N1108" s="222">
        <f t="shared" si="165"/>
        <v>0</v>
      </c>
      <c r="O1108" s="223"/>
      <c r="P1108" s="224"/>
      <c r="Q1108" s="224"/>
      <c r="R1108" s="224"/>
      <c r="S1108" s="224"/>
      <c r="T1108" s="225"/>
      <c r="U1108" s="226">
        <f t="shared" si="166"/>
        <v>0.24444444444444446</v>
      </c>
      <c r="V1108" s="227"/>
      <c r="W1108" s="228" t="str">
        <f t="shared" si="167"/>
        <v>0</v>
      </c>
      <c r="X1108" s="509"/>
      <c r="Y1108" s="229">
        <f t="shared" si="168"/>
        <v>0</v>
      </c>
    </row>
    <row r="1109" spans="2:25" ht="18.75" customHeight="1">
      <c r="B1109" s="515"/>
      <c r="C1109" s="506"/>
      <c r="D1109" s="216">
        <v>8</v>
      </c>
      <c r="E1109" s="216" t="s">
        <v>6233</v>
      </c>
      <c r="F1109" s="217">
        <v>440</v>
      </c>
      <c r="G1109" s="218">
        <f t="shared" ref="G1109:G1114" si="169">F1109/$G$15</f>
        <v>88</v>
      </c>
      <c r="H1109" s="219">
        <f t="shared" ref="H1109:H1114" si="170">F1109/$H$15</f>
        <v>244.44444444444443</v>
      </c>
      <c r="I1109" s="219">
        <f t="shared" ref="I1109:I1114" si="171">H1109/$I$15</f>
        <v>8.1481481481481474E-2</v>
      </c>
      <c r="J1109" s="217"/>
      <c r="K1109" s="220"/>
      <c r="L1109" s="220"/>
      <c r="M1109" s="232"/>
      <c r="N1109" s="222">
        <f t="shared" si="165"/>
        <v>0</v>
      </c>
      <c r="O1109" s="223"/>
      <c r="P1109" s="224"/>
      <c r="Q1109" s="224"/>
      <c r="R1109" s="224"/>
      <c r="S1109" s="224"/>
      <c r="T1109" s="225"/>
      <c r="U1109" s="226">
        <f t="shared" ref="U1109:U1114" si="172">H1109/$U$15</f>
        <v>0.16296296296296295</v>
      </c>
      <c r="V1109" s="227"/>
      <c r="W1109" s="228" t="str">
        <f t="shared" ref="W1109:W1114" si="173">IF(V1109&lt;1,"0",IF(V1109&lt;5,"2",IF(V1109&gt;=5,"6")))</f>
        <v>0</v>
      </c>
      <c r="X1109" s="509"/>
      <c r="Y1109" s="229">
        <f t="shared" ref="Y1109:Y1115" si="174">W1109/2</f>
        <v>0</v>
      </c>
    </row>
    <row r="1110" spans="2:25" ht="18.75" customHeight="1">
      <c r="B1110" s="515"/>
      <c r="C1110" s="506"/>
      <c r="D1110" s="216">
        <v>9</v>
      </c>
      <c r="E1110" s="216" t="s">
        <v>6187</v>
      </c>
      <c r="F1110" s="217">
        <v>472</v>
      </c>
      <c r="G1110" s="218">
        <f t="shared" si="169"/>
        <v>94.4</v>
      </c>
      <c r="H1110" s="219">
        <f t="shared" si="170"/>
        <v>262.22222222222223</v>
      </c>
      <c r="I1110" s="219">
        <f t="shared" si="171"/>
        <v>8.7407407407407406E-2</v>
      </c>
      <c r="J1110" s="217"/>
      <c r="K1110" s="220"/>
      <c r="L1110" s="220"/>
      <c r="M1110" s="232"/>
      <c r="N1110" s="222">
        <f t="shared" si="165"/>
        <v>0</v>
      </c>
      <c r="O1110" s="223"/>
      <c r="P1110" s="224"/>
      <c r="Q1110" s="224"/>
      <c r="R1110" s="224"/>
      <c r="S1110" s="224"/>
      <c r="T1110" s="225"/>
      <c r="U1110" s="226">
        <f t="shared" si="172"/>
        <v>0.17481481481481481</v>
      </c>
      <c r="V1110" s="227"/>
      <c r="W1110" s="228" t="str">
        <f t="shared" si="173"/>
        <v>0</v>
      </c>
      <c r="X1110" s="509"/>
      <c r="Y1110" s="229">
        <f t="shared" si="174"/>
        <v>0</v>
      </c>
    </row>
    <row r="1111" spans="2:25" ht="18.75" customHeight="1">
      <c r="B1111" s="515"/>
      <c r="C1111" s="506"/>
      <c r="D1111" s="216">
        <v>10</v>
      </c>
      <c r="E1111" s="216" t="s">
        <v>6234</v>
      </c>
      <c r="F1111" s="217">
        <v>510</v>
      </c>
      <c r="G1111" s="218">
        <f t="shared" si="169"/>
        <v>102</v>
      </c>
      <c r="H1111" s="219">
        <f t="shared" si="170"/>
        <v>283.33333333333331</v>
      </c>
      <c r="I1111" s="219">
        <f t="shared" si="171"/>
        <v>9.4444444444444442E-2</v>
      </c>
      <c r="J1111" s="217"/>
      <c r="K1111" s="220"/>
      <c r="L1111" s="220"/>
      <c r="M1111" s="232"/>
      <c r="N1111" s="222">
        <f t="shared" si="165"/>
        <v>0</v>
      </c>
      <c r="O1111" s="223"/>
      <c r="P1111" s="224"/>
      <c r="Q1111" s="224"/>
      <c r="R1111" s="224"/>
      <c r="S1111" s="224"/>
      <c r="T1111" s="225"/>
      <c r="U1111" s="226">
        <f t="shared" si="172"/>
        <v>0.18888888888888888</v>
      </c>
      <c r="V1111" s="227"/>
      <c r="W1111" s="228" t="str">
        <f t="shared" si="173"/>
        <v>0</v>
      </c>
      <c r="X1111" s="509"/>
      <c r="Y1111" s="229">
        <f t="shared" si="174"/>
        <v>0</v>
      </c>
    </row>
    <row r="1112" spans="2:25" ht="18.75" customHeight="1">
      <c r="B1112" s="515"/>
      <c r="C1112" s="506"/>
      <c r="D1112" s="216">
        <v>11</v>
      </c>
      <c r="E1112" s="216" t="s">
        <v>6235</v>
      </c>
      <c r="F1112" s="217">
        <v>577</v>
      </c>
      <c r="G1112" s="218">
        <f t="shared" si="169"/>
        <v>115.4</v>
      </c>
      <c r="H1112" s="219">
        <f t="shared" si="170"/>
        <v>320.55555555555554</v>
      </c>
      <c r="I1112" s="219">
        <f t="shared" si="171"/>
        <v>0.10685185185185185</v>
      </c>
      <c r="J1112" s="217"/>
      <c r="K1112" s="220"/>
      <c r="L1112" s="220"/>
      <c r="M1112" s="232"/>
      <c r="N1112" s="222">
        <f t="shared" si="165"/>
        <v>0</v>
      </c>
      <c r="O1112" s="223"/>
      <c r="P1112" s="224"/>
      <c r="Q1112" s="224"/>
      <c r="R1112" s="224"/>
      <c r="S1112" s="224"/>
      <c r="T1112" s="225"/>
      <c r="U1112" s="226">
        <f t="shared" si="172"/>
        <v>0.2137037037037037</v>
      </c>
      <c r="V1112" s="227"/>
      <c r="W1112" s="228" t="str">
        <f t="shared" si="173"/>
        <v>0</v>
      </c>
      <c r="X1112" s="509"/>
      <c r="Y1112" s="229">
        <f t="shared" si="174"/>
        <v>0</v>
      </c>
    </row>
    <row r="1113" spans="2:25" ht="18.75" customHeight="1">
      <c r="B1113" s="515"/>
      <c r="C1113" s="506"/>
      <c r="D1113" s="216">
        <v>12</v>
      </c>
      <c r="E1113" s="216" t="s">
        <v>6236</v>
      </c>
      <c r="F1113" s="217">
        <v>400</v>
      </c>
      <c r="G1113" s="218">
        <f t="shared" si="169"/>
        <v>80</v>
      </c>
      <c r="H1113" s="219">
        <f t="shared" si="170"/>
        <v>222.22222222222223</v>
      </c>
      <c r="I1113" s="219">
        <f t="shared" si="171"/>
        <v>7.407407407407407E-2</v>
      </c>
      <c r="J1113" s="217"/>
      <c r="K1113" s="220"/>
      <c r="L1113" s="220"/>
      <c r="M1113" s="232"/>
      <c r="N1113" s="222">
        <f t="shared" si="165"/>
        <v>0</v>
      </c>
      <c r="O1113" s="223"/>
      <c r="P1113" s="224"/>
      <c r="Q1113" s="224"/>
      <c r="R1113" s="224"/>
      <c r="S1113" s="224"/>
      <c r="T1113" s="225"/>
      <c r="U1113" s="226">
        <f t="shared" si="172"/>
        <v>0.14814814814814814</v>
      </c>
      <c r="V1113" s="227"/>
      <c r="W1113" s="228" t="str">
        <f t="shared" si="173"/>
        <v>0</v>
      </c>
      <c r="X1113" s="509"/>
      <c r="Y1113" s="229">
        <f t="shared" si="174"/>
        <v>0</v>
      </c>
    </row>
    <row r="1114" spans="2:25" ht="18.75" customHeight="1">
      <c r="B1114" s="515"/>
      <c r="C1114" s="506"/>
      <c r="D1114" s="216"/>
      <c r="E1114" s="216"/>
      <c r="F1114" s="217"/>
      <c r="G1114" s="218">
        <f t="shared" si="169"/>
        <v>0</v>
      </c>
      <c r="H1114" s="219">
        <f t="shared" si="170"/>
        <v>0</v>
      </c>
      <c r="I1114" s="219">
        <f t="shared" si="171"/>
        <v>0</v>
      </c>
      <c r="J1114" s="217"/>
      <c r="K1114" s="220"/>
      <c r="L1114" s="220"/>
      <c r="M1114" s="232"/>
      <c r="N1114" s="222">
        <f t="shared" si="165"/>
        <v>0</v>
      </c>
      <c r="O1114" s="223"/>
      <c r="P1114" s="224"/>
      <c r="Q1114" s="224"/>
      <c r="R1114" s="224"/>
      <c r="S1114" s="224"/>
      <c r="T1114" s="225"/>
      <c r="U1114" s="226">
        <f t="shared" si="172"/>
        <v>0</v>
      </c>
      <c r="V1114" s="227"/>
      <c r="W1114" s="228" t="str">
        <f t="shared" si="173"/>
        <v>0</v>
      </c>
      <c r="X1114" s="509"/>
      <c r="Y1114" s="229">
        <f t="shared" si="174"/>
        <v>0</v>
      </c>
    </row>
    <row r="1115" spans="2:25" ht="18.75" customHeight="1">
      <c r="B1115" s="516"/>
      <c r="C1115" s="507"/>
      <c r="D1115" s="216"/>
      <c r="E1115" s="216"/>
      <c r="F1115" s="217"/>
      <c r="G1115" s="218">
        <f>F1115/$G$15</f>
        <v>0</v>
      </c>
      <c r="H1115" s="219">
        <f>F1115/$H$15</f>
        <v>0</v>
      </c>
      <c r="I1115" s="219">
        <f>H1115/$I$15</f>
        <v>0</v>
      </c>
      <c r="J1115" s="217"/>
      <c r="K1115" s="220"/>
      <c r="L1115" s="220"/>
      <c r="M1115" s="232"/>
      <c r="N1115" s="222">
        <f>M1115/$N$15</f>
        <v>0</v>
      </c>
      <c r="O1115" s="231"/>
      <c r="P1115" s="231"/>
      <c r="Q1115" s="231"/>
      <c r="R1115" s="231"/>
      <c r="S1115" s="231"/>
      <c r="T1115" s="225"/>
      <c r="U1115" s="226">
        <f>H1115/$U$15</f>
        <v>0</v>
      </c>
      <c r="V1115" s="227"/>
      <c r="W1115" s="228" t="str">
        <f>IF(V1115&lt;1,"0",IF(V1115&lt;5,"2",IF(V1115&gt;=5,"6")))</f>
        <v>0</v>
      </c>
      <c r="X1115" s="510"/>
      <c r="Y1115" s="229">
        <f t="shared" si="174"/>
        <v>0</v>
      </c>
    </row>
    <row r="1116" spans="2:25">
      <c r="B1116" s="233"/>
      <c r="C1116" s="234" t="s">
        <v>111</v>
      </c>
      <c r="D1116" s="235"/>
      <c r="E1116" s="236">
        <f>COUNTA(E1045:E1115)</f>
        <v>64</v>
      </c>
      <c r="F1116" s="236">
        <f>SUM(F1045:F1115)</f>
        <v>33824</v>
      </c>
      <c r="G1116" s="236">
        <f>SUM(G1045:G1115)</f>
        <v>6764.7999999999993</v>
      </c>
      <c r="H1116" s="236">
        <f>SUM(H1045:H1115)</f>
        <v>18791.111111111117</v>
      </c>
      <c r="I1116" s="236">
        <f>MROUND(SUM(I1045:I1115),1)</f>
        <v>6</v>
      </c>
      <c r="J1116" s="236">
        <f>COUNTA(J1045:J1115)</f>
        <v>3</v>
      </c>
      <c r="K1116" s="236">
        <f>COUNTA(K1045:K1115)</f>
        <v>6</v>
      </c>
      <c r="L1116" s="236">
        <f>COUNTA(L1045:L1115)</f>
        <v>0</v>
      </c>
      <c r="M1116" s="236">
        <f>SUM(M1045:M1115)</f>
        <v>18791.111111111109</v>
      </c>
      <c r="N1116" s="236">
        <f>SUM(N1045:N1115)</f>
        <v>375.82222222222219</v>
      </c>
      <c r="O1116" s="237"/>
      <c r="P1116" s="238">
        <f>COUNTIF(P1045:P1115, "YES")</f>
        <v>0</v>
      </c>
      <c r="Q1116" s="237"/>
      <c r="R1116" s="237"/>
      <c r="S1116" s="237"/>
      <c r="T1116" s="237"/>
      <c r="U1116" s="236">
        <f>SUM(U1045:U1115)</f>
        <v>12.527407407407404</v>
      </c>
      <c r="V1116" s="236">
        <f>SUM(V1045:V1115)</f>
        <v>12.527407407407406</v>
      </c>
      <c r="W1116" s="236">
        <f t="array" ref="W1116">SUM(ABS(W1045:W1115))</f>
        <v>12</v>
      </c>
      <c r="X1116" s="238" t="str">
        <f>IF(X1045&lt;0.2, "0", IF(X1045&lt;=2, "2", IF(X1045&gt;2, ROUND(X1045,0))))</f>
        <v>2</v>
      </c>
      <c r="Y1116" s="236">
        <f>SUM(Y1045:Y1115)</f>
        <v>6</v>
      </c>
    </row>
    <row r="1117" spans="2:25">
      <c r="B1117" s="520" t="s">
        <v>112</v>
      </c>
      <c r="C1117" s="521"/>
      <c r="D1117" s="252"/>
      <c r="E1117" s="253">
        <f t="shared" ref="E1117:N1117" si="175">E100+E169+E315+E444+E613+E719+E792+E907+E973+E1044+E1116</f>
        <v>1000</v>
      </c>
      <c r="F1117" s="253">
        <f t="shared" si="175"/>
        <v>415935</v>
      </c>
      <c r="G1117" s="253">
        <f t="shared" si="175"/>
        <v>83187</v>
      </c>
      <c r="H1117" s="253">
        <f t="shared" si="175"/>
        <v>231075.00000000009</v>
      </c>
      <c r="I1117" s="253">
        <f t="shared" si="175"/>
        <v>76</v>
      </c>
      <c r="J1117" s="253">
        <f t="shared" si="175"/>
        <v>26</v>
      </c>
      <c r="K1117" s="253">
        <f t="shared" si="175"/>
        <v>78</v>
      </c>
      <c r="L1117" s="253">
        <f t="shared" si="175"/>
        <v>0</v>
      </c>
      <c r="M1117" s="253">
        <f t="shared" si="175"/>
        <v>231075</v>
      </c>
      <c r="N1117" s="253">
        <f t="shared" si="175"/>
        <v>4621.5</v>
      </c>
      <c r="O1117" s="217"/>
      <c r="P1117" s="253">
        <f>P100+P169+P315+P444+P613+P719+P792+P907+P973+P1044+P1116</f>
        <v>1</v>
      </c>
      <c r="Q1117" s="217"/>
      <c r="R1117" s="217"/>
      <c r="S1117" s="254"/>
      <c r="T1117" s="225"/>
      <c r="U1117" s="253">
        <f>U100+U169+U315+U444+U613+U719+U792+U907+U973+U1044+U1116</f>
        <v>154.05000000000001</v>
      </c>
      <c r="V1117" s="253">
        <f>V100+V169+V315+V444+V613+V719+V792+V907+V973+V1044+V1116</f>
        <v>154.04999999999998</v>
      </c>
      <c r="W1117" s="253">
        <f>W100+W169+W315+W444+W613+W719+W792+W907+W973+W1044+W1116</f>
        <v>156</v>
      </c>
      <c r="X1117" s="253">
        <f>X100+X169+X315+X444+X613+X719+X792+X907+X973+X1044+X1116</f>
        <v>31</v>
      </c>
      <c r="Y1117" s="253">
        <f>Y100+Y169+Y315+Y444+Y613+Y719+Y792+Y907+Y973+Y1044+Y1116</f>
        <v>78</v>
      </c>
    </row>
    <row r="1119" spans="2:25">
      <c r="U1119" s="256"/>
      <c r="V1119" s="256"/>
    </row>
  </sheetData>
  <autoFilter ref="A16:Y1117" xr:uid="{00000000-0001-0000-0A00-000000000000}"/>
  <mergeCells count="47">
    <mergeCell ref="B170:B314"/>
    <mergeCell ref="C170:C314"/>
    <mergeCell ref="X170:X314"/>
    <mergeCell ref="B1:J1"/>
    <mergeCell ref="B2:J2"/>
    <mergeCell ref="B6:D6"/>
    <mergeCell ref="G6:H6"/>
    <mergeCell ref="B7:D7"/>
    <mergeCell ref="G7:H7"/>
    <mergeCell ref="C11:D11"/>
    <mergeCell ref="B12:D12"/>
    <mergeCell ref="B8:D8"/>
    <mergeCell ref="G8:H8"/>
    <mergeCell ref="B9:D9"/>
    <mergeCell ref="G9:H9"/>
    <mergeCell ref="B10:D10"/>
    <mergeCell ref="B17:B99"/>
    <mergeCell ref="C17:C99"/>
    <mergeCell ref="X17:X99"/>
    <mergeCell ref="B101:B168"/>
    <mergeCell ref="C101:C168"/>
    <mergeCell ref="X101:X168"/>
    <mergeCell ref="B974:B1043"/>
    <mergeCell ref="C974:C1043"/>
    <mergeCell ref="X974:X1043"/>
    <mergeCell ref="B316:B443"/>
    <mergeCell ref="C316:C443"/>
    <mergeCell ref="X316:X443"/>
    <mergeCell ref="B445:B612"/>
    <mergeCell ref="C445:C612"/>
    <mergeCell ref="X445:X612"/>
    <mergeCell ref="B1045:B1115"/>
    <mergeCell ref="C1045:C1115"/>
    <mergeCell ref="X1045:X1115"/>
    <mergeCell ref="B1117:C1117"/>
    <mergeCell ref="B614:B718"/>
    <mergeCell ref="C614:C718"/>
    <mergeCell ref="X614:X718"/>
    <mergeCell ref="B720:B791"/>
    <mergeCell ref="C720:C791"/>
    <mergeCell ref="X720:X791"/>
    <mergeCell ref="B793:B906"/>
    <mergeCell ref="C793:C906"/>
    <mergeCell ref="X793:X906"/>
    <mergeCell ref="B908:B972"/>
    <mergeCell ref="C908:C972"/>
    <mergeCell ref="X908:X97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0000"/>
  </sheetPr>
  <dimension ref="A1:AA920"/>
  <sheetViews>
    <sheetView topLeftCell="A351" zoomScale="40" zoomScaleNormal="40" workbookViewId="0">
      <selection activeCell="K373" sqref="K373"/>
    </sheetView>
  </sheetViews>
  <sheetFormatPr defaultColWidth="11.46484375" defaultRowHeight="18"/>
  <cols>
    <col min="1" max="1" width="3" style="187" customWidth="1"/>
    <col min="2" max="2" width="9.265625" style="187" bestFit="1" customWidth="1"/>
    <col min="3" max="3" width="34.796875" style="255" customWidth="1"/>
    <col min="4" max="4" width="6" style="187" customWidth="1"/>
    <col min="5" max="5" width="28.796875" style="187" customWidth="1"/>
    <col min="6" max="6" width="22.53125" style="187" customWidth="1"/>
    <col min="7" max="7" width="19.46484375" style="187" customWidth="1"/>
    <col min="8" max="8" width="17.796875" style="187" customWidth="1"/>
    <col min="9" max="9" width="18" style="187" customWidth="1"/>
    <col min="10" max="10" width="25.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34.796875" style="187" customWidth="1"/>
    <col min="260" max="260" width="6" style="187" customWidth="1"/>
    <col min="261" max="261" width="28.796875" style="187" customWidth="1"/>
    <col min="262" max="262" width="22.53125" style="187" customWidth="1"/>
    <col min="263" max="263" width="19.46484375" style="187" customWidth="1"/>
    <col min="264" max="264" width="17.796875" style="187" customWidth="1"/>
    <col min="265" max="265" width="18"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34.796875" style="187" customWidth="1"/>
    <col min="516" max="516" width="6" style="187" customWidth="1"/>
    <col min="517" max="517" width="28.796875" style="187" customWidth="1"/>
    <col min="518" max="518" width="22.53125" style="187" customWidth="1"/>
    <col min="519" max="519" width="19.46484375" style="187" customWidth="1"/>
    <col min="520" max="520" width="17.796875" style="187" customWidth="1"/>
    <col min="521" max="521" width="18"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34.796875" style="187" customWidth="1"/>
    <col min="772" max="772" width="6" style="187" customWidth="1"/>
    <col min="773" max="773" width="28.796875" style="187" customWidth="1"/>
    <col min="774" max="774" width="22.53125" style="187" customWidth="1"/>
    <col min="775" max="775" width="19.46484375" style="187" customWidth="1"/>
    <col min="776" max="776" width="17.796875" style="187" customWidth="1"/>
    <col min="777" max="777" width="18"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34.796875" style="187" customWidth="1"/>
    <col min="1028" max="1028" width="6" style="187" customWidth="1"/>
    <col min="1029" max="1029" width="28.796875" style="187" customWidth="1"/>
    <col min="1030" max="1030" width="22.53125" style="187" customWidth="1"/>
    <col min="1031" max="1031" width="19.46484375" style="187" customWidth="1"/>
    <col min="1032" max="1032" width="17.796875" style="187" customWidth="1"/>
    <col min="1033" max="1033" width="18"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34.796875" style="187" customWidth="1"/>
    <col min="1284" max="1284" width="6" style="187" customWidth="1"/>
    <col min="1285" max="1285" width="28.796875" style="187" customWidth="1"/>
    <col min="1286" max="1286" width="22.53125" style="187" customWidth="1"/>
    <col min="1287" max="1287" width="19.46484375" style="187" customWidth="1"/>
    <col min="1288" max="1288" width="17.796875" style="187" customWidth="1"/>
    <col min="1289" max="1289" width="18"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34.796875" style="187" customWidth="1"/>
    <col min="1540" max="1540" width="6" style="187" customWidth="1"/>
    <col min="1541" max="1541" width="28.796875" style="187" customWidth="1"/>
    <col min="1542" max="1542" width="22.53125" style="187" customWidth="1"/>
    <col min="1543" max="1543" width="19.46484375" style="187" customWidth="1"/>
    <col min="1544" max="1544" width="17.796875" style="187" customWidth="1"/>
    <col min="1545" max="1545" width="18"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34.796875" style="187" customWidth="1"/>
    <col min="1796" max="1796" width="6" style="187" customWidth="1"/>
    <col min="1797" max="1797" width="28.796875" style="187" customWidth="1"/>
    <col min="1798" max="1798" width="22.53125" style="187" customWidth="1"/>
    <col min="1799" max="1799" width="19.46484375" style="187" customWidth="1"/>
    <col min="1800" max="1800" width="17.796875" style="187" customWidth="1"/>
    <col min="1801" max="1801" width="18"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34.796875" style="187" customWidth="1"/>
    <col min="2052" max="2052" width="6" style="187" customWidth="1"/>
    <col min="2053" max="2053" width="28.796875" style="187" customWidth="1"/>
    <col min="2054" max="2054" width="22.53125" style="187" customWidth="1"/>
    <col min="2055" max="2055" width="19.46484375" style="187" customWidth="1"/>
    <col min="2056" max="2056" width="17.796875" style="187" customWidth="1"/>
    <col min="2057" max="2057" width="18"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34.796875" style="187" customWidth="1"/>
    <col min="2308" max="2308" width="6" style="187" customWidth="1"/>
    <col min="2309" max="2309" width="28.796875" style="187" customWidth="1"/>
    <col min="2310" max="2310" width="22.53125" style="187" customWidth="1"/>
    <col min="2311" max="2311" width="19.46484375" style="187" customWidth="1"/>
    <col min="2312" max="2312" width="17.796875" style="187" customWidth="1"/>
    <col min="2313" max="2313" width="18"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34.796875" style="187" customWidth="1"/>
    <col min="2564" max="2564" width="6" style="187" customWidth="1"/>
    <col min="2565" max="2565" width="28.796875" style="187" customWidth="1"/>
    <col min="2566" max="2566" width="22.53125" style="187" customWidth="1"/>
    <col min="2567" max="2567" width="19.46484375" style="187" customWidth="1"/>
    <col min="2568" max="2568" width="17.796875" style="187" customWidth="1"/>
    <col min="2569" max="2569" width="18"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34.796875" style="187" customWidth="1"/>
    <col min="2820" max="2820" width="6" style="187" customWidth="1"/>
    <col min="2821" max="2821" width="28.796875" style="187" customWidth="1"/>
    <col min="2822" max="2822" width="22.53125" style="187" customWidth="1"/>
    <col min="2823" max="2823" width="19.46484375" style="187" customWidth="1"/>
    <col min="2824" max="2824" width="17.796875" style="187" customWidth="1"/>
    <col min="2825" max="2825" width="18"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34.796875" style="187" customWidth="1"/>
    <col min="3076" max="3076" width="6" style="187" customWidth="1"/>
    <col min="3077" max="3077" width="28.796875" style="187" customWidth="1"/>
    <col min="3078" max="3078" width="22.53125" style="187" customWidth="1"/>
    <col min="3079" max="3079" width="19.46484375" style="187" customWidth="1"/>
    <col min="3080" max="3080" width="17.796875" style="187" customWidth="1"/>
    <col min="3081" max="3081" width="18"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34.796875" style="187" customWidth="1"/>
    <col min="3332" max="3332" width="6" style="187" customWidth="1"/>
    <col min="3333" max="3333" width="28.796875" style="187" customWidth="1"/>
    <col min="3334" max="3334" width="22.53125" style="187" customWidth="1"/>
    <col min="3335" max="3335" width="19.46484375" style="187" customWidth="1"/>
    <col min="3336" max="3336" width="17.796875" style="187" customWidth="1"/>
    <col min="3337" max="3337" width="18"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34.796875" style="187" customWidth="1"/>
    <col min="3588" max="3588" width="6" style="187" customWidth="1"/>
    <col min="3589" max="3589" width="28.796875" style="187" customWidth="1"/>
    <col min="3590" max="3590" width="22.53125" style="187" customWidth="1"/>
    <col min="3591" max="3591" width="19.46484375" style="187" customWidth="1"/>
    <col min="3592" max="3592" width="17.796875" style="187" customWidth="1"/>
    <col min="3593" max="3593" width="18"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34.796875" style="187" customWidth="1"/>
    <col min="3844" max="3844" width="6" style="187" customWidth="1"/>
    <col min="3845" max="3845" width="28.796875" style="187" customWidth="1"/>
    <col min="3846" max="3846" width="22.53125" style="187" customWidth="1"/>
    <col min="3847" max="3847" width="19.46484375" style="187" customWidth="1"/>
    <col min="3848" max="3848" width="17.796875" style="187" customWidth="1"/>
    <col min="3849" max="3849" width="18"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34.796875" style="187" customWidth="1"/>
    <col min="4100" max="4100" width="6" style="187" customWidth="1"/>
    <col min="4101" max="4101" width="28.796875" style="187" customWidth="1"/>
    <col min="4102" max="4102" width="22.53125" style="187" customWidth="1"/>
    <col min="4103" max="4103" width="19.46484375" style="187" customWidth="1"/>
    <col min="4104" max="4104" width="17.796875" style="187" customWidth="1"/>
    <col min="4105" max="4105" width="18"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34.796875" style="187" customWidth="1"/>
    <col min="4356" max="4356" width="6" style="187" customWidth="1"/>
    <col min="4357" max="4357" width="28.796875" style="187" customWidth="1"/>
    <col min="4358" max="4358" width="22.53125" style="187" customWidth="1"/>
    <col min="4359" max="4359" width="19.46484375" style="187" customWidth="1"/>
    <col min="4360" max="4360" width="17.796875" style="187" customWidth="1"/>
    <col min="4361" max="4361" width="18"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34.796875" style="187" customWidth="1"/>
    <col min="4612" max="4612" width="6" style="187" customWidth="1"/>
    <col min="4613" max="4613" width="28.796875" style="187" customWidth="1"/>
    <col min="4614" max="4614" width="22.53125" style="187" customWidth="1"/>
    <col min="4615" max="4615" width="19.46484375" style="187" customWidth="1"/>
    <col min="4616" max="4616" width="17.796875" style="187" customWidth="1"/>
    <col min="4617" max="4617" width="18"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34.796875" style="187" customWidth="1"/>
    <col min="4868" max="4868" width="6" style="187" customWidth="1"/>
    <col min="4869" max="4869" width="28.796875" style="187" customWidth="1"/>
    <col min="4870" max="4870" width="22.53125" style="187" customWidth="1"/>
    <col min="4871" max="4871" width="19.46484375" style="187" customWidth="1"/>
    <col min="4872" max="4872" width="17.796875" style="187" customWidth="1"/>
    <col min="4873" max="4873" width="18"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34.796875" style="187" customWidth="1"/>
    <col min="5124" max="5124" width="6" style="187" customWidth="1"/>
    <col min="5125" max="5125" width="28.796875" style="187" customWidth="1"/>
    <col min="5126" max="5126" width="22.53125" style="187" customWidth="1"/>
    <col min="5127" max="5127" width="19.46484375" style="187" customWidth="1"/>
    <col min="5128" max="5128" width="17.796875" style="187" customWidth="1"/>
    <col min="5129" max="5129" width="18"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34.796875" style="187" customWidth="1"/>
    <col min="5380" max="5380" width="6" style="187" customWidth="1"/>
    <col min="5381" max="5381" width="28.796875" style="187" customWidth="1"/>
    <col min="5382" max="5382" width="22.53125" style="187" customWidth="1"/>
    <col min="5383" max="5383" width="19.46484375" style="187" customWidth="1"/>
    <col min="5384" max="5384" width="17.796875" style="187" customWidth="1"/>
    <col min="5385" max="5385" width="18"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34.796875" style="187" customWidth="1"/>
    <col min="5636" max="5636" width="6" style="187" customWidth="1"/>
    <col min="5637" max="5637" width="28.796875" style="187" customWidth="1"/>
    <col min="5638" max="5638" width="22.53125" style="187" customWidth="1"/>
    <col min="5639" max="5639" width="19.46484375" style="187" customWidth="1"/>
    <col min="5640" max="5640" width="17.796875" style="187" customWidth="1"/>
    <col min="5641" max="5641" width="18"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34.796875" style="187" customWidth="1"/>
    <col min="5892" max="5892" width="6" style="187" customWidth="1"/>
    <col min="5893" max="5893" width="28.796875" style="187" customWidth="1"/>
    <col min="5894" max="5894" width="22.53125" style="187" customWidth="1"/>
    <col min="5895" max="5895" width="19.46484375" style="187" customWidth="1"/>
    <col min="5896" max="5896" width="17.796875" style="187" customWidth="1"/>
    <col min="5897" max="5897" width="18"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34.796875" style="187" customWidth="1"/>
    <col min="6148" max="6148" width="6" style="187" customWidth="1"/>
    <col min="6149" max="6149" width="28.796875" style="187" customWidth="1"/>
    <col min="6150" max="6150" width="22.53125" style="187" customWidth="1"/>
    <col min="6151" max="6151" width="19.46484375" style="187" customWidth="1"/>
    <col min="6152" max="6152" width="17.796875" style="187" customWidth="1"/>
    <col min="6153" max="6153" width="18"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34.796875" style="187" customWidth="1"/>
    <col min="6404" max="6404" width="6" style="187" customWidth="1"/>
    <col min="6405" max="6405" width="28.796875" style="187" customWidth="1"/>
    <col min="6406" max="6406" width="22.53125" style="187" customWidth="1"/>
    <col min="6407" max="6407" width="19.46484375" style="187" customWidth="1"/>
    <col min="6408" max="6408" width="17.796875" style="187" customWidth="1"/>
    <col min="6409" max="6409" width="18"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34.796875" style="187" customWidth="1"/>
    <col min="6660" max="6660" width="6" style="187" customWidth="1"/>
    <col min="6661" max="6661" width="28.796875" style="187" customWidth="1"/>
    <col min="6662" max="6662" width="22.53125" style="187" customWidth="1"/>
    <col min="6663" max="6663" width="19.46484375" style="187" customWidth="1"/>
    <col min="6664" max="6664" width="17.796875" style="187" customWidth="1"/>
    <col min="6665" max="6665" width="18"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34.796875" style="187" customWidth="1"/>
    <col min="6916" max="6916" width="6" style="187" customWidth="1"/>
    <col min="6917" max="6917" width="28.796875" style="187" customWidth="1"/>
    <col min="6918" max="6918" width="22.53125" style="187" customWidth="1"/>
    <col min="6919" max="6919" width="19.46484375" style="187" customWidth="1"/>
    <col min="6920" max="6920" width="17.796875" style="187" customWidth="1"/>
    <col min="6921" max="6921" width="18"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34.796875" style="187" customWidth="1"/>
    <col min="7172" max="7172" width="6" style="187" customWidth="1"/>
    <col min="7173" max="7173" width="28.796875" style="187" customWidth="1"/>
    <col min="7174" max="7174" width="22.53125" style="187" customWidth="1"/>
    <col min="7175" max="7175" width="19.46484375" style="187" customWidth="1"/>
    <col min="7176" max="7176" width="17.796875" style="187" customWidth="1"/>
    <col min="7177" max="7177" width="18"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34.796875" style="187" customWidth="1"/>
    <col min="7428" max="7428" width="6" style="187" customWidth="1"/>
    <col min="7429" max="7429" width="28.796875" style="187" customWidth="1"/>
    <col min="7430" max="7430" width="22.53125" style="187" customWidth="1"/>
    <col min="7431" max="7431" width="19.46484375" style="187" customWidth="1"/>
    <col min="7432" max="7432" width="17.796875" style="187" customWidth="1"/>
    <col min="7433" max="7433" width="18"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34.796875" style="187" customWidth="1"/>
    <col min="7684" max="7684" width="6" style="187" customWidth="1"/>
    <col min="7685" max="7685" width="28.796875" style="187" customWidth="1"/>
    <col min="7686" max="7686" width="22.53125" style="187" customWidth="1"/>
    <col min="7687" max="7687" width="19.46484375" style="187" customWidth="1"/>
    <col min="7688" max="7688" width="17.796875" style="187" customWidth="1"/>
    <col min="7689" max="7689" width="18"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34.796875" style="187" customWidth="1"/>
    <col min="7940" max="7940" width="6" style="187" customWidth="1"/>
    <col min="7941" max="7941" width="28.796875" style="187" customWidth="1"/>
    <col min="7942" max="7942" width="22.53125" style="187" customWidth="1"/>
    <col min="7943" max="7943" width="19.46484375" style="187" customWidth="1"/>
    <col min="7944" max="7944" width="17.796875" style="187" customWidth="1"/>
    <col min="7945" max="7945" width="18"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34.796875" style="187" customWidth="1"/>
    <col min="8196" max="8196" width="6" style="187" customWidth="1"/>
    <col min="8197" max="8197" width="28.796875" style="187" customWidth="1"/>
    <col min="8198" max="8198" width="22.53125" style="187" customWidth="1"/>
    <col min="8199" max="8199" width="19.46484375" style="187" customWidth="1"/>
    <col min="8200" max="8200" width="17.796875" style="187" customWidth="1"/>
    <col min="8201" max="8201" width="18"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34.796875" style="187" customWidth="1"/>
    <col min="8452" max="8452" width="6" style="187" customWidth="1"/>
    <col min="8453" max="8453" width="28.796875" style="187" customWidth="1"/>
    <col min="8454" max="8454" width="22.53125" style="187" customWidth="1"/>
    <col min="8455" max="8455" width="19.46484375" style="187" customWidth="1"/>
    <col min="8456" max="8456" width="17.796875" style="187" customWidth="1"/>
    <col min="8457" max="8457" width="18"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34.796875" style="187" customWidth="1"/>
    <col min="8708" max="8708" width="6" style="187" customWidth="1"/>
    <col min="8709" max="8709" width="28.796875" style="187" customWidth="1"/>
    <col min="8710" max="8710" width="22.53125" style="187" customWidth="1"/>
    <col min="8711" max="8711" width="19.46484375" style="187" customWidth="1"/>
    <col min="8712" max="8712" width="17.796875" style="187" customWidth="1"/>
    <col min="8713" max="8713" width="18"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34.796875" style="187" customWidth="1"/>
    <col min="8964" max="8964" width="6" style="187" customWidth="1"/>
    <col min="8965" max="8965" width="28.796875" style="187" customWidth="1"/>
    <col min="8966" max="8966" width="22.53125" style="187" customWidth="1"/>
    <col min="8967" max="8967" width="19.46484375" style="187" customWidth="1"/>
    <col min="8968" max="8968" width="17.796875" style="187" customWidth="1"/>
    <col min="8969" max="8969" width="18"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34.796875" style="187" customWidth="1"/>
    <col min="9220" max="9220" width="6" style="187" customWidth="1"/>
    <col min="9221" max="9221" width="28.796875" style="187" customWidth="1"/>
    <col min="9222" max="9222" width="22.53125" style="187" customWidth="1"/>
    <col min="9223" max="9223" width="19.46484375" style="187" customWidth="1"/>
    <col min="9224" max="9224" width="17.796875" style="187" customWidth="1"/>
    <col min="9225" max="9225" width="18"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34.796875" style="187" customWidth="1"/>
    <col min="9476" max="9476" width="6" style="187" customWidth="1"/>
    <col min="9477" max="9477" width="28.796875" style="187" customWidth="1"/>
    <col min="9478" max="9478" width="22.53125" style="187" customWidth="1"/>
    <col min="9479" max="9479" width="19.46484375" style="187" customWidth="1"/>
    <col min="9480" max="9480" width="17.796875" style="187" customWidth="1"/>
    <col min="9481" max="9481" width="18"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34.796875" style="187" customWidth="1"/>
    <col min="9732" max="9732" width="6" style="187" customWidth="1"/>
    <col min="9733" max="9733" width="28.796875" style="187" customWidth="1"/>
    <col min="9734" max="9734" width="22.53125" style="187" customWidth="1"/>
    <col min="9735" max="9735" width="19.46484375" style="187" customWidth="1"/>
    <col min="9736" max="9736" width="17.796875" style="187" customWidth="1"/>
    <col min="9737" max="9737" width="18"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34.796875" style="187" customWidth="1"/>
    <col min="9988" max="9988" width="6" style="187" customWidth="1"/>
    <col min="9989" max="9989" width="28.796875" style="187" customWidth="1"/>
    <col min="9990" max="9990" width="22.53125" style="187" customWidth="1"/>
    <col min="9991" max="9991" width="19.46484375" style="187" customWidth="1"/>
    <col min="9992" max="9992" width="17.796875" style="187" customWidth="1"/>
    <col min="9993" max="9993" width="18"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34.796875" style="187" customWidth="1"/>
    <col min="10244" max="10244" width="6" style="187" customWidth="1"/>
    <col min="10245" max="10245" width="28.796875" style="187" customWidth="1"/>
    <col min="10246" max="10246" width="22.53125" style="187" customWidth="1"/>
    <col min="10247" max="10247" width="19.46484375" style="187" customWidth="1"/>
    <col min="10248" max="10248" width="17.796875" style="187" customWidth="1"/>
    <col min="10249" max="10249" width="18"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34.796875" style="187" customWidth="1"/>
    <col min="10500" max="10500" width="6" style="187" customWidth="1"/>
    <col min="10501" max="10501" width="28.796875" style="187" customWidth="1"/>
    <col min="10502" max="10502" width="22.53125" style="187" customWidth="1"/>
    <col min="10503" max="10503" width="19.46484375" style="187" customWidth="1"/>
    <col min="10504" max="10504" width="17.796875" style="187" customWidth="1"/>
    <col min="10505" max="10505" width="18"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34.796875" style="187" customWidth="1"/>
    <col min="10756" max="10756" width="6" style="187" customWidth="1"/>
    <col min="10757" max="10757" width="28.796875" style="187" customWidth="1"/>
    <col min="10758" max="10758" width="22.53125" style="187" customWidth="1"/>
    <col min="10759" max="10759" width="19.46484375" style="187" customWidth="1"/>
    <col min="10760" max="10760" width="17.796875" style="187" customWidth="1"/>
    <col min="10761" max="10761" width="18"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34.796875" style="187" customWidth="1"/>
    <col min="11012" max="11012" width="6" style="187" customWidth="1"/>
    <col min="11013" max="11013" width="28.796875" style="187" customWidth="1"/>
    <col min="11014" max="11014" width="22.53125" style="187" customWidth="1"/>
    <col min="11015" max="11015" width="19.46484375" style="187" customWidth="1"/>
    <col min="11016" max="11016" width="17.796875" style="187" customWidth="1"/>
    <col min="11017" max="11017" width="18"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34.796875" style="187" customWidth="1"/>
    <col min="11268" max="11268" width="6" style="187" customWidth="1"/>
    <col min="11269" max="11269" width="28.796875" style="187" customWidth="1"/>
    <col min="11270" max="11270" width="22.53125" style="187" customWidth="1"/>
    <col min="11271" max="11271" width="19.46484375" style="187" customWidth="1"/>
    <col min="11272" max="11272" width="17.796875" style="187" customWidth="1"/>
    <col min="11273" max="11273" width="18"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34.796875" style="187" customWidth="1"/>
    <col min="11524" max="11524" width="6" style="187" customWidth="1"/>
    <col min="11525" max="11525" width="28.796875" style="187" customWidth="1"/>
    <col min="11526" max="11526" width="22.53125" style="187" customWidth="1"/>
    <col min="11527" max="11527" width="19.46484375" style="187" customWidth="1"/>
    <col min="11528" max="11528" width="17.796875" style="187" customWidth="1"/>
    <col min="11529" max="11529" width="18"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34.796875" style="187" customWidth="1"/>
    <col min="11780" max="11780" width="6" style="187" customWidth="1"/>
    <col min="11781" max="11781" width="28.796875" style="187" customWidth="1"/>
    <col min="11782" max="11782" width="22.53125" style="187" customWidth="1"/>
    <col min="11783" max="11783" width="19.46484375" style="187" customWidth="1"/>
    <col min="11784" max="11784" width="17.796875" style="187" customWidth="1"/>
    <col min="11785" max="11785" width="18"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34.796875" style="187" customWidth="1"/>
    <col min="12036" max="12036" width="6" style="187" customWidth="1"/>
    <col min="12037" max="12037" width="28.796875" style="187" customWidth="1"/>
    <col min="12038" max="12038" width="22.53125" style="187" customWidth="1"/>
    <col min="12039" max="12039" width="19.46484375" style="187" customWidth="1"/>
    <col min="12040" max="12040" width="17.796875" style="187" customWidth="1"/>
    <col min="12041" max="12041" width="18"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34.796875" style="187" customWidth="1"/>
    <col min="12292" max="12292" width="6" style="187" customWidth="1"/>
    <col min="12293" max="12293" width="28.796875" style="187" customWidth="1"/>
    <col min="12294" max="12294" width="22.53125" style="187" customWidth="1"/>
    <col min="12295" max="12295" width="19.46484375" style="187" customWidth="1"/>
    <col min="12296" max="12296" width="17.796875" style="187" customWidth="1"/>
    <col min="12297" max="12297" width="18"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34.796875" style="187" customWidth="1"/>
    <col min="12548" max="12548" width="6" style="187" customWidth="1"/>
    <col min="12549" max="12549" width="28.796875" style="187" customWidth="1"/>
    <col min="12550" max="12550" width="22.53125" style="187" customWidth="1"/>
    <col min="12551" max="12551" width="19.46484375" style="187" customWidth="1"/>
    <col min="12552" max="12552" width="17.796875" style="187" customWidth="1"/>
    <col min="12553" max="12553" width="18"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34.796875" style="187" customWidth="1"/>
    <col min="12804" max="12804" width="6" style="187" customWidth="1"/>
    <col min="12805" max="12805" width="28.796875" style="187" customWidth="1"/>
    <col min="12806" max="12806" width="22.53125" style="187" customWidth="1"/>
    <col min="12807" max="12807" width="19.46484375" style="187" customWidth="1"/>
    <col min="12808" max="12808" width="17.796875" style="187" customWidth="1"/>
    <col min="12809" max="12809" width="18"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34.796875" style="187" customWidth="1"/>
    <col min="13060" max="13060" width="6" style="187" customWidth="1"/>
    <col min="13061" max="13061" width="28.796875" style="187" customWidth="1"/>
    <col min="13062" max="13062" width="22.53125" style="187" customWidth="1"/>
    <col min="13063" max="13063" width="19.46484375" style="187" customWidth="1"/>
    <col min="13064" max="13064" width="17.796875" style="187" customWidth="1"/>
    <col min="13065" max="13065" width="18"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34.796875" style="187" customWidth="1"/>
    <col min="13316" max="13316" width="6" style="187" customWidth="1"/>
    <col min="13317" max="13317" width="28.796875" style="187" customWidth="1"/>
    <col min="13318" max="13318" width="22.53125" style="187" customWidth="1"/>
    <col min="13319" max="13319" width="19.46484375" style="187" customWidth="1"/>
    <col min="13320" max="13320" width="17.796875" style="187" customWidth="1"/>
    <col min="13321" max="13321" width="18"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34.796875" style="187" customWidth="1"/>
    <col min="13572" max="13572" width="6" style="187" customWidth="1"/>
    <col min="13573" max="13573" width="28.796875" style="187" customWidth="1"/>
    <col min="13574" max="13574" width="22.53125" style="187" customWidth="1"/>
    <col min="13575" max="13575" width="19.46484375" style="187" customWidth="1"/>
    <col min="13576" max="13576" width="17.796875" style="187" customWidth="1"/>
    <col min="13577" max="13577" width="18"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34.796875" style="187" customWidth="1"/>
    <col min="13828" max="13828" width="6" style="187" customWidth="1"/>
    <col min="13829" max="13829" width="28.796875" style="187" customWidth="1"/>
    <col min="13830" max="13830" width="22.53125" style="187" customWidth="1"/>
    <col min="13831" max="13831" width="19.46484375" style="187" customWidth="1"/>
    <col min="13832" max="13832" width="17.796875" style="187" customWidth="1"/>
    <col min="13833" max="13833" width="18"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34.796875" style="187" customWidth="1"/>
    <col min="14084" max="14084" width="6" style="187" customWidth="1"/>
    <col min="14085" max="14085" width="28.796875" style="187" customWidth="1"/>
    <col min="14086" max="14086" width="22.53125" style="187" customWidth="1"/>
    <col min="14087" max="14087" width="19.46484375" style="187" customWidth="1"/>
    <col min="14088" max="14088" width="17.796875" style="187" customWidth="1"/>
    <col min="14089" max="14089" width="18"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34.796875" style="187" customWidth="1"/>
    <col min="14340" max="14340" width="6" style="187" customWidth="1"/>
    <col min="14341" max="14341" width="28.796875" style="187" customWidth="1"/>
    <col min="14342" max="14342" width="22.53125" style="187" customWidth="1"/>
    <col min="14343" max="14343" width="19.46484375" style="187" customWidth="1"/>
    <col min="14344" max="14344" width="17.796875" style="187" customWidth="1"/>
    <col min="14345" max="14345" width="18"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34.796875" style="187" customWidth="1"/>
    <col min="14596" max="14596" width="6" style="187" customWidth="1"/>
    <col min="14597" max="14597" width="28.796875" style="187" customWidth="1"/>
    <col min="14598" max="14598" width="22.53125" style="187" customWidth="1"/>
    <col min="14599" max="14599" width="19.46484375" style="187" customWidth="1"/>
    <col min="14600" max="14600" width="17.796875" style="187" customWidth="1"/>
    <col min="14601" max="14601" width="18"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34.796875" style="187" customWidth="1"/>
    <col min="14852" max="14852" width="6" style="187" customWidth="1"/>
    <col min="14853" max="14853" width="28.796875" style="187" customWidth="1"/>
    <col min="14854" max="14854" width="22.53125" style="187" customWidth="1"/>
    <col min="14855" max="14855" width="19.46484375" style="187" customWidth="1"/>
    <col min="14856" max="14856" width="17.796875" style="187" customWidth="1"/>
    <col min="14857" max="14857" width="18"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34.796875" style="187" customWidth="1"/>
    <col min="15108" max="15108" width="6" style="187" customWidth="1"/>
    <col min="15109" max="15109" width="28.796875" style="187" customWidth="1"/>
    <col min="15110" max="15110" width="22.53125" style="187" customWidth="1"/>
    <col min="15111" max="15111" width="19.46484375" style="187" customWidth="1"/>
    <col min="15112" max="15112" width="17.796875" style="187" customWidth="1"/>
    <col min="15113" max="15113" width="18"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34.796875" style="187" customWidth="1"/>
    <col min="15364" max="15364" width="6" style="187" customWidth="1"/>
    <col min="15365" max="15365" width="28.796875" style="187" customWidth="1"/>
    <col min="15366" max="15366" width="22.53125" style="187" customWidth="1"/>
    <col min="15367" max="15367" width="19.46484375" style="187" customWidth="1"/>
    <col min="15368" max="15368" width="17.796875" style="187" customWidth="1"/>
    <col min="15369" max="15369" width="18"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34.796875" style="187" customWidth="1"/>
    <col min="15620" max="15620" width="6" style="187" customWidth="1"/>
    <col min="15621" max="15621" width="28.796875" style="187" customWidth="1"/>
    <col min="15622" max="15622" width="22.53125" style="187" customWidth="1"/>
    <col min="15623" max="15623" width="19.46484375" style="187" customWidth="1"/>
    <col min="15624" max="15624" width="17.796875" style="187" customWidth="1"/>
    <col min="15625" max="15625" width="18"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34.796875" style="187" customWidth="1"/>
    <col min="15876" max="15876" width="6" style="187" customWidth="1"/>
    <col min="15877" max="15877" width="28.796875" style="187" customWidth="1"/>
    <col min="15878" max="15878" width="22.53125" style="187" customWidth="1"/>
    <col min="15879" max="15879" width="19.46484375" style="187" customWidth="1"/>
    <col min="15880" max="15880" width="17.796875" style="187" customWidth="1"/>
    <col min="15881" max="15881" width="18"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34.796875" style="187" customWidth="1"/>
    <col min="16132" max="16132" width="6" style="187" customWidth="1"/>
    <col min="16133" max="16133" width="28.796875" style="187" customWidth="1"/>
    <col min="16134" max="16134" width="22.53125" style="187" customWidth="1"/>
    <col min="16135" max="16135" width="19.46484375" style="187" customWidth="1"/>
    <col min="16136" max="16136" width="17.796875" style="187" customWidth="1"/>
    <col min="16137" max="16137" width="18"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154</v>
      </c>
      <c r="J4" s="45"/>
      <c r="N4" s="188"/>
    </row>
    <row r="5" spans="1:25" ht="11.25" customHeight="1">
      <c r="B5" s="25"/>
      <c r="C5" s="144"/>
      <c r="D5" s="145"/>
      <c r="E5" s="146"/>
      <c r="F5" s="147"/>
      <c r="G5" s="145"/>
      <c r="H5" s="145"/>
      <c r="I5" s="148"/>
      <c r="J5" s="46"/>
      <c r="N5" s="188"/>
    </row>
    <row r="6" spans="1:25">
      <c r="B6" s="524" t="s">
        <v>77</v>
      </c>
      <c r="C6" s="525"/>
      <c r="D6" s="526"/>
      <c r="E6" s="158">
        <f>F918</f>
        <v>632378</v>
      </c>
      <c r="F6" s="159"/>
      <c r="G6" s="525" t="s">
        <v>78</v>
      </c>
      <c r="H6" s="526"/>
      <c r="I6" s="160">
        <f>K918</f>
        <v>126</v>
      </c>
      <c r="J6" s="47"/>
      <c r="N6" s="188"/>
    </row>
    <row r="7" spans="1:25">
      <c r="B7" s="524" t="s">
        <v>79</v>
      </c>
      <c r="C7" s="525"/>
      <c r="D7" s="526"/>
      <c r="E7" s="158">
        <f>G918</f>
        <v>126475.59999999999</v>
      </c>
      <c r="F7" s="159"/>
      <c r="G7" s="525" t="s">
        <v>80</v>
      </c>
      <c r="H7" s="526"/>
      <c r="I7" s="160">
        <f>L918</f>
        <v>0</v>
      </c>
      <c r="J7" s="47"/>
      <c r="N7" s="188"/>
    </row>
    <row r="8" spans="1:25">
      <c r="B8" s="524" t="s">
        <v>81</v>
      </c>
      <c r="C8" s="525"/>
      <c r="D8" s="526"/>
      <c r="E8" s="158">
        <f>H918</f>
        <v>351321.11111111107</v>
      </c>
      <c r="F8" s="159"/>
      <c r="G8" s="525" t="s">
        <v>82</v>
      </c>
      <c r="H8" s="526"/>
      <c r="I8" s="161">
        <f>W918</f>
        <v>252</v>
      </c>
      <c r="J8" s="47"/>
      <c r="N8" s="188"/>
    </row>
    <row r="9" spans="1:25">
      <c r="A9" s="197"/>
      <c r="B9" s="524" t="s">
        <v>83</v>
      </c>
      <c r="C9" s="525"/>
      <c r="D9" s="526"/>
      <c r="E9" s="158">
        <f>N918</f>
        <v>7026.4222222222206</v>
      </c>
      <c r="F9" s="159"/>
      <c r="G9" s="525" t="s">
        <v>84</v>
      </c>
      <c r="H9" s="526"/>
      <c r="I9" s="162">
        <f>X918</f>
        <v>41</v>
      </c>
      <c r="J9" s="47"/>
      <c r="N9" s="188"/>
    </row>
    <row r="10" spans="1:25">
      <c r="B10" s="529" t="s">
        <v>85</v>
      </c>
      <c r="C10" s="527"/>
      <c r="D10" s="528"/>
      <c r="E10" s="158">
        <f>COUNTA(C17,C123,C181,C267,C296,C328,C382,C433,C591,C633,C690,C837)</f>
        <v>12</v>
      </c>
      <c r="F10" s="159"/>
      <c r="G10" s="149"/>
      <c r="H10" s="149"/>
      <c r="I10" s="150"/>
      <c r="J10" s="47"/>
      <c r="N10" s="188"/>
    </row>
    <row r="11" spans="1:25">
      <c r="B11" s="157"/>
      <c r="C11" s="527" t="s">
        <v>86</v>
      </c>
      <c r="D11" s="528"/>
      <c r="E11" s="158">
        <f>J918</f>
        <v>2</v>
      </c>
      <c r="F11" s="159"/>
      <c r="G11" s="159"/>
      <c r="H11" s="159"/>
      <c r="I11" s="150"/>
      <c r="J11" s="47"/>
      <c r="M11" s="198"/>
      <c r="N11" s="188"/>
      <c r="U11" s="198"/>
    </row>
    <row r="12" spans="1:25">
      <c r="B12" s="524" t="s">
        <v>87</v>
      </c>
      <c r="C12" s="525"/>
      <c r="D12" s="526"/>
      <c r="E12" s="158">
        <f>E918</f>
        <v>749</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6237</v>
      </c>
      <c r="D17" s="216">
        <v>1</v>
      </c>
      <c r="E17" s="216" t="s">
        <v>6238</v>
      </c>
      <c r="F17" s="217">
        <v>668</v>
      </c>
      <c r="G17" s="218">
        <f>F17/$G$15</f>
        <v>133.6</v>
      </c>
      <c r="H17" s="219">
        <f t="shared" ref="H17:H78" si="0">F17/$H$15</f>
        <v>371.11111111111109</v>
      </c>
      <c r="I17" s="219">
        <f t="shared" ref="I17:I78" si="1">H17/$I$15</f>
        <v>0.12370370370370369</v>
      </c>
      <c r="J17" s="220"/>
      <c r="K17" s="220"/>
      <c r="L17" s="220"/>
      <c r="M17" s="221"/>
      <c r="N17" s="222">
        <f>M17/$N$15</f>
        <v>0</v>
      </c>
      <c r="O17" s="223"/>
      <c r="P17" s="224"/>
      <c r="Q17" s="224"/>
      <c r="R17" s="224"/>
      <c r="S17" s="224"/>
      <c r="T17" s="225"/>
      <c r="U17" s="226">
        <f t="shared" ref="U17:U78" si="2">H17/$U$15</f>
        <v>0.24740740740740738</v>
      </c>
      <c r="V17" s="227"/>
      <c r="W17" s="228" t="str">
        <f>IF(V17&lt;1,"0",IF(V17&lt;5,"2",IF(V17&gt;=5,"6")))</f>
        <v>0</v>
      </c>
      <c r="X17" s="508">
        <f>K122/$X$15</f>
        <v>4</v>
      </c>
      <c r="Y17" s="229">
        <f>W17/2</f>
        <v>0</v>
      </c>
    </row>
    <row r="18" spans="2:25" ht="18.75" customHeight="1">
      <c r="B18" s="503"/>
      <c r="C18" s="506"/>
      <c r="D18" s="216">
        <v>2</v>
      </c>
      <c r="E18" s="216" t="s">
        <v>6239</v>
      </c>
      <c r="F18" s="217">
        <v>391</v>
      </c>
      <c r="G18" s="218">
        <f t="shared" ref="G18:G79" si="3">F18/$G$15</f>
        <v>78.2</v>
      </c>
      <c r="H18" s="219">
        <f t="shared" si="0"/>
        <v>217.22222222222223</v>
      </c>
      <c r="I18" s="219">
        <f t="shared" si="1"/>
        <v>7.2407407407407406E-2</v>
      </c>
      <c r="J18" s="216"/>
      <c r="K18" s="220" t="s">
        <v>6240</v>
      </c>
      <c r="L18" s="220"/>
      <c r="M18" s="221">
        <f>SUM(H17:H24)</f>
        <v>1924.9999999999998</v>
      </c>
      <c r="N18" s="222">
        <f t="shared" ref="N18:N92" si="4">M18/$N$15</f>
        <v>38.499999999999993</v>
      </c>
      <c r="O18" s="223" t="s">
        <v>6241</v>
      </c>
      <c r="P18" s="224" t="s">
        <v>12</v>
      </c>
      <c r="Q18" s="224"/>
      <c r="R18" s="224" t="s">
        <v>1064</v>
      </c>
      <c r="S18" s="224"/>
      <c r="T18" s="225"/>
      <c r="U18" s="226">
        <f t="shared" si="2"/>
        <v>0.14481481481481481</v>
      </c>
      <c r="V18" s="227">
        <f>SUM(U17:U24)</f>
        <v>1.2833333333333332</v>
      </c>
      <c r="W18" s="228" t="str">
        <f t="shared" ref="W18:W79" si="5">IF(V18&lt;1,"0",IF(V18&lt;5,"2",IF(V18&gt;=5,"6")))</f>
        <v>2</v>
      </c>
      <c r="X18" s="509"/>
      <c r="Y18" s="229">
        <f t="shared" ref="Y18:Y79" si="6">W18/2</f>
        <v>1</v>
      </c>
    </row>
    <row r="19" spans="2:25" ht="18.75" customHeight="1">
      <c r="B19" s="503"/>
      <c r="C19" s="506"/>
      <c r="D19" s="216">
        <v>3</v>
      </c>
      <c r="E19" s="216" t="s">
        <v>6242</v>
      </c>
      <c r="F19" s="217">
        <v>393</v>
      </c>
      <c r="G19" s="218">
        <f t="shared" si="3"/>
        <v>78.599999999999994</v>
      </c>
      <c r="H19" s="219">
        <f t="shared" si="0"/>
        <v>218.33333333333331</v>
      </c>
      <c r="I19" s="219">
        <f t="shared" si="1"/>
        <v>7.2777777777777775E-2</v>
      </c>
      <c r="J19" s="216"/>
      <c r="K19" s="220"/>
      <c r="L19" s="220"/>
      <c r="M19" s="221"/>
      <c r="N19" s="222">
        <f t="shared" si="4"/>
        <v>0</v>
      </c>
      <c r="O19" s="230"/>
      <c r="P19" s="224"/>
      <c r="Q19" s="224"/>
      <c r="R19" s="224"/>
      <c r="S19" s="224"/>
      <c r="T19" s="225"/>
      <c r="U19" s="226">
        <f t="shared" si="2"/>
        <v>0.14555555555555555</v>
      </c>
      <c r="V19" s="227"/>
      <c r="W19" s="228" t="str">
        <f t="shared" si="5"/>
        <v>0</v>
      </c>
      <c r="X19" s="509"/>
      <c r="Y19" s="229">
        <f t="shared" si="6"/>
        <v>0</v>
      </c>
    </row>
    <row r="20" spans="2:25" ht="18.75" customHeight="1">
      <c r="B20" s="503"/>
      <c r="C20" s="506"/>
      <c r="D20" s="216">
        <v>4</v>
      </c>
      <c r="E20" s="216" t="s">
        <v>6243</v>
      </c>
      <c r="F20" s="217">
        <v>404</v>
      </c>
      <c r="G20" s="218">
        <f t="shared" si="3"/>
        <v>80.8</v>
      </c>
      <c r="H20" s="219">
        <f t="shared" si="0"/>
        <v>224.44444444444443</v>
      </c>
      <c r="I20" s="219">
        <f t="shared" si="1"/>
        <v>7.4814814814814806E-2</v>
      </c>
      <c r="J20" s="216"/>
      <c r="K20" s="220"/>
      <c r="L20" s="220"/>
      <c r="M20" s="221"/>
      <c r="N20" s="222">
        <f t="shared" si="4"/>
        <v>0</v>
      </c>
      <c r="O20" s="223"/>
      <c r="P20" s="224"/>
      <c r="Q20" s="224"/>
      <c r="R20" s="224"/>
      <c r="S20" s="224"/>
      <c r="T20" s="225"/>
      <c r="U20" s="226">
        <f t="shared" si="2"/>
        <v>0.14962962962962961</v>
      </c>
      <c r="V20" s="227"/>
      <c r="W20" s="228" t="str">
        <f t="shared" si="5"/>
        <v>0</v>
      </c>
      <c r="X20" s="509"/>
      <c r="Y20" s="229">
        <f t="shared" si="6"/>
        <v>0</v>
      </c>
    </row>
    <row r="21" spans="2:25" ht="18.75" customHeight="1">
      <c r="B21" s="503"/>
      <c r="C21" s="506"/>
      <c r="D21" s="216">
        <v>5</v>
      </c>
      <c r="E21" s="216" t="s">
        <v>6244</v>
      </c>
      <c r="F21" s="217">
        <v>334</v>
      </c>
      <c r="G21" s="218">
        <f t="shared" si="3"/>
        <v>66.8</v>
      </c>
      <c r="H21" s="219">
        <f t="shared" si="0"/>
        <v>185.55555555555554</v>
      </c>
      <c r="I21" s="219">
        <f t="shared" si="1"/>
        <v>6.1851851851851845E-2</v>
      </c>
      <c r="J21" s="216"/>
      <c r="K21" s="220"/>
      <c r="L21" s="220"/>
      <c r="M21" s="221"/>
      <c r="N21" s="222">
        <f t="shared" si="4"/>
        <v>0</v>
      </c>
      <c r="O21" s="223"/>
      <c r="P21" s="224"/>
      <c r="Q21" s="224"/>
      <c r="R21" s="224"/>
      <c r="S21" s="224"/>
      <c r="T21" s="225"/>
      <c r="U21" s="226">
        <f t="shared" si="2"/>
        <v>0.12370370370370369</v>
      </c>
      <c r="V21" s="227"/>
      <c r="W21" s="228" t="str">
        <f t="shared" si="5"/>
        <v>0</v>
      </c>
      <c r="X21" s="509"/>
      <c r="Y21" s="229">
        <f t="shared" si="6"/>
        <v>0</v>
      </c>
    </row>
    <row r="22" spans="2:25" ht="18.75" customHeight="1">
      <c r="B22" s="503"/>
      <c r="C22" s="506"/>
      <c r="D22" s="216">
        <v>6</v>
      </c>
      <c r="E22" s="216" t="s">
        <v>6245</v>
      </c>
      <c r="F22" s="217">
        <v>677</v>
      </c>
      <c r="G22" s="218">
        <f t="shared" si="3"/>
        <v>135.4</v>
      </c>
      <c r="H22" s="219">
        <f t="shared" si="0"/>
        <v>376.11111111111109</v>
      </c>
      <c r="I22" s="219">
        <f t="shared" si="1"/>
        <v>0.12537037037037035</v>
      </c>
      <c r="J22" s="216"/>
      <c r="K22" s="220"/>
      <c r="L22" s="220"/>
      <c r="M22" s="221"/>
      <c r="N22" s="222">
        <f t="shared" si="4"/>
        <v>0</v>
      </c>
      <c r="O22" s="223"/>
      <c r="P22" s="224"/>
      <c r="Q22" s="224"/>
      <c r="R22" s="224"/>
      <c r="S22" s="224"/>
      <c r="T22" s="225"/>
      <c r="U22" s="226">
        <f t="shared" si="2"/>
        <v>0.25074074074074071</v>
      </c>
      <c r="V22" s="227"/>
      <c r="W22" s="228" t="str">
        <f t="shared" si="5"/>
        <v>0</v>
      </c>
      <c r="X22" s="509"/>
      <c r="Y22" s="229">
        <f t="shared" si="6"/>
        <v>0</v>
      </c>
    </row>
    <row r="23" spans="2:25" ht="18.75" customHeight="1">
      <c r="B23" s="503"/>
      <c r="C23" s="506"/>
      <c r="D23" s="216">
        <v>7</v>
      </c>
      <c r="E23" s="216" t="s">
        <v>6246</v>
      </c>
      <c r="F23" s="217">
        <v>299</v>
      </c>
      <c r="G23" s="218">
        <f t="shared" si="3"/>
        <v>59.8</v>
      </c>
      <c r="H23" s="219">
        <f t="shared" si="0"/>
        <v>166.11111111111111</v>
      </c>
      <c r="I23" s="219">
        <f t="shared" si="1"/>
        <v>5.5370370370370368E-2</v>
      </c>
      <c r="J23" s="216"/>
      <c r="K23" s="220"/>
      <c r="L23" s="220"/>
      <c r="M23" s="221"/>
      <c r="N23" s="222">
        <f t="shared" si="4"/>
        <v>0</v>
      </c>
      <c r="O23" s="223"/>
      <c r="P23" s="224"/>
      <c r="Q23" s="224"/>
      <c r="R23" s="224"/>
      <c r="S23" s="224"/>
      <c r="T23" s="225"/>
      <c r="U23" s="226">
        <f t="shared" si="2"/>
        <v>0.11074074074074074</v>
      </c>
      <c r="V23" s="227"/>
      <c r="W23" s="228" t="str">
        <f t="shared" si="5"/>
        <v>0</v>
      </c>
      <c r="X23" s="509"/>
      <c r="Y23" s="229">
        <f t="shared" si="6"/>
        <v>0</v>
      </c>
    </row>
    <row r="24" spans="2:25" ht="18.75" customHeight="1">
      <c r="B24" s="503"/>
      <c r="C24" s="506"/>
      <c r="D24" s="216">
        <v>8</v>
      </c>
      <c r="E24" s="216" t="s">
        <v>6247</v>
      </c>
      <c r="F24" s="217">
        <v>299</v>
      </c>
      <c r="G24" s="218">
        <f t="shared" si="3"/>
        <v>59.8</v>
      </c>
      <c r="H24" s="219">
        <f t="shared" si="0"/>
        <v>166.11111111111111</v>
      </c>
      <c r="I24" s="219">
        <f t="shared" si="1"/>
        <v>5.5370370370370368E-2</v>
      </c>
      <c r="J24" s="216"/>
      <c r="K24" s="220"/>
      <c r="L24" s="220"/>
      <c r="M24" s="221"/>
      <c r="N24" s="222">
        <f t="shared" si="4"/>
        <v>0</v>
      </c>
      <c r="O24" s="223"/>
      <c r="P24" s="224"/>
      <c r="Q24" s="224"/>
      <c r="R24" s="224"/>
      <c r="S24" s="224"/>
      <c r="T24" s="225"/>
      <c r="U24" s="226">
        <f t="shared" si="2"/>
        <v>0.11074074074074074</v>
      </c>
      <c r="V24" s="227"/>
      <c r="W24" s="228" t="str">
        <f t="shared" si="5"/>
        <v>0</v>
      </c>
      <c r="X24" s="509"/>
      <c r="Y24" s="229">
        <f t="shared" si="6"/>
        <v>0</v>
      </c>
    </row>
    <row r="25" spans="2:25" ht="18.75" customHeight="1">
      <c r="B25" s="503"/>
      <c r="C25" s="506"/>
      <c r="D25" s="216"/>
      <c r="E25" s="216"/>
      <c r="F25" s="217">
        <v>0</v>
      </c>
      <c r="G25" s="218">
        <f t="shared" si="3"/>
        <v>0</v>
      </c>
      <c r="H25" s="219">
        <f t="shared" si="0"/>
        <v>0</v>
      </c>
      <c r="I25" s="219">
        <f t="shared" si="1"/>
        <v>0</v>
      </c>
      <c r="J25" s="216"/>
      <c r="K25" s="220"/>
      <c r="L25" s="220"/>
      <c r="M25" s="221"/>
      <c r="N25" s="222">
        <f t="shared" si="4"/>
        <v>0</v>
      </c>
      <c r="O25" s="223"/>
      <c r="P25" s="224"/>
      <c r="Q25" s="224"/>
      <c r="R25" s="224"/>
      <c r="S25" s="224"/>
      <c r="T25" s="225"/>
      <c r="U25" s="226">
        <f t="shared" si="2"/>
        <v>0</v>
      </c>
      <c r="V25" s="227"/>
      <c r="W25" s="228" t="str">
        <f t="shared" si="5"/>
        <v>0</v>
      </c>
      <c r="X25" s="509"/>
      <c r="Y25" s="229">
        <f t="shared" si="6"/>
        <v>0</v>
      </c>
    </row>
    <row r="26" spans="2:25" ht="18.75" customHeight="1">
      <c r="B26" s="503"/>
      <c r="C26" s="506"/>
      <c r="D26" s="216">
        <v>1</v>
      </c>
      <c r="E26" s="216" t="s">
        <v>6248</v>
      </c>
      <c r="F26" s="217">
        <v>1159</v>
      </c>
      <c r="G26" s="218">
        <f t="shared" si="3"/>
        <v>231.8</v>
      </c>
      <c r="H26" s="219">
        <f t="shared" si="0"/>
        <v>643.88888888888891</v>
      </c>
      <c r="I26" s="219">
        <f t="shared" si="1"/>
        <v>0.21462962962962964</v>
      </c>
      <c r="J26" s="216"/>
      <c r="K26" s="220" t="s">
        <v>11345</v>
      </c>
      <c r="L26" s="220"/>
      <c r="M26" s="221">
        <f>SUM(H26:H28)</f>
        <v>2003.8888888888889</v>
      </c>
      <c r="N26" s="222">
        <f t="shared" si="4"/>
        <v>40.077777777777776</v>
      </c>
      <c r="O26" s="223" t="s">
        <v>6241</v>
      </c>
      <c r="P26" s="224" t="s">
        <v>12</v>
      </c>
      <c r="Q26" s="224"/>
      <c r="R26" s="224" t="s">
        <v>1064</v>
      </c>
      <c r="S26" s="224"/>
      <c r="T26" s="225"/>
      <c r="U26" s="226">
        <f t="shared" si="2"/>
        <v>0.42925925925925928</v>
      </c>
      <c r="V26" s="227">
        <f>SUM(U26:U28)</f>
        <v>1.335925925925926</v>
      </c>
      <c r="W26" s="228" t="str">
        <f t="shared" si="5"/>
        <v>2</v>
      </c>
      <c r="X26" s="509"/>
      <c r="Y26" s="229">
        <f t="shared" si="6"/>
        <v>1</v>
      </c>
    </row>
    <row r="27" spans="2:25" ht="18.75" customHeight="1">
      <c r="B27" s="503"/>
      <c r="C27" s="506"/>
      <c r="D27" s="216">
        <v>2</v>
      </c>
      <c r="E27" s="216" t="s">
        <v>6249</v>
      </c>
      <c r="F27" s="217">
        <v>1134</v>
      </c>
      <c r="G27" s="218">
        <f t="shared" si="3"/>
        <v>226.8</v>
      </c>
      <c r="H27" s="219">
        <f t="shared" si="0"/>
        <v>630</v>
      </c>
      <c r="I27" s="219">
        <f t="shared" si="1"/>
        <v>0.21</v>
      </c>
      <c r="J27" s="216"/>
      <c r="K27" s="220"/>
      <c r="L27" s="220"/>
      <c r="M27" s="221"/>
      <c r="N27" s="222">
        <f t="shared" si="4"/>
        <v>0</v>
      </c>
      <c r="O27" s="223"/>
      <c r="P27" s="224"/>
      <c r="Q27" s="224"/>
      <c r="R27" s="224"/>
      <c r="S27" s="224"/>
      <c r="T27" s="225"/>
      <c r="U27" s="226">
        <f t="shared" si="2"/>
        <v>0.42</v>
      </c>
      <c r="V27" s="227"/>
      <c r="W27" s="228" t="str">
        <f t="shared" si="5"/>
        <v>0</v>
      </c>
      <c r="X27" s="509"/>
      <c r="Y27" s="229">
        <f t="shared" si="6"/>
        <v>0</v>
      </c>
    </row>
    <row r="28" spans="2:25" ht="18.75" customHeight="1">
      <c r="B28" s="503"/>
      <c r="C28" s="506"/>
      <c r="D28" s="216">
        <v>3</v>
      </c>
      <c r="E28" s="216" t="s">
        <v>6250</v>
      </c>
      <c r="F28" s="217">
        <v>1314</v>
      </c>
      <c r="G28" s="218">
        <f t="shared" si="3"/>
        <v>262.8</v>
      </c>
      <c r="H28" s="219">
        <f t="shared" si="0"/>
        <v>730</v>
      </c>
      <c r="I28" s="219">
        <f t="shared" si="1"/>
        <v>0.24333333333333335</v>
      </c>
      <c r="J28" s="216"/>
      <c r="K28" s="220"/>
      <c r="L28" s="220"/>
      <c r="M28" s="221"/>
      <c r="N28" s="222">
        <f t="shared" si="4"/>
        <v>0</v>
      </c>
      <c r="O28" s="223"/>
      <c r="P28" s="224"/>
      <c r="Q28" s="224"/>
      <c r="R28" s="224"/>
      <c r="S28" s="224"/>
      <c r="T28" s="225"/>
      <c r="U28" s="226">
        <f t="shared" si="2"/>
        <v>0.48666666666666669</v>
      </c>
      <c r="V28" s="227"/>
      <c r="W28" s="228" t="str">
        <f t="shared" si="5"/>
        <v>0</v>
      </c>
      <c r="X28" s="509"/>
      <c r="Y28" s="229">
        <f t="shared" si="6"/>
        <v>0</v>
      </c>
    </row>
    <row r="29" spans="2:25" ht="18.75" customHeight="1">
      <c r="B29" s="503"/>
      <c r="C29" s="506"/>
      <c r="D29" s="216"/>
      <c r="E29" s="216"/>
      <c r="F29" s="217">
        <v>0</v>
      </c>
      <c r="G29" s="218">
        <f t="shared" si="3"/>
        <v>0</v>
      </c>
      <c r="H29" s="219">
        <f t="shared" si="0"/>
        <v>0</v>
      </c>
      <c r="I29" s="219">
        <f t="shared" si="1"/>
        <v>0</v>
      </c>
      <c r="J29" s="216"/>
      <c r="K29" s="220"/>
      <c r="L29" s="220"/>
      <c r="M29" s="221"/>
      <c r="N29" s="222">
        <f t="shared" si="4"/>
        <v>0</v>
      </c>
      <c r="O29" s="223"/>
      <c r="P29" s="224"/>
      <c r="Q29" s="224"/>
      <c r="R29" s="224"/>
      <c r="S29" s="224"/>
      <c r="T29" s="225"/>
      <c r="U29" s="226">
        <f t="shared" si="2"/>
        <v>0</v>
      </c>
      <c r="V29" s="227"/>
      <c r="W29" s="228" t="str">
        <f t="shared" si="5"/>
        <v>0</v>
      </c>
      <c r="X29" s="509"/>
      <c r="Y29" s="229">
        <f t="shared" si="6"/>
        <v>0</v>
      </c>
    </row>
    <row r="30" spans="2:25" ht="18.75" customHeight="1">
      <c r="B30" s="503"/>
      <c r="C30" s="506"/>
      <c r="D30" s="216">
        <v>1</v>
      </c>
      <c r="E30" s="216" t="s">
        <v>6251</v>
      </c>
      <c r="F30" s="217">
        <v>612</v>
      </c>
      <c r="G30" s="218">
        <f t="shared" si="3"/>
        <v>122.4</v>
      </c>
      <c r="H30" s="219">
        <f t="shared" si="0"/>
        <v>340</v>
      </c>
      <c r="I30" s="219">
        <f t="shared" si="1"/>
        <v>0.11333333333333333</v>
      </c>
      <c r="J30" s="216"/>
      <c r="K30" s="220" t="s">
        <v>11205</v>
      </c>
      <c r="L30" s="220"/>
      <c r="M30" s="221">
        <f>SUM(H30:H40)</f>
        <v>3307.7777777777778</v>
      </c>
      <c r="N30" s="222">
        <f t="shared" si="4"/>
        <v>66.155555555555551</v>
      </c>
      <c r="O30" s="223"/>
      <c r="P30" s="224" t="s">
        <v>12</v>
      </c>
      <c r="Q30" s="224"/>
      <c r="R30" s="224" t="s">
        <v>1064</v>
      </c>
      <c r="S30" s="224"/>
      <c r="T30" s="225"/>
      <c r="U30" s="226">
        <f t="shared" si="2"/>
        <v>0.22666666666666666</v>
      </c>
      <c r="V30" s="227">
        <f>SUM(U30:U40)</f>
        <v>2.2051851851851851</v>
      </c>
      <c r="W30" s="228" t="str">
        <f t="shared" si="5"/>
        <v>2</v>
      </c>
      <c r="X30" s="509"/>
      <c r="Y30" s="229">
        <f t="shared" si="6"/>
        <v>1</v>
      </c>
    </row>
    <row r="31" spans="2:25" ht="18.75" customHeight="1">
      <c r="B31" s="503"/>
      <c r="C31" s="506"/>
      <c r="D31" s="216">
        <v>2</v>
      </c>
      <c r="E31" s="216" t="s">
        <v>6252</v>
      </c>
      <c r="F31" s="217">
        <v>445</v>
      </c>
      <c r="G31" s="218">
        <f t="shared" si="3"/>
        <v>89</v>
      </c>
      <c r="H31" s="219">
        <f t="shared" si="0"/>
        <v>247.22222222222223</v>
      </c>
      <c r="I31" s="219">
        <f t="shared" si="1"/>
        <v>8.2407407407407415E-2</v>
      </c>
      <c r="J31" s="216"/>
      <c r="K31" s="220"/>
      <c r="L31" s="220"/>
      <c r="M31" s="221"/>
      <c r="N31" s="222">
        <f t="shared" si="4"/>
        <v>0</v>
      </c>
      <c r="O31" s="223"/>
      <c r="P31" s="224"/>
      <c r="Q31" s="224"/>
      <c r="R31" s="224"/>
      <c r="S31" s="224"/>
      <c r="T31" s="225"/>
      <c r="U31" s="226">
        <f t="shared" si="2"/>
        <v>0.16481481481481483</v>
      </c>
      <c r="V31" s="227"/>
      <c r="W31" s="228" t="str">
        <f t="shared" si="5"/>
        <v>0</v>
      </c>
      <c r="X31" s="509"/>
      <c r="Y31" s="229">
        <f t="shared" si="6"/>
        <v>0</v>
      </c>
    </row>
    <row r="32" spans="2:25" ht="18.75" customHeight="1">
      <c r="B32" s="503"/>
      <c r="C32" s="506"/>
      <c r="D32" s="216">
        <v>3</v>
      </c>
      <c r="E32" s="216" t="s">
        <v>6202</v>
      </c>
      <c r="F32" s="217">
        <v>628</v>
      </c>
      <c r="G32" s="218">
        <f t="shared" si="3"/>
        <v>125.6</v>
      </c>
      <c r="H32" s="219">
        <f t="shared" si="0"/>
        <v>348.88888888888886</v>
      </c>
      <c r="I32" s="219">
        <f t="shared" si="1"/>
        <v>0.11629629629629629</v>
      </c>
      <c r="J32" s="216"/>
      <c r="K32" s="220"/>
      <c r="L32" s="220"/>
      <c r="M32" s="221"/>
      <c r="N32" s="222">
        <f t="shared" si="4"/>
        <v>0</v>
      </c>
      <c r="O32" s="223"/>
      <c r="P32" s="224"/>
      <c r="Q32" s="224"/>
      <c r="R32" s="224"/>
      <c r="S32" s="224"/>
      <c r="T32" s="225"/>
      <c r="U32" s="226">
        <f t="shared" si="2"/>
        <v>0.23259259259259257</v>
      </c>
      <c r="V32" s="227"/>
      <c r="W32" s="228" t="str">
        <f t="shared" si="5"/>
        <v>0</v>
      </c>
      <c r="X32" s="509"/>
      <c r="Y32" s="229">
        <f t="shared" si="6"/>
        <v>0</v>
      </c>
    </row>
    <row r="33" spans="2:25" ht="18.75" customHeight="1">
      <c r="B33" s="503"/>
      <c r="C33" s="506"/>
      <c r="D33" s="216">
        <v>4</v>
      </c>
      <c r="E33" s="216" t="s">
        <v>6253</v>
      </c>
      <c r="F33" s="217">
        <v>559</v>
      </c>
      <c r="G33" s="218">
        <f t="shared" si="3"/>
        <v>111.8</v>
      </c>
      <c r="H33" s="219">
        <f t="shared" si="0"/>
        <v>310.55555555555554</v>
      </c>
      <c r="I33" s="219">
        <f t="shared" si="1"/>
        <v>0.10351851851851851</v>
      </c>
      <c r="J33" s="216"/>
      <c r="K33" s="220"/>
      <c r="L33" s="220"/>
      <c r="M33" s="221"/>
      <c r="N33" s="222">
        <f t="shared" si="4"/>
        <v>0</v>
      </c>
      <c r="O33" s="223"/>
      <c r="P33" s="224"/>
      <c r="Q33" s="224"/>
      <c r="R33" s="224"/>
      <c r="S33" s="224"/>
      <c r="T33" s="225"/>
      <c r="U33" s="226">
        <f t="shared" si="2"/>
        <v>0.20703703703703702</v>
      </c>
      <c r="V33" s="227"/>
      <c r="W33" s="228" t="str">
        <f t="shared" si="5"/>
        <v>0</v>
      </c>
      <c r="X33" s="509"/>
      <c r="Y33" s="229">
        <f t="shared" si="6"/>
        <v>0</v>
      </c>
    </row>
    <row r="34" spans="2:25" ht="18.75" customHeight="1">
      <c r="B34" s="503"/>
      <c r="C34" s="506"/>
      <c r="D34" s="216">
        <v>5</v>
      </c>
      <c r="E34" s="216" t="s">
        <v>6254</v>
      </c>
      <c r="F34" s="217">
        <v>406</v>
      </c>
      <c r="G34" s="218">
        <f t="shared" si="3"/>
        <v>81.2</v>
      </c>
      <c r="H34" s="219">
        <f t="shared" si="0"/>
        <v>225.55555555555554</v>
      </c>
      <c r="I34" s="219">
        <f t="shared" si="1"/>
        <v>7.5185185185185174E-2</v>
      </c>
      <c r="J34" s="216"/>
      <c r="K34" s="220"/>
      <c r="L34" s="220"/>
      <c r="M34" s="221"/>
      <c r="N34" s="222">
        <f t="shared" si="4"/>
        <v>0</v>
      </c>
      <c r="O34" s="223"/>
      <c r="P34" s="224"/>
      <c r="Q34" s="224"/>
      <c r="R34" s="224"/>
      <c r="S34" s="224"/>
      <c r="T34" s="225"/>
      <c r="U34" s="226">
        <f t="shared" si="2"/>
        <v>0.15037037037037035</v>
      </c>
      <c r="V34" s="227"/>
      <c r="W34" s="228" t="str">
        <f t="shared" si="5"/>
        <v>0</v>
      </c>
      <c r="X34" s="509"/>
      <c r="Y34" s="229">
        <f t="shared" si="6"/>
        <v>0</v>
      </c>
    </row>
    <row r="35" spans="2:25" ht="18.75" customHeight="1">
      <c r="B35" s="503"/>
      <c r="C35" s="506"/>
      <c r="D35" s="216">
        <v>6</v>
      </c>
      <c r="E35" s="216" t="s">
        <v>6255</v>
      </c>
      <c r="F35" s="217">
        <v>529</v>
      </c>
      <c r="G35" s="218">
        <f t="shared" si="3"/>
        <v>105.8</v>
      </c>
      <c r="H35" s="219">
        <f t="shared" si="0"/>
        <v>293.88888888888886</v>
      </c>
      <c r="I35" s="219">
        <f t="shared" si="1"/>
        <v>9.7962962962962946E-2</v>
      </c>
      <c r="J35" s="216"/>
      <c r="K35" s="220"/>
      <c r="L35" s="220"/>
      <c r="M35" s="221"/>
      <c r="N35" s="222">
        <f t="shared" si="4"/>
        <v>0</v>
      </c>
      <c r="O35" s="223"/>
      <c r="P35" s="224"/>
      <c r="Q35" s="224"/>
      <c r="R35" s="224"/>
      <c r="S35" s="224"/>
      <c r="T35" s="225"/>
      <c r="U35" s="226">
        <f t="shared" si="2"/>
        <v>0.19592592592592589</v>
      </c>
      <c r="V35" s="227"/>
      <c r="W35" s="228" t="str">
        <f t="shared" si="5"/>
        <v>0</v>
      </c>
      <c r="X35" s="509"/>
      <c r="Y35" s="229">
        <f t="shared" si="6"/>
        <v>0</v>
      </c>
    </row>
    <row r="36" spans="2:25" ht="18.75" customHeight="1">
      <c r="B36" s="503"/>
      <c r="C36" s="506"/>
      <c r="D36" s="216">
        <v>7</v>
      </c>
      <c r="E36" s="216" t="s">
        <v>6256</v>
      </c>
      <c r="F36" s="217">
        <v>646</v>
      </c>
      <c r="G36" s="218">
        <f t="shared" si="3"/>
        <v>129.19999999999999</v>
      </c>
      <c r="H36" s="219">
        <f t="shared" si="0"/>
        <v>358.88888888888886</v>
      </c>
      <c r="I36" s="219">
        <f t="shared" si="1"/>
        <v>0.11962962962962961</v>
      </c>
      <c r="J36" s="216"/>
      <c r="K36" s="220"/>
      <c r="L36" s="220"/>
      <c r="M36" s="221"/>
      <c r="N36" s="222">
        <f t="shared" si="4"/>
        <v>0</v>
      </c>
      <c r="O36" s="223"/>
      <c r="P36" s="224"/>
      <c r="Q36" s="224"/>
      <c r="R36" s="224"/>
      <c r="S36" s="224"/>
      <c r="T36" s="225"/>
      <c r="U36" s="226">
        <f t="shared" si="2"/>
        <v>0.23925925925925923</v>
      </c>
      <c r="V36" s="227"/>
      <c r="W36" s="228" t="str">
        <f t="shared" si="5"/>
        <v>0</v>
      </c>
      <c r="X36" s="509"/>
      <c r="Y36" s="229">
        <f t="shared" si="6"/>
        <v>0</v>
      </c>
    </row>
    <row r="37" spans="2:25" ht="18.75" customHeight="1">
      <c r="B37" s="503"/>
      <c r="C37" s="506"/>
      <c r="D37" s="216"/>
      <c r="E37" s="216" t="s">
        <v>6257</v>
      </c>
      <c r="F37" s="217">
        <v>600</v>
      </c>
      <c r="G37" s="218">
        <f t="shared" si="3"/>
        <v>120</v>
      </c>
      <c r="H37" s="219">
        <f t="shared" si="0"/>
        <v>333.33333333333331</v>
      </c>
      <c r="I37" s="219">
        <f t="shared" si="1"/>
        <v>0.1111111111111111</v>
      </c>
      <c r="J37" s="216"/>
      <c r="K37" s="220"/>
      <c r="L37" s="220"/>
      <c r="M37" s="221"/>
      <c r="N37" s="222">
        <f t="shared" si="4"/>
        <v>0</v>
      </c>
      <c r="O37" s="223"/>
      <c r="P37" s="224"/>
      <c r="Q37" s="224"/>
      <c r="R37" s="224"/>
      <c r="S37" s="224"/>
      <c r="T37" s="225"/>
      <c r="U37" s="226">
        <f t="shared" si="2"/>
        <v>0.22222222222222221</v>
      </c>
      <c r="V37" s="227"/>
      <c r="W37" s="228" t="str">
        <f t="shared" si="5"/>
        <v>0</v>
      </c>
      <c r="X37" s="509"/>
      <c r="Y37" s="229">
        <f t="shared" si="6"/>
        <v>0</v>
      </c>
    </row>
    <row r="38" spans="2:25" ht="18.75" customHeight="1">
      <c r="B38" s="503"/>
      <c r="C38" s="506"/>
      <c r="D38" s="216">
        <v>1</v>
      </c>
      <c r="E38" s="216" t="s">
        <v>6258</v>
      </c>
      <c r="F38" s="217">
        <v>535</v>
      </c>
      <c r="G38" s="218">
        <f t="shared" si="3"/>
        <v>107</v>
      </c>
      <c r="H38" s="219">
        <f t="shared" si="0"/>
        <v>297.22222222222223</v>
      </c>
      <c r="I38" s="219">
        <f t="shared" si="1"/>
        <v>9.9074074074074078E-2</v>
      </c>
      <c r="J38" s="216"/>
      <c r="K38" s="220"/>
      <c r="L38" s="220"/>
      <c r="M38" s="221"/>
      <c r="N38" s="222">
        <f t="shared" si="4"/>
        <v>0</v>
      </c>
      <c r="O38" s="223"/>
      <c r="P38" s="224"/>
      <c r="Q38" s="224"/>
      <c r="R38" s="224"/>
      <c r="S38" s="224"/>
      <c r="T38" s="225"/>
      <c r="U38" s="226">
        <f t="shared" si="2"/>
        <v>0.19814814814814816</v>
      </c>
      <c r="V38" s="227"/>
      <c r="W38" s="228" t="str">
        <f t="shared" si="5"/>
        <v>0</v>
      </c>
      <c r="X38" s="509"/>
      <c r="Y38" s="229">
        <f t="shared" si="6"/>
        <v>0</v>
      </c>
    </row>
    <row r="39" spans="2:25" ht="18.75" customHeight="1">
      <c r="B39" s="503"/>
      <c r="C39" s="506"/>
      <c r="D39" s="216">
        <v>2</v>
      </c>
      <c r="E39" s="216" t="s">
        <v>6259</v>
      </c>
      <c r="F39" s="217">
        <v>399</v>
      </c>
      <c r="G39" s="218">
        <f t="shared" si="3"/>
        <v>79.8</v>
      </c>
      <c r="H39" s="219">
        <f t="shared" si="0"/>
        <v>221.66666666666666</v>
      </c>
      <c r="I39" s="219">
        <f t="shared" si="1"/>
        <v>7.3888888888888879E-2</v>
      </c>
      <c r="J39" s="216"/>
      <c r="K39" s="220"/>
      <c r="L39" s="220"/>
      <c r="M39" s="221"/>
      <c r="N39" s="222">
        <f t="shared" si="4"/>
        <v>0</v>
      </c>
      <c r="O39" s="223"/>
      <c r="P39" s="224"/>
      <c r="Q39" s="224"/>
      <c r="R39" s="224"/>
      <c r="S39" s="224"/>
      <c r="T39" s="225"/>
      <c r="U39" s="226">
        <f t="shared" si="2"/>
        <v>0.14777777777777776</v>
      </c>
      <c r="V39" s="227"/>
      <c r="W39" s="228" t="str">
        <f t="shared" si="5"/>
        <v>0</v>
      </c>
      <c r="X39" s="509"/>
      <c r="Y39" s="229">
        <f t="shared" si="6"/>
        <v>0</v>
      </c>
    </row>
    <row r="40" spans="2:25" ht="18.75" customHeight="1">
      <c r="B40" s="503"/>
      <c r="C40" s="506"/>
      <c r="D40" s="216">
        <v>3</v>
      </c>
      <c r="E40" s="216" t="s">
        <v>6260</v>
      </c>
      <c r="F40" s="217">
        <v>595</v>
      </c>
      <c r="G40" s="218">
        <f t="shared" si="3"/>
        <v>119</v>
      </c>
      <c r="H40" s="219">
        <f t="shared" si="0"/>
        <v>330.55555555555554</v>
      </c>
      <c r="I40" s="219">
        <f t="shared" si="1"/>
        <v>0.11018518518518518</v>
      </c>
      <c r="J40" s="216"/>
      <c r="K40" s="220"/>
      <c r="L40" s="220"/>
      <c r="M40" s="221"/>
      <c r="N40" s="222">
        <f t="shared" si="4"/>
        <v>0</v>
      </c>
      <c r="O40" s="223"/>
      <c r="P40" s="224"/>
      <c r="Q40" s="224"/>
      <c r="R40" s="224"/>
      <c r="S40" s="224"/>
      <c r="T40" s="225"/>
      <c r="U40" s="226">
        <f t="shared" si="2"/>
        <v>0.22037037037037036</v>
      </c>
      <c r="V40" s="227"/>
      <c r="W40" s="228" t="str">
        <f t="shared" si="5"/>
        <v>0</v>
      </c>
      <c r="X40" s="509"/>
      <c r="Y40" s="229">
        <f t="shared" si="6"/>
        <v>0</v>
      </c>
    </row>
    <row r="41" spans="2:25" ht="18.75" customHeight="1">
      <c r="B41" s="503"/>
      <c r="C41" s="506"/>
      <c r="D41" s="216">
        <v>4</v>
      </c>
      <c r="E41" s="216"/>
      <c r="F41" s="217"/>
      <c r="G41" s="218">
        <f t="shared" si="3"/>
        <v>0</v>
      </c>
      <c r="H41" s="219">
        <f t="shared" si="0"/>
        <v>0</v>
      </c>
      <c r="I41" s="219">
        <f t="shared" si="1"/>
        <v>0</v>
      </c>
      <c r="J41" s="216"/>
      <c r="K41" s="220"/>
      <c r="L41" s="220"/>
      <c r="M41" s="221"/>
      <c r="N41" s="222">
        <f t="shared" si="4"/>
        <v>0</v>
      </c>
      <c r="O41" s="223"/>
      <c r="P41" s="224"/>
      <c r="Q41" s="224"/>
      <c r="R41" s="224"/>
      <c r="S41" s="224"/>
      <c r="T41" s="225"/>
      <c r="U41" s="226">
        <f t="shared" si="2"/>
        <v>0</v>
      </c>
      <c r="V41" s="227"/>
      <c r="W41" s="228" t="str">
        <f t="shared" si="5"/>
        <v>0</v>
      </c>
      <c r="X41" s="509"/>
      <c r="Y41" s="229">
        <f t="shared" si="6"/>
        <v>0</v>
      </c>
    </row>
    <row r="42" spans="2:25" ht="18.75" customHeight="1">
      <c r="B42" s="503"/>
      <c r="C42" s="506"/>
      <c r="D42" s="216">
        <v>5</v>
      </c>
      <c r="E42" s="216" t="s">
        <v>6261</v>
      </c>
      <c r="F42" s="217">
        <v>625</v>
      </c>
      <c r="G42" s="218">
        <f t="shared" si="3"/>
        <v>125</v>
      </c>
      <c r="H42" s="219">
        <f t="shared" si="0"/>
        <v>347.22222222222223</v>
      </c>
      <c r="I42" s="219">
        <f t="shared" si="1"/>
        <v>0.11574074074074074</v>
      </c>
      <c r="J42" s="216"/>
      <c r="K42" s="220"/>
      <c r="L42" s="220"/>
      <c r="M42" s="221"/>
      <c r="N42" s="222">
        <f t="shared" si="4"/>
        <v>0</v>
      </c>
      <c r="O42" s="223"/>
      <c r="P42" s="224"/>
      <c r="Q42" s="224"/>
      <c r="R42" s="224"/>
      <c r="S42" s="224"/>
      <c r="T42" s="225"/>
      <c r="U42" s="226">
        <f t="shared" si="2"/>
        <v>0.23148148148148148</v>
      </c>
      <c r="V42" s="227"/>
      <c r="W42" s="228" t="str">
        <f t="shared" si="5"/>
        <v>0</v>
      </c>
      <c r="X42" s="509"/>
      <c r="Y42" s="229">
        <f t="shared" si="6"/>
        <v>0</v>
      </c>
    </row>
    <row r="43" spans="2:25" ht="18.75" customHeight="1">
      <c r="B43" s="503"/>
      <c r="C43" s="506"/>
      <c r="D43" s="216">
        <v>6</v>
      </c>
      <c r="E43" s="216" t="s">
        <v>6262</v>
      </c>
      <c r="F43" s="217">
        <v>626</v>
      </c>
      <c r="G43" s="218">
        <f t="shared" si="3"/>
        <v>125.2</v>
      </c>
      <c r="H43" s="219">
        <f t="shared" si="0"/>
        <v>347.77777777777777</v>
      </c>
      <c r="I43" s="219">
        <f t="shared" si="1"/>
        <v>0.11592592592592592</v>
      </c>
      <c r="J43" s="216"/>
      <c r="K43" s="220"/>
      <c r="L43" s="220"/>
      <c r="M43" s="221"/>
      <c r="N43" s="222">
        <f t="shared" si="4"/>
        <v>0</v>
      </c>
      <c r="O43" s="223"/>
      <c r="P43" s="224"/>
      <c r="Q43" s="224"/>
      <c r="R43" s="224"/>
      <c r="S43" s="224"/>
      <c r="T43" s="225"/>
      <c r="U43" s="226">
        <f t="shared" si="2"/>
        <v>0.23185185185185184</v>
      </c>
      <c r="V43" s="227"/>
      <c r="W43" s="228" t="str">
        <f t="shared" si="5"/>
        <v>0</v>
      </c>
      <c r="X43" s="509"/>
      <c r="Y43" s="229">
        <f t="shared" si="6"/>
        <v>0</v>
      </c>
    </row>
    <row r="44" spans="2:25" ht="18.75" customHeight="1">
      <c r="B44" s="503"/>
      <c r="C44" s="506"/>
      <c r="D44" s="216">
        <v>7</v>
      </c>
      <c r="E44" s="216" t="s">
        <v>6263</v>
      </c>
      <c r="F44" s="217">
        <v>429</v>
      </c>
      <c r="G44" s="218">
        <f t="shared" si="3"/>
        <v>85.8</v>
      </c>
      <c r="H44" s="219">
        <f t="shared" si="0"/>
        <v>238.33333333333331</v>
      </c>
      <c r="I44" s="219">
        <f t="shared" si="1"/>
        <v>7.9444444444444443E-2</v>
      </c>
      <c r="J44" s="216"/>
      <c r="K44" s="220"/>
      <c r="L44" s="220"/>
      <c r="M44" s="221"/>
      <c r="N44" s="222">
        <f t="shared" si="4"/>
        <v>0</v>
      </c>
      <c r="O44" s="223"/>
      <c r="P44" s="224"/>
      <c r="Q44" s="224"/>
      <c r="R44" s="224"/>
      <c r="S44" s="224"/>
      <c r="T44" s="225"/>
      <c r="U44" s="226">
        <f t="shared" si="2"/>
        <v>0.15888888888888889</v>
      </c>
      <c r="V44" s="227"/>
      <c r="W44" s="228" t="str">
        <f t="shared" si="5"/>
        <v>0</v>
      </c>
      <c r="X44" s="509"/>
      <c r="Y44" s="229">
        <f t="shared" si="6"/>
        <v>0</v>
      </c>
    </row>
    <row r="45" spans="2:25" ht="18.75" customHeight="1">
      <c r="B45" s="503"/>
      <c r="C45" s="506"/>
      <c r="D45" s="216">
        <v>8</v>
      </c>
      <c r="E45" s="216" t="s">
        <v>6264</v>
      </c>
      <c r="F45" s="217">
        <v>393</v>
      </c>
      <c r="G45" s="218">
        <f t="shared" si="3"/>
        <v>78.599999999999994</v>
      </c>
      <c r="H45" s="219">
        <f t="shared" si="0"/>
        <v>218.33333333333331</v>
      </c>
      <c r="I45" s="219">
        <f t="shared" si="1"/>
        <v>7.2777777777777775E-2</v>
      </c>
      <c r="J45" s="216"/>
      <c r="K45" s="220" t="s">
        <v>6265</v>
      </c>
      <c r="L45" s="220"/>
      <c r="M45" s="221">
        <f>SUM(H42:H51)</f>
        <v>3008.333333333333</v>
      </c>
      <c r="N45" s="222">
        <f t="shared" si="4"/>
        <v>60.166666666666657</v>
      </c>
      <c r="O45" s="223"/>
      <c r="P45" s="224" t="s">
        <v>12</v>
      </c>
      <c r="Q45" s="224"/>
      <c r="R45" s="224" t="s">
        <v>1064</v>
      </c>
      <c r="S45" s="224"/>
      <c r="T45" s="225"/>
      <c r="U45" s="226">
        <f t="shared" si="2"/>
        <v>0.14555555555555555</v>
      </c>
      <c r="V45" s="227">
        <f>SUM(U42:U51)</f>
        <v>2.0055555555555555</v>
      </c>
      <c r="W45" s="228" t="str">
        <f t="shared" si="5"/>
        <v>2</v>
      </c>
      <c r="X45" s="509"/>
      <c r="Y45" s="229">
        <f t="shared" si="6"/>
        <v>1</v>
      </c>
    </row>
    <row r="46" spans="2:25" ht="18.75" customHeight="1">
      <c r="B46" s="503"/>
      <c r="C46" s="506"/>
      <c r="D46" s="216">
        <v>1</v>
      </c>
      <c r="E46" s="231" t="s">
        <v>6266</v>
      </c>
      <c r="F46" s="217">
        <v>797</v>
      </c>
      <c r="G46" s="218">
        <f t="shared" si="3"/>
        <v>159.4</v>
      </c>
      <c r="H46" s="219">
        <f t="shared" si="0"/>
        <v>442.77777777777777</v>
      </c>
      <c r="I46" s="219">
        <f t="shared" si="1"/>
        <v>0.14759259259259258</v>
      </c>
      <c r="J46" s="231"/>
      <c r="K46" s="220"/>
      <c r="L46" s="220"/>
      <c r="M46" s="221"/>
      <c r="N46" s="222">
        <f t="shared" si="4"/>
        <v>0</v>
      </c>
      <c r="O46" s="223"/>
      <c r="P46" s="224"/>
      <c r="Q46" s="224"/>
      <c r="R46" s="224"/>
      <c r="S46" s="224"/>
      <c r="T46" s="225"/>
      <c r="U46" s="226">
        <f t="shared" si="2"/>
        <v>0.29518518518518516</v>
      </c>
      <c r="V46" s="227"/>
      <c r="W46" s="228" t="str">
        <f t="shared" si="5"/>
        <v>0</v>
      </c>
      <c r="X46" s="509"/>
      <c r="Y46" s="229">
        <f t="shared" si="6"/>
        <v>0</v>
      </c>
    </row>
    <row r="47" spans="2:25" ht="18.75" customHeight="1">
      <c r="B47" s="503"/>
      <c r="C47" s="506"/>
      <c r="D47" s="216">
        <v>2</v>
      </c>
      <c r="E47" s="216" t="s">
        <v>6267</v>
      </c>
      <c r="F47" s="217">
        <v>359</v>
      </c>
      <c r="G47" s="218">
        <f t="shared" si="3"/>
        <v>71.8</v>
      </c>
      <c r="H47" s="219">
        <f t="shared" si="0"/>
        <v>199.44444444444443</v>
      </c>
      <c r="I47" s="219">
        <f t="shared" si="1"/>
        <v>6.6481481481481475E-2</v>
      </c>
      <c r="J47" s="216"/>
      <c r="K47" s="220"/>
      <c r="L47" s="220"/>
      <c r="M47" s="221"/>
      <c r="N47" s="222">
        <f t="shared" si="4"/>
        <v>0</v>
      </c>
      <c r="O47" s="223"/>
      <c r="P47" s="224"/>
      <c r="Q47" s="224"/>
      <c r="R47" s="224"/>
      <c r="S47" s="224"/>
      <c r="T47" s="225"/>
      <c r="U47" s="226">
        <f t="shared" si="2"/>
        <v>0.13296296296296295</v>
      </c>
      <c r="V47" s="227"/>
      <c r="W47" s="228" t="str">
        <f t="shared" si="5"/>
        <v>0</v>
      </c>
      <c r="X47" s="509"/>
      <c r="Y47" s="229">
        <f t="shared" si="6"/>
        <v>0</v>
      </c>
    </row>
    <row r="48" spans="2:25" ht="18.75" customHeight="1">
      <c r="B48" s="503"/>
      <c r="C48" s="506"/>
      <c r="D48" s="216">
        <v>3</v>
      </c>
      <c r="E48" s="216" t="s">
        <v>6268</v>
      </c>
      <c r="F48" s="217">
        <v>357</v>
      </c>
      <c r="G48" s="218">
        <f t="shared" si="3"/>
        <v>71.400000000000006</v>
      </c>
      <c r="H48" s="219">
        <f t="shared" si="0"/>
        <v>198.33333333333331</v>
      </c>
      <c r="I48" s="219">
        <f t="shared" si="1"/>
        <v>6.6111111111111107E-2</v>
      </c>
      <c r="J48" s="216"/>
      <c r="K48" s="220"/>
      <c r="L48" s="220"/>
      <c r="M48" s="221"/>
      <c r="N48" s="222">
        <f t="shared" si="4"/>
        <v>0</v>
      </c>
      <c r="O48" s="223"/>
      <c r="P48" s="224"/>
      <c r="Q48" s="224"/>
      <c r="R48" s="224"/>
      <c r="S48" s="224"/>
      <c r="T48" s="225"/>
      <c r="U48" s="226">
        <f t="shared" si="2"/>
        <v>0.13222222222222221</v>
      </c>
      <c r="V48" s="227"/>
      <c r="W48" s="228" t="str">
        <f t="shared" si="5"/>
        <v>0</v>
      </c>
      <c r="X48" s="509"/>
      <c r="Y48" s="229">
        <f t="shared" si="6"/>
        <v>0</v>
      </c>
    </row>
    <row r="49" spans="2:25" ht="18.75" customHeight="1">
      <c r="B49" s="503"/>
      <c r="C49" s="506"/>
      <c r="D49" s="216">
        <v>4</v>
      </c>
      <c r="E49" s="216" t="s">
        <v>6269</v>
      </c>
      <c r="F49" s="217">
        <v>652</v>
      </c>
      <c r="G49" s="218">
        <f t="shared" si="3"/>
        <v>130.4</v>
      </c>
      <c r="H49" s="219">
        <f t="shared" si="0"/>
        <v>362.22222222222223</v>
      </c>
      <c r="I49" s="219">
        <f t="shared" si="1"/>
        <v>0.12074074074074075</v>
      </c>
      <c r="J49" s="216"/>
      <c r="K49" s="220"/>
      <c r="L49" s="220"/>
      <c r="M49" s="221"/>
      <c r="N49" s="222">
        <f t="shared" si="4"/>
        <v>0</v>
      </c>
      <c r="O49" s="223"/>
      <c r="P49" s="224"/>
      <c r="Q49" s="224"/>
      <c r="R49" s="224"/>
      <c r="S49" s="224"/>
      <c r="T49" s="225"/>
      <c r="U49" s="226">
        <f t="shared" si="2"/>
        <v>0.24148148148148149</v>
      </c>
      <c r="V49" s="227"/>
      <c r="W49" s="228" t="str">
        <f t="shared" si="5"/>
        <v>0</v>
      </c>
      <c r="X49" s="509"/>
      <c r="Y49" s="229">
        <f t="shared" si="6"/>
        <v>0</v>
      </c>
    </row>
    <row r="50" spans="2:25" ht="18.75" customHeight="1">
      <c r="B50" s="503"/>
      <c r="C50" s="506"/>
      <c r="D50" s="216">
        <v>5</v>
      </c>
      <c r="E50" s="216" t="s">
        <v>6270</v>
      </c>
      <c r="F50" s="217">
        <v>522</v>
      </c>
      <c r="G50" s="218">
        <f t="shared" si="3"/>
        <v>104.4</v>
      </c>
      <c r="H50" s="219">
        <f t="shared" si="0"/>
        <v>290</v>
      </c>
      <c r="I50" s="219">
        <f t="shared" si="1"/>
        <v>9.6666666666666665E-2</v>
      </c>
      <c r="J50" s="216"/>
      <c r="K50" s="220"/>
      <c r="L50" s="220"/>
      <c r="M50" s="221"/>
      <c r="N50" s="222">
        <f t="shared" si="4"/>
        <v>0</v>
      </c>
      <c r="O50" s="223"/>
      <c r="P50" s="224"/>
      <c r="Q50" s="224"/>
      <c r="R50" s="224"/>
      <c r="S50" s="224"/>
      <c r="T50" s="225"/>
      <c r="U50" s="226">
        <f t="shared" si="2"/>
        <v>0.19333333333333333</v>
      </c>
      <c r="V50" s="227"/>
      <c r="W50" s="228" t="str">
        <f t="shared" si="5"/>
        <v>0</v>
      </c>
      <c r="X50" s="509"/>
      <c r="Y50" s="229">
        <f t="shared" si="6"/>
        <v>0</v>
      </c>
    </row>
    <row r="51" spans="2:25" ht="18.75" customHeight="1">
      <c r="B51" s="503"/>
      <c r="C51" s="506"/>
      <c r="D51" s="216">
        <v>6</v>
      </c>
      <c r="E51" s="216" t="s">
        <v>6271</v>
      </c>
      <c r="F51" s="217">
        <v>655</v>
      </c>
      <c r="G51" s="218">
        <f t="shared" si="3"/>
        <v>131</v>
      </c>
      <c r="H51" s="219">
        <f t="shared" si="0"/>
        <v>363.88888888888886</v>
      </c>
      <c r="I51" s="219">
        <f t="shared" si="1"/>
        <v>0.12129629629629629</v>
      </c>
      <c r="J51" s="216"/>
      <c r="K51" s="216"/>
      <c r="L51" s="220"/>
      <c r="M51" s="221"/>
      <c r="N51" s="222">
        <f t="shared" si="4"/>
        <v>0</v>
      </c>
      <c r="O51" s="223"/>
      <c r="P51" s="224"/>
      <c r="Q51" s="224"/>
      <c r="R51" s="224"/>
      <c r="S51" s="224"/>
      <c r="T51" s="225"/>
      <c r="U51" s="226">
        <f t="shared" si="2"/>
        <v>0.24259259259259258</v>
      </c>
      <c r="V51" s="227"/>
      <c r="W51" s="228" t="str">
        <f t="shared" si="5"/>
        <v>0</v>
      </c>
      <c r="X51" s="509"/>
      <c r="Y51" s="229">
        <f t="shared" si="6"/>
        <v>0</v>
      </c>
    </row>
    <row r="52" spans="2:25" ht="18.75" customHeight="1">
      <c r="B52" s="503"/>
      <c r="C52" s="506"/>
      <c r="D52" s="216"/>
      <c r="E52" s="216"/>
      <c r="F52" s="217">
        <v>0</v>
      </c>
      <c r="G52" s="218">
        <f t="shared" si="3"/>
        <v>0</v>
      </c>
      <c r="H52" s="219">
        <f t="shared" si="0"/>
        <v>0</v>
      </c>
      <c r="I52" s="219">
        <f t="shared" si="1"/>
        <v>0</v>
      </c>
      <c r="J52" s="216"/>
      <c r="K52" s="220"/>
      <c r="L52" s="220"/>
      <c r="M52" s="221"/>
      <c r="N52" s="222">
        <f t="shared" si="4"/>
        <v>0</v>
      </c>
      <c r="O52" s="223"/>
      <c r="P52" s="224"/>
      <c r="Q52" s="224"/>
      <c r="R52" s="224"/>
      <c r="S52" s="224"/>
      <c r="T52" s="225"/>
      <c r="U52" s="226">
        <f t="shared" si="2"/>
        <v>0</v>
      </c>
      <c r="V52" s="227"/>
      <c r="W52" s="228" t="str">
        <f t="shared" si="5"/>
        <v>0</v>
      </c>
      <c r="X52" s="509"/>
      <c r="Y52" s="229">
        <f t="shared" si="6"/>
        <v>0</v>
      </c>
    </row>
    <row r="53" spans="2:25" ht="18.75" customHeight="1">
      <c r="B53" s="503"/>
      <c r="C53" s="506"/>
      <c r="D53" s="216">
        <v>1</v>
      </c>
      <c r="E53" s="216" t="s">
        <v>6272</v>
      </c>
      <c r="F53" s="217">
        <v>880</v>
      </c>
      <c r="G53" s="218">
        <f t="shared" si="3"/>
        <v>176</v>
      </c>
      <c r="H53" s="219">
        <f t="shared" si="0"/>
        <v>488.88888888888886</v>
      </c>
      <c r="I53" s="219">
        <f t="shared" si="1"/>
        <v>0.16296296296296295</v>
      </c>
      <c r="J53" s="216"/>
      <c r="K53" s="220"/>
      <c r="L53" s="220"/>
      <c r="M53" s="221"/>
      <c r="N53" s="222">
        <f t="shared" si="4"/>
        <v>0</v>
      </c>
      <c r="O53" s="223"/>
      <c r="P53" s="224"/>
      <c r="Q53" s="224"/>
      <c r="R53" s="224"/>
      <c r="S53" s="224"/>
      <c r="T53" s="225"/>
      <c r="U53" s="226">
        <f t="shared" si="2"/>
        <v>0.3259259259259259</v>
      </c>
      <c r="V53" s="227"/>
      <c r="W53" s="228" t="str">
        <f t="shared" si="5"/>
        <v>0</v>
      </c>
      <c r="X53" s="509"/>
      <c r="Y53" s="229">
        <f t="shared" si="6"/>
        <v>0</v>
      </c>
    </row>
    <row r="54" spans="2:25" ht="18.75" customHeight="1">
      <c r="B54" s="503"/>
      <c r="C54" s="506"/>
      <c r="D54" s="216">
        <v>2</v>
      </c>
      <c r="E54" s="216" t="s">
        <v>6273</v>
      </c>
      <c r="F54" s="217">
        <v>648</v>
      </c>
      <c r="G54" s="218">
        <f t="shared" si="3"/>
        <v>129.6</v>
      </c>
      <c r="H54" s="219">
        <f t="shared" si="0"/>
        <v>360</v>
      </c>
      <c r="I54" s="219">
        <f t="shared" si="1"/>
        <v>0.12</v>
      </c>
      <c r="J54" s="216"/>
      <c r="K54" s="220"/>
      <c r="L54" s="220"/>
      <c r="M54" s="221"/>
      <c r="N54" s="222">
        <f t="shared" si="4"/>
        <v>0</v>
      </c>
      <c r="O54" s="223"/>
      <c r="P54" s="224"/>
      <c r="Q54" s="224"/>
      <c r="R54" s="224"/>
      <c r="S54" s="224"/>
      <c r="T54" s="225"/>
      <c r="U54" s="226">
        <f t="shared" si="2"/>
        <v>0.24</v>
      </c>
      <c r="V54" s="227"/>
      <c r="W54" s="228" t="str">
        <f t="shared" si="5"/>
        <v>0</v>
      </c>
      <c r="X54" s="509"/>
      <c r="Y54" s="229">
        <f t="shared" si="6"/>
        <v>0</v>
      </c>
    </row>
    <row r="55" spans="2:25" ht="18.75" customHeight="1">
      <c r="B55" s="503"/>
      <c r="C55" s="506"/>
      <c r="D55" s="216">
        <v>3</v>
      </c>
      <c r="E55" s="216" t="s">
        <v>6274</v>
      </c>
      <c r="F55" s="217">
        <v>771</v>
      </c>
      <c r="G55" s="218">
        <f t="shared" si="3"/>
        <v>154.19999999999999</v>
      </c>
      <c r="H55" s="219">
        <f t="shared" si="0"/>
        <v>428.33333333333331</v>
      </c>
      <c r="I55" s="219">
        <f t="shared" si="1"/>
        <v>0.14277777777777778</v>
      </c>
      <c r="J55" s="216"/>
      <c r="K55" s="220"/>
      <c r="L55" s="220"/>
      <c r="M55" s="221"/>
      <c r="N55" s="222">
        <f t="shared" si="4"/>
        <v>0</v>
      </c>
      <c r="O55" s="223"/>
      <c r="P55" s="224"/>
      <c r="Q55" s="224"/>
      <c r="R55" s="224"/>
      <c r="S55" s="224"/>
      <c r="T55" s="225"/>
      <c r="U55" s="226">
        <f t="shared" si="2"/>
        <v>0.28555555555555556</v>
      </c>
      <c r="V55" s="227"/>
      <c r="W55" s="228" t="str">
        <f t="shared" si="5"/>
        <v>0</v>
      </c>
      <c r="X55" s="509"/>
      <c r="Y55" s="229">
        <f t="shared" si="6"/>
        <v>0</v>
      </c>
    </row>
    <row r="56" spans="2:25" ht="18.75" customHeight="1">
      <c r="B56" s="503"/>
      <c r="C56" s="506"/>
      <c r="D56" s="216">
        <v>4</v>
      </c>
      <c r="E56" s="216" t="s">
        <v>6275</v>
      </c>
      <c r="F56" s="217">
        <v>814</v>
      </c>
      <c r="G56" s="218">
        <f t="shared" si="3"/>
        <v>162.80000000000001</v>
      </c>
      <c r="H56" s="219">
        <f t="shared" si="0"/>
        <v>452.22222222222223</v>
      </c>
      <c r="I56" s="219">
        <f t="shared" si="1"/>
        <v>0.15074074074074073</v>
      </c>
      <c r="J56" s="216"/>
      <c r="K56" s="220"/>
      <c r="L56" s="220"/>
      <c r="M56" s="221"/>
      <c r="N56" s="222">
        <f t="shared" si="4"/>
        <v>0</v>
      </c>
      <c r="O56" s="223"/>
      <c r="P56" s="224"/>
      <c r="Q56" s="224"/>
      <c r="R56" s="224"/>
      <c r="S56" s="224"/>
      <c r="T56" s="225"/>
      <c r="U56" s="226">
        <f t="shared" si="2"/>
        <v>0.30148148148148146</v>
      </c>
      <c r="V56" s="227"/>
      <c r="W56" s="228" t="str">
        <f t="shared" si="5"/>
        <v>0</v>
      </c>
      <c r="X56" s="509"/>
      <c r="Y56" s="229">
        <f t="shared" si="6"/>
        <v>0</v>
      </c>
    </row>
    <row r="57" spans="2:25" ht="18.75" customHeight="1">
      <c r="B57" s="503"/>
      <c r="C57" s="506"/>
      <c r="D57" s="216">
        <v>1</v>
      </c>
      <c r="E57" s="216" t="s">
        <v>3438</v>
      </c>
      <c r="F57" s="217">
        <v>586</v>
      </c>
      <c r="G57" s="218">
        <f t="shared" si="3"/>
        <v>117.2</v>
      </c>
      <c r="H57" s="219">
        <f t="shared" si="0"/>
        <v>325.55555555555554</v>
      </c>
      <c r="I57" s="219">
        <f t="shared" si="1"/>
        <v>0.10851851851851851</v>
      </c>
      <c r="J57" s="217"/>
      <c r="K57" s="220" t="s">
        <v>6276</v>
      </c>
      <c r="L57" s="220"/>
      <c r="M57" s="221">
        <f>SUM(H53:H60)</f>
        <v>2927.7777777777783</v>
      </c>
      <c r="N57" s="222">
        <f t="shared" si="4"/>
        <v>58.555555555555564</v>
      </c>
      <c r="O57" s="223"/>
      <c r="P57" s="224" t="s">
        <v>12</v>
      </c>
      <c r="Q57" s="224"/>
      <c r="R57" s="224" t="s">
        <v>1064</v>
      </c>
      <c r="S57" s="224"/>
      <c r="T57" s="225"/>
      <c r="U57" s="226">
        <f t="shared" si="2"/>
        <v>0.21703703703703703</v>
      </c>
      <c r="V57" s="227">
        <f>SUM(U53:U60)</f>
        <v>1.9518518518518517</v>
      </c>
      <c r="W57" s="228" t="str">
        <f t="shared" si="5"/>
        <v>2</v>
      </c>
      <c r="X57" s="509"/>
      <c r="Y57" s="229">
        <f t="shared" si="6"/>
        <v>1</v>
      </c>
    </row>
    <row r="58" spans="2:25" ht="18.75" customHeight="1">
      <c r="B58" s="503"/>
      <c r="C58" s="506"/>
      <c r="D58" s="216">
        <v>2</v>
      </c>
      <c r="E58" s="216" t="s">
        <v>6277</v>
      </c>
      <c r="F58" s="217">
        <v>456</v>
      </c>
      <c r="G58" s="218">
        <f t="shared" si="3"/>
        <v>91.2</v>
      </c>
      <c r="H58" s="219">
        <f t="shared" si="0"/>
        <v>253.33333333333331</v>
      </c>
      <c r="I58" s="219">
        <f t="shared" si="1"/>
        <v>8.4444444444444433E-2</v>
      </c>
      <c r="J58" s="217"/>
      <c r="K58" s="220"/>
      <c r="L58" s="220"/>
      <c r="M58" s="221"/>
      <c r="N58" s="222">
        <f t="shared" si="4"/>
        <v>0</v>
      </c>
      <c r="O58" s="223"/>
      <c r="P58" s="224"/>
      <c r="Q58" s="224"/>
      <c r="R58" s="224"/>
      <c r="S58" s="224"/>
      <c r="T58" s="225"/>
      <c r="U58" s="226">
        <f t="shared" si="2"/>
        <v>0.16888888888888887</v>
      </c>
      <c r="V58" s="227"/>
      <c r="W58" s="228" t="str">
        <f t="shared" si="5"/>
        <v>0</v>
      </c>
      <c r="X58" s="509"/>
      <c r="Y58" s="229">
        <f t="shared" si="6"/>
        <v>0</v>
      </c>
    </row>
    <row r="59" spans="2:25" ht="18.75" customHeight="1">
      <c r="B59" s="503"/>
      <c r="C59" s="506"/>
      <c r="D59" s="216">
        <v>3</v>
      </c>
      <c r="E59" s="216" t="s">
        <v>6278</v>
      </c>
      <c r="F59" s="217">
        <v>528</v>
      </c>
      <c r="G59" s="218">
        <f t="shared" si="3"/>
        <v>105.6</v>
      </c>
      <c r="H59" s="219">
        <f t="shared" si="0"/>
        <v>293.33333333333331</v>
      </c>
      <c r="I59" s="219">
        <f t="shared" si="1"/>
        <v>9.7777777777777769E-2</v>
      </c>
      <c r="J59" s="217"/>
      <c r="K59" s="220"/>
      <c r="L59" s="220"/>
      <c r="M59" s="221"/>
      <c r="N59" s="222">
        <f t="shared" si="4"/>
        <v>0</v>
      </c>
      <c r="O59" s="223"/>
      <c r="P59" s="224"/>
      <c r="Q59" s="224"/>
      <c r="R59" s="224"/>
      <c r="S59" s="224"/>
      <c r="T59" s="225"/>
      <c r="U59" s="226">
        <f t="shared" si="2"/>
        <v>0.19555555555555554</v>
      </c>
      <c r="V59" s="227"/>
      <c r="W59" s="228" t="str">
        <f t="shared" si="5"/>
        <v>0</v>
      </c>
      <c r="X59" s="509"/>
      <c r="Y59" s="229">
        <f t="shared" si="6"/>
        <v>0</v>
      </c>
    </row>
    <row r="60" spans="2:25" ht="18.75" customHeight="1">
      <c r="B60" s="503"/>
      <c r="C60" s="506"/>
      <c r="D60" s="216">
        <v>4</v>
      </c>
      <c r="E60" s="216" t="s">
        <v>6279</v>
      </c>
      <c r="F60" s="217">
        <v>587</v>
      </c>
      <c r="G60" s="218">
        <f t="shared" si="3"/>
        <v>117.4</v>
      </c>
      <c r="H60" s="219">
        <f t="shared" si="0"/>
        <v>326.11111111111109</v>
      </c>
      <c r="I60" s="219">
        <f t="shared" si="1"/>
        <v>0.10870370370370369</v>
      </c>
      <c r="J60" s="217"/>
      <c r="K60" s="220"/>
      <c r="L60" s="220"/>
      <c r="M60" s="221"/>
      <c r="N60" s="222">
        <f t="shared" si="4"/>
        <v>0</v>
      </c>
      <c r="O60" s="223"/>
      <c r="P60" s="224"/>
      <c r="Q60" s="224"/>
      <c r="R60" s="224"/>
      <c r="S60" s="224"/>
      <c r="T60" s="225"/>
      <c r="U60" s="226">
        <f t="shared" si="2"/>
        <v>0.21740740740740738</v>
      </c>
      <c r="V60" s="227"/>
      <c r="W60" s="228" t="str">
        <f t="shared" si="5"/>
        <v>0</v>
      </c>
      <c r="X60" s="509"/>
      <c r="Y60" s="229">
        <f t="shared" si="6"/>
        <v>0</v>
      </c>
    </row>
    <row r="61" spans="2:25" ht="18.75" customHeight="1">
      <c r="B61" s="503"/>
      <c r="C61" s="506"/>
      <c r="D61" s="216"/>
      <c r="E61" s="216"/>
      <c r="F61" s="217"/>
      <c r="G61" s="218">
        <f t="shared" ref="G61" si="7">F61/$G$15</f>
        <v>0</v>
      </c>
      <c r="H61" s="219">
        <f t="shared" ref="H61" si="8">F61/$H$15</f>
        <v>0</v>
      </c>
      <c r="I61" s="219">
        <f t="shared" ref="I61" si="9">H61/$I$15</f>
        <v>0</v>
      </c>
      <c r="J61" s="217"/>
      <c r="K61" s="220"/>
      <c r="L61" s="220"/>
      <c r="M61" s="221"/>
      <c r="N61" s="222">
        <f t="shared" ref="N61" si="10">M61/$N$15</f>
        <v>0</v>
      </c>
      <c r="O61" s="223"/>
      <c r="P61" s="224"/>
      <c r="Q61" s="224"/>
      <c r="R61" s="224"/>
      <c r="S61" s="224"/>
      <c r="T61" s="225"/>
      <c r="U61" s="226">
        <f t="shared" ref="U61" si="11">H61/$U$15</f>
        <v>0</v>
      </c>
      <c r="V61" s="227"/>
      <c r="W61" s="228" t="str">
        <f t="shared" ref="W61" si="12">IF(V61&lt;1,"0",IF(V61&lt;5,"2",IF(V61&gt;=5,"6")))</f>
        <v>0</v>
      </c>
      <c r="X61" s="509"/>
      <c r="Y61" s="229">
        <f t="shared" ref="Y61" si="13">W61/2</f>
        <v>0</v>
      </c>
    </row>
    <row r="62" spans="2:25" ht="18.75" customHeight="1">
      <c r="B62" s="503"/>
      <c r="C62" s="506"/>
      <c r="D62" s="216">
        <v>5</v>
      </c>
      <c r="E62" s="216" t="s">
        <v>6280</v>
      </c>
      <c r="F62" s="217">
        <v>764</v>
      </c>
      <c r="G62" s="218">
        <f t="shared" si="3"/>
        <v>152.80000000000001</v>
      </c>
      <c r="H62" s="219">
        <f t="shared" si="0"/>
        <v>424.44444444444446</v>
      </c>
      <c r="I62" s="219">
        <f t="shared" si="1"/>
        <v>0.14148148148148149</v>
      </c>
      <c r="J62" s="217"/>
      <c r="K62" s="220"/>
      <c r="L62" s="220"/>
      <c r="M62" s="221"/>
      <c r="N62" s="222">
        <f t="shared" si="4"/>
        <v>0</v>
      </c>
      <c r="O62" s="223"/>
      <c r="P62" s="224"/>
      <c r="Q62" s="224"/>
      <c r="R62" s="224"/>
      <c r="S62" s="224"/>
      <c r="T62" s="225"/>
      <c r="U62" s="226">
        <f t="shared" si="2"/>
        <v>0.28296296296296297</v>
      </c>
      <c r="V62" s="227"/>
      <c r="W62" s="228" t="str">
        <f t="shared" si="5"/>
        <v>0</v>
      </c>
      <c r="X62" s="509"/>
      <c r="Y62" s="229">
        <f t="shared" si="6"/>
        <v>0</v>
      </c>
    </row>
    <row r="63" spans="2:25" ht="18.75" customHeight="1">
      <c r="B63" s="503"/>
      <c r="C63" s="506"/>
      <c r="D63" s="216">
        <v>6</v>
      </c>
      <c r="E63" s="216" t="s">
        <v>6281</v>
      </c>
      <c r="F63" s="217">
        <v>417</v>
      </c>
      <c r="G63" s="218">
        <f t="shared" si="3"/>
        <v>83.4</v>
      </c>
      <c r="H63" s="219">
        <f t="shared" si="0"/>
        <v>231.66666666666666</v>
      </c>
      <c r="I63" s="219">
        <f t="shared" si="1"/>
        <v>7.722222222222222E-2</v>
      </c>
      <c r="J63" s="217"/>
      <c r="K63" s="220"/>
      <c r="L63" s="220"/>
      <c r="M63" s="221"/>
      <c r="N63" s="222">
        <f t="shared" si="4"/>
        <v>0</v>
      </c>
      <c r="O63" s="223"/>
      <c r="P63" s="224"/>
      <c r="Q63" s="224"/>
      <c r="R63" s="224"/>
      <c r="S63" s="224"/>
      <c r="T63" s="225"/>
      <c r="U63" s="226">
        <f t="shared" si="2"/>
        <v>0.15444444444444444</v>
      </c>
      <c r="V63" s="227"/>
      <c r="W63" s="228" t="str">
        <f t="shared" si="5"/>
        <v>0</v>
      </c>
      <c r="X63" s="509"/>
      <c r="Y63" s="229">
        <f t="shared" si="6"/>
        <v>0</v>
      </c>
    </row>
    <row r="64" spans="2:25" ht="18.75" customHeight="1">
      <c r="B64" s="503"/>
      <c r="C64" s="506"/>
      <c r="D64" s="216">
        <v>1</v>
      </c>
      <c r="E64" s="216" t="s">
        <v>6282</v>
      </c>
      <c r="F64" s="217">
        <v>469</v>
      </c>
      <c r="G64" s="218">
        <f t="shared" si="3"/>
        <v>93.8</v>
      </c>
      <c r="H64" s="219">
        <f t="shared" si="0"/>
        <v>260.55555555555554</v>
      </c>
      <c r="I64" s="219">
        <f t="shared" si="1"/>
        <v>8.6851851851851847E-2</v>
      </c>
      <c r="J64" s="217"/>
      <c r="K64" s="220" t="s">
        <v>11346</v>
      </c>
      <c r="L64" s="220"/>
      <c r="M64" s="221">
        <f>SUM(H62:H66)</f>
        <v>2844.4444444444443</v>
      </c>
      <c r="N64" s="222">
        <f t="shared" si="4"/>
        <v>56.888888888888886</v>
      </c>
      <c r="O64" s="223"/>
      <c r="P64" s="224" t="s">
        <v>12</v>
      </c>
      <c r="Q64" s="224"/>
      <c r="R64" s="224" t="s">
        <v>1064</v>
      </c>
      <c r="S64" s="224"/>
      <c r="T64" s="225"/>
      <c r="U64" s="226">
        <f t="shared" si="2"/>
        <v>0.17370370370370369</v>
      </c>
      <c r="V64" s="227">
        <f>SUM(U62:U66)</f>
        <v>1.8962962962962964</v>
      </c>
      <c r="W64" s="228" t="str">
        <f t="shared" si="5"/>
        <v>2</v>
      </c>
      <c r="X64" s="509"/>
      <c r="Y64" s="229">
        <f t="shared" si="6"/>
        <v>1</v>
      </c>
    </row>
    <row r="65" spans="2:25" ht="18.75" customHeight="1">
      <c r="B65" s="503"/>
      <c r="C65" s="506"/>
      <c r="D65" s="216">
        <v>2</v>
      </c>
      <c r="E65" s="216" t="s">
        <v>6283</v>
      </c>
      <c r="F65" s="217">
        <v>2006</v>
      </c>
      <c r="G65" s="218">
        <f t="shared" si="3"/>
        <v>401.2</v>
      </c>
      <c r="H65" s="219">
        <f t="shared" si="0"/>
        <v>1114.4444444444443</v>
      </c>
      <c r="I65" s="219">
        <f t="shared" si="1"/>
        <v>0.37148148148148147</v>
      </c>
      <c r="J65" s="217"/>
      <c r="K65" s="220"/>
      <c r="L65" s="220"/>
      <c r="M65" s="221"/>
      <c r="N65" s="222">
        <f t="shared" si="4"/>
        <v>0</v>
      </c>
      <c r="O65" s="223"/>
      <c r="P65" s="224"/>
      <c r="Q65" s="224"/>
      <c r="R65" s="224"/>
      <c r="S65" s="224"/>
      <c r="T65" s="225"/>
      <c r="U65" s="226">
        <f t="shared" si="2"/>
        <v>0.74296296296296294</v>
      </c>
      <c r="V65" s="227"/>
      <c r="W65" s="228" t="str">
        <f t="shared" si="5"/>
        <v>0</v>
      </c>
      <c r="X65" s="509"/>
      <c r="Y65" s="229">
        <f t="shared" si="6"/>
        <v>0</v>
      </c>
    </row>
    <row r="66" spans="2:25" ht="18.75" customHeight="1">
      <c r="B66" s="503"/>
      <c r="C66" s="506"/>
      <c r="D66" s="216">
        <v>3</v>
      </c>
      <c r="E66" s="216" t="s">
        <v>6284</v>
      </c>
      <c r="F66" s="217">
        <v>1464</v>
      </c>
      <c r="G66" s="218">
        <f t="shared" si="3"/>
        <v>292.8</v>
      </c>
      <c r="H66" s="219">
        <f t="shared" si="0"/>
        <v>813.33333333333326</v>
      </c>
      <c r="I66" s="219">
        <f t="shared" si="1"/>
        <v>0.27111111111111108</v>
      </c>
      <c r="J66" s="217"/>
      <c r="K66" s="220"/>
      <c r="L66" s="220"/>
      <c r="M66" s="221"/>
      <c r="N66" s="222">
        <f t="shared" si="4"/>
        <v>0</v>
      </c>
      <c r="O66" s="223"/>
      <c r="P66" s="224"/>
      <c r="Q66" s="224"/>
      <c r="R66" s="224"/>
      <c r="S66" s="224"/>
      <c r="T66" s="225"/>
      <c r="U66" s="226">
        <f t="shared" si="2"/>
        <v>0.54222222222222216</v>
      </c>
      <c r="V66" s="227"/>
      <c r="W66" s="228" t="str">
        <f t="shared" si="5"/>
        <v>0</v>
      </c>
      <c r="X66" s="509"/>
      <c r="Y66" s="229">
        <f t="shared" si="6"/>
        <v>0</v>
      </c>
    </row>
    <row r="67" spans="2:25" ht="18.75" customHeight="1">
      <c r="B67" s="503"/>
      <c r="C67" s="506"/>
      <c r="D67" s="216">
        <v>4</v>
      </c>
      <c r="E67" s="216"/>
      <c r="F67" s="217"/>
      <c r="G67" s="218">
        <f t="shared" si="3"/>
        <v>0</v>
      </c>
      <c r="H67" s="219">
        <f t="shared" si="0"/>
        <v>0</v>
      </c>
      <c r="I67" s="219">
        <f t="shared" si="1"/>
        <v>0</v>
      </c>
      <c r="J67" s="217"/>
      <c r="K67" s="220"/>
      <c r="L67" s="220"/>
      <c r="M67" s="221"/>
      <c r="N67" s="222">
        <f t="shared" si="4"/>
        <v>0</v>
      </c>
      <c r="O67" s="223"/>
      <c r="P67" s="224"/>
      <c r="Q67" s="224"/>
      <c r="R67" s="224"/>
      <c r="S67" s="224"/>
      <c r="T67" s="225"/>
      <c r="U67" s="226">
        <f t="shared" si="2"/>
        <v>0</v>
      </c>
      <c r="V67" s="227"/>
      <c r="W67" s="228" t="str">
        <f t="shared" si="5"/>
        <v>0</v>
      </c>
      <c r="X67" s="509"/>
      <c r="Y67" s="229">
        <f t="shared" si="6"/>
        <v>0</v>
      </c>
    </row>
    <row r="68" spans="2:25" ht="18.75" customHeight="1">
      <c r="B68" s="503"/>
      <c r="C68" s="506"/>
      <c r="D68" s="216"/>
      <c r="E68" s="216" t="s">
        <v>6285</v>
      </c>
      <c r="F68" s="217">
        <v>424</v>
      </c>
      <c r="G68" s="218">
        <f t="shared" si="3"/>
        <v>84.8</v>
      </c>
      <c r="H68" s="219">
        <f t="shared" si="0"/>
        <v>235.55555555555554</v>
      </c>
      <c r="I68" s="219">
        <f t="shared" si="1"/>
        <v>7.8518518518518515E-2</v>
      </c>
      <c r="J68" s="217"/>
      <c r="K68" s="220"/>
      <c r="L68" s="220"/>
      <c r="M68" s="221"/>
      <c r="N68" s="222">
        <f t="shared" si="4"/>
        <v>0</v>
      </c>
      <c r="O68" s="223"/>
      <c r="P68" s="224"/>
      <c r="Q68" s="224"/>
      <c r="R68" s="224"/>
      <c r="S68" s="224"/>
      <c r="T68" s="225"/>
      <c r="U68" s="226">
        <f t="shared" si="2"/>
        <v>0.15703703703703703</v>
      </c>
      <c r="V68" s="227"/>
      <c r="W68" s="228" t="str">
        <f t="shared" si="5"/>
        <v>0</v>
      </c>
      <c r="X68" s="509"/>
      <c r="Y68" s="229">
        <f t="shared" si="6"/>
        <v>0</v>
      </c>
    </row>
    <row r="69" spans="2:25" ht="18.75" customHeight="1">
      <c r="B69" s="503"/>
      <c r="C69" s="506"/>
      <c r="D69" s="216">
        <v>1</v>
      </c>
      <c r="E69" s="216" t="s">
        <v>6286</v>
      </c>
      <c r="F69" s="217">
        <v>790</v>
      </c>
      <c r="G69" s="218">
        <f t="shared" si="3"/>
        <v>158</v>
      </c>
      <c r="H69" s="219">
        <f t="shared" si="0"/>
        <v>438.88888888888886</v>
      </c>
      <c r="I69" s="219">
        <f t="shared" si="1"/>
        <v>0.14629629629629629</v>
      </c>
      <c r="J69" s="217"/>
      <c r="K69" s="220" t="s">
        <v>6287</v>
      </c>
      <c r="L69" s="220"/>
      <c r="M69" s="221">
        <f>SUM(H68:H74)</f>
        <v>2164.4444444444443</v>
      </c>
      <c r="N69" s="222">
        <f t="shared" si="4"/>
        <v>43.288888888888884</v>
      </c>
      <c r="O69" s="223"/>
      <c r="P69" s="224" t="s">
        <v>12</v>
      </c>
      <c r="Q69" s="224"/>
      <c r="R69" s="224" t="s">
        <v>1064</v>
      </c>
      <c r="S69" s="224"/>
      <c r="T69" s="225"/>
      <c r="U69" s="226">
        <f t="shared" si="2"/>
        <v>0.29259259259259257</v>
      </c>
      <c r="V69" s="227">
        <f>SUM(U68:U74)</f>
        <v>1.442962962962963</v>
      </c>
      <c r="W69" s="228" t="str">
        <f t="shared" si="5"/>
        <v>2</v>
      </c>
      <c r="X69" s="509"/>
      <c r="Y69" s="229">
        <f t="shared" si="6"/>
        <v>1</v>
      </c>
    </row>
    <row r="70" spans="2:25" ht="18.75" customHeight="1">
      <c r="B70" s="503"/>
      <c r="C70" s="506"/>
      <c r="D70" s="216">
        <v>2</v>
      </c>
      <c r="E70" s="216" t="s">
        <v>6288</v>
      </c>
      <c r="F70" s="217">
        <v>509</v>
      </c>
      <c r="G70" s="218">
        <f t="shared" si="3"/>
        <v>101.8</v>
      </c>
      <c r="H70" s="219">
        <f t="shared" si="0"/>
        <v>282.77777777777777</v>
      </c>
      <c r="I70" s="219">
        <f t="shared" si="1"/>
        <v>9.4259259259259251E-2</v>
      </c>
      <c r="J70" s="217"/>
      <c r="K70" s="220"/>
      <c r="L70" s="220"/>
      <c r="M70" s="221"/>
      <c r="N70" s="222">
        <f t="shared" si="4"/>
        <v>0</v>
      </c>
      <c r="O70" s="223"/>
      <c r="P70" s="224"/>
      <c r="Q70" s="224"/>
      <c r="R70" s="224"/>
      <c r="S70" s="224"/>
      <c r="T70" s="225"/>
      <c r="U70" s="226">
        <f t="shared" si="2"/>
        <v>0.1885185185185185</v>
      </c>
      <c r="V70" s="227"/>
      <c r="W70" s="228" t="str">
        <f t="shared" si="5"/>
        <v>0</v>
      </c>
      <c r="X70" s="509"/>
      <c r="Y70" s="229">
        <f t="shared" si="6"/>
        <v>0</v>
      </c>
    </row>
    <row r="71" spans="2:25" ht="18.75" customHeight="1">
      <c r="B71" s="503"/>
      <c r="C71" s="506"/>
      <c r="D71" s="216">
        <v>3</v>
      </c>
      <c r="E71" s="216" t="s">
        <v>6289</v>
      </c>
      <c r="F71" s="217">
        <v>763</v>
      </c>
      <c r="G71" s="218">
        <f t="shared" si="3"/>
        <v>152.6</v>
      </c>
      <c r="H71" s="219">
        <f t="shared" si="0"/>
        <v>423.88888888888886</v>
      </c>
      <c r="I71" s="219">
        <f t="shared" si="1"/>
        <v>0.14129629629629628</v>
      </c>
      <c r="J71" s="217"/>
      <c r="K71" s="220"/>
      <c r="L71" s="220"/>
      <c r="M71" s="221"/>
      <c r="N71" s="222">
        <f t="shared" si="4"/>
        <v>0</v>
      </c>
      <c r="O71" s="223"/>
      <c r="P71" s="224"/>
      <c r="Q71" s="224"/>
      <c r="R71" s="224"/>
      <c r="S71" s="224"/>
      <c r="T71" s="225"/>
      <c r="U71" s="226">
        <f t="shared" si="2"/>
        <v>0.28259259259259256</v>
      </c>
      <c r="V71" s="227"/>
      <c r="W71" s="228" t="str">
        <f t="shared" si="5"/>
        <v>0</v>
      </c>
      <c r="X71" s="509"/>
      <c r="Y71" s="229">
        <f t="shared" si="6"/>
        <v>0</v>
      </c>
    </row>
    <row r="72" spans="2:25" ht="18.75" customHeight="1">
      <c r="B72" s="503"/>
      <c r="C72" s="506"/>
      <c r="D72" s="216">
        <v>4</v>
      </c>
      <c r="E72" s="216" t="s">
        <v>6290</v>
      </c>
      <c r="F72" s="217">
        <v>314</v>
      </c>
      <c r="G72" s="218">
        <f t="shared" si="3"/>
        <v>62.8</v>
      </c>
      <c r="H72" s="219">
        <f t="shared" si="0"/>
        <v>174.44444444444443</v>
      </c>
      <c r="I72" s="219">
        <f t="shared" si="1"/>
        <v>5.8148148148148143E-2</v>
      </c>
      <c r="J72" s="217"/>
      <c r="K72" s="220"/>
      <c r="L72" s="220"/>
      <c r="M72" s="221"/>
      <c r="N72" s="222">
        <f t="shared" si="4"/>
        <v>0</v>
      </c>
      <c r="O72" s="223"/>
      <c r="P72" s="224"/>
      <c r="Q72" s="224"/>
      <c r="R72" s="224"/>
      <c r="S72" s="224"/>
      <c r="T72" s="225"/>
      <c r="U72" s="226">
        <f t="shared" si="2"/>
        <v>0.11629629629629629</v>
      </c>
      <c r="V72" s="227"/>
      <c r="W72" s="228" t="str">
        <f t="shared" si="5"/>
        <v>0</v>
      </c>
      <c r="X72" s="509"/>
      <c r="Y72" s="229">
        <f t="shared" si="6"/>
        <v>0</v>
      </c>
    </row>
    <row r="73" spans="2:25" ht="18.75" customHeight="1">
      <c r="B73" s="503"/>
      <c r="C73" s="506"/>
      <c r="D73" s="216">
        <v>5</v>
      </c>
      <c r="E73" s="216" t="s">
        <v>6291</v>
      </c>
      <c r="F73" s="217">
        <v>339</v>
      </c>
      <c r="G73" s="218">
        <f t="shared" si="3"/>
        <v>67.8</v>
      </c>
      <c r="H73" s="219">
        <f t="shared" si="0"/>
        <v>188.33333333333334</v>
      </c>
      <c r="I73" s="219">
        <f t="shared" si="1"/>
        <v>6.277777777777778E-2</v>
      </c>
      <c r="J73" s="217"/>
      <c r="K73" s="220"/>
      <c r="L73" s="220"/>
      <c r="M73" s="221"/>
      <c r="N73" s="222">
        <f t="shared" si="4"/>
        <v>0</v>
      </c>
      <c r="O73" s="223"/>
      <c r="P73" s="224"/>
      <c r="Q73" s="224"/>
      <c r="R73" s="224"/>
      <c r="S73" s="224"/>
      <c r="T73" s="225"/>
      <c r="U73" s="226">
        <f t="shared" si="2"/>
        <v>0.12555555555555556</v>
      </c>
      <c r="V73" s="227"/>
      <c r="W73" s="228" t="str">
        <f t="shared" si="5"/>
        <v>0</v>
      </c>
      <c r="X73" s="509"/>
      <c r="Y73" s="229">
        <f t="shared" si="6"/>
        <v>0</v>
      </c>
    </row>
    <row r="74" spans="2:25" ht="18.75" customHeight="1">
      <c r="B74" s="503"/>
      <c r="C74" s="506"/>
      <c r="D74" s="216">
        <v>6</v>
      </c>
      <c r="E74" s="216" t="s">
        <v>6292</v>
      </c>
      <c r="F74" s="217">
        <v>757</v>
      </c>
      <c r="G74" s="218">
        <f t="shared" si="3"/>
        <v>151.4</v>
      </c>
      <c r="H74" s="219">
        <f t="shared" si="0"/>
        <v>420.55555555555554</v>
      </c>
      <c r="I74" s="219">
        <f t="shared" si="1"/>
        <v>0.14018518518518519</v>
      </c>
      <c r="J74" s="217"/>
      <c r="K74" s="220"/>
      <c r="L74" s="220"/>
      <c r="M74" s="221"/>
      <c r="N74" s="222">
        <f t="shared" si="4"/>
        <v>0</v>
      </c>
      <c r="O74" s="223"/>
      <c r="P74" s="224"/>
      <c r="Q74" s="224"/>
      <c r="R74" s="224"/>
      <c r="S74" s="224"/>
      <c r="T74" s="225"/>
      <c r="U74" s="226">
        <f t="shared" si="2"/>
        <v>0.28037037037037038</v>
      </c>
      <c r="V74" s="227"/>
      <c r="W74" s="228" t="str">
        <f t="shared" si="5"/>
        <v>0</v>
      </c>
      <c r="X74" s="509"/>
      <c r="Y74" s="229">
        <f t="shared" si="6"/>
        <v>0</v>
      </c>
    </row>
    <row r="75" spans="2:25" ht="18.75" customHeight="1">
      <c r="B75" s="503"/>
      <c r="C75" s="506"/>
      <c r="D75" s="216"/>
      <c r="E75" s="216"/>
      <c r="F75" s="217">
        <v>0</v>
      </c>
      <c r="G75" s="218">
        <f t="shared" si="3"/>
        <v>0</v>
      </c>
      <c r="H75" s="219">
        <f t="shared" si="0"/>
        <v>0</v>
      </c>
      <c r="I75" s="219">
        <f t="shared" si="1"/>
        <v>0</v>
      </c>
      <c r="J75" s="217"/>
      <c r="K75" s="220"/>
      <c r="L75" s="220"/>
      <c r="M75" s="221"/>
      <c r="N75" s="222">
        <f t="shared" si="4"/>
        <v>0</v>
      </c>
      <c r="O75" s="223"/>
      <c r="P75" s="224"/>
      <c r="Q75" s="224"/>
      <c r="R75" s="224"/>
      <c r="S75" s="224"/>
      <c r="T75" s="225"/>
      <c r="U75" s="226">
        <f t="shared" si="2"/>
        <v>0</v>
      </c>
      <c r="V75" s="227"/>
      <c r="W75" s="228" t="str">
        <f t="shared" si="5"/>
        <v>0</v>
      </c>
      <c r="X75" s="509"/>
      <c r="Y75" s="229">
        <f t="shared" si="6"/>
        <v>0</v>
      </c>
    </row>
    <row r="76" spans="2:25" ht="18.75" customHeight="1">
      <c r="B76" s="503"/>
      <c r="C76" s="506"/>
      <c r="D76" s="216">
        <v>1</v>
      </c>
      <c r="E76" s="216" t="s">
        <v>6293</v>
      </c>
      <c r="F76" s="217">
        <v>339</v>
      </c>
      <c r="G76" s="218">
        <f t="shared" si="3"/>
        <v>67.8</v>
      </c>
      <c r="H76" s="219">
        <f t="shared" si="0"/>
        <v>188.33333333333334</v>
      </c>
      <c r="I76" s="219">
        <f t="shared" si="1"/>
        <v>6.277777777777778E-2</v>
      </c>
      <c r="J76" s="217"/>
      <c r="K76" s="220" t="s">
        <v>6294</v>
      </c>
      <c r="L76" s="220"/>
      <c r="M76" s="221">
        <f>SUM(H76:H84)</f>
        <v>2511.1111111111113</v>
      </c>
      <c r="N76" s="222">
        <f t="shared" si="4"/>
        <v>50.222222222222229</v>
      </c>
      <c r="O76" s="223"/>
      <c r="P76" s="224" t="s">
        <v>12</v>
      </c>
      <c r="Q76" s="224"/>
      <c r="R76" s="224" t="s">
        <v>1064</v>
      </c>
      <c r="S76" s="224"/>
      <c r="T76" s="225"/>
      <c r="U76" s="226">
        <f t="shared" si="2"/>
        <v>0.12555555555555556</v>
      </c>
      <c r="V76" s="227">
        <f>SUM(U76:U84)</f>
        <v>1.6740740740740743</v>
      </c>
      <c r="W76" s="228" t="str">
        <f t="shared" si="5"/>
        <v>2</v>
      </c>
      <c r="X76" s="509"/>
      <c r="Y76" s="229">
        <f t="shared" si="6"/>
        <v>1</v>
      </c>
    </row>
    <row r="77" spans="2:25" ht="18.75" customHeight="1">
      <c r="B77" s="503"/>
      <c r="C77" s="506"/>
      <c r="D77" s="216">
        <v>2</v>
      </c>
      <c r="E77" s="216" t="s">
        <v>6295</v>
      </c>
      <c r="F77" s="217">
        <v>313</v>
      </c>
      <c r="G77" s="218">
        <f t="shared" si="3"/>
        <v>62.6</v>
      </c>
      <c r="H77" s="219">
        <f t="shared" si="0"/>
        <v>173.88888888888889</v>
      </c>
      <c r="I77" s="219">
        <f t="shared" si="1"/>
        <v>5.7962962962962959E-2</v>
      </c>
      <c r="J77" s="217"/>
      <c r="K77" s="220"/>
      <c r="L77" s="220"/>
      <c r="M77" s="232"/>
      <c r="N77" s="222">
        <f t="shared" si="4"/>
        <v>0</v>
      </c>
      <c r="O77" s="223"/>
      <c r="P77" s="224"/>
      <c r="Q77" s="224"/>
      <c r="R77" s="224"/>
      <c r="S77" s="224"/>
      <c r="T77" s="225"/>
      <c r="U77" s="226">
        <f t="shared" si="2"/>
        <v>0.11592592592592592</v>
      </c>
      <c r="V77" s="227"/>
      <c r="W77" s="228" t="str">
        <f t="shared" si="5"/>
        <v>0</v>
      </c>
      <c r="X77" s="509"/>
      <c r="Y77" s="229">
        <f t="shared" si="6"/>
        <v>0</v>
      </c>
    </row>
    <row r="78" spans="2:25" ht="18.75" customHeight="1">
      <c r="B78" s="503"/>
      <c r="C78" s="506"/>
      <c r="D78" s="216">
        <v>3</v>
      </c>
      <c r="E78" s="216" t="s">
        <v>6296</v>
      </c>
      <c r="F78" s="217">
        <v>667</v>
      </c>
      <c r="G78" s="218">
        <f t="shared" si="3"/>
        <v>133.4</v>
      </c>
      <c r="H78" s="219">
        <f t="shared" si="0"/>
        <v>370.55555555555554</v>
      </c>
      <c r="I78" s="219">
        <f t="shared" si="1"/>
        <v>0.12351851851851851</v>
      </c>
      <c r="J78" s="217"/>
      <c r="K78" s="220"/>
      <c r="L78" s="220"/>
      <c r="M78" s="232"/>
      <c r="N78" s="222">
        <f t="shared" si="4"/>
        <v>0</v>
      </c>
      <c r="O78" s="223"/>
      <c r="P78" s="224"/>
      <c r="Q78" s="224"/>
      <c r="R78" s="224"/>
      <c r="S78" s="224"/>
      <c r="T78" s="225"/>
      <c r="U78" s="226">
        <f t="shared" si="2"/>
        <v>0.24703703703703703</v>
      </c>
      <c r="V78" s="227"/>
      <c r="W78" s="228" t="str">
        <f t="shared" si="5"/>
        <v>0</v>
      </c>
      <c r="X78" s="509"/>
      <c r="Y78" s="229">
        <f t="shared" si="6"/>
        <v>0</v>
      </c>
    </row>
    <row r="79" spans="2:25" ht="18.75" customHeight="1">
      <c r="B79" s="503"/>
      <c r="C79" s="506"/>
      <c r="D79" s="216">
        <v>4</v>
      </c>
      <c r="E79" s="216" t="s">
        <v>6297</v>
      </c>
      <c r="F79" s="217">
        <v>554</v>
      </c>
      <c r="G79" s="218">
        <f t="shared" si="3"/>
        <v>110.8</v>
      </c>
      <c r="H79" s="219">
        <f t="shared" ref="H79:H120" si="14">F79/$H$15</f>
        <v>307.77777777777777</v>
      </c>
      <c r="I79" s="219">
        <f t="shared" ref="I79:I120" si="15">H79/$I$15</f>
        <v>0.1025925925925926</v>
      </c>
      <c r="J79" s="217"/>
      <c r="K79" s="220"/>
      <c r="L79" s="220"/>
      <c r="M79" s="232"/>
      <c r="N79" s="222">
        <f t="shared" si="4"/>
        <v>0</v>
      </c>
      <c r="O79" s="223"/>
      <c r="P79" s="224"/>
      <c r="Q79" s="224"/>
      <c r="R79" s="224"/>
      <c r="S79" s="224"/>
      <c r="T79" s="225"/>
      <c r="U79" s="226">
        <f t="shared" ref="U79:U120" si="16">H79/$U$15</f>
        <v>0.20518518518518519</v>
      </c>
      <c r="V79" s="227"/>
      <c r="W79" s="228" t="str">
        <f t="shared" si="5"/>
        <v>0</v>
      </c>
      <c r="X79" s="509"/>
      <c r="Y79" s="229">
        <f t="shared" si="6"/>
        <v>0</v>
      </c>
    </row>
    <row r="80" spans="2:25" ht="18.75" customHeight="1">
      <c r="B80" s="503"/>
      <c r="C80" s="506"/>
      <c r="D80" s="216">
        <v>5</v>
      </c>
      <c r="E80" s="216" t="s">
        <v>6298</v>
      </c>
      <c r="F80" s="217">
        <v>962</v>
      </c>
      <c r="G80" s="218">
        <f t="shared" ref="G80:G120" si="17">F80/$G$15</f>
        <v>192.4</v>
      </c>
      <c r="H80" s="219">
        <f t="shared" si="14"/>
        <v>534.44444444444446</v>
      </c>
      <c r="I80" s="219">
        <f t="shared" si="15"/>
        <v>0.17814814814814814</v>
      </c>
      <c r="J80" s="217"/>
      <c r="K80" s="220"/>
      <c r="L80" s="220"/>
      <c r="M80" s="232"/>
      <c r="N80" s="222">
        <f t="shared" si="4"/>
        <v>0</v>
      </c>
      <c r="O80" s="223"/>
      <c r="P80" s="224"/>
      <c r="Q80" s="224"/>
      <c r="R80" s="224"/>
      <c r="S80" s="224"/>
      <c r="T80" s="225"/>
      <c r="U80" s="226">
        <f t="shared" si="16"/>
        <v>0.35629629629629628</v>
      </c>
      <c r="V80" s="227"/>
      <c r="W80" s="228" t="str">
        <f t="shared" ref="W80:W120" si="18">IF(V80&lt;1,"0",IF(V80&lt;5,"2",IF(V80&gt;=5,"6")))</f>
        <v>0</v>
      </c>
      <c r="X80" s="509"/>
      <c r="Y80" s="229">
        <f t="shared" ref="Y80:Y121" si="19">W80/2</f>
        <v>0</v>
      </c>
    </row>
    <row r="81" spans="2:25" ht="18.75" customHeight="1">
      <c r="B81" s="503"/>
      <c r="C81" s="506"/>
      <c r="D81" s="216">
        <v>6</v>
      </c>
      <c r="E81" s="216" t="s">
        <v>6299</v>
      </c>
      <c r="F81" s="217">
        <v>293</v>
      </c>
      <c r="G81" s="218">
        <f t="shared" si="17"/>
        <v>58.6</v>
      </c>
      <c r="H81" s="219">
        <f t="shared" si="14"/>
        <v>162.77777777777777</v>
      </c>
      <c r="I81" s="219">
        <f t="shared" si="15"/>
        <v>5.4259259259259257E-2</v>
      </c>
      <c r="J81" s="217"/>
      <c r="K81" s="220"/>
      <c r="L81" s="220"/>
      <c r="M81" s="232"/>
      <c r="N81" s="222">
        <f t="shared" si="4"/>
        <v>0</v>
      </c>
      <c r="O81" s="223"/>
      <c r="P81" s="224"/>
      <c r="Q81" s="224"/>
      <c r="R81" s="224"/>
      <c r="S81" s="224"/>
      <c r="T81" s="225"/>
      <c r="U81" s="226">
        <f t="shared" si="16"/>
        <v>0.10851851851851851</v>
      </c>
      <c r="V81" s="227"/>
      <c r="W81" s="228" t="str">
        <f t="shared" si="18"/>
        <v>0</v>
      </c>
      <c r="X81" s="509"/>
      <c r="Y81" s="229">
        <f t="shared" si="19"/>
        <v>0</v>
      </c>
    </row>
    <row r="82" spans="2:25" ht="18.75" customHeight="1">
      <c r="B82" s="503"/>
      <c r="C82" s="506"/>
      <c r="D82" s="216">
        <v>7</v>
      </c>
      <c r="E82" s="216" t="s">
        <v>6300</v>
      </c>
      <c r="F82" s="217">
        <v>313</v>
      </c>
      <c r="G82" s="218">
        <f t="shared" si="17"/>
        <v>62.6</v>
      </c>
      <c r="H82" s="219">
        <f t="shared" si="14"/>
        <v>173.88888888888889</v>
      </c>
      <c r="I82" s="219">
        <f t="shared" si="15"/>
        <v>5.7962962962962959E-2</v>
      </c>
      <c r="J82" s="217"/>
      <c r="K82" s="220"/>
      <c r="L82" s="220"/>
      <c r="M82" s="232"/>
      <c r="N82" s="222">
        <f t="shared" si="4"/>
        <v>0</v>
      </c>
      <c r="O82" s="223"/>
      <c r="P82" s="224"/>
      <c r="Q82" s="224"/>
      <c r="R82" s="224"/>
      <c r="S82" s="224"/>
      <c r="T82" s="225"/>
      <c r="U82" s="226">
        <f t="shared" si="16"/>
        <v>0.11592592592592592</v>
      </c>
      <c r="V82" s="227"/>
      <c r="W82" s="228" t="str">
        <f t="shared" si="18"/>
        <v>0</v>
      </c>
      <c r="X82" s="509"/>
      <c r="Y82" s="229">
        <f t="shared" si="19"/>
        <v>0</v>
      </c>
    </row>
    <row r="83" spans="2:25" ht="18.75" customHeight="1">
      <c r="B83" s="503"/>
      <c r="C83" s="506"/>
      <c r="D83" s="216">
        <v>8</v>
      </c>
      <c r="E83" s="216" t="s">
        <v>6301</v>
      </c>
      <c r="F83" s="217">
        <v>339</v>
      </c>
      <c r="G83" s="218">
        <f t="shared" si="17"/>
        <v>67.8</v>
      </c>
      <c r="H83" s="219">
        <f t="shared" si="14"/>
        <v>188.33333333333334</v>
      </c>
      <c r="I83" s="219">
        <f t="shared" si="15"/>
        <v>6.277777777777778E-2</v>
      </c>
      <c r="J83" s="217"/>
      <c r="K83" s="220"/>
      <c r="L83" s="220"/>
      <c r="M83" s="232"/>
      <c r="N83" s="222">
        <f t="shared" si="4"/>
        <v>0</v>
      </c>
      <c r="O83" s="223"/>
      <c r="P83" s="224"/>
      <c r="Q83" s="224"/>
      <c r="R83" s="224"/>
      <c r="S83" s="224"/>
      <c r="T83" s="225"/>
      <c r="U83" s="226">
        <f t="shared" si="16"/>
        <v>0.12555555555555556</v>
      </c>
      <c r="V83" s="227"/>
      <c r="W83" s="228" t="str">
        <f t="shared" si="18"/>
        <v>0</v>
      </c>
      <c r="X83" s="509"/>
      <c r="Y83" s="229">
        <f t="shared" si="19"/>
        <v>0</v>
      </c>
    </row>
    <row r="84" spans="2:25" ht="20.25" customHeight="1">
      <c r="B84" s="503"/>
      <c r="C84" s="506"/>
      <c r="D84" s="216">
        <v>9</v>
      </c>
      <c r="E84" s="216" t="s">
        <v>6302</v>
      </c>
      <c r="F84" s="217">
        <v>740</v>
      </c>
      <c r="G84" s="218">
        <f t="shared" si="17"/>
        <v>148</v>
      </c>
      <c r="H84" s="219">
        <f t="shared" si="14"/>
        <v>411.11111111111109</v>
      </c>
      <c r="I84" s="219">
        <f t="shared" si="15"/>
        <v>0.13703703703703704</v>
      </c>
      <c r="J84" s="217"/>
      <c r="K84" s="220"/>
      <c r="L84" s="220"/>
      <c r="M84" s="232"/>
      <c r="N84" s="222">
        <f t="shared" si="4"/>
        <v>0</v>
      </c>
      <c r="O84" s="223"/>
      <c r="P84" s="224"/>
      <c r="Q84" s="224"/>
      <c r="R84" s="224"/>
      <c r="S84" s="224"/>
      <c r="T84" s="225"/>
      <c r="U84" s="226">
        <f t="shared" si="16"/>
        <v>0.27407407407407408</v>
      </c>
      <c r="V84" s="227"/>
      <c r="W84" s="228" t="str">
        <f t="shared" si="18"/>
        <v>0</v>
      </c>
      <c r="X84" s="509"/>
      <c r="Y84" s="229">
        <f t="shared" si="19"/>
        <v>0</v>
      </c>
    </row>
    <row r="85" spans="2:25" ht="18.75" customHeight="1">
      <c r="B85" s="503"/>
      <c r="C85" s="506"/>
      <c r="D85" s="216"/>
      <c r="E85" s="216"/>
      <c r="F85" s="217">
        <v>0</v>
      </c>
      <c r="G85" s="218">
        <f t="shared" si="17"/>
        <v>0</v>
      </c>
      <c r="H85" s="219">
        <f t="shared" si="14"/>
        <v>0</v>
      </c>
      <c r="I85" s="219">
        <f t="shared" si="15"/>
        <v>0</v>
      </c>
      <c r="J85" s="217"/>
      <c r="K85" s="220"/>
      <c r="L85" s="220"/>
      <c r="M85" s="232"/>
      <c r="N85" s="222">
        <f t="shared" si="4"/>
        <v>0</v>
      </c>
      <c r="O85" s="223"/>
      <c r="P85" s="224"/>
      <c r="Q85" s="224"/>
      <c r="R85" s="224"/>
      <c r="S85" s="224"/>
      <c r="T85" s="225"/>
      <c r="U85" s="226">
        <f t="shared" si="16"/>
        <v>0</v>
      </c>
      <c r="V85" s="227"/>
      <c r="W85" s="228" t="str">
        <f t="shared" si="18"/>
        <v>0</v>
      </c>
      <c r="X85" s="509"/>
      <c r="Y85" s="229">
        <f t="shared" si="19"/>
        <v>0</v>
      </c>
    </row>
    <row r="86" spans="2:25" ht="15" customHeight="1">
      <c r="B86" s="503"/>
      <c r="C86" s="506"/>
      <c r="D86" s="216">
        <v>1</v>
      </c>
      <c r="E86" s="216" t="s">
        <v>6303</v>
      </c>
      <c r="F86" s="217">
        <v>541</v>
      </c>
      <c r="G86" s="218">
        <f t="shared" si="17"/>
        <v>108.2</v>
      </c>
      <c r="H86" s="219">
        <f t="shared" si="14"/>
        <v>300.55555555555554</v>
      </c>
      <c r="I86" s="219">
        <f t="shared" si="15"/>
        <v>0.10018518518518518</v>
      </c>
      <c r="J86" s="217"/>
      <c r="K86" s="220"/>
      <c r="L86" s="220"/>
      <c r="M86" s="232"/>
      <c r="N86" s="222">
        <f t="shared" si="4"/>
        <v>0</v>
      </c>
      <c r="O86" s="223"/>
      <c r="P86" s="224"/>
      <c r="Q86" s="224"/>
      <c r="R86" s="224"/>
      <c r="S86" s="224"/>
      <c r="T86" s="225"/>
      <c r="U86" s="226">
        <f t="shared" si="16"/>
        <v>0.20037037037037037</v>
      </c>
      <c r="V86" s="227"/>
      <c r="W86" s="228" t="str">
        <f t="shared" si="18"/>
        <v>0</v>
      </c>
      <c r="X86" s="509"/>
      <c r="Y86" s="229">
        <f t="shared" si="19"/>
        <v>0</v>
      </c>
    </row>
    <row r="87" spans="2:25" ht="18.75" customHeight="1">
      <c r="B87" s="503"/>
      <c r="C87" s="506"/>
      <c r="D87" s="216">
        <v>2</v>
      </c>
      <c r="E87" s="216" t="s">
        <v>6304</v>
      </c>
      <c r="F87" s="217">
        <v>827</v>
      </c>
      <c r="G87" s="218">
        <f t="shared" si="17"/>
        <v>165.4</v>
      </c>
      <c r="H87" s="219">
        <f t="shared" si="14"/>
        <v>459.44444444444446</v>
      </c>
      <c r="I87" s="219">
        <f t="shared" si="15"/>
        <v>0.15314814814814814</v>
      </c>
      <c r="J87" s="217"/>
      <c r="K87" s="220"/>
      <c r="L87" s="220"/>
      <c r="M87" s="232"/>
      <c r="N87" s="222">
        <f t="shared" si="4"/>
        <v>0</v>
      </c>
      <c r="O87" s="223"/>
      <c r="P87" s="224"/>
      <c r="Q87" s="224"/>
      <c r="R87" s="224"/>
      <c r="S87" s="224"/>
      <c r="T87" s="225"/>
      <c r="U87" s="226">
        <f t="shared" si="16"/>
        <v>0.30629629629629629</v>
      </c>
      <c r="V87" s="227"/>
      <c r="W87" s="228" t="str">
        <f t="shared" si="18"/>
        <v>0</v>
      </c>
      <c r="X87" s="509"/>
      <c r="Y87" s="229">
        <f t="shared" si="19"/>
        <v>0</v>
      </c>
    </row>
    <row r="88" spans="2:25" ht="15" customHeight="1">
      <c r="B88" s="503"/>
      <c r="C88" s="506"/>
      <c r="D88" s="216">
        <v>3</v>
      </c>
      <c r="E88" s="216" t="s">
        <v>6305</v>
      </c>
      <c r="F88" s="217">
        <v>352</v>
      </c>
      <c r="G88" s="218">
        <f t="shared" si="17"/>
        <v>70.400000000000006</v>
      </c>
      <c r="H88" s="219">
        <f t="shared" si="14"/>
        <v>195.55555555555554</v>
      </c>
      <c r="I88" s="219">
        <f t="shared" si="15"/>
        <v>6.5185185185185179E-2</v>
      </c>
      <c r="J88" s="217"/>
      <c r="K88" s="220"/>
      <c r="L88" s="220"/>
      <c r="M88" s="232"/>
      <c r="N88" s="222">
        <f t="shared" si="4"/>
        <v>0</v>
      </c>
      <c r="O88" s="223"/>
      <c r="P88" s="224"/>
      <c r="Q88" s="224"/>
      <c r="R88" s="224"/>
      <c r="S88" s="224"/>
      <c r="T88" s="225"/>
      <c r="U88" s="226">
        <f t="shared" si="16"/>
        <v>0.13037037037037036</v>
      </c>
      <c r="V88" s="227"/>
      <c r="W88" s="228" t="str">
        <f t="shared" si="18"/>
        <v>0</v>
      </c>
      <c r="X88" s="509"/>
      <c r="Y88" s="229">
        <f t="shared" si="19"/>
        <v>0</v>
      </c>
    </row>
    <row r="89" spans="2:25" ht="18.75" customHeight="1">
      <c r="B89" s="503"/>
      <c r="C89" s="506"/>
      <c r="D89" s="216">
        <v>4</v>
      </c>
      <c r="E89" s="216" t="s">
        <v>6306</v>
      </c>
      <c r="F89" s="217">
        <v>398</v>
      </c>
      <c r="G89" s="218">
        <f t="shared" si="17"/>
        <v>79.599999999999994</v>
      </c>
      <c r="H89" s="219">
        <f t="shared" si="14"/>
        <v>221.11111111111111</v>
      </c>
      <c r="I89" s="219">
        <f t="shared" si="15"/>
        <v>7.3703703703703702E-2</v>
      </c>
      <c r="J89" s="217"/>
      <c r="K89" s="220"/>
      <c r="L89" s="220"/>
      <c r="M89" s="232"/>
      <c r="N89" s="222">
        <f t="shared" si="4"/>
        <v>0</v>
      </c>
      <c r="O89" s="223"/>
      <c r="P89" s="224"/>
      <c r="Q89" s="224"/>
      <c r="R89" s="224"/>
      <c r="S89" s="224"/>
      <c r="T89" s="225"/>
      <c r="U89" s="226">
        <f t="shared" si="16"/>
        <v>0.1474074074074074</v>
      </c>
      <c r="V89" s="227"/>
      <c r="W89" s="228" t="str">
        <f t="shared" si="18"/>
        <v>0</v>
      </c>
      <c r="X89" s="509"/>
      <c r="Y89" s="229">
        <f t="shared" si="19"/>
        <v>0</v>
      </c>
    </row>
    <row r="90" spans="2:25" ht="15" customHeight="1">
      <c r="B90" s="503"/>
      <c r="C90" s="506"/>
      <c r="D90" s="216">
        <v>5</v>
      </c>
      <c r="E90" s="216" t="s">
        <v>6307</v>
      </c>
      <c r="F90" s="217">
        <v>339</v>
      </c>
      <c r="G90" s="218">
        <f t="shared" si="17"/>
        <v>67.8</v>
      </c>
      <c r="H90" s="219">
        <f t="shared" si="14"/>
        <v>188.33333333333334</v>
      </c>
      <c r="I90" s="219">
        <f t="shared" si="15"/>
        <v>6.277777777777778E-2</v>
      </c>
      <c r="J90" s="217"/>
      <c r="K90" s="220"/>
      <c r="L90" s="220"/>
      <c r="M90" s="232"/>
      <c r="N90" s="222">
        <f t="shared" si="4"/>
        <v>0</v>
      </c>
      <c r="O90" s="223"/>
      <c r="P90" s="224"/>
      <c r="Q90" s="224"/>
      <c r="R90" s="224"/>
      <c r="S90" s="224"/>
      <c r="T90" s="225"/>
      <c r="U90" s="226">
        <f t="shared" si="16"/>
        <v>0.12555555555555556</v>
      </c>
      <c r="V90" s="227"/>
      <c r="W90" s="228" t="str">
        <f t="shared" si="18"/>
        <v>0</v>
      </c>
      <c r="X90" s="509"/>
      <c r="Y90" s="229">
        <f t="shared" si="19"/>
        <v>0</v>
      </c>
    </row>
    <row r="91" spans="2:25" ht="15" customHeight="1">
      <c r="B91" s="503"/>
      <c r="C91" s="506"/>
      <c r="D91" s="216">
        <v>6</v>
      </c>
      <c r="E91" s="216" t="s">
        <v>6308</v>
      </c>
      <c r="F91" s="217">
        <v>209</v>
      </c>
      <c r="G91" s="218">
        <f t="shared" si="17"/>
        <v>41.8</v>
      </c>
      <c r="H91" s="219">
        <f t="shared" si="14"/>
        <v>116.11111111111111</v>
      </c>
      <c r="I91" s="219">
        <f t="shared" si="15"/>
        <v>3.8703703703703705E-2</v>
      </c>
      <c r="J91" s="217"/>
      <c r="K91" s="220"/>
      <c r="L91" s="220"/>
      <c r="M91" s="232"/>
      <c r="N91" s="222">
        <f t="shared" si="4"/>
        <v>0</v>
      </c>
      <c r="O91" s="223"/>
      <c r="P91" s="224"/>
      <c r="Q91" s="224"/>
      <c r="R91" s="224"/>
      <c r="S91" s="224"/>
      <c r="T91" s="225"/>
      <c r="U91" s="226">
        <f t="shared" si="16"/>
        <v>7.7407407407407411E-2</v>
      </c>
      <c r="V91" s="227"/>
      <c r="W91" s="228" t="str">
        <f t="shared" si="18"/>
        <v>0</v>
      </c>
      <c r="X91" s="509"/>
      <c r="Y91" s="229">
        <f t="shared" si="19"/>
        <v>0</v>
      </c>
    </row>
    <row r="92" spans="2:25" ht="15" customHeight="1">
      <c r="B92" s="503"/>
      <c r="C92" s="506"/>
      <c r="D92" s="216">
        <v>7</v>
      </c>
      <c r="E92" s="216" t="s">
        <v>6309</v>
      </c>
      <c r="F92" s="217">
        <v>228</v>
      </c>
      <c r="G92" s="218">
        <f t="shared" si="17"/>
        <v>45.6</v>
      </c>
      <c r="H92" s="219">
        <f t="shared" si="14"/>
        <v>126.66666666666666</v>
      </c>
      <c r="I92" s="219">
        <f t="shared" si="15"/>
        <v>4.2222222222222217E-2</v>
      </c>
      <c r="J92" s="217"/>
      <c r="K92" s="220"/>
      <c r="L92" s="220"/>
      <c r="M92" s="232"/>
      <c r="N92" s="222">
        <f t="shared" si="4"/>
        <v>0</v>
      </c>
      <c r="O92" s="223"/>
      <c r="P92" s="224"/>
      <c r="Q92" s="224"/>
      <c r="R92" s="224"/>
      <c r="S92" s="224"/>
      <c r="T92" s="225"/>
      <c r="U92" s="226">
        <f t="shared" si="16"/>
        <v>8.4444444444444433E-2</v>
      </c>
      <c r="V92" s="227"/>
      <c r="W92" s="228" t="str">
        <f t="shared" si="18"/>
        <v>0</v>
      </c>
      <c r="X92" s="509"/>
      <c r="Y92" s="229">
        <f t="shared" si="19"/>
        <v>0</v>
      </c>
    </row>
    <row r="93" spans="2:25" ht="18.75" customHeight="1">
      <c r="B93" s="503"/>
      <c r="C93" s="506"/>
      <c r="D93" s="216">
        <v>1</v>
      </c>
      <c r="E93" s="216" t="s">
        <v>6310</v>
      </c>
      <c r="F93" s="217">
        <v>526</v>
      </c>
      <c r="G93" s="218">
        <f t="shared" si="17"/>
        <v>105.2</v>
      </c>
      <c r="H93" s="219">
        <f>F93/$H$15</f>
        <v>292.22222222222223</v>
      </c>
      <c r="I93" s="219">
        <f t="shared" si="15"/>
        <v>9.7407407407407415E-2</v>
      </c>
      <c r="J93" s="217"/>
      <c r="K93" s="220" t="s">
        <v>11347</v>
      </c>
      <c r="L93" s="220"/>
      <c r="M93" s="221">
        <f>SUM(H86:H96)</f>
        <v>2933.3333333333335</v>
      </c>
      <c r="N93" s="222">
        <f t="shared" ref="N93:N120" si="20">M93/$N$15</f>
        <v>58.666666666666671</v>
      </c>
      <c r="O93" s="223"/>
      <c r="P93" s="224" t="s">
        <v>12</v>
      </c>
      <c r="Q93" s="224"/>
      <c r="R93" s="224" t="s">
        <v>1064</v>
      </c>
      <c r="S93" s="224"/>
      <c r="T93" s="225"/>
      <c r="U93" s="226">
        <f t="shared" si="16"/>
        <v>0.19481481481481483</v>
      </c>
      <c r="V93" s="227">
        <f>SUM(U86:U96)</f>
        <v>1.9555555555555555</v>
      </c>
      <c r="W93" s="228" t="str">
        <f>IF(V93&lt;0.8,"0",IF(V93&lt;5,"2",IF(V93&gt;=5,"6")))</f>
        <v>2</v>
      </c>
      <c r="X93" s="509"/>
      <c r="Y93" s="229">
        <f t="shared" si="19"/>
        <v>1</v>
      </c>
    </row>
    <row r="94" spans="2:25" ht="18.75" customHeight="1">
      <c r="B94" s="503"/>
      <c r="C94" s="506"/>
      <c r="D94" s="216">
        <v>2</v>
      </c>
      <c r="E94" s="216" t="s">
        <v>6311</v>
      </c>
      <c r="F94" s="217">
        <v>542</v>
      </c>
      <c r="G94" s="218">
        <f t="shared" si="17"/>
        <v>108.4</v>
      </c>
      <c r="H94" s="219">
        <f t="shared" si="14"/>
        <v>301.11111111111109</v>
      </c>
      <c r="I94" s="219">
        <f t="shared" si="15"/>
        <v>0.10037037037037036</v>
      </c>
      <c r="J94" s="217"/>
      <c r="K94" s="220"/>
      <c r="L94" s="220"/>
      <c r="M94" s="221"/>
      <c r="N94" s="222">
        <f t="shared" si="20"/>
        <v>0</v>
      </c>
      <c r="O94" s="230"/>
      <c r="P94" s="224"/>
      <c r="Q94" s="224"/>
      <c r="R94" s="224"/>
      <c r="S94" s="224"/>
      <c r="T94" s="225"/>
      <c r="U94" s="226">
        <f t="shared" si="16"/>
        <v>0.20074074074074072</v>
      </c>
      <c r="V94" s="227"/>
      <c r="W94" s="228" t="str">
        <f t="shared" si="18"/>
        <v>0</v>
      </c>
      <c r="X94" s="509"/>
      <c r="Y94" s="229">
        <f t="shared" si="19"/>
        <v>0</v>
      </c>
    </row>
    <row r="95" spans="2:25" ht="18.75" customHeight="1">
      <c r="B95" s="503"/>
      <c r="C95" s="506"/>
      <c r="D95" s="216">
        <v>3</v>
      </c>
      <c r="E95" s="216" t="s">
        <v>6312</v>
      </c>
      <c r="F95" s="217">
        <v>674</v>
      </c>
      <c r="G95" s="218">
        <f t="shared" si="17"/>
        <v>134.80000000000001</v>
      </c>
      <c r="H95" s="219">
        <f t="shared" si="14"/>
        <v>374.44444444444446</v>
      </c>
      <c r="I95" s="219">
        <f t="shared" si="15"/>
        <v>0.12481481481481482</v>
      </c>
      <c r="J95" s="217"/>
      <c r="K95" s="220"/>
      <c r="L95" s="220"/>
      <c r="M95" s="221"/>
      <c r="N95" s="222">
        <f t="shared" si="20"/>
        <v>0</v>
      </c>
      <c r="O95" s="223"/>
      <c r="P95" s="224"/>
      <c r="Q95" s="224"/>
      <c r="R95" s="224"/>
      <c r="S95" s="224"/>
      <c r="T95" s="225"/>
      <c r="U95" s="226">
        <f t="shared" si="16"/>
        <v>0.24962962962962965</v>
      </c>
      <c r="V95" s="227"/>
      <c r="W95" s="228" t="str">
        <f t="shared" si="18"/>
        <v>0</v>
      </c>
      <c r="X95" s="509"/>
      <c r="Y95" s="229">
        <f t="shared" si="19"/>
        <v>0</v>
      </c>
    </row>
    <row r="96" spans="2:25" ht="18.75" customHeight="1">
      <c r="B96" s="503"/>
      <c r="C96" s="506"/>
      <c r="D96" s="216">
        <v>4</v>
      </c>
      <c r="E96" s="216" t="s">
        <v>6313</v>
      </c>
      <c r="F96" s="217">
        <v>644</v>
      </c>
      <c r="G96" s="218">
        <f t="shared" si="17"/>
        <v>128.80000000000001</v>
      </c>
      <c r="H96" s="219">
        <f t="shared" si="14"/>
        <v>357.77777777777777</v>
      </c>
      <c r="I96" s="219">
        <f t="shared" si="15"/>
        <v>0.11925925925925926</v>
      </c>
      <c r="J96" s="217"/>
      <c r="K96" s="220"/>
      <c r="L96" s="220"/>
      <c r="M96" s="221"/>
      <c r="N96" s="222">
        <f t="shared" si="20"/>
        <v>0</v>
      </c>
      <c r="O96" s="223"/>
      <c r="P96" s="224"/>
      <c r="Q96" s="224"/>
      <c r="R96" s="224"/>
      <c r="S96" s="224"/>
      <c r="T96" s="225"/>
      <c r="U96" s="226">
        <f t="shared" si="16"/>
        <v>0.23851851851851852</v>
      </c>
      <c r="V96" s="227"/>
      <c r="W96" s="228" t="str">
        <f t="shared" si="18"/>
        <v>0</v>
      </c>
      <c r="X96" s="509"/>
      <c r="Y96" s="229">
        <f t="shared" si="19"/>
        <v>0</v>
      </c>
    </row>
    <row r="97" spans="2:25" ht="18.75" customHeight="1">
      <c r="B97" s="503"/>
      <c r="C97" s="506"/>
      <c r="D97" s="216"/>
      <c r="E97" s="216"/>
      <c r="F97" s="217">
        <v>0</v>
      </c>
      <c r="G97" s="218">
        <f t="shared" si="17"/>
        <v>0</v>
      </c>
      <c r="H97" s="219">
        <f t="shared" si="14"/>
        <v>0</v>
      </c>
      <c r="I97" s="219">
        <f t="shared" si="15"/>
        <v>0</v>
      </c>
      <c r="J97" s="217"/>
      <c r="K97" s="220"/>
      <c r="L97" s="220"/>
      <c r="M97" s="221"/>
      <c r="N97" s="222">
        <f t="shared" si="20"/>
        <v>0</v>
      </c>
      <c r="O97" s="223"/>
      <c r="P97" s="224"/>
      <c r="Q97" s="224"/>
      <c r="R97" s="224"/>
      <c r="S97" s="224"/>
      <c r="T97" s="225"/>
      <c r="U97" s="226">
        <f t="shared" si="16"/>
        <v>0</v>
      </c>
      <c r="V97" s="227"/>
      <c r="W97" s="228" t="str">
        <f t="shared" si="18"/>
        <v>0</v>
      </c>
      <c r="X97" s="509"/>
      <c r="Y97" s="229">
        <f t="shared" si="19"/>
        <v>0</v>
      </c>
    </row>
    <row r="98" spans="2:25" ht="18.75" customHeight="1">
      <c r="B98" s="503"/>
      <c r="C98" s="506"/>
      <c r="D98" s="216">
        <v>1</v>
      </c>
      <c r="E98" s="216" t="s">
        <v>6314</v>
      </c>
      <c r="F98" s="217">
        <v>621</v>
      </c>
      <c r="G98" s="218">
        <f t="shared" si="17"/>
        <v>124.2</v>
      </c>
      <c r="H98" s="219">
        <f t="shared" si="14"/>
        <v>345</v>
      </c>
      <c r="I98" s="219">
        <f t="shared" si="15"/>
        <v>0.115</v>
      </c>
      <c r="J98" s="217"/>
      <c r="K98" s="220" t="s">
        <v>6315</v>
      </c>
      <c r="L98" s="220"/>
      <c r="M98" s="221">
        <f>SUM(H98:H103)</f>
        <v>2074.4444444444443</v>
      </c>
      <c r="N98" s="222">
        <f t="shared" si="20"/>
        <v>41.488888888888887</v>
      </c>
      <c r="O98" s="223"/>
      <c r="P98" s="224" t="s">
        <v>12</v>
      </c>
      <c r="Q98" s="224"/>
      <c r="R98" s="224" t="s">
        <v>1064</v>
      </c>
      <c r="S98" s="224"/>
      <c r="T98" s="225"/>
      <c r="U98" s="226">
        <f t="shared" si="16"/>
        <v>0.23</v>
      </c>
      <c r="V98" s="227">
        <f>SUM(U98:U103)</f>
        <v>1.3829629629629629</v>
      </c>
      <c r="W98" s="228" t="str">
        <f t="shared" si="18"/>
        <v>2</v>
      </c>
      <c r="X98" s="509"/>
      <c r="Y98" s="229">
        <f t="shared" si="19"/>
        <v>1</v>
      </c>
    </row>
    <row r="99" spans="2:25" ht="18.75" customHeight="1">
      <c r="B99" s="503"/>
      <c r="C99" s="506"/>
      <c r="D99" s="216">
        <v>2</v>
      </c>
      <c r="E99" s="216" t="s">
        <v>6316</v>
      </c>
      <c r="F99" s="217">
        <v>619</v>
      </c>
      <c r="G99" s="218">
        <f t="shared" si="17"/>
        <v>123.8</v>
      </c>
      <c r="H99" s="219">
        <f t="shared" si="14"/>
        <v>343.88888888888886</v>
      </c>
      <c r="I99" s="219">
        <f t="shared" si="15"/>
        <v>0.11462962962962962</v>
      </c>
      <c r="J99" s="217"/>
      <c r="K99" s="220"/>
      <c r="L99" s="220"/>
      <c r="M99" s="221"/>
      <c r="N99" s="222">
        <f t="shared" si="20"/>
        <v>0</v>
      </c>
      <c r="O99" s="223"/>
      <c r="P99" s="224"/>
      <c r="Q99" s="224"/>
      <c r="R99" s="224"/>
      <c r="S99" s="224"/>
      <c r="T99" s="225"/>
      <c r="U99" s="226">
        <f t="shared" si="16"/>
        <v>0.22925925925925925</v>
      </c>
      <c r="V99" s="227"/>
      <c r="W99" s="228" t="str">
        <f t="shared" si="18"/>
        <v>0</v>
      </c>
      <c r="X99" s="509"/>
      <c r="Y99" s="229">
        <f t="shared" si="19"/>
        <v>0</v>
      </c>
    </row>
    <row r="100" spans="2:25" ht="18.75" customHeight="1">
      <c r="B100" s="503"/>
      <c r="C100" s="506"/>
      <c r="D100" s="216">
        <v>3</v>
      </c>
      <c r="E100" s="216" t="s">
        <v>6317</v>
      </c>
      <c r="F100" s="217">
        <v>621</v>
      </c>
      <c r="G100" s="218">
        <f t="shared" si="17"/>
        <v>124.2</v>
      </c>
      <c r="H100" s="219">
        <f t="shared" si="14"/>
        <v>345</v>
      </c>
      <c r="I100" s="219">
        <f t="shared" si="15"/>
        <v>0.115</v>
      </c>
      <c r="J100" s="217"/>
      <c r="K100" s="220"/>
      <c r="L100" s="220"/>
      <c r="M100" s="221"/>
      <c r="N100" s="222">
        <f t="shared" si="20"/>
        <v>0</v>
      </c>
      <c r="O100" s="223"/>
      <c r="P100" s="224"/>
      <c r="Q100" s="224"/>
      <c r="R100" s="224"/>
      <c r="S100" s="224"/>
      <c r="T100" s="225"/>
      <c r="U100" s="226">
        <f t="shared" si="16"/>
        <v>0.23</v>
      </c>
      <c r="V100" s="227"/>
      <c r="W100" s="228" t="str">
        <f t="shared" si="18"/>
        <v>0</v>
      </c>
      <c r="X100" s="509"/>
      <c r="Y100" s="229">
        <f t="shared" si="19"/>
        <v>0</v>
      </c>
    </row>
    <row r="101" spans="2:25" ht="18.75" customHeight="1">
      <c r="B101" s="503"/>
      <c r="C101" s="506"/>
      <c r="D101" s="216">
        <v>4</v>
      </c>
      <c r="E101" s="216" t="s">
        <v>6318</v>
      </c>
      <c r="F101" s="217">
        <v>625</v>
      </c>
      <c r="G101" s="218">
        <f t="shared" si="17"/>
        <v>125</v>
      </c>
      <c r="H101" s="219">
        <f t="shared" si="14"/>
        <v>347.22222222222223</v>
      </c>
      <c r="I101" s="219">
        <f t="shared" si="15"/>
        <v>0.11574074074074074</v>
      </c>
      <c r="J101" s="217"/>
      <c r="K101" s="220"/>
      <c r="L101" s="220"/>
      <c r="M101" s="221"/>
      <c r="N101" s="222">
        <f t="shared" si="20"/>
        <v>0</v>
      </c>
      <c r="O101" s="223"/>
      <c r="P101" s="224"/>
      <c r="Q101" s="224"/>
      <c r="R101" s="224"/>
      <c r="S101" s="224"/>
      <c r="T101" s="225"/>
      <c r="U101" s="226">
        <f t="shared" si="16"/>
        <v>0.23148148148148148</v>
      </c>
      <c r="V101" s="227"/>
      <c r="W101" s="228" t="str">
        <f t="shared" si="18"/>
        <v>0</v>
      </c>
      <c r="X101" s="509"/>
      <c r="Y101" s="229">
        <f t="shared" si="19"/>
        <v>0</v>
      </c>
    </row>
    <row r="102" spans="2:25" ht="18.75" customHeight="1">
      <c r="B102" s="503"/>
      <c r="C102" s="506"/>
      <c r="D102" s="216">
        <v>5</v>
      </c>
      <c r="E102" s="216" t="s">
        <v>6319</v>
      </c>
      <c r="F102" s="217">
        <v>622</v>
      </c>
      <c r="G102" s="218">
        <f t="shared" si="17"/>
        <v>124.4</v>
      </c>
      <c r="H102" s="219">
        <f t="shared" si="14"/>
        <v>345.55555555555554</v>
      </c>
      <c r="I102" s="219">
        <f t="shared" si="15"/>
        <v>0.11518518518518518</v>
      </c>
      <c r="J102" s="217"/>
      <c r="K102" s="220"/>
      <c r="L102" s="220"/>
      <c r="M102" s="221"/>
      <c r="N102" s="222">
        <f t="shared" si="20"/>
        <v>0</v>
      </c>
      <c r="O102" s="223"/>
      <c r="P102" s="224"/>
      <c r="Q102" s="224"/>
      <c r="R102" s="224"/>
      <c r="S102" s="224"/>
      <c r="T102" s="225"/>
      <c r="U102" s="226">
        <f t="shared" si="16"/>
        <v>0.23037037037037036</v>
      </c>
      <c r="V102" s="227"/>
      <c r="W102" s="228" t="str">
        <f t="shared" si="18"/>
        <v>0</v>
      </c>
      <c r="X102" s="509"/>
      <c r="Y102" s="229">
        <f t="shared" si="19"/>
        <v>0</v>
      </c>
    </row>
    <row r="103" spans="2:25" ht="18.75" customHeight="1">
      <c r="B103" s="503"/>
      <c r="C103" s="506"/>
      <c r="D103" s="216">
        <v>6</v>
      </c>
      <c r="E103" s="216" t="s">
        <v>6320</v>
      </c>
      <c r="F103" s="217">
        <v>626</v>
      </c>
      <c r="G103" s="218">
        <f t="shared" si="17"/>
        <v>125.2</v>
      </c>
      <c r="H103" s="219">
        <f t="shared" si="14"/>
        <v>347.77777777777777</v>
      </c>
      <c r="I103" s="219">
        <f t="shared" si="15"/>
        <v>0.11592592592592592</v>
      </c>
      <c r="J103" s="217"/>
      <c r="K103" s="220"/>
      <c r="L103" s="220"/>
      <c r="M103" s="221"/>
      <c r="N103" s="222">
        <f t="shared" si="20"/>
        <v>0</v>
      </c>
      <c r="O103" s="223"/>
      <c r="P103" s="224"/>
      <c r="Q103" s="224"/>
      <c r="R103" s="224"/>
      <c r="S103" s="224"/>
      <c r="T103" s="225"/>
      <c r="U103" s="226">
        <f t="shared" si="16"/>
        <v>0.23185185185185184</v>
      </c>
      <c r="V103" s="227"/>
      <c r="W103" s="228" t="str">
        <f t="shared" si="18"/>
        <v>0</v>
      </c>
      <c r="X103" s="509"/>
      <c r="Y103" s="229">
        <f t="shared" si="19"/>
        <v>0</v>
      </c>
    </row>
    <row r="104" spans="2:25" ht="18.75" customHeight="1">
      <c r="B104" s="503"/>
      <c r="C104" s="506"/>
      <c r="D104" s="216"/>
      <c r="E104" s="216"/>
      <c r="F104" s="217">
        <v>0</v>
      </c>
      <c r="G104" s="218">
        <f t="shared" si="17"/>
        <v>0</v>
      </c>
      <c r="H104" s="219">
        <f t="shared" si="14"/>
        <v>0</v>
      </c>
      <c r="I104" s="219">
        <f t="shared" si="15"/>
        <v>0</v>
      </c>
      <c r="J104" s="217"/>
      <c r="K104" s="220"/>
      <c r="L104" s="220"/>
      <c r="M104" s="221"/>
      <c r="N104" s="222">
        <f t="shared" si="20"/>
        <v>0</v>
      </c>
      <c r="O104" s="223"/>
      <c r="P104" s="224"/>
      <c r="Q104" s="224"/>
      <c r="R104" s="224"/>
      <c r="S104" s="224"/>
      <c r="T104" s="225"/>
      <c r="U104" s="226">
        <f t="shared" si="16"/>
        <v>0</v>
      </c>
      <c r="V104" s="227"/>
      <c r="W104" s="228" t="str">
        <f t="shared" si="18"/>
        <v>0</v>
      </c>
      <c r="X104" s="509"/>
      <c r="Y104" s="229">
        <f t="shared" si="19"/>
        <v>0</v>
      </c>
    </row>
    <row r="105" spans="2:25" ht="18.75" customHeight="1">
      <c r="B105" s="503"/>
      <c r="C105" s="506"/>
      <c r="D105" s="216">
        <v>1</v>
      </c>
      <c r="E105" s="216" t="s">
        <v>6321</v>
      </c>
      <c r="F105" s="217">
        <v>614</v>
      </c>
      <c r="G105" s="218">
        <f t="shared" si="17"/>
        <v>122.8</v>
      </c>
      <c r="H105" s="219">
        <f t="shared" si="14"/>
        <v>341.11111111111109</v>
      </c>
      <c r="I105" s="219">
        <f t="shared" si="15"/>
        <v>0.1137037037037037</v>
      </c>
      <c r="J105" s="217"/>
      <c r="K105" s="220" t="s">
        <v>6322</v>
      </c>
      <c r="L105" s="220"/>
      <c r="M105" s="221">
        <f>SUM(H105:H112)</f>
        <v>3014.4444444444443</v>
      </c>
      <c r="N105" s="222">
        <f t="shared" si="20"/>
        <v>60.288888888888884</v>
      </c>
      <c r="O105" s="223"/>
      <c r="P105" s="224" t="s">
        <v>12</v>
      </c>
      <c r="Q105" s="224"/>
      <c r="R105" s="224" t="s">
        <v>1064</v>
      </c>
      <c r="S105" s="224"/>
      <c r="T105" s="225"/>
      <c r="U105" s="226">
        <f t="shared" si="16"/>
        <v>0.22740740740740739</v>
      </c>
      <c r="V105" s="227">
        <f>SUM(U105:U112)</f>
        <v>2.0096296296296297</v>
      </c>
      <c r="W105" s="228" t="str">
        <f t="shared" si="18"/>
        <v>2</v>
      </c>
      <c r="X105" s="509"/>
      <c r="Y105" s="229">
        <f t="shared" si="19"/>
        <v>1</v>
      </c>
    </row>
    <row r="106" spans="2:25" ht="18.75" customHeight="1">
      <c r="B106" s="503"/>
      <c r="C106" s="506"/>
      <c r="D106" s="216">
        <v>2</v>
      </c>
      <c r="E106" s="216" t="s">
        <v>6323</v>
      </c>
      <c r="F106" s="217">
        <v>606</v>
      </c>
      <c r="G106" s="218">
        <f t="shared" si="17"/>
        <v>121.2</v>
      </c>
      <c r="H106" s="219">
        <f t="shared" si="14"/>
        <v>336.66666666666669</v>
      </c>
      <c r="I106" s="219">
        <f t="shared" si="15"/>
        <v>0.11222222222222222</v>
      </c>
      <c r="J106" s="217"/>
      <c r="K106" s="220"/>
      <c r="L106" s="220"/>
      <c r="M106" s="221"/>
      <c r="N106" s="222">
        <f t="shared" si="20"/>
        <v>0</v>
      </c>
      <c r="O106" s="223"/>
      <c r="P106" s="224"/>
      <c r="Q106" s="224"/>
      <c r="R106" s="224"/>
      <c r="S106" s="224"/>
      <c r="T106" s="225"/>
      <c r="U106" s="226">
        <f t="shared" si="16"/>
        <v>0.22444444444444445</v>
      </c>
      <c r="V106" s="227"/>
      <c r="W106" s="228" t="str">
        <f t="shared" si="18"/>
        <v>0</v>
      </c>
      <c r="X106" s="509"/>
      <c r="Y106" s="229">
        <f t="shared" si="19"/>
        <v>0</v>
      </c>
    </row>
    <row r="107" spans="2:25" ht="18.75" customHeight="1">
      <c r="B107" s="503"/>
      <c r="C107" s="506"/>
      <c r="D107" s="216">
        <v>3</v>
      </c>
      <c r="E107" s="216" t="s">
        <v>6324</v>
      </c>
      <c r="F107" s="217">
        <v>600</v>
      </c>
      <c r="G107" s="218">
        <f t="shared" si="17"/>
        <v>120</v>
      </c>
      <c r="H107" s="219">
        <f t="shared" si="14"/>
        <v>333.33333333333331</v>
      </c>
      <c r="I107" s="219">
        <f t="shared" si="15"/>
        <v>0.1111111111111111</v>
      </c>
      <c r="J107" s="217"/>
      <c r="K107" s="220"/>
      <c r="L107" s="220"/>
      <c r="M107" s="221"/>
      <c r="N107" s="222">
        <f t="shared" si="20"/>
        <v>0</v>
      </c>
      <c r="O107" s="223"/>
      <c r="P107" s="224"/>
      <c r="Q107" s="224"/>
      <c r="R107" s="224"/>
      <c r="S107" s="224"/>
      <c r="T107" s="225"/>
      <c r="U107" s="226">
        <f t="shared" si="16"/>
        <v>0.22222222222222221</v>
      </c>
      <c r="V107" s="227"/>
      <c r="W107" s="228" t="str">
        <f t="shared" si="18"/>
        <v>0</v>
      </c>
      <c r="X107" s="509"/>
      <c r="Y107" s="229">
        <f t="shared" si="19"/>
        <v>0</v>
      </c>
    </row>
    <row r="108" spans="2:25" ht="18.75" customHeight="1">
      <c r="B108" s="503"/>
      <c r="C108" s="506"/>
      <c r="D108" s="216">
        <v>4</v>
      </c>
      <c r="E108" s="216" t="s">
        <v>6325</v>
      </c>
      <c r="F108" s="217">
        <v>632</v>
      </c>
      <c r="G108" s="218">
        <f t="shared" si="17"/>
        <v>126.4</v>
      </c>
      <c r="H108" s="219">
        <f t="shared" si="14"/>
        <v>351.11111111111109</v>
      </c>
      <c r="I108" s="219">
        <f t="shared" si="15"/>
        <v>0.11703703703703702</v>
      </c>
      <c r="J108" s="217"/>
      <c r="K108" s="220"/>
      <c r="L108" s="220"/>
      <c r="M108" s="221"/>
      <c r="N108" s="222">
        <f t="shared" si="20"/>
        <v>0</v>
      </c>
      <c r="O108" s="223"/>
      <c r="P108" s="224"/>
      <c r="Q108" s="224"/>
      <c r="R108" s="224"/>
      <c r="S108" s="224"/>
      <c r="T108" s="225"/>
      <c r="U108" s="226">
        <f t="shared" si="16"/>
        <v>0.23407407407407405</v>
      </c>
      <c r="V108" s="227"/>
      <c r="W108" s="228" t="str">
        <f t="shared" si="18"/>
        <v>0</v>
      </c>
      <c r="X108" s="509"/>
      <c r="Y108" s="229">
        <f t="shared" si="19"/>
        <v>0</v>
      </c>
    </row>
    <row r="109" spans="2:25" ht="18.75" customHeight="1">
      <c r="B109" s="503"/>
      <c r="C109" s="506"/>
      <c r="D109" s="216">
        <v>5</v>
      </c>
      <c r="E109" s="216" t="s">
        <v>6326</v>
      </c>
      <c r="F109" s="217">
        <v>623</v>
      </c>
      <c r="G109" s="218">
        <f t="shared" si="17"/>
        <v>124.6</v>
      </c>
      <c r="H109" s="219">
        <f t="shared" si="14"/>
        <v>346.11111111111109</v>
      </c>
      <c r="I109" s="219">
        <f t="shared" si="15"/>
        <v>0.11537037037037036</v>
      </c>
      <c r="J109" s="217"/>
      <c r="K109" s="220"/>
      <c r="L109" s="220"/>
      <c r="M109" s="221"/>
      <c r="N109" s="222">
        <f t="shared" si="20"/>
        <v>0</v>
      </c>
      <c r="O109" s="223"/>
      <c r="P109" s="224"/>
      <c r="Q109" s="224"/>
      <c r="R109" s="224"/>
      <c r="S109" s="224"/>
      <c r="T109" s="225"/>
      <c r="U109" s="226">
        <f t="shared" si="16"/>
        <v>0.23074074074074072</v>
      </c>
      <c r="V109" s="227"/>
      <c r="W109" s="228" t="str">
        <f t="shared" si="18"/>
        <v>0</v>
      </c>
      <c r="X109" s="509"/>
      <c r="Y109" s="229">
        <f t="shared" si="19"/>
        <v>0</v>
      </c>
    </row>
    <row r="110" spans="2:25" ht="18.75" customHeight="1">
      <c r="B110" s="503"/>
      <c r="C110" s="506"/>
      <c r="D110" s="216">
        <v>6</v>
      </c>
      <c r="E110" s="216" t="s">
        <v>6327</v>
      </c>
      <c r="F110" s="217">
        <v>624</v>
      </c>
      <c r="G110" s="218">
        <f t="shared" si="17"/>
        <v>124.8</v>
      </c>
      <c r="H110" s="219">
        <f t="shared" si="14"/>
        <v>346.66666666666669</v>
      </c>
      <c r="I110" s="219">
        <f t="shared" si="15"/>
        <v>0.11555555555555556</v>
      </c>
      <c r="J110" s="217"/>
      <c r="K110" s="220"/>
      <c r="L110" s="220"/>
      <c r="M110" s="221"/>
      <c r="N110" s="222">
        <f t="shared" si="20"/>
        <v>0</v>
      </c>
      <c r="O110" s="223"/>
      <c r="P110" s="224"/>
      <c r="Q110" s="224"/>
      <c r="R110" s="224"/>
      <c r="S110" s="224"/>
      <c r="T110" s="225"/>
      <c r="U110" s="226">
        <f t="shared" si="16"/>
        <v>0.23111111111111113</v>
      </c>
      <c r="V110" s="227"/>
      <c r="W110" s="228" t="str">
        <f t="shared" si="18"/>
        <v>0</v>
      </c>
      <c r="X110" s="509"/>
      <c r="Y110" s="229">
        <f t="shared" si="19"/>
        <v>0</v>
      </c>
    </row>
    <row r="111" spans="2:25" ht="18.75" customHeight="1">
      <c r="B111" s="503"/>
      <c r="C111" s="506"/>
      <c r="D111" s="216"/>
      <c r="E111" s="216" t="s">
        <v>6336</v>
      </c>
      <c r="F111" s="217">
        <v>1144</v>
      </c>
      <c r="G111" s="218">
        <f t="shared" ref="G111" si="21">F111/$G$15</f>
        <v>228.8</v>
      </c>
      <c r="H111" s="219">
        <f t="shared" ref="H111" si="22">F111/$H$15</f>
        <v>635.55555555555554</v>
      </c>
      <c r="I111" s="219">
        <f t="shared" ref="I111" si="23">H111/$I$15</f>
        <v>0.21185185185185185</v>
      </c>
      <c r="J111" s="217"/>
      <c r="K111" s="220"/>
      <c r="L111" s="220"/>
      <c r="M111" s="221"/>
      <c r="N111" s="222">
        <f t="shared" ref="N111" si="24">M111/$N$15</f>
        <v>0</v>
      </c>
      <c r="O111" s="223"/>
      <c r="P111" s="224"/>
      <c r="Q111" s="224"/>
      <c r="R111" s="224"/>
      <c r="S111" s="224"/>
      <c r="T111" s="225"/>
      <c r="U111" s="226">
        <f t="shared" ref="U111" si="25">H111/$U$15</f>
        <v>0.42370370370370369</v>
      </c>
      <c r="V111" s="227"/>
      <c r="W111" s="228" t="str">
        <f t="shared" ref="W111" si="26">IF(V111&lt;1,"0",IF(V111&lt;5,"2",IF(V111&gt;=5,"6")))</f>
        <v>0</v>
      </c>
      <c r="X111" s="509"/>
      <c r="Y111" s="229">
        <f t="shared" ref="Y111" si="27">W111/2</f>
        <v>0</v>
      </c>
    </row>
    <row r="112" spans="2:25" ht="18.75" customHeight="1">
      <c r="B112" s="503"/>
      <c r="C112" s="506"/>
      <c r="D112" s="216"/>
      <c r="E112" s="216" t="s">
        <v>6328</v>
      </c>
      <c r="F112" s="217">
        <v>583</v>
      </c>
      <c r="G112" s="218">
        <f t="shared" si="17"/>
        <v>116.6</v>
      </c>
      <c r="H112" s="219">
        <f t="shared" si="14"/>
        <v>323.88888888888886</v>
      </c>
      <c r="I112" s="219">
        <f t="shared" si="15"/>
        <v>0.10796296296296296</v>
      </c>
      <c r="J112" s="217"/>
      <c r="K112" s="220"/>
      <c r="L112" s="220"/>
      <c r="M112" s="221"/>
      <c r="N112" s="222">
        <f t="shared" si="20"/>
        <v>0</v>
      </c>
      <c r="O112" s="223"/>
      <c r="P112" s="224"/>
      <c r="Q112" s="224"/>
      <c r="R112" s="224"/>
      <c r="S112" s="224"/>
      <c r="T112" s="225"/>
      <c r="U112" s="226">
        <f t="shared" si="16"/>
        <v>0.21592592592592591</v>
      </c>
      <c r="V112" s="227"/>
      <c r="W112" s="228" t="str">
        <f t="shared" si="18"/>
        <v>0</v>
      </c>
      <c r="X112" s="509"/>
      <c r="Y112" s="229">
        <f t="shared" si="19"/>
        <v>0</v>
      </c>
    </row>
    <row r="113" spans="2:25" ht="18.75" customHeight="1">
      <c r="B113" s="503"/>
      <c r="C113" s="506"/>
      <c r="D113" s="216">
        <v>1</v>
      </c>
      <c r="E113" s="216"/>
      <c r="F113" s="217"/>
      <c r="G113" s="218">
        <f t="shared" si="17"/>
        <v>0</v>
      </c>
      <c r="H113" s="219">
        <f t="shared" si="14"/>
        <v>0</v>
      </c>
      <c r="I113" s="219">
        <f t="shared" si="15"/>
        <v>0</v>
      </c>
      <c r="J113" s="217"/>
      <c r="K113" s="220"/>
      <c r="L113" s="220"/>
      <c r="M113" s="221"/>
      <c r="N113" s="222">
        <f t="shared" si="20"/>
        <v>0</v>
      </c>
      <c r="O113" s="223"/>
      <c r="P113" s="224"/>
      <c r="Q113" s="224"/>
      <c r="R113" s="224"/>
      <c r="S113" s="224"/>
      <c r="T113" s="225"/>
      <c r="U113" s="226">
        <f t="shared" si="16"/>
        <v>0</v>
      </c>
      <c r="V113" s="227"/>
      <c r="W113" s="228" t="str">
        <f t="shared" si="18"/>
        <v>0</v>
      </c>
      <c r="X113" s="509"/>
      <c r="Y113" s="229">
        <f t="shared" si="19"/>
        <v>0</v>
      </c>
    </row>
    <row r="114" spans="2:25" ht="18.75" customHeight="1">
      <c r="B114" s="503"/>
      <c r="C114" s="506"/>
      <c r="D114" s="216">
        <v>2</v>
      </c>
      <c r="E114" s="216" t="s">
        <v>6330</v>
      </c>
      <c r="F114" s="217">
        <v>554</v>
      </c>
      <c r="G114" s="218">
        <f t="shared" si="17"/>
        <v>110.8</v>
      </c>
      <c r="H114" s="219">
        <f t="shared" si="14"/>
        <v>307.77777777777777</v>
      </c>
      <c r="I114" s="219">
        <f t="shared" si="15"/>
        <v>0.1025925925925926</v>
      </c>
      <c r="J114" s="217"/>
      <c r="K114" s="220" t="s">
        <v>6329</v>
      </c>
      <c r="L114" s="220"/>
      <c r="M114" s="221">
        <f>SUM(H114:H119)</f>
        <v>3192.7777777777778</v>
      </c>
      <c r="N114" s="222">
        <f t="shared" si="20"/>
        <v>63.855555555555554</v>
      </c>
      <c r="O114" s="223"/>
      <c r="P114" s="224" t="s">
        <v>12</v>
      </c>
      <c r="Q114" s="224"/>
      <c r="R114" s="224" t="s">
        <v>1064</v>
      </c>
      <c r="S114" s="224"/>
      <c r="T114" s="225"/>
      <c r="U114" s="226">
        <f t="shared" si="16"/>
        <v>0.20518518518518519</v>
      </c>
      <c r="V114" s="227">
        <f>SUM(U114:U119)</f>
        <v>2.1285185185185185</v>
      </c>
      <c r="W114" s="228" t="str">
        <f t="shared" si="18"/>
        <v>2</v>
      </c>
      <c r="X114" s="509"/>
      <c r="Y114" s="229">
        <f t="shared" si="19"/>
        <v>1</v>
      </c>
    </row>
    <row r="115" spans="2:25" ht="18.75" customHeight="1">
      <c r="B115" s="503"/>
      <c r="C115" s="506"/>
      <c r="D115" s="216">
        <v>3</v>
      </c>
      <c r="E115" s="216" t="s">
        <v>6331</v>
      </c>
      <c r="F115" s="217">
        <v>557</v>
      </c>
      <c r="G115" s="218">
        <f t="shared" si="17"/>
        <v>111.4</v>
      </c>
      <c r="H115" s="219">
        <f t="shared" si="14"/>
        <v>309.44444444444446</v>
      </c>
      <c r="I115" s="219">
        <f t="shared" si="15"/>
        <v>0.10314814814814816</v>
      </c>
      <c r="J115" s="217"/>
      <c r="K115" s="220"/>
      <c r="L115" s="220"/>
      <c r="M115" s="221"/>
      <c r="N115" s="222">
        <f t="shared" si="20"/>
        <v>0</v>
      </c>
      <c r="O115" s="223"/>
      <c r="P115" s="224"/>
      <c r="Q115" s="224"/>
      <c r="R115" s="224"/>
      <c r="S115" s="224"/>
      <c r="T115" s="225"/>
      <c r="U115" s="226">
        <f t="shared" si="16"/>
        <v>0.20629629629629631</v>
      </c>
      <c r="V115" s="227"/>
      <c r="W115" s="228" t="str">
        <f t="shared" si="18"/>
        <v>0</v>
      </c>
      <c r="X115" s="509"/>
      <c r="Y115" s="229">
        <f t="shared" si="19"/>
        <v>0</v>
      </c>
    </row>
    <row r="116" spans="2:25" ht="18.75" customHeight="1">
      <c r="B116" s="503"/>
      <c r="C116" s="506"/>
      <c r="D116" s="216">
        <v>4</v>
      </c>
      <c r="E116" s="216" t="s">
        <v>6332</v>
      </c>
      <c r="F116" s="217">
        <v>563</v>
      </c>
      <c r="G116" s="218">
        <f t="shared" si="17"/>
        <v>112.6</v>
      </c>
      <c r="H116" s="219">
        <f t="shared" si="14"/>
        <v>312.77777777777777</v>
      </c>
      <c r="I116" s="219">
        <f t="shared" si="15"/>
        <v>0.10425925925925926</v>
      </c>
      <c r="J116" s="217"/>
      <c r="K116" s="220"/>
      <c r="L116" s="220"/>
      <c r="M116" s="221"/>
      <c r="N116" s="222">
        <f t="shared" si="20"/>
        <v>0</v>
      </c>
      <c r="O116" s="223"/>
      <c r="P116" s="224"/>
      <c r="Q116" s="224"/>
      <c r="R116" s="224"/>
      <c r="S116" s="224"/>
      <c r="T116" s="225"/>
      <c r="U116" s="226">
        <f t="shared" si="16"/>
        <v>0.20851851851851852</v>
      </c>
      <c r="V116" s="227"/>
      <c r="W116" s="228" t="str">
        <f t="shared" si="18"/>
        <v>0</v>
      </c>
      <c r="X116" s="509"/>
      <c r="Y116" s="229">
        <f t="shared" si="19"/>
        <v>0</v>
      </c>
    </row>
    <row r="117" spans="2:25" ht="18.75" customHeight="1">
      <c r="B117" s="503"/>
      <c r="C117" s="506"/>
      <c r="D117" s="216">
        <v>5</v>
      </c>
      <c r="E117" s="216" t="s">
        <v>6333</v>
      </c>
      <c r="F117" s="217">
        <v>568</v>
      </c>
      <c r="G117" s="218">
        <f t="shared" si="17"/>
        <v>113.6</v>
      </c>
      <c r="H117" s="219">
        <f t="shared" si="14"/>
        <v>315.55555555555554</v>
      </c>
      <c r="I117" s="219">
        <f t="shared" si="15"/>
        <v>0.10518518518518519</v>
      </c>
      <c r="J117" s="217"/>
      <c r="K117" s="220"/>
      <c r="L117" s="220"/>
      <c r="M117" s="221"/>
      <c r="N117" s="222">
        <f t="shared" si="20"/>
        <v>0</v>
      </c>
      <c r="O117" s="223"/>
      <c r="P117" s="224"/>
      <c r="Q117" s="224"/>
      <c r="R117" s="224"/>
      <c r="S117" s="224"/>
      <c r="T117" s="225"/>
      <c r="U117" s="226">
        <f t="shared" si="16"/>
        <v>0.21037037037037037</v>
      </c>
      <c r="V117" s="227"/>
      <c r="W117" s="228" t="str">
        <f t="shared" si="18"/>
        <v>0</v>
      </c>
      <c r="X117" s="509"/>
      <c r="Y117" s="229">
        <f t="shared" si="19"/>
        <v>0</v>
      </c>
    </row>
    <row r="118" spans="2:25" ht="18.75" customHeight="1">
      <c r="B118" s="503"/>
      <c r="C118" s="506"/>
      <c r="D118" s="216">
        <v>6</v>
      </c>
      <c r="E118" s="216" t="s">
        <v>6334</v>
      </c>
      <c r="F118" s="350">
        <v>1334</v>
      </c>
      <c r="G118" s="218">
        <f t="shared" si="17"/>
        <v>266.8</v>
      </c>
      <c r="H118" s="219">
        <f t="shared" si="14"/>
        <v>741.11111111111109</v>
      </c>
      <c r="I118" s="219">
        <f t="shared" si="15"/>
        <v>0.24703703703703703</v>
      </c>
      <c r="J118" s="217"/>
      <c r="K118" s="220"/>
      <c r="L118" s="220"/>
      <c r="M118" s="221"/>
      <c r="N118" s="222">
        <f t="shared" si="20"/>
        <v>0</v>
      </c>
      <c r="O118" s="223"/>
      <c r="P118" s="224"/>
      <c r="Q118" s="224"/>
      <c r="R118" s="224"/>
      <c r="S118" s="224"/>
      <c r="T118" s="225"/>
      <c r="U118" s="226">
        <f t="shared" si="16"/>
        <v>0.49407407407407405</v>
      </c>
      <c r="V118" s="227"/>
      <c r="W118" s="228" t="str">
        <f t="shared" si="18"/>
        <v>0</v>
      </c>
      <c r="X118" s="509"/>
      <c r="Y118" s="229">
        <f t="shared" si="19"/>
        <v>0</v>
      </c>
    </row>
    <row r="119" spans="2:25" ht="18.75" customHeight="1">
      <c r="B119" s="503"/>
      <c r="C119" s="506"/>
      <c r="D119" s="216"/>
      <c r="E119" s="216" t="s">
        <v>6335</v>
      </c>
      <c r="F119" s="217">
        <v>2171</v>
      </c>
      <c r="G119" s="218">
        <f t="shared" si="17"/>
        <v>434.2</v>
      </c>
      <c r="H119" s="219">
        <f t="shared" si="14"/>
        <v>1206.1111111111111</v>
      </c>
      <c r="I119" s="219">
        <f t="shared" si="15"/>
        <v>0.40203703703703703</v>
      </c>
      <c r="J119" s="217"/>
      <c r="K119" s="220"/>
      <c r="L119" s="220"/>
      <c r="M119" s="221"/>
      <c r="N119" s="222">
        <f t="shared" si="20"/>
        <v>0</v>
      </c>
      <c r="O119" s="223"/>
      <c r="P119" s="224"/>
      <c r="Q119" s="224"/>
      <c r="R119" s="224"/>
      <c r="S119" s="224"/>
      <c r="T119" s="225"/>
      <c r="U119" s="226">
        <f t="shared" si="16"/>
        <v>0.80407407407407405</v>
      </c>
      <c r="V119" s="227"/>
      <c r="W119" s="228" t="str">
        <f t="shared" si="18"/>
        <v>0</v>
      </c>
      <c r="X119" s="509"/>
      <c r="Y119" s="229">
        <f t="shared" si="19"/>
        <v>0</v>
      </c>
    </row>
    <row r="120" spans="2:25" ht="18.75" customHeight="1">
      <c r="B120" s="503"/>
      <c r="C120" s="506"/>
      <c r="D120" s="216"/>
      <c r="E120" s="216"/>
      <c r="F120" s="217"/>
      <c r="G120" s="218">
        <f t="shared" si="17"/>
        <v>0</v>
      </c>
      <c r="H120" s="219">
        <f t="shared" si="14"/>
        <v>0</v>
      </c>
      <c r="I120" s="219">
        <f t="shared" si="15"/>
        <v>0</v>
      </c>
      <c r="J120" s="217"/>
      <c r="K120" s="220"/>
      <c r="L120" s="220"/>
      <c r="M120" s="221"/>
      <c r="N120" s="222">
        <f t="shared" si="20"/>
        <v>0</v>
      </c>
      <c r="O120" s="223"/>
      <c r="P120" s="224"/>
      <c r="Q120" s="224"/>
      <c r="R120" s="224"/>
      <c r="S120" s="224"/>
      <c r="T120" s="225"/>
      <c r="U120" s="226">
        <f t="shared" si="16"/>
        <v>0</v>
      </c>
      <c r="V120" s="227"/>
      <c r="W120" s="228" t="str">
        <f t="shared" si="18"/>
        <v>0</v>
      </c>
      <c r="X120" s="509"/>
      <c r="Y120" s="229">
        <f t="shared" si="19"/>
        <v>0</v>
      </c>
    </row>
    <row r="121" spans="2:25" ht="18.75" customHeight="1">
      <c r="B121" s="504"/>
      <c r="C121" s="507"/>
      <c r="D121" s="216"/>
      <c r="E121" s="216"/>
      <c r="F121" s="217"/>
      <c r="G121" s="218">
        <f>F121/$G$15</f>
        <v>0</v>
      </c>
      <c r="H121" s="219">
        <f>F121/$H$15</f>
        <v>0</v>
      </c>
      <c r="I121" s="219">
        <f>H121/$I$15</f>
        <v>0</v>
      </c>
      <c r="J121" s="217"/>
      <c r="K121" s="220"/>
      <c r="L121" s="220"/>
      <c r="M121" s="232"/>
      <c r="N121" s="222">
        <f>M121/$N$15</f>
        <v>0</v>
      </c>
      <c r="O121" s="231"/>
      <c r="P121" s="231"/>
      <c r="Q121" s="231"/>
      <c r="R121" s="231"/>
      <c r="S121" s="231"/>
      <c r="T121" s="225"/>
      <c r="U121" s="226">
        <f>H121/$U$15</f>
        <v>0</v>
      </c>
      <c r="V121" s="227"/>
      <c r="W121" s="228" t="str">
        <f>IF(V121&lt;1,"0",IF(V121&lt;5,"2",IF(V121&gt;=5,"6")))</f>
        <v>0</v>
      </c>
      <c r="X121" s="510"/>
      <c r="Y121" s="229">
        <f t="shared" si="19"/>
        <v>0</v>
      </c>
    </row>
    <row r="122" spans="2:25">
      <c r="B122" s="233"/>
      <c r="C122" s="234" t="s">
        <v>111</v>
      </c>
      <c r="D122" s="235"/>
      <c r="E122" s="236">
        <f>COUNTA(E17:E121)</f>
        <v>92</v>
      </c>
      <c r="F122" s="236">
        <f>SUM(F17:F121)</f>
        <v>57434</v>
      </c>
      <c r="G122" s="236">
        <f>SUM(G17:G121)</f>
        <v>11486.8</v>
      </c>
      <c r="H122" s="236">
        <f>SUM(H17:H121)</f>
        <v>31907.777777777766</v>
      </c>
      <c r="I122" s="236">
        <f>SUM(I17:I121)</f>
        <v>10.635925925925926</v>
      </c>
      <c r="J122" s="236">
        <f>COUNTA(J17:J121)</f>
        <v>0</v>
      </c>
      <c r="K122" s="236">
        <f>COUNTA(K17:K121)</f>
        <v>12</v>
      </c>
      <c r="L122" s="236">
        <f>COUNTA(L17:L121)</f>
        <v>0</v>
      </c>
      <c r="M122" s="236">
        <f>SUM(M17:M121)</f>
        <v>31907.777777777781</v>
      </c>
      <c r="N122" s="236">
        <f>SUM(N17:N121)</f>
        <v>638.15555555555557</v>
      </c>
      <c r="O122" s="237"/>
      <c r="P122" s="238">
        <f>COUNTIF(P17:P121, "YES")</f>
        <v>0</v>
      </c>
      <c r="Q122" s="237"/>
      <c r="R122" s="237"/>
      <c r="S122" s="237"/>
      <c r="T122" s="237"/>
      <c r="U122" s="236">
        <f>SUM(U17:U121)</f>
        <v>21.271851851851853</v>
      </c>
      <c r="V122" s="236">
        <f>SUM(V17:V121)</f>
        <v>21.271851851851849</v>
      </c>
      <c r="W122" s="236">
        <f t="array" ref="W122">SUM(ABS(W17:W121))</f>
        <v>24</v>
      </c>
      <c r="X122" s="238">
        <f>IF(X17&lt;0.3, "0", IF(X17&lt;=2, "2", IF(X17&gt;2, ROUND(X17,0))))</f>
        <v>4</v>
      </c>
      <c r="Y122" s="236">
        <f>SUM(Y17:Y121)</f>
        <v>12</v>
      </c>
    </row>
    <row r="123" spans="2:25" ht="18.75" customHeight="1">
      <c r="B123" s="502">
        <v>2</v>
      </c>
      <c r="C123" s="505" t="s">
        <v>6337</v>
      </c>
      <c r="D123" s="216">
        <v>1</v>
      </c>
      <c r="E123" s="216" t="s">
        <v>6338</v>
      </c>
      <c r="F123" s="217">
        <v>1057</v>
      </c>
      <c r="G123" s="218">
        <f t="shared" ref="G123:G178" si="28">F123/$G$15</f>
        <v>211.4</v>
      </c>
      <c r="H123" s="219">
        <f t="shared" ref="H123:H178" si="29">F123/$H$15</f>
        <v>587.22222222222217</v>
      </c>
      <c r="I123" s="219">
        <f t="shared" ref="I123:I178" si="30">H123/$I$15</f>
        <v>0.19574074074074072</v>
      </c>
      <c r="J123" s="217"/>
      <c r="K123" s="220" t="s">
        <v>11348</v>
      </c>
      <c r="L123" s="220"/>
      <c r="M123" s="221">
        <f>SUM(H123:H128)</f>
        <v>2994.4444444444443</v>
      </c>
      <c r="N123" s="222">
        <f>M123/$N$15</f>
        <v>59.888888888888886</v>
      </c>
      <c r="O123" s="223" t="s">
        <v>6241</v>
      </c>
      <c r="P123" s="224" t="s">
        <v>12</v>
      </c>
      <c r="Q123" s="224"/>
      <c r="R123" s="224" t="s">
        <v>1064</v>
      </c>
      <c r="S123" s="224"/>
      <c r="T123" s="225"/>
      <c r="U123" s="226">
        <f t="shared" ref="U123:U178" si="31">H123/$U$15</f>
        <v>0.39148148148148143</v>
      </c>
      <c r="V123" s="227">
        <f>SUM(U123:U128)</f>
        <v>1.9962962962962965</v>
      </c>
      <c r="W123" s="228" t="str">
        <f t="shared" ref="W123:W178" si="32">IF(V123&lt;1,"0",IF(V123&lt;5,"2",IF(V123&gt;=5,"6")))</f>
        <v>2</v>
      </c>
      <c r="X123" s="508">
        <f>K180/$X$15</f>
        <v>3.3333333333333335</v>
      </c>
      <c r="Y123" s="229">
        <f t="shared" ref="Y123:Y179" si="33">W123/2</f>
        <v>1</v>
      </c>
    </row>
    <row r="124" spans="2:25" ht="18.75" customHeight="1">
      <c r="B124" s="503"/>
      <c r="C124" s="506"/>
      <c r="D124" s="216">
        <v>2</v>
      </c>
      <c r="E124" s="216" t="s">
        <v>6339</v>
      </c>
      <c r="F124" s="217">
        <v>901</v>
      </c>
      <c r="G124" s="218">
        <f t="shared" si="28"/>
        <v>180.2</v>
      </c>
      <c r="H124" s="219">
        <f t="shared" si="29"/>
        <v>500.55555555555554</v>
      </c>
      <c r="I124" s="219">
        <f t="shared" si="30"/>
        <v>0.16685185185185183</v>
      </c>
      <c r="J124" s="217"/>
      <c r="K124" s="220"/>
      <c r="L124" s="220"/>
      <c r="M124" s="221"/>
      <c r="N124" s="222">
        <f t="shared" ref="N124:N178" si="34">M124/$N$15</f>
        <v>0</v>
      </c>
      <c r="O124" s="223"/>
      <c r="P124" s="224"/>
      <c r="Q124" s="224"/>
      <c r="R124" s="224"/>
      <c r="S124" s="224"/>
      <c r="T124" s="225"/>
      <c r="U124" s="226">
        <f t="shared" si="31"/>
        <v>0.33370370370370367</v>
      </c>
      <c r="V124" s="227"/>
      <c r="W124" s="228" t="str">
        <f t="shared" si="32"/>
        <v>0</v>
      </c>
      <c r="X124" s="509"/>
      <c r="Y124" s="229">
        <f t="shared" si="33"/>
        <v>0</v>
      </c>
    </row>
    <row r="125" spans="2:25" ht="18.75" customHeight="1">
      <c r="B125" s="503"/>
      <c r="C125" s="506"/>
      <c r="D125" s="216">
        <v>3</v>
      </c>
      <c r="E125" s="216" t="s">
        <v>6340</v>
      </c>
      <c r="F125" s="217">
        <v>822</v>
      </c>
      <c r="G125" s="218">
        <f t="shared" si="28"/>
        <v>164.4</v>
      </c>
      <c r="H125" s="219">
        <f t="shared" si="29"/>
        <v>456.66666666666663</v>
      </c>
      <c r="I125" s="219">
        <f t="shared" si="30"/>
        <v>0.1522222222222222</v>
      </c>
      <c r="J125" s="217"/>
      <c r="K125" s="220"/>
      <c r="L125" s="220"/>
      <c r="M125" s="221"/>
      <c r="N125" s="222">
        <f t="shared" si="34"/>
        <v>0</v>
      </c>
      <c r="O125" s="223"/>
      <c r="P125" s="224"/>
      <c r="Q125" s="224"/>
      <c r="R125" s="224"/>
      <c r="S125" s="224"/>
      <c r="T125" s="225"/>
      <c r="U125" s="226">
        <f t="shared" si="31"/>
        <v>0.30444444444444441</v>
      </c>
      <c r="V125" s="227"/>
      <c r="W125" s="228" t="str">
        <f t="shared" si="32"/>
        <v>0</v>
      </c>
      <c r="X125" s="509"/>
      <c r="Y125" s="229">
        <f t="shared" si="33"/>
        <v>0</v>
      </c>
    </row>
    <row r="126" spans="2:25" ht="18.75" customHeight="1">
      <c r="B126" s="503"/>
      <c r="C126" s="506"/>
      <c r="D126" s="216">
        <v>4</v>
      </c>
      <c r="E126" s="216" t="s">
        <v>6341</v>
      </c>
      <c r="F126" s="217">
        <v>892</v>
      </c>
      <c r="G126" s="218">
        <f t="shared" si="28"/>
        <v>178.4</v>
      </c>
      <c r="H126" s="219">
        <f t="shared" si="29"/>
        <v>495.55555555555554</v>
      </c>
      <c r="I126" s="219">
        <f t="shared" si="30"/>
        <v>0.16518518518518518</v>
      </c>
      <c r="J126" s="217"/>
      <c r="K126" s="220"/>
      <c r="L126" s="220"/>
      <c r="M126" s="221"/>
      <c r="N126" s="222">
        <f t="shared" si="34"/>
        <v>0</v>
      </c>
      <c r="O126" s="223"/>
      <c r="P126" s="224"/>
      <c r="Q126" s="224"/>
      <c r="R126" s="224"/>
      <c r="S126" s="224"/>
      <c r="T126" s="225"/>
      <c r="U126" s="226">
        <f t="shared" si="31"/>
        <v>0.33037037037037037</v>
      </c>
      <c r="V126" s="227"/>
      <c r="W126" s="228" t="str">
        <f t="shared" si="32"/>
        <v>0</v>
      </c>
      <c r="X126" s="509"/>
      <c r="Y126" s="229">
        <f t="shared" si="33"/>
        <v>0</v>
      </c>
    </row>
    <row r="127" spans="2:25" ht="18.75" customHeight="1">
      <c r="B127" s="503"/>
      <c r="C127" s="506"/>
      <c r="D127" s="216">
        <v>5</v>
      </c>
      <c r="E127" s="216" t="s">
        <v>6342</v>
      </c>
      <c r="F127" s="217">
        <v>837</v>
      </c>
      <c r="G127" s="218">
        <f t="shared" si="28"/>
        <v>167.4</v>
      </c>
      <c r="H127" s="219">
        <f t="shared" si="29"/>
        <v>465</v>
      </c>
      <c r="I127" s="219">
        <f t="shared" si="30"/>
        <v>0.155</v>
      </c>
      <c r="J127" s="217"/>
      <c r="K127" s="220"/>
      <c r="L127" s="220"/>
      <c r="M127" s="221"/>
      <c r="N127" s="222">
        <f t="shared" si="34"/>
        <v>0</v>
      </c>
      <c r="O127" s="223"/>
      <c r="P127" s="224"/>
      <c r="Q127" s="224"/>
      <c r="R127" s="224"/>
      <c r="S127" s="224"/>
      <c r="T127" s="225"/>
      <c r="U127" s="226">
        <f t="shared" si="31"/>
        <v>0.31</v>
      </c>
      <c r="V127" s="227"/>
      <c r="W127" s="228" t="str">
        <f t="shared" si="32"/>
        <v>0</v>
      </c>
      <c r="X127" s="509"/>
      <c r="Y127" s="229">
        <f t="shared" si="33"/>
        <v>0</v>
      </c>
    </row>
    <row r="128" spans="2:25" ht="18.75" customHeight="1">
      <c r="B128" s="503"/>
      <c r="C128" s="506"/>
      <c r="D128" s="216">
        <v>6</v>
      </c>
      <c r="E128" s="216" t="s">
        <v>6343</v>
      </c>
      <c r="F128" s="217">
        <v>881</v>
      </c>
      <c r="G128" s="218">
        <f t="shared" si="28"/>
        <v>176.2</v>
      </c>
      <c r="H128" s="219">
        <f t="shared" si="29"/>
        <v>489.44444444444446</v>
      </c>
      <c r="I128" s="219">
        <f t="shared" si="30"/>
        <v>0.16314814814814815</v>
      </c>
      <c r="J128" s="217"/>
      <c r="K128" s="220"/>
      <c r="L128" s="220"/>
      <c r="M128" s="221"/>
      <c r="N128" s="222">
        <f t="shared" si="34"/>
        <v>0</v>
      </c>
      <c r="O128" s="223"/>
      <c r="P128" s="224"/>
      <c r="Q128" s="224"/>
      <c r="R128" s="224"/>
      <c r="S128" s="224"/>
      <c r="T128" s="225"/>
      <c r="U128" s="226">
        <f t="shared" si="31"/>
        <v>0.32629629629629631</v>
      </c>
      <c r="V128" s="227"/>
      <c r="W128" s="228" t="str">
        <f t="shared" si="32"/>
        <v>0</v>
      </c>
      <c r="X128" s="509"/>
      <c r="Y128" s="229">
        <f t="shared" si="33"/>
        <v>0</v>
      </c>
    </row>
    <row r="129" spans="2:25" ht="18.75" customHeight="1">
      <c r="B129" s="503"/>
      <c r="C129" s="506"/>
      <c r="D129" s="216"/>
      <c r="E129" s="216"/>
      <c r="F129" s="217">
        <v>0</v>
      </c>
      <c r="G129" s="218">
        <f t="shared" si="28"/>
        <v>0</v>
      </c>
      <c r="H129" s="219">
        <f t="shared" si="29"/>
        <v>0</v>
      </c>
      <c r="I129" s="219">
        <f t="shared" si="30"/>
        <v>0</v>
      </c>
      <c r="J129" s="217"/>
      <c r="K129" s="220"/>
      <c r="L129" s="220"/>
      <c r="M129" s="221"/>
      <c r="N129" s="222">
        <f t="shared" si="34"/>
        <v>0</v>
      </c>
      <c r="O129" s="223"/>
      <c r="P129" s="224"/>
      <c r="Q129" s="224"/>
      <c r="R129" s="224"/>
      <c r="S129" s="224"/>
      <c r="T129" s="225"/>
      <c r="U129" s="226">
        <f t="shared" si="31"/>
        <v>0</v>
      </c>
      <c r="V129" s="227"/>
      <c r="W129" s="228" t="str">
        <f t="shared" si="32"/>
        <v>0</v>
      </c>
      <c r="X129" s="509"/>
      <c r="Y129" s="229">
        <f t="shared" si="33"/>
        <v>0</v>
      </c>
    </row>
    <row r="130" spans="2:25" ht="18.75" customHeight="1">
      <c r="B130" s="503"/>
      <c r="C130" s="506"/>
      <c r="D130" s="216">
        <v>1</v>
      </c>
      <c r="E130" s="216" t="s">
        <v>6344</v>
      </c>
      <c r="F130" s="217">
        <v>1122</v>
      </c>
      <c r="G130" s="218">
        <f t="shared" si="28"/>
        <v>224.4</v>
      </c>
      <c r="H130" s="219">
        <f t="shared" si="29"/>
        <v>623.33333333333337</v>
      </c>
      <c r="I130" s="219">
        <f t="shared" si="30"/>
        <v>0.20777777777777778</v>
      </c>
      <c r="J130" s="217"/>
      <c r="K130" s="220" t="s">
        <v>6345</v>
      </c>
      <c r="L130" s="220"/>
      <c r="M130" s="221">
        <f>SUM(H130:H134)</f>
        <v>3122.7777777777778</v>
      </c>
      <c r="N130" s="222">
        <f t="shared" si="34"/>
        <v>62.455555555555556</v>
      </c>
      <c r="O130" s="223" t="s">
        <v>6241</v>
      </c>
      <c r="P130" s="224" t="s">
        <v>12</v>
      </c>
      <c r="Q130" s="224"/>
      <c r="R130" s="224" t="s">
        <v>1064</v>
      </c>
      <c r="S130" s="224"/>
      <c r="T130" s="225"/>
      <c r="U130" s="226">
        <f t="shared" si="31"/>
        <v>0.41555555555555557</v>
      </c>
      <c r="V130" s="227">
        <f>SUM(U130:U134)</f>
        <v>2.0818518518518521</v>
      </c>
      <c r="W130" s="228" t="str">
        <f t="shared" si="32"/>
        <v>2</v>
      </c>
      <c r="X130" s="509"/>
      <c r="Y130" s="229">
        <f t="shared" si="33"/>
        <v>1</v>
      </c>
    </row>
    <row r="131" spans="2:25" ht="18.75" customHeight="1">
      <c r="B131" s="503"/>
      <c r="C131" s="506"/>
      <c r="D131" s="216">
        <v>2</v>
      </c>
      <c r="E131" s="216" t="s">
        <v>6346</v>
      </c>
      <c r="F131" s="217">
        <v>1178</v>
      </c>
      <c r="G131" s="218">
        <f t="shared" si="28"/>
        <v>235.6</v>
      </c>
      <c r="H131" s="219">
        <f t="shared" si="29"/>
        <v>654.44444444444446</v>
      </c>
      <c r="I131" s="219">
        <f t="shared" si="30"/>
        <v>0.21814814814814815</v>
      </c>
      <c r="J131" s="217"/>
      <c r="K131" s="220"/>
      <c r="L131" s="220"/>
      <c r="M131" s="221"/>
      <c r="N131" s="222">
        <f t="shared" si="34"/>
        <v>0</v>
      </c>
      <c r="O131" s="223"/>
      <c r="P131" s="224"/>
      <c r="Q131" s="224"/>
      <c r="R131" s="224"/>
      <c r="S131" s="224"/>
      <c r="T131" s="225"/>
      <c r="U131" s="226">
        <f t="shared" si="31"/>
        <v>0.43629629629629629</v>
      </c>
      <c r="V131" s="227"/>
      <c r="W131" s="228" t="str">
        <f t="shared" si="32"/>
        <v>0</v>
      </c>
      <c r="X131" s="509"/>
      <c r="Y131" s="229">
        <f t="shared" si="33"/>
        <v>0</v>
      </c>
    </row>
    <row r="132" spans="2:25" ht="18.75" customHeight="1">
      <c r="B132" s="503"/>
      <c r="C132" s="506"/>
      <c r="D132" s="216">
        <v>3</v>
      </c>
      <c r="E132" s="216" t="s">
        <v>6347</v>
      </c>
      <c r="F132" s="217">
        <v>1082</v>
      </c>
      <c r="G132" s="218">
        <f t="shared" si="28"/>
        <v>216.4</v>
      </c>
      <c r="H132" s="219">
        <f t="shared" si="29"/>
        <v>601.11111111111109</v>
      </c>
      <c r="I132" s="219">
        <f t="shared" si="30"/>
        <v>0.20037037037037037</v>
      </c>
      <c r="J132" s="217"/>
      <c r="K132" s="220"/>
      <c r="L132" s="220"/>
      <c r="M132" s="221"/>
      <c r="N132" s="222">
        <f t="shared" si="34"/>
        <v>0</v>
      </c>
      <c r="O132" s="223"/>
      <c r="P132" s="224"/>
      <c r="Q132" s="224"/>
      <c r="R132" s="224"/>
      <c r="S132" s="224"/>
      <c r="T132" s="225"/>
      <c r="U132" s="226">
        <f t="shared" si="31"/>
        <v>0.40074074074074073</v>
      </c>
      <c r="V132" s="227"/>
      <c r="W132" s="228" t="str">
        <f t="shared" si="32"/>
        <v>0</v>
      </c>
      <c r="X132" s="509"/>
      <c r="Y132" s="229">
        <f t="shared" si="33"/>
        <v>0</v>
      </c>
    </row>
    <row r="133" spans="2:25" ht="18.75" customHeight="1">
      <c r="B133" s="503"/>
      <c r="C133" s="506"/>
      <c r="D133" s="216">
        <v>4</v>
      </c>
      <c r="E133" s="216" t="s">
        <v>6348</v>
      </c>
      <c r="F133" s="217">
        <v>994</v>
      </c>
      <c r="G133" s="218">
        <f t="shared" si="28"/>
        <v>198.8</v>
      </c>
      <c r="H133" s="219">
        <f t="shared" si="29"/>
        <v>552.22222222222217</v>
      </c>
      <c r="I133" s="219">
        <f t="shared" si="30"/>
        <v>0.18407407407407406</v>
      </c>
      <c r="J133" s="217"/>
      <c r="K133" s="220"/>
      <c r="L133" s="220"/>
      <c r="M133" s="221"/>
      <c r="N133" s="222">
        <f t="shared" si="34"/>
        <v>0</v>
      </c>
      <c r="O133" s="223"/>
      <c r="P133" s="224"/>
      <c r="Q133" s="224"/>
      <c r="R133" s="224"/>
      <c r="S133" s="224"/>
      <c r="T133" s="225"/>
      <c r="U133" s="226">
        <f t="shared" si="31"/>
        <v>0.36814814814814811</v>
      </c>
      <c r="V133" s="227"/>
      <c r="W133" s="228" t="str">
        <f t="shared" si="32"/>
        <v>0</v>
      </c>
      <c r="X133" s="509"/>
      <c r="Y133" s="229">
        <f t="shared" si="33"/>
        <v>0</v>
      </c>
    </row>
    <row r="134" spans="2:25" ht="18.75" customHeight="1">
      <c r="B134" s="503"/>
      <c r="C134" s="506"/>
      <c r="D134" s="216">
        <v>5</v>
      </c>
      <c r="E134" s="216" t="s">
        <v>6349</v>
      </c>
      <c r="F134" s="217">
        <v>1245</v>
      </c>
      <c r="G134" s="218">
        <f t="shared" si="28"/>
        <v>249</v>
      </c>
      <c r="H134" s="219">
        <f t="shared" si="29"/>
        <v>691.66666666666663</v>
      </c>
      <c r="I134" s="219">
        <f t="shared" si="30"/>
        <v>0.23055555555555554</v>
      </c>
      <c r="J134" s="217"/>
      <c r="K134" s="220"/>
      <c r="L134" s="220"/>
      <c r="M134" s="221"/>
      <c r="N134" s="222">
        <f t="shared" si="34"/>
        <v>0</v>
      </c>
      <c r="O134" s="223"/>
      <c r="P134" s="224"/>
      <c r="Q134" s="224"/>
      <c r="R134" s="224"/>
      <c r="S134" s="224"/>
      <c r="T134" s="225"/>
      <c r="U134" s="226">
        <f t="shared" si="31"/>
        <v>0.46111111111111108</v>
      </c>
      <c r="V134" s="227"/>
      <c r="W134" s="228" t="str">
        <f t="shared" si="32"/>
        <v>0</v>
      </c>
      <c r="X134" s="509"/>
      <c r="Y134" s="229">
        <f t="shared" si="33"/>
        <v>0</v>
      </c>
    </row>
    <row r="135" spans="2:25" ht="18.75" customHeight="1">
      <c r="B135" s="503"/>
      <c r="C135" s="506"/>
      <c r="D135" s="216"/>
      <c r="E135" s="216"/>
      <c r="F135" s="217">
        <v>0</v>
      </c>
      <c r="G135" s="218">
        <f t="shared" si="28"/>
        <v>0</v>
      </c>
      <c r="H135" s="219">
        <f t="shared" si="29"/>
        <v>0</v>
      </c>
      <c r="I135" s="219">
        <f t="shared" si="30"/>
        <v>0</v>
      </c>
      <c r="J135" s="217"/>
      <c r="K135" s="220"/>
      <c r="L135" s="220"/>
      <c r="M135" s="221"/>
      <c r="N135" s="222">
        <f t="shared" si="34"/>
        <v>0</v>
      </c>
      <c r="O135" s="223"/>
      <c r="P135" s="224"/>
      <c r="Q135" s="224"/>
      <c r="R135" s="224"/>
      <c r="S135" s="224"/>
      <c r="T135" s="225"/>
      <c r="U135" s="226">
        <f t="shared" si="31"/>
        <v>0</v>
      </c>
      <c r="V135" s="227"/>
      <c r="W135" s="228" t="str">
        <f t="shared" si="32"/>
        <v>0</v>
      </c>
      <c r="X135" s="509"/>
      <c r="Y135" s="229">
        <f t="shared" si="33"/>
        <v>0</v>
      </c>
    </row>
    <row r="136" spans="2:25" ht="18.75" customHeight="1">
      <c r="B136" s="503"/>
      <c r="C136" s="506"/>
      <c r="D136" s="216">
        <v>1</v>
      </c>
      <c r="E136" s="216" t="s">
        <v>6350</v>
      </c>
      <c r="F136" s="217">
        <v>1412</v>
      </c>
      <c r="G136" s="218">
        <f t="shared" si="28"/>
        <v>282.39999999999998</v>
      </c>
      <c r="H136" s="219">
        <f t="shared" si="29"/>
        <v>784.44444444444446</v>
      </c>
      <c r="I136" s="219" t="s">
        <v>6351</v>
      </c>
      <c r="J136" s="217"/>
      <c r="K136" s="220" t="s">
        <v>11349</v>
      </c>
      <c r="L136" s="220"/>
      <c r="M136" s="221">
        <f>SUM(H136:H139)</f>
        <v>2388.333333333333</v>
      </c>
      <c r="N136" s="222">
        <f t="shared" si="34"/>
        <v>47.766666666666659</v>
      </c>
      <c r="O136" s="223" t="s">
        <v>6241</v>
      </c>
      <c r="P136" s="224" t="s">
        <v>12</v>
      </c>
      <c r="Q136" s="224"/>
      <c r="R136" s="224" t="s">
        <v>1064</v>
      </c>
      <c r="S136" s="224"/>
      <c r="T136" s="225"/>
      <c r="U136" s="226">
        <f t="shared" si="31"/>
        <v>0.52296296296296296</v>
      </c>
      <c r="V136" s="227">
        <f>SUM(U136:U139)</f>
        <v>1.5922222222222224</v>
      </c>
      <c r="W136" s="228" t="str">
        <f t="shared" si="32"/>
        <v>2</v>
      </c>
      <c r="X136" s="509"/>
      <c r="Y136" s="229">
        <f t="shared" si="33"/>
        <v>1</v>
      </c>
    </row>
    <row r="137" spans="2:25" ht="18.75" customHeight="1">
      <c r="B137" s="503"/>
      <c r="C137" s="506"/>
      <c r="D137" s="216">
        <v>2</v>
      </c>
      <c r="E137" s="216" t="s">
        <v>6352</v>
      </c>
      <c r="F137" s="217">
        <v>916</v>
      </c>
      <c r="G137" s="218">
        <f t="shared" si="28"/>
        <v>183.2</v>
      </c>
      <c r="H137" s="219">
        <f t="shared" si="29"/>
        <v>508.88888888888886</v>
      </c>
      <c r="I137" s="219">
        <f t="shared" si="30"/>
        <v>0.16962962962962963</v>
      </c>
      <c r="J137" s="217"/>
      <c r="K137" s="220"/>
      <c r="L137" s="220"/>
      <c r="M137" s="221"/>
      <c r="N137" s="222">
        <f t="shared" si="34"/>
        <v>0</v>
      </c>
      <c r="O137" s="223"/>
      <c r="P137" s="224"/>
      <c r="Q137" s="224"/>
      <c r="R137" s="224"/>
      <c r="S137" s="224"/>
      <c r="T137" s="225"/>
      <c r="U137" s="226">
        <f t="shared" si="31"/>
        <v>0.33925925925925926</v>
      </c>
      <c r="V137" s="227"/>
      <c r="W137" s="228" t="str">
        <f t="shared" si="32"/>
        <v>0</v>
      </c>
      <c r="X137" s="509"/>
      <c r="Y137" s="229">
        <f t="shared" si="33"/>
        <v>0</v>
      </c>
    </row>
    <row r="138" spans="2:25" ht="18.75" customHeight="1">
      <c r="B138" s="503"/>
      <c r="C138" s="506"/>
      <c r="D138" s="216">
        <v>3</v>
      </c>
      <c r="E138" s="216" t="s">
        <v>6353</v>
      </c>
      <c r="F138" s="217">
        <v>888</v>
      </c>
      <c r="G138" s="218">
        <f t="shared" si="28"/>
        <v>177.6</v>
      </c>
      <c r="H138" s="219">
        <f t="shared" si="29"/>
        <v>493.33333333333331</v>
      </c>
      <c r="I138" s="219">
        <f t="shared" si="30"/>
        <v>0.16444444444444445</v>
      </c>
      <c r="J138" s="217"/>
      <c r="K138" s="220"/>
      <c r="L138" s="220"/>
      <c r="M138" s="221"/>
      <c r="N138" s="222">
        <f t="shared" si="34"/>
        <v>0</v>
      </c>
      <c r="O138" s="223"/>
      <c r="P138" s="224"/>
      <c r="Q138" s="224"/>
      <c r="R138" s="224"/>
      <c r="S138" s="224"/>
      <c r="T138" s="225"/>
      <c r="U138" s="226">
        <f t="shared" si="31"/>
        <v>0.3288888888888889</v>
      </c>
      <c r="V138" s="227"/>
      <c r="W138" s="228" t="str">
        <f t="shared" si="32"/>
        <v>0</v>
      </c>
      <c r="X138" s="509"/>
      <c r="Y138" s="229">
        <f t="shared" si="33"/>
        <v>0</v>
      </c>
    </row>
    <row r="139" spans="2:25" ht="18.75" customHeight="1">
      <c r="B139" s="503"/>
      <c r="C139" s="506"/>
      <c r="D139" s="216">
        <v>4</v>
      </c>
      <c r="E139" s="216" t="s">
        <v>6354</v>
      </c>
      <c r="F139" s="217">
        <v>1083</v>
      </c>
      <c r="G139" s="218">
        <f t="shared" si="28"/>
        <v>216.6</v>
      </c>
      <c r="H139" s="219">
        <f t="shared" si="29"/>
        <v>601.66666666666663</v>
      </c>
      <c r="I139" s="219">
        <f t="shared" si="30"/>
        <v>0.20055555555555554</v>
      </c>
      <c r="J139" s="217"/>
      <c r="K139" s="220"/>
      <c r="L139" s="220"/>
      <c r="M139" s="221"/>
      <c r="N139" s="222">
        <f t="shared" si="34"/>
        <v>0</v>
      </c>
      <c r="O139" s="223"/>
      <c r="P139" s="224"/>
      <c r="Q139" s="224"/>
      <c r="R139" s="224"/>
      <c r="S139" s="224"/>
      <c r="T139" s="225"/>
      <c r="U139" s="226">
        <f t="shared" si="31"/>
        <v>0.40111111111111108</v>
      </c>
      <c r="V139" s="227"/>
      <c r="W139" s="228" t="str">
        <f t="shared" si="32"/>
        <v>0</v>
      </c>
      <c r="X139" s="509"/>
      <c r="Y139" s="229">
        <f t="shared" si="33"/>
        <v>0</v>
      </c>
    </row>
    <row r="140" spans="2:25" ht="18.75" customHeight="1">
      <c r="B140" s="503"/>
      <c r="C140" s="506"/>
      <c r="D140" s="216"/>
      <c r="E140" s="216"/>
      <c r="F140" s="217">
        <v>0</v>
      </c>
      <c r="G140" s="218">
        <f t="shared" si="28"/>
        <v>0</v>
      </c>
      <c r="H140" s="219">
        <f t="shared" si="29"/>
        <v>0</v>
      </c>
      <c r="I140" s="219">
        <f t="shared" si="30"/>
        <v>0</v>
      </c>
      <c r="J140" s="217"/>
      <c r="K140" s="220"/>
      <c r="L140" s="220"/>
      <c r="M140" s="221"/>
      <c r="N140" s="222">
        <f t="shared" si="34"/>
        <v>0</v>
      </c>
      <c r="O140" s="223"/>
      <c r="P140" s="224"/>
      <c r="Q140" s="224"/>
      <c r="R140" s="224"/>
      <c r="S140" s="224"/>
      <c r="T140" s="225"/>
      <c r="U140" s="226">
        <f t="shared" si="31"/>
        <v>0</v>
      </c>
      <c r="V140" s="227"/>
      <c r="W140" s="228" t="str">
        <f t="shared" si="32"/>
        <v>0</v>
      </c>
      <c r="X140" s="509"/>
      <c r="Y140" s="229">
        <f t="shared" si="33"/>
        <v>0</v>
      </c>
    </row>
    <row r="141" spans="2:25" ht="18.75" customHeight="1">
      <c r="B141" s="503"/>
      <c r="C141" s="506"/>
      <c r="D141" s="216">
        <v>1</v>
      </c>
      <c r="E141" s="216" t="s">
        <v>6355</v>
      </c>
      <c r="F141" s="217">
        <v>1167</v>
      </c>
      <c r="G141" s="218">
        <f t="shared" si="28"/>
        <v>233.4</v>
      </c>
      <c r="H141" s="219">
        <f t="shared" si="29"/>
        <v>648.33333333333337</v>
      </c>
      <c r="I141" s="219">
        <f t="shared" si="30"/>
        <v>0.21611111111111111</v>
      </c>
      <c r="J141" s="217"/>
      <c r="K141" s="220" t="s">
        <v>6356</v>
      </c>
      <c r="L141" s="220"/>
      <c r="M141" s="221">
        <f>SUM(H141:H144)</f>
        <v>2081.1111111111113</v>
      </c>
      <c r="N141" s="222">
        <f t="shared" si="34"/>
        <v>41.622222222222227</v>
      </c>
      <c r="O141" s="223" t="s">
        <v>6241</v>
      </c>
      <c r="P141" s="224" t="s">
        <v>12</v>
      </c>
      <c r="Q141" s="224"/>
      <c r="R141" s="224" t="s">
        <v>1064</v>
      </c>
      <c r="S141" s="224"/>
      <c r="T141" s="225"/>
      <c r="U141" s="226">
        <f t="shared" si="31"/>
        <v>0.43222222222222223</v>
      </c>
      <c r="V141" s="227">
        <f>SUM(U141:U144)</f>
        <v>1.3874074074074072</v>
      </c>
      <c r="W141" s="228" t="str">
        <f t="shared" si="32"/>
        <v>2</v>
      </c>
      <c r="X141" s="509"/>
      <c r="Y141" s="229">
        <f t="shared" si="33"/>
        <v>1</v>
      </c>
    </row>
    <row r="142" spans="2:25" ht="18.75" customHeight="1">
      <c r="B142" s="503"/>
      <c r="C142" s="506"/>
      <c r="D142" s="216">
        <v>2</v>
      </c>
      <c r="E142" s="216" t="s">
        <v>6357</v>
      </c>
      <c r="F142" s="217">
        <v>986</v>
      </c>
      <c r="G142" s="218">
        <f t="shared" si="28"/>
        <v>197.2</v>
      </c>
      <c r="H142" s="219">
        <f t="shared" si="29"/>
        <v>547.77777777777771</v>
      </c>
      <c r="I142" s="219">
        <f t="shared" si="30"/>
        <v>0.18259259259259258</v>
      </c>
      <c r="J142" s="217"/>
      <c r="K142" s="220"/>
      <c r="L142" s="220"/>
      <c r="M142" s="221"/>
      <c r="N142" s="222">
        <f t="shared" si="34"/>
        <v>0</v>
      </c>
      <c r="O142" s="223"/>
      <c r="P142" s="224"/>
      <c r="Q142" s="224"/>
      <c r="R142" s="224"/>
      <c r="S142" s="224"/>
      <c r="T142" s="225"/>
      <c r="U142" s="226">
        <f t="shared" si="31"/>
        <v>0.36518518518518517</v>
      </c>
      <c r="V142" s="227"/>
      <c r="W142" s="228" t="str">
        <f t="shared" si="32"/>
        <v>0</v>
      </c>
      <c r="X142" s="509"/>
      <c r="Y142" s="229">
        <f t="shared" si="33"/>
        <v>0</v>
      </c>
    </row>
    <row r="143" spans="2:25" ht="18.75" customHeight="1">
      <c r="B143" s="503"/>
      <c r="C143" s="506"/>
      <c r="D143" s="216">
        <v>3</v>
      </c>
      <c r="E143" s="216" t="s">
        <v>6358</v>
      </c>
      <c r="F143" s="217">
        <v>871</v>
      </c>
      <c r="G143" s="218">
        <f t="shared" si="28"/>
        <v>174.2</v>
      </c>
      <c r="H143" s="219">
        <f t="shared" si="29"/>
        <v>483.88888888888886</v>
      </c>
      <c r="I143" s="219">
        <f t="shared" si="30"/>
        <v>0.1612962962962963</v>
      </c>
      <c r="J143" s="217"/>
      <c r="K143" s="220"/>
      <c r="L143" s="220"/>
      <c r="M143" s="221"/>
      <c r="N143" s="222">
        <f t="shared" si="34"/>
        <v>0</v>
      </c>
      <c r="O143" s="223"/>
      <c r="P143" s="224"/>
      <c r="Q143" s="224"/>
      <c r="R143" s="224"/>
      <c r="S143" s="224"/>
      <c r="T143" s="225"/>
      <c r="U143" s="226">
        <f t="shared" si="31"/>
        <v>0.3225925925925926</v>
      </c>
      <c r="V143" s="227"/>
      <c r="W143" s="228" t="str">
        <f t="shared" si="32"/>
        <v>0</v>
      </c>
      <c r="X143" s="509"/>
      <c r="Y143" s="229">
        <f t="shared" si="33"/>
        <v>0</v>
      </c>
    </row>
    <row r="144" spans="2:25" ht="18.75" customHeight="1">
      <c r="B144" s="503"/>
      <c r="C144" s="506"/>
      <c r="D144" s="216">
        <v>4</v>
      </c>
      <c r="E144" s="216" t="s">
        <v>6359</v>
      </c>
      <c r="F144" s="217">
        <v>722</v>
      </c>
      <c r="G144" s="218">
        <f t="shared" si="28"/>
        <v>144.4</v>
      </c>
      <c r="H144" s="219">
        <f t="shared" si="29"/>
        <v>401.11111111111109</v>
      </c>
      <c r="I144" s="219">
        <f t="shared" si="30"/>
        <v>0.13370370370370369</v>
      </c>
      <c r="J144" s="217"/>
      <c r="K144" s="220"/>
      <c r="L144" s="220"/>
      <c r="M144" s="221"/>
      <c r="N144" s="222">
        <f t="shared" si="34"/>
        <v>0</v>
      </c>
      <c r="O144" s="223"/>
      <c r="P144" s="224"/>
      <c r="Q144" s="224"/>
      <c r="R144" s="224"/>
      <c r="S144" s="224"/>
      <c r="T144" s="225"/>
      <c r="U144" s="226">
        <f t="shared" si="31"/>
        <v>0.26740740740740737</v>
      </c>
      <c r="V144" s="227"/>
      <c r="W144" s="228" t="str">
        <f t="shared" si="32"/>
        <v>0</v>
      </c>
      <c r="X144" s="509"/>
      <c r="Y144" s="229">
        <f t="shared" si="33"/>
        <v>0</v>
      </c>
    </row>
    <row r="145" spans="2:25" ht="18.75" customHeight="1">
      <c r="B145" s="503"/>
      <c r="C145" s="506"/>
      <c r="D145" s="216"/>
      <c r="E145" s="216"/>
      <c r="F145" s="217">
        <v>0</v>
      </c>
      <c r="G145" s="218">
        <f t="shared" si="28"/>
        <v>0</v>
      </c>
      <c r="H145" s="219">
        <f t="shared" si="29"/>
        <v>0</v>
      </c>
      <c r="I145" s="219">
        <f t="shared" si="30"/>
        <v>0</v>
      </c>
      <c r="J145" s="217"/>
      <c r="K145" s="220"/>
      <c r="L145" s="220"/>
      <c r="M145" s="221"/>
      <c r="N145" s="222">
        <f t="shared" si="34"/>
        <v>0</v>
      </c>
      <c r="O145" s="223"/>
      <c r="P145" s="224"/>
      <c r="Q145" s="224"/>
      <c r="R145" s="224"/>
      <c r="S145" s="224"/>
      <c r="T145" s="225"/>
      <c r="U145" s="226">
        <f t="shared" si="31"/>
        <v>0</v>
      </c>
      <c r="V145" s="227"/>
      <c r="W145" s="228" t="str">
        <f t="shared" si="32"/>
        <v>0</v>
      </c>
      <c r="X145" s="509"/>
      <c r="Y145" s="229">
        <f t="shared" si="33"/>
        <v>0</v>
      </c>
    </row>
    <row r="146" spans="2:25" ht="18.75" customHeight="1">
      <c r="B146" s="503"/>
      <c r="C146" s="506"/>
      <c r="D146" s="216">
        <v>1</v>
      </c>
      <c r="E146" s="216" t="s">
        <v>6360</v>
      </c>
      <c r="F146" s="217">
        <v>930</v>
      </c>
      <c r="G146" s="218">
        <f t="shared" si="28"/>
        <v>186</v>
      </c>
      <c r="H146" s="219">
        <f t="shared" si="29"/>
        <v>516.66666666666663</v>
      </c>
      <c r="I146" s="219">
        <f t="shared" si="30"/>
        <v>0.17222222222222222</v>
      </c>
      <c r="J146" s="217"/>
      <c r="K146" s="220" t="s">
        <v>11350</v>
      </c>
      <c r="L146" s="220"/>
      <c r="M146" s="221">
        <f>SUM(H146:H149)</f>
        <v>2508.8888888888887</v>
      </c>
      <c r="N146" s="222">
        <f t="shared" si="34"/>
        <v>50.177777777777777</v>
      </c>
      <c r="O146" s="223" t="s">
        <v>6241</v>
      </c>
      <c r="P146" s="224" t="s">
        <v>12</v>
      </c>
      <c r="Q146" s="224"/>
      <c r="R146" s="224" t="s">
        <v>1064</v>
      </c>
      <c r="S146" s="224"/>
      <c r="T146" s="225"/>
      <c r="U146" s="226">
        <f t="shared" si="31"/>
        <v>0.34444444444444444</v>
      </c>
      <c r="V146" s="227">
        <f>SUM(U146:U149)</f>
        <v>1.6725925925925926</v>
      </c>
      <c r="W146" s="228" t="str">
        <f t="shared" si="32"/>
        <v>2</v>
      </c>
      <c r="X146" s="509"/>
      <c r="Y146" s="229">
        <f t="shared" si="33"/>
        <v>1</v>
      </c>
    </row>
    <row r="147" spans="2:25" ht="18.75" customHeight="1">
      <c r="B147" s="503"/>
      <c r="C147" s="506"/>
      <c r="D147" s="216">
        <v>2</v>
      </c>
      <c r="E147" s="216" t="s">
        <v>6361</v>
      </c>
      <c r="F147" s="217">
        <v>1678</v>
      </c>
      <c r="G147" s="218">
        <f t="shared" si="28"/>
        <v>335.6</v>
      </c>
      <c r="H147" s="219">
        <f t="shared" si="29"/>
        <v>932.22222222222217</v>
      </c>
      <c r="I147" s="219">
        <f t="shared" si="30"/>
        <v>0.31074074074074071</v>
      </c>
      <c r="J147" s="217"/>
      <c r="K147" s="220"/>
      <c r="L147" s="220"/>
      <c r="M147" s="221"/>
      <c r="N147" s="222">
        <f t="shared" si="34"/>
        <v>0</v>
      </c>
      <c r="O147" s="223"/>
      <c r="P147" s="224"/>
      <c r="Q147" s="224"/>
      <c r="R147" s="224"/>
      <c r="S147" s="224"/>
      <c r="T147" s="225"/>
      <c r="U147" s="226">
        <f t="shared" si="31"/>
        <v>0.62148148148148141</v>
      </c>
      <c r="V147" s="227"/>
      <c r="W147" s="228" t="str">
        <f t="shared" si="32"/>
        <v>0</v>
      </c>
      <c r="X147" s="509"/>
      <c r="Y147" s="229">
        <f t="shared" si="33"/>
        <v>0</v>
      </c>
    </row>
    <row r="148" spans="2:25" ht="18.75" customHeight="1">
      <c r="B148" s="503"/>
      <c r="C148" s="506"/>
      <c r="D148" s="216">
        <v>3</v>
      </c>
      <c r="E148" s="216" t="s">
        <v>6362</v>
      </c>
      <c r="F148" s="217">
        <v>1047</v>
      </c>
      <c r="G148" s="218">
        <f t="shared" si="28"/>
        <v>209.4</v>
      </c>
      <c r="H148" s="219">
        <f t="shared" si="29"/>
        <v>581.66666666666663</v>
      </c>
      <c r="I148" s="219">
        <f t="shared" si="30"/>
        <v>0.19388888888888889</v>
      </c>
      <c r="J148" s="217"/>
      <c r="K148" s="220"/>
      <c r="L148" s="220"/>
      <c r="M148" s="221"/>
      <c r="N148" s="222">
        <f t="shared" si="34"/>
        <v>0</v>
      </c>
      <c r="O148" s="223"/>
      <c r="P148" s="224"/>
      <c r="Q148" s="224"/>
      <c r="R148" s="224"/>
      <c r="S148" s="224"/>
      <c r="T148" s="225"/>
      <c r="U148" s="226">
        <f t="shared" si="31"/>
        <v>0.38777777777777778</v>
      </c>
      <c r="V148" s="227"/>
      <c r="W148" s="228" t="str">
        <f t="shared" si="32"/>
        <v>0</v>
      </c>
      <c r="X148" s="509"/>
      <c r="Y148" s="229">
        <f t="shared" si="33"/>
        <v>0</v>
      </c>
    </row>
    <row r="149" spans="2:25" ht="18.75" customHeight="1">
      <c r="B149" s="503"/>
      <c r="C149" s="506"/>
      <c r="D149" s="216">
        <v>4</v>
      </c>
      <c r="E149" s="216" t="s">
        <v>6363</v>
      </c>
      <c r="F149" s="217">
        <v>861</v>
      </c>
      <c r="G149" s="218">
        <f t="shared" si="28"/>
        <v>172.2</v>
      </c>
      <c r="H149" s="219">
        <f t="shared" si="29"/>
        <v>478.33333333333331</v>
      </c>
      <c r="I149" s="219">
        <f t="shared" si="30"/>
        <v>0.15944444444444444</v>
      </c>
      <c r="J149" s="217"/>
      <c r="K149" s="220"/>
      <c r="L149" s="220"/>
      <c r="M149" s="221"/>
      <c r="N149" s="222">
        <f t="shared" si="34"/>
        <v>0</v>
      </c>
      <c r="O149" s="223"/>
      <c r="P149" s="224"/>
      <c r="Q149" s="224"/>
      <c r="R149" s="224"/>
      <c r="S149" s="224"/>
      <c r="T149" s="225"/>
      <c r="U149" s="226">
        <f t="shared" si="31"/>
        <v>0.31888888888888889</v>
      </c>
      <c r="V149" s="227"/>
      <c r="W149" s="228" t="str">
        <f t="shared" si="32"/>
        <v>0</v>
      </c>
      <c r="X149" s="509"/>
      <c r="Y149" s="229">
        <f t="shared" si="33"/>
        <v>0</v>
      </c>
    </row>
    <row r="150" spans="2:25" ht="18.75" customHeight="1">
      <c r="B150" s="503"/>
      <c r="C150" s="506"/>
      <c r="D150" s="216"/>
      <c r="E150" s="216"/>
      <c r="F150" s="217">
        <v>0</v>
      </c>
      <c r="G150" s="218">
        <f t="shared" si="28"/>
        <v>0</v>
      </c>
      <c r="H150" s="219">
        <f t="shared" si="29"/>
        <v>0</v>
      </c>
      <c r="I150" s="219">
        <f t="shared" si="30"/>
        <v>0</v>
      </c>
      <c r="J150" s="217"/>
      <c r="K150" s="220"/>
      <c r="L150" s="220"/>
      <c r="M150" s="221"/>
      <c r="N150" s="222">
        <f t="shared" si="34"/>
        <v>0</v>
      </c>
      <c r="O150" s="223"/>
      <c r="P150" s="224"/>
      <c r="Q150" s="224"/>
      <c r="R150" s="224"/>
      <c r="S150" s="224"/>
      <c r="T150" s="225"/>
      <c r="U150" s="226">
        <f t="shared" si="31"/>
        <v>0</v>
      </c>
      <c r="V150" s="227"/>
      <c r="W150" s="228" t="str">
        <f t="shared" si="32"/>
        <v>0</v>
      </c>
      <c r="X150" s="509"/>
      <c r="Y150" s="229">
        <f t="shared" si="33"/>
        <v>0</v>
      </c>
    </row>
    <row r="151" spans="2:25" ht="18.75" customHeight="1">
      <c r="B151" s="503"/>
      <c r="C151" s="506"/>
      <c r="D151" s="216">
        <v>1</v>
      </c>
      <c r="E151" s="216" t="s">
        <v>6364</v>
      </c>
      <c r="F151" s="217">
        <v>709</v>
      </c>
      <c r="G151" s="218">
        <f t="shared" si="28"/>
        <v>141.80000000000001</v>
      </c>
      <c r="H151" s="219">
        <f t="shared" si="29"/>
        <v>393.88888888888886</v>
      </c>
      <c r="I151" s="219">
        <f t="shared" si="30"/>
        <v>0.13129629629629627</v>
      </c>
      <c r="J151" s="217"/>
      <c r="K151" s="220"/>
      <c r="L151" s="220"/>
      <c r="M151" s="221"/>
      <c r="N151" s="222">
        <f t="shared" si="34"/>
        <v>0</v>
      </c>
      <c r="O151" s="223"/>
      <c r="P151" s="224"/>
      <c r="Q151" s="224"/>
      <c r="R151" s="224"/>
      <c r="S151" s="224"/>
      <c r="T151" s="225"/>
      <c r="U151" s="226">
        <f t="shared" si="31"/>
        <v>0.26259259259259254</v>
      </c>
      <c r="V151" s="227"/>
      <c r="W151" s="228" t="str">
        <f t="shared" si="32"/>
        <v>0</v>
      </c>
      <c r="X151" s="509"/>
      <c r="Y151" s="229">
        <f t="shared" si="33"/>
        <v>0</v>
      </c>
    </row>
    <row r="152" spans="2:25" ht="18.75" customHeight="1">
      <c r="B152" s="503"/>
      <c r="C152" s="506"/>
      <c r="D152" s="216">
        <v>1</v>
      </c>
      <c r="E152" s="216" t="s">
        <v>6365</v>
      </c>
      <c r="F152" s="217">
        <v>1539</v>
      </c>
      <c r="G152" s="218">
        <f t="shared" si="28"/>
        <v>307.8</v>
      </c>
      <c r="H152" s="219">
        <f t="shared" si="29"/>
        <v>855</v>
      </c>
      <c r="I152" s="219">
        <f t="shared" si="30"/>
        <v>0.28499999999999998</v>
      </c>
      <c r="J152" s="217"/>
      <c r="K152" s="220"/>
      <c r="L152" s="220"/>
      <c r="M152" s="221"/>
      <c r="N152" s="222">
        <f t="shared" si="34"/>
        <v>0</v>
      </c>
      <c r="O152" s="223"/>
      <c r="P152" s="224"/>
      <c r="Q152" s="224"/>
      <c r="R152" s="224"/>
      <c r="S152" s="224"/>
      <c r="T152" s="225"/>
      <c r="U152" s="226">
        <f t="shared" si="31"/>
        <v>0.56999999999999995</v>
      </c>
      <c r="V152" s="227"/>
      <c r="W152" s="228" t="str">
        <f t="shared" si="32"/>
        <v>0</v>
      </c>
      <c r="X152" s="509"/>
      <c r="Y152" s="229">
        <f t="shared" si="33"/>
        <v>0</v>
      </c>
    </row>
    <row r="153" spans="2:25" ht="18.75" customHeight="1">
      <c r="B153" s="503"/>
      <c r="C153" s="506"/>
      <c r="D153" s="216">
        <v>2</v>
      </c>
      <c r="E153" s="216" t="s">
        <v>6366</v>
      </c>
      <c r="F153" s="217">
        <v>846</v>
      </c>
      <c r="G153" s="218">
        <f t="shared" si="28"/>
        <v>169.2</v>
      </c>
      <c r="H153" s="219">
        <f t="shared" si="29"/>
        <v>470</v>
      </c>
      <c r="I153" s="219">
        <f t="shared" si="30"/>
        <v>0.15666666666666668</v>
      </c>
      <c r="J153" s="217"/>
      <c r="K153" s="220" t="s">
        <v>11351</v>
      </c>
      <c r="L153" s="220"/>
      <c r="M153" s="221">
        <f>SUM(H151:H155)</f>
        <v>2788.333333333333</v>
      </c>
      <c r="N153" s="222">
        <f t="shared" si="34"/>
        <v>55.766666666666659</v>
      </c>
      <c r="O153" s="223" t="s">
        <v>6241</v>
      </c>
      <c r="P153" s="224" t="s">
        <v>12</v>
      </c>
      <c r="Q153" s="224"/>
      <c r="R153" s="224" t="s">
        <v>1064</v>
      </c>
      <c r="S153" s="224"/>
      <c r="T153" s="225"/>
      <c r="U153" s="226">
        <f t="shared" si="31"/>
        <v>0.31333333333333335</v>
      </c>
      <c r="V153" s="227">
        <f>SUM(U151:U155)</f>
        <v>1.8588888888888888</v>
      </c>
      <c r="W153" s="228" t="str">
        <f t="shared" si="32"/>
        <v>2</v>
      </c>
      <c r="X153" s="509"/>
      <c r="Y153" s="229">
        <f t="shared" si="33"/>
        <v>1</v>
      </c>
    </row>
    <row r="154" spans="2:25" ht="18.75" customHeight="1">
      <c r="B154" s="503"/>
      <c r="C154" s="506"/>
      <c r="D154" s="216">
        <v>3</v>
      </c>
      <c r="E154" s="216" t="s">
        <v>6367</v>
      </c>
      <c r="F154" s="217">
        <v>672</v>
      </c>
      <c r="G154" s="218">
        <f t="shared" si="28"/>
        <v>134.4</v>
      </c>
      <c r="H154" s="219">
        <f t="shared" si="29"/>
        <v>373.33333333333331</v>
      </c>
      <c r="I154" s="219">
        <f t="shared" si="30"/>
        <v>0.12444444444444444</v>
      </c>
      <c r="J154" s="217"/>
      <c r="K154" s="220"/>
      <c r="L154" s="220"/>
      <c r="M154" s="221"/>
      <c r="N154" s="222">
        <f t="shared" si="34"/>
        <v>0</v>
      </c>
      <c r="O154" s="223"/>
      <c r="P154" s="224"/>
      <c r="Q154" s="224"/>
      <c r="R154" s="224"/>
      <c r="S154" s="224"/>
      <c r="T154" s="225"/>
      <c r="U154" s="226">
        <f t="shared" si="31"/>
        <v>0.24888888888888888</v>
      </c>
      <c r="V154" s="227"/>
      <c r="W154" s="228" t="str">
        <f t="shared" si="32"/>
        <v>0</v>
      </c>
      <c r="X154" s="509"/>
      <c r="Y154" s="229">
        <f t="shared" si="33"/>
        <v>0</v>
      </c>
    </row>
    <row r="155" spans="2:25" ht="18.75" customHeight="1">
      <c r="B155" s="503"/>
      <c r="C155" s="506"/>
      <c r="D155" s="216">
        <v>4</v>
      </c>
      <c r="E155" s="216" t="s">
        <v>6368</v>
      </c>
      <c r="F155" s="217">
        <v>1253</v>
      </c>
      <c r="G155" s="218">
        <f t="shared" si="28"/>
        <v>250.6</v>
      </c>
      <c r="H155" s="219">
        <f t="shared" si="29"/>
        <v>696.11111111111109</v>
      </c>
      <c r="I155" s="219">
        <f t="shared" si="30"/>
        <v>0.23203703703703704</v>
      </c>
      <c r="J155" s="217"/>
      <c r="K155" s="220"/>
      <c r="L155" s="220"/>
      <c r="M155" s="221"/>
      <c r="N155" s="222">
        <f t="shared" si="34"/>
        <v>0</v>
      </c>
      <c r="O155" s="223"/>
      <c r="P155" s="224"/>
      <c r="Q155" s="224"/>
      <c r="R155" s="224"/>
      <c r="S155" s="224"/>
      <c r="T155" s="225"/>
      <c r="U155" s="226">
        <f t="shared" si="31"/>
        <v>0.46407407407407408</v>
      </c>
      <c r="V155" s="227"/>
      <c r="W155" s="228" t="str">
        <f t="shared" si="32"/>
        <v>0</v>
      </c>
      <c r="X155" s="509"/>
      <c r="Y155" s="229">
        <f t="shared" si="33"/>
        <v>0</v>
      </c>
    </row>
    <row r="156" spans="2:25" ht="18.75" customHeight="1">
      <c r="B156" s="503"/>
      <c r="C156" s="506"/>
      <c r="D156" s="216">
        <v>5</v>
      </c>
      <c r="E156" s="216"/>
      <c r="F156" s="217">
        <v>0</v>
      </c>
      <c r="G156" s="218">
        <f t="shared" si="28"/>
        <v>0</v>
      </c>
      <c r="H156" s="219">
        <f t="shared" si="29"/>
        <v>0</v>
      </c>
      <c r="I156" s="219">
        <f t="shared" si="30"/>
        <v>0</v>
      </c>
      <c r="J156" s="217"/>
      <c r="K156" s="220"/>
      <c r="L156" s="220"/>
      <c r="M156" s="221"/>
      <c r="N156" s="222">
        <f t="shared" si="34"/>
        <v>0</v>
      </c>
      <c r="O156" s="223"/>
      <c r="P156" s="224"/>
      <c r="Q156" s="224"/>
      <c r="R156" s="224"/>
      <c r="S156" s="224"/>
      <c r="T156" s="225"/>
      <c r="U156" s="226">
        <f t="shared" si="31"/>
        <v>0</v>
      </c>
      <c r="V156" s="227"/>
      <c r="W156" s="228" t="str">
        <f t="shared" si="32"/>
        <v>0</v>
      </c>
      <c r="X156" s="509"/>
      <c r="Y156" s="229">
        <f t="shared" si="33"/>
        <v>0</v>
      </c>
    </row>
    <row r="157" spans="2:25" ht="18.75" customHeight="1">
      <c r="B157" s="503"/>
      <c r="C157" s="506"/>
      <c r="D157" s="216"/>
      <c r="E157" s="216" t="s">
        <v>6369</v>
      </c>
      <c r="F157" s="217">
        <v>1334</v>
      </c>
      <c r="G157" s="218">
        <f t="shared" si="28"/>
        <v>266.8</v>
      </c>
      <c r="H157" s="219">
        <f t="shared" si="29"/>
        <v>741.11111111111109</v>
      </c>
      <c r="I157" s="219">
        <f t="shared" si="30"/>
        <v>0.24703703703703703</v>
      </c>
      <c r="J157" s="217"/>
      <c r="K157" s="220"/>
      <c r="L157" s="220"/>
      <c r="M157" s="221"/>
      <c r="N157" s="222">
        <f t="shared" si="34"/>
        <v>0</v>
      </c>
      <c r="O157" s="223"/>
      <c r="P157" s="224"/>
      <c r="Q157" s="224"/>
      <c r="R157" s="224"/>
      <c r="S157" s="224"/>
      <c r="T157" s="225"/>
      <c r="U157" s="226">
        <f t="shared" si="31"/>
        <v>0.49407407407407405</v>
      </c>
      <c r="V157" s="227"/>
      <c r="W157" s="228" t="str">
        <f t="shared" si="32"/>
        <v>0</v>
      </c>
      <c r="X157" s="509"/>
      <c r="Y157" s="229">
        <f t="shared" si="33"/>
        <v>0</v>
      </c>
    </row>
    <row r="158" spans="2:25" ht="18.75" customHeight="1">
      <c r="B158" s="503"/>
      <c r="C158" s="506"/>
      <c r="D158" s="216">
        <v>1</v>
      </c>
      <c r="E158" s="216" t="s">
        <v>6370</v>
      </c>
      <c r="F158" s="217">
        <v>1141</v>
      </c>
      <c r="G158" s="218">
        <f t="shared" si="28"/>
        <v>228.2</v>
      </c>
      <c r="H158" s="219">
        <f t="shared" si="29"/>
        <v>633.88888888888891</v>
      </c>
      <c r="I158" s="219">
        <f t="shared" si="30"/>
        <v>0.21129629629629632</v>
      </c>
      <c r="J158" s="217"/>
      <c r="K158" s="220" t="s">
        <v>6371</v>
      </c>
      <c r="L158" s="220"/>
      <c r="M158" s="221">
        <f>SUM(H157:H161)</f>
        <v>2873.8888888888887</v>
      </c>
      <c r="N158" s="222">
        <f t="shared" si="34"/>
        <v>57.477777777777774</v>
      </c>
      <c r="O158" s="223" t="s">
        <v>6241</v>
      </c>
      <c r="P158" s="224" t="s">
        <v>12</v>
      </c>
      <c r="Q158" s="224"/>
      <c r="R158" s="224" t="s">
        <v>1064</v>
      </c>
      <c r="S158" s="224"/>
      <c r="T158" s="225"/>
      <c r="U158" s="226">
        <f t="shared" si="31"/>
        <v>0.42259259259259263</v>
      </c>
      <c r="V158" s="227">
        <f>SUM(U157:U161)</f>
        <v>1.9159259259259258</v>
      </c>
      <c r="W158" s="228" t="str">
        <f t="shared" si="32"/>
        <v>2</v>
      </c>
      <c r="X158" s="509"/>
      <c r="Y158" s="229">
        <f t="shared" si="33"/>
        <v>1</v>
      </c>
    </row>
    <row r="159" spans="2:25" ht="18.75" customHeight="1">
      <c r="B159" s="503"/>
      <c r="C159" s="506"/>
      <c r="D159" s="216">
        <v>2</v>
      </c>
      <c r="E159" s="216" t="s">
        <v>6372</v>
      </c>
      <c r="F159" s="217">
        <v>840</v>
      </c>
      <c r="G159" s="218">
        <f t="shared" si="28"/>
        <v>168</v>
      </c>
      <c r="H159" s="219">
        <f t="shared" si="29"/>
        <v>466.66666666666663</v>
      </c>
      <c r="I159" s="219">
        <f t="shared" si="30"/>
        <v>0.15555555555555553</v>
      </c>
      <c r="J159" s="217"/>
      <c r="K159" s="220"/>
      <c r="L159" s="220"/>
      <c r="M159" s="221"/>
      <c r="N159" s="222">
        <f t="shared" si="34"/>
        <v>0</v>
      </c>
      <c r="O159" s="223"/>
      <c r="P159" s="224"/>
      <c r="Q159" s="224"/>
      <c r="R159" s="224"/>
      <c r="S159" s="224"/>
      <c r="T159" s="225"/>
      <c r="U159" s="226">
        <f t="shared" si="31"/>
        <v>0.31111111111111106</v>
      </c>
      <c r="V159" s="227"/>
      <c r="W159" s="228" t="str">
        <f t="shared" si="32"/>
        <v>0</v>
      </c>
      <c r="X159" s="509"/>
      <c r="Y159" s="229">
        <f t="shared" si="33"/>
        <v>0</v>
      </c>
    </row>
    <row r="160" spans="2:25" ht="18.75" customHeight="1">
      <c r="B160" s="503"/>
      <c r="C160" s="506"/>
      <c r="D160" s="216">
        <v>3</v>
      </c>
      <c r="E160" s="216" t="s">
        <v>6373</v>
      </c>
      <c r="F160" s="217">
        <v>1166</v>
      </c>
      <c r="G160" s="218">
        <f t="shared" si="28"/>
        <v>233.2</v>
      </c>
      <c r="H160" s="219">
        <f t="shared" si="29"/>
        <v>647.77777777777771</v>
      </c>
      <c r="I160" s="219">
        <f t="shared" si="30"/>
        <v>0.21592592592592591</v>
      </c>
      <c r="J160" s="217"/>
      <c r="K160" s="220"/>
      <c r="L160" s="220"/>
      <c r="M160" s="221"/>
      <c r="N160" s="222">
        <f t="shared" si="34"/>
        <v>0</v>
      </c>
      <c r="O160" s="223"/>
      <c r="P160" s="224"/>
      <c r="Q160" s="224"/>
      <c r="R160" s="224"/>
      <c r="S160" s="224"/>
      <c r="T160" s="225"/>
      <c r="U160" s="226">
        <f t="shared" si="31"/>
        <v>0.43185185185185182</v>
      </c>
      <c r="V160" s="227"/>
      <c r="W160" s="228" t="str">
        <f t="shared" si="32"/>
        <v>0</v>
      </c>
      <c r="X160" s="509"/>
      <c r="Y160" s="229">
        <f t="shared" si="33"/>
        <v>0</v>
      </c>
    </row>
    <row r="161" spans="2:25" ht="18.75" customHeight="1">
      <c r="B161" s="503"/>
      <c r="C161" s="506"/>
      <c r="D161" s="216">
        <v>4</v>
      </c>
      <c r="E161" s="216" t="s">
        <v>6374</v>
      </c>
      <c r="F161" s="217">
        <v>692</v>
      </c>
      <c r="G161" s="218">
        <f t="shared" si="28"/>
        <v>138.4</v>
      </c>
      <c r="H161" s="219">
        <f t="shared" si="29"/>
        <v>384.44444444444446</v>
      </c>
      <c r="I161" s="219">
        <f t="shared" si="30"/>
        <v>0.12814814814814815</v>
      </c>
      <c r="J161" s="217"/>
      <c r="K161" s="220"/>
      <c r="L161" s="220"/>
      <c r="M161" s="221"/>
      <c r="N161" s="222">
        <f t="shared" si="34"/>
        <v>0</v>
      </c>
      <c r="O161" s="223"/>
      <c r="P161" s="224"/>
      <c r="Q161" s="224"/>
      <c r="R161" s="224"/>
      <c r="S161" s="224"/>
      <c r="T161" s="225"/>
      <c r="U161" s="226">
        <f t="shared" si="31"/>
        <v>0.2562962962962963</v>
      </c>
      <c r="V161" s="227"/>
      <c r="W161" s="228" t="str">
        <f t="shared" si="32"/>
        <v>0</v>
      </c>
      <c r="X161" s="509"/>
      <c r="Y161" s="229">
        <f t="shared" si="33"/>
        <v>0</v>
      </c>
    </row>
    <row r="162" spans="2:25" ht="18.75" customHeight="1">
      <c r="B162" s="503"/>
      <c r="C162" s="506"/>
      <c r="D162" s="216">
        <v>5</v>
      </c>
      <c r="E162" s="216"/>
      <c r="F162" s="217">
        <v>0</v>
      </c>
      <c r="G162" s="218">
        <f t="shared" si="28"/>
        <v>0</v>
      </c>
      <c r="H162" s="219">
        <f t="shared" si="29"/>
        <v>0</v>
      </c>
      <c r="I162" s="219">
        <f t="shared" si="30"/>
        <v>0</v>
      </c>
      <c r="J162" s="217"/>
      <c r="K162" s="220"/>
      <c r="L162" s="220"/>
      <c r="M162" s="221"/>
      <c r="N162" s="222">
        <f t="shared" si="34"/>
        <v>0</v>
      </c>
      <c r="O162" s="223"/>
      <c r="P162" s="224"/>
      <c r="Q162" s="224"/>
      <c r="R162" s="224"/>
      <c r="S162" s="224"/>
      <c r="T162" s="225"/>
      <c r="U162" s="226">
        <f t="shared" si="31"/>
        <v>0</v>
      </c>
      <c r="V162" s="227"/>
      <c r="W162" s="228" t="str">
        <f t="shared" si="32"/>
        <v>0</v>
      </c>
      <c r="X162" s="509"/>
      <c r="Y162" s="229">
        <f t="shared" si="33"/>
        <v>0</v>
      </c>
    </row>
    <row r="163" spans="2:25" ht="18.75" customHeight="1">
      <c r="B163" s="503"/>
      <c r="C163" s="506"/>
      <c r="D163" s="216"/>
      <c r="E163" s="216" t="s">
        <v>6375</v>
      </c>
      <c r="F163" s="217">
        <v>831</v>
      </c>
      <c r="G163" s="218">
        <f t="shared" si="28"/>
        <v>166.2</v>
      </c>
      <c r="H163" s="219">
        <f t="shared" si="29"/>
        <v>461.66666666666663</v>
      </c>
      <c r="I163" s="219">
        <f t="shared" si="30"/>
        <v>0.15388888888888888</v>
      </c>
      <c r="J163" s="217"/>
      <c r="K163" s="220"/>
      <c r="L163" s="220"/>
      <c r="M163" s="221"/>
      <c r="N163" s="222">
        <f t="shared" si="34"/>
        <v>0</v>
      </c>
      <c r="O163" s="223"/>
      <c r="P163" s="224"/>
      <c r="Q163" s="224"/>
      <c r="R163" s="224"/>
      <c r="S163" s="224"/>
      <c r="T163" s="225"/>
      <c r="U163" s="226">
        <f t="shared" si="31"/>
        <v>0.30777777777777776</v>
      </c>
      <c r="V163" s="227"/>
      <c r="W163" s="228" t="str">
        <f t="shared" si="32"/>
        <v>0</v>
      </c>
      <c r="X163" s="509"/>
      <c r="Y163" s="229">
        <f t="shared" si="33"/>
        <v>0</v>
      </c>
    </row>
    <row r="164" spans="2:25" ht="18.75" customHeight="1">
      <c r="B164" s="503"/>
      <c r="C164" s="506"/>
      <c r="D164" s="216">
        <v>1</v>
      </c>
      <c r="E164" s="216" t="s">
        <v>6376</v>
      </c>
      <c r="F164" s="217">
        <v>884</v>
      </c>
      <c r="G164" s="218">
        <f t="shared" si="28"/>
        <v>176.8</v>
      </c>
      <c r="H164" s="219">
        <f t="shared" si="29"/>
        <v>491.11111111111109</v>
      </c>
      <c r="I164" s="219">
        <f t="shared" si="30"/>
        <v>0.16370370370370368</v>
      </c>
      <c r="J164" s="217"/>
      <c r="K164" s="220"/>
      <c r="L164" s="220"/>
      <c r="M164" s="221"/>
      <c r="N164" s="222">
        <f t="shared" si="34"/>
        <v>0</v>
      </c>
      <c r="O164" s="223"/>
      <c r="P164" s="224"/>
      <c r="Q164" s="224"/>
      <c r="R164" s="224"/>
      <c r="S164" s="224"/>
      <c r="T164" s="225"/>
      <c r="U164" s="226">
        <f t="shared" si="31"/>
        <v>0.32740740740740737</v>
      </c>
      <c r="V164" s="227"/>
      <c r="W164" s="228" t="str">
        <f t="shared" si="32"/>
        <v>0</v>
      </c>
      <c r="X164" s="509"/>
      <c r="Y164" s="229">
        <f t="shared" si="33"/>
        <v>0</v>
      </c>
    </row>
    <row r="165" spans="2:25" ht="18.75" customHeight="1">
      <c r="B165" s="503"/>
      <c r="C165" s="506"/>
      <c r="D165" s="216">
        <v>2</v>
      </c>
      <c r="E165" s="216" t="s">
        <v>6377</v>
      </c>
      <c r="F165" s="217">
        <v>707</v>
      </c>
      <c r="G165" s="218">
        <f t="shared" si="28"/>
        <v>141.4</v>
      </c>
      <c r="H165" s="219">
        <f t="shared" si="29"/>
        <v>392.77777777777777</v>
      </c>
      <c r="I165" s="219">
        <f t="shared" si="30"/>
        <v>0.13092592592592592</v>
      </c>
      <c r="J165" s="217"/>
      <c r="K165" s="220" t="s">
        <v>6378</v>
      </c>
      <c r="L165" s="220"/>
      <c r="M165" s="221">
        <f>SUM(H163:H167)</f>
        <v>2333.8888888888887</v>
      </c>
      <c r="N165" s="222">
        <f t="shared" si="34"/>
        <v>46.677777777777777</v>
      </c>
      <c r="O165" s="223" t="s">
        <v>6241</v>
      </c>
      <c r="P165" s="224" t="s">
        <v>12</v>
      </c>
      <c r="Q165" s="224"/>
      <c r="R165" s="224" t="s">
        <v>1064</v>
      </c>
      <c r="S165" s="224"/>
      <c r="T165" s="225"/>
      <c r="U165" s="226">
        <f t="shared" si="31"/>
        <v>0.26185185185185184</v>
      </c>
      <c r="V165" s="227">
        <f>SUM(U163:U167)</f>
        <v>1.5559259259259257</v>
      </c>
      <c r="W165" s="228" t="str">
        <f t="shared" si="32"/>
        <v>2</v>
      </c>
      <c r="X165" s="509"/>
      <c r="Y165" s="229">
        <f t="shared" si="33"/>
        <v>1</v>
      </c>
    </row>
    <row r="166" spans="2:25" ht="18.75" customHeight="1">
      <c r="B166" s="503"/>
      <c r="C166" s="506"/>
      <c r="D166" s="216">
        <v>3</v>
      </c>
      <c r="E166" s="216" t="s">
        <v>6379</v>
      </c>
      <c r="F166" s="217">
        <v>912</v>
      </c>
      <c r="G166" s="218">
        <f t="shared" si="28"/>
        <v>182.4</v>
      </c>
      <c r="H166" s="219">
        <f t="shared" si="29"/>
        <v>506.66666666666663</v>
      </c>
      <c r="I166" s="219">
        <f t="shared" si="30"/>
        <v>0.16888888888888887</v>
      </c>
      <c r="J166" s="217"/>
      <c r="K166" s="220"/>
      <c r="L166" s="220"/>
      <c r="M166" s="221"/>
      <c r="N166" s="222">
        <f t="shared" si="34"/>
        <v>0</v>
      </c>
      <c r="O166" s="223"/>
      <c r="P166" s="224"/>
      <c r="Q166" s="224"/>
      <c r="R166" s="224"/>
      <c r="S166" s="224"/>
      <c r="T166" s="225"/>
      <c r="U166" s="226">
        <f t="shared" si="31"/>
        <v>0.33777777777777773</v>
      </c>
      <c r="V166" s="227"/>
      <c r="W166" s="228" t="str">
        <f t="shared" si="32"/>
        <v>0</v>
      </c>
      <c r="X166" s="509"/>
      <c r="Y166" s="229">
        <f t="shared" si="33"/>
        <v>0</v>
      </c>
    </row>
    <row r="167" spans="2:25" ht="18.75" customHeight="1">
      <c r="B167" s="503"/>
      <c r="C167" s="506"/>
      <c r="D167" s="216">
        <v>4</v>
      </c>
      <c r="E167" s="216" t="s">
        <v>6380</v>
      </c>
      <c r="F167" s="217">
        <v>867</v>
      </c>
      <c r="G167" s="218">
        <f t="shared" si="28"/>
        <v>173.4</v>
      </c>
      <c r="H167" s="219">
        <f t="shared" si="29"/>
        <v>481.66666666666663</v>
      </c>
      <c r="I167" s="219">
        <f t="shared" si="30"/>
        <v>0.16055555555555553</v>
      </c>
      <c r="J167" s="217"/>
      <c r="K167" s="220"/>
      <c r="L167" s="220"/>
      <c r="M167" s="221"/>
      <c r="N167" s="222">
        <f t="shared" si="34"/>
        <v>0</v>
      </c>
      <c r="O167" s="223"/>
      <c r="P167" s="224"/>
      <c r="Q167" s="224"/>
      <c r="R167" s="224"/>
      <c r="S167" s="224"/>
      <c r="T167" s="225"/>
      <c r="U167" s="226">
        <f t="shared" si="31"/>
        <v>0.32111111111111107</v>
      </c>
      <c r="V167" s="227"/>
      <c r="W167" s="228" t="str">
        <f t="shared" si="32"/>
        <v>0</v>
      </c>
      <c r="X167" s="509"/>
      <c r="Y167" s="229">
        <f t="shared" si="33"/>
        <v>0</v>
      </c>
    </row>
    <row r="168" spans="2:25" ht="18.75" customHeight="1">
      <c r="B168" s="503"/>
      <c r="C168" s="506"/>
      <c r="D168" s="216"/>
      <c r="E168" s="216"/>
      <c r="F168" s="217">
        <v>0</v>
      </c>
      <c r="G168" s="218">
        <f t="shared" si="28"/>
        <v>0</v>
      </c>
      <c r="H168" s="219">
        <f t="shared" si="29"/>
        <v>0</v>
      </c>
      <c r="I168" s="219">
        <f t="shared" si="30"/>
        <v>0</v>
      </c>
      <c r="J168" s="217"/>
      <c r="K168" s="220"/>
      <c r="L168" s="220"/>
      <c r="M168" s="221"/>
      <c r="N168" s="222">
        <f t="shared" si="34"/>
        <v>0</v>
      </c>
      <c r="O168" s="223"/>
      <c r="P168" s="224"/>
      <c r="Q168" s="224"/>
      <c r="R168" s="224"/>
      <c r="S168" s="224"/>
      <c r="T168" s="225"/>
      <c r="U168" s="226">
        <f t="shared" si="31"/>
        <v>0</v>
      </c>
      <c r="V168" s="227"/>
      <c r="W168" s="228" t="str">
        <f t="shared" si="32"/>
        <v>0</v>
      </c>
      <c r="X168" s="509"/>
      <c r="Y168" s="229">
        <f t="shared" si="33"/>
        <v>0</v>
      </c>
    </row>
    <row r="169" spans="2:25" ht="18.75" customHeight="1">
      <c r="B169" s="503"/>
      <c r="C169" s="506"/>
      <c r="D169" s="216">
        <v>1</v>
      </c>
      <c r="E169" s="216" t="s">
        <v>6381</v>
      </c>
      <c r="F169" s="217">
        <v>587</v>
      </c>
      <c r="G169" s="218">
        <f t="shared" si="28"/>
        <v>117.4</v>
      </c>
      <c r="H169" s="219">
        <f t="shared" si="29"/>
        <v>326.11111111111109</v>
      </c>
      <c r="I169" s="219">
        <f t="shared" si="30"/>
        <v>0.10870370370370369</v>
      </c>
      <c r="J169" s="217"/>
      <c r="K169" s="220" t="s">
        <v>6382</v>
      </c>
      <c r="L169" s="220"/>
      <c r="M169" s="221">
        <f>SUM(H169:H172)</f>
        <v>2343.8888888888887</v>
      </c>
      <c r="N169" s="222">
        <f t="shared" si="34"/>
        <v>46.877777777777773</v>
      </c>
      <c r="O169" s="223" t="s">
        <v>6241</v>
      </c>
      <c r="P169" s="224" t="s">
        <v>12</v>
      </c>
      <c r="Q169" s="224"/>
      <c r="R169" s="224" t="s">
        <v>1064</v>
      </c>
      <c r="S169" s="224"/>
      <c r="T169" s="225"/>
      <c r="U169" s="226">
        <f t="shared" si="31"/>
        <v>0.21740740740740738</v>
      </c>
      <c r="V169" s="227">
        <f>SUM(U169:U172)</f>
        <v>1.5625925925925925</v>
      </c>
      <c r="W169" s="228" t="str">
        <f t="shared" si="32"/>
        <v>2</v>
      </c>
      <c r="X169" s="509"/>
      <c r="Y169" s="229">
        <f t="shared" si="33"/>
        <v>1</v>
      </c>
    </row>
    <row r="170" spans="2:25" ht="18.75" customHeight="1">
      <c r="B170" s="503"/>
      <c r="C170" s="506"/>
      <c r="D170" s="216">
        <v>2</v>
      </c>
      <c r="E170" s="216" t="s">
        <v>6383</v>
      </c>
      <c r="F170" s="217">
        <v>1304</v>
      </c>
      <c r="G170" s="218">
        <f t="shared" si="28"/>
        <v>260.8</v>
      </c>
      <c r="H170" s="219">
        <f t="shared" si="29"/>
        <v>724.44444444444446</v>
      </c>
      <c r="I170" s="219">
        <f t="shared" si="30"/>
        <v>0.24148148148148149</v>
      </c>
      <c r="J170" s="217"/>
      <c r="K170" s="220"/>
      <c r="L170" s="220"/>
      <c r="M170" s="221"/>
      <c r="N170" s="222">
        <f t="shared" si="34"/>
        <v>0</v>
      </c>
      <c r="O170" s="223"/>
      <c r="P170" s="224"/>
      <c r="Q170" s="224"/>
      <c r="R170" s="224"/>
      <c r="S170" s="224"/>
      <c r="T170" s="225"/>
      <c r="U170" s="226">
        <f t="shared" si="31"/>
        <v>0.48296296296296298</v>
      </c>
      <c r="V170" s="227"/>
      <c r="W170" s="228" t="str">
        <f t="shared" si="32"/>
        <v>0</v>
      </c>
      <c r="X170" s="509"/>
      <c r="Y170" s="229">
        <f t="shared" si="33"/>
        <v>0</v>
      </c>
    </row>
    <row r="171" spans="2:25" ht="18.75" customHeight="1">
      <c r="B171" s="503"/>
      <c r="C171" s="506"/>
      <c r="D171" s="216">
        <v>3</v>
      </c>
      <c r="E171" s="216" t="s">
        <v>6384</v>
      </c>
      <c r="F171" s="217">
        <v>1083</v>
      </c>
      <c r="G171" s="218">
        <f t="shared" si="28"/>
        <v>216.6</v>
      </c>
      <c r="H171" s="219">
        <f t="shared" si="29"/>
        <v>601.66666666666663</v>
      </c>
      <c r="I171" s="219">
        <f t="shared" si="30"/>
        <v>0.20055555555555554</v>
      </c>
      <c r="J171" s="217"/>
      <c r="K171" s="220"/>
      <c r="L171" s="220"/>
      <c r="M171" s="221"/>
      <c r="N171" s="222">
        <f t="shared" si="34"/>
        <v>0</v>
      </c>
      <c r="O171" s="223"/>
      <c r="P171" s="224"/>
      <c r="Q171" s="224"/>
      <c r="R171" s="224"/>
      <c r="S171" s="224"/>
      <c r="T171" s="225"/>
      <c r="U171" s="226">
        <f t="shared" si="31"/>
        <v>0.40111111111111108</v>
      </c>
      <c r="V171" s="227"/>
      <c r="W171" s="228" t="str">
        <f t="shared" si="32"/>
        <v>0</v>
      </c>
      <c r="X171" s="509"/>
      <c r="Y171" s="229">
        <f t="shared" si="33"/>
        <v>0</v>
      </c>
    </row>
    <row r="172" spans="2:25" ht="18.75" customHeight="1">
      <c r="B172" s="503"/>
      <c r="C172" s="506"/>
      <c r="D172" s="216">
        <v>4</v>
      </c>
      <c r="E172" s="216" t="s">
        <v>6349</v>
      </c>
      <c r="F172" s="217">
        <v>1245</v>
      </c>
      <c r="G172" s="218">
        <f t="shared" si="28"/>
        <v>249</v>
      </c>
      <c r="H172" s="219">
        <f t="shared" si="29"/>
        <v>691.66666666666663</v>
      </c>
      <c r="I172" s="219">
        <f t="shared" si="30"/>
        <v>0.23055555555555554</v>
      </c>
      <c r="J172" s="217"/>
      <c r="K172" s="220"/>
      <c r="L172" s="220"/>
      <c r="M172" s="221"/>
      <c r="N172" s="222">
        <f t="shared" si="34"/>
        <v>0</v>
      </c>
      <c r="O172" s="223"/>
      <c r="P172" s="224"/>
      <c r="Q172" s="224"/>
      <c r="R172" s="224"/>
      <c r="S172" s="224"/>
      <c r="T172" s="225"/>
      <c r="U172" s="226">
        <f t="shared" si="31"/>
        <v>0.46111111111111108</v>
      </c>
      <c r="V172" s="227"/>
      <c r="W172" s="228" t="str">
        <f t="shared" si="32"/>
        <v>0</v>
      </c>
      <c r="X172" s="509"/>
      <c r="Y172" s="229">
        <f t="shared" si="33"/>
        <v>0</v>
      </c>
    </row>
    <row r="173" spans="2:25" ht="18.75" customHeight="1">
      <c r="B173" s="503"/>
      <c r="C173" s="506"/>
      <c r="D173" s="216"/>
      <c r="E173" s="216"/>
      <c r="F173" s="217">
        <v>0</v>
      </c>
      <c r="G173" s="218">
        <f t="shared" si="28"/>
        <v>0</v>
      </c>
      <c r="H173" s="219">
        <f t="shared" si="29"/>
        <v>0</v>
      </c>
      <c r="I173" s="219">
        <f t="shared" si="30"/>
        <v>0</v>
      </c>
      <c r="J173" s="217"/>
      <c r="K173" s="220"/>
      <c r="L173" s="220"/>
      <c r="M173" s="221"/>
      <c r="N173" s="222">
        <f t="shared" si="34"/>
        <v>0</v>
      </c>
      <c r="O173" s="223"/>
      <c r="P173" s="224"/>
      <c r="Q173" s="224"/>
      <c r="R173" s="224"/>
      <c r="S173" s="224"/>
      <c r="T173" s="225"/>
      <c r="U173" s="226">
        <f t="shared" si="31"/>
        <v>0</v>
      </c>
      <c r="V173" s="227"/>
      <c r="W173" s="228" t="str">
        <f t="shared" si="32"/>
        <v>0</v>
      </c>
      <c r="X173" s="509"/>
      <c r="Y173" s="229">
        <f t="shared" si="33"/>
        <v>0</v>
      </c>
    </row>
    <row r="174" spans="2:25" ht="18.75" customHeight="1">
      <c r="B174" s="503"/>
      <c r="C174" s="506"/>
      <c r="D174" s="216">
        <v>1</v>
      </c>
      <c r="E174" s="216" t="s">
        <v>6385</v>
      </c>
      <c r="F174" s="217">
        <v>1564</v>
      </c>
      <c r="G174" s="218">
        <f t="shared" si="28"/>
        <v>312.8</v>
      </c>
      <c r="H174" s="219">
        <f t="shared" si="29"/>
        <v>868.88888888888891</v>
      </c>
      <c r="I174" s="219">
        <f t="shared" si="30"/>
        <v>0.28962962962962963</v>
      </c>
      <c r="J174" s="217"/>
      <c r="K174" s="220" t="s">
        <v>11352</v>
      </c>
      <c r="L174" s="220"/>
      <c r="M174" s="221">
        <f>SUM(H174:H177)</f>
        <v>2485</v>
      </c>
      <c r="N174" s="222">
        <f t="shared" si="34"/>
        <v>49.7</v>
      </c>
      <c r="O174" s="223" t="s">
        <v>6241</v>
      </c>
      <c r="P174" s="224" t="s">
        <v>12</v>
      </c>
      <c r="Q174" s="224"/>
      <c r="R174" s="224" t="s">
        <v>1064</v>
      </c>
      <c r="S174" s="224"/>
      <c r="T174" s="225"/>
      <c r="U174" s="226">
        <f t="shared" si="31"/>
        <v>0.57925925925925925</v>
      </c>
      <c r="V174" s="227">
        <f>SUM(U174:U177)</f>
        <v>1.6566666666666667</v>
      </c>
      <c r="W174" s="228" t="str">
        <f t="shared" si="32"/>
        <v>2</v>
      </c>
      <c r="X174" s="509"/>
      <c r="Y174" s="229">
        <f t="shared" si="33"/>
        <v>1</v>
      </c>
    </row>
    <row r="175" spans="2:25" ht="18.75" customHeight="1">
      <c r="B175" s="503"/>
      <c r="C175" s="506"/>
      <c r="D175" s="216">
        <v>2</v>
      </c>
      <c r="E175" s="216" t="s">
        <v>6386</v>
      </c>
      <c r="F175" s="217">
        <v>919</v>
      </c>
      <c r="G175" s="218">
        <f t="shared" si="28"/>
        <v>183.8</v>
      </c>
      <c r="H175" s="219">
        <f t="shared" si="29"/>
        <v>510.55555555555554</v>
      </c>
      <c r="I175" s="219">
        <f t="shared" si="30"/>
        <v>0.17018518518518519</v>
      </c>
      <c r="J175" s="217"/>
      <c r="K175" s="220"/>
      <c r="L175" s="220"/>
      <c r="M175" s="221"/>
      <c r="N175" s="222">
        <f t="shared" si="34"/>
        <v>0</v>
      </c>
      <c r="O175" s="223"/>
      <c r="P175" s="224"/>
      <c r="Q175" s="224"/>
      <c r="R175" s="224"/>
      <c r="S175" s="224"/>
      <c r="T175" s="225"/>
      <c r="U175" s="226">
        <f t="shared" si="31"/>
        <v>0.34037037037037038</v>
      </c>
      <c r="V175" s="227"/>
      <c r="W175" s="228" t="str">
        <f t="shared" si="32"/>
        <v>0</v>
      </c>
      <c r="X175" s="509"/>
      <c r="Y175" s="229">
        <f t="shared" si="33"/>
        <v>0</v>
      </c>
    </row>
    <row r="176" spans="2:25" ht="18.75" customHeight="1">
      <c r="B176" s="503"/>
      <c r="C176" s="506"/>
      <c r="D176" s="216">
        <v>3</v>
      </c>
      <c r="E176" s="216" t="s">
        <v>6387</v>
      </c>
      <c r="F176" s="217">
        <v>892</v>
      </c>
      <c r="G176" s="218">
        <f t="shared" si="28"/>
        <v>178.4</v>
      </c>
      <c r="H176" s="219">
        <f t="shared" si="29"/>
        <v>495.55555555555554</v>
      </c>
      <c r="I176" s="219">
        <f t="shared" si="30"/>
        <v>0.16518518518518518</v>
      </c>
      <c r="J176" s="217"/>
      <c r="K176" s="220"/>
      <c r="L176" s="220"/>
      <c r="M176" s="221"/>
      <c r="N176" s="222">
        <f t="shared" si="34"/>
        <v>0</v>
      </c>
      <c r="O176" s="223"/>
      <c r="P176" s="224"/>
      <c r="Q176" s="224"/>
      <c r="R176" s="224"/>
      <c r="S176" s="224"/>
      <c r="T176" s="225"/>
      <c r="U176" s="226">
        <f t="shared" si="31"/>
        <v>0.33037037037037037</v>
      </c>
      <c r="V176" s="227"/>
      <c r="W176" s="228" t="str">
        <f t="shared" si="32"/>
        <v>0</v>
      </c>
      <c r="X176" s="509"/>
      <c r="Y176" s="229">
        <f t="shared" si="33"/>
        <v>0</v>
      </c>
    </row>
    <row r="177" spans="2:25" ht="18.75" customHeight="1">
      <c r="B177" s="503"/>
      <c r="C177" s="506"/>
      <c r="D177" s="216">
        <v>4</v>
      </c>
      <c r="E177" s="216" t="s">
        <v>6388</v>
      </c>
      <c r="F177" s="217">
        <v>1098</v>
      </c>
      <c r="G177" s="218">
        <f t="shared" si="28"/>
        <v>219.6</v>
      </c>
      <c r="H177" s="219">
        <f t="shared" si="29"/>
        <v>610</v>
      </c>
      <c r="I177" s="219">
        <f t="shared" si="30"/>
        <v>0.20333333333333334</v>
      </c>
      <c r="J177" s="217"/>
      <c r="K177" s="220"/>
      <c r="L177" s="220"/>
      <c r="M177" s="221"/>
      <c r="N177" s="222">
        <f t="shared" si="34"/>
        <v>0</v>
      </c>
      <c r="O177" s="223"/>
      <c r="P177" s="224"/>
      <c r="Q177" s="224"/>
      <c r="R177" s="224"/>
      <c r="S177" s="224"/>
      <c r="T177" s="225"/>
      <c r="U177" s="226">
        <f t="shared" si="31"/>
        <v>0.40666666666666668</v>
      </c>
      <c r="V177" s="227"/>
      <c r="W177" s="228" t="str">
        <f t="shared" si="32"/>
        <v>0</v>
      </c>
      <c r="X177" s="509"/>
      <c r="Y177" s="229">
        <f t="shared" si="33"/>
        <v>0</v>
      </c>
    </row>
    <row r="178" spans="2:25" ht="18.75" customHeight="1">
      <c r="B178" s="503"/>
      <c r="C178" s="506"/>
      <c r="D178" s="216"/>
      <c r="E178" s="216"/>
      <c r="F178" s="217"/>
      <c r="G178" s="218">
        <f t="shared" si="28"/>
        <v>0</v>
      </c>
      <c r="H178" s="219">
        <f t="shared" si="29"/>
        <v>0</v>
      </c>
      <c r="I178" s="219">
        <f t="shared" si="30"/>
        <v>0</v>
      </c>
      <c r="J178" s="217"/>
      <c r="K178" s="220"/>
      <c r="L178" s="220"/>
      <c r="M178" s="221"/>
      <c r="N178" s="222">
        <f t="shared" si="34"/>
        <v>0</v>
      </c>
      <c r="O178" s="223"/>
      <c r="P178" s="224"/>
      <c r="Q178" s="224"/>
      <c r="R178" s="224"/>
      <c r="S178" s="224"/>
      <c r="T178" s="225"/>
      <c r="U178" s="226">
        <f t="shared" si="31"/>
        <v>0</v>
      </c>
      <c r="V178" s="227"/>
      <c r="W178" s="228" t="str">
        <f t="shared" si="32"/>
        <v>0</v>
      </c>
      <c r="X178" s="509"/>
      <c r="Y178" s="229">
        <f t="shared" si="33"/>
        <v>0</v>
      </c>
    </row>
    <row r="179" spans="2:25" ht="18.75" customHeight="1">
      <c r="B179" s="504"/>
      <c r="C179" s="507"/>
      <c r="D179" s="216"/>
      <c r="E179" s="216"/>
      <c r="F179" s="217"/>
      <c r="G179" s="218">
        <f>F179/$G$15</f>
        <v>0</v>
      </c>
      <c r="H179" s="219">
        <f>F179/$H$15</f>
        <v>0</v>
      </c>
      <c r="I179" s="219">
        <f>H179/$I$15</f>
        <v>0</v>
      </c>
      <c r="J179" s="217"/>
      <c r="K179" s="220"/>
      <c r="L179" s="220"/>
      <c r="M179" s="232"/>
      <c r="N179" s="222">
        <f>M179/$N$15</f>
        <v>0</v>
      </c>
      <c r="O179" s="231"/>
      <c r="P179" s="231"/>
      <c r="Q179" s="231"/>
      <c r="R179" s="231"/>
      <c r="S179" s="231"/>
      <c r="T179" s="225"/>
      <c r="U179" s="226">
        <f>H179/$U$15</f>
        <v>0</v>
      </c>
      <c r="V179" s="227"/>
      <c r="W179" s="228" t="str">
        <f>IF(V179&lt;1,"0",IF(V179&lt;5,"2",IF(V179&gt;=5,"6")))</f>
        <v>0</v>
      </c>
      <c r="X179" s="510"/>
      <c r="Y179" s="229">
        <f t="shared" si="33"/>
        <v>0</v>
      </c>
    </row>
    <row r="180" spans="2:25" ht="18.399999999999999" thickBot="1">
      <c r="B180" s="233"/>
      <c r="C180" s="234" t="s">
        <v>111</v>
      </c>
      <c r="D180" s="235"/>
      <c r="E180" s="236">
        <f>COUNTA(E123:E179)</f>
        <v>46</v>
      </c>
      <c r="F180" s="236">
        <f>SUM(F123:F179)</f>
        <v>46657</v>
      </c>
      <c r="G180" s="236">
        <f>SUM(G123:G179)</f>
        <v>9331.399999999996</v>
      </c>
      <c r="H180" s="236">
        <f>SUM(H123:H179)</f>
        <v>25920.555555555562</v>
      </c>
      <c r="I180" s="236">
        <f>SUM(I123:I179)</f>
        <v>8.3787037037037049</v>
      </c>
      <c r="J180" s="236">
        <f>COUNTA(J123:J179)</f>
        <v>0</v>
      </c>
      <c r="K180" s="236">
        <f>COUNTA(K123:K179)</f>
        <v>10</v>
      </c>
      <c r="L180" s="236">
        <f>COUNTA(L123:L179)</f>
        <v>0</v>
      </c>
      <c r="M180" s="236">
        <f>SUM(M123:M179)</f>
        <v>25920.555555555555</v>
      </c>
      <c r="N180" s="236">
        <f>SUM(N123:N179)</f>
        <v>518.41111111111104</v>
      </c>
      <c r="O180" s="237"/>
      <c r="P180" s="238">
        <f>COUNTIF(P123:P179, "YES")</f>
        <v>0</v>
      </c>
      <c r="Q180" s="237"/>
      <c r="R180" s="237"/>
      <c r="S180" s="237"/>
      <c r="T180" s="237"/>
      <c r="U180" s="236">
        <f>SUM(U123:U179)</f>
        <v>17.28037037037037</v>
      </c>
      <c r="V180" s="236">
        <f>SUM(V123:V179)</f>
        <v>17.28037037037037</v>
      </c>
      <c r="W180" s="236">
        <f t="array" ref="W180">SUM(ABS(W123:W179))</f>
        <v>20</v>
      </c>
      <c r="X180" s="238">
        <f>IF(X123&lt;0.2, "0", IF(X123&lt;=2, "2", IF(X123&gt;2, ROUND(X123,0))))</f>
        <v>3</v>
      </c>
      <c r="Y180" s="236">
        <f>SUM(Y123:Y179)</f>
        <v>10</v>
      </c>
    </row>
    <row r="181" spans="2:25" ht="18.75" customHeight="1" thickBot="1">
      <c r="B181" s="514">
        <v>3</v>
      </c>
      <c r="C181" s="511" t="s">
        <v>6389</v>
      </c>
      <c r="D181" s="216"/>
      <c r="E181" s="431" t="s">
        <v>6390</v>
      </c>
      <c r="F181" s="432">
        <v>1474</v>
      </c>
      <c r="G181" s="218">
        <f t="shared" ref="G181:G246" si="35">F181/$G$15</f>
        <v>294.8</v>
      </c>
      <c r="H181" s="219">
        <f t="shared" ref="H181:H246" si="36">F181/$H$15</f>
        <v>818.88888888888891</v>
      </c>
      <c r="I181" s="219">
        <f t="shared" ref="I181:I246" si="37">H181/$I$15</f>
        <v>0.27296296296296296</v>
      </c>
      <c r="J181" s="217" t="s">
        <v>6390</v>
      </c>
      <c r="K181" s="220" t="s">
        <v>11465</v>
      </c>
      <c r="L181" s="220"/>
      <c r="M181" s="221">
        <f>SUM(H181:H187)</f>
        <v>3206.1111111111109</v>
      </c>
      <c r="N181" s="222">
        <f t="shared" ref="N181:N264" si="38">M181/$N$15</f>
        <v>64.12222222222222</v>
      </c>
      <c r="O181" s="223" t="s">
        <v>6241</v>
      </c>
      <c r="P181" s="224" t="s">
        <v>12</v>
      </c>
      <c r="Q181" s="224"/>
      <c r="R181" s="224" t="s">
        <v>1064</v>
      </c>
      <c r="S181" s="224"/>
      <c r="T181" s="225"/>
      <c r="U181" s="226">
        <f t="shared" ref="U181:U246" si="39">H181/$U$15</f>
        <v>0.54592592592592593</v>
      </c>
      <c r="V181" s="227">
        <f>SUM(U181:U187)</f>
        <v>2.1374074074074074</v>
      </c>
      <c r="W181" s="228" t="str">
        <f t="shared" ref="W181:W246" si="40">IF(V181&lt;1,"0",IF(V181&lt;5,"2",IF(V181&gt;=5,"6")))</f>
        <v>2</v>
      </c>
      <c r="X181" s="508">
        <f>K266/$X$15</f>
        <v>4.666666666666667</v>
      </c>
      <c r="Y181" s="229">
        <f t="shared" ref="Y181:Y246" si="41">W181/2</f>
        <v>1</v>
      </c>
    </row>
    <row r="182" spans="2:25" ht="18.75" customHeight="1" thickBot="1">
      <c r="B182" s="515"/>
      <c r="C182" s="512"/>
      <c r="D182" s="216"/>
      <c r="E182" s="433" t="s">
        <v>6391</v>
      </c>
      <c r="F182" s="434">
        <v>1045</v>
      </c>
      <c r="G182" s="218">
        <f t="shared" si="35"/>
        <v>209</v>
      </c>
      <c r="H182" s="219">
        <f t="shared" si="36"/>
        <v>580.55555555555554</v>
      </c>
      <c r="I182" s="219">
        <f t="shared" si="37"/>
        <v>0.19351851851851851</v>
      </c>
      <c r="J182" s="217"/>
      <c r="K182" s="220"/>
      <c r="L182" s="220"/>
      <c r="M182" s="221"/>
      <c r="N182" s="222">
        <f t="shared" si="38"/>
        <v>0</v>
      </c>
      <c r="O182" s="223"/>
      <c r="P182" s="224"/>
      <c r="Q182" s="224"/>
      <c r="R182" s="224"/>
      <c r="S182" s="224"/>
      <c r="T182" s="225"/>
      <c r="U182" s="226">
        <f t="shared" si="39"/>
        <v>0.38703703703703701</v>
      </c>
      <c r="V182" s="227"/>
      <c r="W182" s="228" t="str">
        <f t="shared" si="40"/>
        <v>0</v>
      </c>
      <c r="X182" s="509"/>
      <c r="Y182" s="229">
        <f t="shared" si="41"/>
        <v>0</v>
      </c>
    </row>
    <row r="183" spans="2:25" ht="18.75" customHeight="1" thickBot="1">
      <c r="B183" s="515"/>
      <c r="C183" s="512"/>
      <c r="D183" s="216"/>
      <c r="E183" s="433" t="s">
        <v>6392</v>
      </c>
      <c r="F183" s="434">
        <v>1110</v>
      </c>
      <c r="G183" s="218">
        <f t="shared" si="35"/>
        <v>222</v>
      </c>
      <c r="H183" s="219">
        <f t="shared" si="36"/>
        <v>616.66666666666663</v>
      </c>
      <c r="I183" s="219">
        <f t="shared" si="37"/>
        <v>0.20555555555555555</v>
      </c>
      <c r="J183" s="217"/>
      <c r="K183" s="220"/>
      <c r="L183" s="220"/>
      <c r="M183" s="221"/>
      <c r="N183" s="222">
        <f t="shared" si="38"/>
        <v>0</v>
      </c>
      <c r="O183" s="223"/>
      <c r="P183" s="224"/>
      <c r="Q183" s="224"/>
      <c r="R183" s="224"/>
      <c r="S183" s="224"/>
      <c r="T183" s="225"/>
      <c r="U183" s="226">
        <f t="shared" si="39"/>
        <v>0.41111111111111109</v>
      </c>
      <c r="V183" s="227"/>
      <c r="W183" s="228" t="str">
        <f t="shared" si="40"/>
        <v>0</v>
      </c>
      <c r="X183" s="509"/>
      <c r="Y183" s="229">
        <f t="shared" si="41"/>
        <v>0</v>
      </c>
    </row>
    <row r="184" spans="2:25" ht="18.75" customHeight="1" thickBot="1">
      <c r="B184" s="515"/>
      <c r="C184" s="512"/>
      <c r="D184" s="216"/>
      <c r="E184" s="433" t="s">
        <v>6393</v>
      </c>
      <c r="F184" s="435">
        <v>391</v>
      </c>
      <c r="G184" s="218">
        <f t="shared" si="35"/>
        <v>78.2</v>
      </c>
      <c r="H184" s="219">
        <f t="shared" si="36"/>
        <v>217.22222222222223</v>
      </c>
      <c r="I184" s="219">
        <f t="shared" si="37"/>
        <v>7.2407407407407406E-2</v>
      </c>
      <c r="J184" s="217"/>
      <c r="K184" s="220"/>
      <c r="L184" s="220"/>
      <c r="M184" s="221"/>
      <c r="N184" s="222">
        <f t="shared" si="38"/>
        <v>0</v>
      </c>
      <c r="O184" s="223"/>
      <c r="P184" s="224"/>
      <c r="Q184" s="224"/>
      <c r="R184" s="224"/>
      <c r="S184" s="224"/>
      <c r="T184" s="225"/>
      <c r="U184" s="226">
        <f t="shared" si="39"/>
        <v>0.14481481481481481</v>
      </c>
      <c r="V184" s="227"/>
      <c r="W184" s="228" t="str">
        <f t="shared" si="40"/>
        <v>0</v>
      </c>
      <c r="X184" s="509"/>
      <c r="Y184" s="229">
        <f t="shared" si="41"/>
        <v>0</v>
      </c>
    </row>
    <row r="185" spans="2:25" ht="18.75" customHeight="1" thickBot="1">
      <c r="B185" s="515"/>
      <c r="C185" s="512"/>
      <c r="D185" s="216"/>
      <c r="E185" s="433" t="s">
        <v>6394</v>
      </c>
      <c r="F185" s="435">
        <v>172</v>
      </c>
      <c r="G185" s="218">
        <f t="shared" si="35"/>
        <v>34.4</v>
      </c>
      <c r="H185" s="219">
        <f t="shared" si="36"/>
        <v>95.555555555555557</v>
      </c>
      <c r="I185" s="219">
        <f t="shared" si="37"/>
        <v>3.1851851851851853E-2</v>
      </c>
      <c r="J185" s="217"/>
      <c r="K185" s="220"/>
      <c r="L185" s="220"/>
      <c r="M185" s="221"/>
      <c r="N185" s="222">
        <f t="shared" si="38"/>
        <v>0</v>
      </c>
      <c r="O185" s="223"/>
      <c r="P185" s="224"/>
      <c r="Q185" s="224"/>
      <c r="R185" s="224"/>
      <c r="S185" s="224"/>
      <c r="T185" s="225"/>
      <c r="U185" s="226">
        <f t="shared" si="39"/>
        <v>6.3703703703703707E-2</v>
      </c>
      <c r="V185" s="227"/>
      <c r="W185" s="228" t="str">
        <f t="shared" si="40"/>
        <v>0</v>
      </c>
      <c r="X185" s="509"/>
      <c r="Y185" s="229">
        <f t="shared" si="41"/>
        <v>0</v>
      </c>
    </row>
    <row r="186" spans="2:25" ht="18.75" customHeight="1" thickBot="1">
      <c r="B186" s="515"/>
      <c r="C186" s="512"/>
      <c r="D186" s="216"/>
      <c r="E186" s="433" t="s">
        <v>6395</v>
      </c>
      <c r="F186" s="434">
        <v>1275</v>
      </c>
      <c r="G186" s="218">
        <f t="shared" ref="G186" si="42">F186/$G$15</f>
        <v>255</v>
      </c>
      <c r="H186" s="219">
        <f t="shared" ref="H186" si="43">F186/$H$15</f>
        <v>708.33333333333337</v>
      </c>
      <c r="I186" s="219">
        <f t="shared" ref="I186" si="44">H186/$I$15</f>
        <v>0.23611111111111113</v>
      </c>
      <c r="J186" s="217"/>
      <c r="K186" s="220"/>
      <c r="L186" s="220"/>
      <c r="M186" s="221"/>
      <c r="N186" s="222">
        <f t="shared" ref="N186" si="45">M186/$N$15</f>
        <v>0</v>
      </c>
      <c r="O186" s="223"/>
      <c r="P186" s="224"/>
      <c r="Q186" s="224"/>
      <c r="R186" s="224"/>
      <c r="S186" s="224"/>
      <c r="T186" s="225"/>
      <c r="U186" s="226">
        <f t="shared" ref="U186" si="46">H186/$U$15</f>
        <v>0.47222222222222227</v>
      </c>
      <c r="V186" s="227"/>
      <c r="W186" s="228" t="str">
        <f t="shared" ref="W186" si="47">IF(V186&lt;1,"0",IF(V186&lt;5,"2",IF(V186&gt;=5,"6")))</f>
        <v>0</v>
      </c>
      <c r="X186" s="509"/>
      <c r="Y186" s="229">
        <f t="shared" ref="Y186" si="48">W186/2</f>
        <v>0</v>
      </c>
    </row>
    <row r="187" spans="2:25" ht="18.75" customHeight="1" thickBot="1">
      <c r="B187" s="515"/>
      <c r="C187" s="512"/>
      <c r="D187" s="216"/>
      <c r="E187" s="433" t="s">
        <v>6396</v>
      </c>
      <c r="F187" s="435">
        <v>304</v>
      </c>
      <c r="G187" s="218">
        <f t="shared" si="35"/>
        <v>60.8</v>
      </c>
      <c r="H187" s="219">
        <f t="shared" si="36"/>
        <v>168.88888888888889</v>
      </c>
      <c r="I187" s="219">
        <f t="shared" si="37"/>
        <v>5.6296296296296296E-2</v>
      </c>
      <c r="J187" s="217"/>
      <c r="K187" s="220"/>
      <c r="L187" s="220"/>
      <c r="M187" s="221"/>
      <c r="N187" s="222">
        <f t="shared" si="38"/>
        <v>0</v>
      </c>
      <c r="O187" s="223"/>
      <c r="P187" s="224"/>
      <c r="Q187" s="224"/>
      <c r="R187" s="224"/>
      <c r="S187" s="224"/>
      <c r="T187" s="225"/>
      <c r="U187" s="226">
        <f t="shared" si="39"/>
        <v>0.11259259259259259</v>
      </c>
      <c r="V187" s="227"/>
      <c r="W187" s="228" t="str">
        <f t="shared" si="40"/>
        <v>0</v>
      </c>
      <c r="X187" s="509"/>
      <c r="Y187" s="229">
        <f t="shared" si="41"/>
        <v>0</v>
      </c>
    </row>
    <row r="188" spans="2:25" ht="18.75" customHeight="1">
      <c r="B188" s="515"/>
      <c r="C188" s="512"/>
      <c r="D188" s="216"/>
      <c r="E188" s="216"/>
      <c r="F188" s="217"/>
      <c r="G188" s="218">
        <f t="shared" si="35"/>
        <v>0</v>
      </c>
      <c r="H188" s="219">
        <f t="shared" si="36"/>
        <v>0</v>
      </c>
      <c r="I188" s="219">
        <f t="shared" si="37"/>
        <v>0</v>
      </c>
      <c r="J188" s="217"/>
      <c r="K188" s="220"/>
      <c r="L188" s="220"/>
      <c r="M188" s="221"/>
      <c r="N188" s="222">
        <f t="shared" si="38"/>
        <v>0</v>
      </c>
      <c r="O188" s="223"/>
      <c r="P188" s="224"/>
      <c r="Q188" s="224"/>
      <c r="R188" s="224"/>
      <c r="S188" s="224"/>
      <c r="T188" s="225"/>
      <c r="U188" s="226">
        <f t="shared" si="39"/>
        <v>0</v>
      </c>
      <c r="V188" s="227"/>
      <c r="W188" s="228" t="str">
        <f t="shared" si="40"/>
        <v>0</v>
      </c>
      <c r="X188" s="509"/>
      <c r="Y188" s="229">
        <f t="shared" si="41"/>
        <v>0</v>
      </c>
    </row>
    <row r="189" spans="2:25" ht="18.75" customHeight="1">
      <c r="B189" s="515"/>
      <c r="C189" s="512"/>
      <c r="D189" s="216"/>
      <c r="E189" s="216" t="s">
        <v>6397</v>
      </c>
      <c r="F189" s="217">
        <v>1771</v>
      </c>
      <c r="G189" s="218">
        <f t="shared" si="35"/>
        <v>354.2</v>
      </c>
      <c r="H189" s="219">
        <f t="shared" si="36"/>
        <v>983.88888888888891</v>
      </c>
      <c r="I189" s="219">
        <f t="shared" si="37"/>
        <v>0.32796296296296296</v>
      </c>
      <c r="J189" s="217"/>
      <c r="K189" s="220"/>
      <c r="L189" s="220"/>
      <c r="M189" s="221"/>
      <c r="N189" s="222">
        <f t="shared" si="38"/>
        <v>0</v>
      </c>
      <c r="O189" s="223"/>
      <c r="P189" s="224"/>
      <c r="Q189" s="224"/>
      <c r="R189" s="224"/>
      <c r="S189" s="224"/>
      <c r="T189" s="225"/>
      <c r="U189" s="226">
        <f t="shared" si="39"/>
        <v>0.65592592592592591</v>
      </c>
      <c r="V189" s="227"/>
      <c r="W189" s="228" t="str">
        <f t="shared" si="40"/>
        <v>0</v>
      </c>
      <c r="X189" s="509"/>
      <c r="Y189" s="229">
        <f t="shared" si="41"/>
        <v>0</v>
      </c>
    </row>
    <row r="190" spans="2:25" ht="18.75" customHeight="1" thickBot="1">
      <c r="B190" s="515"/>
      <c r="C190" s="512"/>
      <c r="D190" s="216"/>
      <c r="E190" s="433" t="s">
        <v>6394</v>
      </c>
      <c r="F190" s="435">
        <v>172</v>
      </c>
      <c r="G190" s="218">
        <f t="shared" si="35"/>
        <v>34.4</v>
      </c>
      <c r="H190" s="219">
        <f t="shared" si="36"/>
        <v>95.555555555555557</v>
      </c>
      <c r="I190" s="219">
        <f t="shared" si="37"/>
        <v>3.1851851851851853E-2</v>
      </c>
      <c r="J190" s="217"/>
      <c r="K190" s="220"/>
      <c r="L190" s="220"/>
      <c r="M190" s="221"/>
      <c r="N190" s="222">
        <f t="shared" si="38"/>
        <v>0</v>
      </c>
      <c r="O190" s="223"/>
      <c r="P190" s="224"/>
      <c r="Q190" s="224"/>
      <c r="R190" s="224"/>
      <c r="S190" s="224"/>
      <c r="T190" s="225"/>
      <c r="U190" s="226">
        <f t="shared" si="39"/>
        <v>6.3703703703703707E-2</v>
      </c>
      <c r="V190" s="227"/>
      <c r="W190" s="228" t="str">
        <f t="shared" si="40"/>
        <v>0</v>
      </c>
      <c r="X190" s="509"/>
      <c r="Y190" s="229">
        <f t="shared" si="41"/>
        <v>0</v>
      </c>
    </row>
    <row r="191" spans="2:25" ht="18.75" customHeight="1" thickBot="1">
      <c r="B191" s="515"/>
      <c r="C191" s="512"/>
      <c r="D191" s="216"/>
      <c r="E191" s="433" t="s">
        <v>6398</v>
      </c>
      <c r="F191" s="434">
        <v>2446</v>
      </c>
      <c r="G191" s="218">
        <f t="shared" ref="G191" si="49">F191/$G$15</f>
        <v>489.2</v>
      </c>
      <c r="H191" s="219">
        <f t="shared" ref="H191" si="50">F191/$H$15</f>
        <v>1358.8888888888889</v>
      </c>
      <c r="I191" s="219">
        <f t="shared" ref="I191" si="51">H191/$I$15</f>
        <v>0.45296296296296296</v>
      </c>
      <c r="J191" s="217"/>
      <c r="K191" s="220" t="s">
        <v>11466</v>
      </c>
      <c r="L191" s="220"/>
      <c r="M191" s="221">
        <f>SUM(H189:H195)</f>
        <v>3192.7777777777778</v>
      </c>
      <c r="N191" s="222">
        <f t="shared" ref="N191" si="52">M191/$N$15</f>
        <v>63.855555555555554</v>
      </c>
      <c r="O191" s="223" t="s">
        <v>6241</v>
      </c>
      <c r="P191" s="224" t="s">
        <v>12</v>
      </c>
      <c r="Q191" s="224"/>
      <c r="R191" s="224" t="s">
        <v>1064</v>
      </c>
      <c r="S191" s="224"/>
      <c r="T191" s="225"/>
      <c r="U191" s="226">
        <f t="shared" ref="U191" si="53">H191/$U$15</f>
        <v>0.90592592592592591</v>
      </c>
      <c r="V191" s="227">
        <f>SUM(U189:U195)</f>
        <v>2.1285185185185185</v>
      </c>
      <c r="W191" s="228" t="str">
        <f t="shared" ref="W191" si="54">IF(V191&lt;1,"0",IF(V191&lt;5,"2",IF(V191&gt;=5,"6")))</f>
        <v>2</v>
      </c>
      <c r="X191" s="509"/>
      <c r="Y191" s="229">
        <f t="shared" ref="Y191" si="55">W191/2</f>
        <v>1</v>
      </c>
    </row>
    <row r="192" spans="2:25" ht="18.75" customHeight="1" thickBot="1">
      <c r="B192" s="515"/>
      <c r="C192" s="512"/>
      <c r="D192" s="216"/>
      <c r="E192" s="433" t="s">
        <v>6399</v>
      </c>
      <c r="F192" s="435">
        <v>113</v>
      </c>
      <c r="G192" s="218">
        <f t="shared" si="35"/>
        <v>22.6</v>
      </c>
      <c r="H192" s="219">
        <f t="shared" si="36"/>
        <v>62.777777777777779</v>
      </c>
      <c r="I192" s="219">
        <f t="shared" si="37"/>
        <v>2.0925925925925928E-2</v>
      </c>
      <c r="J192" s="217"/>
      <c r="K192" s="220"/>
      <c r="L192" s="220"/>
      <c r="M192" s="221"/>
      <c r="N192" s="222">
        <f t="shared" si="38"/>
        <v>0</v>
      </c>
      <c r="O192" s="223"/>
      <c r="P192" s="224"/>
      <c r="Q192" s="224"/>
      <c r="R192" s="224"/>
      <c r="S192" s="224"/>
      <c r="T192" s="225"/>
      <c r="U192" s="226">
        <f t="shared" si="39"/>
        <v>4.1851851851851855E-2</v>
      </c>
      <c r="V192" s="227"/>
      <c r="W192" s="228" t="str">
        <f t="shared" si="40"/>
        <v>0</v>
      </c>
      <c r="X192" s="509"/>
      <c r="Y192" s="229">
        <f t="shared" si="41"/>
        <v>0</v>
      </c>
    </row>
    <row r="193" spans="2:25" ht="18.75" customHeight="1" thickBot="1">
      <c r="B193" s="515"/>
      <c r="C193" s="512"/>
      <c r="D193" s="216"/>
      <c r="E193" s="433" t="s">
        <v>5594</v>
      </c>
      <c r="F193" s="435">
        <v>112</v>
      </c>
      <c r="G193" s="218">
        <f t="shared" si="35"/>
        <v>22.4</v>
      </c>
      <c r="H193" s="219">
        <f t="shared" si="36"/>
        <v>62.222222222222221</v>
      </c>
      <c r="I193" s="219">
        <f t="shared" si="37"/>
        <v>2.074074074074074E-2</v>
      </c>
      <c r="J193" s="217"/>
      <c r="K193" s="220"/>
      <c r="L193" s="220"/>
      <c r="M193" s="221"/>
      <c r="N193" s="222">
        <f t="shared" si="38"/>
        <v>0</v>
      </c>
      <c r="O193" s="223"/>
      <c r="P193" s="224"/>
      <c r="Q193" s="224"/>
      <c r="R193" s="224"/>
      <c r="S193" s="224"/>
      <c r="T193" s="225"/>
      <c r="U193" s="226">
        <f t="shared" si="39"/>
        <v>4.148148148148148E-2</v>
      </c>
      <c r="V193" s="227"/>
      <c r="W193" s="228" t="str">
        <f t="shared" si="40"/>
        <v>0</v>
      </c>
      <c r="X193" s="509"/>
      <c r="Y193" s="229">
        <f t="shared" si="41"/>
        <v>0</v>
      </c>
    </row>
    <row r="194" spans="2:25" ht="18.75" customHeight="1" thickBot="1">
      <c r="B194" s="515"/>
      <c r="C194" s="512"/>
      <c r="D194" s="216"/>
      <c r="E194" s="433" t="s">
        <v>6400</v>
      </c>
      <c r="F194" s="435">
        <v>549</v>
      </c>
      <c r="G194" s="218">
        <f t="shared" si="35"/>
        <v>109.8</v>
      </c>
      <c r="H194" s="219">
        <f t="shared" si="36"/>
        <v>305</v>
      </c>
      <c r="I194" s="219">
        <f t="shared" si="37"/>
        <v>0.10166666666666667</v>
      </c>
      <c r="J194" s="217"/>
      <c r="K194" s="220"/>
      <c r="L194" s="220"/>
      <c r="M194" s="221"/>
      <c r="N194" s="222">
        <f t="shared" si="38"/>
        <v>0</v>
      </c>
      <c r="O194" s="223"/>
      <c r="P194" s="224"/>
      <c r="Q194" s="224"/>
      <c r="R194" s="224"/>
      <c r="S194" s="224"/>
      <c r="T194" s="225"/>
      <c r="U194" s="226">
        <f t="shared" si="39"/>
        <v>0.20333333333333334</v>
      </c>
      <c r="V194" s="227"/>
      <c r="W194" s="228" t="str">
        <f t="shared" si="40"/>
        <v>0</v>
      </c>
      <c r="X194" s="509"/>
      <c r="Y194" s="229">
        <f t="shared" si="41"/>
        <v>0</v>
      </c>
    </row>
    <row r="195" spans="2:25" ht="18.75" customHeight="1" thickBot="1">
      <c r="B195" s="515"/>
      <c r="C195" s="512"/>
      <c r="D195" s="216"/>
      <c r="E195" s="433" t="s">
        <v>6401</v>
      </c>
      <c r="F195" s="435">
        <v>584</v>
      </c>
      <c r="G195" s="218">
        <f t="shared" si="35"/>
        <v>116.8</v>
      </c>
      <c r="H195" s="219">
        <f t="shared" si="36"/>
        <v>324.44444444444446</v>
      </c>
      <c r="I195" s="219">
        <f t="shared" si="37"/>
        <v>0.10814814814814815</v>
      </c>
      <c r="J195" s="217"/>
      <c r="K195" s="220"/>
      <c r="L195" s="220"/>
      <c r="M195" s="221"/>
      <c r="N195" s="222">
        <f t="shared" si="38"/>
        <v>0</v>
      </c>
      <c r="O195" s="223"/>
      <c r="P195" s="224"/>
      <c r="Q195" s="224"/>
      <c r="R195" s="224"/>
      <c r="S195" s="224"/>
      <c r="T195" s="225"/>
      <c r="U195" s="226">
        <f t="shared" si="39"/>
        <v>0.21629629629629629</v>
      </c>
      <c r="V195" s="227"/>
      <c r="W195" s="228" t="str">
        <f t="shared" si="40"/>
        <v>0</v>
      </c>
      <c r="X195" s="509"/>
      <c r="Y195" s="229">
        <f t="shared" si="41"/>
        <v>0</v>
      </c>
    </row>
    <row r="196" spans="2:25" ht="18.75" customHeight="1">
      <c r="B196" s="515"/>
      <c r="C196" s="512"/>
      <c r="D196" s="216"/>
      <c r="E196" s="216"/>
      <c r="F196" s="217"/>
      <c r="G196" s="218">
        <f>F196/$G$15</f>
        <v>0</v>
      </c>
      <c r="H196" s="219">
        <f>F196/$H$15</f>
        <v>0</v>
      </c>
      <c r="I196" s="219">
        <f>H196/$I$15</f>
        <v>0</v>
      </c>
      <c r="J196" s="217"/>
      <c r="K196" s="220"/>
      <c r="L196" s="220"/>
      <c r="M196" s="221"/>
      <c r="N196" s="222">
        <f>M196/$N$15</f>
        <v>0</v>
      </c>
      <c r="O196" s="223"/>
      <c r="P196" s="224"/>
      <c r="Q196" s="224"/>
      <c r="R196" s="224"/>
      <c r="S196" s="224"/>
      <c r="T196" s="225"/>
      <c r="U196" s="226">
        <f>H196/$U$15</f>
        <v>0</v>
      </c>
      <c r="V196" s="227"/>
      <c r="W196" s="228" t="str">
        <f>IF(V196&lt;1,"0",IF(V196&lt;5,"2",IF(V196&gt;=5,"6")))</f>
        <v>0</v>
      </c>
      <c r="X196" s="509"/>
      <c r="Y196" s="229">
        <f t="shared" si="41"/>
        <v>0</v>
      </c>
    </row>
    <row r="197" spans="2:25" ht="18.75" customHeight="1" thickBot="1">
      <c r="B197" s="515"/>
      <c r="C197" s="512"/>
      <c r="D197" s="216"/>
      <c r="E197" s="433" t="s">
        <v>6402</v>
      </c>
      <c r="F197" s="434">
        <v>1022</v>
      </c>
      <c r="G197" s="218">
        <f t="shared" si="35"/>
        <v>204.4</v>
      </c>
      <c r="H197" s="219">
        <f t="shared" si="36"/>
        <v>567.77777777777771</v>
      </c>
      <c r="I197" s="219">
        <f t="shared" si="37"/>
        <v>0.18925925925925924</v>
      </c>
      <c r="J197" s="217"/>
      <c r="K197" s="220"/>
      <c r="L197" s="220"/>
      <c r="M197" s="221"/>
      <c r="N197" s="222">
        <f t="shared" si="38"/>
        <v>0</v>
      </c>
      <c r="O197" s="223"/>
      <c r="P197" s="224"/>
      <c r="Q197" s="224"/>
      <c r="R197" s="224"/>
      <c r="S197" s="224"/>
      <c r="T197" s="225"/>
      <c r="U197" s="226">
        <f t="shared" si="39"/>
        <v>0.37851851851851848</v>
      </c>
      <c r="V197" s="227">
        <f>SUM(U197:U200)</f>
        <v>1.1614814814814816</v>
      </c>
      <c r="W197" s="228" t="str">
        <f t="shared" si="40"/>
        <v>2</v>
      </c>
      <c r="X197" s="509"/>
      <c r="Y197" s="229">
        <f t="shared" si="41"/>
        <v>1</v>
      </c>
    </row>
    <row r="198" spans="2:25" ht="18.75" customHeight="1" thickBot="1">
      <c r="B198" s="515"/>
      <c r="C198" s="512"/>
      <c r="D198" s="216"/>
      <c r="E198" s="433" t="s">
        <v>6403</v>
      </c>
      <c r="F198" s="434">
        <v>1231</v>
      </c>
      <c r="G198" s="218">
        <f t="shared" si="35"/>
        <v>246.2</v>
      </c>
      <c r="H198" s="219">
        <f t="shared" si="36"/>
        <v>683.88888888888891</v>
      </c>
      <c r="I198" s="219">
        <f t="shared" si="37"/>
        <v>0.22796296296296298</v>
      </c>
      <c r="J198" s="217"/>
      <c r="K198" s="220" t="s">
        <v>11467</v>
      </c>
      <c r="L198" s="220"/>
      <c r="M198" s="221">
        <f>SUM(H197:H200)</f>
        <v>1742.2222222222222</v>
      </c>
      <c r="N198" s="222">
        <f t="shared" si="38"/>
        <v>34.844444444444441</v>
      </c>
      <c r="O198" s="223" t="s">
        <v>6241</v>
      </c>
      <c r="P198" s="224" t="s">
        <v>12</v>
      </c>
      <c r="Q198" s="224"/>
      <c r="R198" s="224" t="s">
        <v>1064</v>
      </c>
      <c r="S198" s="224"/>
      <c r="T198" s="225"/>
      <c r="U198" s="226">
        <f t="shared" si="39"/>
        <v>0.45592592592592596</v>
      </c>
      <c r="V198" s="227"/>
      <c r="W198" s="228" t="str">
        <f t="shared" si="40"/>
        <v>0</v>
      </c>
      <c r="X198" s="509"/>
      <c r="Y198" s="229">
        <f t="shared" si="41"/>
        <v>0</v>
      </c>
    </row>
    <row r="199" spans="2:25" ht="18.75" customHeight="1" thickBot="1">
      <c r="B199" s="515"/>
      <c r="C199" s="512"/>
      <c r="D199" s="216"/>
      <c r="E199" s="433" t="s">
        <v>6404</v>
      </c>
      <c r="F199" s="435">
        <v>316</v>
      </c>
      <c r="G199" s="218">
        <f t="shared" si="35"/>
        <v>63.2</v>
      </c>
      <c r="H199" s="219">
        <f t="shared" si="36"/>
        <v>175.55555555555554</v>
      </c>
      <c r="I199" s="219">
        <f t="shared" si="37"/>
        <v>5.8518518518518511E-2</v>
      </c>
      <c r="J199" s="217"/>
      <c r="K199" s="220"/>
      <c r="L199" s="220"/>
      <c r="M199" s="221"/>
      <c r="N199" s="222">
        <f t="shared" si="38"/>
        <v>0</v>
      </c>
      <c r="O199" s="223"/>
      <c r="P199" s="224"/>
      <c r="Q199" s="224"/>
      <c r="R199" s="224"/>
      <c r="S199" s="224"/>
      <c r="T199" s="225"/>
      <c r="U199" s="226">
        <f t="shared" si="39"/>
        <v>0.11703703703703702</v>
      </c>
      <c r="V199" s="227"/>
      <c r="W199" s="228" t="str">
        <f t="shared" si="40"/>
        <v>0</v>
      </c>
      <c r="X199" s="509"/>
      <c r="Y199" s="229">
        <f t="shared" si="41"/>
        <v>0</v>
      </c>
    </row>
    <row r="200" spans="2:25" ht="18.75" customHeight="1" thickBot="1">
      <c r="B200" s="515"/>
      <c r="C200" s="512"/>
      <c r="D200" s="216"/>
      <c r="E200" s="433" t="s">
        <v>6405</v>
      </c>
      <c r="F200" s="435">
        <v>567</v>
      </c>
      <c r="G200" s="218">
        <f t="shared" si="35"/>
        <v>113.4</v>
      </c>
      <c r="H200" s="219">
        <f t="shared" si="36"/>
        <v>315</v>
      </c>
      <c r="I200" s="219">
        <f t="shared" si="37"/>
        <v>0.105</v>
      </c>
      <c r="J200" s="217"/>
      <c r="K200" s="220"/>
      <c r="L200" s="220"/>
      <c r="M200" s="221"/>
      <c r="N200" s="222">
        <f t="shared" si="38"/>
        <v>0</v>
      </c>
      <c r="O200" s="223"/>
      <c r="P200" s="224"/>
      <c r="Q200" s="224"/>
      <c r="R200" s="224"/>
      <c r="S200" s="224"/>
      <c r="T200" s="225"/>
      <c r="U200" s="226">
        <f t="shared" si="39"/>
        <v>0.21</v>
      </c>
      <c r="V200" s="227"/>
      <c r="W200" s="228" t="str">
        <f t="shared" si="40"/>
        <v>0</v>
      </c>
      <c r="X200" s="509"/>
      <c r="Y200" s="229">
        <f t="shared" si="41"/>
        <v>0</v>
      </c>
    </row>
    <row r="201" spans="2:25" ht="18.75" customHeight="1">
      <c r="B201" s="515"/>
      <c r="C201" s="512"/>
      <c r="D201" s="216"/>
      <c r="E201" s="216"/>
      <c r="F201" s="217"/>
      <c r="G201" s="218">
        <f t="shared" si="35"/>
        <v>0</v>
      </c>
      <c r="H201" s="219">
        <f t="shared" si="36"/>
        <v>0</v>
      </c>
      <c r="I201" s="219">
        <f t="shared" si="37"/>
        <v>0</v>
      </c>
      <c r="J201" s="217"/>
      <c r="K201" s="220"/>
      <c r="L201" s="220"/>
      <c r="M201" s="221"/>
      <c r="N201" s="222">
        <f t="shared" si="38"/>
        <v>0</v>
      </c>
      <c r="O201" s="223"/>
      <c r="P201" s="224"/>
      <c r="Q201" s="224"/>
      <c r="R201" s="224"/>
      <c r="S201" s="224"/>
      <c r="T201" s="225"/>
      <c r="U201" s="226">
        <f t="shared" si="39"/>
        <v>0</v>
      </c>
      <c r="V201" s="227"/>
      <c r="W201" s="228" t="str">
        <f t="shared" si="40"/>
        <v>0</v>
      </c>
      <c r="X201" s="509"/>
      <c r="Y201" s="229">
        <f t="shared" si="41"/>
        <v>0</v>
      </c>
    </row>
    <row r="202" spans="2:25" ht="18.75" customHeight="1" thickBot="1">
      <c r="B202" s="515"/>
      <c r="C202" s="512"/>
      <c r="D202" s="216"/>
      <c r="E202" s="433" t="s">
        <v>6406</v>
      </c>
      <c r="F202" s="435">
        <v>877</v>
      </c>
      <c r="G202" s="218">
        <f t="shared" ref="G202" si="56">F202/$G$15</f>
        <v>175.4</v>
      </c>
      <c r="H202" s="219">
        <f t="shared" ref="H202" si="57">F202/$H$15</f>
        <v>487.22222222222223</v>
      </c>
      <c r="I202" s="219">
        <f t="shared" ref="I202" si="58">H202/$I$15</f>
        <v>0.16240740740740742</v>
      </c>
      <c r="J202" s="217"/>
      <c r="K202" s="220" t="s">
        <v>11468</v>
      </c>
      <c r="L202" s="220"/>
      <c r="M202" s="221">
        <f>SUM(H202:H207)</f>
        <v>3060.5555555555557</v>
      </c>
      <c r="N202" s="222">
        <f t="shared" ref="N202" si="59">M202/$N$15</f>
        <v>61.211111111111116</v>
      </c>
      <c r="O202" s="223" t="s">
        <v>6241</v>
      </c>
      <c r="P202" s="224" t="s">
        <v>12</v>
      </c>
      <c r="Q202" s="224"/>
      <c r="R202" s="224" t="s">
        <v>1064</v>
      </c>
      <c r="S202" s="224"/>
      <c r="T202" s="225"/>
      <c r="U202" s="226">
        <f t="shared" ref="U202" si="60">H202/$U$15</f>
        <v>0.32481481481481483</v>
      </c>
      <c r="V202" s="227">
        <f>SUM(U202:U207)</f>
        <v>2.0403703703703706</v>
      </c>
      <c r="W202" s="228" t="str">
        <f t="shared" ref="W202" si="61">IF(V202&lt;1,"0",IF(V202&lt;5,"2",IF(V202&gt;=5,"6")))</f>
        <v>2</v>
      </c>
      <c r="X202" s="509"/>
      <c r="Y202" s="229">
        <f t="shared" ref="Y202" si="62">W202/2</f>
        <v>1</v>
      </c>
    </row>
    <row r="203" spans="2:25" ht="18.75" customHeight="1" thickBot="1">
      <c r="B203" s="515"/>
      <c r="C203" s="512"/>
      <c r="D203" s="216"/>
      <c r="E203" s="433" t="s">
        <v>6407</v>
      </c>
      <c r="F203" s="435">
        <v>767</v>
      </c>
      <c r="G203" s="218">
        <f t="shared" si="35"/>
        <v>153.4</v>
      </c>
      <c r="H203" s="219">
        <f t="shared" si="36"/>
        <v>426.11111111111109</v>
      </c>
      <c r="I203" s="219">
        <f t="shared" si="37"/>
        <v>0.14203703703703702</v>
      </c>
      <c r="J203" s="217"/>
      <c r="K203" s="220"/>
      <c r="L203" s="220"/>
      <c r="M203" s="221"/>
      <c r="N203" s="222">
        <f t="shared" si="38"/>
        <v>0</v>
      </c>
      <c r="O203" s="223"/>
      <c r="P203" s="224"/>
      <c r="Q203" s="224"/>
      <c r="R203" s="224"/>
      <c r="S203" s="224"/>
      <c r="T203" s="225"/>
      <c r="U203" s="226">
        <f t="shared" si="39"/>
        <v>0.28407407407407403</v>
      </c>
      <c r="V203" s="227"/>
      <c r="W203" s="228" t="str">
        <f t="shared" si="40"/>
        <v>0</v>
      </c>
      <c r="X203" s="509"/>
      <c r="Y203" s="229">
        <f t="shared" si="41"/>
        <v>0</v>
      </c>
    </row>
    <row r="204" spans="2:25" ht="18.75" customHeight="1" thickBot="1">
      <c r="B204" s="515"/>
      <c r="C204" s="512"/>
      <c r="D204" s="216"/>
      <c r="E204" s="433" t="s">
        <v>6408</v>
      </c>
      <c r="F204" s="434">
        <v>1117</v>
      </c>
      <c r="G204" s="218">
        <f t="shared" si="35"/>
        <v>223.4</v>
      </c>
      <c r="H204" s="219">
        <f t="shared" si="36"/>
        <v>620.55555555555554</v>
      </c>
      <c r="I204" s="219">
        <f t="shared" si="37"/>
        <v>0.20685185185185184</v>
      </c>
      <c r="J204" s="217"/>
      <c r="K204" s="220"/>
      <c r="L204" s="220"/>
      <c r="M204" s="221"/>
      <c r="N204" s="222">
        <f t="shared" si="38"/>
        <v>0</v>
      </c>
      <c r="O204" s="223"/>
      <c r="P204" s="224"/>
      <c r="Q204" s="224"/>
      <c r="R204" s="224"/>
      <c r="S204" s="224"/>
      <c r="T204" s="225"/>
      <c r="U204" s="226">
        <f t="shared" si="39"/>
        <v>0.41370370370370368</v>
      </c>
      <c r="V204" s="227"/>
      <c r="W204" s="228" t="str">
        <f t="shared" si="40"/>
        <v>0</v>
      </c>
      <c r="X204" s="509"/>
      <c r="Y204" s="229">
        <f t="shared" si="41"/>
        <v>0</v>
      </c>
    </row>
    <row r="205" spans="2:25" ht="18.75" customHeight="1" thickBot="1">
      <c r="B205" s="515"/>
      <c r="C205" s="512"/>
      <c r="D205" s="216"/>
      <c r="E205" s="433" t="s">
        <v>6409</v>
      </c>
      <c r="F205" s="435">
        <v>737</v>
      </c>
      <c r="G205" s="218">
        <f t="shared" si="35"/>
        <v>147.4</v>
      </c>
      <c r="H205" s="219">
        <f t="shared" si="36"/>
        <v>409.44444444444446</v>
      </c>
      <c r="I205" s="219">
        <f t="shared" si="37"/>
        <v>0.13648148148148148</v>
      </c>
      <c r="J205" s="217"/>
      <c r="K205" s="220"/>
      <c r="L205" s="220"/>
      <c r="M205" s="221"/>
      <c r="N205" s="222">
        <f t="shared" si="38"/>
        <v>0</v>
      </c>
      <c r="O205" s="223"/>
      <c r="P205" s="224"/>
      <c r="Q205" s="224"/>
      <c r="R205" s="224"/>
      <c r="S205" s="224"/>
      <c r="T205" s="225"/>
      <c r="U205" s="226">
        <f t="shared" si="39"/>
        <v>0.27296296296296296</v>
      </c>
      <c r="V205" s="227"/>
      <c r="W205" s="228" t="str">
        <f t="shared" si="40"/>
        <v>0</v>
      </c>
      <c r="X205" s="509"/>
      <c r="Y205" s="229">
        <f t="shared" si="41"/>
        <v>0</v>
      </c>
    </row>
    <row r="206" spans="2:25" ht="18.75" customHeight="1" thickBot="1">
      <c r="B206" s="515"/>
      <c r="C206" s="512"/>
      <c r="D206" s="216"/>
      <c r="E206" s="433" t="s">
        <v>6410</v>
      </c>
      <c r="F206" s="434">
        <v>1784</v>
      </c>
      <c r="G206" s="218">
        <f t="shared" si="35"/>
        <v>356.8</v>
      </c>
      <c r="H206" s="219">
        <f t="shared" si="36"/>
        <v>991.11111111111109</v>
      </c>
      <c r="I206" s="219">
        <f t="shared" si="37"/>
        <v>0.33037037037037037</v>
      </c>
      <c r="J206" s="217"/>
      <c r="K206" s="220"/>
      <c r="L206" s="220"/>
      <c r="M206" s="221"/>
      <c r="N206" s="222">
        <f t="shared" si="38"/>
        <v>0</v>
      </c>
      <c r="O206" s="223"/>
      <c r="P206" s="224"/>
      <c r="Q206" s="224"/>
      <c r="R206" s="224"/>
      <c r="S206" s="224"/>
      <c r="T206" s="225"/>
      <c r="U206" s="226">
        <f t="shared" si="39"/>
        <v>0.66074074074074074</v>
      </c>
      <c r="V206" s="227"/>
      <c r="W206" s="228" t="str">
        <f t="shared" si="40"/>
        <v>0</v>
      </c>
      <c r="X206" s="509"/>
      <c r="Y206" s="229">
        <f t="shared" si="41"/>
        <v>0</v>
      </c>
    </row>
    <row r="207" spans="2:25" ht="18.75" customHeight="1" thickBot="1">
      <c r="B207" s="515"/>
      <c r="C207" s="512"/>
      <c r="D207" s="216"/>
      <c r="E207" s="433" t="s">
        <v>6411</v>
      </c>
      <c r="F207" s="435">
        <v>227</v>
      </c>
      <c r="G207" s="218">
        <f t="shared" si="35"/>
        <v>45.4</v>
      </c>
      <c r="H207" s="219">
        <f t="shared" si="36"/>
        <v>126.11111111111111</v>
      </c>
      <c r="I207" s="219">
        <f t="shared" si="37"/>
        <v>4.2037037037037039E-2</v>
      </c>
      <c r="J207" s="217"/>
      <c r="K207" s="220"/>
      <c r="L207" s="220"/>
      <c r="M207" s="221"/>
      <c r="N207" s="222">
        <f t="shared" si="38"/>
        <v>0</v>
      </c>
      <c r="O207" s="223"/>
      <c r="P207" s="224"/>
      <c r="Q207" s="224"/>
      <c r="R207" s="224"/>
      <c r="S207" s="224"/>
      <c r="T207" s="225"/>
      <c r="U207" s="226">
        <f t="shared" si="39"/>
        <v>8.4074074074074079E-2</v>
      </c>
      <c r="V207" s="227"/>
      <c r="W207" s="228" t="str">
        <f t="shared" si="40"/>
        <v>0</v>
      </c>
      <c r="X207" s="509"/>
      <c r="Y207" s="229">
        <f t="shared" si="41"/>
        <v>0</v>
      </c>
    </row>
    <row r="208" spans="2:25" ht="18.75" customHeight="1">
      <c r="B208" s="515"/>
      <c r="C208" s="512"/>
      <c r="D208" s="216"/>
      <c r="E208" s="216"/>
      <c r="F208" s="217"/>
      <c r="G208" s="218">
        <f t="shared" si="35"/>
        <v>0</v>
      </c>
      <c r="H208" s="219">
        <f t="shared" si="36"/>
        <v>0</v>
      </c>
      <c r="I208" s="219">
        <f t="shared" si="37"/>
        <v>0</v>
      </c>
      <c r="J208" s="217"/>
      <c r="K208" s="220"/>
      <c r="L208" s="220"/>
      <c r="M208" s="221"/>
      <c r="N208" s="222">
        <f t="shared" si="38"/>
        <v>0</v>
      </c>
      <c r="O208" s="223"/>
      <c r="P208" s="224"/>
      <c r="Q208" s="224"/>
      <c r="R208" s="224"/>
      <c r="S208" s="224"/>
      <c r="T208" s="225"/>
      <c r="U208" s="226">
        <f t="shared" si="39"/>
        <v>0</v>
      </c>
      <c r="V208" s="227"/>
      <c r="W208" s="228" t="str">
        <f t="shared" si="40"/>
        <v>0</v>
      </c>
      <c r="X208" s="509"/>
      <c r="Y208" s="229">
        <f t="shared" si="41"/>
        <v>0</v>
      </c>
    </row>
    <row r="209" spans="2:25" ht="18.75" customHeight="1">
      <c r="B209" s="515"/>
      <c r="C209" s="512"/>
      <c r="D209" s="216"/>
      <c r="E209" s="216" t="s">
        <v>6412</v>
      </c>
      <c r="F209" s="217">
        <v>3556</v>
      </c>
      <c r="G209" s="218">
        <f t="shared" si="35"/>
        <v>711.2</v>
      </c>
      <c r="H209" s="219">
        <f t="shared" si="36"/>
        <v>1975.5555555555554</v>
      </c>
      <c r="I209" s="219">
        <f t="shared" si="37"/>
        <v>0.6585185185185185</v>
      </c>
      <c r="J209" s="217"/>
      <c r="K209" s="220"/>
      <c r="L209" s="220"/>
      <c r="M209" s="221"/>
      <c r="N209" s="222">
        <f t="shared" si="38"/>
        <v>0</v>
      </c>
      <c r="O209" s="223"/>
      <c r="P209" s="224"/>
      <c r="Q209" s="224"/>
      <c r="R209" s="224"/>
      <c r="S209" s="224"/>
      <c r="T209" s="225"/>
      <c r="U209" s="226">
        <f t="shared" si="39"/>
        <v>1.317037037037037</v>
      </c>
      <c r="V209" s="227"/>
      <c r="W209" s="228" t="str">
        <f t="shared" si="40"/>
        <v>0</v>
      </c>
      <c r="X209" s="509"/>
      <c r="Y209" s="229">
        <f t="shared" si="41"/>
        <v>0</v>
      </c>
    </row>
    <row r="210" spans="2:25" ht="18.75" customHeight="1" thickBot="1">
      <c r="B210" s="515"/>
      <c r="C210" s="512"/>
      <c r="D210" s="216"/>
      <c r="E210" s="433" t="s">
        <v>6413</v>
      </c>
      <c r="F210" s="434">
        <v>1355</v>
      </c>
      <c r="G210" s="218">
        <f t="shared" si="35"/>
        <v>271</v>
      </c>
      <c r="H210" s="219">
        <f t="shared" si="36"/>
        <v>752.77777777777771</v>
      </c>
      <c r="I210" s="219">
        <f t="shared" si="37"/>
        <v>0.25092592592592589</v>
      </c>
      <c r="J210" s="217"/>
      <c r="K210" s="220" t="s">
        <v>11469</v>
      </c>
      <c r="L210" s="220"/>
      <c r="M210" s="221">
        <f>SUM(H209:H212)</f>
        <v>2921.6666666666661</v>
      </c>
      <c r="N210" s="222">
        <f t="shared" si="38"/>
        <v>58.433333333333323</v>
      </c>
      <c r="O210" s="223" t="s">
        <v>6241</v>
      </c>
      <c r="P210" s="224" t="s">
        <v>12</v>
      </c>
      <c r="Q210" s="224"/>
      <c r="R210" s="224" t="s">
        <v>1064</v>
      </c>
      <c r="S210" s="224"/>
      <c r="T210" s="225"/>
      <c r="U210" s="226">
        <f t="shared" si="39"/>
        <v>0.50185185185185177</v>
      </c>
      <c r="V210" s="227">
        <f>SUM(U209:U212)</f>
        <v>1.9477777777777778</v>
      </c>
      <c r="W210" s="228" t="str">
        <f t="shared" si="40"/>
        <v>2</v>
      </c>
      <c r="X210" s="509"/>
      <c r="Y210" s="229">
        <f t="shared" si="41"/>
        <v>1</v>
      </c>
    </row>
    <row r="211" spans="2:25" ht="18.75" customHeight="1" thickBot="1">
      <c r="B211" s="515"/>
      <c r="C211" s="512"/>
      <c r="D211" s="216"/>
      <c r="E211" s="433" t="s">
        <v>6414</v>
      </c>
      <c r="F211" s="435">
        <v>228</v>
      </c>
      <c r="G211" s="218">
        <f t="shared" si="35"/>
        <v>45.6</v>
      </c>
      <c r="H211" s="219">
        <f t="shared" si="36"/>
        <v>126.66666666666666</v>
      </c>
      <c r="I211" s="219">
        <f t="shared" si="37"/>
        <v>4.2222222222222217E-2</v>
      </c>
      <c r="J211" s="217"/>
      <c r="K211" s="220"/>
      <c r="L211" s="220"/>
      <c r="M211" s="221"/>
      <c r="N211" s="222">
        <f t="shared" si="38"/>
        <v>0</v>
      </c>
      <c r="O211" s="223"/>
      <c r="P211" s="224"/>
      <c r="Q211" s="224"/>
      <c r="R211" s="224"/>
      <c r="S211" s="224"/>
      <c r="T211" s="225"/>
      <c r="U211" s="226">
        <f t="shared" si="39"/>
        <v>8.4444444444444433E-2</v>
      </c>
      <c r="V211" s="227"/>
      <c r="W211" s="228" t="str">
        <f t="shared" si="40"/>
        <v>0</v>
      </c>
      <c r="X211" s="509"/>
      <c r="Y211" s="229">
        <f t="shared" si="41"/>
        <v>0</v>
      </c>
    </row>
    <row r="212" spans="2:25" ht="18.75" customHeight="1" thickBot="1">
      <c r="B212" s="515"/>
      <c r="C212" s="512"/>
      <c r="D212" s="216"/>
      <c r="E212" s="433" t="s">
        <v>6415</v>
      </c>
      <c r="F212" s="435">
        <v>120</v>
      </c>
      <c r="G212" s="218">
        <f t="shared" si="35"/>
        <v>24</v>
      </c>
      <c r="H212" s="219">
        <f t="shared" si="36"/>
        <v>66.666666666666671</v>
      </c>
      <c r="I212" s="219">
        <f t="shared" si="37"/>
        <v>2.2222222222222223E-2</v>
      </c>
      <c r="J212" s="217"/>
      <c r="K212" s="220"/>
      <c r="L212" s="220"/>
      <c r="M212" s="221"/>
      <c r="N212" s="222">
        <f t="shared" si="38"/>
        <v>0</v>
      </c>
      <c r="O212" s="223"/>
      <c r="P212" s="224"/>
      <c r="Q212" s="224"/>
      <c r="R212" s="224"/>
      <c r="S212" s="224"/>
      <c r="T212" s="225"/>
      <c r="U212" s="226">
        <f t="shared" si="39"/>
        <v>4.4444444444444446E-2</v>
      </c>
      <c r="V212" s="227"/>
      <c r="W212" s="228" t="str">
        <f t="shared" si="40"/>
        <v>0</v>
      </c>
      <c r="X212" s="509"/>
      <c r="Y212" s="229">
        <f t="shared" si="41"/>
        <v>0</v>
      </c>
    </row>
    <row r="213" spans="2:25" ht="18.75" customHeight="1">
      <c r="B213" s="515"/>
      <c r="C213" s="512"/>
      <c r="D213" s="216"/>
      <c r="E213" s="216"/>
      <c r="F213" s="217"/>
      <c r="G213" s="218">
        <f t="shared" si="35"/>
        <v>0</v>
      </c>
      <c r="H213" s="219">
        <f t="shared" si="36"/>
        <v>0</v>
      </c>
      <c r="I213" s="219">
        <f t="shared" si="37"/>
        <v>0</v>
      </c>
      <c r="J213" s="217"/>
      <c r="K213" s="220"/>
      <c r="L213" s="220"/>
      <c r="M213" s="221"/>
      <c r="N213" s="222">
        <f t="shared" si="38"/>
        <v>0</v>
      </c>
      <c r="O213" s="223"/>
      <c r="P213" s="224"/>
      <c r="Q213" s="224"/>
      <c r="R213" s="224"/>
      <c r="S213" s="224"/>
      <c r="T213" s="225"/>
      <c r="U213" s="226">
        <f t="shared" si="39"/>
        <v>0</v>
      </c>
      <c r="V213" s="227"/>
      <c r="W213" s="228" t="str">
        <f t="shared" si="40"/>
        <v>0</v>
      </c>
      <c r="X213" s="509"/>
      <c r="Y213" s="229">
        <f t="shared" si="41"/>
        <v>0</v>
      </c>
    </row>
    <row r="214" spans="2:25" ht="18.75" customHeight="1" thickBot="1">
      <c r="B214" s="515"/>
      <c r="C214" s="512"/>
      <c r="D214" s="216"/>
      <c r="E214" s="433" t="s">
        <v>6416</v>
      </c>
      <c r="F214" s="435">
        <v>873</v>
      </c>
      <c r="G214" s="218">
        <f t="shared" si="35"/>
        <v>174.6</v>
      </c>
      <c r="H214" s="219">
        <f t="shared" si="36"/>
        <v>485</v>
      </c>
      <c r="I214" s="219">
        <f t="shared" si="37"/>
        <v>0.16166666666666665</v>
      </c>
      <c r="J214" s="217"/>
      <c r="K214" s="220"/>
      <c r="L214" s="220"/>
      <c r="M214" s="221"/>
      <c r="N214" s="222">
        <f t="shared" si="38"/>
        <v>0</v>
      </c>
      <c r="O214" s="223"/>
      <c r="P214" s="224"/>
      <c r="Q214" s="224"/>
      <c r="R214" s="224"/>
      <c r="S214" s="224"/>
      <c r="T214" s="225"/>
      <c r="U214" s="226">
        <f t="shared" si="39"/>
        <v>0.32333333333333331</v>
      </c>
      <c r="V214" s="227"/>
      <c r="W214" s="228" t="str">
        <f t="shared" si="40"/>
        <v>0</v>
      </c>
      <c r="X214" s="509"/>
      <c r="Y214" s="229">
        <f t="shared" si="41"/>
        <v>0</v>
      </c>
    </row>
    <row r="215" spans="2:25" ht="18.75" customHeight="1" thickBot="1">
      <c r="B215" s="515"/>
      <c r="C215" s="512"/>
      <c r="D215" s="216"/>
      <c r="E215" s="433" t="s">
        <v>6417</v>
      </c>
      <c r="F215" s="434">
        <v>1354</v>
      </c>
      <c r="G215" s="218">
        <f t="shared" si="35"/>
        <v>270.8</v>
      </c>
      <c r="H215" s="219">
        <f t="shared" si="36"/>
        <v>752.22222222222217</v>
      </c>
      <c r="I215" s="219">
        <f t="shared" si="37"/>
        <v>0.25074074074074071</v>
      </c>
      <c r="J215" s="217"/>
      <c r="K215" s="220" t="s">
        <v>11470</v>
      </c>
      <c r="L215" s="220"/>
      <c r="M215" s="221">
        <f>SUM(H214:H217)</f>
        <v>2223.333333333333</v>
      </c>
      <c r="N215" s="222">
        <f t="shared" si="38"/>
        <v>44.466666666666661</v>
      </c>
      <c r="O215" s="223" t="s">
        <v>6241</v>
      </c>
      <c r="P215" s="224" t="s">
        <v>12</v>
      </c>
      <c r="Q215" s="224"/>
      <c r="R215" s="224" t="s">
        <v>1064</v>
      </c>
      <c r="S215" s="224"/>
      <c r="T215" s="225"/>
      <c r="U215" s="226">
        <f t="shared" si="39"/>
        <v>0.50148148148148142</v>
      </c>
      <c r="V215" s="227">
        <f>SUM(U214:U217)</f>
        <v>1.4822222222222219</v>
      </c>
      <c r="W215" s="228" t="str">
        <f t="shared" si="40"/>
        <v>2</v>
      </c>
      <c r="X215" s="509"/>
      <c r="Y215" s="229">
        <f t="shared" si="41"/>
        <v>1</v>
      </c>
    </row>
    <row r="216" spans="2:25" ht="18.75" customHeight="1" thickBot="1">
      <c r="B216" s="515"/>
      <c r="C216" s="512"/>
      <c r="D216" s="216"/>
      <c r="E216" s="433" t="s">
        <v>6418</v>
      </c>
      <c r="F216" s="435">
        <v>765</v>
      </c>
      <c r="G216" s="218">
        <f t="shared" si="35"/>
        <v>153</v>
      </c>
      <c r="H216" s="219">
        <f t="shared" si="36"/>
        <v>425</v>
      </c>
      <c r="I216" s="219">
        <f t="shared" si="37"/>
        <v>0.14166666666666666</v>
      </c>
      <c r="J216" s="217"/>
      <c r="K216" s="220"/>
      <c r="L216" s="220"/>
      <c r="M216" s="221"/>
      <c r="N216" s="222">
        <f t="shared" si="38"/>
        <v>0</v>
      </c>
      <c r="O216" s="223"/>
      <c r="P216" s="224"/>
      <c r="Q216" s="224"/>
      <c r="R216" s="224"/>
      <c r="S216" s="224"/>
      <c r="T216" s="225"/>
      <c r="U216" s="226">
        <f t="shared" si="39"/>
        <v>0.28333333333333333</v>
      </c>
      <c r="V216" s="227"/>
      <c r="W216" s="228" t="str">
        <f t="shared" si="40"/>
        <v>0</v>
      </c>
      <c r="X216" s="509"/>
      <c r="Y216" s="229">
        <f t="shared" si="41"/>
        <v>0</v>
      </c>
    </row>
    <row r="217" spans="2:25" ht="18.75" customHeight="1" thickBot="1">
      <c r="B217" s="515"/>
      <c r="C217" s="512"/>
      <c r="D217" s="216"/>
      <c r="E217" s="433" t="s">
        <v>11464</v>
      </c>
      <c r="F217" s="435">
        <v>1010</v>
      </c>
      <c r="G217" s="218">
        <f t="shared" si="35"/>
        <v>202</v>
      </c>
      <c r="H217" s="219">
        <f t="shared" si="36"/>
        <v>561.11111111111109</v>
      </c>
      <c r="I217" s="219">
        <f t="shared" si="37"/>
        <v>0.18703703703703703</v>
      </c>
      <c r="J217" s="217"/>
      <c r="K217" s="220"/>
      <c r="L217" s="220"/>
      <c r="M217" s="221"/>
      <c r="N217" s="222">
        <f t="shared" si="38"/>
        <v>0</v>
      </c>
      <c r="O217" s="223"/>
      <c r="P217" s="224"/>
      <c r="Q217" s="224"/>
      <c r="R217" s="224"/>
      <c r="S217" s="224"/>
      <c r="T217" s="225"/>
      <c r="U217" s="226">
        <f t="shared" si="39"/>
        <v>0.37407407407407406</v>
      </c>
      <c r="V217" s="227"/>
      <c r="W217" s="228" t="str">
        <f t="shared" si="40"/>
        <v>0</v>
      </c>
      <c r="X217" s="509"/>
      <c r="Y217" s="229">
        <f t="shared" si="41"/>
        <v>0</v>
      </c>
    </row>
    <row r="218" spans="2:25" ht="18.75" customHeight="1">
      <c r="B218" s="515"/>
      <c r="C218" s="512"/>
      <c r="D218" s="216"/>
      <c r="E218" s="216"/>
      <c r="F218" s="217"/>
      <c r="G218" s="218">
        <f t="shared" si="35"/>
        <v>0</v>
      </c>
      <c r="H218" s="219">
        <f t="shared" si="36"/>
        <v>0</v>
      </c>
      <c r="I218" s="219">
        <f t="shared" si="37"/>
        <v>0</v>
      </c>
      <c r="J218" s="217"/>
      <c r="K218" s="220"/>
      <c r="L218" s="220"/>
      <c r="M218" s="221"/>
      <c r="N218" s="222">
        <f t="shared" si="38"/>
        <v>0</v>
      </c>
      <c r="O218" s="223"/>
      <c r="P218" s="224"/>
      <c r="Q218" s="224"/>
      <c r="R218" s="224"/>
      <c r="S218" s="224"/>
      <c r="T218" s="225"/>
      <c r="U218" s="226">
        <f t="shared" si="39"/>
        <v>0</v>
      </c>
      <c r="V218" s="227"/>
      <c r="W218" s="228" t="str">
        <f t="shared" si="40"/>
        <v>0</v>
      </c>
      <c r="X218" s="509"/>
      <c r="Y218" s="229">
        <f t="shared" si="41"/>
        <v>0</v>
      </c>
    </row>
    <row r="219" spans="2:25" ht="18.75" customHeight="1" thickBot="1">
      <c r="B219" s="515"/>
      <c r="C219" s="512"/>
      <c r="D219" s="216"/>
      <c r="E219" s="433" t="s">
        <v>6419</v>
      </c>
      <c r="F219" s="434">
        <v>2456</v>
      </c>
      <c r="G219" s="218">
        <f t="shared" si="35"/>
        <v>491.2</v>
      </c>
      <c r="H219" s="219">
        <f t="shared" si="36"/>
        <v>1364.4444444444443</v>
      </c>
      <c r="I219" s="219">
        <f t="shared" si="37"/>
        <v>0.45481481481481478</v>
      </c>
      <c r="J219" s="217"/>
      <c r="K219" s="220"/>
      <c r="L219" s="220"/>
      <c r="M219" s="221"/>
      <c r="N219" s="222">
        <f t="shared" si="38"/>
        <v>0</v>
      </c>
      <c r="O219" s="223"/>
      <c r="P219" s="224"/>
      <c r="Q219" s="224"/>
      <c r="R219" s="224"/>
      <c r="S219" s="224"/>
      <c r="T219" s="225"/>
      <c r="U219" s="226">
        <f t="shared" si="39"/>
        <v>0.90962962962962957</v>
      </c>
      <c r="V219" s="227"/>
      <c r="W219" s="228" t="str">
        <f t="shared" si="40"/>
        <v>0</v>
      </c>
      <c r="X219" s="509"/>
      <c r="Y219" s="229">
        <f t="shared" si="41"/>
        <v>0</v>
      </c>
    </row>
    <row r="220" spans="2:25" ht="18.75" customHeight="1" thickBot="1">
      <c r="B220" s="515"/>
      <c r="C220" s="512"/>
      <c r="D220" s="216"/>
      <c r="E220" s="433" t="s">
        <v>6420</v>
      </c>
      <c r="F220" s="435">
        <v>796</v>
      </c>
      <c r="G220" s="218">
        <f t="shared" si="35"/>
        <v>159.19999999999999</v>
      </c>
      <c r="H220" s="219">
        <f t="shared" si="36"/>
        <v>442.22222222222223</v>
      </c>
      <c r="I220" s="219">
        <f t="shared" si="37"/>
        <v>0.1474074074074074</v>
      </c>
      <c r="J220" s="217"/>
      <c r="K220" s="220"/>
      <c r="L220" s="220"/>
      <c r="M220" s="221"/>
      <c r="N220" s="222">
        <f t="shared" si="38"/>
        <v>0</v>
      </c>
      <c r="O220" s="223"/>
      <c r="P220" s="224"/>
      <c r="Q220" s="224"/>
      <c r="R220" s="224"/>
      <c r="S220" s="224"/>
      <c r="T220" s="225"/>
      <c r="U220" s="226">
        <f t="shared" si="39"/>
        <v>0.29481481481481481</v>
      </c>
      <c r="V220" s="227"/>
      <c r="W220" s="228" t="str">
        <f t="shared" si="40"/>
        <v>0</v>
      </c>
      <c r="X220" s="509"/>
      <c r="Y220" s="229">
        <f t="shared" si="41"/>
        <v>0</v>
      </c>
    </row>
    <row r="221" spans="2:25" ht="18.75" customHeight="1" thickBot="1">
      <c r="B221" s="515"/>
      <c r="C221" s="512"/>
      <c r="D221" s="216"/>
      <c r="E221" s="433" t="s">
        <v>6421</v>
      </c>
      <c r="F221" s="434">
        <v>1568</v>
      </c>
      <c r="G221" s="218">
        <f t="shared" si="35"/>
        <v>313.60000000000002</v>
      </c>
      <c r="H221" s="219">
        <f t="shared" si="36"/>
        <v>871.11111111111109</v>
      </c>
      <c r="I221" s="219">
        <f t="shared" si="37"/>
        <v>0.29037037037037033</v>
      </c>
      <c r="J221" s="217"/>
      <c r="K221" s="220"/>
      <c r="L221" s="220"/>
      <c r="M221" s="221"/>
      <c r="N221" s="222">
        <f t="shared" si="38"/>
        <v>0</v>
      </c>
      <c r="O221" s="223"/>
      <c r="P221" s="224"/>
      <c r="Q221" s="224"/>
      <c r="R221" s="224"/>
      <c r="S221" s="224"/>
      <c r="T221" s="225"/>
      <c r="U221" s="226">
        <f t="shared" si="39"/>
        <v>0.58074074074074067</v>
      </c>
      <c r="V221" s="227"/>
      <c r="W221" s="228" t="str">
        <f t="shared" si="40"/>
        <v>0</v>
      </c>
      <c r="X221" s="509"/>
      <c r="Y221" s="229">
        <f t="shared" si="41"/>
        <v>0</v>
      </c>
    </row>
    <row r="222" spans="2:25" ht="18.75" customHeight="1" thickBot="1">
      <c r="B222" s="515"/>
      <c r="C222" s="512"/>
      <c r="D222" s="216"/>
      <c r="E222" s="433" t="s">
        <v>6422</v>
      </c>
      <c r="F222" s="434">
        <v>1575</v>
      </c>
      <c r="G222" s="218">
        <f t="shared" si="35"/>
        <v>315</v>
      </c>
      <c r="H222" s="219">
        <f t="shared" si="36"/>
        <v>875</v>
      </c>
      <c r="I222" s="219">
        <f t="shared" si="37"/>
        <v>0.29166666666666669</v>
      </c>
      <c r="J222" s="217"/>
      <c r="K222" s="220" t="s">
        <v>11471</v>
      </c>
      <c r="L222" s="220"/>
      <c r="M222" s="221">
        <f>SUM(H219:H222)</f>
        <v>3552.7777777777774</v>
      </c>
      <c r="N222" s="222">
        <f t="shared" si="38"/>
        <v>71.055555555555543</v>
      </c>
      <c r="O222" s="223" t="s">
        <v>6241</v>
      </c>
      <c r="P222" s="224" t="s">
        <v>12</v>
      </c>
      <c r="Q222" s="224"/>
      <c r="R222" s="224" t="s">
        <v>1064</v>
      </c>
      <c r="S222" s="224"/>
      <c r="T222" s="225"/>
      <c r="U222" s="226">
        <f t="shared" si="39"/>
        <v>0.58333333333333337</v>
      </c>
      <c r="V222" s="227">
        <f>SUM(U219:U222)</f>
        <v>2.3685185185185187</v>
      </c>
      <c r="W222" s="228" t="str">
        <f t="shared" si="40"/>
        <v>2</v>
      </c>
      <c r="X222" s="509"/>
      <c r="Y222" s="229">
        <f t="shared" si="41"/>
        <v>1</v>
      </c>
    </row>
    <row r="223" spans="2:25" ht="18.75" customHeight="1">
      <c r="B223" s="515"/>
      <c r="C223" s="512"/>
      <c r="D223" s="216"/>
      <c r="E223" s="216"/>
      <c r="F223" s="217"/>
      <c r="G223" s="218">
        <f t="shared" si="35"/>
        <v>0</v>
      </c>
      <c r="H223" s="219">
        <f t="shared" si="36"/>
        <v>0</v>
      </c>
      <c r="I223" s="219">
        <f t="shared" si="37"/>
        <v>0</v>
      </c>
      <c r="J223" s="217"/>
      <c r="K223" s="220"/>
      <c r="L223" s="220"/>
      <c r="M223" s="221"/>
      <c r="N223" s="222">
        <f t="shared" si="38"/>
        <v>0</v>
      </c>
      <c r="O223" s="223"/>
      <c r="P223" s="224"/>
      <c r="Q223" s="224"/>
      <c r="R223" s="224"/>
      <c r="S223" s="224"/>
      <c r="T223" s="225"/>
      <c r="U223" s="226">
        <f t="shared" si="39"/>
        <v>0</v>
      </c>
      <c r="V223" s="227"/>
      <c r="W223" s="228" t="str">
        <f t="shared" si="40"/>
        <v>0</v>
      </c>
      <c r="X223" s="509"/>
      <c r="Y223" s="229">
        <f t="shared" si="41"/>
        <v>0</v>
      </c>
    </row>
    <row r="224" spans="2:25" ht="18.75" customHeight="1" thickBot="1">
      <c r="B224" s="515"/>
      <c r="C224" s="512"/>
      <c r="D224" s="216"/>
      <c r="E224" s="433" t="s">
        <v>6423</v>
      </c>
      <c r="F224" s="434">
        <v>1121</v>
      </c>
      <c r="G224" s="218">
        <f t="shared" si="35"/>
        <v>224.2</v>
      </c>
      <c r="H224" s="219">
        <f t="shared" si="36"/>
        <v>622.77777777777771</v>
      </c>
      <c r="I224" s="219">
        <f t="shared" si="37"/>
        <v>0.20759259259259258</v>
      </c>
      <c r="J224" s="217"/>
      <c r="K224" s="220"/>
      <c r="L224" s="220"/>
      <c r="M224" s="221"/>
      <c r="N224" s="222">
        <f t="shared" si="38"/>
        <v>0</v>
      </c>
      <c r="O224" s="223"/>
      <c r="P224" s="224"/>
      <c r="Q224" s="224"/>
      <c r="R224" s="224"/>
      <c r="S224" s="224"/>
      <c r="T224" s="225"/>
      <c r="U224" s="226">
        <f t="shared" si="39"/>
        <v>0.41518518518518516</v>
      </c>
      <c r="V224" s="227"/>
      <c r="W224" s="228" t="str">
        <f t="shared" si="40"/>
        <v>0</v>
      </c>
      <c r="X224" s="509"/>
      <c r="Y224" s="229">
        <f t="shared" si="41"/>
        <v>0</v>
      </c>
    </row>
    <row r="225" spans="2:25" ht="18.75" customHeight="1" thickBot="1">
      <c r="B225" s="515"/>
      <c r="C225" s="512"/>
      <c r="D225" s="216"/>
      <c r="E225" s="433" t="s">
        <v>6424</v>
      </c>
      <c r="F225" s="435">
        <v>1016</v>
      </c>
      <c r="G225" s="218">
        <f t="shared" si="35"/>
        <v>203.2</v>
      </c>
      <c r="H225" s="219">
        <f t="shared" si="36"/>
        <v>564.44444444444446</v>
      </c>
      <c r="I225" s="219">
        <f t="shared" si="37"/>
        <v>0.18814814814814815</v>
      </c>
      <c r="J225" s="217"/>
      <c r="K225" s="220"/>
      <c r="L225" s="220"/>
      <c r="M225" s="221"/>
      <c r="N225" s="222">
        <f t="shared" si="38"/>
        <v>0</v>
      </c>
      <c r="O225" s="223"/>
      <c r="P225" s="224"/>
      <c r="Q225" s="224"/>
      <c r="R225" s="224"/>
      <c r="S225" s="224"/>
      <c r="T225" s="225"/>
      <c r="U225" s="226">
        <f t="shared" si="39"/>
        <v>0.3762962962962963</v>
      </c>
      <c r="V225" s="227"/>
      <c r="W225" s="228" t="str">
        <f t="shared" si="40"/>
        <v>0</v>
      </c>
      <c r="X225" s="509"/>
      <c r="Y225" s="229">
        <f t="shared" si="41"/>
        <v>0</v>
      </c>
    </row>
    <row r="226" spans="2:25" ht="18.75" customHeight="1" thickBot="1">
      <c r="B226" s="515"/>
      <c r="C226" s="512"/>
      <c r="D226" s="216"/>
      <c r="E226" s="433" t="s">
        <v>6425</v>
      </c>
      <c r="F226" s="435">
        <v>1772</v>
      </c>
      <c r="G226" s="218">
        <f t="shared" si="35"/>
        <v>354.4</v>
      </c>
      <c r="H226" s="219">
        <f t="shared" si="36"/>
        <v>984.44444444444446</v>
      </c>
      <c r="I226" s="219">
        <f t="shared" si="37"/>
        <v>0.32814814814814813</v>
      </c>
      <c r="J226" s="217"/>
      <c r="K226" s="220" t="s">
        <v>11472</v>
      </c>
      <c r="L226" s="220"/>
      <c r="M226" s="221">
        <f>SUM(H224:H227)</f>
        <v>2920</v>
      </c>
      <c r="N226" s="222">
        <f t="shared" si="38"/>
        <v>58.4</v>
      </c>
      <c r="O226" s="223" t="s">
        <v>6241</v>
      </c>
      <c r="P226" s="224" t="s">
        <v>12</v>
      </c>
      <c r="Q226" s="224"/>
      <c r="R226" s="224" t="s">
        <v>1064</v>
      </c>
      <c r="S226" s="224"/>
      <c r="T226" s="225"/>
      <c r="U226" s="226">
        <f t="shared" si="39"/>
        <v>0.65629629629629627</v>
      </c>
      <c r="V226" s="227">
        <f>SUM(U224:U227)</f>
        <v>1.9466666666666665</v>
      </c>
      <c r="W226" s="228" t="str">
        <f t="shared" si="40"/>
        <v>2</v>
      </c>
      <c r="X226" s="509"/>
      <c r="Y226" s="229">
        <f t="shared" si="41"/>
        <v>1</v>
      </c>
    </row>
    <row r="227" spans="2:25" ht="18.75" customHeight="1" thickBot="1">
      <c r="B227" s="515"/>
      <c r="C227" s="512"/>
      <c r="D227" s="216"/>
      <c r="E227" s="433" t="s">
        <v>6426</v>
      </c>
      <c r="F227" s="434">
        <v>1347</v>
      </c>
      <c r="G227" s="218">
        <f t="shared" si="35"/>
        <v>269.39999999999998</v>
      </c>
      <c r="H227" s="219">
        <f t="shared" si="36"/>
        <v>748.33333333333337</v>
      </c>
      <c r="I227" s="219">
        <f t="shared" si="37"/>
        <v>0.24944444444444447</v>
      </c>
      <c r="J227" s="217"/>
      <c r="K227" s="220"/>
      <c r="L227" s="220"/>
      <c r="M227" s="221"/>
      <c r="N227" s="222">
        <f t="shared" si="38"/>
        <v>0</v>
      </c>
      <c r="O227" s="223"/>
      <c r="P227" s="224"/>
      <c r="Q227" s="224"/>
      <c r="R227" s="224"/>
      <c r="S227" s="224"/>
      <c r="T227" s="225"/>
      <c r="U227" s="226">
        <f t="shared" si="39"/>
        <v>0.49888888888888894</v>
      </c>
      <c r="V227" s="227"/>
      <c r="W227" s="228" t="str">
        <f t="shared" si="40"/>
        <v>0</v>
      </c>
      <c r="X227" s="509"/>
      <c r="Y227" s="229">
        <f t="shared" si="41"/>
        <v>0</v>
      </c>
    </row>
    <row r="228" spans="2:25" ht="18.75" customHeight="1">
      <c r="B228" s="515"/>
      <c r="C228" s="512"/>
      <c r="D228" s="216"/>
      <c r="E228" s="216"/>
      <c r="F228" s="217"/>
      <c r="G228" s="218">
        <f t="shared" si="35"/>
        <v>0</v>
      </c>
      <c r="H228" s="219">
        <f t="shared" si="36"/>
        <v>0</v>
      </c>
      <c r="I228" s="219">
        <f t="shared" si="37"/>
        <v>0</v>
      </c>
      <c r="J228" s="217"/>
      <c r="K228" s="220"/>
      <c r="L228" s="220"/>
      <c r="M228" s="221"/>
      <c r="N228" s="222">
        <f t="shared" si="38"/>
        <v>0</v>
      </c>
      <c r="O228" s="223"/>
      <c r="P228" s="224"/>
      <c r="Q228" s="224"/>
      <c r="R228" s="224"/>
      <c r="S228" s="224"/>
      <c r="T228" s="225"/>
      <c r="U228" s="226">
        <f t="shared" si="39"/>
        <v>0</v>
      </c>
      <c r="V228" s="227"/>
      <c r="W228" s="228" t="str">
        <f t="shared" si="40"/>
        <v>0</v>
      </c>
      <c r="X228" s="509"/>
      <c r="Y228" s="229">
        <f t="shared" si="41"/>
        <v>0</v>
      </c>
    </row>
    <row r="229" spans="2:25" ht="18.75" customHeight="1" thickBot="1">
      <c r="B229" s="515"/>
      <c r="C229" s="512"/>
      <c r="D229" s="216"/>
      <c r="E229" s="433" t="s">
        <v>6427</v>
      </c>
      <c r="F229" s="435">
        <v>896</v>
      </c>
      <c r="G229" s="218">
        <f t="shared" si="35"/>
        <v>179.2</v>
      </c>
      <c r="H229" s="219">
        <f t="shared" si="36"/>
        <v>497.77777777777777</v>
      </c>
      <c r="I229" s="219">
        <f t="shared" si="37"/>
        <v>0.16592592592592592</v>
      </c>
      <c r="J229" s="217"/>
      <c r="K229" s="220"/>
      <c r="L229" s="220"/>
      <c r="M229" s="221"/>
      <c r="N229" s="222">
        <f t="shared" si="38"/>
        <v>0</v>
      </c>
      <c r="O229" s="223"/>
      <c r="P229" s="224"/>
      <c r="Q229" s="224"/>
      <c r="R229" s="224"/>
      <c r="S229" s="224"/>
      <c r="T229" s="225"/>
      <c r="U229" s="226">
        <f t="shared" si="39"/>
        <v>0.33185185185185184</v>
      </c>
      <c r="V229" s="227"/>
      <c r="W229" s="228" t="str">
        <f t="shared" si="40"/>
        <v>0</v>
      </c>
      <c r="X229" s="509"/>
      <c r="Y229" s="229">
        <f t="shared" si="41"/>
        <v>0</v>
      </c>
    </row>
    <row r="230" spans="2:25" ht="18.75" customHeight="1" thickBot="1">
      <c r="B230" s="515"/>
      <c r="C230" s="512"/>
      <c r="D230" s="216"/>
      <c r="E230" s="433" t="s">
        <v>6428</v>
      </c>
      <c r="F230" s="435">
        <v>891</v>
      </c>
      <c r="G230" s="218">
        <f t="shared" si="35"/>
        <v>178.2</v>
      </c>
      <c r="H230" s="219">
        <f t="shared" si="36"/>
        <v>495</v>
      </c>
      <c r="I230" s="219">
        <f t="shared" si="37"/>
        <v>0.16500000000000001</v>
      </c>
      <c r="J230" s="217"/>
      <c r="K230" s="220"/>
      <c r="L230" s="220"/>
      <c r="M230" s="221"/>
      <c r="N230" s="222">
        <f t="shared" si="38"/>
        <v>0</v>
      </c>
      <c r="O230" s="223"/>
      <c r="P230" s="224"/>
      <c r="Q230" s="224"/>
      <c r="R230" s="224"/>
      <c r="S230" s="224"/>
      <c r="T230" s="225"/>
      <c r="U230" s="226">
        <f t="shared" si="39"/>
        <v>0.33</v>
      </c>
      <c r="V230" s="227"/>
      <c r="W230" s="228" t="str">
        <f t="shared" si="40"/>
        <v>0</v>
      </c>
      <c r="X230" s="509"/>
      <c r="Y230" s="229">
        <f t="shared" si="41"/>
        <v>0</v>
      </c>
    </row>
    <row r="231" spans="2:25" ht="18.75" customHeight="1" thickBot="1">
      <c r="B231" s="515"/>
      <c r="C231" s="512"/>
      <c r="D231" s="216"/>
      <c r="E231" s="433" t="s">
        <v>6429</v>
      </c>
      <c r="F231" s="435">
        <v>1011</v>
      </c>
      <c r="G231" s="218">
        <f t="shared" si="35"/>
        <v>202.2</v>
      </c>
      <c r="H231" s="219">
        <f t="shared" si="36"/>
        <v>561.66666666666663</v>
      </c>
      <c r="I231" s="219">
        <f t="shared" si="37"/>
        <v>0.18722222222222221</v>
      </c>
      <c r="J231" s="217"/>
      <c r="K231" s="220"/>
      <c r="L231" s="220"/>
      <c r="M231" s="221"/>
      <c r="N231" s="222">
        <f t="shared" si="38"/>
        <v>0</v>
      </c>
      <c r="O231" s="223"/>
      <c r="P231" s="224"/>
      <c r="Q231" s="224"/>
      <c r="R231" s="224"/>
      <c r="S231" s="224"/>
      <c r="T231" s="225"/>
      <c r="U231" s="226">
        <f t="shared" si="39"/>
        <v>0.37444444444444441</v>
      </c>
      <c r="V231" s="227"/>
      <c r="W231" s="228" t="str">
        <f t="shared" si="40"/>
        <v>0</v>
      </c>
      <c r="X231" s="509"/>
      <c r="Y231" s="229">
        <f t="shared" si="41"/>
        <v>0</v>
      </c>
    </row>
    <row r="232" spans="2:25" ht="18.75" customHeight="1" thickBot="1">
      <c r="B232" s="515"/>
      <c r="C232" s="512"/>
      <c r="D232" s="216"/>
      <c r="E232" s="433" t="s">
        <v>6430</v>
      </c>
      <c r="F232" s="435">
        <v>996</v>
      </c>
      <c r="G232" s="218">
        <f t="shared" si="35"/>
        <v>199.2</v>
      </c>
      <c r="H232" s="219">
        <f t="shared" si="36"/>
        <v>553.33333333333337</v>
      </c>
      <c r="I232" s="219">
        <f t="shared" si="37"/>
        <v>0.18444444444444447</v>
      </c>
      <c r="J232" s="217"/>
      <c r="K232" s="220"/>
      <c r="L232" s="220"/>
      <c r="M232" s="221"/>
      <c r="N232" s="222">
        <f t="shared" si="38"/>
        <v>0</v>
      </c>
      <c r="O232" s="223"/>
      <c r="P232" s="224"/>
      <c r="Q232" s="224"/>
      <c r="R232" s="224"/>
      <c r="S232" s="224"/>
      <c r="T232" s="225"/>
      <c r="U232" s="226">
        <f t="shared" si="39"/>
        <v>0.36888888888888893</v>
      </c>
      <c r="V232" s="227"/>
      <c r="W232" s="228" t="str">
        <f t="shared" si="40"/>
        <v>0</v>
      </c>
      <c r="X232" s="509"/>
      <c r="Y232" s="229">
        <f t="shared" si="41"/>
        <v>0</v>
      </c>
    </row>
    <row r="233" spans="2:25" ht="18.75" customHeight="1" thickBot="1">
      <c r="B233" s="515"/>
      <c r="C233" s="512"/>
      <c r="D233" s="216"/>
      <c r="E233" s="433" t="s">
        <v>6431</v>
      </c>
      <c r="F233" s="435">
        <v>1721</v>
      </c>
      <c r="G233" s="218">
        <f t="shared" si="35"/>
        <v>344.2</v>
      </c>
      <c r="H233" s="219">
        <f t="shared" si="36"/>
        <v>956.11111111111109</v>
      </c>
      <c r="I233" s="219">
        <f t="shared" si="37"/>
        <v>0.31870370370370371</v>
      </c>
      <c r="J233" s="217"/>
      <c r="K233" s="220" t="s">
        <v>11473</v>
      </c>
      <c r="L233" s="220"/>
      <c r="M233" s="221">
        <f>SUM(H229:H233)</f>
        <v>3063.8888888888887</v>
      </c>
      <c r="N233" s="222">
        <f t="shared" si="38"/>
        <v>61.277777777777771</v>
      </c>
      <c r="O233" s="223" t="s">
        <v>6241</v>
      </c>
      <c r="P233" s="224" t="s">
        <v>12</v>
      </c>
      <c r="Q233" s="224"/>
      <c r="R233" s="224" t="s">
        <v>1064</v>
      </c>
      <c r="S233" s="224"/>
      <c r="T233" s="225"/>
      <c r="U233" s="226">
        <f t="shared" si="39"/>
        <v>0.63740740740740742</v>
      </c>
      <c r="V233" s="227">
        <f>SUM(U229:U233)</f>
        <v>2.0425925925925927</v>
      </c>
      <c r="W233" s="228" t="str">
        <f t="shared" si="40"/>
        <v>2</v>
      </c>
      <c r="X233" s="509"/>
      <c r="Y233" s="229">
        <f t="shared" si="41"/>
        <v>1</v>
      </c>
    </row>
    <row r="234" spans="2:25" ht="18.75" customHeight="1">
      <c r="B234" s="515"/>
      <c r="C234" s="512"/>
      <c r="D234" s="216"/>
      <c r="E234" s="216"/>
      <c r="F234" s="217"/>
      <c r="G234" s="218">
        <f>F234/$G$15</f>
        <v>0</v>
      </c>
      <c r="H234" s="219">
        <f>F234/$H$15</f>
        <v>0</v>
      </c>
      <c r="I234" s="219">
        <f>H234/$I$15</f>
        <v>0</v>
      </c>
      <c r="J234" s="217"/>
      <c r="K234" s="220"/>
      <c r="L234" s="220"/>
      <c r="M234" s="221"/>
      <c r="N234" s="222">
        <f>M234/$N$15</f>
        <v>0</v>
      </c>
      <c r="O234" s="223"/>
      <c r="P234" s="224"/>
      <c r="Q234" s="224"/>
      <c r="R234" s="224"/>
      <c r="S234" s="224"/>
      <c r="T234" s="225"/>
      <c r="U234" s="226">
        <f>H234/$U$15</f>
        <v>0</v>
      </c>
      <c r="V234" s="227"/>
      <c r="W234" s="228" t="str">
        <f>IF(V234&lt;1,"0",IF(V234&lt;5,"2",IF(V234&gt;=5,"6")))</f>
        <v>0</v>
      </c>
      <c r="X234" s="509"/>
      <c r="Y234" s="229">
        <f t="shared" si="41"/>
        <v>0</v>
      </c>
    </row>
    <row r="235" spans="2:25" ht="18.75" customHeight="1" thickBot="1">
      <c r="B235" s="515"/>
      <c r="C235" s="512"/>
      <c r="D235" s="216"/>
      <c r="E235" s="433" t="s">
        <v>6432</v>
      </c>
      <c r="F235" s="435">
        <v>653</v>
      </c>
      <c r="G235" s="218">
        <f t="shared" si="35"/>
        <v>130.6</v>
      </c>
      <c r="H235" s="219">
        <f t="shared" si="36"/>
        <v>362.77777777777777</v>
      </c>
      <c r="I235" s="219">
        <f t="shared" si="37"/>
        <v>0.12092592592592592</v>
      </c>
      <c r="J235" s="217"/>
      <c r="K235" s="220"/>
      <c r="L235" s="220"/>
      <c r="M235" s="221"/>
      <c r="N235" s="222">
        <f t="shared" si="38"/>
        <v>0</v>
      </c>
      <c r="O235" s="223"/>
      <c r="P235" s="224"/>
      <c r="Q235" s="224"/>
      <c r="R235" s="224"/>
      <c r="S235" s="224"/>
      <c r="T235" s="225"/>
      <c r="U235" s="226">
        <f t="shared" si="39"/>
        <v>0.24185185185185185</v>
      </c>
      <c r="V235" s="227"/>
      <c r="W235" s="228" t="str">
        <f t="shared" si="40"/>
        <v>0</v>
      </c>
      <c r="X235" s="509"/>
      <c r="Y235" s="229">
        <f t="shared" si="41"/>
        <v>0</v>
      </c>
    </row>
    <row r="236" spans="2:25" ht="18.75" customHeight="1" thickBot="1">
      <c r="B236" s="515"/>
      <c r="C236" s="512"/>
      <c r="D236" s="216"/>
      <c r="E236" s="433" t="s">
        <v>6433</v>
      </c>
      <c r="F236" s="435">
        <v>992</v>
      </c>
      <c r="G236" s="218">
        <f t="shared" si="35"/>
        <v>198.4</v>
      </c>
      <c r="H236" s="219">
        <f t="shared" si="36"/>
        <v>551.11111111111109</v>
      </c>
      <c r="I236" s="219">
        <f t="shared" si="37"/>
        <v>0.1837037037037037</v>
      </c>
      <c r="J236" s="217"/>
      <c r="K236" s="220"/>
      <c r="L236" s="220"/>
      <c r="M236" s="221"/>
      <c r="N236" s="222">
        <f t="shared" si="38"/>
        <v>0</v>
      </c>
      <c r="O236" s="223"/>
      <c r="P236" s="224"/>
      <c r="Q236" s="224"/>
      <c r="R236" s="224"/>
      <c r="S236" s="224"/>
      <c r="T236" s="225"/>
      <c r="U236" s="226">
        <f t="shared" si="39"/>
        <v>0.3674074074074074</v>
      </c>
      <c r="V236" s="227"/>
      <c r="W236" s="228" t="str">
        <f t="shared" si="40"/>
        <v>0</v>
      </c>
      <c r="X236" s="509"/>
      <c r="Y236" s="229">
        <f t="shared" si="41"/>
        <v>0</v>
      </c>
    </row>
    <row r="237" spans="2:25" ht="18.75" customHeight="1" thickBot="1">
      <c r="B237" s="515"/>
      <c r="C237" s="512"/>
      <c r="D237" s="216"/>
      <c r="E237" s="433" t="s">
        <v>6434</v>
      </c>
      <c r="F237" s="434">
        <v>3322</v>
      </c>
      <c r="G237" s="218">
        <f t="shared" si="35"/>
        <v>664.4</v>
      </c>
      <c r="H237" s="219">
        <f t="shared" si="36"/>
        <v>1845.5555555555554</v>
      </c>
      <c r="I237" s="219">
        <f t="shared" si="37"/>
        <v>0.61518518518518517</v>
      </c>
      <c r="J237" s="217"/>
      <c r="K237" s="220" t="s">
        <v>11474</v>
      </c>
      <c r="L237" s="220"/>
      <c r="M237" s="221">
        <f>SUM(H235:H237)</f>
        <v>2759.4444444444443</v>
      </c>
      <c r="N237" s="222">
        <f t="shared" si="38"/>
        <v>55.18888888888889</v>
      </c>
      <c r="O237" s="223" t="s">
        <v>6241</v>
      </c>
      <c r="P237" s="224" t="s">
        <v>12</v>
      </c>
      <c r="Q237" s="224"/>
      <c r="R237" s="224" t="s">
        <v>1064</v>
      </c>
      <c r="S237" s="224"/>
      <c r="T237" s="225"/>
      <c r="U237" s="226">
        <f t="shared" si="39"/>
        <v>1.2303703703703703</v>
      </c>
      <c r="V237" s="227">
        <f>SUM(U235:U237)</f>
        <v>1.8396296296296297</v>
      </c>
      <c r="W237" s="228" t="str">
        <f t="shared" si="40"/>
        <v>2</v>
      </c>
      <c r="X237" s="509"/>
      <c r="Y237" s="229">
        <f t="shared" si="41"/>
        <v>1</v>
      </c>
    </row>
    <row r="238" spans="2:25" ht="18.75" customHeight="1">
      <c r="B238" s="515"/>
      <c r="C238" s="512"/>
      <c r="D238" s="216"/>
      <c r="E238" s="216"/>
      <c r="F238" s="217"/>
      <c r="G238" s="218">
        <f>F238/$G$15</f>
        <v>0</v>
      </c>
      <c r="H238" s="219">
        <f>F238/$H$15</f>
        <v>0</v>
      </c>
      <c r="I238" s="219">
        <f>H238/$I$15</f>
        <v>0</v>
      </c>
      <c r="J238" s="217"/>
      <c r="K238" s="220"/>
      <c r="L238" s="220"/>
      <c r="M238" s="221"/>
      <c r="N238" s="222">
        <f>M238/$N$15</f>
        <v>0</v>
      </c>
      <c r="O238" s="223"/>
      <c r="P238" s="224"/>
      <c r="Q238" s="224"/>
      <c r="R238" s="224"/>
      <c r="S238" s="224"/>
      <c r="T238" s="225"/>
      <c r="U238" s="226">
        <f>H238/$U$15</f>
        <v>0</v>
      </c>
      <c r="V238" s="227"/>
      <c r="W238" s="228" t="str">
        <f>IF(V238&lt;1,"0",IF(V238&lt;5,"2",IF(V238&gt;=5,"6")))</f>
        <v>0</v>
      </c>
      <c r="X238" s="509"/>
      <c r="Y238" s="229">
        <f t="shared" si="41"/>
        <v>0</v>
      </c>
    </row>
    <row r="239" spans="2:25" ht="18.75" customHeight="1" thickBot="1">
      <c r="B239" s="515"/>
      <c r="C239" s="512"/>
      <c r="D239" s="216"/>
      <c r="E239" s="433" t="s">
        <v>6435</v>
      </c>
      <c r="F239" s="435">
        <v>779</v>
      </c>
      <c r="G239" s="218">
        <f t="shared" si="35"/>
        <v>155.80000000000001</v>
      </c>
      <c r="H239" s="219">
        <f t="shared" si="36"/>
        <v>432.77777777777777</v>
      </c>
      <c r="I239" s="219">
        <f t="shared" si="37"/>
        <v>0.14425925925925925</v>
      </c>
      <c r="J239" s="217"/>
      <c r="K239" s="220"/>
      <c r="L239" s="220"/>
      <c r="M239" s="221"/>
      <c r="N239" s="222">
        <f t="shared" si="38"/>
        <v>0</v>
      </c>
      <c r="O239" s="223"/>
      <c r="P239" s="224"/>
      <c r="Q239" s="224"/>
      <c r="R239" s="224"/>
      <c r="S239" s="224"/>
      <c r="T239" s="225"/>
      <c r="U239" s="226">
        <f t="shared" si="39"/>
        <v>0.28851851851851851</v>
      </c>
      <c r="V239" s="227"/>
      <c r="W239" s="228" t="str">
        <f t="shared" si="40"/>
        <v>0</v>
      </c>
      <c r="X239" s="509"/>
      <c r="Y239" s="229">
        <f t="shared" si="41"/>
        <v>0</v>
      </c>
    </row>
    <row r="240" spans="2:25" ht="18.75" customHeight="1" thickBot="1">
      <c r="B240" s="515"/>
      <c r="C240" s="512"/>
      <c r="D240" s="216"/>
      <c r="E240" s="433" t="s">
        <v>6436</v>
      </c>
      <c r="F240" s="435">
        <v>194</v>
      </c>
      <c r="G240" s="218">
        <f t="shared" si="35"/>
        <v>38.799999999999997</v>
      </c>
      <c r="H240" s="219">
        <f t="shared" si="36"/>
        <v>107.77777777777777</v>
      </c>
      <c r="I240" s="219">
        <f t="shared" si="37"/>
        <v>3.5925925925925924E-2</v>
      </c>
      <c r="J240" s="217"/>
      <c r="K240" s="220"/>
      <c r="L240" s="220"/>
      <c r="M240" s="221"/>
      <c r="N240" s="222">
        <f t="shared" si="38"/>
        <v>0</v>
      </c>
      <c r="O240" s="223"/>
      <c r="P240" s="224"/>
      <c r="Q240" s="224"/>
      <c r="R240" s="224"/>
      <c r="S240" s="224"/>
      <c r="T240" s="225"/>
      <c r="U240" s="226">
        <f t="shared" si="39"/>
        <v>7.1851851851851847E-2</v>
      </c>
      <c r="V240" s="227"/>
      <c r="W240" s="228" t="str">
        <f t="shared" si="40"/>
        <v>0</v>
      </c>
      <c r="X240" s="509"/>
      <c r="Y240" s="229">
        <f t="shared" si="41"/>
        <v>0</v>
      </c>
    </row>
    <row r="241" spans="2:25" ht="18.75" customHeight="1" thickBot="1">
      <c r="B241" s="515"/>
      <c r="C241" s="512"/>
      <c r="D241" s="216"/>
      <c r="E241" s="433" t="s">
        <v>6437</v>
      </c>
      <c r="F241" s="434">
        <v>2216</v>
      </c>
      <c r="G241" s="218">
        <f t="shared" si="35"/>
        <v>443.2</v>
      </c>
      <c r="H241" s="219">
        <f t="shared" si="36"/>
        <v>1231.1111111111111</v>
      </c>
      <c r="I241" s="219">
        <f t="shared" si="37"/>
        <v>0.41037037037037039</v>
      </c>
      <c r="J241" s="217"/>
      <c r="K241" s="220"/>
      <c r="L241" s="220"/>
      <c r="M241" s="232"/>
      <c r="N241" s="222">
        <f t="shared" si="38"/>
        <v>0</v>
      </c>
      <c r="O241" s="223"/>
      <c r="P241" s="224"/>
      <c r="Q241" s="224"/>
      <c r="R241" s="224"/>
      <c r="S241" s="224"/>
      <c r="T241" s="225"/>
      <c r="U241" s="226">
        <f t="shared" si="39"/>
        <v>0.82074074074074077</v>
      </c>
      <c r="V241" s="227"/>
      <c r="W241" s="228" t="str">
        <f t="shared" si="40"/>
        <v>0</v>
      </c>
      <c r="X241" s="509"/>
      <c r="Y241" s="229">
        <f t="shared" si="41"/>
        <v>0</v>
      </c>
    </row>
    <row r="242" spans="2:25" ht="18.75" customHeight="1" thickBot="1">
      <c r="B242" s="515"/>
      <c r="C242" s="512"/>
      <c r="D242" s="216"/>
      <c r="E242" s="433" t="s">
        <v>6439</v>
      </c>
      <c r="F242" s="434">
        <v>1714</v>
      </c>
      <c r="G242" s="218">
        <f t="shared" si="35"/>
        <v>342.8</v>
      </c>
      <c r="H242" s="219">
        <f t="shared" si="36"/>
        <v>952.22222222222217</v>
      </c>
      <c r="I242" s="219">
        <f t="shared" si="37"/>
        <v>0.31740740740740742</v>
      </c>
      <c r="J242" s="217"/>
      <c r="K242" s="220" t="s">
        <v>6438</v>
      </c>
      <c r="L242" s="220"/>
      <c r="M242" s="221">
        <f>SUM(H239:H242)</f>
        <v>2723.8888888888887</v>
      </c>
      <c r="N242" s="222">
        <f t="shared" si="38"/>
        <v>54.477777777777774</v>
      </c>
      <c r="O242" s="223" t="s">
        <v>6241</v>
      </c>
      <c r="P242" s="224" t="s">
        <v>12</v>
      </c>
      <c r="Q242" s="224"/>
      <c r="R242" s="224" t="s">
        <v>1064</v>
      </c>
      <c r="S242" s="224"/>
      <c r="T242" s="225"/>
      <c r="U242" s="226">
        <f t="shared" si="39"/>
        <v>0.63481481481481483</v>
      </c>
      <c r="V242" s="227">
        <f>SUM(U239:U242)</f>
        <v>1.8159259259259257</v>
      </c>
      <c r="W242" s="228" t="str">
        <f t="shared" si="40"/>
        <v>2</v>
      </c>
      <c r="X242" s="509"/>
      <c r="Y242" s="229">
        <f t="shared" si="41"/>
        <v>1</v>
      </c>
    </row>
    <row r="243" spans="2:25" ht="18.75" customHeight="1">
      <c r="B243" s="515"/>
      <c r="C243" s="512"/>
      <c r="D243" s="216"/>
      <c r="E243" s="216"/>
      <c r="F243" s="217"/>
      <c r="G243" s="218">
        <f>F243/$G$15</f>
        <v>0</v>
      </c>
      <c r="H243" s="219">
        <f>F243/$H$15</f>
        <v>0</v>
      </c>
      <c r="I243" s="219">
        <f>H243/$I$15</f>
        <v>0</v>
      </c>
      <c r="J243" s="217"/>
      <c r="K243" s="220"/>
      <c r="L243" s="220"/>
      <c r="M243" s="232"/>
      <c r="N243" s="222">
        <f>M243/$N$15</f>
        <v>0</v>
      </c>
      <c r="O243" s="223"/>
      <c r="P243" s="224"/>
      <c r="Q243" s="224"/>
      <c r="R243" s="224"/>
      <c r="S243" s="224"/>
      <c r="T243" s="225"/>
      <c r="U243" s="226">
        <f>H243/$U$15</f>
        <v>0</v>
      </c>
      <c r="V243" s="227"/>
      <c r="W243" s="228" t="str">
        <f>IF(V243&lt;1,"0",IF(V243&lt;5,"2",IF(V243&gt;=5,"6")))</f>
        <v>0</v>
      </c>
      <c r="X243" s="509"/>
      <c r="Y243" s="229">
        <f t="shared" si="41"/>
        <v>0</v>
      </c>
    </row>
    <row r="244" spans="2:25" ht="18.75" customHeight="1" thickBot="1">
      <c r="B244" s="515"/>
      <c r="C244" s="512"/>
      <c r="D244" s="216"/>
      <c r="E244" s="433" t="s">
        <v>6440</v>
      </c>
      <c r="F244" s="434">
        <v>1268</v>
      </c>
      <c r="G244" s="218">
        <f t="shared" si="35"/>
        <v>253.6</v>
      </c>
      <c r="H244" s="219">
        <f t="shared" si="36"/>
        <v>704.44444444444446</v>
      </c>
      <c r="I244" s="219">
        <f t="shared" si="37"/>
        <v>0.23481481481481481</v>
      </c>
      <c r="J244" s="217"/>
      <c r="K244" s="220"/>
      <c r="L244" s="220"/>
      <c r="M244" s="232"/>
      <c r="N244" s="222">
        <f t="shared" si="38"/>
        <v>0</v>
      </c>
      <c r="O244" s="223"/>
      <c r="P244" s="224"/>
      <c r="Q244" s="224"/>
      <c r="R244" s="224"/>
      <c r="S244" s="224"/>
      <c r="T244" s="225"/>
      <c r="U244" s="226">
        <f t="shared" si="39"/>
        <v>0.46962962962962962</v>
      </c>
      <c r="V244" s="227"/>
      <c r="W244" s="228" t="str">
        <f t="shared" si="40"/>
        <v>0</v>
      </c>
      <c r="X244" s="509"/>
      <c r="Y244" s="229">
        <f t="shared" si="41"/>
        <v>0</v>
      </c>
    </row>
    <row r="245" spans="2:25" ht="18.75" customHeight="1" thickBot="1">
      <c r="B245" s="515"/>
      <c r="C245" s="512"/>
      <c r="D245" s="216"/>
      <c r="E245" s="433" t="s">
        <v>6441</v>
      </c>
      <c r="F245" s="435">
        <v>3000</v>
      </c>
      <c r="G245" s="218">
        <f t="shared" si="35"/>
        <v>600</v>
      </c>
      <c r="H245" s="219">
        <f t="shared" si="36"/>
        <v>1666.6666666666665</v>
      </c>
      <c r="I245" s="219">
        <f t="shared" si="37"/>
        <v>0.55555555555555547</v>
      </c>
      <c r="J245" s="217"/>
      <c r="K245" s="220"/>
      <c r="L245" s="220"/>
      <c r="M245" s="232"/>
      <c r="N245" s="222">
        <f t="shared" si="38"/>
        <v>0</v>
      </c>
      <c r="O245" s="223"/>
      <c r="P245" s="224"/>
      <c r="Q245" s="224"/>
      <c r="R245" s="224"/>
      <c r="S245" s="224"/>
      <c r="T245" s="225"/>
      <c r="U245" s="226">
        <f t="shared" si="39"/>
        <v>1.1111111111111109</v>
      </c>
      <c r="V245" s="227"/>
      <c r="W245" s="228" t="str">
        <f t="shared" si="40"/>
        <v>0</v>
      </c>
      <c r="X245" s="509"/>
      <c r="Y245" s="229">
        <f t="shared" si="41"/>
        <v>0</v>
      </c>
    </row>
    <row r="246" spans="2:25" ht="18.75" customHeight="1" thickBot="1">
      <c r="B246" s="515"/>
      <c r="C246" s="512"/>
      <c r="D246" s="216"/>
      <c r="E246" s="433" t="s">
        <v>6442</v>
      </c>
      <c r="F246" s="435">
        <v>803</v>
      </c>
      <c r="G246" s="218">
        <f t="shared" si="35"/>
        <v>160.6</v>
      </c>
      <c r="H246" s="219">
        <f t="shared" si="36"/>
        <v>446.11111111111109</v>
      </c>
      <c r="I246" s="219">
        <f t="shared" si="37"/>
        <v>0.1487037037037037</v>
      </c>
      <c r="J246" s="217"/>
      <c r="K246" s="220" t="s">
        <v>11353</v>
      </c>
      <c r="L246" s="220"/>
      <c r="M246" s="232">
        <f>SUM(H244:H246)</f>
        <v>2817.2222222222217</v>
      </c>
      <c r="N246" s="222">
        <f t="shared" si="38"/>
        <v>56.344444444444434</v>
      </c>
      <c r="O246" s="223" t="s">
        <v>6241</v>
      </c>
      <c r="P246" s="224" t="s">
        <v>12</v>
      </c>
      <c r="Q246" s="224"/>
      <c r="R246" s="224" t="s">
        <v>1064</v>
      </c>
      <c r="S246" s="224"/>
      <c r="T246" s="225"/>
      <c r="U246" s="226">
        <f t="shared" si="39"/>
        <v>0.2974074074074074</v>
      </c>
      <c r="V246" s="227">
        <f>SUM(U244:U246)</f>
        <v>1.8781481481481479</v>
      </c>
      <c r="W246" s="228" t="str">
        <f t="shared" si="40"/>
        <v>2</v>
      </c>
      <c r="X246" s="509"/>
      <c r="Y246" s="229">
        <f t="shared" si="41"/>
        <v>1</v>
      </c>
    </row>
    <row r="247" spans="2:25" ht="18.75" customHeight="1">
      <c r="B247" s="515"/>
      <c r="C247" s="512"/>
      <c r="D247" s="216"/>
      <c r="E247" s="216"/>
      <c r="F247" s="217"/>
      <c r="G247" s="218">
        <f>F247/$G$15</f>
        <v>0</v>
      </c>
      <c r="H247" s="219">
        <f>F247/$H$15</f>
        <v>0</v>
      </c>
      <c r="I247" s="219">
        <f>H247/$I$15</f>
        <v>0</v>
      </c>
      <c r="J247" s="217"/>
      <c r="K247" s="220"/>
      <c r="L247" s="220"/>
      <c r="M247" s="232"/>
      <c r="N247" s="222">
        <f>M247/$N$15</f>
        <v>0</v>
      </c>
      <c r="O247" s="223"/>
      <c r="P247" s="224"/>
      <c r="Q247" s="224"/>
      <c r="R247" s="224"/>
      <c r="S247" s="224"/>
      <c r="T247" s="225"/>
      <c r="U247" s="226">
        <f>H247/$U$15</f>
        <v>0</v>
      </c>
      <c r="V247" s="227"/>
      <c r="W247" s="228" t="str">
        <f>IF(V247&lt;1,"0",IF(V247&lt;5,"2",IF(V247&gt;=5,"6")))</f>
        <v>0</v>
      </c>
      <c r="X247" s="509"/>
      <c r="Y247" s="229">
        <f t="shared" ref="Y247:Y265" si="63">W247/2</f>
        <v>0</v>
      </c>
    </row>
    <row r="248" spans="2:25" ht="18.75" customHeight="1" thickBot="1">
      <c r="B248" s="515"/>
      <c r="C248" s="512"/>
      <c r="D248" s="216"/>
      <c r="E248" s="433" t="s">
        <v>6443</v>
      </c>
      <c r="F248" s="434">
        <v>1012</v>
      </c>
      <c r="G248" s="218">
        <f t="shared" ref="G248:G264" si="64">F248/$G$15</f>
        <v>202.4</v>
      </c>
      <c r="H248" s="219">
        <f t="shared" ref="H248:H264" si="65">F248/$H$15</f>
        <v>562.22222222222217</v>
      </c>
      <c r="I248" s="219">
        <f t="shared" ref="I248:I264" si="66">H248/$I$15</f>
        <v>0.18740740740740738</v>
      </c>
      <c r="J248" s="217"/>
      <c r="K248" s="220"/>
      <c r="L248" s="220"/>
      <c r="M248" s="232"/>
      <c r="N248" s="222">
        <f t="shared" si="38"/>
        <v>0</v>
      </c>
      <c r="O248" s="223"/>
      <c r="P248" s="224"/>
      <c r="Q248" s="224"/>
      <c r="R248" s="224"/>
      <c r="S248" s="224"/>
      <c r="T248" s="225"/>
      <c r="U248" s="226">
        <f t="shared" ref="U248:U264" si="67">H248/$U$15</f>
        <v>0.37481481481481477</v>
      </c>
      <c r="V248" s="227"/>
      <c r="W248" s="228" t="str">
        <f t="shared" ref="W248:W264" si="68">IF(V248&lt;1,"0",IF(V248&lt;5,"2",IF(V248&gt;=5,"6")))</f>
        <v>0</v>
      </c>
      <c r="X248" s="509"/>
      <c r="Y248" s="229">
        <f t="shared" si="63"/>
        <v>0</v>
      </c>
    </row>
    <row r="249" spans="2:25" ht="18.75" customHeight="1" thickBot="1">
      <c r="B249" s="515"/>
      <c r="C249" s="512"/>
      <c r="D249" s="216"/>
      <c r="E249" s="433" t="s">
        <v>6444</v>
      </c>
      <c r="F249" s="435">
        <v>835</v>
      </c>
      <c r="G249" s="218">
        <f t="shared" si="64"/>
        <v>167</v>
      </c>
      <c r="H249" s="219">
        <f t="shared" si="65"/>
        <v>463.88888888888886</v>
      </c>
      <c r="I249" s="219">
        <f t="shared" si="66"/>
        <v>0.15462962962962962</v>
      </c>
      <c r="J249" s="217"/>
      <c r="K249" s="220"/>
      <c r="L249" s="220"/>
      <c r="M249" s="232"/>
      <c r="N249" s="222">
        <f t="shared" si="38"/>
        <v>0</v>
      </c>
      <c r="O249" s="223"/>
      <c r="P249" s="224"/>
      <c r="Q249" s="224"/>
      <c r="R249" s="224"/>
      <c r="S249" s="224"/>
      <c r="T249" s="225"/>
      <c r="U249" s="226">
        <f t="shared" si="67"/>
        <v>0.30925925925925923</v>
      </c>
      <c r="V249" s="227"/>
      <c r="W249" s="228" t="str">
        <f t="shared" si="68"/>
        <v>0</v>
      </c>
      <c r="X249" s="509"/>
      <c r="Y249" s="229">
        <f t="shared" si="63"/>
        <v>0</v>
      </c>
    </row>
    <row r="250" spans="2:25" ht="18.75" customHeight="1" thickBot="1">
      <c r="B250" s="515"/>
      <c r="C250" s="512"/>
      <c r="D250" s="216"/>
      <c r="E250" s="433" t="s">
        <v>6445</v>
      </c>
      <c r="F250" s="435">
        <v>350</v>
      </c>
      <c r="G250" s="218">
        <f t="shared" si="64"/>
        <v>70</v>
      </c>
      <c r="H250" s="219">
        <f t="shared" si="65"/>
        <v>194.44444444444443</v>
      </c>
      <c r="I250" s="219">
        <f t="shared" si="66"/>
        <v>6.4814814814814811E-2</v>
      </c>
      <c r="J250" s="217"/>
      <c r="K250" s="220"/>
      <c r="L250" s="220"/>
      <c r="M250" s="232"/>
      <c r="N250" s="222">
        <f t="shared" si="38"/>
        <v>0</v>
      </c>
      <c r="O250" s="223"/>
      <c r="P250" s="224"/>
      <c r="Q250" s="224"/>
      <c r="R250" s="224"/>
      <c r="S250" s="224"/>
      <c r="T250" s="225"/>
      <c r="U250" s="226">
        <f t="shared" si="67"/>
        <v>0.12962962962962962</v>
      </c>
      <c r="V250" s="227"/>
      <c r="W250" s="228" t="str">
        <f t="shared" si="68"/>
        <v>0</v>
      </c>
      <c r="X250" s="509"/>
      <c r="Y250" s="229">
        <f t="shared" si="63"/>
        <v>0</v>
      </c>
    </row>
    <row r="251" spans="2:25" ht="18.75" customHeight="1" thickBot="1">
      <c r="B251" s="515"/>
      <c r="C251" s="512"/>
      <c r="D251" s="216"/>
      <c r="E251" s="433" t="s">
        <v>6446</v>
      </c>
      <c r="F251" s="435">
        <v>830</v>
      </c>
      <c r="G251" s="218">
        <f t="shared" si="64"/>
        <v>166</v>
      </c>
      <c r="H251" s="219">
        <f t="shared" si="65"/>
        <v>461.11111111111109</v>
      </c>
      <c r="I251" s="219">
        <f t="shared" si="66"/>
        <v>0.1537037037037037</v>
      </c>
      <c r="J251" s="217"/>
      <c r="K251" s="220"/>
      <c r="L251" s="220"/>
      <c r="M251" s="232"/>
      <c r="N251" s="222">
        <f t="shared" si="38"/>
        <v>0</v>
      </c>
      <c r="O251" s="223"/>
      <c r="P251" s="224"/>
      <c r="Q251" s="224"/>
      <c r="R251" s="224"/>
      <c r="S251" s="224"/>
      <c r="T251" s="225"/>
      <c r="U251" s="226">
        <f t="shared" si="67"/>
        <v>0.30740740740740741</v>
      </c>
      <c r="V251" s="227"/>
      <c r="W251" s="228" t="str">
        <f t="shared" si="68"/>
        <v>0</v>
      </c>
      <c r="X251" s="509"/>
      <c r="Y251" s="229">
        <f t="shared" si="63"/>
        <v>0</v>
      </c>
    </row>
    <row r="252" spans="2:25" ht="18.75" customHeight="1" thickBot="1">
      <c r="B252" s="515"/>
      <c r="C252" s="512"/>
      <c r="D252" s="216"/>
      <c r="E252" s="433" t="s">
        <v>6447</v>
      </c>
      <c r="F252" s="434">
        <v>1222</v>
      </c>
      <c r="G252" s="218">
        <f t="shared" si="64"/>
        <v>244.4</v>
      </c>
      <c r="H252" s="219">
        <f t="shared" si="65"/>
        <v>678.88888888888891</v>
      </c>
      <c r="I252" s="219">
        <f t="shared" si="66"/>
        <v>0.2262962962962963</v>
      </c>
      <c r="J252" s="217"/>
      <c r="K252" s="220" t="s">
        <v>11475</v>
      </c>
      <c r="L252" s="220"/>
      <c r="M252" s="232">
        <f>SUM(H248:H254)</f>
        <v>3237.7777777777778</v>
      </c>
      <c r="N252" s="222">
        <f t="shared" si="38"/>
        <v>64.75555555555556</v>
      </c>
      <c r="O252" s="223" t="s">
        <v>6241</v>
      </c>
      <c r="P252" s="224" t="s">
        <v>12</v>
      </c>
      <c r="Q252" s="224"/>
      <c r="R252" s="224" t="s">
        <v>1064</v>
      </c>
      <c r="S252" s="224"/>
      <c r="T252" s="225"/>
      <c r="U252" s="226">
        <f t="shared" si="67"/>
        <v>0.4525925925925926</v>
      </c>
      <c r="V252" s="227">
        <f>SUM(U248:U254)</f>
        <v>2.1585185185185187</v>
      </c>
      <c r="W252" s="228" t="str">
        <f t="shared" si="68"/>
        <v>2</v>
      </c>
      <c r="X252" s="509"/>
      <c r="Y252" s="229">
        <f t="shared" si="63"/>
        <v>1</v>
      </c>
    </row>
    <row r="253" spans="2:25" ht="18.75" customHeight="1" thickBot="1">
      <c r="B253" s="515"/>
      <c r="C253" s="512"/>
      <c r="D253" s="216"/>
      <c r="E253" s="433" t="s">
        <v>6343</v>
      </c>
      <c r="F253" s="434">
        <v>1130</v>
      </c>
      <c r="G253" s="218">
        <f t="shared" si="64"/>
        <v>226</v>
      </c>
      <c r="H253" s="219">
        <f t="shared" si="65"/>
        <v>627.77777777777771</v>
      </c>
      <c r="I253" s="219">
        <f t="shared" si="66"/>
        <v>0.20925925925925923</v>
      </c>
      <c r="J253" s="217"/>
      <c r="K253" s="220"/>
      <c r="L253" s="220"/>
      <c r="M253" s="232"/>
      <c r="N253" s="222">
        <f t="shared" si="38"/>
        <v>0</v>
      </c>
      <c r="O253" s="223"/>
      <c r="P253" s="224"/>
      <c r="Q253" s="224"/>
      <c r="R253" s="224"/>
      <c r="S253" s="224"/>
      <c r="T253" s="225"/>
      <c r="U253" s="226">
        <f t="shared" si="67"/>
        <v>0.41851851851851846</v>
      </c>
      <c r="V253" s="227"/>
      <c r="W253" s="228" t="str">
        <f t="shared" si="68"/>
        <v>0</v>
      </c>
      <c r="X253" s="509"/>
      <c r="Y253" s="229">
        <f t="shared" si="63"/>
        <v>0</v>
      </c>
    </row>
    <row r="254" spans="2:25" ht="18.75" customHeight="1" thickBot="1">
      <c r="B254" s="515"/>
      <c r="C254" s="512"/>
      <c r="D254" s="216"/>
      <c r="E254" s="433" t="s">
        <v>6448</v>
      </c>
      <c r="F254" s="435">
        <v>449</v>
      </c>
      <c r="G254" s="218">
        <f t="shared" si="64"/>
        <v>89.8</v>
      </c>
      <c r="H254" s="219">
        <f t="shared" si="65"/>
        <v>249.44444444444443</v>
      </c>
      <c r="I254" s="219">
        <f t="shared" si="66"/>
        <v>8.3148148148148138E-2</v>
      </c>
      <c r="J254" s="217"/>
      <c r="K254" s="220"/>
      <c r="L254" s="220"/>
      <c r="M254" s="232"/>
      <c r="N254" s="222">
        <f t="shared" si="38"/>
        <v>0</v>
      </c>
      <c r="O254" s="223"/>
      <c r="P254" s="224"/>
      <c r="Q254" s="224"/>
      <c r="R254" s="224"/>
      <c r="S254" s="224"/>
      <c r="T254" s="225"/>
      <c r="U254" s="226">
        <f t="shared" si="67"/>
        <v>0.16629629629629628</v>
      </c>
      <c r="V254" s="227"/>
      <c r="W254" s="228" t="str">
        <f t="shared" si="68"/>
        <v>0</v>
      </c>
      <c r="X254" s="509"/>
      <c r="Y254" s="229">
        <f t="shared" si="63"/>
        <v>0</v>
      </c>
    </row>
    <row r="255" spans="2:25" ht="18.75" customHeight="1">
      <c r="B255" s="515"/>
      <c r="C255" s="512"/>
      <c r="D255" s="216"/>
      <c r="E255" s="216"/>
      <c r="F255" s="217"/>
      <c r="G255" s="218">
        <f>F255/$G$15</f>
        <v>0</v>
      </c>
      <c r="H255" s="219">
        <f>F255/$H$15</f>
        <v>0</v>
      </c>
      <c r="I255" s="219">
        <f>H255/$I$15</f>
        <v>0</v>
      </c>
      <c r="J255" s="217"/>
      <c r="K255" s="220"/>
      <c r="L255" s="220"/>
      <c r="M255" s="232"/>
      <c r="N255" s="222">
        <f>M255/$N$15</f>
        <v>0</v>
      </c>
      <c r="O255" s="223"/>
      <c r="P255" s="224"/>
      <c r="Q255" s="224"/>
      <c r="R255" s="224"/>
      <c r="S255" s="224"/>
      <c r="T255" s="225"/>
      <c r="U255" s="226">
        <f>H255/$U$15</f>
        <v>0</v>
      </c>
      <c r="V255" s="227"/>
      <c r="W255" s="228" t="str">
        <f>IF(V255&lt;1,"0",IF(V255&lt;5,"2",IF(V255&gt;=5,"6")))</f>
        <v>0</v>
      </c>
      <c r="X255" s="509"/>
      <c r="Y255" s="229">
        <f t="shared" si="63"/>
        <v>0</v>
      </c>
    </row>
    <row r="256" spans="2:25" ht="18.75" customHeight="1" thickBot="1">
      <c r="B256" s="515"/>
      <c r="C256" s="512"/>
      <c r="D256" s="216"/>
      <c r="E256" s="433" t="s">
        <v>6449</v>
      </c>
      <c r="F256" s="434">
        <v>1339</v>
      </c>
      <c r="G256" s="218">
        <f t="shared" si="64"/>
        <v>267.8</v>
      </c>
      <c r="H256" s="219">
        <f t="shared" si="65"/>
        <v>743.88888888888891</v>
      </c>
      <c r="I256" s="219">
        <f t="shared" si="66"/>
        <v>0.24796296296296297</v>
      </c>
      <c r="J256" s="217"/>
      <c r="K256" s="220"/>
      <c r="L256" s="220"/>
      <c r="M256" s="221"/>
      <c r="N256" s="222">
        <f t="shared" si="38"/>
        <v>0</v>
      </c>
      <c r="O256" s="223"/>
      <c r="P256" s="224"/>
      <c r="Q256" s="224"/>
      <c r="R256" s="224"/>
      <c r="S256" s="224"/>
      <c r="T256" s="225"/>
      <c r="U256" s="226">
        <f t="shared" si="67"/>
        <v>0.49592592592592594</v>
      </c>
      <c r="V256" s="227"/>
      <c r="W256" s="228" t="str">
        <f t="shared" si="68"/>
        <v>0</v>
      </c>
      <c r="X256" s="509"/>
      <c r="Y256" s="229">
        <f t="shared" si="63"/>
        <v>0</v>
      </c>
    </row>
    <row r="257" spans="2:25" ht="18.75" customHeight="1" thickBot="1">
      <c r="B257" s="515"/>
      <c r="C257" s="512"/>
      <c r="D257" s="216"/>
      <c r="E257" s="433" t="s">
        <v>6450</v>
      </c>
      <c r="F257" s="435">
        <v>116</v>
      </c>
      <c r="G257" s="218">
        <f t="shared" si="64"/>
        <v>23.2</v>
      </c>
      <c r="H257" s="219">
        <f t="shared" si="65"/>
        <v>64.444444444444443</v>
      </c>
      <c r="I257" s="219">
        <f t="shared" si="66"/>
        <v>2.148148148148148E-2</v>
      </c>
      <c r="J257" s="217"/>
      <c r="K257" s="220"/>
      <c r="L257" s="220"/>
      <c r="M257" s="221"/>
      <c r="N257" s="222">
        <f t="shared" si="38"/>
        <v>0</v>
      </c>
      <c r="O257" s="223"/>
      <c r="P257" s="224"/>
      <c r="Q257" s="224"/>
      <c r="R257" s="224"/>
      <c r="S257" s="224"/>
      <c r="T257" s="225"/>
      <c r="U257" s="226">
        <f t="shared" si="67"/>
        <v>4.296296296296296E-2</v>
      </c>
      <c r="V257" s="227"/>
      <c r="W257" s="228" t="str">
        <f t="shared" si="68"/>
        <v>0</v>
      </c>
      <c r="X257" s="509"/>
      <c r="Y257" s="229">
        <f t="shared" si="63"/>
        <v>0</v>
      </c>
    </row>
    <row r="258" spans="2:25" ht="18.75" customHeight="1" thickBot="1">
      <c r="B258" s="515"/>
      <c r="C258" s="512"/>
      <c r="D258" s="216"/>
      <c r="E258" s="433" t="s">
        <v>6451</v>
      </c>
      <c r="F258" s="435">
        <v>674</v>
      </c>
      <c r="G258" s="218">
        <f t="shared" si="64"/>
        <v>134.80000000000001</v>
      </c>
      <c r="H258" s="219">
        <f t="shared" si="65"/>
        <v>374.44444444444446</v>
      </c>
      <c r="I258" s="219">
        <f t="shared" si="66"/>
        <v>0.12481481481481482</v>
      </c>
      <c r="J258" s="217"/>
      <c r="K258" s="220" t="s">
        <v>11476</v>
      </c>
      <c r="L258" s="220"/>
      <c r="M258" s="221">
        <f>SUM(H256:H264)</f>
        <v>3092.2222222222226</v>
      </c>
      <c r="N258" s="222">
        <f t="shared" si="38"/>
        <v>61.844444444444456</v>
      </c>
      <c r="O258" s="223" t="s">
        <v>6241</v>
      </c>
      <c r="P258" s="224" t="s">
        <v>12</v>
      </c>
      <c r="Q258" s="224"/>
      <c r="R258" s="224" t="s">
        <v>1064</v>
      </c>
      <c r="S258" s="224"/>
      <c r="T258" s="225"/>
      <c r="U258" s="226">
        <f t="shared" si="67"/>
        <v>0.24962962962962965</v>
      </c>
      <c r="V258" s="227">
        <f>SUM(U256:U264)</f>
        <v>2.0614814814814815</v>
      </c>
      <c r="W258" s="228" t="str">
        <f t="shared" si="68"/>
        <v>2</v>
      </c>
      <c r="X258" s="509"/>
      <c r="Y258" s="229">
        <f t="shared" si="63"/>
        <v>1</v>
      </c>
    </row>
    <row r="259" spans="2:25" ht="18.75" customHeight="1" thickBot="1">
      <c r="B259" s="515"/>
      <c r="C259" s="512"/>
      <c r="D259" s="216"/>
      <c r="E259" s="433" t="s">
        <v>6452</v>
      </c>
      <c r="F259" s="435">
        <v>298</v>
      </c>
      <c r="G259" s="218">
        <f t="shared" si="64"/>
        <v>59.6</v>
      </c>
      <c r="H259" s="219">
        <f t="shared" si="65"/>
        <v>165.55555555555554</v>
      </c>
      <c r="I259" s="219">
        <f t="shared" si="66"/>
        <v>5.5185185185185184E-2</v>
      </c>
      <c r="J259" s="217"/>
      <c r="K259" s="220"/>
      <c r="L259" s="220"/>
      <c r="M259" s="221"/>
      <c r="N259" s="222">
        <f t="shared" si="38"/>
        <v>0</v>
      </c>
      <c r="O259" s="223"/>
      <c r="P259" s="224"/>
      <c r="Q259" s="224"/>
      <c r="R259" s="224"/>
      <c r="S259" s="224"/>
      <c r="T259" s="225"/>
      <c r="U259" s="226">
        <f t="shared" si="67"/>
        <v>0.11037037037037037</v>
      </c>
      <c r="V259" s="227"/>
      <c r="W259" s="228" t="str">
        <f t="shared" si="68"/>
        <v>0</v>
      </c>
      <c r="X259" s="509"/>
      <c r="Y259" s="229">
        <f t="shared" si="63"/>
        <v>0</v>
      </c>
    </row>
    <row r="260" spans="2:25" ht="18.75" customHeight="1" thickBot="1">
      <c r="B260" s="515"/>
      <c r="C260" s="512"/>
      <c r="D260" s="216"/>
      <c r="E260" s="433" t="s">
        <v>6334</v>
      </c>
      <c r="F260" s="434">
        <v>1221</v>
      </c>
      <c r="G260" s="218">
        <f t="shared" si="64"/>
        <v>244.2</v>
      </c>
      <c r="H260" s="219">
        <f t="shared" si="65"/>
        <v>678.33333333333337</v>
      </c>
      <c r="I260" s="219">
        <f t="shared" si="66"/>
        <v>0.22611111111111112</v>
      </c>
      <c r="J260" s="217"/>
      <c r="K260" s="220"/>
      <c r="L260" s="220"/>
      <c r="M260" s="221"/>
      <c r="N260" s="222">
        <f t="shared" si="38"/>
        <v>0</v>
      </c>
      <c r="O260" s="223"/>
      <c r="P260" s="224"/>
      <c r="Q260" s="224"/>
      <c r="R260" s="224"/>
      <c r="S260" s="224"/>
      <c r="T260" s="225"/>
      <c r="U260" s="226">
        <f t="shared" si="67"/>
        <v>0.45222222222222225</v>
      </c>
      <c r="V260" s="227"/>
      <c r="W260" s="228" t="str">
        <f t="shared" si="68"/>
        <v>0</v>
      </c>
      <c r="X260" s="509"/>
      <c r="Y260" s="229">
        <f t="shared" si="63"/>
        <v>0</v>
      </c>
    </row>
    <row r="261" spans="2:25" ht="18.75" customHeight="1" thickBot="1">
      <c r="B261" s="515"/>
      <c r="C261" s="512"/>
      <c r="D261" s="216"/>
      <c r="E261" s="433" t="s">
        <v>6453</v>
      </c>
      <c r="F261" s="435">
        <v>451</v>
      </c>
      <c r="G261" s="218">
        <f t="shared" si="64"/>
        <v>90.2</v>
      </c>
      <c r="H261" s="219">
        <f t="shared" si="65"/>
        <v>250.55555555555554</v>
      </c>
      <c r="I261" s="219">
        <f t="shared" si="66"/>
        <v>8.351851851851852E-2</v>
      </c>
      <c r="J261" s="217"/>
      <c r="K261" s="220"/>
      <c r="L261" s="220"/>
      <c r="M261" s="221"/>
      <c r="N261" s="222">
        <f t="shared" si="38"/>
        <v>0</v>
      </c>
      <c r="O261" s="223"/>
      <c r="P261" s="224"/>
      <c r="Q261" s="224"/>
      <c r="R261" s="224"/>
      <c r="S261" s="224"/>
      <c r="T261" s="225"/>
      <c r="U261" s="226">
        <f t="shared" si="67"/>
        <v>0.16703703703703704</v>
      </c>
      <c r="V261" s="227"/>
      <c r="W261" s="228" t="str">
        <f t="shared" si="68"/>
        <v>0</v>
      </c>
      <c r="X261" s="509"/>
      <c r="Y261" s="229">
        <f t="shared" si="63"/>
        <v>0</v>
      </c>
    </row>
    <row r="262" spans="2:25" ht="18.75" customHeight="1" thickBot="1">
      <c r="B262" s="515"/>
      <c r="C262" s="512"/>
      <c r="D262" s="216"/>
      <c r="E262" s="433" t="s">
        <v>6454</v>
      </c>
      <c r="F262" s="435">
        <v>567</v>
      </c>
      <c r="G262" s="218">
        <f t="shared" si="64"/>
        <v>113.4</v>
      </c>
      <c r="H262" s="219">
        <f t="shared" si="65"/>
        <v>315</v>
      </c>
      <c r="I262" s="219">
        <f t="shared" si="66"/>
        <v>0.105</v>
      </c>
      <c r="J262" s="217"/>
      <c r="K262" s="220"/>
      <c r="L262" s="220"/>
      <c r="M262" s="221"/>
      <c r="N262" s="222">
        <f t="shared" si="38"/>
        <v>0</v>
      </c>
      <c r="O262" s="223"/>
      <c r="P262" s="224"/>
      <c r="Q262" s="224"/>
      <c r="R262" s="224"/>
      <c r="S262" s="224"/>
      <c r="T262" s="225"/>
      <c r="U262" s="226">
        <f t="shared" si="67"/>
        <v>0.21</v>
      </c>
      <c r="V262" s="227"/>
      <c r="W262" s="228" t="str">
        <f t="shared" si="68"/>
        <v>0</v>
      </c>
      <c r="X262" s="509"/>
      <c r="Y262" s="229">
        <f t="shared" si="63"/>
        <v>0</v>
      </c>
    </row>
    <row r="263" spans="2:25" ht="18.75" customHeight="1" thickBot="1">
      <c r="B263" s="515"/>
      <c r="C263" s="512"/>
      <c r="D263" s="216"/>
      <c r="E263" s="433" t="s">
        <v>6455</v>
      </c>
      <c r="F263" s="435">
        <v>674</v>
      </c>
      <c r="G263" s="218">
        <f t="shared" si="64"/>
        <v>134.80000000000001</v>
      </c>
      <c r="H263" s="219">
        <f t="shared" si="65"/>
        <v>374.44444444444446</v>
      </c>
      <c r="I263" s="219">
        <f t="shared" si="66"/>
        <v>0.12481481481481482</v>
      </c>
      <c r="J263" s="217"/>
      <c r="K263" s="220"/>
      <c r="L263" s="220"/>
      <c r="M263" s="221"/>
      <c r="N263" s="222">
        <f t="shared" si="38"/>
        <v>0</v>
      </c>
      <c r="O263" s="223"/>
      <c r="P263" s="224"/>
      <c r="Q263" s="224"/>
      <c r="R263" s="224"/>
      <c r="S263" s="224"/>
      <c r="T263" s="225"/>
      <c r="U263" s="226">
        <f t="shared" si="67"/>
        <v>0.24962962962962965</v>
      </c>
      <c r="V263" s="227"/>
      <c r="W263" s="228" t="str">
        <f t="shared" si="68"/>
        <v>0</v>
      </c>
      <c r="X263" s="509"/>
      <c r="Y263" s="229">
        <f t="shared" si="63"/>
        <v>0</v>
      </c>
    </row>
    <row r="264" spans="2:25" ht="18.75" customHeight="1" thickBot="1">
      <c r="B264" s="515"/>
      <c r="C264" s="512"/>
      <c r="D264" s="216"/>
      <c r="E264" s="433" t="s">
        <v>6456</v>
      </c>
      <c r="F264" s="435">
        <v>226</v>
      </c>
      <c r="G264" s="218">
        <f t="shared" si="64"/>
        <v>45.2</v>
      </c>
      <c r="H264" s="219">
        <f t="shared" si="65"/>
        <v>125.55555555555556</v>
      </c>
      <c r="I264" s="219">
        <f t="shared" si="66"/>
        <v>4.1851851851851855E-2</v>
      </c>
      <c r="J264" s="217"/>
      <c r="K264" s="220"/>
      <c r="L264" s="220"/>
      <c r="M264" s="221"/>
      <c r="N264" s="222">
        <f t="shared" si="38"/>
        <v>0</v>
      </c>
      <c r="O264" s="223"/>
      <c r="P264" s="224"/>
      <c r="Q264" s="224"/>
      <c r="R264" s="224"/>
      <c r="S264" s="224"/>
      <c r="T264" s="225"/>
      <c r="U264" s="226">
        <f t="shared" si="67"/>
        <v>8.3703703703703711E-2</v>
      </c>
      <c r="V264" s="227"/>
      <c r="W264" s="228" t="str">
        <f t="shared" si="68"/>
        <v>0</v>
      </c>
      <c r="X264" s="509"/>
      <c r="Y264" s="229">
        <f t="shared" si="63"/>
        <v>0</v>
      </c>
    </row>
    <row r="265" spans="2:25" ht="18.75" customHeight="1">
      <c r="B265" s="516"/>
      <c r="C265" s="513"/>
      <c r="D265" s="216"/>
      <c r="E265" s="216"/>
      <c r="F265" s="217"/>
      <c r="G265" s="218">
        <f>F265/$G$15</f>
        <v>0</v>
      </c>
      <c r="H265" s="219">
        <f>F265/$H$15</f>
        <v>0</v>
      </c>
      <c r="I265" s="219">
        <f>H265/$I$15</f>
        <v>0</v>
      </c>
      <c r="J265" s="217"/>
      <c r="K265" s="220"/>
      <c r="L265" s="220"/>
      <c r="M265" s="232"/>
      <c r="N265" s="222">
        <f>M265/$N$15</f>
        <v>0</v>
      </c>
      <c r="O265" s="231"/>
      <c r="P265" s="231"/>
      <c r="Q265" s="231"/>
      <c r="R265" s="231"/>
      <c r="S265" s="231"/>
      <c r="T265" s="225"/>
      <c r="U265" s="226">
        <f>H265/$U$15</f>
        <v>0</v>
      </c>
      <c r="V265" s="227"/>
      <c r="W265" s="228" t="str">
        <f>IF(V265&lt;1,"0",IF(V265&lt;5,"2",IF(V265&gt;=5,"6")))</f>
        <v>0</v>
      </c>
      <c r="X265" s="510"/>
      <c r="Y265" s="229">
        <f t="shared" si="63"/>
        <v>0</v>
      </c>
    </row>
    <row r="266" spans="2:25">
      <c r="B266" s="233"/>
      <c r="C266" s="234" t="s">
        <v>111</v>
      </c>
      <c r="D266" s="235"/>
      <c r="E266" s="236">
        <f>COUNTA(E181:E265)</f>
        <v>71</v>
      </c>
      <c r="F266" s="236">
        <f>SUM(F181:F265)</f>
        <v>72925</v>
      </c>
      <c r="G266" s="236">
        <f>SUM(G181:G265)</f>
        <v>14585.000000000004</v>
      </c>
      <c r="H266" s="236">
        <f>SUM(H181:H265)</f>
        <v>40513.888888888883</v>
      </c>
      <c r="I266" s="236">
        <f>SUM(I181:I265)</f>
        <v>13.504629629629635</v>
      </c>
      <c r="J266" s="236">
        <f>COUNTA(J181:J265)</f>
        <v>1</v>
      </c>
      <c r="K266" s="236">
        <f>COUNTA(K181:K265)</f>
        <v>14</v>
      </c>
      <c r="L266" s="236">
        <f>COUNTA(L181:L265)</f>
        <v>0</v>
      </c>
      <c r="M266" s="236">
        <f>SUM(M181:M265)</f>
        <v>40513.888888888891</v>
      </c>
      <c r="N266" s="236">
        <f>SUM(N181:N265)</f>
        <v>810.2777777777776</v>
      </c>
      <c r="O266" s="237"/>
      <c r="P266" s="238">
        <f>COUNTIF(P181:P265, "YES")</f>
        <v>0</v>
      </c>
      <c r="Q266" s="237"/>
      <c r="R266" s="237"/>
      <c r="S266" s="237"/>
      <c r="T266" s="237"/>
      <c r="U266" s="236">
        <f>SUM(U181:U265)</f>
        <v>27.00925925925927</v>
      </c>
      <c r="V266" s="236">
        <f>SUM(V181:V265)</f>
        <v>27.009259259259263</v>
      </c>
      <c r="W266" s="236">
        <f t="array" ref="W266">SUM(ABS(W181:W265))</f>
        <v>28</v>
      </c>
      <c r="X266" s="238">
        <f>IF(X181&lt;0.2, "0", IF(X181&lt;=2, "2", IF(X181&gt;2, ROUND(X181,0))))</f>
        <v>5</v>
      </c>
      <c r="Y266" s="236">
        <f>SUM(Y181:Y265)</f>
        <v>14</v>
      </c>
    </row>
    <row r="267" spans="2:25" ht="18.75" customHeight="1">
      <c r="B267" s="514">
        <v>4</v>
      </c>
      <c r="C267" s="517" t="s">
        <v>6457</v>
      </c>
      <c r="D267" s="216">
        <v>1</v>
      </c>
      <c r="E267" s="216" t="s">
        <v>6458</v>
      </c>
      <c r="F267" s="217">
        <v>1210</v>
      </c>
      <c r="G267" s="218">
        <f t="shared" ref="G267:G293" si="69">F267/$G$15</f>
        <v>242</v>
      </c>
      <c r="H267" s="219">
        <f t="shared" ref="H267:H293" si="70">F267/$H$15</f>
        <v>672.22222222222217</v>
      </c>
      <c r="I267" s="219">
        <f t="shared" ref="I267:I293" si="71">H267/$I$15</f>
        <v>0.22407407407407406</v>
      </c>
      <c r="J267" s="217" t="s">
        <v>6459</v>
      </c>
      <c r="K267" s="220" t="s">
        <v>11354</v>
      </c>
      <c r="L267" s="220"/>
      <c r="M267" s="221">
        <f>SUM(H267:H270)</f>
        <v>2926.1111111111113</v>
      </c>
      <c r="N267" s="222">
        <f t="shared" ref="N267:N293" si="72">M267/$N$15</f>
        <v>58.522222222222226</v>
      </c>
      <c r="O267" s="223" t="s">
        <v>6241</v>
      </c>
      <c r="P267" s="224" t="s">
        <v>12</v>
      </c>
      <c r="Q267" s="224"/>
      <c r="R267" s="224" t="s">
        <v>1064</v>
      </c>
      <c r="S267" s="224"/>
      <c r="T267" s="225"/>
      <c r="U267" s="226">
        <f t="shared" ref="U267:U293" si="73">H267/$U$15</f>
        <v>0.44814814814814813</v>
      </c>
      <c r="V267" s="227">
        <f>SUM(U267:U270)</f>
        <v>1.9507407407407404</v>
      </c>
      <c r="W267" s="228" t="str">
        <f t="shared" ref="W267:W293" si="74">IF(V267&lt;1,"0",IF(V267&lt;5,"2",IF(V267&gt;=5,"6")))</f>
        <v>2</v>
      </c>
      <c r="X267" s="508">
        <f>K295/$X$15</f>
        <v>1.6666666666666667</v>
      </c>
      <c r="Y267" s="229">
        <f>W267/2</f>
        <v>1</v>
      </c>
    </row>
    <row r="268" spans="2:25" ht="18.75" customHeight="1">
      <c r="B268" s="515"/>
      <c r="C268" s="518"/>
      <c r="D268" s="216">
        <v>2</v>
      </c>
      <c r="E268" s="216" t="s">
        <v>6418</v>
      </c>
      <c r="F268" s="217">
        <v>1332</v>
      </c>
      <c r="G268" s="218">
        <f t="shared" si="69"/>
        <v>266.39999999999998</v>
      </c>
      <c r="H268" s="219">
        <f t="shared" si="70"/>
        <v>740</v>
      </c>
      <c r="I268" s="219">
        <f t="shared" si="71"/>
        <v>0.24666666666666667</v>
      </c>
      <c r="J268" s="217"/>
      <c r="K268" s="220"/>
      <c r="L268" s="220"/>
      <c r="M268" s="221"/>
      <c r="N268" s="222">
        <f t="shared" si="72"/>
        <v>0</v>
      </c>
      <c r="O268" s="223"/>
      <c r="P268" s="224"/>
      <c r="Q268" s="224"/>
      <c r="R268" s="224"/>
      <c r="S268" s="224"/>
      <c r="T268" s="225"/>
      <c r="U268" s="226">
        <f t="shared" si="73"/>
        <v>0.49333333333333335</v>
      </c>
      <c r="V268" s="227"/>
      <c r="W268" s="228" t="str">
        <f t="shared" si="74"/>
        <v>0</v>
      </c>
      <c r="X268" s="509"/>
      <c r="Y268" s="229">
        <f t="shared" ref="Y268:Y294" si="75">W268/2</f>
        <v>0</v>
      </c>
    </row>
    <row r="269" spans="2:25" ht="18.75" customHeight="1">
      <c r="B269" s="515"/>
      <c r="C269" s="518"/>
      <c r="D269" s="216">
        <v>3</v>
      </c>
      <c r="E269" s="216" t="s">
        <v>6460</v>
      </c>
      <c r="F269" s="217">
        <v>1617</v>
      </c>
      <c r="G269" s="218">
        <f t="shared" si="69"/>
        <v>323.39999999999998</v>
      </c>
      <c r="H269" s="219">
        <f t="shared" si="70"/>
        <v>898.33333333333326</v>
      </c>
      <c r="I269" s="219">
        <f t="shared" si="71"/>
        <v>0.2994444444444444</v>
      </c>
      <c r="J269" s="217"/>
      <c r="K269" s="220"/>
      <c r="L269" s="220"/>
      <c r="M269" s="221"/>
      <c r="N269" s="222">
        <f t="shared" si="72"/>
        <v>0</v>
      </c>
      <c r="O269" s="223"/>
      <c r="P269" s="224"/>
      <c r="Q269" s="224"/>
      <c r="R269" s="224"/>
      <c r="S269" s="224"/>
      <c r="T269" s="225"/>
      <c r="U269" s="226">
        <f t="shared" si="73"/>
        <v>0.5988888888888888</v>
      </c>
      <c r="V269" s="227"/>
      <c r="W269" s="228" t="str">
        <f t="shared" si="74"/>
        <v>0</v>
      </c>
      <c r="X269" s="509"/>
      <c r="Y269" s="229">
        <f t="shared" si="75"/>
        <v>0</v>
      </c>
    </row>
    <row r="270" spans="2:25" ht="18.75" customHeight="1">
      <c r="B270" s="515"/>
      <c r="C270" s="518"/>
      <c r="D270" s="216">
        <v>4</v>
      </c>
      <c r="E270" s="216" t="s">
        <v>6461</v>
      </c>
      <c r="F270" s="217">
        <v>1108</v>
      </c>
      <c r="G270" s="218">
        <f t="shared" si="69"/>
        <v>221.6</v>
      </c>
      <c r="H270" s="219">
        <f t="shared" si="70"/>
        <v>615.55555555555554</v>
      </c>
      <c r="I270" s="219">
        <f t="shared" si="71"/>
        <v>0.20518518518518519</v>
      </c>
      <c r="J270" s="217"/>
      <c r="K270" s="220"/>
      <c r="L270" s="220"/>
      <c r="M270" s="221"/>
      <c r="N270" s="222">
        <f t="shared" si="72"/>
        <v>0</v>
      </c>
      <c r="O270" s="223"/>
      <c r="P270" s="224"/>
      <c r="Q270" s="224"/>
      <c r="R270" s="224"/>
      <c r="S270" s="224"/>
      <c r="T270" s="225"/>
      <c r="U270" s="226">
        <f t="shared" si="73"/>
        <v>0.41037037037037039</v>
      </c>
      <c r="V270" s="227"/>
      <c r="W270" s="228" t="str">
        <f t="shared" si="74"/>
        <v>0</v>
      </c>
      <c r="X270" s="509"/>
      <c r="Y270" s="229">
        <f t="shared" si="75"/>
        <v>0</v>
      </c>
    </row>
    <row r="271" spans="2:25" ht="18.75" customHeight="1">
      <c r="B271" s="515"/>
      <c r="C271" s="518"/>
      <c r="D271" s="216"/>
      <c r="E271" s="216"/>
      <c r="F271" s="217">
        <v>0</v>
      </c>
      <c r="G271" s="218">
        <f t="shared" si="69"/>
        <v>0</v>
      </c>
      <c r="H271" s="219">
        <f t="shared" si="70"/>
        <v>0</v>
      </c>
      <c r="I271" s="219">
        <f t="shared" si="71"/>
        <v>0</v>
      </c>
      <c r="J271" s="217"/>
      <c r="K271" s="220"/>
      <c r="L271" s="220"/>
      <c r="M271" s="221"/>
      <c r="N271" s="222">
        <f t="shared" si="72"/>
        <v>0</v>
      </c>
      <c r="O271" s="223"/>
      <c r="P271" s="224"/>
      <c r="Q271" s="224"/>
      <c r="R271" s="224"/>
      <c r="S271" s="224"/>
      <c r="T271" s="225"/>
      <c r="U271" s="226">
        <f t="shared" si="73"/>
        <v>0</v>
      </c>
      <c r="V271" s="227"/>
      <c r="W271" s="228" t="str">
        <f t="shared" si="74"/>
        <v>0</v>
      </c>
      <c r="X271" s="509"/>
      <c r="Y271" s="229">
        <f t="shared" si="75"/>
        <v>0</v>
      </c>
    </row>
    <row r="272" spans="2:25" ht="18.75" customHeight="1">
      <c r="B272" s="515"/>
      <c r="C272" s="518"/>
      <c r="D272" s="216">
        <v>1</v>
      </c>
      <c r="E272" s="216" t="s">
        <v>6462</v>
      </c>
      <c r="F272" s="217">
        <v>1257</v>
      </c>
      <c r="G272" s="218">
        <f t="shared" si="69"/>
        <v>251.4</v>
      </c>
      <c r="H272" s="219">
        <f t="shared" si="70"/>
        <v>698.33333333333337</v>
      </c>
      <c r="I272" s="219">
        <f t="shared" si="71"/>
        <v>0.23277777777777778</v>
      </c>
      <c r="J272" s="217"/>
      <c r="K272" s="220"/>
      <c r="L272" s="220"/>
      <c r="M272" s="221"/>
      <c r="N272" s="222">
        <f t="shared" si="72"/>
        <v>0</v>
      </c>
      <c r="O272" s="223"/>
      <c r="P272" s="224"/>
      <c r="Q272" s="224"/>
      <c r="R272" s="224"/>
      <c r="S272" s="224"/>
      <c r="T272" s="225"/>
      <c r="U272" s="226">
        <f t="shared" si="73"/>
        <v>0.46555555555555556</v>
      </c>
      <c r="V272" s="227"/>
      <c r="W272" s="228" t="str">
        <f t="shared" si="74"/>
        <v>0</v>
      </c>
      <c r="X272" s="509"/>
      <c r="Y272" s="229">
        <f t="shared" si="75"/>
        <v>0</v>
      </c>
    </row>
    <row r="273" spans="2:25" ht="18.75" customHeight="1">
      <c r="B273" s="515"/>
      <c r="C273" s="518"/>
      <c r="D273" s="216">
        <v>2</v>
      </c>
      <c r="E273" s="216" t="s">
        <v>6463</v>
      </c>
      <c r="F273" s="217">
        <v>1414</v>
      </c>
      <c r="G273" s="218">
        <f t="shared" si="69"/>
        <v>282.8</v>
      </c>
      <c r="H273" s="219">
        <f t="shared" si="70"/>
        <v>785.55555555555554</v>
      </c>
      <c r="I273" s="219">
        <f t="shared" si="71"/>
        <v>0.26185185185185184</v>
      </c>
      <c r="J273" s="217"/>
      <c r="K273" s="220" t="s">
        <v>11355</v>
      </c>
      <c r="L273" s="220"/>
      <c r="M273" s="221">
        <f>SUM(H272:H275)</f>
        <v>2962.7777777777778</v>
      </c>
      <c r="N273" s="222">
        <f t="shared" si="72"/>
        <v>59.25555555555556</v>
      </c>
      <c r="O273" s="223" t="s">
        <v>6241</v>
      </c>
      <c r="P273" s="224" t="s">
        <v>12</v>
      </c>
      <c r="Q273" s="224"/>
      <c r="R273" s="224" t="s">
        <v>1064</v>
      </c>
      <c r="S273" s="224"/>
      <c r="T273" s="225"/>
      <c r="U273" s="226">
        <f t="shared" si="73"/>
        <v>0.52370370370370367</v>
      </c>
      <c r="V273" s="227">
        <f>SUM(U272:U275)</f>
        <v>1.9751851851851854</v>
      </c>
      <c r="W273" s="228" t="str">
        <f t="shared" si="74"/>
        <v>2</v>
      </c>
      <c r="X273" s="509"/>
      <c r="Y273" s="229">
        <f t="shared" si="75"/>
        <v>1</v>
      </c>
    </row>
    <row r="274" spans="2:25" ht="18.75" customHeight="1">
      <c r="B274" s="515"/>
      <c r="C274" s="518"/>
      <c r="D274" s="216">
        <v>3</v>
      </c>
      <c r="E274" s="216" t="s">
        <v>6464</v>
      </c>
      <c r="F274" s="217">
        <v>1315</v>
      </c>
      <c r="G274" s="218">
        <f t="shared" si="69"/>
        <v>263</v>
      </c>
      <c r="H274" s="219">
        <f t="shared" si="70"/>
        <v>730.55555555555554</v>
      </c>
      <c r="I274" s="219">
        <f t="shared" si="71"/>
        <v>0.24351851851851852</v>
      </c>
      <c r="J274" s="217"/>
      <c r="K274" s="220"/>
      <c r="L274" s="220"/>
      <c r="M274" s="221"/>
      <c r="N274" s="222">
        <f t="shared" si="72"/>
        <v>0</v>
      </c>
      <c r="O274" s="223"/>
      <c r="P274" s="224"/>
      <c r="Q274" s="224"/>
      <c r="R274" s="224"/>
      <c r="S274" s="224"/>
      <c r="T274" s="225"/>
      <c r="U274" s="226">
        <f t="shared" si="73"/>
        <v>0.48703703703703705</v>
      </c>
      <c r="V274" s="227"/>
      <c r="W274" s="228" t="str">
        <f t="shared" si="74"/>
        <v>0</v>
      </c>
      <c r="X274" s="509"/>
      <c r="Y274" s="229">
        <f t="shared" si="75"/>
        <v>0</v>
      </c>
    </row>
    <row r="275" spans="2:25" ht="18.75" customHeight="1">
      <c r="B275" s="515"/>
      <c r="C275" s="518"/>
      <c r="D275" s="216">
        <v>4</v>
      </c>
      <c r="E275" s="216" t="s">
        <v>6465</v>
      </c>
      <c r="F275" s="217">
        <v>1347</v>
      </c>
      <c r="G275" s="218">
        <f t="shared" si="69"/>
        <v>269.39999999999998</v>
      </c>
      <c r="H275" s="219">
        <f t="shared" si="70"/>
        <v>748.33333333333337</v>
      </c>
      <c r="I275" s="219">
        <f t="shared" si="71"/>
        <v>0.24944444444444447</v>
      </c>
      <c r="J275" s="217"/>
      <c r="K275" s="220"/>
      <c r="L275" s="220"/>
      <c r="M275" s="221"/>
      <c r="N275" s="222">
        <f t="shared" si="72"/>
        <v>0</v>
      </c>
      <c r="O275" s="223"/>
      <c r="P275" s="224"/>
      <c r="Q275" s="224"/>
      <c r="R275" s="224"/>
      <c r="S275" s="224"/>
      <c r="T275" s="225"/>
      <c r="U275" s="226">
        <f t="shared" si="73"/>
        <v>0.49888888888888894</v>
      </c>
      <c r="V275" s="227"/>
      <c r="W275" s="228" t="str">
        <f t="shared" si="74"/>
        <v>0</v>
      </c>
      <c r="X275" s="509"/>
      <c r="Y275" s="229">
        <f t="shared" si="75"/>
        <v>0</v>
      </c>
    </row>
    <row r="276" spans="2:25" ht="18.75" customHeight="1">
      <c r="B276" s="515"/>
      <c r="C276" s="518"/>
      <c r="D276" s="216"/>
      <c r="E276" s="216"/>
      <c r="F276" s="217">
        <v>0</v>
      </c>
      <c r="G276" s="218">
        <f t="shared" si="69"/>
        <v>0</v>
      </c>
      <c r="H276" s="219">
        <f t="shared" si="70"/>
        <v>0</v>
      </c>
      <c r="I276" s="219">
        <f t="shared" si="71"/>
        <v>0</v>
      </c>
      <c r="J276" s="217"/>
      <c r="K276" s="220"/>
      <c r="L276" s="220"/>
      <c r="M276" s="221"/>
      <c r="N276" s="222"/>
      <c r="O276" s="223"/>
      <c r="P276" s="224"/>
      <c r="Q276" s="224"/>
      <c r="R276" s="224"/>
      <c r="S276" s="224"/>
      <c r="T276" s="225"/>
      <c r="U276" s="226">
        <f t="shared" si="73"/>
        <v>0</v>
      </c>
      <c r="V276" s="227"/>
      <c r="W276" s="228" t="str">
        <f t="shared" si="74"/>
        <v>0</v>
      </c>
      <c r="X276" s="509"/>
      <c r="Y276" s="229">
        <f t="shared" si="75"/>
        <v>0</v>
      </c>
    </row>
    <row r="277" spans="2:25" ht="18.75" customHeight="1">
      <c r="B277" s="515"/>
      <c r="C277" s="518"/>
      <c r="D277" s="216">
        <v>1</v>
      </c>
      <c r="E277" s="216" t="s">
        <v>6466</v>
      </c>
      <c r="F277" s="217">
        <v>1107</v>
      </c>
      <c r="G277" s="218">
        <f t="shared" si="69"/>
        <v>221.4</v>
      </c>
      <c r="H277" s="219">
        <f t="shared" si="70"/>
        <v>615</v>
      </c>
      <c r="I277" s="219">
        <f t="shared" si="71"/>
        <v>0.20499999999999999</v>
      </c>
      <c r="J277" s="217"/>
      <c r="K277" s="220"/>
      <c r="L277" s="220"/>
      <c r="M277" s="221"/>
      <c r="N277" s="222">
        <f t="shared" si="72"/>
        <v>0</v>
      </c>
      <c r="O277" s="223"/>
      <c r="P277" s="224"/>
      <c r="Q277" s="224"/>
      <c r="R277" s="224"/>
      <c r="S277" s="224"/>
      <c r="T277" s="225"/>
      <c r="U277" s="226">
        <f t="shared" si="73"/>
        <v>0.41</v>
      </c>
      <c r="V277" s="227"/>
      <c r="W277" s="228" t="str">
        <f t="shared" si="74"/>
        <v>0</v>
      </c>
      <c r="X277" s="509"/>
      <c r="Y277" s="229">
        <f t="shared" si="75"/>
        <v>0</v>
      </c>
    </row>
    <row r="278" spans="2:25" ht="18.75" customHeight="1">
      <c r="B278" s="515"/>
      <c r="C278" s="518"/>
      <c r="D278" s="216">
        <v>2</v>
      </c>
      <c r="E278" s="216" t="s">
        <v>6467</v>
      </c>
      <c r="F278" s="217">
        <v>1120</v>
      </c>
      <c r="G278" s="218">
        <f t="shared" si="69"/>
        <v>224</v>
      </c>
      <c r="H278" s="219">
        <f t="shared" si="70"/>
        <v>622.22222222222217</v>
      </c>
      <c r="I278" s="219">
        <f t="shared" si="71"/>
        <v>0.2074074074074074</v>
      </c>
      <c r="J278" s="217"/>
      <c r="K278" s="220"/>
      <c r="L278" s="220"/>
      <c r="M278" s="221"/>
      <c r="N278" s="222">
        <f t="shared" si="72"/>
        <v>0</v>
      </c>
      <c r="O278" s="223"/>
      <c r="P278" s="224"/>
      <c r="Q278" s="224"/>
      <c r="R278" s="224"/>
      <c r="S278" s="224"/>
      <c r="T278" s="225"/>
      <c r="U278" s="226">
        <f t="shared" si="73"/>
        <v>0.4148148148148148</v>
      </c>
      <c r="V278" s="227"/>
      <c r="W278" s="228" t="str">
        <f t="shared" si="74"/>
        <v>0</v>
      </c>
      <c r="X278" s="509"/>
      <c r="Y278" s="229">
        <f t="shared" si="75"/>
        <v>0</v>
      </c>
    </row>
    <row r="279" spans="2:25" ht="18.75" customHeight="1">
      <c r="B279" s="515"/>
      <c r="C279" s="518"/>
      <c r="D279" s="216">
        <v>3</v>
      </c>
      <c r="E279" s="216" t="s">
        <v>6468</v>
      </c>
      <c r="F279" s="217">
        <v>1097</v>
      </c>
      <c r="G279" s="218">
        <f t="shared" si="69"/>
        <v>219.4</v>
      </c>
      <c r="H279" s="219">
        <f t="shared" si="70"/>
        <v>609.44444444444446</v>
      </c>
      <c r="I279" s="219">
        <f t="shared" si="71"/>
        <v>0.20314814814814816</v>
      </c>
      <c r="J279" s="217"/>
      <c r="K279" s="220" t="s">
        <v>6469</v>
      </c>
      <c r="L279" s="220"/>
      <c r="M279" s="221">
        <f>SUM(H277:H281)</f>
        <v>2882.2222222222222</v>
      </c>
      <c r="N279" s="222">
        <f t="shared" si="72"/>
        <v>57.644444444444446</v>
      </c>
      <c r="O279" s="223" t="s">
        <v>6241</v>
      </c>
      <c r="P279" s="224" t="s">
        <v>12</v>
      </c>
      <c r="Q279" s="224"/>
      <c r="R279" s="224" t="s">
        <v>1064</v>
      </c>
      <c r="S279" s="224"/>
      <c r="T279" s="225"/>
      <c r="U279" s="226">
        <f t="shared" si="73"/>
        <v>0.40629629629629632</v>
      </c>
      <c r="V279" s="227">
        <f>SUM(U277:U281)</f>
        <v>1.9214814814814816</v>
      </c>
      <c r="W279" s="228" t="str">
        <f t="shared" si="74"/>
        <v>2</v>
      </c>
      <c r="X279" s="509"/>
      <c r="Y279" s="229">
        <f t="shared" si="75"/>
        <v>1</v>
      </c>
    </row>
    <row r="280" spans="2:25" ht="18.75" customHeight="1">
      <c r="B280" s="515"/>
      <c r="C280" s="518"/>
      <c r="D280" s="216">
        <v>4</v>
      </c>
      <c r="E280" s="216" t="s">
        <v>6044</v>
      </c>
      <c r="F280" s="217">
        <v>931</v>
      </c>
      <c r="G280" s="218">
        <f t="shared" si="69"/>
        <v>186.2</v>
      </c>
      <c r="H280" s="219">
        <f t="shared" si="70"/>
        <v>517.22222222222217</v>
      </c>
      <c r="I280" s="219">
        <f t="shared" si="71"/>
        <v>0.1724074074074074</v>
      </c>
      <c r="J280" s="217"/>
      <c r="K280" s="220"/>
      <c r="L280" s="220"/>
      <c r="M280" s="221"/>
      <c r="N280" s="222">
        <f t="shared" si="72"/>
        <v>0</v>
      </c>
      <c r="O280" s="223"/>
      <c r="P280" s="224"/>
      <c r="Q280" s="224"/>
      <c r="R280" s="224"/>
      <c r="S280" s="224"/>
      <c r="T280" s="225"/>
      <c r="U280" s="226">
        <f t="shared" si="73"/>
        <v>0.3448148148148148</v>
      </c>
      <c r="V280" s="227"/>
      <c r="W280" s="228" t="str">
        <f t="shared" si="74"/>
        <v>0</v>
      </c>
      <c r="X280" s="509"/>
      <c r="Y280" s="229">
        <f t="shared" si="75"/>
        <v>0</v>
      </c>
    </row>
    <row r="281" spans="2:25" ht="18.75" customHeight="1">
      <c r="B281" s="515"/>
      <c r="C281" s="518"/>
      <c r="D281" s="216">
        <v>5</v>
      </c>
      <c r="E281" s="216" t="s">
        <v>6470</v>
      </c>
      <c r="F281" s="217">
        <v>933</v>
      </c>
      <c r="G281" s="218">
        <f t="shared" si="69"/>
        <v>186.6</v>
      </c>
      <c r="H281" s="219">
        <f t="shared" si="70"/>
        <v>518.33333333333337</v>
      </c>
      <c r="I281" s="219">
        <f t="shared" si="71"/>
        <v>0.17277777777777778</v>
      </c>
      <c r="J281" s="217"/>
      <c r="K281" s="220"/>
      <c r="L281" s="220"/>
      <c r="M281" s="221"/>
      <c r="N281" s="222">
        <f t="shared" si="72"/>
        <v>0</v>
      </c>
      <c r="O281" s="223"/>
      <c r="P281" s="224"/>
      <c r="Q281" s="224"/>
      <c r="R281" s="224"/>
      <c r="S281" s="224"/>
      <c r="T281" s="225"/>
      <c r="U281" s="226">
        <f t="shared" si="73"/>
        <v>0.34555555555555556</v>
      </c>
      <c r="V281" s="227"/>
      <c r="W281" s="228" t="str">
        <f t="shared" si="74"/>
        <v>0</v>
      </c>
      <c r="X281" s="509"/>
      <c r="Y281" s="229">
        <f t="shared" si="75"/>
        <v>0</v>
      </c>
    </row>
    <row r="282" spans="2:25" ht="18.75" customHeight="1">
      <c r="B282" s="515"/>
      <c r="C282" s="518"/>
      <c r="D282" s="216"/>
      <c r="E282" s="216"/>
      <c r="F282" s="217">
        <v>0</v>
      </c>
      <c r="G282" s="218">
        <f t="shared" si="69"/>
        <v>0</v>
      </c>
      <c r="H282" s="219">
        <f t="shared" si="70"/>
        <v>0</v>
      </c>
      <c r="I282" s="219">
        <f t="shared" si="71"/>
        <v>0</v>
      </c>
      <c r="J282" s="217"/>
      <c r="K282" s="220"/>
      <c r="L282" s="220"/>
      <c r="M282" s="221"/>
      <c r="N282" s="222">
        <f t="shared" si="72"/>
        <v>0</v>
      </c>
      <c r="O282" s="223"/>
      <c r="P282" s="224"/>
      <c r="Q282" s="224"/>
      <c r="R282" s="224"/>
      <c r="S282" s="224"/>
      <c r="T282" s="225"/>
      <c r="U282" s="226">
        <f t="shared" si="73"/>
        <v>0</v>
      </c>
      <c r="V282" s="227"/>
      <c r="W282" s="228" t="str">
        <f t="shared" si="74"/>
        <v>0</v>
      </c>
      <c r="X282" s="509"/>
      <c r="Y282" s="229">
        <f t="shared" si="75"/>
        <v>0</v>
      </c>
    </row>
    <row r="283" spans="2:25" ht="18.75" customHeight="1">
      <c r="B283" s="515"/>
      <c r="C283" s="518"/>
      <c r="D283" s="216">
        <v>1</v>
      </c>
      <c r="E283" s="216" t="s">
        <v>6471</v>
      </c>
      <c r="F283" s="217">
        <v>1296</v>
      </c>
      <c r="G283" s="218">
        <f t="shared" si="69"/>
        <v>259.2</v>
      </c>
      <c r="H283" s="219">
        <f t="shared" si="70"/>
        <v>720</v>
      </c>
      <c r="I283" s="219">
        <f t="shared" si="71"/>
        <v>0.24</v>
      </c>
      <c r="J283" s="217"/>
      <c r="K283" s="220"/>
      <c r="L283" s="220"/>
      <c r="M283" s="221"/>
      <c r="N283" s="222">
        <f t="shared" si="72"/>
        <v>0</v>
      </c>
      <c r="O283" s="223"/>
      <c r="P283" s="224"/>
      <c r="Q283" s="224"/>
      <c r="R283" s="224"/>
      <c r="S283" s="224"/>
      <c r="T283" s="225"/>
      <c r="U283" s="226">
        <f t="shared" si="73"/>
        <v>0.48</v>
      </c>
      <c r="V283" s="227"/>
      <c r="W283" s="228" t="str">
        <f t="shared" si="74"/>
        <v>0</v>
      </c>
      <c r="X283" s="509"/>
      <c r="Y283" s="229">
        <f t="shared" si="75"/>
        <v>0</v>
      </c>
    </row>
    <row r="284" spans="2:25" ht="18.75" customHeight="1">
      <c r="B284" s="515"/>
      <c r="C284" s="518"/>
      <c r="D284" s="216">
        <v>2</v>
      </c>
      <c r="E284" s="216" t="s">
        <v>6472</v>
      </c>
      <c r="F284" s="217">
        <v>1028</v>
      </c>
      <c r="G284" s="218">
        <f t="shared" si="69"/>
        <v>205.6</v>
      </c>
      <c r="H284" s="219">
        <f t="shared" si="70"/>
        <v>571.11111111111109</v>
      </c>
      <c r="I284" s="219">
        <f t="shared" si="71"/>
        <v>0.19037037037037036</v>
      </c>
      <c r="J284" s="217"/>
      <c r="K284" s="220"/>
      <c r="L284" s="220"/>
      <c r="M284" s="221"/>
      <c r="N284" s="222">
        <f t="shared" si="72"/>
        <v>0</v>
      </c>
      <c r="O284" s="223"/>
      <c r="P284" s="224"/>
      <c r="Q284" s="224"/>
      <c r="R284" s="224"/>
      <c r="S284" s="224"/>
      <c r="T284" s="225"/>
      <c r="U284" s="226">
        <f t="shared" si="73"/>
        <v>0.38074074074074071</v>
      </c>
      <c r="V284" s="227"/>
      <c r="W284" s="228" t="str">
        <f t="shared" si="74"/>
        <v>0</v>
      </c>
      <c r="X284" s="509"/>
      <c r="Y284" s="229">
        <f t="shared" si="75"/>
        <v>0</v>
      </c>
    </row>
    <row r="285" spans="2:25" ht="18.75" customHeight="1">
      <c r="B285" s="515"/>
      <c r="C285" s="518"/>
      <c r="D285" s="216">
        <v>3</v>
      </c>
      <c r="E285" s="216" t="s">
        <v>6473</v>
      </c>
      <c r="F285" s="217">
        <v>974</v>
      </c>
      <c r="G285" s="218">
        <f t="shared" si="69"/>
        <v>194.8</v>
      </c>
      <c r="H285" s="219">
        <f t="shared" si="70"/>
        <v>541.11111111111109</v>
      </c>
      <c r="I285" s="219">
        <f t="shared" si="71"/>
        <v>0.18037037037037038</v>
      </c>
      <c r="J285" s="217"/>
      <c r="K285" s="220"/>
      <c r="L285" s="220"/>
      <c r="M285" s="221"/>
      <c r="N285" s="222">
        <f t="shared" si="72"/>
        <v>0</v>
      </c>
      <c r="O285" s="223"/>
      <c r="P285" s="224"/>
      <c r="Q285" s="224"/>
      <c r="R285" s="224"/>
      <c r="S285" s="224"/>
      <c r="T285" s="225"/>
      <c r="U285" s="226">
        <f t="shared" si="73"/>
        <v>0.36074074074074075</v>
      </c>
      <c r="V285" s="227"/>
      <c r="W285" s="228" t="str">
        <f t="shared" si="74"/>
        <v>0</v>
      </c>
      <c r="X285" s="509"/>
      <c r="Y285" s="229">
        <f t="shared" si="75"/>
        <v>0</v>
      </c>
    </row>
    <row r="286" spans="2:25" ht="18.75" customHeight="1">
      <c r="B286" s="515"/>
      <c r="C286" s="518"/>
      <c r="D286" s="216">
        <v>4</v>
      </c>
      <c r="E286" s="216" t="s">
        <v>6474</v>
      </c>
      <c r="F286" s="217">
        <v>981</v>
      </c>
      <c r="G286" s="218">
        <f t="shared" si="69"/>
        <v>196.2</v>
      </c>
      <c r="H286" s="219">
        <f t="shared" si="70"/>
        <v>545</v>
      </c>
      <c r="I286" s="219">
        <f t="shared" si="71"/>
        <v>0.18166666666666667</v>
      </c>
      <c r="J286" s="217"/>
      <c r="K286" s="220" t="s">
        <v>6475</v>
      </c>
      <c r="L286" s="220"/>
      <c r="M286" s="221">
        <f>SUM(H283:H287)</f>
        <v>2931.1111111111113</v>
      </c>
      <c r="N286" s="222">
        <f t="shared" si="72"/>
        <v>58.622222222222227</v>
      </c>
      <c r="O286" s="223" t="s">
        <v>6241</v>
      </c>
      <c r="P286" s="224" t="s">
        <v>12</v>
      </c>
      <c r="Q286" s="224"/>
      <c r="R286" s="224" t="s">
        <v>1064</v>
      </c>
      <c r="S286" s="224"/>
      <c r="T286" s="225"/>
      <c r="U286" s="226">
        <f t="shared" si="73"/>
        <v>0.36333333333333334</v>
      </c>
      <c r="V286" s="227">
        <f>SUM(U283:U287)</f>
        <v>1.9540740740740739</v>
      </c>
      <c r="W286" s="228" t="str">
        <f t="shared" si="74"/>
        <v>2</v>
      </c>
      <c r="X286" s="509"/>
      <c r="Y286" s="229">
        <f t="shared" si="75"/>
        <v>1</v>
      </c>
    </row>
    <row r="287" spans="2:25" ht="18.75" customHeight="1">
      <c r="B287" s="515"/>
      <c r="C287" s="518"/>
      <c r="D287" s="216">
        <v>5</v>
      </c>
      <c r="E287" s="216" t="s">
        <v>6476</v>
      </c>
      <c r="F287" s="217">
        <v>997</v>
      </c>
      <c r="G287" s="218">
        <f t="shared" si="69"/>
        <v>199.4</v>
      </c>
      <c r="H287" s="219">
        <f t="shared" si="70"/>
        <v>553.88888888888891</v>
      </c>
      <c r="I287" s="219">
        <f t="shared" si="71"/>
        <v>0.18462962962962964</v>
      </c>
      <c r="J287" s="217"/>
      <c r="K287" s="220"/>
      <c r="L287" s="220"/>
      <c r="M287" s="221"/>
      <c r="N287" s="222">
        <f t="shared" si="72"/>
        <v>0</v>
      </c>
      <c r="O287" s="223"/>
      <c r="P287" s="224"/>
      <c r="Q287" s="224"/>
      <c r="R287" s="224"/>
      <c r="S287" s="224"/>
      <c r="T287" s="225"/>
      <c r="U287" s="226">
        <f t="shared" si="73"/>
        <v>0.36925925925925929</v>
      </c>
      <c r="V287" s="227"/>
      <c r="W287" s="228" t="str">
        <f t="shared" si="74"/>
        <v>0</v>
      </c>
      <c r="X287" s="509"/>
      <c r="Y287" s="229">
        <f t="shared" si="75"/>
        <v>0</v>
      </c>
    </row>
    <row r="288" spans="2:25" ht="18.75" customHeight="1">
      <c r="B288" s="515"/>
      <c r="C288" s="518"/>
      <c r="D288" s="216"/>
      <c r="E288" s="216"/>
      <c r="F288" s="217">
        <v>0</v>
      </c>
      <c r="G288" s="218">
        <f t="shared" si="69"/>
        <v>0</v>
      </c>
      <c r="H288" s="219">
        <f t="shared" si="70"/>
        <v>0</v>
      </c>
      <c r="I288" s="219">
        <f t="shared" si="71"/>
        <v>0</v>
      </c>
      <c r="J288" s="217"/>
      <c r="K288" s="220"/>
      <c r="L288" s="220"/>
      <c r="M288" s="221"/>
      <c r="N288" s="222">
        <f t="shared" si="72"/>
        <v>0</v>
      </c>
      <c r="O288" s="223"/>
      <c r="P288" s="224"/>
      <c r="Q288" s="224"/>
      <c r="R288" s="224"/>
      <c r="S288" s="224"/>
      <c r="T288" s="225"/>
      <c r="U288" s="226">
        <f t="shared" si="73"/>
        <v>0</v>
      </c>
      <c r="V288" s="227"/>
      <c r="W288" s="228" t="str">
        <f t="shared" si="74"/>
        <v>0</v>
      </c>
      <c r="X288" s="509"/>
      <c r="Y288" s="229">
        <f t="shared" si="75"/>
        <v>0</v>
      </c>
    </row>
    <row r="289" spans="2:25" ht="18.75" customHeight="1">
      <c r="B289" s="515"/>
      <c r="C289" s="518"/>
      <c r="D289" s="216">
        <v>1</v>
      </c>
      <c r="E289" s="216" t="s">
        <v>6477</v>
      </c>
      <c r="F289" s="217">
        <v>1162</v>
      </c>
      <c r="G289" s="218">
        <f t="shared" si="69"/>
        <v>232.4</v>
      </c>
      <c r="H289" s="219">
        <f t="shared" si="70"/>
        <v>645.55555555555554</v>
      </c>
      <c r="I289" s="219">
        <f t="shared" si="71"/>
        <v>0.21518518518518517</v>
      </c>
      <c r="J289" s="217"/>
      <c r="K289" s="220" t="s">
        <v>11356</v>
      </c>
      <c r="L289" s="220"/>
      <c r="M289" s="221">
        <f>SUM(H289:H292)</f>
        <v>2959.4444444444443</v>
      </c>
      <c r="N289" s="222">
        <f t="shared" si="72"/>
        <v>59.18888888888889</v>
      </c>
      <c r="O289" s="223" t="s">
        <v>6241</v>
      </c>
      <c r="P289" s="224" t="s">
        <v>12</v>
      </c>
      <c r="Q289" s="224"/>
      <c r="R289" s="224" t="s">
        <v>1064</v>
      </c>
      <c r="S289" s="224"/>
      <c r="T289" s="225"/>
      <c r="U289" s="226">
        <f t="shared" si="73"/>
        <v>0.43037037037037035</v>
      </c>
      <c r="V289" s="227">
        <f>SUM(U289:U292)</f>
        <v>1.972962962962963</v>
      </c>
      <c r="W289" s="228" t="str">
        <f t="shared" si="74"/>
        <v>2</v>
      </c>
      <c r="X289" s="509"/>
      <c r="Y289" s="229">
        <f t="shared" si="75"/>
        <v>1</v>
      </c>
    </row>
    <row r="290" spans="2:25" ht="18.75" customHeight="1">
      <c r="B290" s="515"/>
      <c r="C290" s="518"/>
      <c r="D290" s="216">
        <v>2</v>
      </c>
      <c r="E290" s="216" t="s">
        <v>6478</v>
      </c>
      <c r="F290" s="217">
        <v>1487</v>
      </c>
      <c r="G290" s="218">
        <f t="shared" si="69"/>
        <v>297.39999999999998</v>
      </c>
      <c r="H290" s="219">
        <f t="shared" si="70"/>
        <v>826.11111111111109</v>
      </c>
      <c r="I290" s="219">
        <f t="shared" si="71"/>
        <v>0.27537037037037038</v>
      </c>
      <c r="J290" s="217"/>
      <c r="K290" s="220"/>
      <c r="L290" s="220"/>
      <c r="M290" s="221"/>
      <c r="N290" s="222">
        <f t="shared" si="72"/>
        <v>0</v>
      </c>
      <c r="O290" s="223"/>
      <c r="P290" s="224"/>
      <c r="Q290" s="224"/>
      <c r="R290" s="224"/>
      <c r="S290" s="224"/>
      <c r="T290" s="225"/>
      <c r="U290" s="226">
        <f t="shared" si="73"/>
        <v>0.55074074074074075</v>
      </c>
      <c r="V290" s="227"/>
      <c r="W290" s="228" t="str">
        <f t="shared" si="74"/>
        <v>0</v>
      </c>
      <c r="X290" s="509"/>
      <c r="Y290" s="229">
        <f t="shared" si="75"/>
        <v>0</v>
      </c>
    </row>
    <row r="291" spans="2:25" ht="18.75" customHeight="1">
      <c r="B291" s="515"/>
      <c r="C291" s="518"/>
      <c r="D291" s="216">
        <v>3</v>
      </c>
      <c r="E291" s="216" t="s">
        <v>6479</v>
      </c>
      <c r="F291" s="217">
        <v>1412</v>
      </c>
      <c r="G291" s="218">
        <f t="shared" si="69"/>
        <v>282.39999999999998</v>
      </c>
      <c r="H291" s="219">
        <f t="shared" si="70"/>
        <v>784.44444444444446</v>
      </c>
      <c r="I291" s="219">
        <f t="shared" si="71"/>
        <v>0.26148148148148148</v>
      </c>
      <c r="J291" s="217"/>
      <c r="K291" s="220"/>
      <c r="L291" s="220"/>
      <c r="M291" s="221"/>
      <c r="N291" s="222">
        <f t="shared" si="72"/>
        <v>0</v>
      </c>
      <c r="O291" s="223"/>
      <c r="P291" s="224"/>
      <c r="Q291" s="224"/>
      <c r="R291" s="224"/>
      <c r="S291" s="224"/>
      <c r="T291" s="225"/>
      <c r="U291" s="226">
        <f t="shared" si="73"/>
        <v>0.52296296296296296</v>
      </c>
      <c r="V291" s="227"/>
      <c r="W291" s="228" t="str">
        <f t="shared" si="74"/>
        <v>0</v>
      </c>
      <c r="X291" s="509"/>
      <c r="Y291" s="229">
        <f t="shared" si="75"/>
        <v>0</v>
      </c>
    </row>
    <row r="292" spans="2:25" ht="18.75" customHeight="1">
      <c r="B292" s="515"/>
      <c r="C292" s="518"/>
      <c r="D292" s="216">
        <v>4</v>
      </c>
      <c r="E292" s="216" t="s">
        <v>6480</v>
      </c>
      <c r="F292" s="217">
        <v>1266</v>
      </c>
      <c r="G292" s="218">
        <f t="shared" si="69"/>
        <v>253.2</v>
      </c>
      <c r="H292" s="219">
        <f t="shared" si="70"/>
        <v>703.33333333333337</v>
      </c>
      <c r="I292" s="219">
        <f t="shared" si="71"/>
        <v>0.23444444444444446</v>
      </c>
      <c r="J292" s="217"/>
      <c r="K292" s="220"/>
      <c r="L292" s="220"/>
      <c r="M292" s="221"/>
      <c r="N292" s="222">
        <f t="shared" si="72"/>
        <v>0</v>
      </c>
      <c r="O292" s="223"/>
      <c r="P292" s="224"/>
      <c r="Q292" s="224"/>
      <c r="R292" s="224"/>
      <c r="S292" s="224"/>
      <c r="T292" s="225"/>
      <c r="U292" s="226">
        <f t="shared" si="73"/>
        <v>0.46888888888888891</v>
      </c>
      <c r="V292" s="227"/>
      <c r="W292" s="228" t="str">
        <f t="shared" si="74"/>
        <v>0</v>
      </c>
      <c r="X292" s="509"/>
      <c r="Y292" s="229">
        <f t="shared" si="75"/>
        <v>0</v>
      </c>
    </row>
    <row r="293" spans="2:25" ht="18.75" customHeight="1">
      <c r="B293" s="515"/>
      <c r="C293" s="518"/>
      <c r="D293" s="216"/>
      <c r="E293" s="216"/>
      <c r="F293" s="217"/>
      <c r="G293" s="218">
        <f t="shared" si="69"/>
        <v>0</v>
      </c>
      <c r="H293" s="219">
        <f t="shared" si="70"/>
        <v>0</v>
      </c>
      <c r="I293" s="219">
        <f t="shared" si="71"/>
        <v>0</v>
      </c>
      <c r="J293" s="217"/>
      <c r="K293" s="220"/>
      <c r="L293" s="220"/>
      <c r="M293" s="221"/>
      <c r="N293" s="222">
        <f t="shared" si="72"/>
        <v>0</v>
      </c>
      <c r="O293" s="223"/>
      <c r="P293" s="224"/>
      <c r="Q293" s="224"/>
      <c r="R293" s="224"/>
      <c r="S293" s="224"/>
      <c r="T293" s="225"/>
      <c r="U293" s="226">
        <f t="shared" si="73"/>
        <v>0</v>
      </c>
      <c r="V293" s="227"/>
      <c r="W293" s="228" t="str">
        <f t="shared" si="74"/>
        <v>0</v>
      </c>
      <c r="X293" s="509"/>
      <c r="Y293" s="229">
        <f t="shared" si="75"/>
        <v>0</v>
      </c>
    </row>
    <row r="294" spans="2:25" ht="18.75" customHeight="1">
      <c r="B294" s="516"/>
      <c r="C294" s="519"/>
      <c r="D294" s="216"/>
      <c r="E294" s="216"/>
      <c r="F294" s="217"/>
      <c r="G294" s="218">
        <f>F294/$G$15</f>
        <v>0</v>
      </c>
      <c r="H294" s="219">
        <f>F294/$H$15</f>
        <v>0</v>
      </c>
      <c r="I294" s="219">
        <f>H294/$I$15</f>
        <v>0</v>
      </c>
      <c r="J294" s="217"/>
      <c r="K294" s="220"/>
      <c r="L294" s="220"/>
      <c r="M294" s="232"/>
      <c r="N294" s="222">
        <f>M294/$N$15</f>
        <v>0</v>
      </c>
      <c r="O294" s="231"/>
      <c r="P294" s="231"/>
      <c r="Q294" s="231"/>
      <c r="R294" s="231"/>
      <c r="S294" s="231"/>
      <c r="T294" s="225"/>
      <c r="U294" s="226">
        <f>H294/$U$15</f>
        <v>0</v>
      </c>
      <c r="V294" s="227"/>
      <c r="W294" s="228" t="str">
        <f>IF(V294&lt;1,"0",IF(V294&lt;5,"2",IF(V294&gt;=5,"6")))</f>
        <v>0</v>
      </c>
      <c r="X294" s="510"/>
      <c r="Y294" s="229">
        <f t="shared" si="75"/>
        <v>0</v>
      </c>
    </row>
    <row r="295" spans="2:25">
      <c r="B295" s="233"/>
      <c r="C295" s="234" t="s">
        <v>111</v>
      </c>
      <c r="D295" s="235"/>
      <c r="E295" s="236">
        <f>COUNTA(E267:E294)</f>
        <v>22</v>
      </c>
      <c r="F295" s="236">
        <f>SUM(F267:F294)</f>
        <v>26391</v>
      </c>
      <c r="G295" s="236">
        <f>SUM(G267:G294)</f>
        <v>5278.199999999998</v>
      </c>
      <c r="H295" s="236">
        <f>SUM(H267:H294)</f>
        <v>14661.666666666668</v>
      </c>
      <c r="I295" s="236">
        <f>SUM(I267:I294)</f>
        <v>4.8872222222222215</v>
      </c>
      <c r="J295" s="236">
        <f>COUNTA(J267:J294)</f>
        <v>1</v>
      </c>
      <c r="K295" s="236">
        <f>COUNTA(K267:K294)</f>
        <v>5</v>
      </c>
      <c r="L295" s="236">
        <f>COUNTA(L267:L294)</f>
        <v>0</v>
      </c>
      <c r="M295" s="236">
        <f>SUM(M267:M294)</f>
        <v>14661.666666666668</v>
      </c>
      <c r="N295" s="236">
        <f>SUM(N267:N294)</f>
        <v>293.23333333333335</v>
      </c>
      <c r="O295" s="237"/>
      <c r="P295" s="238">
        <f>COUNTIF(P267:P294, "YES")</f>
        <v>0</v>
      </c>
      <c r="Q295" s="237"/>
      <c r="R295" s="237"/>
      <c r="S295" s="237"/>
      <c r="T295" s="237"/>
      <c r="U295" s="236">
        <f>SUM(U267:U294)</f>
        <v>9.7744444444444429</v>
      </c>
      <c r="V295" s="236">
        <f>SUM(V267:V294)</f>
        <v>9.7744444444444447</v>
      </c>
      <c r="W295" s="236">
        <f t="array" ref="W295">SUM(ABS(W267:W294))</f>
        <v>10</v>
      </c>
      <c r="X295" s="238" t="str">
        <f>IF(X267&lt;0.2, "0", IF(X267&lt;=2, "2", IF(X267&gt;2, ROUND(X267,0))))</f>
        <v>2</v>
      </c>
      <c r="Y295" s="236">
        <f>SUM(Y267:Y294)</f>
        <v>5</v>
      </c>
    </row>
    <row r="296" spans="2:25" ht="18.75" customHeight="1">
      <c r="B296" s="514">
        <v>5</v>
      </c>
      <c r="C296" s="505" t="s">
        <v>6481</v>
      </c>
      <c r="D296" s="216">
        <v>1</v>
      </c>
      <c r="E296" s="216" t="s">
        <v>6482</v>
      </c>
      <c r="F296" s="217">
        <v>1695</v>
      </c>
      <c r="G296" s="218">
        <f t="shared" ref="G296:G325" si="76">F296/$G$15</f>
        <v>339</v>
      </c>
      <c r="H296" s="219">
        <f t="shared" ref="H296:H325" si="77">F296/$H$15</f>
        <v>941.66666666666663</v>
      </c>
      <c r="I296" s="219">
        <f t="shared" ref="I296:I325" si="78">H296/$I$15</f>
        <v>0.31388888888888888</v>
      </c>
      <c r="J296" s="217"/>
      <c r="K296" s="220" t="s">
        <v>5469</v>
      </c>
      <c r="L296" s="220"/>
      <c r="M296" s="221">
        <f>SUM(H296:H298)</f>
        <v>2348.8888888888887</v>
      </c>
      <c r="N296" s="222">
        <f t="shared" ref="N296:N325" si="79">M296/$N$15</f>
        <v>46.977777777777774</v>
      </c>
      <c r="O296" s="223" t="s">
        <v>6241</v>
      </c>
      <c r="P296" s="224" t="s">
        <v>12</v>
      </c>
      <c r="Q296" s="224"/>
      <c r="R296" s="224" t="s">
        <v>1064</v>
      </c>
      <c r="S296" s="224"/>
      <c r="T296" s="225"/>
      <c r="U296" s="226">
        <f t="shared" ref="U296:U325" si="80">H296/$U$15</f>
        <v>0.62777777777777777</v>
      </c>
      <c r="V296" s="227">
        <f>SUM(U296:U298)</f>
        <v>1.5659259259259257</v>
      </c>
      <c r="W296" s="228" t="str">
        <f t="shared" ref="W296:W325" si="81">IF(V296&lt;1,"0",IF(V296&lt;5,"2",IF(V296&gt;=5,"6")))</f>
        <v>2</v>
      </c>
      <c r="X296" s="508">
        <f>K327/$X$15</f>
        <v>2.3333333333333335</v>
      </c>
      <c r="Y296" s="229">
        <f>W296/2</f>
        <v>1</v>
      </c>
    </row>
    <row r="297" spans="2:25" ht="18.75" customHeight="1">
      <c r="B297" s="515"/>
      <c r="C297" s="506"/>
      <c r="D297" s="216">
        <v>2</v>
      </c>
      <c r="E297" s="216" t="s">
        <v>6483</v>
      </c>
      <c r="F297" s="217">
        <v>1343</v>
      </c>
      <c r="G297" s="218">
        <f t="shared" si="76"/>
        <v>268.60000000000002</v>
      </c>
      <c r="H297" s="219">
        <f t="shared" si="77"/>
        <v>746.11111111111109</v>
      </c>
      <c r="I297" s="219">
        <f t="shared" si="78"/>
        <v>0.2487037037037037</v>
      </c>
      <c r="J297" s="217"/>
      <c r="K297" s="220"/>
      <c r="L297" s="220"/>
      <c r="M297" s="221"/>
      <c r="N297" s="222">
        <f t="shared" si="79"/>
        <v>0</v>
      </c>
      <c r="O297" s="223"/>
      <c r="P297" s="224"/>
      <c r="Q297" s="224"/>
      <c r="R297" s="224"/>
      <c r="S297" s="224"/>
      <c r="T297" s="225"/>
      <c r="U297" s="226">
        <f t="shared" si="80"/>
        <v>0.49740740740740741</v>
      </c>
      <c r="V297" s="227"/>
      <c r="W297" s="228" t="str">
        <f t="shared" si="81"/>
        <v>0</v>
      </c>
      <c r="X297" s="509"/>
      <c r="Y297" s="229">
        <f t="shared" ref="Y297:Y326" si="82">W297/2</f>
        <v>0</v>
      </c>
    </row>
    <row r="298" spans="2:25" ht="18.75" customHeight="1">
      <c r="B298" s="515"/>
      <c r="C298" s="506"/>
      <c r="D298" s="216">
        <v>3</v>
      </c>
      <c r="E298" s="216" t="s">
        <v>6484</v>
      </c>
      <c r="F298" s="217">
        <v>1190</v>
      </c>
      <c r="G298" s="218">
        <f t="shared" si="76"/>
        <v>238</v>
      </c>
      <c r="H298" s="219">
        <f t="shared" si="77"/>
        <v>661.11111111111109</v>
      </c>
      <c r="I298" s="219">
        <f t="shared" si="78"/>
        <v>0.22037037037037036</v>
      </c>
      <c r="J298" s="217"/>
      <c r="K298" s="220"/>
      <c r="L298" s="220"/>
      <c r="M298" s="221"/>
      <c r="N298" s="222">
        <f t="shared" si="79"/>
        <v>0</v>
      </c>
      <c r="O298" s="223"/>
      <c r="P298" s="224"/>
      <c r="Q298" s="224"/>
      <c r="R298" s="224"/>
      <c r="S298" s="224"/>
      <c r="T298" s="225"/>
      <c r="U298" s="226">
        <f t="shared" si="80"/>
        <v>0.44074074074074071</v>
      </c>
      <c r="V298" s="227"/>
      <c r="W298" s="228" t="str">
        <f t="shared" si="81"/>
        <v>0</v>
      </c>
      <c r="X298" s="509"/>
      <c r="Y298" s="229">
        <f t="shared" si="82"/>
        <v>0</v>
      </c>
    </row>
    <row r="299" spans="2:25" ht="18.75" customHeight="1">
      <c r="B299" s="515"/>
      <c r="C299" s="506"/>
      <c r="D299" s="216"/>
      <c r="E299" s="216"/>
      <c r="F299" s="217">
        <v>0</v>
      </c>
      <c r="G299" s="218">
        <f t="shared" si="76"/>
        <v>0</v>
      </c>
      <c r="H299" s="219">
        <f t="shared" si="77"/>
        <v>0</v>
      </c>
      <c r="I299" s="219">
        <f t="shared" si="78"/>
        <v>0</v>
      </c>
      <c r="J299" s="217"/>
      <c r="K299" s="220"/>
      <c r="L299" s="220"/>
      <c r="M299" s="221"/>
      <c r="N299" s="222">
        <f t="shared" si="79"/>
        <v>0</v>
      </c>
      <c r="O299" s="223"/>
      <c r="P299" s="224"/>
      <c r="Q299" s="224"/>
      <c r="R299" s="224"/>
      <c r="S299" s="224"/>
      <c r="T299" s="225"/>
      <c r="U299" s="226">
        <f t="shared" si="80"/>
        <v>0</v>
      </c>
      <c r="V299" s="227"/>
      <c r="W299" s="228" t="str">
        <f t="shared" si="81"/>
        <v>0</v>
      </c>
      <c r="X299" s="509"/>
      <c r="Y299" s="229">
        <f t="shared" si="82"/>
        <v>0</v>
      </c>
    </row>
    <row r="300" spans="2:25" ht="18.75" customHeight="1">
      <c r="B300" s="515"/>
      <c r="C300" s="506"/>
      <c r="D300" s="216">
        <v>1</v>
      </c>
      <c r="E300" s="216" t="s">
        <v>6485</v>
      </c>
      <c r="F300" s="217">
        <v>1584</v>
      </c>
      <c r="G300" s="218">
        <f t="shared" si="76"/>
        <v>316.8</v>
      </c>
      <c r="H300" s="219">
        <f t="shared" si="77"/>
        <v>880</v>
      </c>
      <c r="I300" s="219">
        <f t="shared" si="78"/>
        <v>0.29333333333333333</v>
      </c>
      <c r="J300" s="217"/>
      <c r="K300" s="220" t="s">
        <v>6486</v>
      </c>
      <c r="L300" s="220"/>
      <c r="M300" s="221">
        <f>SUM(H300:H302)</f>
        <v>2924.4444444444448</v>
      </c>
      <c r="N300" s="222">
        <f t="shared" si="79"/>
        <v>58.488888888888894</v>
      </c>
      <c r="O300" s="223" t="s">
        <v>6241</v>
      </c>
      <c r="P300" s="224" t="s">
        <v>12</v>
      </c>
      <c r="Q300" s="224"/>
      <c r="R300" s="224" t="s">
        <v>1064</v>
      </c>
      <c r="S300" s="224"/>
      <c r="T300" s="225"/>
      <c r="U300" s="226">
        <f t="shared" si="80"/>
        <v>0.58666666666666667</v>
      </c>
      <c r="V300" s="227">
        <f>SUM(U300:U302)</f>
        <v>1.9496296296296296</v>
      </c>
      <c r="W300" s="228" t="str">
        <f t="shared" si="81"/>
        <v>2</v>
      </c>
      <c r="X300" s="509"/>
      <c r="Y300" s="229">
        <f t="shared" si="82"/>
        <v>1</v>
      </c>
    </row>
    <row r="301" spans="2:25" ht="18.75" customHeight="1">
      <c r="B301" s="515"/>
      <c r="C301" s="506"/>
      <c r="D301" s="216">
        <v>2</v>
      </c>
      <c r="E301" s="216" t="s">
        <v>6487</v>
      </c>
      <c r="F301" s="217">
        <v>2406</v>
      </c>
      <c r="G301" s="218">
        <f t="shared" si="76"/>
        <v>481.2</v>
      </c>
      <c r="H301" s="219">
        <f t="shared" si="77"/>
        <v>1336.6666666666667</v>
      </c>
      <c r="I301" s="219">
        <f t="shared" si="78"/>
        <v>0.44555555555555559</v>
      </c>
      <c r="J301" s="217"/>
      <c r="K301" s="220"/>
      <c r="L301" s="220"/>
      <c r="M301" s="221"/>
      <c r="N301" s="222">
        <f t="shared" si="79"/>
        <v>0</v>
      </c>
      <c r="O301" s="223"/>
      <c r="P301" s="224"/>
      <c r="Q301" s="224"/>
      <c r="R301" s="224"/>
      <c r="S301" s="224"/>
      <c r="T301" s="225"/>
      <c r="U301" s="226">
        <f t="shared" si="80"/>
        <v>0.89111111111111119</v>
      </c>
      <c r="V301" s="227"/>
      <c r="W301" s="228" t="str">
        <f t="shared" si="81"/>
        <v>0</v>
      </c>
      <c r="X301" s="509"/>
      <c r="Y301" s="229">
        <f t="shared" si="82"/>
        <v>0</v>
      </c>
    </row>
    <row r="302" spans="2:25" ht="18.75" customHeight="1">
      <c r="B302" s="515"/>
      <c r="C302" s="506"/>
      <c r="D302" s="216">
        <v>3</v>
      </c>
      <c r="E302" s="216" t="s">
        <v>6044</v>
      </c>
      <c r="F302" s="217">
        <v>1274</v>
      </c>
      <c r="G302" s="218">
        <f t="shared" si="76"/>
        <v>254.8</v>
      </c>
      <c r="H302" s="219">
        <f t="shared" si="77"/>
        <v>707.77777777777771</v>
      </c>
      <c r="I302" s="219">
        <f t="shared" si="78"/>
        <v>0.2359259259259259</v>
      </c>
      <c r="J302" s="217"/>
      <c r="K302" s="220"/>
      <c r="L302" s="220"/>
      <c r="M302" s="221"/>
      <c r="N302" s="222">
        <f t="shared" si="79"/>
        <v>0</v>
      </c>
      <c r="O302" s="223"/>
      <c r="P302" s="224"/>
      <c r="Q302" s="224"/>
      <c r="R302" s="224"/>
      <c r="S302" s="224"/>
      <c r="T302" s="225"/>
      <c r="U302" s="226">
        <f t="shared" si="80"/>
        <v>0.4718518518518518</v>
      </c>
      <c r="V302" s="227"/>
      <c r="W302" s="228" t="str">
        <f t="shared" si="81"/>
        <v>0</v>
      </c>
      <c r="X302" s="509"/>
      <c r="Y302" s="229">
        <f t="shared" si="82"/>
        <v>0</v>
      </c>
    </row>
    <row r="303" spans="2:25" ht="18.75" customHeight="1">
      <c r="B303" s="515"/>
      <c r="C303" s="506"/>
      <c r="D303" s="216"/>
      <c r="E303" s="216"/>
      <c r="F303" s="217">
        <v>0</v>
      </c>
      <c r="G303" s="218">
        <f t="shared" si="76"/>
        <v>0</v>
      </c>
      <c r="H303" s="219">
        <f t="shared" si="77"/>
        <v>0</v>
      </c>
      <c r="I303" s="219">
        <f t="shared" si="78"/>
        <v>0</v>
      </c>
      <c r="J303" s="217"/>
      <c r="K303" s="220"/>
      <c r="L303" s="220"/>
      <c r="M303" s="221"/>
      <c r="N303" s="222">
        <f t="shared" si="79"/>
        <v>0</v>
      </c>
      <c r="O303" s="223"/>
      <c r="P303" s="224"/>
      <c r="Q303" s="224"/>
      <c r="R303" s="224"/>
      <c r="S303" s="224"/>
      <c r="T303" s="225"/>
      <c r="U303" s="226">
        <f t="shared" si="80"/>
        <v>0</v>
      </c>
      <c r="V303" s="227"/>
      <c r="W303" s="228" t="str">
        <f t="shared" si="81"/>
        <v>0</v>
      </c>
      <c r="X303" s="509"/>
      <c r="Y303" s="229">
        <f t="shared" si="82"/>
        <v>0</v>
      </c>
    </row>
    <row r="304" spans="2:25" ht="18.75" customHeight="1">
      <c r="B304" s="515"/>
      <c r="C304" s="506"/>
      <c r="D304" s="216">
        <v>1</v>
      </c>
      <c r="E304" s="216" t="s">
        <v>6488</v>
      </c>
      <c r="F304" s="217">
        <v>1870</v>
      </c>
      <c r="G304" s="218">
        <f t="shared" si="76"/>
        <v>374</v>
      </c>
      <c r="H304" s="219">
        <f t="shared" si="77"/>
        <v>1038.8888888888889</v>
      </c>
      <c r="I304" s="219">
        <f t="shared" si="78"/>
        <v>0.34629629629629632</v>
      </c>
      <c r="J304" s="217"/>
      <c r="K304" s="220"/>
      <c r="L304" s="220"/>
      <c r="M304" s="221"/>
      <c r="N304" s="222">
        <f t="shared" si="79"/>
        <v>0</v>
      </c>
      <c r="O304" s="223"/>
      <c r="P304" s="224"/>
      <c r="Q304" s="224"/>
      <c r="R304" s="224"/>
      <c r="S304" s="224"/>
      <c r="T304" s="225"/>
      <c r="U304" s="226">
        <f t="shared" si="80"/>
        <v>0.69259259259259265</v>
      </c>
      <c r="V304" s="227"/>
      <c r="W304" s="228" t="str">
        <f t="shared" si="81"/>
        <v>0</v>
      </c>
      <c r="X304" s="509"/>
      <c r="Y304" s="229">
        <f t="shared" si="82"/>
        <v>0</v>
      </c>
    </row>
    <row r="305" spans="2:25" ht="18.75" customHeight="1">
      <c r="B305" s="515"/>
      <c r="C305" s="506"/>
      <c r="D305" s="216">
        <v>2</v>
      </c>
      <c r="E305" s="216" t="s">
        <v>6489</v>
      </c>
      <c r="F305" s="217">
        <v>1584</v>
      </c>
      <c r="G305" s="218">
        <f t="shared" si="76"/>
        <v>316.8</v>
      </c>
      <c r="H305" s="219">
        <f t="shared" si="77"/>
        <v>880</v>
      </c>
      <c r="I305" s="219">
        <f t="shared" si="78"/>
        <v>0.29333333333333333</v>
      </c>
      <c r="J305" s="217"/>
      <c r="K305" s="220" t="s">
        <v>6490</v>
      </c>
      <c r="L305" s="220"/>
      <c r="M305" s="221">
        <f>SUM(H304:H306)</f>
        <v>2822.7777777777778</v>
      </c>
      <c r="N305" s="222">
        <f t="shared" si="79"/>
        <v>56.455555555555556</v>
      </c>
      <c r="O305" s="223" t="s">
        <v>6241</v>
      </c>
      <c r="P305" s="224" t="s">
        <v>12</v>
      </c>
      <c r="Q305" s="224"/>
      <c r="R305" s="224" t="s">
        <v>1064</v>
      </c>
      <c r="S305" s="224"/>
      <c r="T305" s="225"/>
      <c r="U305" s="226">
        <f t="shared" si="80"/>
        <v>0.58666666666666667</v>
      </c>
      <c r="V305" s="227">
        <f>SUM(U304:U306)</f>
        <v>1.8818518518518519</v>
      </c>
      <c r="W305" s="228" t="str">
        <f t="shared" si="81"/>
        <v>2</v>
      </c>
      <c r="X305" s="509"/>
      <c r="Y305" s="229">
        <f t="shared" si="82"/>
        <v>1</v>
      </c>
    </row>
    <row r="306" spans="2:25" ht="18.75" customHeight="1">
      <c r="B306" s="515"/>
      <c r="C306" s="506"/>
      <c r="D306" s="216">
        <v>3</v>
      </c>
      <c r="E306" s="216" t="s">
        <v>6491</v>
      </c>
      <c r="F306" s="217">
        <v>1627</v>
      </c>
      <c r="G306" s="218">
        <f t="shared" si="76"/>
        <v>325.39999999999998</v>
      </c>
      <c r="H306" s="219">
        <f t="shared" si="77"/>
        <v>903.88888888888891</v>
      </c>
      <c r="I306" s="219">
        <f t="shared" si="78"/>
        <v>0.30129629629629628</v>
      </c>
      <c r="J306" s="217"/>
      <c r="K306" s="220"/>
      <c r="L306" s="220"/>
      <c r="M306" s="221"/>
      <c r="N306" s="222">
        <f t="shared" si="79"/>
        <v>0</v>
      </c>
      <c r="O306" s="223"/>
      <c r="P306" s="224"/>
      <c r="Q306" s="224"/>
      <c r="R306" s="224"/>
      <c r="S306" s="224"/>
      <c r="T306" s="225"/>
      <c r="U306" s="226">
        <f t="shared" si="80"/>
        <v>0.60259259259259257</v>
      </c>
      <c r="V306" s="227"/>
      <c r="W306" s="228" t="str">
        <f t="shared" si="81"/>
        <v>0</v>
      </c>
      <c r="X306" s="509"/>
      <c r="Y306" s="229">
        <f t="shared" si="82"/>
        <v>0</v>
      </c>
    </row>
    <row r="307" spans="2:25" ht="18.75" customHeight="1">
      <c r="B307" s="515"/>
      <c r="C307" s="506"/>
      <c r="D307" s="216"/>
      <c r="E307" s="216"/>
      <c r="F307" s="217">
        <v>0</v>
      </c>
      <c r="G307" s="218">
        <f t="shared" si="76"/>
        <v>0</v>
      </c>
      <c r="H307" s="219">
        <f t="shared" si="77"/>
        <v>0</v>
      </c>
      <c r="I307" s="219">
        <f t="shared" si="78"/>
        <v>0</v>
      </c>
      <c r="J307" s="217"/>
      <c r="K307" s="220"/>
      <c r="L307" s="220"/>
      <c r="M307" s="221"/>
      <c r="N307" s="222">
        <f t="shared" si="79"/>
        <v>0</v>
      </c>
      <c r="O307" s="223"/>
      <c r="P307" s="224"/>
      <c r="Q307" s="224"/>
      <c r="R307" s="224"/>
      <c r="S307" s="224"/>
      <c r="T307" s="225"/>
      <c r="U307" s="226">
        <f t="shared" si="80"/>
        <v>0</v>
      </c>
      <c r="V307" s="227"/>
      <c r="W307" s="228" t="str">
        <f t="shared" si="81"/>
        <v>0</v>
      </c>
      <c r="X307" s="509"/>
      <c r="Y307" s="229">
        <f t="shared" si="82"/>
        <v>0</v>
      </c>
    </row>
    <row r="308" spans="2:25" ht="18.75" customHeight="1">
      <c r="B308" s="515"/>
      <c r="C308" s="506"/>
      <c r="D308" s="216">
        <v>1</v>
      </c>
      <c r="E308" s="216" t="s">
        <v>6492</v>
      </c>
      <c r="F308" s="217">
        <v>2223</v>
      </c>
      <c r="G308" s="218">
        <f t="shared" si="76"/>
        <v>444.6</v>
      </c>
      <c r="H308" s="219">
        <f t="shared" si="77"/>
        <v>1235</v>
      </c>
      <c r="I308" s="219">
        <f t="shared" si="78"/>
        <v>0.41166666666666668</v>
      </c>
      <c r="J308" s="217"/>
      <c r="K308" s="220"/>
      <c r="L308" s="220"/>
      <c r="M308" s="221"/>
      <c r="N308" s="222">
        <f t="shared" si="79"/>
        <v>0</v>
      </c>
      <c r="O308" s="223"/>
      <c r="P308" s="224"/>
      <c r="Q308" s="224"/>
      <c r="R308" s="224"/>
      <c r="S308" s="224"/>
      <c r="T308" s="225"/>
      <c r="U308" s="226">
        <f t="shared" si="80"/>
        <v>0.82333333333333336</v>
      </c>
      <c r="V308" s="227"/>
      <c r="W308" s="228" t="str">
        <f t="shared" si="81"/>
        <v>0</v>
      </c>
      <c r="X308" s="509"/>
      <c r="Y308" s="229">
        <f t="shared" si="82"/>
        <v>0</v>
      </c>
    </row>
    <row r="309" spans="2:25" ht="18.75" customHeight="1">
      <c r="B309" s="515"/>
      <c r="C309" s="506"/>
      <c r="D309" s="216">
        <v>2</v>
      </c>
      <c r="E309" s="216" t="s">
        <v>6493</v>
      </c>
      <c r="F309" s="217">
        <v>1619</v>
      </c>
      <c r="G309" s="218">
        <f t="shared" si="76"/>
        <v>323.8</v>
      </c>
      <c r="H309" s="219">
        <f t="shared" si="77"/>
        <v>899.44444444444446</v>
      </c>
      <c r="I309" s="219">
        <f t="shared" si="78"/>
        <v>0.29981481481481481</v>
      </c>
      <c r="J309" s="217"/>
      <c r="K309" s="220" t="s">
        <v>11357</v>
      </c>
      <c r="L309" s="220"/>
      <c r="M309" s="221">
        <f>SUM(H308:H310)</f>
        <v>3083.8888888888887</v>
      </c>
      <c r="N309" s="222">
        <f t="shared" si="79"/>
        <v>61.677777777777777</v>
      </c>
      <c r="O309" s="223" t="s">
        <v>6241</v>
      </c>
      <c r="P309" s="224" t="s">
        <v>12</v>
      </c>
      <c r="Q309" s="224"/>
      <c r="R309" s="224" t="s">
        <v>1064</v>
      </c>
      <c r="S309" s="224"/>
      <c r="T309" s="225"/>
      <c r="U309" s="226">
        <f t="shared" si="80"/>
        <v>0.59962962962962962</v>
      </c>
      <c r="V309" s="227">
        <f>SUM(U308:U310)</f>
        <v>2.0559259259259259</v>
      </c>
      <c r="W309" s="228" t="str">
        <f t="shared" si="81"/>
        <v>2</v>
      </c>
      <c r="X309" s="509"/>
      <c r="Y309" s="229">
        <f t="shared" si="82"/>
        <v>1</v>
      </c>
    </row>
    <row r="310" spans="2:25" ht="18.75" customHeight="1">
      <c r="B310" s="515"/>
      <c r="C310" s="506"/>
      <c r="D310" s="216">
        <v>3</v>
      </c>
      <c r="E310" s="216" t="s">
        <v>6494</v>
      </c>
      <c r="F310" s="217">
        <v>1709</v>
      </c>
      <c r="G310" s="218">
        <f t="shared" si="76"/>
        <v>341.8</v>
      </c>
      <c r="H310" s="219">
        <f t="shared" si="77"/>
        <v>949.44444444444446</v>
      </c>
      <c r="I310" s="219">
        <f t="shared" si="78"/>
        <v>0.31648148148148147</v>
      </c>
      <c r="J310" s="217"/>
      <c r="K310" s="220"/>
      <c r="L310" s="220"/>
      <c r="M310" s="221"/>
      <c r="N310" s="222">
        <f t="shared" si="79"/>
        <v>0</v>
      </c>
      <c r="O310" s="223"/>
      <c r="P310" s="224"/>
      <c r="Q310" s="224"/>
      <c r="R310" s="224"/>
      <c r="S310" s="224"/>
      <c r="T310" s="225"/>
      <c r="U310" s="226">
        <f t="shared" si="80"/>
        <v>0.63296296296296295</v>
      </c>
      <c r="V310" s="227"/>
      <c r="W310" s="228" t="str">
        <f t="shared" si="81"/>
        <v>0</v>
      </c>
      <c r="X310" s="509"/>
      <c r="Y310" s="229">
        <f t="shared" si="82"/>
        <v>0</v>
      </c>
    </row>
    <row r="311" spans="2:25" ht="18.75" customHeight="1">
      <c r="B311" s="515"/>
      <c r="C311" s="506"/>
      <c r="D311" s="216"/>
      <c r="E311" s="216"/>
      <c r="F311" s="217">
        <v>0</v>
      </c>
      <c r="G311" s="218">
        <f t="shared" si="76"/>
        <v>0</v>
      </c>
      <c r="H311" s="219">
        <f t="shared" si="77"/>
        <v>0</v>
      </c>
      <c r="I311" s="219">
        <f t="shared" si="78"/>
        <v>0</v>
      </c>
      <c r="J311" s="217"/>
      <c r="K311" s="220"/>
      <c r="L311" s="220"/>
      <c r="M311" s="221"/>
      <c r="N311" s="222">
        <f t="shared" si="79"/>
        <v>0</v>
      </c>
      <c r="O311" s="223"/>
      <c r="P311" s="224"/>
      <c r="Q311" s="224"/>
      <c r="R311" s="224"/>
      <c r="S311" s="224"/>
      <c r="T311" s="225"/>
      <c r="U311" s="226">
        <f t="shared" si="80"/>
        <v>0</v>
      </c>
      <c r="V311" s="227"/>
      <c r="W311" s="228" t="str">
        <f t="shared" si="81"/>
        <v>0</v>
      </c>
      <c r="X311" s="509"/>
      <c r="Y311" s="229">
        <f t="shared" si="82"/>
        <v>0</v>
      </c>
    </row>
    <row r="312" spans="2:25" ht="18.75" customHeight="1">
      <c r="B312" s="515"/>
      <c r="C312" s="506"/>
      <c r="D312" s="216">
        <v>1</v>
      </c>
      <c r="E312" s="216" t="s">
        <v>6495</v>
      </c>
      <c r="F312" s="217">
        <v>1025</v>
      </c>
      <c r="G312" s="218">
        <f t="shared" si="76"/>
        <v>205</v>
      </c>
      <c r="H312" s="219">
        <f t="shared" si="77"/>
        <v>569.44444444444446</v>
      </c>
      <c r="I312" s="219">
        <f t="shared" si="78"/>
        <v>0.18981481481481483</v>
      </c>
      <c r="J312" s="217"/>
      <c r="K312" s="220" t="s">
        <v>6496</v>
      </c>
      <c r="L312" s="220"/>
      <c r="M312" s="221">
        <f>SUM(H312:H316)</f>
        <v>2603.3333333333335</v>
      </c>
      <c r="N312" s="222">
        <f t="shared" si="79"/>
        <v>52.06666666666667</v>
      </c>
      <c r="O312" s="223" t="s">
        <v>6241</v>
      </c>
      <c r="P312" s="224" t="s">
        <v>12</v>
      </c>
      <c r="Q312" s="224"/>
      <c r="R312" s="224" t="s">
        <v>1064</v>
      </c>
      <c r="S312" s="224"/>
      <c r="T312" s="225"/>
      <c r="U312" s="226">
        <f t="shared" si="80"/>
        <v>0.37962962962962965</v>
      </c>
      <c r="V312" s="227">
        <f>SUM(U312:U316)</f>
        <v>1.7355555555555555</v>
      </c>
      <c r="W312" s="228" t="str">
        <f t="shared" si="81"/>
        <v>2</v>
      </c>
      <c r="X312" s="509"/>
      <c r="Y312" s="229">
        <f t="shared" si="82"/>
        <v>1</v>
      </c>
    </row>
    <row r="313" spans="2:25" ht="18.75" customHeight="1">
      <c r="B313" s="515"/>
      <c r="C313" s="506"/>
      <c r="D313" s="216">
        <v>1</v>
      </c>
      <c r="E313" s="216" t="s">
        <v>6497</v>
      </c>
      <c r="F313" s="217">
        <v>959</v>
      </c>
      <c r="G313" s="218">
        <f t="shared" si="76"/>
        <v>191.8</v>
      </c>
      <c r="H313" s="219">
        <f t="shared" si="77"/>
        <v>532.77777777777771</v>
      </c>
      <c r="I313" s="219">
        <f t="shared" si="78"/>
        <v>0.17759259259259258</v>
      </c>
      <c r="J313" s="217"/>
      <c r="K313" s="220"/>
      <c r="L313" s="220"/>
      <c r="M313" s="221"/>
      <c r="N313" s="222">
        <f t="shared" si="79"/>
        <v>0</v>
      </c>
      <c r="O313" s="223"/>
      <c r="P313" s="224"/>
      <c r="Q313" s="224"/>
      <c r="R313" s="224"/>
      <c r="S313" s="224"/>
      <c r="T313" s="225"/>
      <c r="U313" s="226">
        <f t="shared" si="80"/>
        <v>0.35518518518518516</v>
      </c>
      <c r="V313" s="227"/>
      <c r="W313" s="228" t="str">
        <f t="shared" si="81"/>
        <v>0</v>
      </c>
      <c r="X313" s="509"/>
      <c r="Y313" s="229">
        <f t="shared" si="82"/>
        <v>0</v>
      </c>
    </row>
    <row r="314" spans="2:25" ht="18.75" customHeight="1">
      <c r="B314" s="515"/>
      <c r="C314" s="506"/>
      <c r="D314" s="216">
        <v>2</v>
      </c>
      <c r="E314" s="216" t="s">
        <v>6498</v>
      </c>
      <c r="F314" s="217">
        <v>857</v>
      </c>
      <c r="G314" s="218">
        <f t="shared" si="76"/>
        <v>171.4</v>
      </c>
      <c r="H314" s="219">
        <f t="shared" si="77"/>
        <v>476.11111111111109</v>
      </c>
      <c r="I314" s="219">
        <f t="shared" si="78"/>
        <v>0.15870370370370371</v>
      </c>
      <c r="J314" s="217"/>
      <c r="K314" s="220"/>
      <c r="L314" s="220"/>
      <c r="M314" s="221"/>
      <c r="N314" s="222">
        <f t="shared" si="79"/>
        <v>0</v>
      </c>
      <c r="O314" s="223"/>
      <c r="P314" s="224"/>
      <c r="Q314" s="224"/>
      <c r="R314" s="224"/>
      <c r="S314" s="224"/>
      <c r="T314" s="225"/>
      <c r="U314" s="226">
        <f t="shared" si="80"/>
        <v>0.31740740740740742</v>
      </c>
      <c r="V314" s="227"/>
      <c r="W314" s="228" t="str">
        <f t="shared" si="81"/>
        <v>0</v>
      </c>
      <c r="X314" s="509"/>
      <c r="Y314" s="229">
        <f t="shared" si="82"/>
        <v>0</v>
      </c>
    </row>
    <row r="315" spans="2:25" ht="18.75" customHeight="1">
      <c r="B315" s="515"/>
      <c r="C315" s="506"/>
      <c r="D315" s="216">
        <v>3</v>
      </c>
      <c r="E315" s="216" t="s">
        <v>6499</v>
      </c>
      <c r="F315" s="217">
        <v>872</v>
      </c>
      <c r="G315" s="218">
        <f t="shared" si="76"/>
        <v>174.4</v>
      </c>
      <c r="H315" s="219">
        <f t="shared" si="77"/>
        <v>484.44444444444446</v>
      </c>
      <c r="I315" s="219">
        <f t="shared" si="78"/>
        <v>0.16148148148148148</v>
      </c>
      <c r="J315" s="217"/>
      <c r="K315" s="220"/>
      <c r="L315" s="220"/>
      <c r="M315" s="221"/>
      <c r="N315" s="222">
        <f t="shared" si="79"/>
        <v>0</v>
      </c>
      <c r="O315" s="223"/>
      <c r="P315" s="224"/>
      <c r="Q315" s="224"/>
      <c r="R315" s="224"/>
      <c r="S315" s="224"/>
      <c r="T315" s="225"/>
      <c r="U315" s="226">
        <f t="shared" si="80"/>
        <v>0.32296296296296295</v>
      </c>
      <c r="V315" s="227"/>
      <c r="W315" s="228" t="str">
        <f t="shared" si="81"/>
        <v>0</v>
      </c>
      <c r="X315" s="509"/>
      <c r="Y315" s="229">
        <f t="shared" si="82"/>
        <v>0</v>
      </c>
    </row>
    <row r="316" spans="2:25" ht="18.75" customHeight="1">
      <c r="B316" s="515"/>
      <c r="C316" s="506"/>
      <c r="D316" s="216">
        <v>4</v>
      </c>
      <c r="E316" s="216" t="s">
        <v>6500</v>
      </c>
      <c r="F316" s="217">
        <v>973</v>
      </c>
      <c r="G316" s="218">
        <f t="shared" si="76"/>
        <v>194.6</v>
      </c>
      <c r="H316" s="219">
        <f t="shared" si="77"/>
        <v>540.55555555555554</v>
      </c>
      <c r="I316" s="219">
        <f t="shared" si="78"/>
        <v>0.18018518518518517</v>
      </c>
      <c r="J316" s="217"/>
      <c r="K316" s="220"/>
      <c r="L316" s="220"/>
      <c r="M316" s="221"/>
      <c r="N316" s="222">
        <f t="shared" si="79"/>
        <v>0</v>
      </c>
      <c r="O316" s="223"/>
      <c r="P316" s="224"/>
      <c r="Q316" s="224"/>
      <c r="R316" s="224"/>
      <c r="S316" s="224"/>
      <c r="T316" s="225"/>
      <c r="U316" s="226">
        <f t="shared" si="80"/>
        <v>0.36037037037037034</v>
      </c>
      <c r="V316" s="227"/>
      <c r="W316" s="228" t="str">
        <f t="shared" si="81"/>
        <v>0</v>
      </c>
      <c r="X316" s="509"/>
      <c r="Y316" s="229">
        <f t="shared" si="82"/>
        <v>0</v>
      </c>
    </row>
    <row r="317" spans="2:25" ht="18.75" customHeight="1">
      <c r="B317" s="515"/>
      <c r="C317" s="506"/>
      <c r="D317" s="216"/>
      <c r="E317" s="216"/>
      <c r="F317" s="217">
        <v>0</v>
      </c>
      <c r="G317" s="218">
        <f t="shared" si="76"/>
        <v>0</v>
      </c>
      <c r="H317" s="219">
        <f t="shared" si="77"/>
        <v>0</v>
      </c>
      <c r="I317" s="219">
        <f t="shared" si="78"/>
        <v>0</v>
      </c>
      <c r="J317" s="217"/>
      <c r="K317" s="220"/>
      <c r="L317" s="220"/>
      <c r="M317" s="221"/>
      <c r="N317" s="222">
        <f t="shared" si="79"/>
        <v>0</v>
      </c>
      <c r="O317" s="223"/>
      <c r="P317" s="224"/>
      <c r="Q317" s="224"/>
      <c r="R317" s="224"/>
      <c r="S317" s="224"/>
      <c r="T317" s="225"/>
      <c r="U317" s="226">
        <f t="shared" si="80"/>
        <v>0</v>
      </c>
      <c r="V317" s="227"/>
      <c r="W317" s="228" t="str">
        <f t="shared" si="81"/>
        <v>0</v>
      </c>
      <c r="X317" s="509"/>
      <c r="Y317" s="229">
        <f t="shared" si="82"/>
        <v>0</v>
      </c>
    </row>
    <row r="318" spans="2:25" ht="18.75" customHeight="1">
      <c r="B318" s="515"/>
      <c r="C318" s="506"/>
      <c r="D318" s="216">
        <v>1</v>
      </c>
      <c r="E318" s="216" t="s">
        <v>6501</v>
      </c>
      <c r="F318" s="217">
        <v>1899</v>
      </c>
      <c r="G318" s="218">
        <f t="shared" si="76"/>
        <v>379.8</v>
      </c>
      <c r="H318" s="219">
        <f t="shared" si="77"/>
        <v>1055</v>
      </c>
      <c r="I318" s="219">
        <f t="shared" si="78"/>
        <v>0.35166666666666668</v>
      </c>
      <c r="J318" s="217"/>
      <c r="K318" s="220" t="s">
        <v>11358</v>
      </c>
      <c r="L318" s="220"/>
      <c r="M318" s="221">
        <f>SUM(H318:H320)</f>
        <v>2943.8888888888887</v>
      </c>
      <c r="N318" s="222">
        <f t="shared" si="79"/>
        <v>58.877777777777773</v>
      </c>
      <c r="O318" s="223" t="s">
        <v>6241</v>
      </c>
      <c r="P318" s="224" t="s">
        <v>12</v>
      </c>
      <c r="Q318" s="224"/>
      <c r="R318" s="224" t="s">
        <v>1064</v>
      </c>
      <c r="S318" s="224"/>
      <c r="T318" s="225"/>
      <c r="U318" s="226">
        <f t="shared" si="80"/>
        <v>0.70333333333333337</v>
      </c>
      <c r="V318" s="227">
        <f>SUM(U318:U320)</f>
        <v>1.9625925925925927</v>
      </c>
      <c r="W318" s="228" t="str">
        <f t="shared" si="81"/>
        <v>2</v>
      </c>
      <c r="X318" s="509"/>
      <c r="Y318" s="229">
        <f t="shared" si="82"/>
        <v>1</v>
      </c>
    </row>
    <row r="319" spans="2:25" ht="18.75" customHeight="1">
      <c r="B319" s="515"/>
      <c r="C319" s="506"/>
      <c r="D319" s="216">
        <v>2</v>
      </c>
      <c r="E319" s="216" t="s">
        <v>6502</v>
      </c>
      <c r="F319" s="217">
        <v>1701</v>
      </c>
      <c r="G319" s="218">
        <f t="shared" si="76"/>
        <v>340.2</v>
      </c>
      <c r="H319" s="219">
        <f t="shared" si="77"/>
        <v>945</v>
      </c>
      <c r="I319" s="219">
        <f t="shared" si="78"/>
        <v>0.315</v>
      </c>
      <c r="J319" s="217"/>
      <c r="K319" s="220"/>
      <c r="L319" s="220"/>
      <c r="M319" s="221"/>
      <c r="N319" s="222">
        <f t="shared" si="79"/>
        <v>0</v>
      </c>
      <c r="O319" s="223"/>
      <c r="P319" s="224"/>
      <c r="Q319" s="224"/>
      <c r="R319" s="224"/>
      <c r="S319" s="224"/>
      <c r="T319" s="225"/>
      <c r="U319" s="226">
        <f t="shared" si="80"/>
        <v>0.63</v>
      </c>
      <c r="V319" s="227"/>
      <c r="W319" s="228" t="str">
        <f t="shared" si="81"/>
        <v>0</v>
      </c>
      <c r="X319" s="509"/>
      <c r="Y319" s="229">
        <f t="shared" si="82"/>
        <v>0</v>
      </c>
    </row>
    <row r="320" spans="2:25" ht="18.75" customHeight="1">
      <c r="B320" s="515"/>
      <c r="C320" s="506"/>
      <c r="D320" s="216">
        <v>3</v>
      </c>
      <c r="E320" s="216" t="s">
        <v>6503</v>
      </c>
      <c r="F320" s="217">
        <v>1699</v>
      </c>
      <c r="G320" s="218">
        <f t="shared" si="76"/>
        <v>339.8</v>
      </c>
      <c r="H320" s="219">
        <f t="shared" si="77"/>
        <v>943.88888888888891</v>
      </c>
      <c r="I320" s="219">
        <f t="shared" si="78"/>
        <v>0.31462962962962965</v>
      </c>
      <c r="J320" s="217"/>
      <c r="K320" s="220"/>
      <c r="L320" s="220"/>
      <c r="M320" s="221"/>
      <c r="N320" s="222">
        <f t="shared" si="79"/>
        <v>0</v>
      </c>
      <c r="O320" s="223"/>
      <c r="P320" s="224"/>
      <c r="Q320" s="224"/>
      <c r="R320" s="224"/>
      <c r="S320" s="224"/>
      <c r="T320" s="225"/>
      <c r="U320" s="226">
        <f t="shared" si="80"/>
        <v>0.6292592592592593</v>
      </c>
      <c r="V320" s="227"/>
      <c r="W320" s="228" t="str">
        <f t="shared" si="81"/>
        <v>0</v>
      </c>
      <c r="X320" s="509"/>
      <c r="Y320" s="229">
        <f t="shared" si="82"/>
        <v>0</v>
      </c>
    </row>
    <row r="321" spans="2:25" ht="18.75" customHeight="1">
      <c r="B321" s="515"/>
      <c r="C321" s="506"/>
      <c r="D321" s="216"/>
      <c r="E321" s="216"/>
      <c r="F321" s="217">
        <v>0</v>
      </c>
      <c r="G321" s="218">
        <f t="shared" si="76"/>
        <v>0</v>
      </c>
      <c r="H321" s="219">
        <f t="shared" si="77"/>
        <v>0</v>
      </c>
      <c r="I321" s="219">
        <f t="shared" si="78"/>
        <v>0</v>
      </c>
      <c r="J321" s="217"/>
      <c r="K321" s="220"/>
      <c r="L321" s="220"/>
      <c r="M321" s="221"/>
      <c r="N321" s="222">
        <f t="shared" si="79"/>
        <v>0</v>
      </c>
      <c r="O321" s="223"/>
      <c r="P321" s="224"/>
      <c r="Q321" s="224"/>
      <c r="R321" s="224"/>
      <c r="S321" s="224"/>
      <c r="T321" s="225"/>
      <c r="U321" s="226">
        <f t="shared" si="80"/>
        <v>0</v>
      </c>
      <c r="V321" s="227"/>
      <c r="W321" s="228" t="str">
        <f t="shared" si="81"/>
        <v>0</v>
      </c>
      <c r="X321" s="509"/>
      <c r="Y321" s="229">
        <f t="shared" si="82"/>
        <v>0</v>
      </c>
    </row>
    <row r="322" spans="2:25" ht="18.75" customHeight="1">
      <c r="B322" s="515"/>
      <c r="C322" s="506"/>
      <c r="D322" s="216">
        <v>1</v>
      </c>
      <c r="E322" s="216" t="s">
        <v>6504</v>
      </c>
      <c r="F322" s="217">
        <v>1415</v>
      </c>
      <c r="G322" s="218">
        <f t="shared" si="76"/>
        <v>283</v>
      </c>
      <c r="H322" s="219">
        <f t="shared" si="77"/>
        <v>786.11111111111109</v>
      </c>
      <c r="I322" s="219">
        <f t="shared" si="78"/>
        <v>0.26203703703703701</v>
      </c>
      <c r="J322" s="217"/>
      <c r="K322" s="220"/>
      <c r="L322" s="220"/>
      <c r="M322" s="221"/>
      <c r="N322" s="222">
        <f t="shared" si="79"/>
        <v>0</v>
      </c>
      <c r="O322" s="223"/>
      <c r="P322" s="224"/>
      <c r="Q322" s="224"/>
      <c r="R322" s="224"/>
      <c r="S322" s="224"/>
      <c r="T322" s="225"/>
      <c r="U322" s="226">
        <f t="shared" si="80"/>
        <v>0.52407407407407403</v>
      </c>
      <c r="V322" s="227"/>
      <c r="W322" s="228" t="str">
        <f t="shared" si="81"/>
        <v>0</v>
      </c>
      <c r="X322" s="509"/>
      <c r="Y322" s="229">
        <f t="shared" si="82"/>
        <v>0</v>
      </c>
    </row>
    <row r="323" spans="2:25" ht="18.75" customHeight="1">
      <c r="B323" s="515"/>
      <c r="C323" s="506"/>
      <c r="D323" s="216">
        <v>2</v>
      </c>
      <c r="E323" s="216" t="s">
        <v>6437</v>
      </c>
      <c r="F323" s="217">
        <v>1168</v>
      </c>
      <c r="G323" s="218">
        <f t="shared" si="76"/>
        <v>233.6</v>
      </c>
      <c r="H323" s="219">
        <f t="shared" si="77"/>
        <v>648.88888888888891</v>
      </c>
      <c r="I323" s="219">
        <f t="shared" si="78"/>
        <v>0.21629629629629629</v>
      </c>
      <c r="J323" s="217"/>
      <c r="K323" s="220" t="s">
        <v>6505</v>
      </c>
      <c r="L323" s="220"/>
      <c r="M323" s="221">
        <f>SUM(H322:H324)</f>
        <v>2378.8888888888887</v>
      </c>
      <c r="N323" s="222">
        <f t="shared" si="79"/>
        <v>47.577777777777776</v>
      </c>
      <c r="O323" s="223" t="s">
        <v>6241</v>
      </c>
      <c r="P323" s="224" t="s">
        <v>12</v>
      </c>
      <c r="Q323" s="224"/>
      <c r="R323" s="224" t="s">
        <v>1064</v>
      </c>
      <c r="S323" s="224"/>
      <c r="T323" s="225"/>
      <c r="U323" s="226">
        <f t="shared" si="80"/>
        <v>0.43259259259259258</v>
      </c>
      <c r="V323" s="227">
        <f>SUM(U322:U324)</f>
        <v>1.5859259259259257</v>
      </c>
      <c r="W323" s="228" t="str">
        <f t="shared" si="81"/>
        <v>2</v>
      </c>
      <c r="X323" s="509"/>
      <c r="Y323" s="229">
        <f t="shared" si="82"/>
        <v>1</v>
      </c>
    </row>
    <row r="324" spans="2:25" ht="18.75" customHeight="1">
      <c r="B324" s="515"/>
      <c r="C324" s="506"/>
      <c r="D324" s="216">
        <v>3</v>
      </c>
      <c r="E324" s="216" t="s">
        <v>6506</v>
      </c>
      <c r="F324" s="217">
        <v>1699</v>
      </c>
      <c r="G324" s="218">
        <f t="shared" si="76"/>
        <v>339.8</v>
      </c>
      <c r="H324" s="219">
        <f t="shared" si="77"/>
        <v>943.88888888888891</v>
      </c>
      <c r="I324" s="219">
        <f t="shared" si="78"/>
        <v>0.31462962962962965</v>
      </c>
      <c r="J324" s="217"/>
      <c r="K324" s="220"/>
      <c r="L324" s="220"/>
      <c r="M324" s="221"/>
      <c r="N324" s="222">
        <f t="shared" si="79"/>
        <v>0</v>
      </c>
      <c r="O324" s="223"/>
      <c r="P324" s="224"/>
      <c r="Q324" s="224"/>
      <c r="R324" s="224"/>
      <c r="S324" s="224"/>
      <c r="T324" s="225"/>
      <c r="U324" s="226">
        <f t="shared" si="80"/>
        <v>0.6292592592592593</v>
      </c>
      <c r="V324" s="227"/>
      <c r="W324" s="228" t="str">
        <f t="shared" si="81"/>
        <v>0</v>
      </c>
      <c r="X324" s="509"/>
      <c r="Y324" s="229">
        <f t="shared" si="82"/>
        <v>0</v>
      </c>
    </row>
    <row r="325" spans="2:25" ht="18.75" customHeight="1">
      <c r="B325" s="515"/>
      <c r="C325" s="506"/>
      <c r="D325" s="216"/>
      <c r="E325" s="216"/>
      <c r="F325" s="217"/>
      <c r="G325" s="218">
        <f t="shared" si="76"/>
        <v>0</v>
      </c>
      <c r="H325" s="219">
        <f t="shared" si="77"/>
        <v>0</v>
      </c>
      <c r="I325" s="219">
        <f t="shared" si="78"/>
        <v>0</v>
      </c>
      <c r="J325" s="217"/>
      <c r="K325" s="220"/>
      <c r="L325" s="220"/>
      <c r="M325" s="221"/>
      <c r="N325" s="222">
        <f t="shared" si="79"/>
        <v>0</v>
      </c>
      <c r="O325" s="223"/>
      <c r="P325" s="224"/>
      <c r="Q325" s="224"/>
      <c r="R325" s="224"/>
      <c r="S325" s="224"/>
      <c r="T325" s="225"/>
      <c r="U325" s="226">
        <f t="shared" si="80"/>
        <v>0</v>
      </c>
      <c r="V325" s="227"/>
      <c r="W325" s="228" t="str">
        <f t="shared" si="81"/>
        <v>0</v>
      </c>
      <c r="X325" s="509"/>
      <c r="Y325" s="229">
        <f t="shared" si="82"/>
        <v>0</v>
      </c>
    </row>
    <row r="326" spans="2:25" ht="18.75" customHeight="1">
      <c r="B326" s="516"/>
      <c r="C326" s="507"/>
      <c r="D326" s="216"/>
      <c r="E326" s="216"/>
      <c r="F326" s="217"/>
      <c r="G326" s="218">
        <f>F326/$G$15</f>
        <v>0</v>
      </c>
      <c r="H326" s="219">
        <f>F326/$H$15</f>
        <v>0</v>
      </c>
      <c r="I326" s="219">
        <f>H326/$I$15</f>
        <v>0</v>
      </c>
      <c r="J326" s="217"/>
      <c r="K326" s="220"/>
      <c r="L326" s="220"/>
      <c r="M326" s="232"/>
      <c r="N326" s="222">
        <f>M326/$N$15</f>
        <v>0</v>
      </c>
      <c r="O326" s="231"/>
      <c r="P326" s="231"/>
      <c r="Q326" s="231"/>
      <c r="R326" s="231"/>
      <c r="S326" s="231"/>
      <c r="T326" s="225"/>
      <c r="U326" s="226">
        <f>H326/$U$15</f>
        <v>0</v>
      </c>
      <c r="V326" s="227"/>
      <c r="W326" s="228" t="str">
        <f>IF(V326&lt;1,"0",IF(V326&lt;5,"2",IF(V326&gt;=5,"6")))</f>
        <v>0</v>
      </c>
      <c r="X326" s="510"/>
      <c r="Y326" s="229">
        <f t="shared" si="82"/>
        <v>0</v>
      </c>
    </row>
    <row r="327" spans="2:25">
      <c r="B327" s="233"/>
      <c r="C327" s="234" t="s">
        <v>111</v>
      </c>
      <c r="D327" s="235"/>
      <c r="E327" s="236">
        <f>COUNTA(E296:E326)</f>
        <v>23</v>
      </c>
      <c r="F327" s="236">
        <f>SUM(F296:F326)</f>
        <v>34391</v>
      </c>
      <c r="G327" s="236">
        <f>SUM(G296:G326)</f>
        <v>6878.2000000000016</v>
      </c>
      <c r="H327" s="236">
        <f>SUM(H296:H326)</f>
        <v>19106.111111111113</v>
      </c>
      <c r="I327" s="236">
        <f>SUM(I296:I326)</f>
        <v>6.3687037037037033</v>
      </c>
      <c r="J327" s="236">
        <f>COUNTA(J296:J326)</f>
        <v>0</v>
      </c>
      <c r="K327" s="236">
        <f>COUNTA(K296:K326)</f>
        <v>7</v>
      </c>
      <c r="L327" s="236">
        <f>COUNTA(L296:L326)</f>
        <v>0</v>
      </c>
      <c r="M327" s="236">
        <f>SUM(M296:M326)</f>
        <v>19106.111111111109</v>
      </c>
      <c r="N327" s="236">
        <f>SUM(N296:N326)</f>
        <v>382.12222222222226</v>
      </c>
      <c r="O327" s="237"/>
      <c r="P327" s="238">
        <f>COUNTIF(P296:P326, "YES")</f>
        <v>0</v>
      </c>
      <c r="Q327" s="237"/>
      <c r="R327" s="237"/>
      <c r="S327" s="237"/>
      <c r="T327" s="237"/>
      <c r="U327" s="236">
        <f>SUM(U296:U326)</f>
        <v>12.737407407407407</v>
      </c>
      <c r="V327" s="236">
        <f>SUM(V296:V326)</f>
        <v>12.737407407407407</v>
      </c>
      <c r="W327" s="236">
        <f t="array" ref="W327">SUM(ABS(W296:W326))</f>
        <v>14</v>
      </c>
      <c r="X327" s="238">
        <f>IF(X296&lt;0.2, "0", IF(X296&lt;=2, "2", IF(X296&gt;2, ROUND(X296,0))))</f>
        <v>2</v>
      </c>
      <c r="Y327" s="236">
        <f>SUM(Y296:Y326)</f>
        <v>7</v>
      </c>
    </row>
    <row r="328" spans="2:25" ht="18.75" customHeight="1">
      <c r="B328" s="514">
        <v>6</v>
      </c>
      <c r="C328" s="505" t="s">
        <v>6507</v>
      </c>
      <c r="D328" s="216">
        <v>1</v>
      </c>
      <c r="E328" s="216" t="s">
        <v>6508</v>
      </c>
      <c r="F328" s="217">
        <v>1000</v>
      </c>
      <c r="G328" s="218">
        <f t="shared" ref="G328:G379" si="83">F328/$G$15</f>
        <v>200</v>
      </c>
      <c r="H328" s="219">
        <f t="shared" ref="H328:H379" si="84">F328/$H$15</f>
        <v>555.55555555555554</v>
      </c>
      <c r="I328" s="219">
        <f t="shared" ref="I328:I379" si="85">H328/$I$15</f>
        <v>0.18518518518518517</v>
      </c>
      <c r="J328" s="217"/>
      <c r="K328" s="220" t="s">
        <v>6509</v>
      </c>
      <c r="L328" s="220"/>
      <c r="M328" s="221">
        <f>SUM(H328:H333)</f>
        <v>2777.7777777777778</v>
      </c>
      <c r="N328" s="222">
        <f t="shared" ref="N328:N379" si="86">M328/$N$15</f>
        <v>55.555555555555557</v>
      </c>
      <c r="O328" s="223" t="s">
        <v>6241</v>
      </c>
      <c r="P328" s="224" t="s">
        <v>12</v>
      </c>
      <c r="Q328" s="224"/>
      <c r="R328" s="224" t="s">
        <v>1064</v>
      </c>
      <c r="S328" s="224"/>
      <c r="T328" s="225"/>
      <c r="U328" s="226">
        <f t="shared" ref="U328:U379" si="87">H328/$U$15</f>
        <v>0.37037037037037035</v>
      </c>
      <c r="V328" s="227">
        <f>SUM(U328:U333)</f>
        <v>1.8518518518518519</v>
      </c>
      <c r="W328" s="228" t="str">
        <f t="shared" ref="W328:W379" si="88">IF(V328&lt;1,"0",IF(V328&lt;5,"2",IF(V328&gt;=5,"6")))</f>
        <v>2</v>
      </c>
      <c r="X328" s="508">
        <f>K381/$X$15</f>
        <v>3</v>
      </c>
      <c r="Y328" s="229">
        <f>W328/2</f>
        <v>1</v>
      </c>
    </row>
    <row r="329" spans="2:25" ht="18.75" customHeight="1">
      <c r="B329" s="515"/>
      <c r="C329" s="506"/>
      <c r="D329" s="216">
        <v>2</v>
      </c>
      <c r="E329" s="216" t="s">
        <v>6510</v>
      </c>
      <c r="F329" s="217">
        <v>659</v>
      </c>
      <c r="G329" s="218">
        <f t="shared" si="83"/>
        <v>131.80000000000001</v>
      </c>
      <c r="H329" s="219">
        <f t="shared" si="84"/>
        <v>366.11111111111109</v>
      </c>
      <c r="I329" s="219">
        <f t="shared" si="85"/>
        <v>0.12203703703703703</v>
      </c>
      <c r="J329" s="217"/>
      <c r="K329" s="220"/>
      <c r="L329" s="220"/>
      <c r="M329" s="221"/>
      <c r="N329" s="222">
        <f t="shared" si="86"/>
        <v>0</v>
      </c>
      <c r="O329" s="223"/>
      <c r="P329" s="224"/>
      <c r="Q329" s="224"/>
      <c r="R329" s="224"/>
      <c r="S329" s="224"/>
      <c r="T329" s="225"/>
      <c r="U329" s="226">
        <f t="shared" si="87"/>
        <v>0.24407407407407405</v>
      </c>
      <c r="V329" s="227"/>
      <c r="W329" s="228" t="str">
        <f t="shared" si="88"/>
        <v>0</v>
      </c>
      <c r="X329" s="509"/>
      <c r="Y329" s="229">
        <f t="shared" ref="Y329:Y380" si="89">W329/2</f>
        <v>0</v>
      </c>
    </row>
    <row r="330" spans="2:25" ht="18.75" customHeight="1">
      <c r="B330" s="515"/>
      <c r="C330" s="506"/>
      <c r="D330" s="216">
        <v>3</v>
      </c>
      <c r="E330" s="216" t="s">
        <v>6511</v>
      </c>
      <c r="F330" s="217">
        <v>1006</v>
      </c>
      <c r="G330" s="218">
        <f t="shared" si="83"/>
        <v>201.2</v>
      </c>
      <c r="H330" s="219">
        <f t="shared" si="84"/>
        <v>558.88888888888891</v>
      </c>
      <c r="I330" s="219">
        <f t="shared" si="85"/>
        <v>0.18629629629629629</v>
      </c>
      <c r="J330" s="217"/>
      <c r="K330" s="220"/>
      <c r="L330" s="220"/>
      <c r="M330" s="221"/>
      <c r="N330" s="222">
        <f t="shared" si="86"/>
        <v>0</v>
      </c>
      <c r="O330" s="223"/>
      <c r="P330" s="224"/>
      <c r="Q330" s="224"/>
      <c r="R330" s="224"/>
      <c r="S330" s="224"/>
      <c r="T330" s="225"/>
      <c r="U330" s="226">
        <f t="shared" si="87"/>
        <v>0.37259259259259259</v>
      </c>
      <c r="V330" s="227"/>
      <c r="W330" s="228" t="str">
        <f t="shared" si="88"/>
        <v>0</v>
      </c>
      <c r="X330" s="509"/>
      <c r="Y330" s="229">
        <f t="shared" si="89"/>
        <v>0</v>
      </c>
    </row>
    <row r="331" spans="2:25" ht="18.75" customHeight="1">
      <c r="B331" s="515"/>
      <c r="C331" s="506"/>
      <c r="D331" s="216">
        <v>4</v>
      </c>
      <c r="E331" s="216" t="s">
        <v>6512</v>
      </c>
      <c r="F331" s="217">
        <v>1332</v>
      </c>
      <c r="G331" s="218">
        <f t="shared" si="83"/>
        <v>266.39999999999998</v>
      </c>
      <c r="H331" s="219">
        <f t="shared" si="84"/>
        <v>740</v>
      </c>
      <c r="I331" s="219">
        <f t="shared" si="85"/>
        <v>0.24666666666666667</v>
      </c>
      <c r="J331" s="217"/>
      <c r="K331" s="220"/>
      <c r="L331" s="220"/>
      <c r="M331" s="221"/>
      <c r="N331" s="222">
        <f t="shared" si="86"/>
        <v>0</v>
      </c>
      <c r="O331" s="223"/>
      <c r="P331" s="224"/>
      <c r="Q331" s="224"/>
      <c r="R331" s="224"/>
      <c r="S331" s="224"/>
      <c r="T331" s="225"/>
      <c r="U331" s="226">
        <f t="shared" si="87"/>
        <v>0.49333333333333335</v>
      </c>
      <c r="V331" s="227"/>
      <c r="W331" s="228" t="str">
        <f t="shared" si="88"/>
        <v>0</v>
      </c>
      <c r="X331" s="509"/>
      <c r="Y331" s="229">
        <f t="shared" si="89"/>
        <v>0</v>
      </c>
    </row>
    <row r="332" spans="2:25" ht="18.75" customHeight="1">
      <c r="B332" s="515"/>
      <c r="C332" s="506"/>
      <c r="D332" s="216"/>
      <c r="E332" s="216" t="s">
        <v>6513</v>
      </c>
      <c r="F332" s="217">
        <v>534</v>
      </c>
      <c r="G332" s="218">
        <f t="shared" si="83"/>
        <v>106.8</v>
      </c>
      <c r="H332" s="219">
        <f t="shared" si="84"/>
        <v>296.66666666666669</v>
      </c>
      <c r="I332" s="219">
        <f t="shared" si="85"/>
        <v>9.8888888888888901E-2</v>
      </c>
      <c r="J332" s="217"/>
      <c r="K332" s="220"/>
      <c r="L332" s="220"/>
      <c r="M332" s="221"/>
      <c r="N332" s="222">
        <f t="shared" si="86"/>
        <v>0</v>
      </c>
      <c r="O332" s="223"/>
      <c r="P332" s="224"/>
      <c r="Q332" s="224"/>
      <c r="R332" s="224"/>
      <c r="S332" s="224"/>
      <c r="T332" s="225"/>
      <c r="U332" s="226">
        <f t="shared" si="87"/>
        <v>0.1977777777777778</v>
      </c>
      <c r="V332" s="227"/>
      <c r="W332" s="228" t="str">
        <f t="shared" si="88"/>
        <v>0</v>
      </c>
      <c r="X332" s="509"/>
      <c r="Y332" s="229">
        <f t="shared" si="89"/>
        <v>0</v>
      </c>
    </row>
    <row r="333" spans="2:25" ht="18.75" customHeight="1">
      <c r="B333" s="515"/>
      <c r="C333" s="506"/>
      <c r="D333" s="216">
        <v>1</v>
      </c>
      <c r="E333" s="216" t="s">
        <v>6514</v>
      </c>
      <c r="F333" s="217">
        <v>469</v>
      </c>
      <c r="G333" s="218">
        <f t="shared" si="83"/>
        <v>93.8</v>
      </c>
      <c r="H333" s="219">
        <f t="shared" si="84"/>
        <v>260.55555555555554</v>
      </c>
      <c r="I333" s="219">
        <f t="shared" si="85"/>
        <v>8.6851851851851847E-2</v>
      </c>
      <c r="J333" s="217"/>
      <c r="K333" s="220"/>
      <c r="L333" s="220"/>
      <c r="M333" s="221"/>
      <c r="N333" s="222">
        <f t="shared" si="86"/>
        <v>0</v>
      </c>
      <c r="O333" s="223"/>
      <c r="P333" s="224"/>
      <c r="Q333" s="224"/>
      <c r="R333" s="224"/>
      <c r="S333" s="224"/>
      <c r="T333" s="225"/>
      <c r="U333" s="226">
        <f t="shared" si="87"/>
        <v>0.17370370370370369</v>
      </c>
      <c r="V333" s="227"/>
      <c r="W333" s="228" t="str">
        <f t="shared" si="88"/>
        <v>0</v>
      </c>
      <c r="X333" s="509"/>
      <c r="Y333" s="229">
        <f t="shared" si="89"/>
        <v>0</v>
      </c>
    </row>
    <row r="334" spans="2:25" ht="18.75" customHeight="1">
      <c r="B334" s="515"/>
      <c r="C334" s="506"/>
      <c r="D334" s="216"/>
      <c r="E334" s="216"/>
      <c r="F334" s="217"/>
      <c r="G334" s="218">
        <f t="shared" si="83"/>
        <v>0</v>
      </c>
      <c r="H334" s="219">
        <f t="shared" si="84"/>
        <v>0</v>
      </c>
      <c r="I334" s="219">
        <f t="shared" si="85"/>
        <v>0</v>
      </c>
      <c r="J334" s="217"/>
      <c r="K334" s="220"/>
      <c r="L334" s="220"/>
      <c r="M334" s="221"/>
      <c r="N334" s="222">
        <f t="shared" si="86"/>
        <v>0</v>
      </c>
      <c r="O334" s="223"/>
      <c r="P334" s="224"/>
      <c r="Q334" s="224"/>
      <c r="R334" s="224"/>
      <c r="S334" s="224"/>
      <c r="T334" s="225"/>
      <c r="U334" s="226">
        <f t="shared" si="87"/>
        <v>0</v>
      </c>
      <c r="V334" s="227"/>
      <c r="W334" s="228" t="str">
        <f t="shared" si="88"/>
        <v>0</v>
      </c>
      <c r="X334" s="509"/>
      <c r="Y334" s="229">
        <f t="shared" si="89"/>
        <v>0</v>
      </c>
    </row>
    <row r="335" spans="2:25" ht="18.75" customHeight="1">
      <c r="B335" s="515"/>
      <c r="C335" s="506"/>
      <c r="D335" s="216">
        <v>3</v>
      </c>
      <c r="E335" s="216" t="s">
        <v>6515</v>
      </c>
      <c r="F335" s="217">
        <v>560</v>
      </c>
      <c r="G335" s="218">
        <f t="shared" si="83"/>
        <v>112</v>
      </c>
      <c r="H335" s="219">
        <f t="shared" si="84"/>
        <v>311.11111111111109</v>
      </c>
      <c r="I335" s="219">
        <f t="shared" si="85"/>
        <v>0.1037037037037037</v>
      </c>
      <c r="J335" s="217"/>
      <c r="K335" s="220"/>
      <c r="L335" s="220"/>
      <c r="M335" s="221"/>
      <c r="N335" s="222">
        <f t="shared" si="86"/>
        <v>0</v>
      </c>
      <c r="O335" s="223"/>
      <c r="P335" s="224"/>
      <c r="Q335" s="224"/>
      <c r="R335" s="224"/>
      <c r="S335" s="224"/>
      <c r="T335" s="225"/>
      <c r="U335" s="226">
        <f t="shared" si="87"/>
        <v>0.2074074074074074</v>
      </c>
      <c r="V335" s="227"/>
      <c r="W335" s="228" t="str">
        <f t="shared" si="88"/>
        <v>0</v>
      </c>
      <c r="X335" s="509"/>
      <c r="Y335" s="229">
        <f t="shared" si="89"/>
        <v>0</v>
      </c>
    </row>
    <row r="336" spans="2:25" ht="18.75" customHeight="1">
      <c r="B336" s="515"/>
      <c r="C336" s="506"/>
      <c r="D336" s="216">
        <v>4</v>
      </c>
      <c r="E336" s="216" t="s">
        <v>6516</v>
      </c>
      <c r="F336" s="217">
        <v>804</v>
      </c>
      <c r="G336" s="218">
        <f t="shared" si="83"/>
        <v>160.80000000000001</v>
      </c>
      <c r="H336" s="219">
        <f t="shared" si="84"/>
        <v>446.66666666666663</v>
      </c>
      <c r="I336" s="219">
        <f t="shared" si="85"/>
        <v>0.14888888888888888</v>
      </c>
      <c r="J336" s="217"/>
      <c r="K336" s="220" t="s">
        <v>6517</v>
      </c>
      <c r="L336" s="220"/>
      <c r="M336" s="221">
        <f>SUM(H335:H341)</f>
        <v>2717.7777777777774</v>
      </c>
      <c r="N336" s="222">
        <f t="shared" si="86"/>
        <v>54.355555555555547</v>
      </c>
      <c r="O336" s="223" t="s">
        <v>6241</v>
      </c>
      <c r="P336" s="224" t="s">
        <v>12</v>
      </c>
      <c r="Q336" s="224"/>
      <c r="R336" s="224" t="s">
        <v>1064</v>
      </c>
      <c r="S336" s="224"/>
      <c r="T336" s="225"/>
      <c r="U336" s="226">
        <f t="shared" si="87"/>
        <v>0.29777777777777775</v>
      </c>
      <c r="V336" s="227">
        <f>SUM(U335:U341)</f>
        <v>1.8118518518518518</v>
      </c>
      <c r="W336" s="228" t="str">
        <f t="shared" si="88"/>
        <v>2</v>
      </c>
      <c r="X336" s="509"/>
      <c r="Y336" s="229">
        <f t="shared" si="89"/>
        <v>1</v>
      </c>
    </row>
    <row r="337" spans="2:25" ht="18.75" customHeight="1">
      <c r="B337" s="515"/>
      <c r="C337" s="506"/>
      <c r="D337" s="216">
        <v>5</v>
      </c>
      <c r="E337" s="216" t="s">
        <v>6461</v>
      </c>
      <c r="F337" s="217">
        <v>875</v>
      </c>
      <c r="G337" s="218">
        <f t="shared" si="83"/>
        <v>175</v>
      </c>
      <c r="H337" s="219">
        <f t="shared" si="84"/>
        <v>486.11111111111109</v>
      </c>
      <c r="I337" s="219">
        <f t="shared" si="85"/>
        <v>0.16203703703703703</v>
      </c>
      <c r="J337" s="217"/>
      <c r="K337" s="220"/>
      <c r="L337" s="220"/>
      <c r="M337" s="221"/>
      <c r="N337" s="222">
        <f t="shared" si="86"/>
        <v>0</v>
      </c>
      <c r="O337" s="223"/>
      <c r="P337" s="224"/>
      <c r="Q337" s="224"/>
      <c r="R337" s="224"/>
      <c r="S337" s="224"/>
      <c r="T337" s="225"/>
      <c r="U337" s="226">
        <f t="shared" si="87"/>
        <v>0.32407407407407407</v>
      </c>
      <c r="V337" s="227"/>
      <c r="W337" s="228" t="str">
        <f t="shared" si="88"/>
        <v>0</v>
      </c>
      <c r="X337" s="509"/>
      <c r="Y337" s="229">
        <f t="shared" si="89"/>
        <v>0</v>
      </c>
    </row>
    <row r="338" spans="2:25" ht="18.75" customHeight="1">
      <c r="B338" s="515"/>
      <c r="C338" s="506"/>
      <c r="D338" s="216">
        <v>6</v>
      </c>
      <c r="E338" s="216" t="s">
        <v>6518</v>
      </c>
      <c r="F338" s="217">
        <v>328</v>
      </c>
      <c r="G338" s="218">
        <f t="shared" si="83"/>
        <v>65.599999999999994</v>
      </c>
      <c r="H338" s="219">
        <f t="shared" si="84"/>
        <v>182.22222222222223</v>
      </c>
      <c r="I338" s="219">
        <f t="shared" si="85"/>
        <v>6.0740740740740741E-2</v>
      </c>
      <c r="J338" s="217"/>
      <c r="K338" s="220"/>
      <c r="L338" s="220"/>
      <c r="M338" s="221"/>
      <c r="N338" s="222">
        <f t="shared" si="86"/>
        <v>0</v>
      </c>
      <c r="O338" s="223"/>
      <c r="P338" s="224"/>
      <c r="Q338" s="224"/>
      <c r="R338" s="224"/>
      <c r="S338" s="224"/>
      <c r="T338" s="225"/>
      <c r="U338" s="226">
        <f t="shared" si="87"/>
        <v>0.12148148148148148</v>
      </c>
      <c r="V338" s="227"/>
      <c r="W338" s="228" t="str">
        <f t="shared" si="88"/>
        <v>0</v>
      </c>
      <c r="X338" s="509"/>
      <c r="Y338" s="229">
        <f t="shared" si="89"/>
        <v>0</v>
      </c>
    </row>
    <row r="339" spans="2:25" ht="18.75" customHeight="1">
      <c r="B339" s="515"/>
      <c r="C339" s="506"/>
      <c r="D339" s="216">
        <v>7</v>
      </c>
      <c r="E339" s="216" t="s">
        <v>6519</v>
      </c>
      <c r="F339" s="217">
        <v>670</v>
      </c>
      <c r="G339" s="218">
        <f t="shared" si="83"/>
        <v>134</v>
      </c>
      <c r="H339" s="219">
        <f t="shared" si="84"/>
        <v>372.22222222222223</v>
      </c>
      <c r="I339" s="219">
        <f t="shared" si="85"/>
        <v>0.12407407407407407</v>
      </c>
      <c r="J339" s="217"/>
      <c r="K339" s="220"/>
      <c r="L339" s="220"/>
      <c r="M339" s="221"/>
      <c r="N339" s="222">
        <f t="shared" si="86"/>
        <v>0</v>
      </c>
      <c r="O339" s="223"/>
      <c r="P339" s="224"/>
      <c r="Q339" s="224"/>
      <c r="R339" s="224"/>
      <c r="S339" s="224"/>
      <c r="T339" s="225"/>
      <c r="U339" s="226">
        <f t="shared" si="87"/>
        <v>0.24814814814814815</v>
      </c>
      <c r="V339" s="227"/>
      <c r="W339" s="228" t="str">
        <f t="shared" si="88"/>
        <v>0</v>
      </c>
      <c r="X339" s="509"/>
      <c r="Y339" s="229">
        <f t="shared" si="89"/>
        <v>0</v>
      </c>
    </row>
    <row r="340" spans="2:25" ht="18.75" customHeight="1">
      <c r="B340" s="515"/>
      <c r="C340" s="506"/>
      <c r="D340" s="216">
        <v>8</v>
      </c>
      <c r="E340" s="216" t="s">
        <v>6520</v>
      </c>
      <c r="F340" s="217">
        <v>798</v>
      </c>
      <c r="G340" s="218">
        <f t="shared" si="83"/>
        <v>159.6</v>
      </c>
      <c r="H340" s="219">
        <f t="shared" si="84"/>
        <v>443.33333333333331</v>
      </c>
      <c r="I340" s="219">
        <f t="shared" si="85"/>
        <v>0.14777777777777776</v>
      </c>
      <c r="J340" s="217"/>
      <c r="K340" s="220"/>
      <c r="L340" s="220"/>
      <c r="M340" s="221"/>
      <c r="N340" s="222">
        <f t="shared" si="86"/>
        <v>0</v>
      </c>
      <c r="O340" s="223"/>
      <c r="P340" s="224"/>
      <c r="Q340" s="224"/>
      <c r="R340" s="224"/>
      <c r="S340" s="224"/>
      <c r="T340" s="225"/>
      <c r="U340" s="226">
        <f t="shared" si="87"/>
        <v>0.29555555555555552</v>
      </c>
      <c r="V340" s="227"/>
      <c r="W340" s="228" t="str">
        <f t="shared" si="88"/>
        <v>0</v>
      </c>
      <c r="X340" s="509"/>
      <c r="Y340" s="229">
        <f t="shared" si="89"/>
        <v>0</v>
      </c>
    </row>
    <row r="341" spans="2:25" ht="18.75" customHeight="1">
      <c r="B341" s="515"/>
      <c r="C341" s="506"/>
      <c r="D341" s="216">
        <v>9</v>
      </c>
      <c r="E341" s="216" t="s">
        <v>6521</v>
      </c>
      <c r="F341" s="217">
        <v>857</v>
      </c>
      <c r="G341" s="218">
        <f t="shared" si="83"/>
        <v>171.4</v>
      </c>
      <c r="H341" s="219">
        <f t="shared" si="84"/>
        <v>476.11111111111109</v>
      </c>
      <c r="I341" s="219">
        <f t="shared" si="85"/>
        <v>0.15870370370370371</v>
      </c>
      <c r="J341" s="217"/>
      <c r="K341" s="220"/>
      <c r="L341" s="220"/>
      <c r="M341" s="221"/>
      <c r="N341" s="222">
        <f t="shared" si="86"/>
        <v>0</v>
      </c>
      <c r="O341" s="223"/>
      <c r="P341" s="224"/>
      <c r="Q341" s="224"/>
      <c r="R341" s="224"/>
      <c r="S341" s="224"/>
      <c r="T341" s="225"/>
      <c r="U341" s="226">
        <f t="shared" si="87"/>
        <v>0.31740740740740742</v>
      </c>
      <c r="V341" s="227"/>
      <c r="W341" s="228" t="str">
        <f t="shared" si="88"/>
        <v>0</v>
      </c>
      <c r="X341" s="509"/>
      <c r="Y341" s="229">
        <f t="shared" si="89"/>
        <v>0</v>
      </c>
    </row>
    <row r="342" spans="2:25" ht="18.75" customHeight="1">
      <c r="B342" s="515"/>
      <c r="C342" s="506"/>
      <c r="D342" s="216"/>
      <c r="E342" s="216"/>
      <c r="F342" s="217"/>
      <c r="G342" s="218">
        <f t="shared" si="83"/>
        <v>0</v>
      </c>
      <c r="H342" s="219">
        <f t="shared" si="84"/>
        <v>0</v>
      </c>
      <c r="I342" s="219">
        <f t="shared" si="85"/>
        <v>0</v>
      </c>
      <c r="J342" s="217"/>
      <c r="K342" s="220"/>
      <c r="L342" s="220"/>
      <c r="M342" s="221"/>
      <c r="N342" s="222">
        <f t="shared" si="86"/>
        <v>0</v>
      </c>
      <c r="O342" s="223"/>
      <c r="P342" s="224"/>
      <c r="Q342" s="224"/>
      <c r="R342" s="224"/>
      <c r="S342" s="224"/>
      <c r="T342" s="225"/>
      <c r="U342" s="226">
        <f t="shared" si="87"/>
        <v>0</v>
      </c>
      <c r="V342" s="227"/>
      <c r="W342" s="228" t="str">
        <f t="shared" si="88"/>
        <v>0</v>
      </c>
      <c r="X342" s="509"/>
      <c r="Y342" s="229">
        <f t="shared" si="89"/>
        <v>0</v>
      </c>
    </row>
    <row r="343" spans="2:25" ht="18.75" customHeight="1">
      <c r="B343" s="515"/>
      <c r="C343" s="506"/>
      <c r="D343" s="216"/>
      <c r="E343" s="216" t="s">
        <v>6522</v>
      </c>
      <c r="F343" s="217">
        <v>1482</v>
      </c>
      <c r="G343" s="218">
        <f t="shared" si="83"/>
        <v>296.39999999999998</v>
      </c>
      <c r="H343" s="219">
        <f t="shared" si="84"/>
        <v>823.33333333333326</v>
      </c>
      <c r="I343" s="219">
        <f t="shared" si="85"/>
        <v>0.27444444444444444</v>
      </c>
      <c r="J343" s="217"/>
      <c r="K343" s="220"/>
      <c r="L343" s="220"/>
      <c r="M343" s="221"/>
      <c r="N343" s="222">
        <f t="shared" si="86"/>
        <v>0</v>
      </c>
      <c r="O343" s="223"/>
      <c r="P343" s="224"/>
      <c r="Q343" s="224"/>
      <c r="R343" s="224"/>
      <c r="S343" s="224"/>
      <c r="T343" s="225"/>
      <c r="U343" s="226">
        <f t="shared" si="87"/>
        <v>0.54888888888888887</v>
      </c>
      <c r="V343" s="227"/>
      <c r="W343" s="228" t="str">
        <f t="shared" si="88"/>
        <v>0</v>
      </c>
      <c r="X343" s="509"/>
      <c r="Y343" s="229">
        <f t="shared" si="89"/>
        <v>0</v>
      </c>
    </row>
    <row r="344" spans="2:25" ht="18.75" customHeight="1">
      <c r="B344" s="515"/>
      <c r="C344" s="506"/>
      <c r="D344" s="216">
        <v>1</v>
      </c>
      <c r="E344" s="216" t="s">
        <v>6523</v>
      </c>
      <c r="F344" s="217">
        <v>811</v>
      </c>
      <c r="G344" s="218">
        <f t="shared" si="83"/>
        <v>162.19999999999999</v>
      </c>
      <c r="H344" s="219">
        <f t="shared" si="84"/>
        <v>450.55555555555554</v>
      </c>
      <c r="I344" s="219">
        <f t="shared" si="85"/>
        <v>0.15018518518518517</v>
      </c>
      <c r="J344" s="217"/>
      <c r="K344" s="220"/>
      <c r="L344" s="220"/>
      <c r="M344" s="221"/>
      <c r="N344" s="222">
        <f t="shared" si="86"/>
        <v>0</v>
      </c>
      <c r="O344" s="223"/>
      <c r="P344" s="224"/>
      <c r="Q344" s="224"/>
      <c r="R344" s="224"/>
      <c r="S344" s="224"/>
      <c r="T344" s="225"/>
      <c r="U344" s="226">
        <f t="shared" si="87"/>
        <v>0.30037037037037034</v>
      </c>
      <c r="V344" s="227"/>
      <c r="W344" s="228" t="str">
        <f t="shared" si="88"/>
        <v>0</v>
      </c>
      <c r="X344" s="509"/>
      <c r="Y344" s="229">
        <f t="shared" si="89"/>
        <v>0</v>
      </c>
    </row>
    <row r="345" spans="2:25" ht="18.75" customHeight="1">
      <c r="B345" s="515"/>
      <c r="C345" s="506"/>
      <c r="D345" s="216">
        <v>2</v>
      </c>
      <c r="E345" s="216" t="s">
        <v>6524</v>
      </c>
      <c r="F345" s="217">
        <v>942</v>
      </c>
      <c r="G345" s="218">
        <f t="shared" si="83"/>
        <v>188.4</v>
      </c>
      <c r="H345" s="219">
        <f t="shared" si="84"/>
        <v>523.33333333333337</v>
      </c>
      <c r="I345" s="219">
        <f t="shared" si="85"/>
        <v>0.17444444444444446</v>
      </c>
      <c r="J345" s="217"/>
      <c r="K345" s="220"/>
      <c r="L345" s="220"/>
      <c r="M345" s="221"/>
      <c r="N345" s="222">
        <f t="shared" si="86"/>
        <v>0</v>
      </c>
      <c r="O345" s="223"/>
      <c r="P345" s="224"/>
      <c r="Q345" s="224"/>
      <c r="R345" s="224"/>
      <c r="S345" s="224"/>
      <c r="T345" s="225"/>
      <c r="U345" s="226">
        <f t="shared" si="87"/>
        <v>0.34888888888888892</v>
      </c>
      <c r="V345" s="227"/>
      <c r="W345" s="228" t="str">
        <f t="shared" si="88"/>
        <v>0</v>
      </c>
      <c r="X345" s="509"/>
      <c r="Y345" s="229">
        <f t="shared" si="89"/>
        <v>0</v>
      </c>
    </row>
    <row r="346" spans="2:25" ht="18.75" customHeight="1">
      <c r="B346" s="515"/>
      <c r="C346" s="506"/>
      <c r="D346" s="216">
        <v>4</v>
      </c>
      <c r="E346" s="216" t="s">
        <v>6526</v>
      </c>
      <c r="F346" s="217">
        <v>1142</v>
      </c>
      <c r="G346" s="218">
        <f t="shared" si="83"/>
        <v>228.4</v>
      </c>
      <c r="H346" s="219">
        <f t="shared" si="84"/>
        <v>634.44444444444446</v>
      </c>
      <c r="I346" s="219">
        <f t="shared" si="85"/>
        <v>0.21148148148148149</v>
      </c>
      <c r="J346" s="217"/>
      <c r="K346" s="220" t="s">
        <v>11359</v>
      </c>
      <c r="L346" s="220"/>
      <c r="M346" s="221">
        <f>SUM(H343:H346)</f>
        <v>2431.6666666666665</v>
      </c>
      <c r="N346" s="222">
        <f t="shared" si="86"/>
        <v>48.633333333333333</v>
      </c>
      <c r="O346" s="223" t="s">
        <v>6241</v>
      </c>
      <c r="P346" s="224" t="s">
        <v>12</v>
      </c>
      <c r="Q346" s="224"/>
      <c r="R346" s="224" t="s">
        <v>1064</v>
      </c>
      <c r="S346" s="224"/>
      <c r="T346" s="225"/>
      <c r="U346" s="226">
        <f t="shared" si="87"/>
        <v>0.42296296296296299</v>
      </c>
      <c r="V346" s="227">
        <f>SUM(U343:U346)</f>
        <v>1.6211111111111112</v>
      </c>
      <c r="W346" s="228" t="str">
        <f t="shared" si="88"/>
        <v>2</v>
      </c>
      <c r="X346" s="509"/>
      <c r="Y346" s="229">
        <f t="shared" si="89"/>
        <v>1</v>
      </c>
    </row>
    <row r="347" spans="2:25" ht="18.75" customHeight="1">
      <c r="B347" s="515"/>
      <c r="C347" s="506"/>
      <c r="D347" s="216"/>
      <c r="E347" s="216"/>
      <c r="F347" s="217">
        <v>0</v>
      </c>
      <c r="G347" s="218">
        <f t="shared" si="83"/>
        <v>0</v>
      </c>
      <c r="H347" s="219">
        <f t="shared" si="84"/>
        <v>0</v>
      </c>
      <c r="I347" s="219">
        <f t="shared" si="85"/>
        <v>0</v>
      </c>
      <c r="J347" s="217"/>
      <c r="K347" s="220"/>
      <c r="L347" s="220"/>
      <c r="M347" s="221"/>
      <c r="N347" s="222">
        <f t="shared" si="86"/>
        <v>0</v>
      </c>
      <c r="O347" s="223"/>
      <c r="P347" s="224"/>
      <c r="Q347" s="224"/>
      <c r="R347" s="224"/>
      <c r="S347" s="224"/>
      <c r="T347" s="225"/>
      <c r="U347" s="226">
        <f t="shared" si="87"/>
        <v>0</v>
      </c>
      <c r="V347" s="227"/>
      <c r="W347" s="228" t="str">
        <f t="shared" si="88"/>
        <v>0</v>
      </c>
      <c r="X347" s="509"/>
      <c r="Y347" s="229">
        <f t="shared" si="89"/>
        <v>0</v>
      </c>
    </row>
    <row r="348" spans="2:25" ht="18.75" customHeight="1">
      <c r="B348" s="515"/>
      <c r="C348" s="506"/>
      <c r="D348" s="216">
        <v>1</v>
      </c>
      <c r="E348" s="216" t="s">
        <v>6527</v>
      </c>
      <c r="F348" s="217">
        <v>394</v>
      </c>
      <c r="G348" s="218">
        <f t="shared" si="83"/>
        <v>78.8</v>
      </c>
      <c r="H348" s="219">
        <f t="shared" si="84"/>
        <v>218.88888888888889</v>
      </c>
      <c r="I348" s="219">
        <f t="shared" si="85"/>
        <v>7.2962962962962966E-2</v>
      </c>
      <c r="J348" s="217"/>
      <c r="K348" s="220"/>
      <c r="L348" s="220"/>
      <c r="M348" s="221"/>
      <c r="N348" s="222">
        <f t="shared" si="86"/>
        <v>0</v>
      </c>
      <c r="O348" s="223"/>
      <c r="P348" s="224"/>
      <c r="Q348" s="224"/>
      <c r="R348" s="224"/>
      <c r="S348" s="224"/>
      <c r="T348" s="225"/>
      <c r="U348" s="226">
        <f t="shared" si="87"/>
        <v>0.14592592592592593</v>
      </c>
      <c r="V348" s="227"/>
      <c r="W348" s="228" t="str">
        <f t="shared" si="88"/>
        <v>0</v>
      </c>
      <c r="X348" s="509"/>
      <c r="Y348" s="229">
        <f t="shared" si="89"/>
        <v>0</v>
      </c>
    </row>
    <row r="349" spans="2:25" ht="18.75" customHeight="1">
      <c r="B349" s="515"/>
      <c r="C349" s="506"/>
      <c r="D349" s="216">
        <v>2</v>
      </c>
      <c r="E349" s="216" t="s">
        <v>6528</v>
      </c>
      <c r="F349" s="217">
        <v>881</v>
      </c>
      <c r="G349" s="218">
        <f t="shared" si="83"/>
        <v>176.2</v>
      </c>
      <c r="H349" s="219">
        <f t="shared" si="84"/>
        <v>489.44444444444446</v>
      </c>
      <c r="I349" s="219">
        <f t="shared" si="85"/>
        <v>0.16314814814814815</v>
      </c>
      <c r="J349" s="217"/>
      <c r="K349" s="220"/>
      <c r="L349" s="220"/>
      <c r="M349" s="221"/>
      <c r="N349" s="222">
        <f t="shared" si="86"/>
        <v>0</v>
      </c>
      <c r="O349" s="223"/>
      <c r="P349" s="224"/>
      <c r="Q349" s="224"/>
      <c r="R349" s="224"/>
      <c r="S349" s="224"/>
      <c r="T349" s="225"/>
      <c r="U349" s="226">
        <f t="shared" si="87"/>
        <v>0.32629629629629631</v>
      </c>
      <c r="V349" s="227"/>
      <c r="W349" s="228" t="str">
        <f t="shared" si="88"/>
        <v>0</v>
      </c>
      <c r="X349" s="509"/>
      <c r="Y349" s="229">
        <f t="shared" si="89"/>
        <v>0</v>
      </c>
    </row>
    <row r="350" spans="2:25" ht="18.75" customHeight="1">
      <c r="B350" s="515"/>
      <c r="C350" s="506"/>
      <c r="D350" s="216">
        <v>3</v>
      </c>
      <c r="E350" s="216" t="s">
        <v>6529</v>
      </c>
      <c r="F350" s="217">
        <v>917</v>
      </c>
      <c r="G350" s="218">
        <f t="shared" si="83"/>
        <v>183.4</v>
      </c>
      <c r="H350" s="219">
        <f t="shared" si="84"/>
        <v>509.44444444444446</v>
      </c>
      <c r="I350" s="219">
        <f t="shared" si="85"/>
        <v>0.16981481481481481</v>
      </c>
      <c r="J350" s="217"/>
      <c r="K350" s="220"/>
      <c r="L350" s="220"/>
      <c r="M350" s="221"/>
      <c r="N350" s="222">
        <f t="shared" si="86"/>
        <v>0</v>
      </c>
      <c r="O350" s="223"/>
      <c r="P350" s="224"/>
      <c r="Q350" s="224"/>
      <c r="R350" s="224"/>
      <c r="S350" s="224"/>
      <c r="T350" s="225"/>
      <c r="U350" s="226">
        <f t="shared" si="87"/>
        <v>0.33962962962962961</v>
      </c>
      <c r="V350" s="227"/>
      <c r="W350" s="228" t="str">
        <f t="shared" si="88"/>
        <v>0</v>
      </c>
      <c r="X350" s="509"/>
      <c r="Y350" s="229">
        <f t="shared" si="89"/>
        <v>0</v>
      </c>
    </row>
    <row r="351" spans="2:25" ht="18.75" customHeight="1">
      <c r="B351" s="515"/>
      <c r="C351" s="506"/>
      <c r="D351" s="216">
        <v>4</v>
      </c>
      <c r="E351" s="216" t="s">
        <v>6530</v>
      </c>
      <c r="F351" s="217">
        <v>887</v>
      </c>
      <c r="G351" s="218">
        <f t="shared" si="83"/>
        <v>177.4</v>
      </c>
      <c r="H351" s="219">
        <f t="shared" si="84"/>
        <v>492.77777777777777</v>
      </c>
      <c r="I351" s="219">
        <f t="shared" si="85"/>
        <v>0.16425925925925924</v>
      </c>
      <c r="J351" s="217"/>
      <c r="K351" s="220"/>
      <c r="L351" s="220"/>
      <c r="M351" s="221"/>
      <c r="N351" s="222">
        <f t="shared" si="86"/>
        <v>0</v>
      </c>
      <c r="O351" s="223"/>
      <c r="P351" s="224"/>
      <c r="Q351" s="224"/>
      <c r="R351" s="224"/>
      <c r="S351" s="224"/>
      <c r="T351" s="225"/>
      <c r="U351" s="226">
        <f t="shared" si="87"/>
        <v>0.32851851851851849</v>
      </c>
      <c r="V351" s="227"/>
      <c r="W351" s="228" t="str">
        <f t="shared" si="88"/>
        <v>0</v>
      </c>
      <c r="X351" s="509"/>
      <c r="Y351" s="229">
        <f t="shared" si="89"/>
        <v>0</v>
      </c>
    </row>
    <row r="352" spans="2:25" ht="18.75" customHeight="1">
      <c r="B352" s="515"/>
      <c r="C352" s="506"/>
      <c r="D352" s="216">
        <v>5</v>
      </c>
      <c r="E352" s="216" t="s">
        <v>6531</v>
      </c>
      <c r="F352" s="217">
        <v>817</v>
      </c>
      <c r="G352" s="218">
        <f t="shared" si="83"/>
        <v>163.4</v>
      </c>
      <c r="H352" s="219">
        <f t="shared" si="84"/>
        <v>453.88888888888886</v>
      </c>
      <c r="I352" s="219">
        <f t="shared" si="85"/>
        <v>0.15129629629629629</v>
      </c>
      <c r="J352" s="217"/>
      <c r="K352" s="220" t="s">
        <v>6532</v>
      </c>
      <c r="L352" s="220"/>
      <c r="M352" s="221">
        <f>SUM(H348:H353)</f>
        <v>2768.333333333333</v>
      </c>
      <c r="N352" s="222">
        <f t="shared" si="86"/>
        <v>55.36666666666666</v>
      </c>
      <c r="O352" s="223" t="s">
        <v>6241</v>
      </c>
      <c r="P352" s="224" t="s">
        <v>12</v>
      </c>
      <c r="Q352" s="224"/>
      <c r="R352" s="224" t="s">
        <v>1064</v>
      </c>
      <c r="S352" s="224"/>
      <c r="T352" s="225"/>
      <c r="U352" s="226">
        <f t="shared" si="87"/>
        <v>0.30259259259259258</v>
      </c>
      <c r="V352" s="227">
        <f>SUM(U348:U353)</f>
        <v>1.8455555555555554</v>
      </c>
      <c r="W352" s="228" t="str">
        <f t="shared" si="88"/>
        <v>2</v>
      </c>
      <c r="X352" s="509"/>
      <c r="Y352" s="229">
        <f t="shared" si="89"/>
        <v>1</v>
      </c>
    </row>
    <row r="353" spans="2:25" ht="18.75" customHeight="1">
      <c r="B353" s="515"/>
      <c r="C353" s="506"/>
      <c r="D353" s="216"/>
      <c r="E353" s="216" t="s">
        <v>6525</v>
      </c>
      <c r="F353" s="217">
        <v>1087</v>
      </c>
      <c r="G353" s="218">
        <f t="shared" si="83"/>
        <v>217.4</v>
      </c>
      <c r="H353" s="219">
        <f t="shared" si="84"/>
        <v>603.88888888888891</v>
      </c>
      <c r="I353" s="219">
        <f t="shared" si="85"/>
        <v>0.20129629629629631</v>
      </c>
      <c r="J353" s="217"/>
      <c r="K353" s="220"/>
      <c r="L353" s="220"/>
      <c r="M353" s="221"/>
      <c r="N353" s="222">
        <f t="shared" si="86"/>
        <v>0</v>
      </c>
      <c r="O353" s="223"/>
      <c r="P353" s="224"/>
      <c r="Q353" s="224"/>
      <c r="R353" s="224"/>
      <c r="S353" s="224"/>
      <c r="T353" s="225"/>
      <c r="U353" s="226">
        <f t="shared" si="87"/>
        <v>0.40259259259259261</v>
      </c>
      <c r="V353" s="227"/>
      <c r="W353" s="228" t="str">
        <f t="shared" si="88"/>
        <v>0</v>
      </c>
      <c r="X353" s="509"/>
      <c r="Y353" s="229">
        <f t="shared" si="89"/>
        <v>0</v>
      </c>
    </row>
    <row r="354" spans="2:25" ht="18.75" customHeight="1">
      <c r="B354" s="515"/>
      <c r="C354" s="506"/>
      <c r="D354" s="216">
        <v>1</v>
      </c>
      <c r="E354" s="216"/>
      <c r="F354" s="217"/>
      <c r="G354" s="218">
        <f t="shared" si="83"/>
        <v>0</v>
      </c>
      <c r="H354" s="219">
        <f t="shared" si="84"/>
        <v>0</v>
      </c>
      <c r="I354" s="219">
        <f t="shared" si="85"/>
        <v>0</v>
      </c>
      <c r="J354" s="217"/>
      <c r="K354" s="220"/>
      <c r="L354" s="220"/>
      <c r="M354" s="221"/>
      <c r="N354" s="222">
        <f t="shared" si="86"/>
        <v>0</v>
      </c>
      <c r="O354" s="223"/>
      <c r="P354" s="224"/>
      <c r="Q354" s="224"/>
      <c r="R354" s="224"/>
      <c r="S354" s="224"/>
      <c r="T354" s="225"/>
      <c r="U354" s="226">
        <f t="shared" si="87"/>
        <v>0</v>
      </c>
      <c r="V354" s="227"/>
      <c r="W354" s="228" t="str">
        <f t="shared" si="88"/>
        <v>0</v>
      </c>
      <c r="X354" s="509"/>
      <c r="Y354" s="229">
        <f t="shared" si="89"/>
        <v>0</v>
      </c>
    </row>
    <row r="355" spans="2:25" ht="18.75" customHeight="1">
      <c r="B355" s="515"/>
      <c r="C355" s="506"/>
      <c r="D355" s="216">
        <v>2</v>
      </c>
      <c r="E355" s="216" t="s">
        <v>6534</v>
      </c>
      <c r="F355" s="217">
        <v>553</v>
      </c>
      <c r="G355" s="218">
        <f t="shared" si="83"/>
        <v>110.6</v>
      </c>
      <c r="H355" s="219">
        <f t="shared" si="84"/>
        <v>307.22222222222223</v>
      </c>
      <c r="I355" s="219">
        <f t="shared" si="85"/>
        <v>0.10240740740740741</v>
      </c>
      <c r="J355" s="217"/>
      <c r="K355" s="220"/>
      <c r="L355" s="220"/>
      <c r="M355" s="221"/>
      <c r="N355" s="222">
        <f t="shared" si="86"/>
        <v>0</v>
      </c>
      <c r="O355" s="223"/>
      <c r="P355" s="224"/>
      <c r="Q355" s="224"/>
      <c r="R355" s="224"/>
      <c r="S355" s="224"/>
      <c r="T355" s="225"/>
      <c r="U355" s="226">
        <f t="shared" si="87"/>
        <v>0.20481481481481481</v>
      </c>
      <c r="V355" s="227"/>
      <c r="W355" s="228" t="str">
        <f t="shared" si="88"/>
        <v>0</v>
      </c>
      <c r="X355" s="509"/>
      <c r="Y355" s="229">
        <f t="shared" si="89"/>
        <v>0</v>
      </c>
    </row>
    <row r="356" spans="2:25" ht="18.75" customHeight="1">
      <c r="B356" s="515"/>
      <c r="C356" s="506"/>
      <c r="D356" s="216">
        <v>3</v>
      </c>
      <c r="E356" s="216" t="s">
        <v>6535</v>
      </c>
      <c r="F356" s="217">
        <v>711</v>
      </c>
      <c r="G356" s="218">
        <f t="shared" si="83"/>
        <v>142.19999999999999</v>
      </c>
      <c r="H356" s="219">
        <f t="shared" si="84"/>
        <v>395</v>
      </c>
      <c r="I356" s="219">
        <f t="shared" si="85"/>
        <v>0.13166666666666665</v>
      </c>
      <c r="J356" s="217"/>
      <c r="K356" s="220"/>
      <c r="L356" s="220"/>
      <c r="M356" s="221"/>
      <c r="N356" s="222">
        <f t="shared" si="86"/>
        <v>0</v>
      </c>
      <c r="O356" s="223"/>
      <c r="P356" s="224"/>
      <c r="Q356" s="224"/>
      <c r="R356" s="224"/>
      <c r="S356" s="224"/>
      <c r="T356" s="225"/>
      <c r="U356" s="226">
        <f t="shared" si="87"/>
        <v>0.26333333333333331</v>
      </c>
      <c r="V356" s="227"/>
      <c r="W356" s="228" t="str">
        <f t="shared" si="88"/>
        <v>0</v>
      </c>
      <c r="X356" s="509"/>
      <c r="Y356" s="229">
        <f t="shared" si="89"/>
        <v>0</v>
      </c>
    </row>
    <row r="357" spans="2:25" ht="18.75" customHeight="1">
      <c r="B357" s="515"/>
      <c r="C357" s="506"/>
      <c r="D357" s="216">
        <v>4</v>
      </c>
      <c r="E357" s="216" t="s">
        <v>6536</v>
      </c>
      <c r="F357" s="217">
        <v>1928</v>
      </c>
      <c r="G357" s="218">
        <f t="shared" si="83"/>
        <v>385.6</v>
      </c>
      <c r="H357" s="219">
        <f t="shared" si="84"/>
        <v>1071.1111111111111</v>
      </c>
      <c r="I357" s="219">
        <f t="shared" si="85"/>
        <v>0.35703703703703704</v>
      </c>
      <c r="J357" s="217"/>
      <c r="K357" s="220" t="s">
        <v>6537</v>
      </c>
      <c r="L357" s="220"/>
      <c r="M357" s="221">
        <f>SUM(H355:H358)</f>
        <v>2288.8888888888887</v>
      </c>
      <c r="N357" s="222">
        <f t="shared" si="86"/>
        <v>45.777777777777771</v>
      </c>
      <c r="O357" s="223" t="s">
        <v>6241</v>
      </c>
      <c r="P357" s="224" t="s">
        <v>12</v>
      </c>
      <c r="Q357" s="224"/>
      <c r="R357" s="224" t="s">
        <v>1064</v>
      </c>
      <c r="S357" s="224"/>
      <c r="T357" s="225"/>
      <c r="U357" s="226">
        <f t="shared" si="87"/>
        <v>0.71407407407407408</v>
      </c>
      <c r="V357" s="227">
        <f>SUM(U355:U358)</f>
        <v>1.5259259259259259</v>
      </c>
      <c r="W357" s="228" t="str">
        <f t="shared" si="88"/>
        <v>2</v>
      </c>
      <c r="X357" s="509"/>
      <c r="Y357" s="229">
        <f t="shared" si="89"/>
        <v>1</v>
      </c>
    </row>
    <row r="358" spans="2:25" ht="18.75" customHeight="1">
      <c r="B358" s="515"/>
      <c r="C358" s="506"/>
      <c r="D358" s="216"/>
      <c r="E358" s="216" t="s">
        <v>6533</v>
      </c>
      <c r="F358" s="217">
        <v>928</v>
      </c>
      <c r="G358" s="218">
        <f t="shared" si="83"/>
        <v>185.6</v>
      </c>
      <c r="H358" s="219">
        <f t="shared" si="84"/>
        <v>515.55555555555554</v>
      </c>
      <c r="I358" s="219">
        <f t="shared" si="85"/>
        <v>0.17185185185185184</v>
      </c>
      <c r="J358" s="217"/>
      <c r="K358" s="220"/>
      <c r="L358" s="220"/>
      <c r="M358" s="221"/>
      <c r="N358" s="222">
        <f t="shared" si="86"/>
        <v>0</v>
      </c>
      <c r="O358" s="223"/>
      <c r="P358" s="224"/>
      <c r="Q358" s="224"/>
      <c r="R358" s="224"/>
      <c r="S358" s="224"/>
      <c r="T358" s="225"/>
      <c r="U358" s="226">
        <f t="shared" si="87"/>
        <v>0.34370370370370368</v>
      </c>
      <c r="V358" s="227"/>
      <c r="W358" s="228" t="str">
        <f t="shared" si="88"/>
        <v>0</v>
      </c>
      <c r="X358" s="509"/>
      <c r="Y358" s="229">
        <f t="shared" si="89"/>
        <v>0</v>
      </c>
    </row>
    <row r="359" spans="2:25" ht="18.75" customHeight="1">
      <c r="B359" s="515"/>
      <c r="C359" s="506"/>
      <c r="D359" s="216">
        <v>1</v>
      </c>
      <c r="E359" s="216"/>
      <c r="F359" s="217"/>
      <c r="G359" s="218">
        <f t="shared" si="83"/>
        <v>0</v>
      </c>
      <c r="H359" s="219">
        <f t="shared" si="84"/>
        <v>0</v>
      </c>
      <c r="I359" s="219">
        <f t="shared" si="85"/>
        <v>0</v>
      </c>
      <c r="J359" s="217"/>
      <c r="K359" s="220"/>
      <c r="L359" s="220"/>
      <c r="M359" s="221"/>
      <c r="N359" s="222">
        <f t="shared" si="86"/>
        <v>0</v>
      </c>
      <c r="O359" s="223"/>
      <c r="P359" s="224"/>
      <c r="Q359" s="224"/>
      <c r="R359" s="224"/>
      <c r="S359" s="224"/>
      <c r="T359" s="225"/>
      <c r="U359" s="226">
        <f t="shared" si="87"/>
        <v>0</v>
      </c>
      <c r="V359" s="227"/>
      <c r="W359" s="228" t="str">
        <f t="shared" si="88"/>
        <v>0</v>
      </c>
      <c r="X359" s="509"/>
      <c r="Y359" s="229">
        <f t="shared" si="89"/>
        <v>0</v>
      </c>
    </row>
    <row r="360" spans="2:25" ht="18.75" customHeight="1">
      <c r="B360" s="515"/>
      <c r="C360" s="506"/>
      <c r="D360" s="216">
        <v>2</v>
      </c>
      <c r="E360" s="216" t="s">
        <v>6539</v>
      </c>
      <c r="F360" s="217">
        <v>1601</v>
      </c>
      <c r="G360" s="218">
        <f t="shared" si="83"/>
        <v>320.2</v>
      </c>
      <c r="H360" s="219">
        <f t="shared" si="84"/>
        <v>889.44444444444446</v>
      </c>
      <c r="I360" s="219">
        <f t="shared" si="85"/>
        <v>0.29648148148148151</v>
      </c>
      <c r="J360" s="217"/>
      <c r="K360" s="220"/>
      <c r="L360" s="220"/>
      <c r="M360" s="221"/>
      <c r="N360" s="222">
        <f t="shared" si="86"/>
        <v>0</v>
      </c>
      <c r="O360" s="223"/>
      <c r="P360" s="224"/>
      <c r="Q360" s="224"/>
      <c r="R360" s="224"/>
      <c r="S360" s="224"/>
      <c r="T360" s="225"/>
      <c r="U360" s="226">
        <f t="shared" si="87"/>
        <v>0.59296296296296302</v>
      </c>
      <c r="V360" s="227"/>
      <c r="W360" s="228" t="str">
        <f t="shared" si="88"/>
        <v>0</v>
      </c>
      <c r="X360" s="509"/>
      <c r="Y360" s="229">
        <f t="shared" si="89"/>
        <v>0</v>
      </c>
    </row>
    <row r="361" spans="2:25" ht="18.75" customHeight="1">
      <c r="B361" s="515"/>
      <c r="C361" s="506"/>
      <c r="D361" s="216">
        <v>1</v>
      </c>
      <c r="E361" s="216" t="s">
        <v>6540</v>
      </c>
      <c r="F361" s="217">
        <v>720</v>
      </c>
      <c r="G361" s="218">
        <f t="shared" si="83"/>
        <v>144</v>
      </c>
      <c r="H361" s="219">
        <f t="shared" si="84"/>
        <v>400</v>
      </c>
      <c r="I361" s="219">
        <f t="shared" si="85"/>
        <v>0.13333333333333333</v>
      </c>
      <c r="J361" s="217"/>
      <c r="K361" s="220" t="s">
        <v>6541</v>
      </c>
      <c r="L361" s="220"/>
      <c r="M361" s="221">
        <f>SUM(H360:H363)</f>
        <v>2856.1111111111113</v>
      </c>
      <c r="N361" s="222">
        <f t="shared" si="86"/>
        <v>57.122222222222227</v>
      </c>
      <c r="O361" s="223" t="s">
        <v>6241</v>
      </c>
      <c r="P361" s="224" t="s">
        <v>12</v>
      </c>
      <c r="Q361" s="224"/>
      <c r="R361" s="224" t="s">
        <v>1064</v>
      </c>
      <c r="S361" s="224"/>
      <c r="T361" s="225"/>
      <c r="U361" s="226">
        <f t="shared" si="87"/>
        <v>0.26666666666666666</v>
      </c>
      <c r="V361" s="227">
        <f>SUM(U360:U363)</f>
        <v>1.9040740740740745</v>
      </c>
      <c r="W361" s="228" t="str">
        <f t="shared" si="88"/>
        <v>2</v>
      </c>
      <c r="X361" s="509"/>
      <c r="Y361" s="229">
        <f t="shared" si="89"/>
        <v>1</v>
      </c>
    </row>
    <row r="362" spans="2:25" ht="18.75" customHeight="1">
      <c r="B362" s="515"/>
      <c r="C362" s="506"/>
      <c r="D362" s="216">
        <v>2</v>
      </c>
      <c r="E362" s="216" t="s">
        <v>5986</v>
      </c>
      <c r="F362" s="217">
        <v>945</v>
      </c>
      <c r="G362" s="218">
        <f t="shared" si="83"/>
        <v>189</v>
      </c>
      <c r="H362" s="219">
        <f t="shared" si="84"/>
        <v>525</v>
      </c>
      <c r="I362" s="219">
        <f t="shared" si="85"/>
        <v>0.17499999999999999</v>
      </c>
      <c r="J362" s="217"/>
      <c r="K362" s="220"/>
      <c r="L362" s="220"/>
      <c r="M362" s="221"/>
      <c r="N362" s="222">
        <f t="shared" si="86"/>
        <v>0</v>
      </c>
      <c r="O362" s="223"/>
      <c r="P362" s="224"/>
      <c r="Q362" s="224"/>
      <c r="R362" s="224"/>
      <c r="S362" s="224"/>
      <c r="T362" s="225"/>
      <c r="U362" s="226">
        <f t="shared" si="87"/>
        <v>0.35</v>
      </c>
      <c r="V362" s="227"/>
      <c r="W362" s="228" t="str">
        <f t="shared" si="88"/>
        <v>0</v>
      </c>
      <c r="X362" s="509"/>
      <c r="Y362" s="229">
        <f t="shared" si="89"/>
        <v>0</v>
      </c>
    </row>
    <row r="363" spans="2:25" ht="18.75" customHeight="1">
      <c r="B363" s="515"/>
      <c r="C363" s="506"/>
      <c r="D363" s="216">
        <v>3</v>
      </c>
      <c r="E363" s="216" t="s">
        <v>6538</v>
      </c>
      <c r="F363" s="217">
        <v>1875</v>
      </c>
      <c r="G363" s="218">
        <f t="shared" si="83"/>
        <v>375</v>
      </c>
      <c r="H363" s="219">
        <f t="shared" si="84"/>
        <v>1041.6666666666667</v>
      </c>
      <c r="I363" s="219">
        <f t="shared" si="85"/>
        <v>0.34722222222222227</v>
      </c>
      <c r="J363" s="217"/>
      <c r="K363" s="220"/>
      <c r="L363" s="220"/>
      <c r="M363" s="221"/>
      <c r="N363" s="222">
        <f t="shared" si="86"/>
        <v>0</v>
      </c>
      <c r="O363" s="223"/>
      <c r="P363" s="224"/>
      <c r="Q363" s="224"/>
      <c r="R363" s="224"/>
      <c r="S363" s="224"/>
      <c r="T363" s="225"/>
      <c r="U363" s="226">
        <f t="shared" si="87"/>
        <v>0.69444444444444453</v>
      </c>
      <c r="V363" s="227"/>
      <c r="W363" s="228" t="str">
        <f t="shared" si="88"/>
        <v>0</v>
      </c>
      <c r="X363" s="509"/>
      <c r="Y363" s="229">
        <f t="shared" si="89"/>
        <v>0</v>
      </c>
    </row>
    <row r="364" spans="2:25" ht="18.75" customHeight="1">
      <c r="B364" s="515"/>
      <c r="C364" s="506"/>
      <c r="D364" s="216"/>
      <c r="E364" s="216"/>
      <c r="F364" s="217">
        <v>0</v>
      </c>
      <c r="G364" s="218">
        <f t="shared" si="83"/>
        <v>0</v>
      </c>
      <c r="H364" s="219">
        <f t="shared" si="84"/>
        <v>0</v>
      </c>
      <c r="I364" s="219">
        <f t="shared" si="85"/>
        <v>0</v>
      </c>
      <c r="J364" s="217"/>
      <c r="K364" s="220"/>
      <c r="L364" s="220"/>
      <c r="M364" s="221"/>
      <c r="N364" s="222">
        <f t="shared" si="86"/>
        <v>0</v>
      </c>
      <c r="O364" s="223"/>
      <c r="P364" s="224"/>
      <c r="Q364" s="224"/>
      <c r="R364" s="224"/>
      <c r="S364" s="224"/>
      <c r="T364" s="225"/>
      <c r="U364" s="226">
        <f t="shared" si="87"/>
        <v>0</v>
      </c>
      <c r="V364" s="227"/>
      <c r="W364" s="228" t="str">
        <f t="shared" si="88"/>
        <v>0</v>
      </c>
      <c r="X364" s="509"/>
      <c r="Y364" s="229">
        <f t="shared" si="89"/>
        <v>0</v>
      </c>
    </row>
    <row r="365" spans="2:25" ht="18.75" customHeight="1">
      <c r="B365" s="515"/>
      <c r="C365" s="506"/>
      <c r="D365" s="216">
        <v>1</v>
      </c>
      <c r="E365" s="216" t="s">
        <v>6543</v>
      </c>
      <c r="F365" s="217">
        <v>946</v>
      </c>
      <c r="G365" s="218">
        <f t="shared" si="83"/>
        <v>189.2</v>
      </c>
      <c r="H365" s="219">
        <f t="shared" si="84"/>
        <v>525.55555555555554</v>
      </c>
      <c r="I365" s="219">
        <f t="shared" si="85"/>
        <v>0.17518518518518519</v>
      </c>
      <c r="J365" s="217"/>
      <c r="K365" s="220" t="s">
        <v>6544</v>
      </c>
      <c r="L365" s="220"/>
      <c r="M365" s="221">
        <f>SUM(H365:H368)</f>
        <v>2586.1111111111109</v>
      </c>
      <c r="N365" s="222">
        <f t="shared" si="86"/>
        <v>51.722222222222214</v>
      </c>
      <c r="O365" s="223" t="s">
        <v>6241</v>
      </c>
      <c r="P365" s="224" t="s">
        <v>12</v>
      </c>
      <c r="Q365" s="224"/>
      <c r="R365" s="224" t="s">
        <v>1064</v>
      </c>
      <c r="S365" s="224"/>
      <c r="T365" s="225"/>
      <c r="U365" s="226">
        <f t="shared" si="87"/>
        <v>0.35037037037037039</v>
      </c>
      <c r="V365" s="227">
        <f>SUM(U365:U368)</f>
        <v>1.7240740740740739</v>
      </c>
      <c r="W365" s="228" t="str">
        <f t="shared" si="88"/>
        <v>2</v>
      </c>
      <c r="X365" s="509"/>
      <c r="Y365" s="229">
        <f t="shared" si="89"/>
        <v>1</v>
      </c>
    </row>
    <row r="366" spans="2:25" ht="18.75" customHeight="1">
      <c r="B366" s="515"/>
      <c r="C366" s="506"/>
      <c r="D366" s="216">
        <v>2</v>
      </c>
      <c r="E366" s="216" t="s">
        <v>6545</v>
      </c>
      <c r="F366" s="217">
        <v>1289</v>
      </c>
      <c r="G366" s="218">
        <f t="shared" si="83"/>
        <v>257.8</v>
      </c>
      <c r="H366" s="219">
        <f t="shared" si="84"/>
        <v>716.11111111111109</v>
      </c>
      <c r="I366" s="219">
        <f t="shared" si="85"/>
        <v>0.2387037037037037</v>
      </c>
      <c r="J366" s="217"/>
      <c r="K366" s="220"/>
      <c r="L366" s="220"/>
      <c r="M366" s="221"/>
      <c r="N366" s="222">
        <f t="shared" si="86"/>
        <v>0</v>
      </c>
      <c r="O366" s="223"/>
      <c r="P366" s="224"/>
      <c r="Q366" s="224"/>
      <c r="R366" s="224"/>
      <c r="S366" s="224"/>
      <c r="T366" s="225"/>
      <c r="U366" s="226">
        <f t="shared" si="87"/>
        <v>0.47740740740740739</v>
      </c>
      <c r="V366" s="227"/>
      <c r="W366" s="228" t="str">
        <f t="shared" si="88"/>
        <v>0</v>
      </c>
      <c r="X366" s="509"/>
      <c r="Y366" s="229">
        <f t="shared" si="89"/>
        <v>0</v>
      </c>
    </row>
    <row r="367" spans="2:25" ht="18.75" customHeight="1">
      <c r="B367" s="515"/>
      <c r="C367" s="506"/>
      <c r="D367" s="216">
        <v>3</v>
      </c>
      <c r="E367" s="216" t="s">
        <v>5461</v>
      </c>
      <c r="F367" s="217">
        <v>842</v>
      </c>
      <c r="G367" s="218">
        <f t="shared" si="83"/>
        <v>168.4</v>
      </c>
      <c r="H367" s="219">
        <f t="shared" si="84"/>
        <v>467.77777777777777</v>
      </c>
      <c r="I367" s="219">
        <f t="shared" si="85"/>
        <v>0.15592592592592591</v>
      </c>
      <c r="J367" s="217"/>
      <c r="K367" s="220"/>
      <c r="L367" s="220"/>
      <c r="M367" s="221"/>
      <c r="N367" s="222">
        <f t="shared" si="86"/>
        <v>0</v>
      </c>
      <c r="O367" s="223"/>
      <c r="P367" s="224"/>
      <c r="Q367" s="224"/>
      <c r="R367" s="224"/>
      <c r="S367" s="224"/>
      <c r="T367" s="225"/>
      <c r="U367" s="226">
        <f t="shared" si="87"/>
        <v>0.31185185185185182</v>
      </c>
      <c r="V367" s="227"/>
      <c r="W367" s="228" t="str">
        <f t="shared" si="88"/>
        <v>0</v>
      </c>
      <c r="X367" s="509"/>
      <c r="Y367" s="229">
        <f t="shared" si="89"/>
        <v>0</v>
      </c>
    </row>
    <row r="368" spans="2:25" ht="18.75" customHeight="1">
      <c r="B368" s="515"/>
      <c r="C368" s="506"/>
      <c r="D368" s="216">
        <v>4</v>
      </c>
      <c r="E368" s="216" t="s">
        <v>6542</v>
      </c>
      <c r="F368" s="217">
        <v>1578</v>
      </c>
      <c r="G368" s="218">
        <f t="shared" si="83"/>
        <v>315.60000000000002</v>
      </c>
      <c r="H368" s="219">
        <f t="shared" si="84"/>
        <v>876.66666666666663</v>
      </c>
      <c r="I368" s="219">
        <f t="shared" si="85"/>
        <v>0.29222222222222222</v>
      </c>
      <c r="J368" s="217"/>
      <c r="K368" s="220"/>
      <c r="L368" s="220"/>
      <c r="M368" s="221"/>
      <c r="N368" s="222">
        <f t="shared" si="86"/>
        <v>0</v>
      </c>
      <c r="O368" s="223"/>
      <c r="P368" s="224"/>
      <c r="Q368" s="224"/>
      <c r="R368" s="224"/>
      <c r="S368" s="224"/>
      <c r="T368" s="225"/>
      <c r="U368" s="226">
        <f t="shared" si="87"/>
        <v>0.58444444444444443</v>
      </c>
      <c r="V368" s="227"/>
      <c r="W368" s="228" t="str">
        <f t="shared" si="88"/>
        <v>0</v>
      </c>
      <c r="X368" s="509"/>
      <c r="Y368" s="229">
        <f t="shared" si="89"/>
        <v>0</v>
      </c>
    </row>
    <row r="369" spans="2:27" ht="18.75" customHeight="1">
      <c r="B369" s="515"/>
      <c r="C369" s="506"/>
      <c r="D369" s="216"/>
      <c r="E369" s="216"/>
      <c r="F369" s="217">
        <v>0</v>
      </c>
      <c r="G369" s="218">
        <f t="shared" si="83"/>
        <v>0</v>
      </c>
      <c r="H369" s="219">
        <f t="shared" si="84"/>
        <v>0</v>
      </c>
      <c r="I369" s="219">
        <f t="shared" si="85"/>
        <v>0</v>
      </c>
      <c r="J369" s="217"/>
      <c r="K369" s="220"/>
      <c r="L369" s="220"/>
      <c r="M369" s="221"/>
      <c r="N369" s="222">
        <f t="shared" si="86"/>
        <v>0</v>
      </c>
      <c r="O369" s="223"/>
      <c r="P369" s="224"/>
      <c r="Q369" s="224"/>
      <c r="R369" s="224"/>
      <c r="S369" s="224"/>
      <c r="T369" s="225"/>
      <c r="U369" s="226">
        <f t="shared" si="87"/>
        <v>0</v>
      </c>
      <c r="V369" s="227"/>
      <c r="W369" s="228" t="str">
        <f t="shared" si="88"/>
        <v>0</v>
      </c>
      <c r="X369" s="509"/>
      <c r="Y369" s="229">
        <f t="shared" si="89"/>
        <v>0</v>
      </c>
    </row>
    <row r="370" spans="2:27" ht="18.75" customHeight="1">
      <c r="B370" s="515"/>
      <c r="C370" s="506"/>
      <c r="D370" s="216">
        <v>1</v>
      </c>
      <c r="E370" s="216" t="s">
        <v>6547</v>
      </c>
      <c r="F370" s="217">
        <v>694</v>
      </c>
      <c r="G370" s="218">
        <f t="shared" si="83"/>
        <v>138.80000000000001</v>
      </c>
      <c r="H370" s="219">
        <f t="shared" si="84"/>
        <v>385.55555555555554</v>
      </c>
      <c r="I370" s="219">
        <f t="shared" si="85"/>
        <v>0.1285185185185185</v>
      </c>
      <c r="J370" s="217"/>
      <c r="K370" s="220"/>
      <c r="L370" s="220"/>
      <c r="M370" s="221"/>
      <c r="N370" s="222">
        <f t="shared" si="86"/>
        <v>0</v>
      </c>
      <c r="O370" s="223"/>
      <c r="P370" s="224"/>
      <c r="Q370" s="224"/>
      <c r="R370" s="224"/>
      <c r="S370" s="224"/>
      <c r="T370" s="225"/>
      <c r="U370" s="226">
        <f t="shared" si="87"/>
        <v>0.25703703703703701</v>
      </c>
      <c r="V370" s="227"/>
      <c r="W370" s="228" t="str">
        <f t="shared" si="88"/>
        <v>0</v>
      </c>
      <c r="X370" s="509"/>
      <c r="Y370" s="229">
        <f t="shared" si="89"/>
        <v>0</v>
      </c>
    </row>
    <row r="371" spans="2:27" ht="18.75" customHeight="1">
      <c r="B371" s="515"/>
      <c r="C371" s="506"/>
      <c r="D371" s="216">
        <v>2</v>
      </c>
      <c r="E371" s="216" t="s">
        <v>6548</v>
      </c>
      <c r="F371" s="217">
        <v>471</v>
      </c>
      <c r="G371" s="218">
        <f t="shared" si="83"/>
        <v>94.2</v>
      </c>
      <c r="H371" s="219">
        <f t="shared" si="84"/>
        <v>261.66666666666669</v>
      </c>
      <c r="I371" s="219">
        <f t="shared" si="85"/>
        <v>8.7222222222222229E-2</v>
      </c>
      <c r="J371" s="217"/>
      <c r="K371" s="220"/>
      <c r="L371" s="220"/>
      <c r="M371" s="221"/>
      <c r="N371" s="222">
        <f t="shared" si="86"/>
        <v>0</v>
      </c>
      <c r="O371" s="223"/>
      <c r="P371" s="224"/>
      <c r="Q371" s="224"/>
      <c r="R371" s="224"/>
      <c r="S371" s="224"/>
      <c r="T371" s="225"/>
      <c r="U371" s="226">
        <f t="shared" si="87"/>
        <v>0.17444444444444446</v>
      </c>
      <c r="V371" s="227"/>
      <c r="W371" s="228" t="str">
        <f t="shared" si="88"/>
        <v>0</v>
      </c>
      <c r="X371" s="509"/>
      <c r="Y371" s="229">
        <f t="shared" si="89"/>
        <v>0</v>
      </c>
    </row>
    <row r="372" spans="2:27" ht="18.75" customHeight="1">
      <c r="B372" s="515"/>
      <c r="C372" s="506"/>
      <c r="D372" s="216">
        <v>3</v>
      </c>
      <c r="E372" s="216" t="s">
        <v>6549</v>
      </c>
      <c r="F372" s="217">
        <v>878</v>
      </c>
      <c r="G372" s="218">
        <f t="shared" si="83"/>
        <v>175.6</v>
      </c>
      <c r="H372" s="219">
        <f t="shared" si="84"/>
        <v>487.77777777777777</v>
      </c>
      <c r="I372" s="219">
        <f t="shared" si="85"/>
        <v>0.16259259259259259</v>
      </c>
      <c r="J372" s="217"/>
      <c r="K372" s="220"/>
      <c r="L372" s="220"/>
      <c r="M372" s="221"/>
      <c r="N372" s="222">
        <f t="shared" si="86"/>
        <v>0</v>
      </c>
      <c r="O372" s="223"/>
      <c r="P372" s="224"/>
      <c r="Q372" s="224"/>
      <c r="R372" s="224"/>
      <c r="S372" s="224"/>
      <c r="T372" s="225"/>
      <c r="U372" s="226">
        <f t="shared" si="87"/>
        <v>0.32518518518518519</v>
      </c>
      <c r="V372" s="227"/>
      <c r="W372" s="228" t="str">
        <f t="shared" si="88"/>
        <v>0</v>
      </c>
      <c r="X372" s="509"/>
      <c r="Y372" s="229">
        <f t="shared" si="89"/>
        <v>0</v>
      </c>
    </row>
    <row r="373" spans="2:27" ht="18.75" customHeight="1">
      <c r="B373" s="515"/>
      <c r="C373" s="506"/>
      <c r="D373" s="216">
        <v>4</v>
      </c>
      <c r="E373" s="216" t="s">
        <v>6550</v>
      </c>
      <c r="F373" s="217">
        <v>974</v>
      </c>
      <c r="G373" s="218">
        <f t="shared" si="83"/>
        <v>194.8</v>
      </c>
      <c r="H373" s="219">
        <f t="shared" si="84"/>
        <v>541.11111111111109</v>
      </c>
      <c r="I373" s="219">
        <f t="shared" si="85"/>
        <v>0.18037037037037038</v>
      </c>
      <c r="J373" s="217"/>
      <c r="K373" s="220" t="s">
        <v>6551</v>
      </c>
      <c r="L373" s="220"/>
      <c r="M373" s="221">
        <f>SUM(H370:H374)</f>
        <v>2345</v>
      </c>
      <c r="N373" s="222">
        <f t="shared" si="86"/>
        <v>46.9</v>
      </c>
      <c r="O373" s="223" t="s">
        <v>6241</v>
      </c>
      <c r="P373" s="224" t="s">
        <v>12</v>
      </c>
      <c r="Q373" s="224"/>
      <c r="R373" s="224" t="s">
        <v>1064</v>
      </c>
      <c r="S373" s="224"/>
      <c r="T373" s="225"/>
      <c r="U373" s="226">
        <f t="shared" si="87"/>
        <v>0.36074074074074075</v>
      </c>
      <c r="V373" s="227">
        <f>SUM(U370:U374)</f>
        <v>1.5633333333333335</v>
      </c>
      <c r="W373" s="228" t="str">
        <f t="shared" si="88"/>
        <v>2</v>
      </c>
      <c r="X373" s="509"/>
      <c r="Y373" s="229">
        <f t="shared" si="89"/>
        <v>1</v>
      </c>
    </row>
    <row r="374" spans="2:27" ht="18.75" customHeight="1">
      <c r="B374" s="515"/>
      <c r="C374" s="506"/>
      <c r="D374" s="216">
        <v>5</v>
      </c>
      <c r="E374" s="216" t="s">
        <v>6546</v>
      </c>
      <c r="F374" s="217">
        <v>1204</v>
      </c>
      <c r="G374" s="218">
        <f t="shared" si="83"/>
        <v>240.8</v>
      </c>
      <c r="H374" s="219">
        <f t="shared" si="84"/>
        <v>668.88888888888891</v>
      </c>
      <c r="I374" s="219">
        <f t="shared" si="85"/>
        <v>0.22296296296296297</v>
      </c>
      <c r="J374" s="217"/>
      <c r="K374" s="220"/>
      <c r="L374" s="220"/>
      <c r="M374" s="221"/>
      <c r="N374" s="222">
        <f t="shared" si="86"/>
        <v>0</v>
      </c>
      <c r="O374" s="223"/>
      <c r="P374" s="224"/>
      <c r="Q374" s="224"/>
      <c r="R374" s="224"/>
      <c r="S374" s="224"/>
      <c r="T374" s="225"/>
      <c r="U374" s="226">
        <f t="shared" si="87"/>
        <v>0.44592592592592595</v>
      </c>
      <c r="V374" s="227"/>
      <c r="W374" s="228" t="str">
        <f t="shared" si="88"/>
        <v>0</v>
      </c>
      <c r="X374" s="509"/>
      <c r="Y374" s="229">
        <f t="shared" si="89"/>
        <v>0</v>
      </c>
    </row>
    <row r="375" spans="2:27" ht="18.75" customHeight="1">
      <c r="B375" s="515"/>
      <c r="C375" s="506"/>
      <c r="D375" s="216"/>
      <c r="E375" s="216"/>
      <c r="F375" s="217"/>
      <c r="G375" s="218">
        <f t="shared" ref="G375" si="90">F375/$G$15</f>
        <v>0</v>
      </c>
      <c r="H375" s="219">
        <f t="shared" ref="H375" si="91">F375/$H$15</f>
        <v>0</v>
      </c>
      <c r="I375" s="219">
        <f t="shared" ref="I375" si="92">H375/$I$15</f>
        <v>0</v>
      </c>
      <c r="J375" s="217"/>
      <c r="K375" s="220"/>
      <c r="L375" s="220"/>
      <c r="M375" s="221"/>
      <c r="N375" s="222">
        <f t="shared" ref="N375" si="93">M375/$N$15</f>
        <v>0</v>
      </c>
      <c r="O375" s="223"/>
      <c r="P375" s="224"/>
      <c r="Q375" s="224"/>
      <c r="R375" s="224"/>
      <c r="S375" s="224"/>
      <c r="T375" s="225"/>
      <c r="U375" s="226">
        <f t="shared" ref="U375" si="94">H375/$U$15</f>
        <v>0</v>
      </c>
      <c r="V375" s="227"/>
      <c r="W375" s="228" t="str">
        <f t="shared" ref="W375" si="95">IF(V375&lt;1,"0",IF(V375&lt;5,"2",IF(V375&gt;=5,"6")))</f>
        <v>0</v>
      </c>
      <c r="X375" s="509"/>
      <c r="Y375" s="229">
        <f t="shared" ref="Y375" si="96">W375/2</f>
        <v>0</v>
      </c>
    </row>
    <row r="376" spans="2:27" ht="18.75" customHeight="1">
      <c r="B376" s="515"/>
      <c r="C376" s="506"/>
      <c r="D376" s="216"/>
      <c r="E376" s="216" t="s">
        <v>6552</v>
      </c>
      <c r="F376" s="217">
        <v>966</v>
      </c>
      <c r="G376" s="218">
        <f t="shared" si="83"/>
        <v>193.2</v>
      </c>
      <c r="H376" s="219">
        <f t="shared" si="84"/>
        <v>536.66666666666663</v>
      </c>
      <c r="I376" s="219">
        <f t="shared" si="85"/>
        <v>0.17888888888888888</v>
      </c>
      <c r="J376" s="217"/>
      <c r="K376" s="220"/>
      <c r="L376" s="220"/>
      <c r="M376" s="221"/>
      <c r="N376" s="222">
        <f t="shared" si="86"/>
        <v>0</v>
      </c>
      <c r="O376" s="223"/>
      <c r="P376" s="224"/>
      <c r="Q376" s="224"/>
      <c r="R376" s="224"/>
      <c r="S376" s="224"/>
      <c r="T376" s="225"/>
      <c r="U376" s="226">
        <f t="shared" si="87"/>
        <v>0.35777777777777775</v>
      </c>
      <c r="V376" s="227"/>
      <c r="W376" s="228" t="str">
        <f t="shared" si="88"/>
        <v>0</v>
      </c>
      <c r="X376" s="509"/>
      <c r="Y376" s="229">
        <f t="shared" si="89"/>
        <v>0</v>
      </c>
    </row>
    <row r="377" spans="2:27" ht="18.75" customHeight="1">
      <c r="B377" s="515"/>
      <c r="C377" s="506"/>
      <c r="D377" s="216">
        <v>1</v>
      </c>
      <c r="E377" s="216" t="s">
        <v>6553</v>
      </c>
      <c r="F377" s="217">
        <v>1384</v>
      </c>
      <c r="G377" s="218">
        <f t="shared" si="83"/>
        <v>276.8</v>
      </c>
      <c r="H377" s="219">
        <f t="shared" si="84"/>
        <v>768.88888888888891</v>
      </c>
      <c r="I377" s="219">
        <f t="shared" si="85"/>
        <v>0.2562962962962963</v>
      </c>
      <c r="J377" s="217"/>
      <c r="K377" s="220" t="s">
        <v>6554</v>
      </c>
      <c r="L377" s="220"/>
      <c r="M377" s="221">
        <f>SUM(H376:H378)</f>
        <v>2225.5555555555557</v>
      </c>
      <c r="N377" s="222">
        <f t="shared" si="86"/>
        <v>44.511111111111113</v>
      </c>
      <c r="O377" s="223" t="s">
        <v>6241</v>
      </c>
      <c r="P377" s="224" t="s">
        <v>12</v>
      </c>
      <c r="Q377" s="224"/>
      <c r="R377" s="224" t="s">
        <v>1064</v>
      </c>
      <c r="S377" s="224"/>
      <c r="T377" s="225"/>
      <c r="U377" s="226">
        <f t="shared" si="87"/>
        <v>0.5125925925925926</v>
      </c>
      <c r="V377" s="227">
        <f>SUM(U376:U378)</f>
        <v>1.4837037037037035</v>
      </c>
      <c r="W377" s="228" t="str">
        <f t="shared" si="88"/>
        <v>2</v>
      </c>
      <c r="X377" s="509"/>
      <c r="Y377" s="229">
        <f t="shared" si="89"/>
        <v>1</v>
      </c>
    </row>
    <row r="378" spans="2:27" ht="18.75" customHeight="1">
      <c r="B378" s="515"/>
      <c r="C378" s="506"/>
      <c r="D378" s="216">
        <v>2</v>
      </c>
      <c r="E378" s="216" t="s">
        <v>6555</v>
      </c>
      <c r="F378" s="217">
        <v>1656</v>
      </c>
      <c r="G378" s="218">
        <f t="shared" si="83"/>
        <v>331.2</v>
      </c>
      <c r="H378" s="219">
        <f t="shared" si="84"/>
        <v>920</v>
      </c>
      <c r="I378" s="219">
        <f t="shared" si="85"/>
        <v>0.30666666666666664</v>
      </c>
      <c r="J378" s="217"/>
      <c r="K378" s="220"/>
      <c r="L378" s="220"/>
      <c r="M378" s="221"/>
      <c r="N378" s="222">
        <f t="shared" si="86"/>
        <v>0</v>
      </c>
      <c r="O378" s="223"/>
      <c r="P378" s="224"/>
      <c r="Q378" s="224"/>
      <c r="R378" s="224"/>
      <c r="S378" s="224"/>
      <c r="T378" s="225"/>
      <c r="U378" s="226">
        <f t="shared" si="87"/>
        <v>0.61333333333333329</v>
      </c>
      <c r="V378" s="227"/>
      <c r="W378" s="228" t="str">
        <f t="shared" si="88"/>
        <v>0</v>
      </c>
      <c r="X378" s="509"/>
      <c r="Y378" s="229">
        <f t="shared" si="89"/>
        <v>0</v>
      </c>
    </row>
    <row r="379" spans="2:27" ht="18.75" customHeight="1">
      <c r="B379" s="515"/>
      <c r="C379" s="506"/>
      <c r="D379" s="216"/>
      <c r="E379" s="216"/>
      <c r="F379" s="217"/>
      <c r="G379" s="218">
        <f t="shared" si="83"/>
        <v>0</v>
      </c>
      <c r="H379" s="219">
        <f t="shared" si="84"/>
        <v>0</v>
      </c>
      <c r="I379" s="219">
        <f t="shared" si="85"/>
        <v>0</v>
      </c>
      <c r="J379" s="217"/>
      <c r="K379" s="220"/>
      <c r="L379" s="220"/>
      <c r="M379" s="221"/>
      <c r="N379" s="222">
        <f t="shared" si="86"/>
        <v>0</v>
      </c>
      <c r="O379" s="223"/>
      <c r="P379" s="224"/>
      <c r="Q379" s="224"/>
      <c r="R379" s="224"/>
      <c r="S379" s="224"/>
      <c r="T379" s="225"/>
      <c r="U379" s="226">
        <f t="shared" si="87"/>
        <v>0</v>
      </c>
      <c r="V379" s="227"/>
      <c r="W379" s="228" t="str">
        <f t="shared" si="88"/>
        <v>0</v>
      </c>
      <c r="X379" s="509"/>
      <c r="Y379" s="229">
        <f t="shared" si="89"/>
        <v>0</v>
      </c>
    </row>
    <row r="380" spans="2:27" ht="18.75" customHeight="1">
      <c r="B380" s="516"/>
      <c r="C380" s="507"/>
      <c r="D380" s="216"/>
      <c r="E380" s="216"/>
      <c r="F380" s="217"/>
      <c r="G380" s="218">
        <f>F380/$G$15</f>
        <v>0</v>
      </c>
      <c r="H380" s="219">
        <f>F380/$H$15</f>
        <v>0</v>
      </c>
      <c r="I380" s="219">
        <f>H380/$I$15</f>
        <v>0</v>
      </c>
      <c r="J380" s="217"/>
      <c r="K380" s="220"/>
      <c r="L380" s="220"/>
      <c r="M380" s="232"/>
      <c r="N380" s="222">
        <f>M380/$N$15</f>
        <v>0</v>
      </c>
      <c r="O380" s="231"/>
      <c r="P380" s="231"/>
      <c r="Q380" s="231"/>
      <c r="R380" s="231"/>
      <c r="S380" s="231"/>
      <c r="T380" s="225"/>
      <c r="U380" s="226">
        <f>H380/$U$15</f>
        <v>0</v>
      </c>
      <c r="V380" s="227"/>
      <c r="W380" s="228" t="str">
        <f>IF(V380&lt;1,"0",IF(V380&lt;5,"2",IF(V380&gt;=5,"6")))</f>
        <v>0</v>
      </c>
      <c r="X380" s="510"/>
      <c r="Y380" s="229">
        <f t="shared" si="89"/>
        <v>0</v>
      </c>
      <c r="AA380" s="351"/>
    </row>
    <row r="381" spans="2:27">
      <c r="B381" s="233"/>
      <c r="C381" s="234" t="s">
        <v>111</v>
      </c>
      <c r="D381" s="235"/>
      <c r="E381" s="236">
        <f>COUNTA(E328:E380)</f>
        <v>43</v>
      </c>
      <c r="F381" s="236">
        <f>SUM(F328:F380)</f>
        <v>41395</v>
      </c>
      <c r="G381" s="236">
        <f>SUM(G328:G380)</f>
        <v>8279.0000000000018</v>
      </c>
      <c r="H381" s="236">
        <f>SUM(H328:H380)</f>
        <v>22997.222222222223</v>
      </c>
      <c r="I381" s="236">
        <f>SUM(I328:I380)</f>
        <v>7.6657407407407412</v>
      </c>
      <c r="J381" s="236">
        <f>COUNTA(J328:J380)</f>
        <v>0</v>
      </c>
      <c r="K381" s="236">
        <f>COUNTA(K328:K380)</f>
        <v>9</v>
      </c>
      <c r="L381" s="236">
        <f>COUNTA(L328:L380)</f>
        <v>0</v>
      </c>
      <c r="M381" s="236">
        <f>SUM(M328:M380)</f>
        <v>22997.222222222219</v>
      </c>
      <c r="N381" s="236">
        <f>SUM(N328:N380)</f>
        <v>459.9444444444444</v>
      </c>
      <c r="O381" s="237"/>
      <c r="P381" s="238">
        <f>COUNTIF(P328:P380, "YES")</f>
        <v>0</v>
      </c>
      <c r="Q381" s="237"/>
      <c r="R381" s="237"/>
      <c r="S381" s="237"/>
      <c r="T381" s="237"/>
      <c r="U381" s="236">
        <f>SUM(U328:U380)</f>
        <v>15.331481481481482</v>
      </c>
      <c r="V381" s="236">
        <f>SUM(V328:V380)</f>
        <v>15.331481481481479</v>
      </c>
      <c r="W381" s="236">
        <f t="array" ref="W381">SUM(ABS(W328:W380))</f>
        <v>18</v>
      </c>
      <c r="X381" s="238">
        <f>IF(X328&lt;0.2, "0", IF(X328&lt;=2, "2", IF(X328&gt;2, ROUND(X328,0))))</f>
        <v>3</v>
      </c>
      <c r="Y381" s="236">
        <f>SUM(Y328:Y380)</f>
        <v>9</v>
      </c>
    </row>
    <row r="382" spans="2:27" ht="18.75" customHeight="1">
      <c r="B382" s="514">
        <v>7</v>
      </c>
      <c r="C382" s="505" t="s">
        <v>6556</v>
      </c>
      <c r="D382" s="216">
        <v>1</v>
      </c>
      <c r="E382" s="216" t="s">
        <v>6557</v>
      </c>
      <c r="F382" s="217">
        <v>1498</v>
      </c>
      <c r="G382" s="218">
        <f t="shared" ref="G382:G430" si="97">F382/$G$15</f>
        <v>299.60000000000002</v>
      </c>
      <c r="H382" s="219">
        <f t="shared" ref="H382:H430" si="98">F382/$H$15</f>
        <v>832.22222222222217</v>
      </c>
      <c r="I382" s="219">
        <f t="shared" ref="I382:I430" si="99">H382/$I$15</f>
        <v>0.27740740740740738</v>
      </c>
      <c r="J382" s="217"/>
      <c r="K382" s="220" t="s">
        <v>11360</v>
      </c>
      <c r="L382" s="220"/>
      <c r="M382" s="221">
        <f>SUM(H382:H385)</f>
        <v>3104.9999999999995</v>
      </c>
      <c r="N382" s="222">
        <f t="shared" ref="N382:N430" si="100">M382/$N$15</f>
        <v>62.099999999999994</v>
      </c>
      <c r="O382" s="223" t="s">
        <v>6241</v>
      </c>
      <c r="P382" s="224" t="s">
        <v>12</v>
      </c>
      <c r="Q382" s="224"/>
      <c r="R382" s="224" t="s">
        <v>1064</v>
      </c>
      <c r="S382" s="224"/>
      <c r="T382" s="225"/>
      <c r="U382" s="226">
        <f t="shared" ref="U382:U430" si="101">H382/$U$15</f>
        <v>0.55481481481481476</v>
      </c>
      <c r="V382" s="227">
        <f>SUM(U382:U385)</f>
        <v>2.0700000000000003</v>
      </c>
      <c r="W382" s="228" t="str">
        <f t="shared" ref="W382:W430" si="102">IF(V382&lt;1,"0",IF(V382&lt;5,"2",IF(V382&gt;=5,"6")))</f>
        <v>2</v>
      </c>
      <c r="X382" s="508">
        <f>K432/$X$15</f>
        <v>2.3333333333333335</v>
      </c>
      <c r="Y382" s="229">
        <f>W382/2</f>
        <v>1</v>
      </c>
    </row>
    <row r="383" spans="2:27" ht="18.75" customHeight="1">
      <c r="B383" s="515"/>
      <c r="C383" s="506"/>
      <c r="D383" s="216">
        <v>2</v>
      </c>
      <c r="E383" s="216" t="s">
        <v>6558</v>
      </c>
      <c r="F383" s="217">
        <v>1696</v>
      </c>
      <c r="G383" s="218">
        <f t="shared" si="97"/>
        <v>339.2</v>
      </c>
      <c r="H383" s="219">
        <f t="shared" si="98"/>
        <v>942.22222222222217</v>
      </c>
      <c r="I383" s="219">
        <f t="shared" si="99"/>
        <v>0.31407407407407406</v>
      </c>
      <c r="J383" s="217"/>
      <c r="K383" s="220"/>
      <c r="L383" s="220"/>
      <c r="M383" s="221"/>
      <c r="N383" s="222">
        <f t="shared" si="100"/>
        <v>0</v>
      </c>
      <c r="O383" s="223"/>
      <c r="P383" s="224"/>
      <c r="Q383" s="224"/>
      <c r="R383" s="224"/>
      <c r="S383" s="224"/>
      <c r="T383" s="225"/>
      <c r="U383" s="226">
        <f t="shared" si="101"/>
        <v>0.62814814814814812</v>
      </c>
      <c r="V383" s="227"/>
      <c r="W383" s="228" t="str">
        <f t="shared" si="102"/>
        <v>0</v>
      </c>
      <c r="X383" s="509"/>
      <c r="Y383" s="229">
        <f t="shared" ref="Y383:Y431" si="103">W383/2</f>
        <v>0</v>
      </c>
    </row>
    <row r="384" spans="2:27" ht="18.75" customHeight="1">
      <c r="B384" s="515"/>
      <c r="C384" s="506"/>
      <c r="D384" s="216">
        <v>3</v>
      </c>
      <c r="E384" s="216" t="s">
        <v>6559</v>
      </c>
      <c r="F384" s="217">
        <v>1096</v>
      </c>
      <c r="G384" s="218">
        <f t="shared" si="97"/>
        <v>219.2</v>
      </c>
      <c r="H384" s="219">
        <f t="shared" si="98"/>
        <v>608.88888888888891</v>
      </c>
      <c r="I384" s="219">
        <f t="shared" si="99"/>
        <v>0.20296296296296298</v>
      </c>
      <c r="J384" s="217"/>
      <c r="K384" s="220"/>
      <c r="L384" s="220"/>
      <c r="M384" s="221"/>
      <c r="N384" s="222">
        <f t="shared" si="100"/>
        <v>0</v>
      </c>
      <c r="O384" s="223"/>
      <c r="P384" s="224"/>
      <c r="Q384" s="224"/>
      <c r="R384" s="224"/>
      <c r="S384" s="224"/>
      <c r="T384" s="225"/>
      <c r="U384" s="226">
        <f t="shared" si="101"/>
        <v>0.40592592592592597</v>
      </c>
      <c r="V384" s="227"/>
      <c r="W384" s="228" t="str">
        <f t="shared" si="102"/>
        <v>0</v>
      </c>
      <c r="X384" s="509"/>
      <c r="Y384" s="229">
        <f t="shared" si="103"/>
        <v>0</v>
      </c>
    </row>
    <row r="385" spans="2:25" ht="18.75" customHeight="1">
      <c r="B385" s="515"/>
      <c r="C385" s="506"/>
      <c r="D385" s="216">
        <v>4</v>
      </c>
      <c r="E385" s="216" t="s">
        <v>6560</v>
      </c>
      <c r="F385" s="217">
        <v>1299</v>
      </c>
      <c r="G385" s="218">
        <f t="shared" si="97"/>
        <v>259.8</v>
      </c>
      <c r="H385" s="219">
        <f t="shared" si="98"/>
        <v>721.66666666666663</v>
      </c>
      <c r="I385" s="219">
        <f t="shared" si="99"/>
        <v>0.24055555555555555</v>
      </c>
      <c r="J385" s="217"/>
      <c r="K385" s="220"/>
      <c r="L385" s="220"/>
      <c r="M385" s="221"/>
      <c r="N385" s="222">
        <f t="shared" si="100"/>
        <v>0</v>
      </c>
      <c r="O385" s="223"/>
      <c r="P385" s="224"/>
      <c r="Q385" s="224"/>
      <c r="R385" s="224"/>
      <c r="S385" s="224"/>
      <c r="T385" s="225"/>
      <c r="U385" s="226">
        <f t="shared" si="101"/>
        <v>0.4811111111111111</v>
      </c>
      <c r="V385" s="227"/>
      <c r="W385" s="228" t="str">
        <f t="shared" si="102"/>
        <v>0</v>
      </c>
      <c r="X385" s="509"/>
      <c r="Y385" s="229">
        <f t="shared" si="103"/>
        <v>0</v>
      </c>
    </row>
    <row r="386" spans="2:25" ht="18.75" customHeight="1">
      <c r="B386" s="515"/>
      <c r="C386" s="506"/>
      <c r="D386" s="216"/>
      <c r="E386" s="216"/>
      <c r="F386" s="217"/>
      <c r="G386" s="218">
        <f t="shared" si="97"/>
        <v>0</v>
      </c>
      <c r="H386" s="219">
        <f t="shared" si="98"/>
        <v>0</v>
      </c>
      <c r="I386" s="219">
        <f t="shared" si="99"/>
        <v>0</v>
      </c>
      <c r="J386" s="217"/>
      <c r="K386" s="220"/>
      <c r="L386" s="220"/>
      <c r="M386" s="221"/>
      <c r="N386" s="222">
        <f t="shared" si="100"/>
        <v>0</v>
      </c>
      <c r="O386" s="223"/>
      <c r="P386" s="224"/>
      <c r="Q386" s="224"/>
      <c r="R386" s="224"/>
      <c r="S386" s="224"/>
      <c r="T386" s="225"/>
      <c r="U386" s="226">
        <f t="shared" si="101"/>
        <v>0</v>
      </c>
      <c r="V386" s="227"/>
      <c r="W386" s="228" t="str">
        <f t="shared" si="102"/>
        <v>0</v>
      </c>
      <c r="X386" s="509"/>
      <c r="Y386" s="229">
        <f t="shared" si="103"/>
        <v>0</v>
      </c>
    </row>
    <row r="387" spans="2:25" ht="18.75" customHeight="1">
      <c r="B387" s="515"/>
      <c r="C387" s="506"/>
      <c r="D387" s="216">
        <v>1</v>
      </c>
      <c r="E387" s="216" t="s">
        <v>6561</v>
      </c>
      <c r="F387" s="217">
        <v>1359</v>
      </c>
      <c r="G387" s="218">
        <f t="shared" si="97"/>
        <v>271.8</v>
      </c>
      <c r="H387" s="219">
        <f t="shared" si="98"/>
        <v>755</v>
      </c>
      <c r="I387" s="219">
        <f t="shared" si="99"/>
        <v>0.25166666666666665</v>
      </c>
      <c r="J387" s="217"/>
      <c r="K387" s="220" t="s">
        <v>6562</v>
      </c>
      <c r="L387" s="220"/>
      <c r="M387" s="221">
        <f>SUM(H387:H391)</f>
        <v>3105</v>
      </c>
      <c r="N387" s="222">
        <f t="shared" si="100"/>
        <v>62.1</v>
      </c>
      <c r="O387" s="223" t="s">
        <v>6241</v>
      </c>
      <c r="P387" s="224" t="s">
        <v>12</v>
      </c>
      <c r="Q387" s="224"/>
      <c r="R387" s="224" t="s">
        <v>1064</v>
      </c>
      <c r="S387" s="224"/>
      <c r="T387" s="225"/>
      <c r="U387" s="226">
        <f t="shared" si="101"/>
        <v>0.5033333333333333</v>
      </c>
      <c r="V387" s="227">
        <f>SUM(U387:U391)</f>
        <v>2.0699999999999998</v>
      </c>
      <c r="W387" s="228" t="str">
        <f t="shared" si="102"/>
        <v>2</v>
      </c>
      <c r="X387" s="509"/>
      <c r="Y387" s="229">
        <f t="shared" si="103"/>
        <v>1</v>
      </c>
    </row>
    <row r="388" spans="2:25" ht="18.75" customHeight="1">
      <c r="B388" s="515"/>
      <c r="C388" s="506"/>
      <c r="D388" s="216">
        <v>2</v>
      </c>
      <c r="E388" s="216" t="s">
        <v>6563</v>
      </c>
      <c r="F388" s="217">
        <v>1009</v>
      </c>
      <c r="G388" s="218">
        <f t="shared" si="97"/>
        <v>201.8</v>
      </c>
      <c r="H388" s="219">
        <f t="shared" si="98"/>
        <v>560.55555555555554</v>
      </c>
      <c r="I388" s="219">
        <f t="shared" si="99"/>
        <v>0.18685185185185185</v>
      </c>
      <c r="J388" s="217"/>
      <c r="K388" s="220"/>
      <c r="L388" s="220"/>
      <c r="M388" s="221"/>
      <c r="N388" s="222">
        <f t="shared" si="100"/>
        <v>0</v>
      </c>
      <c r="O388" s="223"/>
      <c r="P388" s="224"/>
      <c r="Q388" s="224"/>
      <c r="R388" s="224"/>
      <c r="S388" s="224"/>
      <c r="T388" s="225"/>
      <c r="U388" s="226">
        <f t="shared" si="101"/>
        <v>0.3737037037037037</v>
      </c>
      <c r="V388" s="227"/>
      <c r="W388" s="228" t="str">
        <f t="shared" si="102"/>
        <v>0</v>
      </c>
      <c r="X388" s="509"/>
      <c r="Y388" s="229">
        <f t="shared" si="103"/>
        <v>0</v>
      </c>
    </row>
    <row r="389" spans="2:25" ht="18.75" customHeight="1">
      <c r="B389" s="515"/>
      <c r="C389" s="506"/>
      <c r="D389" s="216">
        <v>3</v>
      </c>
      <c r="E389" s="216" t="s">
        <v>6564</v>
      </c>
      <c r="F389" s="217">
        <v>1008</v>
      </c>
      <c r="G389" s="218">
        <f t="shared" si="97"/>
        <v>201.6</v>
      </c>
      <c r="H389" s="219">
        <f t="shared" si="98"/>
        <v>560</v>
      </c>
      <c r="I389" s="219">
        <f t="shared" si="99"/>
        <v>0.18666666666666668</v>
      </c>
      <c r="J389" s="217"/>
      <c r="K389" s="220"/>
      <c r="L389" s="220"/>
      <c r="M389" s="221"/>
      <c r="N389" s="222">
        <f t="shared" si="100"/>
        <v>0</v>
      </c>
      <c r="O389" s="223"/>
      <c r="P389" s="224"/>
      <c r="Q389" s="224"/>
      <c r="R389" s="224"/>
      <c r="S389" s="224"/>
      <c r="T389" s="225"/>
      <c r="U389" s="226">
        <f t="shared" si="101"/>
        <v>0.37333333333333335</v>
      </c>
      <c r="V389" s="227"/>
      <c r="W389" s="228" t="str">
        <f t="shared" si="102"/>
        <v>0</v>
      </c>
      <c r="X389" s="509"/>
      <c r="Y389" s="229">
        <f t="shared" si="103"/>
        <v>0</v>
      </c>
    </row>
    <row r="390" spans="2:25" ht="18.75" customHeight="1">
      <c r="B390" s="515"/>
      <c r="C390" s="506"/>
      <c r="D390" s="216">
        <v>4</v>
      </c>
      <c r="E390" s="216" t="s">
        <v>6565</v>
      </c>
      <c r="F390" s="217">
        <v>1004</v>
      </c>
      <c r="G390" s="218">
        <f t="shared" si="97"/>
        <v>200.8</v>
      </c>
      <c r="H390" s="219">
        <f t="shared" si="98"/>
        <v>557.77777777777771</v>
      </c>
      <c r="I390" s="219">
        <f t="shared" si="99"/>
        <v>0.18592592592592591</v>
      </c>
      <c r="J390" s="217"/>
      <c r="K390" s="220"/>
      <c r="L390" s="220"/>
      <c r="M390" s="221"/>
      <c r="N390" s="222">
        <f t="shared" si="100"/>
        <v>0</v>
      </c>
      <c r="O390" s="223"/>
      <c r="P390" s="224"/>
      <c r="Q390" s="224"/>
      <c r="R390" s="224"/>
      <c r="S390" s="224"/>
      <c r="T390" s="225"/>
      <c r="U390" s="226">
        <f t="shared" si="101"/>
        <v>0.37185185185185182</v>
      </c>
      <c r="V390" s="227"/>
      <c r="W390" s="228" t="str">
        <f t="shared" si="102"/>
        <v>0</v>
      </c>
      <c r="X390" s="509"/>
      <c r="Y390" s="229">
        <f t="shared" si="103"/>
        <v>0</v>
      </c>
    </row>
    <row r="391" spans="2:25" ht="18.75" customHeight="1">
      <c r="B391" s="515"/>
      <c r="C391" s="506"/>
      <c r="D391" s="216">
        <v>5</v>
      </c>
      <c r="E391" s="216" t="s">
        <v>6566</v>
      </c>
      <c r="F391" s="217">
        <v>1209</v>
      </c>
      <c r="G391" s="218">
        <f t="shared" si="97"/>
        <v>241.8</v>
      </c>
      <c r="H391" s="219">
        <f t="shared" si="98"/>
        <v>671.66666666666663</v>
      </c>
      <c r="I391" s="219">
        <f t="shared" si="99"/>
        <v>0.22388888888888889</v>
      </c>
      <c r="J391" s="217"/>
      <c r="K391" s="220"/>
      <c r="L391" s="220"/>
      <c r="M391" s="221"/>
      <c r="N391" s="222">
        <f t="shared" si="100"/>
        <v>0</v>
      </c>
      <c r="O391" s="223"/>
      <c r="P391" s="224"/>
      <c r="Q391" s="224"/>
      <c r="R391" s="224"/>
      <c r="S391" s="224"/>
      <c r="T391" s="225"/>
      <c r="U391" s="226">
        <f t="shared" si="101"/>
        <v>0.44777777777777777</v>
      </c>
      <c r="V391" s="227"/>
      <c r="W391" s="228" t="str">
        <f t="shared" si="102"/>
        <v>0</v>
      </c>
      <c r="X391" s="509"/>
      <c r="Y391" s="229">
        <f t="shared" si="103"/>
        <v>0</v>
      </c>
    </row>
    <row r="392" spans="2:25" ht="18.75" customHeight="1">
      <c r="B392" s="515"/>
      <c r="C392" s="506"/>
      <c r="D392" s="216"/>
      <c r="E392" s="216"/>
      <c r="F392" s="217"/>
      <c r="G392" s="218">
        <f t="shared" si="97"/>
        <v>0</v>
      </c>
      <c r="H392" s="219">
        <f t="shared" si="98"/>
        <v>0</v>
      </c>
      <c r="I392" s="219">
        <f t="shared" si="99"/>
        <v>0</v>
      </c>
      <c r="J392" s="217"/>
      <c r="K392" s="220"/>
      <c r="L392" s="220"/>
      <c r="M392" s="221"/>
      <c r="N392" s="222">
        <f t="shared" si="100"/>
        <v>0</v>
      </c>
      <c r="O392" s="223"/>
      <c r="P392" s="224"/>
      <c r="Q392" s="224"/>
      <c r="R392" s="224"/>
      <c r="S392" s="224"/>
      <c r="T392" s="225"/>
      <c r="U392" s="226">
        <f t="shared" si="101"/>
        <v>0</v>
      </c>
      <c r="V392" s="227"/>
      <c r="W392" s="228" t="str">
        <f t="shared" si="102"/>
        <v>0</v>
      </c>
      <c r="X392" s="509"/>
      <c r="Y392" s="229">
        <f t="shared" si="103"/>
        <v>0</v>
      </c>
    </row>
    <row r="393" spans="2:25" ht="18.75" customHeight="1">
      <c r="B393" s="515"/>
      <c r="C393" s="506"/>
      <c r="D393" s="216">
        <v>1</v>
      </c>
      <c r="E393" s="216" t="s">
        <v>6567</v>
      </c>
      <c r="F393" s="217">
        <v>1499</v>
      </c>
      <c r="G393" s="218">
        <f t="shared" si="97"/>
        <v>299.8</v>
      </c>
      <c r="H393" s="219">
        <f t="shared" si="98"/>
        <v>832.77777777777771</v>
      </c>
      <c r="I393" s="219">
        <f t="shared" si="99"/>
        <v>0.27759259259259256</v>
      </c>
      <c r="J393" s="217"/>
      <c r="K393" s="220" t="s">
        <v>6568</v>
      </c>
      <c r="L393" s="220"/>
      <c r="M393" s="221">
        <f>SUM(H393:H396)</f>
        <v>3182.2222222222222</v>
      </c>
      <c r="N393" s="222">
        <f t="shared" si="100"/>
        <v>63.644444444444446</v>
      </c>
      <c r="O393" s="223" t="s">
        <v>6241</v>
      </c>
      <c r="P393" s="224" t="s">
        <v>12</v>
      </c>
      <c r="Q393" s="224"/>
      <c r="R393" s="224" t="s">
        <v>1064</v>
      </c>
      <c r="S393" s="224"/>
      <c r="T393" s="225"/>
      <c r="U393" s="226">
        <f t="shared" si="101"/>
        <v>0.55518518518518511</v>
      </c>
      <c r="V393" s="227">
        <f>SUM(U393:U396)</f>
        <v>2.1214814814814815</v>
      </c>
      <c r="W393" s="228" t="str">
        <f t="shared" si="102"/>
        <v>2</v>
      </c>
      <c r="X393" s="509"/>
      <c r="Y393" s="229">
        <f t="shared" si="103"/>
        <v>1</v>
      </c>
    </row>
    <row r="394" spans="2:25" ht="18.75" customHeight="1">
      <c r="B394" s="515"/>
      <c r="C394" s="506"/>
      <c r="D394" s="216">
        <v>2</v>
      </c>
      <c r="E394" s="216" t="s">
        <v>5706</v>
      </c>
      <c r="F394" s="217">
        <v>1695</v>
      </c>
      <c r="G394" s="218">
        <f t="shared" si="97"/>
        <v>339</v>
      </c>
      <c r="H394" s="219">
        <f t="shared" si="98"/>
        <v>941.66666666666663</v>
      </c>
      <c r="I394" s="219">
        <f t="shared" si="99"/>
        <v>0.31388888888888888</v>
      </c>
      <c r="J394" s="217"/>
      <c r="K394" s="220"/>
      <c r="L394" s="220"/>
      <c r="M394" s="221"/>
      <c r="N394" s="222">
        <f t="shared" si="100"/>
        <v>0</v>
      </c>
      <c r="O394" s="223"/>
      <c r="P394" s="224"/>
      <c r="Q394" s="224"/>
      <c r="R394" s="224"/>
      <c r="S394" s="224"/>
      <c r="T394" s="225"/>
      <c r="U394" s="226">
        <f t="shared" si="101"/>
        <v>0.62777777777777777</v>
      </c>
      <c r="V394" s="227"/>
      <c r="W394" s="228" t="str">
        <f t="shared" si="102"/>
        <v>0</v>
      </c>
      <c r="X394" s="509"/>
      <c r="Y394" s="229">
        <f t="shared" si="103"/>
        <v>0</v>
      </c>
    </row>
    <row r="395" spans="2:25" ht="18.75" customHeight="1">
      <c r="B395" s="515"/>
      <c r="C395" s="506"/>
      <c r="D395" s="216">
        <v>3</v>
      </c>
      <c r="E395" s="216" t="s">
        <v>6569</v>
      </c>
      <c r="F395" s="217">
        <v>1090</v>
      </c>
      <c r="G395" s="218">
        <f t="shared" si="97"/>
        <v>218</v>
      </c>
      <c r="H395" s="219">
        <f t="shared" si="98"/>
        <v>605.55555555555554</v>
      </c>
      <c r="I395" s="219">
        <f t="shared" si="99"/>
        <v>0.20185185185185184</v>
      </c>
      <c r="J395" s="217"/>
      <c r="K395" s="220"/>
      <c r="L395" s="220"/>
      <c r="M395" s="221"/>
      <c r="N395" s="222">
        <f t="shared" si="100"/>
        <v>0</v>
      </c>
      <c r="O395" s="223"/>
      <c r="P395" s="224"/>
      <c r="Q395" s="224"/>
      <c r="R395" s="224"/>
      <c r="S395" s="224"/>
      <c r="T395" s="225"/>
      <c r="U395" s="226">
        <f t="shared" si="101"/>
        <v>0.40370370370370368</v>
      </c>
      <c r="V395" s="227"/>
      <c r="W395" s="228" t="str">
        <f t="shared" si="102"/>
        <v>0</v>
      </c>
      <c r="X395" s="509"/>
      <c r="Y395" s="229">
        <f t="shared" si="103"/>
        <v>0</v>
      </c>
    </row>
    <row r="396" spans="2:25" ht="18.75" customHeight="1">
      <c r="B396" s="515"/>
      <c r="C396" s="506"/>
      <c r="D396" s="216">
        <v>4</v>
      </c>
      <c r="E396" s="216" t="s">
        <v>6570</v>
      </c>
      <c r="F396" s="217">
        <v>1444</v>
      </c>
      <c r="G396" s="218">
        <f t="shared" si="97"/>
        <v>288.8</v>
      </c>
      <c r="H396" s="219">
        <f t="shared" si="98"/>
        <v>802.22222222222217</v>
      </c>
      <c r="I396" s="219">
        <f t="shared" si="99"/>
        <v>0.26740740740740737</v>
      </c>
      <c r="J396" s="217"/>
      <c r="K396" s="220"/>
      <c r="L396" s="220"/>
      <c r="M396" s="221"/>
      <c r="N396" s="222">
        <f t="shared" si="100"/>
        <v>0</v>
      </c>
      <c r="O396" s="223"/>
      <c r="P396" s="224"/>
      <c r="Q396" s="224"/>
      <c r="R396" s="224"/>
      <c r="S396" s="224"/>
      <c r="T396" s="225"/>
      <c r="U396" s="226">
        <f t="shared" si="101"/>
        <v>0.53481481481481474</v>
      </c>
      <c r="V396" s="227"/>
      <c r="W396" s="228" t="str">
        <f t="shared" si="102"/>
        <v>0</v>
      </c>
      <c r="X396" s="509"/>
      <c r="Y396" s="229">
        <f t="shared" si="103"/>
        <v>0</v>
      </c>
    </row>
    <row r="397" spans="2:25" ht="18.75" customHeight="1">
      <c r="B397" s="515"/>
      <c r="C397" s="506"/>
      <c r="D397" s="216"/>
      <c r="E397" s="216"/>
      <c r="F397" s="217"/>
      <c r="G397" s="218">
        <f t="shared" si="97"/>
        <v>0</v>
      </c>
      <c r="H397" s="219">
        <f t="shared" si="98"/>
        <v>0</v>
      </c>
      <c r="I397" s="219">
        <f t="shared" si="99"/>
        <v>0</v>
      </c>
      <c r="J397" s="217"/>
      <c r="K397" s="220"/>
      <c r="L397" s="220"/>
      <c r="M397" s="221"/>
      <c r="N397" s="222">
        <f t="shared" si="100"/>
        <v>0</v>
      </c>
      <c r="O397" s="223"/>
      <c r="P397" s="224"/>
      <c r="Q397" s="224"/>
      <c r="R397" s="224"/>
      <c r="S397" s="224"/>
      <c r="T397" s="225"/>
      <c r="U397" s="226">
        <f t="shared" si="101"/>
        <v>0</v>
      </c>
      <c r="V397" s="227"/>
      <c r="W397" s="228" t="str">
        <f t="shared" si="102"/>
        <v>0</v>
      </c>
      <c r="X397" s="509"/>
      <c r="Y397" s="229">
        <f t="shared" si="103"/>
        <v>0</v>
      </c>
    </row>
    <row r="398" spans="2:25" ht="18.75" customHeight="1">
      <c r="B398" s="515"/>
      <c r="C398" s="506"/>
      <c r="D398" s="216">
        <v>1</v>
      </c>
      <c r="E398" s="216" t="s">
        <v>6571</v>
      </c>
      <c r="F398" s="217">
        <v>1057</v>
      </c>
      <c r="G398" s="218">
        <f t="shared" si="97"/>
        <v>211.4</v>
      </c>
      <c r="H398" s="219">
        <f t="shared" si="98"/>
        <v>587.22222222222217</v>
      </c>
      <c r="I398" s="219">
        <f t="shared" si="99"/>
        <v>0.19574074074074072</v>
      </c>
      <c r="J398" s="217"/>
      <c r="K398" s="220" t="s">
        <v>6572</v>
      </c>
      <c r="L398" s="220"/>
      <c r="M398" s="221">
        <f>SUM(H398:H403)</f>
        <v>3104.9999999999995</v>
      </c>
      <c r="N398" s="222">
        <f t="shared" si="100"/>
        <v>62.099999999999994</v>
      </c>
      <c r="O398" s="223" t="s">
        <v>6241</v>
      </c>
      <c r="P398" s="224" t="s">
        <v>12</v>
      </c>
      <c r="Q398" s="224"/>
      <c r="R398" s="224" t="s">
        <v>1064</v>
      </c>
      <c r="S398" s="224"/>
      <c r="T398" s="225"/>
      <c r="U398" s="226">
        <f t="shared" si="101"/>
        <v>0.39148148148148143</v>
      </c>
      <c r="V398" s="227">
        <f>SUM(U398:U403)</f>
        <v>2.0699999999999998</v>
      </c>
      <c r="W398" s="228" t="str">
        <f t="shared" si="102"/>
        <v>2</v>
      </c>
      <c r="X398" s="509"/>
      <c r="Y398" s="229">
        <f t="shared" si="103"/>
        <v>1</v>
      </c>
    </row>
    <row r="399" spans="2:25" ht="18.75" customHeight="1">
      <c r="B399" s="515"/>
      <c r="C399" s="506"/>
      <c r="D399" s="216">
        <v>2</v>
      </c>
      <c r="E399" s="216" t="s">
        <v>6573</v>
      </c>
      <c r="F399" s="217">
        <v>800</v>
      </c>
      <c r="G399" s="218">
        <f t="shared" si="97"/>
        <v>160</v>
      </c>
      <c r="H399" s="219">
        <f t="shared" si="98"/>
        <v>444.44444444444446</v>
      </c>
      <c r="I399" s="219">
        <f t="shared" si="99"/>
        <v>0.14814814814814814</v>
      </c>
      <c r="J399" s="217"/>
      <c r="K399" s="220"/>
      <c r="L399" s="220"/>
      <c r="M399" s="221"/>
      <c r="N399" s="222">
        <f t="shared" si="100"/>
        <v>0</v>
      </c>
      <c r="O399" s="223"/>
      <c r="P399" s="224"/>
      <c r="Q399" s="224"/>
      <c r="R399" s="224"/>
      <c r="S399" s="224"/>
      <c r="T399" s="225"/>
      <c r="U399" s="226">
        <f t="shared" si="101"/>
        <v>0.29629629629629628</v>
      </c>
      <c r="V399" s="227"/>
      <c r="W399" s="228" t="str">
        <f t="shared" si="102"/>
        <v>0</v>
      </c>
      <c r="X399" s="509"/>
      <c r="Y399" s="229">
        <f t="shared" si="103"/>
        <v>0</v>
      </c>
    </row>
    <row r="400" spans="2:25" ht="18.75" customHeight="1">
      <c r="B400" s="515"/>
      <c r="C400" s="506"/>
      <c r="D400" s="216">
        <v>3</v>
      </c>
      <c r="E400" s="216" t="s">
        <v>6574</v>
      </c>
      <c r="F400" s="217">
        <v>1000</v>
      </c>
      <c r="G400" s="218">
        <f t="shared" si="97"/>
        <v>200</v>
      </c>
      <c r="H400" s="219">
        <f t="shared" si="98"/>
        <v>555.55555555555554</v>
      </c>
      <c r="I400" s="219">
        <f t="shared" si="99"/>
        <v>0.18518518518518517</v>
      </c>
      <c r="J400" s="217"/>
      <c r="K400" s="220"/>
      <c r="L400" s="220"/>
      <c r="M400" s="221"/>
      <c r="N400" s="222">
        <f t="shared" si="100"/>
        <v>0</v>
      </c>
      <c r="O400" s="223"/>
      <c r="P400" s="224"/>
      <c r="Q400" s="224"/>
      <c r="R400" s="224"/>
      <c r="S400" s="224"/>
      <c r="T400" s="225"/>
      <c r="U400" s="226">
        <f t="shared" si="101"/>
        <v>0.37037037037037035</v>
      </c>
      <c r="V400" s="227"/>
      <c r="W400" s="228" t="str">
        <f t="shared" si="102"/>
        <v>0</v>
      </c>
      <c r="X400" s="509"/>
      <c r="Y400" s="229">
        <f t="shared" si="103"/>
        <v>0</v>
      </c>
    </row>
    <row r="401" spans="2:25" ht="18.75" customHeight="1">
      <c r="B401" s="515"/>
      <c r="C401" s="506"/>
      <c r="D401" s="216">
        <v>4</v>
      </c>
      <c r="E401" s="216" t="s">
        <v>6575</v>
      </c>
      <c r="F401" s="217">
        <v>800</v>
      </c>
      <c r="G401" s="218">
        <f t="shared" si="97"/>
        <v>160</v>
      </c>
      <c r="H401" s="219">
        <f t="shared" si="98"/>
        <v>444.44444444444446</v>
      </c>
      <c r="I401" s="219">
        <f t="shared" si="99"/>
        <v>0.14814814814814814</v>
      </c>
      <c r="J401" s="217"/>
      <c r="K401" s="220"/>
      <c r="L401" s="220"/>
      <c r="M401" s="221"/>
      <c r="N401" s="222">
        <f t="shared" si="100"/>
        <v>0</v>
      </c>
      <c r="O401" s="223"/>
      <c r="P401" s="224"/>
      <c r="Q401" s="224"/>
      <c r="R401" s="224"/>
      <c r="S401" s="224"/>
      <c r="T401" s="225"/>
      <c r="U401" s="226">
        <f t="shared" si="101"/>
        <v>0.29629629629629628</v>
      </c>
      <c r="V401" s="227"/>
      <c r="W401" s="228" t="str">
        <f t="shared" si="102"/>
        <v>0</v>
      </c>
      <c r="X401" s="509"/>
      <c r="Y401" s="229">
        <f t="shared" si="103"/>
        <v>0</v>
      </c>
    </row>
    <row r="402" spans="2:25" ht="18.75" customHeight="1">
      <c r="B402" s="515"/>
      <c r="C402" s="506"/>
      <c r="D402" s="216">
        <v>5</v>
      </c>
      <c r="E402" s="216" t="s">
        <v>6576</v>
      </c>
      <c r="F402" s="217">
        <v>1232</v>
      </c>
      <c r="G402" s="218">
        <f t="shared" si="97"/>
        <v>246.4</v>
      </c>
      <c r="H402" s="219">
        <f t="shared" si="98"/>
        <v>684.44444444444446</v>
      </c>
      <c r="I402" s="219">
        <f t="shared" si="99"/>
        <v>0.22814814814814816</v>
      </c>
      <c r="J402" s="217"/>
      <c r="K402" s="220"/>
      <c r="L402" s="220"/>
      <c r="M402" s="221"/>
      <c r="N402" s="222">
        <f t="shared" si="100"/>
        <v>0</v>
      </c>
      <c r="O402" s="223"/>
      <c r="P402" s="224"/>
      <c r="Q402" s="224"/>
      <c r="R402" s="224"/>
      <c r="S402" s="224"/>
      <c r="T402" s="225"/>
      <c r="U402" s="226">
        <f t="shared" si="101"/>
        <v>0.45629629629629631</v>
      </c>
      <c r="V402" s="227"/>
      <c r="W402" s="228" t="str">
        <f t="shared" si="102"/>
        <v>0</v>
      </c>
      <c r="X402" s="509"/>
      <c r="Y402" s="229">
        <f t="shared" si="103"/>
        <v>0</v>
      </c>
    </row>
    <row r="403" spans="2:25" ht="18.75" customHeight="1">
      <c r="B403" s="515"/>
      <c r="C403" s="506"/>
      <c r="D403" s="216">
        <v>6</v>
      </c>
      <c r="E403" s="216" t="s">
        <v>6577</v>
      </c>
      <c r="F403" s="217">
        <v>700</v>
      </c>
      <c r="G403" s="218">
        <f t="shared" si="97"/>
        <v>140</v>
      </c>
      <c r="H403" s="219">
        <f t="shared" si="98"/>
        <v>388.88888888888886</v>
      </c>
      <c r="I403" s="219">
        <f t="shared" si="99"/>
        <v>0.12962962962962962</v>
      </c>
      <c r="J403" s="217"/>
      <c r="K403" s="220"/>
      <c r="L403" s="220"/>
      <c r="M403" s="221"/>
      <c r="N403" s="222">
        <f t="shared" si="100"/>
        <v>0</v>
      </c>
      <c r="O403" s="223"/>
      <c r="P403" s="224"/>
      <c r="Q403" s="224"/>
      <c r="R403" s="224"/>
      <c r="S403" s="224"/>
      <c r="T403" s="225"/>
      <c r="U403" s="226">
        <f t="shared" si="101"/>
        <v>0.25925925925925924</v>
      </c>
      <c r="V403" s="227"/>
      <c r="W403" s="228" t="str">
        <f t="shared" si="102"/>
        <v>0</v>
      </c>
      <c r="X403" s="509"/>
      <c r="Y403" s="229">
        <f t="shared" si="103"/>
        <v>0</v>
      </c>
    </row>
    <row r="404" spans="2:25" ht="18.75" customHeight="1">
      <c r="B404" s="515"/>
      <c r="C404" s="506"/>
      <c r="D404" s="216"/>
      <c r="E404" s="216"/>
      <c r="F404" s="217"/>
      <c r="G404" s="218">
        <f t="shared" si="97"/>
        <v>0</v>
      </c>
      <c r="H404" s="219">
        <f t="shared" si="98"/>
        <v>0</v>
      </c>
      <c r="I404" s="219">
        <f t="shared" si="99"/>
        <v>0</v>
      </c>
      <c r="J404" s="217"/>
      <c r="K404" s="220"/>
      <c r="L404" s="220"/>
      <c r="M404" s="221"/>
      <c r="N404" s="222">
        <f t="shared" si="100"/>
        <v>0</v>
      </c>
      <c r="O404" s="223"/>
      <c r="P404" s="224"/>
      <c r="Q404" s="224"/>
      <c r="R404" s="224"/>
      <c r="S404" s="224"/>
      <c r="T404" s="225"/>
      <c r="U404" s="226">
        <f t="shared" si="101"/>
        <v>0</v>
      </c>
      <c r="V404" s="227"/>
      <c r="W404" s="228" t="str">
        <f t="shared" si="102"/>
        <v>0</v>
      </c>
      <c r="X404" s="509"/>
      <c r="Y404" s="229">
        <f t="shared" si="103"/>
        <v>0</v>
      </c>
    </row>
    <row r="405" spans="2:25" ht="18.75" customHeight="1">
      <c r="B405" s="515"/>
      <c r="C405" s="506"/>
      <c r="D405" s="216">
        <v>1</v>
      </c>
      <c r="E405" s="216" t="s">
        <v>5775</v>
      </c>
      <c r="F405" s="217">
        <v>500</v>
      </c>
      <c r="G405" s="218">
        <f t="shared" si="97"/>
        <v>100</v>
      </c>
      <c r="H405" s="219">
        <f t="shared" si="98"/>
        <v>277.77777777777777</v>
      </c>
      <c r="I405" s="219">
        <f t="shared" si="99"/>
        <v>9.2592592592592587E-2</v>
      </c>
      <c r="J405" s="217"/>
      <c r="K405" s="220" t="s">
        <v>11361</v>
      </c>
      <c r="L405" s="220"/>
      <c r="M405" s="221">
        <f>SUM(H405:H410)</f>
        <v>3032.7777777777778</v>
      </c>
      <c r="N405" s="222">
        <f t="shared" si="100"/>
        <v>60.655555555555559</v>
      </c>
      <c r="O405" s="223" t="s">
        <v>6241</v>
      </c>
      <c r="P405" s="224" t="s">
        <v>12</v>
      </c>
      <c r="Q405" s="224"/>
      <c r="R405" s="224" t="s">
        <v>1064</v>
      </c>
      <c r="S405" s="224"/>
      <c r="T405" s="225"/>
      <c r="U405" s="226">
        <f t="shared" si="101"/>
        <v>0.18518518518518517</v>
      </c>
      <c r="V405" s="227">
        <f>SUM(U405:U410)</f>
        <v>2.0218518518518516</v>
      </c>
      <c r="W405" s="228" t="str">
        <f t="shared" si="102"/>
        <v>2</v>
      </c>
      <c r="X405" s="509"/>
      <c r="Y405" s="229">
        <f t="shared" si="103"/>
        <v>1</v>
      </c>
    </row>
    <row r="406" spans="2:25" ht="18.75" customHeight="1">
      <c r="B406" s="515"/>
      <c r="C406" s="506"/>
      <c r="D406" s="216">
        <v>2</v>
      </c>
      <c r="E406" s="216" t="s">
        <v>6578</v>
      </c>
      <c r="F406" s="217">
        <v>1100</v>
      </c>
      <c r="G406" s="218">
        <f t="shared" si="97"/>
        <v>220</v>
      </c>
      <c r="H406" s="219">
        <f t="shared" si="98"/>
        <v>611.11111111111109</v>
      </c>
      <c r="I406" s="219">
        <f t="shared" si="99"/>
        <v>0.20370370370370369</v>
      </c>
      <c r="J406" s="217"/>
      <c r="K406" s="220"/>
      <c r="L406" s="220"/>
      <c r="M406" s="221"/>
      <c r="N406" s="222">
        <f t="shared" si="100"/>
        <v>0</v>
      </c>
      <c r="O406" s="223"/>
      <c r="P406" s="224"/>
      <c r="Q406" s="224"/>
      <c r="R406" s="224"/>
      <c r="S406" s="224"/>
      <c r="T406" s="225"/>
      <c r="U406" s="226">
        <f t="shared" si="101"/>
        <v>0.40740740740740738</v>
      </c>
      <c r="V406" s="227"/>
      <c r="W406" s="228" t="str">
        <f t="shared" si="102"/>
        <v>0</v>
      </c>
      <c r="X406" s="509"/>
      <c r="Y406" s="229">
        <f t="shared" si="103"/>
        <v>0</v>
      </c>
    </row>
    <row r="407" spans="2:25" ht="18.75" customHeight="1">
      <c r="B407" s="515"/>
      <c r="C407" s="506"/>
      <c r="D407" s="216">
        <v>3</v>
      </c>
      <c r="E407" s="216" t="s">
        <v>6579</v>
      </c>
      <c r="F407" s="217">
        <v>800</v>
      </c>
      <c r="G407" s="218">
        <f t="shared" si="97"/>
        <v>160</v>
      </c>
      <c r="H407" s="219">
        <f t="shared" si="98"/>
        <v>444.44444444444446</v>
      </c>
      <c r="I407" s="219">
        <f t="shared" si="99"/>
        <v>0.14814814814814814</v>
      </c>
      <c r="J407" s="217"/>
      <c r="K407" s="220"/>
      <c r="L407" s="220"/>
      <c r="M407" s="221"/>
      <c r="N407" s="222">
        <f t="shared" si="100"/>
        <v>0</v>
      </c>
      <c r="O407" s="223"/>
      <c r="P407" s="224"/>
      <c r="Q407" s="224"/>
      <c r="R407" s="224"/>
      <c r="S407" s="224"/>
      <c r="T407" s="225"/>
      <c r="U407" s="226">
        <f t="shared" si="101"/>
        <v>0.29629629629629628</v>
      </c>
      <c r="V407" s="227"/>
      <c r="W407" s="228" t="str">
        <f t="shared" si="102"/>
        <v>0</v>
      </c>
      <c r="X407" s="509"/>
      <c r="Y407" s="229">
        <f t="shared" si="103"/>
        <v>0</v>
      </c>
    </row>
    <row r="408" spans="2:25" ht="18.75" customHeight="1">
      <c r="B408" s="515"/>
      <c r="C408" s="506"/>
      <c r="D408" s="216">
        <v>4</v>
      </c>
      <c r="E408" s="216" t="s">
        <v>6580</v>
      </c>
      <c r="F408" s="217">
        <v>1000</v>
      </c>
      <c r="G408" s="218">
        <f t="shared" si="97"/>
        <v>200</v>
      </c>
      <c r="H408" s="219">
        <f t="shared" si="98"/>
        <v>555.55555555555554</v>
      </c>
      <c r="I408" s="219">
        <f t="shared" si="99"/>
        <v>0.18518518518518517</v>
      </c>
      <c r="J408" s="217"/>
      <c r="K408" s="220"/>
      <c r="L408" s="220"/>
      <c r="M408" s="221"/>
      <c r="N408" s="222">
        <f t="shared" si="100"/>
        <v>0</v>
      </c>
      <c r="O408" s="223"/>
      <c r="P408" s="224"/>
      <c r="Q408" s="224"/>
      <c r="R408" s="224"/>
      <c r="S408" s="224"/>
      <c r="T408" s="225"/>
      <c r="U408" s="226">
        <f t="shared" si="101"/>
        <v>0.37037037037037035</v>
      </c>
      <c r="V408" s="227"/>
      <c r="W408" s="228" t="str">
        <f t="shared" si="102"/>
        <v>0</v>
      </c>
      <c r="X408" s="509"/>
      <c r="Y408" s="229">
        <f t="shared" si="103"/>
        <v>0</v>
      </c>
    </row>
    <row r="409" spans="2:25" ht="18.75" customHeight="1">
      <c r="B409" s="515"/>
      <c r="C409" s="506"/>
      <c r="D409" s="216">
        <v>6</v>
      </c>
      <c r="E409" s="216" t="s">
        <v>6581</v>
      </c>
      <c r="F409" s="217">
        <v>700</v>
      </c>
      <c r="G409" s="218">
        <f t="shared" si="97"/>
        <v>140</v>
      </c>
      <c r="H409" s="219">
        <f t="shared" si="98"/>
        <v>388.88888888888886</v>
      </c>
      <c r="I409" s="219">
        <f t="shared" si="99"/>
        <v>0.12962962962962962</v>
      </c>
      <c r="J409" s="217"/>
      <c r="K409" s="220"/>
      <c r="L409" s="220"/>
      <c r="M409" s="221"/>
      <c r="N409" s="222">
        <f t="shared" si="100"/>
        <v>0</v>
      </c>
      <c r="O409" s="223"/>
      <c r="P409" s="224"/>
      <c r="Q409" s="224"/>
      <c r="R409" s="224"/>
      <c r="S409" s="224"/>
      <c r="T409" s="225"/>
      <c r="U409" s="226">
        <f t="shared" si="101"/>
        <v>0.25925925925925924</v>
      </c>
      <c r="V409" s="227"/>
      <c r="W409" s="228" t="str">
        <f t="shared" si="102"/>
        <v>0</v>
      </c>
      <c r="X409" s="509"/>
      <c r="Y409" s="229">
        <f t="shared" si="103"/>
        <v>0</v>
      </c>
    </row>
    <row r="410" spans="2:25" ht="18.75" customHeight="1">
      <c r="B410" s="515"/>
      <c r="C410" s="506"/>
      <c r="D410" s="216">
        <v>7</v>
      </c>
      <c r="E410" s="216" t="s">
        <v>6582</v>
      </c>
      <c r="F410" s="217">
        <v>1359</v>
      </c>
      <c r="G410" s="218">
        <f t="shared" si="97"/>
        <v>271.8</v>
      </c>
      <c r="H410" s="219">
        <f t="shared" si="98"/>
        <v>755</v>
      </c>
      <c r="I410" s="219">
        <f t="shared" si="99"/>
        <v>0.25166666666666665</v>
      </c>
      <c r="J410" s="217"/>
      <c r="K410" s="220"/>
      <c r="L410" s="220"/>
      <c r="M410" s="221"/>
      <c r="N410" s="222">
        <f t="shared" si="100"/>
        <v>0</v>
      </c>
      <c r="O410" s="223"/>
      <c r="P410" s="224"/>
      <c r="Q410" s="224"/>
      <c r="R410" s="224"/>
      <c r="S410" s="224"/>
      <c r="T410" s="225"/>
      <c r="U410" s="226">
        <f t="shared" si="101"/>
        <v>0.5033333333333333</v>
      </c>
      <c r="V410" s="227"/>
      <c r="W410" s="228" t="str">
        <f t="shared" si="102"/>
        <v>0</v>
      </c>
      <c r="X410" s="509"/>
      <c r="Y410" s="229">
        <f t="shared" si="103"/>
        <v>0</v>
      </c>
    </row>
    <row r="411" spans="2:25" ht="18.75" customHeight="1">
      <c r="B411" s="515"/>
      <c r="C411" s="506"/>
      <c r="D411" s="216"/>
      <c r="E411" s="216"/>
      <c r="F411" s="217"/>
      <c r="G411" s="218">
        <f t="shared" si="97"/>
        <v>0</v>
      </c>
      <c r="H411" s="219">
        <f t="shared" si="98"/>
        <v>0</v>
      </c>
      <c r="I411" s="219">
        <f t="shared" si="99"/>
        <v>0</v>
      </c>
      <c r="J411" s="217"/>
      <c r="K411" s="220"/>
      <c r="L411" s="220"/>
      <c r="M411" s="221"/>
      <c r="N411" s="222">
        <f t="shared" si="100"/>
        <v>0</v>
      </c>
      <c r="O411" s="223"/>
      <c r="P411" s="224"/>
      <c r="Q411" s="224"/>
      <c r="R411" s="224"/>
      <c r="S411" s="224"/>
      <c r="T411" s="225"/>
      <c r="U411" s="226">
        <f t="shared" si="101"/>
        <v>0</v>
      </c>
      <c r="V411" s="227"/>
      <c r="W411" s="228" t="str">
        <f t="shared" si="102"/>
        <v>0</v>
      </c>
      <c r="X411" s="509"/>
      <c r="Y411" s="229">
        <f t="shared" si="103"/>
        <v>0</v>
      </c>
    </row>
    <row r="412" spans="2:25" ht="18.75" customHeight="1">
      <c r="B412" s="515"/>
      <c r="C412" s="506"/>
      <c r="D412" s="216">
        <v>1</v>
      </c>
      <c r="E412" s="216" t="s">
        <v>6583</v>
      </c>
      <c r="F412" s="217">
        <v>1299</v>
      </c>
      <c r="G412" s="218">
        <f t="shared" si="97"/>
        <v>259.8</v>
      </c>
      <c r="H412" s="219">
        <f t="shared" si="98"/>
        <v>721.66666666666663</v>
      </c>
      <c r="I412" s="219">
        <f t="shared" si="99"/>
        <v>0.24055555555555555</v>
      </c>
      <c r="J412" s="217"/>
      <c r="K412" s="220" t="s">
        <v>6584</v>
      </c>
      <c r="L412" s="220"/>
      <c r="M412" s="221">
        <f>SUM(H412:H415)</f>
        <v>3105</v>
      </c>
      <c r="N412" s="222">
        <f t="shared" si="100"/>
        <v>62.1</v>
      </c>
      <c r="O412" s="223" t="s">
        <v>6241</v>
      </c>
      <c r="P412" s="224" t="s">
        <v>12</v>
      </c>
      <c r="Q412" s="224"/>
      <c r="R412" s="224" t="s">
        <v>1064</v>
      </c>
      <c r="S412" s="224"/>
      <c r="T412" s="225"/>
      <c r="U412" s="226">
        <f t="shared" si="101"/>
        <v>0.4811111111111111</v>
      </c>
      <c r="V412" s="227">
        <f>SUM(U412:U415)</f>
        <v>2.0699999999999998</v>
      </c>
      <c r="W412" s="228" t="str">
        <f t="shared" si="102"/>
        <v>2</v>
      </c>
      <c r="X412" s="509"/>
      <c r="Y412" s="229">
        <f t="shared" si="103"/>
        <v>1</v>
      </c>
    </row>
    <row r="413" spans="2:25" ht="18.75" customHeight="1">
      <c r="B413" s="515"/>
      <c r="C413" s="506"/>
      <c r="D413" s="216">
        <v>2</v>
      </c>
      <c r="E413" s="216" t="s">
        <v>6585</v>
      </c>
      <c r="F413" s="217">
        <v>1695</v>
      </c>
      <c r="G413" s="218">
        <f t="shared" si="97"/>
        <v>339</v>
      </c>
      <c r="H413" s="219">
        <f t="shared" si="98"/>
        <v>941.66666666666663</v>
      </c>
      <c r="I413" s="219">
        <f t="shared" si="99"/>
        <v>0.31388888888888888</v>
      </c>
      <c r="J413" s="217"/>
      <c r="K413" s="220"/>
      <c r="L413" s="220"/>
      <c r="M413" s="221"/>
      <c r="N413" s="222">
        <f t="shared" si="100"/>
        <v>0</v>
      </c>
      <c r="O413" s="223"/>
      <c r="P413" s="224"/>
      <c r="Q413" s="224"/>
      <c r="R413" s="224"/>
      <c r="S413" s="224"/>
      <c r="T413" s="225"/>
      <c r="U413" s="226">
        <f t="shared" si="101"/>
        <v>0.62777777777777777</v>
      </c>
      <c r="V413" s="227"/>
      <c r="W413" s="228" t="str">
        <f t="shared" si="102"/>
        <v>0</v>
      </c>
      <c r="X413" s="509"/>
      <c r="Y413" s="229">
        <f t="shared" si="103"/>
        <v>0</v>
      </c>
    </row>
    <row r="414" spans="2:25" ht="18.75" customHeight="1">
      <c r="B414" s="515"/>
      <c r="C414" s="506"/>
      <c r="D414" s="216">
        <v>3</v>
      </c>
      <c r="E414" s="216" t="s">
        <v>6586</v>
      </c>
      <c r="F414" s="217">
        <v>1290</v>
      </c>
      <c r="G414" s="218">
        <f t="shared" si="97"/>
        <v>258</v>
      </c>
      <c r="H414" s="219">
        <f t="shared" si="98"/>
        <v>716.66666666666663</v>
      </c>
      <c r="I414" s="219">
        <f t="shared" si="99"/>
        <v>0.23888888888888887</v>
      </c>
      <c r="J414" s="217"/>
      <c r="K414" s="220"/>
      <c r="L414" s="220"/>
      <c r="M414" s="221"/>
      <c r="N414" s="222">
        <f t="shared" si="100"/>
        <v>0</v>
      </c>
      <c r="O414" s="223"/>
      <c r="P414" s="224"/>
      <c r="Q414" s="224"/>
      <c r="R414" s="224"/>
      <c r="S414" s="224"/>
      <c r="T414" s="225"/>
      <c r="U414" s="226">
        <f t="shared" si="101"/>
        <v>0.47777777777777775</v>
      </c>
      <c r="V414" s="227"/>
      <c r="W414" s="228" t="str">
        <f t="shared" si="102"/>
        <v>0</v>
      </c>
      <c r="X414" s="509"/>
      <c r="Y414" s="229">
        <f t="shared" si="103"/>
        <v>0</v>
      </c>
    </row>
    <row r="415" spans="2:25" ht="18.75" customHeight="1">
      <c r="B415" s="515"/>
      <c r="C415" s="506"/>
      <c r="D415" s="216">
        <v>4</v>
      </c>
      <c r="E415" s="216" t="s">
        <v>6587</v>
      </c>
      <c r="F415" s="217">
        <v>1305</v>
      </c>
      <c r="G415" s="218">
        <f t="shared" si="97"/>
        <v>261</v>
      </c>
      <c r="H415" s="219">
        <f t="shared" si="98"/>
        <v>725</v>
      </c>
      <c r="I415" s="219">
        <f t="shared" si="99"/>
        <v>0.24166666666666667</v>
      </c>
      <c r="J415" s="217"/>
      <c r="K415" s="220"/>
      <c r="L415" s="220"/>
      <c r="M415" s="221"/>
      <c r="N415" s="222">
        <f t="shared" si="100"/>
        <v>0</v>
      </c>
      <c r="O415" s="223"/>
      <c r="P415" s="224"/>
      <c r="Q415" s="224"/>
      <c r="R415" s="224"/>
      <c r="S415" s="224"/>
      <c r="T415" s="225"/>
      <c r="U415" s="226">
        <f t="shared" si="101"/>
        <v>0.48333333333333334</v>
      </c>
      <c r="V415" s="227"/>
      <c r="W415" s="228" t="str">
        <f t="shared" si="102"/>
        <v>0</v>
      </c>
      <c r="X415" s="509"/>
      <c r="Y415" s="229">
        <f t="shared" si="103"/>
        <v>0</v>
      </c>
    </row>
    <row r="416" spans="2:25" ht="18.75" customHeight="1">
      <c r="B416" s="515"/>
      <c r="C416" s="506"/>
      <c r="D416" s="216"/>
      <c r="E416" s="216"/>
      <c r="F416" s="217"/>
      <c r="G416" s="218">
        <f t="shared" si="97"/>
        <v>0</v>
      </c>
      <c r="H416" s="219">
        <f t="shared" si="98"/>
        <v>0</v>
      </c>
      <c r="I416" s="219">
        <f t="shared" si="99"/>
        <v>0</v>
      </c>
      <c r="J416" s="217"/>
      <c r="K416" s="220"/>
      <c r="L416" s="220"/>
      <c r="M416" s="221"/>
      <c r="N416" s="222">
        <f t="shared" si="100"/>
        <v>0</v>
      </c>
      <c r="O416" s="223"/>
      <c r="P416" s="224"/>
      <c r="Q416" s="224"/>
      <c r="R416" s="224"/>
      <c r="S416" s="224"/>
      <c r="T416" s="225"/>
      <c r="U416" s="226">
        <f t="shared" si="101"/>
        <v>0</v>
      </c>
      <c r="V416" s="227"/>
      <c r="W416" s="228" t="str">
        <f t="shared" si="102"/>
        <v>0</v>
      </c>
      <c r="X416" s="509"/>
      <c r="Y416" s="229">
        <f t="shared" si="103"/>
        <v>0</v>
      </c>
    </row>
    <row r="417" spans="2:25" ht="18.75" customHeight="1">
      <c r="B417" s="515"/>
      <c r="C417" s="506"/>
      <c r="D417" s="216"/>
      <c r="E417" s="216" t="s">
        <v>6588</v>
      </c>
      <c r="F417" s="217">
        <v>446</v>
      </c>
      <c r="G417" s="218">
        <f t="shared" si="97"/>
        <v>89.2</v>
      </c>
      <c r="H417" s="219">
        <f t="shared" si="98"/>
        <v>247.77777777777777</v>
      </c>
      <c r="I417" s="219">
        <f t="shared" si="99"/>
        <v>8.2592592592592592E-2</v>
      </c>
      <c r="J417" s="217"/>
      <c r="K417" s="220" t="s">
        <v>11362</v>
      </c>
      <c r="L417" s="220"/>
      <c r="M417" s="221">
        <f>SUM(H417:H429)</f>
        <v>3100</v>
      </c>
      <c r="N417" s="222">
        <f t="shared" si="100"/>
        <v>62</v>
      </c>
      <c r="O417" s="223" t="s">
        <v>6241</v>
      </c>
      <c r="P417" s="224" t="s">
        <v>12</v>
      </c>
      <c r="Q417" s="224"/>
      <c r="R417" s="224" t="s">
        <v>1064</v>
      </c>
      <c r="S417" s="224"/>
      <c r="T417" s="225"/>
      <c r="U417" s="226">
        <f t="shared" si="101"/>
        <v>0.16518518518518518</v>
      </c>
      <c r="V417" s="227">
        <f>SUM(U417:U429)</f>
        <v>2.0666666666666664</v>
      </c>
      <c r="W417" s="228" t="str">
        <f t="shared" si="102"/>
        <v>2</v>
      </c>
      <c r="X417" s="509"/>
      <c r="Y417" s="229">
        <f t="shared" si="103"/>
        <v>1</v>
      </c>
    </row>
    <row r="418" spans="2:25" ht="18.75" customHeight="1">
      <c r="B418" s="515"/>
      <c r="C418" s="506"/>
      <c r="D418" s="216"/>
      <c r="E418" s="216" t="s">
        <v>6589</v>
      </c>
      <c r="F418" s="217">
        <v>344</v>
      </c>
      <c r="G418" s="218">
        <f t="shared" si="97"/>
        <v>68.8</v>
      </c>
      <c r="H418" s="219">
        <f t="shared" si="98"/>
        <v>191.11111111111111</v>
      </c>
      <c r="I418" s="219">
        <f t="shared" si="99"/>
        <v>6.3703703703703707E-2</v>
      </c>
      <c r="J418" s="217"/>
      <c r="K418" s="220"/>
      <c r="L418" s="220"/>
      <c r="M418" s="221"/>
      <c r="N418" s="222">
        <f t="shared" si="100"/>
        <v>0</v>
      </c>
      <c r="O418" s="223"/>
      <c r="P418" s="224"/>
      <c r="Q418" s="224"/>
      <c r="R418" s="224"/>
      <c r="S418" s="224"/>
      <c r="T418" s="225"/>
      <c r="U418" s="226">
        <f t="shared" si="101"/>
        <v>0.12740740740740741</v>
      </c>
      <c r="V418" s="227"/>
      <c r="W418" s="228" t="str">
        <f t="shared" si="102"/>
        <v>0</v>
      </c>
      <c r="X418" s="509"/>
      <c r="Y418" s="229">
        <f t="shared" si="103"/>
        <v>0</v>
      </c>
    </row>
    <row r="419" spans="2:25" ht="18.75" customHeight="1">
      <c r="B419" s="515"/>
      <c r="C419" s="506"/>
      <c r="D419" s="216"/>
      <c r="E419" s="216" t="s">
        <v>6590</v>
      </c>
      <c r="F419" s="217">
        <v>500</v>
      </c>
      <c r="G419" s="218">
        <f t="shared" si="97"/>
        <v>100</v>
      </c>
      <c r="H419" s="219">
        <f t="shared" si="98"/>
        <v>277.77777777777777</v>
      </c>
      <c r="I419" s="219">
        <f t="shared" si="99"/>
        <v>9.2592592592592587E-2</v>
      </c>
      <c r="J419" s="217"/>
      <c r="K419" s="220"/>
      <c r="L419" s="220"/>
      <c r="M419" s="221"/>
      <c r="N419" s="222">
        <f t="shared" si="100"/>
        <v>0</v>
      </c>
      <c r="O419" s="223"/>
      <c r="P419" s="224"/>
      <c r="Q419" s="224"/>
      <c r="R419" s="224"/>
      <c r="S419" s="224"/>
      <c r="T419" s="225"/>
      <c r="U419" s="226">
        <f t="shared" si="101"/>
        <v>0.18518518518518517</v>
      </c>
      <c r="V419" s="227"/>
      <c r="W419" s="228" t="str">
        <f t="shared" si="102"/>
        <v>0</v>
      </c>
      <c r="X419" s="509"/>
      <c r="Y419" s="229">
        <f t="shared" si="103"/>
        <v>0</v>
      </c>
    </row>
    <row r="420" spans="2:25" ht="18.75" customHeight="1">
      <c r="B420" s="515"/>
      <c r="C420" s="506"/>
      <c r="D420" s="216"/>
      <c r="E420" s="216" t="s">
        <v>6591</v>
      </c>
      <c r="F420" s="217">
        <v>224</v>
      </c>
      <c r="G420" s="218">
        <f t="shared" si="97"/>
        <v>44.8</v>
      </c>
      <c r="H420" s="219">
        <f t="shared" si="98"/>
        <v>124.44444444444444</v>
      </c>
      <c r="I420" s="219">
        <f t="shared" si="99"/>
        <v>4.148148148148148E-2</v>
      </c>
      <c r="J420" s="217"/>
      <c r="K420" s="220"/>
      <c r="L420" s="220"/>
      <c r="M420" s="221"/>
      <c r="N420" s="222">
        <f t="shared" si="100"/>
        <v>0</v>
      </c>
      <c r="O420" s="223"/>
      <c r="P420" s="224"/>
      <c r="Q420" s="224"/>
      <c r="R420" s="224"/>
      <c r="S420" s="224"/>
      <c r="T420" s="225"/>
      <c r="U420" s="226">
        <f t="shared" si="101"/>
        <v>8.2962962962962961E-2</v>
      </c>
      <c r="V420" s="227"/>
      <c r="W420" s="228" t="str">
        <f t="shared" si="102"/>
        <v>0</v>
      </c>
      <c r="X420" s="509"/>
      <c r="Y420" s="229">
        <f t="shared" si="103"/>
        <v>0</v>
      </c>
    </row>
    <row r="421" spans="2:25" ht="18.75" customHeight="1">
      <c r="B421" s="515"/>
      <c r="C421" s="506"/>
      <c r="D421" s="216"/>
      <c r="E421" s="216" t="s">
        <v>6592</v>
      </c>
      <c r="F421" s="217">
        <v>624</v>
      </c>
      <c r="G421" s="218">
        <f t="shared" si="97"/>
        <v>124.8</v>
      </c>
      <c r="H421" s="219">
        <f t="shared" si="98"/>
        <v>346.66666666666669</v>
      </c>
      <c r="I421" s="219">
        <f t="shared" si="99"/>
        <v>0.11555555555555556</v>
      </c>
      <c r="J421" s="217"/>
      <c r="K421" s="220"/>
      <c r="L421" s="220"/>
      <c r="M421" s="221"/>
      <c r="N421" s="222">
        <f t="shared" si="100"/>
        <v>0</v>
      </c>
      <c r="O421" s="223"/>
      <c r="P421" s="224"/>
      <c r="Q421" s="224"/>
      <c r="R421" s="224"/>
      <c r="S421" s="224"/>
      <c r="T421" s="225"/>
      <c r="U421" s="226">
        <f t="shared" si="101"/>
        <v>0.23111111111111113</v>
      </c>
      <c r="V421" s="227"/>
      <c r="W421" s="228" t="str">
        <f t="shared" si="102"/>
        <v>0</v>
      </c>
      <c r="X421" s="509"/>
      <c r="Y421" s="229">
        <f t="shared" si="103"/>
        <v>0</v>
      </c>
    </row>
    <row r="422" spans="2:25" ht="18.75" customHeight="1">
      <c r="B422" s="515"/>
      <c r="C422" s="506"/>
      <c r="D422" s="216"/>
      <c r="E422" s="216" t="s">
        <v>6593</v>
      </c>
      <c r="F422" s="217">
        <v>700</v>
      </c>
      <c r="G422" s="218">
        <f t="shared" si="97"/>
        <v>140</v>
      </c>
      <c r="H422" s="219">
        <f t="shared" si="98"/>
        <v>388.88888888888886</v>
      </c>
      <c r="I422" s="219">
        <f t="shared" si="99"/>
        <v>0.12962962962962962</v>
      </c>
      <c r="J422" s="217"/>
      <c r="K422" s="220"/>
      <c r="L422" s="220"/>
      <c r="M422" s="221"/>
      <c r="N422" s="222">
        <f t="shared" si="100"/>
        <v>0</v>
      </c>
      <c r="O422" s="223"/>
      <c r="P422" s="224"/>
      <c r="Q422" s="224"/>
      <c r="R422" s="224"/>
      <c r="S422" s="224"/>
      <c r="T422" s="225"/>
      <c r="U422" s="226">
        <f t="shared" si="101"/>
        <v>0.25925925925925924</v>
      </c>
      <c r="V422" s="227"/>
      <c r="W422" s="228" t="str">
        <f t="shared" si="102"/>
        <v>0</v>
      </c>
      <c r="X422" s="509"/>
      <c r="Y422" s="229">
        <f t="shared" si="103"/>
        <v>0</v>
      </c>
    </row>
    <row r="423" spans="2:25" ht="18.75" customHeight="1">
      <c r="B423" s="515"/>
      <c r="C423" s="506"/>
      <c r="D423" s="216"/>
      <c r="E423" s="216" t="s">
        <v>6594</v>
      </c>
      <c r="F423" s="217">
        <v>237</v>
      </c>
      <c r="G423" s="218">
        <f t="shared" si="97"/>
        <v>47.4</v>
      </c>
      <c r="H423" s="219">
        <f t="shared" si="98"/>
        <v>131.66666666666666</v>
      </c>
      <c r="I423" s="219">
        <f t="shared" si="99"/>
        <v>4.3888888888888887E-2</v>
      </c>
      <c r="J423" s="217"/>
      <c r="K423" s="220"/>
      <c r="L423" s="220"/>
      <c r="M423" s="221"/>
      <c r="N423" s="222">
        <f t="shared" si="100"/>
        <v>0</v>
      </c>
      <c r="O423" s="223"/>
      <c r="P423" s="224"/>
      <c r="Q423" s="224"/>
      <c r="R423" s="224"/>
      <c r="S423" s="224"/>
      <c r="T423" s="225"/>
      <c r="U423" s="226">
        <f t="shared" si="101"/>
        <v>8.7777777777777774E-2</v>
      </c>
      <c r="V423" s="227"/>
      <c r="W423" s="228" t="str">
        <f t="shared" si="102"/>
        <v>0</v>
      </c>
      <c r="X423" s="509"/>
      <c r="Y423" s="229">
        <f t="shared" si="103"/>
        <v>0</v>
      </c>
    </row>
    <row r="424" spans="2:25" ht="18.75" customHeight="1">
      <c r="B424" s="515"/>
      <c r="C424" s="506"/>
      <c r="D424" s="216"/>
      <c r="E424" s="216" t="s">
        <v>6595</v>
      </c>
      <c r="F424" s="217">
        <v>600</v>
      </c>
      <c r="G424" s="218">
        <f t="shared" si="97"/>
        <v>120</v>
      </c>
      <c r="H424" s="219">
        <f t="shared" si="98"/>
        <v>333.33333333333331</v>
      </c>
      <c r="I424" s="219">
        <f t="shared" si="99"/>
        <v>0.1111111111111111</v>
      </c>
      <c r="J424" s="217"/>
      <c r="K424" s="220"/>
      <c r="L424" s="220"/>
      <c r="M424" s="221"/>
      <c r="N424" s="222">
        <f t="shared" si="100"/>
        <v>0</v>
      </c>
      <c r="O424" s="223"/>
      <c r="P424" s="224"/>
      <c r="Q424" s="224"/>
      <c r="R424" s="224"/>
      <c r="S424" s="224"/>
      <c r="T424" s="225"/>
      <c r="U424" s="226">
        <f t="shared" si="101"/>
        <v>0.22222222222222221</v>
      </c>
      <c r="V424" s="227"/>
      <c r="W424" s="228" t="str">
        <f t="shared" si="102"/>
        <v>0</v>
      </c>
      <c r="X424" s="509"/>
      <c r="Y424" s="229">
        <f t="shared" si="103"/>
        <v>0</v>
      </c>
    </row>
    <row r="425" spans="2:25" ht="18.75" customHeight="1">
      <c r="B425" s="515"/>
      <c r="C425" s="506"/>
      <c r="D425" s="216"/>
      <c r="E425" s="216" t="s">
        <v>6596</v>
      </c>
      <c r="F425" s="217">
        <v>200</v>
      </c>
      <c r="G425" s="218">
        <f t="shared" si="97"/>
        <v>40</v>
      </c>
      <c r="H425" s="219">
        <f t="shared" si="98"/>
        <v>111.11111111111111</v>
      </c>
      <c r="I425" s="219">
        <f t="shared" si="99"/>
        <v>3.7037037037037035E-2</v>
      </c>
      <c r="J425" s="217"/>
      <c r="K425" s="220"/>
      <c r="L425" s="220"/>
      <c r="M425" s="221"/>
      <c r="N425" s="222">
        <f t="shared" si="100"/>
        <v>0</v>
      </c>
      <c r="O425" s="223"/>
      <c r="P425" s="224"/>
      <c r="Q425" s="224"/>
      <c r="R425" s="224"/>
      <c r="S425" s="224"/>
      <c r="T425" s="225"/>
      <c r="U425" s="226">
        <f t="shared" si="101"/>
        <v>7.407407407407407E-2</v>
      </c>
      <c r="V425" s="227"/>
      <c r="W425" s="228" t="str">
        <f t="shared" si="102"/>
        <v>0</v>
      </c>
      <c r="X425" s="509"/>
      <c r="Y425" s="229">
        <f t="shared" si="103"/>
        <v>0</v>
      </c>
    </row>
    <row r="426" spans="2:25" ht="18.75" customHeight="1">
      <c r="B426" s="515"/>
      <c r="C426" s="506"/>
      <c r="D426" s="216"/>
      <c r="E426" s="216" t="s">
        <v>6597</v>
      </c>
      <c r="F426" s="217">
        <v>400</v>
      </c>
      <c r="G426" s="218">
        <f t="shared" si="97"/>
        <v>80</v>
      </c>
      <c r="H426" s="219">
        <f t="shared" si="98"/>
        <v>222.22222222222223</v>
      </c>
      <c r="I426" s="219">
        <f t="shared" si="99"/>
        <v>7.407407407407407E-2</v>
      </c>
      <c r="J426" s="217"/>
      <c r="K426" s="220"/>
      <c r="L426" s="220"/>
      <c r="M426" s="221"/>
      <c r="N426" s="222">
        <f t="shared" si="100"/>
        <v>0</v>
      </c>
      <c r="O426" s="223"/>
      <c r="P426" s="224"/>
      <c r="Q426" s="224"/>
      <c r="R426" s="224"/>
      <c r="S426" s="224"/>
      <c r="T426" s="225"/>
      <c r="U426" s="226">
        <f t="shared" si="101"/>
        <v>0.14814814814814814</v>
      </c>
      <c r="V426" s="227"/>
      <c r="W426" s="228" t="str">
        <f t="shared" si="102"/>
        <v>0</v>
      </c>
      <c r="X426" s="509"/>
      <c r="Y426" s="229">
        <f t="shared" si="103"/>
        <v>0</v>
      </c>
    </row>
    <row r="427" spans="2:25" ht="18.75" customHeight="1">
      <c r="B427" s="515"/>
      <c r="C427" s="506"/>
      <c r="D427" s="216"/>
      <c r="E427" s="216" t="s">
        <v>6598</v>
      </c>
      <c r="F427" s="217">
        <v>509</v>
      </c>
      <c r="G427" s="218">
        <f t="shared" si="97"/>
        <v>101.8</v>
      </c>
      <c r="H427" s="219">
        <f t="shared" si="98"/>
        <v>282.77777777777777</v>
      </c>
      <c r="I427" s="219">
        <f t="shared" si="99"/>
        <v>9.4259259259259251E-2</v>
      </c>
      <c r="J427" s="217"/>
      <c r="K427" s="220"/>
      <c r="L427" s="220"/>
      <c r="M427" s="221"/>
      <c r="N427" s="222">
        <f t="shared" si="100"/>
        <v>0</v>
      </c>
      <c r="O427" s="223"/>
      <c r="P427" s="224"/>
      <c r="Q427" s="224"/>
      <c r="R427" s="224"/>
      <c r="S427" s="224"/>
      <c r="T427" s="225"/>
      <c r="U427" s="226">
        <f t="shared" si="101"/>
        <v>0.1885185185185185</v>
      </c>
      <c r="V427" s="227"/>
      <c r="W427" s="228" t="str">
        <f t="shared" si="102"/>
        <v>0</v>
      </c>
      <c r="X427" s="509"/>
      <c r="Y427" s="229">
        <f t="shared" si="103"/>
        <v>0</v>
      </c>
    </row>
    <row r="428" spans="2:25" ht="18.75" customHeight="1">
      <c r="B428" s="515"/>
      <c r="C428" s="506"/>
      <c r="D428" s="216"/>
      <c r="E428" s="216" t="s">
        <v>6599</v>
      </c>
      <c r="F428" s="217">
        <v>369</v>
      </c>
      <c r="G428" s="218">
        <f t="shared" si="97"/>
        <v>73.8</v>
      </c>
      <c r="H428" s="219">
        <f t="shared" si="98"/>
        <v>205</v>
      </c>
      <c r="I428" s="219">
        <f t="shared" si="99"/>
        <v>6.8333333333333329E-2</v>
      </c>
      <c r="J428" s="217"/>
      <c r="K428" s="220"/>
      <c r="L428" s="220"/>
      <c r="M428" s="221"/>
      <c r="N428" s="222">
        <f t="shared" si="100"/>
        <v>0</v>
      </c>
      <c r="O428" s="223"/>
      <c r="P428" s="224"/>
      <c r="Q428" s="224"/>
      <c r="R428" s="224"/>
      <c r="S428" s="224"/>
      <c r="T428" s="225"/>
      <c r="U428" s="226">
        <f t="shared" si="101"/>
        <v>0.13666666666666666</v>
      </c>
      <c r="V428" s="227"/>
      <c r="W428" s="228" t="str">
        <f t="shared" si="102"/>
        <v>0</v>
      </c>
      <c r="X428" s="509"/>
      <c r="Y428" s="229">
        <f t="shared" si="103"/>
        <v>0</v>
      </c>
    </row>
    <row r="429" spans="2:25" ht="18.75" customHeight="1">
      <c r="B429" s="515"/>
      <c r="C429" s="506"/>
      <c r="D429" s="216"/>
      <c r="E429" s="216" t="s">
        <v>6600</v>
      </c>
      <c r="F429" s="217">
        <v>427</v>
      </c>
      <c r="G429" s="218">
        <f t="shared" si="97"/>
        <v>85.4</v>
      </c>
      <c r="H429" s="219">
        <f t="shared" si="98"/>
        <v>237.22222222222223</v>
      </c>
      <c r="I429" s="219">
        <f t="shared" si="99"/>
        <v>7.9074074074074074E-2</v>
      </c>
      <c r="J429" s="217"/>
      <c r="K429" s="220"/>
      <c r="L429" s="220"/>
      <c r="M429" s="221"/>
      <c r="N429" s="222">
        <f t="shared" si="100"/>
        <v>0</v>
      </c>
      <c r="O429" s="223"/>
      <c r="P429" s="224"/>
      <c r="Q429" s="224"/>
      <c r="R429" s="224"/>
      <c r="S429" s="224"/>
      <c r="T429" s="225"/>
      <c r="U429" s="226">
        <f t="shared" si="101"/>
        <v>0.15814814814814815</v>
      </c>
      <c r="V429" s="227"/>
      <c r="W429" s="228" t="str">
        <f t="shared" si="102"/>
        <v>0</v>
      </c>
      <c r="X429" s="509"/>
      <c r="Y429" s="229">
        <f t="shared" si="103"/>
        <v>0</v>
      </c>
    </row>
    <row r="430" spans="2:25" ht="18.75" customHeight="1">
      <c r="B430" s="515"/>
      <c r="C430" s="506"/>
      <c r="D430" s="216"/>
      <c r="E430" s="216"/>
      <c r="F430" s="217"/>
      <c r="G430" s="218">
        <f t="shared" si="97"/>
        <v>0</v>
      </c>
      <c r="H430" s="219">
        <f t="shared" si="98"/>
        <v>0</v>
      </c>
      <c r="I430" s="219">
        <f t="shared" si="99"/>
        <v>0</v>
      </c>
      <c r="J430" s="217"/>
      <c r="K430" s="220"/>
      <c r="L430" s="220"/>
      <c r="M430" s="221"/>
      <c r="N430" s="222">
        <f t="shared" si="100"/>
        <v>0</v>
      </c>
      <c r="O430" s="223"/>
      <c r="P430" s="224"/>
      <c r="Q430" s="224"/>
      <c r="R430" s="224"/>
      <c r="S430" s="224"/>
      <c r="T430" s="225"/>
      <c r="U430" s="226">
        <f t="shared" si="101"/>
        <v>0</v>
      </c>
      <c r="V430" s="227"/>
      <c r="W430" s="228" t="str">
        <f t="shared" si="102"/>
        <v>0</v>
      </c>
      <c r="X430" s="509"/>
      <c r="Y430" s="229">
        <f t="shared" si="103"/>
        <v>0</v>
      </c>
    </row>
    <row r="431" spans="2:25" ht="18.75" customHeight="1">
      <c r="B431" s="516"/>
      <c r="C431" s="507"/>
      <c r="D431" s="216"/>
      <c r="E431" s="216"/>
      <c r="F431" s="217"/>
      <c r="G431" s="218">
        <f>F431/$G$15</f>
        <v>0</v>
      </c>
      <c r="H431" s="219">
        <f>F431/$H$15</f>
        <v>0</v>
      </c>
      <c r="I431" s="219">
        <f>H431/$I$15</f>
        <v>0</v>
      </c>
      <c r="J431" s="217"/>
      <c r="K431" s="220"/>
      <c r="L431" s="220"/>
      <c r="M431" s="232"/>
      <c r="N431" s="222">
        <f>M431/$N$15</f>
        <v>0</v>
      </c>
      <c r="O431" s="231"/>
      <c r="P431" s="231"/>
      <c r="Q431" s="231"/>
      <c r="R431" s="231"/>
      <c r="S431" s="231"/>
      <c r="T431" s="225"/>
      <c r="U431" s="226">
        <f>H431/$U$15</f>
        <v>0</v>
      </c>
      <c r="V431" s="227"/>
      <c r="W431" s="228" t="str">
        <f>IF(V431&lt;1,"0",IF(V431&lt;5,"2",IF(V431&gt;=5,"6")))</f>
        <v>0</v>
      </c>
      <c r="X431" s="510"/>
      <c r="Y431" s="229">
        <f t="shared" si="103"/>
        <v>0</v>
      </c>
    </row>
    <row r="432" spans="2:25">
      <c r="B432" s="233"/>
      <c r="C432" s="234" t="s">
        <v>111</v>
      </c>
      <c r="D432" s="235"/>
      <c r="E432" s="236">
        <f>COUNTA(E382:E431)</f>
        <v>42</v>
      </c>
      <c r="F432" s="236">
        <f>SUM(F382:F431)</f>
        <v>39123</v>
      </c>
      <c r="G432" s="236">
        <f>SUM(G382:G431)</f>
        <v>7824.6</v>
      </c>
      <c r="H432" s="236">
        <f>SUM(H382:H431)</f>
        <v>21735</v>
      </c>
      <c r="I432" s="236">
        <f>SUM(I382:I431)</f>
        <v>7.2450000000000001</v>
      </c>
      <c r="J432" s="236">
        <f>COUNTA(J382:J431)</f>
        <v>0</v>
      </c>
      <c r="K432" s="236">
        <f>COUNTA(K382:K431)</f>
        <v>7</v>
      </c>
      <c r="L432" s="236">
        <f>COUNTA(L382:L431)</f>
        <v>0</v>
      </c>
      <c r="M432" s="236">
        <f>SUM(M382:M431)</f>
        <v>21735</v>
      </c>
      <c r="N432" s="236">
        <f>SUM(N382:N431)</f>
        <v>434.7</v>
      </c>
      <c r="O432" s="237"/>
      <c r="P432" s="238">
        <f>COUNTIF(P382:P431, "YES")</f>
        <v>0</v>
      </c>
      <c r="Q432" s="237"/>
      <c r="R432" s="237"/>
      <c r="S432" s="237"/>
      <c r="T432" s="237"/>
      <c r="U432" s="236">
        <f>SUM(U382:U431)</f>
        <v>14.49</v>
      </c>
      <c r="V432" s="236">
        <f>SUM(V382:V431)</f>
        <v>14.49</v>
      </c>
      <c r="W432" s="236">
        <f t="array" ref="W432">SUM(ABS(W382:W431))</f>
        <v>14</v>
      </c>
      <c r="X432" s="238">
        <f>IF(X382&lt;0.2, "0", IF(X382&lt;=2, "2", IF(X382&gt;2, ROUND(X382,0))))</f>
        <v>2</v>
      </c>
      <c r="Y432" s="236">
        <f>SUM(Y382:Y431)</f>
        <v>7</v>
      </c>
    </row>
    <row r="433" spans="2:25" ht="18.75" customHeight="1">
      <c r="B433" s="514">
        <v>8</v>
      </c>
      <c r="C433" s="505" t="s">
        <v>6601</v>
      </c>
      <c r="D433" s="216">
        <v>1</v>
      </c>
      <c r="E433" s="216" t="s">
        <v>6602</v>
      </c>
      <c r="F433" s="217">
        <v>998</v>
      </c>
      <c r="G433" s="218">
        <f t="shared" ref="G433:G496" si="104">F433/$G$15</f>
        <v>199.6</v>
      </c>
      <c r="H433" s="219">
        <f t="shared" ref="H433:H496" si="105">F433/$H$15</f>
        <v>554.44444444444446</v>
      </c>
      <c r="I433" s="219">
        <f t="shared" ref="I433:I496" si="106">H433/$I$15</f>
        <v>0.18481481481481482</v>
      </c>
      <c r="J433" s="217"/>
      <c r="K433" s="220" t="s">
        <v>11363</v>
      </c>
      <c r="L433" s="220"/>
      <c r="M433" s="221">
        <f>SUM(H433:H441)</f>
        <v>2996.1111111111113</v>
      </c>
      <c r="N433" s="222">
        <f t="shared" ref="N433:N571" si="107">M433/$N$15</f>
        <v>59.922222222222224</v>
      </c>
      <c r="O433" s="223" t="s">
        <v>6241</v>
      </c>
      <c r="P433" s="224" t="s">
        <v>12</v>
      </c>
      <c r="Q433" s="224"/>
      <c r="R433" s="224" t="s">
        <v>1064</v>
      </c>
      <c r="S433" s="224"/>
      <c r="T433" s="225"/>
      <c r="U433" s="226">
        <f t="shared" ref="U433:U496" si="108">H433/$U$15</f>
        <v>0.36962962962962964</v>
      </c>
      <c r="V433" s="227">
        <f>SUM(U433:U441)</f>
        <v>1.9974074074074073</v>
      </c>
      <c r="W433" s="228" t="str">
        <f t="shared" ref="W433:W496" si="109">IF(V433&lt;1,"0",IF(V433&lt;5,"2",IF(V433&gt;=5,"6")))</f>
        <v>2</v>
      </c>
      <c r="X433" s="508">
        <f>K590/$X$15</f>
        <v>5</v>
      </c>
      <c r="Y433" s="229">
        <f>W433/2</f>
        <v>1</v>
      </c>
    </row>
    <row r="434" spans="2:25" ht="18.75" customHeight="1">
      <c r="B434" s="515"/>
      <c r="C434" s="506"/>
      <c r="D434" s="216">
        <v>2</v>
      </c>
      <c r="E434" s="216" t="s">
        <v>6603</v>
      </c>
      <c r="F434" s="217">
        <v>531</v>
      </c>
      <c r="G434" s="218">
        <f t="shared" si="104"/>
        <v>106.2</v>
      </c>
      <c r="H434" s="219">
        <f t="shared" si="105"/>
        <v>295</v>
      </c>
      <c r="I434" s="219">
        <f t="shared" si="106"/>
        <v>9.8333333333333328E-2</v>
      </c>
      <c r="J434" s="217"/>
      <c r="K434" s="220"/>
      <c r="L434" s="220"/>
      <c r="M434" s="221"/>
      <c r="N434" s="222">
        <f t="shared" si="107"/>
        <v>0</v>
      </c>
      <c r="O434" s="223"/>
      <c r="P434" s="224"/>
      <c r="Q434" s="224"/>
      <c r="R434" s="224"/>
      <c r="S434" s="224"/>
      <c r="T434" s="225"/>
      <c r="U434" s="226">
        <f t="shared" si="108"/>
        <v>0.19666666666666666</v>
      </c>
      <c r="V434" s="227"/>
      <c r="W434" s="228" t="str">
        <f t="shared" si="109"/>
        <v>0</v>
      </c>
      <c r="X434" s="509"/>
      <c r="Y434" s="229">
        <f t="shared" ref="Y434:Y497" si="110">W434/2</f>
        <v>0</v>
      </c>
    </row>
    <row r="435" spans="2:25" ht="18.75" customHeight="1">
      <c r="B435" s="515"/>
      <c r="C435" s="506"/>
      <c r="D435" s="216">
        <v>3</v>
      </c>
      <c r="E435" s="216" t="s">
        <v>6604</v>
      </c>
      <c r="F435" s="217">
        <v>490</v>
      </c>
      <c r="G435" s="218">
        <f t="shared" si="104"/>
        <v>98</v>
      </c>
      <c r="H435" s="219">
        <f t="shared" si="105"/>
        <v>272.22222222222223</v>
      </c>
      <c r="I435" s="219">
        <f t="shared" si="106"/>
        <v>9.0740740740740747E-2</v>
      </c>
      <c r="J435" s="217"/>
      <c r="K435" s="220"/>
      <c r="L435" s="220"/>
      <c r="M435" s="221"/>
      <c r="N435" s="222">
        <f t="shared" si="107"/>
        <v>0</v>
      </c>
      <c r="O435" s="223"/>
      <c r="P435" s="224"/>
      <c r="Q435" s="224"/>
      <c r="R435" s="224"/>
      <c r="S435" s="224"/>
      <c r="T435" s="225"/>
      <c r="U435" s="226">
        <f t="shared" si="108"/>
        <v>0.18148148148148149</v>
      </c>
      <c r="V435" s="227"/>
      <c r="W435" s="228" t="str">
        <f t="shared" si="109"/>
        <v>0</v>
      </c>
      <c r="X435" s="509"/>
      <c r="Y435" s="229">
        <f t="shared" si="110"/>
        <v>0</v>
      </c>
    </row>
    <row r="436" spans="2:25" ht="18.75" customHeight="1">
      <c r="B436" s="515"/>
      <c r="C436" s="506"/>
      <c r="D436" s="216">
        <v>4</v>
      </c>
      <c r="E436" s="216" t="s">
        <v>6605</v>
      </c>
      <c r="F436" s="217">
        <v>539</v>
      </c>
      <c r="G436" s="218">
        <f t="shared" si="104"/>
        <v>107.8</v>
      </c>
      <c r="H436" s="219">
        <f t="shared" si="105"/>
        <v>299.44444444444446</v>
      </c>
      <c r="I436" s="219">
        <f t="shared" si="106"/>
        <v>9.9814814814814815E-2</v>
      </c>
      <c r="J436" s="217"/>
      <c r="K436" s="220"/>
      <c r="L436" s="220"/>
      <c r="M436" s="221"/>
      <c r="N436" s="222">
        <f t="shared" si="107"/>
        <v>0</v>
      </c>
      <c r="O436" s="223"/>
      <c r="P436" s="224"/>
      <c r="Q436" s="224"/>
      <c r="R436" s="224"/>
      <c r="S436" s="224"/>
      <c r="T436" s="225"/>
      <c r="U436" s="226">
        <f t="shared" si="108"/>
        <v>0.19962962962962963</v>
      </c>
      <c r="V436" s="227"/>
      <c r="W436" s="228" t="str">
        <f t="shared" si="109"/>
        <v>0</v>
      </c>
      <c r="X436" s="509"/>
      <c r="Y436" s="229">
        <f t="shared" si="110"/>
        <v>0</v>
      </c>
    </row>
    <row r="437" spans="2:25" ht="18.75" customHeight="1">
      <c r="B437" s="515"/>
      <c r="C437" s="506"/>
      <c r="D437" s="216">
        <v>5</v>
      </c>
      <c r="E437" s="216" t="s">
        <v>6606</v>
      </c>
      <c r="F437" s="217">
        <v>509</v>
      </c>
      <c r="G437" s="218">
        <f t="shared" si="104"/>
        <v>101.8</v>
      </c>
      <c r="H437" s="219">
        <f t="shared" si="105"/>
        <v>282.77777777777777</v>
      </c>
      <c r="I437" s="219">
        <f t="shared" si="106"/>
        <v>9.4259259259259251E-2</v>
      </c>
      <c r="J437" s="217"/>
      <c r="K437" s="220"/>
      <c r="L437" s="220"/>
      <c r="M437" s="221"/>
      <c r="N437" s="222">
        <f t="shared" si="107"/>
        <v>0</v>
      </c>
      <c r="O437" s="223"/>
      <c r="P437" s="224"/>
      <c r="Q437" s="224"/>
      <c r="R437" s="224"/>
      <c r="S437" s="224"/>
      <c r="T437" s="225"/>
      <c r="U437" s="226">
        <f t="shared" si="108"/>
        <v>0.1885185185185185</v>
      </c>
      <c r="V437" s="227"/>
      <c r="W437" s="228" t="str">
        <f t="shared" si="109"/>
        <v>0</v>
      </c>
      <c r="X437" s="509"/>
      <c r="Y437" s="229">
        <f t="shared" si="110"/>
        <v>0</v>
      </c>
    </row>
    <row r="438" spans="2:25" ht="18.75" customHeight="1">
      <c r="B438" s="515"/>
      <c r="C438" s="506"/>
      <c r="D438" s="216">
        <v>6</v>
      </c>
      <c r="E438" s="216" t="s">
        <v>6607</v>
      </c>
      <c r="F438" s="217">
        <v>391</v>
      </c>
      <c r="G438" s="218">
        <f t="shared" si="104"/>
        <v>78.2</v>
      </c>
      <c r="H438" s="219">
        <f t="shared" si="105"/>
        <v>217.22222222222223</v>
      </c>
      <c r="I438" s="219">
        <f t="shared" si="106"/>
        <v>7.2407407407407406E-2</v>
      </c>
      <c r="J438" s="217"/>
      <c r="K438" s="220"/>
      <c r="L438" s="220"/>
      <c r="M438" s="221"/>
      <c r="N438" s="222">
        <f t="shared" si="107"/>
        <v>0</v>
      </c>
      <c r="O438" s="223"/>
      <c r="P438" s="224"/>
      <c r="Q438" s="224"/>
      <c r="R438" s="224"/>
      <c r="S438" s="224"/>
      <c r="T438" s="225"/>
      <c r="U438" s="226">
        <f t="shared" si="108"/>
        <v>0.14481481481481481</v>
      </c>
      <c r="V438" s="227"/>
      <c r="W438" s="228" t="str">
        <f t="shared" si="109"/>
        <v>0</v>
      </c>
      <c r="X438" s="509"/>
      <c r="Y438" s="229">
        <f t="shared" si="110"/>
        <v>0</v>
      </c>
    </row>
    <row r="439" spans="2:25" ht="18.75" customHeight="1">
      <c r="B439" s="515"/>
      <c r="C439" s="506"/>
      <c r="D439" s="216">
        <v>7</v>
      </c>
      <c r="E439" s="216" t="s">
        <v>6608</v>
      </c>
      <c r="F439" s="217">
        <v>600</v>
      </c>
      <c r="G439" s="218">
        <f t="shared" si="104"/>
        <v>120</v>
      </c>
      <c r="H439" s="219">
        <f t="shared" si="105"/>
        <v>333.33333333333331</v>
      </c>
      <c r="I439" s="219">
        <f t="shared" si="106"/>
        <v>0.1111111111111111</v>
      </c>
      <c r="J439" s="217"/>
      <c r="K439" s="220"/>
      <c r="L439" s="220"/>
      <c r="M439" s="221"/>
      <c r="N439" s="222">
        <f t="shared" si="107"/>
        <v>0</v>
      </c>
      <c r="O439" s="223"/>
      <c r="P439" s="224"/>
      <c r="Q439" s="224"/>
      <c r="R439" s="224"/>
      <c r="S439" s="224"/>
      <c r="T439" s="225"/>
      <c r="U439" s="226">
        <f t="shared" si="108"/>
        <v>0.22222222222222221</v>
      </c>
      <c r="V439" s="227"/>
      <c r="W439" s="228" t="str">
        <f t="shared" si="109"/>
        <v>0</v>
      </c>
      <c r="X439" s="509"/>
      <c r="Y439" s="229">
        <f t="shared" si="110"/>
        <v>0</v>
      </c>
    </row>
    <row r="440" spans="2:25" ht="18.75" customHeight="1">
      <c r="B440" s="515"/>
      <c r="C440" s="506"/>
      <c r="D440" s="216">
        <v>8</v>
      </c>
      <c r="E440" s="216" t="s">
        <v>6609</v>
      </c>
      <c r="F440" s="217">
        <v>685</v>
      </c>
      <c r="G440" s="218">
        <f t="shared" si="104"/>
        <v>137</v>
      </c>
      <c r="H440" s="219">
        <f t="shared" si="105"/>
        <v>380.55555555555554</v>
      </c>
      <c r="I440" s="219">
        <f t="shared" si="106"/>
        <v>0.12685185185185185</v>
      </c>
      <c r="J440" s="217"/>
      <c r="K440" s="220"/>
      <c r="L440" s="220"/>
      <c r="M440" s="221"/>
      <c r="N440" s="222">
        <f t="shared" si="107"/>
        <v>0</v>
      </c>
      <c r="O440" s="223"/>
      <c r="P440" s="224"/>
      <c r="Q440" s="224"/>
      <c r="R440" s="224"/>
      <c r="S440" s="224"/>
      <c r="T440" s="225"/>
      <c r="U440" s="226">
        <f t="shared" si="108"/>
        <v>0.25370370370370371</v>
      </c>
      <c r="V440" s="227"/>
      <c r="W440" s="228" t="str">
        <f t="shared" si="109"/>
        <v>0</v>
      </c>
      <c r="X440" s="509"/>
      <c r="Y440" s="229">
        <f t="shared" si="110"/>
        <v>0</v>
      </c>
    </row>
    <row r="441" spans="2:25" ht="18.75" customHeight="1">
      <c r="B441" s="515"/>
      <c r="C441" s="506"/>
      <c r="D441" s="216">
        <v>9</v>
      </c>
      <c r="E441" s="216" t="s">
        <v>6610</v>
      </c>
      <c r="F441" s="217">
        <v>650</v>
      </c>
      <c r="G441" s="218">
        <f t="shared" si="104"/>
        <v>130</v>
      </c>
      <c r="H441" s="219">
        <f t="shared" si="105"/>
        <v>361.11111111111109</v>
      </c>
      <c r="I441" s="219">
        <f t="shared" si="106"/>
        <v>0.12037037037037036</v>
      </c>
      <c r="J441" s="217"/>
      <c r="K441" s="220"/>
      <c r="L441" s="220"/>
      <c r="M441" s="221"/>
      <c r="N441" s="222">
        <f t="shared" si="107"/>
        <v>0</v>
      </c>
      <c r="O441" s="223"/>
      <c r="P441" s="224"/>
      <c r="Q441" s="224"/>
      <c r="R441" s="224"/>
      <c r="S441" s="224"/>
      <c r="T441" s="225"/>
      <c r="U441" s="226">
        <f t="shared" si="108"/>
        <v>0.24074074074074073</v>
      </c>
      <c r="V441" s="227"/>
      <c r="W441" s="228" t="str">
        <f t="shared" si="109"/>
        <v>0</v>
      </c>
      <c r="X441" s="509"/>
      <c r="Y441" s="229">
        <f t="shared" si="110"/>
        <v>0</v>
      </c>
    </row>
    <row r="442" spans="2:25" ht="18.75" customHeight="1">
      <c r="B442" s="515"/>
      <c r="C442" s="506"/>
      <c r="D442" s="216"/>
      <c r="E442" s="216"/>
      <c r="F442" s="217">
        <v>0</v>
      </c>
      <c r="G442" s="218">
        <f t="shared" si="104"/>
        <v>0</v>
      </c>
      <c r="H442" s="219">
        <f t="shared" si="105"/>
        <v>0</v>
      </c>
      <c r="I442" s="219">
        <f t="shared" si="106"/>
        <v>0</v>
      </c>
      <c r="J442" s="217"/>
      <c r="K442" s="220"/>
      <c r="L442" s="220"/>
      <c r="M442" s="221"/>
      <c r="N442" s="222">
        <f t="shared" si="107"/>
        <v>0</v>
      </c>
      <c r="O442" s="223"/>
      <c r="P442" s="224"/>
      <c r="Q442" s="224"/>
      <c r="R442" s="224"/>
      <c r="S442" s="224"/>
      <c r="T442" s="225"/>
      <c r="U442" s="226">
        <f t="shared" si="108"/>
        <v>0</v>
      </c>
      <c r="V442" s="227"/>
      <c r="W442" s="228" t="str">
        <f t="shared" si="109"/>
        <v>0</v>
      </c>
      <c r="X442" s="509"/>
      <c r="Y442" s="229">
        <f t="shared" si="110"/>
        <v>0</v>
      </c>
    </row>
    <row r="443" spans="2:25" ht="18.75" customHeight="1">
      <c r="B443" s="515"/>
      <c r="C443" s="506"/>
      <c r="D443" s="216">
        <v>1</v>
      </c>
      <c r="E443" s="216" t="s">
        <v>6611</v>
      </c>
      <c r="F443" s="217">
        <v>977</v>
      </c>
      <c r="G443" s="218">
        <f t="shared" si="104"/>
        <v>195.4</v>
      </c>
      <c r="H443" s="219">
        <f t="shared" si="105"/>
        <v>542.77777777777771</v>
      </c>
      <c r="I443" s="219">
        <f t="shared" si="106"/>
        <v>0.18092592592592591</v>
      </c>
      <c r="J443" s="217"/>
      <c r="K443" s="220" t="s">
        <v>11364</v>
      </c>
      <c r="L443" s="220"/>
      <c r="M443" s="221">
        <f>SUM(H443:H453)</f>
        <v>3245.5555555555557</v>
      </c>
      <c r="N443" s="222">
        <f t="shared" si="107"/>
        <v>64.911111111111111</v>
      </c>
      <c r="O443" s="223" t="s">
        <v>6241</v>
      </c>
      <c r="P443" s="224" t="s">
        <v>12</v>
      </c>
      <c r="Q443" s="224"/>
      <c r="R443" s="224" t="s">
        <v>1064</v>
      </c>
      <c r="S443" s="224"/>
      <c r="T443" s="225"/>
      <c r="U443" s="226">
        <f t="shared" si="108"/>
        <v>0.36185185185185181</v>
      </c>
      <c r="V443" s="227">
        <f>SUM(U443:U453)</f>
        <v>2.1637037037037037</v>
      </c>
      <c r="W443" s="228" t="str">
        <f t="shared" si="109"/>
        <v>2</v>
      </c>
      <c r="X443" s="509"/>
      <c r="Y443" s="229">
        <f t="shared" si="110"/>
        <v>1</v>
      </c>
    </row>
    <row r="444" spans="2:25" ht="18.75" customHeight="1">
      <c r="B444" s="515"/>
      <c r="C444" s="506"/>
      <c r="D444" s="216">
        <v>2</v>
      </c>
      <c r="E444" s="216" t="s">
        <v>6612</v>
      </c>
      <c r="F444" s="217">
        <v>613</v>
      </c>
      <c r="G444" s="218">
        <f t="shared" si="104"/>
        <v>122.6</v>
      </c>
      <c r="H444" s="219">
        <f t="shared" si="105"/>
        <v>340.55555555555554</v>
      </c>
      <c r="I444" s="219">
        <f t="shared" si="106"/>
        <v>0.11351851851851852</v>
      </c>
      <c r="J444" s="217"/>
      <c r="K444" s="220"/>
      <c r="L444" s="220"/>
      <c r="M444" s="221"/>
      <c r="N444" s="222">
        <f t="shared" si="107"/>
        <v>0</v>
      </c>
      <c r="O444" s="223"/>
      <c r="P444" s="224"/>
      <c r="Q444" s="224"/>
      <c r="R444" s="224"/>
      <c r="S444" s="224"/>
      <c r="T444" s="225"/>
      <c r="U444" s="226">
        <f t="shared" si="108"/>
        <v>0.22703703703703704</v>
      </c>
      <c r="V444" s="227"/>
      <c r="W444" s="228" t="str">
        <f t="shared" si="109"/>
        <v>0</v>
      </c>
      <c r="X444" s="509"/>
      <c r="Y444" s="229">
        <f t="shared" si="110"/>
        <v>0</v>
      </c>
    </row>
    <row r="445" spans="2:25" ht="18.75" customHeight="1">
      <c r="B445" s="515"/>
      <c r="C445" s="506"/>
      <c r="D445" s="216">
        <v>3</v>
      </c>
      <c r="E445" s="216" t="s">
        <v>6613</v>
      </c>
      <c r="F445" s="217">
        <v>561</v>
      </c>
      <c r="G445" s="218">
        <f t="shared" si="104"/>
        <v>112.2</v>
      </c>
      <c r="H445" s="219">
        <f t="shared" si="105"/>
        <v>311.66666666666669</v>
      </c>
      <c r="I445" s="219">
        <f t="shared" si="106"/>
        <v>0.10388888888888889</v>
      </c>
      <c r="J445" s="217"/>
      <c r="K445" s="220"/>
      <c r="L445" s="220"/>
      <c r="M445" s="221"/>
      <c r="N445" s="222">
        <f t="shared" si="107"/>
        <v>0</v>
      </c>
      <c r="O445" s="223"/>
      <c r="P445" s="224"/>
      <c r="Q445" s="224"/>
      <c r="R445" s="224"/>
      <c r="S445" s="224"/>
      <c r="T445" s="225"/>
      <c r="U445" s="226">
        <f t="shared" si="108"/>
        <v>0.20777777777777778</v>
      </c>
      <c r="V445" s="227"/>
      <c r="W445" s="228" t="str">
        <f t="shared" si="109"/>
        <v>0</v>
      </c>
      <c r="X445" s="509"/>
      <c r="Y445" s="229">
        <f t="shared" si="110"/>
        <v>0</v>
      </c>
    </row>
    <row r="446" spans="2:25" ht="18.75" customHeight="1">
      <c r="B446" s="515"/>
      <c r="C446" s="506"/>
      <c r="D446" s="216">
        <v>4</v>
      </c>
      <c r="E446" s="216" t="s">
        <v>6614</v>
      </c>
      <c r="F446" s="217">
        <v>531</v>
      </c>
      <c r="G446" s="218">
        <f t="shared" si="104"/>
        <v>106.2</v>
      </c>
      <c r="H446" s="219">
        <f t="shared" si="105"/>
        <v>295</v>
      </c>
      <c r="I446" s="219">
        <f t="shared" si="106"/>
        <v>9.8333333333333328E-2</v>
      </c>
      <c r="J446" s="217"/>
      <c r="K446" s="220"/>
      <c r="L446" s="220"/>
      <c r="M446" s="221"/>
      <c r="N446" s="222">
        <f t="shared" si="107"/>
        <v>0</v>
      </c>
      <c r="O446" s="223"/>
      <c r="P446" s="224"/>
      <c r="Q446" s="224"/>
      <c r="R446" s="224"/>
      <c r="S446" s="224"/>
      <c r="T446" s="225"/>
      <c r="U446" s="226">
        <f t="shared" si="108"/>
        <v>0.19666666666666666</v>
      </c>
      <c r="V446" s="227"/>
      <c r="W446" s="228" t="str">
        <f t="shared" si="109"/>
        <v>0</v>
      </c>
      <c r="X446" s="509"/>
      <c r="Y446" s="229">
        <f t="shared" si="110"/>
        <v>0</v>
      </c>
    </row>
    <row r="447" spans="2:25" ht="18.75" customHeight="1">
      <c r="B447" s="515"/>
      <c r="C447" s="506"/>
      <c r="D447" s="216">
        <v>5</v>
      </c>
      <c r="E447" s="216" t="s">
        <v>6615</v>
      </c>
      <c r="F447" s="217">
        <v>414</v>
      </c>
      <c r="G447" s="218">
        <f t="shared" si="104"/>
        <v>82.8</v>
      </c>
      <c r="H447" s="219">
        <f t="shared" si="105"/>
        <v>230</v>
      </c>
      <c r="I447" s="219">
        <f t="shared" si="106"/>
        <v>7.6666666666666661E-2</v>
      </c>
      <c r="J447" s="217"/>
      <c r="K447" s="220"/>
      <c r="L447" s="220"/>
      <c r="M447" s="221"/>
      <c r="N447" s="222">
        <f t="shared" si="107"/>
        <v>0</v>
      </c>
      <c r="O447" s="223"/>
      <c r="P447" s="224"/>
      <c r="Q447" s="224"/>
      <c r="R447" s="224"/>
      <c r="S447" s="224"/>
      <c r="T447" s="225"/>
      <c r="U447" s="226">
        <f t="shared" si="108"/>
        <v>0.15333333333333332</v>
      </c>
      <c r="V447" s="227"/>
      <c r="W447" s="228" t="str">
        <f t="shared" si="109"/>
        <v>0</v>
      </c>
      <c r="X447" s="509"/>
      <c r="Y447" s="229">
        <f t="shared" si="110"/>
        <v>0</v>
      </c>
    </row>
    <row r="448" spans="2:25" ht="18.75" customHeight="1">
      <c r="B448" s="515"/>
      <c r="C448" s="506"/>
      <c r="D448" s="216">
        <v>6</v>
      </c>
      <c r="E448" s="216" t="s">
        <v>6616</v>
      </c>
      <c r="F448" s="217">
        <v>592</v>
      </c>
      <c r="G448" s="218">
        <f t="shared" si="104"/>
        <v>118.4</v>
      </c>
      <c r="H448" s="219">
        <f t="shared" si="105"/>
        <v>328.88888888888886</v>
      </c>
      <c r="I448" s="219">
        <f t="shared" si="106"/>
        <v>0.10962962962962962</v>
      </c>
      <c r="J448" s="217"/>
      <c r="K448" s="220"/>
      <c r="L448" s="220"/>
      <c r="M448" s="221"/>
      <c r="N448" s="222">
        <f t="shared" si="107"/>
        <v>0</v>
      </c>
      <c r="O448" s="223"/>
      <c r="P448" s="224"/>
      <c r="Q448" s="224"/>
      <c r="R448" s="224"/>
      <c r="S448" s="224"/>
      <c r="T448" s="225"/>
      <c r="U448" s="226">
        <f t="shared" si="108"/>
        <v>0.21925925925925924</v>
      </c>
      <c r="V448" s="227"/>
      <c r="W448" s="228" t="str">
        <f t="shared" si="109"/>
        <v>0</v>
      </c>
      <c r="X448" s="509"/>
      <c r="Y448" s="229">
        <f t="shared" si="110"/>
        <v>0</v>
      </c>
    </row>
    <row r="449" spans="2:25" ht="18.75" customHeight="1">
      <c r="B449" s="515"/>
      <c r="C449" s="506"/>
      <c r="D449" s="216">
        <v>7</v>
      </c>
      <c r="E449" s="216" t="s">
        <v>6617</v>
      </c>
      <c r="F449" s="217">
        <v>381</v>
      </c>
      <c r="G449" s="218">
        <f t="shared" si="104"/>
        <v>76.2</v>
      </c>
      <c r="H449" s="219">
        <f t="shared" si="105"/>
        <v>211.66666666666666</v>
      </c>
      <c r="I449" s="219">
        <f t="shared" si="106"/>
        <v>7.0555555555555552E-2</v>
      </c>
      <c r="J449" s="217"/>
      <c r="K449" s="220"/>
      <c r="L449" s="220"/>
      <c r="M449" s="221"/>
      <c r="N449" s="222">
        <f t="shared" si="107"/>
        <v>0</v>
      </c>
      <c r="O449" s="223"/>
      <c r="P449" s="224"/>
      <c r="Q449" s="224"/>
      <c r="R449" s="224"/>
      <c r="S449" s="224"/>
      <c r="T449" s="225"/>
      <c r="U449" s="226">
        <f t="shared" si="108"/>
        <v>0.1411111111111111</v>
      </c>
      <c r="V449" s="227"/>
      <c r="W449" s="228" t="str">
        <f t="shared" si="109"/>
        <v>0</v>
      </c>
      <c r="X449" s="509"/>
      <c r="Y449" s="229">
        <f t="shared" si="110"/>
        <v>0</v>
      </c>
    </row>
    <row r="450" spans="2:25" ht="18.75" customHeight="1">
      <c r="B450" s="515"/>
      <c r="C450" s="506"/>
      <c r="D450" s="216">
        <v>8</v>
      </c>
      <c r="E450" s="216" t="s">
        <v>6618</v>
      </c>
      <c r="F450" s="217">
        <v>302</v>
      </c>
      <c r="G450" s="218">
        <f t="shared" si="104"/>
        <v>60.4</v>
      </c>
      <c r="H450" s="219">
        <f t="shared" si="105"/>
        <v>167.77777777777777</v>
      </c>
      <c r="I450" s="219">
        <f t="shared" si="106"/>
        <v>5.5925925925925921E-2</v>
      </c>
      <c r="J450" s="217"/>
      <c r="K450" s="220"/>
      <c r="L450" s="220"/>
      <c r="M450" s="221"/>
      <c r="N450" s="222">
        <f t="shared" si="107"/>
        <v>0</v>
      </c>
      <c r="O450" s="223"/>
      <c r="P450" s="224"/>
      <c r="Q450" s="224"/>
      <c r="R450" s="224"/>
      <c r="S450" s="224"/>
      <c r="T450" s="225"/>
      <c r="U450" s="226">
        <f t="shared" si="108"/>
        <v>0.11185185185185184</v>
      </c>
      <c r="V450" s="227"/>
      <c r="W450" s="228" t="str">
        <f t="shared" si="109"/>
        <v>0</v>
      </c>
      <c r="X450" s="509"/>
      <c r="Y450" s="229">
        <f t="shared" si="110"/>
        <v>0</v>
      </c>
    </row>
    <row r="451" spans="2:25" ht="18.75" customHeight="1">
      <c r="B451" s="515"/>
      <c r="C451" s="506"/>
      <c r="D451" s="216">
        <v>9</v>
      </c>
      <c r="E451" s="216" t="s">
        <v>6619</v>
      </c>
      <c r="F451" s="217">
        <v>208</v>
      </c>
      <c r="G451" s="218">
        <f t="shared" si="104"/>
        <v>41.6</v>
      </c>
      <c r="H451" s="219">
        <f t="shared" si="105"/>
        <v>115.55555555555556</v>
      </c>
      <c r="I451" s="219">
        <f t="shared" si="106"/>
        <v>3.8518518518518521E-2</v>
      </c>
      <c r="J451" s="217"/>
      <c r="K451" s="220"/>
      <c r="L451" s="220"/>
      <c r="M451" s="221"/>
      <c r="N451" s="222">
        <f t="shared" si="107"/>
        <v>0</v>
      </c>
      <c r="O451" s="223"/>
      <c r="P451" s="224"/>
      <c r="Q451" s="224"/>
      <c r="R451" s="224"/>
      <c r="S451" s="224"/>
      <c r="T451" s="225"/>
      <c r="U451" s="226">
        <f t="shared" si="108"/>
        <v>7.7037037037037043E-2</v>
      </c>
      <c r="V451" s="227"/>
      <c r="W451" s="228" t="str">
        <f t="shared" si="109"/>
        <v>0</v>
      </c>
      <c r="X451" s="509"/>
      <c r="Y451" s="229">
        <f t="shared" si="110"/>
        <v>0</v>
      </c>
    </row>
    <row r="452" spans="2:25" ht="18.75" customHeight="1">
      <c r="B452" s="515"/>
      <c r="C452" s="506"/>
      <c r="D452" s="216">
        <v>10</v>
      </c>
      <c r="E452" s="216" t="s">
        <v>6620</v>
      </c>
      <c r="F452" s="217">
        <v>622</v>
      </c>
      <c r="G452" s="218">
        <f t="shared" si="104"/>
        <v>124.4</v>
      </c>
      <c r="H452" s="219">
        <f t="shared" si="105"/>
        <v>345.55555555555554</v>
      </c>
      <c r="I452" s="219">
        <f t="shared" si="106"/>
        <v>0.11518518518518518</v>
      </c>
      <c r="J452" s="217"/>
      <c r="K452" s="220"/>
      <c r="L452" s="220"/>
      <c r="M452" s="221"/>
      <c r="N452" s="222">
        <f t="shared" si="107"/>
        <v>0</v>
      </c>
      <c r="O452" s="223"/>
      <c r="P452" s="224"/>
      <c r="Q452" s="224"/>
      <c r="R452" s="224"/>
      <c r="S452" s="224"/>
      <c r="T452" s="225"/>
      <c r="U452" s="226">
        <f t="shared" si="108"/>
        <v>0.23037037037037036</v>
      </c>
      <c r="V452" s="227"/>
      <c r="W452" s="228" t="str">
        <f t="shared" si="109"/>
        <v>0</v>
      </c>
      <c r="X452" s="509"/>
      <c r="Y452" s="229">
        <f t="shared" si="110"/>
        <v>0</v>
      </c>
    </row>
    <row r="453" spans="2:25" ht="18.75" customHeight="1">
      <c r="B453" s="515"/>
      <c r="C453" s="506"/>
      <c r="D453" s="216">
        <v>11</v>
      </c>
      <c r="E453" s="216" t="s">
        <v>6621</v>
      </c>
      <c r="F453" s="217">
        <v>641</v>
      </c>
      <c r="G453" s="218">
        <f t="shared" si="104"/>
        <v>128.19999999999999</v>
      </c>
      <c r="H453" s="219">
        <f t="shared" si="105"/>
        <v>356.11111111111109</v>
      </c>
      <c r="I453" s="219">
        <f t="shared" si="106"/>
        <v>0.1187037037037037</v>
      </c>
      <c r="J453" s="217"/>
      <c r="K453" s="220"/>
      <c r="L453" s="220"/>
      <c r="M453" s="221"/>
      <c r="N453" s="222">
        <f t="shared" si="107"/>
        <v>0</v>
      </c>
      <c r="O453" s="223"/>
      <c r="P453" s="224"/>
      <c r="Q453" s="224"/>
      <c r="R453" s="224"/>
      <c r="S453" s="224"/>
      <c r="T453" s="225"/>
      <c r="U453" s="226">
        <f t="shared" si="108"/>
        <v>0.2374074074074074</v>
      </c>
      <c r="V453" s="227"/>
      <c r="W453" s="228" t="str">
        <f t="shared" si="109"/>
        <v>0</v>
      </c>
      <c r="X453" s="509"/>
      <c r="Y453" s="229">
        <f t="shared" si="110"/>
        <v>0</v>
      </c>
    </row>
    <row r="454" spans="2:25" ht="18.75" customHeight="1">
      <c r="B454" s="515"/>
      <c r="C454" s="506"/>
      <c r="D454" s="216"/>
      <c r="E454" s="216"/>
      <c r="F454" s="217">
        <v>0</v>
      </c>
      <c r="G454" s="218">
        <f t="shared" si="104"/>
        <v>0</v>
      </c>
      <c r="H454" s="219">
        <f t="shared" si="105"/>
        <v>0</v>
      </c>
      <c r="I454" s="219">
        <f t="shared" si="106"/>
        <v>0</v>
      </c>
      <c r="J454" s="217"/>
      <c r="K454" s="220"/>
      <c r="L454" s="220"/>
      <c r="M454" s="221"/>
      <c r="N454" s="222">
        <f t="shared" si="107"/>
        <v>0</v>
      </c>
      <c r="O454" s="223"/>
      <c r="P454" s="224"/>
      <c r="Q454" s="224"/>
      <c r="R454" s="224"/>
      <c r="S454" s="224"/>
      <c r="T454" s="225"/>
      <c r="U454" s="226">
        <f t="shared" si="108"/>
        <v>0</v>
      </c>
      <c r="V454" s="227"/>
      <c r="W454" s="228" t="str">
        <f t="shared" si="109"/>
        <v>0</v>
      </c>
      <c r="X454" s="509"/>
      <c r="Y454" s="229">
        <f t="shared" si="110"/>
        <v>0</v>
      </c>
    </row>
    <row r="455" spans="2:25" ht="18.75" customHeight="1">
      <c r="B455" s="515"/>
      <c r="C455" s="506"/>
      <c r="D455" s="216">
        <v>1</v>
      </c>
      <c r="E455" s="216" t="s">
        <v>6622</v>
      </c>
      <c r="F455" s="217">
        <v>427</v>
      </c>
      <c r="G455" s="218">
        <f t="shared" si="104"/>
        <v>85.4</v>
      </c>
      <c r="H455" s="219">
        <f t="shared" si="105"/>
        <v>237.22222222222223</v>
      </c>
      <c r="I455" s="219">
        <f t="shared" si="106"/>
        <v>7.9074074074074074E-2</v>
      </c>
      <c r="J455" s="217"/>
      <c r="K455" s="220"/>
      <c r="L455" s="220"/>
      <c r="M455" s="221"/>
      <c r="N455" s="222">
        <f t="shared" si="107"/>
        <v>0</v>
      </c>
      <c r="O455" s="223"/>
      <c r="P455" s="224"/>
      <c r="Q455" s="224"/>
      <c r="R455" s="224"/>
      <c r="S455" s="224"/>
      <c r="T455" s="225"/>
      <c r="U455" s="226">
        <f t="shared" si="108"/>
        <v>0.15814814814814815</v>
      </c>
      <c r="V455" s="227"/>
      <c r="W455" s="228" t="str">
        <f t="shared" si="109"/>
        <v>0</v>
      </c>
      <c r="X455" s="509"/>
      <c r="Y455" s="229">
        <f t="shared" si="110"/>
        <v>0</v>
      </c>
    </row>
    <row r="456" spans="2:25" ht="18.75" customHeight="1">
      <c r="B456" s="515"/>
      <c r="C456" s="506"/>
      <c r="D456" s="216">
        <v>2</v>
      </c>
      <c r="E456" s="216" t="s">
        <v>1561</v>
      </c>
      <c r="F456" s="217">
        <v>333</v>
      </c>
      <c r="G456" s="218">
        <f t="shared" si="104"/>
        <v>66.599999999999994</v>
      </c>
      <c r="H456" s="219">
        <f t="shared" si="105"/>
        <v>185</v>
      </c>
      <c r="I456" s="219">
        <f t="shared" si="106"/>
        <v>6.1666666666666668E-2</v>
      </c>
      <c r="J456" s="217"/>
      <c r="K456" s="220"/>
      <c r="L456" s="220"/>
      <c r="M456" s="221"/>
      <c r="N456" s="222">
        <f t="shared" si="107"/>
        <v>0</v>
      </c>
      <c r="O456" s="223"/>
      <c r="P456" s="224"/>
      <c r="Q456" s="224"/>
      <c r="R456" s="224"/>
      <c r="S456" s="224"/>
      <c r="T456" s="225"/>
      <c r="U456" s="226">
        <f t="shared" si="108"/>
        <v>0.12333333333333334</v>
      </c>
      <c r="V456" s="227"/>
      <c r="W456" s="228" t="str">
        <f t="shared" si="109"/>
        <v>0</v>
      </c>
      <c r="X456" s="509"/>
      <c r="Y456" s="229">
        <f t="shared" si="110"/>
        <v>0</v>
      </c>
    </row>
    <row r="457" spans="2:25" ht="18.75" customHeight="1">
      <c r="B457" s="515"/>
      <c r="C457" s="506"/>
      <c r="D457" s="216">
        <v>3</v>
      </c>
      <c r="E457" s="216" t="s">
        <v>6623</v>
      </c>
      <c r="F457" s="217">
        <v>742</v>
      </c>
      <c r="G457" s="218">
        <f t="shared" si="104"/>
        <v>148.4</v>
      </c>
      <c r="H457" s="219">
        <f t="shared" si="105"/>
        <v>412.22222222222223</v>
      </c>
      <c r="I457" s="219">
        <f t="shared" si="106"/>
        <v>0.13740740740740742</v>
      </c>
      <c r="J457" s="217"/>
      <c r="K457" s="220"/>
      <c r="L457" s="220"/>
      <c r="M457" s="221"/>
      <c r="N457" s="222">
        <f t="shared" si="107"/>
        <v>0</v>
      </c>
      <c r="O457" s="223"/>
      <c r="P457" s="224"/>
      <c r="Q457" s="224"/>
      <c r="R457" s="224"/>
      <c r="S457" s="224"/>
      <c r="T457" s="225"/>
      <c r="U457" s="226">
        <f t="shared" si="108"/>
        <v>0.27481481481481485</v>
      </c>
      <c r="V457" s="227"/>
      <c r="W457" s="228" t="str">
        <f t="shared" si="109"/>
        <v>0</v>
      </c>
      <c r="X457" s="509"/>
      <c r="Y457" s="229">
        <f t="shared" si="110"/>
        <v>0</v>
      </c>
    </row>
    <row r="458" spans="2:25" ht="18.75" customHeight="1">
      <c r="B458" s="515"/>
      <c r="C458" s="506"/>
      <c r="D458" s="216">
        <v>4</v>
      </c>
      <c r="E458" s="216" t="s">
        <v>6624</v>
      </c>
      <c r="F458" s="217">
        <v>531</v>
      </c>
      <c r="G458" s="218">
        <f t="shared" si="104"/>
        <v>106.2</v>
      </c>
      <c r="H458" s="219">
        <f t="shared" si="105"/>
        <v>295</v>
      </c>
      <c r="I458" s="219">
        <f t="shared" si="106"/>
        <v>9.8333333333333328E-2</v>
      </c>
      <c r="J458" s="217"/>
      <c r="K458" s="220"/>
      <c r="L458" s="220"/>
      <c r="M458" s="221"/>
      <c r="N458" s="222">
        <f t="shared" si="107"/>
        <v>0</v>
      </c>
      <c r="O458" s="223"/>
      <c r="P458" s="224"/>
      <c r="Q458" s="224"/>
      <c r="R458" s="224"/>
      <c r="S458" s="224"/>
      <c r="T458" s="225"/>
      <c r="U458" s="226">
        <f t="shared" si="108"/>
        <v>0.19666666666666666</v>
      </c>
      <c r="V458" s="227"/>
      <c r="W458" s="228" t="str">
        <f t="shared" si="109"/>
        <v>0</v>
      </c>
      <c r="X458" s="509"/>
      <c r="Y458" s="229">
        <f t="shared" si="110"/>
        <v>0</v>
      </c>
    </row>
    <row r="459" spans="2:25" ht="18.75" customHeight="1">
      <c r="B459" s="515"/>
      <c r="C459" s="506"/>
      <c r="D459" s="216">
        <v>5</v>
      </c>
      <c r="E459" s="216" t="s">
        <v>6625</v>
      </c>
      <c r="F459" s="217">
        <v>762</v>
      </c>
      <c r="G459" s="218">
        <f t="shared" si="104"/>
        <v>152.4</v>
      </c>
      <c r="H459" s="219">
        <f t="shared" si="105"/>
        <v>423.33333333333331</v>
      </c>
      <c r="I459" s="219">
        <f t="shared" si="106"/>
        <v>0.1411111111111111</v>
      </c>
      <c r="J459" s="217"/>
      <c r="K459" s="220"/>
      <c r="L459" s="220"/>
      <c r="M459" s="221"/>
      <c r="N459" s="222">
        <f t="shared" si="107"/>
        <v>0</v>
      </c>
      <c r="O459" s="223"/>
      <c r="P459" s="224"/>
      <c r="Q459" s="224"/>
      <c r="R459" s="224"/>
      <c r="S459" s="224"/>
      <c r="T459" s="225"/>
      <c r="U459" s="226">
        <f t="shared" si="108"/>
        <v>0.28222222222222221</v>
      </c>
      <c r="V459" s="227"/>
      <c r="W459" s="228" t="str">
        <f t="shared" si="109"/>
        <v>0</v>
      </c>
      <c r="X459" s="509"/>
      <c r="Y459" s="229">
        <f t="shared" si="110"/>
        <v>0</v>
      </c>
    </row>
    <row r="460" spans="2:25" ht="18.75" customHeight="1">
      <c r="B460" s="515"/>
      <c r="C460" s="506"/>
      <c r="D460" s="216">
        <v>6</v>
      </c>
      <c r="E460" s="216" t="s">
        <v>6626</v>
      </c>
      <c r="F460" s="217">
        <v>595</v>
      </c>
      <c r="G460" s="218">
        <f t="shared" si="104"/>
        <v>119</v>
      </c>
      <c r="H460" s="219">
        <f t="shared" si="105"/>
        <v>330.55555555555554</v>
      </c>
      <c r="I460" s="219">
        <f t="shared" si="106"/>
        <v>0.11018518518518518</v>
      </c>
      <c r="J460" s="217"/>
      <c r="K460" s="220"/>
      <c r="L460" s="220"/>
      <c r="M460" s="221"/>
      <c r="N460" s="222">
        <f t="shared" si="107"/>
        <v>0</v>
      </c>
      <c r="O460" s="223"/>
      <c r="P460" s="224"/>
      <c r="Q460" s="224"/>
      <c r="R460" s="224"/>
      <c r="S460" s="224"/>
      <c r="T460" s="225"/>
      <c r="U460" s="226">
        <f t="shared" si="108"/>
        <v>0.22037037037037036</v>
      </c>
      <c r="V460" s="227"/>
      <c r="W460" s="228" t="str">
        <f t="shared" si="109"/>
        <v>0</v>
      </c>
      <c r="X460" s="509"/>
      <c r="Y460" s="229">
        <f t="shared" si="110"/>
        <v>0</v>
      </c>
    </row>
    <row r="461" spans="2:25" ht="18.75" customHeight="1">
      <c r="B461" s="515"/>
      <c r="C461" s="506"/>
      <c r="D461" s="216">
        <v>7</v>
      </c>
      <c r="E461" s="216" t="s">
        <v>6627</v>
      </c>
      <c r="F461" s="217">
        <v>422</v>
      </c>
      <c r="G461" s="218">
        <f t="shared" si="104"/>
        <v>84.4</v>
      </c>
      <c r="H461" s="219">
        <f t="shared" si="105"/>
        <v>234.44444444444443</v>
      </c>
      <c r="I461" s="219">
        <f t="shared" si="106"/>
        <v>7.8148148148148147E-2</v>
      </c>
      <c r="J461" s="217"/>
      <c r="K461" s="220"/>
      <c r="L461" s="220"/>
      <c r="M461" s="221"/>
      <c r="N461" s="222">
        <f t="shared" si="107"/>
        <v>0</v>
      </c>
      <c r="O461" s="223"/>
      <c r="P461" s="224"/>
      <c r="Q461" s="224"/>
      <c r="R461" s="224"/>
      <c r="S461" s="224"/>
      <c r="T461" s="225"/>
      <c r="U461" s="226">
        <f t="shared" si="108"/>
        <v>0.15629629629629629</v>
      </c>
      <c r="V461" s="227"/>
      <c r="W461" s="228" t="str">
        <f t="shared" si="109"/>
        <v>0</v>
      </c>
      <c r="X461" s="509"/>
      <c r="Y461" s="229">
        <f t="shared" si="110"/>
        <v>0</v>
      </c>
    </row>
    <row r="462" spans="2:25" ht="18.75" customHeight="1">
      <c r="B462" s="515"/>
      <c r="C462" s="506"/>
      <c r="D462" s="216">
        <v>8</v>
      </c>
      <c r="E462" s="216" t="s">
        <v>6628</v>
      </c>
      <c r="F462" s="217">
        <v>714</v>
      </c>
      <c r="G462" s="218">
        <f t="shared" si="104"/>
        <v>142.80000000000001</v>
      </c>
      <c r="H462" s="219">
        <f t="shared" si="105"/>
        <v>396.66666666666663</v>
      </c>
      <c r="I462" s="219">
        <f t="shared" si="106"/>
        <v>0.13222222222222221</v>
      </c>
      <c r="J462" s="217"/>
      <c r="K462" s="220" t="s">
        <v>11365</v>
      </c>
      <c r="L462" s="220"/>
      <c r="M462" s="221">
        <f>SUM(H455:H463)</f>
        <v>3058.333333333333</v>
      </c>
      <c r="N462" s="222">
        <f t="shared" si="107"/>
        <v>61.166666666666657</v>
      </c>
      <c r="O462" s="223" t="s">
        <v>6241</v>
      </c>
      <c r="P462" s="224" t="s">
        <v>12</v>
      </c>
      <c r="Q462" s="224"/>
      <c r="R462" s="224" t="s">
        <v>1064</v>
      </c>
      <c r="S462" s="224"/>
      <c r="T462" s="225"/>
      <c r="U462" s="226">
        <f t="shared" si="108"/>
        <v>0.26444444444444443</v>
      </c>
      <c r="V462" s="227">
        <f>SUM(U455:U463)</f>
        <v>2.0388888888888892</v>
      </c>
      <c r="W462" s="228" t="str">
        <f t="shared" si="109"/>
        <v>2</v>
      </c>
      <c r="X462" s="509"/>
      <c r="Y462" s="229">
        <f t="shared" si="110"/>
        <v>1</v>
      </c>
    </row>
    <row r="463" spans="2:25" ht="18.75" customHeight="1">
      <c r="B463" s="515"/>
      <c r="C463" s="506"/>
      <c r="D463" s="216">
        <v>9</v>
      </c>
      <c r="E463" s="216" t="s">
        <v>6629</v>
      </c>
      <c r="F463" s="217">
        <v>979</v>
      </c>
      <c r="G463" s="218">
        <f t="shared" si="104"/>
        <v>195.8</v>
      </c>
      <c r="H463" s="219">
        <f t="shared" si="105"/>
        <v>543.88888888888891</v>
      </c>
      <c r="I463" s="219">
        <f t="shared" si="106"/>
        <v>0.18129629629629632</v>
      </c>
      <c r="J463" s="217"/>
      <c r="K463" s="220"/>
      <c r="L463" s="220"/>
      <c r="M463" s="221"/>
      <c r="N463" s="222">
        <f t="shared" si="107"/>
        <v>0</v>
      </c>
      <c r="O463" s="223"/>
      <c r="P463" s="224"/>
      <c r="Q463" s="224"/>
      <c r="R463" s="224"/>
      <c r="S463" s="224"/>
      <c r="T463" s="225"/>
      <c r="U463" s="226">
        <f t="shared" si="108"/>
        <v>0.36259259259259263</v>
      </c>
      <c r="V463" s="227"/>
      <c r="W463" s="228" t="str">
        <f t="shared" si="109"/>
        <v>0</v>
      </c>
      <c r="X463" s="509"/>
      <c r="Y463" s="229">
        <f t="shared" si="110"/>
        <v>0</v>
      </c>
    </row>
    <row r="464" spans="2:25" ht="18.75" customHeight="1">
      <c r="B464" s="515"/>
      <c r="C464" s="506"/>
      <c r="D464" s="216"/>
      <c r="E464" s="216"/>
      <c r="F464" s="217">
        <v>0</v>
      </c>
      <c r="G464" s="218">
        <f t="shared" si="104"/>
        <v>0</v>
      </c>
      <c r="H464" s="219">
        <f t="shared" si="105"/>
        <v>0</v>
      </c>
      <c r="I464" s="219">
        <f t="shared" si="106"/>
        <v>0</v>
      </c>
      <c r="J464" s="217"/>
      <c r="K464" s="220"/>
      <c r="L464" s="220"/>
      <c r="M464" s="221"/>
      <c r="N464" s="222">
        <f t="shared" si="107"/>
        <v>0</v>
      </c>
      <c r="O464" s="223"/>
      <c r="P464" s="224"/>
      <c r="Q464" s="224"/>
      <c r="R464" s="224"/>
      <c r="S464" s="224"/>
      <c r="T464" s="225"/>
      <c r="U464" s="226">
        <f t="shared" si="108"/>
        <v>0</v>
      </c>
      <c r="V464" s="227"/>
      <c r="W464" s="228" t="str">
        <f t="shared" si="109"/>
        <v>0</v>
      </c>
      <c r="X464" s="509"/>
      <c r="Y464" s="229">
        <f t="shared" si="110"/>
        <v>0</v>
      </c>
    </row>
    <row r="465" spans="2:25" ht="18.75" customHeight="1">
      <c r="B465" s="515"/>
      <c r="C465" s="506"/>
      <c r="D465" s="216">
        <v>1</v>
      </c>
      <c r="E465" s="216" t="s">
        <v>6630</v>
      </c>
      <c r="F465" s="217">
        <v>630</v>
      </c>
      <c r="G465" s="218">
        <f t="shared" si="104"/>
        <v>126</v>
      </c>
      <c r="H465" s="219">
        <f t="shared" si="105"/>
        <v>350</v>
      </c>
      <c r="I465" s="219">
        <f t="shared" si="106"/>
        <v>0.11666666666666667</v>
      </c>
      <c r="J465" s="217"/>
      <c r="K465" s="220" t="s">
        <v>11366</v>
      </c>
      <c r="L465" s="220"/>
      <c r="M465" s="221">
        <f>SUM(H465:H472)</f>
        <v>2933.8888888888887</v>
      </c>
      <c r="N465" s="222">
        <f t="shared" si="107"/>
        <v>58.677777777777777</v>
      </c>
      <c r="O465" s="223" t="s">
        <v>6241</v>
      </c>
      <c r="P465" s="224" t="s">
        <v>12</v>
      </c>
      <c r="Q465" s="224"/>
      <c r="R465" s="224" t="s">
        <v>1064</v>
      </c>
      <c r="S465" s="224"/>
      <c r="T465" s="225"/>
      <c r="U465" s="226">
        <f t="shared" si="108"/>
        <v>0.23333333333333334</v>
      </c>
      <c r="V465" s="227">
        <f>SUM(U465:U472)</f>
        <v>1.9559259259259258</v>
      </c>
      <c r="W465" s="228" t="str">
        <f t="shared" si="109"/>
        <v>2</v>
      </c>
      <c r="X465" s="509"/>
      <c r="Y465" s="229">
        <f t="shared" si="110"/>
        <v>1</v>
      </c>
    </row>
    <row r="466" spans="2:25" ht="18.75" customHeight="1">
      <c r="B466" s="515"/>
      <c r="C466" s="506"/>
      <c r="D466" s="216">
        <v>2</v>
      </c>
      <c r="E466" s="216" t="s">
        <v>6631</v>
      </c>
      <c r="F466" s="217">
        <v>620</v>
      </c>
      <c r="G466" s="218">
        <f t="shared" si="104"/>
        <v>124</v>
      </c>
      <c r="H466" s="219">
        <f t="shared" si="105"/>
        <v>344.44444444444446</v>
      </c>
      <c r="I466" s="219">
        <f t="shared" si="106"/>
        <v>0.11481481481481481</v>
      </c>
      <c r="J466" s="217"/>
      <c r="K466" s="220"/>
      <c r="L466" s="220"/>
      <c r="M466" s="221"/>
      <c r="N466" s="222">
        <f t="shared" si="107"/>
        <v>0</v>
      </c>
      <c r="O466" s="223"/>
      <c r="P466" s="224"/>
      <c r="Q466" s="224"/>
      <c r="R466" s="224"/>
      <c r="S466" s="224"/>
      <c r="T466" s="225"/>
      <c r="U466" s="226">
        <f t="shared" si="108"/>
        <v>0.22962962962962963</v>
      </c>
      <c r="V466" s="227"/>
      <c r="W466" s="228" t="str">
        <f t="shared" si="109"/>
        <v>0</v>
      </c>
      <c r="X466" s="509"/>
      <c r="Y466" s="229">
        <f t="shared" si="110"/>
        <v>0</v>
      </c>
    </row>
    <row r="467" spans="2:25" ht="18.75" customHeight="1">
      <c r="B467" s="515"/>
      <c r="C467" s="506"/>
      <c r="D467" s="216">
        <v>3</v>
      </c>
      <c r="E467" s="216" t="s">
        <v>6632</v>
      </c>
      <c r="F467" s="217">
        <v>681</v>
      </c>
      <c r="G467" s="218">
        <f t="shared" si="104"/>
        <v>136.19999999999999</v>
      </c>
      <c r="H467" s="219">
        <f t="shared" si="105"/>
        <v>378.33333333333331</v>
      </c>
      <c r="I467" s="219">
        <f t="shared" si="106"/>
        <v>0.12611111111111112</v>
      </c>
      <c r="J467" s="217"/>
      <c r="K467" s="220"/>
      <c r="L467" s="220"/>
      <c r="M467" s="221"/>
      <c r="N467" s="222">
        <f t="shared" si="107"/>
        <v>0</v>
      </c>
      <c r="O467" s="223"/>
      <c r="P467" s="224"/>
      <c r="Q467" s="224"/>
      <c r="R467" s="224"/>
      <c r="S467" s="224"/>
      <c r="T467" s="225"/>
      <c r="U467" s="226">
        <f t="shared" si="108"/>
        <v>0.25222222222222224</v>
      </c>
      <c r="V467" s="227"/>
      <c r="W467" s="228" t="str">
        <f t="shared" si="109"/>
        <v>0</v>
      </c>
      <c r="X467" s="509"/>
      <c r="Y467" s="229">
        <f t="shared" si="110"/>
        <v>0</v>
      </c>
    </row>
    <row r="468" spans="2:25" ht="18.75" customHeight="1">
      <c r="B468" s="515"/>
      <c r="C468" s="506"/>
      <c r="D468" s="216">
        <v>4</v>
      </c>
      <c r="E468" s="216" t="s">
        <v>6633</v>
      </c>
      <c r="F468" s="217">
        <v>540</v>
      </c>
      <c r="G468" s="218">
        <f t="shared" si="104"/>
        <v>108</v>
      </c>
      <c r="H468" s="219">
        <f t="shared" si="105"/>
        <v>300</v>
      </c>
      <c r="I468" s="219">
        <f t="shared" si="106"/>
        <v>0.1</v>
      </c>
      <c r="J468" s="217"/>
      <c r="K468" s="220"/>
      <c r="L468" s="220"/>
      <c r="M468" s="221"/>
      <c r="N468" s="222">
        <f t="shared" si="107"/>
        <v>0</v>
      </c>
      <c r="O468" s="223"/>
      <c r="P468" s="224"/>
      <c r="Q468" s="224"/>
      <c r="R468" s="224"/>
      <c r="S468" s="224"/>
      <c r="T468" s="225"/>
      <c r="U468" s="226">
        <f t="shared" si="108"/>
        <v>0.2</v>
      </c>
      <c r="V468" s="227"/>
      <c r="W468" s="228" t="str">
        <f t="shared" si="109"/>
        <v>0</v>
      </c>
      <c r="X468" s="509"/>
      <c r="Y468" s="229">
        <f t="shared" si="110"/>
        <v>0</v>
      </c>
    </row>
    <row r="469" spans="2:25" ht="18.75" customHeight="1">
      <c r="B469" s="515"/>
      <c r="C469" s="506"/>
      <c r="D469" s="216">
        <v>5</v>
      </c>
      <c r="E469" s="216" t="s">
        <v>6634</v>
      </c>
      <c r="F469" s="217">
        <v>774</v>
      </c>
      <c r="G469" s="218">
        <f t="shared" si="104"/>
        <v>154.80000000000001</v>
      </c>
      <c r="H469" s="219">
        <f t="shared" si="105"/>
        <v>430</v>
      </c>
      <c r="I469" s="219">
        <f t="shared" si="106"/>
        <v>0.14333333333333334</v>
      </c>
      <c r="J469" s="217"/>
      <c r="K469" s="220"/>
      <c r="L469" s="220"/>
      <c r="M469" s="221"/>
      <c r="N469" s="222">
        <f t="shared" si="107"/>
        <v>0</v>
      </c>
      <c r="O469" s="223"/>
      <c r="P469" s="224"/>
      <c r="Q469" s="224"/>
      <c r="R469" s="224"/>
      <c r="S469" s="224"/>
      <c r="T469" s="225"/>
      <c r="U469" s="226">
        <f t="shared" si="108"/>
        <v>0.28666666666666668</v>
      </c>
      <c r="V469" s="227"/>
      <c r="W469" s="228" t="str">
        <f t="shared" si="109"/>
        <v>0</v>
      </c>
      <c r="X469" s="509"/>
      <c r="Y469" s="229">
        <f t="shared" si="110"/>
        <v>0</v>
      </c>
    </row>
    <row r="470" spans="2:25" ht="18.75" customHeight="1">
      <c r="B470" s="515"/>
      <c r="C470" s="506"/>
      <c r="D470" s="216">
        <v>6</v>
      </c>
      <c r="E470" s="216" t="s">
        <v>6635</v>
      </c>
      <c r="F470" s="217">
        <v>721</v>
      </c>
      <c r="G470" s="218">
        <f t="shared" si="104"/>
        <v>144.19999999999999</v>
      </c>
      <c r="H470" s="219">
        <f t="shared" si="105"/>
        <v>400.55555555555554</v>
      </c>
      <c r="I470" s="219">
        <f t="shared" si="106"/>
        <v>0.13351851851851851</v>
      </c>
      <c r="J470" s="217"/>
      <c r="K470" s="220"/>
      <c r="L470" s="220"/>
      <c r="M470" s="221"/>
      <c r="N470" s="222">
        <f t="shared" si="107"/>
        <v>0</v>
      </c>
      <c r="O470" s="223"/>
      <c r="P470" s="224"/>
      <c r="Q470" s="224"/>
      <c r="R470" s="224"/>
      <c r="S470" s="224"/>
      <c r="T470" s="225"/>
      <c r="U470" s="226">
        <f t="shared" si="108"/>
        <v>0.26703703703703702</v>
      </c>
      <c r="V470" s="227"/>
      <c r="W470" s="228" t="str">
        <f t="shared" si="109"/>
        <v>0</v>
      </c>
      <c r="X470" s="509"/>
      <c r="Y470" s="229">
        <f t="shared" si="110"/>
        <v>0</v>
      </c>
    </row>
    <row r="471" spans="2:25" ht="18.75" customHeight="1">
      <c r="B471" s="515"/>
      <c r="C471" s="506"/>
      <c r="D471" s="216">
        <v>7</v>
      </c>
      <c r="E471" s="216" t="s">
        <v>6636</v>
      </c>
      <c r="F471" s="217">
        <v>632</v>
      </c>
      <c r="G471" s="218">
        <f t="shared" si="104"/>
        <v>126.4</v>
      </c>
      <c r="H471" s="219">
        <f t="shared" si="105"/>
        <v>351.11111111111109</v>
      </c>
      <c r="I471" s="219">
        <f t="shared" si="106"/>
        <v>0.11703703703703702</v>
      </c>
      <c r="J471" s="217"/>
      <c r="K471" s="220"/>
      <c r="L471" s="220"/>
      <c r="M471" s="221"/>
      <c r="N471" s="222">
        <f t="shared" si="107"/>
        <v>0</v>
      </c>
      <c r="O471" s="223"/>
      <c r="P471" s="224"/>
      <c r="Q471" s="224"/>
      <c r="R471" s="224"/>
      <c r="S471" s="224"/>
      <c r="T471" s="225"/>
      <c r="U471" s="226">
        <f t="shared" si="108"/>
        <v>0.23407407407407405</v>
      </c>
      <c r="V471" s="227"/>
      <c r="W471" s="228" t="str">
        <f t="shared" si="109"/>
        <v>0</v>
      </c>
      <c r="X471" s="509"/>
      <c r="Y471" s="229">
        <f t="shared" si="110"/>
        <v>0</v>
      </c>
    </row>
    <row r="472" spans="2:25" ht="18.75" customHeight="1">
      <c r="B472" s="515"/>
      <c r="C472" s="506"/>
      <c r="D472" s="216">
        <v>8</v>
      </c>
      <c r="E472" s="216" t="s">
        <v>6637</v>
      </c>
      <c r="F472" s="217">
        <v>683</v>
      </c>
      <c r="G472" s="218">
        <f t="shared" si="104"/>
        <v>136.6</v>
      </c>
      <c r="H472" s="219">
        <f t="shared" si="105"/>
        <v>379.44444444444446</v>
      </c>
      <c r="I472" s="219">
        <f t="shared" si="106"/>
        <v>0.12648148148148147</v>
      </c>
      <c r="J472" s="217"/>
      <c r="K472" s="220"/>
      <c r="L472" s="220"/>
      <c r="M472" s="221"/>
      <c r="N472" s="222">
        <f t="shared" si="107"/>
        <v>0</v>
      </c>
      <c r="O472" s="223"/>
      <c r="P472" s="224"/>
      <c r="Q472" s="224"/>
      <c r="R472" s="224"/>
      <c r="S472" s="224"/>
      <c r="T472" s="225"/>
      <c r="U472" s="226">
        <f t="shared" si="108"/>
        <v>0.25296296296296295</v>
      </c>
      <c r="V472" s="227"/>
      <c r="W472" s="228" t="str">
        <f t="shared" si="109"/>
        <v>0</v>
      </c>
      <c r="X472" s="509"/>
      <c r="Y472" s="229">
        <f t="shared" si="110"/>
        <v>0</v>
      </c>
    </row>
    <row r="473" spans="2:25" ht="18.75" customHeight="1">
      <c r="B473" s="515"/>
      <c r="C473" s="506"/>
      <c r="D473" s="216"/>
      <c r="E473" s="216"/>
      <c r="F473" s="217">
        <v>0</v>
      </c>
      <c r="G473" s="218">
        <f t="shared" si="104"/>
        <v>0</v>
      </c>
      <c r="H473" s="219">
        <f t="shared" si="105"/>
        <v>0</v>
      </c>
      <c r="I473" s="219">
        <f t="shared" si="106"/>
        <v>0</v>
      </c>
      <c r="J473" s="217"/>
      <c r="K473" s="220"/>
      <c r="L473" s="220"/>
      <c r="M473" s="221"/>
      <c r="N473" s="222">
        <f t="shared" si="107"/>
        <v>0</v>
      </c>
      <c r="O473" s="223"/>
      <c r="P473" s="224"/>
      <c r="Q473" s="224"/>
      <c r="R473" s="224"/>
      <c r="S473" s="224"/>
      <c r="T473" s="225"/>
      <c r="U473" s="226">
        <f t="shared" si="108"/>
        <v>0</v>
      </c>
      <c r="V473" s="227"/>
      <c r="W473" s="228" t="str">
        <f t="shared" si="109"/>
        <v>0</v>
      </c>
      <c r="X473" s="509"/>
      <c r="Y473" s="229">
        <f t="shared" si="110"/>
        <v>0</v>
      </c>
    </row>
    <row r="474" spans="2:25" ht="18.75" customHeight="1">
      <c r="B474" s="515"/>
      <c r="C474" s="506"/>
      <c r="D474" s="216">
        <v>1</v>
      </c>
      <c r="E474" s="216" t="s">
        <v>6638</v>
      </c>
      <c r="F474" s="217">
        <v>814</v>
      </c>
      <c r="G474" s="218">
        <f t="shared" si="104"/>
        <v>162.80000000000001</v>
      </c>
      <c r="H474" s="219">
        <f t="shared" si="105"/>
        <v>452.22222222222223</v>
      </c>
      <c r="I474" s="219">
        <f t="shared" si="106"/>
        <v>0.15074074074074073</v>
      </c>
      <c r="J474" s="217"/>
      <c r="K474" s="220"/>
      <c r="L474" s="220"/>
      <c r="M474" s="221"/>
      <c r="N474" s="222">
        <f t="shared" si="107"/>
        <v>0</v>
      </c>
      <c r="O474" s="223"/>
      <c r="P474" s="224"/>
      <c r="Q474" s="224"/>
      <c r="R474" s="224"/>
      <c r="S474" s="224"/>
      <c r="T474" s="225"/>
      <c r="U474" s="226">
        <f t="shared" si="108"/>
        <v>0.30148148148148146</v>
      </c>
      <c r="V474" s="227"/>
      <c r="W474" s="228" t="str">
        <f t="shared" si="109"/>
        <v>0</v>
      </c>
      <c r="X474" s="509"/>
      <c r="Y474" s="229">
        <f t="shared" si="110"/>
        <v>0</v>
      </c>
    </row>
    <row r="475" spans="2:25" ht="18.75" customHeight="1">
      <c r="B475" s="515"/>
      <c r="C475" s="506"/>
      <c r="D475" s="216">
        <v>2</v>
      </c>
      <c r="E475" s="216" t="s">
        <v>6639</v>
      </c>
      <c r="F475" s="217">
        <v>805</v>
      </c>
      <c r="G475" s="218">
        <f t="shared" si="104"/>
        <v>161</v>
      </c>
      <c r="H475" s="219">
        <f t="shared" si="105"/>
        <v>447.22222222222223</v>
      </c>
      <c r="I475" s="219">
        <f t="shared" si="106"/>
        <v>0.14907407407407408</v>
      </c>
      <c r="J475" s="217"/>
      <c r="K475" s="220" t="s">
        <v>11367</v>
      </c>
      <c r="L475" s="220"/>
      <c r="M475" s="221">
        <f>SUM(H474:H480)</f>
        <v>3063.3333333333335</v>
      </c>
      <c r="N475" s="222">
        <f t="shared" si="107"/>
        <v>61.266666666666673</v>
      </c>
      <c r="O475" s="223" t="s">
        <v>6241</v>
      </c>
      <c r="P475" s="224" t="s">
        <v>12</v>
      </c>
      <c r="Q475" s="224"/>
      <c r="R475" s="224" t="s">
        <v>1064</v>
      </c>
      <c r="S475" s="224"/>
      <c r="T475" s="225"/>
      <c r="U475" s="226">
        <f t="shared" si="108"/>
        <v>0.29814814814814816</v>
      </c>
      <c r="V475" s="227">
        <f>SUM(U474:U480)</f>
        <v>2.0422222222222222</v>
      </c>
      <c r="W475" s="228" t="str">
        <f t="shared" si="109"/>
        <v>2</v>
      </c>
      <c r="X475" s="509"/>
      <c r="Y475" s="229">
        <f t="shared" si="110"/>
        <v>1</v>
      </c>
    </row>
    <row r="476" spans="2:25" ht="18.75" customHeight="1">
      <c r="B476" s="515"/>
      <c r="C476" s="506"/>
      <c r="D476" s="216">
        <v>3</v>
      </c>
      <c r="E476" s="216" t="s">
        <v>6640</v>
      </c>
      <c r="F476" s="217">
        <v>910</v>
      </c>
      <c r="G476" s="218">
        <f t="shared" si="104"/>
        <v>182</v>
      </c>
      <c r="H476" s="219">
        <f t="shared" si="105"/>
        <v>505.55555555555554</v>
      </c>
      <c r="I476" s="219">
        <f t="shared" si="106"/>
        <v>0.16851851851851851</v>
      </c>
      <c r="J476" s="217"/>
      <c r="K476" s="220"/>
      <c r="L476" s="220"/>
      <c r="M476" s="221"/>
      <c r="N476" s="222">
        <f t="shared" si="107"/>
        <v>0</v>
      </c>
      <c r="O476" s="223"/>
      <c r="P476" s="224"/>
      <c r="Q476" s="224"/>
      <c r="R476" s="224"/>
      <c r="S476" s="224"/>
      <c r="T476" s="225"/>
      <c r="U476" s="226">
        <f t="shared" si="108"/>
        <v>0.33703703703703702</v>
      </c>
      <c r="V476" s="227"/>
      <c r="W476" s="228" t="str">
        <f t="shared" si="109"/>
        <v>0</v>
      </c>
      <c r="X476" s="509"/>
      <c r="Y476" s="229">
        <f t="shared" si="110"/>
        <v>0</v>
      </c>
    </row>
    <row r="477" spans="2:25" ht="18.75" customHeight="1">
      <c r="B477" s="515"/>
      <c r="C477" s="506"/>
      <c r="D477" s="216">
        <v>4</v>
      </c>
      <c r="E477" s="216" t="s">
        <v>6641</v>
      </c>
      <c r="F477" s="217">
        <v>749</v>
      </c>
      <c r="G477" s="218">
        <f t="shared" si="104"/>
        <v>149.80000000000001</v>
      </c>
      <c r="H477" s="219">
        <f t="shared" si="105"/>
        <v>416.11111111111109</v>
      </c>
      <c r="I477" s="219">
        <f t="shared" si="106"/>
        <v>0.13870370370370369</v>
      </c>
      <c r="J477" s="217"/>
      <c r="K477" s="220"/>
      <c r="L477" s="220"/>
      <c r="M477" s="221"/>
      <c r="N477" s="222">
        <f t="shared" si="107"/>
        <v>0</v>
      </c>
      <c r="O477" s="223"/>
      <c r="P477" s="224"/>
      <c r="Q477" s="224"/>
      <c r="R477" s="224"/>
      <c r="S477" s="224"/>
      <c r="T477" s="225"/>
      <c r="U477" s="226">
        <f t="shared" si="108"/>
        <v>0.27740740740740738</v>
      </c>
      <c r="V477" s="227"/>
      <c r="W477" s="228" t="str">
        <f t="shared" si="109"/>
        <v>0</v>
      </c>
      <c r="X477" s="509"/>
      <c r="Y477" s="229">
        <f t="shared" si="110"/>
        <v>0</v>
      </c>
    </row>
    <row r="478" spans="2:25" ht="18.75" customHeight="1">
      <c r="B478" s="515"/>
      <c r="C478" s="506"/>
      <c r="D478" s="216">
        <v>5</v>
      </c>
      <c r="E478" s="216" t="s">
        <v>6642</v>
      </c>
      <c r="F478" s="217">
        <v>749</v>
      </c>
      <c r="G478" s="218">
        <f t="shared" si="104"/>
        <v>149.80000000000001</v>
      </c>
      <c r="H478" s="219">
        <f t="shared" si="105"/>
        <v>416.11111111111109</v>
      </c>
      <c r="I478" s="219">
        <f t="shared" si="106"/>
        <v>0.13870370370370369</v>
      </c>
      <c r="J478" s="217"/>
      <c r="K478" s="220"/>
      <c r="L478" s="220"/>
      <c r="M478" s="221"/>
      <c r="N478" s="222">
        <f t="shared" si="107"/>
        <v>0</v>
      </c>
      <c r="O478" s="223"/>
      <c r="P478" s="224"/>
      <c r="Q478" s="224"/>
      <c r="R478" s="224"/>
      <c r="S478" s="224"/>
      <c r="T478" s="225"/>
      <c r="U478" s="226">
        <f t="shared" si="108"/>
        <v>0.27740740740740738</v>
      </c>
      <c r="V478" s="227"/>
      <c r="W478" s="228" t="str">
        <f t="shared" si="109"/>
        <v>0</v>
      </c>
      <c r="X478" s="509"/>
      <c r="Y478" s="229">
        <f t="shared" si="110"/>
        <v>0</v>
      </c>
    </row>
    <row r="479" spans="2:25" ht="18.75" customHeight="1">
      <c r="B479" s="515"/>
      <c r="C479" s="506"/>
      <c r="D479" s="216">
        <v>6</v>
      </c>
      <c r="E479" s="216" t="s">
        <v>6643</v>
      </c>
      <c r="F479" s="217">
        <v>622</v>
      </c>
      <c r="G479" s="218">
        <f t="shared" si="104"/>
        <v>124.4</v>
      </c>
      <c r="H479" s="219">
        <f t="shared" si="105"/>
        <v>345.55555555555554</v>
      </c>
      <c r="I479" s="219">
        <f t="shared" si="106"/>
        <v>0.11518518518518518</v>
      </c>
      <c r="J479" s="217"/>
      <c r="K479" s="220"/>
      <c r="L479" s="220"/>
      <c r="M479" s="221"/>
      <c r="N479" s="222">
        <f t="shared" si="107"/>
        <v>0</v>
      </c>
      <c r="O479" s="223"/>
      <c r="P479" s="224"/>
      <c r="Q479" s="224"/>
      <c r="R479" s="224"/>
      <c r="S479" s="224"/>
      <c r="T479" s="225"/>
      <c r="U479" s="226">
        <f t="shared" si="108"/>
        <v>0.23037037037037036</v>
      </c>
      <c r="V479" s="227"/>
      <c r="W479" s="228" t="str">
        <f t="shared" si="109"/>
        <v>0</v>
      </c>
      <c r="X479" s="509"/>
      <c r="Y479" s="229">
        <f t="shared" si="110"/>
        <v>0</v>
      </c>
    </row>
    <row r="480" spans="2:25" ht="18.75" customHeight="1">
      <c r="B480" s="515"/>
      <c r="C480" s="506"/>
      <c r="D480" s="216">
        <v>7</v>
      </c>
      <c r="E480" s="216" t="s">
        <v>6644</v>
      </c>
      <c r="F480" s="217">
        <v>865</v>
      </c>
      <c r="G480" s="218">
        <f t="shared" si="104"/>
        <v>173</v>
      </c>
      <c r="H480" s="219">
        <f t="shared" si="105"/>
        <v>480.55555555555554</v>
      </c>
      <c r="I480" s="219">
        <f t="shared" si="106"/>
        <v>0.16018518518518518</v>
      </c>
      <c r="J480" s="217"/>
      <c r="K480" s="220"/>
      <c r="L480" s="220"/>
      <c r="M480" s="221"/>
      <c r="N480" s="222">
        <f t="shared" si="107"/>
        <v>0</v>
      </c>
      <c r="O480" s="223"/>
      <c r="P480" s="224"/>
      <c r="Q480" s="224"/>
      <c r="R480" s="224"/>
      <c r="S480" s="224"/>
      <c r="T480" s="225"/>
      <c r="U480" s="226">
        <f t="shared" si="108"/>
        <v>0.32037037037037036</v>
      </c>
      <c r="V480" s="227"/>
      <c r="W480" s="228" t="str">
        <f t="shared" si="109"/>
        <v>0</v>
      </c>
      <c r="X480" s="509"/>
      <c r="Y480" s="229">
        <f t="shared" si="110"/>
        <v>0</v>
      </c>
    </row>
    <row r="481" spans="2:25" ht="18.75" customHeight="1">
      <c r="B481" s="515"/>
      <c r="C481" s="506"/>
      <c r="D481" s="216"/>
      <c r="E481" s="216"/>
      <c r="F481" s="217">
        <v>0</v>
      </c>
      <c r="G481" s="218">
        <f t="shared" si="104"/>
        <v>0</v>
      </c>
      <c r="H481" s="219">
        <f t="shared" si="105"/>
        <v>0</v>
      </c>
      <c r="I481" s="219">
        <f t="shared" si="106"/>
        <v>0</v>
      </c>
      <c r="J481" s="217"/>
      <c r="K481" s="220"/>
      <c r="L481" s="220"/>
      <c r="M481" s="221"/>
      <c r="N481" s="222">
        <f t="shared" si="107"/>
        <v>0</v>
      </c>
      <c r="O481" s="223"/>
      <c r="P481" s="224"/>
      <c r="Q481" s="224"/>
      <c r="R481" s="224"/>
      <c r="S481" s="224"/>
      <c r="T481" s="225"/>
      <c r="U481" s="226">
        <f t="shared" si="108"/>
        <v>0</v>
      </c>
      <c r="V481" s="227"/>
      <c r="W481" s="228" t="str">
        <f t="shared" si="109"/>
        <v>0</v>
      </c>
      <c r="X481" s="509"/>
      <c r="Y481" s="229">
        <f t="shared" si="110"/>
        <v>0</v>
      </c>
    </row>
    <row r="482" spans="2:25" ht="18.75" customHeight="1">
      <c r="B482" s="515"/>
      <c r="C482" s="506"/>
      <c r="D482" s="216">
        <v>1</v>
      </c>
      <c r="E482" s="216" t="s">
        <v>6645</v>
      </c>
      <c r="F482" s="217">
        <v>696</v>
      </c>
      <c r="G482" s="218">
        <f t="shared" si="104"/>
        <v>139.19999999999999</v>
      </c>
      <c r="H482" s="219">
        <f t="shared" si="105"/>
        <v>386.66666666666663</v>
      </c>
      <c r="I482" s="219">
        <f t="shared" si="106"/>
        <v>0.12888888888888889</v>
      </c>
      <c r="J482" s="217"/>
      <c r="K482" s="220"/>
      <c r="L482" s="220"/>
      <c r="M482" s="221"/>
      <c r="N482" s="222">
        <f t="shared" si="107"/>
        <v>0</v>
      </c>
      <c r="O482" s="223"/>
      <c r="P482" s="224"/>
      <c r="Q482" s="224"/>
      <c r="R482" s="224"/>
      <c r="S482" s="224"/>
      <c r="T482" s="225"/>
      <c r="U482" s="226">
        <f t="shared" si="108"/>
        <v>0.25777777777777777</v>
      </c>
      <c r="V482" s="227"/>
      <c r="W482" s="228" t="str">
        <f t="shared" si="109"/>
        <v>0</v>
      </c>
      <c r="X482" s="509"/>
      <c r="Y482" s="229">
        <f t="shared" si="110"/>
        <v>0</v>
      </c>
    </row>
    <row r="483" spans="2:25" ht="18.75" customHeight="1">
      <c r="B483" s="515"/>
      <c r="C483" s="506"/>
      <c r="D483" s="216">
        <v>2</v>
      </c>
      <c r="E483" s="216" t="s">
        <v>6646</v>
      </c>
      <c r="F483" s="217">
        <v>746</v>
      </c>
      <c r="G483" s="218">
        <f t="shared" si="104"/>
        <v>149.19999999999999</v>
      </c>
      <c r="H483" s="219">
        <f t="shared" si="105"/>
        <v>414.44444444444446</v>
      </c>
      <c r="I483" s="219">
        <f t="shared" si="106"/>
        <v>0.13814814814814816</v>
      </c>
      <c r="J483" s="217"/>
      <c r="K483" s="220"/>
      <c r="L483" s="220"/>
      <c r="M483" s="221"/>
      <c r="N483" s="222">
        <f t="shared" si="107"/>
        <v>0</v>
      </c>
      <c r="O483" s="223"/>
      <c r="P483" s="224"/>
      <c r="Q483" s="224"/>
      <c r="R483" s="224"/>
      <c r="S483" s="224"/>
      <c r="T483" s="225"/>
      <c r="U483" s="226">
        <f t="shared" si="108"/>
        <v>0.27629629629629632</v>
      </c>
      <c r="V483" s="227"/>
      <c r="W483" s="228" t="str">
        <f t="shared" si="109"/>
        <v>0</v>
      </c>
      <c r="X483" s="509"/>
      <c r="Y483" s="229">
        <f t="shared" si="110"/>
        <v>0</v>
      </c>
    </row>
    <row r="484" spans="2:25" ht="18.75" customHeight="1">
      <c r="B484" s="515"/>
      <c r="C484" s="506"/>
      <c r="D484" s="216">
        <v>3</v>
      </c>
      <c r="E484" s="216" t="s">
        <v>6647</v>
      </c>
      <c r="F484" s="217">
        <v>1007</v>
      </c>
      <c r="G484" s="218">
        <f t="shared" si="104"/>
        <v>201.4</v>
      </c>
      <c r="H484" s="219">
        <f t="shared" si="105"/>
        <v>559.44444444444446</v>
      </c>
      <c r="I484" s="219">
        <f t="shared" si="106"/>
        <v>0.1864814814814815</v>
      </c>
      <c r="J484" s="217"/>
      <c r="K484" s="220"/>
      <c r="L484" s="220"/>
      <c r="M484" s="221"/>
      <c r="N484" s="222">
        <f t="shared" si="107"/>
        <v>0</v>
      </c>
      <c r="O484" s="223"/>
      <c r="P484" s="224"/>
      <c r="Q484" s="224"/>
      <c r="R484" s="224"/>
      <c r="S484" s="224"/>
      <c r="T484" s="225"/>
      <c r="U484" s="226">
        <f t="shared" si="108"/>
        <v>0.372962962962963</v>
      </c>
      <c r="V484" s="227"/>
      <c r="W484" s="228" t="str">
        <f t="shared" si="109"/>
        <v>0</v>
      </c>
      <c r="X484" s="509"/>
      <c r="Y484" s="229">
        <f t="shared" si="110"/>
        <v>0</v>
      </c>
    </row>
    <row r="485" spans="2:25" ht="18.75" customHeight="1">
      <c r="B485" s="515"/>
      <c r="C485" s="506"/>
      <c r="D485" s="216">
        <v>4</v>
      </c>
      <c r="E485" s="216" t="s">
        <v>6648</v>
      </c>
      <c r="F485" s="217">
        <v>814</v>
      </c>
      <c r="G485" s="218">
        <f t="shared" si="104"/>
        <v>162.80000000000001</v>
      </c>
      <c r="H485" s="219">
        <f t="shared" si="105"/>
        <v>452.22222222222223</v>
      </c>
      <c r="I485" s="219">
        <f t="shared" si="106"/>
        <v>0.15074074074074073</v>
      </c>
      <c r="J485" s="217"/>
      <c r="K485" s="220"/>
      <c r="L485" s="220"/>
      <c r="M485" s="221"/>
      <c r="N485" s="222">
        <f t="shared" si="107"/>
        <v>0</v>
      </c>
      <c r="O485" s="223"/>
      <c r="P485" s="224"/>
      <c r="Q485" s="224"/>
      <c r="R485" s="224"/>
      <c r="S485" s="224"/>
      <c r="T485" s="225"/>
      <c r="U485" s="226">
        <f t="shared" si="108"/>
        <v>0.30148148148148146</v>
      </c>
      <c r="V485" s="227"/>
      <c r="W485" s="228" t="str">
        <f t="shared" si="109"/>
        <v>0</v>
      </c>
      <c r="X485" s="509"/>
      <c r="Y485" s="229">
        <f t="shared" si="110"/>
        <v>0</v>
      </c>
    </row>
    <row r="486" spans="2:25" ht="18.75" customHeight="1">
      <c r="B486" s="515"/>
      <c r="C486" s="506"/>
      <c r="D486" s="216">
        <v>5</v>
      </c>
      <c r="E486" s="216" t="s">
        <v>5452</v>
      </c>
      <c r="F486" s="217">
        <v>925</v>
      </c>
      <c r="G486" s="218">
        <f t="shared" si="104"/>
        <v>185</v>
      </c>
      <c r="H486" s="219">
        <f t="shared" si="105"/>
        <v>513.88888888888891</v>
      </c>
      <c r="I486" s="219">
        <f t="shared" si="106"/>
        <v>0.17129629629629631</v>
      </c>
      <c r="J486" s="217"/>
      <c r="K486" s="220" t="s">
        <v>6649</v>
      </c>
      <c r="L486" s="220"/>
      <c r="M486" s="221">
        <f>SUM(H482:H487)</f>
        <v>2888.3333333333335</v>
      </c>
      <c r="N486" s="222">
        <f t="shared" si="107"/>
        <v>57.766666666666673</v>
      </c>
      <c r="O486" s="223" t="s">
        <v>6241</v>
      </c>
      <c r="P486" s="224" t="s">
        <v>12</v>
      </c>
      <c r="Q486" s="224"/>
      <c r="R486" s="224" t="s">
        <v>1064</v>
      </c>
      <c r="S486" s="224"/>
      <c r="T486" s="225"/>
      <c r="U486" s="226">
        <f t="shared" si="108"/>
        <v>0.34259259259259262</v>
      </c>
      <c r="V486" s="227">
        <f>SUM(U482:U487)</f>
        <v>1.9255555555555555</v>
      </c>
      <c r="W486" s="228" t="str">
        <f t="shared" si="109"/>
        <v>2</v>
      </c>
      <c r="X486" s="509"/>
      <c r="Y486" s="229">
        <f t="shared" si="110"/>
        <v>1</v>
      </c>
    </row>
    <row r="487" spans="2:25" ht="18.75" customHeight="1">
      <c r="B487" s="515"/>
      <c r="C487" s="506"/>
      <c r="D487" s="216">
        <v>6</v>
      </c>
      <c r="E487" s="216" t="s">
        <v>6650</v>
      </c>
      <c r="F487" s="217">
        <v>1011</v>
      </c>
      <c r="G487" s="218">
        <f t="shared" si="104"/>
        <v>202.2</v>
      </c>
      <c r="H487" s="219">
        <f t="shared" si="105"/>
        <v>561.66666666666663</v>
      </c>
      <c r="I487" s="219">
        <f t="shared" si="106"/>
        <v>0.18722222222222221</v>
      </c>
      <c r="J487" s="217"/>
      <c r="K487" s="220"/>
      <c r="L487" s="220"/>
      <c r="M487" s="221"/>
      <c r="N487" s="222">
        <f t="shared" si="107"/>
        <v>0</v>
      </c>
      <c r="O487" s="223"/>
      <c r="P487" s="224"/>
      <c r="Q487" s="224"/>
      <c r="R487" s="224"/>
      <c r="S487" s="224"/>
      <c r="T487" s="225"/>
      <c r="U487" s="226">
        <f t="shared" si="108"/>
        <v>0.37444444444444441</v>
      </c>
      <c r="V487" s="227"/>
      <c r="W487" s="228" t="str">
        <f t="shared" si="109"/>
        <v>0</v>
      </c>
      <c r="X487" s="509"/>
      <c r="Y487" s="229">
        <f t="shared" si="110"/>
        <v>0</v>
      </c>
    </row>
    <row r="488" spans="2:25" ht="18.75" customHeight="1">
      <c r="B488" s="515"/>
      <c r="C488" s="506"/>
      <c r="D488" s="216"/>
      <c r="E488" s="216"/>
      <c r="F488" s="217">
        <v>0</v>
      </c>
      <c r="G488" s="218">
        <f t="shared" si="104"/>
        <v>0</v>
      </c>
      <c r="H488" s="219">
        <f t="shared" si="105"/>
        <v>0</v>
      </c>
      <c r="I488" s="219">
        <f t="shared" si="106"/>
        <v>0</v>
      </c>
      <c r="J488" s="217"/>
      <c r="K488" s="220"/>
      <c r="L488" s="220"/>
      <c r="M488" s="221"/>
      <c r="N488" s="222">
        <f t="shared" si="107"/>
        <v>0</v>
      </c>
      <c r="O488" s="223"/>
      <c r="P488" s="224"/>
      <c r="Q488" s="224"/>
      <c r="R488" s="224"/>
      <c r="S488" s="224"/>
      <c r="T488" s="225"/>
      <c r="U488" s="226">
        <f t="shared" si="108"/>
        <v>0</v>
      </c>
      <c r="V488" s="227"/>
      <c r="W488" s="228" t="str">
        <f t="shared" si="109"/>
        <v>0</v>
      </c>
      <c r="X488" s="509"/>
      <c r="Y488" s="229">
        <f t="shared" si="110"/>
        <v>0</v>
      </c>
    </row>
    <row r="489" spans="2:25" ht="18.75" customHeight="1">
      <c r="B489" s="515"/>
      <c r="C489" s="506"/>
      <c r="D489" s="216">
        <v>1</v>
      </c>
      <c r="E489" s="216" t="s">
        <v>6651</v>
      </c>
      <c r="F489" s="217">
        <v>925</v>
      </c>
      <c r="G489" s="218">
        <f t="shared" si="104"/>
        <v>185</v>
      </c>
      <c r="H489" s="219">
        <f t="shared" si="105"/>
        <v>513.88888888888891</v>
      </c>
      <c r="I489" s="219">
        <f t="shared" si="106"/>
        <v>0.17129629629629631</v>
      </c>
      <c r="J489" s="217"/>
      <c r="K489" s="220" t="s">
        <v>11368</v>
      </c>
      <c r="L489" s="220"/>
      <c r="M489" s="221">
        <f>SUM(H489:H497)</f>
        <v>3572.7777777777774</v>
      </c>
      <c r="N489" s="222">
        <f t="shared" si="107"/>
        <v>71.455555555555549</v>
      </c>
      <c r="O489" s="223" t="s">
        <v>6241</v>
      </c>
      <c r="P489" s="224" t="s">
        <v>12</v>
      </c>
      <c r="Q489" s="224"/>
      <c r="R489" s="224" t="s">
        <v>1064</v>
      </c>
      <c r="S489" s="224"/>
      <c r="T489" s="225"/>
      <c r="U489" s="226">
        <f t="shared" si="108"/>
        <v>0.34259259259259262</v>
      </c>
      <c r="V489" s="227">
        <f>SUM(U489:U497)</f>
        <v>2.3818518518518519</v>
      </c>
      <c r="W489" s="228" t="str">
        <f t="shared" si="109"/>
        <v>2</v>
      </c>
      <c r="X489" s="509"/>
      <c r="Y489" s="229">
        <f t="shared" si="110"/>
        <v>1</v>
      </c>
    </row>
    <row r="490" spans="2:25" ht="18.75" customHeight="1">
      <c r="B490" s="515"/>
      <c r="C490" s="506"/>
      <c r="D490" s="216">
        <v>2</v>
      </c>
      <c r="E490" s="216" t="s">
        <v>6652</v>
      </c>
      <c r="F490" s="217">
        <v>732</v>
      </c>
      <c r="G490" s="218">
        <f t="shared" si="104"/>
        <v>146.4</v>
      </c>
      <c r="H490" s="219">
        <f t="shared" si="105"/>
        <v>406.66666666666663</v>
      </c>
      <c r="I490" s="219">
        <f t="shared" si="106"/>
        <v>0.13555555555555554</v>
      </c>
      <c r="J490" s="217"/>
      <c r="K490" s="220"/>
      <c r="L490" s="220"/>
      <c r="M490" s="221"/>
      <c r="N490" s="222">
        <f t="shared" si="107"/>
        <v>0</v>
      </c>
      <c r="O490" s="223"/>
      <c r="P490" s="224"/>
      <c r="Q490" s="224"/>
      <c r="R490" s="224"/>
      <c r="S490" s="224"/>
      <c r="T490" s="225"/>
      <c r="U490" s="226">
        <f t="shared" si="108"/>
        <v>0.27111111111111108</v>
      </c>
      <c r="V490" s="227"/>
      <c r="W490" s="228" t="str">
        <f t="shared" si="109"/>
        <v>0</v>
      </c>
      <c r="X490" s="509"/>
      <c r="Y490" s="229">
        <f t="shared" si="110"/>
        <v>0</v>
      </c>
    </row>
    <row r="491" spans="2:25" ht="18.75" customHeight="1">
      <c r="B491" s="515"/>
      <c r="C491" s="506"/>
      <c r="D491" s="216">
        <v>3</v>
      </c>
      <c r="E491" s="216" t="s">
        <v>6653</v>
      </c>
      <c r="F491" s="217">
        <v>813</v>
      </c>
      <c r="G491" s="218">
        <f t="shared" si="104"/>
        <v>162.6</v>
      </c>
      <c r="H491" s="219">
        <f t="shared" si="105"/>
        <v>451.66666666666663</v>
      </c>
      <c r="I491" s="219">
        <f t="shared" si="106"/>
        <v>0.15055555555555555</v>
      </c>
      <c r="J491" s="217"/>
      <c r="K491" s="220"/>
      <c r="L491" s="220"/>
      <c r="M491" s="221"/>
      <c r="N491" s="222">
        <f t="shared" si="107"/>
        <v>0</v>
      </c>
      <c r="O491" s="223"/>
      <c r="P491" s="224"/>
      <c r="Q491" s="224"/>
      <c r="R491" s="224"/>
      <c r="S491" s="224"/>
      <c r="T491" s="225"/>
      <c r="U491" s="226">
        <f t="shared" si="108"/>
        <v>0.30111111111111111</v>
      </c>
      <c r="V491" s="227"/>
      <c r="W491" s="228" t="str">
        <f t="shared" si="109"/>
        <v>0</v>
      </c>
      <c r="X491" s="509"/>
      <c r="Y491" s="229">
        <f t="shared" si="110"/>
        <v>0</v>
      </c>
    </row>
    <row r="492" spans="2:25" ht="18.75" customHeight="1">
      <c r="B492" s="515"/>
      <c r="C492" s="506"/>
      <c r="D492" s="216">
        <v>4</v>
      </c>
      <c r="E492" s="216" t="s">
        <v>6654</v>
      </c>
      <c r="F492" s="217">
        <v>619</v>
      </c>
      <c r="G492" s="218">
        <f t="shared" si="104"/>
        <v>123.8</v>
      </c>
      <c r="H492" s="219">
        <f t="shared" si="105"/>
        <v>343.88888888888886</v>
      </c>
      <c r="I492" s="219">
        <f t="shared" si="106"/>
        <v>0.11462962962962962</v>
      </c>
      <c r="J492" s="217"/>
      <c r="K492" s="220"/>
      <c r="L492" s="220"/>
      <c r="M492" s="221"/>
      <c r="N492" s="222">
        <f t="shared" si="107"/>
        <v>0</v>
      </c>
      <c r="O492" s="223"/>
      <c r="P492" s="224"/>
      <c r="Q492" s="224"/>
      <c r="R492" s="224"/>
      <c r="S492" s="224"/>
      <c r="T492" s="225"/>
      <c r="U492" s="226">
        <f t="shared" si="108"/>
        <v>0.22925925925925925</v>
      </c>
      <c r="V492" s="227"/>
      <c r="W492" s="228" t="str">
        <f t="shared" si="109"/>
        <v>0</v>
      </c>
      <c r="X492" s="509"/>
      <c r="Y492" s="229">
        <f t="shared" si="110"/>
        <v>0</v>
      </c>
    </row>
    <row r="493" spans="2:25" ht="18.75" customHeight="1">
      <c r="B493" s="515"/>
      <c r="C493" s="506"/>
      <c r="D493" s="216">
        <v>5</v>
      </c>
      <c r="E493" s="216" t="s">
        <v>6655</v>
      </c>
      <c r="F493" s="217">
        <v>702</v>
      </c>
      <c r="G493" s="218">
        <f t="shared" si="104"/>
        <v>140.4</v>
      </c>
      <c r="H493" s="219">
        <f t="shared" si="105"/>
        <v>390</v>
      </c>
      <c r="I493" s="219">
        <f t="shared" si="106"/>
        <v>0.13</v>
      </c>
      <c r="J493" s="217"/>
      <c r="K493" s="220"/>
      <c r="L493" s="220"/>
      <c r="M493" s="221"/>
      <c r="N493" s="222">
        <f t="shared" si="107"/>
        <v>0</v>
      </c>
      <c r="O493" s="223"/>
      <c r="P493" s="224"/>
      <c r="Q493" s="224"/>
      <c r="R493" s="224"/>
      <c r="S493" s="224"/>
      <c r="T493" s="225"/>
      <c r="U493" s="226">
        <f t="shared" si="108"/>
        <v>0.26</v>
      </c>
      <c r="V493" s="227"/>
      <c r="W493" s="228" t="str">
        <f t="shared" si="109"/>
        <v>0</v>
      </c>
      <c r="X493" s="509"/>
      <c r="Y493" s="229">
        <f t="shared" si="110"/>
        <v>0</v>
      </c>
    </row>
    <row r="494" spans="2:25" ht="18.75" customHeight="1">
      <c r="B494" s="515"/>
      <c r="C494" s="506"/>
      <c r="D494" s="216">
        <v>6</v>
      </c>
      <c r="E494" s="216" t="s">
        <v>6656</v>
      </c>
      <c r="F494" s="217">
        <v>495</v>
      </c>
      <c r="G494" s="218">
        <f t="shared" si="104"/>
        <v>99</v>
      </c>
      <c r="H494" s="219">
        <f t="shared" si="105"/>
        <v>275</v>
      </c>
      <c r="I494" s="219">
        <f t="shared" si="106"/>
        <v>9.166666666666666E-2</v>
      </c>
      <c r="J494" s="217"/>
      <c r="K494" s="220"/>
      <c r="L494" s="220"/>
      <c r="M494" s="221"/>
      <c r="N494" s="222">
        <f t="shared" si="107"/>
        <v>0</v>
      </c>
      <c r="O494" s="223"/>
      <c r="P494" s="224"/>
      <c r="Q494" s="224"/>
      <c r="R494" s="224"/>
      <c r="S494" s="224"/>
      <c r="T494" s="225"/>
      <c r="U494" s="226">
        <f t="shared" si="108"/>
        <v>0.18333333333333332</v>
      </c>
      <c r="V494" s="227"/>
      <c r="W494" s="228" t="str">
        <f t="shared" si="109"/>
        <v>0</v>
      </c>
      <c r="X494" s="509"/>
      <c r="Y494" s="229">
        <f t="shared" si="110"/>
        <v>0</v>
      </c>
    </row>
    <row r="495" spans="2:25" ht="18.75" customHeight="1">
      <c r="B495" s="515"/>
      <c r="C495" s="506"/>
      <c r="D495" s="216">
        <v>7</v>
      </c>
      <c r="E495" s="216" t="s">
        <v>6657</v>
      </c>
      <c r="F495" s="217">
        <v>592</v>
      </c>
      <c r="G495" s="218">
        <f t="shared" si="104"/>
        <v>118.4</v>
      </c>
      <c r="H495" s="219">
        <f t="shared" si="105"/>
        <v>328.88888888888886</v>
      </c>
      <c r="I495" s="219">
        <f t="shared" si="106"/>
        <v>0.10962962962962962</v>
      </c>
      <c r="J495" s="217"/>
      <c r="K495" s="220"/>
      <c r="L495" s="220"/>
      <c r="M495" s="232"/>
      <c r="N495" s="222">
        <f t="shared" si="107"/>
        <v>0</v>
      </c>
      <c r="O495" s="223"/>
      <c r="P495" s="224"/>
      <c r="Q495" s="224"/>
      <c r="R495" s="224"/>
      <c r="S495" s="224"/>
      <c r="T495" s="225"/>
      <c r="U495" s="226">
        <f t="shared" si="108"/>
        <v>0.21925925925925924</v>
      </c>
      <c r="V495" s="227"/>
      <c r="W495" s="228" t="str">
        <f t="shared" si="109"/>
        <v>0</v>
      </c>
      <c r="X495" s="509"/>
      <c r="Y495" s="229">
        <f t="shared" si="110"/>
        <v>0</v>
      </c>
    </row>
    <row r="496" spans="2:25" ht="18.75" customHeight="1">
      <c r="B496" s="515"/>
      <c r="C496" s="506"/>
      <c r="D496" s="216">
        <v>8</v>
      </c>
      <c r="E496" s="216" t="s">
        <v>6658</v>
      </c>
      <c r="F496" s="217">
        <v>939</v>
      </c>
      <c r="G496" s="218">
        <f t="shared" si="104"/>
        <v>187.8</v>
      </c>
      <c r="H496" s="219">
        <f t="shared" si="105"/>
        <v>521.66666666666663</v>
      </c>
      <c r="I496" s="219">
        <f t="shared" si="106"/>
        <v>0.17388888888888887</v>
      </c>
      <c r="J496" s="217"/>
      <c r="K496" s="220"/>
      <c r="L496" s="220"/>
      <c r="M496" s="232"/>
      <c r="N496" s="222">
        <f t="shared" si="107"/>
        <v>0</v>
      </c>
      <c r="O496" s="223"/>
      <c r="P496" s="224"/>
      <c r="Q496" s="224"/>
      <c r="R496" s="224"/>
      <c r="S496" s="224"/>
      <c r="T496" s="225"/>
      <c r="U496" s="226">
        <f t="shared" si="108"/>
        <v>0.34777777777777774</v>
      </c>
      <c r="V496" s="227"/>
      <c r="W496" s="228" t="str">
        <f t="shared" si="109"/>
        <v>0</v>
      </c>
      <c r="X496" s="509"/>
      <c r="Y496" s="229">
        <f t="shared" si="110"/>
        <v>0</v>
      </c>
    </row>
    <row r="497" spans="2:25" ht="18.75" customHeight="1">
      <c r="B497" s="515"/>
      <c r="C497" s="506"/>
      <c r="D497" s="216">
        <v>9</v>
      </c>
      <c r="E497" s="216" t="s">
        <v>6659</v>
      </c>
      <c r="F497" s="217">
        <v>614</v>
      </c>
      <c r="G497" s="218">
        <f t="shared" ref="G497:G560" si="111">F497/$G$15</f>
        <v>122.8</v>
      </c>
      <c r="H497" s="219">
        <f t="shared" ref="H497:H560" si="112">F497/$H$15</f>
        <v>341.11111111111109</v>
      </c>
      <c r="I497" s="219">
        <f t="shared" ref="I497:I560" si="113">H497/$I$15</f>
        <v>0.1137037037037037</v>
      </c>
      <c r="J497" s="217"/>
      <c r="K497" s="220"/>
      <c r="L497" s="220"/>
      <c r="M497" s="232"/>
      <c r="N497" s="222">
        <f t="shared" si="107"/>
        <v>0</v>
      </c>
      <c r="O497" s="223"/>
      <c r="P497" s="224"/>
      <c r="Q497" s="224"/>
      <c r="R497" s="224"/>
      <c r="S497" s="224"/>
      <c r="T497" s="225"/>
      <c r="U497" s="226">
        <f t="shared" ref="U497:U560" si="114">H497/$U$15</f>
        <v>0.22740740740740739</v>
      </c>
      <c r="V497" s="227"/>
      <c r="W497" s="228" t="str">
        <f t="shared" ref="W497:W560" si="115">IF(V497&lt;1,"0",IF(V497&lt;5,"2",IF(V497&gt;=5,"6")))</f>
        <v>0</v>
      </c>
      <c r="X497" s="509"/>
      <c r="Y497" s="229">
        <f t="shared" si="110"/>
        <v>0</v>
      </c>
    </row>
    <row r="498" spans="2:25" ht="18.75" customHeight="1">
      <c r="B498" s="515"/>
      <c r="C498" s="506"/>
      <c r="D498" s="216"/>
      <c r="E498" s="216"/>
      <c r="F498" s="217">
        <v>0</v>
      </c>
      <c r="G498" s="218">
        <f t="shared" si="111"/>
        <v>0</v>
      </c>
      <c r="H498" s="219">
        <f t="shared" si="112"/>
        <v>0</v>
      </c>
      <c r="I498" s="219">
        <f t="shared" si="113"/>
        <v>0</v>
      </c>
      <c r="J498" s="217"/>
      <c r="K498" s="220"/>
      <c r="L498" s="220"/>
      <c r="M498" s="232"/>
      <c r="N498" s="222">
        <f t="shared" si="107"/>
        <v>0</v>
      </c>
      <c r="O498" s="223"/>
      <c r="P498" s="224"/>
      <c r="Q498" s="224"/>
      <c r="R498" s="224"/>
      <c r="S498" s="224"/>
      <c r="T498" s="225"/>
      <c r="U498" s="226">
        <f t="shared" si="114"/>
        <v>0</v>
      </c>
      <c r="V498" s="227"/>
      <c r="W498" s="228" t="str">
        <f t="shared" si="115"/>
        <v>0</v>
      </c>
      <c r="X498" s="509"/>
      <c r="Y498" s="229">
        <f t="shared" ref="Y498:Y561" si="116">W498/2</f>
        <v>0</v>
      </c>
    </row>
    <row r="499" spans="2:25" ht="18.75" customHeight="1">
      <c r="B499" s="515"/>
      <c r="C499" s="506"/>
      <c r="D499" s="216">
        <v>1</v>
      </c>
      <c r="E499" s="216" t="s">
        <v>6660</v>
      </c>
      <c r="F499" s="217">
        <v>899</v>
      </c>
      <c r="G499" s="218">
        <f t="shared" si="111"/>
        <v>179.8</v>
      </c>
      <c r="H499" s="219">
        <f t="shared" si="112"/>
        <v>499.44444444444446</v>
      </c>
      <c r="I499" s="219">
        <f t="shared" si="113"/>
        <v>0.16648148148148148</v>
      </c>
      <c r="J499" s="217"/>
      <c r="K499" s="220"/>
      <c r="L499" s="220"/>
      <c r="M499" s="232"/>
      <c r="N499" s="222">
        <f t="shared" si="107"/>
        <v>0</v>
      </c>
      <c r="O499" s="223"/>
      <c r="P499" s="224"/>
      <c r="Q499" s="224"/>
      <c r="R499" s="224"/>
      <c r="S499" s="224"/>
      <c r="T499" s="225"/>
      <c r="U499" s="226">
        <f t="shared" si="114"/>
        <v>0.33296296296296296</v>
      </c>
      <c r="V499" s="227"/>
      <c r="W499" s="228" t="str">
        <f t="shared" si="115"/>
        <v>0</v>
      </c>
      <c r="X499" s="509"/>
      <c r="Y499" s="229">
        <f t="shared" si="116"/>
        <v>0</v>
      </c>
    </row>
    <row r="500" spans="2:25" ht="18.75" customHeight="1">
      <c r="B500" s="515"/>
      <c r="C500" s="506"/>
      <c r="D500" s="216">
        <v>2</v>
      </c>
      <c r="E500" s="216" t="s">
        <v>6661</v>
      </c>
      <c r="F500" s="217">
        <v>976</v>
      </c>
      <c r="G500" s="218">
        <f t="shared" si="111"/>
        <v>195.2</v>
      </c>
      <c r="H500" s="219">
        <f t="shared" si="112"/>
        <v>542.22222222222217</v>
      </c>
      <c r="I500" s="219">
        <f t="shared" si="113"/>
        <v>0.18074074074074073</v>
      </c>
      <c r="J500" s="217"/>
      <c r="K500" s="220"/>
      <c r="L500" s="220"/>
      <c r="M500" s="232"/>
      <c r="N500" s="222">
        <f t="shared" si="107"/>
        <v>0</v>
      </c>
      <c r="O500" s="223"/>
      <c r="P500" s="224"/>
      <c r="Q500" s="224"/>
      <c r="R500" s="224"/>
      <c r="S500" s="224"/>
      <c r="T500" s="225"/>
      <c r="U500" s="226">
        <f t="shared" si="114"/>
        <v>0.36148148148148146</v>
      </c>
      <c r="V500" s="227"/>
      <c r="W500" s="228" t="str">
        <f t="shared" si="115"/>
        <v>0</v>
      </c>
      <c r="X500" s="509"/>
      <c r="Y500" s="229">
        <f t="shared" si="116"/>
        <v>0</v>
      </c>
    </row>
    <row r="501" spans="2:25" ht="18.75" customHeight="1">
      <c r="B501" s="515"/>
      <c r="C501" s="506"/>
      <c r="D501" s="216">
        <v>3</v>
      </c>
      <c r="E501" s="216" t="s">
        <v>6662</v>
      </c>
      <c r="F501" s="217">
        <v>392</v>
      </c>
      <c r="G501" s="218">
        <f t="shared" si="111"/>
        <v>78.400000000000006</v>
      </c>
      <c r="H501" s="219">
        <f t="shared" si="112"/>
        <v>217.77777777777777</v>
      </c>
      <c r="I501" s="219">
        <f t="shared" si="113"/>
        <v>7.2592592592592584E-2</v>
      </c>
      <c r="J501" s="217"/>
      <c r="K501" s="220"/>
      <c r="L501" s="220"/>
      <c r="M501" s="232"/>
      <c r="N501" s="222">
        <f t="shared" si="107"/>
        <v>0</v>
      </c>
      <c r="O501" s="223"/>
      <c r="P501" s="224"/>
      <c r="Q501" s="224"/>
      <c r="R501" s="224"/>
      <c r="S501" s="224"/>
      <c r="T501" s="225"/>
      <c r="U501" s="226">
        <f t="shared" si="114"/>
        <v>0.14518518518518517</v>
      </c>
      <c r="V501" s="227"/>
      <c r="W501" s="228" t="str">
        <f t="shared" si="115"/>
        <v>0</v>
      </c>
      <c r="X501" s="509"/>
      <c r="Y501" s="229">
        <f t="shared" si="116"/>
        <v>0</v>
      </c>
    </row>
    <row r="502" spans="2:25" ht="18.75" customHeight="1">
      <c r="B502" s="515"/>
      <c r="C502" s="506"/>
      <c r="D502" s="216">
        <v>4</v>
      </c>
      <c r="E502" s="216" t="s">
        <v>6663</v>
      </c>
      <c r="F502" s="217">
        <v>316</v>
      </c>
      <c r="G502" s="218">
        <f t="shared" si="111"/>
        <v>63.2</v>
      </c>
      <c r="H502" s="219">
        <f t="shared" si="112"/>
        <v>175.55555555555554</v>
      </c>
      <c r="I502" s="219">
        <f t="shared" si="113"/>
        <v>5.8518518518518511E-2</v>
      </c>
      <c r="J502" s="217"/>
      <c r="K502" s="220"/>
      <c r="L502" s="220"/>
      <c r="M502" s="232"/>
      <c r="N502" s="222">
        <f t="shared" si="107"/>
        <v>0</v>
      </c>
      <c r="O502" s="223"/>
      <c r="P502" s="224"/>
      <c r="Q502" s="224"/>
      <c r="R502" s="224"/>
      <c r="S502" s="224"/>
      <c r="T502" s="225"/>
      <c r="U502" s="226">
        <f t="shared" si="114"/>
        <v>0.11703703703703702</v>
      </c>
      <c r="V502" s="227"/>
      <c r="W502" s="228" t="str">
        <f t="shared" si="115"/>
        <v>0</v>
      </c>
      <c r="X502" s="509"/>
      <c r="Y502" s="229">
        <f t="shared" si="116"/>
        <v>0</v>
      </c>
    </row>
    <row r="503" spans="2:25" ht="18.75" customHeight="1">
      <c r="B503" s="515"/>
      <c r="C503" s="506"/>
      <c r="D503" s="216">
        <v>5</v>
      </c>
      <c r="E503" s="216" t="s">
        <v>6664</v>
      </c>
      <c r="F503" s="217">
        <v>313</v>
      </c>
      <c r="G503" s="218">
        <f t="shared" si="111"/>
        <v>62.6</v>
      </c>
      <c r="H503" s="219">
        <f t="shared" si="112"/>
        <v>173.88888888888889</v>
      </c>
      <c r="I503" s="219">
        <f t="shared" si="113"/>
        <v>5.7962962962962959E-2</v>
      </c>
      <c r="J503" s="217"/>
      <c r="K503" s="220"/>
      <c r="L503" s="220"/>
      <c r="M503" s="232"/>
      <c r="N503" s="222">
        <f t="shared" si="107"/>
        <v>0</v>
      </c>
      <c r="O503" s="223"/>
      <c r="P503" s="224"/>
      <c r="Q503" s="224"/>
      <c r="R503" s="224"/>
      <c r="S503" s="224"/>
      <c r="T503" s="225"/>
      <c r="U503" s="226">
        <f t="shared" si="114"/>
        <v>0.11592592592592592</v>
      </c>
      <c r="V503" s="227"/>
      <c r="W503" s="228" t="str">
        <f t="shared" si="115"/>
        <v>0</v>
      </c>
      <c r="X503" s="509"/>
      <c r="Y503" s="229">
        <f t="shared" si="116"/>
        <v>0</v>
      </c>
    </row>
    <row r="504" spans="2:25" ht="18.75" customHeight="1">
      <c r="B504" s="515"/>
      <c r="C504" s="506"/>
      <c r="D504" s="216">
        <v>6</v>
      </c>
      <c r="E504" s="216" t="s">
        <v>6665</v>
      </c>
      <c r="F504" s="217">
        <v>1012</v>
      </c>
      <c r="G504" s="218">
        <f t="shared" si="111"/>
        <v>202.4</v>
      </c>
      <c r="H504" s="219">
        <f t="shared" si="112"/>
        <v>562.22222222222217</v>
      </c>
      <c r="I504" s="219">
        <f t="shared" si="113"/>
        <v>0.18740740740740738</v>
      </c>
      <c r="J504" s="217"/>
      <c r="K504" s="220" t="s">
        <v>11369</v>
      </c>
      <c r="L504" s="220"/>
      <c r="M504" s="232">
        <f>SUM(H499:H506)</f>
        <v>3127.7777777777778</v>
      </c>
      <c r="N504" s="222">
        <f t="shared" si="107"/>
        <v>62.555555555555557</v>
      </c>
      <c r="O504" s="223" t="s">
        <v>6241</v>
      </c>
      <c r="P504" s="224" t="s">
        <v>12</v>
      </c>
      <c r="Q504" s="224"/>
      <c r="R504" s="224" t="s">
        <v>1064</v>
      </c>
      <c r="S504" s="224"/>
      <c r="T504" s="225"/>
      <c r="U504" s="226">
        <f t="shared" si="114"/>
        <v>0.37481481481481477</v>
      </c>
      <c r="V504" s="227">
        <f>SUM(U499:U506)</f>
        <v>2.085185185185185</v>
      </c>
      <c r="W504" s="228" t="str">
        <f t="shared" si="115"/>
        <v>2</v>
      </c>
      <c r="X504" s="509"/>
      <c r="Y504" s="229">
        <f t="shared" si="116"/>
        <v>1</v>
      </c>
    </row>
    <row r="505" spans="2:25" ht="18.75" customHeight="1">
      <c r="B505" s="515"/>
      <c r="C505" s="506"/>
      <c r="D505" s="216">
        <v>7</v>
      </c>
      <c r="E505" s="216" t="s">
        <v>6666</v>
      </c>
      <c r="F505" s="217">
        <v>935</v>
      </c>
      <c r="G505" s="218">
        <f t="shared" si="111"/>
        <v>187</v>
      </c>
      <c r="H505" s="219">
        <f t="shared" si="112"/>
        <v>519.44444444444446</v>
      </c>
      <c r="I505" s="219">
        <f t="shared" si="113"/>
        <v>0.17314814814814816</v>
      </c>
      <c r="J505" s="217"/>
      <c r="K505" s="220"/>
      <c r="L505" s="220"/>
      <c r="M505" s="232"/>
      <c r="N505" s="222">
        <f t="shared" si="107"/>
        <v>0</v>
      </c>
      <c r="O505" s="223"/>
      <c r="P505" s="224"/>
      <c r="Q505" s="224"/>
      <c r="R505" s="224"/>
      <c r="S505" s="224"/>
      <c r="T505" s="225"/>
      <c r="U505" s="226">
        <f t="shared" si="114"/>
        <v>0.34629629629629632</v>
      </c>
      <c r="V505" s="227"/>
      <c r="W505" s="228" t="str">
        <f t="shared" si="115"/>
        <v>0</v>
      </c>
      <c r="X505" s="509"/>
      <c r="Y505" s="229">
        <f t="shared" si="116"/>
        <v>0</v>
      </c>
    </row>
    <row r="506" spans="2:25" ht="18.75" customHeight="1">
      <c r="B506" s="515"/>
      <c r="C506" s="506"/>
      <c r="D506" s="216">
        <v>8</v>
      </c>
      <c r="E506" s="216" t="s">
        <v>6667</v>
      </c>
      <c r="F506" s="217">
        <v>787</v>
      </c>
      <c r="G506" s="218">
        <f t="shared" si="111"/>
        <v>157.4</v>
      </c>
      <c r="H506" s="219">
        <f t="shared" si="112"/>
        <v>437.22222222222223</v>
      </c>
      <c r="I506" s="219">
        <f t="shared" si="113"/>
        <v>0.14574074074074075</v>
      </c>
      <c r="J506" s="217"/>
      <c r="K506" s="220"/>
      <c r="L506" s="220"/>
      <c r="M506" s="232"/>
      <c r="N506" s="222">
        <f t="shared" si="107"/>
        <v>0</v>
      </c>
      <c r="O506" s="223"/>
      <c r="P506" s="224"/>
      <c r="Q506" s="224"/>
      <c r="R506" s="224"/>
      <c r="S506" s="224"/>
      <c r="T506" s="225"/>
      <c r="U506" s="226">
        <f t="shared" si="114"/>
        <v>0.29148148148148151</v>
      </c>
      <c r="V506" s="227"/>
      <c r="W506" s="228" t="str">
        <f t="shared" si="115"/>
        <v>0</v>
      </c>
      <c r="X506" s="509"/>
      <c r="Y506" s="229">
        <f t="shared" si="116"/>
        <v>0</v>
      </c>
    </row>
    <row r="507" spans="2:25" ht="18.75" customHeight="1">
      <c r="B507" s="515"/>
      <c r="C507" s="506"/>
      <c r="D507" s="216"/>
      <c r="E507" s="216"/>
      <c r="F507" s="217">
        <v>0</v>
      </c>
      <c r="G507" s="218">
        <f t="shared" si="111"/>
        <v>0</v>
      </c>
      <c r="H507" s="219">
        <f t="shared" si="112"/>
        <v>0</v>
      </c>
      <c r="I507" s="219">
        <f t="shared" si="113"/>
        <v>0</v>
      </c>
      <c r="J507" s="217"/>
      <c r="K507" s="220"/>
      <c r="L507" s="220"/>
      <c r="M507" s="232"/>
      <c r="N507" s="222">
        <f t="shared" si="107"/>
        <v>0</v>
      </c>
      <c r="O507" s="223"/>
      <c r="P507" s="224"/>
      <c r="Q507" s="224"/>
      <c r="R507" s="224"/>
      <c r="S507" s="224"/>
      <c r="T507" s="225"/>
      <c r="U507" s="226">
        <f t="shared" si="114"/>
        <v>0</v>
      </c>
      <c r="V507" s="227"/>
      <c r="W507" s="228" t="str">
        <f t="shared" si="115"/>
        <v>0</v>
      </c>
      <c r="X507" s="509"/>
      <c r="Y507" s="229">
        <f t="shared" si="116"/>
        <v>0</v>
      </c>
    </row>
    <row r="508" spans="2:25" ht="18.75" customHeight="1">
      <c r="B508" s="515"/>
      <c r="C508" s="506"/>
      <c r="D508" s="216">
        <v>1</v>
      </c>
      <c r="E508" s="216" t="s">
        <v>6668</v>
      </c>
      <c r="F508" s="217">
        <v>1002</v>
      </c>
      <c r="G508" s="218">
        <f t="shared" si="111"/>
        <v>200.4</v>
      </c>
      <c r="H508" s="219">
        <f t="shared" si="112"/>
        <v>556.66666666666663</v>
      </c>
      <c r="I508" s="219">
        <f t="shared" si="113"/>
        <v>0.18555555555555553</v>
      </c>
      <c r="J508" s="217"/>
      <c r="K508" s="220" t="s">
        <v>6669</v>
      </c>
      <c r="L508" s="220"/>
      <c r="M508" s="232">
        <f>SUM(H508:H515)</f>
        <v>2441.1111111111113</v>
      </c>
      <c r="N508" s="222">
        <f t="shared" si="107"/>
        <v>48.822222222222223</v>
      </c>
      <c r="O508" s="223" t="s">
        <v>6241</v>
      </c>
      <c r="P508" s="224" t="s">
        <v>12</v>
      </c>
      <c r="Q508" s="224"/>
      <c r="R508" s="224" t="s">
        <v>1064</v>
      </c>
      <c r="S508" s="224"/>
      <c r="T508" s="225"/>
      <c r="U508" s="226">
        <f t="shared" si="114"/>
        <v>0.37111111111111106</v>
      </c>
      <c r="V508" s="227">
        <f>SUM(U508:U515)</f>
        <v>1.6274074074074072</v>
      </c>
      <c r="W508" s="228" t="str">
        <f t="shared" si="115"/>
        <v>2</v>
      </c>
      <c r="X508" s="509"/>
      <c r="Y508" s="229">
        <f t="shared" si="116"/>
        <v>1</v>
      </c>
    </row>
    <row r="509" spans="2:25" ht="18.75" customHeight="1">
      <c r="B509" s="515"/>
      <c r="C509" s="506"/>
      <c r="D509" s="216">
        <v>2</v>
      </c>
      <c r="E509" s="216" t="s">
        <v>6670</v>
      </c>
      <c r="F509" s="217">
        <v>316</v>
      </c>
      <c r="G509" s="218">
        <f t="shared" si="111"/>
        <v>63.2</v>
      </c>
      <c r="H509" s="219">
        <f t="shared" si="112"/>
        <v>175.55555555555554</v>
      </c>
      <c r="I509" s="219">
        <f t="shared" si="113"/>
        <v>5.8518518518518511E-2</v>
      </c>
      <c r="J509" s="217"/>
      <c r="K509" s="220"/>
      <c r="L509" s="220"/>
      <c r="M509" s="221"/>
      <c r="N509" s="222">
        <f t="shared" si="107"/>
        <v>0</v>
      </c>
      <c r="O509" s="223"/>
      <c r="P509" s="224"/>
      <c r="Q509" s="224"/>
      <c r="R509" s="224"/>
      <c r="S509" s="224"/>
      <c r="T509" s="225"/>
      <c r="U509" s="226">
        <f t="shared" si="114"/>
        <v>0.11703703703703702</v>
      </c>
      <c r="V509" s="227"/>
      <c r="W509" s="228" t="str">
        <f t="shared" si="115"/>
        <v>0</v>
      </c>
      <c r="X509" s="509"/>
      <c r="Y509" s="229">
        <f t="shared" si="116"/>
        <v>0</v>
      </c>
    </row>
    <row r="510" spans="2:25" ht="18.75" customHeight="1">
      <c r="B510" s="515"/>
      <c r="C510" s="506"/>
      <c r="D510" s="216">
        <v>3</v>
      </c>
      <c r="E510" s="216" t="s">
        <v>6671</v>
      </c>
      <c r="F510" s="217">
        <v>340</v>
      </c>
      <c r="G510" s="218">
        <f t="shared" si="111"/>
        <v>68</v>
      </c>
      <c r="H510" s="219">
        <f t="shared" si="112"/>
        <v>188.88888888888889</v>
      </c>
      <c r="I510" s="219">
        <f t="shared" si="113"/>
        <v>6.2962962962962957E-2</v>
      </c>
      <c r="J510" s="217"/>
      <c r="K510" s="220"/>
      <c r="L510" s="220"/>
      <c r="M510" s="221"/>
      <c r="N510" s="222">
        <f t="shared" si="107"/>
        <v>0</v>
      </c>
      <c r="O510" s="223"/>
      <c r="P510" s="224"/>
      <c r="Q510" s="224"/>
      <c r="R510" s="224"/>
      <c r="S510" s="224"/>
      <c r="T510" s="225"/>
      <c r="U510" s="226">
        <f t="shared" si="114"/>
        <v>0.12592592592592591</v>
      </c>
      <c r="V510" s="227"/>
      <c r="W510" s="228" t="str">
        <f t="shared" si="115"/>
        <v>0</v>
      </c>
      <c r="X510" s="509"/>
      <c r="Y510" s="229">
        <f t="shared" si="116"/>
        <v>0</v>
      </c>
    </row>
    <row r="511" spans="2:25" ht="18.75" customHeight="1">
      <c r="B511" s="515"/>
      <c r="C511" s="506"/>
      <c r="D511" s="216">
        <v>4</v>
      </c>
      <c r="E511" s="216" t="s">
        <v>6672</v>
      </c>
      <c r="F511" s="217">
        <v>314</v>
      </c>
      <c r="G511" s="218">
        <f t="shared" si="111"/>
        <v>62.8</v>
      </c>
      <c r="H511" s="219">
        <f t="shared" si="112"/>
        <v>174.44444444444443</v>
      </c>
      <c r="I511" s="219">
        <f t="shared" si="113"/>
        <v>5.8148148148148143E-2</v>
      </c>
      <c r="J511" s="217"/>
      <c r="K511" s="220"/>
      <c r="L511" s="220"/>
      <c r="M511" s="221"/>
      <c r="N511" s="222">
        <f t="shared" si="107"/>
        <v>0</v>
      </c>
      <c r="O511" s="223"/>
      <c r="P511" s="224"/>
      <c r="Q511" s="224"/>
      <c r="R511" s="224"/>
      <c r="S511" s="224"/>
      <c r="T511" s="225"/>
      <c r="U511" s="226">
        <f t="shared" si="114"/>
        <v>0.11629629629629629</v>
      </c>
      <c r="V511" s="227"/>
      <c r="W511" s="228" t="str">
        <f t="shared" si="115"/>
        <v>0</v>
      </c>
      <c r="X511" s="509"/>
      <c r="Y511" s="229">
        <f t="shared" si="116"/>
        <v>0</v>
      </c>
    </row>
    <row r="512" spans="2:25" ht="18.75" customHeight="1">
      <c r="B512" s="515"/>
      <c r="C512" s="506"/>
      <c r="D512" s="216">
        <v>5</v>
      </c>
      <c r="E512" s="216" t="s">
        <v>6673</v>
      </c>
      <c r="F512" s="217">
        <v>642</v>
      </c>
      <c r="G512" s="218">
        <f t="shared" si="111"/>
        <v>128.4</v>
      </c>
      <c r="H512" s="219">
        <f t="shared" si="112"/>
        <v>356.66666666666669</v>
      </c>
      <c r="I512" s="219">
        <f t="shared" si="113"/>
        <v>0.11888888888888889</v>
      </c>
      <c r="J512" s="217"/>
      <c r="K512" s="220"/>
      <c r="L512" s="220"/>
      <c r="M512" s="221"/>
      <c r="N512" s="222">
        <f t="shared" si="107"/>
        <v>0</v>
      </c>
      <c r="O512" s="223"/>
      <c r="P512" s="224"/>
      <c r="Q512" s="224"/>
      <c r="R512" s="224"/>
      <c r="S512" s="224"/>
      <c r="T512" s="225"/>
      <c r="U512" s="226">
        <f t="shared" si="114"/>
        <v>0.23777777777777778</v>
      </c>
      <c r="V512" s="227"/>
      <c r="W512" s="228" t="str">
        <f t="shared" si="115"/>
        <v>0</v>
      </c>
      <c r="X512" s="509"/>
      <c r="Y512" s="229">
        <f t="shared" si="116"/>
        <v>0</v>
      </c>
    </row>
    <row r="513" spans="2:25" ht="18.75" customHeight="1">
      <c r="B513" s="515"/>
      <c r="C513" s="506"/>
      <c r="D513" s="216">
        <v>6</v>
      </c>
      <c r="E513" s="216" t="s">
        <v>6674</v>
      </c>
      <c r="F513" s="217">
        <v>536</v>
      </c>
      <c r="G513" s="218">
        <f t="shared" si="111"/>
        <v>107.2</v>
      </c>
      <c r="H513" s="219">
        <f t="shared" si="112"/>
        <v>297.77777777777777</v>
      </c>
      <c r="I513" s="219">
        <f t="shared" si="113"/>
        <v>9.9259259259259255E-2</v>
      </c>
      <c r="J513" s="217"/>
      <c r="K513" s="220"/>
      <c r="L513" s="220"/>
      <c r="M513" s="221"/>
      <c r="N513" s="222">
        <f t="shared" si="107"/>
        <v>0</v>
      </c>
      <c r="O513" s="223"/>
      <c r="P513" s="224"/>
      <c r="Q513" s="224"/>
      <c r="R513" s="224"/>
      <c r="S513" s="224"/>
      <c r="T513" s="225"/>
      <c r="U513" s="226">
        <f t="shared" si="114"/>
        <v>0.19851851851851851</v>
      </c>
      <c r="V513" s="227"/>
      <c r="W513" s="228" t="str">
        <f t="shared" si="115"/>
        <v>0</v>
      </c>
      <c r="X513" s="509"/>
      <c r="Y513" s="229">
        <f t="shared" si="116"/>
        <v>0</v>
      </c>
    </row>
    <row r="514" spans="2:25" ht="18.75" customHeight="1">
      <c r="B514" s="515"/>
      <c r="C514" s="506"/>
      <c r="D514" s="216">
        <v>7</v>
      </c>
      <c r="E514" s="216" t="s">
        <v>6675</v>
      </c>
      <c r="F514" s="217">
        <v>604</v>
      </c>
      <c r="G514" s="218">
        <f t="shared" si="111"/>
        <v>120.8</v>
      </c>
      <c r="H514" s="219">
        <f t="shared" si="112"/>
        <v>335.55555555555554</v>
      </c>
      <c r="I514" s="219">
        <f t="shared" si="113"/>
        <v>0.11185185185185184</v>
      </c>
      <c r="J514" s="217"/>
      <c r="K514" s="220"/>
      <c r="L514" s="220"/>
      <c r="M514" s="221"/>
      <c r="N514" s="222">
        <f t="shared" si="107"/>
        <v>0</v>
      </c>
      <c r="O514" s="223"/>
      <c r="P514" s="224"/>
      <c r="Q514" s="224"/>
      <c r="R514" s="224"/>
      <c r="S514" s="224"/>
      <c r="T514" s="225"/>
      <c r="U514" s="226">
        <f t="shared" si="114"/>
        <v>0.22370370370370368</v>
      </c>
      <c r="V514" s="227"/>
      <c r="W514" s="228" t="str">
        <f t="shared" si="115"/>
        <v>0</v>
      </c>
      <c r="X514" s="509"/>
      <c r="Y514" s="229">
        <f t="shared" si="116"/>
        <v>0</v>
      </c>
    </row>
    <row r="515" spans="2:25" ht="18.75" customHeight="1">
      <c r="B515" s="515"/>
      <c r="C515" s="506"/>
      <c r="D515" s="216">
        <v>8</v>
      </c>
      <c r="E515" s="216" t="s">
        <v>6676</v>
      </c>
      <c r="F515" s="217">
        <v>640</v>
      </c>
      <c r="G515" s="218">
        <f t="shared" si="111"/>
        <v>128</v>
      </c>
      <c r="H515" s="219">
        <f t="shared" si="112"/>
        <v>355.55555555555554</v>
      </c>
      <c r="I515" s="219">
        <f t="shared" si="113"/>
        <v>0.11851851851851851</v>
      </c>
      <c r="J515" s="217"/>
      <c r="K515" s="220"/>
      <c r="L515" s="220"/>
      <c r="M515" s="221"/>
      <c r="N515" s="222">
        <f t="shared" si="107"/>
        <v>0</v>
      </c>
      <c r="O515" s="223"/>
      <c r="P515" s="224"/>
      <c r="Q515" s="224"/>
      <c r="R515" s="224"/>
      <c r="S515" s="224"/>
      <c r="T515" s="225"/>
      <c r="U515" s="226">
        <f t="shared" si="114"/>
        <v>0.23703703703703702</v>
      </c>
      <c r="V515" s="227"/>
      <c r="W515" s="228" t="str">
        <f t="shared" si="115"/>
        <v>0</v>
      </c>
      <c r="X515" s="509"/>
      <c r="Y515" s="229">
        <f t="shared" si="116"/>
        <v>0</v>
      </c>
    </row>
    <row r="516" spans="2:25" ht="18.75" customHeight="1">
      <c r="B516" s="515"/>
      <c r="C516" s="506"/>
      <c r="D516" s="216"/>
      <c r="E516" s="216"/>
      <c r="F516" s="217">
        <v>0</v>
      </c>
      <c r="G516" s="218">
        <f t="shared" si="111"/>
        <v>0</v>
      </c>
      <c r="H516" s="219">
        <f t="shared" si="112"/>
        <v>0</v>
      </c>
      <c r="I516" s="219">
        <f t="shared" si="113"/>
        <v>0</v>
      </c>
      <c r="J516" s="217"/>
      <c r="K516" s="220"/>
      <c r="L516" s="220"/>
      <c r="M516" s="221"/>
      <c r="N516" s="222">
        <f t="shared" si="107"/>
        <v>0</v>
      </c>
      <c r="O516" s="223"/>
      <c r="P516" s="224"/>
      <c r="Q516" s="224"/>
      <c r="R516" s="224"/>
      <c r="S516" s="224"/>
      <c r="T516" s="225"/>
      <c r="U516" s="226">
        <f t="shared" si="114"/>
        <v>0</v>
      </c>
      <c r="V516" s="227"/>
      <c r="W516" s="228" t="str">
        <f t="shared" si="115"/>
        <v>0</v>
      </c>
      <c r="X516" s="509"/>
      <c r="Y516" s="229">
        <f t="shared" si="116"/>
        <v>0</v>
      </c>
    </row>
    <row r="517" spans="2:25" ht="18.75" customHeight="1">
      <c r="B517" s="515"/>
      <c r="C517" s="506"/>
      <c r="D517" s="216">
        <v>1</v>
      </c>
      <c r="E517" s="216" t="s">
        <v>6677</v>
      </c>
      <c r="F517" s="217">
        <v>624</v>
      </c>
      <c r="G517" s="218">
        <f t="shared" si="111"/>
        <v>124.8</v>
      </c>
      <c r="H517" s="219">
        <f t="shared" si="112"/>
        <v>346.66666666666669</v>
      </c>
      <c r="I517" s="219">
        <f t="shared" si="113"/>
        <v>0.11555555555555556</v>
      </c>
      <c r="J517" s="217"/>
      <c r="K517" s="220" t="s">
        <v>6678</v>
      </c>
      <c r="L517" s="220"/>
      <c r="M517" s="221">
        <f>SUM(H517:H532)</f>
        <v>3149.4444444444439</v>
      </c>
      <c r="N517" s="222">
        <f t="shared" si="107"/>
        <v>62.98888888888888</v>
      </c>
      <c r="O517" s="223" t="s">
        <v>6241</v>
      </c>
      <c r="P517" s="224" t="s">
        <v>12</v>
      </c>
      <c r="Q517" s="224"/>
      <c r="R517" s="224" t="s">
        <v>1064</v>
      </c>
      <c r="S517" s="224"/>
      <c r="T517" s="225"/>
      <c r="U517" s="226">
        <f t="shared" si="114"/>
        <v>0.23111111111111113</v>
      </c>
      <c r="V517" s="227">
        <f>SUM(U517:U532)</f>
        <v>2.0996296296296295</v>
      </c>
      <c r="W517" s="228" t="str">
        <f t="shared" si="115"/>
        <v>2</v>
      </c>
      <c r="X517" s="509"/>
      <c r="Y517" s="229">
        <f t="shared" si="116"/>
        <v>1</v>
      </c>
    </row>
    <row r="518" spans="2:25" ht="18.75" customHeight="1">
      <c r="B518" s="515"/>
      <c r="C518" s="506"/>
      <c r="D518" s="216">
        <v>2</v>
      </c>
      <c r="E518" s="216" t="s">
        <v>6679</v>
      </c>
      <c r="F518" s="217">
        <v>730</v>
      </c>
      <c r="G518" s="218">
        <f t="shared" si="111"/>
        <v>146</v>
      </c>
      <c r="H518" s="219">
        <f t="shared" si="112"/>
        <v>405.55555555555554</v>
      </c>
      <c r="I518" s="219">
        <f t="shared" si="113"/>
        <v>0.13518518518518519</v>
      </c>
      <c r="J518" s="217"/>
      <c r="K518" s="220"/>
      <c r="L518" s="220"/>
      <c r="M518" s="221"/>
      <c r="N518" s="222">
        <f t="shared" si="107"/>
        <v>0</v>
      </c>
      <c r="O518" s="223"/>
      <c r="P518" s="224"/>
      <c r="Q518" s="224"/>
      <c r="R518" s="224"/>
      <c r="S518" s="224"/>
      <c r="T518" s="225"/>
      <c r="U518" s="226">
        <f t="shared" si="114"/>
        <v>0.27037037037037037</v>
      </c>
      <c r="V518" s="227"/>
      <c r="W518" s="228" t="str">
        <f t="shared" si="115"/>
        <v>0</v>
      </c>
      <c r="X518" s="509"/>
      <c r="Y518" s="229">
        <f t="shared" si="116"/>
        <v>0</v>
      </c>
    </row>
    <row r="519" spans="2:25" ht="18.75" customHeight="1">
      <c r="B519" s="515"/>
      <c r="C519" s="506"/>
      <c r="D519" s="216">
        <v>3</v>
      </c>
      <c r="E519" s="216" t="s">
        <v>6680</v>
      </c>
      <c r="F519" s="217">
        <v>619</v>
      </c>
      <c r="G519" s="218">
        <f t="shared" si="111"/>
        <v>123.8</v>
      </c>
      <c r="H519" s="219">
        <f t="shared" si="112"/>
        <v>343.88888888888886</v>
      </c>
      <c r="I519" s="219">
        <f t="shared" si="113"/>
        <v>0.11462962962962962</v>
      </c>
      <c r="J519" s="217"/>
      <c r="K519" s="220"/>
      <c r="L519" s="220"/>
      <c r="M519" s="221"/>
      <c r="N519" s="222">
        <f t="shared" si="107"/>
        <v>0</v>
      </c>
      <c r="O519" s="223"/>
      <c r="P519" s="224"/>
      <c r="Q519" s="224"/>
      <c r="R519" s="224"/>
      <c r="S519" s="224"/>
      <c r="T519" s="225"/>
      <c r="U519" s="226">
        <f t="shared" si="114"/>
        <v>0.22925925925925925</v>
      </c>
      <c r="V519" s="227"/>
      <c r="W519" s="228" t="str">
        <f t="shared" si="115"/>
        <v>0</v>
      </c>
      <c r="X519" s="509"/>
      <c r="Y519" s="229">
        <f t="shared" si="116"/>
        <v>0</v>
      </c>
    </row>
    <row r="520" spans="2:25" ht="18.75" customHeight="1">
      <c r="B520" s="515"/>
      <c r="C520" s="506"/>
      <c r="D520" s="216">
        <v>4</v>
      </c>
      <c r="E520" s="216" t="s">
        <v>6681</v>
      </c>
      <c r="F520" s="217">
        <v>323</v>
      </c>
      <c r="G520" s="218">
        <f t="shared" si="111"/>
        <v>64.599999999999994</v>
      </c>
      <c r="H520" s="219">
        <f t="shared" si="112"/>
        <v>179.44444444444443</v>
      </c>
      <c r="I520" s="219">
        <f t="shared" si="113"/>
        <v>5.9814814814814807E-2</v>
      </c>
      <c r="J520" s="217"/>
      <c r="K520" s="220"/>
      <c r="L520" s="220"/>
      <c r="M520" s="221"/>
      <c r="N520" s="222">
        <f t="shared" si="107"/>
        <v>0</v>
      </c>
      <c r="O520" s="223"/>
      <c r="P520" s="224"/>
      <c r="Q520" s="224"/>
      <c r="R520" s="224"/>
      <c r="S520" s="224"/>
      <c r="T520" s="225"/>
      <c r="U520" s="226">
        <f t="shared" si="114"/>
        <v>0.11962962962962961</v>
      </c>
      <c r="V520" s="227"/>
      <c r="W520" s="228" t="str">
        <f t="shared" si="115"/>
        <v>0</v>
      </c>
      <c r="X520" s="509"/>
      <c r="Y520" s="229">
        <f t="shared" si="116"/>
        <v>0</v>
      </c>
    </row>
    <row r="521" spans="2:25" ht="18.75" customHeight="1">
      <c r="B521" s="515"/>
      <c r="C521" s="506"/>
      <c r="D521" s="216">
        <v>5</v>
      </c>
      <c r="E521" s="216" t="s">
        <v>6682</v>
      </c>
      <c r="F521" s="217">
        <v>303</v>
      </c>
      <c r="G521" s="218">
        <f t="shared" si="111"/>
        <v>60.6</v>
      </c>
      <c r="H521" s="219">
        <f t="shared" si="112"/>
        <v>168.33333333333334</v>
      </c>
      <c r="I521" s="219">
        <f t="shared" si="113"/>
        <v>5.6111111111111112E-2</v>
      </c>
      <c r="J521" s="217"/>
      <c r="K521" s="220"/>
      <c r="L521" s="220"/>
      <c r="M521" s="221"/>
      <c r="N521" s="222">
        <f t="shared" si="107"/>
        <v>0</v>
      </c>
      <c r="O521" s="223"/>
      <c r="P521" s="224"/>
      <c r="Q521" s="224"/>
      <c r="R521" s="224"/>
      <c r="S521" s="224"/>
      <c r="T521" s="225"/>
      <c r="U521" s="226">
        <f t="shared" si="114"/>
        <v>0.11222222222222222</v>
      </c>
      <c r="V521" s="227"/>
      <c r="W521" s="228" t="str">
        <f t="shared" si="115"/>
        <v>0</v>
      </c>
      <c r="X521" s="509"/>
      <c r="Y521" s="229">
        <f t="shared" si="116"/>
        <v>0</v>
      </c>
    </row>
    <row r="522" spans="2:25" ht="18.75" customHeight="1">
      <c r="B522" s="515"/>
      <c r="C522" s="506"/>
      <c r="D522" s="216">
        <v>6</v>
      </c>
      <c r="E522" s="216" t="s">
        <v>6683</v>
      </c>
      <c r="F522" s="217">
        <v>488</v>
      </c>
      <c r="G522" s="218">
        <f t="shared" si="111"/>
        <v>97.6</v>
      </c>
      <c r="H522" s="219">
        <f t="shared" si="112"/>
        <v>271.11111111111109</v>
      </c>
      <c r="I522" s="219">
        <f t="shared" si="113"/>
        <v>9.0370370370370365E-2</v>
      </c>
      <c r="J522" s="217"/>
      <c r="K522" s="220"/>
      <c r="L522" s="220"/>
      <c r="M522" s="221"/>
      <c r="N522" s="222">
        <f t="shared" si="107"/>
        <v>0</v>
      </c>
      <c r="O522" s="223"/>
      <c r="P522" s="224"/>
      <c r="Q522" s="224"/>
      <c r="R522" s="224"/>
      <c r="S522" s="224"/>
      <c r="T522" s="225"/>
      <c r="U522" s="226">
        <f t="shared" si="114"/>
        <v>0.18074074074074073</v>
      </c>
      <c r="V522" s="227"/>
      <c r="W522" s="228" t="str">
        <f t="shared" si="115"/>
        <v>0</v>
      </c>
      <c r="X522" s="509"/>
      <c r="Y522" s="229">
        <f t="shared" si="116"/>
        <v>0</v>
      </c>
    </row>
    <row r="523" spans="2:25" ht="18.75" customHeight="1">
      <c r="B523" s="515"/>
      <c r="C523" s="506"/>
      <c r="D523" s="216">
        <v>7</v>
      </c>
      <c r="E523" s="216" t="s">
        <v>6684</v>
      </c>
      <c r="F523" s="217">
        <v>497</v>
      </c>
      <c r="G523" s="218">
        <f t="shared" si="111"/>
        <v>99.4</v>
      </c>
      <c r="H523" s="219">
        <f t="shared" si="112"/>
        <v>276.11111111111109</v>
      </c>
      <c r="I523" s="219">
        <f t="shared" si="113"/>
        <v>9.2037037037037028E-2</v>
      </c>
      <c r="J523" s="217"/>
      <c r="K523" s="220"/>
      <c r="L523" s="220"/>
      <c r="M523" s="221"/>
      <c r="N523" s="222">
        <f t="shared" si="107"/>
        <v>0</v>
      </c>
      <c r="O523" s="223"/>
      <c r="P523" s="224"/>
      <c r="Q523" s="224"/>
      <c r="R523" s="224"/>
      <c r="S523" s="224"/>
      <c r="T523" s="225"/>
      <c r="U523" s="226">
        <f t="shared" si="114"/>
        <v>0.18407407407407406</v>
      </c>
      <c r="V523" s="227"/>
      <c r="W523" s="228" t="str">
        <f t="shared" si="115"/>
        <v>0</v>
      </c>
      <c r="X523" s="509"/>
      <c r="Y523" s="229">
        <f t="shared" si="116"/>
        <v>0</v>
      </c>
    </row>
    <row r="524" spans="2:25" ht="18.75" customHeight="1">
      <c r="B524" s="515"/>
      <c r="C524" s="506"/>
      <c r="D524" s="216">
        <v>8</v>
      </c>
      <c r="E524" s="216" t="s">
        <v>6685</v>
      </c>
      <c r="F524" s="217">
        <v>330</v>
      </c>
      <c r="G524" s="218">
        <f t="shared" si="111"/>
        <v>66</v>
      </c>
      <c r="H524" s="219">
        <f t="shared" si="112"/>
        <v>183.33333333333334</v>
      </c>
      <c r="I524" s="219">
        <f t="shared" si="113"/>
        <v>6.1111111111111116E-2</v>
      </c>
      <c r="J524" s="217"/>
      <c r="K524" s="220"/>
      <c r="L524" s="220"/>
      <c r="M524" s="221"/>
      <c r="N524" s="222">
        <f t="shared" si="107"/>
        <v>0</v>
      </c>
      <c r="O524" s="223"/>
      <c r="P524" s="224"/>
      <c r="Q524" s="224"/>
      <c r="R524" s="224"/>
      <c r="S524" s="224"/>
      <c r="T524" s="225"/>
      <c r="U524" s="226">
        <f t="shared" si="114"/>
        <v>0.12222222222222223</v>
      </c>
      <c r="V524" s="227"/>
      <c r="W524" s="228" t="str">
        <f t="shared" si="115"/>
        <v>0</v>
      </c>
      <c r="X524" s="509"/>
      <c r="Y524" s="229">
        <f t="shared" si="116"/>
        <v>0</v>
      </c>
    </row>
    <row r="525" spans="2:25" ht="18.75" customHeight="1">
      <c r="B525" s="515"/>
      <c r="C525" s="506"/>
      <c r="D525" s="216">
        <v>9</v>
      </c>
      <c r="E525" s="216" t="s">
        <v>6686</v>
      </c>
      <c r="F525" s="217">
        <v>211</v>
      </c>
      <c r="G525" s="218">
        <f t="shared" si="111"/>
        <v>42.2</v>
      </c>
      <c r="H525" s="219">
        <f t="shared" si="112"/>
        <v>117.22222222222221</v>
      </c>
      <c r="I525" s="219">
        <f t="shared" si="113"/>
        <v>3.9074074074074074E-2</v>
      </c>
      <c r="J525" s="217"/>
      <c r="K525" s="220"/>
      <c r="L525" s="220"/>
      <c r="M525" s="221"/>
      <c r="N525" s="222">
        <f t="shared" si="107"/>
        <v>0</v>
      </c>
      <c r="O525" s="223"/>
      <c r="P525" s="224"/>
      <c r="Q525" s="224"/>
      <c r="R525" s="224"/>
      <c r="S525" s="224"/>
      <c r="T525" s="225"/>
      <c r="U525" s="226">
        <f t="shared" si="114"/>
        <v>7.8148148148148147E-2</v>
      </c>
      <c r="V525" s="227"/>
      <c r="W525" s="228" t="str">
        <f t="shared" si="115"/>
        <v>0</v>
      </c>
      <c r="X525" s="509"/>
      <c r="Y525" s="229">
        <f t="shared" si="116"/>
        <v>0</v>
      </c>
    </row>
    <row r="526" spans="2:25" ht="18.75" customHeight="1">
      <c r="B526" s="515"/>
      <c r="C526" s="506"/>
      <c r="D526" s="216">
        <v>10</v>
      </c>
      <c r="E526" s="216" t="s">
        <v>6687</v>
      </c>
      <c r="F526" s="217">
        <v>252</v>
      </c>
      <c r="G526" s="218">
        <f t="shared" si="111"/>
        <v>50.4</v>
      </c>
      <c r="H526" s="219">
        <f t="shared" si="112"/>
        <v>140</v>
      </c>
      <c r="I526" s="219">
        <f t="shared" si="113"/>
        <v>4.6666666666666669E-2</v>
      </c>
      <c r="J526" s="217"/>
      <c r="K526" s="220"/>
      <c r="L526" s="220"/>
      <c r="M526" s="221"/>
      <c r="N526" s="222">
        <f t="shared" si="107"/>
        <v>0</v>
      </c>
      <c r="O526" s="223"/>
      <c r="P526" s="224"/>
      <c r="Q526" s="224"/>
      <c r="R526" s="224"/>
      <c r="S526" s="224"/>
      <c r="T526" s="225"/>
      <c r="U526" s="226">
        <f t="shared" si="114"/>
        <v>9.3333333333333338E-2</v>
      </c>
      <c r="V526" s="227"/>
      <c r="W526" s="228" t="str">
        <f t="shared" si="115"/>
        <v>0</v>
      </c>
      <c r="X526" s="509"/>
      <c r="Y526" s="229">
        <f t="shared" si="116"/>
        <v>0</v>
      </c>
    </row>
    <row r="527" spans="2:25" ht="18.75" customHeight="1">
      <c r="B527" s="515"/>
      <c r="C527" s="506"/>
      <c r="D527" s="216">
        <v>11</v>
      </c>
      <c r="E527" s="216" t="s">
        <v>6688</v>
      </c>
      <c r="F527" s="217">
        <v>221</v>
      </c>
      <c r="G527" s="218">
        <f t="shared" si="111"/>
        <v>44.2</v>
      </c>
      <c r="H527" s="219">
        <f t="shared" si="112"/>
        <v>122.77777777777777</v>
      </c>
      <c r="I527" s="219">
        <f t="shared" si="113"/>
        <v>4.0925925925925921E-2</v>
      </c>
      <c r="J527" s="217"/>
      <c r="K527" s="220"/>
      <c r="L527" s="220"/>
      <c r="M527" s="221"/>
      <c r="N527" s="222">
        <f t="shared" si="107"/>
        <v>0</v>
      </c>
      <c r="O527" s="223"/>
      <c r="P527" s="224"/>
      <c r="Q527" s="224"/>
      <c r="R527" s="224"/>
      <c r="S527" s="224"/>
      <c r="T527" s="225"/>
      <c r="U527" s="226">
        <f t="shared" si="114"/>
        <v>8.1851851851851842E-2</v>
      </c>
      <c r="V527" s="227"/>
      <c r="W527" s="228" t="str">
        <f t="shared" si="115"/>
        <v>0</v>
      </c>
      <c r="X527" s="509"/>
      <c r="Y527" s="229">
        <f t="shared" si="116"/>
        <v>0</v>
      </c>
    </row>
    <row r="528" spans="2:25" ht="18.75" customHeight="1">
      <c r="B528" s="515"/>
      <c r="C528" s="506"/>
      <c r="D528" s="216">
        <v>12</v>
      </c>
      <c r="E528" s="216" t="s">
        <v>6689</v>
      </c>
      <c r="F528" s="217">
        <v>337</v>
      </c>
      <c r="G528" s="218">
        <f t="shared" si="111"/>
        <v>67.400000000000006</v>
      </c>
      <c r="H528" s="219">
        <f t="shared" si="112"/>
        <v>187.22222222222223</v>
      </c>
      <c r="I528" s="219">
        <f t="shared" si="113"/>
        <v>6.2407407407407411E-2</v>
      </c>
      <c r="J528" s="217"/>
      <c r="K528" s="220"/>
      <c r="L528" s="220"/>
      <c r="M528" s="221"/>
      <c r="N528" s="222">
        <f t="shared" si="107"/>
        <v>0</v>
      </c>
      <c r="O528" s="223"/>
      <c r="P528" s="224"/>
      <c r="Q528" s="224"/>
      <c r="R528" s="224"/>
      <c r="S528" s="224"/>
      <c r="T528" s="225"/>
      <c r="U528" s="226">
        <f t="shared" si="114"/>
        <v>0.12481481481481482</v>
      </c>
      <c r="V528" s="227"/>
      <c r="W528" s="228" t="str">
        <f t="shared" si="115"/>
        <v>0</v>
      </c>
      <c r="X528" s="509"/>
      <c r="Y528" s="229">
        <f t="shared" si="116"/>
        <v>0</v>
      </c>
    </row>
    <row r="529" spans="2:25" ht="18.75" customHeight="1">
      <c r="B529" s="515"/>
      <c r="C529" s="506"/>
      <c r="D529" s="216">
        <v>13</v>
      </c>
      <c r="E529" s="216" t="s">
        <v>6690</v>
      </c>
      <c r="F529" s="217">
        <v>219</v>
      </c>
      <c r="G529" s="218">
        <f t="shared" si="111"/>
        <v>43.8</v>
      </c>
      <c r="H529" s="219">
        <f t="shared" si="112"/>
        <v>121.66666666666666</v>
      </c>
      <c r="I529" s="219">
        <f t="shared" si="113"/>
        <v>4.0555555555555553E-2</v>
      </c>
      <c r="J529" s="217"/>
      <c r="K529" s="220"/>
      <c r="L529" s="220"/>
      <c r="M529" s="221"/>
      <c r="N529" s="222">
        <f t="shared" si="107"/>
        <v>0</v>
      </c>
      <c r="O529" s="223"/>
      <c r="P529" s="224"/>
      <c r="Q529" s="224"/>
      <c r="R529" s="224"/>
      <c r="S529" s="224"/>
      <c r="T529" s="225"/>
      <c r="U529" s="226">
        <f t="shared" si="114"/>
        <v>8.1111111111111106E-2</v>
      </c>
      <c r="V529" s="227"/>
      <c r="W529" s="228" t="str">
        <f t="shared" si="115"/>
        <v>0</v>
      </c>
      <c r="X529" s="509"/>
      <c r="Y529" s="229">
        <f t="shared" si="116"/>
        <v>0</v>
      </c>
    </row>
    <row r="530" spans="2:25" ht="18.75" customHeight="1">
      <c r="B530" s="515"/>
      <c r="C530" s="506"/>
      <c r="D530" s="216">
        <v>14</v>
      </c>
      <c r="E530" s="216" t="s">
        <v>6691</v>
      </c>
      <c r="F530" s="217">
        <v>205</v>
      </c>
      <c r="G530" s="218">
        <f t="shared" si="111"/>
        <v>41</v>
      </c>
      <c r="H530" s="219">
        <f t="shared" si="112"/>
        <v>113.88888888888889</v>
      </c>
      <c r="I530" s="219">
        <f t="shared" si="113"/>
        <v>3.7962962962962962E-2</v>
      </c>
      <c r="J530" s="217"/>
      <c r="K530" s="220"/>
      <c r="L530" s="220"/>
      <c r="M530" s="221"/>
      <c r="N530" s="222">
        <f t="shared" si="107"/>
        <v>0</v>
      </c>
      <c r="O530" s="223"/>
      <c r="P530" s="224"/>
      <c r="Q530" s="224"/>
      <c r="R530" s="224"/>
      <c r="S530" s="224"/>
      <c r="T530" s="225"/>
      <c r="U530" s="226">
        <f t="shared" si="114"/>
        <v>7.5925925925925924E-2</v>
      </c>
      <c r="V530" s="227"/>
      <c r="W530" s="228" t="str">
        <f t="shared" si="115"/>
        <v>0</v>
      </c>
      <c r="X530" s="509"/>
      <c r="Y530" s="229">
        <f t="shared" si="116"/>
        <v>0</v>
      </c>
    </row>
    <row r="531" spans="2:25" ht="18.75" customHeight="1">
      <c r="B531" s="515"/>
      <c r="C531" s="506"/>
      <c r="D531" s="216">
        <v>15</v>
      </c>
      <c r="E531" s="216" t="s">
        <v>6692</v>
      </c>
      <c r="F531" s="217">
        <v>102</v>
      </c>
      <c r="G531" s="218">
        <f t="shared" si="111"/>
        <v>20.399999999999999</v>
      </c>
      <c r="H531" s="219">
        <f t="shared" si="112"/>
        <v>56.666666666666664</v>
      </c>
      <c r="I531" s="219">
        <f t="shared" si="113"/>
        <v>1.8888888888888889E-2</v>
      </c>
      <c r="J531" s="217"/>
      <c r="K531" s="220"/>
      <c r="L531" s="220"/>
      <c r="M531" s="221"/>
      <c r="N531" s="222">
        <f t="shared" si="107"/>
        <v>0</v>
      </c>
      <c r="O531" s="223"/>
      <c r="P531" s="224"/>
      <c r="Q531" s="224"/>
      <c r="R531" s="224"/>
      <c r="S531" s="224"/>
      <c r="T531" s="225"/>
      <c r="U531" s="226">
        <f t="shared" si="114"/>
        <v>3.7777777777777778E-2</v>
      </c>
      <c r="V531" s="227"/>
      <c r="W531" s="228" t="str">
        <f t="shared" si="115"/>
        <v>0</v>
      </c>
      <c r="X531" s="509"/>
      <c r="Y531" s="229">
        <f t="shared" si="116"/>
        <v>0</v>
      </c>
    </row>
    <row r="532" spans="2:25" ht="18.75" customHeight="1">
      <c r="B532" s="515"/>
      <c r="C532" s="506"/>
      <c r="D532" s="216">
        <v>16</v>
      </c>
      <c r="E532" s="216" t="s">
        <v>6693</v>
      </c>
      <c r="F532" s="217">
        <v>208</v>
      </c>
      <c r="G532" s="218">
        <f t="shared" si="111"/>
        <v>41.6</v>
      </c>
      <c r="H532" s="219">
        <f t="shared" si="112"/>
        <v>115.55555555555556</v>
      </c>
      <c r="I532" s="219">
        <f t="shared" si="113"/>
        <v>3.8518518518518521E-2</v>
      </c>
      <c r="J532" s="217"/>
      <c r="K532" s="220"/>
      <c r="L532" s="220"/>
      <c r="M532" s="221"/>
      <c r="N532" s="222">
        <f t="shared" si="107"/>
        <v>0</v>
      </c>
      <c r="O532" s="223"/>
      <c r="P532" s="224"/>
      <c r="Q532" s="224"/>
      <c r="R532" s="224"/>
      <c r="S532" s="224"/>
      <c r="T532" s="225"/>
      <c r="U532" s="226">
        <f t="shared" si="114"/>
        <v>7.7037037037037043E-2</v>
      </c>
      <c r="V532" s="227"/>
      <c r="W532" s="228" t="str">
        <f t="shared" si="115"/>
        <v>0</v>
      </c>
      <c r="X532" s="509"/>
      <c r="Y532" s="229">
        <f t="shared" si="116"/>
        <v>0</v>
      </c>
    </row>
    <row r="533" spans="2:25" ht="18.75" customHeight="1">
      <c r="B533" s="515"/>
      <c r="C533" s="506"/>
      <c r="D533" s="216"/>
      <c r="E533" s="216"/>
      <c r="F533" s="217">
        <v>0</v>
      </c>
      <c r="G533" s="218">
        <f t="shared" si="111"/>
        <v>0</v>
      </c>
      <c r="H533" s="219">
        <f t="shared" si="112"/>
        <v>0</v>
      </c>
      <c r="I533" s="219">
        <f t="shared" si="113"/>
        <v>0</v>
      </c>
      <c r="J533" s="217"/>
      <c r="K533" s="220"/>
      <c r="L533" s="220"/>
      <c r="M533" s="221"/>
      <c r="N533" s="222">
        <f t="shared" si="107"/>
        <v>0</v>
      </c>
      <c r="O533" s="223"/>
      <c r="P533" s="224"/>
      <c r="Q533" s="224"/>
      <c r="R533" s="224"/>
      <c r="S533" s="224"/>
      <c r="T533" s="225"/>
      <c r="U533" s="226">
        <f t="shared" si="114"/>
        <v>0</v>
      </c>
      <c r="V533" s="227"/>
      <c r="W533" s="228" t="str">
        <f t="shared" si="115"/>
        <v>0</v>
      </c>
      <c r="X533" s="509"/>
      <c r="Y533" s="229">
        <f t="shared" si="116"/>
        <v>0</v>
      </c>
    </row>
    <row r="534" spans="2:25" ht="18.75" customHeight="1">
      <c r="B534" s="515"/>
      <c r="C534" s="506"/>
      <c r="D534" s="216">
        <v>1</v>
      </c>
      <c r="E534" s="216" t="s">
        <v>6694</v>
      </c>
      <c r="F534" s="217">
        <v>269</v>
      </c>
      <c r="G534" s="218">
        <f t="shared" si="111"/>
        <v>53.8</v>
      </c>
      <c r="H534" s="219">
        <f t="shared" si="112"/>
        <v>149.44444444444443</v>
      </c>
      <c r="I534" s="219">
        <f t="shared" si="113"/>
        <v>4.9814814814814812E-2</v>
      </c>
      <c r="J534" s="217"/>
      <c r="K534" s="220"/>
      <c r="L534" s="220"/>
      <c r="M534" s="221"/>
      <c r="N534" s="222">
        <f t="shared" si="107"/>
        <v>0</v>
      </c>
      <c r="O534" s="223"/>
      <c r="P534" s="224"/>
      <c r="Q534" s="224"/>
      <c r="R534" s="224"/>
      <c r="S534" s="224"/>
      <c r="T534" s="225"/>
      <c r="U534" s="226">
        <f t="shared" si="114"/>
        <v>9.9629629629629624E-2</v>
      </c>
      <c r="V534" s="227"/>
      <c r="W534" s="228" t="str">
        <f t="shared" si="115"/>
        <v>0</v>
      </c>
      <c r="X534" s="509"/>
      <c r="Y534" s="229">
        <f t="shared" si="116"/>
        <v>0</v>
      </c>
    </row>
    <row r="535" spans="2:25" ht="18.75" customHeight="1">
      <c r="B535" s="515"/>
      <c r="C535" s="506"/>
      <c r="D535" s="216">
        <v>2</v>
      </c>
      <c r="E535" s="216" t="s">
        <v>6695</v>
      </c>
      <c r="F535" s="217">
        <v>215</v>
      </c>
      <c r="G535" s="218">
        <f t="shared" si="111"/>
        <v>43</v>
      </c>
      <c r="H535" s="219">
        <f t="shared" si="112"/>
        <v>119.44444444444444</v>
      </c>
      <c r="I535" s="219">
        <f t="shared" si="113"/>
        <v>3.9814814814814817E-2</v>
      </c>
      <c r="J535" s="217"/>
      <c r="K535" s="220"/>
      <c r="L535" s="220"/>
      <c r="M535" s="221"/>
      <c r="N535" s="222">
        <f t="shared" si="107"/>
        <v>0</v>
      </c>
      <c r="O535" s="223"/>
      <c r="P535" s="224"/>
      <c r="Q535" s="224"/>
      <c r="R535" s="224"/>
      <c r="S535" s="224"/>
      <c r="T535" s="225"/>
      <c r="U535" s="226">
        <f t="shared" si="114"/>
        <v>7.9629629629629634E-2</v>
      </c>
      <c r="V535" s="227"/>
      <c r="W535" s="228" t="str">
        <f t="shared" si="115"/>
        <v>0</v>
      </c>
      <c r="X535" s="509"/>
      <c r="Y535" s="229">
        <f t="shared" si="116"/>
        <v>0</v>
      </c>
    </row>
    <row r="536" spans="2:25" ht="18.75" customHeight="1">
      <c r="B536" s="515"/>
      <c r="C536" s="506"/>
      <c r="D536" s="216">
        <v>3</v>
      </c>
      <c r="E536" s="216" t="s">
        <v>6696</v>
      </c>
      <c r="F536" s="217">
        <v>242</v>
      </c>
      <c r="G536" s="218">
        <f t="shared" si="111"/>
        <v>48.4</v>
      </c>
      <c r="H536" s="219">
        <f t="shared" si="112"/>
        <v>134.44444444444443</v>
      </c>
      <c r="I536" s="219">
        <f t="shared" si="113"/>
        <v>4.4814814814814807E-2</v>
      </c>
      <c r="J536" s="217"/>
      <c r="K536" s="220"/>
      <c r="L536" s="220"/>
      <c r="M536" s="221"/>
      <c r="N536" s="222">
        <f t="shared" si="107"/>
        <v>0</v>
      </c>
      <c r="O536" s="223"/>
      <c r="P536" s="224"/>
      <c r="Q536" s="224"/>
      <c r="R536" s="224"/>
      <c r="S536" s="224"/>
      <c r="T536" s="225"/>
      <c r="U536" s="226">
        <f t="shared" si="114"/>
        <v>8.9629629629629615E-2</v>
      </c>
      <c r="V536" s="227"/>
      <c r="W536" s="228" t="str">
        <f t="shared" si="115"/>
        <v>0</v>
      </c>
      <c r="X536" s="509"/>
      <c r="Y536" s="229">
        <f t="shared" si="116"/>
        <v>0</v>
      </c>
    </row>
    <row r="537" spans="2:25" ht="18.75" customHeight="1">
      <c r="B537" s="515"/>
      <c r="C537" s="506"/>
      <c r="D537" s="216">
        <v>4</v>
      </c>
      <c r="E537" s="216" t="s">
        <v>6697</v>
      </c>
      <c r="F537" s="217">
        <v>260</v>
      </c>
      <c r="G537" s="218">
        <f t="shared" si="111"/>
        <v>52</v>
      </c>
      <c r="H537" s="219">
        <f t="shared" si="112"/>
        <v>144.44444444444443</v>
      </c>
      <c r="I537" s="219">
        <f t="shared" si="113"/>
        <v>4.8148148148148141E-2</v>
      </c>
      <c r="J537" s="217"/>
      <c r="K537" s="220"/>
      <c r="L537" s="220"/>
      <c r="M537" s="221"/>
      <c r="N537" s="222">
        <f t="shared" si="107"/>
        <v>0</v>
      </c>
      <c r="O537" s="223"/>
      <c r="P537" s="224"/>
      <c r="Q537" s="224"/>
      <c r="R537" s="224"/>
      <c r="S537" s="224"/>
      <c r="T537" s="225"/>
      <c r="U537" s="226">
        <f t="shared" si="114"/>
        <v>9.6296296296296283E-2</v>
      </c>
      <c r="V537" s="227"/>
      <c r="W537" s="228" t="str">
        <f t="shared" si="115"/>
        <v>0</v>
      </c>
      <c r="X537" s="509"/>
      <c r="Y537" s="229">
        <f t="shared" si="116"/>
        <v>0</v>
      </c>
    </row>
    <row r="538" spans="2:25" ht="18.75" customHeight="1">
      <c r="B538" s="515"/>
      <c r="C538" s="506"/>
      <c r="D538" s="216">
        <v>5</v>
      </c>
      <c r="E538" s="216" t="s">
        <v>6698</v>
      </c>
      <c r="F538" s="217">
        <v>215</v>
      </c>
      <c r="G538" s="218">
        <f t="shared" si="111"/>
        <v>43</v>
      </c>
      <c r="H538" s="219">
        <f t="shared" si="112"/>
        <v>119.44444444444444</v>
      </c>
      <c r="I538" s="219">
        <f t="shared" si="113"/>
        <v>3.9814814814814817E-2</v>
      </c>
      <c r="J538" s="217"/>
      <c r="K538" s="220"/>
      <c r="L538" s="220"/>
      <c r="M538" s="221"/>
      <c r="N538" s="222">
        <f t="shared" si="107"/>
        <v>0</v>
      </c>
      <c r="O538" s="223"/>
      <c r="P538" s="224"/>
      <c r="Q538" s="224"/>
      <c r="R538" s="224"/>
      <c r="S538" s="224"/>
      <c r="T538" s="225"/>
      <c r="U538" s="226">
        <f t="shared" si="114"/>
        <v>7.9629629629629634E-2</v>
      </c>
      <c r="V538" s="227"/>
      <c r="W538" s="228" t="str">
        <f t="shared" si="115"/>
        <v>0</v>
      </c>
      <c r="X538" s="509"/>
      <c r="Y538" s="229">
        <f t="shared" si="116"/>
        <v>0</v>
      </c>
    </row>
    <row r="539" spans="2:25" ht="18.75" customHeight="1">
      <c r="B539" s="515"/>
      <c r="C539" s="506"/>
      <c r="D539" s="216">
        <v>6</v>
      </c>
      <c r="E539" s="216" t="s">
        <v>6699</v>
      </c>
      <c r="F539" s="217">
        <v>276</v>
      </c>
      <c r="G539" s="218">
        <f t="shared" si="111"/>
        <v>55.2</v>
      </c>
      <c r="H539" s="219">
        <f t="shared" si="112"/>
        <v>153.33333333333334</v>
      </c>
      <c r="I539" s="219">
        <f t="shared" si="113"/>
        <v>5.1111111111111114E-2</v>
      </c>
      <c r="J539" s="217"/>
      <c r="K539" s="220"/>
      <c r="L539" s="220"/>
      <c r="M539" s="221"/>
      <c r="N539" s="222">
        <f t="shared" si="107"/>
        <v>0</v>
      </c>
      <c r="O539" s="223"/>
      <c r="P539" s="224"/>
      <c r="Q539" s="224"/>
      <c r="R539" s="224"/>
      <c r="S539" s="224"/>
      <c r="T539" s="225"/>
      <c r="U539" s="226">
        <f t="shared" si="114"/>
        <v>0.10222222222222223</v>
      </c>
      <c r="V539" s="227"/>
      <c r="W539" s="228" t="str">
        <f t="shared" si="115"/>
        <v>0</v>
      </c>
      <c r="X539" s="509"/>
      <c r="Y539" s="229">
        <f t="shared" si="116"/>
        <v>0</v>
      </c>
    </row>
    <row r="540" spans="2:25" ht="18.75" customHeight="1">
      <c r="B540" s="515"/>
      <c r="C540" s="506"/>
      <c r="D540" s="216">
        <v>7</v>
      </c>
      <c r="E540" s="216" t="s">
        <v>6700</v>
      </c>
      <c r="F540" s="217">
        <v>822</v>
      </c>
      <c r="G540" s="218">
        <f t="shared" si="111"/>
        <v>164.4</v>
      </c>
      <c r="H540" s="219">
        <f t="shared" si="112"/>
        <v>456.66666666666663</v>
      </c>
      <c r="I540" s="219">
        <f t="shared" si="113"/>
        <v>0.1522222222222222</v>
      </c>
      <c r="J540" s="217"/>
      <c r="K540" s="220" t="s">
        <v>11370</v>
      </c>
      <c r="L540" s="220"/>
      <c r="M540" s="221">
        <f>SUM(H534:H550)</f>
        <v>3143.333333333333</v>
      </c>
      <c r="N540" s="222">
        <f t="shared" si="107"/>
        <v>62.86666666666666</v>
      </c>
      <c r="O540" s="223" t="s">
        <v>6241</v>
      </c>
      <c r="P540" s="224" t="s">
        <v>12</v>
      </c>
      <c r="Q540" s="224"/>
      <c r="R540" s="224" t="s">
        <v>1064</v>
      </c>
      <c r="S540" s="224"/>
      <c r="T540" s="225"/>
      <c r="U540" s="226">
        <f t="shared" si="114"/>
        <v>0.30444444444444441</v>
      </c>
      <c r="V540" s="227">
        <f>SUM(U534:U550)</f>
        <v>2.0955555555555554</v>
      </c>
      <c r="W540" s="228" t="str">
        <f t="shared" si="115"/>
        <v>2</v>
      </c>
      <c r="X540" s="509"/>
      <c r="Y540" s="229">
        <f t="shared" si="116"/>
        <v>1</v>
      </c>
    </row>
    <row r="541" spans="2:25" ht="18.75" customHeight="1">
      <c r="B541" s="515"/>
      <c r="C541" s="506"/>
      <c r="D541" s="216">
        <v>8</v>
      </c>
      <c r="E541" s="216" t="s">
        <v>6701</v>
      </c>
      <c r="F541" s="217">
        <v>630</v>
      </c>
      <c r="G541" s="218">
        <f t="shared" si="111"/>
        <v>126</v>
      </c>
      <c r="H541" s="219">
        <f t="shared" si="112"/>
        <v>350</v>
      </c>
      <c r="I541" s="219">
        <f t="shared" si="113"/>
        <v>0.11666666666666667</v>
      </c>
      <c r="J541" s="217"/>
      <c r="K541" s="220"/>
      <c r="L541" s="220"/>
      <c r="M541" s="221"/>
      <c r="N541" s="222">
        <f t="shared" si="107"/>
        <v>0</v>
      </c>
      <c r="O541" s="223"/>
      <c r="P541" s="224"/>
      <c r="Q541" s="224"/>
      <c r="R541" s="224"/>
      <c r="S541" s="224"/>
      <c r="T541" s="225"/>
      <c r="U541" s="226">
        <f t="shared" si="114"/>
        <v>0.23333333333333334</v>
      </c>
      <c r="V541" s="227"/>
      <c r="W541" s="228" t="str">
        <f t="shared" si="115"/>
        <v>0</v>
      </c>
      <c r="X541" s="509"/>
      <c r="Y541" s="229">
        <f t="shared" si="116"/>
        <v>0</v>
      </c>
    </row>
    <row r="542" spans="2:25" ht="18.75" customHeight="1">
      <c r="B542" s="515"/>
      <c r="C542" s="506"/>
      <c r="D542" s="216">
        <v>9</v>
      </c>
      <c r="E542" s="216" t="s">
        <v>6702</v>
      </c>
      <c r="F542" s="217">
        <v>732</v>
      </c>
      <c r="G542" s="218">
        <f t="shared" si="111"/>
        <v>146.4</v>
      </c>
      <c r="H542" s="219">
        <f t="shared" si="112"/>
        <v>406.66666666666663</v>
      </c>
      <c r="I542" s="219">
        <f t="shared" si="113"/>
        <v>0.13555555555555554</v>
      </c>
      <c r="J542" s="217"/>
      <c r="K542" s="220"/>
      <c r="L542" s="220"/>
      <c r="M542" s="221"/>
      <c r="N542" s="222">
        <f t="shared" si="107"/>
        <v>0</v>
      </c>
      <c r="O542" s="223"/>
      <c r="P542" s="224"/>
      <c r="Q542" s="224"/>
      <c r="R542" s="224"/>
      <c r="S542" s="224"/>
      <c r="T542" s="225"/>
      <c r="U542" s="226">
        <f t="shared" si="114"/>
        <v>0.27111111111111108</v>
      </c>
      <c r="V542" s="227"/>
      <c r="W542" s="228" t="str">
        <f t="shared" si="115"/>
        <v>0</v>
      </c>
      <c r="X542" s="509"/>
      <c r="Y542" s="229">
        <f t="shared" si="116"/>
        <v>0</v>
      </c>
    </row>
    <row r="543" spans="2:25" ht="18.75" customHeight="1">
      <c r="B543" s="515"/>
      <c r="C543" s="506"/>
      <c r="D543" s="216">
        <v>10</v>
      </c>
      <c r="E543" s="216" t="s">
        <v>6703</v>
      </c>
      <c r="F543" s="217">
        <v>269</v>
      </c>
      <c r="G543" s="218">
        <f t="shared" si="111"/>
        <v>53.8</v>
      </c>
      <c r="H543" s="219">
        <f t="shared" si="112"/>
        <v>149.44444444444443</v>
      </c>
      <c r="I543" s="219">
        <f t="shared" si="113"/>
        <v>4.9814814814814812E-2</v>
      </c>
      <c r="J543" s="217"/>
      <c r="K543" s="220"/>
      <c r="L543" s="220"/>
      <c r="M543" s="221"/>
      <c r="N543" s="222">
        <f t="shared" si="107"/>
        <v>0</v>
      </c>
      <c r="O543" s="223"/>
      <c r="P543" s="224"/>
      <c r="Q543" s="224"/>
      <c r="R543" s="224"/>
      <c r="S543" s="224"/>
      <c r="T543" s="225"/>
      <c r="U543" s="226">
        <f t="shared" si="114"/>
        <v>9.9629629629629624E-2</v>
      </c>
      <c r="V543" s="227"/>
      <c r="W543" s="228" t="str">
        <f t="shared" si="115"/>
        <v>0</v>
      </c>
      <c r="X543" s="509"/>
      <c r="Y543" s="229">
        <f t="shared" si="116"/>
        <v>0</v>
      </c>
    </row>
    <row r="544" spans="2:25" ht="18.75" customHeight="1">
      <c r="B544" s="515"/>
      <c r="C544" s="506"/>
      <c r="D544" s="216">
        <v>11</v>
      </c>
      <c r="E544" s="216" t="s">
        <v>6704</v>
      </c>
      <c r="F544" s="217">
        <v>211</v>
      </c>
      <c r="G544" s="218">
        <f t="shared" si="111"/>
        <v>42.2</v>
      </c>
      <c r="H544" s="219">
        <f t="shared" si="112"/>
        <v>117.22222222222221</v>
      </c>
      <c r="I544" s="219">
        <f t="shared" si="113"/>
        <v>3.9074074074074074E-2</v>
      </c>
      <c r="J544" s="217"/>
      <c r="K544" s="220"/>
      <c r="L544" s="220"/>
      <c r="M544" s="221"/>
      <c r="N544" s="222">
        <f t="shared" si="107"/>
        <v>0</v>
      </c>
      <c r="O544" s="223"/>
      <c r="P544" s="224"/>
      <c r="Q544" s="224"/>
      <c r="R544" s="224"/>
      <c r="S544" s="224"/>
      <c r="T544" s="225"/>
      <c r="U544" s="226">
        <f t="shared" si="114"/>
        <v>7.8148148148148147E-2</v>
      </c>
      <c r="V544" s="227"/>
      <c r="W544" s="228" t="str">
        <f t="shared" si="115"/>
        <v>0</v>
      </c>
      <c r="X544" s="509"/>
      <c r="Y544" s="229">
        <f t="shared" si="116"/>
        <v>0</v>
      </c>
    </row>
    <row r="545" spans="2:25" ht="18.75" customHeight="1">
      <c r="B545" s="515"/>
      <c r="C545" s="506"/>
      <c r="D545" s="216">
        <v>12</v>
      </c>
      <c r="E545" s="216" t="s">
        <v>6705</v>
      </c>
      <c r="F545" s="217">
        <v>215</v>
      </c>
      <c r="G545" s="218">
        <f t="shared" si="111"/>
        <v>43</v>
      </c>
      <c r="H545" s="219">
        <f t="shared" si="112"/>
        <v>119.44444444444444</v>
      </c>
      <c r="I545" s="219">
        <f t="shared" si="113"/>
        <v>3.9814814814814817E-2</v>
      </c>
      <c r="J545" s="217"/>
      <c r="K545" s="220"/>
      <c r="L545" s="220"/>
      <c r="M545" s="221"/>
      <c r="N545" s="222">
        <f t="shared" si="107"/>
        <v>0</v>
      </c>
      <c r="O545" s="223"/>
      <c r="P545" s="224"/>
      <c r="Q545" s="224"/>
      <c r="R545" s="224"/>
      <c r="S545" s="224"/>
      <c r="T545" s="225"/>
      <c r="U545" s="226">
        <f t="shared" si="114"/>
        <v>7.9629629629629634E-2</v>
      </c>
      <c r="V545" s="227"/>
      <c r="W545" s="228" t="str">
        <f t="shared" si="115"/>
        <v>0</v>
      </c>
      <c r="X545" s="509"/>
      <c r="Y545" s="229">
        <f t="shared" si="116"/>
        <v>0</v>
      </c>
    </row>
    <row r="546" spans="2:25" ht="18.75" customHeight="1">
      <c r="B546" s="515"/>
      <c r="C546" s="506"/>
      <c r="D546" s="216">
        <v>13</v>
      </c>
      <c r="E546" s="216" t="s">
        <v>6706</v>
      </c>
      <c r="F546" s="217">
        <v>218</v>
      </c>
      <c r="G546" s="218">
        <f t="shared" si="111"/>
        <v>43.6</v>
      </c>
      <c r="H546" s="219">
        <f t="shared" si="112"/>
        <v>121.11111111111111</v>
      </c>
      <c r="I546" s="219">
        <f t="shared" si="113"/>
        <v>4.0370370370370369E-2</v>
      </c>
      <c r="J546" s="217"/>
      <c r="K546" s="220"/>
      <c r="L546" s="220"/>
      <c r="M546" s="221"/>
      <c r="N546" s="222">
        <f t="shared" si="107"/>
        <v>0</v>
      </c>
      <c r="O546" s="223"/>
      <c r="P546" s="224"/>
      <c r="Q546" s="224"/>
      <c r="R546" s="224"/>
      <c r="S546" s="224"/>
      <c r="T546" s="225"/>
      <c r="U546" s="226">
        <f t="shared" si="114"/>
        <v>8.0740740740740738E-2</v>
      </c>
      <c r="V546" s="227"/>
      <c r="W546" s="228" t="str">
        <f t="shared" si="115"/>
        <v>0</v>
      </c>
      <c r="X546" s="509"/>
      <c r="Y546" s="229">
        <f t="shared" si="116"/>
        <v>0</v>
      </c>
    </row>
    <row r="547" spans="2:25" ht="18.75" customHeight="1">
      <c r="B547" s="515"/>
      <c r="C547" s="506"/>
      <c r="D547" s="216">
        <v>14</v>
      </c>
      <c r="E547" s="216" t="s">
        <v>6707</v>
      </c>
      <c r="F547" s="217">
        <v>208</v>
      </c>
      <c r="G547" s="218">
        <f t="shared" si="111"/>
        <v>41.6</v>
      </c>
      <c r="H547" s="219">
        <f t="shared" si="112"/>
        <v>115.55555555555556</v>
      </c>
      <c r="I547" s="219">
        <f t="shared" si="113"/>
        <v>3.8518518518518521E-2</v>
      </c>
      <c r="J547" s="217"/>
      <c r="K547" s="220"/>
      <c r="L547" s="220"/>
      <c r="M547" s="221"/>
      <c r="N547" s="222">
        <f t="shared" si="107"/>
        <v>0</v>
      </c>
      <c r="O547" s="223"/>
      <c r="P547" s="224"/>
      <c r="Q547" s="224"/>
      <c r="R547" s="224"/>
      <c r="S547" s="224"/>
      <c r="T547" s="225"/>
      <c r="U547" s="226">
        <f t="shared" si="114"/>
        <v>7.7037037037037043E-2</v>
      </c>
      <c r="V547" s="227"/>
      <c r="W547" s="228" t="str">
        <f t="shared" si="115"/>
        <v>0</v>
      </c>
      <c r="X547" s="509"/>
      <c r="Y547" s="229">
        <f t="shared" si="116"/>
        <v>0</v>
      </c>
    </row>
    <row r="548" spans="2:25" ht="18.75" customHeight="1">
      <c r="B548" s="515"/>
      <c r="C548" s="506"/>
      <c r="D548" s="216">
        <v>15</v>
      </c>
      <c r="E548" s="216" t="s">
        <v>6708</v>
      </c>
      <c r="F548" s="217">
        <v>206</v>
      </c>
      <c r="G548" s="218">
        <f t="shared" si="111"/>
        <v>41.2</v>
      </c>
      <c r="H548" s="219">
        <f t="shared" si="112"/>
        <v>114.44444444444444</v>
      </c>
      <c r="I548" s="219">
        <f t="shared" si="113"/>
        <v>3.8148148148148146E-2</v>
      </c>
      <c r="J548" s="217"/>
      <c r="K548" s="220"/>
      <c r="L548" s="220"/>
      <c r="M548" s="221"/>
      <c r="N548" s="222">
        <f t="shared" si="107"/>
        <v>0</v>
      </c>
      <c r="O548" s="223"/>
      <c r="P548" s="224"/>
      <c r="Q548" s="224"/>
      <c r="R548" s="224"/>
      <c r="S548" s="224"/>
      <c r="T548" s="225"/>
      <c r="U548" s="226">
        <f t="shared" si="114"/>
        <v>7.6296296296296293E-2</v>
      </c>
      <c r="V548" s="227"/>
      <c r="W548" s="228" t="str">
        <f t="shared" si="115"/>
        <v>0</v>
      </c>
      <c r="X548" s="509"/>
      <c r="Y548" s="229">
        <f t="shared" si="116"/>
        <v>0</v>
      </c>
    </row>
    <row r="549" spans="2:25" ht="18.75" customHeight="1">
      <c r="B549" s="515"/>
      <c r="C549" s="506"/>
      <c r="D549" s="216">
        <v>16</v>
      </c>
      <c r="E549" s="216" t="s">
        <v>6709</v>
      </c>
      <c r="F549" s="217">
        <v>204</v>
      </c>
      <c r="G549" s="218">
        <f t="shared" si="111"/>
        <v>40.799999999999997</v>
      </c>
      <c r="H549" s="219">
        <f t="shared" si="112"/>
        <v>113.33333333333333</v>
      </c>
      <c r="I549" s="219">
        <f t="shared" si="113"/>
        <v>3.7777777777777778E-2</v>
      </c>
      <c r="J549" s="217"/>
      <c r="K549" s="220"/>
      <c r="L549" s="220"/>
      <c r="M549" s="221"/>
      <c r="N549" s="222">
        <f t="shared" si="107"/>
        <v>0</v>
      </c>
      <c r="O549" s="223"/>
      <c r="P549" s="224"/>
      <c r="Q549" s="224"/>
      <c r="R549" s="224"/>
      <c r="S549" s="224"/>
      <c r="T549" s="225"/>
      <c r="U549" s="226">
        <f t="shared" si="114"/>
        <v>7.5555555555555556E-2</v>
      </c>
      <c r="V549" s="227"/>
      <c r="W549" s="228" t="str">
        <f t="shared" si="115"/>
        <v>0</v>
      </c>
      <c r="X549" s="509"/>
      <c r="Y549" s="229">
        <f t="shared" si="116"/>
        <v>0</v>
      </c>
    </row>
    <row r="550" spans="2:25" ht="18.75" customHeight="1">
      <c r="B550" s="515"/>
      <c r="C550" s="506"/>
      <c r="D550" s="216">
        <v>17</v>
      </c>
      <c r="E550" s="216" t="s">
        <v>6710</v>
      </c>
      <c r="F550" s="217">
        <v>466</v>
      </c>
      <c r="G550" s="218">
        <f t="shared" si="111"/>
        <v>93.2</v>
      </c>
      <c r="H550" s="219">
        <f t="shared" si="112"/>
        <v>258.88888888888886</v>
      </c>
      <c r="I550" s="219">
        <f t="shared" si="113"/>
        <v>8.6296296296296288E-2</v>
      </c>
      <c r="J550" s="217"/>
      <c r="K550" s="220"/>
      <c r="L550" s="220"/>
      <c r="M550" s="221"/>
      <c r="N550" s="222">
        <f t="shared" si="107"/>
        <v>0</v>
      </c>
      <c r="O550" s="223"/>
      <c r="P550" s="224"/>
      <c r="Q550" s="224"/>
      <c r="R550" s="224"/>
      <c r="S550" s="224"/>
      <c r="T550" s="225"/>
      <c r="U550" s="226">
        <f t="shared" si="114"/>
        <v>0.17259259259259258</v>
      </c>
      <c r="V550" s="227"/>
      <c r="W550" s="228" t="str">
        <f t="shared" si="115"/>
        <v>0</v>
      </c>
      <c r="X550" s="509"/>
      <c r="Y550" s="229">
        <f t="shared" si="116"/>
        <v>0</v>
      </c>
    </row>
    <row r="551" spans="2:25" ht="18.75" customHeight="1">
      <c r="B551" s="515"/>
      <c r="C551" s="506"/>
      <c r="D551" s="216"/>
      <c r="E551" s="216"/>
      <c r="F551" s="217">
        <v>0</v>
      </c>
      <c r="G551" s="218">
        <f t="shared" si="111"/>
        <v>0</v>
      </c>
      <c r="H551" s="219">
        <f t="shared" si="112"/>
        <v>0</v>
      </c>
      <c r="I551" s="219">
        <f t="shared" si="113"/>
        <v>0</v>
      </c>
      <c r="J551" s="217"/>
      <c r="K551" s="220"/>
      <c r="L551" s="220"/>
      <c r="M551" s="221"/>
      <c r="N551" s="222">
        <f t="shared" si="107"/>
        <v>0</v>
      </c>
      <c r="O551" s="223"/>
      <c r="P551" s="224"/>
      <c r="Q551" s="224"/>
      <c r="R551" s="224"/>
      <c r="S551" s="224"/>
      <c r="T551" s="225"/>
      <c r="U551" s="226">
        <f t="shared" si="114"/>
        <v>0</v>
      </c>
      <c r="V551" s="227"/>
      <c r="W551" s="228" t="str">
        <f t="shared" si="115"/>
        <v>0</v>
      </c>
      <c r="X551" s="509"/>
      <c r="Y551" s="229">
        <f t="shared" si="116"/>
        <v>0</v>
      </c>
    </row>
    <row r="552" spans="2:25" ht="18.75" customHeight="1">
      <c r="B552" s="515"/>
      <c r="C552" s="506"/>
      <c r="D552" s="216">
        <v>1</v>
      </c>
      <c r="E552" s="216" t="s">
        <v>6711</v>
      </c>
      <c r="F552" s="217">
        <v>600</v>
      </c>
      <c r="G552" s="218">
        <f t="shared" si="111"/>
        <v>120</v>
      </c>
      <c r="H552" s="219">
        <f t="shared" si="112"/>
        <v>333.33333333333331</v>
      </c>
      <c r="I552" s="219">
        <f t="shared" si="113"/>
        <v>0.1111111111111111</v>
      </c>
      <c r="J552" s="217"/>
      <c r="K552" s="220"/>
      <c r="L552" s="220"/>
      <c r="M552" s="221"/>
      <c r="N552" s="222">
        <f t="shared" si="107"/>
        <v>0</v>
      </c>
      <c r="O552" s="223"/>
      <c r="P552" s="224"/>
      <c r="Q552" s="224"/>
      <c r="R552" s="224"/>
      <c r="S552" s="224"/>
      <c r="T552" s="225"/>
      <c r="U552" s="226">
        <f t="shared" si="114"/>
        <v>0.22222222222222221</v>
      </c>
      <c r="V552" s="227"/>
      <c r="W552" s="228" t="str">
        <f t="shared" si="115"/>
        <v>0</v>
      </c>
      <c r="X552" s="509"/>
      <c r="Y552" s="229">
        <f t="shared" si="116"/>
        <v>0</v>
      </c>
    </row>
    <row r="553" spans="2:25" ht="18.75" customHeight="1">
      <c r="B553" s="515"/>
      <c r="C553" s="506"/>
      <c r="D553" s="216">
        <v>2</v>
      </c>
      <c r="E553" s="216" t="s">
        <v>6712</v>
      </c>
      <c r="F553" s="217">
        <v>712</v>
      </c>
      <c r="G553" s="218">
        <f t="shared" si="111"/>
        <v>142.4</v>
      </c>
      <c r="H553" s="219">
        <f t="shared" si="112"/>
        <v>395.55555555555554</v>
      </c>
      <c r="I553" s="219">
        <f t="shared" si="113"/>
        <v>0.13185185185185186</v>
      </c>
      <c r="J553" s="217"/>
      <c r="K553" s="220" t="s">
        <v>11371</v>
      </c>
      <c r="L553" s="220"/>
      <c r="M553" s="221">
        <f>SUM(H552:H560)</f>
        <v>3155</v>
      </c>
      <c r="N553" s="222">
        <f t="shared" si="107"/>
        <v>63.1</v>
      </c>
      <c r="O553" s="223" t="s">
        <v>6241</v>
      </c>
      <c r="P553" s="224" t="s">
        <v>12</v>
      </c>
      <c r="Q553" s="224"/>
      <c r="R553" s="224" t="s">
        <v>1064</v>
      </c>
      <c r="S553" s="224"/>
      <c r="T553" s="225"/>
      <c r="U553" s="226">
        <f t="shared" si="114"/>
        <v>0.26370370370370372</v>
      </c>
      <c r="V553" s="227">
        <f>SUM(U552:U560)</f>
        <v>2.1033333333333335</v>
      </c>
      <c r="W553" s="228" t="str">
        <f t="shared" si="115"/>
        <v>2</v>
      </c>
      <c r="X553" s="509"/>
      <c r="Y553" s="229">
        <f t="shared" si="116"/>
        <v>1</v>
      </c>
    </row>
    <row r="554" spans="2:25" ht="18.75" customHeight="1">
      <c r="B554" s="515"/>
      <c r="C554" s="506"/>
      <c r="D554" s="216">
        <v>3</v>
      </c>
      <c r="E554" s="216" t="s">
        <v>6713</v>
      </c>
      <c r="F554" s="217">
        <v>640</v>
      </c>
      <c r="G554" s="218">
        <f t="shared" si="111"/>
        <v>128</v>
      </c>
      <c r="H554" s="219">
        <f t="shared" si="112"/>
        <v>355.55555555555554</v>
      </c>
      <c r="I554" s="219">
        <f t="shared" si="113"/>
        <v>0.11851851851851851</v>
      </c>
      <c r="J554" s="217"/>
      <c r="K554" s="220"/>
      <c r="L554" s="220"/>
      <c r="M554" s="221"/>
      <c r="N554" s="222">
        <f t="shared" si="107"/>
        <v>0</v>
      </c>
      <c r="O554" s="223"/>
      <c r="P554" s="224"/>
      <c r="Q554" s="224"/>
      <c r="R554" s="224"/>
      <c r="S554" s="224"/>
      <c r="T554" s="225"/>
      <c r="U554" s="226">
        <f t="shared" si="114"/>
        <v>0.23703703703703702</v>
      </c>
      <c r="V554" s="227"/>
      <c r="W554" s="228" t="str">
        <f t="shared" si="115"/>
        <v>0</v>
      </c>
      <c r="X554" s="509"/>
      <c r="Y554" s="229">
        <f t="shared" si="116"/>
        <v>0</v>
      </c>
    </row>
    <row r="555" spans="2:25" ht="18.75" customHeight="1">
      <c r="B555" s="515"/>
      <c r="C555" s="506"/>
      <c r="D555" s="216">
        <v>4</v>
      </c>
      <c r="E555" s="216" t="s">
        <v>6714</v>
      </c>
      <c r="F555" s="217">
        <v>577</v>
      </c>
      <c r="G555" s="218">
        <f t="shared" si="111"/>
        <v>115.4</v>
      </c>
      <c r="H555" s="219">
        <f t="shared" si="112"/>
        <v>320.55555555555554</v>
      </c>
      <c r="I555" s="219">
        <f t="shared" si="113"/>
        <v>0.10685185185185185</v>
      </c>
      <c r="J555" s="217"/>
      <c r="K555" s="220"/>
      <c r="L555" s="220"/>
      <c r="M555" s="221"/>
      <c r="N555" s="222">
        <f t="shared" si="107"/>
        <v>0</v>
      </c>
      <c r="O555" s="223"/>
      <c r="P555" s="224"/>
      <c r="Q555" s="224"/>
      <c r="R555" s="224"/>
      <c r="S555" s="224"/>
      <c r="T555" s="225"/>
      <c r="U555" s="226">
        <f t="shared" si="114"/>
        <v>0.2137037037037037</v>
      </c>
      <c r="V555" s="227"/>
      <c r="W555" s="228" t="str">
        <f t="shared" si="115"/>
        <v>0</v>
      </c>
      <c r="X555" s="509"/>
      <c r="Y555" s="229">
        <f t="shared" si="116"/>
        <v>0</v>
      </c>
    </row>
    <row r="556" spans="2:25" ht="18.75" customHeight="1">
      <c r="B556" s="515"/>
      <c r="C556" s="506"/>
      <c r="D556" s="216">
        <v>5</v>
      </c>
      <c r="E556" s="216" t="s">
        <v>6715</v>
      </c>
      <c r="F556" s="217">
        <v>630</v>
      </c>
      <c r="G556" s="218">
        <f t="shared" si="111"/>
        <v>126</v>
      </c>
      <c r="H556" s="219">
        <f t="shared" si="112"/>
        <v>350</v>
      </c>
      <c r="I556" s="219">
        <f t="shared" si="113"/>
        <v>0.11666666666666667</v>
      </c>
      <c r="J556" s="217"/>
      <c r="K556" s="220"/>
      <c r="L556" s="220"/>
      <c r="M556" s="221"/>
      <c r="N556" s="222">
        <f t="shared" si="107"/>
        <v>0</v>
      </c>
      <c r="O556" s="223"/>
      <c r="P556" s="224"/>
      <c r="Q556" s="224"/>
      <c r="R556" s="224"/>
      <c r="S556" s="224"/>
      <c r="T556" s="225"/>
      <c r="U556" s="226">
        <f t="shared" si="114"/>
        <v>0.23333333333333334</v>
      </c>
      <c r="V556" s="227"/>
      <c r="W556" s="228" t="str">
        <f t="shared" si="115"/>
        <v>0</v>
      </c>
      <c r="X556" s="509"/>
      <c r="Y556" s="229">
        <f t="shared" si="116"/>
        <v>0</v>
      </c>
    </row>
    <row r="557" spans="2:25" ht="18.75" customHeight="1">
      <c r="B557" s="515"/>
      <c r="C557" s="506"/>
      <c r="D557" s="216">
        <v>6</v>
      </c>
      <c r="E557" s="216" t="s">
        <v>6716</v>
      </c>
      <c r="F557" s="217">
        <v>1001</v>
      </c>
      <c r="G557" s="218">
        <f t="shared" si="111"/>
        <v>200.2</v>
      </c>
      <c r="H557" s="219">
        <f t="shared" si="112"/>
        <v>556.11111111111109</v>
      </c>
      <c r="I557" s="219">
        <f t="shared" si="113"/>
        <v>0.18537037037037035</v>
      </c>
      <c r="J557" s="217"/>
      <c r="K557" s="220"/>
      <c r="L557" s="220"/>
      <c r="M557" s="221"/>
      <c r="N557" s="222">
        <f t="shared" si="107"/>
        <v>0</v>
      </c>
      <c r="O557" s="223"/>
      <c r="P557" s="224"/>
      <c r="Q557" s="224"/>
      <c r="R557" s="224"/>
      <c r="S557" s="224"/>
      <c r="T557" s="225"/>
      <c r="U557" s="226">
        <f t="shared" si="114"/>
        <v>0.3707407407407407</v>
      </c>
      <c r="V557" s="227"/>
      <c r="W557" s="228" t="str">
        <f t="shared" si="115"/>
        <v>0</v>
      </c>
      <c r="X557" s="509"/>
      <c r="Y557" s="229">
        <f t="shared" si="116"/>
        <v>0</v>
      </c>
    </row>
    <row r="558" spans="2:25" ht="18.75" customHeight="1">
      <c r="B558" s="515"/>
      <c r="C558" s="506"/>
      <c r="D558" s="216">
        <v>7</v>
      </c>
      <c r="E558" s="216" t="s">
        <v>6717</v>
      </c>
      <c r="F558" s="217">
        <v>462</v>
      </c>
      <c r="G558" s="218">
        <f t="shared" si="111"/>
        <v>92.4</v>
      </c>
      <c r="H558" s="219">
        <f t="shared" si="112"/>
        <v>256.66666666666669</v>
      </c>
      <c r="I558" s="219">
        <f t="shared" si="113"/>
        <v>8.5555555555555565E-2</v>
      </c>
      <c r="J558" s="217"/>
      <c r="K558" s="220"/>
      <c r="L558" s="220"/>
      <c r="M558" s="221"/>
      <c r="N558" s="222">
        <f t="shared" si="107"/>
        <v>0</v>
      </c>
      <c r="O558" s="223"/>
      <c r="P558" s="224"/>
      <c r="Q558" s="224"/>
      <c r="R558" s="224"/>
      <c r="S558" s="224"/>
      <c r="T558" s="225"/>
      <c r="U558" s="226">
        <f t="shared" si="114"/>
        <v>0.17111111111111113</v>
      </c>
      <c r="V558" s="227"/>
      <c r="W558" s="228" t="str">
        <f t="shared" si="115"/>
        <v>0</v>
      </c>
      <c r="X558" s="509"/>
      <c r="Y558" s="229">
        <f t="shared" si="116"/>
        <v>0</v>
      </c>
    </row>
    <row r="559" spans="2:25" ht="18.75" customHeight="1">
      <c r="B559" s="515"/>
      <c r="C559" s="506"/>
      <c r="D559" s="216">
        <v>8</v>
      </c>
      <c r="E559" s="216" t="s">
        <v>6718</v>
      </c>
      <c r="F559" s="217">
        <v>566</v>
      </c>
      <c r="G559" s="218">
        <f t="shared" si="111"/>
        <v>113.2</v>
      </c>
      <c r="H559" s="219">
        <f t="shared" si="112"/>
        <v>314.44444444444446</v>
      </c>
      <c r="I559" s="219">
        <f t="shared" si="113"/>
        <v>0.10481481481481482</v>
      </c>
      <c r="J559" s="217"/>
      <c r="K559" s="220"/>
      <c r="L559" s="220"/>
      <c r="M559" s="221"/>
      <c r="N559" s="222">
        <f t="shared" si="107"/>
        <v>0</v>
      </c>
      <c r="O559" s="223"/>
      <c r="P559" s="224"/>
      <c r="Q559" s="224"/>
      <c r="R559" s="224"/>
      <c r="S559" s="224"/>
      <c r="T559" s="225"/>
      <c r="U559" s="226">
        <f t="shared" si="114"/>
        <v>0.20962962962962964</v>
      </c>
      <c r="V559" s="227"/>
      <c r="W559" s="228" t="str">
        <f t="shared" si="115"/>
        <v>0</v>
      </c>
      <c r="X559" s="509"/>
      <c r="Y559" s="229">
        <f t="shared" si="116"/>
        <v>0</v>
      </c>
    </row>
    <row r="560" spans="2:25" ht="18.75" customHeight="1">
      <c r="B560" s="515"/>
      <c r="C560" s="506"/>
      <c r="D560" s="216">
        <v>9</v>
      </c>
      <c r="E560" s="216" t="s">
        <v>6719</v>
      </c>
      <c r="F560" s="217">
        <v>491</v>
      </c>
      <c r="G560" s="218">
        <f t="shared" si="111"/>
        <v>98.2</v>
      </c>
      <c r="H560" s="219">
        <f t="shared" si="112"/>
        <v>272.77777777777777</v>
      </c>
      <c r="I560" s="219">
        <f t="shared" si="113"/>
        <v>9.0925925925925924E-2</v>
      </c>
      <c r="J560" s="217"/>
      <c r="K560" s="220"/>
      <c r="L560" s="220"/>
      <c r="M560" s="221"/>
      <c r="N560" s="222">
        <f t="shared" si="107"/>
        <v>0</v>
      </c>
      <c r="O560" s="223"/>
      <c r="P560" s="224"/>
      <c r="Q560" s="224"/>
      <c r="R560" s="224"/>
      <c r="S560" s="224"/>
      <c r="T560" s="225"/>
      <c r="U560" s="226">
        <f t="shared" si="114"/>
        <v>0.18185185185185185</v>
      </c>
      <c r="V560" s="227"/>
      <c r="W560" s="228" t="str">
        <f t="shared" si="115"/>
        <v>0</v>
      </c>
      <c r="X560" s="509"/>
      <c r="Y560" s="229">
        <f t="shared" si="116"/>
        <v>0</v>
      </c>
    </row>
    <row r="561" spans="2:25" ht="18.75" customHeight="1">
      <c r="B561" s="515"/>
      <c r="C561" s="506"/>
      <c r="D561" s="216"/>
      <c r="E561" s="216"/>
      <c r="F561" s="217">
        <v>0</v>
      </c>
      <c r="G561" s="218">
        <f t="shared" ref="G561:G589" si="117">F561/$G$15</f>
        <v>0</v>
      </c>
      <c r="H561" s="219">
        <f t="shared" ref="H561:H589" si="118">F561/$H$15</f>
        <v>0</v>
      </c>
      <c r="I561" s="219">
        <f t="shared" ref="I561:I589" si="119">H561/$I$15</f>
        <v>0</v>
      </c>
      <c r="J561" s="217"/>
      <c r="K561" s="220"/>
      <c r="L561" s="220"/>
      <c r="M561" s="221"/>
      <c r="N561" s="222">
        <f t="shared" si="107"/>
        <v>0</v>
      </c>
      <c r="O561" s="223"/>
      <c r="P561" s="224"/>
      <c r="Q561" s="224"/>
      <c r="R561" s="224"/>
      <c r="S561" s="224"/>
      <c r="T561" s="225"/>
      <c r="U561" s="226">
        <f t="shared" ref="U561:U589" si="120">H561/$U$15</f>
        <v>0</v>
      </c>
      <c r="V561" s="227"/>
      <c r="W561" s="228" t="str">
        <f t="shared" ref="W561:W589" si="121">IF(V561&lt;1,"0",IF(V561&lt;5,"2",IF(V561&gt;=5,"6")))</f>
        <v>0</v>
      </c>
      <c r="X561" s="509"/>
      <c r="Y561" s="229">
        <f t="shared" si="116"/>
        <v>0</v>
      </c>
    </row>
    <row r="562" spans="2:25" ht="18.75" customHeight="1">
      <c r="B562" s="515"/>
      <c r="C562" s="506"/>
      <c r="D562" s="216">
        <v>1</v>
      </c>
      <c r="E562" s="216" t="s">
        <v>6720</v>
      </c>
      <c r="F562" s="217">
        <v>577</v>
      </c>
      <c r="G562" s="218">
        <f t="shared" si="117"/>
        <v>115.4</v>
      </c>
      <c r="H562" s="219">
        <f t="shared" si="118"/>
        <v>320.55555555555554</v>
      </c>
      <c r="I562" s="219">
        <f t="shared" si="119"/>
        <v>0.10685185185185185</v>
      </c>
      <c r="J562" s="217"/>
      <c r="K562" s="220" t="s">
        <v>11373</v>
      </c>
      <c r="L562" s="220"/>
      <c r="M562" s="221">
        <f>SUM(H562:H574)</f>
        <v>3213.333333333333</v>
      </c>
      <c r="N562" s="222">
        <f t="shared" si="107"/>
        <v>64.266666666666666</v>
      </c>
      <c r="O562" s="223" t="s">
        <v>6241</v>
      </c>
      <c r="P562" s="224" t="s">
        <v>12</v>
      </c>
      <c r="Q562" s="224"/>
      <c r="R562" s="224" t="s">
        <v>1064</v>
      </c>
      <c r="S562" s="224"/>
      <c r="T562" s="225"/>
      <c r="U562" s="226">
        <f t="shared" si="120"/>
        <v>0.2137037037037037</v>
      </c>
      <c r="V562" s="227">
        <f>SUM(U562:U574)</f>
        <v>2.1422222222222218</v>
      </c>
      <c r="W562" s="228" t="str">
        <f t="shared" si="121"/>
        <v>2</v>
      </c>
      <c r="X562" s="509"/>
      <c r="Y562" s="229">
        <f t="shared" ref="Y562:Y589" si="122">W562/2</f>
        <v>1</v>
      </c>
    </row>
    <row r="563" spans="2:25" ht="18.75" customHeight="1">
      <c r="B563" s="515"/>
      <c r="C563" s="506"/>
      <c r="D563" s="216">
        <v>2</v>
      </c>
      <c r="E563" s="216" t="s">
        <v>6721</v>
      </c>
      <c r="F563" s="217">
        <v>634</v>
      </c>
      <c r="G563" s="218">
        <f t="shared" si="117"/>
        <v>126.8</v>
      </c>
      <c r="H563" s="219">
        <f t="shared" si="118"/>
        <v>352.22222222222223</v>
      </c>
      <c r="I563" s="219">
        <f t="shared" si="119"/>
        <v>0.1174074074074074</v>
      </c>
      <c r="J563" s="217"/>
      <c r="K563" s="220"/>
      <c r="L563" s="220"/>
      <c r="M563" s="221"/>
      <c r="N563" s="222">
        <f t="shared" si="107"/>
        <v>0</v>
      </c>
      <c r="O563" s="223"/>
      <c r="P563" s="224"/>
      <c r="Q563" s="224"/>
      <c r="R563" s="224"/>
      <c r="S563" s="224"/>
      <c r="T563" s="225"/>
      <c r="U563" s="226">
        <f t="shared" si="120"/>
        <v>0.23481481481481481</v>
      </c>
      <c r="V563" s="227"/>
      <c r="W563" s="228" t="str">
        <f t="shared" si="121"/>
        <v>0</v>
      </c>
      <c r="X563" s="509"/>
      <c r="Y563" s="229">
        <f t="shared" si="122"/>
        <v>0</v>
      </c>
    </row>
    <row r="564" spans="2:25" ht="18.75" customHeight="1">
      <c r="B564" s="515"/>
      <c r="C564" s="506"/>
      <c r="D564" s="216">
        <v>3</v>
      </c>
      <c r="E564" s="216" t="s">
        <v>6722</v>
      </c>
      <c r="F564" s="217">
        <v>409</v>
      </c>
      <c r="G564" s="218">
        <f t="shared" si="117"/>
        <v>81.8</v>
      </c>
      <c r="H564" s="219">
        <f t="shared" si="118"/>
        <v>227.22222222222223</v>
      </c>
      <c r="I564" s="219">
        <f t="shared" si="119"/>
        <v>7.5740740740740747E-2</v>
      </c>
      <c r="J564" s="217"/>
      <c r="K564" s="220"/>
      <c r="L564" s="220"/>
      <c r="M564" s="221"/>
      <c r="N564" s="222">
        <f t="shared" si="107"/>
        <v>0</v>
      </c>
      <c r="O564" s="223"/>
      <c r="P564" s="224"/>
      <c r="Q564" s="224"/>
      <c r="R564" s="224"/>
      <c r="S564" s="224"/>
      <c r="T564" s="225"/>
      <c r="U564" s="226">
        <f t="shared" si="120"/>
        <v>0.15148148148148149</v>
      </c>
      <c r="V564" s="227"/>
      <c r="W564" s="228" t="str">
        <f t="shared" si="121"/>
        <v>0</v>
      </c>
      <c r="X564" s="509"/>
      <c r="Y564" s="229">
        <f t="shared" si="122"/>
        <v>0</v>
      </c>
    </row>
    <row r="565" spans="2:25" ht="18.75" customHeight="1">
      <c r="B565" s="515"/>
      <c r="C565" s="506"/>
      <c r="D565" s="216">
        <v>4</v>
      </c>
      <c r="E565" s="216" t="s">
        <v>6723</v>
      </c>
      <c r="F565" s="217">
        <v>314</v>
      </c>
      <c r="G565" s="218">
        <f t="shared" si="117"/>
        <v>62.8</v>
      </c>
      <c r="H565" s="219">
        <f t="shared" si="118"/>
        <v>174.44444444444443</v>
      </c>
      <c r="I565" s="219">
        <f t="shared" si="119"/>
        <v>5.8148148148148143E-2</v>
      </c>
      <c r="J565" s="217"/>
      <c r="K565" s="220"/>
      <c r="L565" s="220"/>
      <c r="M565" s="221"/>
      <c r="N565" s="222">
        <f t="shared" si="107"/>
        <v>0</v>
      </c>
      <c r="O565" s="223"/>
      <c r="P565" s="224"/>
      <c r="Q565" s="224"/>
      <c r="R565" s="224"/>
      <c r="S565" s="224"/>
      <c r="T565" s="225"/>
      <c r="U565" s="226">
        <f t="shared" si="120"/>
        <v>0.11629629629629629</v>
      </c>
      <c r="V565" s="227"/>
      <c r="W565" s="228" t="str">
        <f t="shared" si="121"/>
        <v>0</v>
      </c>
      <c r="X565" s="509"/>
      <c r="Y565" s="229">
        <f t="shared" si="122"/>
        <v>0</v>
      </c>
    </row>
    <row r="566" spans="2:25" ht="18.75" customHeight="1">
      <c r="B566" s="515"/>
      <c r="C566" s="506"/>
      <c r="D566" s="216">
        <v>5</v>
      </c>
      <c r="E566" s="216" t="s">
        <v>6724</v>
      </c>
      <c r="F566" s="217">
        <v>563</v>
      </c>
      <c r="G566" s="218">
        <f t="shared" si="117"/>
        <v>112.6</v>
      </c>
      <c r="H566" s="219">
        <f t="shared" si="118"/>
        <v>312.77777777777777</v>
      </c>
      <c r="I566" s="219">
        <f t="shared" si="119"/>
        <v>0.10425925925925926</v>
      </c>
      <c r="J566" s="217"/>
      <c r="K566" s="220"/>
      <c r="L566" s="220"/>
      <c r="M566" s="221"/>
      <c r="N566" s="222">
        <f t="shared" si="107"/>
        <v>0</v>
      </c>
      <c r="O566" s="223"/>
      <c r="P566" s="224"/>
      <c r="Q566" s="224"/>
      <c r="R566" s="224"/>
      <c r="S566" s="224"/>
      <c r="T566" s="225"/>
      <c r="U566" s="226">
        <f t="shared" si="120"/>
        <v>0.20851851851851852</v>
      </c>
      <c r="V566" s="227"/>
      <c r="W566" s="228" t="str">
        <f t="shared" si="121"/>
        <v>0</v>
      </c>
      <c r="X566" s="509"/>
      <c r="Y566" s="229">
        <f t="shared" si="122"/>
        <v>0</v>
      </c>
    </row>
    <row r="567" spans="2:25" ht="18.75" customHeight="1">
      <c r="B567" s="515"/>
      <c r="C567" s="506"/>
      <c r="D567" s="216">
        <v>6</v>
      </c>
      <c r="E567" s="216" t="s">
        <v>6725</v>
      </c>
      <c r="F567" s="217">
        <v>421</v>
      </c>
      <c r="G567" s="218">
        <f t="shared" si="117"/>
        <v>84.2</v>
      </c>
      <c r="H567" s="219">
        <f t="shared" si="118"/>
        <v>233.88888888888889</v>
      </c>
      <c r="I567" s="219">
        <f t="shared" si="119"/>
        <v>7.7962962962962956E-2</v>
      </c>
      <c r="J567" s="217"/>
      <c r="K567" s="220"/>
      <c r="L567" s="220"/>
      <c r="M567" s="221"/>
      <c r="N567" s="222">
        <f t="shared" si="107"/>
        <v>0</v>
      </c>
      <c r="O567" s="223"/>
      <c r="P567" s="224"/>
      <c r="Q567" s="224"/>
      <c r="R567" s="224"/>
      <c r="S567" s="224"/>
      <c r="T567" s="225"/>
      <c r="U567" s="226">
        <f t="shared" si="120"/>
        <v>0.15592592592592591</v>
      </c>
      <c r="V567" s="227"/>
      <c r="W567" s="228" t="str">
        <f t="shared" si="121"/>
        <v>0</v>
      </c>
      <c r="X567" s="509"/>
      <c r="Y567" s="229">
        <f t="shared" si="122"/>
        <v>0</v>
      </c>
    </row>
    <row r="568" spans="2:25" ht="18.75" customHeight="1">
      <c r="B568" s="515"/>
      <c r="C568" s="506"/>
      <c r="D568" s="216">
        <v>7</v>
      </c>
      <c r="E568" s="216" t="s">
        <v>6726</v>
      </c>
      <c r="F568" s="217">
        <v>445</v>
      </c>
      <c r="G568" s="218">
        <f t="shared" si="117"/>
        <v>89</v>
      </c>
      <c r="H568" s="219">
        <f t="shared" si="118"/>
        <v>247.22222222222223</v>
      </c>
      <c r="I568" s="219">
        <f t="shared" si="119"/>
        <v>8.2407407407407415E-2</v>
      </c>
      <c r="J568" s="217"/>
      <c r="K568" s="220"/>
      <c r="L568" s="220"/>
      <c r="M568" s="221"/>
      <c r="N568" s="222">
        <f t="shared" si="107"/>
        <v>0</v>
      </c>
      <c r="O568" s="223"/>
      <c r="P568" s="224"/>
      <c r="Q568" s="224"/>
      <c r="R568" s="224"/>
      <c r="S568" s="224"/>
      <c r="T568" s="225"/>
      <c r="U568" s="226">
        <f t="shared" si="120"/>
        <v>0.16481481481481483</v>
      </c>
      <c r="V568" s="227"/>
      <c r="W568" s="228" t="str">
        <f t="shared" si="121"/>
        <v>0</v>
      </c>
      <c r="X568" s="509"/>
      <c r="Y568" s="229">
        <f t="shared" si="122"/>
        <v>0</v>
      </c>
    </row>
    <row r="569" spans="2:25" ht="18.75" customHeight="1">
      <c r="B569" s="515"/>
      <c r="C569" s="506"/>
      <c r="D569" s="216">
        <v>8</v>
      </c>
      <c r="E569" s="216" t="s">
        <v>6727</v>
      </c>
      <c r="F569" s="217">
        <v>419</v>
      </c>
      <c r="G569" s="218">
        <f t="shared" si="117"/>
        <v>83.8</v>
      </c>
      <c r="H569" s="219">
        <f t="shared" si="118"/>
        <v>232.77777777777777</v>
      </c>
      <c r="I569" s="219">
        <f t="shared" si="119"/>
        <v>7.7592592592592588E-2</v>
      </c>
      <c r="J569" s="217"/>
      <c r="K569" s="220"/>
      <c r="L569" s="220"/>
      <c r="M569" s="221"/>
      <c r="N569" s="222">
        <f t="shared" si="107"/>
        <v>0</v>
      </c>
      <c r="O569" s="223"/>
      <c r="P569" s="224"/>
      <c r="Q569" s="224"/>
      <c r="R569" s="224"/>
      <c r="S569" s="224"/>
      <c r="T569" s="225"/>
      <c r="U569" s="226">
        <f t="shared" si="120"/>
        <v>0.15518518518518518</v>
      </c>
      <c r="V569" s="227"/>
      <c r="W569" s="228" t="str">
        <f t="shared" si="121"/>
        <v>0</v>
      </c>
      <c r="X569" s="509"/>
      <c r="Y569" s="229">
        <f t="shared" si="122"/>
        <v>0</v>
      </c>
    </row>
    <row r="570" spans="2:25" ht="18.75" customHeight="1">
      <c r="B570" s="515"/>
      <c r="C570" s="506"/>
      <c r="D570" s="216">
        <v>9</v>
      </c>
      <c r="E570" s="216" t="s">
        <v>6728</v>
      </c>
      <c r="F570" s="217">
        <v>486</v>
      </c>
      <c r="G570" s="218">
        <f t="shared" si="117"/>
        <v>97.2</v>
      </c>
      <c r="H570" s="219">
        <f t="shared" si="118"/>
        <v>270</v>
      </c>
      <c r="I570" s="219">
        <f t="shared" si="119"/>
        <v>0.09</v>
      </c>
      <c r="J570" s="217"/>
      <c r="K570" s="220"/>
      <c r="L570" s="220"/>
      <c r="M570" s="232"/>
      <c r="N570" s="222">
        <f t="shared" si="107"/>
        <v>0</v>
      </c>
      <c r="O570" s="223"/>
      <c r="P570" s="224"/>
      <c r="Q570" s="224"/>
      <c r="R570" s="224"/>
      <c r="S570" s="224"/>
      <c r="T570" s="225"/>
      <c r="U570" s="226">
        <f t="shared" si="120"/>
        <v>0.18</v>
      </c>
      <c r="V570" s="227"/>
      <c r="W570" s="228" t="str">
        <f t="shared" si="121"/>
        <v>0</v>
      </c>
      <c r="X570" s="509"/>
      <c r="Y570" s="229">
        <f t="shared" si="122"/>
        <v>0</v>
      </c>
    </row>
    <row r="571" spans="2:25" ht="18.75" customHeight="1">
      <c r="B571" s="515"/>
      <c r="C571" s="506"/>
      <c r="D571" s="216">
        <v>10</v>
      </c>
      <c r="E571" s="216" t="s">
        <v>6729</v>
      </c>
      <c r="F571" s="217">
        <v>421</v>
      </c>
      <c r="G571" s="218">
        <f t="shared" si="117"/>
        <v>84.2</v>
      </c>
      <c r="H571" s="219">
        <f t="shared" si="118"/>
        <v>233.88888888888889</v>
      </c>
      <c r="I571" s="219">
        <f t="shared" si="119"/>
        <v>7.7962962962962956E-2</v>
      </c>
      <c r="J571" s="217"/>
      <c r="K571" s="220"/>
      <c r="L571" s="220"/>
      <c r="M571" s="232"/>
      <c r="N571" s="222">
        <f t="shared" si="107"/>
        <v>0</v>
      </c>
      <c r="O571" s="223"/>
      <c r="P571" s="224"/>
      <c r="Q571" s="224"/>
      <c r="R571" s="224"/>
      <c r="S571" s="224"/>
      <c r="T571" s="225"/>
      <c r="U571" s="226">
        <f t="shared" si="120"/>
        <v>0.15592592592592591</v>
      </c>
      <c r="V571" s="227"/>
      <c r="W571" s="228" t="str">
        <f t="shared" si="121"/>
        <v>0</v>
      </c>
      <c r="X571" s="509"/>
      <c r="Y571" s="229">
        <f t="shared" si="122"/>
        <v>0</v>
      </c>
    </row>
    <row r="572" spans="2:25" ht="18.75" customHeight="1">
      <c r="B572" s="515"/>
      <c r="C572" s="506"/>
      <c r="D572" s="216">
        <v>11</v>
      </c>
      <c r="E572" s="216" t="s">
        <v>6730</v>
      </c>
      <c r="F572" s="217">
        <v>362</v>
      </c>
      <c r="G572" s="218">
        <f t="shared" si="117"/>
        <v>72.400000000000006</v>
      </c>
      <c r="H572" s="219">
        <f t="shared" si="118"/>
        <v>201.11111111111111</v>
      </c>
      <c r="I572" s="219">
        <f t="shared" si="119"/>
        <v>6.7037037037037034E-2</v>
      </c>
      <c r="J572" s="217"/>
      <c r="K572" s="220"/>
      <c r="L572" s="220"/>
      <c r="M572" s="232"/>
      <c r="N572" s="222">
        <f t="shared" ref="N572:N589" si="123">M572/$N$15</f>
        <v>0</v>
      </c>
      <c r="O572" s="223"/>
      <c r="P572" s="224"/>
      <c r="Q572" s="224"/>
      <c r="R572" s="224"/>
      <c r="S572" s="224"/>
      <c r="T572" s="225"/>
      <c r="U572" s="226">
        <f t="shared" si="120"/>
        <v>0.13407407407407407</v>
      </c>
      <c r="V572" s="227"/>
      <c r="W572" s="228" t="str">
        <f t="shared" si="121"/>
        <v>0</v>
      </c>
      <c r="X572" s="509"/>
      <c r="Y572" s="229">
        <f t="shared" si="122"/>
        <v>0</v>
      </c>
    </row>
    <row r="573" spans="2:25" ht="18.75" customHeight="1">
      <c r="B573" s="515"/>
      <c r="C573" s="506"/>
      <c r="D573" s="216">
        <v>12</v>
      </c>
      <c r="E573" s="216" t="s">
        <v>6731</v>
      </c>
      <c r="F573" s="217">
        <v>306</v>
      </c>
      <c r="G573" s="218">
        <f t="shared" si="117"/>
        <v>61.2</v>
      </c>
      <c r="H573" s="219">
        <f t="shared" si="118"/>
        <v>170</v>
      </c>
      <c r="I573" s="219">
        <f t="shared" si="119"/>
        <v>5.6666666666666664E-2</v>
      </c>
      <c r="J573" s="217"/>
      <c r="K573" s="220"/>
      <c r="L573" s="220"/>
      <c r="M573" s="232"/>
      <c r="N573" s="222">
        <f t="shared" si="123"/>
        <v>0</v>
      </c>
      <c r="O573" s="223"/>
      <c r="P573" s="224"/>
      <c r="Q573" s="224"/>
      <c r="R573" s="224"/>
      <c r="S573" s="224"/>
      <c r="T573" s="225"/>
      <c r="U573" s="226">
        <f t="shared" si="120"/>
        <v>0.11333333333333333</v>
      </c>
      <c r="V573" s="227"/>
      <c r="W573" s="228" t="str">
        <f t="shared" si="121"/>
        <v>0</v>
      </c>
      <c r="X573" s="509"/>
      <c r="Y573" s="229">
        <f t="shared" si="122"/>
        <v>0</v>
      </c>
    </row>
    <row r="574" spans="2:25" ht="18.75" customHeight="1">
      <c r="B574" s="515"/>
      <c r="C574" s="506"/>
      <c r="D574" s="216">
        <v>13</v>
      </c>
      <c r="E574" s="216" t="s">
        <v>6732</v>
      </c>
      <c r="F574" s="217">
        <v>427</v>
      </c>
      <c r="G574" s="218">
        <f t="shared" si="117"/>
        <v>85.4</v>
      </c>
      <c r="H574" s="219">
        <f t="shared" si="118"/>
        <v>237.22222222222223</v>
      </c>
      <c r="I574" s="219">
        <f t="shared" si="119"/>
        <v>7.9074074074074074E-2</v>
      </c>
      <c r="J574" s="217"/>
      <c r="K574" s="220"/>
      <c r="L574" s="220"/>
      <c r="M574" s="232"/>
      <c r="N574" s="222">
        <f t="shared" si="123"/>
        <v>0</v>
      </c>
      <c r="O574" s="223"/>
      <c r="P574" s="224"/>
      <c r="Q574" s="224"/>
      <c r="R574" s="224"/>
      <c r="S574" s="224"/>
      <c r="T574" s="225"/>
      <c r="U574" s="226">
        <f t="shared" si="120"/>
        <v>0.15814814814814815</v>
      </c>
      <c r="V574" s="227"/>
      <c r="W574" s="228" t="str">
        <f t="shared" si="121"/>
        <v>0</v>
      </c>
      <c r="X574" s="509"/>
      <c r="Y574" s="229">
        <f t="shared" si="122"/>
        <v>0</v>
      </c>
    </row>
    <row r="575" spans="2:25" ht="18.75" customHeight="1">
      <c r="B575" s="515"/>
      <c r="C575" s="506"/>
      <c r="D575" s="216"/>
      <c r="E575" s="216"/>
      <c r="F575" s="217">
        <v>0</v>
      </c>
      <c r="G575" s="218">
        <f t="shared" si="117"/>
        <v>0</v>
      </c>
      <c r="H575" s="219">
        <f t="shared" si="118"/>
        <v>0</v>
      </c>
      <c r="I575" s="219">
        <f t="shared" si="119"/>
        <v>0</v>
      </c>
      <c r="J575" s="217"/>
      <c r="K575" s="220"/>
      <c r="L575" s="220"/>
      <c r="M575" s="232"/>
      <c r="N575" s="222">
        <f t="shared" si="123"/>
        <v>0</v>
      </c>
      <c r="O575" s="223"/>
      <c r="P575" s="224"/>
      <c r="Q575" s="224"/>
      <c r="R575" s="224"/>
      <c r="S575" s="224"/>
      <c r="T575" s="225"/>
      <c r="U575" s="226">
        <f t="shared" si="120"/>
        <v>0</v>
      </c>
      <c r="V575" s="227"/>
      <c r="W575" s="228" t="str">
        <f t="shared" si="121"/>
        <v>0</v>
      </c>
      <c r="X575" s="509"/>
      <c r="Y575" s="229">
        <f t="shared" si="122"/>
        <v>0</v>
      </c>
    </row>
    <row r="576" spans="2:25" ht="18.75" customHeight="1">
      <c r="B576" s="515"/>
      <c r="C576" s="506"/>
      <c r="D576" s="216">
        <v>1</v>
      </c>
      <c r="E576" s="216" t="s">
        <v>6733</v>
      </c>
      <c r="F576" s="217">
        <v>568</v>
      </c>
      <c r="G576" s="218">
        <f t="shared" si="117"/>
        <v>113.6</v>
      </c>
      <c r="H576" s="219">
        <f t="shared" si="118"/>
        <v>315.55555555555554</v>
      </c>
      <c r="I576" s="219">
        <f t="shared" si="119"/>
        <v>0.10518518518518519</v>
      </c>
      <c r="J576" s="217"/>
      <c r="K576" s="220"/>
      <c r="L576" s="220"/>
      <c r="M576" s="232"/>
      <c r="N576" s="222">
        <f t="shared" si="123"/>
        <v>0</v>
      </c>
      <c r="O576" s="223"/>
      <c r="P576" s="224"/>
      <c r="Q576" s="224"/>
      <c r="R576" s="224"/>
      <c r="S576" s="224"/>
      <c r="T576" s="225"/>
      <c r="U576" s="226">
        <f t="shared" si="120"/>
        <v>0.21037037037037037</v>
      </c>
      <c r="V576" s="227"/>
      <c r="W576" s="228" t="str">
        <f t="shared" si="121"/>
        <v>0</v>
      </c>
      <c r="X576" s="509"/>
      <c r="Y576" s="229">
        <f t="shared" si="122"/>
        <v>0</v>
      </c>
    </row>
    <row r="577" spans="2:25" ht="18.75" customHeight="1">
      <c r="B577" s="515"/>
      <c r="C577" s="506"/>
      <c r="D577" s="216">
        <v>2</v>
      </c>
      <c r="E577" s="216" t="s">
        <v>6734</v>
      </c>
      <c r="F577" s="217">
        <v>537</v>
      </c>
      <c r="G577" s="218">
        <f t="shared" si="117"/>
        <v>107.4</v>
      </c>
      <c r="H577" s="219">
        <f t="shared" si="118"/>
        <v>298.33333333333331</v>
      </c>
      <c r="I577" s="219">
        <f t="shared" si="119"/>
        <v>9.9444444444444433E-2</v>
      </c>
      <c r="J577" s="217"/>
      <c r="K577" s="220"/>
      <c r="L577" s="220"/>
      <c r="M577" s="232"/>
      <c r="N577" s="222">
        <f t="shared" si="123"/>
        <v>0</v>
      </c>
      <c r="O577" s="223"/>
      <c r="P577" s="224"/>
      <c r="Q577" s="224"/>
      <c r="R577" s="224"/>
      <c r="S577" s="224"/>
      <c r="T577" s="225"/>
      <c r="U577" s="226">
        <f t="shared" si="120"/>
        <v>0.19888888888888887</v>
      </c>
      <c r="V577" s="227"/>
      <c r="W577" s="228" t="str">
        <f t="shared" si="121"/>
        <v>0</v>
      </c>
      <c r="X577" s="509"/>
      <c r="Y577" s="229">
        <f t="shared" si="122"/>
        <v>0</v>
      </c>
    </row>
    <row r="578" spans="2:25" ht="18.75" customHeight="1">
      <c r="B578" s="515"/>
      <c r="C578" s="506"/>
      <c r="D578" s="216">
        <v>3</v>
      </c>
      <c r="E578" s="216" t="s">
        <v>6735</v>
      </c>
      <c r="F578" s="217">
        <v>804</v>
      </c>
      <c r="G578" s="218">
        <f t="shared" si="117"/>
        <v>160.80000000000001</v>
      </c>
      <c r="H578" s="219">
        <f t="shared" si="118"/>
        <v>446.66666666666663</v>
      </c>
      <c r="I578" s="219">
        <f t="shared" si="119"/>
        <v>0.14888888888888888</v>
      </c>
      <c r="J578" s="217"/>
      <c r="K578" s="220"/>
      <c r="L578" s="220"/>
      <c r="M578" s="232"/>
      <c r="N578" s="222">
        <f t="shared" si="123"/>
        <v>0</v>
      </c>
      <c r="O578" s="223"/>
      <c r="P578" s="224"/>
      <c r="Q578" s="224"/>
      <c r="R578" s="224"/>
      <c r="S578" s="224"/>
      <c r="T578" s="225"/>
      <c r="U578" s="226">
        <f t="shared" si="120"/>
        <v>0.29777777777777775</v>
      </c>
      <c r="V578" s="227"/>
      <c r="W578" s="228" t="str">
        <f t="shared" si="121"/>
        <v>0</v>
      </c>
      <c r="X578" s="509"/>
      <c r="Y578" s="229">
        <f t="shared" si="122"/>
        <v>0</v>
      </c>
    </row>
    <row r="579" spans="2:25" ht="18.75" customHeight="1">
      <c r="B579" s="515"/>
      <c r="C579" s="506"/>
      <c r="D579" s="216">
        <v>4</v>
      </c>
      <c r="E579" s="216" t="s">
        <v>6736</v>
      </c>
      <c r="F579" s="217">
        <v>804</v>
      </c>
      <c r="G579" s="218">
        <f t="shared" si="117"/>
        <v>160.80000000000001</v>
      </c>
      <c r="H579" s="219">
        <f t="shared" si="118"/>
        <v>446.66666666666663</v>
      </c>
      <c r="I579" s="219">
        <f t="shared" si="119"/>
        <v>0.14888888888888888</v>
      </c>
      <c r="J579" s="217"/>
      <c r="K579" s="220" t="s">
        <v>6737</v>
      </c>
      <c r="L579" s="220"/>
      <c r="M579" s="232">
        <f>SUM(H576:H585)</f>
        <v>3377.2222222222222</v>
      </c>
      <c r="N579" s="222">
        <f t="shared" si="123"/>
        <v>67.544444444444437</v>
      </c>
      <c r="O579" s="223" t="s">
        <v>6241</v>
      </c>
      <c r="P579" s="224" t="s">
        <v>12</v>
      </c>
      <c r="Q579" s="224"/>
      <c r="R579" s="224" t="s">
        <v>1064</v>
      </c>
      <c r="S579" s="224"/>
      <c r="T579" s="225"/>
      <c r="U579" s="226">
        <f t="shared" si="120"/>
        <v>0.29777777777777775</v>
      </c>
      <c r="V579" s="227">
        <f>SUM(U576:U585)</f>
        <v>2.2514814814814814</v>
      </c>
      <c r="W579" s="228" t="str">
        <f t="shared" si="121"/>
        <v>2</v>
      </c>
      <c r="X579" s="509"/>
      <c r="Y579" s="229">
        <f t="shared" si="122"/>
        <v>1</v>
      </c>
    </row>
    <row r="580" spans="2:25" ht="18.75" customHeight="1">
      <c r="B580" s="515"/>
      <c r="C580" s="506"/>
      <c r="D580" s="216">
        <v>5</v>
      </c>
      <c r="E580" s="216" t="s">
        <v>6738</v>
      </c>
      <c r="F580" s="217">
        <v>720</v>
      </c>
      <c r="G580" s="218">
        <f t="shared" si="117"/>
        <v>144</v>
      </c>
      <c r="H580" s="219">
        <f t="shared" si="118"/>
        <v>400</v>
      </c>
      <c r="I580" s="219">
        <f t="shared" si="119"/>
        <v>0.13333333333333333</v>
      </c>
      <c r="J580" s="217"/>
      <c r="K580" s="220"/>
      <c r="L580" s="220"/>
      <c r="M580" s="232"/>
      <c r="N580" s="222">
        <f t="shared" si="123"/>
        <v>0</v>
      </c>
      <c r="O580" s="223"/>
      <c r="P580" s="224"/>
      <c r="Q580" s="224"/>
      <c r="R580" s="224"/>
      <c r="S580" s="224"/>
      <c r="T580" s="225"/>
      <c r="U580" s="226">
        <f t="shared" si="120"/>
        <v>0.26666666666666666</v>
      </c>
      <c r="V580" s="227"/>
      <c r="W580" s="228" t="str">
        <f t="shared" si="121"/>
        <v>0</v>
      </c>
      <c r="X580" s="509"/>
      <c r="Y580" s="229">
        <f t="shared" si="122"/>
        <v>0</v>
      </c>
    </row>
    <row r="581" spans="2:25" ht="18.75" customHeight="1">
      <c r="B581" s="515"/>
      <c r="C581" s="506"/>
      <c r="D581" s="216">
        <v>6</v>
      </c>
      <c r="E581" s="216" t="s">
        <v>6739</v>
      </c>
      <c r="F581" s="217">
        <v>325</v>
      </c>
      <c r="G581" s="218">
        <f t="shared" si="117"/>
        <v>65</v>
      </c>
      <c r="H581" s="219">
        <f t="shared" si="118"/>
        <v>180.55555555555554</v>
      </c>
      <c r="I581" s="219">
        <f t="shared" si="119"/>
        <v>6.0185185185185182E-2</v>
      </c>
      <c r="J581" s="217"/>
      <c r="K581" s="220"/>
      <c r="L581" s="220"/>
      <c r="M581" s="232"/>
      <c r="N581" s="222">
        <f t="shared" si="123"/>
        <v>0</v>
      </c>
      <c r="O581" s="223"/>
      <c r="P581" s="224"/>
      <c r="Q581" s="224"/>
      <c r="R581" s="224"/>
      <c r="S581" s="224"/>
      <c r="T581" s="225"/>
      <c r="U581" s="226">
        <f t="shared" si="120"/>
        <v>0.12037037037037036</v>
      </c>
      <c r="V581" s="227"/>
      <c r="W581" s="228" t="str">
        <f t="shared" si="121"/>
        <v>0</v>
      </c>
      <c r="X581" s="509"/>
      <c r="Y581" s="229">
        <f t="shared" si="122"/>
        <v>0</v>
      </c>
    </row>
    <row r="582" spans="2:25" ht="18.75" customHeight="1">
      <c r="B582" s="515"/>
      <c r="C582" s="506"/>
      <c r="D582" s="216">
        <v>7</v>
      </c>
      <c r="E582" s="216" t="s">
        <v>6740</v>
      </c>
      <c r="F582" s="217">
        <v>496</v>
      </c>
      <c r="G582" s="218">
        <f t="shared" si="117"/>
        <v>99.2</v>
      </c>
      <c r="H582" s="219">
        <f t="shared" si="118"/>
        <v>275.55555555555554</v>
      </c>
      <c r="I582" s="219">
        <f t="shared" si="119"/>
        <v>9.1851851851851851E-2</v>
      </c>
      <c r="J582" s="217"/>
      <c r="K582" s="220"/>
      <c r="L582" s="220"/>
      <c r="M582" s="232"/>
      <c r="N582" s="222">
        <f t="shared" si="123"/>
        <v>0</v>
      </c>
      <c r="O582" s="223"/>
      <c r="P582" s="224"/>
      <c r="Q582" s="224"/>
      <c r="R582" s="224"/>
      <c r="S582" s="224"/>
      <c r="T582" s="225"/>
      <c r="U582" s="226">
        <f t="shared" si="120"/>
        <v>0.1837037037037037</v>
      </c>
      <c r="V582" s="227"/>
      <c r="W582" s="228" t="str">
        <f t="shared" si="121"/>
        <v>0</v>
      </c>
      <c r="X582" s="509"/>
      <c r="Y582" s="229">
        <f t="shared" si="122"/>
        <v>0</v>
      </c>
    </row>
    <row r="583" spans="2:25" ht="18.75" customHeight="1">
      <c r="B583" s="515"/>
      <c r="C583" s="506"/>
      <c r="D583" s="216">
        <v>8</v>
      </c>
      <c r="E583" s="216" t="s">
        <v>6741</v>
      </c>
      <c r="F583" s="217">
        <v>607</v>
      </c>
      <c r="G583" s="218">
        <f t="shared" si="117"/>
        <v>121.4</v>
      </c>
      <c r="H583" s="219">
        <f t="shared" si="118"/>
        <v>337.22222222222223</v>
      </c>
      <c r="I583" s="219">
        <f t="shared" si="119"/>
        <v>0.11240740740740741</v>
      </c>
      <c r="J583" s="217"/>
      <c r="K583" s="220"/>
      <c r="L583" s="220"/>
      <c r="M583" s="232"/>
      <c r="N583" s="222">
        <f t="shared" si="123"/>
        <v>0</v>
      </c>
      <c r="O583" s="223"/>
      <c r="P583" s="224"/>
      <c r="Q583" s="224"/>
      <c r="R583" s="224"/>
      <c r="S583" s="224"/>
      <c r="T583" s="225"/>
      <c r="U583" s="226">
        <f t="shared" si="120"/>
        <v>0.22481481481481483</v>
      </c>
      <c r="V583" s="227"/>
      <c r="W583" s="228" t="str">
        <f t="shared" si="121"/>
        <v>0</v>
      </c>
      <c r="X583" s="509"/>
      <c r="Y583" s="229">
        <f t="shared" si="122"/>
        <v>0</v>
      </c>
    </row>
    <row r="584" spans="2:25" ht="18.75" customHeight="1">
      <c r="B584" s="515"/>
      <c r="C584" s="506"/>
      <c r="D584" s="216">
        <v>9</v>
      </c>
      <c r="E584" s="216" t="s">
        <v>6742</v>
      </c>
      <c r="F584" s="217">
        <v>765</v>
      </c>
      <c r="G584" s="218">
        <f t="shared" si="117"/>
        <v>153</v>
      </c>
      <c r="H584" s="219">
        <f t="shared" si="118"/>
        <v>425</v>
      </c>
      <c r="I584" s="219">
        <f t="shared" si="119"/>
        <v>0.14166666666666666</v>
      </c>
      <c r="J584" s="217"/>
      <c r="K584" s="220"/>
      <c r="L584" s="220"/>
      <c r="M584" s="232"/>
      <c r="N584" s="222">
        <f t="shared" si="123"/>
        <v>0</v>
      </c>
      <c r="O584" s="223"/>
      <c r="P584" s="224"/>
      <c r="Q584" s="224"/>
      <c r="R584" s="224"/>
      <c r="S584" s="224"/>
      <c r="T584" s="225"/>
      <c r="U584" s="226">
        <f t="shared" si="120"/>
        <v>0.28333333333333333</v>
      </c>
      <c r="V584" s="227"/>
      <c r="W584" s="228" t="str">
        <f t="shared" si="121"/>
        <v>0</v>
      </c>
      <c r="X584" s="509"/>
      <c r="Y584" s="229">
        <f t="shared" si="122"/>
        <v>0</v>
      </c>
    </row>
    <row r="585" spans="2:25" ht="15" customHeight="1">
      <c r="B585" s="515"/>
      <c r="C585" s="506"/>
      <c r="D585" s="216">
        <v>10</v>
      </c>
      <c r="E585" s="216" t="s">
        <v>6743</v>
      </c>
      <c r="F585" s="217">
        <v>453</v>
      </c>
      <c r="G585" s="218">
        <f t="shared" si="117"/>
        <v>90.6</v>
      </c>
      <c r="H585" s="219">
        <f t="shared" si="118"/>
        <v>251.66666666666666</v>
      </c>
      <c r="I585" s="219">
        <f t="shared" si="119"/>
        <v>8.3888888888888888E-2</v>
      </c>
      <c r="J585" s="217"/>
      <c r="K585" s="220"/>
      <c r="L585" s="220"/>
      <c r="M585" s="232"/>
      <c r="N585" s="222">
        <f t="shared" si="123"/>
        <v>0</v>
      </c>
      <c r="O585" s="223"/>
      <c r="P585" s="224"/>
      <c r="Q585" s="224"/>
      <c r="R585" s="224"/>
      <c r="S585" s="224"/>
      <c r="T585" s="225"/>
      <c r="U585" s="226">
        <f t="shared" si="120"/>
        <v>0.16777777777777778</v>
      </c>
      <c r="V585" s="227"/>
      <c r="W585" s="228" t="str">
        <f t="shared" si="121"/>
        <v>0</v>
      </c>
      <c r="X585" s="509"/>
      <c r="Y585" s="229">
        <f t="shared" si="122"/>
        <v>0</v>
      </c>
    </row>
    <row r="586" spans="2:25" ht="15" customHeight="1">
      <c r="B586" s="515"/>
      <c r="C586" s="506"/>
      <c r="D586" s="216"/>
      <c r="E586" s="216"/>
      <c r="F586" s="217">
        <v>0</v>
      </c>
      <c r="G586" s="218">
        <f>F586/$G$15</f>
        <v>0</v>
      </c>
      <c r="H586" s="219">
        <f>F586/$H$15</f>
        <v>0</v>
      </c>
      <c r="I586" s="219">
        <f>H586/$I$15</f>
        <v>0</v>
      </c>
      <c r="J586" s="217"/>
      <c r="K586" s="220"/>
      <c r="L586" s="220"/>
      <c r="M586" s="232"/>
      <c r="N586" s="222">
        <f>M586/$N$15</f>
        <v>0</v>
      </c>
      <c r="O586" s="231"/>
      <c r="P586" s="231"/>
      <c r="Q586" s="231"/>
      <c r="R586" s="225"/>
      <c r="S586" s="225"/>
      <c r="T586" s="225"/>
      <c r="U586" s="226">
        <f>H586/$U$15</f>
        <v>0</v>
      </c>
      <c r="V586" s="227"/>
      <c r="W586" s="228" t="str">
        <f>IF(V586&lt;1,"0",IF(V586&lt;5,"2",IF(V586&gt;=5,"6")))</f>
        <v>0</v>
      </c>
      <c r="X586" s="509"/>
      <c r="Y586" s="229">
        <f t="shared" si="122"/>
        <v>0</v>
      </c>
    </row>
    <row r="587" spans="2:25" ht="18.75" customHeight="1">
      <c r="B587" s="515"/>
      <c r="C587" s="506"/>
      <c r="D587" s="216">
        <v>1</v>
      </c>
      <c r="E587" s="231" t="s">
        <v>6744</v>
      </c>
      <c r="F587" s="217">
        <v>5924</v>
      </c>
      <c r="G587" s="218">
        <f t="shared" si="117"/>
        <v>1184.8</v>
      </c>
      <c r="H587" s="219">
        <f t="shared" si="118"/>
        <v>3291.1111111111109</v>
      </c>
      <c r="I587" s="219">
        <f t="shared" si="119"/>
        <v>1.097037037037037</v>
      </c>
      <c r="J587" s="217"/>
      <c r="K587" s="352" t="s">
        <v>11372</v>
      </c>
      <c r="L587" s="220"/>
      <c r="M587" s="232">
        <f>SUM(H587)</f>
        <v>3291.1111111111109</v>
      </c>
      <c r="N587" s="222">
        <f t="shared" si="123"/>
        <v>65.822222222222223</v>
      </c>
      <c r="O587" s="231" t="s">
        <v>6241</v>
      </c>
      <c r="P587" s="231" t="s">
        <v>12</v>
      </c>
      <c r="Q587" s="231"/>
      <c r="R587" s="231" t="s">
        <v>1064</v>
      </c>
      <c r="S587" s="231"/>
      <c r="T587" s="225"/>
      <c r="U587" s="226">
        <f t="shared" si="120"/>
        <v>2.1940740740740741</v>
      </c>
      <c r="V587" s="227">
        <f>SUM(U587)</f>
        <v>2.1940740740740741</v>
      </c>
      <c r="W587" s="228" t="str">
        <f t="shared" si="121"/>
        <v>2</v>
      </c>
      <c r="X587" s="509"/>
      <c r="Y587" s="229">
        <f t="shared" si="122"/>
        <v>1</v>
      </c>
    </row>
    <row r="588" spans="2:25" ht="15" customHeight="1">
      <c r="B588" s="515"/>
      <c r="C588" s="506"/>
      <c r="D588" s="216"/>
      <c r="E588" s="216"/>
      <c r="F588" s="217"/>
      <c r="G588" s="218">
        <f t="shared" si="117"/>
        <v>0</v>
      </c>
      <c r="H588" s="219">
        <f t="shared" si="118"/>
        <v>0</v>
      </c>
      <c r="I588" s="219">
        <f t="shared" si="119"/>
        <v>0</v>
      </c>
      <c r="J588" s="217"/>
      <c r="K588" s="220"/>
      <c r="L588" s="220"/>
      <c r="M588" s="232"/>
      <c r="N588" s="222">
        <f t="shared" si="123"/>
        <v>0</v>
      </c>
      <c r="O588" s="231"/>
      <c r="P588" s="231"/>
      <c r="Q588" s="231"/>
      <c r="R588" s="225"/>
      <c r="S588" s="225"/>
      <c r="T588" s="225"/>
      <c r="U588" s="226">
        <f t="shared" si="120"/>
        <v>0</v>
      </c>
      <c r="V588" s="227"/>
      <c r="W588" s="228" t="str">
        <f t="shared" si="121"/>
        <v>0</v>
      </c>
      <c r="X588" s="509"/>
      <c r="Y588" s="229">
        <f t="shared" si="122"/>
        <v>0</v>
      </c>
    </row>
    <row r="589" spans="2:25" ht="18.75" customHeight="1">
      <c r="B589" s="516"/>
      <c r="C589" s="507"/>
      <c r="D589" s="216"/>
      <c r="E589" s="216"/>
      <c r="F589" s="217"/>
      <c r="G589" s="218">
        <f t="shared" si="117"/>
        <v>0</v>
      </c>
      <c r="H589" s="219">
        <f t="shared" si="118"/>
        <v>0</v>
      </c>
      <c r="I589" s="219">
        <f t="shared" si="119"/>
        <v>0</v>
      </c>
      <c r="J589" s="217"/>
      <c r="K589" s="220"/>
      <c r="L589" s="220"/>
      <c r="M589" s="232"/>
      <c r="N589" s="222">
        <f t="shared" si="123"/>
        <v>0</v>
      </c>
      <c r="O589" s="231"/>
      <c r="P589" s="231"/>
      <c r="Q589" s="231"/>
      <c r="R589" s="231"/>
      <c r="S589" s="231"/>
      <c r="T589" s="225"/>
      <c r="U589" s="226">
        <f t="shared" si="120"/>
        <v>0</v>
      </c>
      <c r="V589" s="227"/>
      <c r="W589" s="228" t="str">
        <f t="shared" si="121"/>
        <v>0</v>
      </c>
      <c r="X589" s="510"/>
      <c r="Y589" s="229">
        <f t="shared" si="122"/>
        <v>0</v>
      </c>
    </row>
    <row r="590" spans="2:25">
      <c r="B590" s="233"/>
      <c r="C590" s="234" t="s">
        <v>111</v>
      </c>
      <c r="D590" s="235"/>
      <c r="E590" s="236">
        <f>COUNTA(E433:E589)</f>
        <v>141</v>
      </c>
      <c r="F590" s="236">
        <f>SUM(F433:F589)</f>
        <v>83982</v>
      </c>
      <c r="G590" s="236">
        <f>SUM(G433:G589)</f>
        <v>16796.399999999998</v>
      </c>
      <c r="H590" s="236">
        <f>SUM(H433:H589)</f>
        <v>46656.666666666672</v>
      </c>
      <c r="I590" s="236">
        <f>SUM(I433:I589)</f>
        <v>15.55222222222222</v>
      </c>
      <c r="J590" s="236">
        <f>COUNTA(J433:J589)</f>
        <v>0</v>
      </c>
      <c r="K590" s="236">
        <f>COUNTA(K433:K589)</f>
        <v>15</v>
      </c>
      <c r="L590" s="236">
        <f>COUNTA(L433:L589)</f>
        <v>0</v>
      </c>
      <c r="M590" s="236">
        <f>SUM(M433:M589)</f>
        <v>46656.666666666664</v>
      </c>
      <c r="N590" s="236">
        <f>SUM(N433:N589)</f>
        <v>933.13333333333333</v>
      </c>
      <c r="O590" s="237"/>
      <c r="P590" s="238">
        <f>COUNTIF(P433:P589, "YES")</f>
        <v>0</v>
      </c>
      <c r="Q590" s="237"/>
      <c r="R590" s="237"/>
      <c r="S590" s="237"/>
      <c r="T590" s="237"/>
      <c r="U590" s="236">
        <f>SUM(U433:U589)</f>
        <v>31.104444444444439</v>
      </c>
      <c r="V590" s="236">
        <f>SUM(V433:V589)</f>
        <v>31.104444444444443</v>
      </c>
      <c r="W590" s="236">
        <f t="array" ref="W590">SUM(ABS(W433:W589))</f>
        <v>30</v>
      </c>
      <c r="X590" s="238">
        <f>IF(X433&lt;0.2, "0", IF(X433&lt;=2, "2", IF(X433&gt;2, ROUND(X433,0))))</f>
        <v>5</v>
      </c>
      <c r="Y590" s="236">
        <f>SUM(Y433:Y589)</f>
        <v>15</v>
      </c>
    </row>
    <row r="591" spans="2:25" ht="18.75" customHeight="1">
      <c r="B591" s="514">
        <v>9</v>
      </c>
      <c r="C591" s="505" t="s">
        <v>6745</v>
      </c>
      <c r="D591" s="216">
        <v>1</v>
      </c>
      <c r="E591" s="216" t="s">
        <v>6746</v>
      </c>
      <c r="F591" s="217">
        <v>3505</v>
      </c>
      <c r="G591" s="218">
        <f t="shared" ref="G591:G630" si="124">F591/$G$15</f>
        <v>701</v>
      </c>
      <c r="H591" s="219">
        <f t="shared" ref="H591:H630" si="125">F591/$H$15</f>
        <v>1947.2222222222222</v>
      </c>
      <c r="I591" s="219">
        <f t="shared" ref="I591:I630" si="126">H591/$I$15</f>
        <v>0.64907407407407403</v>
      </c>
      <c r="J591" s="217"/>
      <c r="K591" s="220" t="s">
        <v>6747</v>
      </c>
      <c r="L591" s="220"/>
      <c r="M591" s="221">
        <f>SUM(H591:H592)</f>
        <v>2413.8888888888887</v>
      </c>
      <c r="N591" s="222">
        <f t="shared" ref="N591:N630" si="127">M591/$N$15</f>
        <v>48.277777777777771</v>
      </c>
      <c r="O591" s="223" t="s">
        <v>6241</v>
      </c>
      <c r="P591" s="224" t="s">
        <v>12</v>
      </c>
      <c r="Q591" s="224"/>
      <c r="R591" s="224" t="s">
        <v>1064</v>
      </c>
      <c r="S591" s="224"/>
      <c r="T591" s="225"/>
      <c r="U591" s="226">
        <f t="shared" ref="U591:U630" si="128">H591/$U$15</f>
        <v>1.2981481481481481</v>
      </c>
      <c r="V591" s="227">
        <f>SUM(U591:U592)</f>
        <v>1.6092592592592592</v>
      </c>
      <c r="W591" s="228" t="str">
        <f t="shared" ref="W591:W630" si="129">IF(V591&lt;1,"0",IF(V591&lt;5,"2",IF(V591&gt;=5,"6")))</f>
        <v>2</v>
      </c>
      <c r="X591" s="508">
        <f>K632/$X$15</f>
        <v>2.6666666666666665</v>
      </c>
      <c r="Y591" s="229">
        <f>W591/2</f>
        <v>1</v>
      </c>
    </row>
    <row r="592" spans="2:25" ht="18.75" customHeight="1">
      <c r="B592" s="515"/>
      <c r="C592" s="506"/>
      <c r="D592" s="216">
        <v>2</v>
      </c>
      <c r="E592" s="216" t="s">
        <v>6748</v>
      </c>
      <c r="F592" s="217">
        <v>840</v>
      </c>
      <c r="G592" s="218">
        <f t="shared" si="124"/>
        <v>168</v>
      </c>
      <c r="H592" s="219">
        <f t="shared" si="125"/>
        <v>466.66666666666663</v>
      </c>
      <c r="I592" s="219">
        <f t="shared" si="126"/>
        <v>0.15555555555555553</v>
      </c>
      <c r="J592" s="217"/>
      <c r="K592" s="220"/>
      <c r="L592" s="220"/>
      <c r="M592" s="221"/>
      <c r="N592" s="222">
        <f t="shared" si="127"/>
        <v>0</v>
      </c>
      <c r="O592" s="223"/>
      <c r="P592" s="224"/>
      <c r="Q592" s="224"/>
      <c r="R592" s="224"/>
      <c r="S592" s="224"/>
      <c r="T592" s="225"/>
      <c r="U592" s="226">
        <f t="shared" si="128"/>
        <v>0.31111111111111106</v>
      </c>
      <c r="V592" s="227"/>
      <c r="W592" s="228" t="str">
        <f t="shared" si="129"/>
        <v>0</v>
      </c>
      <c r="X592" s="509"/>
      <c r="Y592" s="229">
        <f t="shared" ref="Y592:Y631" si="130">W592/2</f>
        <v>0</v>
      </c>
    </row>
    <row r="593" spans="2:25" ht="18.75" customHeight="1">
      <c r="B593" s="515"/>
      <c r="C593" s="506"/>
      <c r="D593" s="216"/>
      <c r="E593" s="216"/>
      <c r="F593" s="217">
        <v>0</v>
      </c>
      <c r="G593" s="218">
        <f>F593/$G$15</f>
        <v>0</v>
      </c>
      <c r="H593" s="219">
        <f>F593/$H$15</f>
        <v>0</v>
      </c>
      <c r="I593" s="219">
        <f>H593/$I$15</f>
        <v>0</v>
      </c>
      <c r="J593" s="217"/>
      <c r="K593" s="220"/>
      <c r="L593" s="220"/>
      <c r="M593" s="221"/>
      <c r="N593" s="222">
        <f>M593/$N$15</f>
        <v>0</v>
      </c>
      <c r="O593" s="223"/>
      <c r="P593" s="224"/>
      <c r="Q593" s="224"/>
      <c r="R593" s="224"/>
      <c r="S593" s="224"/>
      <c r="T593" s="225"/>
      <c r="U593" s="226">
        <f>H593/$U$15</f>
        <v>0</v>
      </c>
      <c r="V593" s="227"/>
      <c r="W593" s="228" t="str">
        <f>IF(V593&lt;1,"0",IF(V593&lt;5,"2",IF(V593&gt;=5,"6")))</f>
        <v>0</v>
      </c>
      <c r="X593" s="509"/>
      <c r="Y593" s="229">
        <f t="shared" si="130"/>
        <v>0</v>
      </c>
    </row>
    <row r="594" spans="2:25" ht="18.75" customHeight="1">
      <c r="B594" s="515"/>
      <c r="C594" s="506"/>
      <c r="D594" s="216">
        <v>1</v>
      </c>
      <c r="E594" s="216" t="s">
        <v>6749</v>
      </c>
      <c r="F594" s="217">
        <v>481</v>
      </c>
      <c r="G594" s="218">
        <f t="shared" si="124"/>
        <v>96.2</v>
      </c>
      <c r="H594" s="219">
        <f t="shared" si="125"/>
        <v>267.22222222222223</v>
      </c>
      <c r="I594" s="219">
        <f t="shared" si="126"/>
        <v>8.9074074074074069E-2</v>
      </c>
      <c r="J594" s="217"/>
      <c r="K594" s="220" t="s">
        <v>6750</v>
      </c>
      <c r="L594" s="220"/>
      <c r="M594" s="221">
        <f>SUM(H594:H598)</f>
        <v>2560.5555555555552</v>
      </c>
      <c r="N594" s="222">
        <f t="shared" si="127"/>
        <v>51.211111111111101</v>
      </c>
      <c r="O594" s="223" t="s">
        <v>6241</v>
      </c>
      <c r="P594" s="224" t="s">
        <v>12</v>
      </c>
      <c r="Q594" s="224"/>
      <c r="R594" s="224" t="s">
        <v>1064</v>
      </c>
      <c r="S594" s="224"/>
      <c r="T594" s="225"/>
      <c r="U594" s="226">
        <f t="shared" si="128"/>
        <v>0.17814814814814814</v>
      </c>
      <c r="V594" s="227">
        <f>SUM(U594:U598)</f>
        <v>1.7070370370370369</v>
      </c>
      <c r="W594" s="228" t="str">
        <f t="shared" si="129"/>
        <v>2</v>
      </c>
      <c r="X594" s="509"/>
      <c r="Y594" s="229">
        <f t="shared" si="130"/>
        <v>1</v>
      </c>
    </row>
    <row r="595" spans="2:25" ht="18.75" customHeight="1">
      <c r="B595" s="515"/>
      <c r="C595" s="506"/>
      <c r="D595" s="216">
        <v>2</v>
      </c>
      <c r="E595" s="216" t="s">
        <v>6751</v>
      </c>
      <c r="F595" s="217">
        <v>1245</v>
      </c>
      <c r="G595" s="218">
        <f t="shared" si="124"/>
        <v>249</v>
      </c>
      <c r="H595" s="219">
        <f t="shared" si="125"/>
        <v>691.66666666666663</v>
      </c>
      <c r="I595" s="219">
        <f t="shared" si="126"/>
        <v>0.23055555555555554</v>
      </c>
      <c r="J595" s="217"/>
      <c r="K595" s="220"/>
      <c r="L595" s="220"/>
      <c r="M595" s="221"/>
      <c r="N595" s="222">
        <f t="shared" si="127"/>
        <v>0</v>
      </c>
      <c r="O595" s="223"/>
      <c r="P595" s="224"/>
      <c r="Q595" s="224"/>
      <c r="R595" s="224"/>
      <c r="S595" s="224"/>
      <c r="T595" s="225"/>
      <c r="U595" s="226">
        <f t="shared" si="128"/>
        <v>0.46111111111111108</v>
      </c>
      <c r="V595" s="227"/>
      <c r="W595" s="228" t="str">
        <f t="shared" si="129"/>
        <v>0</v>
      </c>
      <c r="X595" s="509"/>
      <c r="Y595" s="229">
        <f t="shared" si="130"/>
        <v>0</v>
      </c>
    </row>
    <row r="596" spans="2:25" ht="18.75" customHeight="1">
      <c r="B596" s="515"/>
      <c r="C596" s="506"/>
      <c r="D596" s="216">
        <v>3</v>
      </c>
      <c r="E596" s="216" t="s">
        <v>6752</v>
      </c>
      <c r="F596" s="217">
        <v>1445</v>
      </c>
      <c r="G596" s="218">
        <f t="shared" si="124"/>
        <v>289</v>
      </c>
      <c r="H596" s="219">
        <f t="shared" si="125"/>
        <v>802.77777777777771</v>
      </c>
      <c r="I596" s="219">
        <f t="shared" si="126"/>
        <v>0.26759259259259255</v>
      </c>
      <c r="J596" s="217"/>
      <c r="K596" s="220"/>
      <c r="L596" s="220"/>
      <c r="M596" s="221"/>
      <c r="N596" s="222">
        <f t="shared" si="127"/>
        <v>0</v>
      </c>
      <c r="O596" s="223"/>
      <c r="P596" s="224"/>
      <c r="Q596" s="224"/>
      <c r="R596" s="224"/>
      <c r="S596" s="224"/>
      <c r="T596" s="225"/>
      <c r="U596" s="226">
        <f t="shared" si="128"/>
        <v>0.5351851851851851</v>
      </c>
      <c r="V596" s="227"/>
      <c r="W596" s="228" t="str">
        <f t="shared" si="129"/>
        <v>0</v>
      </c>
      <c r="X596" s="509"/>
      <c r="Y596" s="229">
        <f t="shared" si="130"/>
        <v>0</v>
      </c>
    </row>
    <row r="597" spans="2:25" ht="18.75" customHeight="1">
      <c r="B597" s="515"/>
      <c r="C597" s="506"/>
      <c r="D597" s="216">
        <v>4</v>
      </c>
      <c r="E597" s="216" t="s">
        <v>6753</v>
      </c>
      <c r="F597" s="217">
        <v>186</v>
      </c>
      <c r="G597" s="218">
        <f t="shared" si="124"/>
        <v>37.200000000000003</v>
      </c>
      <c r="H597" s="219">
        <f t="shared" si="125"/>
        <v>103.33333333333333</v>
      </c>
      <c r="I597" s="219">
        <f t="shared" si="126"/>
        <v>3.4444444444444444E-2</v>
      </c>
      <c r="J597" s="217"/>
      <c r="K597" s="220"/>
      <c r="L597" s="220"/>
      <c r="M597" s="221"/>
      <c r="N597" s="222">
        <f t="shared" si="127"/>
        <v>0</v>
      </c>
      <c r="O597" s="223"/>
      <c r="P597" s="224"/>
      <c r="Q597" s="224"/>
      <c r="R597" s="224"/>
      <c r="S597" s="224"/>
      <c r="T597" s="225"/>
      <c r="U597" s="226">
        <f t="shared" si="128"/>
        <v>6.8888888888888888E-2</v>
      </c>
      <c r="V597" s="227"/>
      <c r="W597" s="228" t="str">
        <f t="shared" si="129"/>
        <v>0</v>
      </c>
      <c r="X597" s="509"/>
      <c r="Y597" s="229">
        <f t="shared" si="130"/>
        <v>0</v>
      </c>
    </row>
    <row r="598" spans="2:25" ht="18.75" customHeight="1">
      <c r="B598" s="515"/>
      <c r="C598" s="506"/>
      <c r="D598" s="216">
        <v>5</v>
      </c>
      <c r="E598" s="216" t="s">
        <v>6754</v>
      </c>
      <c r="F598" s="217">
        <v>1252</v>
      </c>
      <c r="G598" s="218">
        <f t="shared" si="124"/>
        <v>250.4</v>
      </c>
      <c r="H598" s="219">
        <f t="shared" si="125"/>
        <v>695.55555555555554</v>
      </c>
      <c r="I598" s="219">
        <f t="shared" si="126"/>
        <v>0.23185185185185184</v>
      </c>
      <c r="J598" s="217"/>
      <c r="K598" s="220"/>
      <c r="L598" s="220"/>
      <c r="M598" s="221"/>
      <c r="N598" s="222">
        <f t="shared" si="127"/>
        <v>0</v>
      </c>
      <c r="O598" s="223"/>
      <c r="P598" s="224"/>
      <c r="Q598" s="224"/>
      <c r="R598" s="224"/>
      <c r="S598" s="224"/>
      <c r="T598" s="225"/>
      <c r="U598" s="226">
        <f t="shared" si="128"/>
        <v>0.46370370370370367</v>
      </c>
      <c r="V598" s="227"/>
      <c r="W598" s="228" t="str">
        <f t="shared" si="129"/>
        <v>0</v>
      </c>
      <c r="X598" s="509"/>
      <c r="Y598" s="229">
        <f t="shared" si="130"/>
        <v>0</v>
      </c>
    </row>
    <row r="599" spans="2:25" ht="18.75" customHeight="1">
      <c r="B599" s="515"/>
      <c r="C599" s="506"/>
      <c r="D599" s="216"/>
      <c r="E599" s="216"/>
      <c r="F599" s="217">
        <v>0</v>
      </c>
      <c r="G599" s="218">
        <f t="shared" si="124"/>
        <v>0</v>
      </c>
      <c r="H599" s="219">
        <f t="shared" si="125"/>
        <v>0</v>
      </c>
      <c r="I599" s="219">
        <f t="shared" si="126"/>
        <v>0</v>
      </c>
      <c r="J599" s="217"/>
      <c r="K599" s="220"/>
      <c r="L599" s="220"/>
      <c r="M599" s="221"/>
      <c r="N599" s="222">
        <f t="shared" si="127"/>
        <v>0</v>
      </c>
      <c r="O599" s="223"/>
      <c r="P599" s="224"/>
      <c r="Q599" s="224"/>
      <c r="R599" s="224"/>
      <c r="S599" s="224"/>
      <c r="T599" s="225"/>
      <c r="U599" s="226">
        <f t="shared" si="128"/>
        <v>0</v>
      </c>
      <c r="V599" s="227"/>
      <c r="W599" s="228" t="str">
        <f t="shared" si="129"/>
        <v>0</v>
      </c>
      <c r="X599" s="509"/>
      <c r="Y599" s="229">
        <f t="shared" si="130"/>
        <v>0</v>
      </c>
    </row>
    <row r="600" spans="2:25" ht="18.75" customHeight="1">
      <c r="B600" s="515"/>
      <c r="C600" s="506"/>
      <c r="D600" s="216">
        <v>1</v>
      </c>
      <c r="E600" s="216" t="s">
        <v>6755</v>
      </c>
      <c r="F600" s="217">
        <v>433</v>
      </c>
      <c r="G600" s="218">
        <f t="shared" si="124"/>
        <v>86.6</v>
      </c>
      <c r="H600" s="219">
        <f t="shared" si="125"/>
        <v>240.55555555555554</v>
      </c>
      <c r="I600" s="219">
        <f t="shared" si="126"/>
        <v>8.0185185185185179E-2</v>
      </c>
      <c r="J600" s="217"/>
      <c r="K600" s="220"/>
      <c r="L600" s="220"/>
      <c r="M600" s="221"/>
      <c r="N600" s="222">
        <f t="shared" si="127"/>
        <v>0</v>
      </c>
      <c r="O600" s="223"/>
      <c r="P600" s="224"/>
      <c r="Q600" s="224"/>
      <c r="R600" s="224"/>
      <c r="S600" s="224"/>
      <c r="T600" s="225"/>
      <c r="U600" s="226">
        <f t="shared" si="128"/>
        <v>0.16037037037037036</v>
      </c>
      <c r="V600" s="227"/>
      <c r="W600" s="228" t="str">
        <f t="shared" si="129"/>
        <v>0</v>
      </c>
      <c r="X600" s="509"/>
      <c r="Y600" s="229">
        <f t="shared" si="130"/>
        <v>0</v>
      </c>
    </row>
    <row r="601" spans="2:25" ht="18.75" customHeight="1">
      <c r="B601" s="515"/>
      <c r="C601" s="506"/>
      <c r="D601" s="216">
        <v>2</v>
      </c>
      <c r="E601" s="216" t="s">
        <v>6756</v>
      </c>
      <c r="F601" s="217">
        <v>840</v>
      </c>
      <c r="G601" s="218">
        <f t="shared" si="124"/>
        <v>168</v>
      </c>
      <c r="H601" s="219">
        <f t="shared" si="125"/>
        <v>466.66666666666663</v>
      </c>
      <c r="I601" s="219">
        <f t="shared" si="126"/>
        <v>0.15555555555555553</v>
      </c>
      <c r="J601" s="217"/>
      <c r="K601" s="220"/>
      <c r="L601" s="220"/>
      <c r="M601" s="221"/>
      <c r="N601" s="222">
        <f t="shared" si="127"/>
        <v>0</v>
      </c>
      <c r="O601" s="223"/>
      <c r="P601" s="224"/>
      <c r="Q601" s="224"/>
      <c r="R601" s="224"/>
      <c r="S601" s="224"/>
      <c r="T601" s="225"/>
      <c r="U601" s="226">
        <f t="shared" si="128"/>
        <v>0.31111111111111106</v>
      </c>
      <c r="V601" s="227"/>
      <c r="W601" s="228" t="str">
        <f t="shared" si="129"/>
        <v>0</v>
      </c>
      <c r="X601" s="509"/>
      <c r="Y601" s="229">
        <f t="shared" si="130"/>
        <v>0</v>
      </c>
    </row>
    <row r="602" spans="2:25" ht="18.75" customHeight="1">
      <c r="B602" s="515"/>
      <c r="C602" s="506"/>
      <c r="D602" s="216">
        <v>3</v>
      </c>
      <c r="E602" s="216" t="s">
        <v>6757</v>
      </c>
      <c r="F602" s="217">
        <v>1261</v>
      </c>
      <c r="G602" s="218">
        <f t="shared" si="124"/>
        <v>252.2</v>
      </c>
      <c r="H602" s="219">
        <f t="shared" si="125"/>
        <v>700.55555555555554</v>
      </c>
      <c r="I602" s="219">
        <f t="shared" si="126"/>
        <v>0.23351851851851851</v>
      </c>
      <c r="J602" s="217"/>
      <c r="K602" s="220" t="s">
        <v>6758</v>
      </c>
      <c r="L602" s="220"/>
      <c r="M602" s="221">
        <f>SUM(H600:H604)</f>
        <v>2686.666666666667</v>
      </c>
      <c r="N602" s="222">
        <f t="shared" si="127"/>
        <v>53.733333333333341</v>
      </c>
      <c r="O602" s="223" t="s">
        <v>6241</v>
      </c>
      <c r="P602" s="224" t="s">
        <v>12</v>
      </c>
      <c r="Q602" s="224"/>
      <c r="R602" s="224" t="s">
        <v>1064</v>
      </c>
      <c r="S602" s="224"/>
      <c r="T602" s="225"/>
      <c r="U602" s="226">
        <f t="shared" si="128"/>
        <v>0.46703703703703703</v>
      </c>
      <c r="V602" s="227">
        <f>SUM(U600:U604)</f>
        <v>1.7911111111111109</v>
      </c>
      <c r="W602" s="228" t="str">
        <f t="shared" si="129"/>
        <v>2</v>
      </c>
      <c r="X602" s="509"/>
      <c r="Y602" s="229">
        <f t="shared" si="130"/>
        <v>1</v>
      </c>
    </row>
    <row r="603" spans="2:25" ht="18.75" customHeight="1">
      <c r="B603" s="515"/>
      <c r="C603" s="506"/>
      <c r="D603" s="216">
        <v>4</v>
      </c>
      <c r="E603" s="216" t="s">
        <v>6759</v>
      </c>
      <c r="F603" s="217">
        <v>630</v>
      </c>
      <c r="G603" s="218">
        <f t="shared" si="124"/>
        <v>126</v>
      </c>
      <c r="H603" s="219">
        <f t="shared" si="125"/>
        <v>350</v>
      </c>
      <c r="I603" s="219">
        <f t="shared" si="126"/>
        <v>0.11666666666666667</v>
      </c>
      <c r="J603" s="217"/>
      <c r="K603" s="220"/>
      <c r="L603" s="220"/>
      <c r="M603" s="221"/>
      <c r="N603" s="222">
        <f t="shared" si="127"/>
        <v>0</v>
      </c>
      <c r="O603" s="223"/>
      <c r="P603" s="224"/>
      <c r="Q603" s="224"/>
      <c r="R603" s="224"/>
      <c r="S603" s="224"/>
      <c r="T603" s="225"/>
      <c r="U603" s="226">
        <f t="shared" si="128"/>
        <v>0.23333333333333334</v>
      </c>
      <c r="V603" s="227"/>
      <c r="W603" s="228" t="str">
        <f t="shared" si="129"/>
        <v>0</v>
      </c>
      <c r="X603" s="509"/>
      <c r="Y603" s="229">
        <f t="shared" si="130"/>
        <v>0</v>
      </c>
    </row>
    <row r="604" spans="2:25" ht="18.75" customHeight="1">
      <c r="B604" s="515"/>
      <c r="C604" s="506"/>
      <c r="D604" s="216">
        <v>5</v>
      </c>
      <c r="E604" s="216" t="s">
        <v>6760</v>
      </c>
      <c r="F604" s="217">
        <v>1672</v>
      </c>
      <c r="G604" s="218">
        <f t="shared" si="124"/>
        <v>334.4</v>
      </c>
      <c r="H604" s="219">
        <f t="shared" si="125"/>
        <v>928.88888888888891</v>
      </c>
      <c r="I604" s="219">
        <f t="shared" si="126"/>
        <v>0.30962962962962964</v>
      </c>
      <c r="J604" s="217"/>
      <c r="K604" s="220"/>
      <c r="L604" s="220"/>
      <c r="M604" s="221"/>
      <c r="N604" s="222">
        <f t="shared" si="127"/>
        <v>0</v>
      </c>
      <c r="O604" s="223"/>
      <c r="P604" s="224"/>
      <c r="Q604" s="224"/>
      <c r="R604" s="224"/>
      <c r="S604" s="224"/>
      <c r="T604" s="225"/>
      <c r="U604" s="226">
        <f t="shared" si="128"/>
        <v>0.61925925925925929</v>
      </c>
      <c r="V604" s="227"/>
      <c r="W604" s="228" t="str">
        <f t="shared" si="129"/>
        <v>0</v>
      </c>
      <c r="X604" s="509"/>
      <c r="Y604" s="229">
        <f t="shared" si="130"/>
        <v>0</v>
      </c>
    </row>
    <row r="605" spans="2:25" ht="18.75" customHeight="1">
      <c r="B605" s="515"/>
      <c r="C605" s="506"/>
      <c r="D605" s="216"/>
      <c r="E605" s="216"/>
      <c r="F605" s="217">
        <v>0</v>
      </c>
      <c r="G605" s="218">
        <f t="shared" si="124"/>
        <v>0</v>
      </c>
      <c r="H605" s="219">
        <f t="shared" si="125"/>
        <v>0</v>
      </c>
      <c r="I605" s="219">
        <f t="shared" si="126"/>
        <v>0</v>
      </c>
      <c r="J605" s="217"/>
      <c r="K605" s="220"/>
      <c r="L605" s="220"/>
      <c r="M605" s="221"/>
      <c r="N605" s="222">
        <f t="shared" si="127"/>
        <v>0</v>
      </c>
      <c r="O605" s="223"/>
      <c r="P605" s="224"/>
      <c r="Q605" s="224"/>
      <c r="R605" s="224"/>
      <c r="S605" s="224"/>
      <c r="T605" s="225"/>
      <c r="U605" s="226">
        <f t="shared" si="128"/>
        <v>0</v>
      </c>
      <c r="V605" s="227"/>
      <c r="W605" s="228" t="str">
        <f t="shared" si="129"/>
        <v>0</v>
      </c>
      <c r="X605" s="509"/>
      <c r="Y605" s="229">
        <f t="shared" si="130"/>
        <v>0</v>
      </c>
    </row>
    <row r="606" spans="2:25" ht="18.75" customHeight="1">
      <c r="B606" s="515"/>
      <c r="C606" s="506"/>
      <c r="D606" s="216">
        <v>1</v>
      </c>
      <c r="E606" s="216" t="s">
        <v>6761</v>
      </c>
      <c r="F606" s="217">
        <v>1260</v>
      </c>
      <c r="G606" s="218">
        <f t="shared" si="124"/>
        <v>252</v>
      </c>
      <c r="H606" s="219">
        <f t="shared" si="125"/>
        <v>700</v>
      </c>
      <c r="I606" s="219">
        <f t="shared" si="126"/>
        <v>0.23333333333333334</v>
      </c>
      <c r="J606" s="217"/>
      <c r="K606" s="220"/>
      <c r="L606" s="220"/>
      <c r="M606" s="221"/>
      <c r="N606" s="222">
        <f t="shared" si="127"/>
        <v>0</v>
      </c>
      <c r="O606" s="223"/>
      <c r="P606" s="224"/>
      <c r="Q606" s="224"/>
      <c r="R606" s="224"/>
      <c r="S606" s="224"/>
      <c r="T606" s="225"/>
      <c r="U606" s="226">
        <f t="shared" si="128"/>
        <v>0.46666666666666667</v>
      </c>
      <c r="V606" s="227"/>
      <c r="W606" s="228" t="str">
        <f t="shared" si="129"/>
        <v>0</v>
      </c>
      <c r="X606" s="509"/>
      <c r="Y606" s="229">
        <f t="shared" si="130"/>
        <v>0</v>
      </c>
    </row>
    <row r="607" spans="2:25" ht="18.75" customHeight="1">
      <c r="B607" s="515"/>
      <c r="C607" s="506"/>
      <c r="D607" s="216">
        <v>2</v>
      </c>
      <c r="E607" s="216" t="s">
        <v>6588</v>
      </c>
      <c r="F607" s="217">
        <v>3062</v>
      </c>
      <c r="G607" s="218">
        <f t="shared" si="124"/>
        <v>612.4</v>
      </c>
      <c r="H607" s="219">
        <f t="shared" si="125"/>
        <v>1701.1111111111111</v>
      </c>
      <c r="I607" s="219">
        <f t="shared" si="126"/>
        <v>0.56703703703703701</v>
      </c>
      <c r="J607" s="217"/>
      <c r="K607" s="220"/>
      <c r="L607" s="220"/>
      <c r="M607" s="221"/>
      <c r="N607" s="222">
        <f t="shared" si="127"/>
        <v>0</v>
      </c>
      <c r="O607" s="223"/>
      <c r="P607" s="224"/>
      <c r="Q607" s="224"/>
      <c r="R607" s="224"/>
      <c r="S607" s="224"/>
      <c r="T607" s="225"/>
      <c r="U607" s="226">
        <f t="shared" si="128"/>
        <v>1.134074074074074</v>
      </c>
      <c r="V607" s="227"/>
      <c r="W607" s="228" t="str">
        <f t="shared" si="129"/>
        <v>0</v>
      </c>
      <c r="X607" s="509"/>
      <c r="Y607" s="229">
        <f t="shared" si="130"/>
        <v>0</v>
      </c>
    </row>
    <row r="608" spans="2:25" ht="18.75" customHeight="1">
      <c r="B608" s="515"/>
      <c r="C608" s="506"/>
      <c r="D608" s="216">
        <v>3</v>
      </c>
      <c r="E608" s="216" t="s">
        <v>6362</v>
      </c>
      <c r="F608" s="217">
        <v>462</v>
      </c>
      <c r="G608" s="218">
        <f t="shared" si="124"/>
        <v>92.4</v>
      </c>
      <c r="H608" s="219">
        <f t="shared" si="125"/>
        <v>256.66666666666669</v>
      </c>
      <c r="I608" s="219">
        <f t="shared" si="126"/>
        <v>8.5555555555555565E-2</v>
      </c>
      <c r="J608" s="217"/>
      <c r="K608" s="220" t="s">
        <v>6762</v>
      </c>
      <c r="L608" s="220"/>
      <c r="M608" s="221">
        <f>SUM(H606:H608)</f>
        <v>2657.7777777777778</v>
      </c>
      <c r="N608" s="222">
        <f t="shared" si="127"/>
        <v>53.155555555555559</v>
      </c>
      <c r="O608" s="223" t="s">
        <v>6241</v>
      </c>
      <c r="P608" s="224" t="s">
        <v>12</v>
      </c>
      <c r="Q608" s="224"/>
      <c r="R608" s="224" t="s">
        <v>1064</v>
      </c>
      <c r="S608" s="224"/>
      <c r="T608" s="225"/>
      <c r="U608" s="226">
        <f t="shared" si="128"/>
        <v>0.17111111111111113</v>
      </c>
      <c r="V608" s="227">
        <f>SUM(U606:U608)</f>
        <v>1.771851851851852</v>
      </c>
      <c r="W608" s="228" t="str">
        <f t="shared" si="129"/>
        <v>2</v>
      </c>
      <c r="X608" s="509"/>
      <c r="Y608" s="229">
        <f t="shared" si="130"/>
        <v>1</v>
      </c>
    </row>
    <row r="609" spans="2:25" ht="18.75" customHeight="1">
      <c r="B609" s="515"/>
      <c r="C609" s="506"/>
      <c r="D609" s="216"/>
      <c r="E609" s="216"/>
      <c r="F609" s="217">
        <v>0</v>
      </c>
      <c r="G609" s="218">
        <f t="shared" si="124"/>
        <v>0</v>
      </c>
      <c r="H609" s="219">
        <f t="shared" si="125"/>
        <v>0</v>
      </c>
      <c r="I609" s="219">
        <f t="shared" si="126"/>
        <v>0</v>
      </c>
      <c r="J609" s="217"/>
      <c r="K609" s="220"/>
      <c r="L609" s="220"/>
      <c r="M609" s="221"/>
      <c r="N609" s="222">
        <f t="shared" si="127"/>
        <v>0</v>
      </c>
      <c r="O609" s="223"/>
      <c r="P609" s="224"/>
      <c r="Q609" s="224"/>
      <c r="R609" s="224"/>
      <c r="S609" s="224"/>
      <c r="T609" s="225"/>
      <c r="U609" s="226">
        <f t="shared" si="128"/>
        <v>0</v>
      </c>
      <c r="V609" s="227"/>
      <c r="W609" s="228" t="str">
        <f t="shared" si="129"/>
        <v>0</v>
      </c>
      <c r="X609" s="509"/>
      <c r="Y609" s="229">
        <f t="shared" si="130"/>
        <v>0</v>
      </c>
    </row>
    <row r="610" spans="2:25" ht="18.75" customHeight="1">
      <c r="B610" s="515"/>
      <c r="C610" s="506"/>
      <c r="D610" s="216"/>
      <c r="E610" s="216"/>
      <c r="F610" s="217">
        <v>0</v>
      </c>
      <c r="G610" s="218">
        <f t="shared" si="124"/>
        <v>0</v>
      </c>
      <c r="H610" s="219">
        <f t="shared" si="125"/>
        <v>0</v>
      </c>
      <c r="I610" s="219">
        <f t="shared" si="126"/>
        <v>0</v>
      </c>
      <c r="J610" s="217"/>
      <c r="K610" s="220"/>
      <c r="L610" s="220"/>
      <c r="M610" s="221"/>
      <c r="N610" s="222">
        <f t="shared" si="127"/>
        <v>0</v>
      </c>
      <c r="O610" s="223"/>
      <c r="P610" s="224"/>
      <c r="Q610" s="224"/>
      <c r="R610" s="224"/>
      <c r="S610" s="224"/>
      <c r="T610" s="225"/>
      <c r="U610" s="226">
        <f t="shared" si="128"/>
        <v>0</v>
      </c>
      <c r="V610" s="227"/>
      <c r="W610" s="228" t="str">
        <f t="shared" si="129"/>
        <v>0</v>
      </c>
      <c r="X610" s="509"/>
      <c r="Y610" s="229">
        <f t="shared" si="130"/>
        <v>0</v>
      </c>
    </row>
    <row r="611" spans="2:25" ht="18.75" customHeight="1">
      <c r="B611" s="515"/>
      <c r="C611" s="506"/>
      <c r="D611" s="216">
        <v>1</v>
      </c>
      <c r="E611" s="216" t="s">
        <v>6763</v>
      </c>
      <c r="F611" s="217">
        <v>1294</v>
      </c>
      <c r="G611" s="218">
        <f t="shared" si="124"/>
        <v>258.8</v>
      </c>
      <c r="H611" s="219">
        <f t="shared" si="125"/>
        <v>718.88888888888891</v>
      </c>
      <c r="I611" s="219">
        <f t="shared" si="126"/>
        <v>0.23962962962962964</v>
      </c>
      <c r="J611" s="217"/>
      <c r="K611" s="220"/>
      <c r="L611" s="220"/>
      <c r="M611" s="221"/>
      <c r="N611" s="222">
        <f t="shared" si="127"/>
        <v>0</v>
      </c>
      <c r="O611" s="223"/>
      <c r="P611" s="224"/>
      <c r="Q611" s="224"/>
      <c r="R611" s="224"/>
      <c r="S611" s="224"/>
      <c r="T611" s="225"/>
      <c r="U611" s="226">
        <f t="shared" si="128"/>
        <v>0.47925925925925927</v>
      </c>
      <c r="V611" s="227"/>
      <c r="W611" s="228" t="str">
        <f t="shared" si="129"/>
        <v>0</v>
      </c>
      <c r="X611" s="509"/>
      <c r="Y611" s="229">
        <f t="shared" si="130"/>
        <v>0</v>
      </c>
    </row>
    <row r="612" spans="2:25" ht="18.75" customHeight="1">
      <c r="B612" s="515"/>
      <c r="C612" s="506"/>
      <c r="D612" s="216">
        <v>2</v>
      </c>
      <c r="E612" s="216" t="s">
        <v>6764</v>
      </c>
      <c r="F612" s="217">
        <v>1521</v>
      </c>
      <c r="G612" s="218">
        <f t="shared" si="124"/>
        <v>304.2</v>
      </c>
      <c r="H612" s="219">
        <f t="shared" si="125"/>
        <v>845</v>
      </c>
      <c r="I612" s="219">
        <f t="shared" si="126"/>
        <v>0.28166666666666668</v>
      </c>
      <c r="J612" s="217"/>
      <c r="K612" s="220" t="s">
        <v>6765</v>
      </c>
      <c r="L612" s="220"/>
      <c r="M612" s="221">
        <f>SUM(H611:H614)</f>
        <v>2683.8888888888891</v>
      </c>
      <c r="N612" s="222">
        <f t="shared" si="127"/>
        <v>53.677777777777784</v>
      </c>
      <c r="O612" s="223" t="s">
        <v>6241</v>
      </c>
      <c r="P612" s="224" t="s">
        <v>12</v>
      </c>
      <c r="Q612" s="224"/>
      <c r="R612" s="224" t="s">
        <v>1064</v>
      </c>
      <c r="S612" s="224"/>
      <c r="T612" s="225"/>
      <c r="U612" s="226">
        <f t="shared" si="128"/>
        <v>0.56333333333333335</v>
      </c>
      <c r="V612" s="227">
        <f>SUM(U611:U614)</f>
        <v>1.7892592592592593</v>
      </c>
      <c r="W612" s="228" t="str">
        <f t="shared" si="129"/>
        <v>2</v>
      </c>
      <c r="X612" s="509"/>
      <c r="Y612" s="229">
        <f t="shared" si="130"/>
        <v>1</v>
      </c>
    </row>
    <row r="613" spans="2:25" ht="18.75" customHeight="1">
      <c r="B613" s="515"/>
      <c r="C613" s="506"/>
      <c r="D613" s="216">
        <v>3</v>
      </c>
      <c r="E613" s="216" t="s">
        <v>6766</v>
      </c>
      <c r="F613" s="217">
        <v>840</v>
      </c>
      <c r="G613" s="218">
        <f t="shared" si="124"/>
        <v>168</v>
      </c>
      <c r="H613" s="219">
        <f t="shared" si="125"/>
        <v>466.66666666666663</v>
      </c>
      <c r="I613" s="219">
        <f t="shared" si="126"/>
        <v>0.15555555555555553</v>
      </c>
      <c r="J613" s="217"/>
      <c r="K613" s="220"/>
      <c r="L613" s="220"/>
      <c r="M613" s="221"/>
      <c r="N613" s="222">
        <f t="shared" si="127"/>
        <v>0</v>
      </c>
      <c r="O613" s="223"/>
      <c r="P613" s="224"/>
      <c r="Q613" s="224"/>
      <c r="R613" s="224"/>
      <c r="S613" s="224"/>
      <c r="T613" s="225"/>
      <c r="U613" s="226">
        <f t="shared" si="128"/>
        <v>0.31111111111111106</v>
      </c>
      <c r="V613" s="227"/>
      <c r="W613" s="228" t="str">
        <f t="shared" si="129"/>
        <v>0</v>
      </c>
      <c r="X613" s="509"/>
      <c r="Y613" s="229">
        <f t="shared" si="130"/>
        <v>0</v>
      </c>
    </row>
    <row r="614" spans="2:25" ht="18.75" customHeight="1">
      <c r="B614" s="515"/>
      <c r="C614" s="506"/>
      <c r="D614" s="216">
        <v>4</v>
      </c>
      <c r="E614" s="216" t="s">
        <v>6767</v>
      </c>
      <c r="F614" s="217">
        <v>1176</v>
      </c>
      <c r="G614" s="218">
        <f t="shared" si="124"/>
        <v>235.2</v>
      </c>
      <c r="H614" s="219">
        <f t="shared" si="125"/>
        <v>653.33333333333337</v>
      </c>
      <c r="I614" s="219">
        <f t="shared" si="126"/>
        <v>0.21777777777777779</v>
      </c>
      <c r="J614" s="217"/>
      <c r="K614" s="220"/>
      <c r="L614" s="220"/>
      <c r="M614" s="221"/>
      <c r="N614" s="222">
        <f t="shared" si="127"/>
        <v>0</v>
      </c>
      <c r="O614" s="223"/>
      <c r="P614" s="224"/>
      <c r="Q614" s="224"/>
      <c r="R614" s="224"/>
      <c r="S614" s="224"/>
      <c r="T614" s="225"/>
      <c r="U614" s="226">
        <f t="shared" si="128"/>
        <v>0.43555555555555558</v>
      </c>
      <c r="V614" s="227"/>
      <c r="W614" s="228" t="str">
        <f t="shared" si="129"/>
        <v>0</v>
      </c>
      <c r="X614" s="509"/>
      <c r="Y614" s="229">
        <f t="shared" si="130"/>
        <v>0</v>
      </c>
    </row>
    <row r="615" spans="2:25" ht="18.75" customHeight="1">
      <c r="B615" s="515"/>
      <c r="C615" s="506"/>
      <c r="D615" s="216"/>
      <c r="E615" s="216"/>
      <c r="F615" s="217">
        <v>0</v>
      </c>
      <c r="G615" s="218">
        <f t="shared" si="124"/>
        <v>0</v>
      </c>
      <c r="H615" s="219">
        <f t="shared" si="125"/>
        <v>0</v>
      </c>
      <c r="I615" s="219">
        <f t="shared" si="126"/>
        <v>0</v>
      </c>
      <c r="J615" s="217"/>
      <c r="K615" s="220"/>
      <c r="L615" s="220"/>
      <c r="M615" s="221"/>
      <c r="N615" s="222">
        <f t="shared" si="127"/>
        <v>0</v>
      </c>
      <c r="O615" s="223"/>
      <c r="P615" s="224"/>
      <c r="Q615" s="224"/>
      <c r="R615" s="224"/>
      <c r="S615" s="224"/>
      <c r="T615" s="225"/>
      <c r="U615" s="226">
        <f t="shared" si="128"/>
        <v>0</v>
      </c>
      <c r="V615" s="227"/>
      <c r="W615" s="228" t="str">
        <f t="shared" si="129"/>
        <v>0</v>
      </c>
      <c r="X615" s="509"/>
      <c r="Y615" s="229">
        <f t="shared" si="130"/>
        <v>0</v>
      </c>
    </row>
    <row r="616" spans="2:25" ht="18.75" customHeight="1">
      <c r="B616" s="515"/>
      <c r="C616" s="506"/>
      <c r="D616" s="216">
        <v>1</v>
      </c>
      <c r="E616" s="216" t="s">
        <v>6768</v>
      </c>
      <c r="F616" s="217">
        <v>1824</v>
      </c>
      <c r="G616" s="218">
        <f t="shared" si="124"/>
        <v>364.8</v>
      </c>
      <c r="H616" s="219">
        <f t="shared" si="125"/>
        <v>1013.3333333333333</v>
      </c>
      <c r="I616" s="219">
        <f t="shared" si="126"/>
        <v>0.33777777777777773</v>
      </c>
      <c r="J616" s="217"/>
      <c r="K616" s="220" t="s">
        <v>6769</v>
      </c>
      <c r="L616" s="220"/>
      <c r="M616" s="221">
        <f>SUM(H616:H619)</f>
        <v>2496.6666666666665</v>
      </c>
      <c r="N616" s="222">
        <f t="shared" si="127"/>
        <v>49.93333333333333</v>
      </c>
      <c r="O616" s="223" t="s">
        <v>6241</v>
      </c>
      <c r="P616" s="224" t="s">
        <v>12</v>
      </c>
      <c r="Q616" s="224"/>
      <c r="R616" s="224" t="s">
        <v>1064</v>
      </c>
      <c r="S616" s="224"/>
      <c r="T616" s="225"/>
      <c r="U616" s="226">
        <f t="shared" si="128"/>
        <v>0.67555555555555546</v>
      </c>
      <c r="V616" s="227">
        <f>SUM(U616:U619)</f>
        <v>1.6644444444444444</v>
      </c>
      <c r="W616" s="228" t="str">
        <f t="shared" si="129"/>
        <v>2</v>
      </c>
      <c r="X616" s="509"/>
      <c r="Y616" s="229">
        <f t="shared" si="130"/>
        <v>1</v>
      </c>
    </row>
    <row r="617" spans="2:25" ht="18.75" customHeight="1">
      <c r="B617" s="515"/>
      <c r="C617" s="506"/>
      <c r="D617" s="216">
        <v>2</v>
      </c>
      <c r="E617" s="216" t="s">
        <v>6770</v>
      </c>
      <c r="F617" s="217">
        <v>1075</v>
      </c>
      <c r="G617" s="218">
        <f t="shared" si="124"/>
        <v>215</v>
      </c>
      <c r="H617" s="219">
        <f t="shared" si="125"/>
        <v>597.22222222222217</v>
      </c>
      <c r="I617" s="219">
        <f t="shared" si="126"/>
        <v>0.19907407407407407</v>
      </c>
      <c r="J617" s="217"/>
      <c r="K617" s="220"/>
      <c r="L617" s="220"/>
      <c r="M617" s="221"/>
      <c r="N617" s="222">
        <f t="shared" si="127"/>
        <v>0</v>
      </c>
      <c r="O617" s="223"/>
      <c r="P617" s="224"/>
      <c r="Q617" s="224"/>
      <c r="R617" s="224"/>
      <c r="S617" s="224"/>
      <c r="T617" s="225"/>
      <c r="U617" s="226">
        <f t="shared" si="128"/>
        <v>0.39814814814814814</v>
      </c>
      <c r="V617" s="227"/>
      <c r="W617" s="228" t="str">
        <f t="shared" si="129"/>
        <v>0</v>
      </c>
      <c r="X617" s="509"/>
      <c r="Y617" s="229">
        <f t="shared" si="130"/>
        <v>0</v>
      </c>
    </row>
    <row r="618" spans="2:25" ht="18.75" customHeight="1">
      <c r="B618" s="515"/>
      <c r="C618" s="506"/>
      <c r="D618" s="216">
        <v>3</v>
      </c>
      <c r="E618" s="216" t="s">
        <v>6771</v>
      </c>
      <c r="F618" s="217">
        <v>755</v>
      </c>
      <c r="G618" s="218">
        <f t="shared" si="124"/>
        <v>151</v>
      </c>
      <c r="H618" s="219">
        <f t="shared" si="125"/>
        <v>419.44444444444446</v>
      </c>
      <c r="I618" s="219">
        <f t="shared" si="126"/>
        <v>0.13981481481481481</v>
      </c>
      <c r="J618" s="217"/>
      <c r="K618" s="220"/>
      <c r="L618" s="220"/>
      <c r="M618" s="221"/>
      <c r="N618" s="222">
        <f t="shared" si="127"/>
        <v>0</v>
      </c>
      <c r="O618" s="223"/>
      <c r="P618" s="224"/>
      <c r="Q618" s="224"/>
      <c r="R618" s="224"/>
      <c r="S618" s="224"/>
      <c r="T618" s="225"/>
      <c r="U618" s="226">
        <f t="shared" si="128"/>
        <v>0.27962962962962962</v>
      </c>
      <c r="V618" s="227"/>
      <c r="W618" s="228" t="str">
        <f t="shared" si="129"/>
        <v>0</v>
      </c>
      <c r="X618" s="509"/>
      <c r="Y618" s="229">
        <f t="shared" si="130"/>
        <v>0</v>
      </c>
    </row>
    <row r="619" spans="2:25" ht="18.75" customHeight="1">
      <c r="B619" s="515"/>
      <c r="C619" s="506"/>
      <c r="D619" s="216">
        <v>4</v>
      </c>
      <c r="E619" s="216" t="s">
        <v>6772</v>
      </c>
      <c r="F619" s="217">
        <v>840</v>
      </c>
      <c r="G619" s="218">
        <f t="shared" si="124"/>
        <v>168</v>
      </c>
      <c r="H619" s="219">
        <f t="shared" si="125"/>
        <v>466.66666666666663</v>
      </c>
      <c r="I619" s="219">
        <f t="shared" si="126"/>
        <v>0.15555555555555553</v>
      </c>
      <c r="J619" s="217"/>
      <c r="K619" s="220"/>
      <c r="L619" s="220"/>
      <c r="M619" s="221"/>
      <c r="N619" s="222">
        <f t="shared" si="127"/>
        <v>0</v>
      </c>
      <c r="O619" s="223"/>
      <c r="P619" s="224"/>
      <c r="Q619" s="224"/>
      <c r="R619" s="224"/>
      <c r="S619" s="224"/>
      <c r="T619" s="225"/>
      <c r="U619" s="226">
        <f t="shared" si="128"/>
        <v>0.31111111111111106</v>
      </c>
      <c r="V619" s="227"/>
      <c r="W619" s="228" t="str">
        <f t="shared" si="129"/>
        <v>0</v>
      </c>
      <c r="X619" s="509"/>
      <c r="Y619" s="229">
        <f t="shared" si="130"/>
        <v>0</v>
      </c>
    </row>
    <row r="620" spans="2:25" ht="18.75" customHeight="1">
      <c r="B620" s="515"/>
      <c r="C620" s="506"/>
      <c r="D620" s="216"/>
      <c r="E620" s="216"/>
      <c r="F620" s="217">
        <v>0</v>
      </c>
      <c r="G620" s="218">
        <f>F620/$G$15</f>
        <v>0</v>
      </c>
      <c r="H620" s="219">
        <f>F620/$H$15</f>
        <v>0</v>
      </c>
      <c r="I620" s="219">
        <f>H620/$I$15</f>
        <v>0</v>
      </c>
      <c r="J620" s="217"/>
      <c r="K620" s="220"/>
      <c r="L620" s="220"/>
      <c r="M620" s="221"/>
      <c r="N620" s="222">
        <f>M620/$N$15</f>
        <v>0</v>
      </c>
      <c r="O620" s="223"/>
      <c r="P620" s="224"/>
      <c r="Q620" s="224"/>
      <c r="R620" s="224"/>
      <c r="S620" s="224"/>
      <c r="T620" s="225"/>
      <c r="U620" s="226">
        <f>H620/$U$15</f>
        <v>0</v>
      </c>
      <c r="V620" s="227"/>
      <c r="W620" s="228" t="str">
        <f>IF(V620&lt;1,"0",IF(V620&lt;5,"2",IF(V620&gt;=5,"6")))</f>
        <v>0</v>
      </c>
      <c r="X620" s="509"/>
      <c r="Y620" s="229">
        <f t="shared" si="130"/>
        <v>0</v>
      </c>
    </row>
    <row r="621" spans="2:25" ht="18.75" customHeight="1">
      <c r="B621" s="515"/>
      <c r="C621" s="506"/>
      <c r="D621" s="216">
        <v>1</v>
      </c>
      <c r="E621" s="216" t="s">
        <v>6773</v>
      </c>
      <c r="F621" s="217">
        <v>2019</v>
      </c>
      <c r="G621" s="218">
        <f t="shared" si="124"/>
        <v>403.8</v>
      </c>
      <c r="H621" s="219">
        <f t="shared" si="125"/>
        <v>1121.6666666666667</v>
      </c>
      <c r="I621" s="219">
        <f t="shared" si="126"/>
        <v>0.37388888888888894</v>
      </c>
      <c r="J621" s="217"/>
      <c r="K621" s="220" t="s">
        <v>6774</v>
      </c>
      <c r="L621" s="220"/>
      <c r="M621" s="221">
        <f>SUM(H621:H624)</f>
        <v>2397.7777777777778</v>
      </c>
      <c r="N621" s="222">
        <f t="shared" si="127"/>
        <v>47.955555555555556</v>
      </c>
      <c r="O621" s="223" t="s">
        <v>6241</v>
      </c>
      <c r="P621" s="224" t="s">
        <v>12</v>
      </c>
      <c r="Q621" s="224"/>
      <c r="R621" s="224" t="s">
        <v>1064</v>
      </c>
      <c r="S621" s="224"/>
      <c r="T621" s="225"/>
      <c r="U621" s="226">
        <f t="shared" si="128"/>
        <v>0.74777777777777787</v>
      </c>
      <c r="V621" s="227">
        <f>SUM(U621:U624)</f>
        <v>1.5985185185185187</v>
      </c>
      <c r="W621" s="228" t="str">
        <f t="shared" si="129"/>
        <v>2</v>
      </c>
      <c r="X621" s="509"/>
      <c r="Y621" s="229">
        <f t="shared" si="130"/>
        <v>1</v>
      </c>
    </row>
    <row r="622" spans="2:25" ht="18.75" customHeight="1">
      <c r="B622" s="515"/>
      <c r="C622" s="506"/>
      <c r="D622" s="216">
        <v>2</v>
      </c>
      <c r="E622" s="216" t="s">
        <v>6368</v>
      </c>
      <c r="F622" s="217">
        <v>688</v>
      </c>
      <c r="G622" s="218">
        <f t="shared" si="124"/>
        <v>137.6</v>
      </c>
      <c r="H622" s="219">
        <f t="shared" si="125"/>
        <v>382.22222222222223</v>
      </c>
      <c r="I622" s="219">
        <f t="shared" si="126"/>
        <v>0.12740740740740741</v>
      </c>
      <c r="J622" s="217"/>
      <c r="K622" s="220"/>
      <c r="L622" s="220"/>
      <c r="M622" s="221"/>
      <c r="N622" s="222">
        <f t="shared" si="127"/>
        <v>0</v>
      </c>
      <c r="O622" s="223"/>
      <c r="P622" s="224"/>
      <c r="Q622" s="224"/>
      <c r="R622" s="224"/>
      <c r="S622" s="224"/>
      <c r="T622" s="225"/>
      <c r="U622" s="226">
        <f t="shared" si="128"/>
        <v>0.25481481481481483</v>
      </c>
      <c r="V622" s="227"/>
      <c r="W622" s="228" t="str">
        <f t="shared" si="129"/>
        <v>0</v>
      </c>
      <c r="X622" s="509"/>
      <c r="Y622" s="229">
        <f t="shared" si="130"/>
        <v>0</v>
      </c>
    </row>
    <row r="623" spans="2:25" ht="18.75" customHeight="1">
      <c r="B623" s="515"/>
      <c r="C623" s="506"/>
      <c r="D623" s="216">
        <v>3</v>
      </c>
      <c r="E623" s="216" t="s">
        <v>1150</v>
      </c>
      <c r="F623" s="217">
        <v>424</v>
      </c>
      <c r="G623" s="218">
        <f t="shared" si="124"/>
        <v>84.8</v>
      </c>
      <c r="H623" s="219">
        <f t="shared" si="125"/>
        <v>235.55555555555554</v>
      </c>
      <c r="I623" s="219">
        <f t="shared" si="126"/>
        <v>7.8518518518518515E-2</v>
      </c>
      <c r="J623" s="217"/>
      <c r="K623" s="220"/>
      <c r="L623" s="220"/>
      <c r="M623" s="221"/>
      <c r="N623" s="222">
        <f t="shared" si="127"/>
        <v>0</v>
      </c>
      <c r="O623" s="223"/>
      <c r="P623" s="224"/>
      <c r="Q623" s="224"/>
      <c r="R623" s="224"/>
      <c r="S623" s="224"/>
      <c r="T623" s="225"/>
      <c r="U623" s="226">
        <f t="shared" si="128"/>
        <v>0.15703703703703703</v>
      </c>
      <c r="V623" s="227"/>
      <c r="W623" s="228" t="str">
        <f t="shared" si="129"/>
        <v>0</v>
      </c>
      <c r="X623" s="509"/>
      <c r="Y623" s="229">
        <f t="shared" si="130"/>
        <v>0</v>
      </c>
    </row>
    <row r="624" spans="2:25" ht="18.75" customHeight="1">
      <c r="B624" s="515"/>
      <c r="C624" s="506"/>
      <c r="D624" s="216">
        <v>4</v>
      </c>
      <c r="E624" s="216" t="s">
        <v>6775</v>
      </c>
      <c r="F624" s="217">
        <v>1185</v>
      </c>
      <c r="G624" s="218">
        <f t="shared" si="124"/>
        <v>237</v>
      </c>
      <c r="H624" s="219">
        <f t="shared" si="125"/>
        <v>658.33333333333337</v>
      </c>
      <c r="I624" s="219">
        <f t="shared" si="126"/>
        <v>0.21944444444444447</v>
      </c>
      <c r="J624" s="217"/>
      <c r="K624" s="220"/>
      <c r="L624" s="220"/>
      <c r="M624" s="221"/>
      <c r="N624" s="222">
        <f t="shared" si="127"/>
        <v>0</v>
      </c>
      <c r="O624" s="223"/>
      <c r="P624" s="224"/>
      <c r="Q624" s="224"/>
      <c r="R624" s="224"/>
      <c r="S624" s="224"/>
      <c r="T624" s="225"/>
      <c r="U624" s="226">
        <f t="shared" si="128"/>
        <v>0.43888888888888894</v>
      </c>
      <c r="V624" s="227"/>
      <c r="W624" s="228" t="str">
        <f t="shared" si="129"/>
        <v>0</v>
      </c>
      <c r="X624" s="509"/>
      <c r="Y624" s="229">
        <f t="shared" si="130"/>
        <v>0</v>
      </c>
    </row>
    <row r="625" spans="2:25" ht="18.75" customHeight="1">
      <c r="B625" s="515"/>
      <c r="C625" s="506"/>
      <c r="D625" s="216"/>
      <c r="E625" s="216"/>
      <c r="F625" s="217">
        <v>0</v>
      </c>
      <c r="G625" s="218">
        <f t="shared" si="124"/>
        <v>0</v>
      </c>
      <c r="H625" s="219">
        <f t="shared" si="125"/>
        <v>0</v>
      </c>
      <c r="I625" s="219">
        <f t="shared" si="126"/>
        <v>0</v>
      </c>
      <c r="J625" s="217"/>
      <c r="K625" s="220"/>
      <c r="L625" s="220"/>
      <c r="M625" s="221"/>
      <c r="N625" s="222">
        <f t="shared" si="127"/>
        <v>0</v>
      </c>
      <c r="O625" s="223"/>
      <c r="P625" s="224"/>
      <c r="Q625" s="224"/>
      <c r="R625" s="224"/>
      <c r="S625" s="224"/>
      <c r="T625" s="225"/>
      <c r="U625" s="226">
        <f t="shared" si="128"/>
        <v>0</v>
      </c>
      <c r="V625" s="227"/>
      <c r="W625" s="228" t="str">
        <f t="shared" si="129"/>
        <v>0</v>
      </c>
      <c r="X625" s="509"/>
      <c r="Y625" s="229">
        <f t="shared" si="130"/>
        <v>0</v>
      </c>
    </row>
    <row r="626" spans="2:25" ht="18.75" customHeight="1">
      <c r="B626" s="515"/>
      <c r="C626" s="506"/>
      <c r="D626" s="216">
        <v>1</v>
      </c>
      <c r="E626" s="216" t="s">
        <v>6776</v>
      </c>
      <c r="F626" s="217">
        <v>1673</v>
      </c>
      <c r="G626" s="218">
        <f t="shared" si="124"/>
        <v>334.6</v>
      </c>
      <c r="H626" s="219">
        <f t="shared" si="125"/>
        <v>929.44444444444446</v>
      </c>
      <c r="I626" s="219">
        <f t="shared" si="126"/>
        <v>0.30981481481481482</v>
      </c>
      <c r="J626" s="217"/>
      <c r="K626" s="220"/>
      <c r="L626" s="220"/>
      <c r="M626" s="221"/>
      <c r="N626" s="222">
        <f t="shared" si="127"/>
        <v>0</v>
      </c>
      <c r="O626" s="223"/>
      <c r="P626" s="224"/>
      <c r="Q626" s="224"/>
      <c r="R626" s="224"/>
      <c r="S626" s="224"/>
      <c r="T626" s="225"/>
      <c r="U626" s="226">
        <f t="shared" si="128"/>
        <v>0.61962962962962964</v>
      </c>
      <c r="V626" s="227"/>
      <c r="W626" s="228" t="str">
        <f t="shared" si="129"/>
        <v>0</v>
      </c>
      <c r="X626" s="509"/>
      <c r="Y626" s="229">
        <f t="shared" si="130"/>
        <v>0</v>
      </c>
    </row>
    <row r="627" spans="2:25" ht="18.75" customHeight="1">
      <c r="B627" s="515"/>
      <c r="C627" s="506"/>
      <c r="D627" s="216">
        <v>2</v>
      </c>
      <c r="E627" s="216" t="s">
        <v>6777</v>
      </c>
      <c r="F627" s="217">
        <v>1226</v>
      </c>
      <c r="G627" s="218">
        <f t="shared" si="124"/>
        <v>245.2</v>
      </c>
      <c r="H627" s="219">
        <f t="shared" si="125"/>
        <v>681.11111111111109</v>
      </c>
      <c r="I627" s="219">
        <f t="shared" si="126"/>
        <v>0.22703703703703704</v>
      </c>
      <c r="J627" s="217"/>
      <c r="K627" s="220"/>
      <c r="L627" s="220"/>
      <c r="M627" s="221"/>
      <c r="N627" s="222">
        <f t="shared" si="127"/>
        <v>0</v>
      </c>
      <c r="O627" s="223"/>
      <c r="P627" s="224"/>
      <c r="Q627" s="224"/>
      <c r="R627" s="224"/>
      <c r="S627" s="224"/>
      <c r="T627" s="225"/>
      <c r="U627" s="226">
        <f t="shared" si="128"/>
        <v>0.45407407407407407</v>
      </c>
      <c r="V627" s="227"/>
      <c r="W627" s="228" t="str">
        <f t="shared" si="129"/>
        <v>0</v>
      </c>
      <c r="X627" s="509"/>
      <c r="Y627" s="229">
        <f t="shared" si="130"/>
        <v>0</v>
      </c>
    </row>
    <row r="628" spans="2:25" ht="18.75" customHeight="1">
      <c r="B628" s="515"/>
      <c r="C628" s="506"/>
      <c r="D628" s="216">
        <v>3</v>
      </c>
      <c r="E628" s="216" t="s">
        <v>6778</v>
      </c>
      <c r="F628" s="217">
        <v>1668</v>
      </c>
      <c r="G628" s="218">
        <f t="shared" si="124"/>
        <v>333.6</v>
      </c>
      <c r="H628" s="219">
        <f t="shared" si="125"/>
        <v>926.66666666666663</v>
      </c>
      <c r="I628" s="219">
        <f t="shared" si="126"/>
        <v>0.30888888888888888</v>
      </c>
      <c r="J628" s="217"/>
      <c r="K628" s="220" t="s">
        <v>6779</v>
      </c>
      <c r="L628" s="220"/>
      <c r="M628" s="221">
        <f>SUM(H626:H629)</f>
        <v>3012.7777777777778</v>
      </c>
      <c r="N628" s="222">
        <f t="shared" si="127"/>
        <v>60.25555555555556</v>
      </c>
      <c r="O628" s="223" t="s">
        <v>6241</v>
      </c>
      <c r="P628" s="224" t="s">
        <v>12</v>
      </c>
      <c r="Q628" s="224"/>
      <c r="R628" s="224" t="s">
        <v>1064</v>
      </c>
      <c r="S628" s="224"/>
      <c r="T628" s="225"/>
      <c r="U628" s="226">
        <f t="shared" si="128"/>
        <v>0.61777777777777776</v>
      </c>
      <c r="V628" s="227">
        <f>SUM(U626:U629)</f>
        <v>2.0085185185185184</v>
      </c>
      <c r="W628" s="228" t="str">
        <f t="shared" si="129"/>
        <v>2</v>
      </c>
      <c r="X628" s="509"/>
      <c r="Y628" s="229">
        <f t="shared" si="130"/>
        <v>1</v>
      </c>
    </row>
    <row r="629" spans="2:25" ht="18.75" customHeight="1">
      <c r="B629" s="515"/>
      <c r="C629" s="506"/>
      <c r="D629" s="216">
        <v>4</v>
      </c>
      <c r="E629" s="216" t="s">
        <v>6780</v>
      </c>
      <c r="F629" s="217">
        <v>856</v>
      </c>
      <c r="G629" s="218">
        <f t="shared" si="124"/>
        <v>171.2</v>
      </c>
      <c r="H629" s="219">
        <f t="shared" si="125"/>
        <v>475.55555555555554</v>
      </c>
      <c r="I629" s="219">
        <f t="shared" si="126"/>
        <v>0.1585185185185185</v>
      </c>
      <c r="J629" s="217"/>
      <c r="K629" s="220"/>
      <c r="L629" s="220"/>
      <c r="M629" s="221"/>
      <c r="N629" s="222">
        <f t="shared" si="127"/>
        <v>0</v>
      </c>
      <c r="O629" s="223"/>
      <c r="P629" s="224"/>
      <c r="Q629" s="224"/>
      <c r="R629" s="224"/>
      <c r="S629" s="224"/>
      <c r="T629" s="225"/>
      <c r="U629" s="226">
        <f t="shared" si="128"/>
        <v>0.31703703703703701</v>
      </c>
      <c r="V629" s="227"/>
      <c r="W629" s="228" t="str">
        <f t="shared" si="129"/>
        <v>0</v>
      </c>
      <c r="X629" s="509"/>
      <c r="Y629" s="229">
        <f t="shared" si="130"/>
        <v>0</v>
      </c>
    </row>
    <row r="630" spans="2:25" ht="18.75" customHeight="1">
      <c r="B630" s="515"/>
      <c r="C630" s="506"/>
      <c r="D630" s="216"/>
      <c r="E630" s="216"/>
      <c r="F630" s="217"/>
      <c r="G630" s="218">
        <f t="shared" si="124"/>
        <v>0</v>
      </c>
      <c r="H630" s="219">
        <f t="shared" si="125"/>
        <v>0</v>
      </c>
      <c r="I630" s="219">
        <f t="shared" si="126"/>
        <v>0</v>
      </c>
      <c r="J630" s="217"/>
      <c r="K630" s="220"/>
      <c r="L630" s="220"/>
      <c r="M630" s="221"/>
      <c r="N630" s="222">
        <f t="shared" si="127"/>
        <v>0</v>
      </c>
      <c r="O630" s="223"/>
      <c r="P630" s="224"/>
      <c r="Q630" s="224"/>
      <c r="R630" s="224"/>
      <c r="S630" s="224"/>
      <c r="T630" s="225"/>
      <c r="U630" s="226">
        <f t="shared" si="128"/>
        <v>0</v>
      </c>
      <c r="V630" s="227"/>
      <c r="W630" s="228" t="str">
        <f t="shared" si="129"/>
        <v>0</v>
      </c>
      <c r="X630" s="509"/>
      <c r="Y630" s="229">
        <f t="shared" si="130"/>
        <v>0</v>
      </c>
    </row>
    <row r="631" spans="2:25" ht="18.75" customHeight="1">
      <c r="B631" s="516"/>
      <c r="C631" s="507"/>
      <c r="D631" s="216"/>
      <c r="E631" s="216"/>
      <c r="F631" s="217"/>
      <c r="G631" s="218">
        <f>F631/$G$15</f>
        <v>0</v>
      </c>
      <c r="H631" s="219">
        <f>F631/$H$15</f>
        <v>0</v>
      </c>
      <c r="I631" s="219">
        <f>H631/$I$15</f>
        <v>0</v>
      </c>
      <c r="J631" s="217"/>
      <c r="K631" s="220"/>
      <c r="L631" s="220"/>
      <c r="M631" s="232"/>
      <c r="N631" s="222">
        <f>M631/$N$15</f>
        <v>0</v>
      </c>
      <c r="O631" s="231"/>
      <c r="P631" s="231"/>
      <c r="Q631" s="231"/>
      <c r="R631" s="231"/>
      <c r="S631" s="231"/>
      <c r="T631" s="225"/>
      <c r="U631" s="226">
        <f>H631/$U$15</f>
        <v>0</v>
      </c>
      <c r="V631" s="227"/>
      <c r="W631" s="228" t="str">
        <f>IF(V631&lt;1,"0",IF(V631&lt;5,"2",IF(V631&gt;=5,"6")))</f>
        <v>0</v>
      </c>
      <c r="X631" s="510"/>
      <c r="Y631" s="229">
        <f t="shared" si="130"/>
        <v>0</v>
      </c>
    </row>
    <row r="632" spans="2:25">
      <c r="B632" s="233"/>
      <c r="C632" s="234" t="s">
        <v>111</v>
      </c>
      <c r="D632" s="235"/>
      <c r="E632" s="236">
        <f>COUNTA(E591:E631)</f>
        <v>31</v>
      </c>
      <c r="F632" s="236">
        <f>SUM(F591:F631)</f>
        <v>37638</v>
      </c>
      <c r="G632" s="236">
        <f>SUM(G591:G631)</f>
        <v>7527.6000000000013</v>
      </c>
      <c r="H632" s="236">
        <f>SUM(H591:H631)</f>
        <v>20909.999999999996</v>
      </c>
      <c r="I632" s="236">
        <f>SUM(I591:I631)</f>
        <v>6.9700000000000015</v>
      </c>
      <c r="J632" s="236">
        <f>COUNTA(J591:J631)</f>
        <v>0</v>
      </c>
      <c r="K632" s="236">
        <f>COUNTA(K591:K631)</f>
        <v>8</v>
      </c>
      <c r="L632" s="236">
        <f>COUNTA(L591:L631)</f>
        <v>0</v>
      </c>
      <c r="M632" s="236">
        <f>SUM(M591:M631)</f>
        <v>20910</v>
      </c>
      <c r="N632" s="236">
        <f>SUM(N591:N631)</f>
        <v>418.20000000000005</v>
      </c>
      <c r="O632" s="237"/>
      <c r="P632" s="238">
        <f>COUNTIF(P591:P631, "YES")</f>
        <v>0</v>
      </c>
      <c r="Q632" s="237"/>
      <c r="R632" s="237"/>
      <c r="S632" s="237"/>
      <c r="T632" s="237"/>
      <c r="U632" s="236">
        <f>SUM(U591:U631)</f>
        <v>13.940000000000003</v>
      </c>
      <c r="V632" s="236">
        <f>SUM(V591:V631)</f>
        <v>13.940000000000001</v>
      </c>
      <c r="W632" s="236">
        <f t="array" ref="W632">SUM(ABS(W591:W631))</f>
        <v>16</v>
      </c>
      <c r="X632" s="238">
        <f>IF(X591&lt;0.2, "0", IF(X591&lt;=2, "2", IF(X591&gt;2, ROUND(X591,0))))</f>
        <v>3</v>
      </c>
      <c r="Y632" s="236">
        <f>SUM(Y591:Y631)</f>
        <v>8</v>
      </c>
    </row>
    <row r="633" spans="2:25" ht="18.75" customHeight="1">
      <c r="B633" s="514">
        <v>10</v>
      </c>
      <c r="C633" s="517" t="s">
        <v>428</v>
      </c>
      <c r="D633" s="216">
        <v>1</v>
      </c>
      <c r="E633" s="216" t="s">
        <v>6781</v>
      </c>
      <c r="F633" s="217">
        <v>1176</v>
      </c>
      <c r="G633" s="218">
        <f t="shared" ref="G633:G687" si="131">F633/$G$15</f>
        <v>235.2</v>
      </c>
      <c r="H633" s="219">
        <f t="shared" ref="H633:H687" si="132">F633/$H$15</f>
        <v>653.33333333333337</v>
      </c>
      <c r="I633" s="219">
        <f t="shared" ref="I633:I687" si="133">H633/$I$15</f>
        <v>0.21777777777777779</v>
      </c>
      <c r="J633" s="217"/>
      <c r="K633" s="220"/>
      <c r="L633" s="220"/>
      <c r="M633" s="221"/>
      <c r="N633" s="222">
        <f>M633/$N$15</f>
        <v>0</v>
      </c>
      <c r="O633" s="223"/>
      <c r="P633" s="224"/>
      <c r="Q633" s="224"/>
      <c r="R633" s="224"/>
      <c r="S633" s="224"/>
      <c r="T633" s="225"/>
      <c r="U633" s="226">
        <f t="shared" ref="U633:U687" si="134">H633/$U$15</f>
        <v>0.43555555555555558</v>
      </c>
      <c r="V633" s="227"/>
      <c r="W633" s="228" t="str">
        <f t="shared" ref="W633:W687" si="135">IF(V633&lt;1,"0",IF(V633&lt;5,"2",IF(V633&gt;=5,"6")))</f>
        <v>0</v>
      </c>
      <c r="X633" s="508">
        <f>K689/$X$15</f>
        <v>3.3333333333333335</v>
      </c>
      <c r="Y633" s="229">
        <f>W633/2</f>
        <v>0</v>
      </c>
    </row>
    <row r="634" spans="2:25" ht="18.75" customHeight="1">
      <c r="B634" s="515"/>
      <c r="C634" s="518"/>
      <c r="D634" s="216">
        <v>2</v>
      </c>
      <c r="E634" s="216" t="s">
        <v>6782</v>
      </c>
      <c r="F634" s="217">
        <v>1481</v>
      </c>
      <c r="G634" s="218">
        <f t="shared" si="131"/>
        <v>296.2</v>
      </c>
      <c r="H634" s="219">
        <f t="shared" si="132"/>
        <v>822.77777777777771</v>
      </c>
      <c r="I634" s="219">
        <f t="shared" si="133"/>
        <v>0.27425925925925926</v>
      </c>
      <c r="J634" s="217"/>
      <c r="K634" s="220" t="s">
        <v>6783</v>
      </c>
      <c r="L634" s="220"/>
      <c r="M634" s="221">
        <f>SUM(H633:H637)</f>
        <v>3452.7777777777778</v>
      </c>
      <c r="N634" s="222">
        <f t="shared" ref="N634:N687" si="136">M634/$N$15</f>
        <v>69.055555555555557</v>
      </c>
      <c r="O634" s="223" t="s">
        <v>6241</v>
      </c>
      <c r="P634" s="224" t="s">
        <v>12</v>
      </c>
      <c r="Q634" s="224"/>
      <c r="R634" s="224" t="s">
        <v>1064</v>
      </c>
      <c r="S634" s="224"/>
      <c r="T634" s="225"/>
      <c r="U634" s="226">
        <f t="shared" si="134"/>
        <v>0.54851851851851852</v>
      </c>
      <c r="V634" s="227">
        <f>SUM(U633:U637)</f>
        <v>2.3018518518518518</v>
      </c>
      <c r="W634" s="228" t="str">
        <f t="shared" si="135"/>
        <v>2</v>
      </c>
      <c r="X634" s="509"/>
      <c r="Y634" s="229">
        <f t="shared" ref="Y634:Y688" si="137">W634/2</f>
        <v>1</v>
      </c>
    </row>
    <row r="635" spans="2:25" ht="18.75" customHeight="1">
      <c r="B635" s="515"/>
      <c r="C635" s="518"/>
      <c r="D635" s="216">
        <v>3</v>
      </c>
      <c r="E635" s="216" t="s">
        <v>6784</v>
      </c>
      <c r="F635" s="217">
        <v>1155</v>
      </c>
      <c r="G635" s="218">
        <f t="shared" si="131"/>
        <v>231</v>
      </c>
      <c r="H635" s="219">
        <f t="shared" si="132"/>
        <v>641.66666666666663</v>
      </c>
      <c r="I635" s="219">
        <f t="shared" si="133"/>
        <v>0.21388888888888888</v>
      </c>
      <c r="J635" s="217"/>
      <c r="K635" s="220"/>
      <c r="L635" s="220"/>
      <c r="M635" s="221"/>
      <c r="N635" s="222">
        <f t="shared" si="136"/>
        <v>0</v>
      </c>
      <c r="O635" s="223"/>
      <c r="P635" s="224"/>
      <c r="Q635" s="224"/>
      <c r="R635" s="224"/>
      <c r="S635" s="224"/>
      <c r="T635" s="225"/>
      <c r="U635" s="226">
        <f t="shared" si="134"/>
        <v>0.42777777777777776</v>
      </c>
      <c r="V635" s="227"/>
      <c r="W635" s="228" t="str">
        <f t="shared" si="135"/>
        <v>0</v>
      </c>
      <c r="X635" s="509"/>
      <c r="Y635" s="229">
        <f t="shared" si="137"/>
        <v>0</v>
      </c>
    </row>
    <row r="636" spans="2:25" ht="18.75" customHeight="1">
      <c r="B636" s="515"/>
      <c r="C636" s="518"/>
      <c r="D636" s="216">
        <v>4</v>
      </c>
      <c r="E636" s="216" t="s">
        <v>6368</v>
      </c>
      <c r="F636" s="217">
        <v>1170</v>
      </c>
      <c r="G636" s="218">
        <f t="shared" si="131"/>
        <v>234</v>
      </c>
      <c r="H636" s="219">
        <f t="shared" si="132"/>
        <v>650</v>
      </c>
      <c r="I636" s="219">
        <f t="shared" si="133"/>
        <v>0.21666666666666667</v>
      </c>
      <c r="J636" s="217"/>
      <c r="K636" s="220"/>
      <c r="L636" s="220"/>
      <c r="M636" s="221"/>
      <c r="N636" s="222">
        <f t="shared" si="136"/>
        <v>0</v>
      </c>
      <c r="O636" s="223"/>
      <c r="P636" s="224"/>
      <c r="Q636" s="224"/>
      <c r="R636" s="224"/>
      <c r="S636" s="224"/>
      <c r="T636" s="225"/>
      <c r="U636" s="226">
        <f t="shared" si="134"/>
        <v>0.43333333333333335</v>
      </c>
      <c r="V636" s="227"/>
      <c r="W636" s="228" t="str">
        <f t="shared" si="135"/>
        <v>0</v>
      </c>
      <c r="X636" s="509"/>
      <c r="Y636" s="229">
        <f t="shared" si="137"/>
        <v>0</v>
      </c>
    </row>
    <row r="637" spans="2:25" ht="18.75" customHeight="1">
      <c r="B637" s="515"/>
      <c r="C637" s="518"/>
      <c r="D637" s="216">
        <v>5</v>
      </c>
      <c r="E637" s="216" t="s">
        <v>6785</v>
      </c>
      <c r="F637" s="217">
        <v>1233</v>
      </c>
      <c r="G637" s="218">
        <f t="shared" si="131"/>
        <v>246.6</v>
      </c>
      <c r="H637" s="219">
        <f t="shared" si="132"/>
        <v>685</v>
      </c>
      <c r="I637" s="219">
        <f t="shared" si="133"/>
        <v>0.22833333333333333</v>
      </c>
      <c r="J637" s="217"/>
      <c r="K637" s="220"/>
      <c r="L637" s="220"/>
      <c r="M637" s="221"/>
      <c r="N637" s="222">
        <f t="shared" si="136"/>
        <v>0</v>
      </c>
      <c r="O637" s="223"/>
      <c r="P637" s="224"/>
      <c r="Q637" s="224"/>
      <c r="R637" s="224"/>
      <c r="S637" s="224"/>
      <c r="T637" s="225"/>
      <c r="U637" s="226">
        <f t="shared" si="134"/>
        <v>0.45666666666666667</v>
      </c>
      <c r="V637" s="227"/>
      <c r="W637" s="228" t="str">
        <f t="shared" si="135"/>
        <v>0</v>
      </c>
      <c r="X637" s="509"/>
      <c r="Y637" s="229">
        <f t="shared" si="137"/>
        <v>0</v>
      </c>
    </row>
    <row r="638" spans="2:25" ht="18.75" customHeight="1">
      <c r="B638" s="515"/>
      <c r="C638" s="518"/>
      <c r="D638" s="216"/>
      <c r="E638" s="216"/>
      <c r="F638" s="217">
        <v>0</v>
      </c>
      <c r="G638" s="218">
        <f t="shared" si="131"/>
        <v>0</v>
      </c>
      <c r="H638" s="219">
        <f t="shared" si="132"/>
        <v>0</v>
      </c>
      <c r="I638" s="219">
        <f t="shared" si="133"/>
        <v>0</v>
      </c>
      <c r="J638" s="217"/>
      <c r="K638" s="220"/>
      <c r="L638" s="220"/>
      <c r="M638" s="221"/>
      <c r="N638" s="222">
        <f t="shared" si="136"/>
        <v>0</v>
      </c>
      <c r="O638" s="223"/>
      <c r="P638" s="224"/>
      <c r="Q638" s="224"/>
      <c r="R638" s="224"/>
      <c r="S638" s="224"/>
      <c r="T638" s="225"/>
      <c r="U638" s="226">
        <f t="shared" si="134"/>
        <v>0</v>
      </c>
      <c r="V638" s="227"/>
      <c r="W638" s="228" t="str">
        <f t="shared" si="135"/>
        <v>0</v>
      </c>
      <c r="X638" s="509"/>
      <c r="Y638" s="229">
        <f t="shared" si="137"/>
        <v>0</v>
      </c>
    </row>
    <row r="639" spans="2:25" ht="18.75" customHeight="1">
      <c r="B639" s="515"/>
      <c r="C639" s="518"/>
      <c r="D639" s="216">
        <v>1</v>
      </c>
      <c r="E639" s="216" t="s">
        <v>6786</v>
      </c>
      <c r="F639" s="217">
        <v>1366</v>
      </c>
      <c r="G639" s="218">
        <f t="shared" si="131"/>
        <v>273.2</v>
      </c>
      <c r="H639" s="219">
        <f t="shared" si="132"/>
        <v>758.88888888888891</v>
      </c>
      <c r="I639" s="219">
        <f t="shared" si="133"/>
        <v>0.25296296296296295</v>
      </c>
      <c r="J639" s="217"/>
      <c r="K639" s="220" t="s">
        <v>6787</v>
      </c>
      <c r="L639" s="220"/>
      <c r="M639" s="221">
        <f>SUM(H639:H642)</f>
        <v>3452.2222222222217</v>
      </c>
      <c r="N639" s="222">
        <f t="shared" si="136"/>
        <v>69.044444444444437</v>
      </c>
      <c r="O639" s="223" t="s">
        <v>6241</v>
      </c>
      <c r="P639" s="224" t="s">
        <v>12</v>
      </c>
      <c r="Q639" s="224"/>
      <c r="R639" s="224" t="s">
        <v>1064</v>
      </c>
      <c r="S639" s="224"/>
      <c r="T639" s="225"/>
      <c r="U639" s="226">
        <f t="shared" si="134"/>
        <v>0.50592592592592589</v>
      </c>
      <c r="V639" s="227">
        <f>SUM(U639:U642)</f>
        <v>2.3014814814814817</v>
      </c>
      <c r="W639" s="228" t="str">
        <f t="shared" si="135"/>
        <v>2</v>
      </c>
      <c r="X639" s="509"/>
      <c r="Y639" s="229">
        <f t="shared" si="137"/>
        <v>1</v>
      </c>
    </row>
    <row r="640" spans="2:25" ht="18.75" customHeight="1">
      <c r="B640" s="515"/>
      <c r="C640" s="518"/>
      <c r="D640" s="216">
        <v>2</v>
      </c>
      <c r="E640" s="216" t="s">
        <v>6788</v>
      </c>
      <c r="F640" s="217">
        <v>1418</v>
      </c>
      <c r="G640" s="218">
        <f t="shared" si="131"/>
        <v>283.60000000000002</v>
      </c>
      <c r="H640" s="219">
        <f t="shared" si="132"/>
        <v>787.77777777777771</v>
      </c>
      <c r="I640" s="219">
        <f t="shared" si="133"/>
        <v>0.26259259259259254</v>
      </c>
      <c r="J640" s="217"/>
      <c r="K640" s="220"/>
      <c r="L640" s="220"/>
      <c r="M640" s="221"/>
      <c r="N640" s="222">
        <f t="shared" si="136"/>
        <v>0</v>
      </c>
      <c r="O640" s="223"/>
      <c r="P640" s="224"/>
      <c r="Q640" s="224"/>
      <c r="R640" s="224"/>
      <c r="S640" s="224"/>
      <c r="T640" s="225"/>
      <c r="U640" s="226">
        <f t="shared" si="134"/>
        <v>0.52518518518518509</v>
      </c>
      <c r="V640" s="227"/>
      <c r="W640" s="228" t="str">
        <f t="shared" si="135"/>
        <v>0</v>
      </c>
      <c r="X640" s="509"/>
      <c r="Y640" s="229">
        <f t="shared" si="137"/>
        <v>0</v>
      </c>
    </row>
    <row r="641" spans="2:25" ht="18.75" customHeight="1">
      <c r="B641" s="515"/>
      <c r="C641" s="518"/>
      <c r="D641" s="216">
        <v>3</v>
      </c>
      <c r="E641" s="216" t="s">
        <v>6789</v>
      </c>
      <c r="F641" s="217">
        <v>1385</v>
      </c>
      <c r="G641" s="218">
        <f t="shared" si="131"/>
        <v>277</v>
      </c>
      <c r="H641" s="219">
        <f t="shared" si="132"/>
        <v>769.44444444444446</v>
      </c>
      <c r="I641" s="219">
        <f t="shared" si="133"/>
        <v>0.25648148148148148</v>
      </c>
      <c r="J641" s="217"/>
      <c r="K641" s="220"/>
      <c r="L641" s="220"/>
      <c r="M641" s="221"/>
      <c r="N641" s="222">
        <f t="shared" si="136"/>
        <v>0</v>
      </c>
      <c r="O641" s="223"/>
      <c r="P641" s="224"/>
      <c r="Q641" s="224"/>
      <c r="R641" s="224"/>
      <c r="S641" s="224"/>
      <c r="T641" s="225"/>
      <c r="U641" s="226">
        <f t="shared" si="134"/>
        <v>0.51296296296296295</v>
      </c>
      <c r="V641" s="227"/>
      <c r="W641" s="228" t="str">
        <f t="shared" si="135"/>
        <v>0</v>
      </c>
      <c r="X641" s="509"/>
      <c r="Y641" s="229">
        <f t="shared" si="137"/>
        <v>0</v>
      </c>
    </row>
    <row r="642" spans="2:25" ht="18.75" customHeight="1">
      <c r="B642" s="515"/>
      <c r="C642" s="518"/>
      <c r="D642" s="216">
        <v>4</v>
      </c>
      <c r="E642" s="216" t="s">
        <v>6790</v>
      </c>
      <c r="F642" s="217">
        <v>2045</v>
      </c>
      <c r="G642" s="218">
        <f t="shared" si="131"/>
        <v>409</v>
      </c>
      <c r="H642" s="219">
        <f t="shared" si="132"/>
        <v>1136.1111111111111</v>
      </c>
      <c r="I642" s="219">
        <f t="shared" si="133"/>
        <v>0.37870370370370371</v>
      </c>
      <c r="J642" s="217"/>
      <c r="K642" s="220"/>
      <c r="L642" s="220"/>
      <c r="M642" s="221"/>
      <c r="N642" s="222">
        <f t="shared" si="136"/>
        <v>0</v>
      </c>
      <c r="O642" s="223"/>
      <c r="P642" s="224"/>
      <c r="Q642" s="224"/>
      <c r="R642" s="224"/>
      <c r="S642" s="224"/>
      <c r="T642" s="225"/>
      <c r="U642" s="226">
        <f t="shared" si="134"/>
        <v>0.75740740740740742</v>
      </c>
      <c r="V642" s="227"/>
      <c r="W642" s="228" t="str">
        <f t="shared" si="135"/>
        <v>0</v>
      </c>
      <c r="X642" s="509"/>
      <c r="Y642" s="229">
        <f t="shared" si="137"/>
        <v>0</v>
      </c>
    </row>
    <row r="643" spans="2:25" ht="18.75" customHeight="1">
      <c r="B643" s="515"/>
      <c r="C643" s="518"/>
      <c r="D643" s="216"/>
      <c r="E643" s="216"/>
      <c r="F643" s="217">
        <v>0</v>
      </c>
      <c r="G643" s="218">
        <f t="shared" si="131"/>
        <v>0</v>
      </c>
      <c r="H643" s="219">
        <f t="shared" si="132"/>
        <v>0</v>
      </c>
      <c r="I643" s="219">
        <f t="shared" si="133"/>
        <v>0</v>
      </c>
      <c r="J643" s="217"/>
      <c r="K643" s="220"/>
      <c r="L643" s="220"/>
      <c r="M643" s="221"/>
      <c r="N643" s="222">
        <f t="shared" si="136"/>
        <v>0</v>
      </c>
      <c r="O643" s="223"/>
      <c r="P643" s="224"/>
      <c r="Q643" s="224"/>
      <c r="R643" s="224"/>
      <c r="S643" s="224"/>
      <c r="T643" s="225"/>
      <c r="U643" s="226">
        <f t="shared" si="134"/>
        <v>0</v>
      </c>
      <c r="V643" s="227"/>
      <c r="W643" s="228" t="str">
        <f t="shared" si="135"/>
        <v>0</v>
      </c>
      <c r="X643" s="509"/>
      <c r="Y643" s="229">
        <f t="shared" si="137"/>
        <v>0</v>
      </c>
    </row>
    <row r="644" spans="2:25" ht="18.75" customHeight="1">
      <c r="B644" s="515"/>
      <c r="C644" s="518"/>
      <c r="D644" s="216">
        <v>1</v>
      </c>
      <c r="E644" s="216" t="s">
        <v>6791</v>
      </c>
      <c r="F644" s="217">
        <v>1185</v>
      </c>
      <c r="G644" s="218">
        <f t="shared" si="131"/>
        <v>237</v>
      </c>
      <c r="H644" s="219">
        <f t="shared" si="132"/>
        <v>658.33333333333337</v>
      </c>
      <c r="I644" s="219">
        <f t="shared" si="133"/>
        <v>0.21944444444444447</v>
      </c>
      <c r="J644" s="217"/>
      <c r="K644" s="220"/>
      <c r="L644" s="220"/>
      <c r="M644" s="221"/>
      <c r="N644" s="222">
        <f t="shared" si="136"/>
        <v>0</v>
      </c>
      <c r="O644" s="223"/>
      <c r="P644" s="224"/>
      <c r="Q644" s="224"/>
      <c r="R644" s="224"/>
      <c r="S644" s="224"/>
      <c r="T644" s="225"/>
      <c r="U644" s="226">
        <f t="shared" si="134"/>
        <v>0.43888888888888894</v>
      </c>
      <c r="V644" s="227"/>
      <c r="W644" s="228" t="str">
        <f t="shared" si="135"/>
        <v>0</v>
      </c>
      <c r="X644" s="509"/>
      <c r="Y644" s="229">
        <f t="shared" si="137"/>
        <v>0</v>
      </c>
    </row>
    <row r="645" spans="2:25" ht="18.75" customHeight="1">
      <c r="B645" s="515"/>
      <c r="C645" s="518"/>
      <c r="D645" s="216">
        <v>2</v>
      </c>
      <c r="E645" s="216" t="s">
        <v>6792</v>
      </c>
      <c r="F645" s="217">
        <v>1166</v>
      </c>
      <c r="G645" s="218">
        <f t="shared" si="131"/>
        <v>233.2</v>
      </c>
      <c r="H645" s="219">
        <f t="shared" si="132"/>
        <v>647.77777777777771</v>
      </c>
      <c r="I645" s="219">
        <f t="shared" si="133"/>
        <v>0.21592592592592591</v>
      </c>
      <c r="J645" s="217"/>
      <c r="K645" s="220"/>
      <c r="L645" s="220"/>
      <c r="M645" s="221"/>
      <c r="N645" s="222">
        <f t="shared" si="136"/>
        <v>0</v>
      </c>
      <c r="O645" s="223"/>
      <c r="P645" s="224"/>
      <c r="Q645" s="224"/>
      <c r="R645" s="224"/>
      <c r="S645" s="224"/>
      <c r="T645" s="225"/>
      <c r="U645" s="226">
        <f t="shared" si="134"/>
        <v>0.43185185185185182</v>
      </c>
      <c r="V645" s="227"/>
      <c r="W645" s="228" t="str">
        <f t="shared" si="135"/>
        <v>0</v>
      </c>
      <c r="X645" s="509"/>
      <c r="Y645" s="229">
        <f t="shared" si="137"/>
        <v>0</v>
      </c>
    </row>
    <row r="646" spans="2:25" ht="18.75" customHeight="1">
      <c r="B646" s="515"/>
      <c r="C646" s="518"/>
      <c r="D646" s="216">
        <v>3</v>
      </c>
      <c r="E646" s="216" t="s">
        <v>6793</v>
      </c>
      <c r="F646" s="217">
        <v>1381</v>
      </c>
      <c r="G646" s="218">
        <f t="shared" si="131"/>
        <v>276.2</v>
      </c>
      <c r="H646" s="219">
        <f t="shared" si="132"/>
        <v>767.22222222222217</v>
      </c>
      <c r="I646" s="219">
        <f t="shared" si="133"/>
        <v>0.25574074074074071</v>
      </c>
      <c r="J646" s="217"/>
      <c r="K646" s="220" t="s">
        <v>6794</v>
      </c>
      <c r="L646" s="220"/>
      <c r="M646" s="221">
        <f>SUM(H644:H648)</f>
        <v>3452.7777777777774</v>
      </c>
      <c r="N646" s="222">
        <f t="shared" si="136"/>
        <v>69.055555555555543</v>
      </c>
      <c r="O646" s="223" t="s">
        <v>6241</v>
      </c>
      <c r="P646" s="224" t="s">
        <v>12</v>
      </c>
      <c r="Q646" s="224"/>
      <c r="R646" s="224" t="s">
        <v>1064</v>
      </c>
      <c r="S646" s="224"/>
      <c r="T646" s="225"/>
      <c r="U646" s="226">
        <f t="shared" si="134"/>
        <v>0.51148148148148143</v>
      </c>
      <c r="V646" s="227">
        <f>SUM(U644:U648)</f>
        <v>2.3018518518518518</v>
      </c>
      <c r="W646" s="228" t="str">
        <f t="shared" si="135"/>
        <v>2</v>
      </c>
      <c r="X646" s="509"/>
      <c r="Y646" s="229">
        <f t="shared" si="137"/>
        <v>1</v>
      </c>
    </row>
    <row r="647" spans="2:25" ht="18.75" customHeight="1">
      <c r="B647" s="515"/>
      <c r="C647" s="518"/>
      <c r="D647" s="216">
        <v>4</v>
      </c>
      <c r="E647" s="216" t="s">
        <v>6548</v>
      </c>
      <c r="F647" s="217">
        <v>1148</v>
      </c>
      <c r="G647" s="218">
        <f t="shared" si="131"/>
        <v>229.6</v>
      </c>
      <c r="H647" s="219">
        <f t="shared" si="132"/>
        <v>637.77777777777771</v>
      </c>
      <c r="I647" s="219">
        <f t="shared" si="133"/>
        <v>0.21259259259259258</v>
      </c>
      <c r="J647" s="217"/>
      <c r="K647" s="220"/>
      <c r="L647" s="220"/>
      <c r="M647" s="221"/>
      <c r="N647" s="222">
        <f t="shared" si="136"/>
        <v>0</v>
      </c>
      <c r="O647" s="223"/>
      <c r="P647" s="224"/>
      <c r="Q647" s="224"/>
      <c r="R647" s="224"/>
      <c r="S647" s="224"/>
      <c r="T647" s="225"/>
      <c r="U647" s="226">
        <f t="shared" si="134"/>
        <v>0.42518518518518517</v>
      </c>
      <c r="V647" s="227"/>
      <c r="W647" s="228" t="str">
        <f t="shared" si="135"/>
        <v>0</v>
      </c>
      <c r="X647" s="509"/>
      <c r="Y647" s="229">
        <f t="shared" si="137"/>
        <v>0</v>
      </c>
    </row>
    <row r="648" spans="2:25" ht="18.75" customHeight="1">
      <c r="B648" s="515"/>
      <c r="C648" s="518"/>
      <c r="D648" s="216">
        <v>5</v>
      </c>
      <c r="E648" s="216" t="s">
        <v>6488</v>
      </c>
      <c r="F648" s="217">
        <v>1335</v>
      </c>
      <c r="G648" s="218">
        <f t="shared" si="131"/>
        <v>267</v>
      </c>
      <c r="H648" s="219">
        <f t="shared" si="132"/>
        <v>741.66666666666663</v>
      </c>
      <c r="I648" s="219">
        <f t="shared" si="133"/>
        <v>0.2472222222222222</v>
      </c>
      <c r="J648" s="217"/>
      <c r="K648" s="220"/>
      <c r="L648" s="220"/>
      <c r="M648" s="221"/>
      <c r="N648" s="222">
        <f t="shared" si="136"/>
        <v>0</v>
      </c>
      <c r="O648" s="223"/>
      <c r="P648" s="224"/>
      <c r="Q648" s="224"/>
      <c r="R648" s="224"/>
      <c r="S648" s="224"/>
      <c r="T648" s="225"/>
      <c r="U648" s="226">
        <f t="shared" si="134"/>
        <v>0.49444444444444441</v>
      </c>
      <c r="V648" s="227"/>
      <c r="W648" s="228" t="str">
        <f t="shared" si="135"/>
        <v>0</v>
      </c>
      <c r="X648" s="509"/>
      <c r="Y648" s="229">
        <f t="shared" si="137"/>
        <v>0</v>
      </c>
    </row>
    <row r="649" spans="2:25" ht="18.75" customHeight="1">
      <c r="B649" s="515"/>
      <c r="C649" s="518"/>
      <c r="D649" s="216"/>
      <c r="E649" s="216"/>
      <c r="F649" s="217">
        <v>0</v>
      </c>
      <c r="G649" s="218">
        <f t="shared" si="131"/>
        <v>0</v>
      </c>
      <c r="H649" s="219">
        <f t="shared" si="132"/>
        <v>0</v>
      </c>
      <c r="I649" s="219">
        <f t="shared" si="133"/>
        <v>0</v>
      </c>
      <c r="J649" s="217"/>
      <c r="K649" s="220"/>
      <c r="L649" s="220"/>
      <c r="M649" s="221"/>
      <c r="N649" s="222">
        <f t="shared" si="136"/>
        <v>0</v>
      </c>
      <c r="O649" s="223"/>
      <c r="P649" s="224"/>
      <c r="Q649" s="224"/>
      <c r="R649" s="224"/>
      <c r="S649" s="224"/>
      <c r="T649" s="225"/>
      <c r="U649" s="226">
        <f t="shared" si="134"/>
        <v>0</v>
      </c>
      <c r="V649" s="227"/>
      <c r="W649" s="228" t="str">
        <f t="shared" si="135"/>
        <v>0</v>
      </c>
      <c r="X649" s="509"/>
      <c r="Y649" s="229">
        <f t="shared" si="137"/>
        <v>0</v>
      </c>
    </row>
    <row r="650" spans="2:25" ht="18.75" customHeight="1">
      <c r="B650" s="515"/>
      <c r="C650" s="518"/>
      <c r="D650" s="216">
        <v>1</v>
      </c>
      <c r="E650" s="216" t="s">
        <v>6795</v>
      </c>
      <c r="F650" s="217">
        <v>1372</v>
      </c>
      <c r="G650" s="218">
        <f t="shared" si="131"/>
        <v>274.39999999999998</v>
      </c>
      <c r="H650" s="219">
        <f t="shared" si="132"/>
        <v>762.22222222222217</v>
      </c>
      <c r="I650" s="219">
        <f t="shared" si="133"/>
        <v>0.25407407407407406</v>
      </c>
      <c r="J650" s="217"/>
      <c r="K650" s="220" t="s">
        <v>6796</v>
      </c>
      <c r="L650" s="220"/>
      <c r="M650" s="221">
        <f>SUM(H650:H654)</f>
        <v>3452.7777777777774</v>
      </c>
      <c r="N650" s="222">
        <f t="shared" si="136"/>
        <v>69.055555555555543</v>
      </c>
      <c r="O650" s="223" t="s">
        <v>6241</v>
      </c>
      <c r="P650" s="224" t="s">
        <v>12</v>
      </c>
      <c r="Q650" s="224"/>
      <c r="R650" s="224" t="s">
        <v>1064</v>
      </c>
      <c r="S650" s="224"/>
      <c r="T650" s="225"/>
      <c r="U650" s="226">
        <f t="shared" si="134"/>
        <v>0.50814814814814813</v>
      </c>
      <c r="V650" s="227">
        <f>SUM(U650:U654)</f>
        <v>2.3018518518518518</v>
      </c>
      <c r="W650" s="228" t="str">
        <f t="shared" si="135"/>
        <v>2</v>
      </c>
      <c r="X650" s="509"/>
      <c r="Y650" s="229">
        <f t="shared" si="137"/>
        <v>1</v>
      </c>
    </row>
    <row r="651" spans="2:25" ht="18.75" customHeight="1">
      <c r="B651" s="515"/>
      <c r="C651" s="518"/>
      <c r="D651" s="216">
        <v>2</v>
      </c>
      <c r="E651" s="216" t="s">
        <v>6797</v>
      </c>
      <c r="F651" s="217">
        <v>1358</v>
      </c>
      <c r="G651" s="218">
        <f t="shared" si="131"/>
        <v>271.60000000000002</v>
      </c>
      <c r="H651" s="219">
        <f t="shared" si="132"/>
        <v>754.44444444444446</v>
      </c>
      <c r="I651" s="219">
        <f t="shared" si="133"/>
        <v>0.25148148148148147</v>
      </c>
      <c r="J651" s="217"/>
      <c r="K651" s="220"/>
      <c r="L651" s="220"/>
      <c r="M651" s="221"/>
      <c r="N651" s="222">
        <f t="shared" si="136"/>
        <v>0</v>
      </c>
      <c r="O651" s="223"/>
      <c r="P651" s="224"/>
      <c r="Q651" s="224"/>
      <c r="R651" s="224"/>
      <c r="S651" s="224"/>
      <c r="T651" s="225"/>
      <c r="U651" s="226">
        <f t="shared" si="134"/>
        <v>0.50296296296296295</v>
      </c>
      <c r="V651" s="227"/>
      <c r="W651" s="228" t="str">
        <f t="shared" si="135"/>
        <v>0</v>
      </c>
      <c r="X651" s="509"/>
      <c r="Y651" s="229">
        <f t="shared" si="137"/>
        <v>0</v>
      </c>
    </row>
    <row r="652" spans="2:25" ht="18.75" customHeight="1">
      <c r="B652" s="515"/>
      <c r="C652" s="518"/>
      <c r="D652" s="216">
        <v>3</v>
      </c>
      <c r="E652" s="216" t="s">
        <v>6798</v>
      </c>
      <c r="F652" s="217">
        <v>1154</v>
      </c>
      <c r="G652" s="218">
        <f t="shared" si="131"/>
        <v>230.8</v>
      </c>
      <c r="H652" s="219">
        <f t="shared" si="132"/>
        <v>641.11111111111109</v>
      </c>
      <c r="I652" s="219">
        <f t="shared" si="133"/>
        <v>0.2137037037037037</v>
      </c>
      <c r="J652" s="217"/>
      <c r="K652" s="220"/>
      <c r="L652" s="220"/>
      <c r="M652" s="221"/>
      <c r="N652" s="222">
        <f t="shared" si="136"/>
        <v>0</v>
      </c>
      <c r="O652" s="223"/>
      <c r="P652" s="224"/>
      <c r="Q652" s="224"/>
      <c r="R652" s="224"/>
      <c r="S652" s="224"/>
      <c r="T652" s="225"/>
      <c r="U652" s="226">
        <f t="shared" si="134"/>
        <v>0.4274074074074074</v>
      </c>
      <c r="V652" s="227"/>
      <c r="W652" s="228" t="str">
        <f t="shared" si="135"/>
        <v>0</v>
      </c>
      <c r="X652" s="509"/>
      <c r="Y652" s="229">
        <f t="shared" si="137"/>
        <v>0</v>
      </c>
    </row>
    <row r="653" spans="2:25" ht="18.75" customHeight="1">
      <c r="B653" s="515"/>
      <c r="C653" s="518"/>
      <c r="D653" s="216">
        <v>4</v>
      </c>
      <c r="E653" s="216" t="s">
        <v>6799</v>
      </c>
      <c r="F653" s="217">
        <v>1142</v>
      </c>
      <c r="G653" s="218">
        <f t="shared" si="131"/>
        <v>228.4</v>
      </c>
      <c r="H653" s="219">
        <f t="shared" si="132"/>
        <v>634.44444444444446</v>
      </c>
      <c r="I653" s="219">
        <f t="shared" si="133"/>
        <v>0.21148148148148149</v>
      </c>
      <c r="J653" s="217"/>
      <c r="K653" s="220"/>
      <c r="L653" s="220"/>
      <c r="M653" s="221"/>
      <c r="N653" s="222">
        <f t="shared" si="136"/>
        <v>0</v>
      </c>
      <c r="O653" s="223"/>
      <c r="P653" s="224"/>
      <c r="Q653" s="224"/>
      <c r="R653" s="224"/>
      <c r="S653" s="224"/>
      <c r="T653" s="225"/>
      <c r="U653" s="226">
        <f t="shared" si="134"/>
        <v>0.42296296296296299</v>
      </c>
      <c r="V653" s="227"/>
      <c r="W653" s="228" t="str">
        <f t="shared" si="135"/>
        <v>0</v>
      </c>
      <c r="X653" s="509"/>
      <c r="Y653" s="229">
        <f t="shared" si="137"/>
        <v>0</v>
      </c>
    </row>
    <row r="654" spans="2:25" ht="18.75" customHeight="1">
      <c r="B654" s="515"/>
      <c r="C654" s="518"/>
      <c r="D654" s="216">
        <v>5</v>
      </c>
      <c r="E654" s="216" t="s">
        <v>6800</v>
      </c>
      <c r="F654" s="217">
        <v>1189</v>
      </c>
      <c r="G654" s="218">
        <f t="shared" si="131"/>
        <v>237.8</v>
      </c>
      <c r="H654" s="219">
        <f t="shared" si="132"/>
        <v>660.55555555555554</v>
      </c>
      <c r="I654" s="219">
        <f t="shared" si="133"/>
        <v>0.22018518518518518</v>
      </c>
      <c r="J654" s="217"/>
      <c r="K654" s="220"/>
      <c r="L654" s="220"/>
      <c r="M654" s="221"/>
      <c r="N654" s="222">
        <f t="shared" si="136"/>
        <v>0</v>
      </c>
      <c r="O654" s="223"/>
      <c r="P654" s="224"/>
      <c r="Q654" s="224"/>
      <c r="R654" s="224"/>
      <c r="S654" s="224"/>
      <c r="T654" s="225"/>
      <c r="U654" s="226">
        <f t="shared" si="134"/>
        <v>0.44037037037037036</v>
      </c>
      <c r="V654" s="227"/>
      <c r="W654" s="228" t="str">
        <f t="shared" si="135"/>
        <v>0</v>
      </c>
      <c r="X654" s="509"/>
      <c r="Y654" s="229">
        <f t="shared" si="137"/>
        <v>0</v>
      </c>
    </row>
    <row r="655" spans="2:25" ht="18.75" customHeight="1">
      <c r="B655" s="515"/>
      <c r="C655" s="518"/>
      <c r="D655" s="216"/>
      <c r="E655" s="216"/>
      <c r="F655" s="217">
        <v>0</v>
      </c>
      <c r="G655" s="218">
        <f t="shared" si="131"/>
        <v>0</v>
      </c>
      <c r="H655" s="219">
        <f t="shared" si="132"/>
        <v>0</v>
      </c>
      <c r="I655" s="219">
        <f t="shared" si="133"/>
        <v>0</v>
      </c>
      <c r="J655" s="217"/>
      <c r="K655" s="220"/>
      <c r="L655" s="220"/>
      <c r="M655" s="221"/>
      <c r="N655" s="222">
        <f t="shared" si="136"/>
        <v>0</v>
      </c>
      <c r="O655" s="223"/>
      <c r="P655" s="224"/>
      <c r="Q655" s="224"/>
      <c r="R655" s="224"/>
      <c r="S655" s="224"/>
      <c r="T655" s="225"/>
      <c r="U655" s="226">
        <f t="shared" si="134"/>
        <v>0</v>
      </c>
      <c r="V655" s="227"/>
      <c r="W655" s="228" t="str">
        <f t="shared" si="135"/>
        <v>0</v>
      </c>
      <c r="X655" s="509"/>
      <c r="Y655" s="229">
        <f t="shared" si="137"/>
        <v>0</v>
      </c>
    </row>
    <row r="656" spans="2:25" ht="18.75" customHeight="1">
      <c r="B656" s="515"/>
      <c r="C656" s="518"/>
      <c r="D656" s="216">
        <v>1</v>
      </c>
      <c r="E656" s="216" t="s">
        <v>6801</v>
      </c>
      <c r="F656" s="217">
        <v>1646</v>
      </c>
      <c r="G656" s="218">
        <f t="shared" si="131"/>
        <v>329.2</v>
      </c>
      <c r="H656" s="219">
        <f t="shared" si="132"/>
        <v>914.44444444444446</v>
      </c>
      <c r="I656" s="219">
        <f t="shared" si="133"/>
        <v>0.30481481481481482</v>
      </c>
      <c r="J656" s="217"/>
      <c r="K656" s="220"/>
      <c r="L656" s="220"/>
      <c r="M656" s="221"/>
      <c r="N656" s="222">
        <f t="shared" si="136"/>
        <v>0</v>
      </c>
      <c r="O656" s="223"/>
      <c r="P656" s="224"/>
      <c r="Q656" s="224"/>
      <c r="R656" s="224"/>
      <c r="S656" s="224"/>
      <c r="T656" s="225"/>
      <c r="U656" s="226">
        <f t="shared" si="134"/>
        <v>0.60962962962962963</v>
      </c>
      <c r="V656" s="227"/>
      <c r="W656" s="228" t="str">
        <f t="shared" si="135"/>
        <v>0</v>
      </c>
      <c r="X656" s="509"/>
      <c r="Y656" s="229">
        <f t="shared" si="137"/>
        <v>0</v>
      </c>
    </row>
    <row r="657" spans="2:25" ht="18.75" customHeight="1">
      <c r="B657" s="515"/>
      <c r="C657" s="518"/>
      <c r="D657" s="216">
        <v>2</v>
      </c>
      <c r="E657" s="216" t="s">
        <v>6802</v>
      </c>
      <c r="F657" s="217">
        <v>1370</v>
      </c>
      <c r="G657" s="218">
        <f t="shared" si="131"/>
        <v>274</v>
      </c>
      <c r="H657" s="219">
        <f t="shared" si="132"/>
        <v>761.11111111111109</v>
      </c>
      <c r="I657" s="219">
        <f t="shared" si="133"/>
        <v>0.25370370370370371</v>
      </c>
      <c r="J657" s="217"/>
      <c r="K657" s="220"/>
      <c r="L657" s="220"/>
      <c r="M657" s="221"/>
      <c r="N657" s="222">
        <f t="shared" si="136"/>
        <v>0</v>
      </c>
      <c r="O657" s="223"/>
      <c r="P657" s="224"/>
      <c r="Q657" s="224"/>
      <c r="R657" s="224"/>
      <c r="S657" s="224"/>
      <c r="T657" s="225"/>
      <c r="U657" s="226">
        <f t="shared" si="134"/>
        <v>0.50740740740740742</v>
      </c>
      <c r="V657" s="227"/>
      <c r="W657" s="228" t="str">
        <f t="shared" si="135"/>
        <v>0</v>
      </c>
      <c r="X657" s="509"/>
      <c r="Y657" s="229">
        <f t="shared" si="137"/>
        <v>0</v>
      </c>
    </row>
    <row r="658" spans="2:25" ht="18.75" customHeight="1">
      <c r="B658" s="515"/>
      <c r="C658" s="518"/>
      <c r="D658" s="216">
        <v>3</v>
      </c>
      <c r="E658" s="216" t="s">
        <v>6803</v>
      </c>
      <c r="F658" s="217">
        <v>1483</v>
      </c>
      <c r="G658" s="218">
        <f t="shared" si="131"/>
        <v>296.60000000000002</v>
      </c>
      <c r="H658" s="219">
        <f t="shared" si="132"/>
        <v>823.88888888888891</v>
      </c>
      <c r="I658" s="219">
        <f t="shared" si="133"/>
        <v>0.27462962962962961</v>
      </c>
      <c r="J658" s="217"/>
      <c r="K658" s="220"/>
      <c r="L658" s="220"/>
      <c r="M658" s="221"/>
      <c r="N658" s="222">
        <f t="shared" si="136"/>
        <v>0</v>
      </c>
      <c r="O658" s="223"/>
      <c r="P658" s="224"/>
      <c r="Q658" s="224"/>
      <c r="R658" s="224"/>
      <c r="S658" s="224"/>
      <c r="T658" s="225"/>
      <c r="U658" s="226">
        <f t="shared" si="134"/>
        <v>0.54925925925925922</v>
      </c>
      <c r="V658" s="227"/>
      <c r="W658" s="228" t="str">
        <f t="shared" si="135"/>
        <v>0</v>
      </c>
      <c r="X658" s="509"/>
      <c r="Y658" s="229">
        <f t="shared" si="137"/>
        <v>0</v>
      </c>
    </row>
    <row r="659" spans="2:25" ht="18.75" customHeight="1">
      <c r="B659" s="515"/>
      <c r="C659" s="518"/>
      <c r="D659" s="216">
        <v>4</v>
      </c>
      <c r="E659" s="216" t="s">
        <v>6804</v>
      </c>
      <c r="F659" s="217">
        <v>1716</v>
      </c>
      <c r="G659" s="218">
        <f t="shared" si="131"/>
        <v>343.2</v>
      </c>
      <c r="H659" s="219">
        <f t="shared" si="132"/>
        <v>953.33333333333326</v>
      </c>
      <c r="I659" s="219">
        <f t="shared" si="133"/>
        <v>0.31777777777777777</v>
      </c>
      <c r="J659" s="217"/>
      <c r="K659" s="220" t="s">
        <v>6805</v>
      </c>
      <c r="L659" s="220"/>
      <c r="M659" s="221">
        <f>SUM(H656:H659)</f>
        <v>3452.7777777777774</v>
      </c>
      <c r="N659" s="222">
        <f t="shared" si="136"/>
        <v>69.055555555555543</v>
      </c>
      <c r="O659" s="223">
        <v>6</v>
      </c>
      <c r="P659" s="224" t="s">
        <v>12</v>
      </c>
      <c r="Q659" s="224"/>
      <c r="R659" s="224" t="s">
        <v>1064</v>
      </c>
      <c r="S659" s="224"/>
      <c r="T659" s="225"/>
      <c r="U659" s="226">
        <f t="shared" si="134"/>
        <v>0.63555555555555554</v>
      </c>
      <c r="V659" s="227">
        <f>SUM(U656:U659)</f>
        <v>2.3018518518518518</v>
      </c>
      <c r="W659" s="228" t="str">
        <f t="shared" si="135"/>
        <v>2</v>
      </c>
      <c r="X659" s="509"/>
      <c r="Y659" s="229">
        <f t="shared" si="137"/>
        <v>1</v>
      </c>
    </row>
    <row r="660" spans="2:25" ht="18.75" customHeight="1">
      <c r="B660" s="515"/>
      <c r="C660" s="518"/>
      <c r="D660" s="216"/>
      <c r="E660" s="216"/>
      <c r="F660" s="217">
        <v>0</v>
      </c>
      <c r="G660" s="218">
        <f t="shared" si="131"/>
        <v>0</v>
      </c>
      <c r="H660" s="219">
        <f t="shared" si="132"/>
        <v>0</v>
      </c>
      <c r="I660" s="219">
        <f t="shared" si="133"/>
        <v>0</v>
      </c>
      <c r="J660" s="217"/>
      <c r="K660" s="220"/>
      <c r="L660" s="220"/>
      <c r="M660" s="221"/>
      <c r="N660" s="222">
        <f t="shared" si="136"/>
        <v>0</v>
      </c>
      <c r="O660" s="223"/>
      <c r="P660" s="224"/>
      <c r="Q660" s="224"/>
      <c r="R660" s="224"/>
      <c r="S660" s="224"/>
      <c r="T660" s="225"/>
      <c r="U660" s="226">
        <f t="shared" si="134"/>
        <v>0</v>
      </c>
      <c r="V660" s="227"/>
      <c r="W660" s="228" t="str">
        <f t="shared" si="135"/>
        <v>0</v>
      </c>
      <c r="X660" s="509"/>
      <c r="Y660" s="229">
        <f t="shared" si="137"/>
        <v>0</v>
      </c>
    </row>
    <row r="661" spans="2:25" ht="18.75" customHeight="1">
      <c r="B661" s="515"/>
      <c r="C661" s="518"/>
      <c r="D661" s="216">
        <v>1</v>
      </c>
      <c r="E661" s="216" t="s">
        <v>6806</v>
      </c>
      <c r="F661" s="217">
        <v>1279</v>
      </c>
      <c r="G661" s="218">
        <f t="shared" si="131"/>
        <v>255.8</v>
      </c>
      <c r="H661" s="219">
        <f t="shared" si="132"/>
        <v>710.55555555555554</v>
      </c>
      <c r="I661" s="219">
        <f t="shared" si="133"/>
        <v>0.23685185185185184</v>
      </c>
      <c r="J661" s="217"/>
      <c r="K661" s="220" t="s">
        <v>6807</v>
      </c>
      <c r="L661" s="220"/>
      <c r="M661" s="221">
        <f>SUM(H661:H664)</f>
        <v>3138.3333333333335</v>
      </c>
      <c r="N661" s="222">
        <f t="shared" si="136"/>
        <v>62.766666666666673</v>
      </c>
      <c r="O661" s="223" t="s">
        <v>6241</v>
      </c>
      <c r="P661" s="224" t="s">
        <v>12</v>
      </c>
      <c r="Q661" s="224"/>
      <c r="R661" s="224" t="s">
        <v>1064</v>
      </c>
      <c r="S661" s="224"/>
      <c r="T661" s="225"/>
      <c r="U661" s="226">
        <f t="shared" si="134"/>
        <v>0.47370370370370368</v>
      </c>
      <c r="V661" s="227">
        <f>SUM(U661:U664)</f>
        <v>2.0922222222222224</v>
      </c>
      <c r="W661" s="228" t="str">
        <f t="shared" si="135"/>
        <v>2</v>
      </c>
      <c r="X661" s="509"/>
      <c r="Y661" s="229">
        <f t="shared" si="137"/>
        <v>1</v>
      </c>
    </row>
    <row r="662" spans="2:25" ht="18.75" customHeight="1">
      <c r="B662" s="515"/>
      <c r="C662" s="518"/>
      <c r="D662" s="216">
        <v>2</v>
      </c>
      <c r="E662" s="216" t="s">
        <v>6808</v>
      </c>
      <c r="F662" s="217">
        <v>1550</v>
      </c>
      <c r="G662" s="218">
        <f t="shared" si="131"/>
        <v>310</v>
      </c>
      <c r="H662" s="219">
        <f t="shared" si="132"/>
        <v>861.11111111111109</v>
      </c>
      <c r="I662" s="219">
        <f t="shared" si="133"/>
        <v>0.28703703703703703</v>
      </c>
      <c r="J662" s="217"/>
      <c r="K662" s="220"/>
      <c r="L662" s="220"/>
      <c r="M662" s="221"/>
      <c r="N662" s="222">
        <f t="shared" si="136"/>
        <v>0</v>
      </c>
      <c r="O662" s="223"/>
      <c r="P662" s="224"/>
      <c r="Q662" s="224"/>
      <c r="R662" s="224"/>
      <c r="S662" s="224"/>
      <c r="T662" s="225"/>
      <c r="U662" s="226">
        <f t="shared" si="134"/>
        <v>0.57407407407407407</v>
      </c>
      <c r="V662" s="227"/>
      <c r="W662" s="228" t="str">
        <f t="shared" si="135"/>
        <v>0</v>
      </c>
      <c r="X662" s="509"/>
      <c r="Y662" s="229">
        <f t="shared" si="137"/>
        <v>0</v>
      </c>
    </row>
    <row r="663" spans="2:25" ht="18.75" customHeight="1">
      <c r="B663" s="515"/>
      <c r="C663" s="518"/>
      <c r="D663" s="216">
        <v>3</v>
      </c>
      <c r="E663" s="216" t="s">
        <v>6809</v>
      </c>
      <c r="F663" s="217">
        <v>1357</v>
      </c>
      <c r="G663" s="218">
        <f t="shared" si="131"/>
        <v>271.39999999999998</v>
      </c>
      <c r="H663" s="219">
        <f t="shared" si="132"/>
        <v>753.88888888888891</v>
      </c>
      <c r="I663" s="219">
        <f t="shared" si="133"/>
        <v>0.2512962962962963</v>
      </c>
      <c r="J663" s="217"/>
      <c r="K663" s="220"/>
      <c r="L663" s="220"/>
      <c r="M663" s="221"/>
      <c r="N663" s="222">
        <f t="shared" si="136"/>
        <v>0</v>
      </c>
      <c r="O663" s="223"/>
      <c r="P663" s="224"/>
      <c r="Q663" s="224"/>
      <c r="R663" s="224"/>
      <c r="S663" s="224"/>
      <c r="T663" s="225"/>
      <c r="U663" s="226">
        <f t="shared" si="134"/>
        <v>0.50259259259259259</v>
      </c>
      <c r="V663" s="227"/>
      <c r="W663" s="228" t="str">
        <f t="shared" si="135"/>
        <v>0</v>
      </c>
      <c r="X663" s="509"/>
      <c r="Y663" s="229">
        <f t="shared" si="137"/>
        <v>0</v>
      </c>
    </row>
    <row r="664" spans="2:25" ht="18.75" customHeight="1">
      <c r="B664" s="515"/>
      <c r="C664" s="518"/>
      <c r="D664" s="216">
        <v>4</v>
      </c>
      <c r="E664" s="216" t="s">
        <v>6462</v>
      </c>
      <c r="F664" s="217">
        <v>1463</v>
      </c>
      <c r="G664" s="218">
        <f t="shared" si="131"/>
        <v>292.60000000000002</v>
      </c>
      <c r="H664" s="219">
        <f t="shared" si="132"/>
        <v>812.77777777777771</v>
      </c>
      <c r="I664" s="219">
        <f t="shared" si="133"/>
        <v>0.2709259259259259</v>
      </c>
      <c r="J664" s="217"/>
      <c r="K664" s="220"/>
      <c r="L664" s="220"/>
      <c r="M664" s="221"/>
      <c r="N664" s="222">
        <f t="shared" si="136"/>
        <v>0</v>
      </c>
      <c r="O664" s="223"/>
      <c r="P664" s="224"/>
      <c r="Q664" s="224"/>
      <c r="R664" s="224"/>
      <c r="S664" s="224"/>
      <c r="T664" s="225"/>
      <c r="U664" s="226">
        <f t="shared" si="134"/>
        <v>0.54185185185185181</v>
      </c>
      <c r="V664" s="227"/>
      <c r="W664" s="228" t="str">
        <f t="shared" si="135"/>
        <v>0</v>
      </c>
      <c r="X664" s="509"/>
      <c r="Y664" s="229">
        <f t="shared" si="137"/>
        <v>0</v>
      </c>
    </row>
    <row r="665" spans="2:25" ht="18.75" customHeight="1">
      <c r="B665" s="515"/>
      <c r="C665" s="518"/>
      <c r="D665" s="216"/>
      <c r="E665" s="216"/>
      <c r="F665" s="217">
        <v>0</v>
      </c>
      <c r="G665" s="218">
        <f t="shared" si="131"/>
        <v>0</v>
      </c>
      <c r="H665" s="219">
        <f t="shared" si="132"/>
        <v>0</v>
      </c>
      <c r="I665" s="219">
        <f t="shared" si="133"/>
        <v>0</v>
      </c>
      <c r="J665" s="217"/>
      <c r="K665" s="220"/>
      <c r="L665" s="220"/>
      <c r="M665" s="221"/>
      <c r="N665" s="222">
        <f t="shared" si="136"/>
        <v>0</v>
      </c>
      <c r="O665" s="223"/>
      <c r="P665" s="224"/>
      <c r="Q665" s="224"/>
      <c r="R665" s="224"/>
      <c r="S665" s="224"/>
      <c r="T665" s="225"/>
      <c r="U665" s="226">
        <f t="shared" si="134"/>
        <v>0</v>
      </c>
      <c r="V665" s="227"/>
      <c r="W665" s="228" t="str">
        <f t="shared" si="135"/>
        <v>0</v>
      </c>
      <c r="X665" s="509"/>
      <c r="Y665" s="229">
        <f t="shared" si="137"/>
        <v>0</v>
      </c>
    </row>
    <row r="666" spans="2:25" ht="18.75" customHeight="1">
      <c r="B666" s="515"/>
      <c r="C666" s="518"/>
      <c r="D666" s="216">
        <v>1</v>
      </c>
      <c r="E666" s="216" t="s">
        <v>6810</v>
      </c>
      <c r="F666" s="217">
        <v>1223</v>
      </c>
      <c r="G666" s="218">
        <f t="shared" si="131"/>
        <v>244.6</v>
      </c>
      <c r="H666" s="219">
        <f t="shared" si="132"/>
        <v>679.44444444444446</v>
      </c>
      <c r="I666" s="219">
        <f t="shared" si="133"/>
        <v>0.22648148148148148</v>
      </c>
      <c r="J666" s="217"/>
      <c r="K666" s="220"/>
      <c r="L666" s="220"/>
      <c r="M666" s="221"/>
      <c r="N666" s="222">
        <f t="shared" si="136"/>
        <v>0</v>
      </c>
      <c r="O666" s="223"/>
      <c r="P666" s="224"/>
      <c r="Q666" s="224"/>
      <c r="R666" s="224"/>
      <c r="S666" s="224"/>
      <c r="T666" s="225"/>
      <c r="U666" s="226">
        <f t="shared" si="134"/>
        <v>0.45296296296296296</v>
      </c>
      <c r="V666" s="227"/>
      <c r="W666" s="228" t="str">
        <f t="shared" si="135"/>
        <v>0</v>
      </c>
      <c r="X666" s="509"/>
      <c r="Y666" s="229">
        <f t="shared" si="137"/>
        <v>0</v>
      </c>
    </row>
    <row r="667" spans="2:25" ht="18.75" customHeight="1">
      <c r="B667" s="515"/>
      <c r="C667" s="518"/>
      <c r="D667" s="216">
        <v>2</v>
      </c>
      <c r="E667" s="216" t="s">
        <v>6811</v>
      </c>
      <c r="F667" s="217">
        <v>1257</v>
      </c>
      <c r="G667" s="218">
        <f t="shared" si="131"/>
        <v>251.4</v>
      </c>
      <c r="H667" s="219">
        <f t="shared" si="132"/>
        <v>698.33333333333337</v>
      </c>
      <c r="I667" s="219">
        <f t="shared" si="133"/>
        <v>0.23277777777777778</v>
      </c>
      <c r="J667" s="217"/>
      <c r="K667" s="220"/>
      <c r="L667" s="220"/>
      <c r="M667" s="221"/>
      <c r="N667" s="222">
        <f t="shared" si="136"/>
        <v>0</v>
      </c>
      <c r="O667" s="223"/>
      <c r="P667" s="224"/>
      <c r="Q667" s="224"/>
      <c r="R667" s="224"/>
      <c r="S667" s="224"/>
      <c r="T667" s="225"/>
      <c r="U667" s="226">
        <f t="shared" si="134"/>
        <v>0.46555555555555556</v>
      </c>
      <c r="V667" s="227"/>
      <c r="W667" s="228" t="str">
        <f t="shared" si="135"/>
        <v>0</v>
      </c>
      <c r="X667" s="509"/>
      <c r="Y667" s="229">
        <f t="shared" si="137"/>
        <v>0</v>
      </c>
    </row>
    <row r="668" spans="2:25" ht="18.75" customHeight="1">
      <c r="B668" s="515"/>
      <c r="C668" s="518"/>
      <c r="D668" s="216">
        <v>3</v>
      </c>
      <c r="E668" s="216" t="s">
        <v>6812</v>
      </c>
      <c r="F668" s="217">
        <v>1373</v>
      </c>
      <c r="G668" s="218">
        <f t="shared" si="131"/>
        <v>274.60000000000002</v>
      </c>
      <c r="H668" s="219">
        <f t="shared" si="132"/>
        <v>762.77777777777771</v>
      </c>
      <c r="I668" s="219">
        <f t="shared" si="133"/>
        <v>0.25425925925925924</v>
      </c>
      <c r="J668" s="217"/>
      <c r="K668" s="220"/>
      <c r="L668" s="220"/>
      <c r="M668" s="221"/>
      <c r="N668" s="222">
        <f t="shared" si="136"/>
        <v>0</v>
      </c>
      <c r="O668" s="223"/>
      <c r="P668" s="224"/>
      <c r="Q668" s="224"/>
      <c r="R668" s="224"/>
      <c r="S668" s="224"/>
      <c r="T668" s="225"/>
      <c r="U668" s="226">
        <f t="shared" si="134"/>
        <v>0.50851851851851848</v>
      </c>
      <c r="V668" s="227"/>
      <c r="W668" s="228" t="str">
        <f t="shared" si="135"/>
        <v>0</v>
      </c>
      <c r="X668" s="509"/>
      <c r="Y668" s="229">
        <f t="shared" si="137"/>
        <v>0</v>
      </c>
    </row>
    <row r="669" spans="2:25" ht="18.75" customHeight="1">
      <c r="B669" s="515"/>
      <c r="C669" s="518"/>
      <c r="D669" s="216">
        <v>4</v>
      </c>
      <c r="E669" s="216" t="s">
        <v>6813</v>
      </c>
      <c r="F669" s="217">
        <v>1339</v>
      </c>
      <c r="G669" s="218">
        <f t="shared" si="131"/>
        <v>267.8</v>
      </c>
      <c r="H669" s="219">
        <f t="shared" si="132"/>
        <v>743.88888888888891</v>
      </c>
      <c r="I669" s="219">
        <f t="shared" si="133"/>
        <v>0.24796296296296297</v>
      </c>
      <c r="J669" s="217"/>
      <c r="K669" s="220" t="s">
        <v>6814</v>
      </c>
      <c r="L669" s="220"/>
      <c r="M669" s="221">
        <f>SUM(H666:H669)</f>
        <v>2884.4444444444443</v>
      </c>
      <c r="N669" s="222">
        <f t="shared" si="136"/>
        <v>57.68888888888889</v>
      </c>
      <c r="O669" s="223" t="s">
        <v>6241</v>
      </c>
      <c r="P669" s="224" t="s">
        <v>12</v>
      </c>
      <c r="Q669" s="224"/>
      <c r="R669" s="224" t="s">
        <v>1064</v>
      </c>
      <c r="S669" s="224"/>
      <c r="T669" s="225"/>
      <c r="U669" s="226">
        <f t="shared" si="134"/>
        <v>0.49592592592592594</v>
      </c>
      <c r="V669" s="227">
        <f>SUM(U666:U672)</f>
        <v>2.8122222222222222</v>
      </c>
      <c r="W669" s="228" t="str">
        <f t="shared" si="135"/>
        <v>2</v>
      </c>
      <c r="X669" s="509"/>
      <c r="Y669" s="229">
        <f t="shared" si="137"/>
        <v>1</v>
      </c>
    </row>
    <row r="670" spans="2:25" ht="18.75" customHeight="1">
      <c r="B670" s="515"/>
      <c r="C670" s="518"/>
      <c r="D670" s="216"/>
      <c r="E670" s="216"/>
      <c r="F670" s="217">
        <v>0</v>
      </c>
      <c r="G670" s="218">
        <f t="shared" ref="G670" si="138">F670/$G$15</f>
        <v>0</v>
      </c>
      <c r="H670" s="219">
        <f t="shared" ref="H670" si="139">F670/$H$15</f>
        <v>0</v>
      </c>
      <c r="I670" s="219">
        <f t="shared" ref="I670" si="140">H670/$I$15</f>
        <v>0</v>
      </c>
      <c r="J670" s="217"/>
      <c r="K670" s="220"/>
      <c r="L670" s="220"/>
      <c r="M670" s="221"/>
      <c r="N670" s="222">
        <f t="shared" ref="N670" si="141">M670/$N$15</f>
        <v>0</v>
      </c>
      <c r="O670" s="223"/>
      <c r="P670" s="224"/>
      <c r="Q670" s="224"/>
      <c r="R670" s="224"/>
      <c r="S670" s="224"/>
      <c r="T670" s="225"/>
      <c r="U670" s="226">
        <f t="shared" ref="U670" si="142">H670/$U$15</f>
        <v>0</v>
      </c>
      <c r="V670" s="227"/>
      <c r="W670" s="228" t="str">
        <f t="shared" ref="W670" si="143">IF(V670&lt;1,"0",IF(V670&lt;5,"2",IF(V670&gt;=5,"6")))</f>
        <v>0</v>
      </c>
      <c r="X670" s="509"/>
      <c r="Y670" s="229">
        <f t="shared" ref="Y670" si="144">W670/2</f>
        <v>0</v>
      </c>
    </row>
    <row r="671" spans="2:25" ht="18.75" customHeight="1">
      <c r="B671" s="515"/>
      <c r="C671" s="518"/>
      <c r="D671" s="216">
        <v>5</v>
      </c>
      <c r="E671" s="216" t="s">
        <v>5631</v>
      </c>
      <c r="F671" s="217">
        <v>1132</v>
      </c>
      <c r="G671" s="218">
        <f t="shared" si="131"/>
        <v>226.4</v>
      </c>
      <c r="H671" s="219">
        <f t="shared" si="132"/>
        <v>628.88888888888891</v>
      </c>
      <c r="I671" s="219">
        <f t="shared" si="133"/>
        <v>0.20962962962962964</v>
      </c>
      <c r="J671" s="217"/>
      <c r="K671" s="220"/>
      <c r="L671" s="220"/>
      <c r="M671" s="221"/>
      <c r="N671" s="222">
        <f t="shared" si="136"/>
        <v>0</v>
      </c>
      <c r="O671" s="223"/>
      <c r="P671" s="224"/>
      <c r="Q671" s="224"/>
      <c r="R671" s="224"/>
      <c r="S671" s="224"/>
      <c r="T671" s="225"/>
      <c r="U671" s="226">
        <f t="shared" si="134"/>
        <v>0.41925925925925928</v>
      </c>
      <c r="V671" s="227"/>
      <c r="W671" s="228" t="str">
        <f t="shared" si="135"/>
        <v>0</v>
      </c>
      <c r="X671" s="509"/>
      <c r="Y671" s="229">
        <f t="shared" si="137"/>
        <v>0</v>
      </c>
    </row>
    <row r="672" spans="2:25" ht="18.75" customHeight="1">
      <c r="B672" s="515"/>
      <c r="C672" s="518"/>
      <c r="D672" s="216">
        <v>6</v>
      </c>
      <c r="E672" s="216" t="s">
        <v>6815</v>
      </c>
      <c r="F672" s="217">
        <v>1269</v>
      </c>
      <c r="G672" s="218">
        <f t="shared" si="131"/>
        <v>253.8</v>
      </c>
      <c r="H672" s="219">
        <f t="shared" si="132"/>
        <v>705</v>
      </c>
      <c r="I672" s="219">
        <f t="shared" si="133"/>
        <v>0.23499999999999999</v>
      </c>
      <c r="J672" s="217"/>
      <c r="K672" s="220"/>
      <c r="L672" s="220"/>
      <c r="M672" s="221"/>
      <c r="N672" s="222">
        <f t="shared" si="136"/>
        <v>0</v>
      </c>
      <c r="O672" s="223"/>
      <c r="P672" s="224"/>
      <c r="Q672" s="224"/>
      <c r="R672" s="224"/>
      <c r="S672" s="224"/>
      <c r="T672" s="225"/>
      <c r="U672" s="226">
        <f t="shared" si="134"/>
        <v>0.47</v>
      </c>
      <c r="V672" s="227"/>
      <c r="W672" s="228" t="str">
        <f t="shared" si="135"/>
        <v>0</v>
      </c>
      <c r="X672" s="509"/>
      <c r="Y672" s="229">
        <f t="shared" si="137"/>
        <v>0</v>
      </c>
    </row>
    <row r="673" spans="2:25" ht="18.75" customHeight="1">
      <c r="B673" s="515"/>
      <c r="C673" s="518"/>
      <c r="D673" s="216">
        <v>1</v>
      </c>
      <c r="E673" s="353" t="s">
        <v>6816</v>
      </c>
      <c r="F673" s="217">
        <v>2261</v>
      </c>
      <c r="G673" s="218">
        <f t="shared" si="131"/>
        <v>452.2</v>
      </c>
      <c r="H673" s="219">
        <f t="shared" si="132"/>
        <v>1256.1111111111111</v>
      </c>
      <c r="I673" s="219">
        <f t="shared" si="133"/>
        <v>0.41870370370370369</v>
      </c>
      <c r="J673" s="217"/>
      <c r="K673" s="220" t="s">
        <v>11451</v>
      </c>
      <c r="L673" s="220"/>
      <c r="M673" s="221">
        <f>SUM(H671:H673)</f>
        <v>2590</v>
      </c>
      <c r="N673" s="222">
        <f t="shared" si="136"/>
        <v>51.8</v>
      </c>
      <c r="O673" s="223" t="s">
        <v>6241</v>
      </c>
      <c r="P673" s="224" t="s">
        <v>351</v>
      </c>
      <c r="Q673" s="224" t="s">
        <v>3163</v>
      </c>
      <c r="R673" s="224" t="s">
        <v>1064</v>
      </c>
      <c r="S673" s="224"/>
      <c r="T673" s="225"/>
      <c r="U673" s="226">
        <f t="shared" si="134"/>
        <v>0.83740740740740738</v>
      </c>
      <c r="V673" s="227">
        <f>SUM(U671:U673)</f>
        <v>1.7266666666666666</v>
      </c>
      <c r="W673" s="228" t="str">
        <f t="shared" si="135"/>
        <v>2</v>
      </c>
      <c r="X673" s="509"/>
      <c r="Y673" s="229">
        <f t="shared" si="137"/>
        <v>1</v>
      </c>
    </row>
    <row r="674" spans="2:25" ht="18.75" customHeight="1">
      <c r="B674" s="515"/>
      <c r="C674" s="518"/>
      <c r="D674" s="216"/>
      <c r="E674" s="216"/>
      <c r="F674" s="217">
        <v>0</v>
      </c>
      <c r="G674" s="218">
        <f t="shared" ref="G674" si="145">F674/$G$15</f>
        <v>0</v>
      </c>
      <c r="H674" s="219">
        <f t="shared" ref="H674" si="146">F674/$H$15</f>
        <v>0</v>
      </c>
      <c r="I674" s="219">
        <f t="shared" ref="I674" si="147">H674/$I$15</f>
        <v>0</v>
      </c>
      <c r="J674" s="217"/>
      <c r="K674" s="220"/>
      <c r="L674" s="220"/>
      <c r="M674" s="221"/>
      <c r="N674" s="222">
        <f t="shared" ref="N674" si="148">M674/$N$15</f>
        <v>0</v>
      </c>
      <c r="O674" s="223"/>
      <c r="P674" s="224"/>
      <c r="Q674" s="224"/>
      <c r="R674" s="224"/>
      <c r="S674" s="224"/>
      <c r="T674" s="225"/>
      <c r="U674" s="226">
        <f t="shared" ref="U674" si="149">H674/$U$15</f>
        <v>0</v>
      </c>
      <c r="V674" s="227"/>
      <c r="W674" s="228" t="str">
        <f t="shared" ref="W674" si="150">IF(V674&lt;1,"0",IF(V674&lt;5,"2",IF(V674&gt;=5,"6")))</f>
        <v>0</v>
      </c>
      <c r="X674" s="509"/>
      <c r="Y674" s="229">
        <f t="shared" ref="Y674" si="151">W674/2</f>
        <v>0</v>
      </c>
    </row>
    <row r="675" spans="2:25" ht="18.75" customHeight="1">
      <c r="B675" s="515"/>
      <c r="C675" s="518"/>
      <c r="D675" s="216">
        <v>2</v>
      </c>
      <c r="E675" s="216" t="s">
        <v>6817</v>
      </c>
      <c r="F675" s="217">
        <v>1192</v>
      </c>
      <c r="G675" s="218">
        <f t="shared" si="131"/>
        <v>238.4</v>
      </c>
      <c r="H675" s="219">
        <f t="shared" si="132"/>
        <v>662.22222222222217</v>
      </c>
      <c r="I675" s="219">
        <f t="shared" si="133"/>
        <v>0.22074074074074074</v>
      </c>
      <c r="J675" s="217"/>
      <c r="K675" s="220" t="s">
        <v>11452</v>
      </c>
      <c r="L675" s="220"/>
      <c r="M675" s="221">
        <f>SUM(H675:H678)</f>
        <v>2729.4444444444443</v>
      </c>
      <c r="N675" s="222">
        <f t="shared" si="136"/>
        <v>54.588888888888889</v>
      </c>
      <c r="O675" s="223" t="s">
        <v>6241</v>
      </c>
      <c r="P675" s="224" t="s">
        <v>351</v>
      </c>
      <c r="Q675" s="224" t="s">
        <v>3163</v>
      </c>
      <c r="R675" s="224" t="s">
        <v>1064</v>
      </c>
      <c r="S675" s="224"/>
      <c r="T675" s="225"/>
      <c r="U675" s="226">
        <f t="shared" si="134"/>
        <v>0.44148148148148147</v>
      </c>
      <c r="V675" s="227">
        <f>SUM(U675:U678)</f>
        <v>1.8196296296296297</v>
      </c>
      <c r="W675" s="228" t="str">
        <f t="shared" si="135"/>
        <v>2</v>
      </c>
      <c r="X675" s="509"/>
      <c r="Y675" s="229">
        <f t="shared" si="137"/>
        <v>1</v>
      </c>
    </row>
    <row r="676" spans="2:25" ht="18.75" customHeight="1">
      <c r="B676" s="515"/>
      <c r="C676" s="518"/>
      <c r="D676" s="216">
        <v>3</v>
      </c>
      <c r="E676" s="216" t="s">
        <v>6818</v>
      </c>
      <c r="F676" s="217">
        <v>1281</v>
      </c>
      <c r="G676" s="218">
        <f t="shared" si="131"/>
        <v>256.2</v>
      </c>
      <c r="H676" s="219">
        <f t="shared" si="132"/>
        <v>711.66666666666663</v>
      </c>
      <c r="I676" s="219">
        <f t="shared" si="133"/>
        <v>0.23722222222222222</v>
      </c>
      <c r="J676" s="217"/>
      <c r="K676" s="220"/>
      <c r="L676" s="220"/>
      <c r="M676" s="221"/>
      <c r="N676" s="222">
        <f t="shared" si="136"/>
        <v>0</v>
      </c>
      <c r="O676" s="223"/>
      <c r="P676" s="224"/>
      <c r="Q676" s="224"/>
      <c r="R676" s="224"/>
      <c r="S676" s="224"/>
      <c r="T676" s="225"/>
      <c r="U676" s="226">
        <f t="shared" si="134"/>
        <v>0.47444444444444445</v>
      </c>
      <c r="V676" s="227"/>
      <c r="W676" s="228" t="str">
        <f t="shared" si="135"/>
        <v>0</v>
      </c>
      <c r="X676" s="509"/>
      <c r="Y676" s="229">
        <f t="shared" si="137"/>
        <v>0</v>
      </c>
    </row>
    <row r="677" spans="2:25" ht="18.75" customHeight="1">
      <c r="B677" s="515"/>
      <c r="C677" s="518"/>
      <c r="D677" s="216">
        <v>4</v>
      </c>
      <c r="E677" s="216" t="s">
        <v>6819</v>
      </c>
      <c r="F677" s="217">
        <v>1237</v>
      </c>
      <c r="G677" s="218">
        <f t="shared" si="131"/>
        <v>247.4</v>
      </c>
      <c r="H677" s="219">
        <f t="shared" si="132"/>
        <v>687.22222222222217</v>
      </c>
      <c r="I677" s="219">
        <f t="shared" si="133"/>
        <v>0.22907407407407407</v>
      </c>
      <c r="J677" s="217"/>
      <c r="K677" s="220"/>
      <c r="L677" s="220"/>
      <c r="M677" s="221"/>
      <c r="N677" s="222">
        <f t="shared" si="136"/>
        <v>0</v>
      </c>
      <c r="O677" s="223"/>
      <c r="P677" s="224"/>
      <c r="Q677" s="224"/>
      <c r="R677" s="224"/>
      <c r="S677" s="224"/>
      <c r="T677" s="225"/>
      <c r="U677" s="226">
        <f t="shared" si="134"/>
        <v>0.45814814814814814</v>
      </c>
      <c r="V677" s="227"/>
      <c r="W677" s="228" t="str">
        <f t="shared" si="135"/>
        <v>0</v>
      </c>
      <c r="X677" s="509"/>
      <c r="Y677" s="229">
        <f t="shared" si="137"/>
        <v>0</v>
      </c>
    </row>
    <row r="678" spans="2:25" ht="18.75" customHeight="1">
      <c r="B678" s="515"/>
      <c r="C678" s="518"/>
      <c r="D678" s="216">
        <v>5</v>
      </c>
      <c r="E678" s="216" t="s">
        <v>6820</v>
      </c>
      <c r="F678" s="217">
        <v>1203</v>
      </c>
      <c r="G678" s="218">
        <f t="shared" si="131"/>
        <v>240.6</v>
      </c>
      <c r="H678" s="219">
        <f t="shared" si="132"/>
        <v>668.33333333333337</v>
      </c>
      <c r="I678" s="219">
        <f t="shared" si="133"/>
        <v>0.2227777777777778</v>
      </c>
      <c r="J678" s="217"/>
      <c r="K678" s="220"/>
      <c r="L678" s="220"/>
      <c r="M678" s="221"/>
      <c r="N678" s="222">
        <f t="shared" si="136"/>
        <v>0</v>
      </c>
      <c r="O678" s="223"/>
      <c r="P678" s="224"/>
      <c r="Q678" s="224"/>
      <c r="R678" s="224"/>
      <c r="S678" s="224"/>
      <c r="T678" s="225"/>
      <c r="U678" s="226">
        <f t="shared" si="134"/>
        <v>0.44555555555555559</v>
      </c>
      <c r="V678" s="227"/>
      <c r="W678" s="228" t="str">
        <f t="shared" si="135"/>
        <v>0</v>
      </c>
      <c r="X678" s="509"/>
      <c r="Y678" s="229">
        <f t="shared" si="137"/>
        <v>0</v>
      </c>
    </row>
    <row r="679" spans="2:25" ht="18.75" customHeight="1">
      <c r="B679" s="515"/>
      <c r="C679" s="518"/>
      <c r="D679" s="216"/>
      <c r="E679" s="216"/>
      <c r="F679" s="217">
        <v>0</v>
      </c>
      <c r="G679" s="218">
        <f t="shared" si="131"/>
        <v>0</v>
      </c>
      <c r="H679" s="219">
        <f t="shared" si="132"/>
        <v>0</v>
      </c>
      <c r="I679" s="219">
        <f t="shared" si="133"/>
        <v>0</v>
      </c>
      <c r="J679" s="217"/>
      <c r="K679" s="220"/>
      <c r="L679" s="220"/>
      <c r="M679" s="221"/>
      <c r="N679" s="222">
        <f t="shared" si="136"/>
        <v>0</v>
      </c>
      <c r="O679" s="223"/>
      <c r="P679" s="224"/>
      <c r="Q679" s="224"/>
      <c r="R679" s="224"/>
      <c r="S679" s="224"/>
      <c r="T679" s="225"/>
      <c r="U679" s="226">
        <f t="shared" si="134"/>
        <v>0</v>
      </c>
      <c r="V679" s="227"/>
      <c r="W679" s="228" t="str">
        <f t="shared" si="135"/>
        <v>0</v>
      </c>
      <c r="X679" s="509"/>
      <c r="Y679" s="229">
        <f t="shared" si="137"/>
        <v>0</v>
      </c>
    </row>
    <row r="680" spans="2:25" ht="18.75" customHeight="1">
      <c r="B680" s="515"/>
      <c r="C680" s="518"/>
      <c r="D680" s="216">
        <v>1</v>
      </c>
      <c r="E680" s="353" t="s">
        <v>6821</v>
      </c>
      <c r="F680" s="217">
        <v>1256</v>
      </c>
      <c r="G680" s="218">
        <f t="shared" si="131"/>
        <v>251.2</v>
      </c>
      <c r="H680" s="219">
        <f t="shared" si="132"/>
        <v>697.77777777777771</v>
      </c>
      <c r="I680" s="219">
        <f t="shared" si="133"/>
        <v>0.23259259259259257</v>
      </c>
      <c r="J680" s="217"/>
      <c r="K680" s="220" t="s">
        <v>6822</v>
      </c>
      <c r="L680" s="220"/>
      <c r="M680" s="221">
        <f>SUM(H680:H686)</f>
        <v>2461.6666666666665</v>
      </c>
      <c r="N680" s="222">
        <f t="shared" si="136"/>
        <v>49.233333333333327</v>
      </c>
      <c r="O680" s="223" t="s">
        <v>6241</v>
      </c>
      <c r="P680" s="224" t="s">
        <v>351</v>
      </c>
      <c r="Q680" s="224" t="s">
        <v>3163</v>
      </c>
      <c r="R680" s="224" t="s">
        <v>1064</v>
      </c>
      <c r="S680" s="224"/>
      <c r="T680" s="225"/>
      <c r="U680" s="226">
        <f t="shared" si="134"/>
        <v>0.46518518518518515</v>
      </c>
      <c r="V680" s="227">
        <f>SUM(U680:U686)</f>
        <v>1.6411111111111107</v>
      </c>
      <c r="W680" s="228" t="str">
        <f t="shared" si="135"/>
        <v>2</v>
      </c>
      <c r="X680" s="509"/>
      <c r="Y680" s="229">
        <f t="shared" si="137"/>
        <v>1</v>
      </c>
    </row>
    <row r="681" spans="2:25" ht="18.75" customHeight="1">
      <c r="B681" s="515"/>
      <c r="C681" s="518"/>
      <c r="D681" s="216">
        <v>2</v>
      </c>
      <c r="E681" s="216" t="s">
        <v>6823</v>
      </c>
      <c r="F681" s="217">
        <v>1164</v>
      </c>
      <c r="G681" s="218">
        <f t="shared" si="131"/>
        <v>232.8</v>
      </c>
      <c r="H681" s="219">
        <f t="shared" si="132"/>
        <v>646.66666666666663</v>
      </c>
      <c r="I681" s="219">
        <f t="shared" si="133"/>
        <v>0.21555555555555556</v>
      </c>
      <c r="J681" s="217"/>
      <c r="K681" s="220"/>
      <c r="L681" s="220"/>
      <c r="M681" s="221"/>
      <c r="N681" s="222">
        <f t="shared" si="136"/>
        <v>0</v>
      </c>
      <c r="O681" s="223"/>
      <c r="P681" s="224"/>
      <c r="Q681" s="224"/>
      <c r="R681" s="224"/>
      <c r="S681" s="224"/>
      <c r="T681" s="225"/>
      <c r="U681" s="226">
        <f t="shared" si="134"/>
        <v>0.43111111111111111</v>
      </c>
      <c r="V681" s="227"/>
      <c r="W681" s="228" t="str">
        <f t="shared" si="135"/>
        <v>0</v>
      </c>
      <c r="X681" s="509"/>
      <c r="Y681" s="229">
        <f t="shared" si="137"/>
        <v>0</v>
      </c>
    </row>
    <row r="682" spans="2:25" ht="18.75" customHeight="1">
      <c r="B682" s="515"/>
      <c r="C682" s="518"/>
      <c r="D682" s="216">
        <v>3</v>
      </c>
      <c r="E682" s="216" t="s">
        <v>6824</v>
      </c>
      <c r="F682" s="217">
        <v>1029</v>
      </c>
      <c r="G682" s="218">
        <f t="shared" si="131"/>
        <v>205.8</v>
      </c>
      <c r="H682" s="219">
        <f t="shared" si="132"/>
        <v>571.66666666666663</v>
      </c>
      <c r="I682" s="219">
        <f t="shared" si="133"/>
        <v>0.19055555555555553</v>
      </c>
      <c r="J682" s="217"/>
      <c r="K682" s="220"/>
      <c r="L682" s="220"/>
      <c r="M682" s="221"/>
      <c r="N682" s="222">
        <f t="shared" si="136"/>
        <v>0</v>
      </c>
      <c r="O682" s="223"/>
      <c r="P682" s="224"/>
      <c r="Q682" s="224"/>
      <c r="R682" s="224"/>
      <c r="S682" s="224"/>
      <c r="T682" s="225"/>
      <c r="U682" s="226">
        <f t="shared" si="134"/>
        <v>0.38111111111111107</v>
      </c>
      <c r="V682" s="227"/>
      <c r="W682" s="228" t="str">
        <f t="shared" si="135"/>
        <v>0</v>
      </c>
      <c r="X682" s="509"/>
      <c r="Y682" s="229">
        <f t="shared" si="137"/>
        <v>0</v>
      </c>
    </row>
    <row r="683" spans="2:25" ht="18.75" customHeight="1">
      <c r="B683" s="515"/>
      <c r="C683" s="518"/>
      <c r="D683" s="216">
        <v>4</v>
      </c>
      <c r="E683" s="216" t="s">
        <v>6825</v>
      </c>
      <c r="F683" s="217">
        <v>153</v>
      </c>
      <c r="G683" s="218">
        <f t="shared" si="131"/>
        <v>30.6</v>
      </c>
      <c r="H683" s="219">
        <f t="shared" si="132"/>
        <v>85</v>
      </c>
      <c r="I683" s="219">
        <f t="shared" si="133"/>
        <v>2.8333333333333332E-2</v>
      </c>
      <c r="J683" s="217"/>
      <c r="K683" s="220"/>
      <c r="L683" s="220"/>
      <c r="M683" s="221"/>
      <c r="N683" s="222">
        <f t="shared" si="136"/>
        <v>0</v>
      </c>
      <c r="O683" s="223"/>
      <c r="P683" s="224"/>
      <c r="Q683" s="224"/>
      <c r="R683" s="224"/>
      <c r="S683" s="224"/>
      <c r="T683" s="225"/>
      <c r="U683" s="226">
        <f t="shared" si="134"/>
        <v>5.6666666666666664E-2</v>
      </c>
      <c r="V683" s="227"/>
      <c r="W683" s="228" t="str">
        <f t="shared" si="135"/>
        <v>0</v>
      </c>
      <c r="X683" s="509"/>
      <c r="Y683" s="229">
        <f t="shared" si="137"/>
        <v>0</v>
      </c>
    </row>
    <row r="684" spans="2:25" ht="18.75" customHeight="1">
      <c r="B684" s="515"/>
      <c r="C684" s="518"/>
      <c r="D684" s="216">
        <v>5</v>
      </c>
      <c r="E684" s="216" t="s">
        <v>6826</v>
      </c>
      <c r="F684" s="217">
        <v>308</v>
      </c>
      <c r="G684" s="218">
        <f t="shared" si="131"/>
        <v>61.6</v>
      </c>
      <c r="H684" s="219">
        <f t="shared" si="132"/>
        <v>171.11111111111111</v>
      </c>
      <c r="I684" s="219">
        <f t="shared" si="133"/>
        <v>5.7037037037037039E-2</v>
      </c>
      <c r="J684" s="217"/>
      <c r="K684" s="220"/>
      <c r="L684" s="220"/>
      <c r="M684" s="221"/>
      <c r="N684" s="222">
        <f t="shared" si="136"/>
        <v>0</v>
      </c>
      <c r="O684" s="223"/>
      <c r="P684" s="224"/>
      <c r="Q684" s="224"/>
      <c r="R684" s="224"/>
      <c r="S684" s="224"/>
      <c r="T684" s="225"/>
      <c r="U684" s="226">
        <f t="shared" si="134"/>
        <v>0.11407407407407408</v>
      </c>
      <c r="V684" s="227"/>
      <c r="W684" s="228" t="str">
        <f t="shared" si="135"/>
        <v>0</v>
      </c>
      <c r="X684" s="509"/>
      <c r="Y684" s="229">
        <f t="shared" si="137"/>
        <v>0</v>
      </c>
    </row>
    <row r="685" spans="2:25" ht="18.75" customHeight="1">
      <c r="B685" s="515"/>
      <c r="C685" s="518"/>
      <c r="D685" s="216">
        <v>6</v>
      </c>
      <c r="E685" s="216" t="s">
        <v>6827</v>
      </c>
      <c r="F685" s="217">
        <v>295</v>
      </c>
      <c r="G685" s="218">
        <f t="shared" si="131"/>
        <v>59</v>
      </c>
      <c r="H685" s="219">
        <f t="shared" si="132"/>
        <v>163.88888888888889</v>
      </c>
      <c r="I685" s="219">
        <f t="shared" si="133"/>
        <v>5.4629629629629625E-2</v>
      </c>
      <c r="J685" s="217"/>
      <c r="K685" s="220"/>
      <c r="L685" s="220"/>
      <c r="M685" s="221"/>
      <c r="N685" s="222">
        <f t="shared" si="136"/>
        <v>0</v>
      </c>
      <c r="O685" s="223"/>
      <c r="P685" s="224"/>
      <c r="Q685" s="224"/>
      <c r="R685" s="224"/>
      <c r="S685" s="224"/>
      <c r="T685" s="225"/>
      <c r="U685" s="226">
        <f t="shared" si="134"/>
        <v>0.10925925925925925</v>
      </c>
      <c r="V685" s="227"/>
      <c r="W685" s="228" t="str">
        <f t="shared" si="135"/>
        <v>0</v>
      </c>
      <c r="X685" s="509"/>
      <c r="Y685" s="229">
        <f t="shared" si="137"/>
        <v>0</v>
      </c>
    </row>
    <row r="686" spans="2:25" ht="18.75" customHeight="1">
      <c r="B686" s="515"/>
      <c r="C686" s="518"/>
      <c r="D686" s="216">
        <v>7</v>
      </c>
      <c r="E686" s="216" t="s">
        <v>6828</v>
      </c>
      <c r="F686" s="217">
        <v>226</v>
      </c>
      <c r="G686" s="218">
        <f t="shared" si="131"/>
        <v>45.2</v>
      </c>
      <c r="H686" s="219">
        <f t="shared" si="132"/>
        <v>125.55555555555556</v>
      </c>
      <c r="I686" s="219">
        <f t="shared" si="133"/>
        <v>4.1851851851851855E-2</v>
      </c>
      <c r="J686" s="217"/>
      <c r="K686" s="220"/>
      <c r="L686" s="220"/>
      <c r="M686" s="221"/>
      <c r="N686" s="222">
        <f t="shared" si="136"/>
        <v>0</v>
      </c>
      <c r="O686" s="223"/>
      <c r="P686" s="224"/>
      <c r="Q686" s="224"/>
      <c r="R686" s="224"/>
      <c r="S686" s="224"/>
      <c r="T686" s="225"/>
      <c r="U686" s="226">
        <f t="shared" si="134"/>
        <v>8.3703703703703711E-2</v>
      </c>
      <c r="V686" s="227"/>
      <c r="W686" s="228" t="str">
        <f t="shared" si="135"/>
        <v>0</v>
      </c>
      <c r="X686" s="509"/>
      <c r="Y686" s="229">
        <f t="shared" si="137"/>
        <v>0</v>
      </c>
    </row>
    <row r="687" spans="2:25" ht="18.75" customHeight="1">
      <c r="B687" s="515"/>
      <c r="C687" s="518"/>
      <c r="D687" s="216"/>
      <c r="E687" s="216"/>
      <c r="F687" s="217"/>
      <c r="G687" s="218">
        <f t="shared" si="131"/>
        <v>0</v>
      </c>
      <c r="H687" s="219">
        <f t="shared" si="132"/>
        <v>0</v>
      </c>
      <c r="I687" s="219">
        <f t="shared" si="133"/>
        <v>0</v>
      </c>
      <c r="J687" s="217"/>
      <c r="K687" s="220"/>
      <c r="L687" s="220"/>
      <c r="M687" s="221"/>
      <c r="N687" s="222">
        <f t="shared" si="136"/>
        <v>0</v>
      </c>
      <c r="O687" s="223"/>
      <c r="P687" s="224"/>
      <c r="Q687" s="224"/>
      <c r="R687" s="224"/>
      <c r="S687" s="224"/>
      <c r="T687" s="225"/>
      <c r="U687" s="226">
        <f t="shared" si="134"/>
        <v>0</v>
      </c>
      <c r="V687" s="227"/>
      <c r="W687" s="228" t="str">
        <f t="shared" si="135"/>
        <v>0</v>
      </c>
      <c r="X687" s="509"/>
      <c r="Y687" s="229">
        <f t="shared" si="137"/>
        <v>0</v>
      </c>
    </row>
    <row r="688" spans="2:25" ht="18.75" customHeight="1">
      <c r="B688" s="516"/>
      <c r="C688" s="519"/>
      <c r="D688" s="216"/>
      <c r="E688" s="216"/>
      <c r="F688" s="217"/>
      <c r="G688" s="218">
        <f>F688/$G$15</f>
        <v>0</v>
      </c>
      <c r="H688" s="219">
        <f>F688/$H$15</f>
        <v>0</v>
      </c>
      <c r="I688" s="219">
        <f>H688/$I$15</f>
        <v>0</v>
      </c>
      <c r="J688" s="217"/>
      <c r="K688" s="220"/>
      <c r="L688" s="220"/>
      <c r="M688" s="232"/>
      <c r="N688" s="222">
        <f>M688/$N$15</f>
        <v>0</v>
      </c>
      <c r="O688" s="231"/>
      <c r="P688" s="231"/>
      <c r="Q688" s="231"/>
      <c r="R688" s="231"/>
      <c r="S688" s="231"/>
      <c r="T688" s="225"/>
      <c r="U688" s="226">
        <f>H688/$U$15</f>
        <v>0</v>
      </c>
      <c r="V688" s="227"/>
      <c r="W688" s="228" t="str">
        <f>IF(V688&lt;1,"0",IF(V688&lt;5,"2",IF(V688&gt;=5,"6")))</f>
        <v>0</v>
      </c>
      <c r="X688" s="510"/>
      <c r="Y688" s="229">
        <f t="shared" si="137"/>
        <v>0</v>
      </c>
    </row>
    <row r="689" spans="2:25">
      <c r="B689" s="233"/>
      <c r="C689" s="234" t="s">
        <v>111</v>
      </c>
      <c r="D689" s="235"/>
      <c r="E689" s="236">
        <f>COUNTA(E633:E688)</f>
        <v>45</v>
      </c>
      <c r="F689" s="236">
        <f>SUM(F633:F688)</f>
        <v>55921</v>
      </c>
      <c r="G689" s="236">
        <f>SUM(G633:G688)</f>
        <v>11184.2</v>
      </c>
      <c r="H689" s="236">
        <f>SUM(H633:H688)</f>
        <v>31067.222222222226</v>
      </c>
      <c r="I689" s="236">
        <f>SUM(I633:I688)</f>
        <v>10.355740740740742</v>
      </c>
      <c r="J689" s="236">
        <f>COUNTA(J633:J688)</f>
        <v>0</v>
      </c>
      <c r="K689" s="236">
        <f>COUNTA(K633:K688)</f>
        <v>10</v>
      </c>
      <c r="L689" s="236">
        <f>COUNTA(L633:L688)</f>
        <v>0</v>
      </c>
      <c r="M689" s="236">
        <f>SUM(M633:M688)</f>
        <v>31067.222222222223</v>
      </c>
      <c r="N689" s="236">
        <f>SUM(N633:N688)</f>
        <v>621.34444444444432</v>
      </c>
      <c r="O689" s="237"/>
      <c r="P689" s="238">
        <f>COUNTIF(P633:P688, "YES")</f>
        <v>3</v>
      </c>
      <c r="Q689" s="237"/>
      <c r="R689" s="237"/>
      <c r="S689" s="237"/>
      <c r="T689" s="237"/>
      <c r="U689" s="236">
        <f>SUM(U633:U688)</f>
        <v>20.711481481481485</v>
      </c>
      <c r="V689" s="236">
        <f>SUM(V633:V688)</f>
        <v>21.600740740740743</v>
      </c>
      <c r="W689" s="236">
        <f t="array" ref="W689">SUM(ABS(W633:W688))</f>
        <v>20</v>
      </c>
      <c r="X689" s="238">
        <f>IF(X633&lt;0.2, "0", IF(X633&lt;=2, "2", IF(X633&gt;2, ROUND(X633,0))))</f>
        <v>3</v>
      </c>
      <c r="Y689" s="236">
        <f>SUM(Y633:Y688)</f>
        <v>10</v>
      </c>
    </row>
    <row r="690" spans="2:25" ht="18.75" customHeight="1">
      <c r="B690" s="515">
        <v>11</v>
      </c>
      <c r="C690" s="511" t="s">
        <v>6829</v>
      </c>
      <c r="D690" s="216">
        <v>1</v>
      </c>
      <c r="E690" s="216" t="s">
        <v>6830</v>
      </c>
      <c r="F690" s="217">
        <v>787</v>
      </c>
      <c r="G690" s="218">
        <f t="shared" ref="G690:G750" si="152">F690/$G$15</f>
        <v>157.4</v>
      </c>
      <c r="H690" s="219">
        <f t="shared" ref="H690:H750" si="153">F690/$H$15</f>
        <v>437.22222222222223</v>
      </c>
      <c r="I690" s="219">
        <f t="shared" ref="I690:I750" si="154">H690/$I$15</f>
        <v>0.14574074074074075</v>
      </c>
      <c r="J690" s="217"/>
      <c r="K690" s="220" t="s">
        <v>6830</v>
      </c>
      <c r="L690" s="220"/>
      <c r="M690" s="221">
        <f>SUM(H690:H696)</f>
        <v>2922.7777777777778</v>
      </c>
      <c r="N690" s="222">
        <f t="shared" ref="N690:N830" si="155">M690/$N$15</f>
        <v>58.455555555555556</v>
      </c>
      <c r="O690" s="223" t="s">
        <v>6241</v>
      </c>
      <c r="P690" s="224" t="s">
        <v>12</v>
      </c>
      <c r="Q690" s="224"/>
      <c r="R690" s="224" t="s">
        <v>1064</v>
      </c>
      <c r="S690" s="224"/>
      <c r="T690" s="225"/>
      <c r="U690" s="226">
        <f t="shared" ref="U690:U750" si="156">H690/$U$15</f>
        <v>0.29148148148148151</v>
      </c>
      <c r="V690" s="227">
        <f>SUM(U690:U696)</f>
        <v>1.9485185185185185</v>
      </c>
      <c r="W690" s="228" t="str">
        <f t="shared" ref="W690:W750" si="157">IF(V690&lt;1,"0",IF(V690&lt;5,"2",IF(V690&gt;=5,"6")))</f>
        <v>2</v>
      </c>
      <c r="X690" s="509">
        <f>K836/X15</f>
        <v>6.333333333333333</v>
      </c>
      <c r="Y690" s="229">
        <f t="shared" ref="Y690:Y750" si="158">W690/2</f>
        <v>1</v>
      </c>
    </row>
    <row r="691" spans="2:25" ht="18.75" customHeight="1">
      <c r="B691" s="515"/>
      <c r="C691" s="512"/>
      <c r="D691" s="216">
        <v>2</v>
      </c>
      <c r="E691" s="216" t="s">
        <v>6831</v>
      </c>
      <c r="F691" s="217">
        <v>1181</v>
      </c>
      <c r="G691" s="218">
        <f t="shared" si="152"/>
        <v>236.2</v>
      </c>
      <c r="H691" s="219">
        <f t="shared" si="153"/>
        <v>656.11111111111109</v>
      </c>
      <c r="I691" s="219">
        <f t="shared" si="154"/>
        <v>0.21870370370370371</v>
      </c>
      <c r="J691" s="217"/>
      <c r="K691" s="220"/>
      <c r="L691" s="220"/>
      <c r="M691" s="221"/>
      <c r="N691" s="222">
        <f t="shared" si="155"/>
        <v>0</v>
      </c>
      <c r="O691" s="223"/>
      <c r="P691" s="224"/>
      <c r="Q691" s="224"/>
      <c r="R691" s="224"/>
      <c r="S691" s="224"/>
      <c r="T691" s="225"/>
      <c r="U691" s="226">
        <f t="shared" si="156"/>
        <v>0.43740740740740741</v>
      </c>
      <c r="V691" s="227"/>
      <c r="W691" s="228" t="str">
        <f t="shared" si="157"/>
        <v>0</v>
      </c>
      <c r="X691" s="509"/>
      <c r="Y691" s="229">
        <f t="shared" si="158"/>
        <v>0</v>
      </c>
    </row>
    <row r="692" spans="2:25" ht="18.75" customHeight="1">
      <c r="B692" s="515"/>
      <c r="C692" s="512"/>
      <c r="D692" s="216">
        <v>3</v>
      </c>
      <c r="E692" s="216" t="s">
        <v>6832</v>
      </c>
      <c r="F692" s="217">
        <v>787</v>
      </c>
      <c r="G692" s="218">
        <f t="shared" si="152"/>
        <v>157.4</v>
      </c>
      <c r="H692" s="219">
        <f t="shared" si="153"/>
        <v>437.22222222222223</v>
      </c>
      <c r="I692" s="219">
        <f t="shared" si="154"/>
        <v>0.14574074074074075</v>
      </c>
      <c r="J692" s="217"/>
      <c r="K692" s="220"/>
      <c r="L692" s="220"/>
      <c r="M692" s="221"/>
      <c r="N692" s="222">
        <f t="shared" si="155"/>
        <v>0</v>
      </c>
      <c r="O692" s="223"/>
      <c r="P692" s="224"/>
      <c r="Q692" s="224"/>
      <c r="R692" s="224"/>
      <c r="S692" s="224"/>
      <c r="T692" s="225"/>
      <c r="U692" s="226">
        <f t="shared" si="156"/>
        <v>0.29148148148148151</v>
      </c>
      <c r="V692" s="227"/>
      <c r="W692" s="228" t="str">
        <f t="shared" si="157"/>
        <v>0</v>
      </c>
      <c r="X692" s="509"/>
      <c r="Y692" s="229">
        <f t="shared" si="158"/>
        <v>0</v>
      </c>
    </row>
    <row r="693" spans="2:25" ht="18.75" customHeight="1">
      <c r="B693" s="515"/>
      <c r="C693" s="512"/>
      <c r="D693" s="216">
        <v>4</v>
      </c>
      <c r="E693" s="216" t="s">
        <v>6833</v>
      </c>
      <c r="F693" s="217">
        <v>800</v>
      </c>
      <c r="G693" s="218">
        <f t="shared" si="152"/>
        <v>160</v>
      </c>
      <c r="H693" s="219">
        <f t="shared" si="153"/>
        <v>444.44444444444446</v>
      </c>
      <c r="I693" s="219">
        <f t="shared" si="154"/>
        <v>0.14814814814814814</v>
      </c>
      <c r="J693" s="217"/>
      <c r="K693" s="220"/>
      <c r="L693" s="220"/>
      <c r="M693" s="221"/>
      <c r="N693" s="222">
        <f t="shared" si="155"/>
        <v>0</v>
      </c>
      <c r="O693" s="223"/>
      <c r="P693" s="224"/>
      <c r="Q693" s="224"/>
      <c r="R693" s="224"/>
      <c r="S693" s="224"/>
      <c r="T693" s="225"/>
      <c r="U693" s="226">
        <f t="shared" si="156"/>
        <v>0.29629629629629628</v>
      </c>
      <c r="V693" s="227"/>
      <c r="W693" s="228" t="str">
        <f t="shared" si="157"/>
        <v>0</v>
      </c>
      <c r="X693" s="509"/>
      <c r="Y693" s="229">
        <f t="shared" si="158"/>
        <v>0</v>
      </c>
    </row>
    <row r="694" spans="2:25" ht="18.75" customHeight="1">
      <c r="B694" s="515"/>
      <c r="C694" s="512"/>
      <c r="D694" s="216">
        <v>1</v>
      </c>
      <c r="E694" s="216" t="s">
        <v>6834</v>
      </c>
      <c r="F694" s="217">
        <v>722</v>
      </c>
      <c r="G694" s="218">
        <f t="shared" si="152"/>
        <v>144.4</v>
      </c>
      <c r="H694" s="219">
        <f t="shared" si="153"/>
        <v>401.11111111111109</v>
      </c>
      <c r="I694" s="219">
        <f t="shared" si="154"/>
        <v>0.13370370370370369</v>
      </c>
      <c r="J694" s="217"/>
      <c r="K694" s="220"/>
      <c r="L694" s="220"/>
      <c r="M694" s="221"/>
      <c r="N694" s="222">
        <f t="shared" si="155"/>
        <v>0</v>
      </c>
      <c r="O694" s="223"/>
      <c r="P694" s="224"/>
      <c r="Q694" s="224"/>
      <c r="R694" s="224"/>
      <c r="S694" s="224"/>
      <c r="T694" s="225"/>
      <c r="U694" s="226">
        <f t="shared" si="156"/>
        <v>0.26740740740740737</v>
      </c>
      <c r="V694" s="227"/>
      <c r="W694" s="228" t="str">
        <f t="shared" si="157"/>
        <v>0</v>
      </c>
      <c r="X694" s="509"/>
      <c r="Y694" s="229">
        <f t="shared" si="158"/>
        <v>0</v>
      </c>
    </row>
    <row r="695" spans="2:25" ht="18.75" customHeight="1">
      <c r="B695" s="515"/>
      <c r="C695" s="512"/>
      <c r="D695" s="216">
        <v>2</v>
      </c>
      <c r="E695" s="216" t="s">
        <v>6835</v>
      </c>
      <c r="F695" s="217">
        <v>656</v>
      </c>
      <c r="G695" s="218">
        <f t="shared" si="152"/>
        <v>131.19999999999999</v>
      </c>
      <c r="H695" s="219">
        <f t="shared" si="153"/>
        <v>364.44444444444446</v>
      </c>
      <c r="I695" s="219">
        <f t="shared" si="154"/>
        <v>0.12148148148148148</v>
      </c>
      <c r="J695" s="217"/>
      <c r="K695" s="220"/>
      <c r="L695" s="220"/>
      <c r="M695" s="221"/>
      <c r="N695" s="222">
        <f t="shared" si="155"/>
        <v>0</v>
      </c>
      <c r="O695" s="223"/>
      <c r="P695" s="224"/>
      <c r="Q695" s="224"/>
      <c r="R695" s="224"/>
      <c r="S695" s="224"/>
      <c r="T695" s="225"/>
      <c r="U695" s="226">
        <f t="shared" si="156"/>
        <v>0.24296296296296296</v>
      </c>
      <c r="V695" s="227"/>
      <c r="W695" s="228" t="str">
        <f t="shared" si="157"/>
        <v>0</v>
      </c>
      <c r="X695" s="509"/>
      <c r="Y695" s="229">
        <f t="shared" si="158"/>
        <v>0</v>
      </c>
    </row>
    <row r="696" spans="2:25" ht="18.75" customHeight="1">
      <c r="B696" s="515"/>
      <c r="C696" s="512"/>
      <c r="D696" s="216">
        <v>3</v>
      </c>
      <c r="E696" s="216" t="s">
        <v>6836</v>
      </c>
      <c r="F696" s="217">
        <v>328</v>
      </c>
      <c r="G696" s="218">
        <f t="shared" si="152"/>
        <v>65.599999999999994</v>
      </c>
      <c r="H696" s="219">
        <f t="shared" si="153"/>
        <v>182.22222222222223</v>
      </c>
      <c r="I696" s="219">
        <f t="shared" si="154"/>
        <v>6.0740740740740741E-2</v>
      </c>
      <c r="J696" s="217"/>
      <c r="K696" s="220"/>
      <c r="L696" s="220"/>
      <c r="M696" s="221"/>
      <c r="N696" s="222">
        <f t="shared" si="155"/>
        <v>0</v>
      </c>
      <c r="O696" s="223"/>
      <c r="P696" s="224"/>
      <c r="Q696" s="224"/>
      <c r="R696" s="224"/>
      <c r="S696" s="224"/>
      <c r="T696" s="225"/>
      <c r="U696" s="226">
        <f t="shared" si="156"/>
        <v>0.12148148148148148</v>
      </c>
      <c r="V696" s="227"/>
      <c r="W696" s="228" t="str">
        <f t="shared" si="157"/>
        <v>0</v>
      </c>
      <c r="X696" s="509"/>
      <c r="Y696" s="229">
        <f t="shared" si="158"/>
        <v>0</v>
      </c>
    </row>
    <row r="697" spans="2:25" ht="18.75" customHeight="1">
      <c r="B697" s="515"/>
      <c r="C697" s="512"/>
      <c r="D697" s="216">
        <v>4</v>
      </c>
      <c r="E697" s="216"/>
      <c r="F697" s="217"/>
      <c r="G697" s="218">
        <f t="shared" si="152"/>
        <v>0</v>
      </c>
      <c r="H697" s="219">
        <f t="shared" si="153"/>
        <v>0</v>
      </c>
      <c r="I697" s="219">
        <f t="shared" si="154"/>
        <v>0</v>
      </c>
      <c r="J697" s="217"/>
      <c r="K697" s="220"/>
      <c r="L697" s="220"/>
      <c r="M697" s="221"/>
      <c r="N697" s="222">
        <f t="shared" si="155"/>
        <v>0</v>
      </c>
      <c r="O697" s="223"/>
      <c r="P697" s="224"/>
      <c r="Q697" s="224"/>
      <c r="R697" s="224"/>
      <c r="S697" s="224"/>
      <c r="T697" s="225"/>
      <c r="U697" s="226">
        <f t="shared" si="156"/>
        <v>0</v>
      </c>
      <c r="V697" s="227"/>
      <c r="W697" s="228" t="str">
        <f t="shared" si="157"/>
        <v>0</v>
      </c>
      <c r="X697" s="509"/>
      <c r="Y697" s="229">
        <f t="shared" si="158"/>
        <v>0</v>
      </c>
    </row>
    <row r="698" spans="2:25" ht="18.75" customHeight="1">
      <c r="B698" s="515"/>
      <c r="C698" s="512"/>
      <c r="D698" s="216">
        <v>5</v>
      </c>
      <c r="E698" s="216" t="s">
        <v>6837</v>
      </c>
      <c r="F698" s="217">
        <v>984</v>
      </c>
      <c r="G698" s="218">
        <f t="shared" si="152"/>
        <v>196.8</v>
      </c>
      <c r="H698" s="219">
        <f t="shared" si="153"/>
        <v>546.66666666666663</v>
      </c>
      <c r="I698" s="219">
        <f t="shared" si="154"/>
        <v>0.1822222222222222</v>
      </c>
      <c r="J698" s="217"/>
      <c r="K698" s="220"/>
      <c r="L698" s="220"/>
      <c r="M698" s="221"/>
      <c r="N698" s="222">
        <f t="shared" si="155"/>
        <v>0</v>
      </c>
      <c r="O698" s="223"/>
      <c r="P698" s="224"/>
      <c r="Q698" s="224"/>
      <c r="R698" s="224"/>
      <c r="S698" s="224"/>
      <c r="T698" s="225"/>
      <c r="U698" s="226">
        <f t="shared" si="156"/>
        <v>0.3644444444444444</v>
      </c>
      <c r="V698" s="227"/>
      <c r="W698" s="228" t="str">
        <f t="shared" si="157"/>
        <v>0</v>
      </c>
      <c r="X698" s="509"/>
      <c r="Y698" s="229">
        <f t="shared" si="158"/>
        <v>0</v>
      </c>
    </row>
    <row r="699" spans="2:25" ht="18.75" customHeight="1">
      <c r="B699" s="515"/>
      <c r="C699" s="512"/>
      <c r="D699" s="216">
        <v>6</v>
      </c>
      <c r="E699" s="216" t="s">
        <v>6838</v>
      </c>
      <c r="F699" s="217">
        <v>328</v>
      </c>
      <c r="G699" s="218">
        <f t="shared" si="152"/>
        <v>65.599999999999994</v>
      </c>
      <c r="H699" s="219">
        <f t="shared" si="153"/>
        <v>182.22222222222223</v>
      </c>
      <c r="I699" s="219">
        <f t="shared" si="154"/>
        <v>6.0740740740740741E-2</v>
      </c>
      <c r="J699" s="217"/>
      <c r="K699" s="220"/>
      <c r="L699" s="220"/>
      <c r="M699" s="221"/>
      <c r="N699" s="222">
        <f t="shared" si="155"/>
        <v>0</v>
      </c>
      <c r="O699" s="223"/>
      <c r="P699" s="224"/>
      <c r="Q699" s="224"/>
      <c r="R699" s="224"/>
      <c r="S699" s="224"/>
      <c r="T699" s="225"/>
      <c r="U699" s="226">
        <f t="shared" si="156"/>
        <v>0.12148148148148148</v>
      </c>
      <c r="V699" s="227"/>
      <c r="W699" s="228" t="str">
        <f t="shared" si="157"/>
        <v>0</v>
      </c>
      <c r="X699" s="509"/>
      <c r="Y699" s="229">
        <f t="shared" si="158"/>
        <v>0</v>
      </c>
    </row>
    <row r="700" spans="2:25" ht="18.75" customHeight="1">
      <c r="B700" s="515"/>
      <c r="C700" s="512"/>
      <c r="D700" s="216"/>
      <c r="E700" s="216" t="s">
        <v>6839</v>
      </c>
      <c r="F700" s="217">
        <v>525</v>
      </c>
      <c r="G700" s="218">
        <f t="shared" si="152"/>
        <v>105</v>
      </c>
      <c r="H700" s="219">
        <f t="shared" si="153"/>
        <v>291.66666666666669</v>
      </c>
      <c r="I700" s="219">
        <f t="shared" si="154"/>
        <v>9.7222222222222224E-2</v>
      </c>
      <c r="J700" s="217"/>
      <c r="K700" s="220"/>
      <c r="L700" s="220"/>
      <c r="M700" s="221"/>
      <c r="N700" s="222">
        <f t="shared" si="155"/>
        <v>0</v>
      </c>
      <c r="O700" s="223"/>
      <c r="P700" s="224"/>
      <c r="Q700" s="224"/>
      <c r="R700" s="224"/>
      <c r="S700" s="224"/>
      <c r="T700" s="225"/>
      <c r="U700" s="226">
        <f t="shared" si="156"/>
        <v>0.19444444444444445</v>
      </c>
      <c r="V700" s="227"/>
      <c r="W700" s="228" t="str">
        <f t="shared" si="157"/>
        <v>0</v>
      </c>
      <c r="X700" s="509"/>
      <c r="Y700" s="229">
        <f t="shared" si="158"/>
        <v>0</v>
      </c>
    </row>
    <row r="701" spans="2:25" ht="18.75" customHeight="1">
      <c r="B701" s="515"/>
      <c r="C701" s="512"/>
      <c r="D701" s="216">
        <v>1</v>
      </c>
      <c r="E701" s="216" t="s">
        <v>6840</v>
      </c>
      <c r="F701" s="217">
        <v>525</v>
      </c>
      <c r="G701" s="218">
        <f t="shared" si="152"/>
        <v>105</v>
      </c>
      <c r="H701" s="219">
        <f t="shared" si="153"/>
        <v>291.66666666666669</v>
      </c>
      <c r="I701" s="219">
        <f t="shared" si="154"/>
        <v>9.7222222222222224E-2</v>
      </c>
      <c r="J701" s="217"/>
      <c r="K701" s="220"/>
      <c r="L701" s="220"/>
      <c r="M701" s="221"/>
      <c r="N701" s="222">
        <f t="shared" si="155"/>
        <v>0</v>
      </c>
      <c r="O701" s="223"/>
      <c r="P701" s="224"/>
      <c r="Q701" s="224"/>
      <c r="R701" s="224"/>
      <c r="S701" s="224"/>
      <c r="T701" s="225"/>
      <c r="U701" s="226">
        <f t="shared" si="156"/>
        <v>0.19444444444444445</v>
      </c>
      <c r="V701" s="227"/>
      <c r="W701" s="228" t="str">
        <f t="shared" si="157"/>
        <v>0</v>
      </c>
      <c r="X701" s="509"/>
      <c r="Y701" s="229">
        <f t="shared" si="158"/>
        <v>0</v>
      </c>
    </row>
    <row r="702" spans="2:25" ht="18.75" customHeight="1">
      <c r="B702" s="515"/>
      <c r="C702" s="512"/>
      <c r="D702" s="216">
        <v>2</v>
      </c>
      <c r="E702" s="216" t="s">
        <v>6841</v>
      </c>
      <c r="F702" s="217">
        <v>787</v>
      </c>
      <c r="G702" s="218">
        <f t="shared" si="152"/>
        <v>157.4</v>
      </c>
      <c r="H702" s="219">
        <f t="shared" si="153"/>
        <v>437.22222222222223</v>
      </c>
      <c r="I702" s="219">
        <f t="shared" si="154"/>
        <v>0.14574074074074075</v>
      </c>
      <c r="J702" s="217"/>
      <c r="K702" s="220" t="s">
        <v>6842</v>
      </c>
      <c r="L702" s="220"/>
      <c r="M702" s="221">
        <f>SUM(H698:H706)</f>
        <v>2770</v>
      </c>
      <c r="N702" s="222">
        <f t="shared" si="155"/>
        <v>55.4</v>
      </c>
      <c r="O702" s="223" t="s">
        <v>6241</v>
      </c>
      <c r="P702" s="224" t="s">
        <v>12</v>
      </c>
      <c r="Q702" s="224"/>
      <c r="R702" s="224" t="s">
        <v>1064</v>
      </c>
      <c r="S702" s="224"/>
      <c r="T702" s="225"/>
      <c r="U702" s="226">
        <f t="shared" si="156"/>
        <v>0.29148148148148151</v>
      </c>
      <c r="V702" s="227">
        <f>SUM(U698:U706)</f>
        <v>1.8466666666666667</v>
      </c>
      <c r="W702" s="228" t="str">
        <f t="shared" si="157"/>
        <v>2</v>
      </c>
      <c r="X702" s="509"/>
      <c r="Y702" s="229">
        <f t="shared" si="158"/>
        <v>1</v>
      </c>
    </row>
    <row r="703" spans="2:25" ht="18.75" customHeight="1">
      <c r="B703" s="515"/>
      <c r="C703" s="512"/>
      <c r="D703" s="216">
        <v>3</v>
      </c>
      <c r="E703" s="216" t="s">
        <v>6843</v>
      </c>
      <c r="F703" s="217">
        <v>787</v>
      </c>
      <c r="G703" s="218">
        <f t="shared" si="152"/>
        <v>157.4</v>
      </c>
      <c r="H703" s="219">
        <f t="shared" si="153"/>
        <v>437.22222222222223</v>
      </c>
      <c r="I703" s="219">
        <f t="shared" si="154"/>
        <v>0.14574074074074075</v>
      </c>
      <c r="J703" s="217"/>
      <c r="K703" s="220"/>
      <c r="L703" s="220"/>
      <c r="M703" s="221"/>
      <c r="N703" s="222">
        <f t="shared" si="155"/>
        <v>0</v>
      </c>
      <c r="O703" s="223"/>
      <c r="P703" s="224"/>
      <c r="Q703" s="224"/>
      <c r="R703" s="224"/>
      <c r="S703" s="224"/>
      <c r="T703" s="225"/>
      <c r="U703" s="226">
        <f t="shared" si="156"/>
        <v>0.29148148148148151</v>
      </c>
      <c r="V703" s="227"/>
      <c r="W703" s="228" t="str">
        <f t="shared" si="157"/>
        <v>0</v>
      </c>
      <c r="X703" s="509"/>
      <c r="Y703" s="229">
        <f t="shared" si="158"/>
        <v>0</v>
      </c>
    </row>
    <row r="704" spans="2:25" ht="18.75" customHeight="1">
      <c r="B704" s="515"/>
      <c r="C704" s="512"/>
      <c r="D704" s="216">
        <v>1</v>
      </c>
      <c r="E704" s="216" t="s">
        <v>6844</v>
      </c>
      <c r="F704" s="217">
        <v>328</v>
      </c>
      <c r="G704" s="218">
        <f t="shared" si="152"/>
        <v>65.599999999999994</v>
      </c>
      <c r="H704" s="219">
        <f t="shared" si="153"/>
        <v>182.22222222222223</v>
      </c>
      <c r="I704" s="219">
        <f t="shared" si="154"/>
        <v>6.0740740740740741E-2</v>
      </c>
      <c r="J704" s="217"/>
      <c r="K704" s="220"/>
      <c r="L704" s="220"/>
      <c r="M704" s="221"/>
      <c r="N704" s="222">
        <f t="shared" si="155"/>
        <v>0</v>
      </c>
      <c r="O704" s="223"/>
      <c r="P704" s="224"/>
      <c r="Q704" s="224"/>
      <c r="R704" s="224"/>
      <c r="S704" s="224"/>
      <c r="T704" s="225"/>
      <c r="U704" s="226">
        <f t="shared" si="156"/>
        <v>0.12148148148148148</v>
      </c>
      <c r="V704" s="227"/>
      <c r="W704" s="228" t="str">
        <f t="shared" si="157"/>
        <v>0</v>
      </c>
      <c r="X704" s="509"/>
      <c r="Y704" s="229">
        <f t="shared" si="158"/>
        <v>0</v>
      </c>
    </row>
    <row r="705" spans="2:25" ht="18.75" customHeight="1">
      <c r="B705" s="515"/>
      <c r="C705" s="512"/>
      <c r="D705" s="216">
        <v>2</v>
      </c>
      <c r="E705" s="216" t="s">
        <v>6845</v>
      </c>
      <c r="F705" s="217">
        <v>328</v>
      </c>
      <c r="G705" s="218">
        <f t="shared" si="152"/>
        <v>65.599999999999994</v>
      </c>
      <c r="H705" s="219">
        <f t="shared" si="153"/>
        <v>182.22222222222223</v>
      </c>
      <c r="I705" s="219">
        <f t="shared" si="154"/>
        <v>6.0740740740740741E-2</v>
      </c>
      <c r="J705" s="217"/>
      <c r="K705" s="220"/>
      <c r="L705" s="220"/>
      <c r="M705" s="221"/>
      <c r="N705" s="222">
        <f t="shared" si="155"/>
        <v>0</v>
      </c>
      <c r="O705" s="223"/>
      <c r="P705" s="224"/>
      <c r="Q705" s="224"/>
      <c r="R705" s="224"/>
      <c r="S705" s="224"/>
      <c r="T705" s="225"/>
      <c r="U705" s="226">
        <f t="shared" si="156"/>
        <v>0.12148148148148148</v>
      </c>
      <c r="V705" s="227"/>
      <c r="W705" s="228" t="str">
        <f t="shared" si="157"/>
        <v>0</v>
      </c>
      <c r="X705" s="509"/>
      <c r="Y705" s="229">
        <f t="shared" si="158"/>
        <v>0</v>
      </c>
    </row>
    <row r="706" spans="2:25" ht="18.75" customHeight="1">
      <c r="B706" s="515"/>
      <c r="C706" s="512"/>
      <c r="D706" s="216">
        <v>3</v>
      </c>
      <c r="E706" s="216" t="s">
        <v>6402</v>
      </c>
      <c r="F706" s="217">
        <v>394</v>
      </c>
      <c r="G706" s="218">
        <f t="shared" si="152"/>
        <v>78.8</v>
      </c>
      <c r="H706" s="219">
        <f t="shared" si="153"/>
        <v>218.88888888888889</v>
      </c>
      <c r="I706" s="219">
        <f t="shared" si="154"/>
        <v>7.2962962962962966E-2</v>
      </c>
      <c r="J706" s="217"/>
      <c r="K706" s="220"/>
      <c r="L706" s="220"/>
      <c r="M706" s="221"/>
      <c r="N706" s="222">
        <f t="shared" si="155"/>
        <v>0</v>
      </c>
      <c r="O706" s="223"/>
      <c r="P706" s="224"/>
      <c r="Q706" s="224"/>
      <c r="R706" s="224"/>
      <c r="S706" s="224"/>
      <c r="T706" s="225"/>
      <c r="U706" s="226">
        <f t="shared" si="156"/>
        <v>0.14592592592592593</v>
      </c>
      <c r="V706" s="227"/>
      <c r="W706" s="228" t="str">
        <f t="shared" si="157"/>
        <v>0</v>
      </c>
      <c r="X706" s="509"/>
      <c r="Y706" s="229">
        <f t="shared" si="158"/>
        <v>0</v>
      </c>
    </row>
    <row r="707" spans="2:25" ht="18.75" customHeight="1">
      <c r="B707" s="515"/>
      <c r="C707" s="512"/>
      <c r="D707" s="216">
        <v>4</v>
      </c>
      <c r="E707" s="216"/>
      <c r="F707" s="217"/>
      <c r="G707" s="218">
        <f t="shared" si="152"/>
        <v>0</v>
      </c>
      <c r="H707" s="219">
        <f t="shared" si="153"/>
        <v>0</v>
      </c>
      <c r="I707" s="219">
        <f t="shared" si="154"/>
        <v>0</v>
      </c>
      <c r="J707" s="217"/>
      <c r="K707" s="220"/>
      <c r="L707" s="220"/>
      <c r="M707" s="221"/>
      <c r="N707" s="222">
        <f t="shared" si="155"/>
        <v>0</v>
      </c>
      <c r="O707" s="223"/>
      <c r="P707" s="224"/>
      <c r="Q707" s="224"/>
      <c r="R707" s="224"/>
      <c r="S707" s="224"/>
      <c r="T707" s="225"/>
      <c r="U707" s="226">
        <f t="shared" si="156"/>
        <v>0</v>
      </c>
      <c r="V707" s="227"/>
      <c r="W707" s="228" t="str">
        <f t="shared" si="157"/>
        <v>0</v>
      </c>
      <c r="X707" s="509"/>
      <c r="Y707" s="229">
        <f t="shared" si="158"/>
        <v>0</v>
      </c>
    </row>
    <row r="708" spans="2:25" ht="18.75" customHeight="1">
      <c r="B708" s="515"/>
      <c r="C708" s="512"/>
      <c r="D708" s="216">
        <v>5</v>
      </c>
      <c r="E708" s="216" t="s">
        <v>6846</v>
      </c>
      <c r="F708" s="217">
        <v>197</v>
      </c>
      <c r="G708" s="218">
        <f t="shared" si="152"/>
        <v>39.4</v>
      </c>
      <c r="H708" s="219">
        <f t="shared" si="153"/>
        <v>109.44444444444444</v>
      </c>
      <c r="I708" s="219">
        <f t="shared" si="154"/>
        <v>3.6481481481481483E-2</v>
      </c>
      <c r="J708" s="217"/>
      <c r="K708" s="220"/>
      <c r="L708" s="220"/>
      <c r="M708" s="221"/>
      <c r="N708" s="222">
        <f t="shared" si="155"/>
        <v>0</v>
      </c>
      <c r="O708" s="223"/>
      <c r="P708" s="224"/>
      <c r="Q708" s="224"/>
      <c r="R708" s="224"/>
      <c r="S708" s="224"/>
      <c r="T708" s="225"/>
      <c r="U708" s="226">
        <f t="shared" si="156"/>
        <v>7.2962962962962966E-2</v>
      </c>
      <c r="V708" s="227"/>
      <c r="W708" s="228" t="str">
        <f t="shared" si="157"/>
        <v>0</v>
      </c>
      <c r="X708" s="509"/>
      <c r="Y708" s="229">
        <f t="shared" si="158"/>
        <v>0</v>
      </c>
    </row>
    <row r="709" spans="2:25" ht="18.75" customHeight="1">
      <c r="B709" s="515"/>
      <c r="C709" s="512"/>
      <c r="D709" s="216"/>
      <c r="E709" s="216" t="s">
        <v>6847</v>
      </c>
      <c r="F709" s="217">
        <v>328</v>
      </c>
      <c r="G709" s="218">
        <f t="shared" si="152"/>
        <v>65.599999999999994</v>
      </c>
      <c r="H709" s="219">
        <f t="shared" si="153"/>
        <v>182.22222222222223</v>
      </c>
      <c r="I709" s="219">
        <f t="shared" si="154"/>
        <v>6.0740740740740741E-2</v>
      </c>
      <c r="J709" s="217"/>
      <c r="K709" s="220"/>
      <c r="L709" s="220"/>
      <c r="M709" s="221"/>
      <c r="N709" s="222">
        <f t="shared" si="155"/>
        <v>0</v>
      </c>
      <c r="O709" s="223"/>
      <c r="P709" s="224"/>
      <c r="Q709" s="224"/>
      <c r="R709" s="224"/>
      <c r="S709" s="224"/>
      <c r="T709" s="225"/>
      <c r="U709" s="226">
        <f t="shared" si="156"/>
        <v>0.12148148148148148</v>
      </c>
      <c r="V709" s="227"/>
      <c r="W709" s="228" t="str">
        <f t="shared" si="157"/>
        <v>0</v>
      </c>
      <c r="X709" s="509"/>
      <c r="Y709" s="229">
        <f t="shared" si="158"/>
        <v>0</v>
      </c>
    </row>
    <row r="710" spans="2:25" ht="18.75" customHeight="1">
      <c r="B710" s="515"/>
      <c r="C710" s="512"/>
      <c r="D710" s="216">
        <v>1</v>
      </c>
      <c r="E710" s="216" t="s">
        <v>6848</v>
      </c>
      <c r="F710" s="217">
        <v>1312</v>
      </c>
      <c r="G710" s="218">
        <f t="shared" si="152"/>
        <v>262.39999999999998</v>
      </c>
      <c r="H710" s="219">
        <f t="shared" si="153"/>
        <v>728.88888888888891</v>
      </c>
      <c r="I710" s="219">
        <f t="shared" si="154"/>
        <v>0.24296296296296296</v>
      </c>
      <c r="J710" s="217"/>
      <c r="K710" s="220" t="s">
        <v>6849</v>
      </c>
      <c r="L710" s="220"/>
      <c r="M710" s="221">
        <f>SUM(H708:H713)</f>
        <v>2296.1111111111109</v>
      </c>
      <c r="N710" s="222">
        <f t="shared" si="155"/>
        <v>45.922222222222217</v>
      </c>
      <c r="O710" s="223" t="s">
        <v>6241</v>
      </c>
      <c r="P710" s="224" t="s">
        <v>12</v>
      </c>
      <c r="Q710" s="224"/>
      <c r="R710" s="224" t="s">
        <v>1064</v>
      </c>
      <c r="S710" s="224"/>
      <c r="T710" s="225"/>
      <c r="U710" s="226">
        <f t="shared" si="156"/>
        <v>0.48592592592592593</v>
      </c>
      <c r="V710" s="227">
        <f>SUM(U708:U713)</f>
        <v>1.530740740740741</v>
      </c>
      <c r="W710" s="228" t="str">
        <f t="shared" si="157"/>
        <v>2</v>
      </c>
      <c r="X710" s="509"/>
      <c r="Y710" s="229">
        <f t="shared" si="158"/>
        <v>1</v>
      </c>
    </row>
    <row r="711" spans="2:25" ht="18.75" customHeight="1">
      <c r="B711" s="515"/>
      <c r="C711" s="512"/>
      <c r="D711" s="216">
        <v>2</v>
      </c>
      <c r="E711" s="216" t="s">
        <v>6850</v>
      </c>
      <c r="F711" s="217">
        <v>984</v>
      </c>
      <c r="G711" s="218">
        <f t="shared" si="152"/>
        <v>196.8</v>
      </c>
      <c r="H711" s="219">
        <f t="shared" si="153"/>
        <v>546.66666666666663</v>
      </c>
      <c r="I711" s="219">
        <f t="shared" si="154"/>
        <v>0.1822222222222222</v>
      </c>
      <c r="J711" s="217"/>
      <c r="K711" s="220"/>
      <c r="L711" s="220"/>
      <c r="M711" s="221"/>
      <c r="N711" s="222">
        <f t="shared" si="155"/>
        <v>0</v>
      </c>
      <c r="O711" s="223"/>
      <c r="P711" s="224"/>
      <c r="Q711" s="224"/>
      <c r="R711" s="224"/>
      <c r="S711" s="224"/>
      <c r="T711" s="225"/>
      <c r="U711" s="226">
        <f t="shared" si="156"/>
        <v>0.3644444444444444</v>
      </c>
      <c r="V711" s="227"/>
      <c r="W711" s="228" t="str">
        <f t="shared" si="157"/>
        <v>0</v>
      </c>
      <c r="X711" s="509"/>
      <c r="Y711" s="229">
        <f t="shared" si="158"/>
        <v>0</v>
      </c>
    </row>
    <row r="712" spans="2:25" ht="18.75" customHeight="1">
      <c r="B712" s="515"/>
      <c r="C712" s="512"/>
      <c r="D712" s="216">
        <v>3</v>
      </c>
      <c r="E712" s="216" t="s">
        <v>6851</v>
      </c>
      <c r="F712" s="217">
        <v>656</v>
      </c>
      <c r="G712" s="218">
        <f t="shared" si="152"/>
        <v>131.19999999999999</v>
      </c>
      <c r="H712" s="219">
        <f t="shared" si="153"/>
        <v>364.44444444444446</v>
      </c>
      <c r="I712" s="219">
        <f t="shared" si="154"/>
        <v>0.12148148148148148</v>
      </c>
      <c r="J712" s="217"/>
      <c r="K712" s="220"/>
      <c r="L712" s="220"/>
      <c r="M712" s="221"/>
      <c r="N712" s="222">
        <f t="shared" si="155"/>
        <v>0</v>
      </c>
      <c r="O712" s="223"/>
      <c r="P712" s="224"/>
      <c r="Q712" s="224"/>
      <c r="R712" s="224"/>
      <c r="S712" s="224"/>
      <c r="T712" s="225"/>
      <c r="U712" s="226">
        <f t="shared" si="156"/>
        <v>0.24296296296296296</v>
      </c>
      <c r="V712" s="227"/>
      <c r="W712" s="228" t="str">
        <f t="shared" si="157"/>
        <v>0</v>
      </c>
      <c r="X712" s="509"/>
      <c r="Y712" s="229">
        <f t="shared" si="158"/>
        <v>0</v>
      </c>
    </row>
    <row r="713" spans="2:25" ht="18.75" customHeight="1">
      <c r="B713" s="515"/>
      <c r="C713" s="512"/>
      <c r="D713" s="216">
        <v>4</v>
      </c>
      <c r="E713" s="216" t="s">
        <v>6852</v>
      </c>
      <c r="F713" s="217">
        <v>656</v>
      </c>
      <c r="G713" s="218">
        <f t="shared" si="152"/>
        <v>131.19999999999999</v>
      </c>
      <c r="H713" s="219">
        <f t="shared" si="153"/>
        <v>364.44444444444446</v>
      </c>
      <c r="I713" s="219">
        <f t="shared" si="154"/>
        <v>0.12148148148148148</v>
      </c>
      <c r="J713" s="217"/>
      <c r="K713" s="220"/>
      <c r="L713" s="220"/>
      <c r="M713" s="221"/>
      <c r="N713" s="222">
        <f>M713/$N$15</f>
        <v>0</v>
      </c>
      <c r="O713" s="223"/>
      <c r="P713" s="224"/>
      <c r="Q713" s="224"/>
      <c r="R713" s="224"/>
      <c r="S713" s="224"/>
      <c r="T713" s="225"/>
      <c r="U713" s="226">
        <f t="shared" si="156"/>
        <v>0.24296296296296296</v>
      </c>
      <c r="V713" s="227"/>
      <c r="W713" s="228" t="str">
        <f t="shared" si="157"/>
        <v>0</v>
      </c>
      <c r="X713" s="509"/>
      <c r="Y713" s="229">
        <f t="shared" si="158"/>
        <v>0</v>
      </c>
    </row>
    <row r="714" spans="2:25" ht="18.75" customHeight="1">
      <c r="B714" s="515"/>
      <c r="C714" s="512"/>
      <c r="D714" s="216"/>
      <c r="E714" s="216"/>
      <c r="F714" s="217">
        <v>0</v>
      </c>
      <c r="G714" s="218">
        <f t="shared" si="152"/>
        <v>0</v>
      </c>
      <c r="H714" s="219">
        <f t="shared" si="153"/>
        <v>0</v>
      </c>
      <c r="I714" s="219">
        <f t="shared" si="154"/>
        <v>0</v>
      </c>
      <c r="J714" s="217"/>
      <c r="K714" s="220"/>
      <c r="L714" s="220"/>
      <c r="M714" s="221"/>
      <c r="N714" s="222">
        <f t="shared" si="155"/>
        <v>0</v>
      </c>
      <c r="O714" s="223"/>
      <c r="P714" s="224"/>
      <c r="Q714" s="224"/>
      <c r="R714" s="224"/>
      <c r="S714" s="224"/>
      <c r="T714" s="225"/>
      <c r="U714" s="226">
        <f t="shared" si="156"/>
        <v>0</v>
      </c>
      <c r="V714" s="227"/>
      <c r="W714" s="228" t="str">
        <f t="shared" si="157"/>
        <v>0</v>
      </c>
      <c r="X714" s="509"/>
      <c r="Y714" s="229">
        <f t="shared" si="158"/>
        <v>0</v>
      </c>
    </row>
    <row r="715" spans="2:25" ht="18.75" customHeight="1">
      <c r="B715" s="515"/>
      <c r="C715" s="512"/>
      <c r="D715" s="216">
        <v>1</v>
      </c>
      <c r="E715" s="216" t="s">
        <v>6853</v>
      </c>
      <c r="F715" s="217">
        <v>1574</v>
      </c>
      <c r="G715" s="218">
        <f t="shared" si="152"/>
        <v>314.8</v>
      </c>
      <c r="H715" s="219">
        <f t="shared" si="153"/>
        <v>874.44444444444446</v>
      </c>
      <c r="I715" s="219">
        <f t="shared" si="154"/>
        <v>0.29148148148148151</v>
      </c>
      <c r="J715" s="217"/>
      <c r="K715" s="220" t="s">
        <v>6854</v>
      </c>
      <c r="L715" s="220"/>
      <c r="M715" s="221">
        <f>SUM(H715:H718)</f>
        <v>2732.7777777777774</v>
      </c>
      <c r="N715" s="222">
        <f t="shared" si="155"/>
        <v>54.655555555555544</v>
      </c>
      <c r="O715" s="223" t="s">
        <v>6241</v>
      </c>
      <c r="P715" s="224" t="s">
        <v>12</v>
      </c>
      <c r="Q715" s="224"/>
      <c r="R715" s="224" t="s">
        <v>1064</v>
      </c>
      <c r="S715" s="224"/>
      <c r="T715" s="225"/>
      <c r="U715" s="226">
        <f t="shared" si="156"/>
        <v>0.58296296296296302</v>
      </c>
      <c r="V715" s="227">
        <f>SUM(U715:U718)</f>
        <v>1.8218518518518518</v>
      </c>
      <c r="W715" s="228" t="str">
        <f t="shared" si="157"/>
        <v>2</v>
      </c>
      <c r="X715" s="509"/>
      <c r="Y715" s="229">
        <f t="shared" si="158"/>
        <v>1</v>
      </c>
    </row>
    <row r="716" spans="2:25" ht="18.75" customHeight="1">
      <c r="B716" s="515"/>
      <c r="C716" s="512"/>
      <c r="D716" s="216">
        <v>2</v>
      </c>
      <c r="E716" s="216" t="s">
        <v>6855</v>
      </c>
      <c r="F716" s="217">
        <v>1246</v>
      </c>
      <c r="G716" s="218">
        <f t="shared" si="152"/>
        <v>249.2</v>
      </c>
      <c r="H716" s="219">
        <f t="shared" si="153"/>
        <v>692.22222222222217</v>
      </c>
      <c r="I716" s="219">
        <f t="shared" si="154"/>
        <v>0.23074074074074072</v>
      </c>
      <c r="J716" s="217"/>
      <c r="K716" s="220"/>
      <c r="L716" s="220"/>
      <c r="M716" s="221"/>
      <c r="N716" s="222">
        <f t="shared" si="155"/>
        <v>0</v>
      </c>
      <c r="O716" s="223"/>
      <c r="P716" s="224"/>
      <c r="Q716" s="224"/>
      <c r="R716" s="224"/>
      <c r="S716" s="224"/>
      <c r="T716" s="225"/>
      <c r="U716" s="226">
        <f t="shared" si="156"/>
        <v>0.46148148148148144</v>
      </c>
      <c r="V716" s="227"/>
      <c r="W716" s="228" t="str">
        <f t="shared" si="157"/>
        <v>0</v>
      </c>
      <c r="X716" s="509"/>
      <c r="Y716" s="229">
        <f t="shared" si="158"/>
        <v>0</v>
      </c>
    </row>
    <row r="717" spans="2:25" ht="18.75" customHeight="1">
      <c r="B717" s="515"/>
      <c r="C717" s="512"/>
      <c r="D717" s="216">
        <v>3</v>
      </c>
      <c r="E717" s="216" t="s">
        <v>6856</v>
      </c>
      <c r="F717" s="217">
        <v>787</v>
      </c>
      <c r="G717" s="218">
        <f t="shared" si="152"/>
        <v>157.4</v>
      </c>
      <c r="H717" s="219">
        <f t="shared" si="153"/>
        <v>437.22222222222223</v>
      </c>
      <c r="I717" s="219">
        <f t="shared" si="154"/>
        <v>0.14574074074074075</v>
      </c>
      <c r="J717" s="217"/>
      <c r="K717" s="220"/>
      <c r="L717" s="220"/>
      <c r="M717" s="221"/>
      <c r="N717" s="222">
        <f t="shared" si="155"/>
        <v>0</v>
      </c>
      <c r="O717" s="223"/>
      <c r="P717" s="224"/>
      <c r="Q717" s="224"/>
      <c r="R717" s="224"/>
      <c r="S717" s="224"/>
      <c r="T717" s="225"/>
      <c r="U717" s="226">
        <f t="shared" si="156"/>
        <v>0.29148148148148151</v>
      </c>
      <c r="V717" s="227"/>
      <c r="W717" s="228" t="str">
        <f t="shared" si="157"/>
        <v>0</v>
      </c>
      <c r="X717" s="509"/>
      <c r="Y717" s="229">
        <f t="shared" si="158"/>
        <v>0</v>
      </c>
    </row>
    <row r="718" spans="2:25" ht="18.75" customHeight="1">
      <c r="B718" s="515"/>
      <c r="C718" s="512"/>
      <c r="D718" s="216"/>
      <c r="E718" s="216" t="s">
        <v>6857</v>
      </c>
      <c r="F718" s="217">
        <v>1312</v>
      </c>
      <c r="G718" s="218">
        <f>F718/$G$15</f>
        <v>262.39999999999998</v>
      </c>
      <c r="H718" s="219">
        <f>F718/$H$15</f>
        <v>728.88888888888891</v>
      </c>
      <c r="I718" s="219">
        <f t="shared" si="154"/>
        <v>0.24296296296296296</v>
      </c>
      <c r="J718" s="217"/>
      <c r="K718" s="220"/>
      <c r="L718" s="220"/>
      <c r="M718" s="221"/>
      <c r="N718" s="222">
        <f t="shared" si="155"/>
        <v>0</v>
      </c>
      <c r="O718" s="223"/>
      <c r="P718" s="224"/>
      <c r="Q718" s="224"/>
      <c r="R718" s="224"/>
      <c r="S718" s="224"/>
      <c r="T718" s="225"/>
      <c r="U718" s="226">
        <f t="shared" si="156"/>
        <v>0.48592592592592593</v>
      </c>
      <c r="V718" s="227"/>
      <c r="W718" s="228" t="str">
        <f t="shared" si="157"/>
        <v>0</v>
      </c>
      <c r="X718" s="509"/>
      <c r="Y718" s="229">
        <f t="shared" si="158"/>
        <v>0</v>
      </c>
    </row>
    <row r="719" spans="2:25" ht="18.75" customHeight="1">
      <c r="B719" s="515"/>
      <c r="C719" s="512"/>
      <c r="D719" s="216">
        <v>1</v>
      </c>
      <c r="E719" s="216"/>
      <c r="F719" s="217"/>
      <c r="G719" s="218">
        <f>F719/$G$15</f>
        <v>0</v>
      </c>
      <c r="H719" s="219">
        <f>F719/$H$15</f>
        <v>0</v>
      </c>
      <c r="I719" s="219">
        <f t="shared" si="154"/>
        <v>0</v>
      </c>
      <c r="J719" s="217"/>
      <c r="K719" s="220"/>
      <c r="L719" s="220"/>
      <c r="M719" s="221"/>
      <c r="N719" s="222">
        <f t="shared" si="155"/>
        <v>0</v>
      </c>
      <c r="O719" s="223"/>
      <c r="P719" s="224"/>
      <c r="Q719" s="224"/>
      <c r="R719" s="224"/>
      <c r="S719" s="224"/>
      <c r="T719" s="225"/>
      <c r="U719" s="226">
        <f t="shared" si="156"/>
        <v>0</v>
      </c>
      <c r="V719" s="227"/>
      <c r="W719" s="228" t="str">
        <f t="shared" si="157"/>
        <v>0</v>
      </c>
      <c r="X719" s="509"/>
      <c r="Y719" s="229">
        <f t="shared" si="158"/>
        <v>0</v>
      </c>
    </row>
    <row r="720" spans="2:25" ht="18.75" customHeight="1">
      <c r="B720" s="515"/>
      <c r="C720" s="512"/>
      <c r="D720" s="216">
        <v>2</v>
      </c>
      <c r="E720" s="216" t="s">
        <v>6858</v>
      </c>
      <c r="F720" s="217">
        <v>2296</v>
      </c>
      <c r="G720" s="218">
        <f t="shared" si="152"/>
        <v>459.2</v>
      </c>
      <c r="H720" s="219">
        <f t="shared" si="153"/>
        <v>1275.5555555555554</v>
      </c>
      <c r="I720" s="219">
        <f t="shared" si="154"/>
        <v>0.42518518518518517</v>
      </c>
      <c r="J720" s="217"/>
      <c r="K720" s="220"/>
      <c r="L720" s="220"/>
      <c r="M720" s="221"/>
      <c r="N720" s="222">
        <f t="shared" si="155"/>
        <v>0</v>
      </c>
      <c r="O720" s="223"/>
      <c r="P720" s="224"/>
      <c r="Q720" s="224"/>
      <c r="R720" s="224"/>
      <c r="S720" s="224"/>
      <c r="T720" s="225"/>
      <c r="U720" s="226">
        <f t="shared" si="156"/>
        <v>0.85037037037037033</v>
      </c>
      <c r="V720" s="227"/>
      <c r="W720" s="228" t="str">
        <f t="shared" si="157"/>
        <v>0</v>
      </c>
      <c r="X720" s="509"/>
      <c r="Y720" s="229">
        <f t="shared" si="158"/>
        <v>0</v>
      </c>
    </row>
    <row r="721" spans="2:25" ht="18.75" customHeight="1">
      <c r="B721" s="515"/>
      <c r="C721" s="512"/>
      <c r="D721" s="216">
        <v>1</v>
      </c>
      <c r="E721" s="216" t="s">
        <v>5514</v>
      </c>
      <c r="F721" s="217">
        <v>328</v>
      </c>
      <c r="G721" s="218">
        <f t="shared" si="152"/>
        <v>65.599999999999994</v>
      </c>
      <c r="H721" s="219">
        <f t="shared" si="153"/>
        <v>182.22222222222223</v>
      </c>
      <c r="I721" s="219">
        <f t="shared" si="154"/>
        <v>6.0740740740740741E-2</v>
      </c>
      <c r="J721" s="217"/>
      <c r="K721" s="220"/>
      <c r="L721" s="220"/>
      <c r="M721" s="221"/>
      <c r="N721" s="222">
        <f t="shared" si="155"/>
        <v>0</v>
      </c>
      <c r="O721" s="223"/>
      <c r="P721" s="224"/>
      <c r="Q721" s="224"/>
      <c r="R721" s="224"/>
      <c r="S721" s="224"/>
      <c r="T721" s="225"/>
      <c r="U721" s="226">
        <f t="shared" si="156"/>
        <v>0.12148148148148148</v>
      </c>
      <c r="V721" s="227"/>
      <c r="W721" s="228" t="str">
        <f t="shared" si="157"/>
        <v>0</v>
      </c>
      <c r="X721" s="509"/>
      <c r="Y721" s="229">
        <f t="shared" si="158"/>
        <v>0</v>
      </c>
    </row>
    <row r="722" spans="2:25" ht="18.75" customHeight="1">
      <c r="B722" s="515"/>
      <c r="C722" s="512"/>
      <c r="D722" s="216">
        <v>2</v>
      </c>
      <c r="E722" s="216" t="s">
        <v>6859</v>
      </c>
      <c r="F722" s="217">
        <v>328</v>
      </c>
      <c r="G722" s="218">
        <f t="shared" si="152"/>
        <v>65.599999999999994</v>
      </c>
      <c r="H722" s="219">
        <f t="shared" si="153"/>
        <v>182.22222222222223</v>
      </c>
      <c r="I722" s="219">
        <f t="shared" si="154"/>
        <v>6.0740740740740741E-2</v>
      </c>
      <c r="J722" s="217"/>
      <c r="K722" s="220"/>
      <c r="L722" s="220"/>
      <c r="M722" s="221"/>
      <c r="N722" s="222">
        <f t="shared" si="155"/>
        <v>0</v>
      </c>
      <c r="O722" s="223"/>
      <c r="P722" s="224"/>
      <c r="Q722" s="224"/>
      <c r="R722" s="224"/>
      <c r="S722" s="224"/>
      <c r="T722" s="225"/>
      <c r="U722" s="226">
        <f t="shared" si="156"/>
        <v>0.12148148148148148</v>
      </c>
      <c r="V722" s="227"/>
      <c r="W722" s="228" t="str">
        <f t="shared" si="157"/>
        <v>0</v>
      </c>
      <c r="X722" s="509"/>
      <c r="Y722" s="229">
        <f t="shared" si="158"/>
        <v>0</v>
      </c>
    </row>
    <row r="723" spans="2:25" ht="18.75" customHeight="1">
      <c r="B723" s="515"/>
      <c r="C723" s="512"/>
      <c r="D723" s="216">
        <v>3</v>
      </c>
      <c r="E723" s="216" t="s">
        <v>6860</v>
      </c>
      <c r="F723" s="217">
        <v>656</v>
      </c>
      <c r="G723" s="218">
        <f t="shared" si="152"/>
        <v>131.19999999999999</v>
      </c>
      <c r="H723" s="219">
        <f t="shared" si="153"/>
        <v>364.44444444444446</v>
      </c>
      <c r="I723" s="219">
        <f t="shared" si="154"/>
        <v>0.12148148148148148</v>
      </c>
      <c r="J723" s="217"/>
      <c r="K723" s="220"/>
      <c r="L723" s="220"/>
      <c r="M723" s="221"/>
      <c r="N723" s="222">
        <f t="shared" si="155"/>
        <v>0</v>
      </c>
      <c r="O723" s="223"/>
      <c r="P723" s="224"/>
      <c r="Q723" s="224"/>
      <c r="R723" s="224"/>
      <c r="S723" s="224"/>
      <c r="T723" s="225"/>
      <c r="U723" s="226">
        <f t="shared" si="156"/>
        <v>0.24296296296296296</v>
      </c>
      <c r="V723" s="227"/>
      <c r="W723" s="228" t="str">
        <f t="shared" si="157"/>
        <v>0</v>
      </c>
      <c r="X723" s="509"/>
      <c r="Y723" s="229">
        <f t="shared" si="158"/>
        <v>0</v>
      </c>
    </row>
    <row r="724" spans="2:25" ht="18.75" customHeight="1">
      <c r="B724" s="515"/>
      <c r="C724" s="512"/>
      <c r="D724" s="216">
        <v>4</v>
      </c>
      <c r="E724" s="216" t="s">
        <v>6861</v>
      </c>
      <c r="F724" s="217">
        <v>394</v>
      </c>
      <c r="G724" s="218">
        <f t="shared" si="152"/>
        <v>78.8</v>
      </c>
      <c r="H724" s="219">
        <f t="shared" si="153"/>
        <v>218.88888888888889</v>
      </c>
      <c r="I724" s="219">
        <f t="shared" si="154"/>
        <v>7.2962962962962966E-2</v>
      </c>
      <c r="J724" s="217"/>
      <c r="K724" s="220"/>
      <c r="L724" s="220"/>
      <c r="M724" s="221"/>
      <c r="N724" s="222">
        <f t="shared" si="155"/>
        <v>0</v>
      </c>
      <c r="O724" s="223"/>
      <c r="P724" s="224"/>
      <c r="Q724" s="224"/>
      <c r="R724" s="224"/>
      <c r="S724" s="224"/>
      <c r="T724" s="225"/>
      <c r="U724" s="226">
        <f t="shared" si="156"/>
        <v>0.14592592592592593</v>
      </c>
      <c r="V724" s="227"/>
      <c r="W724" s="228" t="str">
        <f t="shared" si="157"/>
        <v>0</v>
      </c>
      <c r="X724" s="509"/>
      <c r="Y724" s="229">
        <f t="shared" si="158"/>
        <v>0</v>
      </c>
    </row>
    <row r="725" spans="2:25" ht="18.75" customHeight="1">
      <c r="B725" s="515"/>
      <c r="C725" s="512"/>
      <c r="D725" s="216">
        <v>5</v>
      </c>
      <c r="E725" s="353" t="s">
        <v>6862</v>
      </c>
      <c r="F725" s="217">
        <v>328</v>
      </c>
      <c r="G725" s="218">
        <f t="shared" si="152"/>
        <v>65.599999999999994</v>
      </c>
      <c r="H725" s="219">
        <f t="shared" si="153"/>
        <v>182.22222222222223</v>
      </c>
      <c r="I725" s="219">
        <f t="shared" si="154"/>
        <v>6.0740740740740741E-2</v>
      </c>
      <c r="J725" s="217"/>
      <c r="K725" s="220" t="s">
        <v>6863</v>
      </c>
      <c r="L725" s="220"/>
      <c r="M725" s="221">
        <f>SUM(H720:H729)</f>
        <v>3059.9999999999995</v>
      </c>
      <c r="N725" s="222">
        <f t="shared" si="155"/>
        <v>61.199999999999989</v>
      </c>
      <c r="O725" s="223" t="s">
        <v>6241</v>
      </c>
      <c r="P725" s="224" t="s">
        <v>351</v>
      </c>
      <c r="Q725" s="224" t="s">
        <v>3163</v>
      </c>
      <c r="R725" s="224" t="s">
        <v>1064</v>
      </c>
      <c r="S725" s="224"/>
      <c r="T725" s="225"/>
      <c r="U725" s="226">
        <f t="shared" si="156"/>
        <v>0.12148148148148148</v>
      </c>
      <c r="V725" s="227">
        <f>SUM(U720:U729)</f>
        <v>2.04</v>
      </c>
      <c r="W725" s="228" t="str">
        <f t="shared" si="157"/>
        <v>2</v>
      </c>
      <c r="X725" s="509"/>
      <c r="Y725" s="229">
        <f t="shared" si="158"/>
        <v>1</v>
      </c>
    </row>
    <row r="726" spans="2:25" ht="18.75" customHeight="1">
      <c r="B726" s="515"/>
      <c r="C726" s="512"/>
      <c r="D726" s="216">
        <v>6</v>
      </c>
      <c r="E726" s="216" t="s">
        <v>6864</v>
      </c>
      <c r="F726" s="217">
        <v>328</v>
      </c>
      <c r="G726" s="218">
        <f t="shared" si="152"/>
        <v>65.599999999999994</v>
      </c>
      <c r="H726" s="219">
        <f t="shared" si="153"/>
        <v>182.22222222222223</v>
      </c>
      <c r="I726" s="219">
        <f t="shared" si="154"/>
        <v>6.0740740740740741E-2</v>
      </c>
      <c r="J726" s="217"/>
      <c r="K726" s="220"/>
      <c r="L726" s="220"/>
      <c r="M726" s="221"/>
      <c r="N726" s="222">
        <f t="shared" si="155"/>
        <v>0</v>
      </c>
      <c r="O726" s="223"/>
      <c r="P726" s="224"/>
      <c r="Q726" s="224"/>
      <c r="R726" s="224"/>
      <c r="S726" s="224"/>
      <c r="T726" s="225"/>
      <c r="U726" s="226">
        <f t="shared" si="156"/>
        <v>0.12148148148148148</v>
      </c>
      <c r="V726" s="227"/>
      <c r="W726" s="228" t="str">
        <f t="shared" si="157"/>
        <v>0</v>
      </c>
      <c r="X726" s="509"/>
      <c r="Y726" s="229">
        <f t="shared" si="158"/>
        <v>0</v>
      </c>
    </row>
    <row r="727" spans="2:25" ht="18.75" customHeight="1">
      <c r="B727" s="515"/>
      <c r="C727" s="512"/>
      <c r="D727" s="216">
        <v>7</v>
      </c>
      <c r="E727" s="216" t="s">
        <v>6865</v>
      </c>
      <c r="F727" s="217">
        <v>194</v>
      </c>
      <c r="G727" s="218">
        <f t="shared" si="152"/>
        <v>38.799999999999997</v>
      </c>
      <c r="H727" s="219">
        <f t="shared" si="153"/>
        <v>107.77777777777777</v>
      </c>
      <c r="I727" s="219">
        <f t="shared" si="154"/>
        <v>3.5925925925925924E-2</v>
      </c>
      <c r="J727" s="217"/>
      <c r="K727" s="220"/>
      <c r="L727" s="220"/>
      <c r="M727" s="221"/>
      <c r="N727" s="222">
        <f t="shared" si="155"/>
        <v>0</v>
      </c>
      <c r="O727" s="223"/>
      <c r="P727" s="224"/>
      <c r="Q727" s="224"/>
      <c r="R727" s="224"/>
      <c r="S727" s="224"/>
      <c r="T727" s="225"/>
      <c r="U727" s="226">
        <f t="shared" si="156"/>
        <v>7.1851851851851847E-2</v>
      </c>
      <c r="V727" s="227"/>
      <c r="W727" s="228" t="str">
        <f t="shared" si="157"/>
        <v>0</v>
      </c>
      <c r="X727" s="509"/>
      <c r="Y727" s="229">
        <f t="shared" si="158"/>
        <v>0</v>
      </c>
    </row>
    <row r="728" spans="2:25" ht="18.75" customHeight="1">
      <c r="B728" s="515"/>
      <c r="C728" s="512"/>
      <c r="D728" s="216">
        <v>8</v>
      </c>
      <c r="E728" s="216" t="s">
        <v>6866</v>
      </c>
      <c r="F728" s="217">
        <v>328</v>
      </c>
      <c r="G728" s="218">
        <f t="shared" si="152"/>
        <v>65.599999999999994</v>
      </c>
      <c r="H728" s="219">
        <f t="shared" si="153"/>
        <v>182.22222222222223</v>
      </c>
      <c r="I728" s="219">
        <f t="shared" si="154"/>
        <v>6.0740740740740741E-2</v>
      </c>
      <c r="J728" s="217"/>
      <c r="K728" s="220"/>
      <c r="L728" s="220"/>
      <c r="M728" s="221"/>
      <c r="N728" s="222">
        <f t="shared" si="155"/>
        <v>0</v>
      </c>
      <c r="O728" s="223"/>
      <c r="P728" s="224"/>
      <c r="Q728" s="224"/>
      <c r="R728" s="224"/>
      <c r="S728" s="224"/>
      <c r="T728" s="225"/>
      <c r="U728" s="226">
        <f t="shared" si="156"/>
        <v>0.12148148148148148</v>
      </c>
      <c r="V728" s="227"/>
      <c r="W728" s="228" t="str">
        <f t="shared" si="157"/>
        <v>0</v>
      </c>
      <c r="X728" s="509"/>
      <c r="Y728" s="229">
        <f t="shared" si="158"/>
        <v>0</v>
      </c>
    </row>
    <row r="729" spans="2:25" ht="18.75" customHeight="1">
      <c r="B729" s="515"/>
      <c r="C729" s="512"/>
      <c r="D729" s="216">
        <v>9</v>
      </c>
      <c r="E729" s="216" t="s">
        <v>6867</v>
      </c>
      <c r="F729" s="217">
        <v>328</v>
      </c>
      <c r="G729" s="218">
        <f t="shared" si="152"/>
        <v>65.599999999999994</v>
      </c>
      <c r="H729" s="219">
        <f t="shared" si="153"/>
        <v>182.22222222222223</v>
      </c>
      <c r="I729" s="219">
        <f t="shared" si="154"/>
        <v>6.0740740740740741E-2</v>
      </c>
      <c r="J729" s="217"/>
      <c r="K729" s="220"/>
      <c r="L729" s="220"/>
      <c r="M729" s="221"/>
      <c r="N729" s="222">
        <f t="shared" si="155"/>
        <v>0</v>
      </c>
      <c r="O729" s="223"/>
      <c r="P729" s="224"/>
      <c r="Q729" s="224"/>
      <c r="R729" s="224"/>
      <c r="S729" s="224"/>
      <c r="T729" s="225"/>
      <c r="U729" s="226">
        <f t="shared" si="156"/>
        <v>0.12148148148148148</v>
      </c>
      <c r="V729" s="227"/>
      <c r="W729" s="228" t="str">
        <f t="shared" si="157"/>
        <v>0</v>
      </c>
      <c r="X729" s="509"/>
      <c r="Y729" s="229">
        <f t="shared" si="158"/>
        <v>0</v>
      </c>
    </row>
    <row r="730" spans="2:25" ht="18.75" customHeight="1">
      <c r="B730" s="515"/>
      <c r="C730" s="512"/>
      <c r="D730" s="216">
        <v>1</v>
      </c>
      <c r="E730" s="216"/>
      <c r="F730" s="217"/>
      <c r="G730" s="218">
        <f t="shared" ref="G730" si="159">F730/$G$15</f>
        <v>0</v>
      </c>
      <c r="H730" s="219">
        <f t="shared" ref="H730" si="160">F730/$H$15</f>
        <v>0</v>
      </c>
      <c r="I730" s="219">
        <f t="shared" ref="I730" si="161">H730/$I$15</f>
        <v>0</v>
      </c>
      <c r="J730" s="217"/>
      <c r="K730" s="220"/>
      <c r="L730" s="220"/>
      <c r="M730" s="221"/>
      <c r="N730" s="222">
        <f t="shared" ref="N730" si="162">M730/$N$15</f>
        <v>0</v>
      </c>
      <c r="O730" s="223"/>
      <c r="P730" s="224"/>
      <c r="Q730" s="224"/>
      <c r="R730" s="224"/>
      <c r="S730" s="224"/>
      <c r="T730" s="225"/>
      <c r="U730" s="226">
        <f t="shared" ref="U730" si="163">H730/$U$15</f>
        <v>0</v>
      </c>
      <c r="V730" s="227"/>
      <c r="W730" s="228" t="str">
        <f t="shared" ref="W730" si="164">IF(V730&lt;1,"0",IF(V730&lt;5,"2",IF(V730&gt;=5,"6")))</f>
        <v>0</v>
      </c>
      <c r="X730" s="509"/>
      <c r="Y730" s="229">
        <f t="shared" ref="Y730" si="165">W730/2</f>
        <v>0</v>
      </c>
    </row>
    <row r="731" spans="2:25" ht="18.75" customHeight="1">
      <c r="B731" s="515"/>
      <c r="C731" s="512"/>
      <c r="D731" s="216">
        <v>10</v>
      </c>
      <c r="E731" s="216" t="s">
        <v>6868</v>
      </c>
      <c r="F731" s="217">
        <v>328</v>
      </c>
      <c r="G731" s="218">
        <f t="shared" si="152"/>
        <v>65.599999999999994</v>
      </c>
      <c r="H731" s="219">
        <f t="shared" si="153"/>
        <v>182.22222222222223</v>
      </c>
      <c r="I731" s="219">
        <f t="shared" si="154"/>
        <v>6.0740740740740741E-2</v>
      </c>
      <c r="J731" s="217"/>
      <c r="K731" s="220"/>
      <c r="L731" s="220"/>
      <c r="M731" s="221"/>
      <c r="N731" s="222">
        <f t="shared" si="155"/>
        <v>0</v>
      </c>
      <c r="O731" s="223"/>
      <c r="P731" s="224"/>
      <c r="Q731" s="224"/>
      <c r="R731" s="224"/>
      <c r="S731" s="224"/>
      <c r="T731" s="225"/>
      <c r="U731" s="226">
        <f t="shared" si="156"/>
        <v>0.12148148148148148</v>
      </c>
      <c r="V731" s="227"/>
      <c r="W731" s="228" t="str">
        <f t="shared" si="157"/>
        <v>0</v>
      </c>
      <c r="X731" s="509"/>
      <c r="Y731" s="229">
        <f t="shared" si="158"/>
        <v>0</v>
      </c>
    </row>
    <row r="732" spans="2:25" ht="18.75" customHeight="1">
      <c r="B732" s="515"/>
      <c r="C732" s="512"/>
      <c r="D732" s="216"/>
      <c r="E732" s="216" t="s">
        <v>6869</v>
      </c>
      <c r="F732" s="217">
        <v>918</v>
      </c>
      <c r="G732" s="218">
        <f t="shared" si="152"/>
        <v>183.6</v>
      </c>
      <c r="H732" s="219">
        <f t="shared" si="153"/>
        <v>510</v>
      </c>
      <c r="I732" s="219">
        <f t="shared" si="154"/>
        <v>0.17</v>
      </c>
      <c r="J732" s="217"/>
      <c r="K732" s="220"/>
      <c r="L732" s="220"/>
      <c r="M732" s="221"/>
      <c r="N732" s="222">
        <f t="shared" si="155"/>
        <v>0</v>
      </c>
      <c r="O732" s="223"/>
      <c r="P732" s="224"/>
      <c r="Q732" s="224"/>
      <c r="R732" s="224"/>
      <c r="S732" s="224"/>
      <c r="T732" s="225"/>
      <c r="U732" s="226">
        <f t="shared" si="156"/>
        <v>0.34</v>
      </c>
      <c r="V732" s="227"/>
      <c r="W732" s="228" t="str">
        <f t="shared" si="157"/>
        <v>0</v>
      </c>
      <c r="X732" s="509"/>
      <c r="Y732" s="229">
        <f t="shared" si="158"/>
        <v>0</v>
      </c>
    </row>
    <row r="733" spans="2:25" ht="18.75" customHeight="1">
      <c r="B733" s="515"/>
      <c r="C733" s="512"/>
      <c r="D733" s="216">
        <v>2</v>
      </c>
      <c r="E733" s="216" t="s">
        <v>6870</v>
      </c>
      <c r="F733" s="217">
        <v>787</v>
      </c>
      <c r="G733" s="218">
        <f t="shared" si="152"/>
        <v>157.4</v>
      </c>
      <c r="H733" s="219">
        <f t="shared" si="153"/>
        <v>437.22222222222223</v>
      </c>
      <c r="I733" s="219">
        <f t="shared" si="154"/>
        <v>0.14574074074074075</v>
      </c>
      <c r="J733" s="217"/>
      <c r="K733" s="220" t="s">
        <v>6871</v>
      </c>
      <c r="L733" s="220"/>
      <c r="M733" s="221">
        <f>SUM(H731:H735)</f>
        <v>2277.2222222222222</v>
      </c>
      <c r="N733" s="222">
        <f t="shared" si="155"/>
        <v>45.544444444444444</v>
      </c>
      <c r="O733" s="223" t="s">
        <v>6241</v>
      </c>
      <c r="P733" s="224" t="s">
        <v>12</v>
      </c>
      <c r="Q733" s="224"/>
      <c r="R733" s="224" t="s">
        <v>1064</v>
      </c>
      <c r="S733" s="224"/>
      <c r="T733" s="225"/>
      <c r="U733" s="226">
        <f t="shared" si="156"/>
        <v>0.29148148148148151</v>
      </c>
      <c r="V733" s="227">
        <f>SUM(U731:U735)</f>
        <v>1.5181481481481482</v>
      </c>
      <c r="W733" s="228" t="str">
        <f t="shared" si="157"/>
        <v>2</v>
      </c>
      <c r="X733" s="509"/>
      <c r="Y733" s="229">
        <f t="shared" si="158"/>
        <v>1</v>
      </c>
    </row>
    <row r="734" spans="2:25" ht="18.75" customHeight="1">
      <c r="B734" s="515"/>
      <c r="C734" s="512"/>
      <c r="D734" s="216">
        <v>3</v>
      </c>
      <c r="E734" s="216" t="s">
        <v>6872</v>
      </c>
      <c r="F734" s="217">
        <v>1082</v>
      </c>
      <c r="G734" s="218">
        <f t="shared" si="152"/>
        <v>216.4</v>
      </c>
      <c r="H734" s="219">
        <f t="shared" si="153"/>
        <v>601.11111111111109</v>
      </c>
      <c r="I734" s="219">
        <f t="shared" si="154"/>
        <v>0.20037037037037037</v>
      </c>
      <c r="J734" s="217"/>
      <c r="K734" s="220"/>
      <c r="L734" s="220"/>
      <c r="M734" s="221"/>
      <c r="N734" s="222">
        <f t="shared" si="155"/>
        <v>0</v>
      </c>
      <c r="O734" s="223"/>
      <c r="P734" s="224"/>
      <c r="Q734" s="224"/>
      <c r="R734" s="224"/>
      <c r="S734" s="224"/>
      <c r="T734" s="225"/>
      <c r="U734" s="226">
        <f t="shared" si="156"/>
        <v>0.40074074074074073</v>
      </c>
      <c r="V734" s="227"/>
      <c r="W734" s="228" t="str">
        <f t="shared" si="157"/>
        <v>0</v>
      </c>
      <c r="X734" s="509"/>
      <c r="Y734" s="229">
        <f t="shared" si="158"/>
        <v>0</v>
      </c>
    </row>
    <row r="735" spans="2:25" ht="18.75" customHeight="1">
      <c r="B735" s="515"/>
      <c r="C735" s="512"/>
      <c r="D735" s="216">
        <v>3</v>
      </c>
      <c r="E735" s="216" t="s">
        <v>6873</v>
      </c>
      <c r="F735" s="217">
        <v>984</v>
      </c>
      <c r="G735" s="218">
        <f t="shared" si="152"/>
        <v>196.8</v>
      </c>
      <c r="H735" s="219">
        <f t="shared" si="153"/>
        <v>546.66666666666663</v>
      </c>
      <c r="I735" s="219">
        <f t="shared" si="154"/>
        <v>0.1822222222222222</v>
      </c>
      <c r="J735" s="217"/>
      <c r="K735" s="220"/>
      <c r="L735" s="220"/>
      <c r="M735" s="221"/>
      <c r="N735" s="222">
        <f t="shared" si="155"/>
        <v>0</v>
      </c>
      <c r="O735" s="223"/>
      <c r="P735" s="224"/>
      <c r="Q735" s="224"/>
      <c r="R735" s="224"/>
      <c r="S735" s="224"/>
      <c r="T735" s="225"/>
      <c r="U735" s="226">
        <f t="shared" si="156"/>
        <v>0.3644444444444444</v>
      </c>
      <c r="V735" s="227"/>
      <c r="W735" s="228" t="str">
        <f t="shared" si="157"/>
        <v>0</v>
      </c>
      <c r="X735" s="509"/>
      <c r="Y735" s="229">
        <f t="shared" si="158"/>
        <v>0</v>
      </c>
    </row>
    <row r="736" spans="2:25" ht="18.75" customHeight="1">
      <c r="B736" s="515"/>
      <c r="C736" s="512"/>
      <c r="D736" s="216"/>
      <c r="E736" s="216"/>
      <c r="F736" s="217">
        <v>0</v>
      </c>
      <c r="G736" s="218">
        <f t="shared" si="152"/>
        <v>0</v>
      </c>
      <c r="H736" s="219">
        <f t="shared" si="153"/>
        <v>0</v>
      </c>
      <c r="I736" s="219">
        <f t="shared" si="154"/>
        <v>0</v>
      </c>
      <c r="J736" s="217"/>
      <c r="K736" s="220"/>
      <c r="L736" s="220"/>
      <c r="M736" s="221"/>
      <c r="N736" s="222">
        <f t="shared" si="155"/>
        <v>0</v>
      </c>
      <c r="O736" s="223"/>
      <c r="P736" s="224"/>
      <c r="Q736" s="224"/>
      <c r="R736" s="224"/>
      <c r="S736" s="224"/>
      <c r="T736" s="225"/>
      <c r="U736" s="226">
        <f t="shared" si="156"/>
        <v>0</v>
      </c>
      <c r="V736" s="227"/>
      <c r="W736" s="228" t="str">
        <f t="shared" si="157"/>
        <v>0</v>
      </c>
      <c r="X736" s="509"/>
      <c r="Y736" s="229">
        <f t="shared" si="158"/>
        <v>0</v>
      </c>
    </row>
    <row r="737" spans="2:25" ht="18.75" customHeight="1">
      <c r="B737" s="515"/>
      <c r="C737" s="512"/>
      <c r="D737" s="216">
        <v>1</v>
      </c>
      <c r="E737" s="216" t="s">
        <v>5636</v>
      </c>
      <c r="F737" s="217">
        <v>66</v>
      </c>
      <c r="G737" s="218">
        <f t="shared" si="152"/>
        <v>13.2</v>
      </c>
      <c r="H737" s="219">
        <f t="shared" si="153"/>
        <v>36.666666666666664</v>
      </c>
      <c r="I737" s="219">
        <f t="shared" si="154"/>
        <v>1.2222222222222221E-2</v>
      </c>
      <c r="J737" s="217"/>
      <c r="K737" s="220"/>
      <c r="L737" s="220"/>
      <c r="M737" s="221"/>
      <c r="N737" s="222">
        <f t="shared" si="155"/>
        <v>0</v>
      </c>
      <c r="O737" s="223"/>
      <c r="P737" s="224"/>
      <c r="Q737" s="224"/>
      <c r="R737" s="224"/>
      <c r="S737" s="224"/>
      <c r="T737" s="225"/>
      <c r="U737" s="226">
        <f t="shared" si="156"/>
        <v>2.4444444444444442E-2</v>
      </c>
      <c r="V737" s="227"/>
      <c r="W737" s="228" t="str">
        <f t="shared" si="157"/>
        <v>0</v>
      </c>
      <c r="X737" s="509"/>
      <c r="Y737" s="229">
        <f t="shared" si="158"/>
        <v>0</v>
      </c>
    </row>
    <row r="738" spans="2:25" ht="18.75" customHeight="1">
      <c r="B738" s="515"/>
      <c r="C738" s="512"/>
      <c r="D738" s="216">
        <v>1</v>
      </c>
      <c r="E738" s="216" t="s">
        <v>6874</v>
      </c>
      <c r="F738" s="217">
        <v>787</v>
      </c>
      <c r="G738" s="218">
        <f t="shared" si="152"/>
        <v>157.4</v>
      </c>
      <c r="H738" s="219">
        <f t="shared" si="153"/>
        <v>437.22222222222223</v>
      </c>
      <c r="I738" s="219">
        <f t="shared" si="154"/>
        <v>0.14574074074074075</v>
      </c>
      <c r="J738" s="217"/>
      <c r="K738" s="220" t="s">
        <v>6875</v>
      </c>
      <c r="L738" s="220"/>
      <c r="M738" s="221">
        <f>SUM(H737:H746)</f>
        <v>3207.2222222222217</v>
      </c>
      <c r="N738" s="222">
        <f t="shared" si="155"/>
        <v>64.144444444444431</v>
      </c>
      <c r="O738" s="223" t="s">
        <v>6241</v>
      </c>
      <c r="P738" s="224" t="s">
        <v>12</v>
      </c>
      <c r="Q738" s="224"/>
      <c r="R738" s="224" t="s">
        <v>1064</v>
      </c>
      <c r="S738" s="224"/>
      <c r="T738" s="225"/>
      <c r="U738" s="226">
        <f t="shared" si="156"/>
        <v>0.29148148148148151</v>
      </c>
      <c r="V738" s="227">
        <f>SUM(U737:U746)</f>
        <v>2.1381481481481481</v>
      </c>
      <c r="W738" s="228" t="str">
        <f t="shared" si="157"/>
        <v>2</v>
      </c>
      <c r="X738" s="509"/>
      <c r="Y738" s="229">
        <f t="shared" si="158"/>
        <v>1</v>
      </c>
    </row>
    <row r="739" spans="2:25" ht="18.75" customHeight="1">
      <c r="B739" s="515"/>
      <c r="C739" s="512"/>
      <c r="D739" s="216">
        <v>2</v>
      </c>
      <c r="E739" s="216" t="s">
        <v>6876</v>
      </c>
      <c r="F739" s="217">
        <v>656</v>
      </c>
      <c r="G739" s="218">
        <f t="shared" si="152"/>
        <v>131.19999999999999</v>
      </c>
      <c r="H739" s="219">
        <f t="shared" si="153"/>
        <v>364.44444444444446</v>
      </c>
      <c r="I739" s="219">
        <f t="shared" si="154"/>
        <v>0.12148148148148148</v>
      </c>
      <c r="J739" s="217"/>
      <c r="K739" s="220"/>
      <c r="L739" s="220"/>
      <c r="M739" s="221"/>
      <c r="N739" s="222">
        <f t="shared" si="155"/>
        <v>0</v>
      </c>
      <c r="O739" s="223"/>
      <c r="P739" s="224"/>
      <c r="Q739" s="224"/>
      <c r="R739" s="224"/>
      <c r="S739" s="224"/>
      <c r="T739" s="225"/>
      <c r="U739" s="226">
        <f t="shared" si="156"/>
        <v>0.24296296296296296</v>
      </c>
      <c r="V739" s="227"/>
      <c r="W739" s="228" t="str">
        <f t="shared" si="157"/>
        <v>0</v>
      </c>
      <c r="X739" s="509"/>
      <c r="Y739" s="229">
        <f t="shared" si="158"/>
        <v>0</v>
      </c>
    </row>
    <row r="740" spans="2:25" ht="18.75" customHeight="1">
      <c r="B740" s="515"/>
      <c r="C740" s="512"/>
      <c r="D740" s="216">
        <v>3</v>
      </c>
      <c r="E740" s="216" t="s">
        <v>6877</v>
      </c>
      <c r="F740" s="217">
        <v>656</v>
      </c>
      <c r="G740" s="218">
        <f t="shared" si="152"/>
        <v>131.19999999999999</v>
      </c>
      <c r="H740" s="219">
        <f t="shared" si="153"/>
        <v>364.44444444444446</v>
      </c>
      <c r="I740" s="219">
        <f t="shared" si="154"/>
        <v>0.12148148148148148</v>
      </c>
      <c r="J740" s="217"/>
      <c r="K740" s="220"/>
      <c r="L740" s="220"/>
      <c r="M740" s="221"/>
      <c r="N740" s="222">
        <f t="shared" si="155"/>
        <v>0</v>
      </c>
      <c r="O740" s="223"/>
      <c r="P740" s="224"/>
      <c r="Q740" s="224"/>
      <c r="R740" s="224"/>
      <c r="S740" s="224"/>
      <c r="T740" s="225"/>
      <c r="U740" s="226">
        <f t="shared" si="156"/>
        <v>0.24296296296296296</v>
      </c>
      <c r="V740" s="227"/>
      <c r="W740" s="228" t="str">
        <f t="shared" si="157"/>
        <v>0</v>
      </c>
      <c r="X740" s="509"/>
      <c r="Y740" s="229">
        <f t="shared" si="158"/>
        <v>0</v>
      </c>
    </row>
    <row r="741" spans="2:25" ht="18.75" customHeight="1">
      <c r="B741" s="515"/>
      <c r="C741" s="512"/>
      <c r="D741" s="216">
        <v>4</v>
      </c>
      <c r="E741" s="216" t="s">
        <v>6878</v>
      </c>
      <c r="F741" s="217">
        <v>656</v>
      </c>
      <c r="G741" s="218">
        <f t="shared" si="152"/>
        <v>131.19999999999999</v>
      </c>
      <c r="H741" s="219">
        <f t="shared" si="153"/>
        <v>364.44444444444446</v>
      </c>
      <c r="I741" s="219">
        <f t="shared" si="154"/>
        <v>0.12148148148148148</v>
      </c>
      <c r="J741" s="217"/>
      <c r="K741" s="220"/>
      <c r="L741" s="220"/>
      <c r="M741" s="221"/>
      <c r="N741" s="222">
        <f t="shared" si="155"/>
        <v>0</v>
      </c>
      <c r="O741" s="223"/>
      <c r="P741" s="224"/>
      <c r="Q741" s="224"/>
      <c r="R741" s="224"/>
      <c r="S741" s="224"/>
      <c r="T741" s="225"/>
      <c r="U741" s="226">
        <f t="shared" si="156"/>
        <v>0.24296296296296296</v>
      </c>
      <c r="V741" s="227"/>
      <c r="W741" s="228" t="str">
        <f t="shared" si="157"/>
        <v>0</v>
      </c>
      <c r="X741" s="509"/>
      <c r="Y741" s="229">
        <f t="shared" si="158"/>
        <v>0</v>
      </c>
    </row>
    <row r="742" spans="2:25" ht="18.75" customHeight="1">
      <c r="B742" s="515"/>
      <c r="C742" s="512"/>
      <c r="D742" s="216">
        <v>5</v>
      </c>
      <c r="E742" s="216" t="s">
        <v>6879</v>
      </c>
      <c r="F742" s="217">
        <v>197</v>
      </c>
      <c r="G742" s="218">
        <f t="shared" si="152"/>
        <v>39.4</v>
      </c>
      <c r="H742" s="219">
        <f t="shared" si="153"/>
        <v>109.44444444444444</v>
      </c>
      <c r="I742" s="219">
        <f t="shared" si="154"/>
        <v>3.6481481481481483E-2</v>
      </c>
      <c r="J742" s="217"/>
      <c r="K742" s="220"/>
      <c r="L742" s="220"/>
      <c r="M742" s="221"/>
      <c r="N742" s="222">
        <f t="shared" si="155"/>
        <v>0</v>
      </c>
      <c r="O742" s="223"/>
      <c r="P742" s="224"/>
      <c r="Q742" s="224"/>
      <c r="R742" s="224"/>
      <c r="S742" s="224"/>
      <c r="T742" s="225"/>
      <c r="U742" s="226">
        <f t="shared" si="156"/>
        <v>7.2962962962962966E-2</v>
      </c>
      <c r="V742" s="227"/>
      <c r="W742" s="228" t="str">
        <f t="shared" si="157"/>
        <v>0</v>
      </c>
      <c r="X742" s="509"/>
      <c r="Y742" s="229">
        <f t="shared" si="158"/>
        <v>0</v>
      </c>
    </row>
    <row r="743" spans="2:25" ht="18.75" customHeight="1">
      <c r="B743" s="515"/>
      <c r="C743" s="512"/>
      <c r="D743" s="216">
        <v>6</v>
      </c>
      <c r="E743" s="216" t="s">
        <v>6880</v>
      </c>
      <c r="F743" s="217">
        <v>656</v>
      </c>
      <c r="G743" s="218">
        <f t="shared" si="152"/>
        <v>131.19999999999999</v>
      </c>
      <c r="H743" s="219">
        <f t="shared" si="153"/>
        <v>364.44444444444446</v>
      </c>
      <c r="I743" s="219">
        <f t="shared" si="154"/>
        <v>0.12148148148148148</v>
      </c>
      <c r="J743" s="217"/>
      <c r="K743" s="220"/>
      <c r="L743" s="220"/>
      <c r="M743" s="221"/>
      <c r="N743" s="222">
        <f t="shared" si="155"/>
        <v>0</v>
      </c>
      <c r="O743" s="223"/>
      <c r="P743" s="224"/>
      <c r="Q743" s="224"/>
      <c r="R743" s="224"/>
      <c r="S743" s="224"/>
      <c r="T743" s="225"/>
      <c r="U743" s="226">
        <f t="shared" si="156"/>
        <v>0.24296296296296296</v>
      </c>
      <c r="V743" s="227"/>
      <c r="W743" s="228" t="str">
        <f t="shared" si="157"/>
        <v>0</v>
      </c>
      <c r="X743" s="509"/>
      <c r="Y743" s="229">
        <f t="shared" si="158"/>
        <v>0</v>
      </c>
    </row>
    <row r="744" spans="2:25" ht="18.75" customHeight="1">
      <c r="B744" s="515"/>
      <c r="C744" s="512"/>
      <c r="D744" s="216">
        <v>7</v>
      </c>
      <c r="E744" s="216" t="s">
        <v>6637</v>
      </c>
      <c r="F744" s="217">
        <v>918</v>
      </c>
      <c r="G744" s="218">
        <f t="shared" si="152"/>
        <v>183.6</v>
      </c>
      <c r="H744" s="219">
        <f t="shared" si="153"/>
        <v>510</v>
      </c>
      <c r="I744" s="219">
        <f t="shared" si="154"/>
        <v>0.17</v>
      </c>
      <c r="J744" s="217"/>
      <c r="K744" s="220"/>
      <c r="L744" s="220"/>
      <c r="M744" s="221"/>
      <c r="N744" s="222">
        <f t="shared" si="155"/>
        <v>0</v>
      </c>
      <c r="O744" s="223"/>
      <c r="P744" s="224"/>
      <c r="Q744" s="224"/>
      <c r="R744" s="224"/>
      <c r="S744" s="224"/>
      <c r="T744" s="225"/>
      <c r="U744" s="226">
        <f t="shared" si="156"/>
        <v>0.34</v>
      </c>
      <c r="V744" s="227"/>
      <c r="W744" s="228" t="str">
        <f t="shared" si="157"/>
        <v>0</v>
      </c>
      <c r="X744" s="509"/>
      <c r="Y744" s="229">
        <f t="shared" si="158"/>
        <v>0</v>
      </c>
    </row>
    <row r="745" spans="2:25" ht="18.75" customHeight="1">
      <c r="B745" s="515"/>
      <c r="C745" s="512"/>
      <c r="D745" s="216">
        <v>8</v>
      </c>
      <c r="E745" s="216" t="s">
        <v>6881</v>
      </c>
      <c r="F745" s="217">
        <v>525</v>
      </c>
      <c r="G745" s="218">
        <f t="shared" si="152"/>
        <v>105</v>
      </c>
      <c r="H745" s="219">
        <f t="shared" si="153"/>
        <v>291.66666666666669</v>
      </c>
      <c r="I745" s="219">
        <f t="shared" si="154"/>
        <v>9.7222222222222224E-2</v>
      </c>
      <c r="J745" s="217"/>
      <c r="K745" s="220"/>
      <c r="L745" s="220"/>
      <c r="M745" s="221"/>
      <c r="N745" s="222">
        <f t="shared" si="155"/>
        <v>0</v>
      </c>
      <c r="O745" s="223"/>
      <c r="P745" s="224"/>
      <c r="Q745" s="224"/>
      <c r="R745" s="224"/>
      <c r="S745" s="224"/>
      <c r="T745" s="225"/>
      <c r="U745" s="226">
        <f t="shared" si="156"/>
        <v>0.19444444444444445</v>
      </c>
      <c r="V745" s="227"/>
      <c r="W745" s="228" t="str">
        <f t="shared" si="157"/>
        <v>0</v>
      </c>
      <c r="X745" s="509"/>
      <c r="Y745" s="229">
        <f t="shared" si="158"/>
        <v>0</v>
      </c>
    </row>
    <row r="746" spans="2:25" ht="18.75" customHeight="1">
      <c r="B746" s="515"/>
      <c r="C746" s="512"/>
      <c r="D746" s="216">
        <v>9</v>
      </c>
      <c r="E746" s="216" t="s">
        <v>6882</v>
      </c>
      <c r="F746" s="217">
        <v>656</v>
      </c>
      <c r="G746" s="218">
        <f t="shared" si="152"/>
        <v>131.19999999999999</v>
      </c>
      <c r="H746" s="219">
        <f t="shared" si="153"/>
        <v>364.44444444444446</v>
      </c>
      <c r="I746" s="219">
        <f t="shared" si="154"/>
        <v>0.12148148148148148</v>
      </c>
      <c r="J746" s="217"/>
      <c r="K746" s="220"/>
      <c r="L746" s="220"/>
      <c r="M746" s="221"/>
      <c r="N746" s="222">
        <f t="shared" si="155"/>
        <v>0</v>
      </c>
      <c r="O746" s="223"/>
      <c r="P746" s="224"/>
      <c r="Q746" s="224"/>
      <c r="R746" s="224"/>
      <c r="S746" s="224"/>
      <c r="T746" s="225"/>
      <c r="U746" s="226">
        <f t="shared" si="156"/>
        <v>0.24296296296296296</v>
      </c>
      <c r="V746" s="227"/>
      <c r="W746" s="228" t="str">
        <f t="shared" si="157"/>
        <v>0</v>
      </c>
      <c r="X746" s="509"/>
      <c r="Y746" s="229">
        <f t="shared" si="158"/>
        <v>0</v>
      </c>
    </row>
    <row r="747" spans="2:25" ht="18.75" customHeight="1">
      <c r="B747" s="515"/>
      <c r="C747" s="512"/>
      <c r="D747" s="216"/>
      <c r="E747" s="216"/>
      <c r="F747" s="217"/>
      <c r="G747" s="218">
        <f t="shared" si="152"/>
        <v>0</v>
      </c>
      <c r="H747" s="219">
        <f t="shared" si="153"/>
        <v>0</v>
      </c>
      <c r="I747" s="219">
        <f t="shared" si="154"/>
        <v>0</v>
      </c>
      <c r="J747" s="217"/>
      <c r="K747" s="220"/>
      <c r="L747" s="220"/>
      <c r="M747" s="221"/>
      <c r="N747" s="222">
        <f t="shared" si="155"/>
        <v>0</v>
      </c>
      <c r="O747" s="223"/>
      <c r="P747" s="224"/>
      <c r="Q747" s="224"/>
      <c r="R747" s="224"/>
      <c r="S747" s="224"/>
      <c r="T747" s="225"/>
      <c r="U747" s="226">
        <f t="shared" si="156"/>
        <v>0</v>
      </c>
      <c r="V747" s="227"/>
      <c r="W747" s="228" t="str">
        <f t="shared" si="157"/>
        <v>0</v>
      </c>
      <c r="X747" s="509"/>
      <c r="Y747" s="229">
        <f t="shared" si="158"/>
        <v>0</v>
      </c>
    </row>
    <row r="748" spans="2:25" ht="18.75" customHeight="1">
      <c r="B748" s="515"/>
      <c r="C748" s="512"/>
      <c r="D748" s="216"/>
      <c r="E748" s="216"/>
      <c r="F748" s="217"/>
      <c r="G748" s="218">
        <f t="shared" si="152"/>
        <v>0</v>
      </c>
      <c r="H748" s="219">
        <f t="shared" si="153"/>
        <v>0</v>
      </c>
      <c r="I748" s="219">
        <f t="shared" si="154"/>
        <v>0</v>
      </c>
      <c r="J748" s="217"/>
      <c r="K748" s="220"/>
      <c r="L748" s="220"/>
      <c r="M748" s="221"/>
      <c r="N748" s="222">
        <f t="shared" si="155"/>
        <v>0</v>
      </c>
      <c r="O748" s="223"/>
      <c r="P748" s="224"/>
      <c r="Q748" s="224"/>
      <c r="R748" s="224"/>
      <c r="S748" s="224"/>
      <c r="T748" s="225"/>
      <c r="U748" s="226">
        <f t="shared" si="156"/>
        <v>0</v>
      </c>
      <c r="V748" s="227"/>
      <c r="W748" s="228" t="str">
        <f t="shared" si="157"/>
        <v>0</v>
      </c>
      <c r="X748" s="509"/>
      <c r="Y748" s="229">
        <f t="shared" si="158"/>
        <v>0</v>
      </c>
    </row>
    <row r="749" spans="2:25" ht="18.75" customHeight="1">
      <c r="B749" s="515"/>
      <c r="C749" s="512"/>
      <c r="D749" s="216">
        <v>4</v>
      </c>
      <c r="E749" s="216" t="s">
        <v>6883</v>
      </c>
      <c r="F749" s="217">
        <v>656</v>
      </c>
      <c r="G749" s="218">
        <f t="shared" si="152"/>
        <v>131.19999999999999</v>
      </c>
      <c r="H749" s="219">
        <f t="shared" si="153"/>
        <v>364.44444444444446</v>
      </c>
      <c r="I749" s="219">
        <f t="shared" si="154"/>
        <v>0.12148148148148148</v>
      </c>
      <c r="J749" s="217"/>
      <c r="K749" s="220"/>
      <c r="L749" s="220"/>
      <c r="M749" s="232"/>
      <c r="N749" s="222">
        <f t="shared" si="155"/>
        <v>0</v>
      </c>
      <c r="O749" s="223"/>
      <c r="P749" s="224"/>
      <c r="Q749" s="224"/>
      <c r="R749" s="224"/>
      <c r="S749" s="224"/>
      <c r="T749" s="225"/>
      <c r="U749" s="226">
        <f t="shared" si="156"/>
        <v>0.24296296296296296</v>
      </c>
      <c r="V749" s="227"/>
      <c r="W749" s="228" t="str">
        <f t="shared" si="157"/>
        <v>0</v>
      </c>
      <c r="X749" s="509"/>
      <c r="Y749" s="229">
        <f t="shared" si="158"/>
        <v>0</v>
      </c>
    </row>
    <row r="750" spans="2:25" ht="18.75" customHeight="1">
      <c r="B750" s="515"/>
      <c r="C750" s="512"/>
      <c r="D750" s="216">
        <v>5</v>
      </c>
      <c r="E750" s="216" t="s">
        <v>6446</v>
      </c>
      <c r="F750" s="217">
        <v>853</v>
      </c>
      <c r="G750" s="218">
        <f t="shared" si="152"/>
        <v>170.6</v>
      </c>
      <c r="H750" s="219">
        <f t="shared" si="153"/>
        <v>473.88888888888886</v>
      </c>
      <c r="I750" s="219">
        <f t="shared" si="154"/>
        <v>0.15796296296296294</v>
      </c>
      <c r="J750" s="217"/>
      <c r="K750" s="220"/>
      <c r="L750" s="220"/>
      <c r="M750" s="232"/>
      <c r="N750" s="222">
        <f t="shared" si="155"/>
        <v>0</v>
      </c>
      <c r="O750" s="223"/>
      <c r="P750" s="224"/>
      <c r="Q750" s="224"/>
      <c r="R750" s="224"/>
      <c r="S750" s="224"/>
      <c r="T750" s="225"/>
      <c r="U750" s="226">
        <f t="shared" si="156"/>
        <v>0.31592592592592589</v>
      </c>
      <c r="V750" s="227"/>
      <c r="W750" s="228" t="str">
        <f t="shared" si="157"/>
        <v>0</v>
      </c>
      <c r="X750" s="509"/>
      <c r="Y750" s="229">
        <f t="shared" si="158"/>
        <v>0</v>
      </c>
    </row>
    <row r="751" spans="2:25" ht="18.75" customHeight="1">
      <c r="B751" s="515"/>
      <c r="C751" s="512"/>
      <c r="D751" s="216">
        <v>1</v>
      </c>
      <c r="E751" s="216" t="s">
        <v>6884</v>
      </c>
      <c r="F751" s="217">
        <v>722</v>
      </c>
      <c r="G751" s="218">
        <f t="shared" ref="G751:G816" si="166">F751/$G$15</f>
        <v>144.4</v>
      </c>
      <c r="H751" s="219">
        <f t="shared" ref="H751:H817" si="167">F751/$H$15</f>
        <v>401.11111111111109</v>
      </c>
      <c r="I751" s="219">
        <f t="shared" ref="I751:I817" si="168">H751/$I$15</f>
        <v>0.13370370370370369</v>
      </c>
      <c r="J751" s="217"/>
      <c r="K751" s="220" t="s">
        <v>6885</v>
      </c>
      <c r="L751" s="220"/>
      <c r="M751" s="232">
        <f>SUM(H749:H753)</f>
        <v>2332.7777777777774</v>
      </c>
      <c r="N751" s="222">
        <f t="shared" si="155"/>
        <v>46.655555555555544</v>
      </c>
      <c r="O751" s="223" t="s">
        <v>6241</v>
      </c>
      <c r="P751" s="224" t="s">
        <v>12</v>
      </c>
      <c r="Q751" s="224"/>
      <c r="R751" s="224" t="s">
        <v>1064</v>
      </c>
      <c r="S751" s="224"/>
      <c r="T751" s="225"/>
      <c r="U751" s="226">
        <f t="shared" ref="U751:U816" si="169">H751/$U$15</f>
        <v>0.26740740740740737</v>
      </c>
      <c r="V751" s="227">
        <f>SUM(U749:U753)</f>
        <v>1.5551851851851852</v>
      </c>
      <c r="W751" s="228" t="str">
        <f t="shared" ref="W751:W816" si="170">IF(V751&lt;1,"0",IF(V751&lt;5,"2",IF(V751&gt;=5,"6")))</f>
        <v>2</v>
      </c>
      <c r="X751" s="509"/>
      <c r="Y751" s="229">
        <f t="shared" ref="Y751:Y817" si="171">W751/2</f>
        <v>1</v>
      </c>
    </row>
    <row r="752" spans="2:25" ht="18.75" customHeight="1">
      <c r="B752" s="515"/>
      <c r="C752" s="512"/>
      <c r="D752" s="216">
        <v>3</v>
      </c>
      <c r="E752" s="216" t="s">
        <v>6886</v>
      </c>
      <c r="F752" s="217">
        <v>656</v>
      </c>
      <c r="G752" s="218">
        <f t="shared" si="166"/>
        <v>131.19999999999999</v>
      </c>
      <c r="H752" s="219">
        <f t="shared" si="167"/>
        <v>364.44444444444446</v>
      </c>
      <c r="I752" s="219">
        <f t="shared" si="168"/>
        <v>0.12148148148148148</v>
      </c>
      <c r="J752" s="217"/>
      <c r="K752" s="220"/>
      <c r="L752" s="220"/>
      <c r="M752" s="232"/>
      <c r="N752" s="222">
        <f t="shared" si="155"/>
        <v>0</v>
      </c>
      <c r="O752" s="223"/>
      <c r="P752" s="224"/>
      <c r="Q752" s="224"/>
      <c r="R752" s="224"/>
      <c r="S752" s="224"/>
      <c r="T752" s="225"/>
      <c r="U752" s="226">
        <f t="shared" si="169"/>
        <v>0.24296296296296296</v>
      </c>
      <c r="V752" s="227"/>
      <c r="W752" s="228" t="str">
        <f t="shared" si="170"/>
        <v>0</v>
      </c>
      <c r="X752" s="509"/>
      <c r="Y752" s="229">
        <f t="shared" si="171"/>
        <v>0</v>
      </c>
    </row>
    <row r="753" spans="2:25" ht="18.75" customHeight="1">
      <c r="B753" s="515"/>
      <c r="C753" s="512"/>
      <c r="D753" s="216">
        <v>4</v>
      </c>
      <c r="E753" s="216" t="s">
        <v>6887</v>
      </c>
      <c r="F753" s="217">
        <v>1312</v>
      </c>
      <c r="G753" s="218">
        <f t="shared" si="166"/>
        <v>262.39999999999998</v>
      </c>
      <c r="H753" s="219">
        <f t="shared" si="167"/>
        <v>728.88888888888891</v>
      </c>
      <c r="I753" s="219">
        <f t="shared" si="168"/>
        <v>0.24296296296296296</v>
      </c>
      <c r="J753" s="217"/>
      <c r="K753" s="220"/>
      <c r="L753" s="220"/>
      <c r="M753" s="232"/>
      <c r="N753" s="222">
        <f t="shared" si="155"/>
        <v>0</v>
      </c>
      <c r="O753" s="223"/>
      <c r="P753" s="224"/>
      <c r="Q753" s="224"/>
      <c r="R753" s="224"/>
      <c r="S753" s="224"/>
      <c r="T753" s="225"/>
      <c r="U753" s="226">
        <f t="shared" si="169"/>
        <v>0.48592592592592593</v>
      </c>
      <c r="V753" s="227"/>
      <c r="W753" s="228" t="str">
        <f t="shared" si="170"/>
        <v>0</v>
      </c>
      <c r="X753" s="509"/>
      <c r="Y753" s="229">
        <f t="shared" si="171"/>
        <v>0</v>
      </c>
    </row>
    <row r="754" spans="2:25" ht="18.75" customHeight="1">
      <c r="B754" s="515"/>
      <c r="C754" s="512"/>
      <c r="D754" s="216">
        <v>5</v>
      </c>
      <c r="E754" s="216"/>
      <c r="F754" s="217"/>
      <c r="G754" s="218">
        <f t="shared" si="166"/>
        <v>0</v>
      </c>
      <c r="H754" s="219">
        <f t="shared" si="167"/>
        <v>0</v>
      </c>
      <c r="I754" s="219">
        <f t="shared" si="168"/>
        <v>0</v>
      </c>
      <c r="J754" s="217"/>
      <c r="K754" s="220"/>
      <c r="L754" s="220"/>
      <c r="M754" s="232"/>
      <c r="N754" s="222">
        <f t="shared" si="155"/>
        <v>0</v>
      </c>
      <c r="O754" s="223"/>
      <c r="P754" s="224"/>
      <c r="Q754" s="224"/>
      <c r="R754" s="224"/>
      <c r="S754" s="224"/>
      <c r="T754" s="225"/>
      <c r="U754" s="226">
        <f t="shared" si="169"/>
        <v>0</v>
      </c>
      <c r="V754" s="227"/>
      <c r="W754" s="228" t="str">
        <f t="shared" si="170"/>
        <v>0</v>
      </c>
      <c r="X754" s="509"/>
      <c r="Y754" s="229">
        <f t="shared" si="171"/>
        <v>0</v>
      </c>
    </row>
    <row r="755" spans="2:25" ht="18.75" customHeight="1">
      <c r="B755" s="515"/>
      <c r="C755" s="512"/>
      <c r="D755" s="216">
        <v>6</v>
      </c>
      <c r="E755" s="216" t="s">
        <v>6888</v>
      </c>
      <c r="F755" s="217">
        <v>328</v>
      </c>
      <c r="G755" s="218">
        <f t="shared" si="166"/>
        <v>65.599999999999994</v>
      </c>
      <c r="H755" s="219">
        <f t="shared" si="167"/>
        <v>182.22222222222223</v>
      </c>
      <c r="I755" s="219">
        <f t="shared" si="168"/>
        <v>6.0740740740740741E-2</v>
      </c>
      <c r="J755" s="217"/>
      <c r="K755" s="220"/>
      <c r="L755" s="220"/>
      <c r="M755" s="232"/>
      <c r="N755" s="222">
        <f t="shared" si="155"/>
        <v>0</v>
      </c>
      <c r="O755" s="223"/>
      <c r="P755" s="224"/>
      <c r="Q755" s="224"/>
      <c r="R755" s="224"/>
      <c r="S755" s="224"/>
      <c r="T755" s="225"/>
      <c r="U755" s="226">
        <f t="shared" si="169"/>
        <v>0.12148148148148148</v>
      </c>
      <c r="V755" s="227"/>
      <c r="W755" s="228" t="str">
        <f t="shared" si="170"/>
        <v>0</v>
      </c>
      <c r="X755" s="509"/>
      <c r="Y755" s="229">
        <f t="shared" si="171"/>
        <v>0</v>
      </c>
    </row>
    <row r="756" spans="2:25" ht="18.75" customHeight="1">
      <c r="B756" s="515"/>
      <c r="C756" s="512"/>
      <c r="D756" s="216"/>
      <c r="E756" s="216" t="s">
        <v>6889</v>
      </c>
      <c r="F756" s="217">
        <v>656</v>
      </c>
      <c r="G756" s="218">
        <f t="shared" si="166"/>
        <v>131.19999999999999</v>
      </c>
      <c r="H756" s="219">
        <f t="shared" si="167"/>
        <v>364.44444444444446</v>
      </c>
      <c r="I756" s="219">
        <f t="shared" si="168"/>
        <v>0.12148148148148148</v>
      </c>
      <c r="J756" s="217"/>
      <c r="K756" s="220"/>
      <c r="L756" s="220"/>
      <c r="M756" s="232"/>
      <c r="N756" s="222">
        <f t="shared" si="155"/>
        <v>0</v>
      </c>
      <c r="O756" s="223"/>
      <c r="P756" s="224"/>
      <c r="Q756" s="224"/>
      <c r="R756" s="224"/>
      <c r="S756" s="224"/>
      <c r="T756" s="225"/>
      <c r="U756" s="226">
        <f t="shared" si="169"/>
        <v>0.24296296296296296</v>
      </c>
      <c r="V756" s="227"/>
      <c r="W756" s="228" t="str">
        <f t="shared" si="170"/>
        <v>0</v>
      </c>
      <c r="X756" s="509"/>
      <c r="Y756" s="229">
        <f t="shared" si="171"/>
        <v>0</v>
      </c>
    </row>
    <row r="757" spans="2:25" ht="18.75" customHeight="1">
      <c r="B757" s="515"/>
      <c r="C757" s="512"/>
      <c r="D757" s="216">
        <v>1</v>
      </c>
      <c r="E757" s="216" t="s">
        <v>6890</v>
      </c>
      <c r="F757" s="217">
        <v>328</v>
      </c>
      <c r="G757" s="218">
        <f t="shared" si="166"/>
        <v>65.599999999999994</v>
      </c>
      <c r="H757" s="219">
        <f t="shared" si="167"/>
        <v>182.22222222222223</v>
      </c>
      <c r="I757" s="219">
        <f t="shared" si="168"/>
        <v>6.0740740740740741E-2</v>
      </c>
      <c r="J757" s="217"/>
      <c r="K757" s="220"/>
      <c r="L757" s="220"/>
      <c r="M757" s="232"/>
      <c r="N757" s="222">
        <f t="shared" si="155"/>
        <v>0</v>
      </c>
      <c r="O757" s="223"/>
      <c r="P757" s="224"/>
      <c r="Q757" s="224"/>
      <c r="R757" s="224"/>
      <c r="S757" s="224"/>
      <c r="T757" s="225"/>
      <c r="U757" s="226">
        <f t="shared" si="169"/>
        <v>0.12148148148148148</v>
      </c>
      <c r="V757" s="227"/>
      <c r="W757" s="228" t="str">
        <f t="shared" si="170"/>
        <v>0</v>
      </c>
      <c r="X757" s="509"/>
      <c r="Y757" s="229">
        <f t="shared" si="171"/>
        <v>0</v>
      </c>
    </row>
    <row r="758" spans="2:25" ht="18.75" customHeight="1">
      <c r="B758" s="515"/>
      <c r="C758" s="512"/>
      <c r="D758" s="216">
        <v>2</v>
      </c>
      <c r="E758" s="216" t="s">
        <v>6891</v>
      </c>
      <c r="F758" s="217">
        <v>656</v>
      </c>
      <c r="G758" s="218">
        <f t="shared" si="166"/>
        <v>131.19999999999999</v>
      </c>
      <c r="H758" s="219">
        <f t="shared" si="167"/>
        <v>364.44444444444446</v>
      </c>
      <c r="I758" s="219">
        <f t="shared" si="168"/>
        <v>0.12148148148148148</v>
      </c>
      <c r="J758" s="217"/>
      <c r="K758" s="220" t="s">
        <v>6892</v>
      </c>
      <c r="L758" s="220"/>
      <c r="M758" s="232">
        <f>SUM(H755:H762)</f>
        <v>2587.2222222222222</v>
      </c>
      <c r="N758" s="222">
        <f t="shared" si="155"/>
        <v>51.74444444444444</v>
      </c>
      <c r="O758" s="223" t="s">
        <v>6241</v>
      </c>
      <c r="P758" s="224"/>
      <c r="Q758" s="224"/>
      <c r="R758" s="224" t="s">
        <v>1064</v>
      </c>
      <c r="S758" s="224"/>
      <c r="T758" s="225"/>
      <c r="U758" s="226">
        <f t="shared" si="169"/>
        <v>0.24296296296296296</v>
      </c>
      <c r="V758" s="227">
        <f>SUM(U755:U762)</f>
        <v>1.724814814814815</v>
      </c>
      <c r="W758" s="228" t="str">
        <f t="shared" si="170"/>
        <v>2</v>
      </c>
      <c r="X758" s="509"/>
      <c r="Y758" s="229">
        <f t="shared" si="171"/>
        <v>1</v>
      </c>
    </row>
    <row r="759" spans="2:25" ht="18.75" customHeight="1">
      <c r="B759" s="515"/>
      <c r="C759" s="512"/>
      <c r="D759" s="216">
        <v>3</v>
      </c>
      <c r="E759" s="216" t="s">
        <v>6893</v>
      </c>
      <c r="F759" s="217">
        <v>918</v>
      </c>
      <c r="G759" s="218">
        <f t="shared" si="166"/>
        <v>183.6</v>
      </c>
      <c r="H759" s="219">
        <f t="shared" si="167"/>
        <v>510</v>
      </c>
      <c r="I759" s="219">
        <f t="shared" si="168"/>
        <v>0.17</v>
      </c>
      <c r="J759" s="217"/>
      <c r="K759" s="220"/>
      <c r="L759" s="220"/>
      <c r="M759" s="232"/>
      <c r="N759" s="222">
        <f t="shared" si="155"/>
        <v>0</v>
      </c>
      <c r="O759" s="223"/>
      <c r="P759" s="224"/>
      <c r="Q759" s="224"/>
      <c r="R759" s="224"/>
      <c r="S759" s="224"/>
      <c r="T759" s="225"/>
      <c r="U759" s="226">
        <f t="shared" si="169"/>
        <v>0.34</v>
      </c>
      <c r="V759" s="227"/>
      <c r="W759" s="228" t="str">
        <f t="shared" si="170"/>
        <v>0</v>
      </c>
      <c r="X759" s="509"/>
      <c r="Y759" s="229">
        <f t="shared" si="171"/>
        <v>0</v>
      </c>
    </row>
    <row r="760" spans="2:25" ht="18.75" customHeight="1">
      <c r="B760" s="515"/>
      <c r="C760" s="512"/>
      <c r="D760" s="216">
        <v>4</v>
      </c>
      <c r="E760" s="216" t="s">
        <v>6894</v>
      </c>
      <c r="F760" s="217">
        <v>590</v>
      </c>
      <c r="G760" s="218">
        <f t="shared" si="166"/>
        <v>118</v>
      </c>
      <c r="H760" s="219">
        <f t="shared" si="167"/>
        <v>327.77777777777777</v>
      </c>
      <c r="I760" s="219">
        <f t="shared" si="168"/>
        <v>0.10925925925925925</v>
      </c>
      <c r="J760" s="217"/>
      <c r="K760" s="220"/>
      <c r="L760" s="220"/>
      <c r="M760" s="232"/>
      <c r="N760" s="222">
        <f t="shared" si="155"/>
        <v>0</v>
      </c>
      <c r="O760" s="223"/>
      <c r="P760" s="224"/>
      <c r="Q760" s="224"/>
      <c r="R760" s="224"/>
      <c r="S760" s="224"/>
      <c r="T760" s="225"/>
      <c r="U760" s="226">
        <f t="shared" si="169"/>
        <v>0.2185185185185185</v>
      </c>
      <c r="V760" s="227"/>
      <c r="W760" s="228" t="str">
        <f t="shared" si="170"/>
        <v>0</v>
      </c>
      <c r="X760" s="509"/>
      <c r="Y760" s="229">
        <f t="shared" si="171"/>
        <v>0</v>
      </c>
    </row>
    <row r="761" spans="2:25" ht="18.75" customHeight="1">
      <c r="B761" s="515"/>
      <c r="C761" s="512"/>
      <c r="D761" s="216">
        <v>5</v>
      </c>
      <c r="E761" s="216" t="s">
        <v>6895</v>
      </c>
      <c r="F761" s="217">
        <v>656</v>
      </c>
      <c r="G761" s="218">
        <f t="shared" si="166"/>
        <v>131.19999999999999</v>
      </c>
      <c r="H761" s="219">
        <f t="shared" si="167"/>
        <v>364.44444444444446</v>
      </c>
      <c r="I761" s="219">
        <f t="shared" si="168"/>
        <v>0.12148148148148148</v>
      </c>
      <c r="J761" s="217"/>
      <c r="K761" s="220"/>
      <c r="L761" s="220"/>
      <c r="M761" s="232"/>
      <c r="N761" s="222">
        <f t="shared" si="155"/>
        <v>0</v>
      </c>
      <c r="O761" s="223"/>
      <c r="P761" s="224"/>
      <c r="Q761" s="224"/>
      <c r="R761" s="224"/>
      <c r="S761" s="224"/>
      <c r="T761" s="225"/>
      <c r="U761" s="226">
        <f t="shared" si="169"/>
        <v>0.24296296296296296</v>
      </c>
      <c r="V761" s="227"/>
      <c r="W761" s="228" t="str">
        <f t="shared" si="170"/>
        <v>0</v>
      </c>
      <c r="X761" s="509"/>
      <c r="Y761" s="229">
        <f t="shared" si="171"/>
        <v>0</v>
      </c>
    </row>
    <row r="762" spans="2:25" ht="18.75" customHeight="1">
      <c r="B762" s="515"/>
      <c r="C762" s="512"/>
      <c r="D762" s="216">
        <v>6</v>
      </c>
      <c r="E762" s="216" t="s">
        <v>6896</v>
      </c>
      <c r="F762" s="217">
        <v>525</v>
      </c>
      <c r="G762" s="218">
        <f t="shared" si="166"/>
        <v>105</v>
      </c>
      <c r="H762" s="219">
        <f t="shared" si="167"/>
        <v>291.66666666666669</v>
      </c>
      <c r="I762" s="219">
        <f t="shared" si="168"/>
        <v>9.7222222222222224E-2</v>
      </c>
      <c r="J762" s="217"/>
      <c r="K762" s="220"/>
      <c r="L762" s="220"/>
      <c r="M762" s="221"/>
      <c r="N762" s="222">
        <f t="shared" si="155"/>
        <v>0</v>
      </c>
      <c r="O762" s="223"/>
      <c r="P762" s="224"/>
      <c r="Q762" s="224"/>
      <c r="R762" s="224"/>
      <c r="S762" s="224"/>
      <c r="T762" s="225"/>
      <c r="U762" s="226">
        <f t="shared" si="169"/>
        <v>0.19444444444444445</v>
      </c>
      <c r="V762" s="227"/>
      <c r="W762" s="228" t="str">
        <f t="shared" si="170"/>
        <v>0</v>
      </c>
      <c r="X762" s="509"/>
      <c r="Y762" s="229">
        <f t="shared" si="171"/>
        <v>0</v>
      </c>
    </row>
    <row r="763" spans="2:25" ht="18.75" customHeight="1">
      <c r="B763" s="515"/>
      <c r="C763" s="512"/>
      <c r="D763" s="216"/>
      <c r="E763" s="216"/>
      <c r="F763" s="217">
        <v>0</v>
      </c>
      <c r="G763" s="218">
        <f t="shared" si="166"/>
        <v>0</v>
      </c>
      <c r="H763" s="219">
        <f t="shared" si="167"/>
        <v>0</v>
      </c>
      <c r="I763" s="219">
        <f t="shared" si="168"/>
        <v>0</v>
      </c>
      <c r="J763" s="217"/>
      <c r="K763" s="220"/>
      <c r="L763" s="220"/>
      <c r="M763" s="221"/>
      <c r="N763" s="222">
        <f t="shared" si="155"/>
        <v>0</v>
      </c>
      <c r="O763" s="223"/>
      <c r="P763" s="224"/>
      <c r="Q763" s="224"/>
      <c r="R763" s="224"/>
      <c r="S763" s="224"/>
      <c r="T763" s="225"/>
      <c r="U763" s="226">
        <f t="shared" si="169"/>
        <v>0</v>
      </c>
      <c r="V763" s="227"/>
      <c r="W763" s="228" t="str">
        <f t="shared" si="170"/>
        <v>0</v>
      </c>
      <c r="X763" s="509"/>
      <c r="Y763" s="229">
        <f t="shared" si="171"/>
        <v>0</v>
      </c>
    </row>
    <row r="764" spans="2:25" ht="18.75" customHeight="1">
      <c r="B764" s="515"/>
      <c r="C764" s="512"/>
      <c r="D764" s="216">
        <v>1</v>
      </c>
      <c r="E764" s="216" t="s">
        <v>6897</v>
      </c>
      <c r="F764" s="217">
        <v>984</v>
      </c>
      <c r="G764" s="218">
        <f t="shared" si="166"/>
        <v>196.8</v>
      </c>
      <c r="H764" s="219">
        <f t="shared" si="167"/>
        <v>546.66666666666663</v>
      </c>
      <c r="I764" s="219">
        <f t="shared" si="168"/>
        <v>0.1822222222222222</v>
      </c>
      <c r="J764" s="217"/>
      <c r="K764" s="220" t="s">
        <v>11206</v>
      </c>
      <c r="L764" s="220"/>
      <c r="M764" s="221">
        <f>SUM(H764:H767)</f>
        <v>2041.1111111111111</v>
      </c>
      <c r="N764" s="222">
        <f t="shared" si="155"/>
        <v>40.822222222222223</v>
      </c>
      <c r="O764" s="223" t="s">
        <v>6241</v>
      </c>
      <c r="P764" s="224" t="s">
        <v>12</v>
      </c>
      <c r="Q764" s="224"/>
      <c r="R764" s="224" t="s">
        <v>1064</v>
      </c>
      <c r="S764" s="224"/>
      <c r="T764" s="225"/>
      <c r="U764" s="226">
        <f t="shared" si="169"/>
        <v>0.3644444444444444</v>
      </c>
      <c r="V764" s="227">
        <f>SUM(U764:U767)</f>
        <v>1.3607407407407406</v>
      </c>
      <c r="W764" s="228" t="str">
        <f t="shared" si="170"/>
        <v>2</v>
      </c>
      <c r="X764" s="509"/>
      <c r="Y764" s="229">
        <f t="shared" si="171"/>
        <v>1</v>
      </c>
    </row>
    <row r="765" spans="2:25" ht="18.75" customHeight="1">
      <c r="B765" s="515"/>
      <c r="C765" s="512"/>
      <c r="D765" s="216">
        <v>2</v>
      </c>
      <c r="E765" s="216" t="s">
        <v>6898</v>
      </c>
      <c r="F765" s="217">
        <v>722</v>
      </c>
      <c r="G765" s="218">
        <f t="shared" si="166"/>
        <v>144.4</v>
      </c>
      <c r="H765" s="219">
        <f t="shared" si="167"/>
        <v>401.11111111111109</v>
      </c>
      <c r="I765" s="219">
        <f t="shared" si="168"/>
        <v>0.13370370370370369</v>
      </c>
      <c r="J765" s="217"/>
      <c r="K765" s="220"/>
      <c r="L765" s="220"/>
      <c r="M765" s="221"/>
      <c r="N765" s="222">
        <f t="shared" si="155"/>
        <v>0</v>
      </c>
      <c r="O765" s="223"/>
      <c r="P765" s="224"/>
      <c r="Q765" s="224"/>
      <c r="R765" s="224"/>
      <c r="S765" s="224"/>
      <c r="T765" s="225"/>
      <c r="U765" s="226">
        <f t="shared" si="169"/>
        <v>0.26740740740740737</v>
      </c>
      <c r="V765" s="227"/>
      <c r="W765" s="228" t="str">
        <f t="shared" si="170"/>
        <v>0</v>
      </c>
      <c r="X765" s="509"/>
      <c r="Y765" s="229">
        <f t="shared" si="171"/>
        <v>0</v>
      </c>
    </row>
    <row r="766" spans="2:25" ht="18.75" customHeight="1">
      <c r="B766" s="515"/>
      <c r="C766" s="512"/>
      <c r="D766" s="216">
        <v>3</v>
      </c>
      <c r="E766" s="216" t="s">
        <v>6899</v>
      </c>
      <c r="F766" s="217">
        <v>656</v>
      </c>
      <c r="G766" s="218">
        <f t="shared" si="166"/>
        <v>131.19999999999999</v>
      </c>
      <c r="H766" s="219">
        <f t="shared" si="167"/>
        <v>364.44444444444446</v>
      </c>
      <c r="I766" s="219">
        <f t="shared" si="168"/>
        <v>0.12148148148148148</v>
      </c>
      <c r="J766" s="217"/>
      <c r="K766" s="220"/>
      <c r="L766" s="220"/>
      <c r="M766" s="221"/>
      <c r="N766" s="222">
        <f t="shared" si="155"/>
        <v>0</v>
      </c>
      <c r="O766" s="223"/>
      <c r="P766" s="224"/>
      <c r="Q766" s="224"/>
      <c r="R766" s="224"/>
      <c r="S766" s="224"/>
      <c r="T766" s="225"/>
      <c r="U766" s="226">
        <f t="shared" si="169"/>
        <v>0.24296296296296296</v>
      </c>
      <c r="V766" s="227"/>
      <c r="W766" s="228" t="str">
        <f t="shared" si="170"/>
        <v>0</v>
      </c>
      <c r="X766" s="509"/>
      <c r="Y766" s="229">
        <f t="shared" si="171"/>
        <v>0</v>
      </c>
    </row>
    <row r="767" spans="2:25" ht="18.75" customHeight="1">
      <c r="B767" s="515"/>
      <c r="C767" s="512"/>
      <c r="D767" s="216">
        <v>4</v>
      </c>
      <c r="E767" s="216" t="s">
        <v>6900</v>
      </c>
      <c r="F767" s="217">
        <v>1312</v>
      </c>
      <c r="G767" s="218">
        <f t="shared" si="166"/>
        <v>262.39999999999998</v>
      </c>
      <c r="H767" s="219">
        <f t="shared" si="167"/>
        <v>728.88888888888891</v>
      </c>
      <c r="I767" s="219">
        <f t="shared" si="168"/>
        <v>0.24296296296296296</v>
      </c>
      <c r="J767" s="217"/>
      <c r="K767" s="220"/>
      <c r="L767" s="220"/>
      <c r="M767" s="221"/>
      <c r="N767" s="222">
        <f t="shared" si="155"/>
        <v>0</v>
      </c>
      <c r="O767" s="223"/>
      <c r="P767" s="224"/>
      <c r="Q767" s="224"/>
      <c r="R767" s="224"/>
      <c r="S767" s="224"/>
      <c r="T767" s="225"/>
      <c r="U767" s="226">
        <f t="shared" si="169"/>
        <v>0.48592592592592593</v>
      </c>
      <c r="V767" s="227"/>
      <c r="W767" s="228" t="str">
        <f t="shared" si="170"/>
        <v>0</v>
      </c>
      <c r="X767" s="509"/>
      <c r="Y767" s="229">
        <f t="shared" si="171"/>
        <v>0</v>
      </c>
    </row>
    <row r="768" spans="2:25" ht="18.75" customHeight="1">
      <c r="B768" s="515"/>
      <c r="C768" s="512"/>
      <c r="D768" s="216"/>
      <c r="E768" s="216"/>
      <c r="F768" s="217">
        <v>0</v>
      </c>
      <c r="G768" s="218">
        <f t="shared" si="166"/>
        <v>0</v>
      </c>
      <c r="H768" s="219">
        <f t="shared" si="167"/>
        <v>0</v>
      </c>
      <c r="I768" s="219">
        <f t="shared" si="168"/>
        <v>0</v>
      </c>
      <c r="J768" s="217"/>
      <c r="K768" s="220"/>
      <c r="L768" s="220"/>
      <c r="M768" s="221"/>
      <c r="N768" s="222">
        <f t="shared" si="155"/>
        <v>0</v>
      </c>
      <c r="O768" s="223"/>
      <c r="P768" s="224"/>
      <c r="Q768" s="224"/>
      <c r="R768" s="224"/>
      <c r="S768" s="224"/>
      <c r="T768" s="225"/>
      <c r="U768" s="226">
        <f t="shared" si="169"/>
        <v>0</v>
      </c>
      <c r="V768" s="227"/>
      <c r="W768" s="228" t="str">
        <f t="shared" si="170"/>
        <v>0</v>
      </c>
      <c r="X768" s="509"/>
      <c r="Y768" s="229">
        <f t="shared" si="171"/>
        <v>0</v>
      </c>
    </row>
    <row r="769" spans="2:25" ht="18.75" customHeight="1">
      <c r="B769" s="515"/>
      <c r="C769" s="512"/>
      <c r="D769" s="216">
        <v>1</v>
      </c>
      <c r="E769" s="216" t="s">
        <v>6901</v>
      </c>
      <c r="F769" s="217">
        <v>722</v>
      </c>
      <c r="G769" s="218">
        <f t="shared" si="166"/>
        <v>144.4</v>
      </c>
      <c r="H769" s="219">
        <f t="shared" si="167"/>
        <v>401.11111111111109</v>
      </c>
      <c r="I769" s="219">
        <f t="shared" si="168"/>
        <v>0.13370370370370369</v>
      </c>
      <c r="J769" s="217"/>
      <c r="K769" s="220" t="s">
        <v>11207</v>
      </c>
      <c r="L769" s="220"/>
      <c r="M769" s="221">
        <f>SUM(H769:H777)</f>
        <v>3171.1111111111113</v>
      </c>
      <c r="N769" s="222">
        <f t="shared" si="155"/>
        <v>63.422222222222224</v>
      </c>
      <c r="O769" s="223" t="s">
        <v>6241</v>
      </c>
      <c r="P769" s="224" t="s">
        <v>12</v>
      </c>
      <c r="Q769" s="224"/>
      <c r="R769" s="224" t="s">
        <v>1064</v>
      </c>
      <c r="S769" s="224"/>
      <c r="T769" s="225"/>
      <c r="U769" s="226">
        <f t="shared" si="169"/>
        <v>0.26740740740740737</v>
      </c>
      <c r="V769" s="227">
        <f>SUM(U769:U777)</f>
        <v>2.114074074074074</v>
      </c>
      <c r="W769" s="228" t="str">
        <f t="shared" si="170"/>
        <v>2</v>
      </c>
      <c r="X769" s="509"/>
      <c r="Y769" s="229">
        <f t="shared" si="171"/>
        <v>1</v>
      </c>
    </row>
    <row r="770" spans="2:25" ht="18.75" customHeight="1">
      <c r="B770" s="515"/>
      <c r="C770" s="512"/>
      <c r="D770" s="216">
        <v>2</v>
      </c>
      <c r="E770" s="216" t="s">
        <v>6902</v>
      </c>
      <c r="F770" s="217">
        <v>197</v>
      </c>
      <c r="G770" s="218">
        <f t="shared" si="166"/>
        <v>39.4</v>
      </c>
      <c r="H770" s="219">
        <f t="shared" si="167"/>
        <v>109.44444444444444</v>
      </c>
      <c r="I770" s="219">
        <f t="shared" si="168"/>
        <v>3.6481481481481483E-2</v>
      </c>
      <c r="J770" s="217"/>
      <c r="K770" s="220"/>
      <c r="L770" s="220"/>
      <c r="M770" s="221"/>
      <c r="N770" s="222">
        <f t="shared" si="155"/>
        <v>0</v>
      </c>
      <c r="O770" s="223"/>
      <c r="P770" s="224"/>
      <c r="Q770" s="224"/>
      <c r="R770" s="224"/>
      <c r="S770" s="224"/>
      <c r="T770" s="225"/>
      <c r="U770" s="226">
        <f t="shared" si="169"/>
        <v>7.2962962962962966E-2</v>
      </c>
      <c r="V770" s="227"/>
      <c r="W770" s="228" t="str">
        <f t="shared" si="170"/>
        <v>0</v>
      </c>
      <c r="X770" s="509"/>
      <c r="Y770" s="229">
        <f t="shared" si="171"/>
        <v>0</v>
      </c>
    </row>
    <row r="771" spans="2:25" ht="18.75" customHeight="1">
      <c r="B771" s="515"/>
      <c r="C771" s="512"/>
      <c r="D771" s="216">
        <v>3</v>
      </c>
      <c r="E771" s="216" t="s">
        <v>6652</v>
      </c>
      <c r="F771" s="217">
        <v>623</v>
      </c>
      <c r="G771" s="218">
        <f t="shared" si="166"/>
        <v>124.6</v>
      </c>
      <c r="H771" s="219">
        <f t="shared" si="167"/>
        <v>346.11111111111109</v>
      </c>
      <c r="I771" s="219">
        <f t="shared" si="168"/>
        <v>0.11537037037037036</v>
      </c>
      <c r="J771" s="217"/>
      <c r="K771" s="220"/>
      <c r="L771" s="220"/>
      <c r="M771" s="221"/>
      <c r="N771" s="222">
        <f t="shared" si="155"/>
        <v>0</v>
      </c>
      <c r="O771" s="223"/>
      <c r="P771" s="224"/>
      <c r="Q771" s="224"/>
      <c r="R771" s="224"/>
      <c r="S771" s="224"/>
      <c r="T771" s="225"/>
      <c r="U771" s="226">
        <f t="shared" si="169"/>
        <v>0.23074074074074072</v>
      </c>
      <c r="V771" s="227"/>
      <c r="W771" s="228" t="str">
        <f t="shared" si="170"/>
        <v>0</v>
      </c>
      <c r="X771" s="509"/>
      <c r="Y771" s="229">
        <f t="shared" si="171"/>
        <v>0</v>
      </c>
    </row>
    <row r="772" spans="2:25" ht="18.75" customHeight="1">
      <c r="B772" s="515"/>
      <c r="C772" s="512"/>
      <c r="D772" s="216">
        <v>4</v>
      </c>
      <c r="E772" s="216" t="s">
        <v>6903</v>
      </c>
      <c r="F772" s="217">
        <v>1181</v>
      </c>
      <c r="G772" s="218">
        <f t="shared" si="166"/>
        <v>236.2</v>
      </c>
      <c r="H772" s="219">
        <f t="shared" si="167"/>
        <v>656.11111111111109</v>
      </c>
      <c r="I772" s="219">
        <f t="shared" si="168"/>
        <v>0.21870370370370371</v>
      </c>
      <c r="J772" s="217"/>
      <c r="K772" s="220"/>
      <c r="L772" s="220"/>
      <c r="M772" s="221"/>
      <c r="N772" s="222">
        <f t="shared" si="155"/>
        <v>0</v>
      </c>
      <c r="O772" s="223"/>
      <c r="P772" s="224"/>
      <c r="Q772" s="224"/>
      <c r="R772" s="224"/>
      <c r="S772" s="224"/>
      <c r="T772" s="225"/>
      <c r="U772" s="226">
        <f t="shared" si="169"/>
        <v>0.43740740740740741</v>
      </c>
      <c r="V772" s="227"/>
      <c r="W772" s="228" t="str">
        <f t="shared" si="170"/>
        <v>0</v>
      </c>
      <c r="X772" s="509"/>
      <c r="Y772" s="229">
        <f t="shared" si="171"/>
        <v>0</v>
      </c>
    </row>
    <row r="773" spans="2:25" ht="18.75" customHeight="1">
      <c r="B773" s="515"/>
      <c r="C773" s="512"/>
      <c r="D773" s="216">
        <v>5</v>
      </c>
      <c r="E773" s="216" t="s">
        <v>6904</v>
      </c>
      <c r="F773" s="217">
        <v>853</v>
      </c>
      <c r="G773" s="218">
        <f t="shared" si="166"/>
        <v>170.6</v>
      </c>
      <c r="H773" s="219">
        <f t="shared" si="167"/>
        <v>473.88888888888886</v>
      </c>
      <c r="I773" s="219">
        <f t="shared" si="168"/>
        <v>0.15796296296296294</v>
      </c>
      <c r="J773" s="217"/>
      <c r="K773" s="220"/>
      <c r="L773" s="220"/>
      <c r="M773" s="221"/>
      <c r="N773" s="222">
        <f t="shared" si="155"/>
        <v>0</v>
      </c>
      <c r="O773" s="223"/>
      <c r="P773" s="224"/>
      <c r="Q773" s="224"/>
      <c r="R773" s="224"/>
      <c r="S773" s="224"/>
      <c r="T773" s="225"/>
      <c r="U773" s="226">
        <f t="shared" si="169"/>
        <v>0.31592592592592589</v>
      </c>
      <c r="V773" s="227"/>
      <c r="W773" s="228" t="str">
        <f t="shared" si="170"/>
        <v>0</v>
      </c>
      <c r="X773" s="509"/>
      <c r="Y773" s="229">
        <f t="shared" si="171"/>
        <v>0</v>
      </c>
    </row>
    <row r="774" spans="2:25" ht="18.75" customHeight="1">
      <c r="B774" s="515"/>
      <c r="C774" s="512"/>
      <c r="D774" s="216">
        <v>1</v>
      </c>
      <c r="E774" s="216" t="s">
        <v>6905</v>
      </c>
      <c r="F774" s="217">
        <v>328</v>
      </c>
      <c r="G774" s="218">
        <f t="shared" si="166"/>
        <v>65.599999999999994</v>
      </c>
      <c r="H774" s="219">
        <f t="shared" si="167"/>
        <v>182.22222222222223</v>
      </c>
      <c r="I774" s="219">
        <f t="shared" si="168"/>
        <v>6.0740740740740741E-2</v>
      </c>
      <c r="J774" s="217"/>
      <c r="K774" s="220"/>
      <c r="L774" s="220"/>
      <c r="M774" s="221"/>
      <c r="N774" s="222">
        <f t="shared" si="155"/>
        <v>0</v>
      </c>
      <c r="O774" s="223"/>
      <c r="P774" s="224"/>
      <c r="Q774" s="224"/>
      <c r="R774" s="224"/>
      <c r="S774" s="224"/>
      <c r="T774" s="225"/>
      <c r="U774" s="226">
        <f t="shared" si="169"/>
        <v>0.12148148148148148</v>
      </c>
      <c r="V774" s="227"/>
      <c r="W774" s="228" t="str">
        <f t="shared" si="170"/>
        <v>0</v>
      </c>
      <c r="X774" s="509"/>
      <c r="Y774" s="229">
        <f t="shared" si="171"/>
        <v>0</v>
      </c>
    </row>
    <row r="775" spans="2:25" ht="18.75" customHeight="1">
      <c r="B775" s="515"/>
      <c r="C775" s="512"/>
      <c r="D775" s="216">
        <v>2</v>
      </c>
      <c r="E775" s="216" t="s">
        <v>5790</v>
      </c>
      <c r="F775" s="217">
        <v>656</v>
      </c>
      <c r="G775" s="218">
        <f t="shared" si="166"/>
        <v>131.19999999999999</v>
      </c>
      <c r="H775" s="219">
        <f t="shared" si="167"/>
        <v>364.44444444444446</v>
      </c>
      <c r="I775" s="219">
        <f t="shared" si="168"/>
        <v>0.12148148148148148</v>
      </c>
      <c r="J775" s="217"/>
      <c r="K775" s="220"/>
      <c r="L775" s="220"/>
      <c r="M775" s="221"/>
      <c r="N775" s="222">
        <f t="shared" si="155"/>
        <v>0</v>
      </c>
      <c r="O775" s="223"/>
      <c r="P775" s="224"/>
      <c r="Q775" s="224"/>
      <c r="R775" s="224"/>
      <c r="S775" s="224"/>
      <c r="T775" s="225"/>
      <c r="U775" s="226">
        <f t="shared" si="169"/>
        <v>0.24296296296296296</v>
      </c>
      <c r="V775" s="227"/>
      <c r="W775" s="228" t="str">
        <f t="shared" si="170"/>
        <v>0</v>
      </c>
      <c r="X775" s="509"/>
      <c r="Y775" s="229">
        <f t="shared" si="171"/>
        <v>0</v>
      </c>
    </row>
    <row r="776" spans="2:25" ht="18.75" customHeight="1">
      <c r="B776" s="515"/>
      <c r="C776" s="512"/>
      <c r="D776" s="216">
        <v>3</v>
      </c>
      <c r="E776" s="216" t="s">
        <v>6906</v>
      </c>
      <c r="F776" s="217">
        <v>426</v>
      </c>
      <c r="G776" s="218">
        <f t="shared" si="166"/>
        <v>85.2</v>
      </c>
      <c r="H776" s="219">
        <f t="shared" si="167"/>
        <v>236.66666666666666</v>
      </c>
      <c r="I776" s="219">
        <f t="shared" si="168"/>
        <v>7.8888888888888883E-2</v>
      </c>
      <c r="J776" s="217"/>
      <c r="K776" s="220"/>
      <c r="L776" s="220"/>
      <c r="M776" s="221"/>
      <c r="N776" s="222">
        <f t="shared" si="155"/>
        <v>0</v>
      </c>
      <c r="O776" s="223"/>
      <c r="P776" s="224"/>
      <c r="Q776" s="224"/>
      <c r="R776" s="224"/>
      <c r="S776" s="224"/>
      <c r="T776" s="225"/>
      <c r="U776" s="226">
        <f t="shared" si="169"/>
        <v>0.15777777777777777</v>
      </c>
      <c r="V776" s="227"/>
      <c r="W776" s="228" t="str">
        <f t="shared" si="170"/>
        <v>0</v>
      </c>
      <c r="X776" s="509"/>
      <c r="Y776" s="229">
        <f t="shared" si="171"/>
        <v>0</v>
      </c>
    </row>
    <row r="777" spans="2:25" ht="18.75" customHeight="1">
      <c r="B777" s="515"/>
      <c r="C777" s="512"/>
      <c r="D777" s="216">
        <v>4</v>
      </c>
      <c r="E777" s="216" t="s">
        <v>6907</v>
      </c>
      <c r="F777" s="217">
        <v>722</v>
      </c>
      <c r="G777" s="218">
        <f t="shared" si="166"/>
        <v>144.4</v>
      </c>
      <c r="H777" s="219">
        <f t="shared" si="167"/>
        <v>401.11111111111109</v>
      </c>
      <c r="I777" s="219">
        <f t="shared" si="168"/>
        <v>0.13370370370370369</v>
      </c>
      <c r="J777" s="217"/>
      <c r="K777" s="220"/>
      <c r="L777" s="220"/>
      <c r="M777" s="221"/>
      <c r="N777" s="222">
        <f t="shared" si="155"/>
        <v>0</v>
      </c>
      <c r="O777" s="223"/>
      <c r="P777" s="224"/>
      <c r="Q777" s="224"/>
      <c r="R777" s="224"/>
      <c r="S777" s="224"/>
      <c r="T777" s="225"/>
      <c r="U777" s="226">
        <f t="shared" si="169"/>
        <v>0.26740740740740737</v>
      </c>
      <c r="V777" s="227"/>
      <c r="W777" s="228" t="str">
        <f t="shared" si="170"/>
        <v>0</v>
      </c>
      <c r="X777" s="509"/>
      <c r="Y777" s="229">
        <f t="shared" si="171"/>
        <v>0</v>
      </c>
    </row>
    <row r="778" spans="2:25" ht="18.75" customHeight="1">
      <c r="B778" s="515"/>
      <c r="C778" s="512"/>
      <c r="D778" s="216"/>
      <c r="E778" s="216"/>
      <c r="F778" s="217">
        <v>0</v>
      </c>
      <c r="G778" s="218">
        <f t="shared" ref="G778" si="172">F778/$G$15</f>
        <v>0</v>
      </c>
      <c r="H778" s="219">
        <f>F778/$H$15</f>
        <v>0</v>
      </c>
      <c r="I778" s="219">
        <f>H778/$I$15</f>
        <v>0</v>
      </c>
      <c r="J778" s="217"/>
      <c r="K778" s="220"/>
      <c r="L778" s="220"/>
      <c r="M778" s="221"/>
      <c r="N778" s="222">
        <f>M778/$N$15</f>
        <v>0</v>
      </c>
      <c r="O778" s="223"/>
      <c r="P778" s="224"/>
      <c r="Q778" s="224"/>
      <c r="R778" s="224"/>
      <c r="S778" s="224"/>
      <c r="T778" s="225"/>
      <c r="U778" s="226">
        <f t="shared" ref="U778" si="173">H778/$U$15</f>
        <v>0</v>
      </c>
      <c r="V778" s="227"/>
      <c r="W778" s="228" t="str">
        <f t="shared" ref="W778" si="174">IF(V778&lt;1,"0",IF(V778&lt;5,"2",IF(V778&gt;=5,"6")))</f>
        <v>0</v>
      </c>
      <c r="X778" s="509"/>
      <c r="Y778" s="229">
        <f>W778/2</f>
        <v>0</v>
      </c>
    </row>
    <row r="779" spans="2:25" ht="18.75" customHeight="1">
      <c r="B779" s="515"/>
      <c r="C779" s="512"/>
      <c r="D779" s="216">
        <v>5</v>
      </c>
      <c r="E779" s="216" t="s">
        <v>6908</v>
      </c>
      <c r="F779" s="217">
        <v>984</v>
      </c>
      <c r="G779" s="218">
        <f t="shared" si="166"/>
        <v>196.8</v>
      </c>
      <c r="H779" s="219">
        <f t="shared" si="167"/>
        <v>546.66666666666663</v>
      </c>
      <c r="I779" s="219">
        <f t="shared" si="168"/>
        <v>0.1822222222222222</v>
      </c>
      <c r="J779" s="217"/>
      <c r="K779" s="220"/>
      <c r="L779" s="220"/>
      <c r="M779" s="221"/>
      <c r="N779" s="222">
        <f t="shared" si="155"/>
        <v>0</v>
      </c>
      <c r="O779" s="223"/>
      <c r="P779" s="224"/>
      <c r="Q779" s="224"/>
      <c r="R779" s="224"/>
      <c r="S779" s="224"/>
      <c r="T779" s="225"/>
      <c r="U779" s="226">
        <f t="shared" si="169"/>
        <v>0.3644444444444444</v>
      </c>
      <c r="V779" s="227"/>
      <c r="W779" s="228" t="str">
        <f t="shared" si="170"/>
        <v>0</v>
      </c>
      <c r="X779" s="509"/>
      <c r="Y779" s="229">
        <f t="shared" si="171"/>
        <v>0</v>
      </c>
    </row>
    <row r="780" spans="2:25" ht="18.75" customHeight="1">
      <c r="B780" s="515"/>
      <c r="C780" s="512"/>
      <c r="D780" s="216">
        <v>6</v>
      </c>
      <c r="E780" s="216" t="s">
        <v>6909</v>
      </c>
      <c r="F780" s="217">
        <v>197</v>
      </c>
      <c r="G780" s="218">
        <f t="shared" si="166"/>
        <v>39.4</v>
      </c>
      <c r="H780" s="219">
        <f t="shared" si="167"/>
        <v>109.44444444444444</v>
      </c>
      <c r="I780" s="219">
        <f t="shared" si="168"/>
        <v>3.6481481481481483E-2</v>
      </c>
      <c r="J780" s="217"/>
      <c r="K780" s="220"/>
      <c r="L780" s="220"/>
      <c r="M780" s="221"/>
      <c r="N780" s="222">
        <f t="shared" si="155"/>
        <v>0</v>
      </c>
      <c r="O780" s="223"/>
      <c r="P780" s="224"/>
      <c r="Q780" s="224"/>
      <c r="R780" s="224"/>
      <c r="S780" s="224"/>
      <c r="T780" s="225"/>
      <c r="U780" s="226">
        <f t="shared" si="169"/>
        <v>7.2962962962962966E-2</v>
      </c>
      <c r="V780" s="227"/>
      <c r="W780" s="228" t="str">
        <f t="shared" si="170"/>
        <v>0</v>
      </c>
      <c r="X780" s="509"/>
      <c r="Y780" s="229">
        <f t="shared" si="171"/>
        <v>0</v>
      </c>
    </row>
    <row r="781" spans="2:25" ht="18.75" customHeight="1">
      <c r="B781" s="515"/>
      <c r="C781" s="512"/>
      <c r="D781" s="216">
        <v>7</v>
      </c>
      <c r="E781" s="216" t="s">
        <v>6910</v>
      </c>
      <c r="F781" s="217">
        <v>262</v>
      </c>
      <c r="G781" s="218">
        <f t="shared" si="166"/>
        <v>52.4</v>
      </c>
      <c r="H781" s="219">
        <f t="shared" si="167"/>
        <v>145.55555555555554</v>
      </c>
      <c r="I781" s="219">
        <f t="shared" si="168"/>
        <v>4.8518518518518516E-2</v>
      </c>
      <c r="J781" s="217"/>
      <c r="K781" s="220"/>
      <c r="L781" s="220"/>
      <c r="M781" s="221"/>
      <c r="N781" s="222">
        <f t="shared" si="155"/>
        <v>0</v>
      </c>
      <c r="O781" s="223"/>
      <c r="P781" s="224"/>
      <c r="Q781" s="224"/>
      <c r="R781" s="224"/>
      <c r="S781" s="224"/>
      <c r="T781" s="225"/>
      <c r="U781" s="226">
        <f t="shared" si="169"/>
        <v>9.7037037037037033E-2</v>
      </c>
      <c r="V781" s="227"/>
      <c r="W781" s="228" t="str">
        <f t="shared" si="170"/>
        <v>0</v>
      </c>
      <c r="X781" s="509"/>
      <c r="Y781" s="229">
        <f t="shared" si="171"/>
        <v>0</v>
      </c>
    </row>
    <row r="782" spans="2:25" ht="18.75" customHeight="1">
      <c r="B782" s="515"/>
      <c r="C782" s="512"/>
      <c r="D782" s="216">
        <v>1</v>
      </c>
      <c r="E782" s="216" t="s">
        <v>6911</v>
      </c>
      <c r="F782" s="217">
        <v>66</v>
      </c>
      <c r="G782" s="218">
        <f t="shared" si="166"/>
        <v>13.2</v>
      </c>
      <c r="H782" s="219">
        <f t="shared" si="167"/>
        <v>36.666666666666664</v>
      </c>
      <c r="I782" s="219">
        <f t="shared" si="168"/>
        <v>1.2222222222222221E-2</v>
      </c>
      <c r="J782" s="217"/>
      <c r="K782" s="220"/>
      <c r="L782" s="220"/>
      <c r="M782" s="221"/>
      <c r="N782" s="222">
        <f t="shared" si="155"/>
        <v>0</v>
      </c>
      <c r="O782" s="223"/>
      <c r="P782" s="224"/>
      <c r="Q782" s="224"/>
      <c r="R782" s="224"/>
      <c r="S782" s="224"/>
      <c r="T782" s="225"/>
      <c r="U782" s="226">
        <f t="shared" si="169"/>
        <v>2.4444444444444442E-2</v>
      </c>
      <c r="V782" s="227"/>
      <c r="W782" s="228" t="str">
        <f t="shared" si="170"/>
        <v>0</v>
      </c>
      <c r="X782" s="509"/>
      <c r="Y782" s="229">
        <f t="shared" si="171"/>
        <v>0</v>
      </c>
    </row>
    <row r="783" spans="2:25" ht="18.75" customHeight="1">
      <c r="B783" s="515"/>
      <c r="C783" s="512"/>
      <c r="D783" s="216">
        <v>2</v>
      </c>
      <c r="E783" s="216" t="s">
        <v>6912</v>
      </c>
      <c r="F783" s="217">
        <v>656</v>
      </c>
      <c r="G783" s="218">
        <f t="shared" si="166"/>
        <v>131.19999999999999</v>
      </c>
      <c r="H783" s="219">
        <f t="shared" si="167"/>
        <v>364.44444444444446</v>
      </c>
      <c r="I783" s="219">
        <f t="shared" si="168"/>
        <v>0.12148148148148148</v>
      </c>
      <c r="J783" s="217"/>
      <c r="K783" s="220"/>
      <c r="L783" s="220"/>
      <c r="M783" s="221"/>
      <c r="N783" s="222">
        <f t="shared" si="155"/>
        <v>0</v>
      </c>
      <c r="O783" s="223"/>
      <c r="P783" s="224"/>
      <c r="Q783" s="224"/>
      <c r="R783" s="224"/>
      <c r="S783" s="224"/>
      <c r="T783" s="225"/>
      <c r="U783" s="226">
        <f t="shared" si="169"/>
        <v>0.24296296296296296</v>
      </c>
      <c r="V783" s="227"/>
      <c r="W783" s="228" t="str">
        <f t="shared" si="170"/>
        <v>0</v>
      </c>
      <c r="X783" s="509"/>
      <c r="Y783" s="229">
        <f t="shared" si="171"/>
        <v>0</v>
      </c>
    </row>
    <row r="784" spans="2:25" ht="18.75" customHeight="1">
      <c r="B784" s="515"/>
      <c r="C784" s="512"/>
      <c r="D784" s="216">
        <v>3</v>
      </c>
      <c r="E784" s="216" t="s">
        <v>6913</v>
      </c>
      <c r="F784" s="217">
        <v>656</v>
      </c>
      <c r="G784" s="218">
        <f t="shared" si="166"/>
        <v>131.19999999999999</v>
      </c>
      <c r="H784" s="219">
        <f t="shared" si="167"/>
        <v>364.44444444444446</v>
      </c>
      <c r="I784" s="219">
        <f t="shared" si="168"/>
        <v>0.12148148148148148</v>
      </c>
      <c r="J784" s="217"/>
      <c r="K784" s="220"/>
      <c r="L784" s="220"/>
      <c r="M784" s="221"/>
      <c r="N784" s="222">
        <f t="shared" si="155"/>
        <v>0</v>
      </c>
      <c r="O784" s="223"/>
      <c r="P784" s="224"/>
      <c r="Q784" s="224"/>
      <c r="R784" s="224"/>
      <c r="S784" s="224"/>
      <c r="T784" s="225"/>
      <c r="U784" s="226">
        <f t="shared" si="169"/>
        <v>0.24296296296296296</v>
      </c>
      <c r="V784" s="227"/>
      <c r="W784" s="228" t="str">
        <f t="shared" si="170"/>
        <v>0</v>
      </c>
      <c r="X784" s="509"/>
      <c r="Y784" s="229">
        <f t="shared" si="171"/>
        <v>0</v>
      </c>
    </row>
    <row r="785" spans="2:25" ht="18.75" customHeight="1">
      <c r="B785" s="515"/>
      <c r="C785" s="512"/>
      <c r="D785" s="216">
        <v>4</v>
      </c>
      <c r="E785" s="216" t="s">
        <v>6914</v>
      </c>
      <c r="F785" s="217">
        <v>722</v>
      </c>
      <c r="G785" s="218">
        <f t="shared" si="166"/>
        <v>144.4</v>
      </c>
      <c r="H785" s="219">
        <f t="shared" si="167"/>
        <v>401.11111111111109</v>
      </c>
      <c r="I785" s="219">
        <f t="shared" si="168"/>
        <v>0.13370370370370369</v>
      </c>
      <c r="J785" s="217"/>
      <c r="K785" s="220"/>
      <c r="L785" s="220"/>
      <c r="M785" s="221"/>
      <c r="N785" s="222">
        <f t="shared" si="155"/>
        <v>0</v>
      </c>
      <c r="O785" s="223"/>
      <c r="P785" s="224"/>
      <c r="Q785" s="224"/>
      <c r="R785" s="224"/>
      <c r="S785" s="224"/>
      <c r="T785" s="225"/>
      <c r="U785" s="226">
        <f t="shared" si="169"/>
        <v>0.26740740740740737</v>
      </c>
      <c r="V785" s="227"/>
      <c r="W785" s="228" t="str">
        <f t="shared" si="170"/>
        <v>0</v>
      </c>
      <c r="X785" s="509"/>
      <c r="Y785" s="229">
        <f t="shared" si="171"/>
        <v>0</v>
      </c>
    </row>
    <row r="786" spans="2:25" ht="18.75" customHeight="1">
      <c r="B786" s="515"/>
      <c r="C786" s="512"/>
      <c r="D786" s="216">
        <v>5</v>
      </c>
      <c r="E786" s="216" t="s">
        <v>6915</v>
      </c>
      <c r="F786" s="217">
        <v>590</v>
      </c>
      <c r="G786" s="218">
        <f t="shared" si="166"/>
        <v>118</v>
      </c>
      <c r="H786" s="219">
        <f t="shared" si="167"/>
        <v>327.77777777777777</v>
      </c>
      <c r="I786" s="219">
        <f t="shared" si="168"/>
        <v>0.10925925925925925</v>
      </c>
      <c r="J786" s="217"/>
      <c r="K786" s="220"/>
      <c r="L786" s="220"/>
      <c r="M786" s="221"/>
      <c r="N786" s="222">
        <f t="shared" si="155"/>
        <v>0</v>
      </c>
      <c r="O786" s="223"/>
      <c r="P786" s="224"/>
      <c r="Q786" s="224"/>
      <c r="R786" s="224"/>
      <c r="S786" s="224"/>
      <c r="T786" s="225"/>
      <c r="U786" s="226">
        <f t="shared" si="169"/>
        <v>0.2185185185185185</v>
      </c>
      <c r="V786" s="227"/>
      <c r="W786" s="228" t="str">
        <f t="shared" si="170"/>
        <v>0</v>
      </c>
      <c r="X786" s="509"/>
      <c r="Y786" s="229">
        <f t="shared" si="171"/>
        <v>0</v>
      </c>
    </row>
    <row r="787" spans="2:25" ht="18.75" customHeight="1">
      <c r="B787" s="515"/>
      <c r="C787" s="512"/>
      <c r="D787" s="216">
        <v>6</v>
      </c>
      <c r="E787" s="216" t="s">
        <v>6916</v>
      </c>
      <c r="F787" s="217">
        <v>525</v>
      </c>
      <c r="G787" s="218">
        <f t="shared" si="166"/>
        <v>105</v>
      </c>
      <c r="H787" s="219">
        <f t="shared" si="167"/>
        <v>291.66666666666669</v>
      </c>
      <c r="I787" s="219">
        <f t="shared" si="168"/>
        <v>9.7222222222222224E-2</v>
      </c>
      <c r="J787" s="217"/>
      <c r="K787" s="220" t="s">
        <v>6917</v>
      </c>
      <c r="L787" s="220"/>
      <c r="M787" s="221">
        <f>SUM(H779:H788)</f>
        <v>2769.9999999999995</v>
      </c>
      <c r="N787" s="222">
        <f t="shared" si="155"/>
        <v>55.399999999999991</v>
      </c>
      <c r="O787" s="223" t="s">
        <v>6241</v>
      </c>
      <c r="P787" s="224" t="s">
        <v>12</v>
      </c>
      <c r="Q787" s="224"/>
      <c r="R787" s="224" t="s">
        <v>1064</v>
      </c>
      <c r="S787" s="224"/>
      <c r="T787" s="225"/>
      <c r="U787" s="226">
        <f t="shared" si="169"/>
        <v>0.19444444444444445</v>
      </c>
      <c r="V787" s="227">
        <f>SUM(U779:U788)</f>
        <v>1.8466666666666667</v>
      </c>
      <c r="W787" s="228" t="str">
        <f t="shared" si="170"/>
        <v>2</v>
      </c>
      <c r="X787" s="509"/>
      <c r="Y787" s="229">
        <f t="shared" si="171"/>
        <v>1</v>
      </c>
    </row>
    <row r="788" spans="2:25" ht="18.75" customHeight="1">
      <c r="B788" s="515"/>
      <c r="C788" s="512"/>
      <c r="D788" s="216">
        <v>7</v>
      </c>
      <c r="E788" s="216" t="s">
        <v>6918</v>
      </c>
      <c r="F788" s="217">
        <v>328</v>
      </c>
      <c r="G788" s="218">
        <f t="shared" si="166"/>
        <v>65.599999999999994</v>
      </c>
      <c r="H788" s="219">
        <f t="shared" si="167"/>
        <v>182.22222222222223</v>
      </c>
      <c r="I788" s="219">
        <f t="shared" si="168"/>
        <v>6.0740740740740741E-2</v>
      </c>
      <c r="J788" s="217"/>
      <c r="K788" s="220"/>
      <c r="L788" s="220"/>
      <c r="M788" s="221"/>
      <c r="N788" s="222">
        <f t="shared" si="155"/>
        <v>0</v>
      </c>
      <c r="O788" s="223"/>
      <c r="P788" s="224"/>
      <c r="Q788" s="224"/>
      <c r="R788" s="224"/>
      <c r="S788" s="224"/>
      <c r="T788" s="225"/>
      <c r="U788" s="226">
        <f t="shared" si="169"/>
        <v>0.12148148148148148</v>
      </c>
      <c r="V788" s="227"/>
      <c r="W788" s="228" t="str">
        <f t="shared" si="170"/>
        <v>0</v>
      </c>
      <c r="X788" s="509"/>
      <c r="Y788" s="229">
        <f t="shared" si="171"/>
        <v>0</v>
      </c>
    </row>
    <row r="789" spans="2:25" ht="18.75" customHeight="1">
      <c r="B789" s="515"/>
      <c r="C789" s="512"/>
      <c r="D789" s="216"/>
      <c r="E789" s="216"/>
      <c r="F789" s="217">
        <v>0</v>
      </c>
      <c r="G789" s="218">
        <f t="shared" si="166"/>
        <v>0</v>
      </c>
      <c r="H789" s="219">
        <f t="shared" si="167"/>
        <v>0</v>
      </c>
      <c r="I789" s="219">
        <f t="shared" si="168"/>
        <v>0</v>
      </c>
      <c r="J789" s="217"/>
      <c r="K789" s="220"/>
      <c r="L789" s="220"/>
      <c r="M789" s="221"/>
      <c r="N789" s="222">
        <f t="shared" si="155"/>
        <v>0</v>
      </c>
      <c r="O789" s="223"/>
      <c r="P789" s="224"/>
      <c r="Q789" s="224"/>
      <c r="R789" s="224"/>
      <c r="S789" s="224"/>
      <c r="T789" s="225"/>
      <c r="U789" s="226">
        <f t="shared" si="169"/>
        <v>0</v>
      </c>
      <c r="V789" s="227"/>
      <c r="W789" s="228" t="str">
        <f t="shared" si="170"/>
        <v>0</v>
      </c>
      <c r="X789" s="509"/>
      <c r="Y789" s="229">
        <f t="shared" si="171"/>
        <v>0</v>
      </c>
    </row>
    <row r="790" spans="2:25" ht="18.75" customHeight="1">
      <c r="B790" s="515"/>
      <c r="C790" s="512"/>
      <c r="D790" s="216">
        <v>1</v>
      </c>
      <c r="E790" s="216" t="s">
        <v>6919</v>
      </c>
      <c r="F790" s="217">
        <v>328</v>
      </c>
      <c r="G790" s="218">
        <f t="shared" si="166"/>
        <v>65.599999999999994</v>
      </c>
      <c r="H790" s="219">
        <f t="shared" si="167"/>
        <v>182.22222222222223</v>
      </c>
      <c r="I790" s="219">
        <f t="shared" si="168"/>
        <v>6.0740740740740741E-2</v>
      </c>
      <c r="J790" s="217"/>
      <c r="K790" s="220"/>
      <c r="L790" s="220"/>
      <c r="M790" s="221"/>
      <c r="N790" s="222">
        <f t="shared" si="155"/>
        <v>0</v>
      </c>
      <c r="O790" s="223"/>
      <c r="P790" s="224"/>
      <c r="Q790" s="224"/>
      <c r="R790" s="224"/>
      <c r="S790" s="224"/>
      <c r="T790" s="225"/>
      <c r="U790" s="226">
        <f t="shared" si="169"/>
        <v>0.12148148148148148</v>
      </c>
      <c r="V790" s="227"/>
      <c r="W790" s="228" t="str">
        <f t="shared" si="170"/>
        <v>0</v>
      </c>
      <c r="X790" s="509"/>
      <c r="Y790" s="229">
        <f t="shared" si="171"/>
        <v>0</v>
      </c>
    </row>
    <row r="791" spans="2:25" ht="18.75" customHeight="1">
      <c r="B791" s="515"/>
      <c r="C791" s="512"/>
      <c r="D791" s="216">
        <v>2</v>
      </c>
      <c r="E791" s="216" t="s">
        <v>5592</v>
      </c>
      <c r="F791" s="217">
        <v>853</v>
      </c>
      <c r="G791" s="218">
        <f t="shared" si="166"/>
        <v>170.6</v>
      </c>
      <c r="H791" s="219">
        <f t="shared" si="167"/>
        <v>473.88888888888886</v>
      </c>
      <c r="I791" s="219">
        <f t="shared" si="168"/>
        <v>0.15796296296296294</v>
      </c>
      <c r="J791" s="217"/>
      <c r="K791" s="220"/>
      <c r="L791" s="220"/>
      <c r="M791" s="221"/>
      <c r="N791" s="222">
        <f t="shared" si="155"/>
        <v>0</v>
      </c>
      <c r="O791" s="223"/>
      <c r="P791" s="224"/>
      <c r="Q791" s="224"/>
      <c r="R791" s="224"/>
      <c r="S791" s="224"/>
      <c r="T791" s="225"/>
      <c r="U791" s="226">
        <f t="shared" si="169"/>
        <v>0.31592592592592589</v>
      </c>
      <c r="V791" s="227"/>
      <c r="W791" s="228" t="str">
        <f t="shared" si="170"/>
        <v>0</v>
      </c>
      <c r="X791" s="509"/>
      <c r="Y791" s="229">
        <f t="shared" si="171"/>
        <v>0</v>
      </c>
    </row>
    <row r="792" spans="2:25" ht="18.75" customHeight="1">
      <c r="B792" s="515"/>
      <c r="C792" s="512"/>
      <c r="D792" s="216">
        <v>3</v>
      </c>
      <c r="E792" s="216" t="s">
        <v>6920</v>
      </c>
      <c r="F792" s="217">
        <v>332</v>
      </c>
      <c r="G792" s="218">
        <f t="shared" si="166"/>
        <v>66.400000000000006</v>
      </c>
      <c r="H792" s="219">
        <f t="shared" si="167"/>
        <v>184.44444444444443</v>
      </c>
      <c r="I792" s="219">
        <f t="shared" si="168"/>
        <v>6.1481481481481477E-2</v>
      </c>
      <c r="J792" s="217"/>
      <c r="K792" s="220"/>
      <c r="L792" s="220"/>
      <c r="M792" s="221"/>
      <c r="N792" s="222">
        <f t="shared" si="155"/>
        <v>0</v>
      </c>
      <c r="O792" s="223"/>
      <c r="P792" s="224"/>
      <c r="Q792" s="224"/>
      <c r="R792" s="224"/>
      <c r="S792" s="224"/>
      <c r="T792" s="225"/>
      <c r="U792" s="226">
        <f t="shared" si="169"/>
        <v>0.12296296296296295</v>
      </c>
      <c r="V792" s="227"/>
      <c r="W792" s="228" t="str">
        <f t="shared" si="170"/>
        <v>0</v>
      </c>
      <c r="X792" s="509"/>
      <c r="Y792" s="229">
        <f t="shared" si="171"/>
        <v>0</v>
      </c>
    </row>
    <row r="793" spans="2:25" ht="18.75" customHeight="1">
      <c r="B793" s="515"/>
      <c r="C793" s="512"/>
      <c r="D793" s="216">
        <v>4</v>
      </c>
      <c r="E793" s="216" t="s">
        <v>6921</v>
      </c>
      <c r="F793" s="217">
        <v>328</v>
      </c>
      <c r="G793" s="218">
        <f t="shared" si="166"/>
        <v>65.599999999999994</v>
      </c>
      <c r="H793" s="219">
        <f t="shared" si="167"/>
        <v>182.22222222222223</v>
      </c>
      <c r="I793" s="219">
        <f t="shared" si="168"/>
        <v>6.0740740740740741E-2</v>
      </c>
      <c r="J793" s="217"/>
      <c r="K793" s="220"/>
      <c r="L793" s="220"/>
      <c r="M793" s="221"/>
      <c r="N793" s="222">
        <f t="shared" si="155"/>
        <v>0</v>
      </c>
      <c r="O793" s="223"/>
      <c r="P793" s="224"/>
      <c r="Q793" s="224"/>
      <c r="R793" s="224"/>
      <c r="S793" s="224"/>
      <c r="T793" s="225"/>
      <c r="U793" s="226">
        <f t="shared" si="169"/>
        <v>0.12148148148148148</v>
      </c>
      <c r="V793" s="227"/>
      <c r="W793" s="228" t="str">
        <f t="shared" si="170"/>
        <v>0</v>
      </c>
      <c r="X793" s="509"/>
      <c r="Y793" s="229">
        <f t="shared" si="171"/>
        <v>0</v>
      </c>
    </row>
    <row r="794" spans="2:25" ht="18.75" customHeight="1">
      <c r="B794" s="515"/>
      <c r="C794" s="512"/>
      <c r="D794" s="216">
        <v>5</v>
      </c>
      <c r="E794" s="216" t="s">
        <v>6922</v>
      </c>
      <c r="F794" s="217">
        <v>426</v>
      </c>
      <c r="G794" s="218">
        <f t="shared" si="166"/>
        <v>85.2</v>
      </c>
      <c r="H794" s="219">
        <f t="shared" si="167"/>
        <v>236.66666666666666</v>
      </c>
      <c r="I794" s="219">
        <f t="shared" si="168"/>
        <v>7.8888888888888883E-2</v>
      </c>
      <c r="J794" s="217"/>
      <c r="K794" s="220"/>
      <c r="L794" s="220"/>
      <c r="M794" s="221"/>
      <c r="N794" s="222">
        <f t="shared" si="155"/>
        <v>0</v>
      </c>
      <c r="O794" s="223"/>
      <c r="P794" s="224"/>
      <c r="Q794" s="224"/>
      <c r="R794" s="224"/>
      <c r="S794" s="224"/>
      <c r="T794" s="225"/>
      <c r="U794" s="226">
        <f t="shared" si="169"/>
        <v>0.15777777777777777</v>
      </c>
      <c r="V794" s="227"/>
      <c r="W794" s="228" t="str">
        <f t="shared" si="170"/>
        <v>0</v>
      </c>
      <c r="X794" s="509"/>
      <c r="Y794" s="229">
        <f t="shared" si="171"/>
        <v>0</v>
      </c>
    </row>
    <row r="795" spans="2:25" ht="18.75" customHeight="1">
      <c r="B795" s="515"/>
      <c r="C795" s="512"/>
      <c r="D795" s="216">
        <v>6</v>
      </c>
      <c r="E795" s="216" t="s">
        <v>6923</v>
      </c>
      <c r="F795" s="217">
        <v>394</v>
      </c>
      <c r="G795" s="218">
        <f t="shared" si="166"/>
        <v>78.8</v>
      </c>
      <c r="H795" s="219">
        <f t="shared" si="167"/>
        <v>218.88888888888889</v>
      </c>
      <c r="I795" s="219">
        <f t="shared" si="168"/>
        <v>7.2962962962962966E-2</v>
      </c>
      <c r="J795" s="217"/>
      <c r="K795" s="220" t="s">
        <v>6924</v>
      </c>
      <c r="L795" s="220"/>
      <c r="M795" s="221">
        <f>SUM(H790:H796)</f>
        <v>2025</v>
      </c>
      <c r="N795" s="222">
        <f t="shared" si="155"/>
        <v>40.5</v>
      </c>
      <c r="O795" s="223" t="s">
        <v>6241</v>
      </c>
      <c r="P795" s="224" t="s">
        <v>12</v>
      </c>
      <c r="Q795" s="224"/>
      <c r="R795" s="224" t="s">
        <v>1064</v>
      </c>
      <c r="S795" s="224"/>
      <c r="T795" s="225"/>
      <c r="U795" s="226">
        <f t="shared" si="169"/>
        <v>0.14592592592592593</v>
      </c>
      <c r="V795" s="227">
        <f>SUM(U790:U796)</f>
        <v>1.3499999999999999</v>
      </c>
      <c r="W795" s="228" t="str">
        <f t="shared" si="170"/>
        <v>2</v>
      </c>
      <c r="X795" s="509"/>
      <c r="Y795" s="229">
        <f t="shared" si="171"/>
        <v>1</v>
      </c>
    </row>
    <row r="796" spans="2:25" ht="18.75" customHeight="1">
      <c r="B796" s="515"/>
      <c r="C796" s="512"/>
      <c r="D796" s="216">
        <v>7</v>
      </c>
      <c r="E796" s="216" t="s">
        <v>6925</v>
      </c>
      <c r="F796" s="217">
        <v>984</v>
      </c>
      <c r="G796" s="218">
        <f t="shared" si="166"/>
        <v>196.8</v>
      </c>
      <c r="H796" s="219">
        <f t="shared" si="167"/>
        <v>546.66666666666663</v>
      </c>
      <c r="I796" s="219">
        <f t="shared" si="168"/>
        <v>0.1822222222222222</v>
      </c>
      <c r="J796" s="217"/>
      <c r="K796" s="220"/>
      <c r="L796" s="220"/>
      <c r="M796" s="221"/>
      <c r="N796" s="222">
        <f t="shared" si="155"/>
        <v>0</v>
      </c>
      <c r="O796" s="223"/>
      <c r="P796" s="224"/>
      <c r="Q796" s="224"/>
      <c r="R796" s="224"/>
      <c r="S796" s="224"/>
      <c r="T796" s="225"/>
      <c r="U796" s="226">
        <f t="shared" si="169"/>
        <v>0.3644444444444444</v>
      </c>
      <c r="V796" s="227"/>
      <c r="W796" s="228" t="str">
        <f t="shared" si="170"/>
        <v>0</v>
      </c>
      <c r="X796" s="509"/>
      <c r="Y796" s="229">
        <f t="shared" si="171"/>
        <v>0</v>
      </c>
    </row>
    <row r="797" spans="2:25" ht="18.75" customHeight="1">
      <c r="B797" s="515"/>
      <c r="C797" s="512"/>
      <c r="D797" s="216"/>
      <c r="E797" s="216"/>
      <c r="F797" s="217">
        <v>0</v>
      </c>
      <c r="G797" s="218">
        <f t="shared" si="166"/>
        <v>0</v>
      </c>
      <c r="H797" s="219">
        <f t="shared" si="167"/>
        <v>0</v>
      </c>
      <c r="I797" s="219">
        <f t="shared" si="168"/>
        <v>0</v>
      </c>
      <c r="J797" s="217"/>
      <c r="K797" s="220"/>
      <c r="L797" s="220"/>
      <c r="M797" s="221"/>
      <c r="N797" s="222">
        <f t="shared" si="155"/>
        <v>0</v>
      </c>
      <c r="O797" s="223"/>
      <c r="P797" s="224"/>
      <c r="Q797" s="224"/>
      <c r="R797" s="224"/>
      <c r="S797" s="224"/>
      <c r="T797" s="225"/>
      <c r="U797" s="226">
        <f t="shared" si="169"/>
        <v>0</v>
      </c>
      <c r="V797" s="227"/>
      <c r="W797" s="228" t="str">
        <f t="shared" si="170"/>
        <v>0</v>
      </c>
      <c r="X797" s="509"/>
      <c r="Y797" s="229">
        <f t="shared" si="171"/>
        <v>0</v>
      </c>
    </row>
    <row r="798" spans="2:25" ht="18.75" customHeight="1">
      <c r="B798" s="515"/>
      <c r="C798" s="512"/>
      <c r="D798" s="216">
        <v>1</v>
      </c>
      <c r="E798" s="216" t="s">
        <v>6926</v>
      </c>
      <c r="F798" s="217">
        <v>656</v>
      </c>
      <c r="G798" s="218">
        <f t="shared" si="166"/>
        <v>131.19999999999999</v>
      </c>
      <c r="H798" s="219">
        <f t="shared" si="167"/>
        <v>364.44444444444446</v>
      </c>
      <c r="I798" s="219">
        <f t="shared" si="168"/>
        <v>0.12148148148148148</v>
      </c>
      <c r="J798" s="217"/>
      <c r="K798" s="220"/>
      <c r="L798" s="220"/>
      <c r="M798" s="221"/>
      <c r="N798" s="222">
        <f t="shared" si="155"/>
        <v>0</v>
      </c>
      <c r="O798" s="223"/>
      <c r="P798" s="224"/>
      <c r="Q798" s="224"/>
      <c r="R798" s="224"/>
      <c r="S798" s="224"/>
      <c r="T798" s="225"/>
      <c r="U798" s="226">
        <f t="shared" si="169"/>
        <v>0.24296296296296296</v>
      </c>
      <c r="V798" s="227">
        <f>SUM(U798:U804)</f>
        <v>1.9196296296296296</v>
      </c>
      <c r="W798" s="228" t="str">
        <f t="shared" si="170"/>
        <v>2</v>
      </c>
      <c r="X798" s="509"/>
      <c r="Y798" s="229">
        <f t="shared" si="171"/>
        <v>1</v>
      </c>
    </row>
    <row r="799" spans="2:25" ht="18.75" customHeight="1">
      <c r="B799" s="515"/>
      <c r="C799" s="512"/>
      <c r="D799" s="216">
        <v>2</v>
      </c>
      <c r="E799" s="353" t="s">
        <v>6927</v>
      </c>
      <c r="F799" s="217">
        <v>656</v>
      </c>
      <c r="G799" s="218">
        <f t="shared" si="166"/>
        <v>131.19999999999999</v>
      </c>
      <c r="H799" s="219">
        <f t="shared" si="167"/>
        <v>364.44444444444446</v>
      </c>
      <c r="I799" s="219">
        <f t="shared" si="168"/>
        <v>0.12148148148148148</v>
      </c>
      <c r="J799" s="217"/>
      <c r="K799" s="354" t="s">
        <v>11462</v>
      </c>
      <c r="L799" s="220"/>
      <c r="M799" s="221">
        <f>SUM(H798:H804)</f>
        <v>2879.4444444444443</v>
      </c>
      <c r="N799" s="222">
        <f t="shared" si="155"/>
        <v>57.588888888888889</v>
      </c>
      <c r="O799" s="223" t="s">
        <v>6241</v>
      </c>
      <c r="P799" s="224" t="s">
        <v>351</v>
      </c>
      <c r="Q799" s="224" t="s">
        <v>3163</v>
      </c>
      <c r="R799" s="224" t="s">
        <v>1064</v>
      </c>
      <c r="S799" s="224"/>
      <c r="T799" s="225"/>
      <c r="U799" s="226">
        <f t="shared" si="169"/>
        <v>0.24296296296296296</v>
      </c>
      <c r="V799" s="227"/>
      <c r="W799" s="228" t="str">
        <f t="shared" si="170"/>
        <v>0</v>
      </c>
      <c r="X799" s="509"/>
      <c r="Y799" s="229">
        <f t="shared" si="171"/>
        <v>0</v>
      </c>
    </row>
    <row r="800" spans="2:25" ht="18.75" customHeight="1">
      <c r="B800" s="515"/>
      <c r="C800" s="512"/>
      <c r="D800" s="216">
        <v>3</v>
      </c>
      <c r="E800" s="216" t="s">
        <v>5466</v>
      </c>
      <c r="F800" s="217">
        <v>722</v>
      </c>
      <c r="G800" s="218">
        <f t="shared" si="166"/>
        <v>144.4</v>
      </c>
      <c r="H800" s="219">
        <f t="shared" si="167"/>
        <v>401.11111111111109</v>
      </c>
      <c r="I800" s="219">
        <f t="shared" si="168"/>
        <v>0.13370370370370369</v>
      </c>
      <c r="J800" s="217"/>
      <c r="K800" s="220"/>
      <c r="L800" s="220"/>
      <c r="M800" s="221"/>
      <c r="N800" s="222">
        <f t="shared" si="155"/>
        <v>0</v>
      </c>
      <c r="O800" s="223"/>
      <c r="P800" s="224"/>
      <c r="Q800" s="224"/>
      <c r="R800" s="224"/>
      <c r="S800" s="224"/>
      <c r="T800" s="225"/>
      <c r="U800" s="226">
        <f t="shared" si="169"/>
        <v>0.26740740740740737</v>
      </c>
      <c r="V800" s="227"/>
      <c r="W800" s="228" t="str">
        <f t="shared" si="170"/>
        <v>0</v>
      </c>
      <c r="X800" s="509"/>
      <c r="Y800" s="229">
        <f t="shared" si="171"/>
        <v>0</v>
      </c>
    </row>
    <row r="801" spans="2:25" ht="18.75" customHeight="1">
      <c r="B801" s="515"/>
      <c r="C801" s="512"/>
      <c r="D801" s="216">
        <v>4</v>
      </c>
      <c r="E801" s="216" t="s">
        <v>6928</v>
      </c>
      <c r="F801" s="217">
        <v>525</v>
      </c>
      <c r="G801" s="218">
        <f t="shared" si="166"/>
        <v>105</v>
      </c>
      <c r="H801" s="219">
        <f t="shared" si="167"/>
        <v>291.66666666666669</v>
      </c>
      <c r="I801" s="219">
        <f t="shared" si="168"/>
        <v>9.7222222222222224E-2</v>
      </c>
      <c r="J801" s="217"/>
      <c r="K801" s="220"/>
      <c r="L801" s="220"/>
      <c r="M801" s="221"/>
      <c r="N801" s="222">
        <f t="shared" si="155"/>
        <v>0</v>
      </c>
      <c r="O801" s="223"/>
      <c r="P801" s="224"/>
      <c r="Q801" s="224"/>
      <c r="R801" s="224"/>
      <c r="S801" s="224"/>
      <c r="T801" s="225"/>
      <c r="U801" s="226">
        <f t="shared" si="169"/>
        <v>0.19444444444444445</v>
      </c>
      <c r="V801" s="227"/>
      <c r="W801" s="228" t="str">
        <f t="shared" si="170"/>
        <v>0</v>
      </c>
      <c r="X801" s="509"/>
      <c r="Y801" s="229">
        <f t="shared" si="171"/>
        <v>0</v>
      </c>
    </row>
    <row r="802" spans="2:25" ht="18.75" customHeight="1">
      <c r="B802" s="515"/>
      <c r="C802" s="512"/>
      <c r="D802" s="216">
        <v>5</v>
      </c>
      <c r="E802" s="216" t="s">
        <v>6929</v>
      </c>
      <c r="F802" s="217">
        <v>656</v>
      </c>
      <c r="G802" s="218">
        <f t="shared" si="166"/>
        <v>131.19999999999999</v>
      </c>
      <c r="H802" s="219">
        <f t="shared" si="167"/>
        <v>364.44444444444446</v>
      </c>
      <c r="I802" s="219">
        <f t="shared" si="168"/>
        <v>0.12148148148148148</v>
      </c>
      <c r="J802" s="217"/>
      <c r="K802" s="220"/>
      <c r="L802" s="220"/>
      <c r="M802" s="221"/>
      <c r="N802" s="222">
        <f t="shared" si="155"/>
        <v>0</v>
      </c>
      <c r="O802" s="223"/>
      <c r="P802" s="224"/>
      <c r="Q802" s="224"/>
      <c r="R802" s="224"/>
      <c r="S802" s="224"/>
      <c r="T802" s="225"/>
      <c r="U802" s="226">
        <f t="shared" si="169"/>
        <v>0.24296296296296296</v>
      </c>
      <c r="V802" s="227"/>
      <c r="W802" s="228" t="str">
        <f t="shared" si="170"/>
        <v>0</v>
      </c>
      <c r="X802" s="509"/>
      <c r="Y802" s="229">
        <f t="shared" si="171"/>
        <v>0</v>
      </c>
    </row>
    <row r="803" spans="2:25" ht="18.75" customHeight="1">
      <c r="B803" s="515"/>
      <c r="C803" s="512"/>
      <c r="D803" s="216">
        <v>6</v>
      </c>
      <c r="E803" s="216" t="s">
        <v>6930</v>
      </c>
      <c r="F803" s="217">
        <v>328</v>
      </c>
      <c r="G803" s="218">
        <f t="shared" si="166"/>
        <v>65.599999999999994</v>
      </c>
      <c r="H803" s="219">
        <f t="shared" si="167"/>
        <v>182.22222222222223</v>
      </c>
      <c r="I803" s="219">
        <f t="shared" si="168"/>
        <v>6.0740740740740741E-2</v>
      </c>
      <c r="J803" s="217"/>
      <c r="K803" s="220"/>
      <c r="L803" s="220"/>
      <c r="M803" s="221"/>
      <c r="N803" s="222">
        <f t="shared" si="155"/>
        <v>0</v>
      </c>
      <c r="O803" s="223"/>
      <c r="P803" s="224"/>
      <c r="Q803" s="224"/>
      <c r="R803" s="224"/>
      <c r="S803" s="224"/>
      <c r="T803" s="225"/>
      <c r="U803" s="226">
        <f t="shared" si="169"/>
        <v>0.12148148148148148</v>
      </c>
      <c r="V803" s="227"/>
      <c r="W803" s="228" t="str">
        <f t="shared" si="170"/>
        <v>0</v>
      </c>
      <c r="X803" s="509"/>
      <c r="Y803" s="229">
        <f t="shared" si="171"/>
        <v>0</v>
      </c>
    </row>
    <row r="804" spans="2:25" ht="18.75" customHeight="1">
      <c r="B804" s="515"/>
      <c r="C804" s="512"/>
      <c r="D804" s="216"/>
      <c r="E804" s="216" t="s">
        <v>6949</v>
      </c>
      <c r="F804" s="217">
        <v>1640</v>
      </c>
      <c r="G804" s="218">
        <f t="shared" ref="G804" si="175">F804/$G$15</f>
        <v>328</v>
      </c>
      <c r="H804" s="219">
        <f t="shared" ref="H804" si="176">F804/$H$15</f>
        <v>911.11111111111109</v>
      </c>
      <c r="I804" s="219">
        <f t="shared" ref="I804" si="177">H804/$I$15</f>
        <v>0.3037037037037037</v>
      </c>
      <c r="J804" s="217"/>
      <c r="K804" s="220"/>
      <c r="L804" s="220"/>
      <c r="M804" s="221"/>
      <c r="N804" s="222">
        <f t="shared" ref="N804" si="178">M804/$N$15</f>
        <v>0</v>
      </c>
      <c r="O804" s="223"/>
      <c r="P804" s="224"/>
      <c r="Q804" s="224"/>
      <c r="R804" s="224"/>
      <c r="S804" s="224"/>
      <c r="T804" s="225"/>
      <c r="U804" s="226">
        <f t="shared" ref="U804" si="179">H804/$U$15</f>
        <v>0.6074074074074074</v>
      </c>
      <c r="V804" s="227"/>
      <c r="W804" s="228" t="str">
        <f t="shared" ref="W804" si="180">IF(V804&lt;1,"0",IF(V804&lt;5,"2",IF(V804&gt;=5,"6")))</f>
        <v>0</v>
      </c>
      <c r="X804" s="509"/>
      <c r="Y804" s="229">
        <f t="shared" ref="Y804" si="181">W804/2</f>
        <v>0</v>
      </c>
    </row>
    <row r="805" spans="2:25" ht="18.75" customHeight="1">
      <c r="B805" s="515"/>
      <c r="C805" s="512"/>
      <c r="D805" s="216"/>
      <c r="E805" s="216"/>
      <c r="F805" s="217">
        <v>0</v>
      </c>
      <c r="G805" s="218">
        <f t="shared" si="166"/>
        <v>0</v>
      </c>
      <c r="H805" s="219">
        <f t="shared" si="167"/>
        <v>0</v>
      </c>
      <c r="I805" s="219">
        <f t="shared" si="168"/>
        <v>0</v>
      </c>
      <c r="J805" s="217"/>
      <c r="K805" s="220"/>
      <c r="L805" s="220"/>
      <c r="M805" s="221"/>
      <c r="N805" s="222">
        <f t="shared" si="155"/>
        <v>0</v>
      </c>
      <c r="O805" s="223"/>
      <c r="P805" s="224"/>
      <c r="Q805" s="224"/>
      <c r="R805" s="224"/>
      <c r="S805" s="224"/>
      <c r="T805" s="225"/>
      <c r="U805" s="226">
        <f t="shared" si="169"/>
        <v>0</v>
      </c>
      <c r="V805" s="227"/>
      <c r="W805" s="228" t="str">
        <f t="shared" si="170"/>
        <v>0</v>
      </c>
      <c r="X805" s="509"/>
      <c r="Y805" s="229">
        <f t="shared" si="171"/>
        <v>0</v>
      </c>
    </row>
    <row r="806" spans="2:25" ht="18.75" customHeight="1">
      <c r="B806" s="515"/>
      <c r="C806" s="512"/>
      <c r="D806" s="216">
        <v>1</v>
      </c>
      <c r="E806" s="216" t="s">
        <v>6256</v>
      </c>
      <c r="F806" s="217">
        <v>722</v>
      </c>
      <c r="G806" s="218">
        <f t="shared" si="166"/>
        <v>144.4</v>
      </c>
      <c r="H806" s="219">
        <f t="shared" si="167"/>
        <v>401.11111111111109</v>
      </c>
      <c r="I806" s="219">
        <f t="shared" si="168"/>
        <v>0.13370370370370369</v>
      </c>
      <c r="J806" s="217"/>
      <c r="K806" s="220" t="s">
        <v>6875</v>
      </c>
      <c r="L806" s="220"/>
      <c r="M806" s="221">
        <f>SUM(H806:H810)</f>
        <v>2952.2222222222222</v>
      </c>
      <c r="N806" s="222">
        <f t="shared" si="155"/>
        <v>59.044444444444444</v>
      </c>
      <c r="O806" s="223" t="s">
        <v>6241</v>
      </c>
      <c r="P806" s="224" t="s">
        <v>12</v>
      </c>
      <c r="Q806" s="224"/>
      <c r="R806" s="224" t="s">
        <v>1064</v>
      </c>
      <c r="S806" s="224"/>
      <c r="T806" s="225"/>
      <c r="U806" s="226">
        <f t="shared" si="169"/>
        <v>0.26740740740740737</v>
      </c>
      <c r="V806" s="227">
        <f>SUM(U806:U810)</f>
        <v>1.9681481481481482</v>
      </c>
      <c r="W806" s="228" t="str">
        <f t="shared" si="170"/>
        <v>2</v>
      </c>
      <c r="X806" s="509"/>
      <c r="Y806" s="229">
        <f t="shared" si="171"/>
        <v>1</v>
      </c>
    </row>
    <row r="807" spans="2:25" ht="18.75" customHeight="1">
      <c r="B807" s="515"/>
      <c r="C807" s="512"/>
      <c r="D807" s="216">
        <v>4</v>
      </c>
      <c r="E807" s="216" t="s">
        <v>5949</v>
      </c>
      <c r="F807" s="217">
        <v>984</v>
      </c>
      <c r="G807" s="218">
        <f t="shared" si="166"/>
        <v>196.8</v>
      </c>
      <c r="H807" s="219">
        <f t="shared" si="167"/>
        <v>546.66666666666663</v>
      </c>
      <c r="I807" s="219">
        <f t="shared" si="168"/>
        <v>0.1822222222222222</v>
      </c>
      <c r="J807" s="217"/>
      <c r="K807" s="220"/>
      <c r="L807" s="220"/>
      <c r="M807" s="221"/>
      <c r="N807" s="222">
        <f t="shared" si="155"/>
        <v>0</v>
      </c>
      <c r="O807" s="223"/>
      <c r="P807" s="224"/>
      <c r="Q807" s="224"/>
      <c r="R807" s="224"/>
      <c r="S807" s="224"/>
      <c r="T807" s="225"/>
      <c r="U807" s="226">
        <f t="shared" si="169"/>
        <v>0.3644444444444444</v>
      </c>
      <c r="V807" s="227"/>
      <c r="W807" s="228" t="str">
        <f t="shared" si="170"/>
        <v>0</v>
      </c>
      <c r="X807" s="509"/>
      <c r="Y807" s="229">
        <f t="shared" si="171"/>
        <v>0</v>
      </c>
    </row>
    <row r="808" spans="2:25" ht="18.75" customHeight="1">
      <c r="B808" s="515"/>
      <c r="C808" s="512"/>
      <c r="D808" s="216">
        <v>5</v>
      </c>
      <c r="E808" s="216" t="s">
        <v>6931</v>
      </c>
      <c r="F808" s="217">
        <v>656</v>
      </c>
      <c r="G808" s="218">
        <f t="shared" si="166"/>
        <v>131.19999999999999</v>
      </c>
      <c r="H808" s="219">
        <f t="shared" si="167"/>
        <v>364.44444444444446</v>
      </c>
      <c r="I808" s="219">
        <f t="shared" si="168"/>
        <v>0.12148148148148148</v>
      </c>
      <c r="J808" s="217"/>
      <c r="K808" s="220"/>
      <c r="L808" s="220"/>
      <c r="M808" s="221"/>
      <c r="N808" s="222">
        <f t="shared" si="155"/>
        <v>0</v>
      </c>
      <c r="O808" s="223"/>
      <c r="P808" s="224"/>
      <c r="Q808" s="224"/>
      <c r="R808" s="224"/>
      <c r="S808" s="224"/>
      <c r="T808" s="225"/>
      <c r="U808" s="226">
        <f t="shared" si="169"/>
        <v>0.24296296296296296</v>
      </c>
      <c r="V808" s="227"/>
      <c r="W808" s="228" t="str">
        <f t="shared" si="170"/>
        <v>0</v>
      </c>
      <c r="X808" s="509"/>
      <c r="Y808" s="229">
        <f t="shared" si="171"/>
        <v>0</v>
      </c>
    </row>
    <row r="809" spans="2:25" ht="18.75" customHeight="1">
      <c r="B809" s="515"/>
      <c r="C809" s="512"/>
      <c r="D809" s="216">
        <v>6</v>
      </c>
      <c r="E809" s="216" t="s">
        <v>6932</v>
      </c>
      <c r="F809" s="217">
        <v>1115</v>
      </c>
      <c r="G809" s="218">
        <f t="shared" si="166"/>
        <v>223</v>
      </c>
      <c r="H809" s="219">
        <f t="shared" si="167"/>
        <v>619.44444444444446</v>
      </c>
      <c r="I809" s="219">
        <f t="shared" si="168"/>
        <v>0.20648148148148149</v>
      </c>
      <c r="J809" s="217"/>
      <c r="K809" s="220"/>
      <c r="L809" s="220"/>
      <c r="M809" s="221"/>
      <c r="N809" s="222">
        <f t="shared" si="155"/>
        <v>0</v>
      </c>
      <c r="O809" s="223"/>
      <c r="P809" s="224"/>
      <c r="Q809" s="224"/>
      <c r="R809" s="224"/>
      <c r="S809" s="224"/>
      <c r="T809" s="225"/>
      <c r="U809" s="226">
        <f t="shared" si="169"/>
        <v>0.41296296296296298</v>
      </c>
      <c r="V809" s="227"/>
      <c r="W809" s="228" t="str">
        <f t="shared" si="170"/>
        <v>0</v>
      </c>
      <c r="X809" s="509"/>
      <c r="Y809" s="229">
        <f t="shared" si="171"/>
        <v>0</v>
      </c>
    </row>
    <row r="810" spans="2:25" ht="18.75" customHeight="1">
      <c r="B810" s="515"/>
      <c r="C810" s="512"/>
      <c r="D810" s="216"/>
      <c r="E810" s="216" t="s">
        <v>6935</v>
      </c>
      <c r="F810" s="217">
        <v>1837</v>
      </c>
      <c r="G810" s="218">
        <f t="shared" ref="G810" si="182">F810/$G$15</f>
        <v>367.4</v>
      </c>
      <c r="H810" s="219">
        <f t="shared" ref="H810" si="183">F810/$H$15</f>
        <v>1020.5555555555555</v>
      </c>
      <c r="I810" s="219">
        <f t="shared" ref="I810" si="184">H810/$I$15</f>
        <v>0.3401851851851852</v>
      </c>
      <c r="J810" s="217"/>
      <c r="K810" s="220"/>
      <c r="L810" s="220"/>
      <c r="M810" s="221"/>
      <c r="N810" s="222">
        <f t="shared" ref="N810" si="185">M810/$N$15</f>
        <v>0</v>
      </c>
      <c r="O810" s="223"/>
      <c r="P810" s="224"/>
      <c r="Q810" s="224"/>
      <c r="R810" s="224"/>
      <c r="S810" s="224"/>
      <c r="T810" s="225"/>
      <c r="U810" s="226">
        <f t="shared" ref="U810" si="186">H810/$U$15</f>
        <v>0.6803703703703704</v>
      </c>
      <c r="V810" s="227"/>
      <c r="W810" s="228" t="str">
        <f t="shared" ref="W810" si="187">IF(V810&lt;1,"0",IF(V810&lt;5,"2",IF(V810&gt;=5,"6")))</f>
        <v>0</v>
      </c>
      <c r="X810" s="509"/>
      <c r="Y810" s="229">
        <f t="shared" ref="Y810" si="188">W810/2</f>
        <v>0</v>
      </c>
    </row>
    <row r="811" spans="2:25" ht="18.75" customHeight="1">
      <c r="B811" s="515"/>
      <c r="C811" s="512"/>
      <c r="D811" s="216"/>
      <c r="E811" s="216"/>
      <c r="F811" s="217">
        <v>0</v>
      </c>
      <c r="G811" s="218">
        <f t="shared" si="166"/>
        <v>0</v>
      </c>
      <c r="H811" s="219">
        <f t="shared" si="167"/>
        <v>0</v>
      </c>
      <c r="I811" s="219">
        <f t="shared" si="168"/>
        <v>0</v>
      </c>
      <c r="J811" s="217"/>
      <c r="K811" s="220"/>
      <c r="L811" s="220"/>
      <c r="M811" s="221"/>
      <c r="N811" s="222">
        <f t="shared" si="155"/>
        <v>0</v>
      </c>
      <c r="O811" s="223"/>
      <c r="P811" s="224"/>
      <c r="Q811" s="224"/>
      <c r="R811" s="224"/>
      <c r="S811" s="224"/>
      <c r="T811" s="225"/>
      <c r="U811" s="226">
        <f t="shared" si="169"/>
        <v>0</v>
      </c>
      <c r="V811" s="227"/>
      <c r="W811" s="228" t="str">
        <f t="shared" si="170"/>
        <v>0</v>
      </c>
      <c r="X811" s="509"/>
      <c r="Y811" s="229">
        <f t="shared" si="171"/>
        <v>0</v>
      </c>
    </row>
    <row r="812" spans="2:25" ht="18.75" customHeight="1">
      <c r="B812" s="515"/>
      <c r="C812" s="512"/>
      <c r="D812" s="216">
        <v>1</v>
      </c>
      <c r="E812" s="216" t="s">
        <v>6933</v>
      </c>
      <c r="F812" s="217">
        <v>590</v>
      </c>
      <c r="G812" s="218">
        <f t="shared" si="166"/>
        <v>118</v>
      </c>
      <c r="H812" s="219">
        <f t="shared" si="167"/>
        <v>327.77777777777777</v>
      </c>
      <c r="I812" s="219">
        <f t="shared" si="168"/>
        <v>0.10925925925925925</v>
      </c>
      <c r="J812" s="217"/>
      <c r="K812" s="220" t="s">
        <v>11208</v>
      </c>
      <c r="L812" s="220"/>
      <c r="M812" s="221">
        <f>SUM(H812:H815)</f>
        <v>3444.4444444444443</v>
      </c>
      <c r="N812" s="222">
        <f t="shared" si="155"/>
        <v>68.888888888888886</v>
      </c>
      <c r="O812" s="223" t="s">
        <v>6241</v>
      </c>
      <c r="P812" s="224" t="s">
        <v>12</v>
      </c>
      <c r="Q812" s="224"/>
      <c r="R812" s="224" t="s">
        <v>1064</v>
      </c>
      <c r="S812" s="224"/>
      <c r="T812" s="225"/>
      <c r="U812" s="226">
        <f t="shared" si="169"/>
        <v>0.2185185185185185</v>
      </c>
      <c r="V812" s="227">
        <f>SUM(U812:U815)</f>
        <v>2.2962962962962967</v>
      </c>
      <c r="W812" s="228" t="str">
        <f t="shared" si="170"/>
        <v>2</v>
      </c>
      <c r="X812" s="509"/>
      <c r="Y812" s="229">
        <f t="shared" si="171"/>
        <v>1</v>
      </c>
    </row>
    <row r="813" spans="2:25" ht="18.75" customHeight="1">
      <c r="B813" s="515"/>
      <c r="C813" s="512"/>
      <c r="D813" s="216">
        <v>2</v>
      </c>
      <c r="E813" s="216" t="s">
        <v>6934</v>
      </c>
      <c r="F813" s="217">
        <v>1115</v>
      </c>
      <c r="G813" s="218">
        <f t="shared" si="166"/>
        <v>223</v>
      </c>
      <c r="H813" s="219">
        <f t="shared" si="167"/>
        <v>619.44444444444446</v>
      </c>
      <c r="I813" s="219">
        <f t="shared" si="168"/>
        <v>0.20648148148148149</v>
      </c>
      <c r="J813" s="217"/>
      <c r="K813" s="220"/>
      <c r="L813" s="220"/>
      <c r="M813" s="221"/>
      <c r="N813" s="222">
        <f t="shared" si="155"/>
        <v>0</v>
      </c>
      <c r="O813" s="223"/>
      <c r="P813" s="224"/>
      <c r="Q813" s="224"/>
      <c r="R813" s="224"/>
      <c r="S813" s="224"/>
      <c r="T813" s="225"/>
      <c r="U813" s="226">
        <f t="shared" si="169"/>
        <v>0.41296296296296298</v>
      </c>
      <c r="V813" s="227"/>
      <c r="W813" s="228" t="str">
        <f t="shared" si="170"/>
        <v>0</v>
      </c>
      <c r="X813" s="509"/>
      <c r="Y813" s="229">
        <f t="shared" si="171"/>
        <v>0</v>
      </c>
    </row>
    <row r="814" spans="2:25" ht="18.75" customHeight="1">
      <c r="B814" s="515"/>
      <c r="C814" s="512"/>
      <c r="D814" s="216"/>
      <c r="E814" s="216" t="s">
        <v>6951</v>
      </c>
      <c r="F814" s="217">
        <v>918</v>
      </c>
      <c r="G814" s="218">
        <f t="shared" ref="G814" si="189">F814/$G$15</f>
        <v>183.6</v>
      </c>
      <c r="H814" s="219">
        <f t="shared" ref="H814" si="190">F814/$H$15</f>
        <v>510</v>
      </c>
      <c r="I814" s="219">
        <f t="shared" ref="I814" si="191">H814/$I$15</f>
        <v>0.17</v>
      </c>
      <c r="J814" s="217"/>
      <c r="K814" s="220"/>
      <c r="L814" s="220"/>
      <c r="M814" s="221"/>
      <c r="N814" s="222">
        <f t="shared" ref="N814" si="192">M814/$N$15</f>
        <v>0</v>
      </c>
      <c r="O814" s="223"/>
      <c r="P814" s="224"/>
      <c r="Q814" s="224"/>
      <c r="R814" s="224"/>
      <c r="S814" s="224"/>
      <c r="T814" s="225"/>
      <c r="U814" s="226">
        <f t="shared" ref="U814" si="193">H814/$U$15</f>
        <v>0.34</v>
      </c>
      <c r="V814" s="227"/>
      <c r="W814" s="228" t="str">
        <f t="shared" ref="W814" si="194">IF(V814&lt;1,"0",IF(V814&lt;5,"2",IF(V814&gt;=5,"6")))</f>
        <v>0</v>
      </c>
      <c r="X814" s="509"/>
      <c r="Y814" s="229">
        <f t="shared" ref="Y814" si="195">W814/2</f>
        <v>0</v>
      </c>
    </row>
    <row r="815" spans="2:25" ht="18.75" customHeight="1">
      <c r="B815" s="515"/>
      <c r="C815" s="512"/>
      <c r="D815" s="216"/>
      <c r="E815" s="216" t="s">
        <v>6952</v>
      </c>
      <c r="F815" s="217">
        <v>3577</v>
      </c>
      <c r="G815" s="218">
        <f t="shared" ref="G815" si="196">F815/$G$15</f>
        <v>715.4</v>
      </c>
      <c r="H815" s="219">
        <f t="shared" ref="H815" si="197">F815/$H$15</f>
        <v>1987.2222222222222</v>
      </c>
      <c r="I815" s="219">
        <f t="shared" ref="I815" si="198">H815/$I$15</f>
        <v>0.66240740740740744</v>
      </c>
      <c r="J815" s="217"/>
      <c r="K815" s="220"/>
      <c r="L815" s="220"/>
      <c r="M815" s="221"/>
      <c r="N815" s="222">
        <f t="shared" ref="N815" si="199">M815/$N$15</f>
        <v>0</v>
      </c>
      <c r="O815" s="223"/>
      <c r="P815" s="224"/>
      <c r="Q815" s="224"/>
      <c r="R815" s="224"/>
      <c r="S815" s="224"/>
      <c r="T815" s="225"/>
      <c r="U815" s="226">
        <f t="shared" ref="U815" si="200">H815/$U$15</f>
        <v>1.3248148148148149</v>
      </c>
      <c r="V815" s="227"/>
      <c r="W815" s="228" t="str">
        <f t="shared" ref="W815" si="201">IF(V815&lt;1,"0",IF(V815&lt;5,"2",IF(V815&gt;=5,"6")))</f>
        <v>0</v>
      </c>
      <c r="X815" s="509"/>
      <c r="Y815" s="229">
        <f t="shared" ref="Y815" si="202">W815/2</f>
        <v>0</v>
      </c>
    </row>
    <row r="816" spans="2:25" ht="18.75" customHeight="1">
      <c r="B816" s="515"/>
      <c r="C816" s="512"/>
      <c r="D816" s="216"/>
      <c r="E816" s="216"/>
      <c r="F816" s="217">
        <v>0</v>
      </c>
      <c r="G816" s="218">
        <f t="shared" si="166"/>
        <v>0</v>
      </c>
      <c r="H816" s="219">
        <f t="shared" si="167"/>
        <v>0</v>
      </c>
      <c r="I816" s="219">
        <f t="shared" si="168"/>
        <v>0</v>
      </c>
      <c r="J816" s="217"/>
      <c r="K816" s="220"/>
      <c r="L816" s="220"/>
      <c r="M816" s="221"/>
      <c r="N816" s="222">
        <f t="shared" si="155"/>
        <v>0</v>
      </c>
      <c r="O816" s="223"/>
      <c r="P816" s="224"/>
      <c r="Q816" s="224"/>
      <c r="R816" s="224"/>
      <c r="S816" s="224"/>
      <c r="T816" s="225"/>
      <c r="U816" s="226">
        <f t="shared" si="169"/>
        <v>0</v>
      </c>
      <c r="V816" s="227"/>
      <c r="W816" s="228" t="str">
        <f t="shared" si="170"/>
        <v>0</v>
      </c>
      <c r="X816" s="509"/>
      <c r="Y816" s="229">
        <f t="shared" si="171"/>
        <v>0</v>
      </c>
    </row>
    <row r="817" spans="2:25" ht="18.75" customHeight="1">
      <c r="B817" s="515"/>
      <c r="C817" s="512"/>
      <c r="D817" s="216">
        <v>1</v>
      </c>
      <c r="E817" s="216" t="s">
        <v>6936</v>
      </c>
      <c r="F817" s="217">
        <v>1181</v>
      </c>
      <c r="G817" s="218">
        <f t="shared" ref="G817:G835" si="203">F817/$G$15</f>
        <v>236.2</v>
      </c>
      <c r="H817" s="219">
        <f t="shared" si="167"/>
        <v>656.11111111111109</v>
      </c>
      <c r="I817" s="219">
        <f t="shared" si="168"/>
        <v>0.21870370370370371</v>
      </c>
      <c r="J817" s="217"/>
      <c r="K817" s="220" t="s">
        <v>11209</v>
      </c>
      <c r="L817" s="220"/>
      <c r="M817" s="221">
        <f>SUM(H817:H821)</f>
        <v>3061.6666666666661</v>
      </c>
      <c r="N817" s="222">
        <f t="shared" si="155"/>
        <v>61.23333333333332</v>
      </c>
      <c r="O817" s="223" t="s">
        <v>6241</v>
      </c>
      <c r="P817" s="224" t="s">
        <v>12</v>
      </c>
      <c r="Q817" s="224"/>
      <c r="R817" s="224" t="s">
        <v>1064</v>
      </c>
      <c r="S817" s="224"/>
      <c r="T817" s="225"/>
      <c r="U817" s="226">
        <f t="shared" ref="U817:U835" si="204">H817/$U$15</f>
        <v>0.43740740740740741</v>
      </c>
      <c r="V817" s="227">
        <f>SUM(U817:U821)</f>
        <v>2.0411111111111109</v>
      </c>
      <c r="W817" s="228" t="str">
        <f t="shared" ref="W817:W835" si="205">IF(V817&lt;1,"0",IF(V817&lt;5,"2",IF(V817&gt;=5,"6")))</f>
        <v>2</v>
      </c>
      <c r="X817" s="509"/>
      <c r="Y817" s="229">
        <f t="shared" si="171"/>
        <v>1</v>
      </c>
    </row>
    <row r="818" spans="2:25" ht="18.75" customHeight="1">
      <c r="B818" s="515"/>
      <c r="C818" s="512"/>
      <c r="D818" s="216">
        <v>2</v>
      </c>
      <c r="E818" s="216" t="s">
        <v>6937</v>
      </c>
      <c r="F818" s="217">
        <v>1378</v>
      </c>
      <c r="G818" s="218">
        <f t="shared" si="203"/>
        <v>275.60000000000002</v>
      </c>
      <c r="H818" s="219">
        <f t="shared" ref="H818:H835" si="206">F818/$H$15</f>
        <v>765.55555555555554</v>
      </c>
      <c r="I818" s="219">
        <f t="shared" ref="I818:I835" si="207">H818/$I$15</f>
        <v>0.25518518518518518</v>
      </c>
      <c r="J818" s="217"/>
      <c r="K818" s="220"/>
      <c r="L818" s="220"/>
      <c r="M818" s="221"/>
      <c r="N818" s="222">
        <f t="shared" si="155"/>
        <v>0</v>
      </c>
      <c r="O818" s="223"/>
      <c r="P818" s="224"/>
      <c r="Q818" s="224"/>
      <c r="R818" s="224"/>
      <c r="S818" s="224"/>
      <c r="T818" s="225"/>
      <c r="U818" s="226">
        <f t="shared" si="204"/>
        <v>0.51037037037037036</v>
      </c>
      <c r="V818" s="227"/>
      <c r="W818" s="228" t="str">
        <f t="shared" si="205"/>
        <v>0</v>
      </c>
      <c r="X818" s="509"/>
      <c r="Y818" s="229">
        <f t="shared" ref="Y818:Y835" si="208">W818/2</f>
        <v>0</v>
      </c>
    </row>
    <row r="819" spans="2:25" ht="18.75" customHeight="1">
      <c r="B819" s="515"/>
      <c r="C819" s="512"/>
      <c r="D819" s="216">
        <v>3</v>
      </c>
      <c r="E819" s="216" t="s">
        <v>6938</v>
      </c>
      <c r="F819" s="217">
        <v>984</v>
      </c>
      <c r="G819" s="218">
        <f t="shared" si="203"/>
        <v>196.8</v>
      </c>
      <c r="H819" s="219">
        <f t="shared" si="206"/>
        <v>546.66666666666663</v>
      </c>
      <c r="I819" s="219">
        <f t="shared" si="207"/>
        <v>0.1822222222222222</v>
      </c>
      <c r="J819" s="217"/>
      <c r="K819" s="220"/>
      <c r="L819" s="220"/>
      <c r="M819" s="221"/>
      <c r="N819" s="222">
        <f t="shared" si="155"/>
        <v>0</v>
      </c>
      <c r="O819" s="223"/>
      <c r="P819" s="224"/>
      <c r="Q819" s="224"/>
      <c r="R819" s="224"/>
      <c r="S819" s="224"/>
      <c r="T819" s="225"/>
      <c r="U819" s="226">
        <f t="shared" si="204"/>
        <v>0.3644444444444444</v>
      </c>
      <c r="V819" s="227"/>
      <c r="W819" s="228" t="str">
        <f t="shared" si="205"/>
        <v>0</v>
      </c>
      <c r="X819" s="509"/>
      <c r="Y819" s="229">
        <f t="shared" si="208"/>
        <v>0</v>
      </c>
    </row>
    <row r="820" spans="2:25" ht="18.75" customHeight="1">
      <c r="B820" s="515"/>
      <c r="C820" s="512"/>
      <c r="D820" s="216"/>
      <c r="E820" s="216" t="s">
        <v>6947</v>
      </c>
      <c r="F820" s="217">
        <v>984</v>
      </c>
      <c r="G820" s="218">
        <f t="shared" si="203"/>
        <v>196.8</v>
      </c>
      <c r="H820" s="219">
        <f t="shared" si="206"/>
        <v>546.66666666666663</v>
      </c>
      <c r="I820" s="219">
        <f t="shared" si="207"/>
        <v>0.1822222222222222</v>
      </c>
      <c r="J820" s="217"/>
      <c r="K820" s="220"/>
      <c r="L820" s="220"/>
      <c r="M820" s="221"/>
      <c r="N820" s="222">
        <f t="shared" si="155"/>
        <v>0</v>
      </c>
      <c r="O820" s="223"/>
      <c r="P820" s="224"/>
      <c r="Q820" s="224"/>
      <c r="R820" s="224"/>
      <c r="S820" s="224"/>
      <c r="T820" s="225"/>
      <c r="U820" s="226">
        <f t="shared" si="204"/>
        <v>0.3644444444444444</v>
      </c>
      <c r="V820" s="227"/>
      <c r="W820" s="228" t="str">
        <f t="shared" si="205"/>
        <v>0</v>
      </c>
      <c r="X820" s="509"/>
      <c r="Y820" s="229">
        <f t="shared" si="208"/>
        <v>0</v>
      </c>
    </row>
    <row r="821" spans="2:25" ht="18.75" customHeight="1">
      <c r="B821" s="515"/>
      <c r="C821" s="512"/>
      <c r="D821" s="216"/>
      <c r="E821" s="216" t="s">
        <v>6948</v>
      </c>
      <c r="F821" s="217">
        <v>984</v>
      </c>
      <c r="G821" s="218">
        <f t="shared" ref="G821" si="209">F821/$G$15</f>
        <v>196.8</v>
      </c>
      <c r="H821" s="219">
        <f t="shared" ref="H821" si="210">F821/$H$15</f>
        <v>546.66666666666663</v>
      </c>
      <c r="I821" s="219">
        <f t="shared" ref="I821" si="211">H821/$I$15</f>
        <v>0.1822222222222222</v>
      </c>
      <c r="J821" s="217"/>
      <c r="K821" s="220"/>
      <c r="L821" s="220"/>
      <c r="M821" s="221"/>
      <c r="N821" s="222">
        <f t="shared" ref="N821" si="212">M821/$N$15</f>
        <v>0</v>
      </c>
      <c r="O821" s="223"/>
      <c r="P821" s="224"/>
      <c r="Q821" s="224"/>
      <c r="R821" s="224"/>
      <c r="S821" s="224"/>
      <c r="T821" s="225"/>
      <c r="U821" s="226">
        <f t="shared" ref="U821" si="213">H821/$U$15</f>
        <v>0.3644444444444444</v>
      </c>
      <c r="V821" s="227"/>
      <c r="W821" s="228" t="str">
        <f t="shared" ref="W821" si="214">IF(V821&lt;1,"0",IF(V821&lt;5,"2",IF(V821&gt;=5,"6")))</f>
        <v>0</v>
      </c>
      <c r="X821" s="509"/>
      <c r="Y821" s="229">
        <f t="shared" ref="Y821" si="215">W821/2</f>
        <v>0</v>
      </c>
    </row>
    <row r="822" spans="2:25" ht="18.75" customHeight="1">
      <c r="B822" s="515"/>
      <c r="C822" s="512"/>
      <c r="D822" s="216"/>
      <c r="E822" s="216"/>
      <c r="F822" s="217">
        <v>0</v>
      </c>
      <c r="G822" s="218">
        <f t="shared" si="203"/>
        <v>0</v>
      </c>
      <c r="H822" s="219">
        <f t="shared" si="206"/>
        <v>0</v>
      </c>
      <c r="I822" s="219">
        <f t="shared" si="207"/>
        <v>0</v>
      </c>
      <c r="J822" s="217"/>
      <c r="K822" s="220"/>
      <c r="L822" s="220"/>
      <c r="M822" s="221"/>
      <c r="N822" s="222">
        <f t="shared" si="155"/>
        <v>0</v>
      </c>
      <c r="O822" s="223"/>
      <c r="P822" s="224"/>
      <c r="Q822" s="224"/>
      <c r="R822" s="224"/>
      <c r="S822" s="224"/>
      <c r="T822" s="225"/>
      <c r="U822" s="226">
        <f t="shared" si="204"/>
        <v>0</v>
      </c>
      <c r="V822" s="227"/>
      <c r="W822" s="228" t="str">
        <f t="shared" si="205"/>
        <v>0</v>
      </c>
      <c r="X822" s="509"/>
      <c r="Y822" s="229">
        <f t="shared" si="208"/>
        <v>0</v>
      </c>
    </row>
    <row r="823" spans="2:25" ht="18.75" customHeight="1">
      <c r="B823" s="515"/>
      <c r="C823" s="512"/>
      <c r="D823" s="216">
        <v>1</v>
      </c>
      <c r="E823" s="216" t="s">
        <v>6511</v>
      </c>
      <c r="F823" s="217">
        <v>1246</v>
      </c>
      <c r="G823" s="218">
        <f t="shared" si="203"/>
        <v>249.2</v>
      </c>
      <c r="H823" s="219">
        <f t="shared" si="206"/>
        <v>692.22222222222217</v>
      </c>
      <c r="I823" s="219">
        <f t="shared" si="207"/>
        <v>0.23074074074074072</v>
      </c>
      <c r="J823" s="217"/>
      <c r="K823" s="220" t="s">
        <v>11210</v>
      </c>
      <c r="L823" s="220"/>
      <c r="M823" s="221">
        <f>SUM(H823:H826)</f>
        <v>2543.3333333333335</v>
      </c>
      <c r="N823" s="222">
        <f t="shared" si="155"/>
        <v>50.866666666666667</v>
      </c>
      <c r="O823" s="223" t="s">
        <v>6241</v>
      </c>
      <c r="P823" s="224" t="s">
        <v>12</v>
      </c>
      <c r="Q823" s="224"/>
      <c r="R823" s="224" t="s">
        <v>1064</v>
      </c>
      <c r="S823" s="224"/>
      <c r="T823" s="225"/>
      <c r="U823" s="226">
        <f t="shared" si="204"/>
        <v>0.46148148148148144</v>
      </c>
      <c r="V823" s="227">
        <f>SUM(U823:U826)</f>
        <v>1.6955555555555555</v>
      </c>
      <c r="W823" s="228" t="str">
        <f t="shared" si="205"/>
        <v>2</v>
      </c>
      <c r="X823" s="509"/>
      <c r="Y823" s="229">
        <f t="shared" si="208"/>
        <v>1</v>
      </c>
    </row>
    <row r="824" spans="2:25" ht="18.75" customHeight="1">
      <c r="B824" s="515"/>
      <c r="C824" s="512"/>
      <c r="D824" s="216">
        <v>2</v>
      </c>
      <c r="E824" s="216" t="s">
        <v>6939</v>
      </c>
      <c r="F824" s="217">
        <v>1312</v>
      </c>
      <c r="G824" s="218">
        <f t="shared" si="203"/>
        <v>262.39999999999998</v>
      </c>
      <c r="H824" s="219">
        <f t="shared" si="206"/>
        <v>728.88888888888891</v>
      </c>
      <c r="I824" s="219">
        <f t="shared" si="207"/>
        <v>0.24296296296296296</v>
      </c>
      <c r="J824" s="217"/>
      <c r="K824" s="220"/>
      <c r="L824" s="220"/>
      <c r="M824" s="221"/>
      <c r="N824" s="222">
        <f t="shared" si="155"/>
        <v>0</v>
      </c>
      <c r="O824" s="223"/>
      <c r="P824" s="224"/>
      <c r="Q824" s="224"/>
      <c r="R824" s="224"/>
      <c r="S824" s="224"/>
      <c r="T824" s="225"/>
      <c r="U824" s="226">
        <f t="shared" si="204"/>
        <v>0.48592592592592593</v>
      </c>
      <c r="V824" s="227"/>
      <c r="W824" s="228" t="str">
        <f t="shared" si="205"/>
        <v>0</v>
      </c>
      <c r="X824" s="509"/>
      <c r="Y824" s="229">
        <f t="shared" si="208"/>
        <v>0</v>
      </c>
    </row>
    <row r="825" spans="2:25" ht="18.75" customHeight="1">
      <c r="B825" s="515"/>
      <c r="C825" s="512"/>
      <c r="D825" s="216">
        <v>3</v>
      </c>
      <c r="E825" s="216" t="s">
        <v>6940</v>
      </c>
      <c r="F825" s="217">
        <v>984</v>
      </c>
      <c r="G825" s="218">
        <f t="shared" si="203"/>
        <v>196.8</v>
      </c>
      <c r="H825" s="219">
        <f t="shared" si="206"/>
        <v>546.66666666666663</v>
      </c>
      <c r="I825" s="219">
        <f t="shared" si="207"/>
        <v>0.1822222222222222</v>
      </c>
      <c r="J825" s="217"/>
      <c r="K825" s="220"/>
      <c r="L825" s="220"/>
      <c r="M825" s="221"/>
      <c r="N825" s="222">
        <f t="shared" si="155"/>
        <v>0</v>
      </c>
      <c r="O825" s="223"/>
      <c r="P825" s="224"/>
      <c r="Q825" s="224"/>
      <c r="R825" s="224"/>
      <c r="S825" s="224"/>
      <c r="T825" s="225"/>
      <c r="U825" s="226">
        <f t="shared" si="204"/>
        <v>0.3644444444444444</v>
      </c>
      <c r="V825" s="227"/>
      <c r="W825" s="228" t="str">
        <f t="shared" si="205"/>
        <v>0</v>
      </c>
      <c r="X825" s="509"/>
      <c r="Y825" s="229">
        <f t="shared" si="208"/>
        <v>0</v>
      </c>
    </row>
    <row r="826" spans="2:25" ht="18.75" customHeight="1">
      <c r="B826" s="515"/>
      <c r="C826" s="512"/>
      <c r="D826" s="216"/>
      <c r="E826" s="216" t="s">
        <v>6950</v>
      </c>
      <c r="F826" s="217">
        <v>1036</v>
      </c>
      <c r="G826" s="218">
        <f t="shared" ref="G826" si="216">F826/$G$15</f>
        <v>207.2</v>
      </c>
      <c r="H826" s="219">
        <f t="shared" ref="H826" si="217">F826/$H$15</f>
        <v>575.55555555555554</v>
      </c>
      <c r="I826" s="219">
        <f t="shared" ref="I826" si="218">H826/$I$15</f>
        <v>0.19185185185185186</v>
      </c>
      <c r="J826" s="217"/>
      <c r="K826" s="220"/>
      <c r="L826" s="220"/>
      <c r="M826" s="221"/>
      <c r="N826" s="222">
        <f t="shared" ref="N826" si="219">M826/$N$15</f>
        <v>0</v>
      </c>
      <c r="O826" s="223"/>
      <c r="P826" s="224"/>
      <c r="Q826" s="224"/>
      <c r="R826" s="224"/>
      <c r="S826" s="224"/>
      <c r="T826" s="225"/>
      <c r="U826" s="226">
        <f t="shared" ref="U826" si="220">H826/$U$15</f>
        <v>0.38370370370370371</v>
      </c>
      <c r="V826" s="227"/>
      <c r="W826" s="228" t="str">
        <f t="shared" ref="W826" si="221">IF(V826&lt;1,"0",IF(V826&lt;5,"2",IF(V826&gt;=5,"6")))</f>
        <v>0</v>
      </c>
      <c r="X826" s="509"/>
      <c r="Y826" s="229">
        <f t="shared" ref="Y826" si="222">W826/2</f>
        <v>0</v>
      </c>
    </row>
    <row r="827" spans="2:25" ht="18.75" customHeight="1">
      <c r="B827" s="515"/>
      <c r="C827" s="512"/>
      <c r="D827" s="216"/>
      <c r="E827" s="216"/>
      <c r="F827" s="217">
        <v>0</v>
      </c>
      <c r="G827" s="218">
        <f t="shared" si="203"/>
        <v>0</v>
      </c>
      <c r="H827" s="219">
        <f t="shared" si="206"/>
        <v>0</v>
      </c>
      <c r="I827" s="219">
        <f t="shared" si="207"/>
        <v>0</v>
      </c>
      <c r="J827" s="217"/>
      <c r="K827" s="220"/>
      <c r="L827" s="220"/>
      <c r="M827" s="221"/>
      <c r="N827" s="222">
        <f t="shared" si="155"/>
        <v>0</v>
      </c>
      <c r="O827" s="223"/>
      <c r="P827" s="224"/>
      <c r="Q827" s="224"/>
      <c r="R827" s="224"/>
      <c r="S827" s="224"/>
      <c r="T827" s="225"/>
      <c r="U827" s="226">
        <f t="shared" si="204"/>
        <v>0</v>
      </c>
      <c r="V827" s="227"/>
      <c r="W827" s="228" t="str">
        <f t="shared" si="205"/>
        <v>0</v>
      </c>
      <c r="X827" s="509"/>
      <c r="Y827" s="229">
        <f t="shared" si="208"/>
        <v>0</v>
      </c>
    </row>
    <row r="828" spans="2:25" ht="18.75" customHeight="1">
      <c r="B828" s="515"/>
      <c r="C828" s="512"/>
      <c r="D828" s="216">
        <v>1</v>
      </c>
      <c r="E828" s="216" t="s">
        <v>6941</v>
      </c>
      <c r="F828" s="217">
        <v>787</v>
      </c>
      <c r="G828" s="218">
        <f t="shared" si="203"/>
        <v>157.4</v>
      </c>
      <c r="H828" s="219">
        <f t="shared" si="206"/>
        <v>437.22222222222223</v>
      </c>
      <c r="I828" s="219">
        <f t="shared" si="207"/>
        <v>0.14574074074074075</v>
      </c>
      <c r="J828" s="217"/>
      <c r="K828" s="220"/>
      <c r="L828" s="220"/>
      <c r="M828" s="221"/>
      <c r="N828" s="222">
        <f t="shared" si="155"/>
        <v>0</v>
      </c>
      <c r="O828" s="223"/>
      <c r="P828" s="224"/>
      <c r="Q828" s="224"/>
      <c r="R828" s="224"/>
      <c r="S828" s="224"/>
      <c r="T828" s="225"/>
      <c r="U828" s="226">
        <f t="shared" si="204"/>
        <v>0.29148148148148151</v>
      </c>
      <c r="V828" s="227"/>
      <c r="W828" s="228" t="str">
        <f t="shared" si="205"/>
        <v>0</v>
      </c>
      <c r="X828" s="509"/>
      <c r="Y828" s="229">
        <f t="shared" si="208"/>
        <v>0</v>
      </c>
    </row>
    <row r="829" spans="2:25" ht="18.75" customHeight="1">
      <c r="B829" s="515"/>
      <c r="C829" s="512"/>
      <c r="D829" s="216">
        <v>1</v>
      </c>
      <c r="E829" s="216" t="s">
        <v>6942</v>
      </c>
      <c r="F829" s="217">
        <v>1443</v>
      </c>
      <c r="G829" s="218">
        <f t="shared" si="203"/>
        <v>288.60000000000002</v>
      </c>
      <c r="H829" s="219">
        <f t="shared" si="206"/>
        <v>801.66666666666663</v>
      </c>
      <c r="I829" s="219">
        <f t="shared" si="207"/>
        <v>0.26722222222222219</v>
      </c>
      <c r="J829" s="217"/>
      <c r="K829" s="354" t="s">
        <v>11463</v>
      </c>
      <c r="L829" s="220"/>
      <c r="M829" s="232">
        <f>SUM(H828:H833)</f>
        <v>2842.2222222222222</v>
      </c>
      <c r="N829" s="222">
        <f t="shared" si="155"/>
        <v>56.844444444444441</v>
      </c>
      <c r="O829" s="223" t="s">
        <v>6241</v>
      </c>
      <c r="P829" s="224" t="s">
        <v>12</v>
      </c>
      <c r="Q829" s="224"/>
      <c r="R829" s="224" t="s">
        <v>1064</v>
      </c>
      <c r="S829" s="224"/>
      <c r="T829" s="225"/>
      <c r="U829" s="226">
        <f t="shared" si="204"/>
        <v>0.53444444444444439</v>
      </c>
      <c r="V829" s="227">
        <f>SUM(U828:U833)</f>
        <v>1.894814814814815</v>
      </c>
      <c r="W829" s="228" t="str">
        <f t="shared" si="205"/>
        <v>2</v>
      </c>
      <c r="X829" s="509"/>
      <c r="Y829" s="229">
        <f t="shared" si="208"/>
        <v>1</v>
      </c>
    </row>
    <row r="830" spans="2:25" ht="18.75" customHeight="1">
      <c r="B830" s="515"/>
      <c r="C830" s="512"/>
      <c r="D830" s="216">
        <v>2</v>
      </c>
      <c r="E830" s="216" t="s">
        <v>6943</v>
      </c>
      <c r="F830" s="217">
        <v>656</v>
      </c>
      <c r="G830" s="218">
        <f t="shared" si="203"/>
        <v>131.19999999999999</v>
      </c>
      <c r="H830" s="219">
        <f t="shared" si="206"/>
        <v>364.44444444444446</v>
      </c>
      <c r="I830" s="219">
        <f t="shared" si="207"/>
        <v>0.12148148148148148</v>
      </c>
      <c r="J830" s="217"/>
      <c r="K830" s="220"/>
      <c r="L830" s="220"/>
      <c r="M830" s="232"/>
      <c r="N830" s="222">
        <f t="shared" si="155"/>
        <v>0</v>
      </c>
      <c r="O830" s="223"/>
      <c r="P830" s="224"/>
      <c r="Q830" s="224"/>
      <c r="R830" s="224"/>
      <c r="S830" s="224"/>
      <c r="T830" s="225"/>
      <c r="U830" s="226">
        <f t="shared" si="204"/>
        <v>0.24296296296296296</v>
      </c>
      <c r="V830" s="227"/>
      <c r="W830" s="228" t="str">
        <f t="shared" si="205"/>
        <v>0</v>
      </c>
      <c r="X830" s="509"/>
      <c r="Y830" s="229">
        <f t="shared" si="208"/>
        <v>0</v>
      </c>
    </row>
    <row r="831" spans="2:25" ht="18.75" customHeight="1">
      <c r="B831" s="515"/>
      <c r="C831" s="512"/>
      <c r="D831" s="216">
        <v>4</v>
      </c>
      <c r="E831" s="216" t="s">
        <v>6944</v>
      </c>
      <c r="F831" s="217">
        <v>656</v>
      </c>
      <c r="G831" s="218">
        <f t="shared" si="203"/>
        <v>131.19999999999999</v>
      </c>
      <c r="H831" s="219">
        <f t="shared" si="206"/>
        <v>364.44444444444446</v>
      </c>
      <c r="I831" s="219">
        <f t="shared" si="207"/>
        <v>0.12148148148148148</v>
      </c>
      <c r="J831" s="217"/>
      <c r="K831" s="220"/>
      <c r="L831" s="220"/>
      <c r="M831" s="232"/>
      <c r="N831" s="222">
        <f t="shared" ref="N831:N835" si="223">M831/$N$15</f>
        <v>0</v>
      </c>
      <c r="O831" s="223"/>
      <c r="P831" s="224"/>
      <c r="Q831" s="224"/>
      <c r="R831" s="224"/>
      <c r="S831" s="224"/>
      <c r="T831" s="225"/>
      <c r="U831" s="226">
        <f t="shared" si="204"/>
        <v>0.24296296296296296</v>
      </c>
      <c r="V831" s="227"/>
      <c r="W831" s="228" t="str">
        <f t="shared" si="205"/>
        <v>0</v>
      </c>
      <c r="X831" s="509"/>
      <c r="Y831" s="229">
        <f t="shared" si="208"/>
        <v>0</v>
      </c>
    </row>
    <row r="832" spans="2:25" ht="18.75" customHeight="1">
      <c r="B832" s="515"/>
      <c r="C832" s="512"/>
      <c r="D832" s="216"/>
      <c r="E832" s="216" t="s">
        <v>6945</v>
      </c>
      <c r="F832" s="217">
        <v>590</v>
      </c>
      <c r="G832" s="218">
        <f t="shared" si="203"/>
        <v>118</v>
      </c>
      <c r="H832" s="219">
        <f t="shared" si="206"/>
        <v>327.77777777777777</v>
      </c>
      <c r="I832" s="219">
        <f t="shared" si="207"/>
        <v>0.10925925925925925</v>
      </c>
      <c r="J832" s="217"/>
      <c r="K832" s="220"/>
      <c r="L832" s="220"/>
      <c r="M832" s="232"/>
      <c r="N832" s="222">
        <f t="shared" si="223"/>
        <v>0</v>
      </c>
      <c r="O832" s="223"/>
      <c r="P832" s="224"/>
      <c r="Q832" s="224"/>
      <c r="R832" s="224"/>
      <c r="S832" s="224"/>
      <c r="T832" s="225"/>
      <c r="U832" s="226">
        <f t="shared" si="204"/>
        <v>0.2185185185185185</v>
      </c>
      <c r="V832" s="227"/>
      <c r="W832" s="228" t="str">
        <f t="shared" si="205"/>
        <v>0</v>
      </c>
      <c r="X832" s="509"/>
      <c r="Y832" s="229">
        <f t="shared" si="208"/>
        <v>0</v>
      </c>
    </row>
    <row r="833" spans="2:25" ht="18.75" customHeight="1">
      <c r="B833" s="515"/>
      <c r="C833" s="512"/>
      <c r="D833" s="216">
        <v>1</v>
      </c>
      <c r="E833" s="216" t="s">
        <v>6946</v>
      </c>
      <c r="F833" s="217">
        <v>984</v>
      </c>
      <c r="G833" s="218">
        <f t="shared" si="203"/>
        <v>196.8</v>
      </c>
      <c r="H833" s="219">
        <f t="shared" si="206"/>
        <v>546.66666666666663</v>
      </c>
      <c r="I833" s="219">
        <f t="shared" si="207"/>
        <v>0.1822222222222222</v>
      </c>
      <c r="J833" s="217"/>
      <c r="K833" s="220"/>
      <c r="L833" s="220"/>
      <c r="M833" s="232"/>
      <c r="N833" s="222">
        <f t="shared" si="223"/>
        <v>0</v>
      </c>
      <c r="O833" s="223"/>
      <c r="P833" s="224"/>
      <c r="Q833" s="224"/>
      <c r="R833" s="224"/>
      <c r="S833" s="224"/>
      <c r="T833" s="225"/>
      <c r="U833" s="226">
        <f t="shared" si="204"/>
        <v>0.3644444444444444</v>
      </c>
      <c r="V833" s="227"/>
      <c r="W833" s="228" t="str">
        <f t="shared" si="205"/>
        <v>0</v>
      </c>
      <c r="X833" s="509"/>
      <c r="Y833" s="229">
        <f t="shared" si="208"/>
        <v>0</v>
      </c>
    </row>
    <row r="834" spans="2:25" ht="18.75" customHeight="1">
      <c r="B834" s="515"/>
      <c r="C834" s="512"/>
      <c r="D834" s="216"/>
      <c r="E834" s="216"/>
      <c r="F834" s="217"/>
      <c r="G834" s="218">
        <f t="shared" si="203"/>
        <v>0</v>
      </c>
      <c r="H834" s="219">
        <f t="shared" si="206"/>
        <v>0</v>
      </c>
      <c r="I834" s="219">
        <f t="shared" si="207"/>
        <v>0</v>
      </c>
      <c r="J834" s="217"/>
      <c r="K834" s="220"/>
      <c r="L834" s="220"/>
      <c r="M834" s="232"/>
      <c r="N834" s="222">
        <f t="shared" si="223"/>
        <v>0</v>
      </c>
      <c r="O834" s="223"/>
      <c r="P834" s="224"/>
      <c r="Q834" s="224"/>
      <c r="R834" s="224"/>
      <c r="S834" s="224"/>
      <c r="T834" s="225"/>
      <c r="U834" s="226">
        <f t="shared" si="204"/>
        <v>0</v>
      </c>
      <c r="V834" s="227"/>
      <c r="W834" s="228" t="str">
        <f t="shared" si="205"/>
        <v>0</v>
      </c>
      <c r="X834" s="509"/>
      <c r="Y834" s="229">
        <f t="shared" si="208"/>
        <v>0</v>
      </c>
    </row>
    <row r="835" spans="2:25" ht="18.75" customHeight="1">
      <c r="B835" s="516"/>
      <c r="C835" s="513"/>
      <c r="D835" s="216"/>
      <c r="E835" s="216"/>
      <c r="F835" s="217"/>
      <c r="G835" s="218">
        <f t="shared" si="203"/>
        <v>0</v>
      </c>
      <c r="H835" s="219">
        <f t="shared" si="206"/>
        <v>0</v>
      </c>
      <c r="I835" s="219">
        <f t="shared" si="207"/>
        <v>0</v>
      </c>
      <c r="J835" s="217"/>
      <c r="K835" s="220"/>
      <c r="L835" s="220"/>
      <c r="M835" s="232"/>
      <c r="N835" s="222">
        <f t="shared" si="223"/>
        <v>0</v>
      </c>
      <c r="O835" s="231"/>
      <c r="P835" s="231"/>
      <c r="Q835" s="231"/>
      <c r="R835" s="231"/>
      <c r="S835" s="231"/>
      <c r="T835" s="225"/>
      <c r="U835" s="226">
        <f t="shared" si="204"/>
        <v>0</v>
      </c>
      <c r="V835" s="227"/>
      <c r="W835" s="228" t="str">
        <f t="shared" si="205"/>
        <v>0</v>
      </c>
      <c r="X835" s="510"/>
      <c r="Y835" s="229">
        <f t="shared" si="208"/>
        <v>0</v>
      </c>
    </row>
    <row r="836" spans="2:25">
      <c r="B836" s="233"/>
      <c r="C836" s="234" t="s">
        <v>111</v>
      </c>
      <c r="D836" s="235"/>
      <c r="E836" s="236">
        <f>COUNTA(E690:E835)</f>
        <v>125</v>
      </c>
      <c r="F836" s="236">
        <f>SUM(F690:F835)</f>
        <v>93450</v>
      </c>
      <c r="G836" s="236">
        <f>SUM(G690:G835)</f>
        <v>18690.000000000007</v>
      </c>
      <c r="H836" s="236">
        <f>SUM(H690:H835)</f>
        <v>51916.666666666657</v>
      </c>
      <c r="I836" s="236">
        <f>SUM(I690:I835)</f>
        <v>17.305555555555554</v>
      </c>
      <c r="J836" s="236">
        <f>COUNTA(J690:J835)</f>
        <v>0</v>
      </c>
      <c r="K836" s="236">
        <f>COUNTA(K690:K835)</f>
        <v>19</v>
      </c>
      <c r="L836" s="236">
        <f>COUNTA(L690:L835)</f>
        <v>0</v>
      </c>
      <c r="M836" s="236">
        <f>SUM(M690:M835)</f>
        <v>51916.666666666657</v>
      </c>
      <c r="N836" s="236">
        <f>SUM(N690:N835)</f>
        <v>1038.3333333333333</v>
      </c>
      <c r="O836" s="237"/>
      <c r="P836" s="238">
        <f>COUNTIF(P690:P835, "YES")</f>
        <v>2</v>
      </c>
      <c r="Q836" s="237"/>
      <c r="R836" s="237"/>
      <c r="S836" s="237"/>
      <c r="T836" s="237"/>
      <c r="U836" s="236">
        <f>SUM(U690:U835)</f>
        <v>34.611111111111107</v>
      </c>
      <c r="V836" s="236">
        <f>SUM(V690:V835)</f>
        <v>34.611111111111114</v>
      </c>
      <c r="W836" s="236">
        <f t="array" ref="W836">SUM(ABS(W690:W835))</f>
        <v>38</v>
      </c>
      <c r="X836" s="238">
        <f>IF(X690&lt;0.2, "0", IF(X690&lt;=2, "2", IF(X690&gt;2, ROUND(X690,0))))</f>
        <v>6</v>
      </c>
      <c r="Y836" s="236">
        <f>SUM(Y690:Y835)</f>
        <v>19</v>
      </c>
    </row>
    <row r="837" spans="2:25" ht="18.75" customHeight="1">
      <c r="B837" s="514">
        <v>12</v>
      </c>
      <c r="C837" s="505" t="s">
        <v>6953</v>
      </c>
      <c r="D837" s="216">
        <v>1</v>
      </c>
      <c r="E837" s="216" t="s">
        <v>6954</v>
      </c>
      <c r="F837" s="217">
        <v>762</v>
      </c>
      <c r="G837" s="218">
        <f t="shared" ref="G837:G900" si="224">F837/$G$15</f>
        <v>152.4</v>
      </c>
      <c r="H837" s="219">
        <f t="shared" ref="H837:H900" si="225">F837/$H$15</f>
        <v>423.33333333333331</v>
      </c>
      <c r="I837" s="219">
        <f t="shared" ref="I837:I900" si="226">H837/$I$15</f>
        <v>0.1411111111111111</v>
      </c>
      <c r="J837" s="217"/>
      <c r="K837" s="220"/>
      <c r="L837" s="220"/>
      <c r="M837" s="221"/>
      <c r="N837" s="222">
        <f t="shared" ref="N837:N915" si="227">M837/$N$15</f>
        <v>0</v>
      </c>
      <c r="O837" s="223"/>
      <c r="P837" s="224"/>
      <c r="Q837" s="224"/>
      <c r="R837" s="224"/>
      <c r="S837" s="224"/>
      <c r="T837" s="225"/>
      <c r="U837" s="226">
        <f t="shared" ref="U837:U900" si="228">H837/$U$15</f>
        <v>0.28222222222222221</v>
      </c>
      <c r="V837" s="227"/>
      <c r="W837" s="228" t="str">
        <f t="shared" ref="W837:W900" si="229">IF(V837&lt;1,"0",IF(V837&lt;5,"2",IF(V837&gt;=5,"6")))</f>
        <v>0</v>
      </c>
      <c r="X837" s="508">
        <f>K917/$X$15</f>
        <v>3.3333333333333335</v>
      </c>
      <c r="Y837" s="229">
        <f>W837/2</f>
        <v>0</v>
      </c>
    </row>
    <row r="838" spans="2:25" ht="18.75" customHeight="1">
      <c r="B838" s="515"/>
      <c r="C838" s="506"/>
      <c r="D838" s="216">
        <v>2</v>
      </c>
      <c r="E838" s="216" t="s">
        <v>6955</v>
      </c>
      <c r="F838" s="217">
        <v>762</v>
      </c>
      <c r="G838" s="218">
        <f t="shared" si="224"/>
        <v>152.4</v>
      </c>
      <c r="H838" s="219">
        <f t="shared" si="225"/>
        <v>423.33333333333331</v>
      </c>
      <c r="I838" s="219">
        <f t="shared" si="226"/>
        <v>0.1411111111111111</v>
      </c>
      <c r="J838" s="217"/>
      <c r="K838" s="220" t="s">
        <v>6956</v>
      </c>
      <c r="L838" s="220"/>
      <c r="M838" s="221">
        <f>SUM(H837:H841)</f>
        <v>2116.6666666666665</v>
      </c>
      <c r="N838" s="222">
        <f t="shared" si="227"/>
        <v>42.333333333333329</v>
      </c>
      <c r="O838" s="223" t="s">
        <v>6241</v>
      </c>
      <c r="P838" s="224" t="s">
        <v>12</v>
      </c>
      <c r="Q838" s="224"/>
      <c r="R838" s="224" t="s">
        <v>1064</v>
      </c>
      <c r="S838" s="224"/>
      <c r="T838" s="225"/>
      <c r="U838" s="226">
        <f t="shared" si="228"/>
        <v>0.28222222222222221</v>
      </c>
      <c r="V838" s="227">
        <f>SUM(U837:U841)</f>
        <v>1.411111111111111</v>
      </c>
      <c r="W838" s="228" t="str">
        <f t="shared" si="229"/>
        <v>2</v>
      </c>
      <c r="X838" s="509"/>
      <c r="Y838" s="229">
        <f t="shared" ref="Y838:Y901" si="230">W838/2</f>
        <v>1</v>
      </c>
    </row>
    <row r="839" spans="2:25" ht="18.75" customHeight="1">
      <c r="B839" s="515"/>
      <c r="C839" s="506"/>
      <c r="D839" s="216">
        <v>3</v>
      </c>
      <c r="E839" s="216" t="s">
        <v>6957</v>
      </c>
      <c r="F839" s="217">
        <v>762</v>
      </c>
      <c r="G839" s="218">
        <f t="shared" si="224"/>
        <v>152.4</v>
      </c>
      <c r="H839" s="219">
        <f t="shared" si="225"/>
        <v>423.33333333333331</v>
      </c>
      <c r="I839" s="219">
        <f t="shared" si="226"/>
        <v>0.1411111111111111</v>
      </c>
      <c r="J839" s="217"/>
      <c r="K839" s="220"/>
      <c r="L839" s="220"/>
      <c r="M839" s="221"/>
      <c r="N839" s="222">
        <f t="shared" si="227"/>
        <v>0</v>
      </c>
      <c r="O839" s="223"/>
      <c r="P839" s="224"/>
      <c r="Q839" s="224"/>
      <c r="R839" s="224"/>
      <c r="S839" s="224"/>
      <c r="T839" s="225"/>
      <c r="U839" s="226">
        <f t="shared" si="228"/>
        <v>0.28222222222222221</v>
      </c>
      <c r="V839" s="227"/>
      <c r="W839" s="228" t="str">
        <f t="shared" si="229"/>
        <v>0</v>
      </c>
      <c r="X839" s="509"/>
      <c r="Y839" s="229">
        <f t="shared" si="230"/>
        <v>0</v>
      </c>
    </row>
    <row r="840" spans="2:25" ht="18.75" customHeight="1">
      <c r="B840" s="515"/>
      <c r="C840" s="506"/>
      <c r="D840" s="216">
        <v>4</v>
      </c>
      <c r="E840" s="216" t="s">
        <v>6958</v>
      </c>
      <c r="F840" s="217">
        <v>762</v>
      </c>
      <c r="G840" s="218">
        <f t="shared" si="224"/>
        <v>152.4</v>
      </c>
      <c r="H840" s="219">
        <f t="shared" si="225"/>
        <v>423.33333333333331</v>
      </c>
      <c r="I840" s="219">
        <f t="shared" si="226"/>
        <v>0.1411111111111111</v>
      </c>
      <c r="J840" s="217"/>
      <c r="K840" s="220"/>
      <c r="L840" s="220"/>
      <c r="M840" s="221"/>
      <c r="N840" s="222">
        <f t="shared" si="227"/>
        <v>0</v>
      </c>
      <c r="O840" s="223"/>
      <c r="P840" s="224"/>
      <c r="Q840" s="224"/>
      <c r="R840" s="224"/>
      <c r="S840" s="224"/>
      <c r="T840" s="225"/>
      <c r="U840" s="226">
        <f t="shared" si="228"/>
        <v>0.28222222222222221</v>
      </c>
      <c r="V840" s="227"/>
      <c r="W840" s="228" t="str">
        <f t="shared" si="229"/>
        <v>0</v>
      </c>
      <c r="X840" s="509"/>
      <c r="Y840" s="229">
        <f t="shared" si="230"/>
        <v>0</v>
      </c>
    </row>
    <row r="841" spans="2:25" ht="18.75" customHeight="1">
      <c r="B841" s="515"/>
      <c r="C841" s="506"/>
      <c r="D841" s="216">
        <v>5</v>
      </c>
      <c r="E841" s="216" t="s">
        <v>6959</v>
      </c>
      <c r="F841" s="217">
        <v>762</v>
      </c>
      <c r="G841" s="218">
        <f t="shared" si="224"/>
        <v>152.4</v>
      </c>
      <c r="H841" s="219">
        <f t="shared" si="225"/>
        <v>423.33333333333331</v>
      </c>
      <c r="I841" s="219">
        <f t="shared" si="226"/>
        <v>0.1411111111111111</v>
      </c>
      <c r="J841" s="217"/>
      <c r="K841" s="220"/>
      <c r="L841" s="220"/>
      <c r="M841" s="221"/>
      <c r="N841" s="222">
        <f t="shared" si="227"/>
        <v>0</v>
      </c>
      <c r="O841" s="223"/>
      <c r="P841" s="224"/>
      <c r="Q841" s="224"/>
      <c r="R841" s="224"/>
      <c r="S841" s="224"/>
      <c r="T841" s="225"/>
      <c r="U841" s="226">
        <f t="shared" si="228"/>
        <v>0.28222222222222221</v>
      </c>
      <c r="V841" s="227"/>
      <c r="W841" s="228" t="str">
        <f t="shared" si="229"/>
        <v>0</v>
      </c>
      <c r="X841" s="509"/>
      <c r="Y841" s="229">
        <f t="shared" si="230"/>
        <v>0</v>
      </c>
    </row>
    <row r="842" spans="2:25" ht="18.75" customHeight="1">
      <c r="B842" s="515"/>
      <c r="C842" s="506"/>
      <c r="D842" s="216"/>
      <c r="E842" s="216"/>
      <c r="F842" s="217">
        <v>0</v>
      </c>
      <c r="G842" s="218">
        <f t="shared" si="224"/>
        <v>0</v>
      </c>
      <c r="H842" s="219">
        <f t="shared" si="225"/>
        <v>0</v>
      </c>
      <c r="I842" s="219">
        <f t="shared" si="226"/>
        <v>0</v>
      </c>
      <c r="J842" s="217"/>
      <c r="K842" s="220"/>
      <c r="L842" s="220"/>
      <c r="M842" s="221"/>
      <c r="N842" s="222">
        <f t="shared" si="227"/>
        <v>0</v>
      </c>
      <c r="O842" s="223"/>
      <c r="P842" s="224"/>
      <c r="Q842" s="224"/>
      <c r="R842" s="224"/>
      <c r="S842" s="224"/>
      <c r="T842" s="225"/>
      <c r="U842" s="226">
        <f t="shared" si="228"/>
        <v>0</v>
      </c>
      <c r="V842" s="227"/>
      <c r="W842" s="228" t="str">
        <f t="shared" si="229"/>
        <v>0</v>
      </c>
      <c r="X842" s="509"/>
      <c r="Y842" s="229">
        <f t="shared" si="230"/>
        <v>0</v>
      </c>
    </row>
    <row r="843" spans="2:25" ht="18.75" customHeight="1">
      <c r="B843" s="515"/>
      <c r="C843" s="506"/>
      <c r="D843" s="216">
        <v>3</v>
      </c>
      <c r="E843" s="216" t="s">
        <v>6960</v>
      </c>
      <c r="F843" s="217">
        <v>762</v>
      </c>
      <c r="G843" s="218">
        <f t="shared" si="224"/>
        <v>152.4</v>
      </c>
      <c r="H843" s="219">
        <f t="shared" si="225"/>
        <v>423.33333333333331</v>
      </c>
      <c r="I843" s="219">
        <f t="shared" si="226"/>
        <v>0.1411111111111111</v>
      </c>
      <c r="J843" s="217"/>
      <c r="K843" s="220"/>
      <c r="L843" s="220"/>
      <c r="M843" s="221"/>
      <c r="N843" s="222">
        <f t="shared" si="227"/>
        <v>0</v>
      </c>
      <c r="O843" s="223"/>
      <c r="P843" s="224"/>
      <c r="Q843" s="224"/>
      <c r="R843" s="224"/>
      <c r="S843" s="224"/>
      <c r="T843" s="225"/>
      <c r="U843" s="226">
        <f t="shared" si="228"/>
        <v>0.28222222222222221</v>
      </c>
      <c r="V843" s="227"/>
      <c r="W843" s="228" t="str">
        <f t="shared" si="229"/>
        <v>0</v>
      </c>
      <c r="X843" s="509"/>
      <c r="Y843" s="229">
        <f t="shared" si="230"/>
        <v>0</v>
      </c>
    </row>
    <row r="844" spans="2:25" ht="18.75" customHeight="1">
      <c r="B844" s="515"/>
      <c r="C844" s="506"/>
      <c r="D844" s="216">
        <v>1</v>
      </c>
      <c r="E844" s="216" t="s">
        <v>5573</v>
      </c>
      <c r="F844" s="217">
        <v>762</v>
      </c>
      <c r="G844" s="218">
        <f t="shared" si="224"/>
        <v>152.4</v>
      </c>
      <c r="H844" s="219">
        <f t="shared" si="225"/>
        <v>423.33333333333331</v>
      </c>
      <c r="I844" s="219">
        <f t="shared" si="226"/>
        <v>0.1411111111111111</v>
      </c>
      <c r="J844" s="217"/>
      <c r="K844" s="220" t="s">
        <v>6961</v>
      </c>
      <c r="L844" s="220"/>
      <c r="M844" s="221">
        <f>SUM(H843:H847)</f>
        <v>2116.6666666666665</v>
      </c>
      <c r="N844" s="222">
        <f t="shared" si="227"/>
        <v>42.333333333333329</v>
      </c>
      <c r="O844" s="223" t="s">
        <v>6241</v>
      </c>
      <c r="P844" s="224" t="s">
        <v>12</v>
      </c>
      <c r="Q844" s="224"/>
      <c r="R844" s="224" t="s">
        <v>1064</v>
      </c>
      <c r="S844" s="224"/>
      <c r="T844" s="225"/>
      <c r="U844" s="226">
        <f t="shared" si="228"/>
        <v>0.28222222222222221</v>
      </c>
      <c r="V844" s="227">
        <f>SUM(U843:U847)</f>
        <v>1.411111111111111</v>
      </c>
      <c r="W844" s="228" t="str">
        <f t="shared" si="229"/>
        <v>2</v>
      </c>
      <c r="X844" s="509"/>
      <c r="Y844" s="229">
        <f t="shared" si="230"/>
        <v>1</v>
      </c>
    </row>
    <row r="845" spans="2:25" ht="18.75" customHeight="1">
      <c r="B845" s="515"/>
      <c r="C845" s="506"/>
      <c r="D845" s="216">
        <v>2</v>
      </c>
      <c r="E845" s="216" t="s">
        <v>6962</v>
      </c>
      <c r="F845" s="217">
        <v>762</v>
      </c>
      <c r="G845" s="218">
        <f t="shared" si="224"/>
        <v>152.4</v>
      </c>
      <c r="H845" s="219">
        <f t="shared" si="225"/>
        <v>423.33333333333331</v>
      </c>
      <c r="I845" s="219">
        <f t="shared" si="226"/>
        <v>0.1411111111111111</v>
      </c>
      <c r="J845" s="217"/>
      <c r="K845" s="220"/>
      <c r="L845" s="220"/>
      <c r="M845" s="221"/>
      <c r="N845" s="222">
        <f t="shared" si="227"/>
        <v>0</v>
      </c>
      <c r="O845" s="223"/>
      <c r="P845" s="224"/>
      <c r="Q845" s="224"/>
      <c r="R845" s="224"/>
      <c r="S845" s="224"/>
      <c r="T845" s="225"/>
      <c r="U845" s="226">
        <f t="shared" si="228"/>
        <v>0.28222222222222221</v>
      </c>
      <c r="V845" s="227"/>
      <c r="W845" s="228" t="str">
        <f t="shared" si="229"/>
        <v>0</v>
      </c>
      <c r="X845" s="509"/>
      <c r="Y845" s="229">
        <f t="shared" si="230"/>
        <v>0</v>
      </c>
    </row>
    <row r="846" spans="2:25" ht="18.75" customHeight="1">
      <c r="B846" s="515"/>
      <c r="C846" s="506"/>
      <c r="D846" s="216">
        <v>3</v>
      </c>
      <c r="E846" s="216" t="s">
        <v>6815</v>
      </c>
      <c r="F846" s="217">
        <v>762</v>
      </c>
      <c r="G846" s="218">
        <f t="shared" si="224"/>
        <v>152.4</v>
      </c>
      <c r="H846" s="219">
        <f t="shared" si="225"/>
        <v>423.33333333333331</v>
      </c>
      <c r="I846" s="219">
        <f t="shared" si="226"/>
        <v>0.1411111111111111</v>
      </c>
      <c r="J846" s="217"/>
      <c r="K846" s="220"/>
      <c r="L846" s="220"/>
      <c r="M846" s="221"/>
      <c r="N846" s="222">
        <f t="shared" si="227"/>
        <v>0</v>
      </c>
      <c r="O846" s="223"/>
      <c r="P846" s="224"/>
      <c r="Q846" s="224"/>
      <c r="R846" s="224"/>
      <c r="S846" s="224"/>
      <c r="T846" s="225"/>
      <c r="U846" s="226">
        <f t="shared" si="228"/>
        <v>0.28222222222222221</v>
      </c>
      <c r="V846" s="227"/>
      <c r="W846" s="228" t="str">
        <f t="shared" si="229"/>
        <v>0</v>
      </c>
      <c r="X846" s="509"/>
      <c r="Y846" s="229">
        <f t="shared" si="230"/>
        <v>0</v>
      </c>
    </row>
    <row r="847" spans="2:25" ht="18.75" customHeight="1">
      <c r="B847" s="515"/>
      <c r="C847" s="506"/>
      <c r="D847" s="216">
        <v>5</v>
      </c>
      <c r="E847" s="216" t="s">
        <v>6963</v>
      </c>
      <c r="F847" s="217">
        <v>762</v>
      </c>
      <c r="G847" s="218">
        <f t="shared" si="224"/>
        <v>152.4</v>
      </c>
      <c r="H847" s="219">
        <f t="shared" si="225"/>
        <v>423.33333333333331</v>
      </c>
      <c r="I847" s="219">
        <f t="shared" si="226"/>
        <v>0.1411111111111111</v>
      </c>
      <c r="J847" s="217"/>
      <c r="K847" s="220"/>
      <c r="L847" s="220"/>
      <c r="M847" s="221"/>
      <c r="N847" s="222">
        <f t="shared" si="227"/>
        <v>0</v>
      </c>
      <c r="O847" s="223"/>
      <c r="P847" s="224"/>
      <c r="Q847" s="224"/>
      <c r="R847" s="224"/>
      <c r="S847" s="224"/>
      <c r="T847" s="225"/>
      <c r="U847" s="226">
        <f t="shared" si="228"/>
        <v>0.28222222222222221</v>
      </c>
      <c r="V847" s="227"/>
      <c r="W847" s="228" t="str">
        <f t="shared" si="229"/>
        <v>0</v>
      </c>
      <c r="X847" s="509"/>
      <c r="Y847" s="229">
        <f t="shared" si="230"/>
        <v>0</v>
      </c>
    </row>
    <row r="848" spans="2:25" ht="18.75" customHeight="1">
      <c r="B848" s="515"/>
      <c r="C848" s="506"/>
      <c r="D848" s="216"/>
      <c r="E848" s="216"/>
      <c r="F848" s="217">
        <v>0</v>
      </c>
      <c r="G848" s="218">
        <f t="shared" si="224"/>
        <v>0</v>
      </c>
      <c r="H848" s="219">
        <f t="shared" si="225"/>
        <v>0</v>
      </c>
      <c r="I848" s="219">
        <f t="shared" si="226"/>
        <v>0</v>
      </c>
      <c r="J848" s="217"/>
      <c r="K848" s="220"/>
      <c r="L848" s="220"/>
      <c r="M848" s="221"/>
      <c r="N848" s="222">
        <f t="shared" si="227"/>
        <v>0</v>
      </c>
      <c r="O848" s="223"/>
      <c r="P848" s="224"/>
      <c r="Q848" s="224"/>
      <c r="R848" s="224"/>
      <c r="S848" s="224"/>
      <c r="T848" s="225"/>
      <c r="U848" s="226">
        <f t="shared" si="228"/>
        <v>0</v>
      </c>
      <c r="V848" s="227"/>
      <c r="W848" s="228" t="str">
        <f t="shared" si="229"/>
        <v>0</v>
      </c>
      <c r="X848" s="509"/>
      <c r="Y848" s="229">
        <f t="shared" si="230"/>
        <v>0</v>
      </c>
    </row>
    <row r="849" spans="2:25" ht="18.75" customHeight="1">
      <c r="B849" s="515"/>
      <c r="C849" s="506"/>
      <c r="D849" s="216">
        <v>1</v>
      </c>
      <c r="E849" s="216" t="s">
        <v>6964</v>
      </c>
      <c r="F849" s="217">
        <v>838</v>
      </c>
      <c r="G849" s="218">
        <f t="shared" si="224"/>
        <v>167.6</v>
      </c>
      <c r="H849" s="219">
        <f t="shared" si="225"/>
        <v>465.55555555555554</v>
      </c>
      <c r="I849" s="219">
        <f t="shared" si="226"/>
        <v>0.15518518518518518</v>
      </c>
      <c r="J849" s="217"/>
      <c r="K849" s="220" t="s">
        <v>6965</v>
      </c>
      <c r="L849" s="220"/>
      <c r="M849" s="221">
        <f>SUM(H849:H854)</f>
        <v>2243.8888888888887</v>
      </c>
      <c r="N849" s="222">
        <f t="shared" si="227"/>
        <v>44.877777777777773</v>
      </c>
      <c r="O849" s="223" t="s">
        <v>6241</v>
      </c>
      <c r="P849" s="224" t="s">
        <v>12</v>
      </c>
      <c r="Q849" s="224"/>
      <c r="R849" s="224" t="s">
        <v>1064</v>
      </c>
      <c r="S849" s="224"/>
      <c r="T849" s="225"/>
      <c r="U849" s="226">
        <f t="shared" si="228"/>
        <v>0.31037037037037035</v>
      </c>
      <c r="V849" s="227">
        <f>SUM(U849:U854)</f>
        <v>1.4959259259259257</v>
      </c>
      <c r="W849" s="228" t="str">
        <f t="shared" si="229"/>
        <v>2</v>
      </c>
      <c r="X849" s="509"/>
      <c r="Y849" s="229">
        <f t="shared" si="230"/>
        <v>1</v>
      </c>
    </row>
    <row r="850" spans="2:25" ht="18.75" customHeight="1">
      <c r="B850" s="515"/>
      <c r="C850" s="506"/>
      <c r="D850" s="216">
        <v>2</v>
      </c>
      <c r="E850" s="216" t="s">
        <v>6966</v>
      </c>
      <c r="F850" s="217">
        <v>762</v>
      </c>
      <c r="G850" s="218">
        <f t="shared" si="224"/>
        <v>152.4</v>
      </c>
      <c r="H850" s="219">
        <f t="shared" si="225"/>
        <v>423.33333333333331</v>
      </c>
      <c r="I850" s="219">
        <f t="shared" si="226"/>
        <v>0.1411111111111111</v>
      </c>
      <c r="J850" s="217"/>
      <c r="K850" s="220"/>
      <c r="L850" s="220"/>
      <c r="M850" s="221"/>
      <c r="N850" s="222">
        <f t="shared" si="227"/>
        <v>0</v>
      </c>
      <c r="O850" s="223"/>
      <c r="P850" s="224"/>
      <c r="Q850" s="224"/>
      <c r="R850" s="224"/>
      <c r="S850" s="224"/>
      <c r="T850" s="225"/>
      <c r="U850" s="226">
        <f t="shared" si="228"/>
        <v>0.28222222222222221</v>
      </c>
      <c r="V850" s="227"/>
      <c r="W850" s="228" t="str">
        <f t="shared" si="229"/>
        <v>0</v>
      </c>
      <c r="X850" s="509"/>
      <c r="Y850" s="229">
        <f t="shared" si="230"/>
        <v>0</v>
      </c>
    </row>
    <row r="851" spans="2:25" ht="18.75" customHeight="1">
      <c r="B851" s="515"/>
      <c r="C851" s="506"/>
      <c r="D851" s="216">
        <v>3</v>
      </c>
      <c r="E851" s="216" t="s">
        <v>6967</v>
      </c>
      <c r="F851" s="217">
        <v>457</v>
      </c>
      <c r="G851" s="218">
        <f t="shared" si="224"/>
        <v>91.4</v>
      </c>
      <c r="H851" s="219">
        <f t="shared" si="225"/>
        <v>253.88888888888889</v>
      </c>
      <c r="I851" s="219">
        <f t="shared" si="226"/>
        <v>8.4629629629629624E-2</v>
      </c>
      <c r="J851" s="217"/>
      <c r="K851" s="220"/>
      <c r="L851" s="220"/>
      <c r="M851" s="221"/>
      <c r="N851" s="222">
        <f t="shared" si="227"/>
        <v>0</v>
      </c>
      <c r="O851" s="223"/>
      <c r="P851" s="224"/>
      <c r="Q851" s="224"/>
      <c r="R851" s="224"/>
      <c r="S851" s="224"/>
      <c r="T851" s="225"/>
      <c r="U851" s="226">
        <f t="shared" si="228"/>
        <v>0.16925925925925925</v>
      </c>
      <c r="V851" s="227"/>
      <c r="W851" s="228" t="str">
        <f t="shared" si="229"/>
        <v>0</v>
      </c>
      <c r="X851" s="509"/>
      <c r="Y851" s="229">
        <f t="shared" si="230"/>
        <v>0</v>
      </c>
    </row>
    <row r="852" spans="2:25" ht="18.75" customHeight="1">
      <c r="B852" s="515"/>
      <c r="C852" s="506"/>
      <c r="D852" s="216">
        <v>4</v>
      </c>
      <c r="E852" s="216" t="s">
        <v>6968</v>
      </c>
      <c r="F852" s="217">
        <v>610</v>
      </c>
      <c r="G852" s="218">
        <f t="shared" si="224"/>
        <v>122</v>
      </c>
      <c r="H852" s="219">
        <f t="shared" si="225"/>
        <v>338.88888888888886</v>
      </c>
      <c r="I852" s="219">
        <f t="shared" si="226"/>
        <v>0.11296296296296295</v>
      </c>
      <c r="J852" s="217"/>
      <c r="K852" s="220"/>
      <c r="L852" s="220"/>
      <c r="M852" s="221"/>
      <c r="N852" s="222">
        <f t="shared" si="227"/>
        <v>0</v>
      </c>
      <c r="O852" s="223"/>
      <c r="P852" s="224"/>
      <c r="Q852" s="224"/>
      <c r="R852" s="224"/>
      <c r="S852" s="224"/>
      <c r="T852" s="225"/>
      <c r="U852" s="226">
        <f t="shared" si="228"/>
        <v>0.22592592592592589</v>
      </c>
      <c r="V852" s="227"/>
      <c r="W852" s="228" t="str">
        <f t="shared" si="229"/>
        <v>0</v>
      </c>
      <c r="X852" s="509"/>
      <c r="Y852" s="229">
        <f t="shared" si="230"/>
        <v>0</v>
      </c>
    </row>
    <row r="853" spans="2:25" ht="18.75" customHeight="1">
      <c r="B853" s="515"/>
      <c r="C853" s="506"/>
      <c r="D853" s="216">
        <v>5</v>
      </c>
      <c r="E853" s="216" t="s">
        <v>6969</v>
      </c>
      <c r="F853" s="217">
        <v>762</v>
      </c>
      <c r="G853" s="218">
        <f t="shared" si="224"/>
        <v>152.4</v>
      </c>
      <c r="H853" s="219">
        <f t="shared" si="225"/>
        <v>423.33333333333331</v>
      </c>
      <c r="I853" s="219">
        <f t="shared" si="226"/>
        <v>0.1411111111111111</v>
      </c>
      <c r="J853" s="217"/>
      <c r="K853" s="220"/>
      <c r="L853" s="220"/>
      <c r="M853" s="221"/>
      <c r="N853" s="222">
        <f t="shared" si="227"/>
        <v>0</v>
      </c>
      <c r="O853" s="223"/>
      <c r="P853" s="224"/>
      <c r="Q853" s="224"/>
      <c r="R853" s="224"/>
      <c r="S853" s="224"/>
      <c r="T853" s="225"/>
      <c r="U853" s="226">
        <f t="shared" si="228"/>
        <v>0.28222222222222221</v>
      </c>
      <c r="V853" s="227"/>
      <c r="W853" s="228" t="str">
        <f t="shared" si="229"/>
        <v>0</v>
      </c>
      <c r="X853" s="509"/>
      <c r="Y853" s="229">
        <f t="shared" si="230"/>
        <v>0</v>
      </c>
    </row>
    <row r="854" spans="2:25" ht="18.75" customHeight="1">
      <c r="B854" s="515"/>
      <c r="C854" s="506"/>
      <c r="D854" s="216">
        <v>6</v>
      </c>
      <c r="E854" s="216" t="s">
        <v>6970</v>
      </c>
      <c r="F854" s="217">
        <v>610</v>
      </c>
      <c r="G854" s="218">
        <f t="shared" si="224"/>
        <v>122</v>
      </c>
      <c r="H854" s="219">
        <f t="shared" si="225"/>
        <v>338.88888888888886</v>
      </c>
      <c r="I854" s="219">
        <f t="shared" si="226"/>
        <v>0.11296296296296295</v>
      </c>
      <c r="J854" s="217"/>
      <c r="K854" s="220"/>
      <c r="L854" s="220"/>
      <c r="M854" s="221"/>
      <c r="N854" s="222">
        <f t="shared" si="227"/>
        <v>0</v>
      </c>
      <c r="O854" s="223"/>
      <c r="P854" s="224"/>
      <c r="Q854" s="224"/>
      <c r="R854" s="224"/>
      <c r="S854" s="224"/>
      <c r="T854" s="225"/>
      <c r="U854" s="226">
        <f t="shared" si="228"/>
        <v>0.22592592592592589</v>
      </c>
      <c r="V854" s="227"/>
      <c r="W854" s="228" t="str">
        <f t="shared" si="229"/>
        <v>0</v>
      </c>
      <c r="X854" s="509"/>
      <c r="Y854" s="229">
        <f t="shared" si="230"/>
        <v>0</v>
      </c>
    </row>
    <row r="855" spans="2:25" ht="18.75" customHeight="1">
      <c r="B855" s="515"/>
      <c r="C855" s="506"/>
      <c r="D855" s="216"/>
      <c r="E855" s="216"/>
      <c r="F855" s="217">
        <v>0</v>
      </c>
      <c r="G855" s="218">
        <f t="shared" si="224"/>
        <v>0</v>
      </c>
      <c r="H855" s="219">
        <f t="shared" si="225"/>
        <v>0</v>
      </c>
      <c r="I855" s="219">
        <f t="shared" si="226"/>
        <v>0</v>
      </c>
      <c r="J855" s="217"/>
      <c r="K855" s="220"/>
      <c r="L855" s="220"/>
      <c r="M855" s="221"/>
      <c r="N855" s="222">
        <f t="shared" si="227"/>
        <v>0</v>
      </c>
      <c r="O855" s="223"/>
      <c r="P855" s="224"/>
      <c r="Q855" s="224"/>
      <c r="R855" s="224"/>
      <c r="S855" s="224"/>
      <c r="T855" s="225"/>
      <c r="U855" s="226">
        <f t="shared" si="228"/>
        <v>0</v>
      </c>
      <c r="V855" s="227"/>
      <c r="W855" s="228" t="str">
        <f t="shared" si="229"/>
        <v>0</v>
      </c>
      <c r="X855" s="509"/>
      <c r="Y855" s="229">
        <f t="shared" si="230"/>
        <v>0</v>
      </c>
    </row>
    <row r="856" spans="2:25" ht="18.75" customHeight="1">
      <c r="B856" s="515"/>
      <c r="C856" s="506"/>
      <c r="D856" s="216">
        <v>1</v>
      </c>
      <c r="E856" s="216" t="s">
        <v>6971</v>
      </c>
      <c r="F856" s="217">
        <v>762</v>
      </c>
      <c r="G856" s="218">
        <f t="shared" si="224"/>
        <v>152.4</v>
      </c>
      <c r="H856" s="219">
        <f t="shared" si="225"/>
        <v>423.33333333333331</v>
      </c>
      <c r="I856" s="219">
        <f t="shared" si="226"/>
        <v>0.1411111111111111</v>
      </c>
      <c r="J856" s="217"/>
      <c r="K856" s="220"/>
      <c r="L856" s="220"/>
      <c r="M856" s="221"/>
      <c r="N856" s="222">
        <f t="shared" si="227"/>
        <v>0</v>
      </c>
      <c r="O856" s="223"/>
      <c r="P856" s="224"/>
      <c r="Q856" s="224"/>
      <c r="R856" s="224"/>
      <c r="S856" s="224"/>
      <c r="T856" s="225"/>
      <c r="U856" s="226">
        <f t="shared" si="228"/>
        <v>0.28222222222222221</v>
      </c>
      <c r="V856" s="227"/>
      <c r="W856" s="228" t="str">
        <f t="shared" si="229"/>
        <v>0</v>
      </c>
      <c r="X856" s="509"/>
      <c r="Y856" s="229">
        <f t="shared" si="230"/>
        <v>0</v>
      </c>
    </row>
    <row r="857" spans="2:25" ht="18.75" customHeight="1">
      <c r="B857" s="515"/>
      <c r="C857" s="506"/>
      <c r="D857" s="216">
        <v>2</v>
      </c>
      <c r="E857" s="216" t="s">
        <v>6972</v>
      </c>
      <c r="F857" s="217">
        <v>610</v>
      </c>
      <c r="G857" s="218">
        <f t="shared" si="224"/>
        <v>122</v>
      </c>
      <c r="H857" s="219">
        <f t="shared" si="225"/>
        <v>338.88888888888886</v>
      </c>
      <c r="I857" s="219">
        <f t="shared" si="226"/>
        <v>0.11296296296296295</v>
      </c>
      <c r="J857" s="217"/>
      <c r="K857" s="220"/>
      <c r="L857" s="220"/>
      <c r="M857" s="221"/>
      <c r="N857" s="222">
        <f t="shared" si="227"/>
        <v>0</v>
      </c>
      <c r="O857" s="223"/>
      <c r="P857" s="224"/>
      <c r="Q857" s="224"/>
      <c r="R857" s="224"/>
      <c r="S857" s="224"/>
      <c r="T857" s="225"/>
      <c r="U857" s="226">
        <f t="shared" si="228"/>
        <v>0.22592592592592589</v>
      </c>
      <c r="V857" s="227"/>
      <c r="W857" s="228" t="str">
        <f t="shared" si="229"/>
        <v>0</v>
      </c>
      <c r="X857" s="509"/>
      <c r="Y857" s="229">
        <f t="shared" si="230"/>
        <v>0</v>
      </c>
    </row>
    <row r="858" spans="2:25" ht="18.75" customHeight="1">
      <c r="B858" s="515"/>
      <c r="C858" s="506"/>
      <c r="D858" s="216">
        <v>3</v>
      </c>
      <c r="E858" s="216" t="s">
        <v>6973</v>
      </c>
      <c r="F858" s="217">
        <v>762</v>
      </c>
      <c r="G858" s="218">
        <f t="shared" si="224"/>
        <v>152.4</v>
      </c>
      <c r="H858" s="219">
        <f t="shared" si="225"/>
        <v>423.33333333333331</v>
      </c>
      <c r="I858" s="219">
        <f t="shared" si="226"/>
        <v>0.1411111111111111</v>
      </c>
      <c r="J858" s="217"/>
      <c r="K858" s="220" t="s">
        <v>6974</v>
      </c>
      <c r="L858" s="220"/>
      <c r="M858" s="221">
        <f>SUM(H856:H862)</f>
        <v>2497.7777777777774</v>
      </c>
      <c r="N858" s="222">
        <f t="shared" si="227"/>
        <v>49.955555555555549</v>
      </c>
      <c r="O858" s="223" t="s">
        <v>6241</v>
      </c>
      <c r="P858" s="224" t="s">
        <v>12</v>
      </c>
      <c r="Q858" s="224"/>
      <c r="R858" s="224" t="s">
        <v>1064</v>
      </c>
      <c r="S858" s="224"/>
      <c r="T858" s="225"/>
      <c r="U858" s="226">
        <f t="shared" si="228"/>
        <v>0.28222222222222221</v>
      </c>
      <c r="V858" s="227">
        <f>SUM(U856:U862)</f>
        <v>1.6651851851851853</v>
      </c>
      <c r="W858" s="228" t="str">
        <f t="shared" si="229"/>
        <v>2</v>
      </c>
      <c r="X858" s="509"/>
      <c r="Y858" s="229">
        <f t="shared" si="230"/>
        <v>1</v>
      </c>
    </row>
    <row r="859" spans="2:25" ht="18.75" customHeight="1">
      <c r="B859" s="515"/>
      <c r="C859" s="506"/>
      <c r="D859" s="216">
        <v>4</v>
      </c>
      <c r="E859" s="216" t="s">
        <v>6592</v>
      </c>
      <c r="F859" s="217">
        <v>762</v>
      </c>
      <c r="G859" s="218">
        <f t="shared" si="224"/>
        <v>152.4</v>
      </c>
      <c r="H859" s="219">
        <f t="shared" si="225"/>
        <v>423.33333333333331</v>
      </c>
      <c r="I859" s="219">
        <f t="shared" si="226"/>
        <v>0.1411111111111111</v>
      </c>
      <c r="J859" s="217"/>
      <c r="K859" s="220"/>
      <c r="L859" s="220"/>
      <c r="M859" s="221"/>
      <c r="N859" s="222">
        <f t="shared" si="227"/>
        <v>0</v>
      </c>
      <c r="O859" s="223"/>
      <c r="P859" s="224"/>
      <c r="Q859" s="224"/>
      <c r="R859" s="224"/>
      <c r="S859" s="224"/>
      <c r="T859" s="225"/>
      <c r="U859" s="226">
        <f t="shared" si="228"/>
        <v>0.28222222222222221</v>
      </c>
      <c r="V859" s="227"/>
      <c r="W859" s="228" t="str">
        <f t="shared" si="229"/>
        <v>0</v>
      </c>
      <c r="X859" s="509"/>
      <c r="Y859" s="229">
        <f t="shared" si="230"/>
        <v>0</v>
      </c>
    </row>
    <row r="860" spans="2:25" ht="18.75" customHeight="1">
      <c r="B860" s="515"/>
      <c r="C860" s="506"/>
      <c r="D860" s="216">
        <v>5</v>
      </c>
      <c r="E860" s="216" t="s">
        <v>6975</v>
      </c>
      <c r="F860" s="217">
        <v>381</v>
      </c>
      <c r="G860" s="218">
        <f t="shared" si="224"/>
        <v>76.2</v>
      </c>
      <c r="H860" s="219">
        <f t="shared" si="225"/>
        <v>211.66666666666666</v>
      </c>
      <c r="I860" s="219">
        <f t="shared" si="226"/>
        <v>7.0555555555555552E-2</v>
      </c>
      <c r="J860" s="217"/>
      <c r="K860" s="220"/>
      <c r="L860" s="220"/>
      <c r="M860" s="221"/>
      <c r="N860" s="222">
        <f t="shared" si="227"/>
        <v>0</v>
      </c>
      <c r="O860" s="223"/>
      <c r="P860" s="224"/>
      <c r="Q860" s="224"/>
      <c r="R860" s="224"/>
      <c r="S860" s="224"/>
      <c r="T860" s="225"/>
      <c r="U860" s="226">
        <f t="shared" si="228"/>
        <v>0.1411111111111111</v>
      </c>
      <c r="V860" s="227"/>
      <c r="W860" s="228" t="str">
        <f t="shared" si="229"/>
        <v>0</v>
      </c>
      <c r="X860" s="509"/>
      <c r="Y860" s="229">
        <f t="shared" si="230"/>
        <v>0</v>
      </c>
    </row>
    <row r="861" spans="2:25" ht="18.75" customHeight="1">
      <c r="B861" s="515"/>
      <c r="C861" s="506"/>
      <c r="D861" s="216">
        <v>6</v>
      </c>
      <c r="E861" s="216" t="s">
        <v>6976</v>
      </c>
      <c r="F861" s="217">
        <v>533</v>
      </c>
      <c r="G861" s="218">
        <f t="shared" si="224"/>
        <v>106.6</v>
      </c>
      <c r="H861" s="219">
        <f t="shared" si="225"/>
        <v>296.11111111111109</v>
      </c>
      <c r="I861" s="219">
        <f t="shared" si="226"/>
        <v>9.8703703703703696E-2</v>
      </c>
      <c r="J861" s="217"/>
      <c r="K861" s="220"/>
      <c r="L861" s="220"/>
      <c r="M861" s="221"/>
      <c r="N861" s="222">
        <f t="shared" si="227"/>
        <v>0</v>
      </c>
      <c r="O861" s="223"/>
      <c r="P861" s="224"/>
      <c r="Q861" s="224"/>
      <c r="R861" s="224"/>
      <c r="S861" s="224"/>
      <c r="T861" s="225"/>
      <c r="U861" s="226">
        <f t="shared" si="228"/>
        <v>0.19740740740740739</v>
      </c>
      <c r="V861" s="227"/>
      <c r="W861" s="228" t="str">
        <f t="shared" si="229"/>
        <v>0</v>
      </c>
      <c r="X861" s="509"/>
      <c r="Y861" s="229">
        <f t="shared" si="230"/>
        <v>0</v>
      </c>
    </row>
    <row r="862" spans="2:25" ht="18.75" customHeight="1">
      <c r="B862" s="515"/>
      <c r="C862" s="506"/>
      <c r="D862" s="216">
        <v>7</v>
      </c>
      <c r="E862" s="216" t="s">
        <v>6977</v>
      </c>
      <c r="F862" s="217">
        <v>686</v>
      </c>
      <c r="G862" s="218">
        <f t="shared" si="224"/>
        <v>137.19999999999999</v>
      </c>
      <c r="H862" s="219">
        <f t="shared" si="225"/>
        <v>381.11111111111109</v>
      </c>
      <c r="I862" s="219">
        <f t="shared" si="226"/>
        <v>0.12703703703703703</v>
      </c>
      <c r="J862" s="217"/>
      <c r="K862" s="220"/>
      <c r="L862" s="220"/>
      <c r="M862" s="221"/>
      <c r="N862" s="222">
        <f t="shared" si="227"/>
        <v>0</v>
      </c>
      <c r="O862" s="223"/>
      <c r="P862" s="224"/>
      <c r="Q862" s="224"/>
      <c r="R862" s="224"/>
      <c r="S862" s="224"/>
      <c r="T862" s="225"/>
      <c r="U862" s="226">
        <f t="shared" si="228"/>
        <v>0.25407407407407406</v>
      </c>
      <c r="V862" s="227"/>
      <c r="W862" s="228" t="str">
        <f t="shared" si="229"/>
        <v>0</v>
      </c>
      <c r="X862" s="509"/>
      <c r="Y862" s="229">
        <f t="shared" si="230"/>
        <v>0</v>
      </c>
    </row>
    <row r="863" spans="2:25" ht="18.75" customHeight="1">
      <c r="B863" s="515"/>
      <c r="C863" s="506"/>
      <c r="D863" s="216"/>
      <c r="E863" s="216"/>
      <c r="F863" s="217">
        <v>0</v>
      </c>
      <c r="G863" s="218">
        <f>F863/$G$15</f>
        <v>0</v>
      </c>
      <c r="H863" s="219">
        <f>F863/$H$15</f>
        <v>0</v>
      </c>
      <c r="I863" s="219">
        <f>H863/$I$15</f>
        <v>0</v>
      </c>
      <c r="J863" s="217"/>
      <c r="K863" s="220"/>
      <c r="L863" s="220"/>
      <c r="M863" s="221"/>
      <c r="N863" s="222">
        <f>M863/$N$15</f>
        <v>0</v>
      </c>
      <c r="O863" s="223"/>
      <c r="P863" s="224"/>
      <c r="Q863" s="224"/>
      <c r="R863" s="224"/>
      <c r="S863" s="224"/>
      <c r="T863" s="225"/>
      <c r="U863" s="226">
        <f>H863/$U$15</f>
        <v>0</v>
      </c>
      <c r="V863" s="227"/>
      <c r="W863" s="228" t="str">
        <f>IF(V863&lt;1,"0",IF(V863&lt;5,"2",IF(V863&gt;=5,"6")))</f>
        <v>0</v>
      </c>
      <c r="X863" s="509"/>
      <c r="Y863" s="229">
        <f t="shared" si="230"/>
        <v>0</v>
      </c>
    </row>
    <row r="864" spans="2:25" ht="18.75" customHeight="1">
      <c r="B864" s="515"/>
      <c r="C864" s="506"/>
      <c r="D864" s="216"/>
      <c r="E864" s="216"/>
      <c r="F864" s="217">
        <v>0</v>
      </c>
      <c r="G864" s="218">
        <f t="shared" si="224"/>
        <v>0</v>
      </c>
      <c r="H864" s="219">
        <f t="shared" si="225"/>
        <v>0</v>
      </c>
      <c r="I864" s="219">
        <f t="shared" si="226"/>
        <v>0</v>
      </c>
      <c r="J864" s="217"/>
      <c r="K864" s="220"/>
      <c r="L864" s="220"/>
      <c r="M864" s="221"/>
      <c r="N864" s="222">
        <f t="shared" si="227"/>
        <v>0</v>
      </c>
      <c r="O864" s="223"/>
      <c r="P864" s="224"/>
      <c r="Q864" s="224"/>
      <c r="R864" s="224"/>
      <c r="S864" s="224"/>
      <c r="T864" s="225"/>
      <c r="U864" s="226">
        <f t="shared" si="228"/>
        <v>0</v>
      </c>
      <c r="V864" s="227"/>
      <c r="W864" s="228" t="str">
        <f t="shared" si="229"/>
        <v>0</v>
      </c>
      <c r="X864" s="509"/>
      <c r="Y864" s="229">
        <f t="shared" si="230"/>
        <v>0</v>
      </c>
    </row>
    <row r="865" spans="2:25" ht="18.75" customHeight="1">
      <c r="B865" s="515"/>
      <c r="C865" s="506"/>
      <c r="D865" s="216">
        <v>1</v>
      </c>
      <c r="E865" s="216" t="s">
        <v>6978</v>
      </c>
      <c r="F865" s="217">
        <v>777</v>
      </c>
      <c r="G865" s="218">
        <f t="shared" si="224"/>
        <v>155.4</v>
      </c>
      <c r="H865" s="219">
        <f t="shared" si="225"/>
        <v>431.66666666666663</v>
      </c>
      <c r="I865" s="219">
        <f t="shared" si="226"/>
        <v>0.14388888888888887</v>
      </c>
      <c r="J865" s="217"/>
      <c r="K865" s="220"/>
      <c r="L865" s="220"/>
      <c r="M865" s="221"/>
      <c r="N865" s="222">
        <f t="shared" si="227"/>
        <v>0</v>
      </c>
      <c r="O865" s="223"/>
      <c r="P865" s="224"/>
      <c r="Q865" s="224"/>
      <c r="R865" s="224"/>
      <c r="S865" s="224"/>
      <c r="T865" s="225"/>
      <c r="U865" s="226">
        <f t="shared" si="228"/>
        <v>0.28777777777777774</v>
      </c>
      <c r="V865" s="227"/>
      <c r="W865" s="228" t="str">
        <f t="shared" si="229"/>
        <v>0</v>
      </c>
      <c r="X865" s="509"/>
      <c r="Y865" s="229">
        <f t="shared" si="230"/>
        <v>0</v>
      </c>
    </row>
    <row r="866" spans="2:25" ht="18.75" customHeight="1">
      <c r="B866" s="515"/>
      <c r="C866" s="506"/>
      <c r="D866" s="216">
        <v>2</v>
      </c>
      <c r="E866" s="216" t="s">
        <v>6979</v>
      </c>
      <c r="F866" s="217">
        <v>762</v>
      </c>
      <c r="G866" s="218">
        <f t="shared" si="224"/>
        <v>152.4</v>
      </c>
      <c r="H866" s="219">
        <f t="shared" si="225"/>
        <v>423.33333333333331</v>
      </c>
      <c r="I866" s="219">
        <f t="shared" si="226"/>
        <v>0.1411111111111111</v>
      </c>
      <c r="J866" s="217"/>
      <c r="K866" s="220"/>
      <c r="L866" s="220"/>
      <c r="M866" s="221"/>
      <c r="N866" s="222">
        <f t="shared" si="227"/>
        <v>0</v>
      </c>
      <c r="O866" s="223"/>
      <c r="P866" s="224"/>
      <c r="Q866" s="224"/>
      <c r="R866" s="224"/>
      <c r="S866" s="224"/>
      <c r="T866" s="225"/>
      <c r="U866" s="226">
        <f t="shared" si="228"/>
        <v>0.28222222222222221</v>
      </c>
      <c r="V866" s="227"/>
      <c r="W866" s="228" t="str">
        <f t="shared" si="229"/>
        <v>0</v>
      </c>
      <c r="X866" s="509"/>
      <c r="Y866" s="229">
        <f t="shared" si="230"/>
        <v>0</v>
      </c>
    </row>
    <row r="867" spans="2:25" ht="18.75" customHeight="1">
      <c r="B867" s="515"/>
      <c r="C867" s="506"/>
      <c r="D867" s="216">
        <v>3</v>
      </c>
      <c r="E867" s="216" t="s">
        <v>6404</v>
      </c>
      <c r="F867" s="217">
        <v>610</v>
      </c>
      <c r="G867" s="218">
        <f t="shared" si="224"/>
        <v>122</v>
      </c>
      <c r="H867" s="219">
        <f t="shared" si="225"/>
        <v>338.88888888888886</v>
      </c>
      <c r="I867" s="219">
        <f t="shared" si="226"/>
        <v>0.11296296296296295</v>
      </c>
      <c r="J867" s="217"/>
      <c r="K867" s="220"/>
      <c r="L867" s="220"/>
      <c r="M867" s="221"/>
      <c r="N867" s="222">
        <f t="shared" si="227"/>
        <v>0</v>
      </c>
      <c r="O867" s="223"/>
      <c r="P867" s="224"/>
      <c r="Q867" s="224"/>
      <c r="R867" s="224"/>
      <c r="S867" s="224"/>
      <c r="T867" s="225"/>
      <c r="U867" s="226">
        <f t="shared" si="228"/>
        <v>0.22592592592592589</v>
      </c>
      <c r="V867" s="227"/>
      <c r="W867" s="228" t="str">
        <f t="shared" si="229"/>
        <v>0</v>
      </c>
      <c r="X867" s="509"/>
      <c r="Y867" s="229">
        <f t="shared" si="230"/>
        <v>0</v>
      </c>
    </row>
    <row r="868" spans="2:25" ht="18.75" customHeight="1">
      <c r="B868" s="515"/>
      <c r="C868" s="506"/>
      <c r="D868" s="216">
        <v>4</v>
      </c>
      <c r="E868" s="216" t="s">
        <v>6980</v>
      </c>
      <c r="F868" s="217">
        <v>533</v>
      </c>
      <c r="G868" s="218">
        <f t="shared" si="224"/>
        <v>106.6</v>
      </c>
      <c r="H868" s="219">
        <f t="shared" si="225"/>
        <v>296.11111111111109</v>
      </c>
      <c r="I868" s="219">
        <f t="shared" si="226"/>
        <v>9.8703703703703696E-2</v>
      </c>
      <c r="J868" s="217"/>
      <c r="K868" s="220"/>
      <c r="L868" s="220"/>
      <c r="M868" s="221"/>
      <c r="N868" s="222">
        <f t="shared" si="227"/>
        <v>0</v>
      </c>
      <c r="O868" s="223"/>
      <c r="P868" s="224"/>
      <c r="Q868" s="224"/>
      <c r="R868" s="224"/>
      <c r="S868" s="224"/>
      <c r="T868" s="225"/>
      <c r="U868" s="226">
        <f t="shared" si="228"/>
        <v>0.19740740740740739</v>
      </c>
      <c r="V868" s="227"/>
      <c r="W868" s="228" t="str">
        <f t="shared" si="229"/>
        <v>0</v>
      </c>
      <c r="X868" s="509"/>
      <c r="Y868" s="229">
        <f t="shared" si="230"/>
        <v>0</v>
      </c>
    </row>
    <row r="869" spans="2:25" ht="18.75" customHeight="1">
      <c r="B869" s="515"/>
      <c r="C869" s="506"/>
      <c r="D869" s="216">
        <v>5</v>
      </c>
      <c r="E869" s="216" t="s">
        <v>6977</v>
      </c>
      <c r="F869" s="217">
        <v>610</v>
      </c>
      <c r="G869" s="218">
        <f t="shared" si="224"/>
        <v>122</v>
      </c>
      <c r="H869" s="219">
        <f t="shared" si="225"/>
        <v>338.88888888888886</v>
      </c>
      <c r="I869" s="219">
        <f t="shared" si="226"/>
        <v>0.11296296296296295</v>
      </c>
      <c r="J869" s="217"/>
      <c r="K869" s="220"/>
      <c r="L869" s="220"/>
      <c r="M869" s="221"/>
      <c r="N869" s="222">
        <f t="shared" si="227"/>
        <v>0</v>
      </c>
      <c r="O869" s="223"/>
      <c r="P869" s="224"/>
      <c r="Q869" s="224"/>
      <c r="R869" s="224"/>
      <c r="S869" s="224"/>
      <c r="T869" s="225"/>
      <c r="U869" s="226">
        <f t="shared" si="228"/>
        <v>0.22592592592592589</v>
      </c>
      <c r="V869" s="227"/>
      <c r="W869" s="228" t="str">
        <f t="shared" si="229"/>
        <v>0</v>
      </c>
      <c r="X869" s="509"/>
      <c r="Y869" s="229">
        <f t="shared" si="230"/>
        <v>0</v>
      </c>
    </row>
    <row r="870" spans="2:25" ht="18.75" customHeight="1">
      <c r="B870" s="515"/>
      <c r="C870" s="506"/>
      <c r="D870" s="216">
        <v>6</v>
      </c>
      <c r="E870" s="216" t="s">
        <v>6970</v>
      </c>
      <c r="F870" s="217">
        <v>610</v>
      </c>
      <c r="G870" s="218">
        <f t="shared" si="224"/>
        <v>122</v>
      </c>
      <c r="H870" s="219">
        <f t="shared" si="225"/>
        <v>338.88888888888886</v>
      </c>
      <c r="I870" s="219">
        <f t="shared" si="226"/>
        <v>0.11296296296296295</v>
      </c>
      <c r="J870" s="217"/>
      <c r="K870" s="220"/>
      <c r="L870" s="220"/>
      <c r="M870" s="221"/>
      <c r="N870" s="222">
        <f t="shared" si="227"/>
        <v>0</v>
      </c>
      <c r="O870" s="223"/>
      <c r="P870" s="224"/>
      <c r="Q870" s="224"/>
      <c r="R870" s="224"/>
      <c r="S870" s="224"/>
      <c r="T870" s="225"/>
      <c r="U870" s="226">
        <f t="shared" si="228"/>
        <v>0.22592592592592589</v>
      </c>
      <c r="V870" s="227"/>
      <c r="W870" s="228" t="str">
        <f t="shared" si="229"/>
        <v>0</v>
      </c>
      <c r="X870" s="509"/>
      <c r="Y870" s="229">
        <f t="shared" si="230"/>
        <v>0</v>
      </c>
    </row>
    <row r="871" spans="2:25" ht="18.75" customHeight="1">
      <c r="B871" s="515"/>
      <c r="C871" s="506"/>
      <c r="D871" s="216">
        <v>7</v>
      </c>
      <c r="E871" s="216" t="s">
        <v>6981</v>
      </c>
      <c r="F871" s="217">
        <v>762</v>
      </c>
      <c r="G871" s="218">
        <f t="shared" si="224"/>
        <v>152.4</v>
      </c>
      <c r="H871" s="219">
        <f t="shared" si="225"/>
        <v>423.33333333333331</v>
      </c>
      <c r="I871" s="219">
        <f t="shared" si="226"/>
        <v>0.1411111111111111</v>
      </c>
      <c r="J871" s="217"/>
      <c r="K871" s="220" t="s">
        <v>6982</v>
      </c>
      <c r="L871" s="220"/>
      <c r="M871" s="221">
        <f>SUM(H865:H871)</f>
        <v>2591.1111111111113</v>
      </c>
      <c r="N871" s="222">
        <f t="shared" si="227"/>
        <v>51.822222222222223</v>
      </c>
      <c r="O871" s="223" t="s">
        <v>6241</v>
      </c>
      <c r="P871" s="224" t="s">
        <v>12</v>
      </c>
      <c r="Q871" s="224"/>
      <c r="R871" s="224" t="s">
        <v>1064</v>
      </c>
      <c r="S871" s="224"/>
      <c r="T871" s="225"/>
      <c r="U871" s="226">
        <f t="shared" si="228"/>
        <v>0.28222222222222221</v>
      </c>
      <c r="V871" s="227">
        <f>SUM(U865:U871)</f>
        <v>1.7274074074074071</v>
      </c>
      <c r="W871" s="228" t="str">
        <f t="shared" si="229"/>
        <v>2</v>
      </c>
      <c r="X871" s="509"/>
      <c r="Y871" s="229">
        <f t="shared" si="230"/>
        <v>1</v>
      </c>
    </row>
    <row r="872" spans="2:25" ht="18.75" customHeight="1">
      <c r="B872" s="515"/>
      <c r="C872" s="506"/>
      <c r="D872" s="216"/>
      <c r="E872" s="216"/>
      <c r="F872" s="217">
        <v>0</v>
      </c>
      <c r="G872" s="218">
        <f t="shared" si="224"/>
        <v>0</v>
      </c>
      <c r="H872" s="219">
        <f t="shared" si="225"/>
        <v>0</v>
      </c>
      <c r="I872" s="219">
        <f t="shared" si="226"/>
        <v>0</v>
      </c>
      <c r="J872" s="217"/>
      <c r="K872" s="220"/>
      <c r="L872" s="220"/>
      <c r="M872" s="221"/>
      <c r="N872" s="222">
        <f t="shared" si="227"/>
        <v>0</v>
      </c>
      <c r="O872" s="223"/>
      <c r="P872" s="224"/>
      <c r="Q872" s="224"/>
      <c r="R872" s="224"/>
      <c r="S872" s="224"/>
      <c r="T872" s="225"/>
      <c r="U872" s="226">
        <f t="shared" si="228"/>
        <v>0</v>
      </c>
      <c r="V872" s="227"/>
      <c r="W872" s="228" t="str">
        <f t="shared" si="229"/>
        <v>0</v>
      </c>
      <c r="X872" s="509"/>
      <c r="Y872" s="229">
        <f t="shared" si="230"/>
        <v>0</v>
      </c>
    </row>
    <row r="873" spans="2:25" ht="18.75" customHeight="1">
      <c r="B873" s="515"/>
      <c r="C873" s="506"/>
      <c r="D873" s="216">
        <v>1</v>
      </c>
      <c r="E873" s="216" t="s">
        <v>6983</v>
      </c>
      <c r="F873" s="217">
        <v>762</v>
      </c>
      <c r="G873" s="218">
        <f t="shared" si="224"/>
        <v>152.4</v>
      </c>
      <c r="H873" s="219">
        <f t="shared" si="225"/>
        <v>423.33333333333331</v>
      </c>
      <c r="I873" s="219">
        <f t="shared" si="226"/>
        <v>0.1411111111111111</v>
      </c>
      <c r="J873" s="217"/>
      <c r="K873" s="220" t="s">
        <v>6984</v>
      </c>
      <c r="L873" s="220"/>
      <c r="M873" s="221">
        <f>SUM(H873:H878)</f>
        <v>2031.6666666666667</v>
      </c>
      <c r="N873" s="222">
        <f t="shared" si="227"/>
        <v>40.633333333333333</v>
      </c>
      <c r="O873" s="223" t="s">
        <v>6241</v>
      </c>
      <c r="P873" s="224" t="s">
        <v>12</v>
      </c>
      <c r="Q873" s="224"/>
      <c r="R873" s="224" t="s">
        <v>1064</v>
      </c>
      <c r="S873" s="224"/>
      <c r="T873" s="225"/>
      <c r="U873" s="226">
        <f t="shared" si="228"/>
        <v>0.28222222222222221</v>
      </c>
      <c r="V873" s="227">
        <f>SUM(U873:U878)</f>
        <v>1.3544444444444446</v>
      </c>
      <c r="W873" s="228" t="str">
        <f t="shared" si="229"/>
        <v>2</v>
      </c>
      <c r="X873" s="509"/>
      <c r="Y873" s="229">
        <f t="shared" si="230"/>
        <v>1</v>
      </c>
    </row>
    <row r="874" spans="2:25" ht="18.75" customHeight="1">
      <c r="B874" s="515"/>
      <c r="C874" s="506"/>
      <c r="D874" s="216">
        <v>2</v>
      </c>
      <c r="E874" s="216" t="s">
        <v>6985</v>
      </c>
      <c r="F874" s="217">
        <v>762</v>
      </c>
      <c r="G874" s="218">
        <f t="shared" si="224"/>
        <v>152.4</v>
      </c>
      <c r="H874" s="219">
        <f t="shared" si="225"/>
        <v>423.33333333333331</v>
      </c>
      <c r="I874" s="219">
        <f t="shared" si="226"/>
        <v>0.1411111111111111</v>
      </c>
      <c r="J874" s="217"/>
      <c r="K874" s="220"/>
      <c r="L874" s="220"/>
      <c r="M874" s="221"/>
      <c r="N874" s="222">
        <f t="shared" si="227"/>
        <v>0</v>
      </c>
      <c r="O874" s="223"/>
      <c r="P874" s="224"/>
      <c r="Q874" s="224"/>
      <c r="R874" s="224"/>
      <c r="S874" s="224"/>
      <c r="T874" s="225"/>
      <c r="U874" s="226">
        <f t="shared" si="228"/>
        <v>0.28222222222222221</v>
      </c>
      <c r="V874" s="227"/>
      <c r="W874" s="228" t="str">
        <f t="shared" si="229"/>
        <v>0</v>
      </c>
      <c r="X874" s="509"/>
      <c r="Y874" s="229">
        <f t="shared" si="230"/>
        <v>0</v>
      </c>
    </row>
    <row r="875" spans="2:25" ht="18.75" customHeight="1">
      <c r="B875" s="515"/>
      <c r="C875" s="506"/>
      <c r="D875" s="216">
        <v>3</v>
      </c>
      <c r="E875" s="216" t="s">
        <v>6986</v>
      </c>
      <c r="F875" s="217">
        <v>762</v>
      </c>
      <c r="G875" s="218">
        <f t="shared" si="224"/>
        <v>152.4</v>
      </c>
      <c r="H875" s="219">
        <f t="shared" si="225"/>
        <v>423.33333333333331</v>
      </c>
      <c r="I875" s="219">
        <f t="shared" si="226"/>
        <v>0.1411111111111111</v>
      </c>
      <c r="J875" s="217"/>
      <c r="K875" s="220"/>
      <c r="L875" s="220"/>
      <c r="M875" s="221"/>
      <c r="N875" s="222">
        <f t="shared" si="227"/>
        <v>0</v>
      </c>
      <c r="O875" s="223"/>
      <c r="P875" s="224"/>
      <c r="Q875" s="224"/>
      <c r="R875" s="224"/>
      <c r="S875" s="224"/>
      <c r="T875" s="225"/>
      <c r="U875" s="226">
        <f t="shared" si="228"/>
        <v>0.28222222222222221</v>
      </c>
      <c r="V875" s="227"/>
      <c r="W875" s="228" t="str">
        <f t="shared" si="229"/>
        <v>0</v>
      </c>
      <c r="X875" s="509"/>
      <c r="Y875" s="229">
        <f t="shared" si="230"/>
        <v>0</v>
      </c>
    </row>
    <row r="876" spans="2:25" ht="18.75" customHeight="1">
      <c r="B876" s="515"/>
      <c r="C876" s="506"/>
      <c r="D876" s="216">
        <v>4</v>
      </c>
      <c r="E876" s="216" t="s">
        <v>6906</v>
      </c>
      <c r="F876" s="217">
        <v>533</v>
      </c>
      <c r="G876" s="218">
        <f t="shared" si="224"/>
        <v>106.6</v>
      </c>
      <c r="H876" s="219">
        <f t="shared" si="225"/>
        <v>296.11111111111109</v>
      </c>
      <c r="I876" s="219">
        <f t="shared" si="226"/>
        <v>9.8703703703703696E-2</v>
      </c>
      <c r="J876" s="217"/>
      <c r="K876" s="220"/>
      <c r="L876" s="220"/>
      <c r="M876" s="221"/>
      <c r="N876" s="222">
        <f t="shared" si="227"/>
        <v>0</v>
      </c>
      <c r="O876" s="223"/>
      <c r="P876" s="224"/>
      <c r="Q876" s="224"/>
      <c r="R876" s="224"/>
      <c r="S876" s="224"/>
      <c r="T876" s="225"/>
      <c r="U876" s="226">
        <f t="shared" si="228"/>
        <v>0.19740740740740739</v>
      </c>
      <c r="V876" s="227"/>
      <c r="W876" s="228" t="str">
        <f t="shared" si="229"/>
        <v>0</v>
      </c>
      <c r="X876" s="509"/>
      <c r="Y876" s="229">
        <f t="shared" si="230"/>
        <v>0</v>
      </c>
    </row>
    <row r="877" spans="2:25" ht="18.75" customHeight="1">
      <c r="B877" s="515"/>
      <c r="C877" s="506"/>
      <c r="D877" s="216">
        <v>5</v>
      </c>
      <c r="E877" s="216" t="s">
        <v>6975</v>
      </c>
      <c r="F877" s="217">
        <v>457</v>
      </c>
      <c r="G877" s="218">
        <f t="shared" si="224"/>
        <v>91.4</v>
      </c>
      <c r="H877" s="219">
        <f t="shared" si="225"/>
        <v>253.88888888888889</v>
      </c>
      <c r="I877" s="219">
        <f t="shared" si="226"/>
        <v>8.4629629629629624E-2</v>
      </c>
      <c r="J877" s="217"/>
      <c r="K877" s="220"/>
      <c r="L877" s="220"/>
      <c r="M877" s="221"/>
      <c r="N877" s="222">
        <f t="shared" si="227"/>
        <v>0</v>
      </c>
      <c r="O877" s="223"/>
      <c r="P877" s="224"/>
      <c r="Q877" s="224"/>
      <c r="R877" s="224"/>
      <c r="S877" s="224"/>
      <c r="T877" s="225"/>
      <c r="U877" s="226">
        <f t="shared" si="228"/>
        <v>0.16925925925925925</v>
      </c>
      <c r="V877" s="227"/>
      <c r="W877" s="228" t="str">
        <f t="shared" si="229"/>
        <v>0</v>
      </c>
      <c r="X877" s="509"/>
      <c r="Y877" s="229">
        <f t="shared" si="230"/>
        <v>0</v>
      </c>
    </row>
    <row r="878" spans="2:25" ht="18.75" customHeight="1">
      <c r="B878" s="515"/>
      <c r="C878" s="506"/>
      <c r="D878" s="216">
        <v>6</v>
      </c>
      <c r="E878" s="216" t="s">
        <v>6987</v>
      </c>
      <c r="F878" s="217">
        <v>381</v>
      </c>
      <c r="G878" s="218">
        <f t="shared" si="224"/>
        <v>76.2</v>
      </c>
      <c r="H878" s="219">
        <f t="shared" si="225"/>
        <v>211.66666666666666</v>
      </c>
      <c r="I878" s="219">
        <f t="shared" si="226"/>
        <v>7.0555555555555552E-2</v>
      </c>
      <c r="J878" s="217"/>
      <c r="K878" s="220"/>
      <c r="L878" s="220"/>
      <c r="M878" s="221"/>
      <c r="N878" s="222">
        <f t="shared" si="227"/>
        <v>0</v>
      </c>
      <c r="O878" s="223"/>
      <c r="P878" s="224"/>
      <c r="Q878" s="224"/>
      <c r="R878" s="224"/>
      <c r="S878" s="224"/>
      <c r="T878" s="225"/>
      <c r="U878" s="226">
        <f t="shared" si="228"/>
        <v>0.1411111111111111</v>
      </c>
      <c r="V878" s="227"/>
      <c r="W878" s="228" t="str">
        <f t="shared" si="229"/>
        <v>0</v>
      </c>
      <c r="X878" s="509"/>
      <c r="Y878" s="229">
        <f t="shared" si="230"/>
        <v>0</v>
      </c>
    </row>
    <row r="879" spans="2:25" ht="18.75" customHeight="1">
      <c r="B879" s="515"/>
      <c r="C879" s="506"/>
      <c r="D879" s="216"/>
      <c r="E879" s="216"/>
      <c r="F879" s="217">
        <v>0</v>
      </c>
      <c r="G879" s="218">
        <f>F879/$G$15</f>
        <v>0</v>
      </c>
      <c r="H879" s="219">
        <f>F879/$H$15</f>
        <v>0</v>
      </c>
      <c r="I879" s="219">
        <f>H879/$I$15</f>
        <v>0</v>
      </c>
      <c r="J879" s="217"/>
      <c r="K879" s="220"/>
      <c r="L879" s="220"/>
      <c r="M879" s="221"/>
      <c r="N879" s="222">
        <f>M879/$N$15</f>
        <v>0</v>
      </c>
      <c r="O879" s="223"/>
      <c r="P879" s="224"/>
      <c r="Q879" s="224"/>
      <c r="R879" s="224"/>
      <c r="S879" s="224"/>
      <c r="T879" s="225"/>
      <c r="U879" s="226">
        <f>H879/$U$15</f>
        <v>0</v>
      </c>
      <c r="V879" s="227"/>
      <c r="W879" s="228" t="str">
        <f>IF(V879&lt;1,"0",IF(V879&lt;5,"2",IF(V879&gt;=5,"6")))</f>
        <v>0</v>
      </c>
      <c r="X879" s="509"/>
      <c r="Y879" s="229">
        <f t="shared" si="230"/>
        <v>0</v>
      </c>
    </row>
    <row r="880" spans="2:25" ht="18.75" customHeight="1">
      <c r="B880" s="515"/>
      <c r="C880" s="506"/>
      <c r="D880" s="216">
        <v>1</v>
      </c>
      <c r="E880" s="216" t="s">
        <v>6988</v>
      </c>
      <c r="F880" s="217">
        <v>762</v>
      </c>
      <c r="G880" s="218">
        <f t="shared" si="224"/>
        <v>152.4</v>
      </c>
      <c r="H880" s="219">
        <f t="shared" si="225"/>
        <v>423.33333333333331</v>
      </c>
      <c r="I880" s="219">
        <f t="shared" si="226"/>
        <v>0.1411111111111111</v>
      </c>
      <c r="J880" s="217"/>
      <c r="K880" s="220"/>
      <c r="L880" s="220"/>
      <c r="M880" s="221"/>
      <c r="N880" s="222">
        <f t="shared" si="227"/>
        <v>0</v>
      </c>
      <c r="O880" s="223"/>
      <c r="P880" s="224"/>
      <c r="Q880" s="224"/>
      <c r="R880" s="224"/>
      <c r="S880" s="224"/>
      <c r="T880" s="225"/>
      <c r="U880" s="226">
        <f t="shared" si="228"/>
        <v>0.28222222222222221</v>
      </c>
      <c r="V880" s="227"/>
      <c r="W880" s="228" t="str">
        <f t="shared" si="229"/>
        <v>0</v>
      </c>
      <c r="X880" s="509"/>
      <c r="Y880" s="229">
        <f t="shared" si="230"/>
        <v>0</v>
      </c>
    </row>
    <row r="881" spans="2:25" ht="18.75" customHeight="1">
      <c r="B881" s="515"/>
      <c r="C881" s="506"/>
      <c r="D881" s="216">
        <v>2</v>
      </c>
      <c r="E881" s="216" t="s">
        <v>6989</v>
      </c>
      <c r="F881" s="217">
        <v>381</v>
      </c>
      <c r="G881" s="218">
        <f t="shared" si="224"/>
        <v>76.2</v>
      </c>
      <c r="H881" s="219">
        <f t="shared" si="225"/>
        <v>211.66666666666666</v>
      </c>
      <c r="I881" s="219">
        <f t="shared" si="226"/>
        <v>7.0555555555555552E-2</v>
      </c>
      <c r="J881" s="217"/>
      <c r="K881" s="220"/>
      <c r="L881" s="220"/>
      <c r="M881" s="221"/>
      <c r="N881" s="222">
        <f t="shared" si="227"/>
        <v>0</v>
      </c>
      <c r="O881" s="223"/>
      <c r="P881" s="224"/>
      <c r="Q881" s="224"/>
      <c r="R881" s="224"/>
      <c r="S881" s="224"/>
      <c r="T881" s="225"/>
      <c r="U881" s="226">
        <f t="shared" si="228"/>
        <v>0.1411111111111111</v>
      </c>
      <c r="V881" s="227"/>
      <c r="W881" s="228" t="str">
        <f t="shared" si="229"/>
        <v>0</v>
      </c>
      <c r="X881" s="509"/>
      <c r="Y881" s="229">
        <f t="shared" si="230"/>
        <v>0</v>
      </c>
    </row>
    <row r="882" spans="2:25" ht="18.75" customHeight="1">
      <c r="B882" s="515"/>
      <c r="C882" s="506"/>
      <c r="D882" s="216">
        <v>3</v>
      </c>
      <c r="E882" s="216" t="s">
        <v>6990</v>
      </c>
      <c r="F882" s="217">
        <v>381</v>
      </c>
      <c r="G882" s="218">
        <f t="shared" si="224"/>
        <v>76.2</v>
      </c>
      <c r="H882" s="219">
        <f t="shared" si="225"/>
        <v>211.66666666666666</v>
      </c>
      <c r="I882" s="219">
        <f t="shared" si="226"/>
        <v>7.0555555555555552E-2</v>
      </c>
      <c r="J882" s="217"/>
      <c r="K882" s="220" t="s">
        <v>6991</v>
      </c>
      <c r="L882" s="220"/>
      <c r="M882" s="221">
        <f>SUM(H880:H887)</f>
        <v>2286.1111111111109</v>
      </c>
      <c r="N882" s="222">
        <f t="shared" si="227"/>
        <v>45.722222222222214</v>
      </c>
      <c r="O882" s="223" t="s">
        <v>6241</v>
      </c>
      <c r="P882" s="224" t="s">
        <v>12</v>
      </c>
      <c r="Q882" s="224"/>
      <c r="R882" s="224" t="s">
        <v>1064</v>
      </c>
      <c r="S882" s="224"/>
      <c r="T882" s="225"/>
      <c r="U882" s="226">
        <f t="shared" si="228"/>
        <v>0.1411111111111111</v>
      </c>
      <c r="V882" s="227">
        <f>SUM(U880:U887)</f>
        <v>1.5240740740740741</v>
      </c>
      <c r="W882" s="228" t="str">
        <f t="shared" si="229"/>
        <v>2</v>
      </c>
      <c r="X882" s="509"/>
      <c r="Y882" s="229">
        <f t="shared" si="230"/>
        <v>1</v>
      </c>
    </row>
    <row r="883" spans="2:25" ht="18.75" customHeight="1">
      <c r="B883" s="515"/>
      <c r="C883" s="506"/>
      <c r="D883" s="216">
        <v>4</v>
      </c>
      <c r="E883" s="216" t="s">
        <v>6992</v>
      </c>
      <c r="F883" s="217">
        <v>610</v>
      </c>
      <c r="G883" s="218">
        <f t="shared" si="224"/>
        <v>122</v>
      </c>
      <c r="H883" s="219">
        <f t="shared" si="225"/>
        <v>338.88888888888886</v>
      </c>
      <c r="I883" s="219">
        <f t="shared" si="226"/>
        <v>0.11296296296296295</v>
      </c>
      <c r="J883" s="217"/>
      <c r="K883" s="220"/>
      <c r="L883" s="220"/>
      <c r="M883" s="221"/>
      <c r="N883" s="222">
        <f t="shared" si="227"/>
        <v>0</v>
      </c>
      <c r="O883" s="223"/>
      <c r="P883" s="224"/>
      <c r="Q883" s="224"/>
      <c r="R883" s="224"/>
      <c r="S883" s="224"/>
      <c r="T883" s="225"/>
      <c r="U883" s="226">
        <f t="shared" si="228"/>
        <v>0.22592592592592589</v>
      </c>
      <c r="V883" s="227"/>
      <c r="W883" s="228" t="str">
        <f t="shared" si="229"/>
        <v>0</v>
      </c>
      <c r="X883" s="509"/>
      <c r="Y883" s="229">
        <f t="shared" si="230"/>
        <v>0</v>
      </c>
    </row>
    <row r="884" spans="2:25" ht="18.75" customHeight="1">
      <c r="B884" s="515"/>
      <c r="C884" s="506"/>
      <c r="D884" s="216">
        <v>5</v>
      </c>
      <c r="E884" s="216" t="s">
        <v>6993</v>
      </c>
      <c r="F884" s="217">
        <v>533</v>
      </c>
      <c r="G884" s="218">
        <f t="shared" si="224"/>
        <v>106.6</v>
      </c>
      <c r="H884" s="219">
        <f t="shared" si="225"/>
        <v>296.11111111111109</v>
      </c>
      <c r="I884" s="219">
        <f t="shared" si="226"/>
        <v>9.8703703703703696E-2</v>
      </c>
      <c r="J884" s="217"/>
      <c r="K884" s="220"/>
      <c r="L884" s="220"/>
      <c r="M884" s="221"/>
      <c r="N884" s="222">
        <f t="shared" si="227"/>
        <v>0</v>
      </c>
      <c r="O884" s="223"/>
      <c r="P884" s="224"/>
      <c r="Q884" s="224"/>
      <c r="R884" s="224"/>
      <c r="S884" s="224"/>
      <c r="T884" s="225"/>
      <c r="U884" s="226">
        <f t="shared" si="228"/>
        <v>0.19740740740740739</v>
      </c>
      <c r="V884" s="227"/>
      <c r="W884" s="228" t="str">
        <f t="shared" si="229"/>
        <v>0</v>
      </c>
      <c r="X884" s="509"/>
      <c r="Y884" s="229">
        <f t="shared" si="230"/>
        <v>0</v>
      </c>
    </row>
    <row r="885" spans="2:25" ht="18.75" customHeight="1">
      <c r="B885" s="515"/>
      <c r="C885" s="506"/>
      <c r="D885" s="216">
        <v>6</v>
      </c>
      <c r="E885" s="216" t="s">
        <v>6994</v>
      </c>
      <c r="F885" s="217">
        <v>381</v>
      </c>
      <c r="G885" s="218">
        <f t="shared" si="224"/>
        <v>76.2</v>
      </c>
      <c r="H885" s="219">
        <f t="shared" si="225"/>
        <v>211.66666666666666</v>
      </c>
      <c r="I885" s="219">
        <f t="shared" si="226"/>
        <v>7.0555555555555552E-2</v>
      </c>
      <c r="J885" s="217"/>
      <c r="K885" s="220"/>
      <c r="L885" s="220"/>
      <c r="M885" s="221"/>
      <c r="N885" s="222">
        <f t="shared" si="227"/>
        <v>0</v>
      </c>
      <c r="O885" s="223"/>
      <c r="P885" s="224"/>
      <c r="Q885" s="224"/>
      <c r="R885" s="224"/>
      <c r="S885" s="224"/>
      <c r="T885" s="225"/>
      <c r="U885" s="226">
        <f t="shared" si="228"/>
        <v>0.1411111111111111</v>
      </c>
      <c r="V885" s="227"/>
      <c r="W885" s="228" t="str">
        <f t="shared" si="229"/>
        <v>0</v>
      </c>
      <c r="X885" s="509"/>
      <c r="Y885" s="229">
        <f t="shared" si="230"/>
        <v>0</v>
      </c>
    </row>
    <row r="886" spans="2:25" ht="18.75" customHeight="1">
      <c r="B886" s="515"/>
      <c r="C886" s="506"/>
      <c r="D886" s="216">
        <v>7</v>
      </c>
      <c r="E886" s="216" t="s">
        <v>6995</v>
      </c>
      <c r="F886" s="217">
        <v>686</v>
      </c>
      <c r="G886" s="218">
        <f t="shared" si="224"/>
        <v>137.19999999999999</v>
      </c>
      <c r="H886" s="219">
        <f t="shared" si="225"/>
        <v>381.11111111111109</v>
      </c>
      <c r="I886" s="219">
        <f t="shared" si="226"/>
        <v>0.12703703703703703</v>
      </c>
      <c r="J886" s="217"/>
      <c r="K886" s="220"/>
      <c r="L886" s="220"/>
      <c r="M886" s="221"/>
      <c r="N886" s="222">
        <f t="shared" si="227"/>
        <v>0</v>
      </c>
      <c r="O886" s="223"/>
      <c r="P886" s="224"/>
      <c r="Q886" s="224"/>
      <c r="R886" s="224"/>
      <c r="S886" s="224"/>
      <c r="T886" s="225"/>
      <c r="U886" s="226">
        <f t="shared" si="228"/>
        <v>0.25407407407407406</v>
      </c>
      <c r="V886" s="227"/>
      <c r="W886" s="228" t="str">
        <f t="shared" si="229"/>
        <v>0</v>
      </c>
      <c r="X886" s="509"/>
      <c r="Y886" s="229">
        <f t="shared" si="230"/>
        <v>0</v>
      </c>
    </row>
    <row r="887" spans="2:25" ht="18.75" customHeight="1">
      <c r="B887" s="515"/>
      <c r="C887" s="506"/>
      <c r="D887" s="216">
        <v>8</v>
      </c>
      <c r="E887" s="216" t="s">
        <v>6996</v>
      </c>
      <c r="F887" s="217">
        <v>381</v>
      </c>
      <c r="G887" s="218">
        <f t="shared" si="224"/>
        <v>76.2</v>
      </c>
      <c r="H887" s="219">
        <f t="shared" si="225"/>
        <v>211.66666666666666</v>
      </c>
      <c r="I887" s="219">
        <f t="shared" si="226"/>
        <v>7.0555555555555552E-2</v>
      </c>
      <c r="J887" s="217"/>
      <c r="K887" s="220"/>
      <c r="L887" s="220"/>
      <c r="M887" s="221"/>
      <c r="N887" s="222">
        <f t="shared" si="227"/>
        <v>0</v>
      </c>
      <c r="O887" s="223"/>
      <c r="P887" s="224"/>
      <c r="Q887" s="224"/>
      <c r="R887" s="224"/>
      <c r="S887" s="224"/>
      <c r="T887" s="225"/>
      <c r="U887" s="226">
        <f t="shared" si="228"/>
        <v>0.1411111111111111</v>
      </c>
      <c r="V887" s="227"/>
      <c r="W887" s="228" t="str">
        <f t="shared" si="229"/>
        <v>0</v>
      </c>
      <c r="X887" s="509"/>
      <c r="Y887" s="229">
        <f t="shared" si="230"/>
        <v>0</v>
      </c>
    </row>
    <row r="888" spans="2:25" ht="18.75" customHeight="1">
      <c r="B888" s="515"/>
      <c r="C888" s="506"/>
      <c r="D888" s="216"/>
      <c r="E888" s="216"/>
      <c r="F888" s="217">
        <v>0</v>
      </c>
      <c r="G888" s="218">
        <f t="shared" si="224"/>
        <v>0</v>
      </c>
      <c r="H888" s="219">
        <f t="shared" si="225"/>
        <v>0</v>
      </c>
      <c r="I888" s="219">
        <f t="shared" si="226"/>
        <v>0</v>
      </c>
      <c r="J888" s="217"/>
      <c r="K888" s="220"/>
      <c r="L888" s="220"/>
      <c r="M888" s="221"/>
      <c r="N888" s="222">
        <f t="shared" si="227"/>
        <v>0</v>
      </c>
      <c r="O888" s="223"/>
      <c r="P888" s="224"/>
      <c r="Q888" s="224"/>
      <c r="R888" s="224"/>
      <c r="S888" s="224"/>
      <c r="T888" s="225"/>
      <c r="U888" s="226">
        <f t="shared" si="228"/>
        <v>0</v>
      </c>
      <c r="V888" s="227"/>
      <c r="W888" s="228" t="str">
        <f t="shared" si="229"/>
        <v>0</v>
      </c>
      <c r="X888" s="509"/>
      <c r="Y888" s="229">
        <f t="shared" si="230"/>
        <v>0</v>
      </c>
    </row>
    <row r="889" spans="2:25" ht="18.75" customHeight="1">
      <c r="B889" s="515"/>
      <c r="C889" s="506"/>
      <c r="D889" s="216">
        <v>1</v>
      </c>
      <c r="E889" s="216" t="s">
        <v>6997</v>
      </c>
      <c r="F889" s="217">
        <v>381</v>
      </c>
      <c r="G889" s="218">
        <f t="shared" si="224"/>
        <v>76.2</v>
      </c>
      <c r="H889" s="219">
        <f t="shared" si="225"/>
        <v>211.66666666666666</v>
      </c>
      <c r="I889" s="219">
        <f t="shared" si="226"/>
        <v>7.0555555555555552E-2</v>
      </c>
      <c r="J889" s="217"/>
      <c r="K889" s="220"/>
      <c r="L889" s="220"/>
      <c r="M889" s="221"/>
      <c r="N889" s="222">
        <f t="shared" si="227"/>
        <v>0</v>
      </c>
      <c r="O889" s="223"/>
      <c r="P889" s="224"/>
      <c r="Q889" s="224"/>
      <c r="R889" s="224"/>
      <c r="S889" s="224"/>
      <c r="T889" s="225"/>
      <c r="U889" s="226">
        <f t="shared" si="228"/>
        <v>0.1411111111111111</v>
      </c>
      <c r="V889" s="227"/>
      <c r="W889" s="228" t="str">
        <f t="shared" si="229"/>
        <v>0</v>
      </c>
      <c r="X889" s="509"/>
      <c r="Y889" s="229">
        <f t="shared" si="230"/>
        <v>0</v>
      </c>
    </row>
    <row r="890" spans="2:25" ht="18.75" customHeight="1">
      <c r="B890" s="515"/>
      <c r="C890" s="506"/>
      <c r="D890" s="216">
        <v>2</v>
      </c>
      <c r="E890" s="216" t="s">
        <v>6998</v>
      </c>
      <c r="F890" s="217">
        <v>686</v>
      </c>
      <c r="G890" s="218">
        <f t="shared" si="224"/>
        <v>137.19999999999999</v>
      </c>
      <c r="H890" s="219">
        <f t="shared" si="225"/>
        <v>381.11111111111109</v>
      </c>
      <c r="I890" s="219">
        <f t="shared" si="226"/>
        <v>0.12703703703703703</v>
      </c>
      <c r="J890" s="217"/>
      <c r="K890" s="220"/>
      <c r="L890" s="220"/>
      <c r="M890" s="221"/>
      <c r="N890" s="222">
        <f t="shared" si="227"/>
        <v>0</v>
      </c>
      <c r="O890" s="223"/>
      <c r="P890" s="224"/>
      <c r="Q890" s="224"/>
      <c r="R890" s="224"/>
      <c r="S890" s="224"/>
      <c r="T890" s="225"/>
      <c r="U890" s="226">
        <f t="shared" si="228"/>
        <v>0.25407407407407406</v>
      </c>
      <c r="V890" s="227"/>
      <c r="W890" s="228" t="str">
        <f t="shared" si="229"/>
        <v>0</v>
      </c>
      <c r="X890" s="509"/>
      <c r="Y890" s="229">
        <f t="shared" si="230"/>
        <v>0</v>
      </c>
    </row>
    <row r="891" spans="2:25" ht="18.75" customHeight="1">
      <c r="B891" s="515"/>
      <c r="C891" s="506"/>
      <c r="D891" s="216">
        <v>3</v>
      </c>
      <c r="E891" s="216" t="s">
        <v>6999</v>
      </c>
      <c r="F891" s="217">
        <v>610</v>
      </c>
      <c r="G891" s="218">
        <f t="shared" si="224"/>
        <v>122</v>
      </c>
      <c r="H891" s="219">
        <f t="shared" si="225"/>
        <v>338.88888888888886</v>
      </c>
      <c r="I891" s="219">
        <f t="shared" si="226"/>
        <v>0.11296296296296295</v>
      </c>
      <c r="J891" s="217"/>
      <c r="K891" s="220"/>
      <c r="L891" s="220"/>
      <c r="M891" s="221"/>
      <c r="N891" s="222">
        <f t="shared" si="227"/>
        <v>0</v>
      </c>
      <c r="O891" s="223"/>
      <c r="P891" s="224"/>
      <c r="Q891" s="224"/>
      <c r="R891" s="224"/>
      <c r="S891" s="224"/>
      <c r="T891" s="225"/>
      <c r="U891" s="226">
        <f t="shared" si="228"/>
        <v>0.22592592592592589</v>
      </c>
      <c r="V891" s="227"/>
      <c r="W891" s="228" t="str">
        <f t="shared" si="229"/>
        <v>0</v>
      </c>
      <c r="X891" s="509"/>
      <c r="Y891" s="229">
        <f t="shared" si="230"/>
        <v>0</v>
      </c>
    </row>
    <row r="892" spans="2:25" ht="18.75" customHeight="1">
      <c r="B892" s="515"/>
      <c r="C892" s="506"/>
      <c r="D892" s="216">
        <v>4</v>
      </c>
      <c r="E892" s="216" t="s">
        <v>6882</v>
      </c>
      <c r="F892" s="217">
        <v>686</v>
      </c>
      <c r="G892" s="218">
        <f t="shared" si="224"/>
        <v>137.19999999999999</v>
      </c>
      <c r="H892" s="219">
        <f t="shared" si="225"/>
        <v>381.11111111111109</v>
      </c>
      <c r="I892" s="219">
        <f t="shared" si="226"/>
        <v>0.12703703703703703</v>
      </c>
      <c r="J892" s="217"/>
      <c r="K892" s="220"/>
      <c r="L892" s="220"/>
      <c r="M892" s="221"/>
      <c r="N892" s="222">
        <f t="shared" si="227"/>
        <v>0</v>
      </c>
      <c r="O892" s="223"/>
      <c r="P892" s="224"/>
      <c r="Q892" s="224"/>
      <c r="R892" s="224"/>
      <c r="S892" s="224"/>
      <c r="T892" s="225"/>
      <c r="U892" s="226">
        <f t="shared" si="228"/>
        <v>0.25407407407407406</v>
      </c>
      <c r="V892" s="227"/>
      <c r="W892" s="228" t="str">
        <f t="shared" si="229"/>
        <v>0</v>
      </c>
      <c r="X892" s="509"/>
      <c r="Y892" s="229">
        <f t="shared" si="230"/>
        <v>0</v>
      </c>
    </row>
    <row r="893" spans="2:25" ht="18.75" customHeight="1">
      <c r="B893" s="515"/>
      <c r="C893" s="506"/>
      <c r="D893" s="216">
        <v>5</v>
      </c>
      <c r="E893" s="216" t="s">
        <v>7000</v>
      </c>
      <c r="F893" s="217">
        <v>533</v>
      </c>
      <c r="G893" s="218">
        <f t="shared" si="224"/>
        <v>106.6</v>
      </c>
      <c r="H893" s="219">
        <f t="shared" si="225"/>
        <v>296.11111111111109</v>
      </c>
      <c r="I893" s="219">
        <f t="shared" si="226"/>
        <v>9.8703703703703696E-2</v>
      </c>
      <c r="J893" s="217"/>
      <c r="K893" s="220"/>
      <c r="L893" s="220"/>
      <c r="M893" s="221"/>
      <c r="N893" s="222">
        <f t="shared" si="227"/>
        <v>0</v>
      </c>
      <c r="O893" s="223"/>
      <c r="P893" s="224"/>
      <c r="Q893" s="224"/>
      <c r="R893" s="224"/>
      <c r="S893" s="224"/>
      <c r="T893" s="225"/>
      <c r="U893" s="226">
        <f t="shared" si="228"/>
        <v>0.19740740740740739</v>
      </c>
      <c r="V893" s="227"/>
      <c r="W893" s="228" t="str">
        <f t="shared" si="229"/>
        <v>0</v>
      </c>
      <c r="X893" s="509"/>
      <c r="Y893" s="229">
        <f t="shared" si="230"/>
        <v>0</v>
      </c>
    </row>
    <row r="894" spans="2:25" ht="18.75" customHeight="1">
      <c r="B894" s="515"/>
      <c r="C894" s="506"/>
      <c r="D894" s="216">
        <v>6</v>
      </c>
      <c r="E894" s="216" t="s">
        <v>7001</v>
      </c>
      <c r="F894" s="217">
        <v>610</v>
      </c>
      <c r="G894" s="218">
        <f t="shared" si="224"/>
        <v>122</v>
      </c>
      <c r="H894" s="219">
        <f t="shared" si="225"/>
        <v>338.88888888888886</v>
      </c>
      <c r="I894" s="219">
        <f t="shared" si="226"/>
        <v>0.11296296296296295</v>
      </c>
      <c r="J894" s="217"/>
      <c r="K894" s="220"/>
      <c r="L894" s="220"/>
      <c r="M894" s="221"/>
      <c r="N894" s="222">
        <f t="shared" si="227"/>
        <v>0</v>
      </c>
      <c r="O894" s="223"/>
      <c r="P894" s="224"/>
      <c r="Q894" s="224"/>
      <c r="R894" s="224"/>
      <c r="S894" s="224"/>
      <c r="T894" s="225"/>
      <c r="U894" s="226">
        <f t="shared" si="228"/>
        <v>0.22592592592592589</v>
      </c>
      <c r="V894" s="227"/>
      <c r="W894" s="228" t="str">
        <f t="shared" si="229"/>
        <v>0</v>
      </c>
      <c r="X894" s="509"/>
      <c r="Y894" s="229">
        <f t="shared" si="230"/>
        <v>0</v>
      </c>
    </row>
    <row r="895" spans="2:25" ht="18.75" customHeight="1">
      <c r="B895" s="515"/>
      <c r="C895" s="506"/>
      <c r="D895" s="216">
        <v>7</v>
      </c>
      <c r="E895" s="216" t="s">
        <v>7002</v>
      </c>
      <c r="F895" s="217">
        <v>762</v>
      </c>
      <c r="G895" s="218">
        <f t="shared" si="224"/>
        <v>152.4</v>
      </c>
      <c r="H895" s="219">
        <f t="shared" si="225"/>
        <v>423.33333333333331</v>
      </c>
      <c r="I895" s="219">
        <f t="shared" si="226"/>
        <v>0.1411111111111111</v>
      </c>
      <c r="J895" s="217"/>
      <c r="K895" s="220" t="s">
        <v>7003</v>
      </c>
      <c r="L895" s="220"/>
      <c r="M895" s="221">
        <f>SUM(H889:H896)</f>
        <v>2624.9999999999995</v>
      </c>
      <c r="N895" s="222">
        <f t="shared" si="227"/>
        <v>52.499999999999993</v>
      </c>
      <c r="O895" s="223" t="s">
        <v>6241</v>
      </c>
      <c r="P895" s="224" t="s">
        <v>12</v>
      </c>
      <c r="Q895" s="224"/>
      <c r="R895" s="224" t="s">
        <v>1064</v>
      </c>
      <c r="S895" s="224"/>
      <c r="T895" s="225"/>
      <c r="U895" s="226">
        <f t="shared" si="228"/>
        <v>0.28222222222222221</v>
      </c>
      <c r="V895" s="227">
        <f>SUM(U889:U896)</f>
        <v>1.7499999999999998</v>
      </c>
      <c r="W895" s="228" t="str">
        <f t="shared" si="229"/>
        <v>2</v>
      </c>
      <c r="X895" s="509"/>
      <c r="Y895" s="229">
        <f t="shared" si="230"/>
        <v>1</v>
      </c>
    </row>
    <row r="896" spans="2:25" ht="18.75" customHeight="1">
      <c r="B896" s="515"/>
      <c r="C896" s="506"/>
      <c r="D896" s="216">
        <v>8</v>
      </c>
      <c r="E896" s="216" t="s">
        <v>6619</v>
      </c>
      <c r="F896" s="217">
        <v>457</v>
      </c>
      <c r="G896" s="218">
        <f t="shared" si="224"/>
        <v>91.4</v>
      </c>
      <c r="H896" s="219">
        <f t="shared" si="225"/>
        <v>253.88888888888889</v>
      </c>
      <c r="I896" s="219">
        <f t="shared" si="226"/>
        <v>8.4629629629629624E-2</v>
      </c>
      <c r="J896" s="217"/>
      <c r="K896" s="220"/>
      <c r="L896" s="220"/>
      <c r="M896" s="221"/>
      <c r="N896" s="222">
        <f t="shared" si="227"/>
        <v>0</v>
      </c>
      <c r="O896" s="223"/>
      <c r="P896" s="224"/>
      <c r="Q896" s="224"/>
      <c r="R896" s="224"/>
      <c r="S896" s="224"/>
      <c r="T896" s="225"/>
      <c r="U896" s="226">
        <f t="shared" si="228"/>
        <v>0.16925925925925925</v>
      </c>
      <c r="V896" s="227"/>
      <c r="W896" s="228" t="str">
        <f t="shared" si="229"/>
        <v>0</v>
      </c>
      <c r="X896" s="509"/>
      <c r="Y896" s="229">
        <f t="shared" si="230"/>
        <v>0</v>
      </c>
    </row>
    <row r="897" spans="2:25" ht="18.75" customHeight="1">
      <c r="B897" s="515"/>
      <c r="C897" s="506"/>
      <c r="D897" s="216"/>
      <c r="E897" s="216"/>
      <c r="F897" s="217">
        <v>0</v>
      </c>
      <c r="G897" s="218">
        <f t="shared" si="224"/>
        <v>0</v>
      </c>
      <c r="H897" s="219">
        <f t="shared" si="225"/>
        <v>0</v>
      </c>
      <c r="I897" s="219">
        <f t="shared" si="226"/>
        <v>0</v>
      </c>
      <c r="J897" s="217"/>
      <c r="K897" s="220"/>
      <c r="L897" s="220"/>
      <c r="M897" s="221"/>
      <c r="N897" s="222">
        <f t="shared" si="227"/>
        <v>0</v>
      </c>
      <c r="O897" s="223"/>
      <c r="P897" s="224"/>
      <c r="Q897" s="224"/>
      <c r="R897" s="224"/>
      <c r="S897" s="224"/>
      <c r="T897" s="225"/>
      <c r="U897" s="226">
        <f t="shared" si="228"/>
        <v>0</v>
      </c>
      <c r="V897" s="227"/>
      <c r="W897" s="228" t="str">
        <f t="shared" si="229"/>
        <v>0</v>
      </c>
      <c r="X897" s="509"/>
      <c r="Y897" s="229">
        <f t="shared" si="230"/>
        <v>0</v>
      </c>
    </row>
    <row r="898" spans="2:25" ht="18.75" customHeight="1">
      <c r="B898" s="515"/>
      <c r="C898" s="506"/>
      <c r="D898" s="216">
        <v>1</v>
      </c>
      <c r="E898" s="216" t="s">
        <v>7004</v>
      </c>
      <c r="F898" s="217">
        <v>762</v>
      </c>
      <c r="G898" s="218">
        <f t="shared" si="224"/>
        <v>152.4</v>
      </c>
      <c r="H898" s="219">
        <f t="shared" si="225"/>
        <v>423.33333333333331</v>
      </c>
      <c r="I898" s="219">
        <f t="shared" si="226"/>
        <v>0.1411111111111111</v>
      </c>
      <c r="J898" s="217"/>
      <c r="K898" s="220"/>
      <c r="L898" s="220"/>
      <c r="M898" s="221"/>
      <c r="N898" s="222">
        <f t="shared" si="227"/>
        <v>0</v>
      </c>
      <c r="O898" s="223"/>
      <c r="P898" s="224"/>
      <c r="Q898" s="224"/>
      <c r="R898" s="224"/>
      <c r="S898" s="224"/>
      <c r="T898" s="225"/>
      <c r="U898" s="226">
        <f t="shared" si="228"/>
        <v>0.28222222222222221</v>
      </c>
      <c r="V898" s="227"/>
      <c r="W898" s="228" t="str">
        <f t="shared" si="229"/>
        <v>0</v>
      </c>
      <c r="X898" s="509"/>
      <c r="Y898" s="229">
        <f t="shared" si="230"/>
        <v>0</v>
      </c>
    </row>
    <row r="899" spans="2:25" ht="18.75" customHeight="1">
      <c r="B899" s="515"/>
      <c r="C899" s="506"/>
      <c r="D899" s="216">
        <v>2</v>
      </c>
      <c r="E899" s="216" t="s">
        <v>7005</v>
      </c>
      <c r="F899" s="217">
        <v>610</v>
      </c>
      <c r="G899" s="218">
        <f t="shared" si="224"/>
        <v>122</v>
      </c>
      <c r="H899" s="219">
        <f t="shared" si="225"/>
        <v>338.88888888888886</v>
      </c>
      <c r="I899" s="219">
        <f t="shared" si="226"/>
        <v>0.11296296296296295</v>
      </c>
      <c r="J899" s="217"/>
      <c r="K899" s="220"/>
      <c r="L899" s="220"/>
      <c r="M899" s="232"/>
      <c r="N899" s="222">
        <f t="shared" si="227"/>
        <v>0</v>
      </c>
      <c r="O899" s="223"/>
      <c r="P899" s="224"/>
      <c r="Q899" s="224"/>
      <c r="R899" s="224"/>
      <c r="S899" s="224"/>
      <c r="T899" s="225"/>
      <c r="U899" s="226">
        <f t="shared" si="228"/>
        <v>0.22592592592592589</v>
      </c>
      <c r="V899" s="227"/>
      <c r="W899" s="228" t="str">
        <f t="shared" si="229"/>
        <v>0</v>
      </c>
      <c r="X899" s="509"/>
      <c r="Y899" s="229">
        <f t="shared" si="230"/>
        <v>0</v>
      </c>
    </row>
    <row r="900" spans="2:25" ht="18.75" customHeight="1">
      <c r="B900" s="515"/>
      <c r="C900" s="506"/>
      <c r="D900" s="216">
        <v>3</v>
      </c>
      <c r="E900" s="216" t="s">
        <v>7006</v>
      </c>
      <c r="F900" s="217">
        <v>381</v>
      </c>
      <c r="G900" s="218">
        <f t="shared" si="224"/>
        <v>76.2</v>
      </c>
      <c r="H900" s="219">
        <f t="shared" si="225"/>
        <v>211.66666666666666</v>
      </c>
      <c r="I900" s="219">
        <f t="shared" si="226"/>
        <v>7.0555555555555552E-2</v>
      </c>
      <c r="J900" s="217"/>
      <c r="K900" s="220"/>
      <c r="L900" s="220"/>
      <c r="M900" s="232"/>
      <c r="N900" s="222">
        <f t="shared" si="227"/>
        <v>0</v>
      </c>
      <c r="O900" s="223"/>
      <c r="P900" s="224"/>
      <c r="Q900" s="224"/>
      <c r="R900" s="224"/>
      <c r="S900" s="224"/>
      <c r="T900" s="225"/>
      <c r="U900" s="226">
        <f t="shared" si="228"/>
        <v>0.1411111111111111</v>
      </c>
      <c r="V900" s="227"/>
      <c r="W900" s="228" t="str">
        <f t="shared" si="229"/>
        <v>0</v>
      </c>
      <c r="X900" s="509"/>
      <c r="Y900" s="229">
        <f t="shared" si="230"/>
        <v>0</v>
      </c>
    </row>
    <row r="901" spans="2:25" ht="18.75" customHeight="1">
      <c r="B901" s="515"/>
      <c r="C901" s="506"/>
      <c r="D901" s="216">
        <v>4</v>
      </c>
      <c r="E901" s="216" t="s">
        <v>7007</v>
      </c>
      <c r="F901" s="217">
        <v>533</v>
      </c>
      <c r="G901" s="218">
        <f t="shared" ref="G901:G915" si="231">F901/$G$15</f>
        <v>106.6</v>
      </c>
      <c r="H901" s="219">
        <f t="shared" ref="H901:H915" si="232">F901/$H$15</f>
        <v>296.11111111111109</v>
      </c>
      <c r="I901" s="219">
        <f t="shared" ref="I901:I915" si="233">H901/$I$15</f>
        <v>9.8703703703703696E-2</v>
      </c>
      <c r="J901" s="217"/>
      <c r="K901" s="220"/>
      <c r="L901" s="220"/>
      <c r="M901" s="232"/>
      <c r="N901" s="222">
        <f t="shared" si="227"/>
        <v>0</v>
      </c>
      <c r="O901" s="223"/>
      <c r="P901" s="224"/>
      <c r="Q901" s="224"/>
      <c r="R901" s="224"/>
      <c r="S901" s="224"/>
      <c r="T901" s="225"/>
      <c r="U901" s="226">
        <f t="shared" ref="U901:U915" si="234">H901/$U$15</f>
        <v>0.19740740740740739</v>
      </c>
      <c r="V901" s="227"/>
      <c r="W901" s="228" t="str">
        <f t="shared" ref="W901:W915" si="235">IF(V901&lt;1,"0",IF(V901&lt;5,"2",IF(V901&gt;=5,"6")))</f>
        <v>0</v>
      </c>
      <c r="X901" s="509"/>
      <c r="Y901" s="229">
        <f t="shared" si="230"/>
        <v>0</v>
      </c>
    </row>
    <row r="902" spans="2:25" ht="18.75" customHeight="1">
      <c r="B902" s="515"/>
      <c r="C902" s="506"/>
      <c r="D902" s="216">
        <v>5</v>
      </c>
      <c r="E902" s="216" t="s">
        <v>7008</v>
      </c>
      <c r="F902" s="217">
        <v>610</v>
      </c>
      <c r="G902" s="218">
        <f t="shared" si="231"/>
        <v>122</v>
      </c>
      <c r="H902" s="219">
        <f t="shared" si="232"/>
        <v>338.88888888888886</v>
      </c>
      <c r="I902" s="219">
        <f t="shared" si="233"/>
        <v>0.11296296296296295</v>
      </c>
      <c r="J902" s="217"/>
      <c r="K902" s="220"/>
      <c r="L902" s="220"/>
      <c r="M902" s="232"/>
      <c r="N902" s="222">
        <f t="shared" si="227"/>
        <v>0</v>
      </c>
      <c r="O902" s="223"/>
      <c r="P902" s="224"/>
      <c r="Q902" s="224"/>
      <c r="R902" s="224"/>
      <c r="S902" s="224"/>
      <c r="T902" s="225"/>
      <c r="U902" s="226">
        <f t="shared" si="234"/>
        <v>0.22592592592592589</v>
      </c>
      <c r="V902" s="227"/>
      <c r="W902" s="228" t="str">
        <f t="shared" si="235"/>
        <v>0</v>
      </c>
      <c r="X902" s="509"/>
      <c r="Y902" s="229">
        <f t="shared" ref="Y902:Y916" si="236">W902/2</f>
        <v>0</v>
      </c>
    </row>
    <row r="903" spans="2:25" ht="18.75" customHeight="1">
      <c r="B903" s="515"/>
      <c r="C903" s="506"/>
      <c r="D903" s="216">
        <v>6</v>
      </c>
      <c r="E903" s="216" t="s">
        <v>7009</v>
      </c>
      <c r="F903" s="217">
        <v>686</v>
      </c>
      <c r="G903" s="218">
        <f t="shared" si="231"/>
        <v>137.19999999999999</v>
      </c>
      <c r="H903" s="219">
        <f t="shared" si="232"/>
        <v>381.11111111111109</v>
      </c>
      <c r="I903" s="219">
        <f t="shared" si="233"/>
        <v>0.12703703703703703</v>
      </c>
      <c r="J903" s="217"/>
      <c r="K903" s="220"/>
      <c r="L903" s="220"/>
      <c r="M903" s="232"/>
      <c r="N903" s="222">
        <f t="shared" si="227"/>
        <v>0</v>
      </c>
      <c r="O903" s="223"/>
      <c r="P903" s="224"/>
      <c r="Q903" s="224"/>
      <c r="R903" s="224"/>
      <c r="S903" s="224"/>
      <c r="T903" s="225"/>
      <c r="U903" s="226">
        <f t="shared" si="234"/>
        <v>0.25407407407407406</v>
      </c>
      <c r="V903" s="227"/>
      <c r="W903" s="228" t="str">
        <f t="shared" si="235"/>
        <v>0</v>
      </c>
      <c r="X903" s="509"/>
      <c r="Y903" s="229">
        <f t="shared" si="236"/>
        <v>0</v>
      </c>
    </row>
    <row r="904" spans="2:25" ht="18.75" customHeight="1">
      <c r="B904" s="515"/>
      <c r="C904" s="506"/>
      <c r="D904" s="216">
        <v>7</v>
      </c>
      <c r="E904" s="216" t="s">
        <v>7010</v>
      </c>
      <c r="F904" s="217">
        <v>762</v>
      </c>
      <c r="G904" s="218">
        <f t="shared" si="231"/>
        <v>152.4</v>
      </c>
      <c r="H904" s="219">
        <f t="shared" si="232"/>
        <v>423.33333333333331</v>
      </c>
      <c r="I904" s="219">
        <f t="shared" si="233"/>
        <v>0.1411111111111111</v>
      </c>
      <c r="J904" s="217"/>
      <c r="K904" s="220" t="s">
        <v>7011</v>
      </c>
      <c r="L904" s="220"/>
      <c r="M904" s="232">
        <f>SUM(H898:H905)</f>
        <v>2752.2222222222222</v>
      </c>
      <c r="N904" s="222">
        <f t="shared" si="227"/>
        <v>55.044444444444444</v>
      </c>
      <c r="O904" s="223" t="s">
        <v>6241</v>
      </c>
      <c r="P904" s="224" t="s">
        <v>12</v>
      </c>
      <c r="Q904" s="224"/>
      <c r="R904" s="224" t="s">
        <v>1064</v>
      </c>
      <c r="S904" s="224"/>
      <c r="T904" s="225"/>
      <c r="U904" s="226">
        <f t="shared" si="234"/>
        <v>0.28222222222222221</v>
      </c>
      <c r="V904" s="227">
        <f>SUM(U898:U905)</f>
        <v>1.8348148148148147</v>
      </c>
      <c r="W904" s="228" t="str">
        <f t="shared" si="235"/>
        <v>2</v>
      </c>
      <c r="X904" s="509"/>
      <c r="Y904" s="229">
        <f t="shared" si="236"/>
        <v>1</v>
      </c>
    </row>
    <row r="905" spans="2:25" ht="18.75" customHeight="1">
      <c r="B905" s="515"/>
      <c r="C905" s="506"/>
      <c r="D905" s="216">
        <v>8</v>
      </c>
      <c r="E905" s="216" t="s">
        <v>7012</v>
      </c>
      <c r="F905" s="217">
        <v>610</v>
      </c>
      <c r="G905" s="218">
        <f t="shared" si="231"/>
        <v>122</v>
      </c>
      <c r="H905" s="219">
        <f t="shared" si="232"/>
        <v>338.88888888888886</v>
      </c>
      <c r="I905" s="219">
        <f t="shared" si="233"/>
        <v>0.11296296296296295</v>
      </c>
      <c r="J905" s="217"/>
      <c r="K905" s="220"/>
      <c r="L905" s="220"/>
      <c r="M905" s="232"/>
      <c r="N905" s="222">
        <f t="shared" si="227"/>
        <v>0</v>
      </c>
      <c r="O905" s="223"/>
      <c r="P905" s="224"/>
      <c r="Q905" s="224"/>
      <c r="R905" s="224"/>
      <c r="S905" s="224"/>
      <c r="T905" s="225"/>
      <c r="U905" s="226">
        <f t="shared" si="234"/>
        <v>0.22592592592592589</v>
      </c>
      <c r="V905" s="227"/>
      <c r="W905" s="228" t="str">
        <f t="shared" si="235"/>
        <v>0</v>
      </c>
      <c r="X905" s="509"/>
      <c r="Y905" s="229">
        <f t="shared" si="236"/>
        <v>0</v>
      </c>
    </row>
    <row r="906" spans="2:25" ht="18.75" customHeight="1">
      <c r="B906" s="515"/>
      <c r="C906" s="506"/>
      <c r="D906" s="216"/>
      <c r="E906" s="216"/>
      <c r="F906" s="217">
        <v>0</v>
      </c>
      <c r="G906" s="218">
        <f t="shared" si="231"/>
        <v>0</v>
      </c>
      <c r="H906" s="219">
        <f t="shared" si="232"/>
        <v>0</v>
      </c>
      <c r="I906" s="219">
        <f t="shared" si="233"/>
        <v>0</v>
      </c>
      <c r="J906" s="217"/>
      <c r="K906" s="220"/>
      <c r="L906" s="220"/>
      <c r="M906" s="232"/>
      <c r="N906" s="222">
        <f t="shared" si="227"/>
        <v>0</v>
      </c>
      <c r="O906" s="223"/>
      <c r="P906" s="224"/>
      <c r="Q906" s="224"/>
      <c r="R906" s="224"/>
      <c r="S906" s="224"/>
      <c r="T906" s="225"/>
      <c r="U906" s="226">
        <f t="shared" si="234"/>
        <v>0</v>
      </c>
      <c r="V906" s="227"/>
      <c r="W906" s="228" t="str">
        <f t="shared" si="235"/>
        <v>0</v>
      </c>
      <c r="X906" s="509"/>
      <c r="Y906" s="229">
        <f t="shared" si="236"/>
        <v>0</v>
      </c>
    </row>
    <row r="907" spans="2:25" ht="18.75" customHeight="1">
      <c r="B907" s="515"/>
      <c r="C907" s="506"/>
      <c r="D907" s="216">
        <v>1</v>
      </c>
      <c r="E907" s="216" t="s">
        <v>7013</v>
      </c>
      <c r="F907" s="217">
        <v>610</v>
      </c>
      <c r="G907" s="218">
        <f t="shared" si="231"/>
        <v>122</v>
      </c>
      <c r="H907" s="219">
        <f t="shared" si="232"/>
        <v>338.88888888888886</v>
      </c>
      <c r="I907" s="219">
        <f t="shared" si="233"/>
        <v>0.11296296296296295</v>
      </c>
      <c r="J907" s="217"/>
      <c r="K907" s="220"/>
      <c r="L907" s="220"/>
      <c r="M907" s="232"/>
      <c r="N907" s="222">
        <f t="shared" si="227"/>
        <v>0</v>
      </c>
      <c r="O907" s="223"/>
      <c r="P907" s="224"/>
      <c r="Q907" s="224"/>
      <c r="R907" s="224"/>
      <c r="S907" s="224"/>
      <c r="T907" s="225"/>
      <c r="U907" s="226">
        <f t="shared" si="234"/>
        <v>0.22592592592592589</v>
      </c>
      <c r="V907" s="227"/>
      <c r="W907" s="228" t="str">
        <f t="shared" si="235"/>
        <v>0</v>
      </c>
      <c r="X907" s="509"/>
      <c r="Y907" s="229">
        <f t="shared" si="236"/>
        <v>0</v>
      </c>
    </row>
    <row r="908" spans="2:25" ht="18.75" customHeight="1">
      <c r="B908" s="515"/>
      <c r="C908" s="506"/>
      <c r="D908" s="216">
        <v>2</v>
      </c>
      <c r="E908" s="216" t="s">
        <v>7014</v>
      </c>
      <c r="F908" s="217">
        <v>610</v>
      </c>
      <c r="G908" s="218">
        <f t="shared" si="231"/>
        <v>122</v>
      </c>
      <c r="H908" s="219">
        <f t="shared" si="232"/>
        <v>338.88888888888886</v>
      </c>
      <c r="I908" s="219">
        <f t="shared" si="233"/>
        <v>0.11296296296296295</v>
      </c>
      <c r="J908" s="217"/>
      <c r="K908" s="220"/>
      <c r="L908" s="220"/>
      <c r="M908" s="232"/>
      <c r="N908" s="222">
        <f t="shared" si="227"/>
        <v>0</v>
      </c>
      <c r="O908" s="223"/>
      <c r="P908" s="224"/>
      <c r="Q908" s="224"/>
      <c r="R908" s="224"/>
      <c r="S908" s="224"/>
      <c r="T908" s="225"/>
      <c r="U908" s="226">
        <f t="shared" si="234"/>
        <v>0.22592592592592589</v>
      </c>
      <c r="V908" s="227"/>
      <c r="W908" s="228" t="str">
        <f t="shared" si="235"/>
        <v>0</v>
      </c>
      <c r="X908" s="509"/>
      <c r="Y908" s="229">
        <f t="shared" si="236"/>
        <v>0</v>
      </c>
    </row>
    <row r="909" spans="2:25" ht="18.75" customHeight="1">
      <c r="B909" s="515"/>
      <c r="C909" s="506"/>
      <c r="D909" s="216">
        <v>3</v>
      </c>
      <c r="E909" s="216" t="s">
        <v>7015</v>
      </c>
      <c r="F909" s="217">
        <v>533</v>
      </c>
      <c r="G909" s="218">
        <f t="shared" si="231"/>
        <v>106.6</v>
      </c>
      <c r="H909" s="219">
        <f t="shared" si="232"/>
        <v>296.11111111111109</v>
      </c>
      <c r="I909" s="219">
        <f t="shared" si="233"/>
        <v>9.8703703703703696E-2</v>
      </c>
      <c r="J909" s="217"/>
      <c r="K909" s="220"/>
      <c r="L909" s="220"/>
      <c r="M909" s="232"/>
      <c r="N909" s="222">
        <f t="shared" si="227"/>
        <v>0</v>
      </c>
      <c r="O909" s="223"/>
      <c r="P909" s="224"/>
      <c r="Q909" s="224"/>
      <c r="R909" s="224"/>
      <c r="S909" s="224"/>
      <c r="T909" s="225"/>
      <c r="U909" s="226">
        <f t="shared" si="234"/>
        <v>0.19740740740740739</v>
      </c>
      <c r="V909" s="227"/>
      <c r="W909" s="228" t="str">
        <f t="shared" si="235"/>
        <v>0</v>
      </c>
      <c r="X909" s="509"/>
      <c r="Y909" s="229">
        <f t="shared" si="236"/>
        <v>0</v>
      </c>
    </row>
    <row r="910" spans="2:25" ht="18.75" customHeight="1">
      <c r="B910" s="515"/>
      <c r="C910" s="506"/>
      <c r="D910" s="216">
        <v>4</v>
      </c>
      <c r="E910" s="216" t="s">
        <v>7016</v>
      </c>
      <c r="F910" s="217">
        <v>762</v>
      </c>
      <c r="G910" s="218">
        <f t="shared" si="231"/>
        <v>152.4</v>
      </c>
      <c r="H910" s="219">
        <f t="shared" si="232"/>
        <v>423.33333333333331</v>
      </c>
      <c r="I910" s="219">
        <f t="shared" si="233"/>
        <v>0.1411111111111111</v>
      </c>
      <c r="J910" s="217"/>
      <c r="K910" s="220"/>
      <c r="L910" s="220"/>
      <c r="M910" s="232"/>
      <c r="N910" s="222">
        <f t="shared" si="227"/>
        <v>0</v>
      </c>
      <c r="O910" s="223"/>
      <c r="P910" s="224"/>
      <c r="Q910" s="224"/>
      <c r="R910" s="224"/>
      <c r="S910" s="224"/>
      <c r="T910" s="225"/>
      <c r="U910" s="226">
        <f t="shared" si="234"/>
        <v>0.28222222222222221</v>
      </c>
      <c r="V910" s="227"/>
      <c r="W910" s="228" t="str">
        <f t="shared" si="235"/>
        <v>0</v>
      </c>
      <c r="X910" s="509"/>
      <c r="Y910" s="229">
        <f t="shared" si="236"/>
        <v>0</v>
      </c>
    </row>
    <row r="911" spans="2:25" ht="18.75" customHeight="1">
      <c r="B911" s="515"/>
      <c r="C911" s="506"/>
      <c r="D911" s="216">
        <v>5</v>
      </c>
      <c r="E911" s="216" t="s">
        <v>7017</v>
      </c>
      <c r="F911" s="217">
        <v>610</v>
      </c>
      <c r="G911" s="218">
        <f t="shared" si="231"/>
        <v>122</v>
      </c>
      <c r="H911" s="219">
        <f t="shared" si="232"/>
        <v>338.88888888888886</v>
      </c>
      <c r="I911" s="219">
        <f t="shared" si="233"/>
        <v>0.11296296296296295</v>
      </c>
      <c r="J911" s="217"/>
      <c r="K911" s="220"/>
      <c r="L911" s="220"/>
      <c r="M911" s="232"/>
      <c r="N911" s="222">
        <f t="shared" si="227"/>
        <v>0</v>
      </c>
      <c r="O911" s="223"/>
      <c r="P911" s="224"/>
      <c r="Q911" s="224"/>
      <c r="R911" s="224"/>
      <c r="S911" s="224"/>
      <c r="T911" s="225"/>
      <c r="U911" s="226">
        <f t="shared" si="234"/>
        <v>0.22592592592592589</v>
      </c>
      <c r="V911" s="227"/>
      <c r="W911" s="228" t="str">
        <f t="shared" si="235"/>
        <v>0</v>
      </c>
      <c r="X911" s="509"/>
      <c r="Y911" s="229">
        <f t="shared" si="236"/>
        <v>0</v>
      </c>
    </row>
    <row r="912" spans="2:25" ht="18.75" customHeight="1">
      <c r="B912" s="515"/>
      <c r="C912" s="506"/>
      <c r="D912" s="216">
        <v>6</v>
      </c>
      <c r="E912" s="216" t="s">
        <v>7018</v>
      </c>
      <c r="F912" s="217">
        <v>533</v>
      </c>
      <c r="G912" s="218">
        <f t="shared" si="231"/>
        <v>106.6</v>
      </c>
      <c r="H912" s="219">
        <f t="shared" si="232"/>
        <v>296.11111111111109</v>
      </c>
      <c r="I912" s="219">
        <f t="shared" si="233"/>
        <v>9.8703703703703696E-2</v>
      </c>
      <c r="J912" s="217"/>
      <c r="K912" s="220"/>
      <c r="L912" s="220"/>
      <c r="M912" s="221"/>
      <c r="N912" s="222">
        <f t="shared" si="227"/>
        <v>0</v>
      </c>
      <c r="O912" s="223"/>
      <c r="P912" s="224"/>
      <c r="Q912" s="224"/>
      <c r="R912" s="224"/>
      <c r="S912" s="224"/>
      <c r="T912" s="225"/>
      <c r="U912" s="226">
        <f t="shared" si="234"/>
        <v>0.19740740740740739</v>
      </c>
      <c r="V912" s="227"/>
      <c r="W912" s="228" t="str">
        <f t="shared" si="235"/>
        <v>0</v>
      </c>
      <c r="X912" s="509"/>
      <c r="Y912" s="229">
        <f t="shared" si="236"/>
        <v>0</v>
      </c>
    </row>
    <row r="913" spans="2:25" ht="18.75" customHeight="1">
      <c r="B913" s="515"/>
      <c r="C913" s="506"/>
      <c r="D913" s="216">
        <v>7</v>
      </c>
      <c r="E913" s="216" t="s">
        <v>7019</v>
      </c>
      <c r="F913" s="217">
        <v>381</v>
      </c>
      <c r="G913" s="218">
        <f t="shared" si="231"/>
        <v>76.2</v>
      </c>
      <c r="H913" s="219">
        <f t="shared" si="232"/>
        <v>211.66666666666666</v>
      </c>
      <c r="I913" s="219">
        <f t="shared" si="233"/>
        <v>7.0555555555555552E-2</v>
      </c>
      <c r="J913" s="217"/>
      <c r="K913" s="220"/>
      <c r="L913" s="220"/>
      <c r="M913" s="221"/>
      <c r="N913" s="222">
        <f t="shared" si="227"/>
        <v>0</v>
      </c>
      <c r="O913" s="223"/>
      <c r="P913" s="224"/>
      <c r="Q913" s="224"/>
      <c r="R913" s="224"/>
      <c r="S913" s="224"/>
      <c r="T913" s="225"/>
      <c r="U913" s="226">
        <f t="shared" si="234"/>
        <v>0.1411111111111111</v>
      </c>
      <c r="V913" s="227"/>
      <c r="W913" s="228" t="str">
        <f t="shared" si="235"/>
        <v>0</v>
      </c>
      <c r="X913" s="509"/>
      <c r="Y913" s="229">
        <f t="shared" si="236"/>
        <v>0</v>
      </c>
    </row>
    <row r="914" spans="2:25" ht="18.75" customHeight="1">
      <c r="B914" s="515"/>
      <c r="C914" s="506"/>
      <c r="D914" s="216">
        <v>8</v>
      </c>
      <c r="E914" s="216" t="s">
        <v>7020</v>
      </c>
      <c r="F914" s="217">
        <v>762</v>
      </c>
      <c r="G914" s="218">
        <f t="shared" si="231"/>
        <v>152.4</v>
      </c>
      <c r="H914" s="219">
        <f t="shared" si="232"/>
        <v>423.33333333333331</v>
      </c>
      <c r="I914" s="219">
        <f t="shared" si="233"/>
        <v>0.1411111111111111</v>
      </c>
      <c r="J914" s="217"/>
      <c r="K914" s="220" t="s">
        <v>7021</v>
      </c>
      <c r="L914" s="220"/>
      <c r="M914" s="221">
        <f>SUM(H907:H914)</f>
        <v>2667.2222222222222</v>
      </c>
      <c r="N914" s="222">
        <f t="shared" si="227"/>
        <v>53.344444444444441</v>
      </c>
      <c r="O914" s="223" t="s">
        <v>6241</v>
      </c>
      <c r="P914" s="224" t="s">
        <v>12</v>
      </c>
      <c r="Q914" s="224"/>
      <c r="R914" s="224" t="s">
        <v>1064</v>
      </c>
      <c r="S914" s="224"/>
      <c r="T914" s="225"/>
      <c r="U914" s="226">
        <f t="shared" si="234"/>
        <v>0.28222222222222221</v>
      </c>
      <c r="V914" s="227">
        <f>SUM(U907:U914)</f>
        <v>1.778148148148148</v>
      </c>
      <c r="W914" s="228" t="str">
        <f t="shared" si="235"/>
        <v>2</v>
      </c>
      <c r="X914" s="509"/>
      <c r="Y914" s="229">
        <f t="shared" si="236"/>
        <v>1</v>
      </c>
    </row>
    <row r="915" spans="2:25" ht="18.75" customHeight="1">
      <c r="B915" s="515"/>
      <c r="C915" s="506"/>
      <c r="D915" s="216"/>
      <c r="E915" s="216"/>
      <c r="F915" s="217"/>
      <c r="G915" s="218">
        <f t="shared" si="231"/>
        <v>0</v>
      </c>
      <c r="H915" s="219">
        <f t="shared" si="232"/>
        <v>0</v>
      </c>
      <c r="I915" s="219">
        <f t="shared" si="233"/>
        <v>0</v>
      </c>
      <c r="J915" s="217"/>
      <c r="K915" s="220"/>
      <c r="L915" s="220"/>
      <c r="M915" s="221"/>
      <c r="N915" s="222">
        <f t="shared" si="227"/>
        <v>0</v>
      </c>
      <c r="O915" s="223"/>
      <c r="P915" s="224"/>
      <c r="Q915" s="224"/>
      <c r="R915" s="224"/>
      <c r="S915" s="224"/>
      <c r="T915" s="225"/>
      <c r="U915" s="226">
        <f t="shared" si="234"/>
        <v>0</v>
      </c>
      <c r="V915" s="227"/>
      <c r="W915" s="228" t="str">
        <f t="shared" si="235"/>
        <v>0</v>
      </c>
      <c r="X915" s="509"/>
      <c r="Y915" s="229">
        <f t="shared" si="236"/>
        <v>0</v>
      </c>
    </row>
    <row r="916" spans="2:25" ht="18.75" customHeight="1">
      <c r="B916" s="516"/>
      <c r="C916" s="507"/>
      <c r="D916" s="216"/>
      <c r="E916" s="216"/>
      <c r="F916" s="217"/>
      <c r="G916" s="218">
        <f>F916/$G$15</f>
        <v>0</v>
      </c>
      <c r="H916" s="219">
        <f>F916/$H$15</f>
        <v>0</v>
      </c>
      <c r="I916" s="219">
        <f>H916/$I$15</f>
        <v>0</v>
      </c>
      <c r="J916" s="217"/>
      <c r="K916" s="220"/>
      <c r="L916" s="220"/>
      <c r="M916" s="232"/>
      <c r="N916" s="222">
        <f>M916/$N$15</f>
        <v>0</v>
      </c>
      <c r="O916" s="231"/>
      <c r="P916" s="231"/>
      <c r="Q916" s="231"/>
      <c r="R916" s="231"/>
      <c r="S916" s="231"/>
      <c r="T916" s="225"/>
      <c r="U916" s="226">
        <f>H916/$U$15</f>
        <v>0</v>
      </c>
      <c r="V916" s="227"/>
      <c r="W916" s="228" t="str">
        <f>IF(V916&lt;1,"0",IF(V916&lt;5,"2",IF(V916&gt;=5,"6")))</f>
        <v>0</v>
      </c>
      <c r="X916" s="510"/>
      <c r="Y916" s="229">
        <f t="shared" si="236"/>
        <v>0</v>
      </c>
    </row>
    <row r="917" spans="2:25">
      <c r="B917" s="233"/>
      <c r="C917" s="234" t="s">
        <v>111</v>
      </c>
      <c r="D917" s="235"/>
      <c r="E917" s="236">
        <f>COUNTA(E837:E916)</f>
        <v>68</v>
      </c>
      <c r="F917" s="236">
        <f>SUM(F837:F916)</f>
        <v>43071</v>
      </c>
      <c r="G917" s="236">
        <f>SUM(G837:G916)</f>
        <v>8614.1999999999971</v>
      </c>
      <c r="H917" s="236">
        <f>SUM(H837:H916)</f>
        <v>23928.333333333332</v>
      </c>
      <c r="I917" s="236">
        <f>SUM(I837:I916)</f>
        <v>7.9761111111111154</v>
      </c>
      <c r="J917" s="236">
        <f>COUNTA(J837:J916)</f>
        <v>0</v>
      </c>
      <c r="K917" s="236">
        <f>COUNTA(K837:K916)</f>
        <v>10</v>
      </c>
      <c r="L917" s="236">
        <f>COUNTA(L837:L916)</f>
        <v>0</v>
      </c>
      <c r="M917" s="236">
        <f>SUM(M837:M916)</f>
        <v>23928.333333333332</v>
      </c>
      <c r="N917" s="236">
        <f>SUM(N837:N916)</f>
        <v>478.56666666666661</v>
      </c>
      <c r="O917" s="237"/>
      <c r="P917" s="238">
        <f>COUNTIF(P837:P916, "YES")</f>
        <v>0</v>
      </c>
      <c r="Q917" s="237"/>
      <c r="R917" s="237"/>
      <c r="S917" s="237"/>
      <c r="T917" s="237"/>
      <c r="U917" s="236">
        <f>SUM(U837:U916)</f>
        <v>15.952222222222231</v>
      </c>
      <c r="V917" s="236">
        <f>SUM(V837:V916)</f>
        <v>15.95222222222222</v>
      </c>
      <c r="W917" s="236">
        <f t="array" ref="W917">SUM(ABS(W837:W916))</f>
        <v>20</v>
      </c>
      <c r="X917" s="238">
        <f>IF(X837&lt;0.2, "0", IF(X837&lt;=2, "2", IF(X837&gt;2, ROUND(X837,0))))</f>
        <v>3</v>
      </c>
      <c r="Y917" s="236">
        <f>SUM(Y837:Y916)</f>
        <v>10</v>
      </c>
    </row>
    <row r="918" spans="2:25">
      <c r="B918" s="520" t="s">
        <v>112</v>
      </c>
      <c r="C918" s="521"/>
      <c r="D918" s="252"/>
      <c r="E918" s="253">
        <f t="shared" ref="E918:N918" si="237">E122+E180+E266+E295+E327+E381+E432+E590+E632+E689+E836+E917</f>
        <v>749</v>
      </c>
      <c r="F918" s="253">
        <f t="shared" si="237"/>
        <v>632378</v>
      </c>
      <c r="G918" s="253">
        <f t="shared" si="237"/>
        <v>126475.59999999999</v>
      </c>
      <c r="H918" s="253">
        <f t="shared" si="237"/>
        <v>351321.11111111107</v>
      </c>
      <c r="I918" s="253">
        <f t="shared" si="237"/>
        <v>116.84555555555555</v>
      </c>
      <c r="J918" s="253">
        <f t="shared" si="237"/>
        <v>2</v>
      </c>
      <c r="K918" s="253">
        <f t="shared" si="237"/>
        <v>126</v>
      </c>
      <c r="L918" s="253">
        <f t="shared" si="237"/>
        <v>0</v>
      </c>
      <c r="M918" s="253">
        <f t="shared" si="237"/>
        <v>351321.11111111107</v>
      </c>
      <c r="N918" s="253">
        <f t="shared" si="237"/>
        <v>7026.4222222222206</v>
      </c>
      <c r="O918" s="217"/>
      <c r="P918" s="253">
        <f>P122+P180+P266+P295+P327+P381+P432+P590+P632+P689+P836+P917</f>
        <v>5</v>
      </c>
      <c r="Q918" s="217"/>
      <c r="R918" s="217"/>
      <c r="S918" s="254"/>
      <c r="T918" s="225"/>
      <c r="U918" s="253">
        <f>U122+U180+U266+U295+U327+U381+U432+U590+U632+U689+U836+U917</f>
        <v>234.21407407407406</v>
      </c>
      <c r="V918" s="253">
        <f>V122+V180+V266+V295+V327+V381+V432+V590+V632+V689+V836+V917</f>
        <v>235.10333333333332</v>
      </c>
      <c r="W918" s="253">
        <f>W122+W180+W266+W295+W327+W381+W432+W590+W632+W689+W836+W917</f>
        <v>252</v>
      </c>
      <c r="X918" s="253">
        <f>X122+X180+X266+X295+X327+X381+X432+X590+X632+X689+X836+X917</f>
        <v>41</v>
      </c>
      <c r="Y918" s="253">
        <f>Y122+Y180+Y266+Y295+Y327+Y381+Y432+Y590+Y632+Y689+Y836+Y917</f>
        <v>126</v>
      </c>
    </row>
    <row r="920" spans="2:25">
      <c r="U920" s="256"/>
      <c r="V920" s="256"/>
    </row>
  </sheetData>
  <autoFilter ref="A16:AA918" xr:uid="{00000000-0001-0000-0B00-000000000000}"/>
  <mergeCells count="50">
    <mergeCell ref="B181:B265"/>
    <mergeCell ref="C181:C265"/>
    <mergeCell ref="X181:X265"/>
    <mergeCell ref="B1:J1"/>
    <mergeCell ref="B2:J2"/>
    <mergeCell ref="B6:D6"/>
    <mergeCell ref="G6:H6"/>
    <mergeCell ref="B7:D7"/>
    <mergeCell ref="G7:H7"/>
    <mergeCell ref="C11:D11"/>
    <mergeCell ref="B12:D12"/>
    <mergeCell ref="B8:D8"/>
    <mergeCell ref="G8:H8"/>
    <mergeCell ref="B9:D9"/>
    <mergeCell ref="G9:H9"/>
    <mergeCell ref="B10:D10"/>
    <mergeCell ref="B17:B121"/>
    <mergeCell ref="C17:C121"/>
    <mergeCell ref="X17:X121"/>
    <mergeCell ref="B123:B179"/>
    <mergeCell ref="C123:C179"/>
    <mergeCell ref="X123:X179"/>
    <mergeCell ref="B918:C918"/>
    <mergeCell ref="B433:B589"/>
    <mergeCell ref="C433:C589"/>
    <mergeCell ref="X433:X589"/>
    <mergeCell ref="B591:B631"/>
    <mergeCell ref="C591:C631"/>
    <mergeCell ref="X591:X631"/>
    <mergeCell ref="B633:B688"/>
    <mergeCell ref="C633:C688"/>
    <mergeCell ref="X633:X688"/>
    <mergeCell ref="B690:B835"/>
    <mergeCell ref="C690:C835"/>
    <mergeCell ref="X690:X835"/>
    <mergeCell ref="B837:B916"/>
    <mergeCell ref="C837:C916"/>
    <mergeCell ref="X837:X916"/>
    <mergeCell ref="B267:B294"/>
    <mergeCell ref="C267:C294"/>
    <mergeCell ref="X267:X294"/>
    <mergeCell ref="B296:B326"/>
    <mergeCell ref="C296:C326"/>
    <mergeCell ref="X296:X326"/>
    <mergeCell ref="B328:B380"/>
    <mergeCell ref="C328:C380"/>
    <mergeCell ref="X328:X380"/>
    <mergeCell ref="B382:B431"/>
    <mergeCell ref="C382:C431"/>
    <mergeCell ref="X382:X431"/>
  </mergeCells>
  <pageMargins left="0.75" right="0.75" top="1" bottom="1" header="0.5" footer="0.5"/>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Y706"/>
  <sheetViews>
    <sheetView topLeftCell="B669" zoomScale="40" zoomScaleNormal="40" workbookViewId="0">
      <selection activeCell="C634" sqref="C634:C702"/>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8.19921875" style="187" customWidth="1"/>
    <col min="6" max="6" width="22.53125" style="187" customWidth="1"/>
    <col min="7" max="7" width="23.796875" style="187" customWidth="1"/>
    <col min="8" max="8" width="27.796875" style="187" customWidth="1"/>
    <col min="9" max="9" width="24.19921875" style="187" customWidth="1"/>
    <col min="10" max="10" width="26.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8.19921875" style="187" customWidth="1"/>
    <col min="262" max="262" width="22.53125" style="187" customWidth="1"/>
    <col min="263" max="263" width="23.796875" style="187" customWidth="1"/>
    <col min="264" max="264" width="27.796875" style="187" customWidth="1"/>
    <col min="265" max="265" width="24.19921875" style="187" customWidth="1"/>
    <col min="266" max="266" width="26.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8.19921875" style="187" customWidth="1"/>
    <col min="518" max="518" width="22.53125" style="187" customWidth="1"/>
    <col min="519" max="519" width="23.796875" style="187" customWidth="1"/>
    <col min="520" max="520" width="27.796875" style="187" customWidth="1"/>
    <col min="521" max="521" width="24.19921875" style="187" customWidth="1"/>
    <col min="522" max="522" width="26.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8.19921875" style="187" customWidth="1"/>
    <col min="774" max="774" width="22.53125" style="187" customWidth="1"/>
    <col min="775" max="775" width="23.796875" style="187" customWidth="1"/>
    <col min="776" max="776" width="27.796875" style="187" customWidth="1"/>
    <col min="777" max="777" width="24.19921875" style="187" customWidth="1"/>
    <col min="778" max="778" width="26.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8.19921875" style="187" customWidth="1"/>
    <col min="1030" max="1030" width="22.53125" style="187" customWidth="1"/>
    <col min="1031" max="1031" width="23.796875" style="187" customWidth="1"/>
    <col min="1032" max="1032" width="27.796875" style="187" customWidth="1"/>
    <col min="1033" max="1033" width="24.19921875" style="187" customWidth="1"/>
    <col min="1034" max="1034" width="26.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8.19921875" style="187" customWidth="1"/>
    <col min="1286" max="1286" width="22.53125" style="187" customWidth="1"/>
    <col min="1287" max="1287" width="23.796875" style="187" customWidth="1"/>
    <col min="1288" max="1288" width="27.796875" style="187" customWidth="1"/>
    <col min="1289" max="1289" width="24.19921875" style="187" customWidth="1"/>
    <col min="1290" max="1290" width="26.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8.19921875" style="187" customWidth="1"/>
    <col min="1542" max="1542" width="22.53125" style="187" customWidth="1"/>
    <col min="1543" max="1543" width="23.796875" style="187" customWidth="1"/>
    <col min="1544" max="1544" width="27.796875" style="187" customWidth="1"/>
    <col min="1545" max="1545" width="24.19921875" style="187" customWidth="1"/>
    <col min="1546" max="1546" width="26.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8.19921875" style="187" customWidth="1"/>
    <col min="1798" max="1798" width="22.53125" style="187" customWidth="1"/>
    <col min="1799" max="1799" width="23.796875" style="187" customWidth="1"/>
    <col min="1800" max="1800" width="27.796875" style="187" customWidth="1"/>
    <col min="1801" max="1801" width="24.19921875" style="187" customWidth="1"/>
    <col min="1802" max="1802" width="26.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8.19921875" style="187" customWidth="1"/>
    <col min="2054" max="2054" width="22.53125" style="187" customWidth="1"/>
    <col min="2055" max="2055" width="23.796875" style="187" customWidth="1"/>
    <col min="2056" max="2056" width="27.796875" style="187" customWidth="1"/>
    <col min="2057" max="2057" width="24.19921875" style="187" customWidth="1"/>
    <col min="2058" max="2058" width="26.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8.19921875" style="187" customWidth="1"/>
    <col min="2310" max="2310" width="22.53125" style="187" customWidth="1"/>
    <col min="2311" max="2311" width="23.796875" style="187" customWidth="1"/>
    <col min="2312" max="2312" width="27.796875" style="187" customWidth="1"/>
    <col min="2313" max="2313" width="24.19921875" style="187" customWidth="1"/>
    <col min="2314" max="2314" width="26.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8.19921875" style="187" customWidth="1"/>
    <col min="2566" max="2566" width="22.53125" style="187" customWidth="1"/>
    <col min="2567" max="2567" width="23.796875" style="187" customWidth="1"/>
    <col min="2568" max="2568" width="27.796875" style="187" customWidth="1"/>
    <col min="2569" max="2569" width="24.19921875" style="187" customWidth="1"/>
    <col min="2570" max="2570" width="26.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8.19921875" style="187" customWidth="1"/>
    <col min="2822" max="2822" width="22.53125" style="187" customWidth="1"/>
    <col min="2823" max="2823" width="23.796875" style="187" customWidth="1"/>
    <col min="2824" max="2824" width="27.796875" style="187" customWidth="1"/>
    <col min="2825" max="2825" width="24.19921875" style="187" customWidth="1"/>
    <col min="2826" max="2826" width="26.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8.19921875" style="187" customWidth="1"/>
    <col min="3078" max="3078" width="22.53125" style="187" customWidth="1"/>
    <col min="3079" max="3079" width="23.796875" style="187" customWidth="1"/>
    <col min="3080" max="3080" width="27.796875" style="187" customWidth="1"/>
    <col min="3081" max="3081" width="24.19921875" style="187" customWidth="1"/>
    <col min="3082" max="3082" width="26.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8.19921875" style="187" customWidth="1"/>
    <col min="3334" max="3334" width="22.53125" style="187" customWidth="1"/>
    <col min="3335" max="3335" width="23.796875" style="187" customWidth="1"/>
    <col min="3336" max="3336" width="27.796875" style="187" customWidth="1"/>
    <col min="3337" max="3337" width="24.19921875" style="187" customWidth="1"/>
    <col min="3338" max="3338" width="26.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8.19921875" style="187" customWidth="1"/>
    <col min="3590" max="3590" width="22.53125" style="187" customWidth="1"/>
    <col min="3591" max="3591" width="23.796875" style="187" customWidth="1"/>
    <col min="3592" max="3592" width="27.796875" style="187" customWidth="1"/>
    <col min="3593" max="3593" width="24.19921875" style="187" customWidth="1"/>
    <col min="3594" max="3594" width="26.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8.19921875" style="187" customWidth="1"/>
    <col min="3846" max="3846" width="22.53125" style="187" customWidth="1"/>
    <col min="3847" max="3847" width="23.796875" style="187" customWidth="1"/>
    <col min="3848" max="3848" width="27.796875" style="187" customWidth="1"/>
    <col min="3849" max="3849" width="24.19921875" style="187" customWidth="1"/>
    <col min="3850" max="3850" width="26.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8.19921875" style="187" customWidth="1"/>
    <col min="4102" max="4102" width="22.53125" style="187" customWidth="1"/>
    <col min="4103" max="4103" width="23.796875" style="187" customWidth="1"/>
    <col min="4104" max="4104" width="27.796875" style="187" customWidth="1"/>
    <col min="4105" max="4105" width="24.19921875" style="187" customWidth="1"/>
    <col min="4106" max="4106" width="26.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8.19921875" style="187" customWidth="1"/>
    <col min="4358" max="4358" width="22.53125" style="187" customWidth="1"/>
    <col min="4359" max="4359" width="23.796875" style="187" customWidth="1"/>
    <col min="4360" max="4360" width="27.796875" style="187" customWidth="1"/>
    <col min="4361" max="4361" width="24.19921875" style="187" customWidth="1"/>
    <col min="4362" max="4362" width="26.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8.19921875" style="187" customWidth="1"/>
    <col min="4614" max="4614" width="22.53125" style="187" customWidth="1"/>
    <col min="4615" max="4615" width="23.796875" style="187" customWidth="1"/>
    <col min="4616" max="4616" width="27.796875" style="187" customWidth="1"/>
    <col min="4617" max="4617" width="24.19921875" style="187" customWidth="1"/>
    <col min="4618" max="4618" width="26.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8.19921875" style="187" customWidth="1"/>
    <col min="4870" max="4870" width="22.53125" style="187" customWidth="1"/>
    <col min="4871" max="4871" width="23.796875" style="187" customWidth="1"/>
    <col min="4872" max="4872" width="27.796875" style="187" customWidth="1"/>
    <col min="4873" max="4873" width="24.19921875" style="187" customWidth="1"/>
    <col min="4874" max="4874" width="26.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8.19921875" style="187" customWidth="1"/>
    <col min="5126" max="5126" width="22.53125" style="187" customWidth="1"/>
    <col min="5127" max="5127" width="23.796875" style="187" customWidth="1"/>
    <col min="5128" max="5128" width="27.796875" style="187" customWidth="1"/>
    <col min="5129" max="5129" width="24.19921875" style="187" customWidth="1"/>
    <col min="5130" max="5130" width="26.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8.19921875" style="187" customWidth="1"/>
    <col min="5382" max="5382" width="22.53125" style="187" customWidth="1"/>
    <col min="5383" max="5383" width="23.796875" style="187" customWidth="1"/>
    <col min="5384" max="5384" width="27.796875" style="187" customWidth="1"/>
    <col min="5385" max="5385" width="24.19921875" style="187" customWidth="1"/>
    <col min="5386" max="5386" width="26.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8.19921875" style="187" customWidth="1"/>
    <col min="5638" max="5638" width="22.53125" style="187" customWidth="1"/>
    <col min="5639" max="5639" width="23.796875" style="187" customWidth="1"/>
    <col min="5640" max="5640" width="27.796875" style="187" customWidth="1"/>
    <col min="5641" max="5641" width="24.19921875" style="187" customWidth="1"/>
    <col min="5642" max="5642" width="26.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8.19921875" style="187" customWidth="1"/>
    <col min="5894" max="5894" width="22.53125" style="187" customWidth="1"/>
    <col min="5895" max="5895" width="23.796875" style="187" customWidth="1"/>
    <col min="5896" max="5896" width="27.796875" style="187" customWidth="1"/>
    <col min="5897" max="5897" width="24.19921875" style="187" customWidth="1"/>
    <col min="5898" max="5898" width="26.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8.19921875" style="187" customWidth="1"/>
    <col min="6150" max="6150" width="22.53125" style="187" customWidth="1"/>
    <col min="6151" max="6151" width="23.796875" style="187" customWidth="1"/>
    <col min="6152" max="6152" width="27.796875" style="187" customWidth="1"/>
    <col min="6153" max="6153" width="24.19921875" style="187" customWidth="1"/>
    <col min="6154" max="6154" width="26.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8.19921875" style="187" customWidth="1"/>
    <col min="6406" max="6406" width="22.53125" style="187" customWidth="1"/>
    <col min="6407" max="6407" width="23.796875" style="187" customWidth="1"/>
    <col min="6408" max="6408" width="27.796875" style="187" customWidth="1"/>
    <col min="6409" max="6409" width="24.19921875" style="187" customWidth="1"/>
    <col min="6410" max="6410" width="26.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8.19921875" style="187" customWidth="1"/>
    <col min="6662" max="6662" width="22.53125" style="187" customWidth="1"/>
    <col min="6663" max="6663" width="23.796875" style="187" customWidth="1"/>
    <col min="6664" max="6664" width="27.796875" style="187" customWidth="1"/>
    <col min="6665" max="6665" width="24.19921875" style="187" customWidth="1"/>
    <col min="6666" max="6666" width="26.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8.19921875" style="187" customWidth="1"/>
    <col min="6918" max="6918" width="22.53125" style="187" customWidth="1"/>
    <col min="6919" max="6919" width="23.796875" style="187" customWidth="1"/>
    <col min="6920" max="6920" width="27.796875" style="187" customWidth="1"/>
    <col min="6921" max="6921" width="24.19921875" style="187" customWidth="1"/>
    <col min="6922" max="6922" width="26.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8.19921875" style="187" customWidth="1"/>
    <col min="7174" max="7174" width="22.53125" style="187" customWidth="1"/>
    <col min="7175" max="7175" width="23.796875" style="187" customWidth="1"/>
    <col min="7176" max="7176" width="27.796875" style="187" customWidth="1"/>
    <col min="7177" max="7177" width="24.19921875" style="187" customWidth="1"/>
    <col min="7178" max="7178" width="26.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8.19921875" style="187" customWidth="1"/>
    <col min="7430" max="7430" width="22.53125" style="187" customWidth="1"/>
    <col min="7431" max="7431" width="23.796875" style="187" customWidth="1"/>
    <col min="7432" max="7432" width="27.796875" style="187" customWidth="1"/>
    <col min="7433" max="7433" width="24.19921875" style="187" customWidth="1"/>
    <col min="7434" max="7434" width="26.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8.19921875" style="187" customWidth="1"/>
    <col min="7686" max="7686" width="22.53125" style="187" customWidth="1"/>
    <col min="7687" max="7687" width="23.796875" style="187" customWidth="1"/>
    <col min="7688" max="7688" width="27.796875" style="187" customWidth="1"/>
    <col min="7689" max="7689" width="24.19921875" style="187" customWidth="1"/>
    <col min="7690" max="7690" width="26.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8.19921875" style="187" customWidth="1"/>
    <col min="7942" max="7942" width="22.53125" style="187" customWidth="1"/>
    <col min="7943" max="7943" width="23.796875" style="187" customWidth="1"/>
    <col min="7944" max="7944" width="27.796875" style="187" customWidth="1"/>
    <col min="7945" max="7945" width="24.19921875" style="187" customWidth="1"/>
    <col min="7946" max="7946" width="26.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8.19921875" style="187" customWidth="1"/>
    <col min="8198" max="8198" width="22.53125" style="187" customWidth="1"/>
    <col min="8199" max="8199" width="23.796875" style="187" customWidth="1"/>
    <col min="8200" max="8200" width="27.796875" style="187" customWidth="1"/>
    <col min="8201" max="8201" width="24.19921875" style="187" customWidth="1"/>
    <col min="8202" max="8202" width="26.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8.19921875" style="187" customWidth="1"/>
    <col min="8454" max="8454" width="22.53125" style="187" customWidth="1"/>
    <col min="8455" max="8455" width="23.796875" style="187" customWidth="1"/>
    <col min="8456" max="8456" width="27.796875" style="187" customWidth="1"/>
    <col min="8457" max="8457" width="24.19921875" style="187" customWidth="1"/>
    <col min="8458" max="8458" width="26.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8.19921875" style="187" customWidth="1"/>
    <col min="8710" max="8710" width="22.53125" style="187" customWidth="1"/>
    <col min="8711" max="8711" width="23.796875" style="187" customWidth="1"/>
    <col min="8712" max="8712" width="27.796875" style="187" customWidth="1"/>
    <col min="8713" max="8713" width="24.19921875" style="187" customWidth="1"/>
    <col min="8714" max="8714" width="26.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8.19921875" style="187" customWidth="1"/>
    <col min="8966" max="8966" width="22.53125" style="187" customWidth="1"/>
    <col min="8967" max="8967" width="23.796875" style="187" customWidth="1"/>
    <col min="8968" max="8968" width="27.796875" style="187" customWidth="1"/>
    <col min="8969" max="8969" width="24.19921875" style="187" customWidth="1"/>
    <col min="8970" max="8970" width="26.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8.19921875" style="187" customWidth="1"/>
    <col min="9222" max="9222" width="22.53125" style="187" customWidth="1"/>
    <col min="9223" max="9223" width="23.796875" style="187" customWidth="1"/>
    <col min="9224" max="9224" width="27.796875" style="187" customWidth="1"/>
    <col min="9225" max="9225" width="24.19921875" style="187" customWidth="1"/>
    <col min="9226" max="9226" width="26.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8.19921875" style="187" customWidth="1"/>
    <col min="9478" max="9478" width="22.53125" style="187" customWidth="1"/>
    <col min="9479" max="9479" width="23.796875" style="187" customWidth="1"/>
    <col min="9480" max="9480" width="27.796875" style="187" customWidth="1"/>
    <col min="9481" max="9481" width="24.19921875" style="187" customWidth="1"/>
    <col min="9482" max="9482" width="26.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8.19921875" style="187" customWidth="1"/>
    <col min="9734" max="9734" width="22.53125" style="187" customWidth="1"/>
    <col min="9735" max="9735" width="23.796875" style="187" customWidth="1"/>
    <col min="9736" max="9736" width="27.796875" style="187" customWidth="1"/>
    <col min="9737" max="9737" width="24.19921875" style="187" customWidth="1"/>
    <col min="9738" max="9738" width="26.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8.19921875" style="187" customWidth="1"/>
    <col min="9990" max="9990" width="22.53125" style="187" customWidth="1"/>
    <col min="9991" max="9991" width="23.796875" style="187" customWidth="1"/>
    <col min="9992" max="9992" width="27.796875" style="187" customWidth="1"/>
    <col min="9993" max="9993" width="24.19921875" style="187" customWidth="1"/>
    <col min="9994" max="9994" width="26.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8.1992187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6.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8.1992187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6.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8.1992187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6.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8.1992187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6.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8.1992187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6.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8.1992187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6.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8.1992187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6.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8.1992187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6.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8.1992187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6.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8.1992187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6.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8.1992187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6.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8.1992187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6.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8.1992187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6.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8.1992187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6.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8.1992187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6.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8.1992187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6.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8.1992187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6.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8.1992187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6.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8.1992187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6.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8.1992187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6.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8.1992187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6.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8.1992187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6.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8.1992187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6.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8.1992187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6.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27" t="s">
        <v>150</v>
      </c>
      <c r="F4" s="28"/>
      <c r="G4" s="26"/>
      <c r="H4" s="26" t="s">
        <v>54</v>
      </c>
      <c r="I4" s="27" t="s">
        <v>72</v>
      </c>
      <c r="J4" s="45"/>
      <c r="N4" s="188"/>
    </row>
    <row r="5" spans="1:25" ht="11.25" customHeight="1">
      <c r="B5" s="25"/>
      <c r="C5" s="144"/>
      <c r="D5" s="145"/>
      <c r="E5" s="146"/>
      <c r="F5" s="147"/>
      <c r="G5" s="145"/>
      <c r="H5" s="145"/>
      <c r="I5" s="148"/>
      <c r="J5" s="46"/>
      <c r="N5" s="188"/>
    </row>
    <row r="6" spans="1:25">
      <c r="B6" s="524" t="s">
        <v>77</v>
      </c>
      <c r="C6" s="525"/>
      <c r="D6" s="526"/>
      <c r="E6" s="158">
        <f>F704</f>
        <v>245631</v>
      </c>
      <c r="F6" s="159"/>
      <c r="G6" s="525" t="s">
        <v>78</v>
      </c>
      <c r="H6" s="526"/>
      <c r="I6" s="160">
        <f>K704</f>
        <v>45</v>
      </c>
      <c r="J6" s="47"/>
      <c r="N6" s="188"/>
    </row>
    <row r="7" spans="1:25">
      <c r="B7" s="524" t="s">
        <v>79</v>
      </c>
      <c r="C7" s="525"/>
      <c r="D7" s="526"/>
      <c r="E7" s="158">
        <f>G704</f>
        <v>49126.19999999999</v>
      </c>
      <c r="F7" s="159"/>
      <c r="G7" s="525" t="s">
        <v>80</v>
      </c>
      <c r="H7" s="526"/>
      <c r="I7" s="160">
        <f>L704</f>
        <v>0</v>
      </c>
      <c r="J7" s="47"/>
      <c r="N7" s="188"/>
    </row>
    <row r="8" spans="1:25">
      <c r="B8" s="524" t="s">
        <v>81</v>
      </c>
      <c r="C8" s="525"/>
      <c r="D8" s="526"/>
      <c r="E8" s="158">
        <f>H704</f>
        <v>136461.66666666669</v>
      </c>
      <c r="F8" s="159"/>
      <c r="G8" s="525" t="s">
        <v>82</v>
      </c>
      <c r="H8" s="526"/>
      <c r="I8" s="161">
        <f>W704</f>
        <v>90</v>
      </c>
      <c r="J8" s="47"/>
      <c r="N8" s="188"/>
    </row>
    <row r="9" spans="1:25">
      <c r="A9" s="197"/>
      <c r="B9" s="524" t="s">
        <v>83</v>
      </c>
      <c r="C9" s="525"/>
      <c r="D9" s="526"/>
      <c r="E9" s="158">
        <f>N704</f>
        <v>2729.2333333333327</v>
      </c>
      <c r="F9" s="159"/>
      <c r="G9" s="525" t="s">
        <v>84</v>
      </c>
      <c r="H9" s="526"/>
      <c r="I9" s="162">
        <f>X704</f>
        <v>22</v>
      </c>
      <c r="J9" s="47"/>
      <c r="N9" s="188"/>
    </row>
    <row r="10" spans="1:25">
      <c r="B10" s="529" t="s">
        <v>85</v>
      </c>
      <c r="C10" s="527"/>
      <c r="D10" s="528"/>
      <c r="E10" s="158">
        <f>COUNTA(C17,C119,C193,C233,C301,C342,C378,C432,C508,C555,C634)</f>
        <v>11</v>
      </c>
      <c r="F10" s="159"/>
      <c r="G10" s="149"/>
      <c r="H10" s="149"/>
      <c r="I10" s="150"/>
      <c r="J10" s="47"/>
      <c r="N10" s="188"/>
    </row>
    <row r="11" spans="1:25">
      <c r="B11" s="157"/>
      <c r="C11" s="527" t="s">
        <v>86</v>
      </c>
      <c r="D11" s="528"/>
      <c r="E11" s="158">
        <f>J704</f>
        <v>33</v>
      </c>
      <c r="F11" s="159"/>
      <c r="G11" s="159"/>
      <c r="H11" s="159"/>
      <c r="I11" s="150"/>
      <c r="J11" s="47"/>
      <c r="M11" s="198"/>
      <c r="N11" s="188"/>
      <c r="U11" s="198"/>
    </row>
    <row r="12" spans="1:25">
      <c r="B12" s="524" t="s">
        <v>87</v>
      </c>
      <c r="C12" s="525"/>
      <c r="D12" s="526"/>
      <c r="E12" s="158">
        <f>E704</f>
        <v>620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05" t="s">
        <v>7023</v>
      </c>
      <c r="D17" s="216">
        <v>1</v>
      </c>
      <c r="E17" s="216" t="s">
        <v>5085</v>
      </c>
      <c r="F17" s="217">
        <v>382</v>
      </c>
      <c r="G17" s="218">
        <f>F17/$G$15</f>
        <v>76.400000000000006</v>
      </c>
      <c r="H17" s="219">
        <f t="shared" ref="H17:H80" si="0">F17/$H$15</f>
        <v>212.22222222222223</v>
      </c>
      <c r="I17" s="219">
        <f t="shared" ref="I17:I80" si="1">H17/$I$15</f>
        <v>7.0740740740740743E-2</v>
      </c>
      <c r="J17" s="220"/>
      <c r="K17" s="220"/>
      <c r="L17" s="220"/>
      <c r="M17" s="221"/>
      <c r="N17" s="222">
        <f>M17/$N$15</f>
        <v>0</v>
      </c>
      <c r="O17" s="223"/>
      <c r="P17" s="224"/>
      <c r="Q17" s="224"/>
      <c r="R17" s="224"/>
      <c r="S17" s="224"/>
      <c r="T17" s="225"/>
      <c r="U17" s="226">
        <f t="shared" ref="U17:U80" si="2">H17/$U$15</f>
        <v>0.14148148148148149</v>
      </c>
      <c r="V17" s="227"/>
      <c r="W17" s="228" t="str">
        <f>IF(V17&lt;1,"0",IF(V17&lt;5,"2",IF(V17&gt;=5,"6")))</f>
        <v>0</v>
      </c>
      <c r="X17" s="508">
        <f>K118/$X$15</f>
        <v>1.6666666666666667</v>
      </c>
      <c r="Y17" s="229">
        <f>W17/3</f>
        <v>0</v>
      </c>
    </row>
    <row r="18" spans="2:25" ht="18.75" customHeight="1">
      <c r="B18" s="503"/>
      <c r="C18" s="506"/>
      <c r="D18" s="216">
        <v>2</v>
      </c>
      <c r="E18" s="216" t="s">
        <v>2796</v>
      </c>
      <c r="F18" s="217">
        <v>298</v>
      </c>
      <c r="G18" s="218">
        <f t="shared" ref="G18:G81" si="3">F18/$G$15</f>
        <v>59.6</v>
      </c>
      <c r="H18" s="219">
        <f t="shared" si="0"/>
        <v>165.55555555555554</v>
      </c>
      <c r="I18" s="219">
        <f t="shared" si="1"/>
        <v>5.5185185185185184E-2</v>
      </c>
      <c r="J18" s="216"/>
      <c r="K18" s="220"/>
      <c r="L18" s="220"/>
      <c r="M18" s="221"/>
      <c r="N18" s="222">
        <f t="shared" ref="N18:N95" si="4">M18/$N$15</f>
        <v>0</v>
      </c>
      <c r="O18" s="223"/>
      <c r="P18" s="224"/>
      <c r="Q18" s="224"/>
      <c r="R18" s="224"/>
      <c r="S18" s="224"/>
      <c r="T18" s="225"/>
      <c r="U18" s="226">
        <f t="shared" si="2"/>
        <v>0.11037037037037037</v>
      </c>
      <c r="V18" s="227"/>
      <c r="W18" s="228" t="str">
        <f t="shared" ref="W18:W81" si="5">IF(V18&lt;1,"0",IF(V18&lt;5,"2",IF(V18&gt;=5,"6")))</f>
        <v>0</v>
      </c>
      <c r="X18" s="509"/>
      <c r="Y18" s="229">
        <f>W18/3</f>
        <v>0</v>
      </c>
    </row>
    <row r="19" spans="2:25" ht="18.75" customHeight="1">
      <c r="B19" s="503"/>
      <c r="C19" s="506"/>
      <c r="D19" s="216">
        <v>3</v>
      </c>
      <c r="E19" s="216" t="s">
        <v>7024</v>
      </c>
      <c r="F19" s="217">
        <v>422</v>
      </c>
      <c r="G19" s="218">
        <f t="shared" si="3"/>
        <v>84.4</v>
      </c>
      <c r="H19" s="219">
        <f t="shared" si="0"/>
        <v>234.44444444444443</v>
      </c>
      <c r="I19" s="219">
        <f t="shared" si="1"/>
        <v>7.8148148148148147E-2</v>
      </c>
      <c r="J19" s="216"/>
      <c r="K19" s="220"/>
      <c r="L19" s="220"/>
      <c r="M19" s="221"/>
      <c r="N19" s="222">
        <f t="shared" si="4"/>
        <v>0</v>
      </c>
      <c r="O19" s="230"/>
      <c r="P19" s="224"/>
      <c r="Q19" s="224"/>
      <c r="R19" s="224"/>
      <c r="S19" s="224"/>
      <c r="T19" s="225"/>
      <c r="U19" s="226">
        <f t="shared" si="2"/>
        <v>0.15629629629629629</v>
      </c>
      <c r="V19" s="227"/>
      <c r="W19" s="228" t="str">
        <f t="shared" si="5"/>
        <v>0</v>
      </c>
      <c r="X19" s="509"/>
      <c r="Y19" s="229">
        <f>W19/3</f>
        <v>0</v>
      </c>
    </row>
    <row r="20" spans="2:25" ht="18.75" customHeight="1">
      <c r="B20" s="503"/>
      <c r="C20" s="506"/>
      <c r="D20" s="216">
        <v>4</v>
      </c>
      <c r="E20" s="216" t="s">
        <v>7025</v>
      </c>
      <c r="F20" s="217">
        <v>1565</v>
      </c>
      <c r="G20" s="218">
        <f t="shared" si="3"/>
        <v>313</v>
      </c>
      <c r="H20" s="219">
        <f t="shared" si="0"/>
        <v>869.44444444444446</v>
      </c>
      <c r="I20" s="219">
        <f t="shared" si="1"/>
        <v>0.2898148148148148</v>
      </c>
      <c r="J20" s="216" t="s">
        <v>7026</v>
      </c>
      <c r="K20" s="220" t="s">
        <v>11374</v>
      </c>
      <c r="L20" s="220"/>
      <c r="M20" s="221">
        <f>SUM(H17:H27)</f>
        <v>2974.4444444444439</v>
      </c>
      <c r="N20" s="222">
        <f t="shared" si="4"/>
        <v>59.48888888888888</v>
      </c>
      <c r="O20" s="223" t="s">
        <v>4748</v>
      </c>
      <c r="P20" s="224" t="s">
        <v>12</v>
      </c>
      <c r="Q20" s="224"/>
      <c r="R20" s="224" t="s">
        <v>3576</v>
      </c>
      <c r="S20" s="224"/>
      <c r="T20" s="225"/>
      <c r="U20" s="226">
        <f t="shared" si="2"/>
        <v>0.57962962962962961</v>
      </c>
      <c r="V20" s="227">
        <f>SUM(U17:U27)</f>
        <v>1.982962962962963</v>
      </c>
      <c r="W20" s="228" t="str">
        <f>IF(V20&lt;1,"0",IF(V20&lt;5,"2",IF(V20&gt;=5,"6")))</f>
        <v>2</v>
      </c>
      <c r="X20" s="509"/>
      <c r="Y20" s="229">
        <f>W20/2</f>
        <v>1</v>
      </c>
    </row>
    <row r="21" spans="2:25" ht="18.75" customHeight="1">
      <c r="B21" s="503"/>
      <c r="C21" s="506"/>
      <c r="D21" s="216">
        <v>5</v>
      </c>
      <c r="E21" s="216" t="s">
        <v>7027</v>
      </c>
      <c r="F21" s="217">
        <v>609</v>
      </c>
      <c r="G21" s="218">
        <f t="shared" si="3"/>
        <v>121.8</v>
      </c>
      <c r="H21" s="219">
        <f t="shared" si="0"/>
        <v>338.33333333333331</v>
      </c>
      <c r="I21" s="219">
        <f t="shared" si="1"/>
        <v>0.11277777777777777</v>
      </c>
      <c r="J21" s="216"/>
      <c r="K21" s="220"/>
      <c r="L21" s="220"/>
      <c r="M21" s="221"/>
      <c r="N21" s="222">
        <f t="shared" si="4"/>
        <v>0</v>
      </c>
      <c r="O21" s="223"/>
      <c r="P21" s="224"/>
      <c r="Q21" s="224"/>
      <c r="R21" s="224"/>
      <c r="S21" s="224"/>
      <c r="T21" s="225"/>
      <c r="U21" s="226">
        <f t="shared" si="2"/>
        <v>0.22555555555555554</v>
      </c>
      <c r="V21" s="227"/>
      <c r="W21" s="228" t="str">
        <f t="shared" si="5"/>
        <v>0</v>
      </c>
      <c r="X21" s="509"/>
      <c r="Y21" s="229">
        <f t="shared" ref="Y21:Y84" si="6">W21/2</f>
        <v>0</v>
      </c>
    </row>
    <row r="22" spans="2:25" ht="18.75" customHeight="1">
      <c r="B22" s="503"/>
      <c r="C22" s="506"/>
      <c r="D22" s="216">
        <v>6</v>
      </c>
      <c r="E22" s="216" t="s">
        <v>7028</v>
      </c>
      <c r="F22" s="217">
        <v>525</v>
      </c>
      <c r="G22" s="218">
        <f t="shared" si="3"/>
        <v>105</v>
      </c>
      <c r="H22" s="219">
        <f t="shared" si="0"/>
        <v>291.66666666666669</v>
      </c>
      <c r="I22" s="219">
        <f t="shared" si="1"/>
        <v>9.7222222222222224E-2</v>
      </c>
      <c r="J22" s="216"/>
      <c r="K22" s="220"/>
      <c r="L22" s="220"/>
      <c r="M22" s="221"/>
      <c r="N22" s="222">
        <f t="shared" si="4"/>
        <v>0</v>
      </c>
      <c r="O22" s="223"/>
      <c r="P22" s="224"/>
      <c r="Q22" s="224"/>
      <c r="R22" s="224"/>
      <c r="S22" s="224"/>
      <c r="T22" s="225"/>
      <c r="U22" s="226">
        <f t="shared" si="2"/>
        <v>0.19444444444444445</v>
      </c>
      <c r="V22" s="227"/>
      <c r="W22" s="228" t="str">
        <f t="shared" si="5"/>
        <v>0</v>
      </c>
      <c r="X22" s="509"/>
      <c r="Y22" s="229">
        <f t="shared" si="6"/>
        <v>0</v>
      </c>
    </row>
    <row r="23" spans="2:25" ht="18.75" customHeight="1">
      <c r="B23" s="503"/>
      <c r="C23" s="506"/>
      <c r="D23" s="216">
        <v>7</v>
      </c>
      <c r="E23" s="216" t="s">
        <v>7029</v>
      </c>
      <c r="F23" s="217">
        <v>360</v>
      </c>
      <c r="G23" s="218">
        <f t="shared" si="3"/>
        <v>72</v>
      </c>
      <c r="H23" s="219">
        <f t="shared" si="0"/>
        <v>200</v>
      </c>
      <c r="I23" s="219">
        <f t="shared" si="1"/>
        <v>6.6666666666666666E-2</v>
      </c>
      <c r="J23" s="216"/>
      <c r="K23" s="220"/>
      <c r="L23" s="220"/>
      <c r="M23" s="221"/>
      <c r="N23" s="222">
        <f t="shared" si="4"/>
        <v>0</v>
      </c>
      <c r="O23" s="223"/>
      <c r="P23" s="224"/>
      <c r="Q23" s="224"/>
      <c r="R23" s="224"/>
      <c r="S23" s="224"/>
      <c r="T23" s="225"/>
      <c r="U23" s="226">
        <f t="shared" si="2"/>
        <v>0.13333333333333333</v>
      </c>
      <c r="V23" s="227"/>
      <c r="W23" s="228" t="str">
        <f t="shared" si="5"/>
        <v>0</v>
      </c>
      <c r="X23" s="509"/>
      <c r="Y23" s="229">
        <f t="shared" si="6"/>
        <v>0</v>
      </c>
    </row>
    <row r="24" spans="2:25" ht="18.75" customHeight="1">
      <c r="B24" s="503"/>
      <c r="C24" s="506"/>
      <c r="D24" s="216">
        <v>8</v>
      </c>
      <c r="E24" s="216" t="s">
        <v>7030</v>
      </c>
      <c r="F24" s="217">
        <v>478</v>
      </c>
      <c r="G24" s="218">
        <f t="shared" si="3"/>
        <v>95.6</v>
      </c>
      <c r="H24" s="219">
        <f t="shared" si="0"/>
        <v>265.55555555555554</v>
      </c>
      <c r="I24" s="219">
        <f t="shared" si="1"/>
        <v>8.851851851851851E-2</v>
      </c>
      <c r="J24" s="216"/>
      <c r="K24" s="220"/>
      <c r="L24" s="220"/>
      <c r="M24" s="221"/>
      <c r="N24" s="222">
        <f t="shared" si="4"/>
        <v>0</v>
      </c>
      <c r="O24" s="223"/>
      <c r="P24" s="224"/>
      <c r="Q24" s="224"/>
      <c r="R24" s="224"/>
      <c r="S24" s="224"/>
      <c r="T24" s="225"/>
      <c r="U24" s="226">
        <f t="shared" si="2"/>
        <v>0.17703703703703702</v>
      </c>
      <c r="V24" s="227"/>
      <c r="W24" s="228" t="str">
        <f t="shared" si="5"/>
        <v>0</v>
      </c>
      <c r="X24" s="509"/>
      <c r="Y24" s="229">
        <f t="shared" si="6"/>
        <v>0</v>
      </c>
    </row>
    <row r="25" spans="2:25" ht="18.75" customHeight="1">
      <c r="B25" s="503"/>
      <c r="C25" s="506"/>
      <c r="D25" s="216">
        <v>9</v>
      </c>
      <c r="E25" s="216" t="s">
        <v>7031</v>
      </c>
      <c r="F25" s="217">
        <v>120</v>
      </c>
      <c r="G25" s="218">
        <f t="shared" si="3"/>
        <v>24</v>
      </c>
      <c r="H25" s="219">
        <f t="shared" si="0"/>
        <v>66.666666666666671</v>
      </c>
      <c r="I25" s="219">
        <f t="shared" si="1"/>
        <v>2.2222222222222223E-2</v>
      </c>
      <c r="J25" s="216"/>
      <c r="K25" s="220"/>
      <c r="L25" s="220"/>
      <c r="M25" s="221"/>
      <c r="N25" s="222">
        <f t="shared" si="4"/>
        <v>0</v>
      </c>
      <c r="O25" s="223"/>
      <c r="P25" s="224"/>
      <c r="Q25" s="224"/>
      <c r="R25" s="224"/>
      <c r="S25" s="224"/>
      <c r="T25" s="225"/>
      <c r="U25" s="226">
        <f t="shared" si="2"/>
        <v>4.4444444444444446E-2</v>
      </c>
      <c r="V25" s="227"/>
      <c r="W25" s="228" t="str">
        <f t="shared" si="5"/>
        <v>0</v>
      </c>
      <c r="X25" s="509"/>
      <c r="Y25" s="229">
        <f t="shared" si="6"/>
        <v>0</v>
      </c>
    </row>
    <row r="26" spans="2:25" ht="18.75" customHeight="1">
      <c r="B26" s="503"/>
      <c r="C26" s="506"/>
      <c r="D26" s="216">
        <v>10</v>
      </c>
      <c r="E26" s="216" t="s">
        <v>7032</v>
      </c>
      <c r="F26" s="217">
        <v>570</v>
      </c>
      <c r="G26" s="218">
        <f t="shared" si="3"/>
        <v>114</v>
      </c>
      <c r="H26" s="219">
        <f t="shared" si="0"/>
        <v>316.66666666666669</v>
      </c>
      <c r="I26" s="219">
        <f t="shared" si="1"/>
        <v>0.10555555555555556</v>
      </c>
      <c r="J26" s="216"/>
      <c r="K26" s="220"/>
      <c r="L26" s="220"/>
      <c r="M26" s="221"/>
      <c r="N26" s="222">
        <f t="shared" si="4"/>
        <v>0</v>
      </c>
      <c r="O26" s="223"/>
      <c r="P26" s="224"/>
      <c r="Q26" s="224"/>
      <c r="R26" s="224"/>
      <c r="S26" s="224"/>
      <c r="T26" s="225"/>
      <c r="U26" s="226">
        <f t="shared" si="2"/>
        <v>0.21111111111111111</v>
      </c>
      <c r="V26" s="227"/>
      <c r="W26" s="228" t="str">
        <f t="shared" si="5"/>
        <v>0</v>
      </c>
      <c r="X26" s="509"/>
      <c r="Y26" s="229">
        <f t="shared" si="6"/>
        <v>0</v>
      </c>
    </row>
    <row r="27" spans="2:25" ht="18.75" customHeight="1">
      <c r="B27" s="503"/>
      <c r="C27" s="506"/>
      <c r="D27" s="216">
        <v>11</v>
      </c>
      <c r="E27" s="216" t="s">
        <v>7033</v>
      </c>
      <c r="F27" s="217">
        <v>25</v>
      </c>
      <c r="G27" s="218">
        <f t="shared" si="3"/>
        <v>5</v>
      </c>
      <c r="H27" s="219">
        <f t="shared" si="0"/>
        <v>13.888888888888889</v>
      </c>
      <c r="I27" s="219">
        <f t="shared" si="1"/>
        <v>4.6296296296296294E-3</v>
      </c>
      <c r="J27" s="216"/>
      <c r="K27" s="220"/>
      <c r="L27" s="220"/>
      <c r="M27" s="221"/>
      <c r="N27" s="222">
        <f t="shared" si="4"/>
        <v>0</v>
      </c>
      <c r="O27" s="223"/>
      <c r="P27" s="224"/>
      <c r="Q27" s="224"/>
      <c r="R27" s="224"/>
      <c r="S27" s="224"/>
      <c r="T27" s="225"/>
      <c r="U27" s="226">
        <f t="shared" si="2"/>
        <v>9.2592592592592587E-3</v>
      </c>
      <c r="V27" s="227"/>
      <c r="W27" s="228" t="str">
        <f>IF(V27&lt;1,"0",IF(V27&lt;5,"2",IF(V27&gt;=5,"6")))</f>
        <v>0</v>
      </c>
      <c r="X27" s="509"/>
      <c r="Y27" s="229">
        <f t="shared" si="6"/>
        <v>0</v>
      </c>
    </row>
    <row r="28" spans="2:25" ht="18.75" customHeight="1">
      <c r="B28" s="503"/>
      <c r="C28" s="506"/>
      <c r="D28" s="216"/>
      <c r="E28" s="216"/>
      <c r="F28" s="217"/>
      <c r="G28" s="218">
        <f t="shared" si="3"/>
        <v>0</v>
      </c>
      <c r="H28" s="219">
        <f t="shared" si="0"/>
        <v>0</v>
      </c>
      <c r="I28" s="219">
        <f t="shared" si="1"/>
        <v>0</v>
      </c>
      <c r="J28" s="216"/>
      <c r="K28" s="220"/>
      <c r="L28" s="220"/>
      <c r="M28" s="221"/>
      <c r="N28" s="222">
        <f t="shared" si="4"/>
        <v>0</v>
      </c>
      <c r="O28" s="223"/>
      <c r="P28" s="224"/>
      <c r="Q28" s="224"/>
      <c r="R28" s="224"/>
      <c r="S28" s="224"/>
      <c r="T28" s="225"/>
      <c r="U28" s="226">
        <f t="shared" si="2"/>
        <v>0</v>
      </c>
      <c r="V28" s="227"/>
      <c r="W28" s="228" t="str">
        <f t="shared" si="5"/>
        <v>0</v>
      </c>
      <c r="X28" s="509"/>
      <c r="Y28" s="229">
        <f t="shared" si="6"/>
        <v>0</v>
      </c>
    </row>
    <row r="29" spans="2:25" ht="18.75" customHeight="1">
      <c r="B29" s="503"/>
      <c r="C29" s="506"/>
      <c r="D29" s="216">
        <v>1</v>
      </c>
      <c r="E29" s="216" t="s">
        <v>7034</v>
      </c>
      <c r="F29" s="217">
        <v>180</v>
      </c>
      <c r="G29" s="218">
        <f t="shared" si="3"/>
        <v>36</v>
      </c>
      <c r="H29" s="219">
        <f t="shared" si="0"/>
        <v>100</v>
      </c>
      <c r="I29" s="219">
        <f t="shared" si="1"/>
        <v>3.3333333333333333E-2</v>
      </c>
      <c r="J29" s="216"/>
      <c r="K29" s="220"/>
      <c r="L29" s="220"/>
      <c r="M29" s="221"/>
      <c r="N29" s="222">
        <f t="shared" si="4"/>
        <v>0</v>
      </c>
      <c r="O29" s="223"/>
      <c r="P29" s="224"/>
      <c r="Q29" s="224"/>
      <c r="R29" s="224"/>
      <c r="S29" s="224"/>
      <c r="T29" s="225"/>
      <c r="U29" s="226">
        <f t="shared" si="2"/>
        <v>6.6666666666666666E-2</v>
      </c>
      <c r="V29" s="227"/>
      <c r="W29" s="228" t="str">
        <f t="shared" si="5"/>
        <v>0</v>
      </c>
      <c r="X29" s="509"/>
      <c r="Y29" s="229">
        <f t="shared" si="6"/>
        <v>0</v>
      </c>
    </row>
    <row r="30" spans="2:25" ht="18.75" customHeight="1">
      <c r="B30" s="503"/>
      <c r="C30" s="506"/>
      <c r="D30" s="216">
        <v>2</v>
      </c>
      <c r="E30" s="216" t="s">
        <v>7035</v>
      </c>
      <c r="F30" s="217">
        <v>120</v>
      </c>
      <c r="G30" s="218">
        <f t="shared" si="3"/>
        <v>24</v>
      </c>
      <c r="H30" s="219">
        <f t="shared" si="0"/>
        <v>66.666666666666671</v>
      </c>
      <c r="I30" s="219">
        <f t="shared" si="1"/>
        <v>2.2222222222222223E-2</v>
      </c>
      <c r="J30" s="216"/>
      <c r="K30" s="220"/>
      <c r="L30" s="220"/>
      <c r="M30" s="221"/>
      <c r="N30" s="222">
        <f t="shared" si="4"/>
        <v>0</v>
      </c>
      <c r="O30" s="223"/>
      <c r="P30" s="224"/>
      <c r="Q30" s="224"/>
      <c r="R30" s="224"/>
      <c r="S30" s="224"/>
      <c r="T30" s="225"/>
      <c r="U30" s="226">
        <f t="shared" si="2"/>
        <v>4.4444444444444446E-2</v>
      </c>
      <c r="V30" s="227"/>
      <c r="W30" s="228" t="str">
        <f t="shared" si="5"/>
        <v>0</v>
      </c>
      <c r="X30" s="509"/>
      <c r="Y30" s="229">
        <f t="shared" si="6"/>
        <v>0</v>
      </c>
    </row>
    <row r="31" spans="2:25" ht="18.75" customHeight="1">
      <c r="B31" s="503"/>
      <c r="C31" s="506"/>
      <c r="D31" s="216">
        <v>3</v>
      </c>
      <c r="E31" s="216" t="s">
        <v>7036</v>
      </c>
      <c r="F31" s="217">
        <v>430</v>
      </c>
      <c r="G31" s="218">
        <f t="shared" si="3"/>
        <v>86</v>
      </c>
      <c r="H31" s="219">
        <f t="shared" si="0"/>
        <v>238.88888888888889</v>
      </c>
      <c r="I31" s="219">
        <f t="shared" si="1"/>
        <v>7.9629629629629634E-2</v>
      </c>
      <c r="J31" s="216"/>
      <c r="K31" s="220"/>
      <c r="L31" s="220"/>
      <c r="M31" s="221"/>
      <c r="N31" s="222">
        <f t="shared" si="4"/>
        <v>0</v>
      </c>
      <c r="O31" s="223"/>
      <c r="P31" s="224"/>
      <c r="Q31" s="224"/>
      <c r="R31" s="224"/>
      <c r="S31" s="224"/>
      <c r="T31" s="225"/>
      <c r="U31" s="226">
        <f t="shared" si="2"/>
        <v>0.15925925925925927</v>
      </c>
      <c r="V31" s="227"/>
      <c r="W31" s="228" t="str">
        <f t="shared" si="5"/>
        <v>0</v>
      </c>
      <c r="X31" s="509"/>
      <c r="Y31" s="229">
        <f t="shared" si="6"/>
        <v>0</v>
      </c>
    </row>
    <row r="32" spans="2:25" ht="18.75" customHeight="1">
      <c r="B32" s="503"/>
      <c r="C32" s="506"/>
      <c r="D32" s="216">
        <v>4</v>
      </c>
      <c r="E32" s="216" t="s">
        <v>7037</v>
      </c>
      <c r="F32" s="217">
        <v>124</v>
      </c>
      <c r="G32" s="218">
        <f t="shared" si="3"/>
        <v>24.8</v>
      </c>
      <c r="H32" s="219">
        <f t="shared" si="0"/>
        <v>68.888888888888886</v>
      </c>
      <c r="I32" s="219">
        <f t="shared" si="1"/>
        <v>2.2962962962962963E-2</v>
      </c>
      <c r="J32" s="216"/>
      <c r="K32" s="220"/>
      <c r="L32" s="220"/>
      <c r="M32" s="221"/>
      <c r="N32" s="222">
        <f t="shared" si="4"/>
        <v>0</v>
      </c>
      <c r="O32" s="223"/>
      <c r="P32" s="224"/>
      <c r="Q32" s="224"/>
      <c r="R32" s="224"/>
      <c r="S32" s="224"/>
      <c r="T32" s="225"/>
      <c r="U32" s="226">
        <f t="shared" si="2"/>
        <v>4.5925925925925926E-2</v>
      </c>
      <c r="V32" s="227"/>
      <c r="W32" s="228" t="str">
        <f t="shared" si="5"/>
        <v>0</v>
      </c>
      <c r="X32" s="509"/>
      <c r="Y32" s="229">
        <f t="shared" si="6"/>
        <v>0</v>
      </c>
    </row>
    <row r="33" spans="2:25" ht="18.75" customHeight="1">
      <c r="B33" s="503"/>
      <c r="C33" s="506"/>
      <c r="D33" s="216">
        <v>5</v>
      </c>
      <c r="E33" s="216" t="s">
        <v>7038</v>
      </c>
      <c r="F33" s="217">
        <v>301</v>
      </c>
      <c r="G33" s="218">
        <f t="shared" si="3"/>
        <v>60.2</v>
      </c>
      <c r="H33" s="219">
        <f t="shared" si="0"/>
        <v>167.22222222222223</v>
      </c>
      <c r="I33" s="219">
        <f t="shared" si="1"/>
        <v>5.5740740740740743E-2</v>
      </c>
      <c r="J33" s="216"/>
      <c r="K33" s="220"/>
      <c r="L33" s="220"/>
      <c r="M33" s="221"/>
      <c r="N33" s="222">
        <f t="shared" si="4"/>
        <v>0</v>
      </c>
      <c r="O33" s="223"/>
      <c r="P33" s="224"/>
      <c r="Q33" s="224"/>
      <c r="R33" s="224"/>
      <c r="S33" s="224"/>
      <c r="T33" s="225"/>
      <c r="U33" s="226">
        <f t="shared" si="2"/>
        <v>0.11148148148148149</v>
      </c>
      <c r="V33" s="227"/>
      <c r="W33" s="228" t="str">
        <f t="shared" si="5"/>
        <v>0</v>
      </c>
      <c r="X33" s="509"/>
      <c r="Y33" s="229">
        <f t="shared" si="6"/>
        <v>0</v>
      </c>
    </row>
    <row r="34" spans="2:25" ht="18.75" customHeight="1">
      <c r="B34" s="503"/>
      <c r="C34" s="506"/>
      <c r="D34" s="216">
        <v>6</v>
      </c>
      <c r="E34" s="216" t="s">
        <v>4509</v>
      </c>
      <c r="F34" s="217">
        <v>95</v>
      </c>
      <c r="G34" s="218">
        <f t="shared" si="3"/>
        <v>19</v>
      </c>
      <c r="H34" s="219">
        <f t="shared" si="0"/>
        <v>52.777777777777779</v>
      </c>
      <c r="I34" s="219">
        <f t="shared" si="1"/>
        <v>1.7592592592592594E-2</v>
      </c>
      <c r="J34" s="216"/>
      <c r="K34" s="220"/>
      <c r="L34" s="220"/>
      <c r="M34" s="221"/>
      <c r="N34" s="222">
        <f t="shared" si="4"/>
        <v>0</v>
      </c>
      <c r="O34" s="223"/>
      <c r="P34" s="224"/>
      <c r="Q34" s="224"/>
      <c r="R34" s="224"/>
      <c r="S34" s="224"/>
      <c r="T34" s="225"/>
      <c r="U34" s="226">
        <f t="shared" si="2"/>
        <v>3.5185185185185187E-2</v>
      </c>
      <c r="V34" s="227">
        <f>SUM(U29:U47)</f>
        <v>1.9874074074074073</v>
      </c>
      <c r="W34" s="228" t="str">
        <f t="shared" si="5"/>
        <v>2</v>
      </c>
      <c r="X34" s="509"/>
      <c r="Y34" s="229">
        <f t="shared" si="6"/>
        <v>1</v>
      </c>
    </row>
    <row r="35" spans="2:25" ht="18.75" customHeight="1">
      <c r="B35" s="503"/>
      <c r="C35" s="506"/>
      <c r="D35" s="216">
        <v>7</v>
      </c>
      <c r="E35" s="216" t="s">
        <v>7039</v>
      </c>
      <c r="F35" s="217">
        <v>89</v>
      </c>
      <c r="G35" s="218">
        <f t="shared" si="3"/>
        <v>17.8</v>
      </c>
      <c r="H35" s="219">
        <f t="shared" si="0"/>
        <v>49.444444444444443</v>
      </c>
      <c r="I35" s="219">
        <f t="shared" si="1"/>
        <v>1.6481481481481482E-2</v>
      </c>
      <c r="J35" s="216"/>
      <c r="K35" s="220" t="s">
        <v>11375</v>
      </c>
      <c r="L35" s="220"/>
      <c r="M35" s="221">
        <f>SUM(H29:H47)</f>
        <v>2981.1111111111109</v>
      </c>
      <c r="N35" s="222">
        <f t="shared" si="4"/>
        <v>59.62222222222222</v>
      </c>
      <c r="O35" s="223" t="s">
        <v>4752</v>
      </c>
      <c r="P35" s="224" t="s">
        <v>12</v>
      </c>
      <c r="Q35" s="224"/>
      <c r="R35" s="224" t="s">
        <v>3576</v>
      </c>
      <c r="S35" s="224"/>
      <c r="T35" s="225"/>
      <c r="U35" s="226">
        <f t="shared" si="2"/>
        <v>3.2962962962962965E-2</v>
      </c>
      <c r="V35" s="227"/>
      <c r="W35" s="228" t="str">
        <f>IF(V35&lt;1,"0",IF(V35&lt;5,"2",IF(V35&gt;=5,"6")))</f>
        <v>0</v>
      </c>
      <c r="X35" s="509"/>
      <c r="Y35" s="229">
        <f t="shared" si="6"/>
        <v>0</v>
      </c>
    </row>
    <row r="36" spans="2:25" ht="18.75" customHeight="1">
      <c r="B36" s="503"/>
      <c r="C36" s="506"/>
      <c r="D36" s="216">
        <v>8</v>
      </c>
      <c r="E36" s="216" t="s">
        <v>7040</v>
      </c>
      <c r="F36" s="217">
        <v>68</v>
      </c>
      <c r="G36" s="218">
        <f t="shared" si="3"/>
        <v>13.6</v>
      </c>
      <c r="H36" s="219">
        <f t="shared" si="0"/>
        <v>37.777777777777779</v>
      </c>
      <c r="I36" s="219">
        <f t="shared" si="1"/>
        <v>1.2592592592592593E-2</v>
      </c>
      <c r="J36" s="216"/>
      <c r="K36" s="220"/>
      <c r="L36" s="220"/>
      <c r="M36" s="221"/>
      <c r="N36" s="222">
        <f t="shared" si="4"/>
        <v>0</v>
      </c>
      <c r="O36" s="223"/>
      <c r="P36" s="224"/>
      <c r="Q36" s="224"/>
      <c r="R36" s="224"/>
      <c r="S36" s="224"/>
      <c r="T36" s="225"/>
      <c r="U36" s="226">
        <f t="shared" si="2"/>
        <v>2.5185185185185185E-2</v>
      </c>
      <c r="V36" s="227"/>
      <c r="W36" s="228" t="str">
        <f t="shared" si="5"/>
        <v>0</v>
      </c>
      <c r="X36" s="509"/>
      <c r="Y36" s="229">
        <f t="shared" si="6"/>
        <v>0</v>
      </c>
    </row>
    <row r="37" spans="2:25" ht="18.75" customHeight="1">
      <c r="B37" s="503"/>
      <c r="C37" s="506"/>
      <c r="D37" s="216">
        <v>9</v>
      </c>
      <c r="E37" s="216" t="s">
        <v>7041</v>
      </c>
      <c r="F37" s="217">
        <v>526</v>
      </c>
      <c r="G37" s="218">
        <f t="shared" si="3"/>
        <v>105.2</v>
      </c>
      <c r="H37" s="219">
        <f t="shared" si="0"/>
        <v>292.22222222222223</v>
      </c>
      <c r="I37" s="219">
        <f t="shared" si="1"/>
        <v>9.7407407407407415E-2</v>
      </c>
      <c r="J37" s="216"/>
      <c r="K37" s="220"/>
      <c r="L37" s="220"/>
      <c r="M37" s="221"/>
      <c r="N37" s="222">
        <f t="shared" si="4"/>
        <v>0</v>
      </c>
      <c r="O37" s="223"/>
      <c r="P37" s="224"/>
      <c r="Q37" s="224"/>
      <c r="R37" s="224"/>
      <c r="S37" s="224"/>
      <c r="T37" s="225"/>
      <c r="U37" s="226">
        <f t="shared" si="2"/>
        <v>0.19481481481481483</v>
      </c>
      <c r="V37" s="227"/>
      <c r="W37" s="228" t="str">
        <f t="shared" si="5"/>
        <v>0</v>
      </c>
      <c r="X37" s="509"/>
      <c r="Y37" s="229">
        <f t="shared" si="6"/>
        <v>0</v>
      </c>
    </row>
    <row r="38" spans="2:25" ht="18.75" customHeight="1">
      <c r="B38" s="503"/>
      <c r="C38" s="506"/>
      <c r="D38" s="216">
        <v>10</v>
      </c>
      <c r="E38" s="216" t="s">
        <v>7042</v>
      </c>
      <c r="F38" s="217">
        <v>366</v>
      </c>
      <c r="G38" s="218">
        <f t="shared" si="3"/>
        <v>73.2</v>
      </c>
      <c r="H38" s="219">
        <f t="shared" si="0"/>
        <v>203.33333333333331</v>
      </c>
      <c r="I38" s="219">
        <f t="shared" si="1"/>
        <v>6.777777777777777E-2</v>
      </c>
      <c r="J38" s="216"/>
      <c r="K38" s="220"/>
      <c r="L38" s="220"/>
      <c r="M38" s="221"/>
      <c r="N38" s="222">
        <f t="shared" si="4"/>
        <v>0</v>
      </c>
      <c r="O38" s="223"/>
      <c r="P38" s="224"/>
      <c r="Q38" s="224"/>
      <c r="R38" s="224"/>
      <c r="S38" s="224"/>
      <c r="T38" s="225"/>
      <c r="U38" s="226">
        <f t="shared" si="2"/>
        <v>0.13555555555555554</v>
      </c>
      <c r="V38" s="227"/>
      <c r="W38" s="228" t="str">
        <f t="shared" si="5"/>
        <v>0</v>
      </c>
      <c r="X38" s="509"/>
      <c r="Y38" s="229">
        <f t="shared" si="6"/>
        <v>0</v>
      </c>
    </row>
    <row r="39" spans="2:25" ht="18.75" customHeight="1">
      <c r="B39" s="503"/>
      <c r="C39" s="506"/>
      <c r="D39" s="216">
        <v>11</v>
      </c>
      <c r="E39" s="216" t="s">
        <v>7043</v>
      </c>
      <c r="F39" s="217">
        <v>325</v>
      </c>
      <c r="G39" s="218">
        <f t="shared" si="3"/>
        <v>65</v>
      </c>
      <c r="H39" s="219">
        <f t="shared" si="0"/>
        <v>180.55555555555554</v>
      </c>
      <c r="I39" s="219">
        <f t="shared" si="1"/>
        <v>6.0185185185185182E-2</v>
      </c>
      <c r="J39" s="216"/>
      <c r="K39" s="220"/>
      <c r="L39" s="220"/>
      <c r="M39" s="221"/>
      <c r="N39" s="222">
        <f t="shared" si="4"/>
        <v>0</v>
      </c>
      <c r="O39" s="223"/>
      <c r="P39" s="224"/>
      <c r="Q39" s="224"/>
      <c r="R39" s="224"/>
      <c r="S39" s="224"/>
      <c r="T39" s="225"/>
      <c r="U39" s="226">
        <f t="shared" si="2"/>
        <v>0.12037037037037036</v>
      </c>
      <c r="V39" s="227"/>
      <c r="W39" s="228" t="str">
        <f>IF(V39&lt;1,"0",IF(V39&lt;5,"2",IF(V39&gt;=5,"6")))</f>
        <v>0</v>
      </c>
      <c r="X39" s="509"/>
      <c r="Y39" s="229">
        <f t="shared" si="6"/>
        <v>0</v>
      </c>
    </row>
    <row r="40" spans="2:25" ht="18.75" customHeight="1">
      <c r="B40" s="503"/>
      <c r="C40" s="506"/>
      <c r="D40" s="216">
        <v>12</v>
      </c>
      <c r="E40" s="216" t="s">
        <v>7044</v>
      </c>
      <c r="F40" s="217">
        <v>506</v>
      </c>
      <c r="G40" s="218">
        <f t="shared" si="3"/>
        <v>101.2</v>
      </c>
      <c r="H40" s="219">
        <f t="shared" si="0"/>
        <v>281.11111111111109</v>
      </c>
      <c r="I40" s="219">
        <f t="shared" si="1"/>
        <v>9.3703703703703692E-2</v>
      </c>
      <c r="J40" s="216"/>
      <c r="K40" s="220"/>
      <c r="L40" s="220"/>
      <c r="M40" s="221"/>
      <c r="N40" s="222">
        <f t="shared" si="4"/>
        <v>0</v>
      </c>
      <c r="O40" s="223"/>
      <c r="P40" s="224"/>
      <c r="Q40" s="224"/>
      <c r="R40" s="224"/>
      <c r="S40" s="224"/>
      <c r="T40" s="225"/>
      <c r="U40" s="226">
        <f t="shared" si="2"/>
        <v>0.18740740740740738</v>
      </c>
      <c r="V40" s="227"/>
      <c r="W40" s="228" t="str">
        <f t="shared" si="5"/>
        <v>0</v>
      </c>
      <c r="X40" s="509"/>
      <c r="Y40" s="229">
        <f t="shared" si="6"/>
        <v>0</v>
      </c>
    </row>
    <row r="41" spans="2:25" ht="18.75" customHeight="1">
      <c r="B41" s="503"/>
      <c r="C41" s="506"/>
      <c r="D41" s="216">
        <v>13</v>
      </c>
      <c r="E41" s="216" t="s">
        <v>7045</v>
      </c>
      <c r="F41" s="217">
        <v>502</v>
      </c>
      <c r="G41" s="218">
        <f t="shared" si="3"/>
        <v>100.4</v>
      </c>
      <c r="H41" s="219">
        <f t="shared" si="0"/>
        <v>278.88888888888886</v>
      </c>
      <c r="I41" s="219">
        <f t="shared" si="1"/>
        <v>9.2962962962962956E-2</v>
      </c>
      <c r="J41" s="216"/>
      <c r="K41" s="220"/>
      <c r="L41" s="220"/>
      <c r="M41" s="221"/>
      <c r="N41" s="222">
        <f t="shared" si="4"/>
        <v>0</v>
      </c>
      <c r="O41" s="223"/>
      <c r="P41" s="224"/>
      <c r="Q41" s="224"/>
      <c r="R41" s="224"/>
      <c r="S41" s="224"/>
      <c r="T41" s="225"/>
      <c r="U41" s="226">
        <f t="shared" si="2"/>
        <v>0.18592592592592591</v>
      </c>
      <c r="V41" s="227"/>
      <c r="W41" s="228" t="str">
        <f t="shared" si="5"/>
        <v>0</v>
      </c>
      <c r="X41" s="509"/>
      <c r="Y41" s="229">
        <f t="shared" si="6"/>
        <v>0</v>
      </c>
    </row>
    <row r="42" spans="2:25" ht="18.75" customHeight="1">
      <c r="B42" s="503"/>
      <c r="C42" s="506"/>
      <c r="D42" s="216">
        <v>14</v>
      </c>
      <c r="E42" s="216" t="s">
        <v>7046</v>
      </c>
      <c r="F42" s="217">
        <v>68</v>
      </c>
      <c r="G42" s="218">
        <f t="shared" si="3"/>
        <v>13.6</v>
      </c>
      <c r="H42" s="219">
        <f t="shared" si="0"/>
        <v>37.777777777777779</v>
      </c>
      <c r="I42" s="219">
        <f t="shared" si="1"/>
        <v>1.2592592592592593E-2</v>
      </c>
      <c r="J42" s="216"/>
      <c r="K42" s="220"/>
      <c r="L42" s="220"/>
      <c r="M42" s="221"/>
      <c r="N42" s="222">
        <f t="shared" si="4"/>
        <v>0</v>
      </c>
      <c r="O42" s="223"/>
      <c r="P42" s="224"/>
      <c r="Q42" s="224"/>
      <c r="R42" s="224"/>
      <c r="S42" s="224"/>
      <c r="T42" s="225"/>
      <c r="U42" s="226">
        <f t="shared" si="2"/>
        <v>2.5185185185185185E-2</v>
      </c>
      <c r="V42" s="227"/>
      <c r="W42" s="228" t="str">
        <f t="shared" si="5"/>
        <v>0</v>
      </c>
      <c r="X42" s="509"/>
      <c r="Y42" s="229">
        <f t="shared" si="6"/>
        <v>0</v>
      </c>
    </row>
    <row r="43" spans="2:25" ht="18.75" customHeight="1">
      <c r="B43" s="503"/>
      <c r="C43" s="506"/>
      <c r="D43" s="216">
        <v>15</v>
      </c>
      <c r="E43" s="216" t="s">
        <v>7047</v>
      </c>
      <c r="F43" s="217">
        <v>306</v>
      </c>
      <c r="G43" s="218">
        <f t="shared" si="3"/>
        <v>61.2</v>
      </c>
      <c r="H43" s="219">
        <f t="shared" si="0"/>
        <v>170</v>
      </c>
      <c r="I43" s="219">
        <f t="shared" si="1"/>
        <v>5.6666666666666664E-2</v>
      </c>
      <c r="J43" s="216"/>
      <c r="K43" s="220"/>
      <c r="L43" s="220"/>
      <c r="M43" s="221"/>
      <c r="N43" s="222">
        <f t="shared" si="4"/>
        <v>0</v>
      </c>
      <c r="O43" s="223"/>
      <c r="P43" s="224"/>
      <c r="Q43" s="224"/>
      <c r="R43" s="224"/>
      <c r="S43" s="224"/>
      <c r="T43" s="225"/>
      <c r="U43" s="226">
        <f t="shared" si="2"/>
        <v>0.11333333333333333</v>
      </c>
      <c r="V43" s="227"/>
      <c r="W43" s="228" t="str">
        <f t="shared" si="5"/>
        <v>0</v>
      </c>
      <c r="X43" s="509"/>
      <c r="Y43" s="229">
        <f t="shared" si="6"/>
        <v>0</v>
      </c>
    </row>
    <row r="44" spans="2:25" ht="18.75" customHeight="1">
      <c r="B44" s="503"/>
      <c r="C44" s="506"/>
      <c r="D44" s="216">
        <v>16</v>
      </c>
      <c r="E44" s="216" t="s">
        <v>7048</v>
      </c>
      <c r="F44" s="217">
        <v>212</v>
      </c>
      <c r="G44" s="218">
        <f t="shared" si="3"/>
        <v>42.4</v>
      </c>
      <c r="H44" s="219">
        <f t="shared" si="0"/>
        <v>117.77777777777777</v>
      </c>
      <c r="I44" s="219">
        <f t="shared" si="1"/>
        <v>3.9259259259259258E-2</v>
      </c>
      <c r="J44" s="216"/>
      <c r="K44" s="220"/>
      <c r="L44" s="220"/>
      <c r="M44" s="221"/>
      <c r="N44" s="222">
        <f t="shared" si="4"/>
        <v>0</v>
      </c>
      <c r="O44" s="223"/>
      <c r="P44" s="224"/>
      <c r="Q44" s="224"/>
      <c r="R44" s="224"/>
      <c r="S44" s="224"/>
      <c r="T44" s="225"/>
      <c r="U44" s="226">
        <f t="shared" si="2"/>
        <v>7.8518518518518515E-2</v>
      </c>
      <c r="V44" s="227"/>
      <c r="W44" s="228" t="str">
        <f t="shared" si="5"/>
        <v>0</v>
      </c>
      <c r="X44" s="509"/>
      <c r="Y44" s="229">
        <f t="shared" si="6"/>
        <v>0</v>
      </c>
    </row>
    <row r="45" spans="2:25" ht="18.75" customHeight="1">
      <c r="B45" s="503"/>
      <c r="C45" s="506"/>
      <c r="D45" s="216">
        <v>17</v>
      </c>
      <c r="E45" s="216" t="s">
        <v>7049</v>
      </c>
      <c r="F45" s="217">
        <v>570</v>
      </c>
      <c r="G45" s="218">
        <f t="shared" si="3"/>
        <v>114</v>
      </c>
      <c r="H45" s="219">
        <f t="shared" si="0"/>
        <v>316.66666666666669</v>
      </c>
      <c r="I45" s="219">
        <f t="shared" si="1"/>
        <v>0.10555555555555556</v>
      </c>
      <c r="J45" s="216"/>
      <c r="K45" s="220"/>
      <c r="L45" s="220"/>
      <c r="M45" s="221"/>
      <c r="N45" s="222">
        <f t="shared" si="4"/>
        <v>0</v>
      </c>
      <c r="O45" s="223"/>
      <c r="P45" s="224"/>
      <c r="Q45" s="224"/>
      <c r="R45" s="224"/>
      <c r="S45" s="224"/>
      <c r="T45" s="225"/>
      <c r="U45" s="226">
        <f t="shared" si="2"/>
        <v>0.21111111111111111</v>
      </c>
      <c r="V45" s="227"/>
      <c r="W45" s="228" t="str">
        <f t="shared" si="5"/>
        <v>0</v>
      </c>
      <c r="X45" s="509"/>
      <c r="Y45" s="229">
        <f t="shared" si="6"/>
        <v>0</v>
      </c>
    </row>
    <row r="46" spans="2:25" ht="18.75" customHeight="1">
      <c r="B46" s="503"/>
      <c r="C46" s="506"/>
      <c r="D46" s="216">
        <v>18</v>
      </c>
      <c r="E46" s="216" t="s">
        <v>7050</v>
      </c>
      <c r="F46" s="217">
        <v>458</v>
      </c>
      <c r="G46" s="218">
        <f t="shared" si="3"/>
        <v>91.6</v>
      </c>
      <c r="H46" s="219">
        <f t="shared" si="0"/>
        <v>254.44444444444443</v>
      </c>
      <c r="I46" s="219">
        <f t="shared" si="1"/>
        <v>8.4814814814814815E-2</v>
      </c>
      <c r="J46" s="216"/>
      <c r="K46" s="220"/>
      <c r="L46" s="220"/>
      <c r="M46" s="221"/>
      <c r="N46" s="222">
        <f t="shared" si="4"/>
        <v>0</v>
      </c>
      <c r="O46" s="223"/>
      <c r="P46" s="224"/>
      <c r="Q46" s="224"/>
      <c r="R46" s="224"/>
      <c r="S46" s="224"/>
      <c r="T46" s="225"/>
      <c r="U46" s="226">
        <f t="shared" si="2"/>
        <v>0.16962962962962963</v>
      </c>
      <c r="V46" s="227"/>
      <c r="W46" s="228" t="str">
        <f t="shared" si="5"/>
        <v>0</v>
      </c>
      <c r="X46" s="509"/>
      <c r="Y46" s="229">
        <f t="shared" si="6"/>
        <v>0</v>
      </c>
    </row>
    <row r="47" spans="2:25" ht="18.75" customHeight="1">
      <c r="B47" s="503"/>
      <c r="C47" s="506"/>
      <c r="D47" s="216">
        <v>19</v>
      </c>
      <c r="E47" s="231" t="s">
        <v>7051</v>
      </c>
      <c r="F47" s="217">
        <v>120</v>
      </c>
      <c r="G47" s="218">
        <f t="shared" si="3"/>
        <v>24</v>
      </c>
      <c r="H47" s="219">
        <f t="shared" si="0"/>
        <v>66.666666666666671</v>
      </c>
      <c r="I47" s="219">
        <f t="shared" si="1"/>
        <v>2.2222222222222223E-2</v>
      </c>
      <c r="J47" s="231"/>
      <c r="K47" s="220"/>
      <c r="L47" s="220"/>
      <c r="M47" s="221"/>
      <c r="N47" s="222">
        <f t="shared" si="4"/>
        <v>0</v>
      </c>
      <c r="O47" s="223"/>
      <c r="P47" s="224"/>
      <c r="Q47" s="224"/>
      <c r="R47" s="224"/>
      <c r="S47" s="224"/>
      <c r="T47" s="225"/>
      <c r="U47" s="226">
        <f t="shared" si="2"/>
        <v>4.4444444444444446E-2</v>
      </c>
      <c r="V47" s="227"/>
      <c r="W47" s="228" t="str">
        <f>IF(V47&lt;1,"0",IF(V47&lt;5,"2",IF(V47&gt;=5,"6")))</f>
        <v>0</v>
      </c>
      <c r="X47" s="509"/>
      <c r="Y47" s="229">
        <f t="shared" si="6"/>
        <v>0</v>
      </c>
    </row>
    <row r="48" spans="2:25" ht="18.75" customHeight="1">
      <c r="B48" s="503"/>
      <c r="C48" s="506"/>
      <c r="D48" s="216"/>
      <c r="E48" s="216"/>
      <c r="F48" s="217"/>
      <c r="G48" s="218">
        <f t="shared" si="3"/>
        <v>0</v>
      </c>
      <c r="H48" s="219">
        <f t="shared" si="0"/>
        <v>0</v>
      </c>
      <c r="I48" s="219">
        <f t="shared" si="1"/>
        <v>0</v>
      </c>
      <c r="J48" s="216"/>
      <c r="K48" s="220"/>
      <c r="L48" s="220"/>
      <c r="M48" s="221"/>
      <c r="N48" s="222">
        <f t="shared" si="4"/>
        <v>0</v>
      </c>
      <c r="O48" s="223"/>
      <c r="P48" s="224"/>
      <c r="Q48" s="224"/>
      <c r="R48" s="224"/>
      <c r="S48" s="224"/>
      <c r="T48" s="225"/>
      <c r="U48" s="226">
        <f t="shared" si="2"/>
        <v>0</v>
      </c>
      <c r="V48" s="227"/>
      <c r="W48" s="228" t="str">
        <f t="shared" si="5"/>
        <v>0</v>
      </c>
      <c r="X48" s="509"/>
      <c r="Y48" s="229">
        <f t="shared" si="6"/>
        <v>0</v>
      </c>
    </row>
    <row r="49" spans="2:25" ht="18.75" customHeight="1">
      <c r="B49" s="503"/>
      <c r="C49" s="506"/>
      <c r="D49" s="216">
        <v>1</v>
      </c>
      <c r="E49" s="216" t="s">
        <v>7052</v>
      </c>
      <c r="F49" s="217">
        <v>391</v>
      </c>
      <c r="G49" s="218">
        <f t="shared" si="3"/>
        <v>78.2</v>
      </c>
      <c r="H49" s="219">
        <f t="shared" si="0"/>
        <v>217.22222222222223</v>
      </c>
      <c r="I49" s="219">
        <f t="shared" si="1"/>
        <v>7.2407407407407406E-2</v>
      </c>
      <c r="J49" s="216" t="s">
        <v>7053</v>
      </c>
      <c r="K49" s="220" t="s">
        <v>7053</v>
      </c>
      <c r="L49" s="220"/>
      <c r="M49" s="221">
        <f>SUM(H49:H67)</f>
        <v>2948.3333333333335</v>
      </c>
      <c r="N49" s="222">
        <f t="shared" si="4"/>
        <v>58.966666666666669</v>
      </c>
      <c r="O49" s="223" t="s">
        <v>2523</v>
      </c>
      <c r="P49" s="224" t="s">
        <v>12</v>
      </c>
      <c r="Q49" s="224"/>
      <c r="R49" s="224" t="s">
        <v>3576</v>
      </c>
      <c r="S49" s="224"/>
      <c r="T49" s="225"/>
      <c r="U49" s="226">
        <f t="shared" si="2"/>
        <v>0.14481481481481481</v>
      </c>
      <c r="V49" s="227">
        <f>SUM(U49:U67)</f>
        <v>1.9655555555555557</v>
      </c>
      <c r="W49" s="228" t="str">
        <f>IF(V49&lt;1,"0",IF(V49&lt;5,"2",IF(V49&gt;=5,"6")))</f>
        <v>2</v>
      </c>
      <c r="X49" s="509"/>
      <c r="Y49" s="229">
        <f t="shared" si="6"/>
        <v>1</v>
      </c>
    </row>
    <row r="50" spans="2:25" ht="18.75" customHeight="1">
      <c r="B50" s="503"/>
      <c r="C50" s="506"/>
      <c r="D50" s="216">
        <v>2</v>
      </c>
      <c r="E50" s="216" t="s">
        <v>7054</v>
      </c>
      <c r="F50" s="217">
        <v>196</v>
      </c>
      <c r="G50" s="218">
        <f t="shared" si="3"/>
        <v>39.200000000000003</v>
      </c>
      <c r="H50" s="219">
        <f t="shared" si="0"/>
        <v>108.88888888888889</v>
      </c>
      <c r="I50" s="219">
        <f t="shared" si="1"/>
        <v>3.6296296296296292E-2</v>
      </c>
      <c r="J50" s="216"/>
      <c r="K50" s="220"/>
      <c r="L50" s="220"/>
      <c r="M50" s="221"/>
      <c r="N50" s="222">
        <f t="shared" si="4"/>
        <v>0</v>
      </c>
      <c r="O50" s="223"/>
      <c r="P50" s="224"/>
      <c r="Q50" s="224"/>
      <c r="R50" s="224"/>
      <c r="S50" s="224"/>
      <c r="T50" s="225"/>
      <c r="U50" s="226">
        <f t="shared" si="2"/>
        <v>7.2592592592592584E-2</v>
      </c>
      <c r="V50" s="227"/>
      <c r="W50" s="228" t="str">
        <f t="shared" si="5"/>
        <v>0</v>
      </c>
      <c r="X50" s="509"/>
      <c r="Y50" s="229">
        <f t="shared" si="6"/>
        <v>0</v>
      </c>
    </row>
    <row r="51" spans="2:25" ht="18.75" customHeight="1">
      <c r="B51" s="503"/>
      <c r="C51" s="506"/>
      <c r="D51" s="216">
        <v>3</v>
      </c>
      <c r="E51" s="216" t="s">
        <v>3606</v>
      </c>
      <c r="F51" s="217">
        <v>57</v>
      </c>
      <c r="G51" s="218">
        <f t="shared" si="3"/>
        <v>11.4</v>
      </c>
      <c r="H51" s="219">
        <f t="shared" si="0"/>
        <v>31.666666666666664</v>
      </c>
      <c r="I51" s="219">
        <f t="shared" si="1"/>
        <v>1.0555555555555554E-2</v>
      </c>
      <c r="J51" s="216"/>
      <c r="K51" s="220"/>
      <c r="L51" s="220"/>
      <c r="M51" s="221"/>
      <c r="N51" s="222">
        <f t="shared" si="4"/>
        <v>0</v>
      </c>
      <c r="O51" s="223"/>
      <c r="P51" s="224"/>
      <c r="Q51" s="224"/>
      <c r="R51" s="224"/>
      <c r="S51" s="224"/>
      <c r="T51" s="225"/>
      <c r="U51" s="226">
        <f t="shared" si="2"/>
        <v>2.1111111111111108E-2</v>
      </c>
      <c r="V51" s="227"/>
      <c r="W51" s="228" t="str">
        <f t="shared" si="5"/>
        <v>0</v>
      </c>
      <c r="X51" s="509"/>
      <c r="Y51" s="229">
        <f t="shared" si="6"/>
        <v>0</v>
      </c>
    </row>
    <row r="52" spans="2:25" ht="18.75" customHeight="1">
      <c r="B52" s="503"/>
      <c r="C52" s="506"/>
      <c r="D52" s="216">
        <v>4</v>
      </c>
      <c r="E52" s="216" t="s">
        <v>7055</v>
      </c>
      <c r="F52" s="217">
        <v>60</v>
      </c>
      <c r="G52" s="218">
        <f t="shared" si="3"/>
        <v>12</v>
      </c>
      <c r="H52" s="219">
        <f t="shared" si="0"/>
        <v>33.333333333333336</v>
      </c>
      <c r="I52" s="219">
        <f t="shared" si="1"/>
        <v>1.1111111111111112E-2</v>
      </c>
      <c r="J52" s="216"/>
      <c r="K52" s="216"/>
      <c r="L52" s="220"/>
      <c r="M52" s="221"/>
      <c r="N52" s="222">
        <f t="shared" si="4"/>
        <v>0</v>
      </c>
      <c r="O52" s="223"/>
      <c r="P52" s="224"/>
      <c r="Q52" s="224"/>
      <c r="R52" s="224"/>
      <c r="S52" s="224"/>
      <c r="T52" s="225"/>
      <c r="U52" s="226">
        <f t="shared" si="2"/>
        <v>2.2222222222222223E-2</v>
      </c>
      <c r="V52" s="227"/>
      <c r="W52" s="228" t="str">
        <f t="shared" si="5"/>
        <v>0</v>
      </c>
      <c r="X52" s="509"/>
      <c r="Y52" s="229">
        <f t="shared" si="6"/>
        <v>0</v>
      </c>
    </row>
    <row r="53" spans="2:25" ht="18.75" customHeight="1">
      <c r="B53" s="503"/>
      <c r="C53" s="506"/>
      <c r="D53" s="216">
        <v>5</v>
      </c>
      <c r="E53" s="216" t="s">
        <v>7056</v>
      </c>
      <c r="F53" s="217">
        <v>570</v>
      </c>
      <c r="G53" s="218">
        <f t="shared" si="3"/>
        <v>114</v>
      </c>
      <c r="H53" s="219">
        <f t="shared" si="0"/>
        <v>316.66666666666669</v>
      </c>
      <c r="I53" s="219">
        <f t="shared" si="1"/>
        <v>0.10555555555555556</v>
      </c>
      <c r="J53" s="216"/>
      <c r="K53" s="220"/>
      <c r="L53" s="220"/>
      <c r="M53" s="221"/>
      <c r="N53" s="222">
        <f t="shared" si="4"/>
        <v>0</v>
      </c>
      <c r="O53" s="223"/>
      <c r="P53" s="224"/>
      <c r="Q53" s="224"/>
      <c r="R53" s="224"/>
      <c r="S53" s="224"/>
      <c r="T53" s="225"/>
      <c r="U53" s="226">
        <f t="shared" si="2"/>
        <v>0.21111111111111111</v>
      </c>
      <c r="V53" s="227"/>
      <c r="W53" s="228" t="str">
        <f t="shared" si="5"/>
        <v>0</v>
      </c>
      <c r="X53" s="509"/>
      <c r="Y53" s="229">
        <f t="shared" si="6"/>
        <v>0</v>
      </c>
    </row>
    <row r="54" spans="2:25" ht="18.75" customHeight="1">
      <c r="B54" s="503"/>
      <c r="C54" s="506"/>
      <c r="D54" s="216">
        <v>6</v>
      </c>
      <c r="E54" s="216" t="s">
        <v>7057</v>
      </c>
      <c r="F54" s="217">
        <v>33</v>
      </c>
      <c r="G54" s="218">
        <f t="shared" si="3"/>
        <v>6.6</v>
      </c>
      <c r="H54" s="219">
        <f t="shared" si="0"/>
        <v>18.333333333333332</v>
      </c>
      <c r="I54" s="219">
        <f t="shared" si="1"/>
        <v>6.1111111111111106E-3</v>
      </c>
      <c r="J54" s="216"/>
      <c r="K54" s="220"/>
      <c r="L54" s="220"/>
      <c r="M54" s="221"/>
      <c r="N54" s="222">
        <f t="shared" si="4"/>
        <v>0</v>
      </c>
      <c r="O54" s="223"/>
      <c r="P54" s="224"/>
      <c r="Q54" s="224"/>
      <c r="R54" s="224"/>
      <c r="S54" s="224"/>
      <c r="T54" s="225"/>
      <c r="U54" s="226">
        <f t="shared" si="2"/>
        <v>1.2222222222222221E-2</v>
      </c>
      <c r="V54" s="227"/>
      <c r="W54" s="228" t="str">
        <f t="shared" si="5"/>
        <v>0</v>
      </c>
      <c r="X54" s="509"/>
      <c r="Y54" s="229">
        <f t="shared" si="6"/>
        <v>0</v>
      </c>
    </row>
    <row r="55" spans="2:25" ht="18.75" customHeight="1">
      <c r="B55" s="503"/>
      <c r="C55" s="506"/>
      <c r="D55" s="216">
        <v>7</v>
      </c>
      <c r="E55" s="216" t="s">
        <v>398</v>
      </c>
      <c r="F55" s="217">
        <v>264</v>
      </c>
      <c r="G55" s="218">
        <f t="shared" si="3"/>
        <v>52.8</v>
      </c>
      <c r="H55" s="219">
        <f t="shared" si="0"/>
        <v>146.66666666666666</v>
      </c>
      <c r="I55" s="219">
        <f t="shared" si="1"/>
        <v>4.8888888888888885E-2</v>
      </c>
      <c r="J55" s="216"/>
      <c r="K55" s="220"/>
      <c r="L55" s="220"/>
      <c r="M55" s="221"/>
      <c r="N55" s="222">
        <f t="shared" si="4"/>
        <v>0</v>
      </c>
      <c r="O55" s="223"/>
      <c r="P55" s="224"/>
      <c r="Q55" s="224"/>
      <c r="R55" s="224"/>
      <c r="S55" s="224"/>
      <c r="T55" s="225"/>
      <c r="U55" s="226">
        <f t="shared" si="2"/>
        <v>9.7777777777777769E-2</v>
      </c>
      <c r="V55" s="227"/>
      <c r="W55" s="228" t="str">
        <f t="shared" si="5"/>
        <v>0</v>
      </c>
      <c r="X55" s="509"/>
      <c r="Y55" s="229">
        <f t="shared" si="6"/>
        <v>0</v>
      </c>
    </row>
    <row r="56" spans="2:25" ht="18.75" customHeight="1">
      <c r="B56" s="503"/>
      <c r="C56" s="506"/>
      <c r="D56" s="216">
        <v>8</v>
      </c>
      <c r="E56" s="216" t="s">
        <v>7058</v>
      </c>
      <c r="F56" s="217">
        <v>91</v>
      </c>
      <c r="G56" s="218">
        <f t="shared" si="3"/>
        <v>18.2</v>
      </c>
      <c r="H56" s="219">
        <f t="shared" si="0"/>
        <v>50.555555555555557</v>
      </c>
      <c r="I56" s="219">
        <f t="shared" si="1"/>
        <v>1.6851851851851854E-2</v>
      </c>
      <c r="J56" s="216"/>
      <c r="K56" s="220"/>
      <c r="L56" s="220"/>
      <c r="M56" s="221"/>
      <c r="N56" s="222">
        <f t="shared" si="4"/>
        <v>0</v>
      </c>
      <c r="O56" s="223"/>
      <c r="P56" s="224"/>
      <c r="Q56" s="224"/>
      <c r="R56" s="224"/>
      <c r="S56" s="224"/>
      <c r="T56" s="225"/>
      <c r="U56" s="226">
        <f t="shared" si="2"/>
        <v>3.3703703703703708E-2</v>
      </c>
      <c r="V56" s="227"/>
      <c r="W56" s="228" t="str">
        <f t="shared" si="5"/>
        <v>0</v>
      </c>
      <c r="X56" s="509"/>
      <c r="Y56" s="229">
        <f t="shared" si="6"/>
        <v>0</v>
      </c>
    </row>
    <row r="57" spans="2:25" ht="18.75" customHeight="1">
      <c r="B57" s="503"/>
      <c r="C57" s="506"/>
      <c r="D57" s="216">
        <v>9</v>
      </c>
      <c r="E57" s="216" t="s">
        <v>7059</v>
      </c>
      <c r="F57" s="217">
        <v>142</v>
      </c>
      <c r="G57" s="218">
        <f t="shared" si="3"/>
        <v>28.4</v>
      </c>
      <c r="H57" s="219">
        <f t="shared" si="0"/>
        <v>78.888888888888886</v>
      </c>
      <c r="I57" s="219">
        <f t="shared" si="1"/>
        <v>2.6296296296296297E-2</v>
      </c>
      <c r="J57" s="216"/>
      <c r="K57" s="220"/>
      <c r="L57" s="220"/>
      <c r="M57" s="221"/>
      <c r="N57" s="222">
        <f t="shared" si="4"/>
        <v>0</v>
      </c>
      <c r="O57" s="223"/>
      <c r="P57" s="224"/>
      <c r="Q57" s="224"/>
      <c r="R57" s="224"/>
      <c r="S57" s="224"/>
      <c r="T57" s="225"/>
      <c r="U57" s="226">
        <f t="shared" si="2"/>
        <v>5.2592592592592594E-2</v>
      </c>
      <c r="V57" s="227"/>
      <c r="W57" s="228" t="str">
        <f t="shared" si="5"/>
        <v>0</v>
      </c>
      <c r="X57" s="509"/>
      <c r="Y57" s="229">
        <f t="shared" si="6"/>
        <v>0</v>
      </c>
    </row>
    <row r="58" spans="2:25" ht="18.75" customHeight="1">
      <c r="B58" s="503"/>
      <c r="C58" s="506"/>
      <c r="D58" s="216">
        <v>10</v>
      </c>
      <c r="E58" s="216" t="s">
        <v>7060</v>
      </c>
      <c r="F58" s="217">
        <v>596</v>
      </c>
      <c r="G58" s="218">
        <f t="shared" si="3"/>
        <v>119.2</v>
      </c>
      <c r="H58" s="219">
        <f t="shared" si="0"/>
        <v>331.11111111111109</v>
      </c>
      <c r="I58" s="219">
        <f t="shared" si="1"/>
        <v>0.11037037037037037</v>
      </c>
      <c r="J58" s="216"/>
      <c r="K58" s="220"/>
      <c r="L58" s="220"/>
      <c r="M58" s="221"/>
      <c r="N58" s="222">
        <f t="shared" si="4"/>
        <v>0</v>
      </c>
      <c r="O58" s="223"/>
      <c r="P58" s="224"/>
      <c r="Q58" s="224"/>
      <c r="R58" s="224"/>
      <c r="S58" s="224"/>
      <c r="T58" s="225"/>
      <c r="U58" s="226">
        <f t="shared" si="2"/>
        <v>0.22074074074074074</v>
      </c>
      <c r="V58" s="227"/>
      <c r="W58" s="228" t="str">
        <f t="shared" si="5"/>
        <v>0</v>
      </c>
      <c r="X58" s="509"/>
      <c r="Y58" s="229">
        <f t="shared" si="6"/>
        <v>0</v>
      </c>
    </row>
    <row r="59" spans="2:25" ht="18.75" customHeight="1">
      <c r="B59" s="503"/>
      <c r="C59" s="506"/>
      <c r="D59" s="216">
        <v>11</v>
      </c>
      <c r="E59" s="216" t="s">
        <v>7061</v>
      </c>
      <c r="F59" s="217">
        <v>334</v>
      </c>
      <c r="G59" s="218">
        <f t="shared" si="3"/>
        <v>66.8</v>
      </c>
      <c r="H59" s="219">
        <f t="shared" si="0"/>
        <v>185.55555555555554</v>
      </c>
      <c r="I59" s="219">
        <f t="shared" si="1"/>
        <v>6.1851851851851845E-2</v>
      </c>
      <c r="J59" s="217"/>
      <c r="K59" s="220"/>
      <c r="L59" s="220"/>
      <c r="M59" s="221"/>
      <c r="N59" s="222">
        <f t="shared" si="4"/>
        <v>0</v>
      </c>
      <c r="O59" s="223"/>
      <c r="P59" s="224"/>
      <c r="Q59" s="224"/>
      <c r="R59" s="224"/>
      <c r="S59" s="224"/>
      <c r="T59" s="225"/>
      <c r="U59" s="226">
        <f t="shared" si="2"/>
        <v>0.12370370370370369</v>
      </c>
      <c r="V59" s="227"/>
      <c r="W59" s="228" t="str">
        <f t="shared" si="5"/>
        <v>0</v>
      </c>
      <c r="X59" s="509"/>
      <c r="Y59" s="229">
        <f t="shared" si="6"/>
        <v>0</v>
      </c>
    </row>
    <row r="60" spans="2:25" ht="18.75" customHeight="1">
      <c r="B60" s="503"/>
      <c r="C60" s="506"/>
      <c r="D60" s="216">
        <v>12</v>
      </c>
      <c r="E60" s="216" t="s">
        <v>7062</v>
      </c>
      <c r="F60" s="217">
        <v>352</v>
      </c>
      <c r="G60" s="218">
        <f t="shared" si="3"/>
        <v>70.400000000000006</v>
      </c>
      <c r="H60" s="219">
        <f t="shared" si="0"/>
        <v>195.55555555555554</v>
      </c>
      <c r="I60" s="219">
        <f t="shared" si="1"/>
        <v>6.5185185185185179E-2</v>
      </c>
      <c r="J60" s="217"/>
      <c r="K60" s="220"/>
      <c r="L60" s="220"/>
      <c r="M60" s="221"/>
      <c r="N60" s="222">
        <f t="shared" si="4"/>
        <v>0</v>
      </c>
      <c r="O60" s="223"/>
      <c r="P60" s="224"/>
      <c r="Q60" s="224"/>
      <c r="R60" s="224"/>
      <c r="S60" s="224"/>
      <c r="T60" s="225"/>
      <c r="U60" s="226">
        <f t="shared" si="2"/>
        <v>0.13037037037037036</v>
      </c>
      <c r="V60" s="227"/>
      <c r="W60" s="228" t="str">
        <f t="shared" si="5"/>
        <v>0</v>
      </c>
      <c r="X60" s="509"/>
      <c r="Y60" s="229">
        <f t="shared" si="6"/>
        <v>0</v>
      </c>
    </row>
    <row r="61" spans="2:25" ht="18.75" customHeight="1">
      <c r="B61" s="503"/>
      <c r="C61" s="506"/>
      <c r="D61" s="216">
        <v>13</v>
      </c>
      <c r="E61" s="216" t="s">
        <v>7063</v>
      </c>
      <c r="F61" s="217">
        <v>121</v>
      </c>
      <c r="G61" s="218">
        <f t="shared" si="3"/>
        <v>24.2</v>
      </c>
      <c r="H61" s="219">
        <f t="shared" si="0"/>
        <v>67.222222222222214</v>
      </c>
      <c r="I61" s="219">
        <f t="shared" si="1"/>
        <v>2.2407407407407404E-2</v>
      </c>
      <c r="J61" s="217"/>
      <c r="K61" s="220"/>
      <c r="L61" s="220"/>
      <c r="M61" s="221"/>
      <c r="N61" s="222">
        <f t="shared" si="4"/>
        <v>0</v>
      </c>
      <c r="O61" s="223"/>
      <c r="P61" s="224"/>
      <c r="Q61" s="224"/>
      <c r="R61" s="224"/>
      <c r="S61" s="224"/>
      <c r="T61" s="225"/>
      <c r="U61" s="226">
        <f t="shared" si="2"/>
        <v>4.4814814814814807E-2</v>
      </c>
      <c r="V61" s="227"/>
      <c r="W61" s="228" t="str">
        <f t="shared" si="5"/>
        <v>0</v>
      </c>
      <c r="X61" s="509"/>
      <c r="Y61" s="229">
        <f t="shared" si="6"/>
        <v>0</v>
      </c>
    </row>
    <row r="62" spans="2:25" ht="18.75" customHeight="1">
      <c r="B62" s="503"/>
      <c r="C62" s="506"/>
      <c r="D62" s="216">
        <v>14</v>
      </c>
      <c r="E62" s="216" t="s">
        <v>7064</v>
      </c>
      <c r="F62" s="217">
        <v>154</v>
      </c>
      <c r="G62" s="218">
        <f t="shared" si="3"/>
        <v>30.8</v>
      </c>
      <c r="H62" s="219">
        <f t="shared" si="0"/>
        <v>85.555555555555557</v>
      </c>
      <c r="I62" s="219">
        <f t="shared" si="1"/>
        <v>2.8518518518518519E-2</v>
      </c>
      <c r="J62" s="217"/>
      <c r="K62" s="220"/>
      <c r="L62" s="220"/>
      <c r="M62" s="221"/>
      <c r="N62" s="222">
        <f t="shared" si="4"/>
        <v>0</v>
      </c>
      <c r="O62" s="223"/>
      <c r="P62" s="224"/>
      <c r="Q62" s="224"/>
      <c r="R62" s="224"/>
      <c r="S62" s="224"/>
      <c r="T62" s="225"/>
      <c r="U62" s="226">
        <f t="shared" si="2"/>
        <v>5.7037037037037039E-2</v>
      </c>
      <c r="V62" s="227"/>
      <c r="W62" s="228" t="str">
        <f t="shared" si="5"/>
        <v>0</v>
      </c>
      <c r="X62" s="509"/>
      <c r="Y62" s="229">
        <f t="shared" si="6"/>
        <v>0</v>
      </c>
    </row>
    <row r="63" spans="2:25" ht="18.75" customHeight="1">
      <c r="B63" s="503"/>
      <c r="C63" s="506"/>
      <c r="D63" s="216">
        <v>15</v>
      </c>
      <c r="E63" s="216" t="s">
        <v>7065</v>
      </c>
      <c r="F63" s="217">
        <v>262</v>
      </c>
      <c r="G63" s="218">
        <f t="shared" si="3"/>
        <v>52.4</v>
      </c>
      <c r="H63" s="219">
        <f t="shared" si="0"/>
        <v>145.55555555555554</v>
      </c>
      <c r="I63" s="219">
        <f t="shared" si="1"/>
        <v>4.8518518518518516E-2</v>
      </c>
      <c r="J63" s="217"/>
      <c r="K63" s="220"/>
      <c r="L63" s="220"/>
      <c r="M63" s="221"/>
      <c r="N63" s="222">
        <f t="shared" si="4"/>
        <v>0</v>
      </c>
      <c r="O63" s="223"/>
      <c r="P63" s="224"/>
      <c r="Q63" s="224"/>
      <c r="R63" s="224"/>
      <c r="S63" s="224"/>
      <c r="T63" s="225"/>
      <c r="U63" s="226">
        <f t="shared" si="2"/>
        <v>9.7037037037037033E-2</v>
      </c>
      <c r="V63" s="227"/>
      <c r="W63" s="228" t="str">
        <f t="shared" si="5"/>
        <v>0</v>
      </c>
      <c r="X63" s="509"/>
      <c r="Y63" s="229">
        <f t="shared" si="6"/>
        <v>0</v>
      </c>
    </row>
    <row r="64" spans="2:25" ht="18.75" customHeight="1">
      <c r="B64" s="503"/>
      <c r="C64" s="506"/>
      <c r="D64" s="216">
        <v>16</v>
      </c>
      <c r="E64" s="216" t="s">
        <v>7066</v>
      </c>
      <c r="F64" s="217">
        <v>315</v>
      </c>
      <c r="G64" s="218">
        <f t="shared" si="3"/>
        <v>63</v>
      </c>
      <c r="H64" s="219">
        <f t="shared" si="0"/>
        <v>175</v>
      </c>
      <c r="I64" s="219">
        <f t="shared" si="1"/>
        <v>5.8333333333333334E-2</v>
      </c>
      <c r="J64" s="217"/>
      <c r="K64" s="220"/>
      <c r="L64" s="220"/>
      <c r="M64" s="221"/>
      <c r="N64" s="222">
        <f t="shared" si="4"/>
        <v>0</v>
      </c>
      <c r="O64" s="223"/>
      <c r="P64" s="224"/>
      <c r="Q64" s="224"/>
      <c r="R64" s="224"/>
      <c r="S64" s="224"/>
      <c r="T64" s="225"/>
      <c r="U64" s="226">
        <f t="shared" si="2"/>
        <v>0.11666666666666667</v>
      </c>
      <c r="V64" s="227"/>
      <c r="W64" s="228" t="str">
        <f t="shared" si="5"/>
        <v>0</v>
      </c>
      <c r="X64" s="509"/>
      <c r="Y64" s="229">
        <f t="shared" si="6"/>
        <v>0</v>
      </c>
    </row>
    <row r="65" spans="2:25" ht="18.75" customHeight="1">
      <c r="B65" s="503"/>
      <c r="C65" s="506"/>
      <c r="D65" s="216">
        <v>17</v>
      </c>
      <c r="E65" s="216" t="s">
        <v>7067</v>
      </c>
      <c r="F65" s="217">
        <v>120</v>
      </c>
      <c r="G65" s="218">
        <f t="shared" si="3"/>
        <v>24</v>
      </c>
      <c r="H65" s="219">
        <f t="shared" si="0"/>
        <v>66.666666666666671</v>
      </c>
      <c r="I65" s="219">
        <f t="shared" si="1"/>
        <v>2.2222222222222223E-2</v>
      </c>
      <c r="J65" s="217"/>
      <c r="K65" s="220"/>
      <c r="L65" s="220"/>
      <c r="M65" s="221"/>
      <c r="N65" s="222">
        <f t="shared" si="4"/>
        <v>0</v>
      </c>
      <c r="O65" s="223"/>
      <c r="P65" s="224"/>
      <c r="Q65" s="224"/>
      <c r="R65" s="224"/>
      <c r="S65" s="224"/>
      <c r="T65" s="225"/>
      <c r="U65" s="226">
        <f t="shared" si="2"/>
        <v>4.4444444444444446E-2</v>
      </c>
      <c r="V65" s="227"/>
      <c r="W65" s="228" t="str">
        <f t="shared" si="5"/>
        <v>0</v>
      </c>
      <c r="X65" s="509"/>
      <c r="Y65" s="229">
        <f t="shared" si="6"/>
        <v>0</v>
      </c>
    </row>
    <row r="66" spans="2:25" ht="18.75" customHeight="1">
      <c r="B66" s="503"/>
      <c r="C66" s="506"/>
      <c r="D66" s="216">
        <v>18</v>
      </c>
      <c r="E66" s="216" t="s">
        <v>7068</v>
      </c>
      <c r="F66" s="217">
        <v>1173</v>
      </c>
      <c r="G66" s="218">
        <f t="shared" si="3"/>
        <v>234.6</v>
      </c>
      <c r="H66" s="219">
        <f t="shared" si="0"/>
        <v>651.66666666666663</v>
      </c>
      <c r="I66" s="219">
        <f t="shared" si="1"/>
        <v>0.21722222222222221</v>
      </c>
      <c r="J66" s="217"/>
      <c r="K66" s="220"/>
      <c r="L66" s="220"/>
      <c r="M66" s="221"/>
      <c r="N66" s="222">
        <f t="shared" si="4"/>
        <v>0</v>
      </c>
      <c r="O66" s="223"/>
      <c r="P66" s="224"/>
      <c r="Q66" s="224"/>
      <c r="R66" s="224"/>
      <c r="S66" s="224"/>
      <c r="T66" s="225"/>
      <c r="U66" s="226">
        <f t="shared" si="2"/>
        <v>0.43444444444444441</v>
      </c>
      <c r="V66" s="227"/>
      <c r="W66" s="228" t="str">
        <f t="shared" si="5"/>
        <v>0</v>
      </c>
      <c r="X66" s="509"/>
      <c r="Y66" s="229">
        <f t="shared" si="6"/>
        <v>0</v>
      </c>
    </row>
    <row r="67" spans="2:25" ht="18.75" customHeight="1">
      <c r="B67" s="503"/>
      <c r="C67" s="506"/>
      <c r="D67" s="216">
        <v>19</v>
      </c>
      <c r="E67" s="216" t="s">
        <v>567</v>
      </c>
      <c r="F67" s="217">
        <v>76</v>
      </c>
      <c r="G67" s="218">
        <f t="shared" si="3"/>
        <v>15.2</v>
      </c>
      <c r="H67" s="219">
        <f t="shared" si="0"/>
        <v>42.222222222222221</v>
      </c>
      <c r="I67" s="219">
        <f t="shared" si="1"/>
        <v>1.4074074074074074E-2</v>
      </c>
      <c r="J67" s="217"/>
      <c r="K67" s="220"/>
      <c r="L67" s="220"/>
      <c r="M67" s="221"/>
      <c r="N67" s="222">
        <f t="shared" si="4"/>
        <v>0</v>
      </c>
      <c r="O67" s="223"/>
      <c r="P67" s="224"/>
      <c r="Q67" s="224"/>
      <c r="R67" s="224"/>
      <c r="S67" s="224"/>
      <c r="T67" s="225"/>
      <c r="U67" s="226">
        <f t="shared" si="2"/>
        <v>2.8148148148148148E-2</v>
      </c>
      <c r="V67" s="227"/>
      <c r="W67" s="228" t="str">
        <f>IF(V67&lt;1,"0",IF(V67&lt;5,"2",IF(V67&gt;=5,"6")))</f>
        <v>0</v>
      </c>
      <c r="X67" s="509"/>
      <c r="Y67" s="229">
        <f t="shared" si="6"/>
        <v>0</v>
      </c>
    </row>
    <row r="68" spans="2:25" ht="18.75" customHeight="1">
      <c r="B68" s="503"/>
      <c r="C68" s="506"/>
      <c r="D68" s="216"/>
      <c r="E68" s="216"/>
      <c r="F68" s="217"/>
      <c r="G68" s="218">
        <f t="shared" si="3"/>
        <v>0</v>
      </c>
      <c r="H68" s="219">
        <f t="shared" si="0"/>
        <v>0</v>
      </c>
      <c r="I68" s="219">
        <f t="shared" si="1"/>
        <v>0</v>
      </c>
      <c r="J68" s="217"/>
      <c r="K68" s="220"/>
      <c r="L68" s="220"/>
      <c r="M68" s="221"/>
      <c r="N68" s="222">
        <f t="shared" si="4"/>
        <v>0</v>
      </c>
      <c r="O68" s="223"/>
      <c r="P68" s="224"/>
      <c r="Q68" s="224"/>
      <c r="R68" s="224"/>
      <c r="S68" s="224"/>
      <c r="T68" s="225"/>
      <c r="U68" s="226">
        <f t="shared" si="2"/>
        <v>0</v>
      </c>
      <c r="V68" s="227"/>
      <c r="W68" s="228" t="str">
        <f t="shared" si="5"/>
        <v>0</v>
      </c>
      <c r="X68" s="509"/>
      <c r="Y68" s="229">
        <f t="shared" si="6"/>
        <v>0</v>
      </c>
    </row>
    <row r="69" spans="2:25" ht="18.75" customHeight="1">
      <c r="B69" s="503"/>
      <c r="C69" s="506"/>
      <c r="D69" s="216">
        <v>1</v>
      </c>
      <c r="E69" s="216" t="s">
        <v>7069</v>
      </c>
      <c r="F69" s="217">
        <v>959</v>
      </c>
      <c r="G69" s="218">
        <f t="shared" si="3"/>
        <v>191.8</v>
      </c>
      <c r="H69" s="219">
        <f t="shared" si="0"/>
        <v>532.77777777777771</v>
      </c>
      <c r="I69" s="219">
        <f t="shared" si="1"/>
        <v>0.17759259259259258</v>
      </c>
      <c r="J69" s="217"/>
      <c r="K69" s="220"/>
      <c r="L69" s="220"/>
      <c r="M69" s="221"/>
      <c r="N69" s="222">
        <f t="shared" si="4"/>
        <v>0</v>
      </c>
      <c r="O69" s="223"/>
      <c r="P69" s="224"/>
      <c r="Q69" s="224"/>
      <c r="R69" s="224"/>
      <c r="S69" s="224"/>
      <c r="T69" s="225"/>
      <c r="U69" s="226">
        <f t="shared" si="2"/>
        <v>0.35518518518518516</v>
      </c>
      <c r="V69" s="227"/>
      <c r="W69" s="228" t="str">
        <f t="shared" si="5"/>
        <v>0</v>
      </c>
      <c r="X69" s="509"/>
      <c r="Y69" s="229">
        <f t="shared" si="6"/>
        <v>0</v>
      </c>
    </row>
    <row r="70" spans="2:25" ht="18.75" customHeight="1">
      <c r="B70" s="503"/>
      <c r="C70" s="506"/>
      <c r="D70" s="216">
        <v>2</v>
      </c>
      <c r="E70" s="216" t="s">
        <v>7070</v>
      </c>
      <c r="F70" s="217">
        <v>349</v>
      </c>
      <c r="G70" s="218">
        <f t="shared" si="3"/>
        <v>69.8</v>
      </c>
      <c r="H70" s="219">
        <f t="shared" si="0"/>
        <v>193.88888888888889</v>
      </c>
      <c r="I70" s="219">
        <f t="shared" si="1"/>
        <v>6.4629629629629634E-2</v>
      </c>
      <c r="J70" s="217"/>
      <c r="K70" s="220"/>
      <c r="L70" s="220"/>
      <c r="M70" s="221"/>
      <c r="N70" s="222">
        <f t="shared" si="4"/>
        <v>0</v>
      </c>
      <c r="O70" s="223"/>
      <c r="P70" s="224"/>
      <c r="Q70" s="224"/>
      <c r="R70" s="224"/>
      <c r="S70" s="224"/>
      <c r="T70" s="225"/>
      <c r="U70" s="226">
        <f t="shared" si="2"/>
        <v>0.12925925925925927</v>
      </c>
      <c r="V70" s="227"/>
      <c r="W70" s="228" t="str">
        <f t="shared" si="5"/>
        <v>0</v>
      </c>
      <c r="X70" s="509"/>
      <c r="Y70" s="229">
        <f t="shared" si="6"/>
        <v>0</v>
      </c>
    </row>
    <row r="71" spans="2:25" ht="18.75" customHeight="1">
      <c r="B71" s="503"/>
      <c r="C71" s="506"/>
      <c r="D71" s="216">
        <v>3</v>
      </c>
      <c r="E71" s="216" t="s">
        <v>7071</v>
      </c>
      <c r="F71" s="217">
        <v>152</v>
      </c>
      <c r="G71" s="218">
        <f t="shared" si="3"/>
        <v>30.4</v>
      </c>
      <c r="H71" s="219">
        <f t="shared" si="0"/>
        <v>84.444444444444443</v>
      </c>
      <c r="I71" s="219">
        <f t="shared" si="1"/>
        <v>2.8148148148148148E-2</v>
      </c>
      <c r="J71" s="217"/>
      <c r="K71" s="220"/>
      <c r="L71" s="220"/>
      <c r="M71" s="221"/>
      <c r="N71" s="222">
        <f t="shared" si="4"/>
        <v>0</v>
      </c>
      <c r="O71" s="223"/>
      <c r="P71" s="224"/>
      <c r="Q71" s="224"/>
      <c r="R71" s="224"/>
      <c r="S71" s="224"/>
      <c r="T71" s="225"/>
      <c r="U71" s="226">
        <f t="shared" si="2"/>
        <v>5.6296296296296296E-2</v>
      </c>
      <c r="V71" s="227"/>
      <c r="W71" s="228" t="str">
        <f t="shared" si="5"/>
        <v>0</v>
      </c>
      <c r="X71" s="509"/>
      <c r="Y71" s="229">
        <f t="shared" si="6"/>
        <v>0</v>
      </c>
    </row>
    <row r="72" spans="2:25" ht="18.75" customHeight="1">
      <c r="B72" s="503"/>
      <c r="C72" s="506"/>
      <c r="D72" s="216">
        <v>4</v>
      </c>
      <c r="E72" s="216" t="s">
        <v>180</v>
      </c>
      <c r="F72" s="217">
        <v>104</v>
      </c>
      <c r="G72" s="218">
        <f t="shared" si="3"/>
        <v>20.8</v>
      </c>
      <c r="H72" s="219">
        <f t="shared" si="0"/>
        <v>57.777777777777779</v>
      </c>
      <c r="I72" s="219">
        <f t="shared" si="1"/>
        <v>1.9259259259259261E-2</v>
      </c>
      <c r="J72" s="217"/>
      <c r="K72" s="220"/>
      <c r="L72" s="220"/>
      <c r="M72" s="221"/>
      <c r="N72" s="222">
        <f t="shared" si="4"/>
        <v>0</v>
      </c>
      <c r="O72" s="223"/>
      <c r="P72" s="224"/>
      <c r="Q72" s="224"/>
      <c r="R72" s="224"/>
      <c r="S72" s="224"/>
      <c r="T72" s="225"/>
      <c r="U72" s="226">
        <f t="shared" si="2"/>
        <v>3.8518518518518521E-2</v>
      </c>
      <c r="V72" s="227"/>
      <c r="W72" s="228" t="str">
        <f t="shared" si="5"/>
        <v>0</v>
      </c>
      <c r="X72" s="509"/>
      <c r="Y72" s="229">
        <f t="shared" si="6"/>
        <v>0</v>
      </c>
    </row>
    <row r="73" spans="2:25" ht="18.75" customHeight="1">
      <c r="B73" s="503"/>
      <c r="C73" s="506"/>
      <c r="D73" s="216">
        <v>5</v>
      </c>
      <c r="E73" s="216" t="s">
        <v>7072</v>
      </c>
      <c r="F73" s="217">
        <v>654</v>
      </c>
      <c r="G73" s="218">
        <f t="shared" si="3"/>
        <v>130.80000000000001</v>
      </c>
      <c r="H73" s="219">
        <f t="shared" si="0"/>
        <v>363.33333333333331</v>
      </c>
      <c r="I73" s="219">
        <f t="shared" si="1"/>
        <v>0.1211111111111111</v>
      </c>
      <c r="J73" s="217"/>
      <c r="K73" s="220"/>
      <c r="L73" s="220"/>
      <c r="M73" s="221"/>
      <c r="N73" s="222">
        <f t="shared" si="4"/>
        <v>0</v>
      </c>
      <c r="O73" s="223"/>
      <c r="P73" s="224"/>
      <c r="Q73" s="224"/>
      <c r="R73" s="224"/>
      <c r="S73" s="224"/>
      <c r="T73" s="225"/>
      <c r="U73" s="226">
        <f t="shared" si="2"/>
        <v>0.2422222222222222</v>
      </c>
      <c r="V73" s="227"/>
      <c r="W73" s="228" t="str">
        <f t="shared" si="5"/>
        <v>0</v>
      </c>
      <c r="X73" s="509"/>
      <c r="Y73" s="229">
        <f t="shared" si="6"/>
        <v>0</v>
      </c>
    </row>
    <row r="74" spans="2:25" ht="18.75" customHeight="1">
      <c r="B74" s="503"/>
      <c r="C74" s="506"/>
      <c r="D74" s="216">
        <v>6</v>
      </c>
      <c r="E74" s="216" t="s">
        <v>7073</v>
      </c>
      <c r="F74" s="217">
        <v>399</v>
      </c>
      <c r="G74" s="218">
        <f t="shared" si="3"/>
        <v>79.8</v>
      </c>
      <c r="H74" s="219">
        <f t="shared" si="0"/>
        <v>221.66666666666666</v>
      </c>
      <c r="I74" s="219">
        <f t="shared" si="1"/>
        <v>7.3888888888888879E-2</v>
      </c>
      <c r="J74" s="217"/>
      <c r="K74" s="220"/>
      <c r="L74" s="220"/>
      <c r="M74" s="221"/>
      <c r="N74" s="222">
        <f t="shared" si="4"/>
        <v>0</v>
      </c>
      <c r="O74" s="223"/>
      <c r="P74" s="224"/>
      <c r="Q74" s="224"/>
      <c r="R74" s="224"/>
      <c r="S74" s="224"/>
      <c r="T74" s="225"/>
      <c r="U74" s="226">
        <f t="shared" si="2"/>
        <v>0.14777777777777776</v>
      </c>
      <c r="V74" s="227"/>
      <c r="W74" s="228" t="str">
        <f t="shared" si="5"/>
        <v>0</v>
      </c>
      <c r="X74" s="509"/>
      <c r="Y74" s="229">
        <f t="shared" si="6"/>
        <v>0</v>
      </c>
    </row>
    <row r="75" spans="2:25" ht="18.75" customHeight="1">
      <c r="B75" s="503"/>
      <c r="C75" s="506"/>
      <c r="D75" s="216">
        <v>7</v>
      </c>
      <c r="E75" s="216" t="s">
        <v>7074</v>
      </c>
      <c r="F75" s="217">
        <v>220</v>
      </c>
      <c r="G75" s="218">
        <f t="shared" si="3"/>
        <v>44</v>
      </c>
      <c r="H75" s="219">
        <f t="shared" si="0"/>
        <v>122.22222222222221</v>
      </c>
      <c r="I75" s="219">
        <f t="shared" si="1"/>
        <v>4.0740740740740737E-2</v>
      </c>
      <c r="J75" s="217"/>
      <c r="K75" s="220"/>
      <c r="L75" s="220"/>
      <c r="M75" s="221"/>
      <c r="N75" s="222">
        <f t="shared" si="4"/>
        <v>0</v>
      </c>
      <c r="O75" s="223"/>
      <c r="P75" s="224"/>
      <c r="Q75" s="224"/>
      <c r="R75" s="224"/>
      <c r="S75" s="224"/>
      <c r="T75" s="225"/>
      <c r="U75" s="226">
        <f t="shared" si="2"/>
        <v>8.1481481481481474E-2</v>
      </c>
      <c r="V75" s="227"/>
      <c r="W75" s="228" t="str">
        <f t="shared" si="5"/>
        <v>0</v>
      </c>
      <c r="X75" s="509"/>
      <c r="Y75" s="229">
        <f t="shared" si="6"/>
        <v>0</v>
      </c>
    </row>
    <row r="76" spans="2:25" ht="18.75" customHeight="1">
      <c r="B76" s="503"/>
      <c r="C76" s="506"/>
      <c r="D76" s="216">
        <v>8</v>
      </c>
      <c r="E76" s="216" t="s">
        <v>7075</v>
      </c>
      <c r="F76" s="217">
        <v>515</v>
      </c>
      <c r="G76" s="218">
        <f t="shared" si="3"/>
        <v>103</v>
      </c>
      <c r="H76" s="219">
        <f t="shared" si="0"/>
        <v>286.11111111111109</v>
      </c>
      <c r="I76" s="219">
        <f t="shared" si="1"/>
        <v>9.5370370370370355E-2</v>
      </c>
      <c r="J76" s="217" t="s">
        <v>7076</v>
      </c>
      <c r="K76" s="220" t="s">
        <v>7076</v>
      </c>
      <c r="L76" s="220"/>
      <c r="M76" s="221">
        <f>SUM(H69:H83)</f>
        <v>3035.0000000000005</v>
      </c>
      <c r="N76" s="222">
        <f t="shared" si="4"/>
        <v>60.70000000000001</v>
      </c>
      <c r="O76" s="223" t="s">
        <v>4976</v>
      </c>
      <c r="P76" s="224" t="s">
        <v>12</v>
      </c>
      <c r="Q76" s="224"/>
      <c r="R76" s="224" t="s">
        <v>3576</v>
      </c>
      <c r="S76" s="224"/>
      <c r="T76" s="225"/>
      <c r="U76" s="226">
        <f t="shared" si="2"/>
        <v>0.19074074074074071</v>
      </c>
      <c r="V76" s="227">
        <f>SUM(U69:U83)</f>
        <v>2.0233333333333334</v>
      </c>
      <c r="W76" s="228" t="str">
        <f t="shared" si="5"/>
        <v>2</v>
      </c>
      <c r="X76" s="509"/>
      <c r="Y76" s="229">
        <f t="shared" si="6"/>
        <v>1</v>
      </c>
    </row>
    <row r="77" spans="2:25" ht="18.75" customHeight="1">
      <c r="B77" s="503"/>
      <c r="C77" s="506"/>
      <c r="D77" s="216">
        <v>9</v>
      </c>
      <c r="E77" s="216" t="s">
        <v>3656</v>
      </c>
      <c r="F77" s="217">
        <v>248</v>
      </c>
      <c r="G77" s="218">
        <f t="shared" si="3"/>
        <v>49.6</v>
      </c>
      <c r="H77" s="219">
        <f t="shared" si="0"/>
        <v>137.77777777777777</v>
      </c>
      <c r="I77" s="219">
        <f t="shared" si="1"/>
        <v>4.5925925925925926E-2</v>
      </c>
      <c r="J77" s="217"/>
      <c r="K77" s="220"/>
      <c r="L77" s="220"/>
      <c r="M77" s="221"/>
      <c r="N77" s="222">
        <f t="shared" si="4"/>
        <v>0</v>
      </c>
      <c r="O77" s="223"/>
      <c r="P77" s="224"/>
      <c r="Q77" s="224"/>
      <c r="R77" s="224"/>
      <c r="S77" s="224"/>
      <c r="T77" s="225"/>
      <c r="U77" s="226">
        <f t="shared" si="2"/>
        <v>9.1851851851851851E-2</v>
      </c>
      <c r="V77" s="227"/>
      <c r="W77" s="228" t="str">
        <f t="shared" si="5"/>
        <v>0</v>
      </c>
      <c r="X77" s="509"/>
      <c r="Y77" s="229">
        <f t="shared" si="6"/>
        <v>0</v>
      </c>
    </row>
    <row r="78" spans="2:25" ht="18.75" customHeight="1">
      <c r="B78" s="503"/>
      <c r="C78" s="506"/>
      <c r="D78" s="216">
        <v>10</v>
      </c>
      <c r="E78" s="216" t="s">
        <v>7077</v>
      </c>
      <c r="F78" s="217">
        <v>155</v>
      </c>
      <c r="G78" s="218">
        <f t="shared" si="3"/>
        <v>31</v>
      </c>
      <c r="H78" s="219">
        <f t="shared" si="0"/>
        <v>86.111111111111114</v>
      </c>
      <c r="I78" s="219">
        <f t="shared" si="1"/>
        <v>2.8703703703703703E-2</v>
      </c>
      <c r="J78" s="217"/>
      <c r="K78" s="220"/>
      <c r="L78" s="220"/>
      <c r="M78" s="221"/>
      <c r="N78" s="222">
        <f t="shared" si="4"/>
        <v>0</v>
      </c>
      <c r="O78" s="223"/>
      <c r="P78" s="224"/>
      <c r="Q78" s="224"/>
      <c r="R78" s="224"/>
      <c r="S78" s="224"/>
      <c r="T78" s="225"/>
      <c r="U78" s="226">
        <f t="shared" si="2"/>
        <v>5.7407407407407407E-2</v>
      </c>
      <c r="V78" s="227"/>
      <c r="W78" s="228" t="str">
        <f t="shared" si="5"/>
        <v>0</v>
      </c>
      <c r="X78" s="509"/>
      <c r="Y78" s="229">
        <f t="shared" si="6"/>
        <v>0</v>
      </c>
    </row>
    <row r="79" spans="2:25" ht="18.75" customHeight="1">
      <c r="B79" s="503"/>
      <c r="C79" s="506"/>
      <c r="D79" s="216">
        <v>11</v>
      </c>
      <c r="E79" s="216" t="s">
        <v>3941</v>
      </c>
      <c r="F79" s="217">
        <v>285</v>
      </c>
      <c r="G79" s="218">
        <f t="shared" si="3"/>
        <v>57</v>
      </c>
      <c r="H79" s="219">
        <f t="shared" si="0"/>
        <v>158.33333333333334</v>
      </c>
      <c r="I79" s="219">
        <f t="shared" si="1"/>
        <v>5.2777777777777778E-2</v>
      </c>
      <c r="J79" s="217"/>
      <c r="K79" s="220"/>
      <c r="L79" s="220"/>
      <c r="M79" s="232"/>
      <c r="N79" s="222">
        <f t="shared" si="4"/>
        <v>0</v>
      </c>
      <c r="O79" s="223"/>
      <c r="P79" s="224"/>
      <c r="Q79" s="224"/>
      <c r="R79" s="224"/>
      <c r="S79" s="224"/>
      <c r="T79" s="225"/>
      <c r="U79" s="226">
        <f t="shared" si="2"/>
        <v>0.10555555555555556</v>
      </c>
      <c r="V79" s="227"/>
      <c r="W79" s="228" t="str">
        <f t="shared" si="5"/>
        <v>0</v>
      </c>
      <c r="X79" s="509"/>
      <c r="Y79" s="229">
        <f t="shared" si="6"/>
        <v>0</v>
      </c>
    </row>
    <row r="80" spans="2:25" ht="18.75" customHeight="1">
      <c r="B80" s="503"/>
      <c r="C80" s="506"/>
      <c r="D80" s="216">
        <v>12</v>
      </c>
      <c r="E80" s="216" t="s">
        <v>7078</v>
      </c>
      <c r="F80" s="217">
        <v>355</v>
      </c>
      <c r="G80" s="218">
        <f t="shared" si="3"/>
        <v>71</v>
      </c>
      <c r="H80" s="219">
        <f t="shared" si="0"/>
        <v>197.22222222222223</v>
      </c>
      <c r="I80" s="219">
        <f t="shared" si="1"/>
        <v>6.5740740740740738E-2</v>
      </c>
      <c r="J80" s="217"/>
      <c r="K80" s="220"/>
      <c r="L80" s="220"/>
      <c r="M80" s="232"/>
      <c r="N80" s="222">
        <f t="shared" si="4"/>
        <v>0</v>
      </c>
      <c r="O80" s="223"/>
      <c r="P80" s="224"/>
      <c r="Q80" s="224"/>
      <c r="R80" s="224"/>
      <c r="S80" s="224"/>
      <c r="T80" s="225"/>
      <c r="U80" s="226">
        <f t="shared" si="2"/>
        <v>0.13148148148148148</v>
      </c>
      <c r="V80" s="227"/>
      <c r="W80" s="228" t="str">
        <f t="shared" si="5"/>
        <v>0</v>
      </c>
      <c r="X80" s="509"/>
      <c r="Y80" s="229">
        <f t="shared" si="6"/>
        <v>0</v>
      </c>
    </row>
    <row r="81" spans="2:25" ht="18.75" customHeight="1">
      <c r="B81" s="503"/>
      <c r="C81" s="506"/>
      <c r="D81" s="216">
        <v>13</v>
      </c>
      <c r="E81" s="216" t="s">
        <v>7079</v>
      </c>
      <c r="F81" s="217">
        <v>257</v>
      </c>
      <c r="G81" s="218">
        <f t="shared" si="3"/>
        <v>51.4</v>
      </c>
      <c r="H81" s="219">
        <f t="shared" ref="H81:H116" si="7">F81/$H$15</f>
        <v>142.77777777777777</v>
      </c>
      <c r="I81" s="219">
        <f t="shared" ref="I81:I116" si="8">H81/$I$15</f>
        <v>4.7592592592592589E-2</v>
      </c>
      <c r="J81" s="217"/>
      <c r="K81" s="220"/>
      <c r="L81" s="220"/>
      <c r="M81" s="232"/>
      <c r="N81" s="222">
        <f t="shared" si="4"/>
        <v>0</v>
      </c>
      <c r="O81" s="223"/>
      <c r="P81" s="224"/>
      <c r="Q81" s="224"/>
      <c r="R81" s="224"/>
      <c r="S81" s="224"/>
      <c r="T81" s="225"/>
      <c r="U81" s="226">
        <f t="shared" ref="U81:U116" si="9">H81/$U$15</f>
        <v>9.5185185185185178E-2</v>
      </c>
      <c r="V81" s="227"/>
      <c r="W81" s="228" t="str">
        <f t="shared" si="5"/>
        <v>0</v>
      </c>
      <c r="X81" s="509"/>
      <c r="Y81" s="229">
        <f t="shared" si="6"/>
        <v>0</v>
      </c>
    </row>
    <row r="82" spans="2:25" ht="18.75" customHeight="1">
      <c r="B82" s="503"/>
      <c r="C82" s="506"/>
      <c r="D82" s="216">
        <v>14</v>
      </c>
      <c r="E82" s="216" t="s">
        <v>4550</v>
      </c>
      <c r="F82" s="217">
        <v>598</v>
      </c>
      <c r="G82" s="218">
        <f t="shared" ref="G82:G116" si="10">F82/$G$15</f>
        <v>119.6</v>
      </c>
      <c r="H82" s="219">
        <f t="shared" si="7"/>
        <v>332.22222222222223</v>
      </c>
      <c r="I82" s="219">
        <f t="shared" si="8"/>
        <v>0.11074074074074074</v>
      </c>
      <c r="J82" s="217"/>
      <c r="K82" s="220"/>
      <c r="L82" s="220"/>
      <c r="M82" s="232"/>
      <c r="N82" s="222">
        <f t="shared" si="4"/>
        <v>0</v>
      </c>
      <c r="O82" s="223"/>
      <c r="P82" s="224"/>
      <c r="Q82" s="224"/>
      <c r="R82" s="224"/>
      <c r="S82" s="224"/>
      <c r="T82" s="225"/>
      <c r="U82" s="226">
        <f t="shared" si="9"/>
        <v>0.22148148148148147</v>
      </c>
      <c r="V82" s="227"/>
      <c r="W82" s="228" t="str">
        <f t="shared" ref="W82:W116" si="11">IF(V82&lt;1,"0",IF(V82&lt;5,"2",IF(V82&gt;=5,"6")))</f>
        <v>0</v>
      </c>
      <c r="X82" s="509"/>
      <c r="Y82" s="229">
        <f t="shared" si="6"/>
        <v>0</v>
      </c>
    </row>
    <row r="83" spans="2:25" ht="18.75" customHeight="1">
      <c r="B83" s="503"/>
      <c r="C83" s="506"/>
      <c r="D83" s="216">
        <v>15</v>
      </c>
      <c r="E83" s="216" t="s">
        <v>7080</v>
      </c>
      <c r="F83" s="217">
        <v>213</v>
      </c>
      <c r="G83" s="218">
        <f t="shared" si="10"/>
        <v>42.6</v>
      </c>
      <c r="H83" s="219">
        <f t="shared" si="7"/>
        <v>118.33333333333333</v>
      </c>
      <c r="I83" s="219">
        <f t="shared" si="8"/>
        <v>3.9444444444444442E-2</v>
      </c>
      <c r="J83" s="217"/>
      <c r="K83" s="220"/>
      <c r="L83" s="220"/>
      <c r="M83" s="232"/>
      <c r="N83" s="222">
        <f t="shared" si="4"/>
        <v>0</v>
      </c>
      <c r="O83" s="223"/>
      <c r="P83" s="224"/>
      <c r="Q83" s="224"/>
      <c r="R83" s="224"/>
      <c r="S83" s="224"/>
      <c r="T83" s="225"/>
      <c r="U83" s="226">
        <f t="shared" si="9"/>
        <v>7.8888888888888883E-2</v>
      </c>
      <c r="V83" s="227"/>
      <c r="W83" s="228" t="str">
        <f t="shared" si="11"/>
        <v>0</v>
      </c>
      <c r="X83" s="509"/>
      <c r="Y83" s="229">
        <f t="shared" si="6"/>
        <v>0</v>
      </c>
    </row>
    <row r="84" spans="2:25" ht="18.75" customHeight="1">
      <c r="B84" s="503"/>
      <c r="C84" s="506"/>
      <c r="D84" s="216"/>
      <c r="E84" s="216"/>
      <c r="F84" s="217"/>
      <c r="G84" s="218">
        <f t="shared" si="10"/>
        <v>0</v>
      </c>
      <c r="H84" s="219">
        <f t="shared" si="7"/>
        <v>0</v>
      </c>
      <c r="I84" s="219">
        <f t="shared" si="8"/>
        <v>0</v>
      </c>
      <c r="J84" s="217"/>
      <c r="K84" s="220"/>
      <c r="L84" s="220"/>
      <c r="M84" s="232"/>
      <c r="N84" s="222">
        <f t="shared" si="4"/>
        <v>0</v>
      </c>
      <c r="O84" s="223"/>
      <c r="P84" s="224"/>
      <c r="Q84" s="224"/>
      <c r="R84" s="224"/>
      <c r="S84" s="224"/>
      <c r="T84" s="225"/>
      <c r="U84" s="226">
        <f t="shared" si="9"/>
        <v>0</v>
      </c>
      <c r="V84" s="227"/>
      <c r="W84" s="228" t="str">
        <f t="shared" si="11"/>
        <v>0</v>
      </c>
      <c r="X84" s="509"/>
      <c r="Y84" s="229">
        <f t="shared" si="6"/>
        <v>0</v>
      </c>
    </row>
    <row r="85" spans="2:25" ht="18.75" customHeight="1">
      <c r="B85" s="503"/>
      <c r="C85" s="506"/>
      <c r="D85" s="216">
        <v>1</v>
      </c>
      <c r="E85" s="216" t="s">
        <v>7081</v>
      </c>
      <c r="F85" s="217">
        <v>581</v>
      </c>
      <c r="G85" s="218">
        <f t="shared" si="10"/>
        <v>116.2</v>
      </c>
      <c r="H85" s="219">
        <f t="shared" si="7"/>
        <v>322.77777777777777</v>
      </c>
      <c r="I85" s="219">
        <f t="shared" si="8"/>
        <v>0.10759259259259259</v>
      </c>
      <c r="J85" s="217" t="s">
        <v>7082</v>
      </c>
      <c r="K85" s="217" t="s">
        <v>7082</v>
      </c>
      <c r="L85" s="220"/>
      <c r="M85" s="232">
        <f>SUM(H85:H115)</f>
        <v>3312.2222222222213</v>
      </c>
      <c r="N85" s="222">
        <f t="shared" si="4"/>
        <v>66.244444444444426</v>
      </c>
      <c r="O85" s="223" t="s">
        <v>5001</v>
      </c>
      <c r="P85" s="224" t="s">
        <v>12</v>
      </c>
      <c r="Q85" s="224"/>
      <c r="R85" s="224" t="s">
        <v>3576</v>
      </c>
      <c r="S85" s="224"/>
      <c r="T85" s="225"/>
      <c r="U85" s="226">
        <f t="shared" si="9"/>
        <v>0.21518518518518517</v>
      </c>
      <c r="V85" s="227">
        <f>SUM(U85:U115)</f>
        <v>2.2081481481481475</v>
      </c>
      <c r="W85" s="228" t="str">
        <f t="shared" si="11"/>
        <v>2</v>
      </c>
      <c r="X85" s="509"/>
      <c r="Y85" s="229">
        <f t="shared" ref="Y85:Y117" si="12">W85/2</f>
        <v>1</v>
      </c>
    </row>
    <row r="86" spans="2:25" ht="15" customHeight="1">
      <c r="B86" s="503"/>
      <c r="C86" s="506"/>
      <c r="D86" s="216">
        <v>2</v>
      </c>
      <c r="E86" s="216" t="s">
        <v>420</v>
      </c>
      <c r="F86" s="217">
        <v>206</v>
      </c>
      <c r="G86" s="218">
        <f t="shared" si="10"/>
        <v>41.2</v>
      </c>
      <c r="H86" s="219">
        <f t="shared" si="7"/>
        <v>114.44444444444444</v>
      </c>
      <c r="I86" s="219">
        <f t="shared" si="8"/>
        <v>3.8148148148148146E-2</v>
      </c>
      <c r="J86" s="217"/>
      <c r="K86" s="220"/>
      <c r="L86" s="220"/>
      <c r="M86" s="232"/>
      <c r="N86" s="222">
        <f t="shared" si="4"/>
        <v>0</v>
      </c>
      <c r="O86" s="223"/>
      <c r="P86" s="224"/>
      <c r="Q86" s="224"/>
      <c r="R86" s="224"/>
      <c r="S86" s="224"/>
      <c r="T86" s="225"/>
      <c r="U86" s="226">
        <f t="shared" si="9"/>
        <v>7.6296296296296293E-2</v>
      </c>
      <c r="V86" s="227"/>
      <c r="W86" s="228" t="str">
        <f t="shared" si="11"/>
        <v>0</v>
      </c>
      <c r="X86" s="509"/>
      <c r="Y86" s="229">
        <f t="shared" si="12"/>
        <v>0</v>
      </c>
    </row>
    <row r="87" spans="2:25" ht="18.75" customHeight="1">
      <c r="B87" s="503"/>
      <c r="C87" s="506"/>
      <c r="D87" s="216">
        <v>3</v>
      </c>
      <c r="E87" s="216" t="s">
        <v>7083</v>
      </c>
      <c r="F87" s="217">
        <v>156</v>
      </c>
      <c r="G87" s="218">
        <f t="shared" si="10"/>
        <v>31.2</v>
      </c>
      <c r="H87" s="219">
        <f t="shared" si="7"/>
        <v>86.666666666666671</v>
      </c>
      <c r="I87" s="219">
        <f t="shared" si="8"/>
        <v>2.8888888888888891E-2</v>
      </c>
      <c r="J87" s="217"/>
      <c r="K87" s="220"/>
      <c r="L87" s="220"/>
      <c r="M87" s="232"/>
      <c r="N87" s="222">
        <f t="shared" si="4"/>
        <v>0</v>
      </c>
      <c r="O87" s="223"/>
      <c r="P87" s="224"/>
      <c r="Q87" s="224"/>
      <c r="R87" s="224"/>
      <c r="S87" s="224"/>
      <c r="T87" s="225"/>
      <c r="U87" s="226">
        <f t="shared" si="9"/>
        <v>5.7777777777777782E-2</v>
      </c>
      <c r="V87" s="227"/>
      <c r="W87" s="228" t="str">
        <f t="shared" si="11"/>
        <v>0</v>
      </c>
      <c r="X87" s="509"/>
      <c r="Y87" s="229">
        <f t="shared" si="12"/>
        <v>0</v>
      </c>
    </row>
    <row r="88" spans="2:25" ht="15" customHeight="1">
      <c r="B88" s="503"/>
      <c r="C88" s="506"/>
      <c r="D88" s="216">
        <v>4</v>
      </c>
      <c r="E88" s="216" t="s">
        <v>3924</v>
      </c>
      <c r="F88" s="217">
        <v>309</v>
      </c>
      <c r="G88" s="218">
        <f t="shared" si="10"/>
        <v>61.8</v>
      </c>
      <c r="H88" s="219">
        <f t="shared" si="7"/>
        <v>171.66666666666666</v>
      </c>
      <c r="I88" s="219">
        <f t="shared" si="8"/>
        <v>5.7222222222222216E-2</v>
      </c>
      <c r="J88" s="217"/>
      <c r="K88" s="220"/>
      <c r="L88" s="220"/>
      <c r="M88" s="232"/>
      <c r="N88" s="222">
        <f t="shared" si="4"/>
        <v>0</v>
      </c>
      <c r="O88" s="223"/>
      <c r="P88" s="224"/>
      <c r="Q88" s="224"/>
      <c r="R88" s="224"/>
      <c r="S88" s="224"/>
      <c r="T88" s="225"/>
      <c r="U88" s="226">
        <f t="shared" si="9"/>
        <v>0.11444444444444443</v>
      </c>
      <c r="V88" s="227"/>
      <c r="W88" s="228" t="str">
        <f t="shared" si="11"/>
        <v>0</v>
      </c>
      <c r="X88" s="509"/>
      <c r="Y88" s="229">
        <f t="shared" si="12"/>
        <v>0</v>
      </c>
    </row>
    <row r="89" spans="2:25" ht="18.75" customHeight="1">
      <c r="B89" s="503"/>
      <c r="C89" s="506"/>
      <c r="D89" s="216">
        <v>5</v>
      </c>
      <c r="E89" s="216" t="s">
        <v>7084</v>
      </c>
      <c r="F89" s="217">
        <v>185</v>
      </c>
      <c r="G89" s="218">
        <f t="shared" si="10"/>
        <v>37</v>
      </c>
      <c r="H89" s="219">
        <f t="shared" si="7"/>
        <v>102.77777777777777</v>
      </c>
      <c r="I89" s="219">
        <f t="shared" si="8"/>
        <v>3.425925925925926E-2</v>
      </c>
      <c r="J89" s="217"/>
      <c r="K89" s="220"/>
      <c r="L89" s="220"/>
      <c r="M89" s="232"/>
      <c r="N89" s="222">
        <f t="shared" si="4"/>
        <v>0</v>
      </c>
      <c r="O89" s="223"/>
      <c r="P89" s="224"/>
      <c r="Q89" s="224"/>
      <c r="R89" s="224"/>
      <c r="S89" s="224"/>
      <c r="T89" s="225"/>
      <c r="U89" s="226">
        <f t="shared" si="9"/>
        <v>6.851851851851852E-2</v>
      </c>
      <c r="V89" s="227"/>
      <c r="W89" s="228" t="str">
        <f t="shared" si="11"/>
        <v>0</v>
      </c>
      <c r="X89" s="509"/>
      <c r="Y89" s="229">
        <f t="shared" si="12"/>
        <v>0</v>
      </c>
    </row>
    <row r="90" spans="2:25" ht="15" customHeight="1">
      <c r="B90" s="503"/>
      <c r="C90" s="506"/>
      <c r="D90" s="216">
        <v>6</v>
      </c>
      <c r="E90" s="216" t="s">
        <v>7085</v>
      </c>
      <c r="F90" s="217">
        <v>369</v>
      </c>
      <c r="G90" s="218">
        <f t="shared" si="10"/>
        <v>73.8</v>
      </c>
      <c r="H90" s="219">
        <f t="shared" si="7"/>
        <v>205</v>
      </c>
      <c r="I90" s="219">
        <f t="shared" si="8"/>
        <v>6.8333333333333329E-2</v>
      </c>
      <c r="J90" s="217"/>
      <c r="K90" s="220"/>
      <c r="L90" s="220"/>
      <c r="M90" s="232"/>
      <c r="N90" s="222">
        <f t="shared" si="4"/>
        <v>0</v>
      </c>
      <c r="O90" s="223"/>
      <c r="P90" s="224"/>
      <c r="Q90" s="224"/>
      <c r="R90" s="224"/>
      <c r="S90" s="224"/>
      <c r="T90" s="225"/>
      <c r="U90" s="226">
        <f t="shared" si="9"/>
        <v>0.13666666666666666</v>
      </c>
      <c r="V90" s="227"/>
      <c r="W90" s="228" t="str">
        <f t="shared" si="11"/>
        <v>0</v>
      </c>
      <c r="X90" s="509"/>
      <c r="Y90" s="229">
        <f t="shared" si="12"/>
        <v>0</v>
      </c>
    </row>
    <row r="91" spans="2:25" ht="18.75" customHeight="1">
      <c r="B91" s="503"/>
      <c r="C91" s="506"/>
      <c r="D91" s="216">
        <v>7</v>
      </c>
      <c r="E91" s="216" t="s">
        <v>7086</v>
      </c>
      <c r="F91" s="217">
        <v>224</v>
      </c>
      <c r="G91" s="218">
        <f t="shared" si="10"/>
        <v>44.8</v>
      </c>
      <c r="H91" s="219">
        <f t="shared" si="7"/>
        <v>124.44444444444444</v>
      </c>
      <c r="I91" s="219">
        <f t="shared" si="8"/>
        <v>4.148148148148148E-2</v>
      </c>
      <c r="J91" s="217"/>
      <c r="K91" s="220"/>
      <c r="L91" s="220"/>
      <c r="M91" s="232"/>
      <c r="N91" s="222">
        <f t="shared" si="4"/>
        <v>0</v>
      </c>
      <c r="O91" s="223"/>
      <c r="P91" s="224"/>
      <c r="Q91" s="224"/>
      <c r="R91" s="224"/>
      <c r="S91" s="224"/>
      <c r="T91" s="225"/>
      <c r="U91" s="226">
        <f t="shared" si="9"/>
        <v>8.2962962962962961E-2</v>
      </c>
      <c r="V91" s="227"/>
      <c r="W91" s="228" t="str">
        <f t="shared" si="11"/>
        <v>0</v>
      </c>
      <c r="X91" s="509"/>
      <c r="Y91" s="229">
        <f t="shared" si="12"/>
        <v>0</v>
      </c>
    </row>
    <row r="92" spans="2:25" ht="15" customHeight="1">
      <c r="B92" s="503"/>
      <c r="C92" s="506"/>
      <c r="D92" s="216">
        <v>8</v>
      </c>
      <c r="E92" s="216" t="s">
        <v>7087</v>
      </c>
      <c r="F92" s="217">
        <v>298</v>
      </c>
      <c r="G92" s="218">
        <f t="shared" si="10"/>
        <v>59.6</v>
      </c>
      <c r="H92" s="219">
        <f t="shared" si="7"/>
        <v>165.55555555555554</v>
      </c>
      <c r="I92" s="219">
        <f t="shared" si="8"/>
        <v>5.5185185185185184E-2</v>
      </c>
      <c r="J92" s="217"/>
      <c r="K92" s="220"/>
      <c r="L92" s="220"/>
      <c r="M92" s="232"/>
      <c r="N92" s="222">
        <f t="shared" si="4"/>
        <v>0</v>
      </c>
      <c r="O92" s="223"/>
      <c r="P92" s="224"/>
      <c r="Q92" s="224"/>
      <c r="R92" s="224"/>
      <c r="S92" s="224"/>
      <c r="T92" s="225"/>
      <c r="U92" s="226">
        <f t="shared" si="9"/>
        <v>0.11037037037037037</v>
      </c>
      <c r="V92" s="227"/>
      <c r="W92" s="228" t="str">
        <f t="shared" si="11"/>
        <v>0</v>
      </c>
      <c r="X92" s="509"/>
      <c r="Y92" s="229">
        <f t="shared" si="12"/>
        <v>0</v>
      </c>
    </row>
    <row r="93" spans="2:25" ht="15" customHeight="1">
      <c r="B93" s="503"/>
      <c r="C93" s="506"/>
      <c r="D93" s="216">
        <v>9</v>
      </c>
      <c r="E93" s="216" t="s">
        <v>7088</v>
      </c>
      <c r="F93" s="217">
        <v>177</v>
      </c>
      <c r="G93" s="218">
        <f t="shared" si="10"/>
        <v>35.4</v>
      </c>
      <c r="H93" s="219">
        <f t="shared" si="7"/>
        <v>98.333333333333329</v>
      </c>
      <c r="I93" s="219">
        <f t="shared" si="8"/>
        <v>3.2777777777777774E-2</v>
      </c>
      <c r="J93" s="217"/>
      <c r="K93" s="220"/>
      <c r="L93" s="220"/>
      <c r="M93" s="232"/>
      <c r="N93" s="222">
        <f t="shared" si="4"/>
        <v>0</v>
      </c>
      <c r="O93" s="223"/>
      <c r="P93" s="224"/>
      <c r="Q93" s="224"/>
      <c r="R93" s="224"/>
      <c r="S93" s="224"/>
      <c r="T93" s="225"/>
      <c r="U93" s="226">
        <f t="shared" si="9"/>
        <v>6.5555555555555547E-2</v>
      </c>
      <c r="V93" s="227"/>
      <c r="W93" s="228" t="str">
        <f t="shared" si="11"/>
        <v>0</v>
      </c>
      <c r="X93" s="509"/>
      <c r="Y93" s="229">
        <f t="shared" si="12"/>
        <v>0</v>
      </c>
    </row>
    <row r="94" spans="2:25" ht="15" customHeight="1">
      <c r="B94" s="503"/>
      <c r="C94" s="506"/>
      <c r="D94" s="216">
        <v>10</v>
      </c>
      <c r="E94" s="216" t="s">
        <v>7089</v>
      </c>
      <c r="F94" s="217">
        <v>156</v>
      </c>
      <c r="G94" s="218">
        <f t="shared" si="10"/>
        <v>31.2</v>
      </c>
      <c r="H94" s="219">
        <f t="shared" si="7"/>
        <v>86.666666666666671</v>
      </c>
      <c r="I94" s="219">
        <f t="shared" si="8"/>
        <v>2.8888888888888891E-2</v>
      </c>
      <c r="J94" s="217"/>
      <c r="K94" s="220"/>
      <c r="L94" s="220"/>
      <c r="M94" s="232"/>
      <c r="N94" s="222">
        <f t="shared" si="4"/>
        <v>0</v>
      </c>
      <c r="O94" s="223"/>
      <c r="P94" s="224"/>
      <c r="Q94" s="224"/>
      <c r="R94" s="224"/>
      <c r="S94" s="224"/>
      <c r="T94" s="225"/>
      <c r="U94" s="226">
        <f t="shared" si="9"/>
        <v>5.7777777777777782E-2</v>
      </c>
      <c r="V94" s="227"/>
      <c r="W94" s="228" t="str">
        <f t="shared" si="11"/>
        <v>0</v>
      </c>
      <c r="X94" s="509"/>
      <c r="Y94" s="229">
        <f t="shared" si="12"/>
        <v>0</v>
      </c>
    </row>
    <row r="95" spans="2:25" ht="15" customHeight="1">
      <c r="B95" s="503"/>
      <c r="C95" s="506"/>
      <c r="D95" s="216">
        <v>11</v>
      </c>
      <c r="E95" s="231" t="s">
        <v>7090</v>
      </c>
      <c r="F95" s="217">
        <v>103</v>
      </c>
      <c r="G95" s="218">
        <f t="shared" si="10"/>
        <v>20.6</v>
      </c>
      <c r="H95" s="219">
        <f t="shared" si="7"/>
        <v>57.222222222222221</v>
      </c>
      <c r="I95" s="219">
        <f t="shared" si="8"/>
        <v>1.9074074074074073E-2</v>
      </c>
      <c r="J95" s="217"/>
      <c r="K95" s="220"/>
      <c r="L95" s="220"/>
      <c r="M95" s="232"/>
      <c r="N95" s="222">
        <f t="shared" si="4"/>
        <v>0</v>
      </c>
      <c r="O95" s="231"/>
      <c r="P95" s="231"/>
      <c r="Q95" s="231"/>
      <c r="R95" s="231"/>
      <c r="S95" s="231"/>
      <c r="T95" s="225"/>
      <c r="U95" s="226">
        <f t="shared" si="9"/>
        <v>3.8148148148148146E-2</v>
      </c>
      <c r="V95" s="227"/>
      <c r="W95" s="228" t="str">
        <f t="shared" si="11"/>
        <v>0</v>
      </c>
      <c r="X95" s="509"/>
      <c r="Y95" s="229">
        <f t="shared" si="12"/>
        <v>0</v>
      </c>
    </row>
    <row r="96" spans="2:25" ht="18.75" customHeight="1">
      <c r="B96" s="503"/>
      <c r="C96" s="506"/>
      <c r="D96" s="216">
        <v>12</v>
      </c>
      <c r="E96" s="216" t="s">
        <v>7091</v>
      </c>
      <c r="F96" s="217">
        <v>515</v>
      </c>
      <c r="G96" s="218">
        <f t="shared" si="10"/>
        <v>103</v>
      </c>
      <c r="H96" s="219">
        <f t="shared" si="7"/>
        <v>286.11111111111109</v>
      </c>
      <c r="I96" s="219">
        <f t="shared" si="8"/>
        <v>9.5370370370370355E-2</v>
      </c>
      <c r="J96" s="217"/>
      <c r="K96" s="220"/>
      <c r="L96" s="220"/>
      <c r="M96" s="221"/>
      <c r="N96" s="222">
        <f t="shared" ref="N96:N116" si="13">M96/$N$15</f>
        <v>0</v>
      </c>
      <c r="O96" s="223"/>
      <c r="P96" s="224"/>
      <c r="Q96" s="224"/>
      <c r="R96" s="224"/>
      <c r="S96" s="224"/>
      <c r="T96" s="225"/>
      <c r="U96" s="226">
        <f t="shared" si="9"/>
        <v>0.19074074074074071</v>
      </c>
      <c r="V96" s="227"/>
      <c r="W96" s="228" t="str">
        <f t="shared" si="11"/>
        <v>0</v>
      </c>
      <c r="X96" s="509"/>
      <c r="Y96" s="229">
        <f t="shared" si="12"/>
        <v>0</v>
      </c>
    </row>
    <row r="97" spans="2:25" ht="18.75" customHeight="1">
      <c r="B97" s="503"/>
      <c r="C97" s="506"/>
      <c r="D97" s="216">
        <v>13</v>
      </c>
      <c r="E97" s="216" t="s">
        <v>3164</v>
      </c>
      <c r="F97" s="217">
        <v>225</v>
      </c>
      <c r="G97" s="218">
        <f t="shared" si="10"/>
        <v>45</v>
      </c>
      <c r="H97" s="219">
        <f t="shared" si="7"/>
        <v>125</v>
      </c>
      <c r="I97" s="219">
        <f t="shared" si="8"/>
        <v>4.1666666666666664E-2</v>
      </c>
      <c r="J97" s="217"/>
      <c r="K97" s="220"/>
      <c r="L97" s="220"/>
      <c r="M97" s="221"/>
      <c r="N97" s="222">
        <f t="shared" si="13"/>
        <v>0</v>
      </c>
      <c r="O97" s="230"/>
      <c r="P97" s="224"/>
      <c r="Q97" s="224"/>
      <c r="R97" s="224"/>
      <c r="S97" s="224"/>
      <c r="T97" s="225"/>
      <c r="U97" s="226">
        <f t="shared" si="9"/>
        <v>8.3333333333333329E-2</v>
      </c>
      <c r="V97" s="227"/>
      <c r="W97" s="228" t="str">
        <f t="shared" si="11"/>
        <v>0</v>
      </c>
      <c r="X97" s="509"/>
      <c r="Y97" s="229">
        <f t="shared" si="12"/>
        <v>0</v>
      </c>
    </row>
    <row r="98" spans="2:25" ht="18.75" customHeight="1">
      <c r="B98" s="503"/>
      <c r="C98" s="506"/>
      <c r="D98" s="216">
        <v>14</v>
      </c>
      <c r="E98" s="216" t="s">
        <v>7092</v>
      </c>
      <c r="F98" s="217">
        <v>181</v>
      </c>
      <c r="G98" s="218">
        <f t="shared" si="10"/>
        <v>36.200000000000003</v>
      </c>
      <c r="H98" s="219">
        <f t="shared" si="7"/>
        <v>100.55555555555556</v>
      </c>
      <c r="I98" s="219">
        <f t="shared" si="8"/>
        <v>3.3518518518518517E-2</v>
      </c>
      <c r="J98" s="217"/>
      <c r="K98" s="220"/>
      <c r="L98" s="220"/>
      <c r="M98" s="221"/>
      <c r="N98" s="222">
        <f t="shared" si="13"/>
        <v>0</v>
      </c>
      <c r="O98" s="223"/>
      <c r="P98" s="224"/>
      <c r="Q98" s="224"/>
      <c r="R98" s="224"/>
      <c r="S98" s="224"/>
      <c r="T98" s="225"/>
      <c r="U98" s="226">
        <f t="shared" si="9"/>
        <v>6.7037037037037034E-2</v>
      </c>
      <c r="V98" s="227"/>
      <c r="W98" s="228" t="str">
        <f t="shared" si="11"/>
        <v>0</v>
      </c>
      <c r="X98" s="509"/>
      <c r="Y98" s="229">
        <f t="shared" si="12"/>
        <v>0</v>
      </c>
    </row>
    <row r="99" spans="2:25" ht="18.75" customHeight="1">
      <c r="B99" s="503"/>
      <c r="C99" s="506"/>
      <c r="D99" s="216">
        <v>15</v>
      </c>
      <c r="E99" s="216" t="s">
        <v>5065</v>
      </c>
      <c r="F99" s="217">
        <v>306</v>
      </c>
      <c r="G99" s="218">
        <f t="shared" si="10"/>
        <v>61.2</v>
      </c>
      <c r="H99" s="219">
        <f t="shared" si="7"/>
        <v>170</v>
      </c>
      <c r="I99" s="219">
        <f t="shared" si="8"/>
        <v>5.6666666666666664E-2</v>
      </c>
      <c r="J99" s="217"/>
      <c r="K99" s="220"/>
      <c r="L99" s="220"/>
      <c r="M99" s="221"/>
      <c r="N99" s="222">
        <f t="shared" si="13"/>
        <v>0</v>
      </c>
      <c r="O99" s="223"/>
      <c r="P99" s="224"/>
      <c r="Q99" s="224"/>
      <c r="R99" s="224"/>
      <c r="S99" s="224"/>
      <c r="T99" s="225"/>
      <c r="U99" s="226">
        <f t="shared" si="9"/>
        <v>0.11333333333333333</v>
      </c>
      <c r="V99" s="227"/>
      <c r="W99" s="228" t="str">
        <f t="shared" si="11"/>
        <v>0</v>
      </c>
      <c r="X99" s="509"/>
      <c r="Y99" s="229">
        <f t="shared" si="12"/>
        <v>0</v>
      </c>
    </row>
    <row r="100" spans="2:25" ht="18.75" customHeight="1">
      <c r="B100" s="503"/>
      <c r="C100" s="506"/>
      <c r="D100" s="216">
        <v>16</v>
      </c>
      <c r="E100" s="216" t="s">
        <v>7093</v>
      </c>
      <c r="F100" s="217">
        <v>173</v>
      </c>
      <c r="G100" s="218">
        <f t="shared" si="10"/>
        <v>34.6</v>
      </c>
      <c r="H100" s="219">
        <f t="shared" si="7"/>
        <v>96.111111111111114</v>
      </c>
      <c r="I100" s="219">
        <f t="shared" si="8"/>
        <v>3.2037037037037037E-2</v>
      </c>
      <c r="J100" s="217"/>
      <c r="K100" s="220"/>
      <c r="L100" s="220"/>
      <c r="M100" s="221"/>
      <c r="N100" s="222">
        <f t="shared" si="13"/>
        <v>0</v>
      </c>
      <c r="O100" s="223"/>
      <c r="P100" s="224"/>
      <c r="Q100" s="224"/>
      <c r="R100" s="224"/>
      <c r="S100" s="224"/>
      <c r="T100" s="225"/>
      <c r="U100" s="226">
        <f t="shared" si="9"/>
        <v>6.4074074074074075E-2</v>
      </c>
      <c r="V100" s="227"/>
      <c r="W100" s="228" t="str">
        <f t="shared" si="11"/>
        <v>0</v>
      </c>
      <c r="X100" s="509"/>
      <c r="Y100" s="229">
        <f t="shared" si="12"/>
        <v>0</v>
      </c>
    </row>
    <row r="101" spans="2:25" ht="18.75" customHeight="1">
      <c r="B101" s="503"/>
      <c r="C101" s="506"/>
      <c r="D101" s="216">
        <v>17</v>
      </c>
      <c r="E101" s="216" t="s">
        <v>343</v>
      </c>
      <c r="F101" s="217">
        <v>356</v>
      </c>
      <c r="G101" s="218">
        <f t="shared" si="10"/>
        <v>71.2</v>
      </c>
      <c r="H101" s="219">
        <f t="shared" si="7"/>
        <v>197.77777777777777</v>
      </c>
      <c r="I101" s="219">
        <f t="shared" si="8"/>
        <v>6.5925925925925929E-2</v>
      </c>
      <c r="J101" s="217"/>
      <c r="K101" s="220"/>
      <c r="L101" s="220"/>
      <c r="M101" s="221"/>
      <c r="N101" s="222">
        <f t="shared" si="13"/>
        <v>0</v>
      </c>
      <c r="O101" s="223"/>
      <c r="P101" s="224"/>
      <c r="Q101" s="224"/>
      <c r="R101" s="224"/>
      <c r="S101" s="224"/>
      <c r="T101" s="225"/>
      <c r="U101" s="226">
        <f t="shared" si="9"/>
        <v>0.13185185185185186</v>
      </c>
      <c r="V101" s="227"/>
      <c r="W101" s="228" t="str">
        <f t="shared" si="11"/>
        <v>0</v>
      </c>
      <c r="X101" s="509"/>
      <c r="Y101" s="229">
        <f t="shared" si="12"/>
        <v>0</v>
      </c>
    </row>
    <row r="102" spans="2:25" ht="18.75" customHeight="1">
      <c r="B102" s="503"/>
      <c r="C102" s="506"/>
      <c r="D102" s="216">
        <v>18</v>
      </c>
      <c r="E102" s="216" t="s">
        <v>7094</v>
      </c>
      <c r="F102" s="217">
        <v>130</v>
      </c>
      <c r="G102" s="218">
        <f t="shared" si="10"/>
        <v>26</v>
      </c>
      <c r="H102" s="219">
        <f t="shared" si="7"/>
        <v>72.222222222222214</v>
      </c>
      <c r="I102" s="219">
        <f t="shared" si="8"/>
        <v>2.4074074074074071E-2</v>
      </c>
      <c r="J102" s="217"/>
      <c r="K102" s="220"/>
      <c r="L102" s="220"/>
      <c r="M102" s="221"/>
      <c r="N102" s="222">
        <f t="shared" si="13"/>
        <v>0</v>
      </c>
      <c r="O102" s="223"/>
      <c r="P102" s="224"/>
      <c r="Q102" s="224"/>
      <c r="R102" s="224"/>
      <c r="S102" s="224"/>
      <c r="T102" s="225"/>
      <c r="U102" s="226">
        <f t="shared" si="9"/>
        <v>4.8148148148148141E-2</v>
      </c>
      <c r="V102" s="227"/>
      <c r="W102" s="228" t="str">
        <f t="shared" si="11"/>
        <v>0</v>
      </c>
      <c r="X102" s="509"/>
      <c r="Y102" s="229">
        <f t="shared" si="12"/>
        <v>0</v>
      </c>
    </row>
    <row r="103" spans="2:25" ht="18.75" customHeight="1">
      <c r="B103" s="503"/>
      <c r="C103" s="506"/>
      <c r="D103" s="216">
        <v>19</v>
      </c>
      <c r="E103" s="216" t="s">
        <v>7095</v>
      </c>
      <c r="F103" s="217">
        <v>75</v>
      </c>
      <c r="G103" s="218">
        <f t="shared" si="10"/>
        <v>15</v>
      </c>
      <c r="H103" s="219">
        <f t="shared" si="7"/>
        <v>41.666666666666664</v>
      </c>
      <c r="I103" s="219">
        <f t="shared" si="8"/>
        <v>1.3888888888888888E-2</v>
      </c>
      <c r="J103" s="217"/>
      <c r="K103" s="220"/>
      <c r="L103" s="220"/>
      <c r="M103" s="221"/>
      <c r="N103" s="222">
        <f t="shared" si="13"/>
        <v>0</v>
      </c>
      <c r="O103" s="223"/>
      <c r="P103" s="224"/>
      <c r="Q103" s="224"/>
      <c r="R103" s="224"/>
      <c r="S103" s="224"/>
      <c r="T103" s="225"/>
      <c r="U103" s="226">
        <f t="shared" si="9"/>
        <v>2.7777777777777776E-2</v>
      </c>
      <c r="V103" s="227"/>
      <c r="W103" s="228" t="str">
        <f t="shared" si="11"/>
        <v>0</v>
      </c>
      <c r="X103" s="509"/>
      <c r="Y103" s="229">
        <f t="shared" si="12"/>
        <v>0</v>
      </c>
    </row>
    <row r="104" spans="2:25" ht="18.75" customHeight="1">
      <c r="B104" s="503"/>
      <c r="C104" s="506"/>
      <c r="D104" s="216">
        <v>20</v>
      </c>
      <c r="E104" s="216" t="s">
        <v>7096</v>
      </c>
      <c r="F104" s="217">
        <v>87</v>
      </c>
      <c r="G104" s="218">
        <f t="shared" si="10"/>
        <v>17.399999999999999</v>
      </c>
      <c r="H104" s="219">
        <f t="shared" si="7"/>
        <v>48.333333333333329</v>
      </c>
      <c r="I104" s="219">
        <f t="shared" si="8"/>
        <v>1.6111111111111111E-2</v>
      </c>
      <c r="J104" s="217"/>
      <c r="K104" s="220"/>
      <c r="L104" s="220"/>
      <c r="M104" s="221"/>
      <c r="N104" s="222">
        <f t="shared" si="13"/>
        <v>0</v>
      </c>
      <c r="O104" s="223"/>
      <c r="P104" s="224"/>
      <c r="Q104" s="224"/>
      <c r="R104" s="224"/>
      <c r="S104" s="224"/>
      <c r="T104" s="225"/>
      <c r="U104" s="226">
        <f t="shared" si="9"/>
        <v>3.2222222222222222E-2</v>
      </c>
      <c r="V104" s="227"/>
      <c r="W104" s="228" t="str">
        <f t="shared" si="11"/>
        <v>0</v>
      </c>
      <c r="X104" s="509"/>
      <c r="Y104" s="229">
        <f t="shared" si="12"/>
        <v>0</v>
      </c>
    </row>
    <row r="105" spans="2:25" ht="18.75" customHeight="1">
      <c r="B105" s="503"/>
      <c r="C105" s="506"/>
      <c r="D105" s="216">
        <v>21</v>
      </c>
      <c r="E105" s="216" t="s">
        <v>7097</v>
      </c>
      <c r="F105" s="217">
        <v>103</v>
      </c>
      <c r="G105" s="218">
        <f t="shared" si="10"/>
        <v>20.6</v>
      </c>
      <c r="H105" s="219">
        <f t="shared" si="7"/>
        <v>57.222222222222221</v>
      </c>
      <c r="I105" s="219">
        <f t="shared" si="8"/>
        <v>1.9074074074074073E-2</v>
      </c>
      <c r="J105" s="217"/>
      <c r="K105" s="220"/>
      <c r="L105" s="220"/>
      <c r="M105" s="221"/>
      <c r="N105" s="222">
        <f t="shared" si="13"/>
        <v>0</v>
      </c>
      <c r="O105" s="223"/>
      <c r="P105" s="224"/>
      <c r="Q105" s="224"/>
      <c r="R105" s="224"/>
      <c r="S105" s="224"/>
      <c r="T105" s="225"/>
      <c r="U105" s="226">
        <f t="shared" si="9"/>
        <v>3.8148148148148146E-2</v>
      </c>
      <c r="V105" s="227"/>
      <c r="W105" s="228" t="str">
        <f t="shared" si="11"/>
        <v>0</v>
      </c>
      <c r="X105" s="509"/>
      <c r="Y105" s="229">
        <f t="shared" si="12"/>
        <v>0</v>
      </c>
    </row>
    <row r="106" spans="2:25" ht="18.75" customHeight="1">
      <c r="B106" s="503"/>
      <c r="C106" s="506"/>
      <c r="D106" s="216">
        <v>22</v>
      </c>
      <c r="E106" s="216" t="s">
        <v>7098</v>
      </c>
      <c r="F106" s="217">
        <v>53</v>
      </c>
      <c r="G106" s="218">
        <f t="shared" si="10"/>
        <v>10.6</v>
      </c>
      <c r="H106" s="219">
        <f t="shared" si="7"/>
        <v>29.444444444444443</v>
      </c>
      <c r="I106" s="219">
        <f t="shared" si="8"/>
        <v>9.8148148148148144E-3</v>
      </c>
      <c r="J106" s="217"/>
      <c r="K106" s="220"/>
      <c r="L106" s="220"/>
      <c r="M106" s="221"/>
      <c r="N106" s="222">
        <f t="shared" si="13"/>
        <v>0</v>
      </c>
      <c r="O106" s="223"/>
      <c r="P106" s="224"/>
      <c r="Q106" s="224"/>
      <c r="R106" s="224"/>
      <c r="S106" s="224"/>
      <c r="T106" s="225"/>
      <c r="U106" s="226">
        <f t="shared" si="9"/>
        <v>1.9629629629629629E-2</v>
      </c>
      <c r="V106" s="227"/>
      <c r="W106" s="228" t="str">
        <f t="shared" si="11"/>
        <v>0</v>
      </c>
      <c r="X106" s="509"/>
      <c r="Y106" s="229">
        <f t="shared" si="12"/>
        <v>0</v>
      </c>
    </row>
    <row r="107" spans="2:25" ht="18.75" customHeight="1">
      <c r="B107" s="503"/>
      <c r="C107" s="506"/>
      <c r="D107" s="216">
        <v>23</v>
      </c>
      <c r="E107" s="216" t="s">
        <v>7099</v>
      </c>
      <c r="F107" s="217">
        <v>102</v>
      </c>
      <c r="G107" s="218">
        <f t="shared" si="10"/>
        <v>20.399999999999999</v>
      </c>
      <c r="H107" s="219">
        <f t="shared" si="7"/>
        <v>56.666666666666664</v>
      </c>
      <c r="I107" s="219">
        <f t="shared" si="8"/>
        <v>1.8888888888888889E-2</v>
      </c>
      <c r="J107" s="217"/>
      <c r="K107" s="220"/>
      <c r="L107" s="220"/>
      <c r="M107" s="221"/>
      <c r="N107" s="222">
        <f t="shared" si="13"/>
        <v>0</v>
      </c>
      <c r="O107" s="223"/>
      <c r="P107" s="224"/>
      <c r="Q107" s="224"/>
      <c r="R107" s="224"/>
      <c r="S107" s="224"/>
      <c r="T107" s="225"/>
      <c r="U107" s="226">
        <f t="shared" si="9"/>
        <v>3.7777777777777778E-2</v>
      </c>
      <c r="V107" s="227"/>
      <c r="W107" s="228" t="str">
        <f t="shared" si="11"/>
        <v>0</v>
      </c>
      <c r="X107" s="509"/>
      <c r="Y107" s="229">
        <f t="shared" si="12"/>
        <v>0</v>
      </c>
    </row>
    <row r="108" spans="2:25" ht="18.75" customHeight="1">
      <c r="B108" s="503"/>
      <c r="C108" s="506"/>
      <c r="D108" s="216">
        <v>24</v>
      </c>
      <c r="E108" s="216" t="s">
        <v>7100</v>
      </c>
      <c r="F108" s="217">
        <v>105</v>
      </c>
      <c r="G108" s="218">
        <f t="shared" si="10"/>
        <v>21</v>
      </c>
      <c r="H108" s="219">
        <f t="shared" si="7"/>
        <v>58.333333333333329</v>
      </c>
      <c r="I108" s="219">
        <f t="shared" si="8"/>
        <v>1.9444444444444441E-2</v>
      </c>
      <c r="J108" s="217"/>
      <c r="K108" s="220"/>
      <c r="L108" s="220"/>
      <c r="M108" s="221"/>
      <c r="N108" s="222">
        <f t="shared" si="13"/>
        <v>0</v>
      </c>
      <c r="O108" s="223"/>
      <c r="P108" s="224"/>
      <c r="Q108" s="224"/>
      <c r="R108" s="224"/>
      <c r="S108" s="224"/>
      <c r="T108" s="225"/>
      <c r="U108" s="226">
        <f t="shared" si="9"/>
        <v>3.8888888888888883E-2</v>
      </c>
      <c r="V108" s="227"/>
      <c r="W108" s="228" t="str">
        <f t="shared" si="11"/>
        <v>0</v>
      </c>
      <c r="X108" s="509"/>
      <c r="Y108" s="229">
        <f t="shared" si="12"/>
        <v>0</v>
      </c>
    </row>
    <row r="109" spans="2:25" ht="18.75" customHeight="1">
      <c r="B109" s="503"/>
      <c r="C109" s="506"/>
      <c r="D109" s="216">
        <v>25</v>
      </c>
      <c r="E109" s="216" t="s">
        <v>3939</v>
      </c>
      <c r="F109" s="217">
        <v>31</v>
      </c>
      <c r="G109" s="218">
        <f t="shared" si="10"/>
        <v>6.2</v>
      </c>
      <c r="H109" s="219">
        <f t="shared" si="7"/>
        <v>17.222222222222221</v>
      </c>
      <c r="I109" s="219">
        <f t="shared" si="8"/>
        <v>5.7407407407407407E-3</v>
      </c>
      <c r="J109" s="217"/>
      <c r="K109" s="220"/>
      <c r="L109" s="220"/>
      <c r="M109" s="221"/>
      <c r="N109" s="222">
        <f t="shared" si="13"/>
        <v>0</v>
      </c>
      <c r="O109" s="223"/>
      <c r="P109" s="224"/>
      <c r="Q109" s="224"/>
      <c r="R109" s="224"/>
      <c r="S109" s="224"/>
      <c r="T109" s="225"/>
      <c r="U109" s="226">
        <f t="shared" si="9"/>
        <v>1.1481481481481481E-2</v>
      </c>
      <c r="V109" s="227"/>
      <c r="W109" s="228" t="str">
        <f t="shared" si="11"/>
        <v>0</v>
      </c>
      <c r="X109" s="509"/>
      <c r="Y109" s="229">
        <f t="shared" si="12"/>
        <v>0</v>
      </c>
    </row>
    <row r="110" spans="2:25" ht="18.75" customHeight="1">
      <c r="B110" s="503"/>
      <c r="C110" s="506"/>
      <c r="D110" s="216">
        <v>26</v>
      </c>
      <c r="E110" s="216" t="s">
        <v>7101</v>
      </c>
      <c r="F110" s="217">
        <v>80</v>
      </c>
      <c r="G110" s="218">
        <f t="shared" si="10"/>
        <v>16</v>
      </c>
      <c r="H110" s="219">
        <f t="shared" si="7"/>
        <v>44.444444444444443</v>
      </c>
      <c r="I110" s="219">
        <f t="shared" si="8"/>
        <v>1.4814814814814814E-2</v>
      </c>
      <c r="J110" s="217"/>
      <c r="K110" s="220"/>
      <c r="L110" s="220"/>
      <c r="M110" s="221"/>
      <c r="N110" s="222">
        <f t="shared" si="13"/>
        <v>0</v>
      </c>
      <c r="O110" s="223"/>
      <c r="P110" s="224"/>
      <c r="Q110" s="224"/>
      <c r="R110" s="224"/>
      <c r="S110" s="224"/>
      <c r="T110" s="225"/>
      <c r="U110" s="226">
        <f t="shared" si="9"/>
        <v>2.9629629629629627E-2</v>
      </c>
      <c r="V110" s="227"/>
      <c r="W110" s="228" t="str">
        <f t="shared" si="11"/>
        <v>0</v>
      </c>
      <c r="X110" s="509"/>
      <c r="Y110" s="229">
        <f t="shared" si="12"/>
        <v>0</v>
      </c>
    </row>
    <row r="111" spans="2:25" ht="18.75" customHeight="1">
      <c r="B111" s="503"/>
      <c r="C111" s="506"/>
      <c r="D111" s="216">
        <v>27</v>
      </c>
      <c r="E111" s="216" t="s">
        <v>3855</v>
      </c>
      <c r="F111" s="217">
        <v>19</v>
      </c>
      <c r="G111" s="218">
        <f t="shared" si="10"/>
        <v>3.8</v>
      </c>
      <c r="H111" s="219">
        <f t="shared" si="7"/>
        <v>10.555555555555555</v>
      </c>
      <c r="I111" s="219">
        <f t="shared" si="8"/>
        <v>3.5185185185185185E-3</v>
      </c>
      <c r="J111" s="217"/>
      <c r="K111" s="220"/>
      <c r="L111" s="220"/>
      <c r="M111" s="221"/>
      <c r="N111" s="222">
        <f t="shared" si="13"/>
        <v>0</v>
      </c>
      <c r="O111" s="223"/>
      <c r="P111" s="224"/>
      <c r="Q111" s="224"/>
      <c r="R111" s="224"/>
      <c r="S111" s="224"/>
      <c r="T111" s="225"/>
      <c r="U111" s="226">
        <f t="shared" si="9"/>
        <v>7.037037037037037E-3</v>
      </c>
      <c r="V111" s="227"/>
      <c r="W111" s="228" t="str">
        <f t="shared" si="11"/>
        <v>0</v>
      </c>
      <c r="X111" s="509"/>
      <c r="Y111" s="229">
        <f t="shared" si="12"/>
        <v>0</v>
      </c>
    </row>
    <row r="112" spans="2:25" ht="18.75" customHeight="1">
      <c r="B112" s="503"/>
      <c r="C112" s="506"/>
      <c r="D112" s="216">
        <v>28</v>
      </c>
      <c r="E112" s="216" t="s">
        <v>7102</v>
      </c>
      <c r="F112" s="217">
        <v>45</v>
      </c>
      <c r="G112" s="218">
        <f t="shared" si="10"/>
        <v>9</v>
      </c>
      <c r="H112" s="219">
        <f t="shared" si="7"/>
        <v>25</v>
      </c>
      <c r="I112" s="219">
        <f t="shared" si="8"/>
        <v>8.3333333333333332E-3</v>
      </c>
      <c r="J112" s="217"/>
      <c r="K112" s="220"/>
      <c r="L112" s="220"/>
      <c r="M112" s="221"/>
      <c r="N112" s="222">
        <f t="shared" si="13"/>
        <v>0</v>
      </c>
      <c r="O112" s="223"/>
      <c r="P112" s="224"/>
      <c r="Q112" s="224"/>
      <c r="R112" s="224"/>
      <c r="S112" s="224"/>
      <c r="T112" s="225"/>
      <c r="U112" s="226">
        <f t="shared" si="9"/>
        <v>1.6666666666666666E-2</v>
      </c>
      <c r="V112" s="227"/>
      <c r="W112" s="228" t="str">
        <f t="shared" si="11"/>
        <v>0</v>
      </c>
      <c r="X112" s="509"/>
      <c r="Y112" s="229">
        <f t="shared" si="12"/>
        <v>0</v>
      </c>
    </row>
    <row r="113" spans="2:25" ht="18.75" customHeight="1">
      <c r="B113" s="503"/>
      <c r="C113" s="506"/>
      <c r="D113" s="216">
        <v>29</v>
      </c>
      <c r="E113" s="216" t="s">
        <v>3940</v>
      </c>
      <c r="F113" s="217">
        <v>88</v>
      </c>
      <c r="G113" s="218">
        <f t="shared" si="10"/>
        <v>17.600000000000001</v>
      </c>
      <c r="H113" s="219">
        <f t="shared" si="7"/>
        <v>48.888888888888886</v>
      </c>
      <c r="I113" s="219">
        <f t="shared" si="8"/>
        <v>1.6296296296296295E-2</v>
      </c>
      <c r="J113" s="217"/>
      <c r="K113" s="220"/>
      <c r="L113" s="220"/>
      <c r="M113" s="221"/>
      <c r="N113" s="222">
        <f t="shared" si="13"/>
        <v>0</v>
      </c>
      <c r="O113" s="223"/>
      <c r="P113" s="224"/>
      <c r="Q113" s="224"/>
      <c r="R113" s="224"/>
      <c r="S113" s="224"/>
      <c r="T113" s="225"/>
      <c r="U113" s="226">
        <f t="shared" si="9"/>
        <v>3.259259259259259E-2</v>
      </c>
      <c r="V113" s="227"/>
      <c r="W113" s="228" t="str">
        <f t="shared" si="11"/>
        <v>0</v>
      </c>
      <c r="X113" s="509"/>
      <c r="Y113" s="229">
        <f t="shared" si="12"/>
        <v>0</v>
      </c>
    </row>
    <row r="114" spans="2:25" ht="18.75" customHeight="1">
      <c r="B114" s="503"/>
      <c r="C114" s="506"/>
      <c r="D114" s="216">
        <v>30</v>
      </c>
      <c r="E114" s="216" t="s">
        <v>7103</v>
      </c>
      <c r="F114" s="217">
        <v>174</v>
      </c>
      <c r="G114" s="218">
        <f t="shared" si="10"/>
        <v>34.799999999999997</v>
      </c>
      <c r="H114" s="219">
        <f t="shared" si="7"/>
        <v>96.666666666666657</v>
      </c>
      <c r="I114" s="219">
        <f t="shared" si="8"/>
        <v>3.2222222222222222E-2</v>
      </c>
      <c r="J114" s="217"/>
      <c r="K114" s="220"/>
      <c r="L114" s="220"/>
      <c r="M114" s="221"/>
      <c r="N114" s="222">
        <f t="shared" si="13"/>
        <v>0</v>
      </c>
      <c r="O114" s="223"/>
      <c r="P114" s="224"/>
      <c r="Q114" s="224"/>
      <c r="R114" s="224"/>
      <c r="S114" s="224"/>
      <c r="T114" s="225"/>
      <c r="U114" s="226">
        <f t="shared" si="9"/>
        <v>6.4444444444444443E-2</v>
      </c>
      <c r="V114" s="227"/>
      <c r="W114" s="228" t="str">
        <f t="shared" si="11"/>
        <v>0</v>
      </c>
      <c r="X114" s="509"/>
      <c r="Y114" s="229">
        <f t="shared" si="12"/>
        <v>0</v>
      </c>
    </row>
    <row r="115" spans="2:25" ht="18.75" customHeight="1">
      <c r="B115" s="503"/>
      <c r="C115" s="506"/>
      <c r="D115" s="216">
        <v>31</v>
      </c>
      <c r="E115" s="216" t="s">
        <v>7104</v>
      </c>
      <c r="F115" s="217">
        <v>350</v>
      </c>
      <c r="G115" s="218">
        <f t="shared" si="10"/>
        <v>70</v>
      </c>
      <c r="H115" s="219">
        <f t="shared" si="7"/>
        <v>194.44444444444443</v>
      </c>
      <c r="I115" s="219">
        <f t="shared" si="8"/>
        <v>6.4814814814814811E-2</v>
      </c>
      <c r="J115" s="217"/>
      <c r="K115" s="220"/>
      <c r="L115" s="220"/>
      <c r="M115" s="221"/>
      <c r="N115" s="222">
        <f t="shared" si="13"/>
        <v>0</v>
      </c>
      <c r="O115" s="223"/>
      <c r="P115" s="224"/>
      <c r="Q115" s="224"/>
      <c r="R115" s="224"/>
      <c r="S115" s="224"/>
      <c r="T115" s="225"/>
      <c r="U115" s="226">
        <f t="shared" si="9"/>
        <v>0.12962962962962962</v>
      </c>
      <c r="V115" s="227"/>
      <c r="W115" s="228" t="str">
        <f t="shared" si="11"/>
        <v>0</v>
      </c>
      <c r="X115" s="509"/>
      <c r="Y115" s="229">
        <f t="shared" si="12"/>
        <v>0</v>
      </c>
    </row>
    <row r="116" spans="2:25" ht="18.75" customHeight="1">
      <c r="B116" s="503"/>
      <c r="C116" s="506"/>
      <c r="D116" s="216"/>
      <c r="E116" s="216"/>
      <c r="F116" s="217"/>
      <c r="G116" s="218">
        <f t="shared" si="10"/>
        <v>0</v>
      </c>
      <c r="H116" s="219">
        <f t="shared" si="7"/>
        <v>0</v>
      </c>
      <c r="I116" s="219">
        <f t="shared" si="8"/>
        <v>0</v>
      </c>
      <c r="J116" s="217"/>
      <c r="K116" s="220"/>
      <c r="L116" s="220"/>
      <c r="M116" s="221"/>
      <c r="N116" s="222">
        <f t="shared" si="13"/>
        <v>0</v>
      </c>
      <c r="O116" s="223"/>
      <c r="P116" s="224"/>
      <c r="Q116" s="224"/>
      <c r="R116" s="224"/>
      <c r="S116" s="224"/>
      <c r="T116" s="225"/>
      <c r="U116" s="226">
        <f t="shared" si="9"/>
        <v>0</v>
      </c>
      <c r="V116" s="227"/>
      <c r="W116" s="228" t="str">
        <f t="shared" si="11"/>
        <v>0</v>
      </c>
      <c r="X116" s="509"/>
      <c r="Y116" s="229">
        <f t="shared" si="12"/>
        <v>0</v>
      </c>
    </row>
    <row r="117" spans="2:25" ht="18.75" customHeight="1">
      <c r="B117" s="504"/>
      <c r="C117" s="507"/>
      <c r="D117" s="216"/>
      <c r="E117" s="216"/>
      <c r="F117" s="217"/>
      <c r="G117" s="218">
        <f>F117/$G$15</f>
        <v>0</v>
      </c>
      <c r="H117" s="219">
        <f>F117/$H$15</f>
        <v>0</v>
      </c>
      <c r="I117" s="219">
        <f>H117/$I$15</f>
        <v>0</v>
      </c>
      <c r="J117" s="217"/>
      <c r="K117" s="220"/>
      <c r="L117" s="220"/>
      <c r="M117" s="232"/>
      <c r="N117" s="222">
        <f>M117/$N$15</f>
        <v>0</v>
      </c>
      <c r="O117" s="231"/>
      <c r="P117" s="231"/>
      <c r="Q117" s="231"/>
      <c r="R117" s="231"/>
      <c r="S117" s="231"/>
      <c r="T117" s="225"/>
      <c r="U117" s="226">
        <f>H117/$U$15</f>
        <v>0</v>
      </c>
      <c r="V117" s="227"/>
      <c r="W117" s="228" t="str">
        <f>IF(V117&lt;1,"0",IF(V117&lt;5,"2",IF(V117&gt;=5,"6")))</f>
        <v>0</v>
      </c>
      <c r="X117" s="510"/>
      <c r="Y117" s="229">
        <f t="shared" si="12"/>
        <v>0</v>
      </c>
    </row>
    <row r="118" spans="2:25">
      <c r="B118" s="233"/>
      <c r="C118" s="234" t="s">
        <v>111</v>
      </c>
      <c r="D118" s="235"/>
      <c r="E118" s="236">
        <f>COUNTA(E17:E117)</f>
        <v>95</v>
      </c>
      <c r="F118" s="236">
        <f>SUM(F17:F117)</f>
        <v>27452</v>
      </c>
      <c r="G118" s="236">
        <f>SUM(G17:G117)</f>
        <v>5490.4000000000015</v>
      </c>
      <c r="H118" s="236">
        <f>SUM(H17:H117)</f>
        <v>15251.111111111113</v>
      </c>
      <c r="I118" s="236">
        <f>SUM(I17:I117)</f>
        <v>5.0837037037037049</v>
      </c>
      <c r="J118" s="236">
        <f>COUNTA(J17:J117)</f>
        <v>4</v>
      </c>
      <c r="K118" s="236">
        <f>COUNTA(K17:K117)</f>
        <v>5</v>
      </c>
      <c r="L118" s="236">
        <f>COUNTA(L17:L117)</f>
        <v>0</v>
      </c>
      <c r="M118" s="236">
        <f>SUM(M17:M117)</f>
        <v>15251.111111111109</v>
      </c>
      <c r="N118" s="236">
        <f>SUM(N17:N117)</f>
        <v>305.02222222222224</v>
      </c>
      <c r="O118" s="237"/>
      <c r="P118" s="238">
        <f>COUNTIF(P17:P117, "YES")</f>
        <v>0</v>
      </c>
      <c r="Q118" s="237"/>
      <c r="R118" s="237"/>
      <c r="S118" s="237"/>
      <c r="T118" s="237"/>
      <c r="U118" s="236">
        <f>SUM(U17:U117)</f>
        <v>10.16740740740741</v>
      </c>
      <c r="V118" s="236">
        <f>SUM(V17:V117)</f>
        <v>10.167407407407406</v>
      </c>
      <c r="W118" s="236">
        <f t="array" ref="W118">SUM(ABS(W17:W117))</f>
        <v>10</v>
      </c>
      <c r="X118" s="238" t="str">
        <f>IF(X17&lt;0.3, "0", IF(X17&lt;=2, "2", IF(X17&gt;2, ROUND(X17,0))))</f>
        <v>2</v>
      </c>
      <c r="Y118" s="236">
        <f>SUM(Y17:Y117)</f>
        <v>5</v>
      </c>
    </row>
    <row r="119" spans="2:25" ht="18.75" customHeight="1">
      <c r="B119" s="502">
        <v>2</v>
      </c>
      <c r="C119" s="505" t="s">
        <v>7105</v>
      </c>
      <c r="D119" s="216">
        <v>1</v>
      </c>
      <c r="E119" s="216" t="s">
        <v>7106</v>
      </c>
      <c r="F119" s="217">
        <v>420</v>
      </c>
      <c r="G119" s="218">
        <f t="shared" ref="G119:G182" si="14">F119/$G$15</f>
        <v>84</v>
      </c>
      <c r="H119" s="219">
        <f t="shared" ref="H119:H182" si="15">F119/$H$15</f>
        <v>233.33333333333331</v>
      </c>
      <c r="I119" s="219">
        <f t="shared" ref="I119:I182" si="16">H119/$I$15</f>
        <v>7.7777777777777765E-2</v>
      </c>
      <c r="J119" s="217" t="s">
        <v>7107</v>
      </c>
      <c r="K119" s="217" t="s">
        <v>11376</v>
      </c>
      <c r="L119" s="220"/>
      <c r="M119" s="221">
        <f>SUM(H119:H129)</f>
        <v>3054.4444444444439</v>
      </c>
      <c r="N119" s="222">
        <f>M119/$N$15</f>
        <v>61.088888888888874</v>
      </c>
      <c r="O119" s="223" t="s">
        <v>2472</v>
      </c>
      <c r="P119" s="224" t="s">
        <v>178</v>
      </c>
      <c r="Q119" s="224" t="s">
        <v>3576</v>
      </c>
      <c r="R119" s="224"/>
      <c r="S119" s="224"/>
      <c r="T119" s="225"/>
      <c r="U119" s="226">
        <f t="shared" ref="U119:U182" si="17">H119/$U$15</f>
        <v>0.15555555555555553</v>
      </c>
      <c r="V119" s="227">
        <f>SUM(U119:U129)</f>
        <v>2.0362962962962965</v>
      </c>
      <c r="W119" s="228" t="str">
        <f t="shared" ref="W119:W182" si="18">IF(V119&lt;1,"0",IF(V119&lt;5,"2",IF(V119&gt;=5,"6")))</f>
        <v>2</v>
      </c>
      <c r="X119" s="508">
        <f>K192/$X$15</f>
        <v>2</v>
      </c>
      <c r="Y119" s="229">
        <f t="shared" ref="Y119:Y182" si="19">W119/2</f>
        <v>1</v>
      </c>
    </row>
    <row r="120" spans="2:25" ht="18.75" customHeight="1">
      <c r="B120" s="503"/>
      <c r="C120" s="506"/>
      <c r="D120" s="216">
        <v>2</v>
      </c>
      <c r="E120" s="216" t="s">
        <v>7108</v>
      </c>
      <c r="F120" s="217">
        <v>483</v>
      </c>
      <c r="G120" s="218">
        <f t="shared" si="14"/>
        <v>96.6</v>
      </c>
      <c r="H120" s="219">
        <f t="shared" si="15"/>
        <v>268.33333333333331</v>
      </c>
      <c r="I120" s="219">
        <f t="shared" si="16"/>
        <v>8.9444444444444438E-2</v>
      </c>
      <c r="J120" s="217"/>
      <c r="K120" s="220"/>
      <c r="L120" s="220"/>
      <c r="M120" s="221"/>
      <c r="N120" s="222">
        <f t="shared" ref="N120:N190" si="20">M120/$N$15</f>
        <v>0</v>
      </c>
      <c r="O120" s="223"/>
      <c r="P120" s="224"/>
      <c r="Q120" s="224"/>
      <c r="R120" s="224"/>
      <c r="S120" s="224"/>
      <c r="T120" s="225"/>
      <c r="U120" s="226">
        <f t="shared" si="17"/>
        <v>0.17888888888888888</v>
      </c>
      <c r="V120" s="227"/>
      <c r="W120" s="228" t="str">
        <f t="shared" si="18"/>
        <v>0</v>
      </c>
      <c r="X120" s="509"/>
      <c r="Y120" s="229">
        <f t="shared" si="19"/>
        <v>0</v>
      </c>
    </row>
    <row r="121" spans="2:25" ht="18.75" customHeight="1">
      <c r="B121" s="503"/>
      <c r="C121" s="506"/>
      <c r="D121" s="216">
        <v>3</v>
      </c>
      <c r="E121" s="216" t="s">
        <v>7109</v>
      </c>
      <c r="F121" s="217">
        <v>570</v>
      </c>
      <c r="G121" s="218">
        <f t="shared" si="14"/>
        <v>114</v>
      </c>
      <c r="H121" s="219">
        <f t="shared" si="15"/>
        <v>316.66666666666669</v>
      </c>
      <c r="I121" s="219">
        <f t="shared" si="16"/>
        <v>0.10555555555555556</v>
      </c>
      <c r="J121" s="217"/>
      <c r="K121" s="220"/>
      <c r="L121" s="220"/>
      <c r="M121" s="221"/>
      <c r="N121" s="222">
        <f t="shared" si="20"/>
        <v>0</v>
      </c>
      <c r="O121" s="223"/>
      <c r="P121" s="224"/>
      <c r="Q121" s="224"/>
      <c r="R121" s="224"/>
      <c r="S121" s="224"/>
      <c r="T121" s="225"/>
      <c r="U121" s="226">
        <f t="shared" si="17"/>
        <v>0.21111111111111111</v>
      </c>
      <c r="V121" s="227"/>
      <c r="W121" s="228" t="str">
        <f t="shared" si="18"/>
        <v>0</v>
      </c>
      <c r="X121" s="509"/>
      <c r="Y121" s="229">
        <f t="shared" si="19"/>
        <v>0</v>
      </c>
    </row>
    <row r="122" spans="2:25" ht="18.75" customHeight="1">
      <c r="B122" s="503"/>
      <c r="C122" s="506"/>
      <c r="D122" s="216">
        <v>4</v>
      </c>
      <c r="E122" s="216" t="s">
        <v>7110</v>
      </c>
      <c r="F122" s="217">
        <v>675</v>
      </c>
      <c r="G122" s="218">
        <f t="shared" si="14"/>
        <v>135</v>
      </c>
      <c r="H122" s="219">
        <f t="shared" si="15"/>
        <v>375</v>
      </c>
      <c r="I122" s="219">
        <f t="shared" si="16"/>
        <v>0.125</v>
      </c>
      <c r="J122" s="217"/>
      <c r="K122" s="220"/>
      <c r="L122" s="220"/>
      <c r="M122" s="221"/>
      <c r="N122" s="222">
        <f t="shared" si="20"/>
        <v>0</v>
      </c>
      <c r="O122" s="223"/>
      <c r="P122" s="224"/>
      <c r="Q122" s="224"/>
      <c r="R122" s="224"/>
      <c r="S122" s="224"/>
      <c r="T122" s="225"/>
      <c r="U122" s="226">
        <f t="shared" si="17"/>
        <v>0.25</v>
      </c>
      <c r="V122" s="227"/>
      <c r="W122" s="228" t="str">
        <f t="shared" si="18"/>
        <v>0</v>
      </c>
      <c r="X122" s="509"/>
      <c r="Y122" s="229">
        <f t="shared" si="19"/>
        <v>0</v>
      </c>
    </row>
    <row r="123" spans="2:25" ht="18.75" customHeight="1">
      <c r="B123" s="503"/>
      <c r="C123" s="506"/>
      <c r="D123" s="216">
        <v>5</v>
      </c>
      <c r="E123" s="216" t="s">
        <v>7111</v>
      </c>
      <c r="F123" s="217">
        <v>450</v>
      </c>
      <c r="G123" s="218">
        <f t="shared" si="14"/>
        <v>90</v>
      </c>
      <c r="H123" s="219">
        <f t="shared" si="15"/>
        <v>250</v>
      </c>
      <c r="I123" s="219">
        <f t="shared" si="16"/>
        <v>8.3333333333333329E-2</v>
      </c>
      <c r="J123" s="217"/>
      <c r="K123" s="220"/>
      <c r="L123" s="220"/>
      <c r="M123" s="221"/>
      <c r="N123" s="222">
        <f t="shared" si="20"/>
        <v>0</v>
      </c>
      <c r="O123" s="223"/>
      <c r="P123" s="224"/>
      <c r="Q123" s="224"/>
      <c r="R123" s="224"/>
      <c r="S123" s="224"/>
      <c r="T123" s="225"/>
      <c r="U123" s="226">
        <f t="shared" si="17"/>
        <v>0.16666666666666666</v>
      </c>
      <c r="V123" s="227"/>
      <c r="W123" s="228" t="str">
        <f t="shared" si="18"/>
        <v>0</v>
      </c>
      <c r="X123" s="509"/>
      <c r="Y123" s="229">
        <f t="shared" si="19"/>
        <v>0</v>
      </c>
    </row>
    <row r="124" spans="2:25" ht="18.75" customHeight="1">
      <c r="B124" s="503"/>
      <c r="C124" s="506"/>
      <c r="D124" s="216">
        <v>6</v>
      </c>
      <c r="E124" s="216" t="s">
        <v>7112</v>
      </c>
      <c r="F124" s="217">
        <v>550</v>
      </c>
      <c r="G124" s="218">
        <f t="shared" si="14"/>
        <v>110</v>
      </c>
      <c r="H124" s="219">
        <f t="shared" si="15"/>
        <v>305.55555555555554</v>
      </c>
      <c r="I124" s="219">
        <f t="shared" si="16"/>
        <v>0.10185185185185185</v>
      </c>
      <c r="J124" s="217"/>
      <c r="K124" s="220"/>
      <c r="L124" s="220"/>
      <c r="M124" s="221"/>
      <c r="N124" s="222">
        <f t="shared" si="20"/>
        <v>0</v>
      </c>
      <c r="O124" s="223"/>
      <c r="P124" s="224"/>
      <c r="Q124" s="224"/>
      <c r="R124" s="224"/>
      <c r="S124" s="224"/>
      <c r="T124" s="225"/>
      <c r="U124" s="226">
        <f t="shared" si="17"/>
        <v>0.20370370370370369</v>
      </c>
      <c r="V124" s="227"/>
      <c r="W124" s="228" t="str">
        <f t="shared" si="18"/>
        <v>0</v>
      </c>
      <c r="X124" s="509"/>
      <c r="Y124" s="229">
        <f t="shared" si="19"/>
        <v>0</v>
      </c>
    </row>
    <row r="125" spans="2:25" ht="18.75" customHeight="1">
      <c r="B125" s="503"/>
      <c r="C125" s="506"/>
      <c r="D125" s="216">
        <v>7</v>
      </c>
      <c r="E125" s="216" t="s">
        <v>7113</v>
      </c>
      <c r="F125" s="217">
        <v>520</v>
      </c>
      <c r="G125" s="218">
        <f t="shared" si="14"/>
        <v>104</v>
      </c>
      <c r="H125" s="219">
        <f t="shared" si="15"/>
        <v>288.88888888888886</v>
      </c>
      <c r="I125" s="219">
        <f t="shared" si="16"/>
        <v>9.6296296296296283E-2</v>
      </c>
      <c r="J125" s="217"/>
      <c r="K125" s="220"/>
      <c r="L125" s="220"/>
      <c r="M125" s="221"/>
      <c r="N125" s="222">
        <f t="shared" si="20"/>
        <v>0</v>
      </c>
      <c r="O125" s="223"/>
      <c r="P125" s="224"/>
      <c r="Q125" s="224"/>
      <c r="R125" s="224"/>
      <c r="S125" s="224"/>
      <c r="T125" s="225"/>
      <c r="U125" s="226">
        <f t="shared" si="17"/>
        <v>0.19259259259259257</v>
      </c>
      <c r="V125" s="227"/>
      <c r="W125" s="228" t="str">
        <f t="shared" si="18"/>
        <v>0</v>
      </c>
      <c r="X125" s="509"/>
      <c r="Y125" s="229">
        <f t="shared" si="19"/>
        <v>0</v>
      </c>
    </row>
    <row r="126" spans="2:25" ht="18.75" customHeight="1">
      <c r="B126" s="503"/>
      <c r="C126" s="506"/>
      <c r="D126" s="216">
        <v>8</v>
      </c>
      <c r="E126" s="216" t="s">
        <v>7114</v>
      </c>
      <c r="F126" s="217">
        <v>650</v>
      </c>
      <c r="G126" s="218">
        <f t="shared" si="14"/>
        <v>130</v>
      </c>
      <c r="H126" s="219">
        <f t="shared" si="15"/>
        <v>361.11111111111109</v>
      </c>
      <c r="I126" s="219">
        <f t="shared" si="16"/>
        <v>0.12037037037037036</v>
      </c>
      <c r="J126" s="217"/>
      <c r="K126" s="220"/>
      <c r="L126" s="220"/>
      <c r="M126" s="221"/>
      <c r="N126" s="222">
        <f t="shared" si="20"/>
        <v>0</v>
      </c>
      <c r="O126" s="223"/>
      <c r="P126" s="224"/>
      <c r="Q126" s="224"/>
      <c r="R126" s="224"/>
      <c r="S126" s="224"/>
      <c r="T126" s="225"/>
      <c r="U126" s="226">
        <f t="shared" si="17"/>
        <v>0.24074074074074073</v>
      </c>
      <c r="V126" s="227"/>
      <c r="W126" s="228" t="str">
        <f t="shared" si="18"/>
        <v>0</v>
      </c>
      <c r="X126" s="509"/>
      <c r="Y126" s="229">
        <f t="shared" si="19"/>
        <v>0</v>
      </c>
    </row>
    <row r="127" spans="2:25" ht="18.75" customHeight="1">
      <c r="B127" s="503"/>
      <c r="C127" s="506"/>
      <c r="D127" s="216">
        <v>9</v>
      </c>
      <c r="E127" s="216" t="s">
        <v>7115</v>
      </c>
      <c r="F127" s="217">
        <v>530</v>
      </c>
      <c r="G127" s="218">
        <f t="shared" si="14"/>
        <v>106</v>
      </c>
      <c r="H127" s="219">
        <f t="shared" si="15"/>
        <v>294.44444444444446</v>
      </c>
      <c r="I127" s="219">
        <f t="shared" si="16"/>
        <v>9.8148148148148151E-2</v>
      </c>
      <c r="J127" s="217"/>
      <c r="K127" s="220"/>
      <c r="L127" s="220"/>
      <c r="M127" s="221"/>
      <c r="N127" s="222">
        <f t="shared" si="20"/>
        <v>0</v>
      </c>
      <c r="O127" s="223"/>
      <c r="P127" s="224"/>
      <c r="Q127" s="224"/>
      <c r="R127" s="224"/>
      <c r="S127" s="224"/>
      <c r="T127" s="225"/>
      <c r="U127" s="226">
        <f t="shared" si="17"/>
        <v>0.1962962962962963</v>
      </c>
      <c r="V127" s="227"/>
      <c r="W127" s="228" t="str">
        <f t="shared" si="18"/>
        <v>0</v>
      </c>
      <c r="X127" s="509"/>
      <c r="Y127" s="229">
        <f t="shared" si="19"/>
        <v>0</v>
      </c>
    </row>
    <row r="128" spans="2:25" ht="18.75" customHeight="1">
      <c r="B128" s="503"/>
      <c r="C128" s="506"/>
      <c r="D128" s="216">
        <v>10</v>
      </c>
      <c r="E128" s="216" t="s">
        <v>7116</v>
      </c>
      <c r="F128" s="217">
        <v>400</v>
      </c>
      <c r="G128" s="218">
        <f t="shared" si="14"/>
        <v>80</v>
      </c>
      <c r="H128" s="219">
        <f t="shared" si="15"/>
        <v>222.22222222222223</v>
      </c>
      <c r="I128" s="219">
        <f t="shared" si="16"/>
        <v>7.407407407407407E-2</v>
      </c>
      <c r="J128" s="217"/>
      <c r="K128" s="220"/>
      <c r="L128" s="220"/>
      <c r="M128" s="221"/>
      <c r="N128" s="222">
        <f t="shared" si="20"/>
        <v>0</v>
      </c>
      <c r="O128" s="223"/>
      <c r="P128" s="224"/>
      <c r="Q128" s="224"/>
      <c r="R128" s="224"/>
      <c r="S128" s="224"/>
      <c r="T128" s="225"/>
      <c r="U128" s="226">
        <f t="shared" si="17"/>
        <v>0.14814814814814814</v>
      </c>
      <c r="V128" s="227"/>
      <c r="W128" s="228" t="str">
        <f t="shared" si="18"/>
        <v>0</v>
      </c>
      <c r="X128" s="509"/>
      <c r="Y128" s="229">
        <f t="shared" si="19"/>
        <v>0</v>
      </c>
    </row>
    <row r="129" spans="2:25" ht="18.75" customHeight="1">
      <c r="B129" s="503"/>
      <c r="C129" s="506"/>
      <c r="D129" s="216">
        <v>11</v>
      </c>
      <c r="E129" s="216" t="s">
        <v>7117</v>
      </c>
      <c r="F129" s="217">
        <v>250</v>
      </c>
      <c r="G129" s="218">
        <f t="shared" si="14"/>
        <v>50</v>
      </c>
      <c r="H129" s="219">
        <f t="shared" si="15"/>
        <v>138.88888888888889</v>
      </c>
      <c r="I129" s="219">
        <f t="shared" si="16"/>
        <v>4.6296296296296294E-2</v>
      </c>
      <c r="J129" s="217"/>
      <c r="K129" s="220"/>
      <c r="L129" s="220"/>
      <c r="M129" s="221"/>
      <c r="N129" s="222">
        <f t="shared" si="20"/>
        <v>0</v>
      </c>
      <c r="O129" s="223"/>
      <c r="P129" s="224"/>
      <c r="Q129" s="224"/>
      <c r="R129" s="224"/>
      <c r="S129" s="224"/>
      <c r="T129" s="225"/>
      <c r="U129" s="226">
        <f t="shared" si="17"/>
        <v>9.2592592592592587E-2</v>
      </c>
      <c r="V129" s="227"/>
      <c r="W129" s="228" t="str">
        <f t="shared" si="18"/>
        <v>0</v>
      </c>
      <c r="X129" s="509"/>
      <c r="Y129" s="229">
        <f t="shared" si="19"/>
        <v>0</v>
      </c>
    </row>
    <row r="130" spans="2:25" ht="18.75" customHeight="1">
      <c r="B130" s="503"/>
      <c r="C130" s="506"/>
      <c r="D130" s="216"/>
      <c r="E130" s="216"/>
      <c r="F130" s="217"/>
      <c r="G130" s="218">
        <f t="shared" si="14"/>
        <v>0</v>
      </c>
      <c r="H130" s="219">
        <f t="shared" si="15"/>
        <v>0</v>
      </c>
      <c r="I130" s="219">
        <f t="shared" si="16"/>
        <v>0</v>
      </c>
      <c r="J130" s="217"/>
      <c r="K130" s="220"/>
      <c r="L130" s="220"/>
      <c r="M130" s="221"/>
      <c r="N130" s="222">
        <f t="shared" si="20"/>
        <v>0</v>
      </c>
      <c r="O130" s="223"/>
      <c r="P130" s="224"/>
      <c r="Q130" s="224"/>
      <c r="R130" s="224"/>
      <c r="S130" s="224"/>
      <c r="T130" s="225"/>
      <c r="U130" s="226">
        <f t="shared" si="17"/>
        <v>0</v>
      </c>
      <c r="V130" s="227"/>
      <c r="W130" s="228" t="str">
        <f t="shared" si="18"/>
        <v>0</v>
      </c>
      <c r="X130" s="509"/>
      <c r="Y130" s="229">
        <f t="shared" si="19"/>
        <v>0</v>
      </c>
    </row>
    <row r="131" spans="2:25" ht="18.75" customHeight="1">
      <c r="B131" s="503"/>
      <c r="C131" s="506"/>
      <c r="D131" s="216">
        <v>1</v>
      </c>
      <c r="E131" s="216" t="s">
        <v>7118</v>
      </c>
      <c r="F131" s="217">
        <v>850</v>
      </c>
      <c r="G131" s="218">
        <f t="shared" si="14"/>
        <v>170</v>
      </c>
      <c r="H131" s="219">
        <f t="shared" si="15"/>
        <v>472.22222222222223</v>
      </c>
      <c r="I131" s="219">
        <f t="shared" si="16"/>
        <v>0.15740740740740741</v>
      </c>
      <c r="J131" s="217" t="s">
        <v>7119</v>
      </c>
      <c r="K131" s="220" t="s">
        <v>11377</v>
      </c>
      <c r="L131" s="220"/>
      <c r="M131" s="221">
        <f>SUM(H131:H141)</f>
        <v>3033.8888888888891</v>
      </c>
      <c r="N131" s="222">
        <f t="shared" si="20"/>
        <v>60.677777777777784</v>
      </c>
      <c r="O131" s="223" t="s">
        <v>7120</v>
      </c>
      <c r="P131" s="224" t="s">
        <v>178</v>
      </c>
      <c r="Q131" s="224" t="s">
        <v>3576</v>
      </c>
      <c r="R131" s="224"/>
      <c r="S131" s="224"/>
      <c r="T131" s="225"/>
      <c r="U131" s="226">
        <f t="shared" si="17"/>
        <v>0.31481481481481483</v>
      </c>
      <c r="V131" s="227">
        <f>SUM(U131:U141)</f>
        <v>2.0225925925925923</v>
      </c>
      <c r="W131" s="228" t="str">
        <f t="shared" si="18"/>
        <v>2</v>
      </c>
      <c r="X131" s="509"/>
      <c r="Y131" s="229">
        <f t="shared" si="19"/>
        <v>1</v>
      </c>
    </row>
    <row r="132" spans="2:25" ht="18.75" customHeight="1">
      <c r="B132" s="503"/>
      <c r="C132" s="506"/>
      <c r="D132" s="216">
        <v>2</v>
      </c>
      <c r="E132" s="216" t="s">
        <v>7121</v>
      </c>
      <c r="F132" s="217">
        <v>1024</v>
      </c>
      <c r="G132" s="218">
        <f t="shared" si="14"/>
        <v>204.8</v>
      </c>
      <c r="H132" s="219">
        <f t="shared" si="15"/>
        <v>568.88888888888891</v>
      </c>
      <c r="I132" s="219">
        <f t="shared" si="16"/>
        <v>0.18962962962962965</v>
      </c>
      <c r="J132" s="217"/>
      <c r="K132" s="220"/>
      <c r="L132" s="220"/>
      <c r="M132" s="221"/>
      <c r="N132" s="222">
        <f t="shared" si="20"/>
        <v>0</v>
      </c>
      <c r="O132" s="223"/>
      <c r="P132" s="224"/>
      <c r="Q132" s="224"/>
      <c r="R132" s="224"/>
      <c r="S132" s="224"/>
      <c r="T132" s="225"/>
      <c r="U132" s="226">
        <f t="shared" si="17"/>
        <v>0.3792592592592593</v>
      </c>
      <c r="V132" s="227"/>
      <c r="W132" s="228" t="str">
        <f t="shared" si="18"/>
        <v>0</v>
      </c>
      <c r="X132" s="509"/>
      <c r="Y132" s="229">
        <f t="shared" si="19"/>
        <v>0</v>
      </c>
    </row>
    <row r="133" spans="2:25" ht="18.75" customHeight="1">
      <c r="B133" s="503"/>
      <c r="C133" s="506"/>
      <c r="D133" s="216">
        <v>3</v>
      </c>
      <c r="E133" s="216" t="s">
        <v>7122</v>
      </c>
      <c r="F133" s="217">
        <v>401</v>
      </c>
      <c r="G133" s="218">
        <f t="shared" si="14"/>
        <v>80.2</v>
      </c>
      <c r="H133" s="219">
        <f t="shared" si="15"/>
        <v>222.77777777777777</v>
      </c>
      <c r="I133" s="219">
        <f t="shared" si="16"/>
        <v>7.4259259259259261E-2</v>
      </c>
      <c r="J133" s="217"/>
      <c r="K133" s="220"/>
      <c r="L133" s="220"/>
      <c r="M133" s="221"/>
      <c r="N133" s="222">
        <f t="shared" si="20"/>
        <v>0</v>
      </c>
      <c r="O133" s="223"/>
      <c r="P133" s="224"/>
      <c r="Q133" s="224"/>
      <c r="R133" s="224"/>
      <c r="S133" s="224"/>
      <c r="T133" s="225"/>
      <c r="U133" s="226">
        <f t="shared" si="17"/>
        <v>0.14851851851851852</v>
      </c>
      <c r="V133" s="227"/>
      <c r="W133" s="228" t="str">
        <f t="shared" si="18"/>
        <v>0</v>
      </c>
      <c r="X133" s="509"/>
      <c r="Y133" s="229">
        <f t="shared" si="19"/>
        <v>0</v>
      </c>
    </row>
    <row r="134" spans="2:25" ht="18.75" customHeight="1">
      <c r="B134" s="503"/>
      <c r="C134" s="506"/>
      <c r="D134" s="216">
        <v>4</v>
      </c>
      <c r="E134" s="216" t="s">
        <v>7123</v>
      </c>
      <c r="F134" s="217">
        <v>500</v>
      </c>
      <c r="G134" s="218">
        <f t="shared" si="14"/>
        <v>100</v>
      </c>
      <c r="H134" s="219">
        <f t="shared" si="15"/>
        <v>277.77777777777777</v>
      </c>
      <c r="I134" s="219">
        <f t="shared" si="16"/>
        <v>9.2592592592592587E-2</v>
      </c>
      <c r="J134" s="217"/>
      <c r="K134" s="220"/>
      <c r="L134" s="220"/>
      <c r="M134" s="221"/>
      <c r="N134" s="222">
        <f t="shared" si="20"/>
        <v>0</v>
      </c>
      <c r="O134" s="223"/>
      <c r="P134" s="224"/>
      <c r="Q134" s="224"/>
      <c r="R134" s="224"/>
      <c r="S134" s="224"/>
      <c r="T134" s="225"/>
      <c r="U134" s="226">
        <f t="shared" si="17"/>
        <v>0.18518518518518517</v>
      </c>
      <c r="V134" s="227"/>
      <c r="W134" s="228" t="str">
        <f t="shared" si="18"/>
        <v>0</v>
      </c>
      <c r="X134" s="509"/>
      <c r="Y134" s="229">
        <f t="shared" si="19"/>
        <v>0</v>
      </c>
    </row>
    <row r="135" spans="2:25" ht="18.75" customHeight="1">
      <c r="B135" s="503"/>
      <c r="C135" s="506"/>
      <c r="D135" s="216">
        <v>5</v>
      </c>
      <c r="E135" s="216" t="s">
        <v>7124</v>
      </c>
      <c r="F135" s="217">
        <v>624</v>
      </c>
      <c r="G135" s="218">
        <f t="shared" si="14"/>
        <v>124.8</v>
      </c>
      <c r="H135" s="219">
        <f t="shared" si="15"/>
        <v>346.66666666666669</v>
      </c>
      <c r="I135" s="219">
        <f t="shared" si="16"/>
        <v>0.11555555555555556</v>
      </c>
      <c r="J135" s="217"/>
      <c r="K135" s="220"/>
      <c r="L135" s="220"/>
      <c r="M135" s="221"/>
      <c r="N135" s="222">
        <f t="shared" si="20"/>
        <v>0</v>
      </c>
      <c r="O135" s="223"/>
      <c r="P135" s="224"/>
      <c r="Q135" s="224"/>
      <c r="R135" s="224"/>
      <c r="S135" s="224"/>
      <c r="T135" s="225"/>
      <c r="U135" s="226">
        <f t="shared" si="17"/>
        <v>0.23111111111111113</v>
      </c>
      <c r="V135" s="227"/>
      <c r="W135" s="228" t="str">
        <f t="shared" si="18"/>
        <v>0</v>
      </c>
      <c r="X135" s="509"/>
      <c r="Y135" s="229">
        <f t="shared" si="19"/>
        <v>0</v>
      </c>
    </row>
    <row r="136" spans="2:25" ht="18.75" customHeight="1">
      <c r="B136" s="503"/>
      <c r="C136" s="506"/>
      <c r="D136" s="216">
        <v>6</v>
      </c>
      <c r="E136" s="216" t="s">
        <v>7125</v>
      </c>
      <c r="F136" s="217">
        <v>405</v>
      </c>
      <c r="G136" s="218">
        <f t="shared" si="14"/>
        <v>81</v>
      </c>
      <c r="H136" s="219">
        <f t="shared" si="15"/>
        <v>225</v>
      </c>
      <c r="I136" s="219">
        <f t="shared" si="16"/>
        <v>7.4999999999999997E-2</v>
      </c>
      <c r="J136" s="217"/>
      <c r="K136" s="220"/>
      <c r="L136" s="220"/>
      <c r="M136" s="221"/>
      <c r="N136" s="222">
        <f t="shared" si="20"/>
        <v>0</v>
      </c>
      <c r="O136" s="223"/>
      <c r="P136" s="224"/>
      <c r="Q136" s="224"/>
      <c r="R136" s="224"/>
      <c r="S136" s="224"/>
      <c r="T136" s="225"/>
      <c r="U136" s="226">
        <f t="shared" si="17"/>
        <v>0.15</v>
      </c>
      <c r="V136" s="227"/>
      <c r="W136" s="228" t="str">
        <f t="shared" si="18"/>
        <v>0</v>
      </c>
      <c r="X136" s="509"/>
      <c r="Y136" s="229">
        <f t="shared" si="19"/>
        <v>0</v>
      </c>
    </row>
    <row r="137" spans="2:25" ht="18.75" customHeight="1">
      <c r="B137" s="503"/>
      <c r="C137" s="506"/>
      <c r="D137" s="216">
        <v>7</v>
      </c>
      <c r="E137" s="216" t="s">
        <v>7126</v>
      </c>
      <c r="F137" s="217">
        <v>299</v>
      </c>
      <c r="G137" s="218">
        <f t="shared" si="14"/>
        <v>59.8</v>
      </c>
      <c r="H137" s="219">
        <f t="shared" si="15"/>
        <v>166.11111111111111</v>
      </c>
      <c r="I137" s="219">
        <f t="shared" si="16"/>
        <v>5.5370370370370368E-2</v>
      </c>
      <c r="J137" s="217"/>
      <c r="K137" s="220"/>
      <c r="L137" s="220"/>
      <c r="M137" s="221"/>
      <c r="N137" s="222">
        <f t="shared" si="20"/>
        <v>0</v>
      </c>
      <c r="O137" s="223"/>
      <c r="P137" s="224"/>
      <c r="Q137" s="224"/>
      <c r="R137" s="224"/>
      <c r="S137" s="224"/>
      <c r="T137" s="225"/>
      <c r="U137" s="226">
        <f t="shared" si="17"/>
        <v>0.11074074074074074</v>
      </c>
      <c r="V137" s="227"/>
      <c r="W137" s="228" t="str">
        <f t="shared" si="18"/>
        <v>0</v>
      </c>
      <c r="X137" s="509"/>
      <c r="Y137" s="229">
        <f t="shared" si="19"/>
        <v>0</v>
      </c>
    </row>
    <row r="138" spans="2:25" ht="18.75" customHeight="1">
      <c r="B138" s="503"/>
      <c r="C138" s="506"/>
      <c r="D138" s="216">
        <v>8</v>
      </c>
      <c r="E138" s="216" t="s">
        <v>7127</v>
      </c>
      <c r="F138" s="217">
        <v>399</v>
      </c>
      <c r="G138" s="218">
        <f t="shared" si="14"/>
        <v>79.8</v>
      </c>
      <c r="H138" s="219">
        <f t="shared" si="15"/>
        <v>221.66666666666666</v>
      </c>
      <c r="I138" s="219">
        <f t="shared" si="16"/>
        <v>7.3888888888888879E-2</v>
      </c>
      <c r="J138" s="217"/>
      <c r="K138" s="220"/>
      <c r="L138" s="220"/>
      <c r="M138" s="221"/>
      <c r="N138" s="222">
        <f t="shared" si="20"/>
        <v>0</v>
      </c>
      <c r="O138" s="223"/>
      <c r="P138" s="224"/>
      <c r="Q138" s="224"/>
      <c r="R138" s="224"/>
      <c r="S138" s="224"/>
      <c r="T138" s="225"/>
      <c r="U138" s="226">
        <f t="shared" si="17"/>
        <v>0.14777777777777776</v>
      </c>
      <c r="V138" s="227"/>
      <c r="W138" s="228" t="str">
        <f t="shared" si="18"/>
        <v>0</v>
      </c>
      <c r="X138" s="509"/>
      <c r="Y138" s="229">
        <f t="shared" si="19"/>
        <v>0</v>
      </c>
    </row>
    <row r="139" spans="2:25" ht="18.75" customHeight="1">
      <c r="B139" s="503"/>
      <c r="C139" s="506"/>
      <c r="D139" s="216">
        <v>9</v>
      </c>
      <c r="E139" s="216" t="s">
        <v>7128</v>
      </c>
      <c r="F139" s="217">
        <v>250</v>
      </c>
      <c r="G139" s="218">
        <f t="shared" si="14"/>
        <v>50</v>
      </c>
      <c r="H139" s="219">
        <f t="shared" si="15"/>
        <v>138.88888888888889</v>
      </c>
      <c r="I139" s="219">
        <f t="shared" si="16"/>
        <v>4.6296296296296294E-2</v>
      </c>
      <c r="J139" s="217"/>
      <c r="K139" s="220"/>
      <c r="L139" s="220"/>
      <c r="M139" s="221"/>
      <c r="N139" s="222">
        <f t="shared" si="20"/>
        <v>0</v>
      </c>
      <c r="O139" s="223"/>
      <c r="P139" s="224"/>
      <c r="Q139" s="224"/>
      <c r="R139" s="224"/>
      <c r="S139" s="224"/>
      <c r="T139" s="225"/>
      <c r="U139" s="226">
        <f t="shared" si="17"/>
        <v>9.2592592592592587E-2</v>
      </c>
      <c r="V139" s="227"/>
      <c r="W139" s="228" t="str">
        <f t="shared" si="18"/>
        <v>0</v>
      </c>
      <c r="X139" s="509"/>
      <c r="Y139" s="229">
        <f t="shared" si="19"/>
        <v>0</v>
      </c>
    </row>
    <row r="140" spans="2:25" ht="18.75" customHeight="1">
      <c r="B140" s="503"/>
      <c r="C140" s="506"/>
      <c r="D140" s="216">
        <v>9</v>
      </c>
      <c r="E140" s="216" t="s">
        <v>7129</v>
      </c>
      <c r="F140" s="217">
        <v>280</v>
      </c>
      <c r="G140" s="218">
        <f t="shared" si="14"/>
        <v>56</v>
      </c>
      <c r="H140" s="219">
        <f t="shared" si="15"/>
        <v>155.55555555555554</v>
      </c>
      <c r="I140" s="219">
        <f t="shared" si="16"/>
        <v>5.185185185185185E-2</v>
      </c>
      <c r="J140" s="217"/>
      <c r="K140" s="220"/>
      <c r="L140" s="220"/>
      <c r="M140" s="221"/>
      <c r="N140" s="222">
        <f t="shared" si="20"/>
        <v>0</v>
      </c>
      <c r="O140" s="223"/>
      <c r="P140" s="224"/>
      <c r="Q140" s="224"/>
      <c r="R140" s="224"/>
      <c r="S140" s="224"/>
      <c r="T140" s="225"/>
      <c r="U140" s="226">
        <f t="shared" si="17"/>
        <v>0.1037037037037037</v>
      </c>
      <c r="V140" s="227"/>
      <c r="W140" s="228" t="str">
        <f t="shared" si="18"/>
        <v>0</v>
      </c>
      <c r="X140" s="509"/>
      <c r="Y140" s="229">
        <f t="shared" si="19"/>
        <v>0</v>
      </c>
    </row>
    <row r="141" spans="2:25" ht="18.75" customHeight="1">
      <c r="B141" s="503"/>
      <c r="C141" s="506"/>
      <c r="D141" s="216">
        <v>10</v>
      </c>
      <c r="E141" s="216" t="s">
        <v>7130</v>
      </c>
      <c r="F141" s="217">
        <v>429</v>
      </c>
      <c r="G141" s="218">
        <f t="shared" si="14"/>
        <v>85.8</v>
      </c>
      <c r="H141" s="219">
        <f t="shared" si="15"/>
        <v>238.33333333333331</v>
      </c>
      <c r="I141" s="219">
        <f t="shared" si="16"/>
        <v>7.9444444444444443E-2</v>
      </c>
      <c r="J141" s="217"/>
      <c r="K141" s="220"/>
      <c r="L141" s="220"/>
      <c r="M141" s="221"/>
      <c r="N141" s="222">
        <f t="shared" si="20"/>
        <v>0</v>
      </c>
      <c r="O141" s="223"/>
      <c r="P141" s="224"/>
      <c r="Q141" s="224"/>
      <c r="R141" s="224"/>
      <c r="S141" s="224"/>
      <c r="T141" s="225"/>
      <c r="U141" s="226">
        <f t="shared" si="17"/>
        <v>0.15888888888888889</v>
      </c>
      <c r="V141" s="227"/>
      <c r="W141" s="228" t="str">
        <f t="shared" si="18"/>
        <v>0</v>
      </c>
      <c r="X141" s="509"/>
      <c r="Y141" s="229">
        <f t="shared" si="19"/>
        <v>0</v>
      </c>
    </row>
    <row r="142" spans="2:25" ht="18.75" customHeight="1">
      <c r="B142" s="503"/>
      <c r="C142" s="506"/>
      <c r="D142" s="216"/>
      <c r="E142" s="216"/>
      <c r="F142" s="217"/>
      <c r="G142" s="218">
        <f t="shared" si="14"/>
        <v>0</v>
      </c>
      <c r="H142" s="219">
        <f t="shared" si="15"/>
        <v>0</v>
      </c>
      <c r="I142" s="219">
        <f t="shared" si="16"/>
        <v>0</v>
      </c>
      <c r="J142" s="217"/>
      <c r="K142" s="220"/>
      <c r="L142" s="220"/>
      <c r="M142" s="221"/>
      <c r="N142" s="222">
        <f t="shared" si="20"/>
        <v>0</v>
      </c>
      <c r="O142" s="223"/>
      <c r="P142" s="224"/>
      <c r="Q142" s="224"/>
      <c r="R142" s="224"/>
      <c r="S142" s="224"/>
      <c r="T142" s="225"/>
      <c r="U142" s="226">
        <f t="shared" si="17"/>
        <v>0</v>
      </c>
      <c r="V142" s="227"/>
      <c r="W142" s="228" t="str">
        <f t="shared" si="18"/>
        <v>0</v>
      </c>
      <c r="X142" s="509"/>
      <c r="Y142" s="229">
        <f t="shared" si="19"/>
        <v>0</v>
      </c>
    </row>
    <row r="143" spans="2:25" ht="18.75" customHeight="1">
      <c r="B143" s="503"/>
      <c r="C143" s="506"/>
      <c r="D143" s="216">
        <v>1</v>
      </c>
      <c r="E143" s="216" t="s">
        <v>7131</v>
      </c>
      <c r="F143" s="217">
        <v>1000</v>
      </c>
      <c r="G143" s="218">
        <f t="shared" si="14"/>
        <v>200</v>
      </c>
      <c r="H143" s="219">
        <f t="shared" si="15"/>
        <v>555.55555555555554</v>
      </c>
      <c r="I143" s="219">
        <f t="shared" si="16"/>
        <v>0.18518518518518517</v>
      </c>
      <c r="J143" s="217"/>
      <c r="K143" s="220"/>
      <c r="L143" s="220"/>
      <c r="M143" s="221"/>
      <c r="N143" s="222">
        <f t="shared" si="20"/>
        <v>0</v>
      </c>
      <c r="O143" s="223"/>
      <c r="P143" s="224"/>
      <c r="Q143" s="224"/>
      <c r="R143" s="224"/>
      <c r="S143" s="224"/>
      <c r="T143" s="225"/>
      <c r="U143" s="226">
        <f t="shared" si="17"/>
        <v>0.37037037037037035</v>
      </c>
      <c r="V143" s="227"/>
      <c r="W143" s="228" t="str">
        <f t="shared" si="18"/>
        <v>0</v>
      </c>
      <c r="X143" s="509"/>
      <c r="Y143" s="229">
        <f t="shared" si="19"/>
        <v>0</v>
      </c>
    </row>
    <row r="144" spans="2:25" ht="18.75" customHeight="1">
      <c r="B144" s="503"/>
      <c r="C144" s="506"/>
      <c r="D144" s="216">
        <v>2</v>
      </c>
      <c r="E144" s="216" t="s">
        <v>7132</v>
      </c>
      <c r="F144" s="217">
        <v>1000</v>
      </c>
      <c r="G144" s="218">
        <f t="shared" si="14"/>
        <v>200</v>
      </c>
      <c r="H144" s="219">
        <f t="shared" si="15"/>
        <v>555.55555555555554</v>
      </c>
      <c r="I144" s="219">
        <f t="shared" si="16"/>
        <v>0.18518518518518517</v>
      </c>
      <c r="J144" s="217"/>
      <c r="K144" s="220"/>
      <c r="L144" s="220"/>
      <c r="M144" s="221"/>
      <c r="N144" s="222">
        <f t="shared" si="20"/>
        <v>0</v>
      </c>
      <c r="O144" s="223"/>
      <c r="P144" s="224"/>
      <c r="Q144" s="224"/>
      <c r="R144" s="224"/>
      <c r="S144" s="224"/>
      <c r="T144" s="225"/>
      <c r="U144" s="226">
        <f t="shared" si="17"/>
        <v>0.37037037037037035</v>
      </c>
      <c r="V144" s="227"/>
      <c r="W144" s="228" t="str">
        <f t="shared" si="18"/>
        <v>0</v>
      </c>
      <c r="X144" s="509"/>
      <c r="Y144" s="229">
        <f t="shared" si="19"/>
        <v>0</v>
      </c>
    </row>
    <row r="145" spans="2:25" ht="18.75" customHeight="1">
      <c r="B145" s="503"/>
      <c r="C145" s="506"/>
      <c r="D145" s="216">
        <v>3</v>
      </c>
      <c r="E145" s="216" t="s">
        <v>7133</v>
      </c>
      <c r="F145" s="217">
        <v>740</v>
      </c>
      <c r="G145" s="218">
        <f t="shared" si="14"/>
        <v>148</v>
      </c>
      <c r="H145" s="219">
        <f t="shared" si="15"/>
        <v>411.11111111111109</v>
      </c>
      <c r="I145" s="219">
        <f t="shared" si="16"/>
        <v>0.13703703703703704</v>
      </c>
      <c r="J145" s="217"/>
      <c r="K145" s="220"/>
      <c r="L145" s="220"/>
      <c r="M145" s="221"/>
      <c r="N145" s="222">
        <f t="shared" si="20"/>
        <v>0</v>
      </c>
      <c r="O145" s="223"/>
      <c r="P145" s="224"/>
      <c r="Q145" s="224"/>
      <c r="R145" s="224"/>
      <c r="S145" s="224"/>
      <c r="T145" s="225"/>
      <c r="U145" s="226">
        <f t="shared" si="17"/>
        <v>0.27407407407407408</v>
      </c>
      <c r="V145" s="227"/>
      <c r="W145" s="228" t="str">
        <f t="shared" si="18"/>
        <v>0</v>
      </c>
      <c r="X145" s="509"/>
      <c r="Y145" s="229">
        <f t="shared" si="19"/>
        <v>0</v>
      </c>
    </row>
    <row r="146" spans="2:25" ht="18.75" customHeight="1">
      <c r="B146" s="503"/>
      <c r="C146" s="506"/>
      <c r="D146" s="216">
        <v>4</v>
      </c>
      <c r="E146" s="216" t="s">
        <v>7134</v>
      </c>
      <c r="F146" s="217">
        <v>702</v>
      </c>
      <c r="G146" s="218">
        <f t="shared" si="14"/>
        <v>140.4</v>
      </c>
      <c r="H146" s="219">
        <f t="shared" si="15"/>
        <v>390</v>
      </c>
      <c r="I146" s="219">
        <f t="shared" si="16"/>
        <v>0.13</v>
      </c>
      <c r="J146" s="217"/>
      <c r="K146" s="220"/>
      <c r="L146" s="220"/>
      <c r="M146" s="221"/>
      <c r="N146" s="222">
        <f t="shared" si="20"/>
        <v>0</v>
      </c>
      <c r="O146" s="223"/>
      <c r="P146" s="224"/>
      <c r="Q146" s="224"/>
      <c r="R146" s="224"/>
      <c r="S146" s="224"/>
      <c r="T146" s="225"/>
      <c r="U146" s="226">
        <f t="shared" si="17"/>
        <v>0.26</v>
      </c>
      <c r="V146" s="227"/>
      <c r="W146" s="228" t="str">
        <f t="shared" si="18"/>
        <v>0</v>
      </c>
      <c r="X146" s="509"/>
      <c r="Y146" s="229">
        <f t="shared" si="19"/>
        <v>0</v>
      </c>
    </row>
    <row r="147" spans="2:25" ht="18.75" customHeight="1">
      <c r="B147" s="503"/>
      <c r="C147" s="506"/>
      <c r="D147" s="216">
        <v>5</v>
      </c>
      <c r="E147" s="216" t="s">
        <v>7135</v>
      </c>
      <c r="F147" s="217">
        <v>630</v>
      </c>
      <c r="G147" s="218">
        <f t="shared" si="14"/>
        <v>126</v>
      </c>
      <c r="H147" s="219">
        <f t="shared" si="15"/>
        <v>350</v>
      </c>
      <c r="I147" s="219">
        <f t="shared" si="16"/>
        <v>0.11666666666666667</v>
      </c>
      <c r="J147" s="217"/>
      <c r="K147" s="220"/>
      <c r="L147" s="220"/>
      <c r="M147" s="221"/>
      <c r="N147" s="222">
        <f t="shared" si="20"/>
        <v>0</v>
      </c>
      <c r="O147" s="223"/>
      <c r="P147" s="224"/>
      <c r="Q147" s="224"/>
      <c r="R147" s="224"/>
      <c r="S147" s="224"/>
      <c r="T147" s="225"/>
      <c r="U147" s="226">
        <f t="shared" si="17"/>
        <v>0.23333333333333334</v>
      </c>
      <c r="V147" s="227"/>
      <c r="W147" s="228" t="str">
        <f t="shared" si="18"/>
        <v>0</v>
      </c>
      <c r="X147" s="509"/>
      <c r="Y147" s="229">
        <f t="shared" si="19"/>
        <v>0</v>
      </c>
    </row>
    <row r="148" spans="2:25" ht="18.75" customHeight="1">
      <c r="B148" s="503"/>
      <c r="C148" s="506"/>
      <c r="D148" s="216">
        <v>6</v>
      </c>
      <c r="E148" s="216" t="s">
        <v>7136</v>
      </c>
      <c r="F148" s="217">
        <v>170</v>
      </c>
      <c r="G148" s="218">
        <f t="shared" si="14"/>
        <v>34</v>
      </c>
      <c r="H148" s="219">
        <f t="shared" si="15"/>
        <v>94.444444444444443</v>
      </c>
      <c r="I148" s="219">
        <f t="shared" si="16"/>
        <v>3.1481481481481478E-2</v>
      </c>
      <c r="J148" s="217"/>
      <c r="K148" s="220"/>
      <c r="L148" s="220"/>
      <c r="M148" s="221"/>
      <c r="N148" s="222">
        <f t="shared" si="20"/>
        <v>0</v>
      </c>
      <c r="O148" s="223"/>
      <c r="P148" s="224"/>
      <c r="Q148" s="224"/>
      <c r="R148" s="224"/>
      <c r="S148" s="224"/>
      <c r="T148" s="225"/>
      <c r="U148" s="226">
        <f t="shared" si="17"/>
        <v>6.2962962962962957E-2</v>
      </c>
      <c r="V148" s="227"/>
      <c r="W148" s="228" t="str">
        <f t="shared" si="18"/>
        <v>0</v>
      </c>
      <c r="X148" s="509"/>
      <c r="Y148" s="229">
        <f t="shared" si="19"/>
        <v>0</v>
      </c>
    </row>
    <row r="149" spans="2:25" ht="18.75" customHeight="1">
      <c r="B149" s="503"/>
      <c r="C149" s="506"/>
      <c r="D149" s="216">
        <v>7</v>
      </c>
      <c r="E149" s="216" t="s">
        <v>5184</v>
      </c>
      <c r="F149" s="217">
        <v>340</v>
      </c>
      <c r="G149" s="218">
        <f t="shared" si="14"/>
        <v>68</v>
      </c>
      <c r="H149" s="219">
        <f t="shared" si="15"/>
        <v>188.88888888888889</v>
      </c>
      <c r="I149" s="219">
        <f t="shared" si="16"/>
        <v>6.2962962962962957E-2</v>
      </c>
      <c r="J149" s="217"/>
      <c r="K149" s="220"/>
      <c r="L149" s="220"/>
      <c r="M149" s="221"/>
      <c r="N149" s="222">
        <f t="shared" si="20"/>
        <v>0</v>
      </c>
      <c r="O149" s="223"/>
      <c r="P149" s="224"/>
      <c r="Q149" s="224"/>
      <c r="R149" s="224"/>
      <c r="S149" s="224"/>
      <c r="T149" s="225"/>
      <c r="U149" s="226">
        <f t="shared" si="17"/>
        <v>0.12592592592592591</v>
      </c>
      <c r="V149" s="227"/>
      <c r="W149" s="228" t="str">
        <f t="shared" si="18"/>
        <v>0</v>
      </c>
      <c r="X149" s="509"/>
      <c r="Y149" s="229">
        <f t="shared" si="19"/>
        <v>0</v>
      </c>
    </row>
    <row r="150" spans="2:25" ht="18.75" customHeight="1">
      <c r="B150" s="503"/>
      <c r="C150" s="506"/>
      <c r="D150" s="216">
        <v>8</v>
      </c>
      <c r="E150" s="216" t="s">
        <v>618</v>
      </c>
      <c r="F150" s="217">
        <v>140</v>
      </c>
      <c r="G150" s="218">
        <f t="shared" si="14"/>
        <v>28</v>
      </c>
      <c r="H150" s="219">
        <f t="shared" si="15"/>
        <v>77.777777777777771</v>
      </c>
      <c r="I150" s="219">
        <f t="shared" si="16"/>
        <v>2.5925925925925925E-2</v>
      </c>
      <c r="J150" s="217"/>
      <c r="K150" s="220"/>
      <c r="L150" s="220"/>
      <c r="M150" s="221"/>
      <c r="N150" s="222">
        <f t="shared" si="20"/>
        <v>0</v>
      </c>
      <c r="O150" s="223"/>
      <c r="P150" s="224"/>
      <c r="Q150" s="224"/>
      <c r="R150" s="224"/>
      <c r="S150" s="224"/>
      <c r="T150" s="225"/>
      <c r="U150" s="226">
        <f t="shared" si="17"/>
        <v>5.185185185185185E-2</v>
      </c>
      <c r="V150" s="227"/>
      <c r="W150" s="228" t="str">
        <f t="shared" si="18"/>
        <v>0</v>
      </c>
      <c r="X150" s="509"/>
      <c r="Y150" s="229">
        <f t="shared" si="19"/>
        <v>0</v>
      </c>
    </row>
    <row r="151" spans="2:25" ht="18.75" customHeight="1">
      <c r="B151" s="503"/>
      <c r="C151" s="506"/>
      <c r="D151" s="216">
        <v>9</v>
      </c>
      <c r="E151" s="216" t="s">
        <v>4231</v>
      </c>
      <c r="F151" s="217">
        <v>264</v>
      </c>
      <c r="G151" s="218">
        <f t="shared" si="14"/>
        <v>52.8</v>
      </c>
      <c r="H151" s="219">
        <f t="shared" si="15"/>
        <v>146.66666666666666</v>
      </c>
      <c r="I151" s="219">
        <f t="shared" si="16"/>
        <v>4.8888888888888885E-2</v>
      </c>
      <c r="J151" s="217"/>
      <c r="K151" s="220"/>
      <c r="L151" s="220"/>
      <c r="M151" s="221"/>
      <c r="N151" s="222">
        <f t="shared" si="20"/>
        <v>0</v>
      </c>
      <c r="O151" s="223"/>
      <c r="P151" s="224"/>
      <c r="Q151" s="224"/>
      <c r="R151" s="224"/>
      <c r="S151" s="224"/>
      <c r="T151" s="225"/>
      <c r="U151" s="226">
        <f t="shared" si="17"/>
        <v>9.7777777777777769E-2</v>
      </c>
      <c r="V151" s="227"/>
      <c r="W151" s="228" t="str">
        <f t="shared" si="18"/>
        <v>0</v>
      </c>
      <c r="X151" s="509"/>
      <c r="Y151" s="229">
        <f t="shared" si="19"/>
        <v>0</v>
      </c>
    </row>
    <row r="152" spans="2:25" ht="18.75" customHeight="1">
      <c r="B152" s="503"/>
      <c r="C152" s="506"/>
      <c r="D152" s="216">
        <v>10</v>
      </c>
      <c r="E152" s="216" t="s">
        <v>7137</v>
      </c>
      <c r="F152" s="217">
        <v>258</v>
      </c>
      <c r="G152" s="218">
        <f t="shared" si="14"/>
        <v>51.6</v>
      </c>
      <c r="H152" s="219">
        <f t="shared" si="15"/>
        <v>143.33333333333334</v>
      </c>
      <c r="I152" s="219">
        <f t="shared" si="16"/>
        <v>4.777777777777778E-2</v>
      </c>
      <c r="J152" s="217"/>
      <c r="K152" s="220"/>
      <c r="L152" s="220"/>
      <c r="M152" s="221"/>
      <c r="N152" s="222">
        <f t="shared" si="20"/>
        <v>0</v>
      </c>
      <c r="O152" s="223"/>
      <c r="P152" s="224"/>
      <c r="Q152" s="224"/>
      <c r="R152" s="224"/>
      <c r="S152" s="224"/>
      <c r="T152" s="225"/>
      <c r="U152" s="226">
        <f t="shared" si="17"/>
        <v>9.555555555555556E-2</v>
      </c>
      <c r="V152" s="227"/>
      <c r="W152" s="228" t="str">
        <f t="shared" si="18"/>
        <v>0</v>
      </c>
      <c r="X152" s="509"/>
      <c r="Y152" s="229">
        <f t="shared" si="19"/>
        <v>0</v>
      </c>
    </row>
    <row r="153" spans="2:25" ht="18.75" customHeight="1">
      <c r="B153" s="503"/>
      <c r="C153" s="506"/>
      <c r="D153" s="216">
        <v>11</v>
      </c>
      <c r="E153" s="216" t="s">
        <v>7138</v>
      </c>
      <c r="F153" s="217">
        <v>200</v>
      </c>
      <c r="G153" s="218">
        <f t="shared" si="14"/>
        <v>40</v>
      </c>
      <c r="H153" s="219">
        <f t="shared" si="15"/>
        <v>111.11111111111111</v>
      </c>
      <c r="I153" s="219">
        <f t="shared" si="16"/>
        <v>3.7037037037037035E-2</v>
      </c>
      <c r="J153" s="217" t="s">
        <v>7139</v>
      </c>
      <c r="K153" s="220" t="s">
        <v>11378</v>
      </c>
      <c r="L153" s="220"/>
      <c r="M153" s="221">
        <f>SUM(H143:H153)</f>
        <v>3024.4444444444443</v>
      </c>
      <c r="N153" s="222">
        <f t="shared" si="20"/>
        <v>60.488888888888887</v>
      </c>
      <c r="O153" s="223" t="s">
        <v>7140</v>
      </c>
      <c r="P153" s="224" t="s">
        <v>178</v>
      </c>
      <c r="Q153" s="224"/>
      <c r="R153" s="224" t="s">
        <v>3576</v>
      </c>
      <c r="S153" s="224"/>
      <c r="T153" s="225"/>
      <c r="U153" s="226">
        <f t="shared" si="17"/>
        <v>7.407407407407407E-2</v>
      </c>
      <c r="V153" s="227">
        <f>SUM(U143:U153)</f>
        <v>2.0162962962962965</v>
      </c>
      <c r="W153" s="228" t="str">
        <f t="shared" si="18"/>
        <v>2</v>
      </c>
      <c r="X153" s="509"/>
      <c r="Y153" s="229">
        <f t="shared" si="19"/>
        <v>1</v>
      </c>
    </row>
    <row r="154" spans="2:25" ht="18.75" customHeight="1">
      <c r="B154" s="503"/>
      <c r="C154" s="506"/>
      <c r="D154" s="216"/>
      <c r="E154" s="216"/>
      <c r="F154" s="217"/>
      <c r="G154" s="218">
        <f t="shared" si="14"/>
        <v>0</v>
      </c>
      <c r="H154" s="219">
        <f t="shared" si="15"/>
        <v>0</v>
      </c>
      <c r="I154" s="219">
        <f t="shared" si="16"/>
        <v>0</v>
      </c>
      <c r="J154" s="217"/>
      <c r="K154" s="220"/>
      <c r="L154" s="220"/>
      <c r="M154" s="221"/>
      <c r="N154" s="222">
        <f t="shared" si="20"/>
        <v>0</v>
      </c>
      <c r="O154" s="223"/>
      <c r="P154" s="224"/>
      <c r="Q154" s="224"/>
      <c r="R154" s="224"/>
      <c r="S154" s="224"/>
      <c r="T154" s="225"/>
      <c r="U154" s="226">
        <f t="shared" si="17"/>
        <v>0</v>
      </c>
      <c r="V154" s="227"/>
      <c r="W154" s="228" t="str">
        <f t="shared" si="18"/>
        <v>0</v>
      </c>
      <c r="X154" s="509"/>
      <c r="Y154" s="229">
        <f t="shared" si="19"/>
        <v>0</v>
      </c>
    </row>
    <row r="155" spans="2:25" ht="18.75" customHeight="1">
      <c r="B155" s="503"/>
      <c r="C155" s="506"/>
      <c r="D155" s="216">
        <v>1</v>
      </c>
      <c r="E155" s="216" t="s">
        <v>7141</v>
      </c>
      <c r="F155" s="217">
        <v>354</v>
      </c>
      <c r="G155" s="218">
        <f t="shared" si="14"/>
        <v>70.8</v>
      </c>
      <c r="H155" s="219">
        <f t="shared" si="15"/>
        <v>196.66666666666666</v>
      </c>
      <c r="I155" s="219">
        <f t="shared" si="16"/>
        <v>6.5555555555555547E-2</v>
      </c>
      <c r="J155" s="217" t="s">
        <v>7142</v>
      </c>
      <c r="K155" s="220" t="s">
        <v>7143</v>
      </c>
      <c r="L155" s="220"/>
      <c r="M155" s="221">
        <f>SUM(H155:H165)</f>
        <v>3020</v>
      </c>
      <c r="N155" s="222">
        <f t="shared" si="20"/>
        <v>60.4</v>
      </c>
      <c r="O155" s="223" t="s">
        <v>7120</v>
      </c>
      <c r="P155" s="224" t="s">
        <v>178</v>
      </c>
      <c r="Q155" s="224"/>
      <c r="R155" s="224" t="s">
        <v>3576</v>
      </c>
      <c r="S155" s="224"/>
      <c r="T155" s="225"/>
      <c r="U155" s="226">
        <f t="shared" si="17"/>
        <v>0.13111111111111109</v>
      </c>
      <c r="V155" s="227">
        <f>SUM(U155:U165)</f>
        <v>2.0133333333333328</v>
      </c>
      <c r="W155" s="228" t="str">
        <f t="shared" si="18"/>
        <v>2</v>
      </c>
      <c r="X155" s="509"/>
      <c r="Y155" s="229">
        <f t="shared" si="19"/>
        <v>1</v>
      </c>
    </row>
    <row r="156" spans="2:25" ht="18.75" customHeight="1">
      <c r="B156" s="503"/>
      <c r="C156" s="506"/>
      <c r="D156" s="216">
        <v>2</v>
      </c>
      <c r="E156" s="216" t="s">
        <v>7144</v>
      </c>
      <c r="F156" s="217">
        <v>380</v>
      </c>
      <c r="G156" s="218">
        <f t="shared" si="14"/>
        <v>76</v>
      </c>
      <c r="H156" s="219">
        <f t="shared" si="15"/>
        <v>211.11111111111111</v>
      </c>
      <c r="I156" s="219">
        <f t="shared" si="16"/>
        <v>7.0370370370370375E-2</v>
      </c>
      <c r="J156" s="217"/>
      <c r="K156" s="220"/>
      <c r="L156" s="220"/>
      <c r="M156" s="221"/>
      <c r="N156" s="222">
        <f t="shared" si="20"/>
        <v>0</v>
      </c>
      <c r="O156" s="223"/>
      <c r="P156" s="224"/>
      <c r="Q156" s="224"/>
      <c r="R156" s="224"/>
      <c r="S156" s="224"/>
      <c r="T156" s="225"/>
      <c r="U156" s="226">
        <f t="shared" si="17"/>
        <v>0.14074074074074075</v>
      </c>
      <c r="V156" s="227"/>
      <c r="W156" s="228" t="str">
        <f t="shared" si="18"/>
        <v>0</v>
      </c>
      <c r="X156" s="509"/>
      <c r="Y156" s="229">
        <f t="shared" si="19"/>
        <v>0</v>
      </c>
    </row>
    <row r="157" spans="2:25" ht="18.75" customHeight="1">
      <c r="B157" s="503"/>
      <c r="C157" s="506"/>
      <c r="D157" s="216">
        <v>3</v>
      </c>
      <c r="E157" s="216" t="s">
        <v>7145</v>
      </c>
      <c r="F157" s="217">
        <v>397</v>
      </c>
      <c r="G157" s="218">
        <f t="shared" si="14"/>
        <v>79.400000000000006</v>
      </c>
      <c r="H157" s="219">
        <f t="shared" si="15"/>
        <v>220.55555555555554</v>
      </c>
      <c r="I157" s="219">
        <f t="shared" si="16"/>
        <v>7.3518518518518511E-2</v>
      </c>
      <c r="J157" s="217"/>
      <c r="K157" s="220"/>
      <c r="L157" s="220"/>
      <c r="M157" s="221"/>
      <c r="N157" s="222">
        <f t="shared" si="20"/>
        <v>0</v>
      </c>
      <c r="O157" s="223"/>
      <c r="P157" s="224"/>
      <c r="Q157" s="224"/>
      <c r="R157" s="224"/>
      <c r="S157" s="224"/>
      <c r="T157" s="225"/>
      <c r="U157" s="226">
        <f t="shared" si="17"/>
        <v>0.14703703703703702</v>
      </c>
      <c r="V157" s="227"/>
      <c r="W157" s="228" t="str">
        <f t="shared" si="18"/>
        <v>0</v>
      </c>
      <c r="X157" s="509"/>
      <c r="Y157" s="229">
        <f t="shared" si="19"/>
        <v>0</v>
      </c>
    </row>
    <row r="158" spans="2:25" ht="18.75" customHeight="1">
      <c r="B158" s="503"/>
      <c r="C158" s="506"/>
      <c r="D158" s="216">
        <v>4</v>
      </c>
      <c r="E158" s="216" t="s">
        <v>5184</v>
      </c>
      <c r="F158" s="217">
        <v>343</v>
      </c>
      <c r="G158" s="218">
        <f t="shared" si="14"/>
        <v>68.599999999999994</v>
      </c>
      <c r="H158" s="219">
        <f t="shared" si="15"/>
        <v>190.55555555555554</v>
      </c>
      <c r="I158" s="219">
        <f t="shared" si="16"/>
        <v>6.3518518518518516E-2</v>
      </c>
      <c r="J158" s="217"/>
      <c r="K158" s="220"/>
      <c r="L158" s="220"/>
      <c r="M158" s="221"/>
      <c r="N158" s="222">
        <f t="shared" si="20"/>
        <v>0</v>
      </c>
      <c r="O158" s="223"/>
      <c r="P158" s="224"/>
      <c r="Q158" s="224"/>
      <c r="R158" s="224"/>
      <c r="S158" s="224"/>
      <c r="T158" s="225"/>
      <c r="U158" s="226">
        <f t="shared" si="17"/>
        <v>0.12703703703703703</v>
      </c>
      <c r="V158" s="227"/>
      <c r="W158" s="228" t="str">
        <f t="shared" si="18"/>
        <v>0</v>
      </c>
      <c r="X158" s="509"/>
      <c r="Y158" s="229">
        <f t="shared" si="19"/>
        <v>0</v>
      </c>
    </row>
    <row r="159" spans="2:25" ht="18.75" customHeight="1">
      <c r="B159" s="503"/>
      <c r="C159" s="506"/>
      <c r="D159" s="216">
        <v>5</v>
      </c>
      <c r="E159" s="216" t="s">
        <v>7146</v>
      </c>
      <c r="F159" s="217">
        <v>663</v>
      </c>
      <c r="G159" s="218">
        <f t="shared" si="14"/>
        <v>132.6</v>
      </c>
      <c r="H159" s="219">
        <f t="shared" si="15"/>
        <v>368.33333333333331</v>
      </c>
      <c r="I159" s="219">
        <f t="shared" si="16"/>
        <v>0.12277777777777778</v>
      </c>
      <c r="J159" s="217"/>
      <c r="K159" s="220"/>
      <c r="L159" s="220"/>
      <c r="M159" s="221"/>
      <c r="N159" s="222">
        <f t="shared" si="20"/>
        <v>0</v>
      </c>
      <c r="O159" s="223"/>
      <c r="P159" s="224"/>
      <c r="Q159" s="224"/>
      <c r="R159" s="224"/>
      <c r="S159" s="224"/>
      <c r="T159" s="225"/>
      <c r="U159" s="226">
        <f t="shared" si="17"/>
        <v>0.24555555555555555</v>
      </c>
      <c r="V159" s="227"/>
      <c r="W159" s="228" t="str">
        <f t="shared" si="18"/>
        <v>0</v>
      </c>
      <c r="X159" s="509"/>
      <c r="Y159" s="229">
        <f t="shared" si="19"/>
        <v>0</v>
      </c>
    </row>
    <row r="160" spans="2:25" ht="18.75" customHeight="1">
      <c r="B160" s="503"/>
      <c r="C160" s="506"/>
      <c r="D160" s="216">
        <v>6</v>
      </c>
      <c r="E160" s="216" t="s">
        <v>954</v>
      </c>
      <c r="F160" s="217">
        <v>439</v>
      </c>
      <c r="G160" s="218">
        <f t="shared" si="14"/>
        <v>87.8</v>
      </c>
      <c r="H160" s="219">
        <f t="shared" si="15"/>
        <v>243.88888888888889</v>
      </c>
      <c r="I160" s="219">
        <f t="shared" si="16"/>
        <v>8.1296296296296297E-2</v>
      </c>
      <c r="J160" s="217"/>
      <c r="K160" s="220"/>
      <c r="L160" s="220"/>
      <c r="M160" s="221"/>
      <c r="N160" s="222">
        <f t="shared" si="20"/>
        <v>0</v>
      </c>
      <c r="O160" s="223"/>
      <c r="P160" s="224"/>
      <c r="Q160" s="224"/>
      <c r="R160" s="224"/>
      <c r="S160" s="224"/>
      <c r="T160" s="225"/>
      <c r="U160" s="226">
        <f t="shared" si="17"/>
        <v>0.16259259259259259</v>
      </c>
      <c r="V160" s="227"/>
      <c r="W160" s="228" t="str">
        <f t="shared" si="18"/>
        <v>0</v>
      </c>
      <c r="X160" s="509"/>
      <c r="Y160" s="229">
        <f t="shared" si="19"/>
        <v>0</v>
      </c>
    </row>
    <row r="161" spans="2:25" ht="18.75" customHeight="1">
      <c r="B161" s="503"/>
      <c r="C161" s="506"/>
      <c r="D161" s="216">
        <v>7</v>
      </c>
      <c r="E161" s="216" t="s">
        <v>7147</v>
      </c>
      <c r="F161" s="217">
        <v>600</v>
      </c>
      <c r="G161" s="218">
        <f t="shared" si="14"/>
        <v>120</v>
      </c>
      <c r="H161" s="219">
        <f t="shared" si="15"/>
        <v>333.33333333333331</v>
      </c>
      <c r="I161" s="219">
        <f t="shared" si="16"/>
        <v>0.1111111111111111</v>
      </c>
      <c r="J161" s="217"/>
      <c r="K161" s="220"/>
      <c r="L161" s="220"/>
      <c r="M161" s="221"/>
      <c r="N161" s="222">
        <f t="shared" si="20"/>
        <v>0</v>
      </c>
      <c r="O161" s="223"/>
      <c r="P161" s="224"/>
      <c r="Q161" s="224"/>
      <c r="R161" s="224"/>
      <c r="S161" s="224"/>
      <c r="T161" s="225"/>
      <c r="U161" s="226">
        <f t="shared" si="17"/>
        <v>0.22222222222222221</v>
      </c>
      <c r="V161" s="227"/>
      <c r="W161" s="228" t="str">
        <f t="shared" si="18"/>
        <v>0</v>
      </c>
      <c r="X161" s="509"/>
      <c r="Y161" s="229">
        <f t="shared" si="19"/>
        <v>0</v>
      </c>
    </row>
    <row r="162" spans="2:25" ht="18.75" customHeight="1">
      <c r="B162" s="503"/>
      <c r="C162" s="506"/>
      <c r="D162" s="216">
        <v>8</v>
      </c>
      <c r="E162" s="216" t="s">
        <v>7148</v>
      </c>
      <c r="F162" s="217">
        <v>470</v>
      </c>
      <c r="G162" s="218">
        <f t="shared" si="14"/>
        <v>94</v>
      </c>
      <c r="H162" s="219">
        <f t="shared" si="15"/>
        <v>261.11111111111109</v>
      </c>
      <c r="I162" s="219">
        <f t="shared" si="16"/>
        <v>8.7037037037037024E-2</v>
      </c>
      <c r="J162" s="217"/>
      <c r="K162" s="220"/>
      <c r="L162" s="220"/>
      <c r="M162" s="221"/>
      <c r="N162" s="222">
        <f t="shared" si="20"/>
        <v>0</v>
      </c>
      <c r="O162" s="223"/>
      <c r="P162" s="224"/>
      <c r="Q162" s="224"/>
      <c r="R162" s="224"/>
      <c r="S162" s="224"/>
      <c r="T162" s="225"/>
      <c r="U162" s="226">
        <f t="shared" si="17"/>
        <v>0.17407407407407405</v>
      </c>
      <c r="V162" s="227"/>
      <c r="W162" s="228" t="str">
        <f t="shared" si="18"/>
        <v>0</v>
      </c>
      <c r="X162" s="509"/>
      <c r="Y162" s="229">
        <f t="shared" si="19"/>
        <v>0</v>
      </c>
    </row>
    <row r="163" spans="2:25" ht="18.75" customHeight="1">
      <c r="B163" s="503"/>
      <c r="C163" s="506"/>
      <c r="D163" s="216">
        <v>9</v>
      </c>
      <c r="E163" s="216" t="s">
        <v>7149</v>
      </c>
      <c r="F163" s="217">
        <v>473</v>
      </c>
      <c r="G163" s="218">
        <f t="shared" si="14"/>
        <v>94.6</v>
      </c>
      <c r="H163" s="219">
        <f t="shared" si="15"/>
        <v>262.77777777777777</v>
      </c>
      <c r="I163" s="219">
        <f t="shared" si="16"/>
        <v>8.7592592592592597E-2</v>
      </c>
      <c r="J163" s="217"/>
      <c r="K163" s="220"/>
      <c r="L163" s="220"/>
      <c r="M163" s="221"/>
      <c r="N163" s="222">
        <f t="shared" si="20"/>
        <v>0</v>
      </c>
      <c r="O163" s="223"/>
      <c r="P163" s="224"/>
      <c r="Q163" s="224"/>
      <c r="R163" s="224"/>
      <c r="S163" s="224"/>
      <c r="T163" s="225"/>
      <c r="U163" s="226">
        <f t="shared" si="17"/>
        <v>0.17518518518518519</v>
      </c>
      <c r="V163" s="227"/>
      <c r="W163" s="228" t="str">
        <f t="shared" si="18"/>
        <v>0</v>
      </c>
      <c r="X163" s="509"/>
      <c r="Y163" s="229">
        <f t="shared" si="19"/>
        <v>0</v>
      </c>
    </row>
    <row r="164" spans="2:25" ht="18.75" customHeight="1">
      <c r="B164" s="503"/>
      <c r="C164" s="506"/>
      <c r="D164" s="216">
        <v>10</v>
      </c>
      <c r="E164" s="216" t="s">
        <v>7150</v>
      </c>
      <c r="F164" s="217">
        <v>600</v>
      </c>
      <c r="G164" s="218">
        <f t="shared" si="14"/>
        <v>120</v>
      </c>
      <c r="H164" s="219">
        <f t="shared" si="15"/>
        <v>333.33333333333331</v>
      </c>
      <c r="I164" s="219">
        <f t="shared" si="16"/>
        <v>0.1111111111111111</v>
      </c>
      <c r="J164" s="217"/>
      <c r="K164" s="220"/>
      <c r="L164" s="220"/>
      <c r="M164" s="221"/>
      <c r="N164" s="222">
        <f t="shared" si="20"/>
        <v>0</v>
      </c>
      <c r="O164" s="223"/>
      <c r="P164" s="224"/>
      <c r="Q164" s="224"/>
      <c r="R164" s="224"/>
      <c r="S164" s="224"/>
      <c r="T164" s="225"/>
      <c r="U164" s="226">
        <f t="shared" si="17"/>
        <v>0.22222222222222221</v>
      </c>
      <c r="V164" s="227"/>
      <c r="W164" s="228" t="str">
        <f t="shared" si="18"/>
        <v>0</v>
      </c>
      <c r="X164" s="509"/>
      <c r="Y164" s="229">
        <f t="shared" si="19"/>
        <v>0</v>
      </c>
    </row>
    <row r="165" spans="2:25" ht="18.75" customHeight="1">
      <c r="B165" s="503"/>
      <c r="C165" s="506"/>
      <c r="D165" s="216">
        <v>11</v>
      </c>
      <c r="E165" s="216" t="s">
        <v>3236</v>
      </c>
      <c r="F165" s="217">
        <v>717</v>
      </c>
      <c r="G165" s="218">
        <f t="shared" si="14"/>
        <v>143.4</v>
      </c>
      <c r="H165" s="219">
        <f t="shared" si="15"/>
        <v>398.33333333333331</v>
      </c>
      <c r="I165" s="219">
        <f t="shared" si="16"/>
        <v>0.13277777777777777</v>
      </c>
      <c r="J165" s="217"/>
      <c r="K165" s="220"/>
      <c r="L165" s="220"/>
      <c r="M165" s="221"/>
      <c r="N165" s="222">
        <f t="shared" si="20"/>
        <v>0</v>
      </c>
      <c r="O165" s="223"/>
      <c r="P165" s="224"/>
      <c r="Q165" s="224"/>
      <c r="R165" s="224"/>
      <c r="S165" s="224"/>
      <c r="T165" s="225"/>
      <c r="U165" s="226">
        <f t="shared" si="17"/>
        <v>0.26555555555555554</v>
      </c>
      <c r="V165" s="227"/>
      <c r="W165" s="228" t="str">
        <f t="shared" si="18"/>
        <v>0</v>
      </c>
      <c r="X165" s="509"/>
      <c r="Y165" s="229">
        <f t="shared" si="19"/>
        <v>0</v>
      </c>
    </row>
    <row r="166" spans="2:25" ht="18.75" customHeight="1">
      <c r="B166" s="503"/>
      <c r="C166" s="506"/>
      <c r="D166" s="216"/>
      <c r="E166" s="216"/>
      <c r="F166" s="217"/>
      <c r="G166" s="218">
        <f t="shared" si="14"/>
        <v>0</v>
      </c>
      <c r="H166" s="219">
        <f t="shared" si="15"/>
        <v>0</v>
      </c>
      <c r="I166" s="219">
        <f t="shared" si="16"/>
        <v>0</v>
      </c>
      <c r="J166" s="217"/>
      <c r="K166" s="220"/>
      <c r="L166" s="220"/>
      <c r="M166" s="221"/>
      <c r="N166" s="222">
        <f t="shared" si="20"/>
        <v>0</v>
      </c>
      <c r="O166" s="223"/>
      <c r="P166" s="224"/>
      <c r="Q166" s="224"/>
      <c r="R166" s="224"/>
      <c r="S166" s="224"/>
      <c r="T166" s="225"/>
      <c r="U166" s="226">
        <f t="shared" si="17"/>
        <v>0</v>
      </c>
      <c r="V166" s="227"/>
      <c r="W166" s="228" t="str">
        <f t="shared" si="18"/>
        <v>0</v>
      </c>
      <c r="X166" s="509"/>
      <c r="Y166" s="229">
        <f t="shared" si="19"/>
        <v>0</v>
      </c>
    </row>
    <row r="167" spans="2:25" ht="18.75" customHeight="1">
      <c r="B167" s="503"/>
      <c r="C167" s="506"/>
      <c r="D167" s="216">
        <v>1</v>
      </c>
      <c r="E167" s="216" t="s">
        <v>7151</v>
      </c>
      <c r="F167" s="217">
        <v>410</v>
      </c>
      <c r="G167" s="218">
        <f t="shared" si="14"/>
        <v>82</v>
      </c>
      <c r="H167" s="219">
        <f t="shared" si="15"/>
        <v>227.77777777777777</v>
      </c>
      <c r="I167" s="219">
        <f t="shared" si="16"/>
        <v>7.5925925925925924E-2</v>
      </c>
      <c r="J167" s="217"/>
      <c r="K167" s="220"/>
      <c r="L167" s="220"/>
      <c r="M167" s="221"/>
      <c r="N167" s="222">
        <f t="shared" si="20"/>
        <v>0</v>
      </c>
      <c r="O167" s="223"/>
      <c r="P167" s="224"/>
      <c r="Q167" s="224"/>
      <c r="R167" s="224"/>
      <c r="S167" s="224"/>
      <c r="T167" s="225"/>
      <c r="U167" s="226">
        <f t="shared" si="17"/>
        <v>0.15185185185185185</v>
      </c>
      <c r="V167" s="227"/>
      <c r="W167" s="228" t="str">
        <f t="shared" si="18"/>
        <v>0</v>
      </c>
      <c r="X167" s="509"/>
      <c r="Y167" s="229">
        <f t="shared" si="19"/>
        <v>0</v>
      </c>
    </row>
    <row r="168" spans="2:25" ht="18.75" customHeight="1">
      <c r="B168" s="503"/>
      <c r="C168" s="506"/>
      <c r="D168" s="216">
        <v>2</v>
      </c>
      <c r="E168" s="216" t="s">
        <v>7152</v>
      </c>
      <c r="F168" s="217">
        <v>300</v>
      </c>
      <c r="G168" s="218">
        <f t="shared" si="14"/>
        <v>60</v>
      </c>
      <c r="H168" s="219">
        <f t="shared" si="15"/>
        <v>166.66666666666666</v>
      </c>
      <c r="I168" s="219">
        <f t="shared" si="16"/>
        <v>5.5555555555555552E-2</v>
      </c>
      <c r="J168" s="217"/>
      <c r="K168" s="220"/>
      <c r="L168" s="220"/>
      <c r="M168" s="221"/>
      <c r="N168" s="222">
        <f t="shared" si="20"/>
        <v>0</v>
      </c>
      <c r="O168" s="223"/>
      <c r="P168" s="224"/>
      <c r="Q168" s="224"/>
      <c r="R168" s="224"/>
      <c r="S168" s="224"/>
      <c r="T168" s="225"/>
      <c r="U168" s="226">
        <f t="shared" si="17"/>
        <v>0.1111111111111111</v>
      </c>
      <c r="V168" s="227"/>
      <c r="W168" s="228" t="str">
        <f t="shared" si="18"/>
        <v>0</v>
      </c>
      <c r="X168" s="509"/>
      <c r="Y168" s="229">
        <f t="shared" si="19"/>
        <v>0</v>
      </c>
    </row>
    <row r="169" spans="2:25" ht="18.75" customHeight="1">
      <c r="B169" s="503"/>
      <c r="C169" s="506"/>
      <c r="D169" s="216">
        <v>3</v>
      </c>
      <c r="E169" s="216" t="s">
        <v>3428</v>
      </c>
      <c r="F169" s="217">
        <v>620</v>
      </c>
      <c r="G169" s="218">
        <f t="shared" si="14"/>
        <v>124</v>
      </c>
      <c r="H169" s="219">
        <f t="shared" si="15"/>
        <v>344.44444444444446</v>
      </c>
      <c r="I169" s="219">
        <f t="shared" si="16"/>
        <v>0.11481481481481481</v>
      </c>
      <c r="J169" s="217" t="s">
        <v>7153</v>
      </c>
      <c r="K169" s="220" t="s">
        <v>11379</v>
      </c>
      <c r="L169" s="220"/>
      <c r="M169" s="221">
        <f>SUM(H167:H177)</f>
        <v>2988.8888888888887</v>
      </c>
      <c r="N169" s="222">
        <f t="shared" si="20"/>
        <v>59.777777777777771</v>
      </c>
      <c r="O169" s="223" t="s">
        <v>4976</v>
      </c>
      <c r="P169" s="224" t="s">
        <v>178</v>
      </c>
      <c r="Q169" s="224"/>
      <c r="R169" s="224" t="s">
        <v>3576</v>
      </c>
      <c r="S169" s="224"/>
      <c r="T169" s="225"/>
      <c r="U169" s="226">
        <f t="shared" si="17"/>
        <v>0.22962962962962963</v>
      </c>
      <c r="V169" s="227">
        <f>SUM(U167:U177)</f>
        <v>1.9925925925925927</v>
      </c>
      <c r="W169" s="228" t="str">
        <f t="shared" si="18"/>
        <v>2</v>
      </c>
      <c r="X169" s="509"/>
      <c r="Y169" s="229">
        <f t="shared" si="19"/>
        <v>1</v>
      </c>
    </row>
    <row r="170" spans="2:25" ht="18.75" customHeight="1">
      <c r="B170" s="503"/>
      <c r="C170" s="506"/>
      <c r="D170" s="216">
        <v>4</v>
      </c>
      <c r="E170" s="216" t="s">
        <v>7154</v>
      </c>
      <c r="F170" s="217">
        <v>410</v>
      </c>
      <c r="G170" s="218">
        <f t="shared" si="14"/>
        <v>82</v>
      </c>
      <c r="H170" s="219">
        <f t="shared" si="15"/>
        <v>227.77777777777777</v>
      </c>
      <c r="I170" s="219">
        <f t="shared" si="16"/>
        <v>7.5925925925925924E-2</v>
      </c>
      <c r="J170" s="217"/>
      <c r="K170" s="220"/>
      <c r="L170" s="220"/>
      <c r="M170" s="221"/>
      <c r="N170" s="222">
        <f t="shared" si="20"/>
        <v>0</v>
      </c>
      <c r="O170" s="223"/>
      <c r="P170" s="224"/>
      <c r="Q170" s="224"/>
      <c r="R170" s="224"/>
      <c r="S170" s="224"/>
      <c r="T170" s="225"/>
      <c r="U170" s="226">
        <f t="shared" si="17"/>
        <v>0.15185185185185185</v>
      </c>
      <c r="V170" s="227"/>
      <c r="W170" s="228" t="str">
        <f t="shared" si="18"/>
        <v>0</v>
      </c>
      <c r="X170" s="509"/>
      <c r="Y170" s="229">
        <f t="shared" si="19"/>
        <v>0</v>
      </c>
    </row>
    <row r="171" spans="2:25" ht="18.75" customHeight="1">
      <c r="B171" s="503"/>
      <c r="C171" s="506"/>
      <c r="D171" s="216">
        <v>5</v>
      </c>
      <c r="E171" s="216" t="s">
        <v>7155</v>
      </c>
      <c r="F171" s="217">
        <v>833</v>
      </c>
      <c r="G171" s="218">
        <f t="shared" si="14"/>
        <v>166.6</v>
      </c>
      <c r="H171" s="219">
        <f t="shared" si="15"/>
        <v>462.77777777777777</v>
      </c>
      <c r="I171" s="219">
        <f t="shared" si="16"/>
        <v>0.15425925925925926</v>
      </c>
      <c r="J171" s="217"/>
      <c r="K171" s="220"/>
      <c r="L171" s="220"/>
      <c r="M171" s="221"/>
      <c r="N171" s="222">
        <f t="shared" si="20"/>
        <v>0</v>
      </c>
      <c r="O171" s="223"/>
      <c r="P171" s="224"/>
      <c r="Q171" s="224"/>
      <c r="R171" s="224"/>
      <c r="S171" s="224"/>
      <c r="T171" s="225"/>
      <c r="U171" s="226">
        <f t="shared" si="17"/>
        <v>0.30851851851851853</v>
      </c>
      <c r="V171" s="227"/>
      <c r="W171" s="228" t="str">
        <f t="shared" si="18"/>
        <v>0</v>
      </c>
      <c r="X171" s="509"/>
      <c r="Y171" s="229">
        <f t="shared" si="19"/>
        <v>0</v>
      </c>
    </row>
    <row r="172" spans="2:25" ht="18.75" customHeight="1">
      <c r="B172" s="503"/>
      <c r="C172" s="506"/>
      <c r="D172" s="216">
        <v>6</v>
      </c>
      <c r="E172" s="216" t="s">
        <v>7156</v>
      </c>
      <c r="F172" s="217">
        <v>650</v>
      </c>
      <c r="G172" s="218">
        <f t="shared" si="14"/>
        <v>130</v>
      </c>
      <c r="H172" s="219">
        <f t="shared" si="15"/>
        <v>361.11111111111109</v>
      </c>
      <c r="I172" s="219">
        <f t="shared" si="16"/>
        <v>0.12037037037037036</v>
      </c>
      <c r="J172" s="217"/>
      <c r="K172" s="220"/>
      <c r="L172" s="220"/>
      <c r="M172" s="221"/>
      <c r="N172" s="222">
        <f t="shared" si="20"/>
        <v>0</v>
      </c>
      <c r="O172" s="223"/>
      <c r="P172" s="224"/>
      <c r="Q172" s="224"/>
      <c r="R172" s="224"/>
      <c r="S172" s="224"/>
      <c r="T172" s="225"/>
      <c r="U172" s="226">
        <f t="shared" si="17"/>
        <v>0.24074074074074073</v>
      </c>
      <c r="V172" s="227"/>
      <c r="W172" s="228" t="str">
        <f t="shared" si="18"/>
        <v>0</v>
      </c>
      <c r="X172" s="509"/>
      <c r="Y172" s="229">
        <f t="shared" si="19"/>
        <v>0</v>
      </c>
    </row>
    <row r="173" spans="2:25" ht="18.75" customHeight="1">
      <c r="B173" s="503"/>
      <c r="C173" s="506"/>
      <c r="D173" s="216">
        <v>7</v>
      </c>
      <c r="E173" s="216" t="s">
        <v>7157</v>
      </c>
      <c r="F173" s="217">
        <v>458</v>
      </c>
      <c r="G173" s="218">
        <f t="shared" si="14"/>
        <v>91.6</v>
      </c>
      <c r="H173" s="219">
        <f t="shared" si="15"/>
        <v>254.44444444444443</v>
      </c>
      <c r="I173" s="219">
        <f t="shared" si="16"/>
        <v>8.4814814814814815E-2</v>
      </c>
      <c r="J173" s="217"/>
      <c r="K173" s="220"/>
      <c r="L173" s="220"/>
      <c r="M173" s="221"/>
      <c r="N173" s="222">
        <f t="shared" si="20"/>
        <v>0</v>
      </c>
      <c r="O173" s="223"/>
      <c r="P173" s="224"/>
      <c r="Q173" s="224"/>
      <c r="R173" s="224"/>
      <c r="S173" s="224"/>
      <c r="T173" s="225"/>
      <c r="U173" s="226">
        <f t="shared" si="17"/>
        <v>0.16962962962962963</v>
      </c>
      <c r="V173" s="227"/>
      <c r="W173" s="228" t="str">
        <f t="shared" si="18"/>
        <v>0</v>
      </c>
      <c r="X173" s="509"/>
      <c r="Y173" s="229">
        <f t="shared" si="19"/>
        <v>0</v>
      </c>
    </row>
    <row r="174" spans="2:25" ht="18.75" customHeight="1">
      <c r="B174" s="503"/>
      <c r="C174" s="506"/>
      <c r="D174" s="216">
        <v>8</v>
      </c>
      <c r="E174" s="216" t="s">
        <v>7158</v>
      </c>
      <c r="F174" s="217">
        <v>620</v>
      </c>
      <c r="G174" s="218">
        <f t="shared" si="14"/>
        <v>124</v>
      </c>
      <c r="H174" s="219">
        <f t="shared" si="15"/>
        <v>344.44444444444446</v>
      </c>
      <c r="I174" s="219">
        <f t="shared" si="16"/>
        <v>0.11481481481481481</v>
      </c>
      <c r="J174" s="217"/>
      <c r="K174" s="220"/>
      <c r="L174" s="220"/>
      <c r="M174" s="221"/>
      <c r="N174" s="222">
        <f t="shared" si="20"/>
        <v>0</v>
      </c>
      <c r="O174" s="223"/>
      <c r="P174" s="224"/>
      <c r="Q174" s="224"/>
      <c r="R174" s="224"/>
      <c r="S174" s="224"/>
      <c r="T174" s="225"/>
      <c r="U174" s="226">
        <f t="shared" si="17"/>
        <v>0.22962962962962963</v>
      </c>
      <c r="V174" s="227"/>
      <c r="W174" s="228" t="str">
        <f t="shared" si="18"/>
        <v>0</v>
      </c>
      <c r="X174" s="509"/>
      <c r="Y174" s="229">
        <f t="shared" si="19"/>
        <v>0</v>
      </c>
    </row>
    <row r="175" spans="2:25" ht="18.75" customHeight="1">
      <c r="B175" s="503"/>
      <c r="C175" s="506"/>
      <c r="D175" s="216">
        <v>9</v>
      </c>
      <c r="E175" s="216" t="s">
        <v>7159</v>
      </c>
      <c r="F175" s="217">
        <v>205</v>
      </c>
      <c r="G175" s="218">
        <f t="shared" si="14"/>
        <v>41</v>
      </c>
      <c r="H175" s="219">
        <f t="shared" si="15"/>
        <v>113.88888888888889</v>
      </c>
      <c r="I175" s="219">
        <f t="shared" si="16"/>
        <v>3.7962962962962962E-2</v>
      </c>
      <c r="J175" s="217"/>
      <c r="K175" s="220"/>
      <c r="L175" s="220"/>
      <c r="M175" s="221"/>
      <c r="N175" s="222">
        <f t="shared" si="20"/>
        <v>0</v>
      </c>
      <c r="O175" s="223"/>
      <c r="P175" s="224"/>
      <c r="Q175" s="224"/>
      <c r="R175" s="224"/>
      <c r="S175" s="224"/>
      <c r="T175" s="225"/>
      <c r="U175" s="226">
        <f t="shared" si="17"/>
        <v>7.5925925925925924E-2</v>
      </c>
      <c r="V175" s="227"/>
      <c r="W175" s="228" t="str">
        <f t="shared" si="18"/>
        <v>0</v>
      </c>
      <c r="X175" s="509"/>
      <c r="Y175" s="229">
        <f t="shared" si="19"/>
        <v>0</v>
      </c>
    </row>
    <row r="176" spans="2:25" ht="18.75" customHeight="1">
      <c r="B176" s="503"/>
      <c r="C176" s="506"/>
      <c r="D176" s="216">
        <v>10</v>
      </c>
      <c r="E176" s="216" t="s">
        <v>7160</v>
      </c>
      <c r="F176" s="217">
        <v>477</v>
      </c>
      <c r="G176" s="218">
        <f t="shared" si="14"/>
        <v>95.4</v>
      </c>
      <c r="H176" s="219">
        <f t="shared" si="15"/>
        <v>265</v>
      </c>
      <c r="I176" s="219">
        <f t="shared" si="16"/>
        <v>8.8333333333333333E-2</v>
      </c>
      <c r="J176" s="217"/>
      <c r="K176" s="220"/>
      <c r="L176" s="220"/>
      <c r="M176" s="221"/>
      <c r="N176" s="222">
        <f t="shared" si="20"/>
        <v>0</v>
      </c>
      <c r="O176" s="223"/>
      <c r="P176" s="224"/>
      <c r="Q176" s="224"/>
      <c r="R176" s="224"/>
      <c r="S176" s="224"/>
      <c r="T176" s="225"/>
      <c r="U176" s="226">
        <f t="shared" si="17"/>
        <v>0.17666666666666667</v>
      </c>
      <c r="V176" s="227"/>
      <c r="W176" s="228" t="str">
        <f t="shared" si="18"/>
        <v>0</v>
      </c>
      <c r="X176" s="509"/>
      <c r="Y176" s="229">
        <f t="shared" si="19"/>
        <v>0</v>
      </c>
    </row>
    <row r="177" spans="2:25" ht="18.75" customHeight="1">
      <c r="B177" s="503"/>
      <c r="C177" s="506"/>
      <c r="D177" s="216">
        <v>11</v>
      </c>
      <c r="E177" s="216" t="s">
        <v>7161</v>
      </c>
      <c r="F177" s="217">
        <v>397</v>
      </c>
      <c r="G177" s="218">
        <f t="shared" si="14"/>
        <v>79.400000000000006</v>
      </c>
      <c r="H177" s="219">
        <f t="shared" si="15"/>
        <v>220.55555555555554</v>
      </c>
      <c r="I177" s="219">
        <f t="shared" si="16"/>
        <v>7.3518518518518511E-2</v>
      </c>
      <c r="J177" s="217"/>
      <c r="K177" s="220"/>
      <c r="L177" s="220"/>
      <c r="M177" s="221"/>
      <c r="N177" s="222">
        <f t="shared" si="20"/>
        <v>0</v>
      </c>
      <c r="O177" s="223"/>
      <c r="P177" s="224"/>
      <c r="Q177" s="224"/>
      <c r="R177" s="224"/>
      <c r="S177" s="224"/>
      <c r="T177" s="225"/>
      <c r="U177" s="226">
        <f t="shared" si="17"/>
        <v>0.14703703703703702</v>
      </c>
      <c r="V177" s="227"/>
      <c r="W177" s="228" t="str">
        <f t="shared" si="18"/>
        <v>0</v>
      </c>
      <c r="X177" s="509"/>
      <c r="Y177" s="229">
        <f t="shared" si="19"/>
        <v>0</v>
      </c>
    </row>
    <row r="178" spans="2:25" ht="18.75" customHeight="1">
      <c r="B178" s="503"/>
      <c r="C178" s="506"/>
      <c r="D178" s="216"/>
      <c r="E178" s="216"/>
      <c r="F178" s="217"/>
      <c r="G178" s="218">
        <f t="shared" si="14"/>
        <v>0</v>
      </c>
      <c r="H178" s="219">
        <f t="shared" si="15"/>
        <v>0</v>
      </c>
      <c r="I178" s="219">
        <f t="shared" si="16"/>
        <v>0</v>
      </c>
      <c r="J178" s="217"/>
      <c r="K178" s="220"/>
      <c r="L178" s="220"/>
      <c r="M178" s="221"/>
      <c r="N178" s="222">
        <f t="shared" si="20"/>
        <v>0</v>
      </c>
      <c r="O178" s="223"/>
      <c r="P178" s="224"/>
      <c r="Q178" s="224"/>
      <c r="R178" s="224"/>
      <c r="S178" s="224"/>
      <c r="T178" s="225"/>
      <c r="U178" s="226">
        <f t="shared" si="17"/>
        <v>0</v>
      </c>
      <c r="V178" s="227"/>
      <c r="W178" s="228" t="str">
        <f t="shared" si="18"/>
        <v>0</v>
      </c>
      <c r="X178" s="509"/>
      <c r="Y178" s="229">
        <f t="shared" si="19"/>
        <v>0</v>
      </c>
    </row>
    <row r="179" spans="2:25" ht="18.75" customHeight="1">
      <c r="B179" s="503"/>
      <c r="C179" s="506"/>
      <c r="D179" s="216">
        <v>1</v>
      </c>
      <c r="E179" s="216" t="s">
        <v>7162</v>
      </c>
      <c r="F179" s="217">
        <v>677</v>
      </c>
      <c r="G179" s="218">
        <f t="shared" si="14"/>
        <v>135.4</v>
      </c>
      <c r="H179" s="219">
        <f t="shared" si="15"/>
        <v>376.11111111111109</v>
      </c>
      <c r="I179" s="219">
        <f t="shared" si="16"/>
        <v>0.12537037037037035</v>
      </c>
      <c r="J179" s="217" t="s">
        <v>7163</v>
      </c>
      <c r="K179" s="220" t="s">
        <v>7164</v>
      </c>
      <c r="L179" s="220"/>
      <c r="M179" s="221">
        <f>SUM(H179:H189)</f>
        <v>2981.1111111111104</v>
      </c>
      <c r="N179" s="222">
        <f t="shared" si="20"/>
        <v>59.622222222222206</v>
      </c>
      <c r="O179" s="223" t="s">
        <v>2472</v>
      </c>
      <c r="P179" s="224" t="s">
        <v>178</v>
      </c>
      <c r="Q179" s="224"/>
      <c r="R179" s="224" t="s">
        <v>3576</v>
      </c>
      <c r="S179" s="224"/>
      <c r="T179" s="225"/>
      <c r="U179" s="226">
        <f t="shared" si="17"/>
        <v>0.25074074074074071</v>
      </c>
      <c r="V179" s="227">
        <f>SUM(U179:U189)</f>
        <v>1.9874074074074073</v>
      </c>
      <c r="W179" s="228" t="str">
        <f t="shared" si="18"/>
        <v>2</v>
      </c>
      <c r="X179" s="509"/>
      <c r="Y179" s="229">
        <f t="shared" si="19"/>
        <v>1</v>
      </c>
    </row>
    <row r="180" spans="2:25" ht="18.75" customHeight="1">
      <c r="B180" s="503"/>
      <c r="C180" s="506"/>
      <c r="D180" s="216">
        <v>2</v>
      </c>
      <c r="E180" s="216" t="s">
        <v>7165</v>
      </c>
      <c r="F180" s="217">
        <v>399</v>
      </c>
      <c r="G180" s="218">
        <f t="shared" si="14"/>
        <v>79.8</v>
      </c>
      <c r="H180" s="219">
        <f t="shared" si="15"/>
        <v>221.66666666666666</v>
      </c>
      <c r="I180" s="219">
        <f t="shared" si="16"/>
        <v>7.3888888888888879E-2</v>
      </c>
      <c r="J180" s="217"/>
      <c r="K180" s="220"/>
      <c r="L180" s="220"/>
      <c r="M180" s="221"/>
      <c r="N180" s="222">
        <f t="shared" si="20"/>
        <v>0</v>
      </c>
      <c r="O180" s="223"/>
      <c r="P180" s="224"/>
      <c r="Q180" s="224"/>
      <c r="R180" s="224"/>
      <c r="S180" s="224"/>
      <c r="T180" s="225"/>
      <c r="U180" s="226">
        <f t="shared" si="17"/>
        <v>0.14777777777777776</v>
      </c>
      <c r="V180" s="227"/>
      <c r="W180" s="228" t="str">
        <f t="shared" si="18"/>
        <v>0</v>
      </c>
      <c r="X180" s="509"/>
      <c r="Y180" s="229">
        <f t="shared" si="19"/>
        <v>0</v>
      </c>
    </row>
    <row r="181" spans="2:25" ht="18.75" customHeight="1">
      <c r="B181" s="503"/>
      <c r="C181" s="506"/>
      <c r="D181" s="216">
        <v>3</v>
      </c>
      <c r="E181" s="216" t="s">
        <v>7166</v>
      </c>
      <c r="F181" s="217">
        <v>335</v>
      </c>
      <c r="G181" s="218">
        <f t="shared" si="14"/>
        <v>67</v>
      </c>
      <c r="H181" s="219">
        <f t="shared" si="15"/>
        <v>186.11111111111111</v>
      </c>
      <c r="I181" s="219">
        <f t="shared" si="16"/>
        <v>6.2037037037037036E-2</v>
      </c>
      <c r="J181" s="217"/>
      <c r="K181" s="220"/>
      <c r="L181" s="220"/>
      <c r="M181" s="232"/>
      <c r="N181" s="222">
        <f t="shared" si="20"/>
        <v>0</v>
      </c>
      <c r="O181" s="223"/>
      <c r="P181" s="224"/>
      <c r="Q181" s="224"/>
      <c r="R181" s="224"/>
      <c r="S181" s="224"/>
      <c r="T181" s="225"/>
      <c r="U181" s="226">
        <f t="shared" si="17"/>
        <v>0.12407407407407407</v>
      </c>
      <c r="V181" s="227"/>
      <c r="W181" s="228" t="str">
        <f t="shared" si="18"/>
        <v>0</v>
      </c>
      <c r="X181" s="509"/>
      <c r="Y181" s="229">
        <f t="shared" si="19"/>
        <v>0</v>
      </c>
    </row>
    <row r="182" spans="2:25" ht="18.75" customHeight="1">
      <c r="B182" s="503"/>
      <c r="C182" s="506"/>
      <c r="D182" s="216">
        <v>4</v>
      </c>
      <c r="E182" s="216" t="s">
        <v>7167</v>
      </c>
      <c r="F182" s="217">
        <v>996</v>
      </c>
      <c r="G182" s="218">
        <f t="shared" si="14"/>
        <v>199.2</v>
      </c>
      <c r="H182" s="219">
        <f t="shared" si="15"/>
        <v>553.33333333333337</v>
      </c>
      <c r="I182" s="219">
        <f t="shared" si="16"/>
        <v>0.18444444444444447</v>
      </c>
      <c r="J182" s="217"/>
      <c r="K182" s="220"/>
      <c r="L182" s="220"/>
      <c r="M182" s="232"/>
      <c r="N182" s="222">
        <f t="shared" si="20"/>
        <v>0</v>
      </c>
      <c r="O182" s="223"/>
      <c r="P182" s="224"/>
      <c r="Q182" s="224"/>
      <c r="R182" s="224"/>
      <c r="S182" s="224"/>
      <c r="T182" s="225"/>
      <c r="U182" s="226">
        <f t="shared" si="17"/>
        <v>0.36888888888888893</v>
      </c>
      <c r="V182" s="227"/>
      <c r="W182" s="228" t="str">
        <f t="shared" si="18"/>
        <v>0</v>
      </c>
      <c r="X182" s="509"/>
      <c r="Y182" s="229">
        <f t="shared" si="19"/>
        <v>0</v>
      </c>
    </row>
    <row r="183" spans="2:25" ht="18.75" customHeight="1">
      <c r="B183" s="503"/>
      <c r="C183" s="506"/>
      <c r="D183" s="216">
        <v>5</v>
      </c>
      <c r="E183" s="216" t="s">
        <v>3940</v>
      </c>
      <c r="F183" s="217">
        <v>321</v>
      </c>
      <c r="G183" s="218">
        <f t="shared" ref="G183:G190" si="21">F183/$G$15</f>
        <v>64.2</v>
      </c>
      <c r="H183" s="219">
        <f t="shared" ref="H183:H190" si="22">F183/$H$15</f>
        <v>178.33333333333334</v>
      </c>
      <c r="I183" s="219">
        <f t="shared" ref="I183:I190" si="23">H183/$I$15</f>
        <v>5.9444444444444446E-2</v>
      </c>
      <c r="J183" s="217"/>
      <c r="K183" s="220"/>
      <c r="L183" s="220"/>
      <c r="M183" s="232"/>
      <c r="N183" s="222">
        <f t="shared" si="20"/>
        <v>0</v>
      </c>
      <c r="O183" s="223"/>
      <c r="P183" s="224"/>
      <c r="Q183" s="224"/>
      <c r="R183" s="224"/>
      <c r="S183" s="224"/>
      <c r="T183" s="225"/>
      <c r="U183" s="226">
        <f t="shared" ref="U183:U190" si="24">H183/$U$15</f>
        <v>0.11888888888888889</v>
      </c>
      <c r="V183" s="227"/>
      <c r="W183" s="228" t="str">
        <f t="shared" ref="W183:W190" si="25">IF(V183&lt;1,"0",IF(V183&lt;5,"2",IF(V183&gt;=5,"6")))</f>
        <v>0</v>
      </c>
      <c r="X183" s="509"/>
      <c r="Y183" s="229">
        <f t="shared" ref="Y183:Y191" si="26">W183/2</f>
        <v>0</v>
      </c>
    </row>
    <row r="184" spans="2:25" ht="18.75" customHeight="1">
      <c r="B184" s="503"/>
      <c r="C184" s="506"/>
      <c r="D184" s="216">
        <v>6</v>
      </c>
      <c r="E184" s="216" t="s">
        <v>7168</v>
      </c>
      <c r="F184" s="217">
        <v>251</v>
      </c>
      <c r="G184" s="218">
        <f t="shared" si="21"/>
        <v>50.2</v>
      </c>
      <c r="H184" s="219">
        <f t="shared" si="22"/>
        <v>139.44444444444443</v>
      </c>
      <c r="I184" s="219">
        <f t="shared" si="23"/>
        <v>4.6481481481481478E-2</v>
      </c>
      <c r="J184" s="217"/>
      <c r="K184" s="220"/>
      <c r="L184" s="220"/>
      <c r="M184" s="232"/>
      <c r="N184" s="222">
        <f t="shared" si="20"/>
        <v>0</v>
      </c>
      <c r="O184" s="223"/>
      <c r="P184" s="224"/>
      <c r="Q184" s="224"/>
      <c r="R184" s="224"/>
      <c r="S184" s="224"/>
      <c r="T184" s="225"/>
      <c r="U184" s="226">
        <f t="shared" si="24"/>
        <v>9.2962962962962956E-2</v>
      </c>
      <c r="V184" s="227"/>
      <c r="W184" s="228" t="str">
        <f t="shared" si="25"/>
        <v>0</v>
      </c>
      <c r="X184" s="509"/>
      <c r="Y184" s="229">
        <f t="shared" si="26"/>
        <v>0</v>
      </c>
    </row>
    <row r="185" spans="2:25" ht="18.75" customHeight="1">
      <c r="B185" s="503"/>
      <c r="C185" s="506"/>
      <c r="D185" s="216">
        <v>7</v>
      </c>
      <c r="E185" s="216" t="s">
        <v>7169</v>
      </c>
      <c r="F185" s="217">
        <v>260</v>
      </c>
      <c r="G185" s="218">
        <f t="shared" si="21"/>
        <v>52</v>
      </c>
      <c r="H185" s="219">
        <f t="shared" si="22"/>
        <v>144.44444444444443</v>
      </c>
      <c r="I185" s="219">
        <f t="shared" si="23"/>
        <v>4.8148148148148141E-2</v>
      </c>
      <c r="J185" s="217"/>
      <c r="K185" s="220"/>
      <c r="L185" s="220"/>
      <c r="M185" s="232"/>
      <c r="N185" s="222">
        <f t="shared" si="20"/>
        <v>0</v>
      </c>
      <c r="O185" s="223"/>
      <c r="P185" s="224"/>
      <c r="Q185" s="224"/>
      <c r="R185" s="224"/>
      <c r="S185" s="224"/>
      <c r="T185" s="225"/>
      <c r="U185" s="226">
        <f t="shared" si="24"/>
        <v>9.6296296296296283E-2</v>
      </c>
      <c r="V185" s="227"/>
      <c r="W185" s="228" t="str">
        <f t="shared" si="25"/>
        <v>0</v>
      </c>
      <c r="X185" s="509"/>
      <c r="Y185" s="229">
        <f t="shared" si="26"/>
        <v>0</v>
      </c>
    </row>
    <row r="186" spans="2:25" ht="18.75" customHeight="1">
      <c r="B186" s="503"/>
      <c r="C186" s="506"/>
      <c r="D186" s="216">
        <v>8</v>
      </c>
      <c r="E186" s="216" t="s">
        <v>440</v>
      </c>
      <c r="F186" s="217">
        <v>300</v>
      </c>
      <c r="G186" s="218">
        <f t="shared" si="21"/>
        <v>60</v>
      </c>
      <c r="H186" s="219">
        <f t="shared" si="22"/>
        <v>166.66666666666666</v>
      </c>
      <c r="I186" s="219">
        <f t="shared" si="23"/>
        <v>5.5555555555555552E-2</v>
      </c>
      <c r="J186" s="217"/>
      <c r="K186" s="220"/>
      <c r="L186" s="220"/>
      <c r="M186" s="232"/>
      <c r="N186" s="222">
        <f t="shared" si="20"/>
        <v>0</v>
      </c>
      <c r="O186" s="223"/>
      <c r="P186" s="224"/>
      <c r="Q186" s="224"/>
      <c r="R186" s="224"/>
      <c r="S186" s="224"/>
      <c r="T186" s="225"/>
      <c r="U186" s="226">
        <f t="shared" si="24"/>
        <v>0.1111111111111111</v>
      </c>
      <c r="V186" s="227"/>
      <c r="W186" s="228" t="str">
        <f t="shared" si="25"/>
        <v>0</v>
      </c>
      <c r="X186" s="509"/>
      <c r="Y186" s="229">
        <f t="shared" si="26"/>
        <v>0</v>
      </c>
    </row>
    <row r="187" spans="2:25" ht="18.75" customHeight="1">
      <c r="B187" s="503"/>
      <c r="C187" s="506"/>
      <c r="D187" s="216">
        <v>9</v>
      </c>
      <c r="E187" s="216" t="s">
        <v>7170</v>
      </c>
      <c r="F187" s="217">
        <v>345</v>
      </c>
      <c r="G187" s="218">
        <f t="shared" si="21"/>
        <v>69</v>
      </c>
      <c r="H187" s="219">
        <f t="shared" si="22"/>
        <v>191.66666666666666</v>
      </c>
      <c r="I187" s="219">
        <f t="shared" si="23"/>
        <v>6.3888888888888884E-2</v>
      </c>
      <c r="J187" s="217"/>
      <c r="K187" s="220"/>
      <c r="L187" s="220"/>
      <c r="M187" s="232"/>
      <c r="N187" s="222">
        <f t="shared" si="20"/>
        <v>0</v>
      </c>
      <c r="O187" s="223"/>
      <c r="P187" s="224"/>
      <c r="Q187" s="224"/>
      <c r="R187" s="224"/>
      <c r="S187" s="224"/>
      <c r="T187" s="225"/>
      <c r="U187" s="226">
        <f t="shared" si="24"/>
        <v>0.12777777777777777</v>
      </c>
      <c r="V187" s="227"/>
      <c r="W187" s="228" t="str">
        <f t="shared" si="25"/>
        <v>0</v>
      </c>
      <c r="X187" s="509"/>
      <c r="Y187" s="229">
        <f t="shared" si="26"/>
        <v>0</v>
      </c>
    </row>
    <row r="188" spans="2:25" ht="18.75" customHeight="1">
      <c r="B188" s="503"/>
      <c r="C188" s="506"/>
      <c r="D188" s="216">
        <v>10</v>
      </c>
      <c r="E188" s="216" t="s">
        <v>7171</v>
      </c>
      <c r="F188" s="217">
        <v>570</v>
      </c>
      <c r="G188" s="218">
        <f t="shared" si="21"/>
        <v>114</v>
      </c>
      <c r="H188" s="219">
        <f t="shared" si="22"/>
        <v>316.66666666666669</v>
      </c>
      <c r="I188" s="219">
        <f t="shared" si="23"/>
        <v>0.10555555555555556</v>
      </c>
      <c r="J188" s="217"/>
      <c r="K188" s="220"/>
      <c r="L188" s="220"/>
      <c r="M188" s="232"/>
      <c r="N188" s="222">
        <f t="shared" si="20"/>
        <v>0</v>
      </c>
      <c r="O188" s="223"/>
      <c r="P188" s="224"/>
      <c r="Q188" s="224"/>
      <c r="R188" s="224"/>
      <c r="S188" s="224"/>
      <c r="T188" s="225"/>
      <c r="U188" s="226">
        <f t="shared" si="24"/>
        <v>0.21111111111111111</v>
      </c>
      <c r="V188" s="227"/>
      <c r="W188" s="228" t="str">
        <f t="shared" si="25"/>
        <v>0</v>
      </c>
      <c r="X188" s="509"/>
      <c r="Y188" s="229">
        <f t="shared" si="26"/>
        <v>0</v>
      </c>
    </row>
    <row r="189" spans="2:25" ht="18.75" customHeight="1">
      <c r="B189" s="503"/>
      <c r="C189" s="506"/>
      <c r="D189" s="216">
        <v>11</v>
      </c>
      <c r="E189" s="216" t="s">
        <v>7172</v>
      </c>
      <c r="F189" s="217">
        <v>912</v>
      </c>
      <c r="G189" s="218">
        <f t="shared" si="21"/>
        <v>182.4</v>
      </c>
      <c r="H189" s="219">
        <f t="shared" si="22"/>
        <v>506.66666666666663</v>
      </c>
      <c r="I189" s="219">
        <f t="shared" si="23"/>
        <v>0.16888888888888887</v>
      </c>
      <c r="J189" s="217"/>
      <c r="K189" s="220"/>
      <c r="L189" s="220"/>
      <c r="M189" s="232"/>
      <c r="N189" s="222">
        <f t="shared" si="20"/>
        <v>0</v>
      </c>
      <c r="O189" s="223"/>
      <c r="P189" s="224"/>
      <c r="Q189" s="224"/>
      <c r="R189" s="224"/>
      <c r="S189" s="224"/>
      <c r="T189" s="225"/>
      <c r="U189" s="226">
        <f t="shared" si="24"/>
        <v>0.33777777777777773</v>
      </c>
      <c r="V189" s="227"/>
      <c r="W189" s="228" t="str">
        <f t="shared" si="25"/>
        <v>0</v>
      </c>
      <c r="X189" s="509"/>
      <c r="Y189" s="229">
        <f t="shared" si="26"/>
        <v>0</v>
      </c>
    </row>
    <row r="190" spans="2:25" ht="18.75" customHeight="1">
      <c r="B190" s="503"/>
      <c r="C190" s="506"/>
      <c r="D190" s="216"/>
      <c r="E190" s="216"/>
      <c r="F190" s="217"/>
      <c r="G190" s="218">
        <f t="shared" si="21"/>
        <v>0</v>
      </c>
      <c r="H190" s="219">
        <f t="shared" si="22"/>
        <v>0</v>
      </c>
      <c r="I190" s="219">
        <f t="shared" si="23"/>
        <v>0</v>
      </c>
      <c r="J190" s="217"/>
      <c r="K190" s="220"/>
      <c r="L190" s="220"/>
      <c r="M190" s="232"/>
      <c r="N190" s="222">
        <f t="shared" si="20"/>
        <v>0</v>
      </c>
      <c r="O190" s="223"/>
      <c r="P190" s="224"/>
      <c r="Q190" s="224"/>
      <c r="R190" s="224"/>
      <c r="S190" s="224"/>
      <c r="T190" s="225"/>
      <c r="U190" s="226">
        <f t="shared" si="24"/>
        <v>0</v>
      </c>
      <c r="V190" s="227"/>
      <c r="W190" s="228" t="str">
        <f t="shared" si="25"/>
        <v>0</v>
      </c>
      <c r="X190" s="509"/>
      <c r="Y190" s="229">
        <f t="shared" si="26"/>
        <v>0</v>
      </c>
    </row>
    <row r="191" spans="2:25" ht="18.75" customHeight="1">
      <c r="B191" s="504"/>
      <c r="C191" s="507"/>
      <c r="D191" s="216"/>
      <c r="E191" s="216"/>
      <c r="F191" s="217"/>
      <c r="G191" s="218">
        <f>F191/$G$15</f>
        <v>0</v>
      </c>
      <c r="H191" s="219">
        <f>F191/$H$15</f>
        <v>0</v>
      </c>
      <c r="I191" s="219">
        <f>H191/$I$15</f>
        <v>0</v>
      </c>
      <c r="J191" s="217"/>
      <c r="K191" s="220"/>
      <c r="L191" s="220"/>
      <c r="M191" s="232"/>
      <c r="N191" s="222">
        <f>M191/$N$15</f>
        <v>0</v>
      </c>
      <c r="O191" s="231"/>
      <c r="P191" s="231"/>
      <c r="Q191" s="231"/>
      <c r="R191" s="231"/>
      <c r="S191" s="231"/>
      <c r="T191" s="225"/>
      <c r="U191" s="226">
        <f>H191/$U$15</f>
        <v>0</v>
      </c>
      <c r="V191" s="227"/>
      <c r="W191" s="228" t="str">
        <f>IF(V191&lt;1,"0",IF(V191&lt;5,"2",IF(V191&gt;=5,"6")))</f>
        <v>0</v>
      </c>
      <c r="X191" s="510"/>
      <c r="Y191" s="229">
        <f t="shared" si="26"/>
        <v>0</v>
      </c>
    </row>
    <row r="192" spans="2:25">
      <c r="B192" s="233"/>
      <c r="C192" s="234" t="s">
        <v>111</v>
      </c>
      <c r="D192" s="235"/>
      <c r="E192" s="236">
        <f>COUNTA(E119:E191)</f>
        <v>66</v>
      </c>
      <c r="F192" s="236">
        <f>SUM(F119:F191)</f>
        <v>32585</v>
      </c>
      <c r="G192" s="236">
        <f>SUM(G119:G191)</f>
        <v>6516.9999999999991</v>
      </c>
      <c r="H192" s="236">
        <f>SUM(H119:H191)</f>
        <v>18102.777777777781</v>
      </c>
      <c r="I192" s="236">
        <f>SUM(I119:I191)</f>
        <v>6.0342592592592581</v>
      </c>
      <c r="J192" s="236">
        <f>COUNTA(J119:J191)</f>
        <v>6</v>
      </c>
      <c r="K192" s="236">
        <f>COUNTA(K119:K191)</f>
        <v>6</v>
      </c>
      <c r="L192" s="236">
        <f>COUNTA(L119:L191)</f>
        <v>0</v>
      </c>
      <c r="M192" s="236">
        <f>SUM(M119:M191)</f>
        <v>18102.777777777777</v>
      </c>
      <c r="N192" s="236">
        <f>SUM(N119:N191)</f>
        <v>362.05555555555549</v>
      </c>
      <c r="O192" s="237"/>
      <c r="P192" s="238">
        <f>COUNTIF(P119:P191, "YES")</f>
        <v>0</v>
      </c>
      <c r="Q192" s="237"/>
      <c r="R192" s="237"/>
      <c r="S192" s="237"/>
      <c r="T192" s="237"/>
      <c r="U192" s="236">
        <f>SUM(U119:U191)</f>
        <v>12.068518518518516</v>
      </c>
      <c r="V192" s="236">
        <f>SUM(V119:V191)</f>
        <v>12.068518518518518</v>
      </c>
      <c r="W192" s="236">
        <f t="array" ref="W192">SUM(ABS(W119:W191))</f>
        <v>12</v>
      </c>
      <c r="X192" s="238" t="str">
        <f>IF(X119&lt;0.2, "0", IF(X119&lt;=2, "2", IF(X119&gt;2, ROUND(X119,0))))</f>
        <v>2</v>
      </c>
      <c r="Y192" s="236">
        <f>SUM(Y119:Y191)</f>
        <v>6</v>
      </c>
    </row>
    <row r="193" spans="2:25" ht="18.75" customHeight="1">
      <c r="B193" s="514">
        <v>3</v>
      </c>
      <c r="C193" s="505" t="s">
        <v>7173</v>
      </c>
      <c r="D193" s="216">
        <v>1</v>
      </c>
      <c r="E193" s="216" t="s">
        <v>7174</v>
      </c>
      <c r="F193" s="217">
        <v>599</v>
      </c>
      <c r="G193" s="218">
        <f t="shared" ref="G193:G230" si="27">F193/$G$15</f>
        <v>119.8</v>
      </c>
      <c r="H193" s="219">
        <f t="shared" ref="H193:H230" si="28">F193/$H$15</f>
        <v>332.77777777777777</v>
      </c>
      <c r="I193" s="219">
        <f t="shared" ref="I193:I230" si="29">H193/$I$15</f>
        <v>0.11092592592592593</v>
      </c>
      <c r="J193" s="217"/>
      <c r="K193" s="220"/>
      <c r="L193" s="220"/>
      <c r="M193" s="221"/>
      <c r="N193" s="222">
        <f t="shared" ref="N193:N230" si="30">M193/$N$15</f>
        <v>0</v>
      </c>
      <c r="O193" s="223"/>
      <c r="P193" s="224"/>
      <c r="Q193" s="224"/>
      <c r="R193" s="224"/>
      <c r="S193" s="224"/>
      <c r="T193" s="225"/>
      <c r="U193" s="226">
        <f t="shared" ref="U193:U230" si="31">H193/$U$15</f>
        <v>0.22185185185185186</v>
      </c>
      <c r="V193" s="227"/>
      <c r="W193" s="228" t="str">
        <f t="shared" ref="W193:W230" si="32">IF(V193&lt;1,"0",IF(V193&lt;5,"2",IF(V193&gt;=5,"6")))</f>
        <v>0</v>
      </c>
      <c r="X193" s="508">
        <f>K232/$X$15</f>
        <v>1</v>
      </c>
      <c r="Y193" s="229">
        <f t="shared" ref="Y193:Y231" si="33">W193/2</f>
        <v>0</v>
      </c>
    </row>
    <row r="194" spans="2:25" ht="18.75" customHeight="1">
      <c r="B194" s="515"/>
      <c r="C194" s="506"/>
      <c r="D194" s="216">
        <v>2</v>
      </c>
      <c r="E194" s="216" t="s">
        <v>7175</v>
      </c>
      <c r="F194" s="217">
        <v>452</v>
      </c>
      <c r="G194" s="218">
        <f t="shared" si="27"/>
        <v>90.4</v>
      </c>
      <c r="H194" s="219">
        <f t="shared" si="28"/>
        <v>251.11111111111111</v>
      </c>
      <c r="I194" s="219">
        <f t="shared" si="29"/>
        <v>8.3703703703703711E-2</v>
      </c>
      <c r="J194" s="217"/>
      <c r="K194" s="220"/>
      <c r="L194" s="220"/>
      <c r="M194" s="221"/>
      <c r="N194" s="222">
        <f t="shared" si="30"/>
        <v>0</v>
      </c>
      <c r="O194" s="223"/>
      <c r="P194" s="224"/>
      <c r="Q194" s="224"/>
      <c r="R194" s="224"/>
      <c r="S194" s="224"/>
      <c r="T194" s="225"/>
      <c r="U194" s="226">
        <f t="shared" si="31"/>
        <v>0.16740740740740742</v>
      </c>
      <c r="V194" s="227"/>
      <c r="W194" s="228" t="str">
        <f t="shared" si="32"/>
        <v>0</v>
      </c>
      <c r="X194" s="509"/>
      <c r="Y194" s="229">
        <f t="shared" si="33"/>
        <v>0</v>
      </c>
    </row>
    <row r="195" spans="2:25" ht="18.75" customHeight="1">
      <c r="B195" s="515"/>
      <c r="C195" s="506"/>
      <c r="D195" s="216">
        <v>3</v>
      </c>
      <c r="E195" s="216" t="s">
        <v>7176</v>
      </c>
      <c r="F195" s="217">
        <v>647</v>
      </c>
      <c r="G195" s="218">
        <f t="shared" si="27"/>
        <v>129.4</v>
      </c>
      <c r="H195" s="219">
        <f t="shared" si="28"/>
        <v>359.44444444444446</v>
      </c>
      <c r="I195" s="219">
        <f t="shared" si="29"/>
        <v>0.11981481481481482</v>
      </c>
      <c r="J195" s="217"/>
      <c r="K195" s="220"/>
      <c r="L195" s="220"/>
      <c r="M195" s="221"/>
      <c r="N195" s="222">
        <f t="shared" si="30"/>
        <v>0</v>
      </c>
      <c r="O195" s="223"/>
      <c r="P195" s="224"/>
      <c r="Q195" s="224"/>
      <c r="R195" s="224"/>
      <c r="S195" s="224"/>
      <c r="T195" s="225"/>
      <c r="U195" s="226">
        <f t="shared" si="31"/>
        <v>0.23962962962962964</v>
      </c>
      <c r="V195" s="227"/>
      <c r="W195" s="228" t="str">
        <f t="shared" si="32"/>
        <v>0</v>
      </c>
      <c r="X195" s="509"/>
      <c r="Y195" s="229">
        <f t="shared" si="33"/>
        <v>0</v>
      </c>
    </row>
    <row r="196" spans="2:25" ht="18.75" customHeight="1">
      <c r="B196" s="515"/>
      <c r="C196" s="506"/>
      <c r="D196" s="216">
        <v>4</v>
      </c>
      <c r="E196" s="216" t="s">
        <v>7177</v>
      </c>
      <c r="F196" s="217">
        <v>508</v>
      </c>
      <c r="G196" s="218">
        <f t="shared" si="27"/>
        <v>101.6</v>
      </c>
      <c r="H196" s="219">
        <f t="shared" si="28"/>
        <v>282.22222222222223</v>
      </c>
      <c r="I196" s="219">
        <f t="shared" si="29"/>
        <v>9.4074074074074074E-2</v>
      </c>
      <c r="J196" s="217"/>
      <c r="K196" s="220"/>
      <c r="L196" s="220"/>
      <c r="M196" s="221"/>
      <c r="N196" s="222">
        <f t="shared" si="30"/>
        <v>0</v>
      </c>
      <c r="O196" s="223"/>
      <c r="P196" s="224"/>
      <c r="Q196" s="224"/>
      <c r="R196" s="224"/>
      <c r="S196" s="224"/>
      <c r="T196" s="225"/>
      <c r="U196" s="226">
        <f t="shared" si="31"/>
        <v>0.18814814814814815</v>
      </c>
      <c r="V196" s="227"/>
      <c r="W196" s="228" t="str">
        <f t="shared" si="32"/>
        <v>0</v>
      </c>
      <c r="X196" s="509"/>
      <c r="Y196" s="229">
        <f t="shared" si="33"/>
        <v>0</v>
      </c>
    </row>
    <row r="197" spans="2:25" ht="18.75" customHeight="1">
      <c r="B197" s="515"/>
      <c r="C197" s="506"/>
      <c r="D197" s="216">
        <v>5</v>
      </c>
      <c r="E197" s="216" t="s">
        <v>7178</v>
      </c>
      <c r="F197" s="217">
        <v>413</v>
      </c>
      <c r="G197" s="218">
        <f t="shared" si="27"/>
        <v>82.6</v>
      </c>
      <c r="H197" s="219">
        <f t="shared" si="28"/>
        <v>229.44444444444443</v>
      </c>
      <c r="I197" s="219">
        <f t="shared" si="29"/>
        <v>7.648148148148147E-2</v>
      </c>
      <c r="J197" s="217"/>
      <c r="K197" s="220"/>
      <c r="L197" s="220"/>
      <c r="M197" s="221"/>
      <c r="N197" s="222">
        <f t="shared" si="30"/>
        <v>0</v>
      </c>
      <c r="O197" s="223"/>
      <c r="P197" s="224"/>
      <c r="Q197" s="224"/>
      <c r="R197" s="224"/>
      <c r="S197" s="224"/>
      <c r="T197" s="225"/>
      <c r="U197" s="226">
        <f t="shared" si="31"/>
        <v>0.15296296296296294</v>
      </c>
      <c r="V197" s="227"/>
      <c r="W197" s="228" t="str">
        <f t="shared" si="32"/>
        <v>0</v>
      </c>
      <c r="X197" s="509"/>
      <c r="Y197" s="229">
        <f t="shared" si="33"/>
        <v>0</v>
      </c>
    </row>
    <row r="198" spans="2:25" ht="18.75" customHeight="1">
      <c r="B198" s="515"/>
      <c r="C198" s="506"/>
      <c r="D198" s="216">
        <v>6</v>
      </c>
      <c r="E198" s="216" t="s">
        <v>7179</v>
      </c>
      <c r="F198" s="217">
        <v>418</v>
      </c>
      <c r="G198" s="218">
        <f t="shared" si="27"/>
        <v>83.6</v>
      </c>
      <c r="H198" s="219">
        <f t="shared" si="28"/>
        <v>232.22222222222223</v>
      </c>
      <c r="I198" s="219">
        <f t="shared" si="29"/>
        <v>7.7407407407407411E-2</v>
      </c>
      <c r="J198" s="217"/>
      <c r="K198" s="220"/>
      <c r="L198" s="220"/>
      <c r="M198" s="221"/>
      <c r="N198" s="222">
        <f t="shared" si="30"/>
        <v>0</v>
      </c>
      <c r="O198" s="223"/>
      <c r="P198" s="224"/>
      <c r="Q198" s="224"/>
      <c r="R198" s="224"/>
      <c r="S198" s="224"/>
      <c r="T198" s="225"/>
      <c r="U198" s="226">
        <f t="shared" si="31"/>
        <v>0.15481481481481482</v>
      </c>
      <c r="V198" s="227"/>
      <c r="W198" s="228" t="str">
        <f t="shared" si="32"/>
        <v>0</v>
      </c>
      <c r="X198" s="509"/>
      <c r="Y198" s="229">
        <f t="shared" si="33"/>
        <v>0</v>
      </c>
    </row>
    <row r="199" spans="2:25" ht="18.75" customHeight="1">
      <c r="B199" s="515"/>
      <c r="C199" s="506"/>
      <c r="D199" s="216">
        <v>7</v>
      </c>
      <c r="E199" s="216" t="s">
        <v>7180</v>
      </c>
      <c r="F199" s="217">
        <v>299</v>
      </c>
      <c r="G199" s="218">
        <f t="shared" si="27"/>
        <v>59.8</v>
      </c>
      <c r="H199" s="219">
        <f t="shared" si="28"/>
        <v>166.11111111111111</v>
      </c>
      <c r="I199" s="219">
        <f t="shared" si="29"/>
        <v>5.5370370370370368E-2</v>
      </c>
      <c r="J199" s="217"/>
      <c r="K199" s="220"/>
      <c r="L199" s="220"/>
      <c r="M199" s="221"/>
      <c r="N199" s="222">
        <f t="shared" si="30"/>
        <v>0</v>
      </c>
      <c r="O199" s="223"/>
      <c r="P199" s="224"/>
      <c r="Q199" s="224"/>
      <c r="R199" s="224"/>
      <c r="S199" s="224"/>
      <c r="T199" s="225"/>
      <c r="U199" s="226">
        <f t="shared" si="31"/>
        <v>0.11074074074074074</v>
      </c>
      <c r="V199" s="227"/>
      <c r="W199" s="228" t="str">
        <f t="shared" si="32"/>
        <v>0</v>
      </c>
      <c r="X199" s="509"/>
      <c r="Y199" s="229">
        <f t="shared" si="33"/>
        <v>0</v>
      </c>
    </row>
    <row r="200" spans="2:25" ht="18.75" customHeight="1">
      <c r="B200" s="515"/>
      <c r="C200" s="506"/>
      <c r="D200" s="216">
        <v>8</v>
      </c>
      <c r="E200" s="216" t="s">
        <v>3726</v>
      </c>
      <c r="F200" s="217">
        <v>305</v>
      </c>
      <c r="G200" s="218">
        <f t="shared" si="27"/>
        <v>61</v>
      </c>
      <c r="H200" s="219">
        <f t="shared" si="28"/>
        <v>169.44444444444443</v>
      </c>
      <c r="I200" s="219">
        <f t="shared" si="29"/>
        <v>5.6481481481481473E-2</v>
      </c>
      <c r="J200" s="217"/>
      <c r="K200" s="220"/>
      <c r="L200" s="220"/>
      <c r="M200" s="221"/>
      <c r="N200" s="222">
        <f t="shared" si="30"/>
        <v>0</v>
      </c>
      <c r="O200" s="223"/>
      <c r="P200" s="224"/>
      <c r="Q200" s="224"/>
      <c r="R200" s="224"/>
      <c r="S200" s="224"/>
      <c r="T200" s="225"/>
      <c r="U200" s="226">
        <f t="shared" si="31"/>
        <v>0.11296296296296295</v>
      </c>
      <c r="V200" s="227"/>
      <c r="W200" s="228" t="str">
        <f t="shared" si="32"/>
        <v>0</v>
      </c>
      <c r="X200" s="509"/>
      <c r="Y200" s="229">
        <f t="shared" si="33"/>
        <v>0</v>
      </c>
    </row>
    <row r="201" spans="2:25" ht="18.75" customHeight="1">
      <c r="B201" s="515"/>
      <c r="C201" s="506"/>
      <c r="D201" s="216">
        <v>9</v>
      </c>
      <c r="E201" s="216" t="s">
        <v>7181</v>
      </c>
      <c r="F201" s="217">
        <v>201</v>
      </c>
      <c r="G201" s="218">
        <f t="shared" si="27"/>
        <v>40.200000000000003</v>
      </c>
      <c r="H201" s="219">
        <f t="shared" si="28"/>
        <v>111.66666666666666</v>
      </c>
      <c r="I201" s="219">
        <f t="shared" si="29"/>
        <v>3.7222222222222219E-2</v>
      </c>
      <c r="J201" s="217"/>
      <c r="K201" s="220"/>
      <c r="L201" s="220"/>
      <c r="M201" s="221"/>
      <c r="N201" s="222">
        <f t="shared" si="30"/>
        <v>0</v>
      </c>
      <c r="O201" s="223"/>
      <c r="P201" s="224"/>
      <c r="Q201" s="224"/>
      <c r="R201" s="224"/>
      <c r="S201" s="224"/>
      <c r="T201" s="225"/>
      <c r="U201" s="226">
        <f t="shared" si="31"/>
        <v>7.4444444444444438E-2</v>
      </c>
      <c r="V201" s="227"/>
      <c r="W201" s="228" t="str">
        <f t="shared" si="32"/>
        <v>0</v>
      </c>
      <c r="X201" s="509"/>
      <c r="Y201" s="229">
        <f t="shared" si="33"/>
        <v>0</v>
      </c>
    </row>
    <row r="202" spans="2:25" ht="18.75" customHeight="1">
      <c r="B202" s="515"/>
      <c r="C202" s="506"/>
      <c r="D202" s="216">
        <v>10</v>
      </c>
      <c r="E202" s="216" t="s">
        <v>7182</v>
      </c>
      <c r="F202" s="217">
        <v>92</v>
      </c>
      <c r="G202" s="218">
        <f t="shared" si="27"/>
        <v>18.399999999999999</v>
      </c>
      <c r="H202" s="219">
        <f t="shared" si="28"/>
        <v>51.111111111111107</v>
      </c>
      <c r="I202" s="219">
        <f t="shared" si="29"/>
        <v>1.7037037037037035E-2</v>
      </c>
      <c r="J202" s="217"/>
      <c r="K202" s="220"/>
      <c r="L202" s="220"/>
      <c r="M202" s="221"/>
      <c r="N202" s="222">
        <f t="shared" si="30"/>
        <v>0</v>
      </c>
      <c r="O202" s="223"/>
      <c r="P202" s="224"/>
      <c r="Q202" s="224"/>
      <c r="R202" s="224"/>
      <c r="S202" s="224"/>
      <c r="T202" s="225"/>
      <c r="U202" s="226">
        <f t="shared" si="31"/>
        <v>3.4074074074074069E-2</v>
      </c>
      <c r="V202" s="227"/>
      <c r="W202" s="228" t="str">
        <f t="shared" si="32"/>
        <v>0</v>
      </c>
      <c r="X202" s="509"/>
      <c r="Y202" s="229">
        <f t="shared" si="33"/>
        <v>0</v>
      </c>
    </row>
    <row r="203" spans="2:25" ht="18.75" customHeight="1">
      <c r="B203" s="515"/>
      <c r="C203" s="506"/>
      <c r="D203" s="216">
        <v>11</v>
      </c>
      <c r="E203" s="216" t="s">
        <v>7183</v>
      </c>
      <c r="F203" s="217">
        <v>982</v>
      </c>
      <c r="G203" s="218">
        <f t="shared" si="27"/>
        <v>196.4</v>
      </c>
      <c r="H203" s="219">
        <f t="shared" si="28"/>
        <v>545.55555555555554</v>
      </c>
      <c r="I203" s="219">
        <f t="shared" si="29"/>
        <v>0.18185185185185185</v>
      </c>
      <c r="J203" s="217" t="s">
        <v>7184</v>
      </c>
      <c r="K203" s="220" t="s">
        <v>7184</v>
      </c>
      <c r="L203" s="220"/>
      <c r="M203" s="221">
        <f>SUM(H193:H204)</f>
        <v>3011.1111111111113</v>
      </c>
      <c r="N203" s="222">
        <f t="shared" si="30"/>
        <v>60.222222222222229</v>
      </c>
      <c r="O203" s="223" t="s">
        <v>2132</v>
      </c>
      <c r="P203" s="224" t="s">
        <v>178</v>
      </c>
      <c r="Q203" s="224"/>
      <c r="R203" s="224" t="s">
        <v>7185</v>
      </c>
      <c r="S203" s="224"/>
      <c r="T203" s="225"/>
      <c r="U203" s="226">
        <f t="shared" si="31"/>
        <v>0.3637037037037037</v>
      </c>
      <c r="V203" s="227">
        <f>SUM(U193:U204)</f>
        <v>2.0074074074074075</v>
      </c>
      <c r="W203" s="228" t="str">
        <f t="shared" si="32"/>
        <v>2</v>
      </c>
      <c r="X203" s="509"/>
      <c r="Y203" s="229">
        <f t="shared" si="33"/>
        <v>1</v>
      </c>
    </row>
    <row r="204" spans="2:25" ht="18.75" customHeight="1">
      <c r="B204" s="515"/>
      <c r="C204" s="506"/>
      <c r="D204" s="216">
        <v>12</v>
      </c>
      <c r="E204" s="216" t="s">
        <v>7186</v>
      </c>
      <c r="F204" s="217">
        <v>504</v>
      </c>
      <c r="G204" s="218">
        <f t="shared" si="27"/>
        <v>100.8</v>
      </c>
      <c r="H204" s="219">
        <f t="shared" si="28"/>
        <v>280</v>
      </c>
      <c r="I204" s="219">
        <f t="shared" si="29"/>
        <v>9.3333333333333338E-2</v>
      </c>
      <c r="J204" s="217"/>
      <c r="K204" s="220"/>
      <c r="L204" s="220"/>
      <c r="M204" s="221"/>
      <c r="N204" s="222">
        <f t="shared" si="30"/>
        <v>0</v>
      </c>
      <c r="O204" s="223"/>
      <c r="P204" s="224"/>
      <c r="Q204" s="224"/>
      <c r="R204" s="224"/>
      <c r="S204" s="224"/>
      <c r="T204" s="225"/>
      <c r="U204" s="226">
        <f t="shared" si="31"/>
        <v>0.18666666666666668</v>
      </c>
      <c r="V204" s="227"/>
      <c r="W204" s="228" t="str">
        <f t="shared" si="32"/>
        <v>0</v>
      </c>
      <c r="X204" s="509"/>
      <c r="Y204" s="229">
        <f t="shared" si="33"/>
        <v>0</v>
      </c>
    </row>
    <row r="205" spans="2:25" ht="18.75" customHeight="1">
      <c r="B205" s="515"/>
      <c r="C205" s="506"/>
      <c r="D205" s="216"/>
      <c r="E205" s="216"/>
      <c r="F205" s="217"/>
      <c r="G205" s="218">
        <f t="shared" si="27"/>
        <v>0</v>
      </c>
      <c r="H205" s="219">
        <f t="shared" si="28"/>
        <v>0</v>
      </c>
      <c r="I205" s="219">
        <f t="shared" si="29"/>
        <v>0</v>
      </c>
      <c r="J205" s="217"/>
      <c r="K205" s="220"/>
      <c r="L205" s="220"/>
      <c r="M205" s="221"/>
      <c r="N205" s="222">
        <f t="shared" si="30"/>
        <v>0</v>
      </c>
      <c r="O205" s="223"/>
      <c r="P205" s="224"/>
      <c r="Q205" s="224"/>
      <c r="R205" s="224"/>
      <c r="S205" s="224"/>
      <c r="T205" s="225"/>
      <c r="U205" s="226">
        <f t="shared" si="31"/>
        <v>0</v>
      </c>
      <c r="V205" s="227"/>
      <c r="W205" s="228" t="str">
        <f t="shared" si="32"/>
        <v>0</v>
      </c>
      <c r="X205" s="509"/>
      <c r="Y205" s="229">
        <f t="shared" si="33"/>
        <v>0</v>
      </c>
    </row>
    <row r="206" spans="2:25" ht="18.75" customHeight="1">
      <c r="B206" s="515"/>
      <c r="C206" s="506"/>
      <c r="D206" s="216">
        <v>1</v>
      </c>
      <c r="E206" s="216" t="s">
        <v>7187</v>
      </c>
      <c r="F206" s="217">
        <v>257</v>
      </c>
      <c r="G206" s="218">
        <f t="shared" si="27"/>
        <v>51.4</v>
      </c>
      <c r="H206" s="219">
        <f t="shared" si="28"/>
        <v>142.77777777777777</v>
      </c>
      <c r="I206" s="219">
        <f t="shared" si="29"/>
        <v>4.7592592592592589E-2</v>
      </c>
      <c r="J206" s="217"/>
      <c r="K206" s="220"/>
      <c r="L206" s="220"/>
      <c r="M206" s="221"/>
      <c r="N206" s="222">
        <f t="shared" si="30"/>
        <v>0</v>
      </c>
      <c r="O206" s="223"/>
      <c r="P206" s="224"/>
      <c r="Q206" s="224"/>
      <c r="R206" s="224"/>
      <c r="S206" s="224"/>
      <c r="T206" s="225"/>
      <c r="U206" s="226">
        <f t="shared" si="31"/>
        <v>9.5185185185185178E-2</v>
      </c>
      <c r="V206" s="227"/>
      <c r="W206" s="228" t="str">
        <f t="shared" si="32"/>
        <v>0</v>
      </c>
      <c r="X206" s="509"/>
      <c r="Y206" s="229">
        <f t="shared" si="33"/>
        <v>0</v>
      </c>
    </row>
    <row r="207" spans="2:25" ht="18.75" customHeight="1">
      <c r="B207" s="515"/>
      <c r="C207" s="506"/>
      <c r="D207" s="216">
        <v>2</v>
      </c>
      <c r="E207" s="216" t="s">
        <v>7188</v>
      </c>
      <c r="F207" s="217">
        <v>97</v>
      </c>
      <c r="G207" s="218">
        <f t="shared" si="27"/>
        <v>19.399999999999999</v>
      </c>
      <c r="H207" s="219">
        <f t="shared" si="28"/>
        <v>53.888888888888886</v>
      </c>
      <c r="I207" s="219">
        <f t="shared" si="29"/>
        <v>1.7962962962962962E-2</v>
      </c>
      <c r="J207" s="217"/>
      <c r="K207" s="220"/>
      <c r="L207" s="220"/>
      <c r="M207" s="221"/>
      <c r="N207" s="222">
        <f t="shared" si="30"/>
        <v>0</v>
      </c>
      <c r="O207" s="223"/>
      <c r="P207" s="224"/>
      <c r="Q207" s="224"/>
      <c r="R207" s="224"/>
      <c r="S207" s="224"/>
      <c r="T207" s="225"/>
      <c r="U207" s="226">
        <f t="shared" si="31"/>
        <v>3.5925925925925924E-2</v>
      </c>
      <c r="V207" s="227"/>
      <c r="W207" s="228" t="str">
        <f t="shared" si="32"/>
        <v>0</v>
      </c>
      <c r="X207" s="509"/>
      <c r="Y207" s="229">
        <f t="shared" si="33"/>
        <v>0</v>
      </c>
    </row>
    <row r="208" spans="2:25" ht="18.75" customHeight="1">
      <c r="B208" s="515"/>
      <c r="C208" s="506"/>
      <c r="D208" s="216">
        <v>3</v>
      </c>
      <c r="E208" s="216" t="s">
        <v>7189</v>
      </c>
      <c r="F208" s="217">
        <v>579</v>
      </c>
      <c r="G208" s="218">
        <f t="shared" si="27"/>
        <v>115.8</v>
      </c>
      <c r="H208" s="219">
        <f t="shared" si="28"/>
        <v>321.66666666666669</v>
      </c>
      <c r="I208" s="219">
        <f t="shared" si="29"/>
        <v>0.10722222222222223</v>
      </c>
      <c r="J208" s="217"/>
      <c r="K208" s="220"/>
      <c r="L208" s="220"/>
      <c r="M208" s="221"/>
      <c r="N208" s="222">
        <f t="shared" si="30"/>
        <v>0</v>
      </c>
      <c r="O208" s="223"/>
      <c r="P208" s="224"/>
      <c r="Q208" s="224"/>
      <c r="R208" s="224"/>
      <c r="S208" s="224"/>
      <c r="T208" s="225"/>
      <c r="U208" s="226">
        <f t="shared" si="31"/>
        <v>0.21444444444444447</v>
      </c>
      <c r="V208" s="227"/>
      <c r="W208" s="228" t="str">
        <f t="shared" si="32"/>
        <v>0</v>
      </c>
      <c r="X208" s="509"/>
      <c r="Y208" s="229">
        <f t="shared" si="33"/>
        <v>0</v>
      </c>
    </row>
    <row r="209" spans="2:25" ht="18.75" customHeight="1">
      <c r="B209" s="515"/>
      <c r="C209" s="506"/>
      <c r="D209" s="216">
        <v>4</v>
      </c>
      <c r="E209" s="216" t="s">
        <v>7190</v>
      </c>
      <c r="F209" s="217">
        <v>369</v>
      </c>
      <c r="G209" s="218">
        <f t="shared" si="27"/>
        <v>73.8</v>
      </c>
      <c r="H209" s="219">
        <f t="shared" si="28"/>
        <v>205</v>
      </c>
      <c r="I209" s="219">
        <f t="shared" si="29"/>
        <v>6.8333333333333329E-2</v>
      </c>
      <c r="J209" s="217"/>
      <c r="K209" s="220"/>
      <c r="L209" s="220"/>
      <c r="M209" s="221"/>
      <c r="N209" s="222">
        <f t="shared" si="30"/>
        <v>0</v>
      </c>
      <c r="O209" s="223"/>
      <c r="P209" s="224"/>
      <c r="Q209" s="224"/>
      <c r="R209" s="224"/>
      <c r="S209" s="224"/>
      <c r="T209" s="225"/>
      <c r="U209" s="226">
        <f t="shared" si="31"/>
        <v>0.13666666666666666</v>
      </c>
      <c r="V209" s="227"/>
      <c r="W209" s="228" t="str">
        <f t="shared" si="32"/>
        <v>0</v>
      </c>
      <c r="X209" s="509"/>
      <c r="Y209" s="229">
        <f t="shared" si="33"/>
        <v>0</v>
      </c>
    </row>
    <row r="210" spans="2:25" ht="18.75" customHeight="1">
      <c r="B210" s="515"/>
      <c r="C210" s="506"/>
      <c r="D210" s="216">
        <v>5</v>
      </c>
      <c r="E210" s="216" t="s">
        <v>7191</v>
      </c>
      <c r="F210" s="217">
        <v>302</v>
      </c>
      <c r="G210" s="218">
        <f t="shared" si="27"/>
        <v>60.4</v>
      </c>
      <c r="H210" s="219">
        <f t="shared" si="28"/>
        <v>167.77777777777777</v>
      </c>
      <c r="I210" s="219">
        <f t="shared" si="29"/>
        <v>5.5925925925925921E-2</v>
      </c>
      <c r="J210" s="217"/>
      <c r="K210" s="220"/>
      <c r="L210" s="220"/>
      <c r="M210" s="221"/>
      <c r="N210" s="222">
        <f t="shared" si="30"/>
        <v>0</v>
      </c>
      <c r="O210" s="223"/>
      <c r="P210" s="224"/>
      <c r="Q210" s="224"/>
      <c r="R210" s="224"/>
      <c r="S210" s="224"/>
      <c r="T210" s="225"/>
      <c r="U210" s="226">
        <f t="shared" si="31"/>
        <v>0.11185185185185184</v>
      </c>
      <c r="V210" s="227"/>
      <c r="W210" s="228" t="str">
        <f t="shared" si="32"/>
        <v>0</v>
      </c>
      <c r="X210" s="509"/>
      <c r="Y210" s="229">
        <f t="shared" si="33"/>
        <v>0</v>
      </c>
    </row>
    <row r="211" spans="2:25" ht="18.75" customHeight="1">
      <c r="B211" s="515"/>
      <c r="C211" s="506"/>
      <c r="D211" s="216">
        <v>6</v>
      </c>
      <c r="E211" s="216" t="s">
        <v>7192</v>
      </c>
      <c r="F211" s="217">
        <v>200</v>
      </c>
      <c r="G211" s="218">
        <f t="shared" si="27"/>
        <v>40</v>
      </c>
      <c r="H211" s="219">
        <f t="shared" si="28"/>
        <v>111.11111111111111</v>
      </c>
      <c r="I211" s="219">
        <f t="shared" si="29"/>
        <v>3.7037037037037035E-2</v>
      </c>
      <c r="J211" s="217"/>
      <c r="K211" s="220"/>
      <c r="L211" s="220"/>
      <c r="M211" s="221"/>
      <c r="N211" s="222">
        <f t="shared" si="30"/>
        <v>0</v>
      </c>
      <c r="O211" s="223"/>
      <c r="P211" s="224"/>
      <c r="Q211" s="224"/>
      <c r="R211" s="224"/>
      <c r="S211" s="224"/>
      <c r="T211" s="225"/>
      <c r="U211" s="226">
        <f t="shared" si="31"/>
        <v>7.407407407407407E-2</v>
      </c>
      <c r="V211" s="227"/>
      <c r="W211" s="228" t="str">
        <f t="shared" si="32"/>
        <v>0</v>
      </c>
      <c r="X211" s="509"/>
      <c r="Y211" s="229">
        <f t="shared" si="33"/>
        <v>0</v>
      </c>
    </row>
    <row r="212" spans="2:25" ht="18.75" customHeight="1">
      <c r="B212" s="515"/>
      <c r="C212" s="506"/>
      <c r="D212" s="216">
        <v>7</v>
      </c>
      <c r="E212" s="216" t="s">
        <v>7193</v>
      </c>
      <c r="F212" s="217">
        <v>502</v>
      </c>
      <c r="G212" s="218">
        <f t="shared" si="27"/>
        <v>100.4</v>
      </c>
      <c r="H212" s="219">
        <f t="shared" si="28"/>
        <v>278.88888888888886</v>
      </c>
      <c r="I212" s="219">
        <f t="shared" si="29"/>
        <v>9.2962962962962956E-2</v>
      </c>
      <c r="J212" s="217"/>
      <c r="K212" s="220"/>
      <c r="L212" s="220"/>
      <c r="M212" s="221"/>
      <c r="N212" s="222">
        <f t="shared" si="30"/>
        <v>0</v>
      </c>
      <c r="O212" s="223"/>
      <c r="P212" s="224"/>
      <c r="Q212" s="224"/>
      <c r="R212" s="224"/>
      <c r="S212" s="224"/>
      <c r="T212" s="225"/>
      <c r="U212" s="226">
        <f t="shared" si="31"/>
        <v>0.18592592592592591</v>
      </c>
      <c r="V212" s="227"/>
      <c r="W212" s="228" t="str">
        <f t="shared" si="32"/>
        <v>0</v>
      </c>
      <c r="X212" s="509"/>
      <c r="Y212" s="229">
        <f t="shared" si="33"/>
        <v>0</v>
      </c>
    </row>
    <row r="213" spans="2:25" ht="18.75" customHeight="1">
      <c r="B213" s="515"/>
      <c r="C213" s="506"/>
      <c r="D213" s="216">
        <v>8</v>
      </c>
      <c r="E213" s="216" t="s">
        <v>7194</v>
      </c>
      <c r="F213" s="217">
        <v>700</v>
      </c>
      <c r="G213" s="218">
        <f t="shared" si="27"/>
        <v>140</v>
      </c>
      <c r="H213" s="219">
        <f t="shared" si="28"/>
        <v>388.88888888888886</v>
      </c>
      <c r="I213" s="219">
        <f t="shared" si="29"/>
        <v>0.12962962962962962</v>
      </c>
      <c r="J213" s="217" t="s">
        <v>7195</v>
      </c>
      <c r="K213" s="220" t="s">
        <v>7195</v>
      </c>
      <c r="L213" s="220"/>
      <c r="M213" s="221">
        <f>SUM(H206:H218)</f>
        <v>3138.8888888888887</v>
      </c>
      <c r="N213" s="222">
        <f t="shared" si="30"/>
        <v>62.777777777777771</v>
      </c>
      <c r="O213" s="223" t="s">
        <v>7196</v>
      </c>
      <c r="P213" s="224" t="s">
        <v>178</v>
      </c>
      <c r="Q213" s="224"/>
      <c r="R213" s="224" t="s">
        <v>3576</v>
      </c>
      <c r="S213" s="224"/>
      <c r="T213" s="225"/>
      <c r="U213" s="226">
        <f t="shared" si="31"/>
        <v>0.25925925925925924</v>
      </c>
      <c r="V213" s="227">
        <f>SUM(U206:U218)</f>
        <v>2.0925925925925926</v>
      </c>
      <c r="W213" s="228" t="str">
        <f t="shared" si="32"/>
        <v>2</v>
      </c>
      <c r="X213" s="509"/>
      <c r="Y213" s="229">
        <f t="shared" si="33"/>
        <v>1</v>
      </c>
    </row>
    <row r="214" spans="2:25" ht="18.75" customHeight="1">
      <c r="B214" s="515"/>
      <c r="C214" s="506"/>
      <c r="D214" s="216">
        <v>9</v>
      </c>
      <c r="E214" s="216" t="s">
        <v>7197</v>
      </c>
      <c r="F214" s="217">
        <v>701</v>
      </c>
      <c r="G214" s="218">
        <f t="shared" si="27"/>
        <v>140.19999999999999</v>
      </c>
      <c r="H214" s="219">
        <f t="shared" si="28"/>
        <v>389.44444444444446</v>
      </c>
      <c r="I214" s="219">
        <f t="shared" si="29"/>
        <v>0.12981481481481483</v>
      </c>
      <c r="J214" s="217"/>
      <c r="K214" s="220"/>
      <c r="L214" s="220"/>
      <c r="M214" s="221"/>
      <c r="N214" s="222">
        <f t="shared" si="30"/>
        <v>0</v>
      </c>
      <c r="O214" s="223"/>
      <c r="P214" s="224"/>
      <c r="Q214" s="224"/>
      <c r="R214" s="224"/>
      <c r="S214" s="224"/>
      <c r="T214" s="225"/>
      <c r="U214" s="226">
        <f t="shared" si="31"/>
        <v>0.25962962962962965</v>
      </c>
      <c r="V214" s="227"/>
      <c r="W214" s="228" t="str">
        <f t="shared" si="32"/>
        <v>0</v>
      </c>
      <c r="X214" s="509"/>
      <c r="Y214" s="229">
        <f t="shared" si="33"/>
        <v>0</v>
      </c>
    </row>
    <row r="215" spans="2:25" ht="18.75" customHeight="1">
      <c r="B215" s="515"/>
      <c r="C215" s="506"/>
      <c r="D215" s="216">
        <v>10</v>
      </c>
      <c r="E215" s="216" t="s">
        <v>7198</v>
      </c>
      <c r="F215" s="217">
        <v>418</v>
      </c>
      <c r="G215" s="218">
        <f t="shared" si="27"/>
        <v>83.6</v>
      </c>
      <c r="H215" s="219">
        <f t="shared" si="28"/>
        <v>232.22222222222223</v>
      </c>
      <c r="I215" s="219">
        <f t="shared" si="29"/>
        <v>7.7407407407407411E-2</v>
      </c>
      <c r="J215" s="217"/>
      <c r="K215" s="220"/>
      <c r="L215" s="220"/>
      <c r="M215" s="221"/>
      <c r="N215" s="222">
        <f t="shared" si="30"/>
        <v>0</v>
      </c>
      <c r="O215" s="223"/>
      <c r="P215" s="224"/>
      <c r="Q215" s="224"/>
      <c r="R215" s="224"/>
      <c r="S215" s="224"/>
      <c r="T215" s="225"/>
      <c r="U215" s="226">
        <f t="shared" si="31"/>
        <v>0.15481481481481482</v>
      </c>
      <c r="V215" s="227"/>
      <c r="W215" s="228" t="str">
        <f t="shared" si="32"/>
        <v>0</v>
      </c>
      <c r="X215" s="509"/>
      <c r="Y215" s="229">
        <f t="shared" si="33"/>
        <v>0</v>
      </c>
    </row>
    <row r="216" spans="2:25" ht="18.75" customHeight="1">
      <c r="B216" s="515"/>
      <c r="C216" s="506"/>
      <c r="D216" s="216">
        <v>11</v>
      </c>
      <c r="E216" s="216" t="s">
        <v>7199</v>
      </c>
      <c r="F216" s="217">
        <v>365</v>
      </c>
      <c r="G216" s="218">
        <f t="shared" si="27"/>
        <v>73</v>
      </c>
      <c r="H216" s="219">
        <f t="shared" si="28"/>
        <v>202.77777777777777</v>
      </c>
      <c r="I216" s="219">
        <f t="shared" si="29"/>
        <v>6.7592592592592593E-2</v>
      </c>
      <c r="J216" s="217"/>
      <c r="K216" s="220"/>
      <c r="L216" s="220"/>
      <c r="M216" s="221"/>
      <c r="N216" s="222">
        <f t="shared" si="30"/>
        <v>0</v>
      </c>
      <c r="O216" s="223"/>
      <c r="P216" s="224"/>
      <c r="Q216" s="224"/>
      <c r="R216" s="224"/>
      <c r="S216" s="224"/>
      <c r="T216" s="225"/>
      <c r="U216" s="226">
        <f t="shared" si="31"/>
        <v>0.13518518518518519</v>
      </c>
      <c r="V216" s="227"/>
      <c r="W216" s="228" t="str">
        <f t="shared" si="32"/>
        <v>0</v>
      </c>
      <c r="X216" s="509"/>
      <c r="Y216" s="229">
        <f t="shared" si="33"/>
        <v>0</v>
      </c>
    </row>
    <row r="217" spans="2:25" ht="18.75" customHeight="1">
      <c r="B217" s="515"/>
      <c r="C217" s="506"/>
      <c r="D217" s="216">
        <v>12</v>
      </c>
      <c r="E217" s="216" t="s">
        <v>7200</v>
      </c>
      <c r="F217" s="217">
        <v>448</v>
      </c>
      <c r="G217" s="218">
        <f t="shared" si="27"/>
        <v>89.6</v>
      </c>
      <c r="H217" s="219">
        <f t="shared" si="28"/>
        <v>248.88888888888889</v>
      </c>
      <c r="I217" s="219">
        <f t="shared" si="29"/>
        <v>8.2962962962962961E-2</v>
      </c>
      <c r="J217" s="217"/>
      <c r="K217" s="220"/>
      <c r="L217" s="220"/>
      <c r="M217" s="221"/>
      <c r="N217" s="222">
        <f t="shared" si="30"/>
        <v>0</v>
      </c>
      <c r="O217" s="223"/>
      <c r="P217" s="224"/>
      <c r="Q217" s="224"/>
      <c r="R217" s="224"/>
      <c r="S217" s="224"/>
      <c r="T217" s="225"/>
      <c r="U217" s="226">
        <f t="shared" si="31"/>
        <v>0.16592592592592592</v>
      </c>
      <c r="V217" s="227"/>
      <c r="W217" s="228" t="str">
        <f t="shared" si="32"/>
        <v>0</v>
      </c>
      <c r="X217" s="509"/>
      <c r="Y217" s="229">
        <f t="shared" si="33"/>
        <v>0</v>
      </c>
    </row>
    <row r="218" spans="2:25" ht="18.75" customHeight="1">
      <c r="B218" s="515"/>
      <c r="C218" s="506"/>
      <c r="D218" s="216">
        <v>13</v>
      </c>
      <c r="E218" s="216" t="s">
        <v>7201</v>
      </c>
      <c r="F218" s="217">
        <v>712</v>
      </c>
      <c r="G218" s="218">
        <f t="shared" si="27"/>
        <v>142.4</v>
      </c>
      <c r="H218" s="219">
        <f t="shared" si="28"/>
        <v>395.55555555555554</v>
      </c>
      <c r="I218" s="219">
        <f t="shared" si="29"/>
        <v>0.13185185185185186</v>
      </c>
      <c r="J218" s="217"/>
      <c r="K218" s="220"/>
      <c r="L218" s="220"/>
      <c r="M218" s="221"/>
      <c r="N218" s="222">
        <f t="shared" si="30"/>
        <v>0</v>
      </c>
      <c r="O218" s="223"/>
      <c r="P218" s="224"/>
      <c r="Q218" s="224"/>
      <c r="R218" s="224"/>
      <c r="S218" s="224"/>
      <c r="T218" s="225"/>
      <c r="U218" s="226">
        <f t="shared" si="31"/>
        <v>0.26370370370370372</v>
      </c>
      <c r="V218" s="227"/>
      <c r="W218" s="228" t="str">
        <f t="shared" si="32"/>
        <v>0</v>
      </c>
      <c r="X218" s="509"/>
      <c r="Y218" s="229">
        <f t="shared" si="33"/>
        <v>0</v>
      </c>
    </row>
    <row r="219" spans="2:25" ht="18.75" customHeight="1">
      <c r="B219" s="515"/>
      <c r="C219" s="506"/>
      <c r="D219" s="216"/>
      <c r="E219" s="216"/>
      <c r="F219" s="217"/>
      <c r="G219" s="218">
        <f t="shared" si="27"/>
        <v>0</v>
      </c>
      <c r="H219" s="219">
        <f t="shared" si="28"/>
        <v>0</v>
      </c>
      <c r="I219" s="219">
        <f t="shared" si="29"/>
        <v>0</v>
      </c>
      <c r="J219" s="217"/>
      <c r="K219" s="220"/>
      <c r="L219" s="220"/>
      <c r="M219" s="221"/>
      <c r="N219" s="222">
        <f t="shared" si="30"/>
        <v>0</v>
      </c>
      <c r="O219" s="223"/>
      <c r="P219" s="224"/>
      <c r="Q219" s="224"/>
      <c r="R219" s="224"/>
      <c r="S219" s="224"/>
      <c r="T219" s="225"/>
      <c r="U219" s="226">
        <f t="shared" si="31"/>
        <v>0</v>
      </c>
      <c r="V219" s="227"/>
      <c r="W219" s="228" t="str">
        <f t="shared" si="32"/>
        <v>0</v>
      </c>
      <c r="X219" s="509"/>
      <c r="Y219" s="229">
        <f t="shared" si="33"/>
        <v>0</v>
      </c>
    </row>
    <row r="220" spans="2:25" ht="18.75" customHeight="1">
      <c r="B220" s="515"/>
      <c r="C220" s="506"/>
      <c r="D220" s="216">
        <v>1</v>
      </c>
      <c r="E220" s="216" t="s">
        <v>7202</v>
      </c>
      <c r="F220" s="217">
        <v>432</v>
      </c>
      <c r="G220" s="218">
        <f t="shared" si="27"/>
        <v>86.4</v>
      </c>
      <c r="H220" s="219">
        <f t="shared" si="28"/>
        <v>240</v>
      </c>
      <c r="I220" s="219">
        <f t="shared" si="29"/>
        <v>0.08</v>
      </c>
      <c r="J220" s="217"/>
      <c r="K220" s="220"/>
      <c r="L220" s="220"/>
      <c r="M220" s="221"/>
      <c r="N220" s="222">
        <f t="shared" si="30"/>
        <v>0</v>
      </c>
      <c r="O220" s="223"/>
      <c r="P220" s="224"/>
      <c r="Q220" s="224"/>
      <c r="R220" s="224"/>
      <c r="S220" s="224"/>
      <c r="T220" s="225"/>
      <c r="U220" s="226">
        <f t="shared" si="31"/>
        <v>0.16</v>
      </c>
      <c r="V220" s="227"/>
      <c r="W220" s="228" t="str">
        <f t="shared" si="32"/>
        <v>0</v>
      </c>
      <c r="X220" s="509"/>
      <c r="Y220" s="229">
        <f t="shared" si="33"/>
        <v>0</v>
      </c>
    </row>
    <row r="221" spans="2:25" ht="18.75" customHeight="1">
      <c r="B221" s="515"/>
      <c r="C221" s="506"/>
      <c r="D221" s="216">
        <v>2</v>
      </c>
      <c r="E221" s="216" t="s">
        <v>7203</v>
      </c>
      <c r="F221" s="217">
        <v>505</v>
      </c>
      <c r="G221" s="218">
        <f t="shared" si="27"/>
        <v>101</v>
      </c>
      <c r="H221" s="219">
        <f t="shared" si="28"/>
        <v>280.55555555555554</v>
      </c>
      <c r="I221" s="219">
        <f t="shared" si="29"/>
        <v>9.3518518518518515E-2</v>
      </c>
      <c r="J221" s="217"/>
      <c r="K221" s="220"/>
      <c r="L221" s="220"/>
      <c r="M221" s="221"/>
      <c r="N221" s="222">
        <f t="shared" si="30"/>
        <v>0</v>
      </c>
      <c r="O221" s="223"/>
      <c r="P221" s="224"/>
      <c r="Q221" s="224"/>
      <c r="R221" s="224"/>
      <c r="S221" s="224"/>
      <c r="T221" s="225"/>
      <c r="U221" s="226">
        <f t="shared" si="31"/>
        <v>0.18703703703703703</v>
      </c>
      <c r="V221" s="227"/>
      <c r="W221" s="228" t="str">
        <f t="shared" si="32"/>
        <v>0</v>
      </c>
      <c r="X221" s="509"/>
      <c r="Y221" s="229">
        <f t="shared" si="33"/>
        <v>0</v>
      </c>
    </row>
    <row r="222" spans="2:25" ht="18.75" customHeight="1">
      <c r="B222" s="515"/>
      <c r="C222" s="506"/>
      <c r="D222" s="216">
        <v>3</v>
      </c>
      <c r="E222" s="216" t="s">
        <v>7204</v>
      </c>
      <c r="F222" s="217">
        <v>395</v>
      </c>
      <c r="G222" s="218">
        <f t="shared" si="27"/>
        <v>79</v>
      </c>
      <c r="H222" s="219">
        <f t="shared" si="28"/>
        <v>219.44444444444443</v>
      </c>
      <c r="I222" s="219">
        <f t="shared" si="29"/>
        <v>7.3148148148148143E-2</v>
      </c>
      <c r="J222" s="217"/>
      <c r="K222" s="220"/>
      <c r="L222" s="220"/>
      <c r="M222" s="221"/>
      <c r="N222" s="222">
        <f t="shared" si="30"/>
        <v>0</v>
      </c>
      <c r="O222" s="223"/>
      <c r="P222" s="224"/>
      <c r="Q222" s="224"/>
      <c r="R222" s="224"/>
      <c r="S222" s="224"/>
      <c r="T222" s="225"/>
      <c r="U222" s="226">
        <f t="shared" si="31"/>
        <v>0.14629629629629629</v>
      </c>
      <c r="V222" s="227"/>
      <c r="W222" s="228" t="str">
        <f t="shared" si="32"/>
        <v>0</v>
      </c>
      <c r="X222" s="509"/>
      <c r="Y222" s="229">
        <f t="shared" si="33"/>
        <v>0</v>
      </c>
    </row>
    <row r="223" spans="2:25" ht="18.75" customHeight="1">
      <c r="B223" s="515"/>
      <c r="C223" s="506"/>
      <c r="D223" s="216">
        <v>4</v>
      </c>
      <c r="E223" s="216" t="s">
        <v>7205</v>
      </c>
      <c r="F223" s="217">
        <v>315</v>
      </c>
      <c r="G223" s="218">
        <f t="shared" si="27"/>
        <v>63</v>
      </c>
      <c r="H223" s="219">
        <f t="shared" si="28"/>
        <v>175</v>
      </c>
      <c r="I223" s="219">
        <f t="shared" si="29"/>
        <v>5.8333333333333334E-2</v>
      </c>
      <c r="J223" s="217"/>
      <c r="K223" s="220"/>
      <c r="L223" s="220"/>
      <c r="M223" s="221"/>
      <c r="N223" s="222">
        <f t="shared" si="30"/>
        <v>0</v>
      </c>
      <c r="O223" s="223"/>
      <c r="P223" s="224"/>
      <c r="Q223" s="224"/>
      <c r="R223" s="224"/>
      <c r="S223" s="224"/>
      <c r="T223" s="225"/>
      <c r="U223" s="226">
        <f t="shared" si="31"/>
        <v>0.11666666666666667</v>
      </c>
      <c r="V223" s="227">
        <f>SUM(U220:U229)</f>
        <v>1.8418518518518516</v>
      </c>
      <c r="W223" s="228" t="str">
        <f t="shared" si="32"/>
        <v>2</v>
      </c>
      <c r="X223" s="509"/>
      <c r="Y223" s="229">
        <f t="shared" si="33"/>
        <v>1</v>
      </c>
    </row>
    <row r="224" spans="2:25" ht="18.75" customHeight="1">
      <c r="B224" s="515"/>
      <c r="C224" s="506"/>
      <c r="D224" s="216">
        <v>5</v>
      </c>
      <c r="E224" s="216" t="s">
        <v>7206</v>
      </c>
      <c r="F224" s="217">
        <v>493</v>
      </c>
      <c r="G224" s="218">
        <f t="shared" si="27"/>
        <v>98.6</v>
      </c>
      <c r="H224" s="219">
        <f t="shared" si="28"/>
        <v>273.88888888888886</v>
      </c>
      <c r="I224" s="219">
        <f t="shared" si="29"/>
        <v>9.1296296296296292E-2</v>
      </c>
      <c r="J224" s="217" t="s">
        <v>7207</v>
      </c>
      <c r="K224" s="220" t="s">
        <v>7208</v>
      </c>
      <c r="L224" s="220"/>
      <c r="M224" s="221">
        <f>SUM(H220:H229)</f>
        <v>2762.7777777777778</v>
      </c>
      <c r="N224" s="222">
        <f t="shared" si="30"/>
        <v>55.25555555555556</v>
      </c>
      <c r="O224" s="223" t="s">
        <v>2132</v>
      </c>
      <c r="P224" s="224" t="s">
        <v>178</v>
      </c>
      <c r="Q224" s="224"/>
      <c r="R224" s="224" t="s">
        <v>3576</v>
      </c>
      <c r="S224" s="224"/>
      <c r="T224" s="225"/>
      <c r="U224" s="226">
        <f t="shared" si="31"/>
        <v>0.18259259259259258</v>
      </c>
      <c r="V224" s="227"/>
      <c r="W224" s="228" t="str">
        <f t="shared" si="32"/>
        <v>0</v>
      </c>
      <c r="X224" s="509"/>
      <c r="Y224" s="229">
        <f t="shared" si="33"/>
        <v>0</v>
      </c>
    </row>
    <row r="225" spans="2:25" ht="18.75" customHeight="1">
      <c r="B225" s="515"/>
      <c r="C225" s="506"/>
      <c r="D225" s="216">
        <v>6</v>
      </c>
      <c r="E225" s="216" t="s">
        <v>7209</v>
      </c>
      <c r="F225" s="217">
        <v>305</v>
      </c>
      <c r="G225" s="218">
        <f t="shared" si="27"/>
        <v>61</v>
      </c>
      <c r="H225" s="219">
        <f t="shared" si="28"/>
        <v>169.44444444444443</v>
      </c>
      <c r="I225" s="219">
        <f t="shared" si="29"/>
        <v>5.6481481481481473E-2</v>
      </c>
      <c r="J225" s="217"/>
      <c r="K225" s="220"/>
      <c r="L225" s="220"/>
      <c r="M225" s="221"/>
      <c r="N225" s="222">
        <f t="shared" si="30"/>
        <v>0</v>
      </c>
      <c r="O225" s="223"/>
      <c r="P225" s="224"/>
      <c r="Q225" s="224"/>
      <c r="R225" s="224"/>
      <c r="S225" s="224"/>
      <c r="T225" s="225"/>
      <c r="U225" s="226">
        <f t="shared" si="31"/>
        <v>0.11296296296296295</v>
      </c>
      <c r="V225" s="227"/>
      <c r="W225" s="228" t="str">
        <f t="shared" si="32"/>
        <v>0</v>
      </c>
      <c r="X225" s="509"/>
      <c r="Y225" s="229">
        <f t="shared" si="33"/>
        <v>0</v>
      </c>
    </row>
    <row r="226" spans="2:25" ht="18.75" customHeight="1">
      <c r="B226" s="515"/>
      <c r="C226" s="506"/>
      <c r="D226" s="216">
        <v>7</v>
      </c>
      <c r="E226" s="216" t="s">
        <v>7210</v>
      </c>
      <c r="F226" s="217">
        <v>404</v>
      </c>
      <c r="G226" s="218">
        <f t="shared" si="27"/>
        <v>80.8</v>
      </c>
      <c r="H226" s="219">
        <f t="shared" si="28"/>
        <v>224.44444444444443</v>
      </c>
      <c r="I226" s="219">
        <f t="shared" si="29"/>
        <v>7.4814814814814806E-2</v>
      </c>
      <c r="J226" s="217"/>
      <c r="K226" s="220"/>
      <c r="L226" s="220"/>
      <c r="M226" s="221"/>
      <c r="N226" s="222">
        <f t="shared" si="30"/>
        <v>0</v>
      </c>
      <c r="O226" s="223"/>
      <c r="P226" s="224" t="s">
        <v>7211</v>
      </c>
      <c r="Q226" s="224" t="s">
        <v>7212</v>
      </c>
      <c r="R226" s="224" t="s">
        <v>7213</v>
      </c>
      <c r="S226" s="224"/>
      <c r="T226" s="225"/>
      <c r="U226" s="226">
        <f t="shared" si="31"/>
        <v>0.14962962962962961</v>
      </c>
      <c r="V226" s="227"/>
      <c r="W226" s="228" t="str">
        <f t="shared" si="32"/>
        <v>0</v>
      </c>
      <c r="X226" s="509"/>
      <c r="Y226" s="229">
        <f t="shared" si="33"/>
        <v>0</v>
      </c>
    </row>
    <row r="227" spans="2:25" ht="18.75" customHeight="1">
      <c r="B227" s="515"/>
      <c r="C227" s="506"/>
      <c r="D227" s="216">
        <v>8</v>
      </c>
      <c r="E227" s="216" t="s">
        <v>4404</v>
      </c>
      <c r="F227" s="217">
        <v>495</v>
      </c>
      <c r="G227" s="218">
        <f t="shared" si="27"/>
        <v>99</v>
      </c>
      <c r="H227" s="219">
        <f t="shared" si="28"/>
        <v>275</v>
      </c>
      <c r="I227" s="219">
        <f t="shared" si="29"/>
        <v>9.166666666666666E-2</v>
      </c>
      <c r="J227" s="217"/>
      <c r="K227" s="220"/>
      <c r="L227" s="220"/>
      <c r="M227" s="221"/>
      <c r="N227" s="222">
        <f t="shared" si="30"/>
        <v>0</v>
      </c>
      <c r="O227" s="223"/>
      <c r="P227" s="224" t="s">
        <v>7211</v>
      </c>
      <c r="Q227" s="224" t="s">
        <v>7212</v>
      </c>
      <c r="R227" s="224" t="s">
        <v>7213</v>
      </c>
      <c r="S227" s="224"/>
      <c r="T227" s="225"/>
      <c r="U227" s="226">
        <f t="shared" si="31"/>
        <v>0.18333333333333332</v>
      </c>
      <c r="V227" s="227"/>
      <c r="W227" s="228" t="str">
        <f t="shared" si="32"/>
        <v>0</v>
      </c>
      <c r="X227" s="509"/>
      <c r="Y227" s="229">
        <f t="shared" si="33"/>
        <v>0</v>
      </c>
    </row>
    <row r="228" spans="2:25" ht="18.75" customHeight="1">
      <c r="B228" s="515"/>
      <c r="C228" s="506"/>
      <c r="D228" s="216">
        <v>9</v>
      </c>
      <c r="E228" s="216" t="s">
        <v>7214</v>
      </c>
      <c r="F228" s="217">
        <v>1129</v>
      </c>
      <c r="G228" s="218">
        <f t="shared" si="27"/>
        <v>225.8</v>
      </c>
      <c r="H228" s="219">
        <f t="shared" si="28"/>
        <v>627.22222222222217</v>
      </c>
      <c r="I228" s="219">
        <f t="shared" si="29"/>
        <v>0.20907407407407405</v>
      </c>
      <c r="J228" s="217"/>
      <c r="K228" s="220"/>
      <c r="L228" s="220"/>
      <c r="M228" s="221"/>
      <c r="N228" s="222">
        <f t="shared" si="30"/>
        <v>0</v>
      </c>
      <c r="O228" s="223"/>
      <c r="P228" s="224" t="s">
        <v>7211</v>
      </c>
      <c r="Q228" s="224" t="s">
        <v>7212</v>
      </c>
      <c r="R228" s="224" t="s">
        <v>7213</v>
      </c>
      <c r="S228" s="224"/>
      <c r="T228" s="225"/>
      <c r="U228" s="226">
        <f t="shared" si="31"/>
        <v>0.4181481481481481</v>
      </c>
      <c r="V228" s="227"/>
      <c r="W228" s="228" t="str">
        <f t="shared" si="32"/>
        <v>0</v>
      </c>
      <c r="X228" s="509"/>
      <c r="Y228" s="229">
        <f t="shared" si="33"/>
        <v>0</v>
      </c>
    </row>
    <row r="229" spans="2:25" ht="18.75" customHeight="1">
      <c r="B229" s="515"/>
      <c r="C229" s="506"/>
      <c r="D229" s="216">
        <v>10</v>
      </c>
      <c r="E229" s="216" t="s">
        <v>605</v>
      </c>
      <c r="F229" s="217">
        <v>500</v>
      </c>
      <c r="G229" s="218">
        <f t="shared" si="27"/>
        <v>100</v>
      </c>
      <c r="H229" s="219">
        <f t="shared" si="28"/>
        <v>277.77777777777777</v>
      </c>
      <c r="I229" s="219">
        <f t="shared" si="29"/>
        <v>9.2592592592592587E-2</v>
      </c>
      <c r="J229" s="217"/>
      <c r="K229" s="220"/>
      <c r="L229" s="220"/>
      <c r="M229" s="221"/>
      <c r="N229" s="222">
        <f t="shared" si="30"/>
        <v>0</v>
      </c>
      <c r="O229" s="223"/>
      <c r="P229" s="224"/>
      <c r="Q229" s="224"/>
      <c r="R229" s="224"/>
      <c r="S229" s="224"/>
      <c r="T229" s="225"/>
      <c r="U229" s="226">
        <f t="shared" si="31"/>
        <v>0.18518518518518517</v>
      </c>
      <c r="V229" s="227"/>
      <c r="W229" s="228" t="str">
        <f t="shared" si="32"/>
        <v>0</v>
      </c>
      <c r="X229" s="509"/>
      <c r="Y229" s="229">
        <f t="shared" si="33"/>
        <v>0</v>
      </c>
    </row>
    <row r="230" spans="2:25" ht="18.75" customHeight="1">
      <c r="B230" s="515"/>
      <c r="C230" s="506"/>
      <c r="D230" s="216"/>
      <c r="E230" s="216"/>
      <c r="F230" s="217"/>
      <c r="G230" s="218">
        <f t="shared" si="27"/>
        <v>0</v>
      </c>
      <c r="H230" s="219">
        <f t="shared" si="28"/>
        <v>0</v>
      </c>
      <c r="I230" s="219">
        <f t="shared" si="29"/>
        <v>0</v>
      </c>
      <c r="J230" s="217"/>
      <c r="K230" s="220"/>
      <c r="L230" s="220"/>
      <c r="M230" s="221"/>
      <c r="N230" s="222">
        <f t="shared" si="30"/>
        <v>0</v>
      </c>
      <c r="O230" s="223"/>
      <c r="P230" s="224"/>
      <c r="Q230" s="224"/>
      <c r="R230" s="224"/>
      <c r="S230" s="224"/>
      <c r="T230" s="225"/>
      <c r="U230" s="226">
        <f t="shared" si="31"/>
        <v>0</v>
      </c>
      <c r="V230" s="227"/>
      <c r="W230" s="228" t="str">
        <f t="shared" si="32"/>
        <v>0</v>
      </c>
      <c r="X230" s="509"/>
      <c r="Y230" s="229">
        <f t="shared" si="33"/>
        <v>0</v>
      </c>
    </row>
    <row r="231" spans="2:25" ht="18.75" customHeight="1">
      <c r="B231" s="516"/>
      <c r="C231" s="507"/>
      <c r="D231" s="216"/>
      <c r="E231" s="216"/>
      <c r="F231" s="217"/>
      <c r="G231" s="218">
        <f>F231/$G$15</f>
        <v>0</v>
      </c>
      <c r="H231" s="219">
        <f>F231/$H$15</f>
        <v>0</v>
      </c>
      <c r="I231" s="219">
        <f>H231/$I$15</f>
        <v>0</v>
      </c>
      <c r="J231" s="217"/>
      <c r="K231" s="220"/>
      <c r="L231" s="220"/>
      <c r="M231" s="232"/>
      <c r="N231" s="222">
        <f>M231/$N$15</f>
        <v>0</v>
      </c>
      <c r="O231" s="231"/>
      <c r="P231" s="231"/>
      <c r="Q231" s="231"/>
      <c r="R231" s="231"/>
      <c r="S231" s="231"/>
      <c r="T231" s="225"/>
      <c r="U231" s="226">
        <f>H231/$U$15</f>
        <v>0</v>
      </c>
      <c r="V231" s="227"/>
      <c r="W231" s="228" t="str">
        <f>IF(V231&lt;1,"0",IF(V231&lt;5,"2",IF(V231&gt;=5,"6")))</f>
        <v>0</v>
      </c>
      <c r="X231" s="510"/>
      <c r="Y231" s="229">
        <f t="shared" si="33"/>
        <v>0</v>
      </c>
    </row>
    <row r="232" spans="2:25">
      <c r="B232" s="233"/>
      <c r="C232" s="234" t="s">
        <v>111</v>
      </c>
      <c r="D232" s="235"/>
      <c r="E232" s="236">
        <f>COUNTA(E193:E231)</f>
        <v>35</v>
      </c>
      <c r="F232" s="236">
        <f>SUM(F193:F231)</f>
        <v>16043</v>
      </c>
      <c r="G232" s="236">
        <f>SUM(G193:G231)</f>
        <v>3208.6000000000008</v>
      </c>
      <c r="H232" s="236">
        <f>SUM(H193:H231)</f>
        <v>8912.7777777777774</v>
      </c>
      <c r="I232" s="236">
        <f>SUM(I193:I231)</f>
        <v>2.9709259259259255</v>
      </c>
      <c r="J232" s="236">
        <f>COUNTA(J193:J231)</f>
        <v>3</v>
      </c>
      <c r="K232" s="236">
        <f>COUNTA(K193:K231)</f>
        <v>3</v>
      </c>
      <c r="L232" s="236">
        <f>COUNTA(L193:L231)</f>
        <v>0</v>
      </c>
      <c r="M232" s="236">
        <f>SUM(M193:M231)</f>
        <v>8912.7777777777774</v>
      </c>
      <c r="N232" s="236">
        <f>SUM(N193:N231)</f>
        <v>178.25555555555556</v>
      </c>
      <c r="O232" s="237"/>
      <c r="P232" s="238">
        <f>COUNTIF(P193:P231, "YES")</f>
        <v>3</v>
      </c>
      <c r="Q232" s="237"/>
      <c r="R232" s="237"/>
      <c r="S232" s="237"/>
      <c r="T232" s="237"/>
      <c r="U232" s="236">
        <f>SUM(U193:U231)</f>
        <v>5.9418518518518511</v>
      </c>
      <c r="V232" s="236">
        <f>SUM(V193:V231)</f>
        <v>5.9418518518518511</v>
      </c>
      <c r="W232" s="236">
        <f t="array" ref="W232">SUM(ABS(W193:W231))</f>
        <v>6</v>
      </c>
      <c r="X232" s="238" t="str">
        <f>IF(X193&lt;0.2, "0", IF(X193&lt;=2, "2", IF(X193&gt;2, ROUND(X193,0))))</f>
        <v>2</v>
      </c>
      <c r="Y232" s="236">
        <f>SUM(Y193:Y231)</f>
        <v>3</v>
      </c>
    </row>
    <row r="233" spans="2:25" ht="18.75" customHeight="1">
      <c r="B233" s="514">
        <v>4</v>
      </c>
      <c r="C233" s="517" t="s">
        <v>7215</v>
      </c>
      <c r="D233" s="216">
        <v>1</v>
      </c>
      <c r="E233" s="216" t="s">
        <v>954</v>
      </c>
      <c r="F233" s="217">
        <v>320</v>
      </c>
      <c r="G233" s="218">
        <f t="shared" ref="G233:G296" si="34">F233/$G$15</f>
        <v>64</v>
      </c>
      <c r="H233" s="219">
        <f t="shared" ref="H233:H296" si="35">F233/$H$15</f>
        <v>177.77777777777777</v>
      </c>
      <c r="I233" s="219">
        <f t="shared" ref="I233:I296" si="36">H233/$I$15</f>
        <v>5.9259259259259255E-2</v>
      </c>
      <c r="J233" s="217"/>
      <c r="K233" s="220"/>
      <c r="L233" s="220"/>
      <c r="M233" s="221"/>
      <c r="N233" s="222">
        <f t="shared" ref="N233:N298" si="37">M233/$N$15</f>
        <v>0</v>
      </c>
      <c r="O233" s="223"/>
      <c r="P233" s="224"/>
      <c r="Q233" s="224"/>
      <c r="R233" s="224"/>
      <c r="S233" s="224"/>
      <c r="T233" s="225"/>
      <c r="U233" s="226">
        <f t="shared" ref="U233:U296" si="38">H233/$U$15</f>
        <v>0.11851851851851851</v>
      </c>
      <c r="V233" s="227"/>
      <c r="W233" s="228" t="str">
        <f t="shared" ref="W233:W296" si="39">IF(V233&lt;1,"0",IF(V233&lt;5,"2",IF(V233&gt;=5,"6")))</f>
        <v>0</v>
      </c>
      <c r="X233" s="508">
        <f>K300/$X$15</f>
        <v>1.6666666666666667</v>
      </c>
      <c r="Y233" s="229">
        <f t="shared" ref="Y233:Y296" si="40">W233/2</f>
        <v>0</v>
      </c>
    </row>
    <row r="234" spans="2:25" ht="18.75" customHeight="1">
      <c r="B234" s="515"/>
      <c r="C234" s="518"/>
      <c r="D234" s="216">
        <v>2</v>
      </c>
      <c r="E234" s="216" t="s">
        <v>7216</v>
      </c>
      <c r="F234" s="217">
        <v>200</v>
      </c>
      <c r="G234" s="218">
        <f t="shared" si="34"/>
        <v>40</v>
      </c>
      <c r="H234" s="219">
        <f t="shared" si="35"/>
        <v>111.11111111111111</v>
      </c>
      <c r="I234" s="219">
        <f t="shared" si="36"/>
        <v>3.7037037037037035E-2</v>
      </c>
      <c r="J234" s="217"/>
      <c r="K234" s="220"/>
      <c r="L234" s="220"/>
      <c r="M234" s="221"/>
      <c r="N234" s="222">
        <f t="shared" si="37"/>
        <v>0</v>
      </c>
      <c r="O234" s="223"/>
      <c r="P234" s="224"/>
      <c r="Q234" s="224"/>
      <c r="R234" s="224"/>
      <c r="S234" s="224"/>
      <c r="T234" s="225"/>
      <c r="U234" s="226">
        <f t="shared" si="38"/>
        <v>7.407407407407407E-2</v>
      </c>
      <c r="V234" s="227"/>
      <c r="W234" s="228" t="str">
        <f t="shared" si="39"/>
        <v>0</v>
      </c>
      <c r="X234" s="509"/>
      <c r="Y234" s="229">
        <f t="shared" si="40"/>
        <v>0</v>
      </c>
    </row>
    <row r="235" spans="2:25" ht="18.75" customHeight="1">
      <c r="B235" s="515"/>
      <c r="C235" s="518"/>
      <c r="D235" s="216">
        <v>3</v>
      </c>
      <c r="E235" s="216" t="s">
        <v>7217</v>
      </c>
      <c r="F235" s="217">
        <v>2750</v>
      </c>
      <c r="G235" s="218">
        <f t="shared" si="34"/>
        <v>550</v>
      </c>
      <c r="H235" s="219">
        <f t="shared" si="35"/>
        <v>1527.7777777777778</v>
      </c>
      <c r="I235" s="219">
        <f t="shared" si="36"/>
        <v>0.5092592592592593</v>
      </c>
      <c r="J235" s="217" t="s">
        <v>7218</v>
      </c>
      <c r="K235" s="220" t="s">
        <v>11380</v>
      </c>
      <c r="L235" s="220"/>
      <c r="M235" s="221">
        <f>SUM(H233:H240)</f>
        <v>2736.1111111111113</v>
      </c>
      <c r="N235" s="222">
        <f t="shared" si="37"/>
        <v>54.722222222222229</v>
      </c>
      <c r="O235" s="223" t="s">
        <v>2785</v>
      </c>
      <c r="P235" s="224" t="s">
        <v>178</v>
      </c>
      <c r="Q235" s="224"/>
      <c r="R235" s="224" t="s">
        <v>3576</v>
      </c>
      <c r="S235" s="224"/>
      <c r="T235" s="225"/>
      <c r="U235" s="226">
        <f t="shared" si="38"/>
        <v>1.0185185185185186</v>
      </c>
      <c r="V235" s="227">
        <f>SUM(U233:U240)</f>
        <v>1.8240740740740744</v>
      </c>
      <c r="W235" s="228" t="str">
        <f t="shared" si="39"/>
        <v>2</v>
      </c>
      <c r="X235" s="509"/>
      <c r="Y235" s="229">
        <f t="shared" si="40"/>
        <v>1</v>
      </c>
    </row>
    <row r="236" spans="2:25" ht="18.75" customHeight="1">
      <c r="B236" s="515"/>
      <c r="C236" s="518"/>
      <c r="D236" s="216">
        <v>4</v>
      </c>
      <c r="E236" s="216" t="s">
        <v>7219</v>
      </c>
      <c r="F236" s="217">
        <v>550</v>
      </c>
      <c r="G236" s="218">
        <f t="shared" si="34"/>
        <v>110</v>
      </c>
      <c r="H236" s="219">
        <f t="shared" si="35"/>
        <v>305.55555555555554</v>
      </c>
      <c r="I236" s="219">
        <f t="shared" si="36"/>
        <v>0.10185185185185185</v>
      </c>
      <c r="J236" s="217"/>
      <c r="K236" s="220"/>
      <c r="L236" s="220"/>
      <c r="M236" s="221"/>
      <c r="N236" s="222">
        <f t="shared" si="37"/>
        <v>0</v>
      </c>
      <c r="O236" s="223"/>
      <c r="P236" s="224"/>
      <c r="Q236" s="224"/>
      <c r="R236" s="224"/>
      <c r="S236" s="224"/>
      <c r="T236" s="225"/>
      <c r="U236" s="226">
        <f t="shared" si="38"/>
        <v>0.20370370370370369</v>
      </c>
      <c r="V236" s="227"/>
      <c r="W236" s="228" t="str">
        <f t="shared" si="39"/>
        <v>0</v>
      </c>
      <c r="X236" s="509"/>
      <c r="Y236" s="229">
        <f t="shared" si="40"/>
        <v>0</v>
      </c>
    </row>
    <row r="237" spans="2:25" ht="18.75" customHeight="1">
      <c r="B237" s="515"/>
      <c r="C237" s="518"/>
      <c r="D237" s="216">
        <v>5</v>
      </c>
      <c r="E237" s="216" t="s">
        <v>7220</v>
      </c>
      <c r="F237" s="217">
        <v>410</v>
      </c>
      <c r="G237" s="218">
        <f t="shared" si="34"/>
        <v>82</v>
      </c>
      <c r="H237" s="219">
        <f t="shared" si="35"/>
        <v>227.77777777777777</v>
      </c>
      <c r="I237" s="219">
        <f t="shared" si="36"/>
        <v>7.5925925925925924E-2</v>
      </c>
      <c r="J237" s="217"/>
      <c r="K237" s="220"/>
      <c r="L237" s="220"/>
      <c r="M237" s="221"/>
      <c r="N237" s="222">
        <f t="shared" si="37"/>
        <v>0</v>
      </c>
      <c r="O237" s="223"/>
      <c r="P237" s="224"/>
      <c r="Q237" s="224"/>
      <c r="R237" s="224"/>
      <c r="S237" s="224"/>
      <c r="T237" s="225"/>
      <c r="U237" s="226">
        <f t="shared" si="38"/>
        <v>0.15185185185185185</v>
      </c>
      <c r="V237" s="227"/>
      <c r="W237" s="228" t="str">
        <f t="shared" si="39"/>
        <v>0</v>
      </c>
      <c r="X237" s="509"/>
      <c r="Y237" s="229">
        <f t="shared" si="40"/>
        <v>0</v>
      </c>
    </row>
    <row r="238" spans="2:25" ht="18.75" customHeight="1">
      <c r="B238" s="515"/>
      <c r="C238" s="518"/>
      <c r="D238" s="216">
        <v>6</v>
      </c>
      <c r="E238" s="216" t="s">
        <v>7179</v>
      </c>
      <c r="F238" s="217">
        <v>190</v>
      </c>
      <c r="G238" s="218">
        <f t="shared" si="34"/>
        <v>38</v>
      </c>
      <c r="H238" s="219">
        <f t="shared" si="35"/>
        <v>105.55555555555556</v>
      </c>
      <c r="I238" s="219">
        <f t="shared" si="36"/>
        <v>3.5185185185185187E-2</v>
      </c>
      <c r="J238" s="217"/>
      <c r="K238" s="220"/>
      <c r="L238" s="220"/>
      <c r="M238" s="221"/>
      <c r="N238" s="222">
        <f t="shared" si="37"/>
        <v>0</v>
      </c>
      <c r="O238" s="223"/>
      <c r="P238" s="224"/>
      <c r="Q238" s="224"/>
      <c r="R238" s="224"/>
      <c r="S238" s="224"/>
      <c r="T238" s="225"/>
      <c r="U238" s="226">
        <f t="shared" si="38"/>
        <v>7.0370370370370375E-2</v>
      </c>
      <c r="V238" s="227"/>
      <c r="W238" s="228" t="str">
        <f t="shared" si="39"/>
        <v>0</v>
      </c>
      <c r="X238" s="509"/>
      <c r="Y238" s="229">
        <f t="shared" si="40"/>
        <v>0</v>
      </c>
    </row>
    <row r="239" spans="2:25" ht="18.75" customHeight="1">
      <c r="B239" s="515"/>
      <c r="C239" s="518"/>
      <c r="D239" s="216">
        <v>7</v>
      </c>
      <c r="E239" s="216" t="s">
        <v>7221</v>
      </c>
      <c r="F239" s="217">
        <v>290</v>
      </c>
      <c r="G239" s="218">
        <f t="shared" si="34"/>
        <v>58</v>
      </c>
      <c r="H239" s="219">
        <f t="shared" si="35"/>
        <v>161.11111111111111</v>
      </c>
      <c r="I239" s="219">
        <f t="shared" si="36"/>
        <v>5.3703703703703705E-2</v>
      </c>
      <c r="J239" s="217"/>
      <c r="K239" s="220"/>
      <c r="L239" s="220"/>
      <c r="M239" s="221"/>
      <c r="N239" s="222">
        <f t="shared" si="37"/>
        <v>0</v>
      </c>
      <c r="O239" s="223"/>
      <c r="P239" s="224"/>
      <c r="Q239" s="224"/>
      <c r="R239" s="224"/>
      <c r="S239" s="224"/>
      <c r="T239" s="225"/>
      <c r="U239" s="226">
        <f t="shared" si="38"/>
        <v>0.10740740740740741</v>
      </c>
      <c r="V239" s="227"/>
      <c r="W239" s="228" t="str">
        <f t="shared" si="39"/>
        <v>0</v>
      </c>
      <c r="X239" s="509"/>
      <c r="Y239" s="229">
        <f t="shared" si="40"/>
        <v>0</v>
      </c>
    </row>
    <row r="240" spans="2:25" ht="18.75" customHeight="1">
      <c r="B240" s="515"/>
      <c r="C240" s="518"/>
      <c r="D240" s="216">
        <v>8</v>
      </c>
      <c r="E240" s="216" t="s">
        <v>7222</v>
      </c>
      <c r="F240" s="217">
        <v>215</v>
      </c>
      <c r="G240" s="218">
        <f t="shared" si="34"/>
        <v>43</v>
      </c>
      <c r="H240" s="219">
        <f t="shared" si="35"/>
        <v>119.44444444444444</v>
      </c>
      <c r="I240" s="219">
        <f t="shared" si="36"/>
        <v>3.9814814814814817E-2</v>
      </c>
      <c r="J240" s="217"/>
      <c r="K240" s="220"/>
      <c r="L240" s="220"/>
      <c r="M240" s="221"/>
      <c r="N240" s="222">
        <f t="shared" si="37"/>
        <v>0</v>
      </c>
      <c r="O240" s="223"/>
      <c r="P240" s="224"/>
      <c r="Q240" s="224"/>
      <c r="R240" s="224"/>
      <c r="S240" s="224"/>
      <c r="T240" s="225"/>
      <c r="U240" s="226">
        <f t="shared" si="38"/>
        <v>7.9629629629629634E-2</v>
      </c>
      <c r="V240" s="227"/>
      <c r="W240" s="228" t="str">
        <f t="shared" si="39"/>
        <v>0</v>
      </c>
      <c r="X240" s="509"/>
      <c r="Y240" s="229">
        <f t="shared" si="40"/>
        <v>0</v>
      </c>
    </row>
    <row r="241" spans="2:25" ht="18.75" customHeight="1">
      <c r="B241" s="515"/>
      <c r="C241" s="518"/>
      <c r="D241" s="216"/>
      <c r="E241" s="216"/>
      <c r="F241" s="217"/>
      <c r="G241" s="218">
        <f t="shared" si="34"/>
        <v>0</v>
      </c>
      <c r="H241" s="219">
        <f t="shared" si="35"/>
        <v>0</v>
      </c>
      <c r="I241" s="219">
        <f t="shared" si="36"/>
        <v>0</v>
      </c>
      <c r="J241" s="217"/>
      <c r="K241" s="220"/>
      <c r="L241" s="220"/>
      <c r="M241" s="221"/>
      <c r="N241" s="222">
        <f t="shared" si="37"/>
        <v>0</v>
      </c>
      <c r="O241" s="223"/>
      <c r="P241" s="224"/>
      <c r="Q241" s="224"/>
      <c r="R241" s="224"/>
      <c r="S241" s="224"/>
      <c r="T241" s="225"/>
      <c r="U241" s="226">
        <f t="shared" si="38"/>
        <v>0</v>
      </c>
      <c r="V241" s="227"/>
      <c r="W241" s="228" t="str">
        <f t="shared" si="39"/>
        <v>0</v>
      </c>
      <c r="X241" s="509"/>
      <c r="Y241" s="229">
        <f t="shared" si="40"/>
        <v>0</v>
      </c>
    </row>
    <row r="242" spans="2:25" ht="18.75" customHeight="1">
      <c r="B242" s="515"/>
      <c r="C242" s="518"/>
      <c r="D242" s="216">
        <v>1</v>
      </c>
      <c r="E242" s="216" t="s">
        <v>7186</v>
      </c>
      <c r="F242" s="217">
        <v>2400</v>
      </c>
      <c r="G242" s="218">
        <f t="shared" si="34"/>
        <v>480</v>
      </c>
      <c r="H242" s="219">
        <f t="shared" si="35"/>
        <v>1333.3333333333333</v>
      </c>
      <c r="I242" s="219">
        <f t="shared" si="36"/>
        <v>0.44444444444444442</v>
      </c>
      <c r="J242" s="217"/>
      <c r="K242" s="220" t="s">
        <v>7223</v>
      </c>
      <c r="L242" s="220"/>
      <c r="M242" s="221">
        <f>SUM(H242:H248)</f>
        <v>2861.1111111111109</v>
      </c>
      <c r="N242" s="222">
        <f t="shared" si="37"/>
        <v>57.222222222222214</v>
      </c>
      <c r="O242" s="223" t="s">
        <v>2523</v>
      </c>
      <c r="P242" s="224" t="s">
        <v>178</v>
      </c>
      <c r="Q242" s="224"/>
      <c r="R242" s="224" t="s">
        <v>7224</v>
      </c>
      <c r="S242" s="224"/>
      <c r="T242" s="225"/>
      <c r="U242" s="226">
        <f t="shared" si="38"/>
        <v>0.88888888888888884</v>
      </c>
      <c r="V242" s="227">
        <f>SUM(U242:U248)</f>
        <v>1.907407407407407</v>
      </c>
      <c r="W242" s="228" t="str">
        <f t="shared" si="39"/>
        <v>2</v>
      </c>
      <c r="X242" s="509"/>
      <c r="Y242" s="229">
        <f t="shared" si="40"/>
        <v>1</v>
      </c>
    </row>
    <row r="243" spans="2:25" ht="18.75" customHeight="1">
      <c r="B243" s="515"/>
      <c r="C243" s="518"/>
      <c r="D243" s="216">
        <v>2</v>
      </c>
      <c r="E243" s="216" t="s">
        <v>7225</v>
      </c>
      <c r="F243" s="217">
        <v>900</v>
      </c>
      <c r="G243" s="218">
        <f t="shared" si="34"/>
        <v>180</v>
      </c>
      <c r="H243" s="219">
        <f t="shared" si="35"/>
        <v>500</v>
      </c>
      <c r="I243" s="219">
        <f t="shared" si="36"/>
        <v>0.16666666666666666</v>
      </c>
      <c r="J243" s="217"/>
      <c r="K243" s="220"/>
      <c r="L243" s="220"/>
      <c r="M243" s="221"/>
      <c r="N243" s="222">
        <f t="shared" si="37"/>
        <v>0</v>
      </c>
      <c r="O243" s="223"/>
      <c r="P243" s="224"/>
      <c r="Q243" s="224"/>
      <c r="R243" s="224"/>
      <c r="S243" s="224"/>
      <c r="T243" s="225"/>
      <c r="U243" s="226">
        <f t="shared" si="38"/>
        <v>0.33333333333333331</v>
      </c>
      <c r="V243" s="227"/>
      <c r="W243" s="228" t="str">
        <f t="shared" si="39"/>
        <v>0</v>
      </c>
      <c r="X243" s="509"/>
      <c r="Y243" s="229">
        <f t="shared" si="40"/>
        <v>0</v>
      </c>
    </row>
    <row r="244" spans="2:25" ht="18.75" customHeight="1">
      <c r="B244" s="515"/>
      <c r="C244" s="518"/>
      <c r="D244" s="216">
        <v>3</v>
      </c>
      <c r="E244" s="216" t="s">
        <v>7226</v>
      </c>
      <c r="F244" s="217">
        <v>375</v>
      </c>
      <c r="G244" s="218">
        <f t="shared" si="34"/>
        <v>75</v>
      </c>
      <c r="H244" s="219">
        <f t="shared" si="35"/>
        <v>208.33333333333331</v>
      </c>
      <c r="I244" s="219">
        <f t="shared" si="36"/>
        <v>6.9444444444444434E-2</v>
      </c>
      <c r="J244" s="217"/>
      <c r="K244" s="220"/>
      <c r="L244" s="220"/>
      <c r="M244" s="221"/>
      <c r="N244" s="222">
        <f t="shared" si="37"/>
        <v>0</v>
      </c>
      <c r="O244" s="223"/>
      <c r="P244" s="224"/>
      <c r="Q244" s="224"/>
      <c r="R244" s="224"/>
      <c r="S244" s="224"/>
      <c r="T244" s="225"/>
      <c r="U244" s="226">
        <f t="shared" si="38"/>
        <v>0.13888888888888887</v>
      </c>
      <c r="V244" s="227"/>
      <c r="W244" s="228" t="str">
        <f t="shared" si="39"/>
        <v>0</v>
      </c>
      <c r="X244" s="509"/>
      <c r="Y244" s="229">
        <f t="shared" si="40"/>
        <v>0</v>
      </c>
    </row>
    <row r="245" spans="2:25" ht="18.75" customHeight="1">
      <c r="B245" s="515"/>
      <c r="C245" s="518"/>
      <c r="D245" s="216">
        <v>4</v>
      </c>
      <c r="E245" s="216" t="s">
        <v>7227</v>
      </c>
      <c r="F245" s="217">
        <v>400</v>
      </c>
      <c r="G245" s="218">
        <f t="shared" si="34"/>
        <v>80</v>
      </c>
      <c r="H245" s="219">
        <f t="shared" si="35"/>
        <v>222.22222222222223</v>
      </c>
      <c r="I245" s="219">
        <f t="shared" si="36"/>
        <v>7.407407407407407E-2</v>
      </c>
      <c r="J245" s="217"/>
      <c r="K245" s="220"/>
      <c r="L245" s="220"/>
      <c r="M245" s="221"/>
      <c r="N245" s="222">
        <f t="shared" si="37"/>
        <v>0</v>
      </c>
      <c r="O245" s="223"/>
      <c r="P245" s="224"/>
      <c r="Q245" s="224"/>
      <c r="R245" s="224"/>
      <c r="S245" s="224"/>
      <c r="T245" s="225"/>
      <c r="U245" s="226">
        <f t="shared" si="38"/>
        <v>0.14814814814814814</v>
      </c>
      <c r="V245" s="227"/>
      <c r="W245" s="228" t="str">
        <f t="shared" si="39"/>
        <v>0</v>
      </c>
      <c r="X245" s="509"/>
      <c r="Y245" s="229">
        <f t="shared" si="40"/>
        <v>0</v>
      </c>
    </row>
    <row r="246" spans="2:25" ht="18.75" customHeight="1">
      <c r="B246" s="515"/>
      <c r="C246" s="518"/>
      <c r="D246" s="216">
        <v>5</v>
      </c>
      <c r="E246" s="216" t="s">
        <v>7228</v>
      </c>
      <c r="F246" s="217">
        <v>350</v>
      </c>
      <c r="G246" s="218">
        <f t="shared" si="34"/>
        <v>70</v>
      </c>
      <c r="H246" s="219">
        <f t="shared" si="35"/>
        <v>194.44444444444443</v>
      </c>
      <c r="I246" s="219">
        <f t="shared" si="36"/>
        <v>6.4814814814814811E-2</v>
      </c>
      <c r="J246" s="217"/>
      <c r="K246" s="220"/>
      <c r="L246" s="220"/>
      <c r="M246" s="221"/>
      <c r="N246" s="222">
        <f t="shared" si="37"/>
        <v>0</v>
      </c>
      <c r="O246" s="223"/>
      <c r="P246" s="224"/>
      <c r="Q246" s="224"/>
      <c r="R246" s="224"/>
      <c r="S246" s="224"/>
      <c r="T246" s="225"/>
      <c r="U246" s="226">
        <f t="shared" si="38"/>
        <v>0.12962962962962962</v>
      </c>
      <c r="V246" s="227"/>
      <c r="W246" s="228" t="str">
        <f t="shared" si="39"/>
        <v>0</v>
      </c>
      <c r="X246" s="509"/>
      <c r="Y246" s="229">
        <f t="shared" si="40"/>
        <v>0</v>
      </c>
    </row>
    <row r="247" spans="2:25" ht="18.75" customHeight="1">
      <c r="B247" s="515"/>
      <c r="C247" s="518"/>
      <c r="D247" s="216">
        <v>6</v>
      </c>
      <c r="E247" s="216" t="s">
        <v>7229</v>
      </c>
      <c r="F247" s="217">
        <v>420</v>
      </c>
      <c r="G247" s="218">
        <f t="shared" si="34"/>
        <v>84</v>
      </c>
      <c r="H247" s="219">
        <f t="shared" si="35"/>
        <v>233.33333333333331</v>
      </c>
      <c r="I247" s="219">
        <f t="shared" si="36"/>
        <v>7.7777777777777765E-2</v>
      </c>
      <c r="J247" s="217"/>
      <c r="K247" s="220"/>
      <c r="L247" s="220"/>
      <c r="M247" s="221"/>
      <c r="N247" s="222">
        <f t="shared" si="37"/>
        <v>0</v>
      </c>
      <c r="O247" s="223"/>
      <c r="P247" s="224"/>
      <c r="Q247" s="224"/>
      <c r="R247" s="224"/>
      <c r="S247" s="224"/>
      <c r="T247" s="225"/>
      <c r="U247" s="226">
        <f t="shared" si="38"/>
        <v>0.15555555555555553</v>
      </c>
      <c r="V247" s="227"/>
      <c r="W247" s="228" t="str">
        <f t="shared" si="39"/>
        <v>0</v>
      </c>
      <c r="X247" s="509"/>
      <c r="Y247" s="229">
        <f t="shared" si="40"/>
        <v>0</v>
      </c>
    </row>
    <row r="248" spans="2:25" ht="18.75" customHeight="1">
      <c r="B248" s="515"/>
      <c r="C248" s="518"/>
      <c r="D248" s="216">
        <v>7</v>
      </c>
      <c r="E248" s="216" t="s">
        <v>7230</v>
      </c>
      <c r="F248" s="217">
        <v>305</v>
      </c>
      <c r="G248" s="218">
        <f t="shared" si="34"/>
        <v>61</v>
      </c>
      <c r="H248" s="219">
        <f t="shared" si="35"/>
        <v>169.44444444444443</v>
      </c>
      <c r="I248" s="219">
        <f t="shared" si="36"/>
        <v>5.6481481481481473E-2</v>
      </c>
      <c r="J248" s="217"/>
      <c r="K248" s="220"/>
      <c r="L248" s="220"/>
      <c r="M248" s="221"/>
      <c r="N248" s="222">
        <f t="shared" si="37"/>
        <v>0</v>
      </c>
      <c r="O248" s="223"/>
      <c r="P248" s="224"/>
      <c r="Q248" s="224"/>
      <c r="R248" s="224"/>
      <c r="S248" s="224"/>
      <c r="T248" s="225"/>
      <c r="U248" s="226">
        <f t="shared" si="38"/>
        <v>0.11296296296296295</v>
      </c>
      <c r="V248" s="227"/>
      <c r="W248" s="228" t="str">
        <f t="shared" si="39"/>
        <v>0</v>
      </c>
      <c r="X248" s="509"/>
      <c r="Y248" s="229">
        <f t="shared" si="40"/>
        <v>0</v>
      </c>
    </row>
    <row r="249" spans="2:25" ht="18.75" customHeight="1">
      <c r="B249" s="515"/>
      <c r="C249" s="518"/>
      <c r="D249" s="216"/>
      <c r="E249" s="216"/>
      <c r="F249" s="217"/>
      <c r="G249" s="218">
        <f t="shared" si="34"/>
        <v>0</v>
      </c>
      <c r="H249" s="219">
        <f t="shared" si="35"/>
        <v>0</v>
      </c>
      <c r="I249" s="219">
        <f t="shared" si="36"/>
        <v>0</v>
      </c>
      <c r="J249" s="217"/>
      <c r="K249" s="220"/>
      <c r="L249" s="220"/>
      <c r="M249" s="221"/>
      <c r="N249" s="222">
        <f t="shared" si="37"/>
        <v>0</v>
      </c>
      <c r="O249" s="223"/>
      <c r="P249" s="224"/>
      <c r="Q249" s="224"/>
      <c r="R249" s="224"/>
      <c r="S249" s="224"/>
      <c r="T249" s="225"/>
      <c r="U249" s="226">
        <f t="shared" si="38"/>
        <v>0</v>
      </c>
      <c r="V249" s="227"/>
      <c r="W249" s="228" t="str">
        <f t="shared" si="39"/>
        <v>0</v>
      </c>
      <c r="X249" s="509"/>
      <c r="Y249" s="229">
        <f t="shared" si="40"/>
        <v>0</v>
      </c>
    </row>
    <row r="250" spans="2:25" ht="18.75" customHeight="1">
      <c r="B250" s="515"/>
      <c r="C250" s="518"/>
      <c r="D250" s="216">
        <v>1</v>
      </c>
      <c r="E250" s="216" t="s">
        <v>7231</v>
      </c>
      <c r="F250" s="217">
        <v>710</v>
      </c>
      <c r="G250" s="218">
        <f t="shared" si="34"/>
        <v>142</v>
      </c>
      <c r="H250" s="219">
        <f t="shared" si="35"/>
        <v>394.44444444444446</v>
      </c>
      <c r="I250" s="219">
        <f t="shared" si="36"/>
        <v>0.13148148148148148</v>
      </c>
      <c r="J250" s="217" t="s">
        <v>11381</v>
      </c>
      <c r="K250" s="217" t="s">
        <v>11381</v>
      </c>
      <c r="L250" s="220"/>
      <c r="M250" s="221">
        <f>SUM(H250:H255)</f>
        <v>2893.3333333333335</v>
      </c>
      <c r="N250" s="222">
        <f t="shared" si="37"/>
        <v>57.866666666666667</v>
      </c>
      <c r="O250" s="223" t="s">
        <v>4761</v>
      </c>
      <c r="P250" s="224" t="s">
        <v>178</v>
      </c>
      <c r="Q250" s="224"/>
      <c r="R250" s="224" t="s">
        <v>3576</v>
      </c>
      <c r="S250" s="224"/>
      <c r="T250" s="225"/>
      <c r="U250" s="226">
        <f t="shared" si="38"/>
        <v>0.26296296296296295</v>
      </c>
      <c r="V250" s="227">
        <f>SUM(U250:U255)</f>
        <v>1.9288888888888884</v>
      </c>
      <c r="W250" s="228" t="str">
        <f t="shared" si="39"/>
        <v>2</v>
      </c>
      <c r="X250" s="509"/>
      <c r="Y250" s="229">
        <f t="shared" si="40"/>
        <v>1</v>
      </c>
    </row>
    <row r="251" spans="2:25" ht="18.75" customHeight="1">
      <c r="B251" s="515"/>
      <c r="C251" s="518"/>
      <c r="D251" s="216">
        <v>2</v>
      </c>
      <c r="E251" s="216" t="s">
        <v>7232</v>
      </c>
      <c r="F251" s="217">
        <v>470</v>
      </c>
      <c r="G251" s="218">
        <f t="shared" si="34"/>
        <v>94</v>
      </c>
      <c r="H251" s="219">
        <f t="shared" si="35"/>
        <v>261.11111111111109</v>
      </c>
      <c r="I251" s="219">
        <f t="shared" si="36"/>
        <v>8.7037037037037024E-2</v>
      </c>
      <c r="J251" s="217"/>
      <c r="K251" s="220"/>
      <c r="L251" s="220"/>
      <c r="M251" s="221"/>
      <c r="N251" s="222">
        <f t="shared" si="37"/>
        <v>0</v>
      </c>
      <c r="O251" s="223"/>
      <c r="P251" s="224"/>
      <c r="Q251" s="224"/>
      <c r="R251" s="224"/>
      <c r="S251" s="224"/>
      <c r="T251" s="225"/>
      <c r="U251" s="226">
        <f t="shared" si="38"/>
        <v>0.17407407407407405</v>
      </c>
      <c r="V251" s="227"/>
      <c r="W251" s="228" t="str">
        <f t="shared" si="39"/>
        <v>0</v>
      </c>
      <c r="X251" s="509"/>
      <c r="Y251" s="229">
        <f t="shared" si="40"/>
        <v>0</v>
      </c>
    </row>
    <row r="252" spans="2:25" ht="18.75" customHeight="1">
      <c r="B252" s="515"/>
      <c r="C252" s="518"/>
      <c r="D252" s="216">
        <v>3</v>
      </c>
      <c r="E252" s="216" t="s">
        <v>7177</v>
      </c>
      <c r="F252" s="217">
        <v>410</v>
      </c>
      <c r="G252" s="218">
        <f t="shared" si="34"/>
        <v>82</v>
      </c>
      <c r="H252" s="219">
        <f t="shared" si="35"/>
        <v>227.77777777777777</v>
      </c>
      <c r="I252" s="219">
        <f t="shared" si="36"/>
        <v>7.5925925925925924E-2</v>
      </c>
      <c r="J252" s="217"/>
      <c r="K252" s="220"/>
      <c r="L252" s="220"/>
      <c r="M252" s="221"/>
      <c r="N252" s="222">
        <f t="shared" si="37"/>
        <v>0</v>
      </c>
      <c r="O252" s="223"/>
      <c r="P252" s="224"/>
      <c r="Q252" s="224"/>
      <c r="R252" s="224"/>
      <c r="S252" s="224"/>
      <c r="T252" s="225"/>
      <c r="U252" s="226">
        <f t="shared" si="38"/>
        <v>0.15185185185185185</v>
      </c>
      <c r="V252" s="227"/>
      <c r="W252" s="228" t="str">
        <f t="shared" si="39"/>
        <v>0</v>
      </c>
      <c r="X252" s="509"/>
      <c r="Y252" s="229">
        <f t="shared" si="40"/>
        <v>0</v>
      </c>
    </row>
    <row r="253" spans="2:25" ht="18.75" customHeight="1">
      <c r="B253" s="515"/>
      <c r="C253" s="518"/>
      <c r="D253" s="216">
        <v>4</v>
      </c>
      <c r="E253" s="216" t="s">
        <v>7233</v>
      </c>
      <c r="F253" s="217">
        <v>3000</v>
      </c>
      <c r="G253" s="218">
        <f t="shared" si="34"/>
        <v>600</v>
      </c>
      <c r="H253" s="219">
        <f t="shared" si="35"/>
        <v>1666.6666666666665</v>
      </c>
      <c r="I253" s="219">
        <f t="shared" si="36"/>
        <v>0.55555555555555547</v>
      </c>
      <c r="J253" s="217"/>
      <c r="K253" s="220"/>
      <c r="L253" s="220"/>
      <c r="M253" s="221"/>
      <c r="N253" s="222">
        <f t="shared" si="37"/>
        <v>0</v>
      </c>
      <c r="O253" s="223"/>
      <c r="P253" s="224"/>
      <c r="Q253" s="224"/>
      <c r="R253" s="224"/>
      <c r="S253" s="224"/>
      <c r="T253" s="225"/>
      <c r="U253" s="226">
        <f t="shared" si="38"/>
        <v>1.1111111111111109</v>
      </c>
      <c r="V253" s="227"/>
      <c r="W253" s="228" t="str">
        <f t="shared" si="39"/>
        <v>0</v>
      </c>
      <c r="X253" s="509"/>
      <c r="Y253" s="229">
        <f t="shared" si="40"/>
        <v>0</v>
      </c>
    </row>
    <row r="254" spans="2:25" ht="18.75" customHeight="1">
      <c r="B254" s="515"/>
      <c r="C254" s="518"/>
      <c r="D254" s="216">
        <v>5</v>
      </c>
      <c r="E254" s="216" t="s">
        <v>7234</v>
      </c>
      <c r="F254" s="217">
        <v>418</v>
      </c>
      <c r="G254" s="218">
        <f t="shared" si="34"/>
        <v>83.6</v>
      </c>
      <c r="H254" s="219">
        <f t="shared" si="35"/>
        <v>232.22222222222223</v>
      </c>
      <c r="I254" s="219">
        <f t="shared" si="36"/>
        <v>7.7407407407407411E-2</v>
      </c>
      <c r="J254" s="217"/>
      <c r="K254" s="220"/>
      <c r="L254" s="220"/>
      <c r="M254" s="221"/>
      <c r="N254" s="222">
        <f t="shared" si="37"/>
        <v>0</v>
      </c>
      <c r="O254" s="223"/>
      <c r="P254" s="224"/>
      <c r="Q254" s="224"/>
      <c r="R254" s="224"/>
      <c r="S254" s="224"/>
      <c r="T254" s="225"/>
      <c r="U254" s="226">
        <f t="shared" si="38"/>
        <v>0.15481481481481482</v>
      </c>
      <c r="V254" s="227"/>
      <c r="W254" s="228" t="str">
        <f t="shared" si="39"/>
        <v>0</v>
      </c>
      <c r="X254" s="509"/>
      <c r="Y254" s="229">
        <f t="shared" si="40"/>
        <v>0</v>
      </c>
    </row>
    <row r="255" spans="2:25" ht="18.75" customHeight="1">
      <c r="B255" s="515"/>
      <c r="C255" s="518"/>
      <c r="D255" s="216">
        <v>6</v>
      </c>
      <c r="E255" s="216" t="s">
        <v>5132</v>
      </c>
      <c r="F255" s="217">
        <v>200</v>
      </c>
      <c r="G255" s="218">
        <f t="shared" si="34"/>
        <v>40</v>
      </c>
      <c r="H255" s="219">
        <f t="shared" si="35"/>
        <v>111.11111111111111</v>
      </c>
      <c r="I255" s="219">
        <f t="shared" si="36"/>
        <v>3.7037037037037035E-2</v>
      </c>
      <c r="J255" s="217"/>
      <c r="K255" s="220"/>
      <c r="L255" s="220"/>
      <c r="M255" s="221"/>
      <c r="N255" s="222">
        <f t="shared" si="37"/>
        <v>0</v>
      </c>
      <c r="O255" s="223"/>
      <c r="P255" s="224"/>
      <c r="Q255" s="224"/>
      <c r="R255" s="224"/>
      <c r="S255" s="224"/>
      <c r="T255" s="225"/>
      <c r="U255" s="226">
        <f t="shared" si="38"/>
        <v>7.407407407407407E-2</v>
      </c>
      <c r="V255" s="227"/>
      <c r="W255" s="228" t="str">
        <f t="shared" si="39"/>
        <v>0</v>
      </c>
      <c r="X255" s="509"/>
      <c r="Y255" s="229">
        <f t="shared" si="40"/>
        <v>0</v>
      </c>
    </row>
    <row r="256" spans="2:25" ht="18.75" customHeight="1">
      <c r="B256" s="515"/>
      <c r="C256" s="518"/>
      <c r="D256" s="216"/>
      <c r="E256" s="216"/>
      <c r="F256" s="217"/>
      <c r="G256" s="218">
        <f t="shared" si="34"/>
        <v>0</v>
      </c>
      <c r="H256" s="219">
        <f t="shared" si="35"/>
        <v>0</v>
      </c>
      <c r="I256" s="219">
        <f t="shared" si="36"/>
        <v>0</v>
      </c>
      <c r="J256" s="217"/>
      <c r="K256" s="220"/>
      <c r="L256" s="220"/>
      <c r="M256" s="221"/>
      <c r="N256" s="222">
        <f t="shared" si="37"/>
        <v>0</v>
      </c>
      <c r="O256" s="223"/>
      <c r="P256" s="224"/>
      <c r="Q256" s="224"/>
      <c r="R256" s="224"/>
      <c r="S256" s="224"/>
      <c r="T256" s="225"/>
      <c r="U256" s="226">
        <f t="shared" si="38"/>
        <v>0</v>
      </c>
      <c r="V256" s="227"/>
      <c r="W256" s="228" t="str">
        <f t="shared" si="39"/>
        <v>0</v>
      </c>
      <c r="X256" s="509"/>
      <c r="Y256" s="229">
        <f t="shared" si="40"/>
        <v>0</v>
      </c>
    </row>
    <row r="257" spans="2:25" ht="18.75" customHeight="1">
      <c r="B257" s="515"/>
      <c r="C257" s="518"/>
      <c r="D257" s="216">
        <v>1</v>
      </c>
      <c r="E257" s="216" t="s">
        <v>7235</v>
      </c>
      <c r="F257" s="217">
        <v>1030</v>
      </c>
      <c r="G257" s="218">
        <f t="shared" si="34"/>
        <v>206</v>
      </c>
      <c r="H257" s="219">
        <f t="shared" si="35"/>
        <v>572.22222222222217</v>
      </c>
      <c r="I257" s="219">
        <f t="shared" si="36"/>
        <v>0.19074074074074071</v>
      </c>
      <c r="J257" s="217"/>
      <c r="K257" s="220"/>
      <c r="L257" s="220"/>
      <c r="M257" s="221"/>
      <c r="N257" s="222">
        <f t="shared" si="37"/>
        <v>0</v>
      </c>
      <c r="O257" s="223"/>
      <c r="P257" s="224"/>
      <c r="Q257" s="224"/>
      <c r="R257" s="224"/>
      <c r="S257" s="224"/>
      <c r="T257" s="225"/>
      <c r="U257" s="226">
        <f t="shared" si="38"/>
        <v>0.38148148148148142</v>
      </c>
      <c r="V257" s="227"/>
      <c r="W257" s="228" t="str">
        <f t="shared" si="39"/>
        <v>0</v>
      </c>
      <c r="X257" s="509"/>
      <c r="Y257" s="229">
        <f t="shared" si="40"/>
        <v>0</v>
      </c>
    </row>
    <row r="258" spans="2:25" ht="18.75" customHeight="1">
      <c r="B258" s="515"/>
      <c r="C258" s="518"/>
      <c r="D258" s="216">
        <v>2</v>
      </c>
      <c r="E258" s="216" t="s">
        <v>7236</v>
      </c>
      <c r="F258" s="217">
        <v>100</v>
      </c>
      <c r="G258" s="218">
        <f t="shared" si="34"/>
        <v>20</v>
      </c>
      <c r="H258" s="219">
        <f t="shared" si="35"/>
        <v>55.555555555555557</v>
      </c>
      <c r="I258" s="219">
        <f t="shared" si="36"/>
        <v>1.8518518518518517E-2</v>
      </c>
      <c r="J258" s="217"/>
      <c r="K258" s="220"/>
      <c r="L258" s="220"/>
      <c r="M258" s="221"/>
      <c r="N258" s="222">
        <f t="shared" si="37"/>
        <v>0</v>
      </c>
      <c r="O258" s="223"/>
      <c r="P258" s="224"/>
      <c r="Q258" s="224"/>
      <c r="R258" s="224"/>
      <c r="S258" s="224"/>
      <c r="T258" s="225"/>
      <c r="U258" s="226">
        <f t="shared" si="38"/>
        <v>3.7037037037037035E-2</v>
      </c>
      <c r="V258" s="227"/>
      <c r="W258" s="228" t="str">
        <f t="shared" si="39"/>
        <v>0</v>
      </c>
      <c r="X258" s="509"/>
      <c r="Y258" s="229">
        <f t="shared" si="40"/>
        <v>0</v>
      </c>
    </row>
    <row r="259" spans="2:25" ht="18.75" customHeight="1">
      <c r="B259" s="515"/>
      <c r="C259" s="518"/>
      <c r="D259" s="216">
        <v>3</v>
      </c>
      <c r="E259" s="216" t="s">
        <v>7237</v>
      </c>
      <c r="F259" s="217">
        <v>200</v>
      </c>
      <c r="G259" s="218">
        <f t="shared" si="34"/>
        <v>40</v>
      </c>
      <c r="H259" s="219">
        <f t="shared" si="35"/>
        <v>111.11111111111111</v>
      </c>
      <c r="I259" s="219">
        <f t="shared" si="36"/>
        <v>3.7037037037037035E-2</v>
      </c>
      <c r="J259" s="217"/>
      <c r="K259" s="220"/>
      <c r="L259" s="220"/>
      <c r="M259" s="221"/>
      <c r="N259" s="222">
        <f t="shared" si="37"/>
        <v>0</v>
      </c>
      <c r="O259" s="223"/>
      <c r="P259" s="224"/>
      <c r="Q259" s="224"/>
      <c r="R259" s="224"/>
      <c r="S259" s="224"/>
      <c r="T259" s="225"/>
      <c r="U259" s="226">
        <f t="shared" si="38"/>
        <v>7.407407407407407E-2</v>
      </c>
      <c r="V259" s="227"/>
      <c r="W259" s="228" t="str">
        <f t="shared" si="39"/>
        <v>0</v>
      </c>
      <c r="X259" s="509"/>
      <c r="Y259" s="229">
        <f t="shared" si="40"/>
        <v>0</v>
      </c>
    </row>
    <row r="260" spans="2:25" ht="18.75" customHeight="1">
      <c r="B260" s="515"/>
      <c r="C260" s="518"/>
      <c r="D260" s="216">
        <v>4</v>
      </c>
      <c r="E260" s="216" t="s">
        <v>475</v>
      </c>
      <c r="F260" s="217">
        <v>210</v>
      </c>
      <c r="G260" s="218">
        <f t="shared" si="34"/>
        <v>42</v>
      </c>
      <c r="H260" s="219">
        <f t="shared" si="35"/>
        <v>116.66666666666666</v>
      </c>
      <c r="I260" s="219">
        <f t="shared" si="36"/>
        <v>3.8888888888888883E-2</v>
      </c>
      <c r="J260" s="217"/>
      <c r="K260" s="220"/>
      <c r="L260" s="220"/>
      <c r="M260" s="221"/>
      <c r="N260" s="222">
        <f t="shared" si="37"/>
        <v>0</v>
      </c>
      <c r="O260" s="223"/>
      <c r="P260" s="224"/>
      <c r="Q260" s="224"/>
      <c r="R260" s="224"/>
      <c r="S260" s="224"/>
      <c r="T260" s="225"/>
      <c r="U260" s="226">
        <f t="shared" si="38"/>
        <v>7.7777777777777765E-2</v>
      </c>
      <c r="V260" s="227"/>
      <c r="W260" s="228" t="str">
        <f t="shared" si="39"/>
        <v>0</v>
      </c>
      <c r="X260" s="509"/>
      <c r="Y260" s="229">
        <f t="shared" si="40"/>
        <v>0</v>
      </c>
    </row>
    <row r="261" spans="2:25" ht="18.75" customHeight="1">
      <c r="B261" s="515"/>
      <c r="C261" s="518"/>
      <c r="D261" s="216">
        <v>5</v>
      </c>
      <c r="E261" s="216" t="s">
        <v>474</v>
      </c>
      <c r="F261" s="217">
        <v>321</v>
      </c>
      <c r="G261" s="218">
        <f t="shared" si="34"/>
        <v>64.2</v>
      </c>
      <c r="H261" s="219">
        <f t="shared" si="35"/>
        <v>178.33333333333334</v>
      </c>
      <c r="I261" s="219">
        <f t="shared" si="36"/>
        <v>5.9444444444444446E-2</v>
      </c>
      <c r="J261" s="217"/>
      <c r="K261" s="220"/>
      <c r="L261" s="220"/>
      <c r="M261" s="221"/>
      <c r="N261" s="222">
        <f t="shared" si="37"/>
        <v>0</v>
      </c>
      <c r="O261" s="223"/>
      <c r="P261" s="224"/>
      <c r="Q261" s="224"/>
      <c r="R261" s="224"/>
      <c r="S261" s="224"/>
      <c r="T261" s="225"/>
      <c r="U261" s="226">
        <f t="shared" si="38"/>
        <v>0.11888888888888889</v>
      </c>
      <c r="V261" s="227"/>
      <c r="W261" s="228" t="str">
        <f t="shared" si="39"/>
        <v>0</v>
      </c>
      <c r="X261" s="509"/>
      <c r="Y261" s="229">
        <f t="shared" si="40"/>
        <v>0</v>
      </c>
    </row>
    <row r="262" spans="2:25" ht="18.75" customHeight="1">
      <c r="B262" s="515"/>
      <c r="C262" s="518"/>
      <c r="D262" s="216">
        <v>6</v>
      </c>
      <c r="E262" s="216" t="s">
        <v>571</v>
      </c>
      <c r="F262" s="217">
        <v>115</v>
      </c>
      <c r="G262" s="218">
        <f t="shared" si="34"/>
        <v>23</v>
      </c>
      <c r="H262" s="219">
        <f t="shared" si="35"/>
        <v>63.888888888888886</v>
      </c>
      <c r="I262" s="219">
        <f t="shared" si="36"/>
        <v>2.1296296296296296E-2</v>
      </c>
      <c r="J262" s="217"/>
      <c r="K262" s="220"/>
      <c r="L262" s="220"/>
      <c r="M262" s="221"/>
      <c r="N262" s="222">
        <f t="shared" si="37"/>
        <v>0</v>
      </c>
      <c r="O262" s="223"/>
      <c r="P262" s="224"/>
      <c r="Q262" s="224"/>
      <c r="R262" s="224"/>
      <c r="S262" s="224"/>
      <c r="T262" s="225"/>
      <c r="U262" s="226">
        <f t="shared" si="38"/>
        <v>4.2592592592592592E-2</v>
      </c>
      <c r="V262" s="227"/>
      <c r="W262" s="228" t="str">
        <f t="shared" si="39"/>
        <v>0</v>
      </c>
      <c r="X262" s="509"/>
      <c r="Y262" s="229">
        <f t="shared" si="40"/>
        <v>0</v>
      </c>
    </row>
    <row r="263" spans="2:25" ht="18.75" customHeight="1">
      <c r="B263" s="515"/>
      <c r="C263" s="518"/>
      <c r="D263" s="216">
        <v>7</v>
      </c>
      <c r="E263" s="216" t="s">
        <v>4287</v>
      </c>
      <c r="F263" s="217">
        <v>430</v>
      </c>
      <c r="G263" s="218">
        <f t="shared" si="34"/>
        <v>86</v>
      </c>
      <c r="H263" s="219">
        <f t="shared" si="35"/>
        <v>238.88888888888889</v>
      </c>
      <c r="I263" s="219">
        <f t="shared" si="36"/>
        <v>7.9629629629629634E-2</v>
      </c>
      <c r="J263" s="217"/>
      <c r="K263" s="220"/>
      <c r="L263" s="220"/>
      <c r="M263" s="221"/>
      <c r="N263" s="222">
        <f t="shared" si="37"/>
        <v>0</v>
      </c>
      <c r="O263" s="223"/>
      <c r="P263" s="224"/>
      <c r="Q263" s="224"/>
      <c r="R263" s="224"/>
      <c r="S263" s="224"/>
      <c r="T263" s="225"/>
      <c r="U263" s="226">
        <f t="shared" si="38"/>
        <v>0.15925925925925927</v>
      </c>
      <c r="V263" s="227"/>
      <c r="W263" s="228" t="str">
        <f t="shared" si="39"/>
        <v>0</v>
      </c>
      <c r="X263" s="509"/>
      <c r="Y263" s="229">
        <f t="shared" si="40"/>
        <v>0</v>
      </c>
    </row>
    <row r="264" spans="2:25" ht="18.75" customHeight="1">
      <c r="B264" s="515"/>
      <c r="C264" s="518"/>
      <c r="D264" s="216">
        <v>8</v>
      </c>
      <c r="E264" s="216" t="s">
        <v>7238</v>
      </c>
      <c r="F264" s="217">
        <v>70</v>
      </c>
      <c r="G264" s="218">
        <f t="shared" si="34"/>
        <v>14</v>
      </c>
      <c r="H264" s="219">
        <f t="shared" si="35"/>
        <v>38.888888888888886</v>
      </c>
      <c r="I264" s="219">
        <f t="shared" si="36"/>
        <v>1.2962962962962963E-2</v>
      </c>
      <c r="J264" s="217"/>
      <c r="K264" s="220"/>
      <c r="L264" s="220"/>
      <c r="M264" s="221"/>
      <c r="N264" s="222">
        <f t="shared" si="37"/>
        <v>0</v>
      </c>
      <c r="O264" s="223"/>
      <c r="P264" s="224"/>
      <c r="Q264" s="224"/>
      <c r="R264" s="224"/>
      <c r="S264" s="224"/>
      <c r="T264" s="225"/>
      <c r="U264" s="226">
        <f t="shared" si="38"/>
        <v>2.5925925925925925E-2</v>
      </c>
      <c r="V264" s="227"/>
      <c r="W264" s="228" t="str">
        <f t="shared" si="39"/>
        <v>0</v>
      </c>
      <c r="X264" s="509"/>
      <c r="Y264" s="229">
        <f t="shared" si="40"/>
        <v>0</v>
      </c>
    </row>
    <row r="265" spans="2:25" ht="18.75" customHeight="1">
      <c r="B265" s="515"/>
      <c r="C265" s="518"/>
      <c r="D265" s="216">
        <v>9</v>
      </c>
      <c r="E265" s="216" t="s">
        <v>7239</v>
      </c>
      <c r="F265" s="217">
        <v>166</v>
      </c>
      <c r="G265" s="218">
        <f t="shared" si="34"/>
        <v>33.200000000000003</v>
      </c>
      <c r="H265" s="219">
        <f t="shared" si="35"/>
        <v>92.222222222222214</v>
      </c>
      <c r="I265" s="219">
        <f t="shared" si="36"/>
        <v>3.0740740740740739E-2</v>
      </c>
      <c r="J265" s="217"/>
      <c r="K265" s="220"/>
      <c r="L265" s="220"/>
      <c r="M265" s="221"/>
      <c r="N265" s="222">
        <f t="shared" si="37"/>
        <v>0</v>
      </c>
      <c r="O265" s="223"/>
      <c r="P265" s="224"/>
      <c r="Q265" s="224"/>
      <c r="R265" s="224"/>
      <c r="S265" s="224"/>
      <c r="T265" s="225"/>
      <c r="U265" s="226">
        <f t="shared" si="38"/>
        <v>6.1481481481481477E-2</v>
      </c>
      <c r="V265" s="227"/>
      <c r="W265" s="228" t="str">
        <f t="shared" si="39"/>
        <v>0</v>
      </c>
      <c r="X265" s="509"/>
      <c r="Y265" s="229">
        <f t="shared" si="40"/>
        <v>0</v>
      </c>
    </row>
    <row r="266" spans="2:25" ht="18.75" customHeight="1">
      <c r="B266" s="515"/>
      <c r="C266" s="518"/>
      <c r="D266" s="216">
        <v>10</v>
      </c>
      <c r="E266" s="216" t="s">
        <v>2503</v>
      </c>
      <c r="F266" s="217">
        <v>350</v>
      </c>
      <c r="G266" s="218">
        <f t="shared" si="34"/>
        <v>70</v>
      </c>
      <c r="H266" s="219">
        <f t="shared" si="35"/>
        <v>194.44444444444443</v>
      </c>
      <c r="I266" s="219">
        <f t="shared" si="36"/>
        <v>6.4814814814814811E-2</v>
      </c>
      <c r="J266" s="217"/>
      <c r="K266" s="220"/>
      <c r="L266" s="220"/>
      <c r="M266" s="221"/>
      <c r="N266" s="222">
        <f t="shared" si="37"/>
        <v>0</v>
      </c>
      <c r="O266" s="223"/>
      <c r="P266" s="224"/>
      <c r="Q266" s="224"/>
      <c r="R266" s="224"/>
      <c r="S266" s="224"/>
      <c r="T266" s="225"/>
      <c r="U266" s="226">
        <f t="shared" si="38"/>
        <v>0.12962962962962962</v>
      </c>
      <c r="V266" s="227"/>
      <c r="W266" s="228" t="str">
        <f t="shared" si="39"/>
        <v>0</v>
      </c>
      <c r="X266" s="509"/>
      <c r="Y266" s="229">
        <f t="shared" si="40"/>
        <v>0</v>
      </c>
    </row>
    <row r="267" spans="2:25" ht="18.75" customHeight="1">
      <c r="B267" s="515"/>
      <c r="C267" s="518"/>
      <c r="D267" s="216">
        <v>11</v>
      </c>
      <c r="E267" s="216" t="s">
        <v>7240</v>
      </c>
      <c r="F267" s="217">
        <v>150</v>
      </c>
      <c r="G267" s="218">
        <f t="shared" si="34"/>
        <v>30</v>
      </c>
      <c r="H267" s="219">
        <f t="shared" si="35"/>
        <v>83.333333333333329</v>
      </c>
      <c r="I267" s="219">
        <f t="shared" si="36"/>
        <v>2.7777777777777776E-2</v>
      </c>
      <c r="J267" s="217"/>
      <c r="K267" s="220"/>
      <c r="L267" s="220"/>
      <c r="M267" s="221"/>
      <c r="N267" s="222">
        <f t="shared" si="37"/>
        <v>0</v>
      </c>
      <c r="S267" s="224"/>
      <c r="T267" s="225"/>
      <c r="U267" s="226">
        <f t="shared" si="38"/>
        <v>5.5555555555555552E-2</v>
      </c>
      <c r="V267" s="227"/>
      <c r="W267" s="228" t="str">
        <f t="shared" si="39"/>
        <v>0</v>
      </c>
      <c r="X267" s="509"/>
      <c r="Y267" s="229">
        <f t="shared" si="40"/>
        <v>0</v>
      </c>
    </row>
    <row r="268" spans="2:25" ht="18.75" customHeight="1">
      <c r="B268" s="515"/>
      <c r="C268" s="518"/>
      <c r="D268" s="216">
        <v>12</v>
      </c>
      <c r="E268" s="216" t="s">
        <v>3878</v>
      </c>
      <c r="F268" s="217">
        <v>880</v>
      </c>
      <c r="G268" s="218">
        <f t="shared" si="34"/>
        <v>176</v>
      </c>
      <c r="H268" s="219">
        <f t="shared" si="35"/>
        <v>488.88888888888886</v>
      </c>
      <c r="I268" s="219">
        <f t="shared" si="36"/>
        <v>0.16296296296296295</v>
      </c>
      <c r="J268" s="217" t="s">
        <v>970</v>
      </c>
      <c r="K268" s="217" t="s">
        <v>970</v>
      </c>
      <c r="L268" s="220"/>
      <c r="M268" s="221">
        <f>SUM(H257:H271)</f>
        <v>2828.8888888888882</v>
      </c>
      <c r="N268" s="222">
        <f t="shared" si="37"/>
        <v>56.577777777777762</v>
      </c>
      <c r="O268" s="223" t="s">
        <v>7241</v>
      </c>
      <c r="P268" s="224" t="s">
        <v>178</v>
      </c>
      <c r="Q268" s="224"/>
      <c r="R268" s="224" t="s">
        <v>3576</v>
      </c>
      <c r="S268" s="224"/>
      <c r="T268" s="225"/>
      <c r="U268" s="226">
        <f t="shared" si="38"/>
        <v>0.3259259259259259</v>
      </c>
      <c r="V268" s="227">
        <f>SUM(U257:U271)</f>
        <v>1.885925925925926</v>
      </c>
      <c r="W268" s="228" t="str">
        <f t="shared" si="39"/>
        <v>2</v>
      </c>
      <c r="X268" s="509"/>
      <c r="Y268" s="229">
        <f t="shared" si="40"/>
        <v>1</v>
      </c>
    </row>
    <row r="269" spans="2:25" ht="18.75" customHeight="1">
      <c r="B269" s="515"/>
      <c r="C269" s="518"/>
      <c r="D269" s="216">
        <v>13</v>
      </c>
      <c r="E269" s="216" t="s">
        <v>7242</v>
      </c>
      <c r="F269" s="217">
        <v>300</v>
      </c>
      <c r="G269" s="218">
        <f t="shared" si="34"/>
        <v>60</v>
      </c>
      <c r="H269" s="219">
        <f t="shared" si="35"/>
        <v>166.66666666666666</v>
      </c>
      <c r="I269" s="219">
        <f t="shared" si="36"/>
        <v>5.5555555555555552E-2</v>
      </c>
      <c r="J269" s="217"/>
      <c r="K269" s="220"/>
      <c r="L269" s="220"/>
      <c r="M269" s="221"/>
      <c r="N269" s="222">
        <f t="shared" si="37"/>
        <v>0</v>
      </c>
      <c r="O269" s="223"/>
      <c r="P269" s="224"/>
      <c r="Q269" s="224"/>
      <c r="R269" s="224"/>
      <c r="S269" s="224"/>
      <c r="T269" s="225"/>
      <c r="U269" s="226">
        <f t="shared" si="38"/>
        <v>0.1111111111111111</v>
      </c>
      <c r="V269" s="227"/>
      <c r="W269" s="228" t="str">
        <f t="shared" si="39"/>
        <v>0</v>
      </c>
      <c r="X269" s="509"/>
      <c r="Y269" s="229">
        <f t="shared" si="40"/>
        <v>0</v>
      </c>
    </row>
    <row r="270" spans="2:25" ht="18.75" customHeight="1">
      <c r="B270" s="515"/>
      <c r="C270" s="518"/>
      <c r="D270" s="216">
        <v>14</v>
      </c>
      <c r="E270" s="216" t="s">
        <v>7243</v>
      </c>
      <c r="F270" s="217">
        <v>450</v>
      </c>
      <c r="G270" s="218">
        <f t="shared" si="34"/>
        <v>90</v>
      </c>
      <c r="H270" s="219">
        <f t="shared" si="35"/>
        <v>250</v>
      </c>
      <c r="I270" s="219">
        <f t="shared" si="36"/>
        <v>8.3333333333333329E-2</v>
      </c>
      <c r="J270" s="217"/>
      <c r="K270" s="220"/>
      <c r="L270" s="220"/>
      <c r="M270" s="221"/>
      <c r="N270" s="222">
        <f t="shared" si="37"/>
        <v>0</v>
      </c>
      <c r="O270" s="223"/>
      <c r="P270" s="224"/>
      <c r="Q270" s="224"/>
      <c r="R270" s="224"/>
      <c r="S270" s="224"/>
      <c r="T270" s="225"/>
      <c r="U270" s="226">
        <f t="shared" si="38"/>
        <v>0.16666666666666666</v>
      </c>
      <c r="V270" s="227"/>
      <c r="W270" s="228" t="str">
        <f t="shared" si="39"/>
        <v>0</v>
      </c>
      <c r="X270" s="509"/>
      <c r="Y270" s="229">
        <f t="shared" si="40"/>
        <v>0</v>
      </c>
    </row>
    <row r="271" spans="2:25" ht="18.75" customHeight="1">
      <c r="B271" s="515"/>
      <c r="C271" s="518"/>
      <c r="D271" s="216">
        <v>15</v>
      </c>
      <c r="E271" s="216" t="s">
        <v>7244</v>
      </c>
      <c r="F271" s="217">
        <v>320</v>
      </c>
      <c r="G271" s="218">
        <f t="shared" si="34"/>
        <v>64</v>
      </c>
      <c r="H271" s="219">
        <f t="shared" si="35"/>
        <v>177.77777777777777</v>
      </c>
      <c r="I271" s="219">
        <f t="shared" si="36"/>
        <v>5.9259259259259255E-2</v>
      </c>
      <c r="J271" s="217"/>
      <c r="K271" s="220"/>
      <c r="L271" s="220"/>
      <c r="M271" s="221"/>
      <c r="N271" s="222">
        <f t="shared" si="37"/>
        <v>0</v>
      </c>
      <c r="O271" s="223"/>
      <c r="P271" s="224"/>
      <c r="Q271" s="224"/>
      <c r="R271" s="224"/>
      <c r="S271" s="224"/>
      <c r="T271" s="225"/>
      <c r="U271" s="226">
        <f t="shared" si="38"/>
        <v>0.11851851851851851</v>
      </c>
      <c r="V271" s="227"/>
      <c r="W271" s="228" t="str">
        <f t="shared" si="39"/>
        <v>0</v>
      </c>
      <c r="X271" s="509"/>
      <c r="Y271" s="229">
        <f t="shared" si="40"/>
        <v>0</v>
      </c>
    </row>
    <row r="272" spans="2:25" ht="18.75" customHeight="1">
      <c r="B272" s="515"/>
      <c r="C272" s="518"/>
      <c r="D272" s="216"/>
      <c r="E272" s="216"/>
      <c r="F272" s="217"/>
      <c r="G272" s="218">
        <f t="shared" si="34"/>
        <v>0</v>
      </c>
      <c r="H272" s="219">
        <f t="shared" si="35"/>
        <v>0</v>
      </c>
      <c r="I272" s="219">
        <f t="shared" si="36"/>
        <v>0</v>
      </c>
      <c r="J272" s="217"/>
      <c r="K272" s="220"/>
      <c r="L272" s="220"/>
      <c r="M272" s="221"/>
      <c r="N272" s="222">
        <f t="shared" si="37"/>
        <v>0</v>
      </c>
      <c r="O272" s="223"/>
      <c r="P272" s="224"/>
      <c r="Q272" s="224"/>
      <c r="R272" s="224"/>
      <c r="S272" s="224"/>
      <c r="T272" s="225"/>
      <c r="U272" s="226">
        <f t="shared" si="38"/>
        <v>0</v>
      </c>
      <c r="V272" s="227"/>
      <c r="W272" s="228" t="str">
        <f t="shared" si="39"/>
        <v>0</v>
      </c>
      <c r="X272" s="509"/>
      <c r="Y272" s="229">
        <f t="shared" si="40"/>
        <v>0</v>
      </c>
    </row>
    <row r="273" spans="2:25" ht="18.75" customHeight="1">
      <c r="B273" s="515"/>
      <c r="C273" s="518"/>
      <c r="D273" s="216">
        <v>1</v>
      </c>
      <c r="E273" s="216" t="s">
        <v>7245</v>
      </c>
      <c r="F273" s="217">
        <v>100</v>
      </c>
      <c r="G273" s="218">
        <f t="shared" si="34"/>
        <v>20</v>
      </c>
      <c r="H273" s="219">
        <f t="shared" si="35"/>
        <v>55.555555555555557</v>
      </c>
      <c r="I273" s="219">
        <f t="shared" si="36"/>
        <v>1.8518518518518517E-2</v>
      </c>
      <c r="J273" s="217"/>
      <c r="K273" s="220"/>
      <c r="L273" s="220"/>
      <c r="M273" s="221"/>
      <c r="N273" s="222">
        <f t="shared" si="37"/>
        <v>0</v>
      </c>
      <c r="O273" s="223"/>
      <c r="P273" s="224"/>
      <c r="Q273" s="224"/>
      <c r="R273" s="224"/>
      <c r="S273" s="224"/>
      <c r="T273" s="225"/>
      <c r="U273" s="226">
        <f t="shared" si="38"/>
        <v>3.7037037037037035E-2</v>
      </c>
      <c r="V273" s="227"/>
      <c r="W273" s="228" t="str">
        <f t="shared" si="39"/>
        <v>0</v>
      </c>
      <c r="X273" s="509"/>
      <c r="Y273" s="229">
        <f t="shared" si="40"/>
        <v>0</v>
      </c>
    </row>
    <row r="274" spans="2:25" ht="18.75" customHeight="1">
      <c r="B274" s="515"/>
      <c r="C274" s="518"/>
      <c r="D274" s="216">
        <v>2</v>
      </c>
      <c r="E274" s="216" t="s">
        <v>7246</v>
      </c>
      <c r="F274" s="217">
        <v>120</v>
      </c>
      <c r="G274" s="218">
        <f t="shared" si="34"/>
        <v>24</v>
      </c>
      <c r="H274" s="219">
        <f t="shared" si="35"/>
        <v>66.666666666666671</v>
      </c>
      <c r="I274" s="219">
        <f t="shared" si="36"/>
        <v>2.2222222222222223E-2</v>
      </c>
      <c r="J274" s="217"/>
      <c r="K274" s="220" t="s">
        <v>7247</v>
      </c>
      <c r="L274" s="220"/>
      <c r="M274" s="221">
        <f>SUM(H273:H297)</f>
        <v>2568.3333333333335</v>
      </c>
      <c r="N274" s="222">
        <f t="shared" si="37"/>
        <v>51.366666666666667</v>
      </c>
      <c r="O274" s="223"/>
      <c r="P274" s="224" t="s">
        <v>178</v>
      </c>
      <c r="Q274" s="224"/>
      <c r="R274" s="224" t="s">
        <v>7224</v>
      </c>
      <c r="S274" s="224"/>
      <c r="T274" s="225"/>
      <c r="U274" s="226">
        <f t="shared" si="38"/>
        <v>4.4444444444444446E-2</v>
      </c>
      <c r="V274" s="227">
        <f>SUM(U273:U297)</f>
        <v>1.7122222222222223</v>
      </c>
      <c r="W274" s="228" t="str">
        <f t="shared" si="39"/>
        <v>2</v>
      </c>
      <c r="X274" s="509"/>
      <c r="Y274" s="229">
        <f t="shared" si="40"/>
        <v>1</v>
      </c>
    </row>
    <row r="275" spans="2:25" ht="18.75" customHeight="1">
      <c r="B275" s="515"/>
      <c r="C275" s="518"/>
      <c r="D275" s="216">
        <v>3</v>
      </c>
      <c r="E275" s="216" t="s">
        <v>7248</v>
      </c>
      <c r="F275" s="217">
        <v>100</v>
      </c>
      <c r="G275" s="218">
        <f t="shared" si="34"/>
        <v>20</v>
      </c>
      <c r="H275" s="219">
        <f t="shared" si="35"/>
        <v>55.555555555555557</v>
      </c>
      <c r="I275" s="219">
        <f t="shared" si="36"/>
        <v>1.8518518518518517E-2</v>
      </c>
      <c r="J275" s="217"/>
      <c r="K275" s="220"/>
      <c r="L275" s="220"/>
      <c r="M275" s="221"/>
      <c r="N275" s="222">
        <f t="shared" si="37"/>
        <v>0</v>
      </c>
      <c r="O275" s="223"/>
      <c r="P275" s="224"/>
      <c r="Q275" s="224"/>
      <c r="R275" s="224"/>
      <c r="S275" s="224"/>
      <c r="T275" s="225"/>
      <c r="U275" s="226">
        <f t="shared" si="38"/>
        <v>3.7037037037037035E-2</v>
      </c>
      <c r="V275" s="227"/>
      <c r="W275" s="228" t="str">
        <f t="shared" si="39"/>
        <v>0</v>
      </c>
      <c r="X275" s="509"/>
      <c r="Y275" s="229">
        <f t="shared" si="40"/>
        <v>0</v>
      </c>
    </row>
    <row r="276" spans="2:25" ht="18.75" customHeight="1">
      <c r="B276" s="515"/>
      <c r="C276" s="518"/>
      <c r="D276" s="216">
        <v>4</v>
      </c>
      <c r="E276" s="216" t="s">
        <v>7025</v>
      </c>
      <c r="F276" s="217">
        <v>148</v>
      </c>
      <c r="G276" s="218">
        <f t="shared" si="34"/>
        <v>29.6</v>
      </c>
      <c r="H276" s="219">
        <f t="shared" si="35"/>
        <v>82.222222222222214</v>
      </c>
      <c r="I276" s="219">
        <f t="shared" si="36"/>
        <v>2.7407407407407405E-2</v>
      </c>
      <c r="J276" s="217"/>
      <c r="K276" s="220"/>
      <c r="L276" s="220"/>
      <c r="M276" s="221"/>
      <c r="N276" s="222">
        <f t="shared" si="37"/>
        <v>0</v>
      </c>
      <c r="O276" s="223"/>
      <c r="P276" s="224"/>
      <c r="Q276" s="224"/>
      <c r="R276" s="224"/>
      <c r="S276" s="224"/>
      <c r="T276" s="225"/>
      <c r="U276" s="226">
        <f t="shared" si="38"/>
        <v>5.4814814814814809E-2</v>
      </c>
      <c r="V276" s="227"/>
      <c r="W276" s="228" t="str">
        <f t="shared" si="39"/>
        <v>0</v>
      </c>
      <c r="X276" s="509"/>
      <c r="Y276" s="229">
        <f t="shared" si="40"/>
        <v>0</v>
      </c>
    </row>
    <row r="277" spans="2:25" ht="18.75" customHeight="1">
      <c r="B277" s="515"/>
      <c r="C277" s="518"/>
      <c r="D277" s="216">
        <v>5</v>
      </c>
      <c r="E277" s="216" t="s">
        <v>7249</v>
      </c>
      <c r="F277" s="217">
        <v>200</v>
      </c>
      <c r="G277" s="218">
        <f t="shared" si="34"/>
        <v>40</v>
      </c>
      <c r="H277" s="219">
        <f t="shared" si="35"/>
        <v>111.11111111111111</v>
      </c>
      <c r="I277" s="219">
        <f t="shared" si="36"/>
        <v>3.7037037037037035E-2</v>
      </c>
      <c r="J277" s="217"/>
      <c r="K277" s="220"/>
      <c r="L277" s="220"/>
      <c r="M277" s="221"/>
      <c r="N277" s="222">
        <f t="shared" si="37"/>
        <v>0</v>
      </c>
      <c r="O277" s="223"/>
      <c r="P277" s="224"/>
      <c r="Q277" s="224"/>
      <c r="R277" s="224"/>
      <c r="S277" s="224"/>
      <c r="T277" s="225"/>
      <c r="U277" s="226">
        <f t="shared" si="38"/>
        <v>7.407407407407407E-2</v>
      </c>
      <c r="V277" s="227"/>
      <c r="W277" s="228" t="str">
        <f t="shared" si="39"/>
        <v>0</v>
      </c>
      <c r="X277" s="509"/>
      <c r="Y277" s="229">
        <f t="shared" si="40"/>
        <v>0</v>
      </c>
    </row>
    <row r="278" spans="2:25" ht="18.75" customHeight="1">
      <c r="B278" s="515"/>
      <c r="C278" s="518"/>
      <c r="D278" s="216">
        <v>6</v>
      </c>
      <c r="E278" s="216" t="s">
        <v>7250</v>
      </c>
      <c r="F278" s="217">
        <v>150</v>
      </c>
      <c r="G278" s="218">
        <f t="shared" si="34"/>
        <v>30</v>
      </c>
      <c r="H278" s="219">
        <f t="shared" si="35"/>
        <v>83.333333333333329</v>
      </c>
      <c r="I278" s="219">
        <f t="shared" si="36"/>
        <v>2.7777777777777776E-2</v>
      </c>
      <c r="J278" s="217"/>
      <c r="K278" s="220"/>
      <c r="L278" s="220"/>
      <c r="M278" s="221"/>
      <c r="N278" s="222">
        <f t="shared" si="37"/>
        <v>0</v>
      </c>
      <c r="O278" s="223"/>
      <c r="P278" s="224"/>
      <c r="Q278" s="224"/>
      <c r="R278" s="224"/>
      <c r="S278" s="224"/>
      <c r="T278" s="225"/>
      <c r="U278" s="226">
        <f t="shared" si="38"/>
        <v>5.5555555555555552E-2</v>
      </c>
      <c r="V278" s="227"/>
      <c r="W278" s="228" t="str">
        <f t="shared" si="39"/>
        <v>0</v>
      </c>
      <c r="X278" s="509"/>
      <c r="Y278" s="229">
        <f t="shared" si="40"/>
        <v>0</v>
      </c>
    </row>
    <row r="279" spans="2:25" ht="18.75" customHeight="1">
      <c r="B279" s="515"/>
      <c r="C279" s="518"/>
      <c r="D279" s="216">
        <v>7</v>
      </c>
      <c r="E279" s="216" t="s">
        <v>7251</v>
      </c>
      <c r="F279" s="217">
        <v>100</v>
      </c>
      <c r="G279" s="218">
        <f t="shared" si="34"/>
        <v>20</v>
      </c>
      <c r="H279" s="219">
        <f t="shared" si="35"/>
        <v>55.555555555555557</v>
      </c>
      <c r="I279" s="219">
        <f t="shared" si="36"/>
        <v>1.8518518518518517E-2</v>
      </c>
      <c r="J279" s="217"/>
      <c r="K279" s="220"/>
      <c r="L279" s="220"/>
      <c r="M279" s="221"/>
      <c r="N279" s="222">
        <f t="shared" si="37"/>
        <v>0</v>
      </c>
      <c r="O279" s="223"/>
      <c r="P279" s="224"/>
      <c r="Q279" s="224"/>
      <c r="R279" s="224"/>
      <c r="S279" s="224"/>
      <c r="T279" s="225"/>
      <c r="U279" s="226">
        <f t="shared" si="38"/>
        <v>3.7037037037037035E-2</v>
      </c>
      <c r="V279" s="227"/>
      <c r="W279" s="228" t="str">
        <f t="shared" si="39"/>
        <v>0</v>
      </c>
      <c r="X279" s="509"/>
      <c r="Y279" s="229">
        <f t="shared" si="40"/>
        <v>0</v>
      </c>
    </row>
    <row r="280" spans="2:25" ht="18.75" customHeight="1">
      <c r="B280" s="515"/>
      <c r="C280" s="518"/>
      <c r="D280" s="216">
        <v>8</v>
      </c>
      <c r="E280" s="216" t="s">
        <v>7252</v>
      </c>
      <c r="F280" s="217">
        <v>150</v>
      </c>
      <c r="G280" s="218">
        <f t="shared" si="34"/>
        <v>30</v>
      </c>
      <c r="H280" s="219">
        <f t="shared" si="35"/>
        <v>83.333333333333329</v>
      </c>
      <c r="I280" s="219">
        <f t="shared" si="36"/>
        <v>2.7777777777777776E-2</v>
      </c>
      <c r="J280" s="217"/>
      <c r="K280" s="220"/>
      <c r="L280" s="220"/>
      <c r="M280" s="221"/>
      <c r="N280" s="222">
        <f t="shared" si="37"/>
        <v>0</v>
      </c>
      <c r="O280" s="223"/>
      <c r="P280" s="224"/>
      <c r="Q280" s="224"/>
      <c r="R280" s="224"/>
      <c r="S280" s="224"/>
      <c r="T280" s="225"/>
      <c r="U280" s="226">
        <f t="shared" si="38"/>
        <v>5.5555555555555552E-2</v>
      </c>
      <c r="V280" s="227"/>
      <c r="W280" s="228" t="str">
        <f t="shared" si="39"/>
        <v>0</v>
      </c>
      <c r="X280" s="509"/>
      <c r="Y280" s="229">
        <f t="shared" si="40"/>
        <v>0</v>
      </c>
    </row>
    <row r="281" spans="2:25" ht="18.75" customHeight="1">
      <c r="B281" s="515"/>
      <c r="C281" s="518"/>
      <c r="D281" s="216">
        <v>9</v>
      </c>
      <c r="E281" s="216" t="s">
        <v>7253</v>
      </c>
      <c r="F281" s="217">
        <v>250</v>
      </c>
      <c r="G281" s="218">
        <f t="shared" si="34"/>
        <v>50</v>
      </c>
      <c r="H281" s="219">
        <f t="shared" si="35"/>
        <v>138.88888888888889</v>
      </c>
      <c r="I281" s="219">
        <f t="shared" si="36"/>
        <v>4.6296296296296294E-2</v>
      </c>
      <c r="J281" s="217"/>
      <c r="K281" s="220"/>
      <c r="L281" s="220"/>
      <c r="M281" s="221"/>
      <c r="N281" s="222">
        <f t="shared" si="37"/>
        <v>0</v>
      </c>
      <c r="O281" s="223"/>
      <c r="P281" s="224"/>
      <c r="Q281" s="224"/>
      <c r="R281" s="224"/>
      <c r="S281" s="224"/>
      <c r="T281" s="225"/>
      <c r="U281" s="226">
        <f t="shared" si="38"/>
        <v>9.2592592592592587E-2</v>
      </c>
      <c r="V281" s="227"/>
      <c r="W281" s="228" t="str">
        <f t="shared" si="39"/>
        <v>0</v>
      </c>
      <c r="X281" s="509"/>
      <c r="Y281" s="229">
        <f t="shared" si="40"/>
        <v>0</v>
      </c>
    </row>
    <row r="282" spans="2:25" ht="18.75" customHeight="1">
      <c r="B282" s="515"/>
      <c r="C282" s="518"/>
      <c r="D282" s="216">
        <v>10</v>
      </c>
      <c r="E282" s="216" t="s">
        <v>7254</v>
      </c>
      <c r="F282" s="217">
        <v>240</v>
      </c>
      <c r="G282" s="218">
        <f t="shared" si="34"/>
        <v>48</v>
      </c>
      <c r="H282" s="219">
        <f t="shared" si="35"/>
        <v>133.33333333333334</v>
      </c>
      <c r="I282" s="219">
        <f t="shared" si="36"/>
        <v>4.4444444444444446E-2</v>
      </c>
      <c r="J282" s="217"/>
      <c r="K282" s="220"/>
      <c r="L282" s="220"/>
      <c r="M282" s="221"/>
      <c r="N282" s="222">
        <f t="shared" si="37"/>
        <v>0</v>
      </c>
      <c r="O282" s="223"/>
      <c r="P282" s="224"/>
      <c r="Q282" s="224"/>
      <c r="R282" s="224"/>
      <c r="S282" s="224"/>
      <c r="T282" s="225"/>
      <c r="U282" s="226">
        <f t="shared" si="38"/>
        <v>8.8888888888888892E-2</v>
      </c>
      <c r="V282" s="227"/>
      <c r="W282" s="228" t="str">
        <f t="shared" si="39"/>
        <v>0</v>
      </c>
      <c r="X282" s="509"/>
      <c r="Y282" s="229">
        <f t="shared" si="40"/>
        <v>0</v>
      </c>
    </row>
    <row r="283" spans="2:25" ht="18.75" customHeight="1">
      <c r="B283" s="515"/>
      <c r="C283" s="518"/>
      <c r="D283" s="216">
        <v>11</v>
      </c>
      <c r="E283" s="216" t="s">
        <v>7255</v>
      </c>
      <c r="F283" s="217">
        <v>160</v>
      </c>
      <c r="G283" s="218">
        <f t="shared" si="34"/>
        <v>32</v>
      </c>
      <c r="H283" s="219">
        <f t="shared" si="35"/>
        <v>88.888888888888886</v>
      </c>
      <c r="I283" s="219">
        <f t="shared" si="36"/>
        <v>2.9629629629629627E-2</v>
      </c>
      <c r="J283" s="217"/>
      <c r="K283" s="220"/>
      <c r="L283" s="220"/>
      <c r="M283" s="221"/>
      <c r="N283" s="222">
        <f t="shared" si="37"/>
        <v>0</v>
      </c>
      <c r="O283" s="223"/>
      <c r="P283" s="224"/>
      <c r="Q283" s="224"/>
      <c r="R283" s="224"/>
      <c r="S283" s="224"/>
      <c r="T283" s="225"/>
      <c r="U283" s="226">
        <f t="shared" si="38"/>
        <v>5.9259259259259255E-2</v>
      </c>
      <c r="V283" s="227"/>
      <c r="W283" s="228" t="str">
        <f t="shared" si="39"/>
        <v>0</v>
      </c>
      <c r="X283" s="509"/>
      <c r="Y283" s="229">
        <f t="shared" si="40"/>
        <v>0</v>
      </c>
    </row>
    <row r="284" spans="2:25" ht="18.75" customHeight="1">
      <c r="B284" s="515"/>
      <c r="C284" s="518"/>
      <c r="D284" s="216">
        <v>12</v>
      </c>
      <c r="E284" s="216" t="s">
        <v>7256</v>
      </c>
      <c r="F284" s="217">
        <v>380</v>
      </c>
      <c r="G284" s="218">
        <f t="shared" si="34"/>
        <v>76</v>
      </c>
      <c r="H284" s="219">
        <f t="shared" si="35"/>
        <v>211.11111111111111</v>
      </c>
      <c r="I284" s="219">
        <f t="shared" si="36"/>
        <v>7.0370370370370375E-2</v>
      </c>
      <c r="J284" s="217"/>
      <c r="K284" s="220"/>
      <c r="L284" s="220"/>
      <c r="M284" s="221"/>
      <c r="N284" s="222">
        <f t="shared" si="37"/>
        <v>0</v>
      </c>
      <c r="O284" s="223"/>
      <c r="P284" s="224"/>
      <c r="Q284" s="224"/>
      <c r="R284" s="224"/>
      <c r="S284" s="224"/>
      <c r="T284" s="225"/>
      <c r="U284" s="226">
        <f t="shared" si="38"/>
        <v>0.14074074074074075</v>
      </c>
      <c r="V284" s="227"/>
      <c r="W284" s="228" t="str">
        <f t="shared" si="39"/>
        <v>0</v>
      </c>
      <c r="X284" s="509"/>
      <c r="Y284" s="229">
        <f t="shared" si="40"/>
        <v>0</v>
      </c>
    </row>
    <row r="285" spans="2:25" ht="18.75" customHeight="1">
      <c r="B285" s="515"/>
      <c r="C285" s="518"/>
      <c r="D285" s="216">
        <v>13</v>
      </c>
      <c r="E285" s="216" t="s">
        <v>7257</v>
      </c>
      <c r="F285" s="217">
        <v>400</v>
      </c>
      <c r="G285" s="218">
        <f t="shared" si="34"/>
        <v>80</v>
      </c>
      <c r="H285" s="219">
        <f t="shared" si="35"/>
        <v>222.22222222222223</v>
      </c>
      <c r="I285" s="219">
        <f t="shared" si="36"/>
        <v>7.407407407407407E-2</v>
      </c>
      <c r="J285" s="217"/>
      <c r="K285" s="220"/>
      <c r="L285" s="220"/>
      <c r="M285" s="221"/>
      <c r="N285" s="222">
        <f t="shared" si="37"/>
        <v>0</v>
      </c>
      <c r="O285" s="223"/>
      <c r="P285" s="224"/>
      <c r="Q285" s="224"/>
      <c r="R285" s="224"/>
      <c r="S285" s="224"/>
      <c r="T285" s="225"/>
      <c r="U285" s="226">
        <f t="shared" si="38"/>
        <v>0.14814814814814814</v>
      </c>
      <c r="V285" s="227"/>
      <c r="W285" s="228" t="str">
        <f t="shared" si="39"/>
        <v>0</v>
      </c>
      <c r="X285" s="509"/>
      <c r="Y285" s="229">
        <f t="shared" si="40"/>
        <v>0</v>
      </c>
    </row>
    <row r="286" spans="2:25" ht="18.75" customHeight="1">
      <c r="B286" s="515"/>
      <c r="C286" s="518"/>
      <c r="D286" s="216">
        <v>14</v>
      </c>
      <c r="E286" s="216" t="s">
        <v>7258</v>
      </c>
      <c r="F286" s="217">
        <v>150</v>
      </c>
      <c r="G286" s="218">
        <f t="shared" si="34"/>
        <v>30</v>
      </c>
      <c r="H286" s="219">
        <f t="shared" si="35"/>
        <v>83.333333333333329</v>
      </c>
      <c r="I286" s="219">
        <f t="shared" si="36"/>
        <v>2.7777777777777776E-2</v>
      </c>
      <c r="J286" s="217"/>
      <c r="K286" s="220"/>
      <c r="L286" s="220"/>
      <c r="M286" s="221"/>
      <c r="N286" s="222">
        <f t="shared" si="37"/>
        <v>0</v>
      </c>
      <c r="O286" s="223"/>
      <c r="P286" s="224"/>
      <c r="Q286" s="224"/>
      <c r="R286" s="224"/>
      <c r="S286" s="224"/>
      <c r="T286" s="225"/>
      <c r="U286" s="226">
        <f t="shared" si="38"/>
        <v>5.5555555555555552E-2</v>
      </c>
      <c r="V286" s="227"/>
      <c r="W286" s="228" t="str">
        <f t="shared" si="39"/>
        <v>0</v>
      </c>
      <c r="X286" s="509"/>
      <c r="Y286" s="229">
        <f t="shared" si="40"/>
        <v>0</v>
      </c>
    </row>
    <row r="287" spans="2:25" ht="18.75" customHeight="1">
      <c r="B287" s="515"/>
      <c r="C287" s="518"/>
      <c r="D287" s="216">
        <v>14</v>
      </c>
      <c r="E287" s="216" t="s">
        <v>7259</v>
      </c>
      <c r="F287" s="217">
        <v>60</v>
      </c>
      <c r="G287" s="218">
        <f t="shared" si="34"/>
        <v>12</v>
      </c>
      <c r="H287" s="219">
        <f t="shared" si="35"/>
        <v>33.333333333333336</v>
      </c>
      <c r="I287" s="219">
        <f t="shared" si="36"/>
        <v>1.1111111111111112E-2</v>
      </c>
      <c r="J287" s="217"/>
      <c r="K287" s="220"/>
      <c r="L287" s="220"/>
      <c r="M287" s="221"/>
      <c r="N287" s="222">
        <f t="shared" si="37"/>
        <v>0</v>
      </c>
      <c r="O287" s="223"/>
      <c r="P287" s="224"/>
      <c r="Q287" s="224"/>
      <c r="R287" s="224"/>
      <c r="S287" s="224"/>
      <c r="T287" s="225"/>
      <c r="U287" s="226">
        <f t="shared" si="38"/>
        <v>2.2222222222222223E-2</v>
      </c>
      <c r="V287" s="227"/>
      <c r="W287" s="228" t="str">
        <f t="shared" si="39"/>
        <v>0</v>
      </c>
      <c r="X287" s="509"/>
      <c r="Y287" s="229">
        <f t="shared" si="40"/>
        <v>0</v>
      </c>
    </row>
    <row r="288" spans="2:25" ht="18.75" customHeight="1">
      <c r="B288" s="515"/>
      <c r="C288" s="518"/>
      <c r="D288" s="216">
        <v>15</v>
      </c>
      <c r="E288" s="216" t="s">
        <v>3164</v>
      </c>
      <c r="F288" s="217">
        <v>260</v>
      </c>
      <c r="G288" s="218">
        <f t="shared" si="34"/>
        <v>52</v>
      </c>
      <c r="H288" s="219">
        <f t="shared" si="35"/>
        <v>144.44444444444443</v>
      </c>
      <c r="I288" s="219">
        <f t="shared" si="36"/>
        <v>4.8148148148148141E-2</v>
      </c>
      <c r="J288" s="217"/>
      <c r="K288" s="220"/>
      <c r="L288" s="220"/>
      <c r="M288" s="221"/>
      <c r="N288" s="222">
        <f t="shared" si="37"/>
        <v>0</v>
      </c>
      <c r="O288" s="223"/>
      <c r="P288" s="224"/>
      <c r="Q288" s="224"/>
      <c r="R288" s="224"/>
      <c r="S288" s="224"/>
      <c r="T288" s="225"/>
      <c r="U288" s="226">
        <f t="shared" si="38"/>
        <v>9.6296296296296283E-2</v>
      </c>
      <c r="V288" s="227"/>
      <c r="W288" s="228" t="str">
        <f t="shared" si="39"/>
        <v>0</v>
      </c>
      <c r="X288" s="509"/>
      <c r="Y288" s="229">
        <f t="shared" si="40"/>
        <v>0</v>
      </c>
    </row>
    <row r="289" spans="2:25" ht="18.75" customHeight="1">
      <c r="B289" s="515"/>
      <c r="C289" s="518"/>
      <c r="D289" s="216">
        <v>16</v>
      </c>
      <c r="E289" s="216" t="s">
        <v>4261</v>
      </c>
      <c r="F289" s="217">
        <v>55</v>
      </c>
      <c r="G289" s="218">
        <f t="shared" si="34"/>
        <v>11</v>
      </c>
      <c r="H289" s="219">
        <f t="shared" si="35"/>
        <v>30.555555555555554</v>
      </c>
      <c r="I289" s="219">
        <f t="shared" si="36"/>
        <v>1.0185185185185184E-2</v>
      </c>
      <c r="J289" s="217"/>
      <c r="K289" s="220"/>
      <c r="L289" s="220"/>
      <c r="M289" s="221"/>
      <c r="N289" s="222">
        <f t="shared" si="37"/>
        <v>0</v>
      </c>
      <c r="O289" s="223"/>
      <c r="P289" s="224"/>
      <c r="Q289" s="224"/>
      <c r="R289" s="224"/>
      <c r="S289" s="224"/>
      <c r="T289" s="225"/>
      <c r="U289" s="226">
        <f t="shared" si="38"/>
        <v>2.0370370370370369E-2</v>
      </c>
      <c r="V289" s="227"/>
      <c r="W289" s="228" t="str">
        <f t="shared" si="39"/>
        <v>0</v>
      </c>
      <c r="X289" s="509"/>
      <c r="Y289" s="229">
        <f t="shared" si="40"/>
        <v>0</v>
      </c>
    </row>
    <row r="290" spans="2:25" ht="18.75" customHeight="1">
      <c r="B290" s="515"/>
      <c r="C290" s="518"/>
      <c r="D290" s="216">
        <v>17</v>
      </c>
      <c r="E290" s="216" t="s">
        <v>7260</v>
      </c>
      <c r="F290" s="217">
        <v>330</v>
      </c>
      <c r="G290" s="218">
        <f t="shared" si="34"/>
        <v>66</v>
      </c>
      <c r="H290" s="219">
        <f t="shared" si="35"/>
        <v>183.33333333333334</v>
      </c>
      <c r="I290" s="219">
        <f t="shared" si="36"/>
        <v>6.1111111111111116E-2</v>
      </c>
      <c r="J290" s="217"/>
      <c r="K290" s="220"/>
      <c r="L290" s="220"/>
      <c r="M290" s="221"/>
      <c r="N290" s="222">
        <f t="shared" si="37"/>
        <v>0</v>
      </c>
      <c r="O290" s="223"/>
      <c r="P290" s="224"/>
      <c r="Q290" s="224"/>
      <c r="R290" s="224"/>
      <c r="S290" s="224"/>
      <c r="T290" s="225"/>
      <c r="U290" s="226">
        <f t="shared" si="38"/>
        <v>0.12222222222222223</v>
      </c>
      <c r="V290" s="227"/>
      <c r="W290" s="228" t="str">
        <f t="shared" si="39"/>
        <v>0</v>
      </c>
      <c r="X290" s="509"/>
      <c r="Y290" s="229">
        <f t="shared" si="40"/>
        <v>0</v>
      </c>
    </row>
    <row r="291" spans="2:25" ht="18.75" customHeight="1">
      <c r="B291" s="515"/>
      <c r="C291" s="518"/>
      <c r="D291" s="216">
        <v>18</v>
      </c>
      <c r="E291" s="216" t="s">
        <v>7261</v>
      </c>
      <c r="F291" s="217">
        <v>300</v>
      </c>
      <c r="G291" s="218">
        <f t="shared" si="34"/>
        <v>60</v>
      </c>
      <c r="H291" s="219">
        <f t="shared" si="35"/>
        <v>166.66666666666666</v>
      </c>
      <c r="I291" s="219">
        <f t="shared" si="36"/>
        <v>5.5555555555555552E-2</v>
      </c>
      <c r="J291" s="217"/>
      <c r="K291" s="220"/>
      <c r="L291" s="220"/>
      <c r="M291" s="221"/>
      <c r="N291" s="222">
        <f t="shared" si="37"/>
        <v>0</v>
      </c>
      <c r="O291" s="223"/>
      <c r="P291" s="224"/>
      <c r="Q291" s="224"/>
      <c r="R291" s="224"/>
      <c r="S291" s="224"/>
      <c r="T291" s="225"/>
      <c r="U291" s="226">
        <f t="shared" si="38"/>
        <v>0.1111111111111111</v>
      </c>
      <c r="V291" s="227"/>
      <c r="W291" s="228" t="str">
        <f t="shared" si="39"/>
        <v>0</v>
      </c>
      <c r="X291" s="509"/>
      <c r="Y291" s="229">
        <f t="shared" si="40"/>
        <v>0</v>
      </c>
    </row>
    <row r="292" spans="2:25" ht="18.75" customHeight="1">
      <c r="B292" s="515"/>
      <c r="C292" s="518"/>
      <c r="D292" s="216">
        <v>19</v>
      </c>
      <c r="E292" s="216" t="s">
        <v>7262</v>
      </c>
      <c r="F292" s="217">
        <v>200</v>
      </c>
      <c r="G292" s="218">
        <f t="shared" si="34"/>
        <v>40</v>
      </c>
      <c r="H292" s="219">
        <f t="shared" si="35"/>
        <v>111.11111111111111</v>
      </c>
      <c r="I292" s="219">
        <f t="shared" si="36"/>
        <v>3.7037037037037035E-2</v>
      </c>
      <c r="J292" s="217"/>
      <c r="K292" s="220"/>
      <c r="L292" s="220"/>
      <c r="M292" s="221"/>
      <c r="N292" s="222">
        <f t="shared" si="37"/>
        <v>0</v>
      </c>
      <c r="O292" s="223"/>
      <c r="P292" s="224"/>
      <c r="Q292" s="224"/>
      <c r="R292" s="224"/>
      <c r="S292" s="224"/>
      <c r="T292" s="225"/>
      <c r="U292" s="226">
        <f t="shared" si="38"/>
        <v>7.407407407407407E-2</v>
      </c>
      <c r="V292" s="227"/>
      <c r="W292" s="228" t="str">
        <f t="shared" si="39"/>
        <v>0</v>
      </c>
      <c r="X292" s="509"/>
      <c r="Y292" s="229">
        <f t="shared" si="40"/>
        <v>0</v>
      </c>
    </row>
    <row r="293" spans="2:25" ht="18.75" customHeight="1">
      <c r="B293" s="515"/>
      <c r="C293" s="518"/>
      <c r="D293" s="216">
        <v>20</v>
      </c>
      <c r="E293" s="216" t="s">
        <v>7263</v>
      </c>
      <c r="F293" s="217">
        <v>65</v>
      </c>
      <c r="G293" s="218">
        <f t="shared" si="34"/>
        <v>13</v>
      </c>
      <c r="H293" s="219">
        <f t="shared" si="35"/>
        <v>36.111111111111107</v>
      </c>
      <c r="I293" s="219">
        <f t="shared" si="36"/>
        <v>1.2037037037037035E-2</v>
      </c>
      <c r="J293" s="217"/>
      <c r="K293" s="220"/>
      <c r="L293" s="220"/>
      <c r="M293" s="221"/>
      <c r="N293" s="222">
        <f t="shared" si="37"/>
        <v>0</v>
      </c>
      <c r="O293" s="223"/>
      <c r="P293" s="224"/>
      <c r="Q293" s="224"/>
      <c r="R293" s="224"/>
      <c r="S293" s="224"/>
      <c r="T293" s="225"/>
      <c r="U293" s="226">
        <f t="shared" si="38"/>
        <v>2.4074074074074071E-2</v>
      </c>
      <c r="V293" s="227"/>
      <c r="W293" s="228" t="str">
        <f t="shared" si="39"/>
        <v>0</v>
      </c>
      <c r="X293" s="509"/>
      <c r="Y293" s="229">
        <f t="shared" si="40"/>
        <v>0</v>
      </c>
    </row>
    <row r="294" spans="2:25" ht="18.75" customHeight="1">
      <c r="B294" s="515"/>
      <c r="C294" s="518"/>
      <c r="D294" s="216">
        <v>21</v>
      </c>
      <c r="E294" s="216" t="s">
        <v>7264</v>
      </c>
      <c r="F294" s="217">
        <v>120</v>
      </c>
      <c r="G294" s="218">
        <f t="shared" si="34"/>
        <v>24</v>
      </c>
      <c r="H294" s="219">
        <f t="shared" si="35"/>
        <v>66.666666666666671</v>
      </c>
      <c r="I294" s="219">
        <f t="shared" si="36"/>
        <v>2.2222222222222223E-2</v>
      </c>
      <c r="J294" s="217"/>
      <c r="K294" s="220"/>
      <c r="L294" s="220"/>
      <c r="M294" s="221"/>
      <c r="N294" s="222">
        <f t="shared" si="37"/>
        <v>0</v>
      </c>
      <c r="O294" s="223"/>
      <c r="P294" s="224"/>
      <c r="Q294" s="224"/>
      <c r="R294" s="224"/>
      <c r="S294" s="224"/>
      <c r="T294" s="225"/>
      <c r="U294" s="226">
        <f t="shared" si="38"/>
        <v>4.4444444444444446E-2</v>
      </c>
      <c r="V294" s="227"/>
      <c r="W294" s="228" t="str">
        <f t="shared" si="39"/>
        <v>0</v>
      </c>
      <c r="X294" s="509"/>
      <c r="Y294" s="229">
        <f t="shared" si="40"/>
        <v>0</v>
      </c>
    </row>
    <row r="295" spans="2:25" ht="18.75" customHeight="1">
      <c r="B295" s="515"/>
      <c r="C295" s="518"/>
      <c r="D295" s="216">
        <v>22</v>
      </c>
      <c r="E295" s="216" t="s">
        <v>7265</v>
      </c>
      <c r="F295" s="217">
        <v>145</v>
      </c>
      <c r="G295" s="218">
        <f t="shared" si="34"/>
        <v>29</v>
      </c>
      <c r="H295" s="219">
        <f t="shared" si="35"/>
        <v>80.555555555555557</v>
      </c>
      <c r="I295" s="219">
        <f t="shared" si="36"/>
        <v>2.6851851851851852E-2</v>
      </c>
      <c r="J295" s="217"/>
      <c r="K295" s="220"/>
      <c r="L295" s="220"/>
      <c r="M295" s="232"/>
      <c r="N295" s="222">
        <f t="shared" si="37"/>
        <v>0</v>
      </c>
      <c r="O295" s="223"/>
      <c r="P295" s="224"/>
      <c r="Q295" s="224"/>
      <c r="R295" s="224"/>
      <c r="S295" s="224"/>
      <c r="T295" s="225"/>
      <c r="U295" s="226">
        <f t="shared" si="38"/>
        <v>5.3703703703703705E-2</v>
      </c>
      <c r="V295" s="227"/>
      <c r="W295" s="228" t="str">
        <f t="shared" si="39"/>
        <v>0</v>
      </c>
      <c r="X295" s="509"/>
      <c r="Y295" s="229">
        <f t="shared" si="40"/>
        <v>0</v>
      </c>
    </row>
    <row r="296" spans="2:25" ht="18.75" customHeight="1">
      <c r="B296" s="515"/>
      <c r="C296" s="518"/>
      <c r="D296" s="216">
        <v>23</v>
      </c>
      <c r="E296" s="216" t="s">
        <v>7266</v>
      </c>
      <c r="F296" s="217">
        <v>170</v>
      </c>
      <c r="G296" s="218">
        <f t="shared" si="34"/>
        <v>34</v>
      </c>
      <c r="H296" s="219">
        <f t="shared" si="35"/>
        <v>94.444444444444443</v>
      </c>
      <c r="I296" s="219">
        <f t="shared" si="36"/>
        <v>3.1481481481481478E-2</v>
      </c>
      <c r="J296" s="217"/>
      <c r="K296" s="220"/>
      <c r="L296" s="220"/>
      <c r="M296" s="232"/>
      <c r="N296" s="222">
        <f t="shared" si="37"/>
        <v>0</v>
      </c>
      <c r="O296" s="223"/>
      <c r="P296" s="224"/>
      <c r="Q296" s="224"/>
      <c r="R296" s="224"/>
      <c r="S296" s="224"/>
      <c r="T296" s="225"/>
      <c r="U296" s="226">
        <f t="shared" si="38"/>
        <v>6.2962962962962957E-2</v>
      </c>
      <c r="V296" s="227"/>
      <c r="W296" s="228" t="str">
        <f t="shared" si="39"/>
        <v>0</v>
      </c>
      <c r="X296" s="509"/>
      <c r="Y296" s="229">
        <f t="shared" si="40"/>
        <v>0</v>
      </c>
    </row>
    <row r="297" spans="2:25" ht="18.75" customHeight="1">
      <c r="B297" s="515"/>
      <c r="C297" s="518"/>
      <c r="D297" s="216">
        <v>24</v>
      </c>
      <c r="E297" s="216" t="s">
        <v>7267</v>
      </c>
      <c r="F297" s="217">
        <v>270</v>
      </c>
      <c r="G297" s="218">
        <f>F297/$G$15</f>
        <v>54</v>
      </c>
      <c r="H297" s="219">
        <f>F297/$H$15</f>
        <v>150</v>
      </c>
      <c r="I297" s="219">
        <f>H297/$I$15</f>
        <v>0.05</v>
      </c>
      <c r="J297" s="217"/>
      <c r="K297" s="220"/>
      <c r="L297" s="220"/>
      <c r="M297" s="232"/>
      <c r="N297" s="222">
        <f t="shared" si="37"/>
        <v>0</v>
      </c>
      <c r="O297" s="223"/>
      <c r="P297" s="224"/>
      <c r="Q297" s="224"/>
      <c r="R297" s="224"/>
      <c r="S297" s="224"/>
      <c r="T297" s="225"/>
      <c r="U297" s="226">
        <f>H297/$U$15</f>
        <v>0.1</v>
      </c>
      <c r="V297" s="227"/>
      <c r="W297" s="228" t="str">
        <f>IF(V297&lt;1,"0",IF(V297&lt;5,"2",IF(V297&gt;=5,"6")))</f>
        <v>0</v>
      </c>
      <c r="X297" s="509"/>
      <c r="Y297" s="229">
        <f t="shared" ref="Y297:Y299" si="41">W297/2</f>
        <v>0</v>
      </c>
    </row>
    <row r="298" spans="2:25" ht="18.75" customHeight="1">
      <c r="B298" s="515"/>
      <c r="C298" s="518"/>
      <c r="D298" s="216"/>
      <c r="E298" s="216"/>
      <c r="F298" s="217"/>
      <c r="G298" s="218">
        <f>F298/$G$15</f>
        <v>0</v>
      </c>
      <c r="H298" s="219">
        <f>F298/$H$15</f>
        <v>0</v>
      </c>
      <c r="I298" s="219">
        <f>H298/$I$15</f>
        <v>0</v>
      </c>
      <c r="J298" s="217"/>
      <c r="K298" s="220"/>
      <c r="L298" s="220"/>
      <c r="M298" s="232"/>
      <c r="N298" s="222">
        <f t="shared" si="37"/>
        <v>0</v>
      </c>
      <c r="O298" s="223"/>
      <c r="P298" s="224"/>
      <c r="Q298" s="224"/>
      <c r="R298" s="224"/>
      <c r="S298" s="224"/>
      <c r="T298" s="225"/>
      <c r="U298" s="226">
        <f>H298/$U$15</f>
        <v>0</v>
      </c>
      <c r="V298" s="227"/>
      <c r="W298" s="228" t="str">
        <f>IF(V298&lt;1,"0",IF(V298&lt;5,"2",IF(V298&gt;=5,"6")))</f>
        <v>0</v>
      </c>
      <c r="X298" s="509"/>
      <c r="Y298" s="229">
        <f t="shared" si="41"/>
        <v>0</v>
      </c>
    </row>
    <row r="299" spans="2:25" ht="18.75" customHeight="1">
      <c r="B299" s="516"/>
      <c r="C299" s="519"/>
      <c r="D299" s="216"/>
      <c r="E299" s="216"/>
      <c r="F299" s="217"/>
      <c r="G299" s="218">
        <f>F299/$G$15</f>
        <v>0</v>
      </c>
      <c r="H299" s="219">
        <f>F299/$H$15</f>
        <v>0</v>
      </c>
      <c r="I299" s="219">
        <f>H299/$I$15</f>
        <v>0</v>
      </c>
      <c r="J299" s="217"/>
      <c r="K299" s="220"/>
      <c r="L299" s="220"/>
      <c r="M299" s="232"/>
      <c r="N299" s="222">
        <f>M299/$N$15</f>
        <v>0</v>
      </c>
      <c r="O299" s="231"/>
      <c r="P299" s="231"/>
      <c r="Q299" s="231"/>
      <c r="R299" s="231"/>
      <c r="S299" s="231"/>
      <c r="T299" s="225"/>
      <c r="U299" s="226">
        <f>H299/$U$15</f>
        <v>0</v>
      </c>
      <c r="V299" s="227"/>
      <c r="W299" s="228" t="str">
        <f>IF(V299&lt;1,"0",IF(V299&lt;5,"2",IF(V299&gt;=5,"6")))</f>
        <v>0</v>
      </c>
      <c r="X299" s="510"/>
      <c r="Y299" s="229">
        <f t="shared" si="41"/>
        <v>0</v>
      </c>
    </row>
    <row r="300" spans="2:25">
      <c r="B300" s="233"/>
      <c r="C300" s="234" t="s">
        <v>111</v>
      </c>
      <c r="D300" s="235"/>
      <c r="E300" s="236">
        <f>COUNTA(E233:E299)</f>
        <v>61</v>
      </c>
      <c r="F300" s="236">
        <f>SUM(F233:F299)</f>
        <v>24998</v>
      </c>
      <c r="G300" s="236">
        <f>SUM(G233:G299)</f>
        <v>4999.6000000000004</v>
      </c>
      <c r="H300" s="236">
        <f>SUM(H233:H299)</f>
        <v>13887.777777777777</v>
      </c>
      <c r="I300" s="236">
        <f>SUM(I233:I299)</f>
        <v>4.6292592592592596</v>
      </c>
      <c r="J300" s="236">
        <f>COUNTA(J233:J299)</f>
        <v>3</v>
      </c>
      <c r="K300" s="236">
        <f>COUNTA(K233:K299)</f>
        <v>5</v>
      </c>
      <c r="L300" s="236">
        <f>COUNTA(L233:L299)</f>
        <v>0</v>
      </c>
      <c r="M300" s="236">
        <f>SUM(M233:M299)</f>
        <v>13887.777777777779</v>
      </c>
      <c r="N300" s="236">
        <f>SUM(N233:N299)</f>
        <v>277.75555555555553</v>
      </c>
      <c r="O300" s="237"/>
      <c r="P300" s="238">
        <f>COUNTIF(P233:P299, "YES")</f>
        <v>0</v>
      </c>
      <c r="Q300" s="237"/>
      <c r="R300" s="237"/>
      <c r="S300" s="237"/>
      <c r="T300" s="237"/>
      <c r="U300" s="236">
        <f>SUM(U233:U299)</f>
        <v>9.2585185185185193</v>
      </c>
      <c r="V300" s="236">
        <f>SUM(V233:V299)</f>
        <v>9.2585185185185175</v>
      </c>
      <c r="W300" s="236">
        <f t="array" ref="W300">SUM(ABS(W233:W299))</f>
        <v>10</v>
      </c>
      <c r="X300" s="238" t="str">
        <f>IF(X233&lt;0.2, "0", IF(X233&lt;=2, "2", IF(X233&gt;2, ROUND(X233,0))))</f>
        <v>2</v>
      </c>
      <c r="Y300" s="236">
        <f>SUM(Y233:Y299)</f>
        <v>5</v>
      </c>
    </row>
    <row r="301" spans="2:25" ht="18.75" customHeight="1">
      <c r="B301" s="514">
        <v>5</v>
      </c>
      <c r="C301" s="505" t="s">
        <v>7268</v>
      </c>
      <c r="D301" s="216">
        <v>1</v>
      </c>
      <c r="E301" s="216" t="s">
        <v>7269</v>
      </c>
      <c r="F301" s="217">
        <v>2900</v>
      </c>
      <c r="G301" s="218">
        <f t="shared" ref="G301:G339" si="42">F301/$G$15</f>
        <v>580</v>
      </c>
      <c r="H301" s="219">
        <f t="shared" ref="H301:H339" si="43">F301/$H$15</f>
        <v>1611.1111111111111</v>
      </c>
      <c r="I301" s="219">
        <f t="shared" ref="I301:I339" si="44">H301/$I$15</f>
        <v>0.53703703703703698</v>
      </c>
      <c r="J301" s="217"/>
      <c r="K301" s="220"/>
      <c r="L301" s="220"/>
      <c r="M301" s="221"/>
      <c r="N301" s="222">
        <f t="shared" ref="N301:N339" si="45">M301/$N$15</f>
        <v>0</v>
      </c>
      <c r="O301" s="223"/>
      <c r="P301" s="224"/>
      <c r="Q301" s="224"/>
      <c r="R301" s="224"/>
      <c r="S301" s="224"/>
      <c r="T301" s="225"/>
      <c r="U301" s="226">
        <f t="shared" ref="U301:U339" si="46">H301/$U$15</f>
        <v>1.074074074074074</v>
      </c>
      <c r="V301" s="227"/>
      <c r="W301" s="228" t="str">
        <f t="shared" ref="W301:W339" si="47">IF(V301&lt;1,"0",IF(V301&lt;5,"2",IF(V301&gt;=5,"6")))</f>
        <v>0</v>
      </c>
      <c r="X301" s="508">
        <f>K341/$X$15</f>
        <v>1</v>
      </c>
      <c r="Y301" s="229">
        <f t="shared" ref="Y301:Y340" si="48">W301/2</f>
        <v>0</v>
      </c>
    </row>
    <row r="302" spans="2:25" ht="18.75" customHeight="1">
      <c r="B302" s="515"/>
      <c r="C302" s="506"/>
      <c r="D302" s="216">
        <v>2</v>
      </c>
      <c r="E302" s="216" t="s">
        <v>3164</v>
      </c>
      <c r="F302" s="217">
        <v>400</v>
      </c>
      <c r="G302" s="218">
        <f t="shared" si="42"/>
        <v>80</v>
      </c>
      <c r="H302" s="219">
        <f t="shared" si="43"/>
        <v>222.22222222222223</v>
      </c>
      <c r="I302" s="219">
        <f t="shared" si="44"/>
        <v>7.407407407407407E-2</v>
      </c>
      <c r="J302" s="217"/>
      <c r="K302" s="220"/>
      <c r="L302" s="220"/>
      <c r="M302" s="221"/>
      <c r="N302" s="222">
        <f t="shared" si="45"/>
        <v>0</v>
      </c>
      <c r="O302" s="223"/>
      <c r="P302" s="224"/>
      <c r="Q302" s="224"/>
      <c r="R302" s="224"/>
      <c r="S302" s="224"/>
      <c r="T302" s="225"/>
      <c r="U302" s="226">
        <f t="shared" si="46"/>
        <v>0.14814814814814814</v>
      </c>
      <c r="V302" s="227"/>
      <c r="W302" s="228" t="str">
        <f t="shared" si="47"/>
        <v>0</v>
      </c>
      <c r="X302" s="509"/>
      <c r="Y302" s="229">
        <f t="shared" si="48"/>
        <v>0</v>
      </c>
    </row>
    <row r="303" spans="2:25" ht="18.75" customHeight="1">
      <c r="B303" s="515"/>
      <c r="C303" s="506"/>
      <c r="D303" s="216">
        <v>3</v>
      </c>
      <c r="E303" s="216" t="s">
        <v>7270</v>
      </c>
      <c r="F303" s="217">
        <v>350</v>
      </c>
      <c r="G303" s="218">
        <f t="shared" si="42"/>
        <v>70</v>
      </c>
      <c r="H303" s="219">
        <f t="shared" si="43"/>
        <v>194.44444444444443</v>
      </c>
      <c r="I303" s="219">
        <f t="shared" si="44"/>
        <v>6.4814814814814811E-2</v>
      </c>
      <c r="J303" s="217"/>
      <c r="K303" s="220"/>
      <c r="L303" s="220"/>
      <c r="M303" s="221"/>
      <c r="N303" s="222">
        <f t="shared" si="45"/>
        <v>0</v>
      </c>
      <c r="O303" s="223"/>
      <c r="P303" s="224"/>
      <c r="Q303" s="224"/>
      <c r="R303" s="224"/>
      <c r="S303" s="224"/>
      <c r="T303" s="225"/>
      <c r="U303" s="226">
        <f t="shared" si="46"/>
        <v>0.12962962962962962</v>
      </c>
      <c r="V303" s="227"/>
      <c r="W303" s="228" t="str">
        <f t="shared" si="47"/>
        <v>0</v>
      </c>
      <c r="X303" s="509"/>
      <c r="Y303" s="229">
        <f t="shared" si="48"/>
        <v>0</v>
      </c>
    </row>
    <row r="304" spans="2:25" ht="18.75" customHeight="1">
      <c r="B304" s="515"/>
      <c r="C304" s="506"/>
      <c r="D304" s="216">
        <v>4</v>
      </c>
      <c r="E304" s="216" t="s">
        <v>7271</v>
      </c>
      <c r="F304" s="217">
        <v>300</v>
      </c>
      <c r="G304" s="218">
        <f t="shared" si="42"/>
        <v>60</v>
      </c>
      <c r="H304" s="219">
        <f t="shared" si="43"/>
        <v>166.66666666666666</v>
      </c>
      <c r="I304" s="219">
        <f t="shared" si="44"/>
        <v>5.5555555555555552E-2</v>
      </c>
      <c r="J304" s="217" t="s">
        <v>7272</v>
      </c>
      <c r="K304" s="220" t="s">
        <v>7272</v>
      </c>
      <c r="L304" s="220"/>
      <c r="M304" s="221">
        <f>SUM(H301:H309)</f>
        <v>2894.4444444444443</v>
      </c>
      <c r="N304" s="222">
        <f t="shared" si="45"/>
        <v>57.888888888888886</v>
      </c>
      <c r="O304" s="223" t="s">
        <v>2506</v>
      </c>
      <c r="P304" s="224" t="s">
        <v>178</v>
      </c>
      <c r="Q304" s="224"/>
      <c r="R304" s="224" t="s">
        <v>3576</v>
      </c>
      <c r="S304" s="224"/>
      <c r="T304" s="225"/>
      <c r="U304" s="226">
        <f t="shared" si="46"/>
        <v>0.1111111111111111</v>
      </c>
      <c r="V304" s="227">
        <f>SUM(U301:U309)</f>
        <v>1.9296296296296294</v>
      </c>
      <c r="W304" s="228" t="str">
        <f t="shared" si="47"/>
        <v>2</v>
      </c>
      <c r="X304" s="509"/>
      <c r="Y304" s="229">
        <f t="shared" si="48"/>
        <v>1</v>
      </c>
    </row>
    <row r="305" spans="2:25" ht="18.75" customHeight="1">
      <c r="B305" s="515"/>
      <c r="C305" s="506"/>
      <c r="D305" s="216">
        <v>5</v>
      </c>
      <c r="E305" s="216" t="s">
        <v>7273</v>
      </c>
      <c r="F305" s="217">
        <v>250</v>
      </c>
      <c r="G305" s="218">
        <f t="shared" si="42"/>
        <v>50</v>
      </c>
      <c r="H305" s="219">
        <f t="shared" si="43"/>
        <v>138.88888888888889</v>
      </c>
      <c r="I305" s="219">
        <f t="shared" si="44"/>
        <v>4.6296296296296294E-2</v>
      </c>
      <c r="J305" s="217"/>
      <c r="K305" s="220"/>
      <c r="L305" s="220"/>
      <c r="M305" s="221"/>
      <c r="N305" s="222">
        <f t="shared" si="45"/>
        <v>0</v>
      </c>
      <c r="O305" s="223"/>
      <c r="P305" s="224"/>
      <c r="Q305" s="224"/>
      <c r="R305" s="224"/>
      <c r="S305" s="224"/>
      <c r="T305" s="225"/>
      <c r="U305" s="226">
        <f t="shared" si="46"/>
        <v>9.2592592592592587E-2</v>
      </c>
      <c r="V305" s="227"/>
      <c r="W305" s="228" t="str">
        <f t="shared" si="47"/>
        <v>0</v>
      </c>
      <c r="X305" s="509"/>
      <c r="Y305" s="229">
        <f t="shared" si="48"/>
        <v>0</v>
      </c>
    </row>
    <row r="306" spans="2:25" ht="18.75" customHeight="1">
      <c r="B306" s="515"/>
      <c r="C306" s="506"/>
      <c r="D306" s="216">
        <v>6</v>
      </c>
      <c r="E306" s="216" t="s">
        <v>7274</v>
      </c>
      <c r="F306" s="217">
        <v>110</v>
      </c>
      <c r="G306" s="218">
        <f t="shared" si="42"/>
        <v>22</v>
      </c>
      <c r="H306" s="219">
        <f t="shared" si="43"/>
        <v>61.111111111111107</v>
      </c>
      <c r="I306" s="219">
        <f t="shared" si="44"/>
        <v>2.0370370370370369E-2</v>
      </c>
      <c r="J306" s="217"/>
      <c r="K306" s="220"/>
      <c r="L306" s="220"/>
      <c r="M306" s="221"/>
      <c r="N306" s="222">
        <f t="shared" si="45"/>
        <v>0</v>
      </c>
      <c r="O306" s="223"/>
      <c r="P306" s="224"/>
      <c r="Q306" s="224"/>
      <c r="R306" s="224"/>
      <c r="S306" s="224"/>
      <c r="T306" s="225"/>
      <c r="U306" s="226">
        <f t="shared" si="46"/>
        <v>4.0740740740740737E-2</v>
      </c>
      <c r="V306" s="227"/>
      <c r="W306" s="228" t="str">
        <f t="shared" si="47"/>
        <v>0</v>
      </c>
      <c r="X306" s="509"/>
      <c r="Y306" s="229">
        <f t="shared" si="48"/>
        <v>0</v>
      </c>
    </row>
    <row r="307" spans="2:25" ht="18.75" customHeight="1">
      <c r="B307" s="515"/>
      <c r="C307" s="506"/>
      <c r="D307" s="216">
        <v>7</v>
      </c>
      <c r="E307" s="216" t="s">
        <v>7275</v>
      </c>
      <c r="F307" s="217">
        <v>350</v>
      </c>
      <c r="G307" s="218">
        <f t="shared" si="42"/>
        <v>70</v>
      </c>
      <c r="H307" s="219">
        <f t="shared" si="43"/>
        <v>194.44444444444443</v>
      </c>
      <c r="I307" s="219">
        <f t="shared" si="44"/>
        <v>6.4814814814814811E-2</v>
      </c>
      <c r="J307" s="217"/>
      <c r="K307" s="220"/>
      <c r="L307" s="220"/>
      <c r="M307" s="221"/>
      <c r="N307" s="222">
        <f t="shared" si="45"/>
        <v>0</v>
      </c>
      <c r="O307" s="223"/>
      <c r="P307" s="224"/>
      <c r="Q307" s="224"/>
      <c r="R307" s="224"/>
      <c r="S307" s="224"/>
      <c r="T307" s="225"/>
      <c r="U307" s="226">
        <f t="shared" si="46"/>
        <v>0.12962962962962962</v>
      </c>
      <c r="V307" s="227"/>
      <c r="W307" s="228" t="str">
        <f t="shared" si="47"/>
        <v>0</v>
      </c>
      <c r="X307" s="509"/>
      <c r="Y307" s="229">
        <f t="shared" si="48"/>
        <v>0</v>
      </c>
    </row>
    <row r="308" spans="2:25" ht="18.75" customHeight="1">
      <c r="B308" s="515"/>
      <c r="C308" s="506"/>
      <c r="D308" s="216">
        <v>8</v>
      </c>
      <c r="E308" s="216" t="s">
        <v>7276</v>
      </c>
      <c r="F308" s="217">
        <v>200</v>
      </c>
      <c r="G308" s="218">
        <f t="shared" si="42"/>
        <v>40</v>
      </c>
      <c r="H308" s="219">
        <f t="shared" si="43"/>
        <v>111.11111111111111</v>
      </c>
      <c r="I308" s="219">
        <f t="shared" si="44"/>
        <v>3.7037037037037035E-2</v>
      </c>
      <c r="J308" s="217"/>
      <c r="K308" s="220"/>
      <c r="L308" s="220"/>
      <c r="M308" s="221"/>
      <c r="N308" s="222">
        <f t="shared" si="45"/>
        <v>0</v>
      </c>
      <c r="O308" s="223"/>
      <c r="P308" s="224"/>
      <c r="Q308" s="224"/>
      <c r="R308" s="224"/>
      <c r="S308" s="224"/>
      <c r="T308" s="225"/>
      <c r="U308" s="226">
        <f t="shared" si="46"/>
        <v>7.407407407407407E-2</v>
      </c>
      <c r="V308" s="227"/>
      <c r="W308" s="228" t="str">
        <f t="shared" si="47"/>
        <v>0</v>
      </c>
      <c r="X308" s="509"/>
      <c r="Y308" s="229">
        <f t="shared" si="48"/>
        <v>0</v>
      </c>
    </row>
    <row r="309" spans="2:25" ht="18.75" customHeight="1">
      <c r="B309" s="515"/>
      <c r="C309" s="506"/>
      <c r="D309" s="216">
        <v>9</v>
      </c>
      <c r="E309" s="216" t="s">
        <v>7277</v>
      </c>
      <c r="F309" s="217">
        <v>350</v>
      </c>
      <c r="G309" s="218">
        <f t="shared" si="42"/>
        <v>70</v>
      </c>
      <c r="H309" s="219">
        <f t="shared" si="43"/>
        <v>194.44444444444443</v>
      </c>
      <c r="I309" s="219">
        <f t="shared" si="44"/>
        <v>6.4814814814814811E-2</v>
      </c>
      <c r="J309" s="217"/>
      <c r="K309" s="220"/>
      <c r="L309" s="220"/>
      <c r="M309" s="221"/>
      <c r="N309" s="222">
        <f t="shared" si="45"/>
        <v>0</v>
      </c>
      <c r="O309" s="223"/>
      <c r="P309" s="224"/>
      <c r="Q309" s="224"/>
      <c r="R309" s="224"/>
      <c r="S309" s="224"/>
      <c r="T309" s="225"/>
      <c r="U309" s="226">
        <f t="shared" si="46"/>
        <v>0.12962962962962962</v>
      </c>
      <c r="V309" s="227"/>
      <c r="W309" s="228" t="str">
        <f t="shared" si="47"/>
        <v>0</v>
      </c>
      <c r="X309" s="509"/>
      <c r="Y309" s="229">
        <f t="shared" si="48"/>
        <v>0</v>
      </c>
    </row>
    <row r="310" spans="2:25" ht="18.75" customHeight="1">
      <c r="B310" s="515"/>
      <c r="C310" s="506"/>
      <c r="D310" s="216"/>
      <c r="E310" s="216"/>
      <c r="F310" s="217"/>
      <c r="G310" s="218">
        <f t="shared" si="42"/>
        <v>0</v>
      </c>
      <c r="H310" s="219">
        <f>F310/$H$15</f>
        <v>0</v>
      </c>
      <c r="I310" s="219">
        <f>H310/$I$15</f>
        <v>0</v>
      </c>
      <c r="J310" s="217"/>
      <c r="K310" s="220"/>
      <c r="L310" s="220"/>
      <c r="M310" s="221"/>
      <c r="N310" s="222">
        <f t="shared" si="45"/>
        <v>0</v>
      </c>
      <c r="O310" s="223"/>
      <c r="P310" s="224"/>
      <c r="Q310" s="224"/>
      <c r="R310" s="224"/>
      <c r="S310" s="224"/>
      <c r="T310" s="225"/>
      <c r="U310" s="226">
        <f>H310/$U$15</f>
        <v>0</v>
      </c>
      <c r="V310" s="227"/>
      <c r="W310" s="228" t="str">
        <f t="shared" si="47"/>
        <v>0</v>
      </c>
      <c r="X310" s="509"/>
      <c r="Y310" s="229">
        <f t="shared" si="48"/>
        <v>0</v>
      </c>
    </row>
    <row r="311" spans="2:25" ht="18.75" customHeight="1">
      <c r="B311" s="515"/>
      <c r="C311" s="506"/>
      <c r="D311" s="216">
        <v>1</v>
      </c>
      <c r="E311" s="216" t="s">
        <v>7278</v>
      </c>
      <c r="F311" s="217">
        <v>700</v>
      </c>
      <c r="G311" s="218">
        <f t="shared" si="42"/>
        <v>140</v>
      </c>
      <c r="H311" s="219">
        <f t="shared" si="43"/>
        <v>388.88888888888886</v>
      </c>
      <c r="I311" s="219">
        <f t="shared" si="44"/>
        <v>0.12962962962962962</v>
      </c>
      <c r="J311" s="217"/>
      <c r="K311" s="220"/>
      <c r="L311" s="220"/>
      <c r="M311" s="221"/>
      <c r="N311" s="222">
        <f t="shared" si="45"/>
        <v>0</v>
      </c>
      <c r="O311" s="223"/>
      <c r="P311" s="224"/>
      <c r="Q311" s="224"/>
      <c r="R311" s="224"/>
      <c r="S311" s="224"/>
      <c r="T311" s="225"/>
      <c r="U311" s="226">
        <f t="shared" si="46"/>
        <v>0.25925925925925924</v>
      </c>
      <c r="V311" s="227"/>
      <c r="W311" s="228" t="str">
        <f t="shared" si="47"/>
        <v>0</v>
      </c>
      <c r="X311" s="509"/>
      <c r="Y311" s="229">
        <f t="shared" si="48"/>
        <v>0</v>
      </c>
    </row>
    <row r="312" spans="2:25" ht="18.75" customHeight="1">
      <c r="B312" s="515"/>
      <c r="C312" s="506"/>
      <c r="D312" s="216">
        <v>2</v>
      </c>
      <c r="E312" s="216" t="s">
        <v>7279</v>
      </c>
      <c r="F312" s="217">
        <v>450</v>
      </c>
      <c r="G312" s="218">
        <f t="shared" si="42"/>
        <v>90</v>
      </c>
      <c r="H312" s="219">
        <f t="shared" si="43"/>
        <v>250</v>
      </c>
      <c r="I312" s="219">
        <f t="shared" si="44"/>
        <v>8.3333333333333329E-2</v>
      </c>
      <c r="J312" s="217"/>
      <c r="K312" s="220"/>
      <c r="L312" s="220"/>
      <c r="M312" s="221"/>
      <c r="N312" s="222">
        <f t="shared" si="45"/>
        <v>0</v>
      </c>
      <c r="O312" s="223"/>
      <c r="P312" s="224"/>
      <c r="Q312" s="224"/>
      <c r="R312" s="224"/>
      <c r="S312" s="224"/>
      <c r="T312" s="225"/>
      <c r="U312" s="226">
        <f t="shared" si="46"/>
        <v>0.16666666666666666</v>
      </c>
      <c r="V312" s="227"/>
      <c r="W312" s="228" t="str">
        <f t="shared" si="47"/>
        <v>0</v>
      </c>
      <c r="X312" s="509"/>
      <c r="Y312" s="229">
        <f t="shared" si="48"/>
        <v>0</v>
      </c>
    </row>
    <row r="313" spans="2:25" ht="18.75" customHeight="1">
      <c r="B313" s="515"/>
      <c r="C313" s="506"/>
      <c r="D313" s="216">
        <v>3</v>
      </c>
      <c r="E313" s="216" t="s">
        <v>7280</v>
      </c>
      <c r="F313" s="217">
        <v>1100</v>
      </c>
      <c r="G313" s="218">
        <f t="shared" si="42"/>
        <v>220</v>
      </c>
      <c r="H313" s="219">
        <f t="shared" si="43"/>
        <v>611.11111111111109</v>
      </c>
      <c r="I313" s="219">
        <f t="shared" si="44"/>
        <v>0.20370370370370369</v>
      </c>
      <c r="J313" s="217"/>
      <c r="K313" s="220" t="s">
        <v>7281</v>
      </c>
      <c r="L313" s="220"/>
      <c r="M313" s="221">
        <f>SUM(H311:H319)</f>
        <v>2897.2222222222217</v>
      </c>
      <c r="N313" s="222">
        <f t="shared" si="45"/>
        <v>57.944444444444436</v>
      </c>
      <c r="O313" s="223" t="s">
        <v>7282</v>
      </c>
      <c r="P313" s="224" t="s">
        <v>178</v>
      </c>
      <c r="Q313" s="224"/>
      <c r="R313" s="224" t="s">
        <v>3576</v>
      </c>
      <c r="S313" s="224"/>
      <c r="T313" s="225"/>
      <c r="U313" s="226">
        <f t="shared" si="46"/>
        <v>0.40740740740740738</v>
      </c>
      <c r="V313" s="227">
        <f>SUM(U311:U319)</f>
        <v>1.9314814814814816</v>
      </c>
      <c r="W313" s="228" t="str">
        <f t="shared" si="47"/>
        <v>2</v>
      </c>
      <c r="X313" s="509"/>
      <c r="Y313" s="229">
        <f t="shared" si="48"/>
        <v>1</v>
      </c>
    </row>
    <row r="314" spans="2:25" ht="18.75" customHeight="1">
      <c r="B314" s="515"/>
      <c r="C314" s="506"/>
      <c r="D314" s="216">
        <v>4</v>
      </c>
      <c r="E314" s="216" t="s">
        <v>7283</v>
      </c>
      <c r="F314" s="217">
        <v>1630</v>
      </c>
      <c r="G314" s="218">
        <f t="shared" si="42"/>
        <v>326</v>
      </c>
      <c r="H314" s="219">
        <f t="shared" si="43"/>
        <v>905.55555555555554</v>
      </c>
      <c r="I314" s="219">
        <f t="shared" si="44"/>
        <v>0.30185185185185187</v>
      </c>
      <c r="J314" s="217"/>
      <c r="K314" s="220"/>
      <c r="L314" s="220"/>
      <c r="M314" s="221"/>
      <c r="N314" s="222">
        <f t="shared" si="45"/>
        <v>0</v>
      </c>
      <c r="O314" s="223"/>
      <c r="P314" s="224"/>
      <c r="Q314" s="224"/>
      <c r="R314" s="224"/>
      <c r="S314" s="224"/>
      <c r="T314" s="225"/>
      <c r="U314" s="226">
        <f t="shared" si="46"/>
        <v>0.60370370370370374</v>
      </c>
      <c r="V314" s="227"/>
      <c r="W314" s="228" t="str">
        <f t="shared" si="47"/>
        <v>0</v>
      </c>
      <c r="X314" s="509"/>
      <c r="Y314" s="229">
        <f t="shared" si="48"/>
        <v>0</v>
      </c>
    </row>
    <row r="315" spans="2:25" ht="18.75" customHeight="1">
      <c r="B315" s="515"/>
      <c r="C315" s="506"/>
      <c r="D315" s="216">
        <v>5</v>
      </c>
      <c r="E315" s="216" t="s">
        <v>7284</v>
      </c>
      <c r="F315" s="217">
        <v>315</v>
      </c>
      <c r="G315" s="218">
        <f t="shared" si="42"/>
        <v>63</v>
      </c>
      <c r="H315" s="219">
        <f t="shared" si="43"/>
        <v>175</v>
      </c>
      <c r="I315" s="219">
        <f t="shared" si="44"/>
        <v>5.8333333333333334E-2</v>
      </c>
      <c r="J315" s="217"/>
      <c r="K315" s="220"/>
      <c r="L315" s="220"/>
      <c r="M315" s="221"/>
      <c r="N315" s="222">
        <f t="shared" si="45"/>
        <v>0</v>
      </c>
      <c r="O315" s="223"/>
      <c r="P315" s="224"/>
      <c r="Q315" s="224"/>
      <c r="R315" s="224"/>
      <c r="S315" s="224"/>
      <c r="T315" s="225"/>
      <c r="U315" s="226">
        <f t="shared" si="46"/>
        <v>0.11666666666666667</v>
      </c>
      <c r="V315" s="227"/>
      <c r="W315" s="228" t="str">
        <f t="shared" si="47"/>
        <v>0</v>
      </c>
      <c r="X315" s="509"/>
      <c r="Y315" s="229">
        <f t="shared" si="48"/>
        <v>0</v>
      </c>
    </row>
    <row r="316" spans="2:25" ht="18.75" customHeight="1">
      <c r="B316" s="515"/>
      <c r="C316" s="506"/>
      <c r="D316" s="216">
        <v>6</v>
      </c>
      <c r="E316" s="216" t="s">
        <v>7285</v>
      </c>
      <c r="F316" s="217">
        <v>250</v>
      </c>
      <c r="G316" s="218">
        <f t="shared" si="42"/>
        <v>50</v>
      </c>
      <c r="H316" s="219">
        <f t="shared" si="43"/>
        <v>138.88888888888889</v>
      </c>
      <c r="I316" s="219">
        <f t="shared" si="44"/>
        <v>4.6296296296296294E-2</v>
      </c>
      <c r="J316" s="217"/>
      <c r="K316" s="220"/>
      <c r="L316" s="220"/>
      <c r="M316" s="221"/>
      <c r="N316" s="222">
        <f t="shared" si="45"/>
        <v>0</v>
      </c>
      <c r="O316" s="223"/>
      <c r="P316" s="224"/>
      <c r="Q316" s="224"/>
      <c r="R316" s="224"/>
      <c r="S316" s="224"/>
      <c r="T316" s="225"/>
      <c r="U316" s="226">
        <f t="shared" si="46"/>
        <v>9.2592592592592587E-2</v>
      </c>
      <c r="V316" s="227"/>
      <c r="W316" s="228" t="str">
        <f t="shared" si="47"/>
        <v>0</v>
      </c>
      <c r="X316" s="509"/>
      <c r="Y316" s="229">
        <f t="shared" si="48"/>
        <v>0</v>
      </c>
    </row>
    <row r="317" spans="2:25" ht="18.75" customHeight="1">
      <c r="B317" s="515"/>
      <c r="C317" s="506"/>
      <c r="D317" s="216">
        <v>7</v>
      </c>
      <c r="E317" s="216" t="s">
        <v>7286</v>
      </c>
      <c r="F317" s="217">
        <v>300</v>
      </c>
      <c r="G317" s="218">
        <f t="shared" si="42"/>
        <v>60</v>
      </c>
      <c r="H317" s="219">
        <f t="shared" si="43"/>
        <v>166.66666666666666</v>
      </c>
      <c r="I317" s="219">
        <f t="shared" si="44"/>
        <v>5.5555555555555552E-2</v>
      </c>
      <c r="J317" s="217"/>
      <c r="K317" s="220"/>
      <c r="L317" s="220"/>
      <c r="M317" s="221"/>
      <c r="N317" s="222">
        <f t="shared" si="45"/>
        <v>0</v>
      </c>
      <c r="O317" s="223"/>
      <c r="P317" s="224"/>
      <c r="Q317" s="224"/>
      <c r="R317" s="224"/>
      <c r="S317" s="224"/>
      <c r="T317" s="225"/>
      <c r="U317" s="226">
        <f t="shared" si="46"/>
        <v>0.1111111111111111</v>
      </c>
      <c r="V317" s="227"/>
      <c r="W317" s="228" t="str">
        <f t="shared" si="47"/>
        <v>0</v>
      </c>
      <c r="X317" s="509"/>
      <c r="Y317" s="229">
        <f t="shared" si="48"/>
        <v>0</v>
      </c>
    </row>
    <row r="318" spans="2:25" ht="18.75" customHeight="1">
      <c r="B318" s="515"/>
      <c r="C318" s="506"/>
      <c r="D318" s="216">
        <v>8</v>
      </c>
      <c r="E318" s="216" t="s">
        <v>7287</v>
      </c>
      <c r="F318" s="217">
        <v>220</v>
      </c>
      <c r="G318" s="218">
        <f t="shared" si="42"/>
        <v>44</v>
      </c>
      <c r="H318" s="219">
        <f t="shared" si="43"/>
        <v>122.22222222222221</v>
      </c>
      <c r="I318" s="219">
        <f t="shared" si="44"/>
        <v>4.0740740740740737E-2</v>
      </c>
      <c r="J318" s="217"/>
      <c r="K318" s="220"/>
      <c r="L318" s="220"/>
      <c r="M318" s="221"/>
      <c r="N318" s="222">
        <f t="shared" si="45"/>
        <v>0</v>
      </c>
      <c r="O318" s="223"/>
      <c r="P318" s="224"/>
      <c r="Q318" s="224"/>
      <c r="R318" s="224"/>
      <c r="S318" s="224"/>
      <c r="T318" s="225"/>
      <c r="U318" s="226">
        <f t="shared" si="46"/>
        <v>8.1481481481481474E-2</v>
      </c>
      <c r="V318" s="227"/>
      <c r="W318" s="228" t="str">
        <f t="shared" si="47"/>
        <v>0</v>
      </c>
      <c r="X318" s="509"/>
      <c r="Y318" s="229">
        <f t="shared" si="48"/>
        <v>0</v>
      </c>
    </row>
    <row r="319" spans="2:25" ht="18.75" customHeight="1">
      <c r="B319" s="515"/>
      <c r="C319" s="506"/>
      <c r="D319" s="216">
        <v>9</v>
      </c>
      <c r="E319" s="216" t="s">
        <v>7288</v>
      </c>
      <c r="F319" s="217">
        <v>250</v>
      </c>
      <c r="G319" s="218">
        <f t="shared" si="42"/>
        <v>50</v>
      </c>
      <c r="H319" s="219">
        <f t="shared" si="43"/>
        <v>138.88888888888889</v>
      </c>
      <c r="I319" s="219">
        <f t="shared" si="44"/>
        <v>4.6296296296296294E-2</v>
      </c>
      <c r="J319" s="217"/>
      <c r="K319" s="220"/>
      <c r="L319" s="220"/>
      <c r="M319" s="221"/>
      <c r="N319" s="222">
        <f t="shared" si="45"/>
        <v>0</v>
      </c>
      <c r="O319" s="223"/>
      <c r="P319" s="224"/>
      <c r="Q319" s="224"/>
      <c r="R319" s="224"/>
      <c r="S319" s="224"/>
      <c r="T319" s="225"/>
      <c r="U319" s="226">
        <f t="shared" si="46"/>
        <v>9.2592592592592587E-2</v>
      </c>
      <c r="V319" s="227"/>
      <c r="W319" s="228" t="str">
        <f t="shared" si="47"/>
        <v>0</v>
      </c>
      <c r="X319" s="509"/>
      <c r="Y319" s="229">
        <f t="shared" si="48"/>
        <v>0</v>
      </c>
    </row>
    <row r="320" spans="2:25" ht="18.75" customHeight="1">
      <c r="B320" s="515"/>
      <c r="C320" s="506"/>
      <c r="D320" s="216"/>
      <c r="E320" s="216"/>
      <c r="F320" s="217"/>
      <c r="G320" s="218">
        <f t="shared" si="42"/>
        <v>0</v>
      </c>
      <c r="H320" s="219">
        <f t="shared" si="43"/>
        <v>0</v>
      </c>
      <c r="I320" s="219">
        <f t="shared" si="44"/>
        <v>0</v>
      </c>
      <c r="J320" s="217"/>
      <c r="K320" s="220"/>
      <c r="L320" s="220"/>
      <c r="M320" s="221"/>
      <c r="N320" s="222">
        <f t="shared" si="45"/>
        <v>0</v>
      </c>
      <c r="O320" s="223"/>
      <c r="P320" s="224"/>
      <c r="Q320" s="224"/>
      <c r="R320" s="224"/>
      <c r="S320" s="224"/>
      <c r="T320" s="225"/>
      <c r="U320" s="226">
        <f t="shared" si="46"/>
        <v>0</v>
      </c>
      <c r="V320" s="227"/>
      <c r="W320" s="228" t="str">
        <f t="shared" si="47"/>
        <v>0</v>
      </c>
      <c r="X320" s="509"/>
      <c r="Y320" s="229">
        <f t="shared" si="48"/>
        <v>0</v>
      </c>
    </row>
    <row r="321" spans="2:25" ht="18.75" customHeight="1">
      <c r="B321" s="515"/>
      <c r="C321" s="506"/>
      <c r="D321" s="216">
        <v>1</v>
      </c>
      <c r="E321" s="216" t="s">
        <v>7289</v>
      </c>
      <c r="F321" s="217">
        <v>300</v>
      </c>
      <c r="G321" s="218">
        <f t="shared" si="42"/>
        <v>60</v>
      </c>
      <c r="H321" s="219">
        <f t="shared" si="43"/>
        <v>166.66666666666666</v>
      </c>
      <c r="I321" s="219">
        <f t="shared" si="44"/>
        <v>5.5555555555555552E-2</v>
      </c>
      <c r="J321" s="217"/>
      <c r="K321" s="220"/>
      <c r="L321" s="220"/>
      <c r="M321" s="221"/>
      <c r="N321" s="222">
        <f t="shared" si="45"/>
        <v>0</v>
      </c>
      <c r="O321" s="223"/>
      <c r="P321" s="224"/>
      <c r="Q321" s="224"/>
      <c r="R321" s="224"/>
      <c r="S321" s="224"/>
      <c r="T321" s="225"/>
      <c r="U321" s="226">
        <f t="shared" si="46"/>
        <v>0.1111111111111111</v>
      </c>
      <c r="V321" s="227"/>
      <c r="W321" s="228" t="str">
        <f t="shared" si="47"/>
        <v>0</v>
      </c>
      <c r="X321" s="509"/>
      <c r="Y321" s="229">
        <f t="shared" si="48"/>
        <v>0</v>
      </c>
    </row>
    <row r="322" spans="2:25" ht="18.75" customHeight="1">
      <c r="B322" s="515"/>
      <c r="C322" s="506"/>
      <c r="D322" s="216">
        <v>2</v>
      </c>
      <c r="E322" s="216" t="s">
        <v>7116</v>
      </c>
      <c r="F322" s="217">
        <v>250</v>
      </c>
      <c r="G322" s="218">
        <f t="shared" si="42"/>
        <v>50</v>
      </c>
      <c r="H322" s="219">
        <f t="shared" si="43"/>
        <v>138.88888888888889</v>
      </c>
      <c r="I322" s="219">
        <f t="shared" si="44"/>
        <v>4.6296296296296294E-2</v>
      </c>
      <c r="J322" s="217"/>
      <c r="K322" s="220"/>
      <c r="L322" s="220"/>
      <c r="M322" s="221"/>
      <c r="N322" s="222">
        <f t="shared" si="45"/>
        <v>0</v>
      </c>
      <c r="O322" s="223"/>
      <c r="P322" s="224"/>
      <c r="Q322" s="224"/>
      <c r="R322" s="224"/>
      <c r="S322" s="224"/>
      <c r="T322" s="225"/>
      <c r="U322" s="226">
        <f t="shared" si="46"/>
        <v>9.2592592592592587E-2</v>
      </c>
      <c r="V322" s="227"/>
      <c r="W322" s="228" t="str">
        <f t="shared" si="47"/>
        <v>0</v>
      </c>
      <c r="X322" s="509"/>
      <c r="Y322" s="229">
        <f t="shared" si="48"/>
        <v>0</v>
      </c>
    </row>
    <row r="323" spans="2:25" ht="18.75" customHeight="1">
      <c r="B323" s="515"/>
      <c r="C323" s="506"/>
      <c r="D323" s="216">
        <v>3</v>
      </c>
      <c r="E323" s="216" t="s">
        <v>4015</v>
      </c>
      <c r="F323" s="217">
        <v>400</v>
      </c>
      <c r="G323" s="218">
        <f t="shared" si="42"/>
        <v>80</v>
      </c>
      <c r="H323" s="219">
        <f t="shared" si="43"/>
        <v>222.22222222222223</v>
      </c>
      <c r="I323" s="219">
        <f t="shared" si="44"/>
        <v>7.407407407407407E-2</v>
      </c>
      <c r="J323" s="217"/>
      <c r="K323" s="220"/>
      <c r="L323" s="220"/>
      <c r="M323" s="221"/>
      <c r="N323" s="222">
        <f t="shared" si="45"/>
        <v>0</v>
      </c>
      <c r="O323" s="223"/>
      <c r="P323" s="224"/>
      <c r="Q323" s="224"/>
      <c r="R323" s="224"/>
      <c r="S323" s="224"/>
      <c r="T323" s="225"/>
      <c r="U323" s="226">
        <f t="shared" si="46"/>
        <v>0.14814814814814814</v>
      </c>
      <c r="V323" s="227"/>
      <c r="W323" s="228" t="str">
        <f t="shared" si="47"/>
        <v>0</v>
      </c>
      <c r="X323" s="509"/>
      <c r="Y323" s="229">
        <f t="shared" si="48"/>
        <v>0</v>
      </c>
    </row>
    <row r="324" spans="2:25" ht="18.75" customHeight="1">
      <c r="B324" s="515"/>
      <c r="C324" s="506"/>
      <c r="D324" s="216">
        <v>4</v>
      </c>
      <c r="E324" s="216" t="s">
        <v>7290</v>
      </c>
      <c r="F324" s="217">
        <v>200</v>
      </c>
      <c r="G324" s="218">
        <f t="shared" si="42"/>
        <v>40</v>
      </c>
      <c r="H324" s="219">
        <f t="shared" si="43"/>
        <v>111.11111111111111</v>
      </c>
      <c r="I324" s="219">
        <f t="shared" si="44"/>
        <v>3.7037037037037035E-2</v>
      </c>
      <c r="J324" s="217"/>
      <c r="K324" s="220"/>
      <c r="L324" s="220"/>
      <c r="M324" s="221"/>
      <c r="N324" s="222">
        <f t="shared" si="45"/>
        <v>0</v>
      </c>
      <c r="O324" s="223"/>
      <c r="P324" s="224"/>
      <c r="Q324" s="224"/>
      <c r="R324" s="224"/>
      <c r="S324" s="224"/>
      <c r="T324" s="225"/>
      <c r="U324" s="226">
        <f t="shared" si="46"/>
        <v>7.407407407407407E-2</v>
      </c>
      <c r="V324" s="227"/>
      <c r="W324" s="228" t="str">
        <f t="shared" si="47"/>
        <v>0</v>
      </c>
      <c r="X324" s="509"/>
      <c r="Y324" s="229">
        <f t="shared" si="48"/>
        <v>0</v>
      </c>
    </row>
    <row r="325" spans="2:25" ht="18.75" customHeight="1">
      <c r="B325" s="515"/>
      <c r="C325" s="506"/>
      <c r="D325" s="216">
        <v>5</v>
      </c>
      <c r="E325" s="216" t="s">
        <v>7291</v>
      </c>
      <c r="F325" s="217">
        <v>350</v>
      </c>
      <c r="G325" s="218">
        <f t="shared" si="42"/>
        <v>70</v>
      </c>
      <c r="H325" s="219">
        <f t="shared" si="43"/>
        <v>194.44444444444443</v>
      </c>
      <c r="I325" s="219">
        <f t="shared" si="44"/>
        <v>6.4814814814814811E-2</v>
      </c>
      <c r="J325" s="217"/>
      <c r="K325" s="220"/>
      <c r="L325" s="220"/>
      <c r="M325" s="221"/>
      <c r="N325" s="222">
        <f t="shared" si="45"/>
        <v>0</v>
      </c>
      <c r="O325" s="223"/>
      <c r="P325" s="224"/>
      <c r="Q325" s="224"/>
      <c r="R325" s="224"/>
      <c r="S325" s="224"/>
      <c r="T325" s="225"/>
      <c r="U325" s="226">
        <f t="shared" si="46"/>
        <v>0.12962962962962962</v>
      </c>
      <c r="V325" s="227"/>
      <c r="W325" s="228" t="str">
        <f t="shared" si="47"/>
        <v>0</v>
      </c>
      <c r="X325" s="509"/>
      <c r="Y325" s="229">
        <f t="shared" si="48"/>
        <v>0</v>
      </c>
    </row>
    <row r="326" spans="2:25" ht="18.75" customHeight="1">
      <c r="B326" s="515"/>
      <c r="C326" s="506"/>
      <c r="D326" s="216">
        <v>6</v>
      </c>
      <c r="E326" s="216" t="s">
        <v>7292</v>
      </c>
      <c r="F326" s="217">
        <v>370</v>
      </c>
      <c r="G326" s="218">
        <f t="shared" si="42"/>
        <v>74</v>
      </c>
      <c r="H326" s="219">
        <f t="shared" si="43"/>
        <v>205.55555555555554</v>
      </c>
      <c r="I326" s="219">
        <f t="shared" si="44"/>
        <v>6.851851851851852E-2</v>
      </c>
      <c r="J326" s="217"/>
      <c r="K326" s="220"/>
      <c r="L326" s="220"/>
      <c r="M326" s="221"/>
      <c r="N326" s="222">
        <f t="shared" si="45"/>
        <v>0</v>
      </c>
      <c r="O326" s="223"/>
      <c r="P326" s="224"/>
      <c r="Q326" s="224"/>
      <c r="R326" s="224"/>
      <c r="S326" s="224"/>
      <c r="T326" s="225"/>
      <c r="U326" s="226">
        <f t="shared" si="46"/>
        <v>0.13703703703703704</v>
      </c>
      <c r="V326" s="227"/>
      <c r="W326" s="228" t="str">
        <f t="shared" si="47"/>
        <v>0</v>
      </c>
      <c r="X326" s="509"/>
      <c r="Y326" s="229">
        <f t="shared" si="48"/>
        <v>0</v>
      </c>
    </row>
    <row r="327" spans="2:25" ht="18.75" customHeight="1">
      <c r="B327" s="515"/>
      <c r="C327" s="506"/>
      <c r="D327" s="216">
        <v>7</v>
      </c>
      <c r="E327" s="216" t="s">
        <v>7293</v>
      </c>
      <c r="F327" s="217">
        <v>350</v>
      </c>
      <c r="G327" s="218">
        <f t="shared" si="42"/>
        <v>70</v>
      </c>
      <c r="H327" s="219">
        <f t="shared" si="43"/>
        <v>194.44444444444443</v>
      </c>
      <c r="I327" s="219">
        <f t="shared" si="44"/>
        <v>6.4814814814814811E-2</v>
      </c>
      <c r="J327" s="217"/>
      <c r="K327" s="220"/>
      <c r="L327" s="220"/>
      <c r="M327" s="221"/>
      <c r="N327" s="222">
        <f t="shared" si="45"/>
        <v>0</v>
      </c>
      <c r="O327" s="223"/>
      <c r="P327" s="224"/>
      <c r="Q327" s="224"/>
      <c r="R327" s="224"/>
      <c r="S327" s="224"/>
      <c r="T327" s="225"/>
      <c r="U327" s="226">
        <f t="shared" si="46"/>
        <v>0.12962962962962962</v>
      </c>
      <c r="V327" s="227"/>
      <c r="W327" s="228" t="str">
        <f t="shared" si="47"/>
        <v>0</v>
      </c>
      <c r="X327" s="509"/>
      <c r="Y327" s="229">
        <f t="shared" si="48"/>
        <v>0</v>
      </c>
    </row>
    <row r="328" spans="2:25" ht="18.75" customHeight="1">
      <c r="B328" s="515"/>
      <c r="C328" s="506"/>
      <c r="D328" s="216">
        <v>8</v>
      </c>
      <c r="E328" s="216" t="s">
        <v>7294</v>
      </c>
      <c r="F328" s="217">
        <v>165</v>
      </c>
      <c r="G328" s="218">
        <f t="shared" si="42"/>
        <v>33</v>
      </c>
      <c r="H328" s="219">
        <f t="shared" si="43"/>
        <v>91.666666666666671</v>
      </c>
      <c r="I328" s="219">
        <f t="shared" si="44"/>
        <v>3.0555555555555558E-2</v>
      </c>
      <c r="J328" s="217" t="s">
        <v>7295</v>
      </c>
      <c r="K328" s="220" t="s">
        <v>7295</v>
      </c>
      <c r="L328" s="220"/>
      <c r="M328" s="221">
        <f>SUM(H321:H338)</f>
        <v>2604.4444444444448</v>
      </c>
      <c r="N328" s="222">
        <f t="shared" si="45"/>
        <v>52.088888888888896</v>
      </c>
      <c r="O328" s="223" t="s">
        <v>2472</v>
      </c>
      <c r="P328" s="224" t="s">
        <v>178</v>
      </c>
      <c r="Q328" s="224"/>
      <c r="R328" s="224" t="s">
        <v>3576</v>
      </c>
      <c r="S328" s="224"/>
      <c r="T328" s="225"/>
      <c r="U328" s="226">
        <f t="shared" si="46"/>
        <v>6.1111111111111116E-2</v>
      </c>
      <c r="V328" s="227">
        <f>SUM(U321:U338)</f>
        <v>1.7362962962962962</v>
      </c>
      <c r="W328" s="228" t="str">
        <f t="shared" si="47"/>
        <v>2</v>
      </c>
      <c r="X328" s="509"/>
      <c r="Y328" s="229">
        <f t="shared" si="48"/>
        <v>1</v>
      </c>
    </row>
    <row r="329" spans="2:25" ht="18.75" customHeight="1">
      <c r="B329" s="515"/>
      <c r="C329" s="506"/>
      <c r="D329" s="216">
        <v>9</v>
      </c>
      <c r="E329" s="216" t="s">
        <v>3990</v>
      </c>
      <c r="F329" s="217">
        <v>200</v>
      </c>
      <c r="G329" s="218">
        <f t="shared" si="42"/>
        <v>40</v>
      </c>
      <c r="H329" s="219">
        <f t="shared" si="43"/>
        <v>111.11111111111111</v>
      </c>
      <c r="I329" s="219">
        <f t="shared" si="44"/>
        <v>3.7037037037037035E-2</v>
      </c>
      <c r="J329" s="217"/>
      <c r="K329" s="220"/>
      <c r="L329" s="220"/>
      <c r="M329" s="221"/>
      <c r="N329" s="222">
        <f t="shared" si="45"/>
        <v>0</v>
      </c>
      <c r="O329" s="223"/>
      <c r="P329" s="224"/>
      <c r="Q329" s="224"/>
      <c r="R329" s="224"/>
      <c r="S329" s="224"/>
      <c r="T329" s="225"/>
      <c r="U329" s="226">
        <f t="shared" si="46"/>
        <v>7.407407407407407E-2</v>
      </c>
      <c r="V329" s="227"/>
      <c r="W329" s="228" t="str">
        <f t="shared" si="47"/>
        <v>0</v>
      </c>
      <c r="X329" s="509"/>
      <c r="Y329" s="229">
        <f t="shared" si="48"/>
        <v>0</v>
      </c>
    </row>
    <row r="330" spans="2:25" ht="18.75" customHeight="1">
      <c r="B330" s="515"/>
      <c r="C330" s="506"/>
      <c r="D330" s="216">
        <v>10</v>
      </c>
      <c r="E330" s="216" t="s">
        <v>7296</v>
      </c>
      <c r="F330" s="217">
        <v>135</v>
      </c>
      <c r="G330" s="218">
        <f t="shared" si="42"/>
        <v>27</v>
      </c>
      <c r="H330" s="219">
        <f t="shared" si="43"/>
        <v>75</v>
      </c>
      <c r="I330" s="219">
        <f t="shared" si="44"/>
        <v>2.5000000000000001E-2</v>
      </c>
      <c r="J330" s="217"/>
      <c r="K330" s="220"/>
      <c r="L330" s="220"/>
      <c r="M330" s="221"/>
      <c r="N330" s="222">
        <f t="shared" si="45"/>
        <v>0</v>
      </c>
      <c r="O330" s="223"/>
      <c r="P330" s="224"/>
      <c r="Q330" s="224"/>
      <c r="R330" s="224"/>
      <c r="S330" s="224"/>
      <c r="T330" s="225"/>
      <c r="U330" s="226">
        <f t="shared" si="46"/>
        <v>0.05</v>
      </c>
      <c r="V330" s="227"/>
      <c r="W330" s="228" t="str">
        <f t="shared" si="47"/>
        <v>0</v>
      </c>
      <c r="X330" s="509"/>
      <c r="Y330" s="229">
        <f t="shared" si="48"/>
        <v>0</v>
      </c>
    </row>
    <row r="331" spans="2:25" ht="18.75" customHeight="1">
      <c r="B331" s="515"/>
      <c r="C331" s="506"/>
      <c r="D331" s="216">
        <v>11</v>
      </c>
      <c r="E331" s="216" t="s">
        <v>4378</v>
      </c>
      <c r="F331" s="217">
        <v>300</v>
      </c>
      <c r="G331" s="218">
        <f t="shared" si="42"/>
        <v>60</v>
      </c>
      <c r="H331" s="219">
        <f t="shared" si="43"/>
        <v>166.66666666666666</v>
      </c>
      <c r="I331" s="219">
        <f t="shared" si="44"/>
        <v>5.5555555555555552E-2</v>
      </c>
      <c r="J331" s="217"/>
      <c r="K331" s="220"/>
      <c r="L331" s="220"/>
      <c r="M331" s="221"/>
      <c r="N331" s="222">
        <f t="shared" si="45"/>
        <v>0</v>
      </c>
      <c r="O331" s="223"/>
      <c r="P331" s="224"/>
      <c r="Q331" s="224"/>
      <c r="R331" s="224"/>
      <c r="S331" s="224"/>
      <c r="T331" s="225"/>
      <c r="U331" s="226">
        <f t="shared" si="46"/>
        <v>0.1111111111111111</v>
      </c>
      <c r="V331" s="227"/>
      <c r="W331" s="228" t="str">
        <f t="shared" si="47"/>
        <v>0</v>
      </c>
      <c r="X331" s="509"/>
      <c r="Y331" s="229">
        <f t="shared" si="48"/>
        <v>0</v>
      </c>
    </row>
    <row r="332" spans="2:25" ht="18.75" customHeight="1">
      <c r="B332" s="515"/>
      <c r="C332" s="506"/>
      <c r="D332" s="216">
        <v>12</v>
      </c>
      <c r="E332" s="216" t="s">
        <v>7297</v>
      </c>
      <c r="F332" s="217">
        <v>300</v>
      </c>
      <c r="G332" s="218">
        <f t="shared" si="42"/>
        <v>60</v>
      </c>
      <c r="H332" s="219">
        <f t="shared" si="43"/>
        <v>166.66666666666666</v>
      </c>
      <c r="I332" s="219">
        <f t="shared" si="44"/>
        <v>5.5555555555555552E-2</v>
      </c>
      <c r="J332" s="217"/>
      <c r="K332" s="220"/>
      <c r="L332" s="220"/>
      <c r="M332" s="221"/>
      <c r="N332" s="222">
        <f t="shared" si="45"/>
        <v>0</v>
      </c>
      <c r="O332" s="223"/>
      <c r="P332" s="224"/>
      <c r="Q332" s="224"/>
      <c r="R332" s="224"/>
      <c r="S332" s="224"/>
      <c r="T332" s="225"/>
      <c r="U332" s="226">
        <f t="shared" si="46"/>
        <v>0.1111111111111111</v>
      </c>
      <c r="V332" s="227"/>
      <c r="W332" s="228" t="str">
        <f t="shared" si="47"/>
        <v>0</v>
      </c>
      <c r="X332" s="509"/>
      <c r="Y332" s="229">
        <f t="shared" si="48"/>
        <v>0</v>
      </c>
    </row>
    <row r="333" spans="2:25" ht="18.75" customHeight="1">
      <c r="B333" s="515"/>
      <c r="C333" s="506"/>
      <c r="D333" s="216">
        <v>13</v>
      </c>
      <c r="E333" s="216" t="s">
        <v>7298</v>
      </c>
      <c r="F333" s="217">
        <v>200</v>
      </c>
      <c r="G333" s="218">
        <f t="shared" si="42"/>
        <v>40</v>
      </c>
      <c r="H333" s="219">
        <f t="shared" si="43"/>
        <v>111.11111111111111</v>
      </c>
      <c r="I333" s="219">
        <f t="shared" si="44"/>
        <v>3.7037037037037035E-2</v>
      </c>
      <c r="J333" s="217"/>
      <c r="K333" s="220"/>
      <c r="L333" s="220"/>
      <c r="M333" s="221"/>
      <c r="N333" s="222">
        <f t="shared" si="45"/>
        <v>0</v>
      </c>
      <c r="O333" s="223"/>
      <c r="P333" s="224"/>
      <c r="Q333" s="224"/>
      <c r="R333" s="224"/>
      <c r="S333" s="224"/>
      <c r="T333" s="225"/>
      <c r="U333" s="226">
        <f t="shared" si="46"/>
        <v>7.407407407407407E-2</v>
      </c>
      <c r="V333" s="227"/>
      <c r="W333" s="228" t="str">
        <f t="shared" si="47"/>
        <v>0</v>
      </c>
      <c r="X333" s="509"/>
      <c r="Y333" s="229">
        <f t="shared" si="48"/>
        <v>0</v>
      </c>
    </row>
    <row r="334" spans="2:25" ht="18.75" customHeight="1">
      <c r="B334" s="515"/>
      <c r="C334" s="506"/>
      <c r="D334" s="216">
        <v>13</v>
      </c>
      <c r="E334" s="216" t="s">
        <v>4550</v>
      </c>
      <c r="F334" s="217">
        <v>350</v>
      </c>
      <c r="G334" s="218">
        <f t="shared" si="42"/>
        <v>70</v>
      </c>
      <c r="H334" s="219">
        <f t="shared" si="43"/>
        <v>194.44444444444443</v>
      </c>
      <c r="I334" s="219">
        <f t="shared" si="44"/>
        <v>6.4814814814814811E-2</v>
      </c>
      <c r="J334" s="217"/>
      <c r="K334" s="220"/>
      <c r="L334" s="220"/>
      <c r="M334" s="221"/>
      <c r="N334" s="222">
        <f t="shared" si="45"/>
        <v>0</v>
      </c>
      <c r="O334" s="223"/>
      <c r="P334" s="224"/>
      <c r="Q334" s="224"/>
      <c r="R334" s="224"/>
      <c r="S334" s="224"/>
      <c r="T334" s="225"/>
      <c r="U334" s="226">
        <f t="shared" si="46"/>
        <v>0.12962962962962962</v>
      </c>
      <c r="V334" s="227"/>
      <c r="W334" s="228" t="str">
        <f t="shared" si="47"/>
        <v>0</v>
      </c>
      <c r="X334" s="509"/>
      <c r="Y334" s="229">
        <f t="shared" si="48"/>
        <v>0</v>
      </c>
    </row>
    <row r="335" spans="2:25" ht="18.75" customHeight="1">
      <c r="B335" s="515"/>
      <c r="C335" s="506"/>
      <c r="D335" s="216">
        <v>14</v>
      </c>
      <c r="E335" s="216" t="s">
        <v>7299</v>
      </c>
      <c r="F335" s="217">
        <v>100</v>
      </c>
      <c r="G335" s="218">
        <f t="shared" si="42"/>
        <v>20</v>
      </c>
      <c r="H335" s="219">
        <f t="shared" si="43"/>
        <v>55.555555555555557</v>
      </c>
      <c r="I335" s="219">
        <f t="shared" si="44"/>
        <v>1.8518518518518517E-2</v>
      </c>
      <c r="J335" s="217"/>
      <c r="K335" s="220"/>
      <c r="L335" s="220"/>
      <c r="M335" s="221"/>
      <c r="N335" s="222">
        <f t="shared" si="45"/>
        <v>0</v>
      </c>
      <c r="O335" s="223"/>
      <c r="P335" s="224"/>
      <c r="Q335" s="224"/>
      <c r="R335" s="224"/>
      <c r="S335" s="224"/>
      <c r="T335" s="225"/>
      <c r="U335" s="226">
        <f t="shared" si="46"/>
        <v>3.7037037037037035E-2</v>
      </c>
      <c r="V335" s="227"/>
      <c r="W335" s="228" t="str">
        <f t="shared" si="47"/>
        <v>0</v>
      </c>
      <c r="X335" s="509"/>
      <c r="Y335" s="229">
        <f t="shared" si="48"/>
        <v>0</v>
      </c>
    </row>
    <row r="336" spans="2:25" ht="18.75" customHeight="1">
      <c r="B336" s="515"/>
      <c r="C336" s="506"/>
      <c r="D336" s="216">
        <v>15</v>
      </c>
      <c r="E336" s="216" t="s">
        <v>7300</v>
      </c>
      <c r="F336" s="217">
        <v>218</v>
      </c>
      <c r="G336" s="218">
        <f t="shared" si="42"/>
        <v>43.6</v>
      </c>
      <c r="H336" s="219">
        <f t="shared" si="43"/>
        <v>121.11111111111111</v>
      </c>
      <c r="I336" s="219">
        <f t="shared" si="44"/>
        <v>4.0370370370370369E-2</v>
      </c>
      <c r="J336" s="217"/>
      <c r="K336" s="220"/>
      <c r="L336" s="220"/>
      <c r="M336" s="221"/>
      <c r="N336" s="222">
        <f t="shared" si="45"/>
        <v>0</v>
      </c>
      <c r="O336" s="223"/>
      <c r="P336" s="224"/>
      <c r="Q336" s="224"/>
      <c r="R336" s="224"/>
      <c r="S336" s="224"/>
      <c r="T336" s="225"/>
      <c r="U336" s="226">
        <f t="shared" si="46"/>
        <v>8.0740740740740738E-2</v>
      </c>
      <c r="V336" s="227"/>
      <c r="W336" s="228" t="str">
        <f t="shared" si="47"/>
        <v>0</v>
      </c>
      <c r="X336" s="509"/>
      <c r="Y336" s="229">
        <f t="shared" si="48"/>
        <v>0</v>
      </c>
    </row>
    <row r="337" spans="2:25" ht="18.75" customHeight="1">
      <c r="B337" s="515"/>
      <c r="C337" s="506"/>
      <c r="D337" s="216">
        <v>16</v>
      </c>
      <c r="E337" s="216" t="s">
        <v>7301</v>
      </c>
      <c r="F337" s="217">
        <v>300</v>
      </c>
      <c r="G337" s="218">
        <f t="shared" si="42"/>
        <v>60</v>
      </c>
      <c r="H337" s="219">
        <f t="shared" si="43"/>
        <v>166.66666666666666</v>
      </c>
      <c r="I337" s="219">
        <f t="shared" si="44"/>
        <v>5.5555555555555552E-2</v>
      </c>
      <c r="J337" s="217"/>
      <c r="K337" s="220"/>
      <c r="L337" s="220"/>
      <c r="M337" s="221"/>
      <c r="N337" s="222">
        <f t="shared" si="45"/>
        <v>0</v>
      </c>
      <c r="O337" s="223"/>
      <c r="P337" s="224"/>
      <c r="Q337" s="224"/>
      <c r="R337" s="224"/>
      <c r="S337" s="224"/>
      <c r="T337" s="225"/>
      <c r="U337" s="226">
        <f t="shared" si="46"/>
        <v>0.1111111111111111</v>
      </c>
      <c r="V337" s="227"/>
      <c r="W337" s="228" t="str">
        <f t="shared" si="47"/>
        <v>0</v>
      </c>
      <c r="X337" s="509"/>
      <c r="Y337" s="229">
        <f t="shared" si="48"/>
        <v>0</v>
      </c>
    </row>
    <row r="338" spans="2:25" ht="18.75" customHeight="1">
      <c r="B338" s="515"/>
      <c r="C338" s="506"/>
      <c r="D338" s="216">
        <v>17</v>
      </c>
      <c r="E338" s="216" t="s">
        <v>954</v>
      </c>
      <c r="F338" s="217">
        <v>200</v>
      </c>
      <c r="G338" s="218">
        <f t="shared" si="42"/>
        <v>40</v>
      </c>
      <c r="H338" s="219">
        <f t="shared" si="43"/>
        <v>111.11111111111111</v>
      </c>
      <c r="I338" s="219">
        <f t="shared" si="44"/>
        <v>3.7037037037037035E-2</v>
      </c>
      <c r="J338" s="217"/>
      <c r="K338" s="220"/>
      <c r="L338" s="220"/>
      <c r="M338" s="221"/>
      <c r="N338" s="222">
        <f t="shared" si="45"/>
        <v>0</v>
      </c>
      <c r="O338" s="223"/>
      <c r="P338" s="224"/>
      <c r="Q338" s="224"/>
      <c r="R338" s="224"/>
      <c r="S338" s="224"/>
      <c r="T338" s="225"/>
      <c r="U338" s="226">
        <f t="shared" si="46"/>
        <v>7.407407407407407E-2</v>
      </c>
      <c r="V338" s="227"/>
      <c r="W338" s="228" t="str">
        <f t="shared" si="47"/>
        <v>0</v>
      </c>
      <c r="X338" s="509"/>
      <c r="Y338" s="229">
        <f t="shared" si="48"/>
        <v>0</v>
      </c>
    </row>
    <row r="339" spans="2:25" ht="18.75" customHeight="1">
      <c r="B339" s="515"/>
      <c r="C339" s="506"/>
      <c r="D339" s="216"/>
      <c r="E339" s="216"/>
      <c r="F339" s="217"/>
      <c r="G339" s="218">
        <f t="shared" si="42"/>
        <v>0</v>
      </c>
      <c r="H339" s="219">
        <f t="shared" si="43"/>
        <v>0</v>
      </c>
      <c r="I339" s="219">
        <f t="shared" si="44"/>
        <v>0</v>
      </c>
      <c r="J339" s="217"/>
      <c r="K339" s="220"/>
      <c r="L339" s="220"/>
      <c r="M339" s="221"/>
      <c r="N339" s="222">
        <f t="shared" si="45"/>
        <v>0</v>
      </c>
      <c r="O339" s="223"/>
      <c r="P339" s="224"/>
      <c r="Q339" s="224"/>
      <c r="R339" s="224"/>
      <c r="S339" s="224"/>
      <c r="T339" s="225"/>
      <c r="U339" s="226">
        <f t="shared" si="46"/>
        <v>0</v>
      </c>
      <c r="V339" s="227"/>
      <c r="W339" s="228" t="str">
        <f t="shared" si="47"/>
        <v>0</v>
      </c>
      <c r="X339" s="509"/>
      <c r="Y339" s="229">
        <f t="shared" si="48"/>
        <v>0</v>
      </c>
    </row>
    <row r="340" spans="2:25" ht="18.75" customHeight="1">
      <c r="B340" s="516"/>
      <c r="C340" s="507"/>
      <c r="D340" s="216"/>
      <c r="E340" s="216"/>
      <c r="F340" s="217"/>
      <c r="G340" s="218">
        <f>F340/$G$15</f>
        <v>0</v>
      </c>
      <c r="H340" s="219">
        <f>F340/$H$15</f>
        <v>0</v>
      </c>
      <c r="I340" s="219">
        <f>H340/$I$15</f>
        <v>0</v>
      </c>
      <c r="J340" s="217"/>
      <c r="K340" s="220"/>
      <c r="L340" s="220"/>
      <c r="M340" s="232"/>
      <c r="N340" s="222">
        <f>M340/$N$15</f>
        <v>0</v>
      </c>
      <c r="O340" s="231"/>
      <c r="P340" s="231"/>
      <c r="Q340" s="231"/>
      <c r="R340" s="231"/>
      <c r="S340" s="231"/>
      <c r="T340" s="225"/>
      <c r="U340" s="226">
        <f>H340/$U$15</f>
        <v>0</v>
      </c>
      <c r="V340" s="227"/>
      <c r="W340" s="228" t="str">
        <f>IF(V340&lt;1,"0",IF(V340&lt;5,"2",IF(V340&gt;=5,"6")))</f>
        <v>0</v>
      </c>
      <c r="X340" s="510"/>
      <c r="Y340" s="229">
        <f t="shared" si="48"/>
        <v>0</v>
      </c>
    </row>
    <row r="341" spans="2:25">
      <c r="B341" s="233"/>
      <c r="C341" s="234" t="s">
        <v>111</v>
      </c>
      <c r="D341" s="235"/>
      <c r="E341" s="236">
        <f>COUNTA(E301:E340)</f>
        <v>36</v>
      </c>
      <c r="F341" s="236">
        <f>SUM(F301:F340)</f>
        <v>15113</v>
      </c>
      <c r="G341" s="236">
        <f>SUM(G301:G340)</f>
        <v>3022.6</v>
      </c>
      <c r="H341" s="236">
        <f>SUM(H301:H340)</f>
        <v>8396.1111111111131</v>
      </c>
      <c r="I341" s="236">
        <f>SUM(I301:I340)</f>
        <v>2.7987037037037035</v>
      </c>
      <c r="J341" s="236">
        <f>COUNTA(J301:J340)</f>
        <v>2</v>
      </c>
      <c r="K341" s="236">
        <f>COUNTA(K301:K340)</f>
        <v>3</v>
      </c>
      <c r="L341" s="236">
        <f>COUNTA(L301:L340)</f>
        <v>0</v>
      </c>
      <c r="M341" s="236">
        <f>SUM(M301:M340)</f>
        <v>8396.1111111111113</v>
      </c>
      <c r="N341" s="236">
        <f>SUM(N301:N340)</f>
        <v>167.92222222222222</v>
      </c>
      <c r="O341" s="237"/>
      <c r="P341" s="238">
        <f>COUNTIF(P301:P340, "YES")</f>
        <v>0</v>
      </c>
      <c r="Q341" s="237"/>
      <c r="R341" s="237"/>
      <c r="S341" s="237"/>
      <c r="T341" s="237"/>
      <c r="U341" s="236">
        <f>SUM(U301:U340)</f>
        <v>5.5974074074074069</v>
      </c>
      <c r="V341" s="236">
        <f>SUM(V301:V340)</f>
        <v>5.5974074074074069</v>
      </c>
      <c r="W341" s="236">
        <f t="array" ref="W341">SUM(ABS(W301:W340))</f>
        <v>6</v>
      </c>
      <c r="X341" s="238" t="str">
        <f>IF(X301&lt;0.2, "0", IF(X301&lt;=2, "2", IF(X301&gt;2, ROUND(X301,0))))</f>
        <v>2</v>
      </c>
      <c r="Y341" s="236">
        <f>SUM(Y301:Y340)</f>
        <v>3</v>
      </c>
    </row>
    <row r="342" spans="2:25" ht="18.75" customHeight="1">
      <c r="B342" s="514">
        <v>6</v>
      </c>
      <c r="C342" s="505" t="s">
        <v>7302</v>
      </c>
      <c r="D342" s="216">
        <v>1</v>
      </c>
      <c r="E342" s="216" t="s">
        <v>3200</v>
      </c>
      <c r="F342" s="217">
        <v>500</v>
      </c>
      <c r="G342" s="218">
        <f t="shared" ref="G342:G375" si="49">F342/$G$15</f>
        <v>100</v>
      </c>
      <c r="H342" s="219">
        <f t="shared" ref="H342:H375" si="50">F342/$H$15</f>
        <v>277.77777777777777</v>
      </c>
      <c r="I342" s="219">
        <f t="shared" ref="I342:I375" si="51">H342/$I$15</f>
        <v>9.2592592592592587E-2</v>
      </c>
      <c r="J342" s="217"/>
      <c r="K342" s="217" t="s">
        <v>7303</v>
      </c>
      <c r="L342" s="220"/>
      <c r="M342" s="221">
        <f>SUM(H342:H355)</f>
        <v>3706.6666666666665</v>
      </c>
      <c r="N342" s="222">
        <f t="shared" ref="N342:N375" si="52">M342/$N$15</f>
        <v>74.133333333333326</v>
      </c>
      <c r="O342" s="223" t="s">
        <v>2143</v>
      </c>
      <c r="P342" s="224" t="s">
        <v>12</v>
      </c>
      <c r="Q342" s="224"/>
      <c r="R342" s="224" t="s">
        <v>3576</v>
      </c>
      <c r="S342" s="224"/>
      <c r="T342" s="225"/>
      <c r="U342" s="226">
        <f t="shared" ref="U342:U375" si="53">H342/$U$15</f>
        <v>0.18518518518518517</v>
      </c>
      <c r="V342" s="227">
        <f>SUM(U342:U355)</f>
        <v>2.4711111111111106</v>
      </c>
      <c r="W342" s="228" t="str">
        <f t="shared" ref="W342:W375" si="54">IF(V342&lt;1,"0",IF(V342&lt;5,"2",IF(V342&gt;=5,"6")))</f>
        <v>2</v>
      </c>
      <c r="X342" s="508">
        <f>K377/$X$15</f>
        <v>0.66666666666666663</v>
      </c>
      <c r="Y342" s="229">
        <f t="shared" ref="Y342:Y376" si="55">W342/2</f>
        <v>1</v>
      </c>
    </row>
    <row r="343" spans="2:25" ht="18.75" customHeight="1">
      <c r="B343" s="515"/>
      <c r="C343" s="506"/>
      <c r="D343" s="216">
        <v>2</v>
      </c>
      <c r="E343" s="216" t="s">
        <v>7304</v>
      </c>
      <c r="F343" s="217">
        <v>955</v>
      </c>
      <c r="G343" s="218">
        <f t="shared" si="49"/>
        <v>191</v>
      </c>
      <c r="H343" s="219">
        <f t="shared" si="50"/>
        <v>530.55555555555554</v>
      </c>
      <c r="I343" s="219">
        <f t="shared" si="51"/>
        <v>0.17685185185185184</v>
      </c>
      <c r="J343" s="217"/>
      <c r="K343" s="220"/>
      <c r="L343" s="220"/>
      <c r="M343" s="221"/>
      <c r="N343" s="222">
        <f t="shared" si="52"/>
        <v>0</v>
      </c>
      <c r="O343" s="223"/>
      <c r="P343" s="224"/>
      <c r="Q343" s="224"/>
      <c r="R343" s="224"/>
      <c r="S343" s="224"/>
      <c r="T343" s="225"/>
      <c r="U343" s="226">
        <f t="shared" si="53"/>
        <v>0.35370370370370369</v>
      </c>
      <c r="V343" s="227"/>
      <c r="W343" s="228" t="str">
        <f t="shared" si="54"/>
        <v>0</v>
      </c>
      <c r="X343" s="509"/>
      <c r="Y343" s="229">
        <f t="shared" si="55"/>
        <v>0</v>
      </c>
    </row>
    <row r="344" spans="2:25" ht="18.75" customHeight="1">
      <c r="B344" s="515"/>
      <c r="C344" s="506"/>
      <c r="D344" s="216">
        <v>3</v>
      </c>
      <c r="E344" s="216" t="s">
        <v>7305</v>
      </c>
      <c r="F344" s="217">
        <v>260</v>
      </c>
      <c r="G344" s="218">
        <f t="shared" si="49"/>
        <v>52</v>
      </c>
      <c r="H344" s="219">
        <f t="shared" si="50"/>
        <v>144.44444444444443</v>
      </c>
      <c r="I344" s="219">
        <f t="shared" si="51"/>
        <v>4.8148148148148141E-2</v>
      </c>
      <c r="J344" s="217"/>
      <c r="K344" s="220"/>
      <c r="L344" s="220"/>
      <c r="M344" s="221"/>
      <c r="N344" s="222">
        <f t="shared" si="52"/>
        <v>0</v>
      </c>
      <c r="O344" s="223"/>
      <c r="P344" s="224"/>
      <c r="Q344" s="224"/>
      <c r="R344" s="224"/>
      <c r="S344" s="224"/>
      <c r="T344" s="225"/>
      <c r="U344" s="226">
        <f t="shared" si="53"/>
        <v>9.6296296296296283E-2</v>
      </c>
      <c r="V344" s="227"/>
      <c r="W344" s="228" t="str">
        <f t="shared" si="54"/>
        <v>0</v>
      </c>
      <c r="X344" s="509"/>
      <c r="Y344" s="229">
        <f t="shared" si="55"/>
        <v>0</v>
      </c>
    </row>
    <row r="345" spans="2:25" ht="18.75" customHeight="1">
      <c r="B345" s="515"/>
      <c r="C345" s="506"/>
      <c r="D345" s="216">
        <v>4</v>
      </c>
      <c r="E345" s="216" t="s">
        <v>7306</v>
      </c>
      <c r="F345" s="217">
        <v>400</v>
      </c>
      <c r="G345" s="218">
        <f t="shared" si="49"/>
        <v>80</v>
      </c>
      <c r="H345" s="219">
        <f t="shared" si="50"/>
        <v>222.22222222222223</v>
      </c>
      <c r="I345" s="219">
        <f t="shared" si="51"/>
        <v>7.407407407407407E-2</v>
      </c>
      <c r="J345" s="217"/>
      <c r="K345" s="220"/>
      <c r="L345" s="220"/>
      <c r="M345" s="221"/>
      <c r="N345" s="222">
        <f t="shared" si="52"/>
        <v>0</v>
      </c>
      <c r="O345" s="223"/>
      <c r="P345" s="224"/>
      <c r="Q345" s="224"/>
      <c r="R345" s="224"/>
      <c r="S345" s="224"/>
      <c r="T345" s="225"/>
      <c r="U345" s="226">
        <f t="shared" si="53"/>
        <v>0.14814814814814814</v>
      </c>
      <c r="V345" s="227"/>
      <c r="W345" s="228" t="str">
        <f t="shared" si="54"/>
        <v>0</v>
      </c>
      <c r="X345" s="509"/>
      <c r="Y345" s="229">
        <f t="shared" si="55"/>
        <v>0</v>
      </c>
    </row>
    <row r="346" spans="2:25" ht="18.75" customHeight="1">
      <c r="B346" s="515"/>
      <c r="C346" s="506"/>
      <c r="D346" s="216">
        <v>5</v>
      </c>
      <c r="E346" s="216" t="s">
        <v>7307</v>
      </c>
      <c r="F346" s="217">
        <v>695</v>
      </c>
      <c r="G346" s="218">
        <f t="shared" si="49"/>
        <v>139</v>
      </c>
      <c r="H346" s="219">
        <f t="shared" si="50"/>
        <v>386.11111111111109</v>
      </c>
      <c r="I346" s="219">
        <f t="shared" si="51"/>
        <v>0.12870370370370371</v>
      </c>
      <c r="J346" s="217"/>
      <c r="K346" s="220"/>
      <c r="L346" s="220"/>
      <c r="M346" s="221"/>
      <c r="N346" s="222">
        <f t="shared" si="52"/>
        <v>0</v>
      </c>
      <c r="O346" s="223"/>
      <c r="P346" s="224"/>
      <c r="Q346" s="224"/>
      <c r="R346" s="224"/>
      <c r="S346" s="224"/>
      <c r="T346" s="225"/>
      <c r="U346" s="226">
        <f t="shared" si="53"/>
        <v>0.25740740740740742</v>
      </c>
      <c r="V346" s="227"/>
      <c r="W346" s="228" t="str">
        <f t="shared" si="54"/>
        <v>0</v>
      </c>
      <c r="X346" s="509"/>
      <c r="Y346" s="229">
        <f t="shared" si="55"/>
        <v>0</v>
      </c>
    </row>
    <row r="347" spans="2:25" ht="18.75" customHeight="1">
      <c r="B347" s="515"/>
      <c r="C347" s="506"/>
      <c r="D347" s="216">
        <v>6</v>
      </c>
      <c r="E347" s="216" t="s">
        <v>7220</v>
      </c>
      <c r="F347" s="217">
        <v>305</v>
      </c>
      <c r="G347" s="218">
        <f t="shared" si="49"/>
        <v>61</v>
      </c>
      <c r="H347" s="219">
        <f t="shared" si="50"/>
        <v>169.44444444444443</v>
      </c>
      <c r="I347" s="219">
        <f t="shared" si="51"/>
        <v>5.6481481481481473E-2</v>
      </c>
      <c r="J347" s="217"/>
      <c r="K347" s="220"/>
      <c r="L347" s="220"/>
      <c r="M347" s="221"/>
      <c r="N347" s="222">
        <f t="shared" si="52"/>
        <v>0</v>
      </c>
      <c r="O347" s="223"/>
      <c r="P347" s="224"/>
      <c r="Q347" s="224"/>
      <c r="R347" s="224"/>
      <c r="S347" s="224"/>
      <c r="T347" s="225"/>
      <c r="U347" s="226">
        <f t="shared" si="53"/>
        <v>0.11296296296296295</v>
      </c>
      <c r="V347" s="227"/>
      <c r="W347" s="228" t="str">
        <f t="shared" si="54"/>
        <v>0</v>
      </c>
      <c r="X347" s="509"/>
      <c r="Y347" s="229">
        <f t="shared" si="55"/>
        <v>0</v>
      </c>
    </row>
    <row r="348" spans="2:25" ht="18.75" customHeight="1">
      <c r="B348" s="515"/>
      <c r="C348" s="506"/>
      <c r="D348" s="216">
        <v>7</v>
      </c>
      <c r="E348" s="216" t="s">
        <v>7308</v>
      </c>
      <c r="F348" s="217">
        <v>597</v>
      </c>
      <c r="G348" s="218">
        <f t="shared" si="49"/>
        <v>119.4</v>
      </c>
      <c r="H348" s="219">
        <f t="shared" si="50"/>
        <v>331.66666666666669</v>
      </c>
      <c r="I348" s="219">
        <f t="shared" si="51"/>
        <v>0.11055555555555556</v>
      </c>
      <c r="J348" s="217"/>
      <c r="K348" s="220"/>
      <c r="L348" s="220"/>
      <c r="M348" s="221"/>
      <c r="N348" s="222">
        <f t="shared" si="52"/>
        <v>0</v>
      </c>
      <c r="O348" s="223"/>
      <c r="P348" s="224"/>
      <c r="Q348" s="224"/>
      <c r="R348" s="224"/>
      <c r="S348" s="224"/>
      <c r="T348" s="225"/>
      <c r="U348" s="226">
        <f t="shared" si="53"/>
        <v>0.22111111111111112</v>
      </c>
      <c r="V348" s="227"/>
      <c r="W348" s="228" t="str">
        <f t="shared" si="54"/>
        <v>0</v>
      </c>
      <c r="X348" s="509"/>
      <c r="Y348" s="229">
        <f t="shared" si="55"/>
        <v>0</v>
      </c>
    </row>
    <row r="349" spans="2:25" ht="18.75" customHeight="1">
      <c r="B349" s="515"/>
      <c r="C349" s="506"/>
      <c r="D349" s="216">
        <v>8</v>
      </c>
      <c r="E349" s="216" t="s">
        <v>7309</v>
      </c>
      <c r="F349" s="217">
        <v>410</v>
      </c>
      <c r="G349" s="218">
        <f t="shared" si="49"/>
        <v>82</v>
      </c>
      <c r="H349" s="219">
        <f t="shared" si="50"/>
        <v>227.77777777777777</v>
      </c>
      <c r="I349" s="219">
        <f t="shared" si="51"/>
        <v>7.5925925925925924E-2</v>
      </c>
      <c r="J349" s="217"/>
      <c r="K349" s="220"/>
      <c r="L349" s="220"/>
      <c r="M349" s="221"/>
      <c r="N349" s="222">
        <f t="shared" si="52"/>
        <v>0</v>
      </c>
      <c r="O349" s="223"/>
      <c r="P349" s="224"/>
      <c r="Q349" s="224"/>
      <c r="R349" s="224"/>
      <c r="S349" s="224"/>
      <c r="T349" s="225"/>
      <c r="U349" s="226">
        <f t="shared" si="53"/>
        <v>0.15185185185185185</v>
      </c>
      <c r="V349" s="227"/>
      <c r="W349" s="228" t="str">
        <f t="shared" si="54"/>
        <v>0</v>
      </c>
      <c r="X349" s="509"/>
      <c r="Y349" s="229">
        <f t="shared" si="55"/>
        <v>0</v>
      </c>
    </row>
    <row r="350" spans="2:25" ht="18.75" customHeight="1">
      <c r="B350" s="515"/>
      <c r="C350" s="506"/>
      <c r="D350" s="216">
        <v>9</v>
      </c>
      <c r="E350" s="216" t="s">
        <v>7310</v>
      </c>
      <c r="F350" s="217">
        <v>500</v>
      </c>
      <c r="G350" s="218">
        <f t="shared" si="49"/>
        <v>100</v>
      </c>
      <c r="H350" s="219">
        <f t="shared" si="50"/>
        <v>277.77777777777777</v>
      </c>
      <c r="I350" s="219">
        <f t="shared" si="51"/>
        <v>9.2592592592592587E-2</v>
      </c>
      <c r="J350" s="217"/>
      <c r="K350" s="220"/>
      <c r="L350" s="220"/>
      <c r="M350" s="221"/>
      <c r="N350" s="222">
        <f t="shared" si="52"/>
        <v>0</v>
      </c>
      <c r="O350" s="223"/>
      <c r="P350" s="224"/>
      <c r="Q350" s="224"/>
      <c r="R350" s="224"/>
      <c r="S350" s="224"/>
      <c r="T350" s="225"/>
      <c r="U350" s="226">
        <f t="shared" si="53"/>
        <v>0.18518518518518517</v>
      </c>
      <c r="V350" s="227"/>
      <c r="W350" s="228" t="str">
        <f t="shared" si="54"/>
        <v>0</v>
      </c>
      <c r="X350" s="509"/>
      <c r="Y350" s="229">
        <f t="shared" si="55"/>
        <v>0</v>
      </c>
    </row>
    <row r="351" spans="2:25" ht="18.75" customHeight="1">
      <c r="B351" s="515"/>
      <c r="C351" s="506"/>
      <c r="D351" s="216">
        <v>10</v>
      </c>
      <c r="E351" s="216" t="s">
        <v>7311</v>
      </c>
      <c r="F351" s="217">
        <v>439</v>
      </c>
      <c r="G351" s="218">
        <f t="shared" si="49"/>
        <v>87.8</v>
      </c>
      <c r="H351" s="219">
        <f t="shared" si="50"/>
        <v>243.88888888888889</v>
      </c>
      <c r="I351" s="219">
        <f t="shared" si="51"/>
        <v>8.1296296296296297E-2</v>
      </c>
      <c r="J351" s="217"/>
      <c r="K351" s="220"/>
      <c r="L351" s="220"/>
      <c r="M351" s="221"/>
      <c r="N351" s="222">
        <f t="shared" si="52"/>
        <v>0</v>
      </c>
      <c r="O351" s="223"/>
      <c r="P351" s="224"/>
      <c r="Q351" s="224"/>
      <c r="R351" s="224"/>
      <c r="S351" s="224"/>
      <c r="T351" s="225"/>
      <c r="U351" s="226">
        <f t="shared" si="53"/>
        <v>0.16259259259259259</v>
      </c>
      <c r="V351" s="227"/>
      <c r="W351" s="228" t="str">
        <f t="shared" si="54"/>
        <v>0</v>
      </c>
      <c r="X351" s="509"/>
      <c r="Y351" s="229">
        <f t="shared" si="55"/>
        <v>0</v>
      </c>
    </row>
    <row r="352" spans="2:25" ht="18.75" customHeight="1">
      <c r="B352" s="515"/>
      <c r="C352" s="506"/>
      <c r="D352" s="216">
        <v>11</v>
      </c>
      <c r="E352" s="216" t="s">
        <v>3950</v>
      </c>
      <c r="F352" s="217">
        <v>400</v>
      </c>
      <c r="G352" s="218">
        <f t="shared" si="49"/>
        <v>80</v>
      </c>
      <c r="H352" s="219">
        <f t="shared" si="50"/>
        <v>222.22222222222223</v>
      </c>
      <c r="I352" s="219">
        <f t="shared" si="51"/>
        <v>7.407407407407407E-2</v>
      </c>
      <c r="J352" s="217"/>
      <c r="K352" s="220"/>
      <c r="L352" s="220"/>
      <c r="M352" s="221"/>
      <c r="N352" s="222">
        <f t="shared" si="52"/>
        <v>0</v>
      </c>
      <c r="O352" s="223"/>
      <c r="P352" s="224"/>
      <c r="Q352" s="224"/>
      <c r="R352" s="224"/>
      <c r="S352" s="224"/>
      <c r="T352" s="225"/>
      <c r="U352" s="226">
        <f t="shared" si="53"/>
        <v>0.14814814814814814</v>
      </c>
      <c r="V352" s="227"/>
      <c r="W352" s="228" t="str">
        <f t="shared" si="54"/>
        <v>0</v>
      </c>
      <c r="X352" s="509"/>
      <c r="Y352" s="229">
        <f t="shared" si="55"/>
        <v>0</v>
      </c>
    </row>
    <row r="353" spans="2:25" ht="18.75" customHeight="1">
      <c r="B353" s="515"/>
      <c r="C353" s="506"/>
      <c r="D353" s="216">
        <v>12</v>
      </c>
      <c r="E353" s="216" t="s">
        <v>7312</v>
      </c>
      <c r="F353" s="217">
        <v>300</v>
      </c>
      <c r="G353" s="218">
        <f t="shared" si="49"/>
        <v>60</v>
      </c>
      <c r="H353" s="219">
        <f t="shared" si="50"/>
        <v>166.66666666666666</v>
      </c>
      <c r="I353" s="219">
        <f t="shared" si="51"/>
        <v>5.5555555555555552E-2</v>
      </c>
      <c r="J353" s="217"/>
      <c r="K353" s="220"/>
      <c r="L353" s="220"/>
      <c r="M353" s="221"/>
      <c r="N353" s="222">
        <f t="shared" si="52"/>
        <v>0</v>
      </c>
      <c r="O353" s="223"/>
      <c r="P353" s="224"/>
      <c r="Q353" s="224"/>
      <c r="R353" s="224"/>
      <c r="S353" s="224"/>
      <c r="T353" s="225"/>
      <c r="U353" s="226">
        <f t="shared" si="53"/>
        <v>0.1111111111111111</v>
      </c>
      <c r="V353" s="227"/>
      <c r="W353" s="228" t="str">
        <f t="shared" si="54"/>
        <v>0</v>
      </c>
      <c r="X353" s="509"/>
      <c r="Y353" s="229">
        <f t="shared" si="55"/>
        <v>0</v>
      </c>
    </row>
    <row r="354" spans="2:25" ht="18.75" customHeight="1">
      <c r="B354" s="515"/>
      <c r="C354" s="506"/>
      <c r="D354" s="216">
        <v>13</v>
      </c>
      <c r="E354" s="216" t="s">
        <v>7313</v>
      </c>
      <c r="F354" s="217">
        <v>411</v>
      </c>
      <c r="G354" s="218">
        <f t="shared" si="49"/>
        <v>82.2</v>
      </c>
      <c r="H354" s="219">
        <f t="shared" si="50"/>
        <v>228.33333333333331</v>
      </c>
      <c r="I354" s="219">
        <f t="shared" si="51"/>
        <v>7.6111111111111102E-2</v>
      </c>
      <c r="J354" s="217"/>
      <c r="K354" s="220"/>
      <c r="L354" s="220"/>
      <c r="M354" s="221"/>
      <c r="N354" s="222">
        <f t="shared" si="52"/>
        <v>0</v>
      </c>
      <c r="O354" s="223"/>
      <c r="P354" s="224"/>
      <c r="Q354" s="224"/>
      <c r="R354" s="224"/>
      <c r="S354" s="224"/>
      <c r="T354" s="225"/>
      <c r="U354" s="226">
        <f t="shared" si="53"/>
        <v>0.1522222222222222</v>
      </c>
      <c r="V354" s="227"/>
      <c r="W354" s="228" t="str">
        <f t="shared" si="54"/>
        <v>0</v>
      </c>
      <c r="X354" s="509"/>
      <c r="Y354" s="229">
        <f t="shared" si="55"/>
        <v>0</v>
      </c>
    </row>
    <row r="355" spans="2:25" ht="18.75" customHeight="1">
      <c r="B355" s="515"/>
      <c r="C355" s="506"/>
      <c r="D355" s="216">
        <v>14</v>
      </c>
      <c r="E355" s="216" t="s">
        <v>7314</v>
      </c>
      <c r="F355" s="217">
        <v>500</v>
      </c>
      <c r="G355" s="218">
        <f t="shared" si="49"/>
        <v>100</v>
      </c>
      <c r="H355" s="219">
        <f t="shared" si="50"/>
        <v>277.77777777777777</v>
      </c>
      <c r="I355" s="219">
        <f t="shared" si="51"/>
        <v>9.2592592592592587E-2</v>
      </c>
      <c r="J355" s="217"/>
      <c r="K355" s="220"/>
      <c r="L355" s="220"/>
      <c r="M355" s="221"/>
      <c r="N355" s="222">
        <f t="shared" si="52"/>
        <v>0</v>
      </c>
      <c r="O355" s="223"/>
      <c r="P355" s="224"/>
      <c r="Q355" s="224"/>
      <c r="R355" s="224"/>
      <c r="S355" s="224"/>
      <c r="T355" s="225"/>
      <c r="U355" s="226">
        <f t="shared" si="53"/>
        <v>0.18518518518518517</v>
      </c>
      <c r="V355" s="227"/>
      <c r="W355" s="228" t="str">
        <f t="shared" si="54"/>
        <v>0</v>
      </c>
      <c r="X355" s="509"/>
      <c r="Y355" s="229">
        <f t="shared" si="55"/>
        <v>0</v>
      </c>
    </row>
    <row r="356" spans="2:25" ht="18.75" customHeight="1">
      <c r="B356" s="515"/>
      <c r="C356" s="506"/>
      <c r="D356" s="216"/>
      <c r="E356" s="216"/>
      <c r="F356" s="217"/>
      <c r="G356" s="218">
        <f t="shared" si="49"/>
        <v>0</v>
      </c>
      <c r="H356" s="219">
        <f t="shared" si="50"/>
        <v>0</v>
      </c>
      <c r="I356" s="219">
        <f t="shared" si="51"/>
        <v>0</v>
      </c>
      <c r="J356" s="217"/>
      <c r="K356" s="220"/>
      <c r="L356" s="220"/>
      <c r="M356" s="221"/>
      <c r="N356" s="222">
        <f t="shared" si="52"/>
        <v>0</v>
      </c>
      <c r="O356" s="223"/>
      <c r="P356" s="224"/>
      <c r="Q356" s="224"/>
      <c r="R356" s="224"/>
      <c r="S356" s="224"/>
      <c r="T356" s="225"/>
      <c r="U356" s="226">
        <f t="shared" si="53"/>
        <v>0</v>
      </c>
      <c r="V356" s="227"/>
      <c r="W356" s="228" t="str">
        <f t="shared" si="54"/>
        <v>0</v>
      </c>
      <c r="X356" s="509"/>
      <c r="Y356" s="229">
        <f t="shared" si="55"/>
        <v>0</v>
      </c>
    </row>
    <row r="357" spans="2:25" ht="18.75" customHeight="1">
      <c r="B357" s="515"/>
      <c r="C357" s="506"/>
      <c r="D357" s="216">
        <v>1</v>
      </c>
      <c r="E357" s="216" t="s">
        <v>7315</v>
      </c>
      <c r="F357" s="217">
        <v>504</v>
      </c>
      <c r="G357" s="218">
        <f t="shared" si="49"/>
        <v>100.8</v>
      </c>
      <c r="H357" s="219">
        <f t="shared" si="50"/>
        <v>280</v>
      </c>
      <c r="I357" s="219">
        <f t="shared" si="51"/>
        <v>9.3333333333333338E-2</v>
      </c>
      <c r="J357" s="217"/>
      <c r="K357" s="220"/>
      <c r="L357" s="220"/>
      <c r="M357" s="221"/>
      <c r="N357" s="222">
        <f t="shared" si="52"/>
        <v>0</v>
      </c>
      <c r="O357" s="223"/>
      <c r="P357" s="224"/>
      <c r="Q357" s="224"/>
      <c r="R357" s="224"/>
      <c r="S357" s="224"/>
      <c r="T357" s="225"/>
      <c r="U357" s="226">
        <f t="shared" si="53"/>
        <v>0.18666666666666668</v>
      </c>
      <c r="V357" s="227"/>
      <c r="W357" s="228" t="str">
        <f t="shared" si="54"/>
        <v>0</v>
      </c>
      <c r="X357" s="509"/>
      <c r="Y357" s="229">
        <f t="shared" si="55"/>
        <v>0</v>
      </c>
    </row>
    <row r="358" spans="2:25" ht="18.75" customHeight="1">
      <c r="B358" s="515"/>
      <c r="C358" s="506"/>
      <c r="D358" s="216">
        <v>2</v>
      </c>
      <c r="E358" s="216" t="s">
        <v>7316</v>
      </c>
      <c r="F358" s="217">
        <v>259</v>
      </c>
      <c r="G358" s="218">
        <f t="shared" si="49"/>
        <v>51.8</v>
      </c>
      <c r="H358" s="219">
        <f t="shared" si="50"/>
        <v>143.88888888888889</v>
      </c>
      <c r="I358" s="219">
        <f t="shared" si="51"/>
        <v>4.7962962962962964E-2</v>
      </c>
      <c r="J358" s="217"/>
      <c r="K358" s="220"/>
      <c r="L358" s="220"/>
      <c r="M358" s="221"/>
      <c r="N358" s="222">
        <f t="shared" si="52"/>
        <v>0</v>
      </c>
      <c r="O358" s="223"/>
      <c r="P358" s="224"/>
      <c r="Q358" s="224"/>
      <c r="R358" s="224"/>
      <c r="S358" s="224"/>
      <c r="T358" s="225"/>
      <c r="U358" s="226">
        <f t="shared" si="53"/>
        <v>9.5925925925925928E-2</v>
      </c>
      <c r="V358" s="227"/>
      <c r="W358" s="228" t="str">
        <f t="shared" si="54"/>
        <v>0</v>
      </c>
      <c r="X358" s="509"/>
      <c r="Y358" s="229">
        <f t="shared" si="55"/>
        <v>0</v>
      </c>
    </row>
    <row r="359" spans="2:25" ht="18.75" customHeight="1">
      <c r="B359" s="515"/>
      <c r="C359" s="506"/>
      <c r="D359" s="216">
        <v>3</v>
      </c>
      <c r="E359" s="216" t="s">
        <v>7317</v>
      </c>
      <c r="F359" s="217">
        <v>500</v>
      </c>
      <c r="G359" s="218">
        <f t="shared" si="49"/>
        <v>100</v>
      </c>
      <c r="H359" s="219">
        <f t="shared" si="50"/>
        <v>277.77777777777777</v>
      </c>
      <c r="I359" s="219">
        <f t="shared" si="51"/>
        <v>9.2592592592592587E-2</v>
      </c>
      <c r="J359" s="217" t="s">
        <v>7318</v>
      </c>
      <c r="K359" s="217" t="s">
        <v>7318</v>
      </c>
      <c r="L359" s="220"/>
      <c r="M359" s="221">
        <f>SUM(H357:H374)</f>
        <v>3355.0000000000005</v>
      </c>
      <c r="N359" s="222">
        <f t="shared" si="52"/>
        <v>67.100000000000009</v>
      </c>
      <c r="O359" s="223" t="s">
        <v>2312</v>
      </c>
      <c r="P359" s="224" t="s">
        <v>12</v>
      </c>
      <c r="Q359" s="224"/>
      <c r="R359" s="224" t="s">
        <v>3576</v>
      </c>
      <c r="S359" s="224"/>
      <c r="T359" s="225"/>
      <c r="U359" s="226">
        <f t="shared" si="53"/>
        <v>0.18518518518518517</v>
      </c>
      <c r="V359" s="227">
        <f>SUM(U357:U374)</f>
        <v>2.2366666666666668</v>
      </c>
      <c r="W359" s="228" t="str">
        <f t="shared" si="54"/>
        <v>2</v>
      </c>
      <c r="X359" s="509"/>
      <c r="Y359" s="229">
        <f t="shared" si="55"/>
        <v>1</v>
      </c>
    </row>
    <row r="360" spans="2:25" ht="18.75" customHeight="1">
      <c r="B360" s="515"/>
      <c r="C360" s="506"/>
      <c r="D360" s="216">
        <v>4</v>
      </c>
      <c r="E360" s="216" t="s">
        <v>7319</v>
      </c>
      <c r="F360" s="217">
        <v>600</v>
      </c>
      <c r="G360" s="218">
        <f t="shared" si="49"/>
        <v>120</v>
      </c>
      <c r="H360" s="219">
        <f t="shared" si="50"/>
        <v>333.33333333333331</v>
      </c>
      <c r="I360" s="219">
        <f t="shared" si="51"/>
        <v>0.1111111111111111</v>
      </c>
      <c r="J360" s="217"/>
      <c r="K360" s="220"/>
      <c r="L360" s="220"/>
      <c r="M360" s="221"/>
      <c r="N360" s="222">
        <f t="shared" si="52"/>
        <v>0</v>
      </c>
      <c r="O360" s="223"/>
      <c r="P360" s="224"/>
      <c r="Q360" s="224"/>
      <c r="R360" s="224"/>
      <c r="S360" s="224"/>
      <c r="T360" s="225"/>
      <c r="U360" s="226">
        <f t="shared" si="53"/>
        <v>0.22222222222222221</v>
      </c>
      <c r="V360" s="227"/>
      <c r="W360" s="228" t="str">
        <f t="shared" si="54"/>
        <v>0</v>
      </c>
      <c r="X360" s="509"/>
      <c r="Y360" s="229">
        <f t="shared" si="55"/>
        <v>0</v>
      </c>
    </row>
    <row r="361" spans="2:25" ht="18.75" customHeight="1">
      <c r="B361" s="515"/>
      <c r="C361" s="506"/>
      <c r="D361" s="216">
        <v>5</v>
      </c>
      <c r="E361" s="216" t="s">
        <v>7320</v>
      </c>
      <c r="F361" s="217">
        <v>420</v>
      </c>
      <c r="G361" s="218">
        <f t="shared" si="49"/>
        <v>84</v>
      </c>
      <c r="H361" s="219">
        <f t="shared" si="50"/>
        <v>233.33333333333331</v>
      </c>
      <c r="I361" s="219">
        <f t="shared" si="51"/>
        <v>7.7777777777777765E-2</v>
      </c>
      <c r="J361" s="217"/>
      <c r="K361" s="220"/>
      <c r="L361" s="220"/>
      <c r="M361" s="221"/>
      <c r="N361" s="222">
        <f t="shared" si="52"/>
        <v>0</v>
      </c>
      <c r="O361" s="223"/>
      <c r="P361" s="224"/>
      <c r="Q361" s="224"/>
      <c r="R361" s="224"/>
      <c r="S361" s="224"/>
      <c r="T361" s="225"/>
      <c r="U361" s="226">
        <f t="shared" si="53"/>
        <v>0.15555555555555553</v>
      </c>
      <c r="V361" s="227"/>
      <c r="W361" s="228" t="str">
        <f t="shared" si="54"/>
        <v>0</v>
      </c>
      <c r="X361" s="509"/>
      <c r="Y361" s="229">
        <f t="shared" si="55"/>
        <v>0</v>
      </c>
    </row>
    <row r="362" spans="2:25" ht="18.75" customHeight="1">
      <c r="B362" s="515"/>
      <c r="C362" s="506"/>
      <c r="D362" s="216">
        <v>6</v>
      </c>
      <c r="E362" s="216" t="s">
        <v>7321</v>
      </c>
      <c r="F362" s="217">
        <v>250</v>
      </c>
      <c r="G362" s="218">
        <f t="shared" si="49"/>
        <v>50</v>
      </c>
      <c r="H362" s="219">
        <f t="shared" si="50"/>
        <v>138.88888888888889</v>
      </c>
      <c r="I362" s="219">
        <f t="shared" si="51"/>
        <v>4.6296296296296294E-2</v>
      </c>
      <c r="J362" s="217"/>
      <c r="K362" s="220"/>
      <c r="L362" s="220"/>
      <c r="M362" s="221"/>
      <c r="N362" s="222">
        <f t="shared" si="52"/>
        <v>0</v>
      </c>
      <c r="O362" s="223"/>
      <c r="P362" s="224"/>
      <c r="Q362" s="224"/>
      <c r="R362" s="224"/>
      <c r="S362" s="224"/>
      <c r="T362" s="225"/>
      <c r="U362" s="226">
        <f t="shared" si="53"/>
        <v>9.2592592592592587E-2</v>
      </c>
      <c r="V362" s="227"/>
      <c r="W362" s="228" t="str">
        <f t="shared" si="54"/>
        <v>0</v>
      </c>
      <c r="X362" s="509"/>
      <c r="Y362" s="229">
        <f t="shared" si="55"/>
        <v>0</v>
      </c>
    </row>
    <row r="363" spans="2:25" ht="18.75" customHeight="1">
      <c r="B363" s="515"/>
      <c r="C363" s="506"/>
      <c r="D363" s="216">
        <v>7</v>
      </c>
      <c r="E363" s="216" t="s">
        <v>7322</v>
      </c>
      <c r="F363" s="217">
        <v>400</v>
      </c>
      <c r="G363" s="218">
        <f t="shared" si="49"/>
        <v>80</v>
      </c>
      <c r="H363" s="219">
        <f t="shared" si="50"/>
        <v>222.22222222222223</v>
      </c>
      <c r="I363" s="219">
        <f t="shared" si="51"/>
        <v>7.407407407407407E-2</v>
      </c>
      <c r="J363" s="217"/>
      <c r="K363" s="220"/>
      <c r="L363" s="220"/>
      <c r="M363" s="221"/>
      <c r="N363" s="222">
        <f t="shared" si="52"/>
        <v>0</v>
      </c>
      <c r="O363" s="223"/>
      <c r="P363" s="224"/>
      <c r="Q363" s="224"/>
      <c r="R363" s="224"/>
      <c r="S363" s="224"/>
      <c r="T363" s="225"/>
      <c r="U363" s="226">
        <f t="shared" si="53"/>
        <v>0.14814814814814814</v>
      </c>
      <c r="V363" s="227"/>
      <c r="W363" s="228" t="str">
        <f t="shared" si="54"/>
        <v>0</v>
      </c>
      <c r="X363" s="509"/>
      <c r="Y363" s="229">
        <f t="shared" si="55"/>
        <v>0</v>
      </c>
    </row>
    <row r="364" spans="2:25" ht="18.75" customHeight="1">
      <c r="B364" s="515"/>
      <c r="C364" s="506"/>
      <c r="D364" s="216">
        <v>8</v>
      </c>
      <c r="E364" s="216" t="s">
        <v>7323</v>
      </c>
      <c r="F364" s="217">
        <v>10</v>
      </c>
      <c r="G364" s="218">
        <f t="shared" si="49"/>
        <v>2</v>
      </c>
      <c r="H364" s="219">
        <f t="shared" si="50"/>
        <v>5.5555555555555554</v>
      </c>
      <c r="I364" s="219">
        <f t="shared" si="51"/>
        <v>1.8518518518518517E-3</v>
      </c>
      <c r="J364" s="217"/>
      <c r="K364" s="220"/>
      <c r="L364" s="220"/>
      <c r="M364" s="221"/>
      <c r="N364" s="222">
        <f t="shared" si="52"/>
        <v>0</v>
      </c>
      <c r="O364" s="223"/>
      <c r="P364" s="224"/>
      <c r="Q364" s="224"/>
      <c r="R364" s="224"/>
      <c r="S364" s="224"/>
      <c r="T364" s="225"/>
      <c r="U364" s="226">
        <f t="shared" si="53"/>
        <v>3.7037037037037034E-3</v>
      </c>
      <c r="V364" s="227"/>
      <c r="W364" s="228" t="str">
        <f t="shared" si="54"/>
        <v>0</v>
      </c>
      <c r="X364" s="509"/>
      <c r="Y364" s="229">
        <f t="shared" si="55"/>
        <v>0</v>
      </c>
    </row>
    <row r="365" spans="2:25" ht="18.75" customHeight="1">
      <c r="B365" s="515"/>
      <c r="C365" s="506"/>
      <c r="D365" s="216">
        <v>9</v>
      </c>
      <c r="E365" s="216" t="s">
        <v>7324</v>
      </c>
      <c r="F365" s="217">
        <v>100</v>
      </c>
      <c r="G365" s="218">
        <f t="shared" si="49"/>
        <v>20</v>
      </c>
      <c r="H365" s="219">
        <f t="shared" si="50"/>
        <v>55.555555555555557</v>
      </c>
      <c r="I365" s="219">
        <f t="shared" si="51"/>
        <v>1.8518518518518517E-2</v>
      </c>
      <c r="J365" s="217"/>
      <c r="K365" s="220"/>
      <c r="L365" s="220"/>
      <c r="M365" s="221"/>
      <c r="N365" s="222">
        <f t="shared" si="52"/>
        <v>0</v>
      </c>
      <c r="O365" s="223"/>
      <c r="P365" s="224"/>
      <c r="Q365" s="224"/>
      <c r="R365" s="224"/>
      <c r="S365" s="224"/>
      <c r="T365" s="225"/>
      <c r="U365" s="226">
        <f t="shared" si="53"/>
        <v>3.7037037037037035E-2</v>
      </c>
      <c r="V365" s="227"/>
      <c r="W365" s="228" t="str">
        <f t="shared" si="54"/>
        <v>0</v>
      </c>
      <c r="X365" s="509"/>
      <c r="Y365" s="229">
        <f t="shared" si="55"/>
        <v>0</v>
      </c>
    </row>
    <row r="366" spans="2:25" ht="18.75" customHeight="1">
      <c r="B366" s="515"/>
      <c r="C366" s="506"/>
      <c r="D366" s="216">
        <v>10</v>
      </c>
      <c r="E366" s="216" t="s">
        <v>7325</v>
      </c>
      <c r="F366" s="217">
        <v>400</v>
      </c>
      <c r="G366" s="218">
        <f t="shared" si="49"/>
        <v>80</v>
      </c>
      <c r="H366" s="219">
        <f t="shared" si="50"/>
        <v>222.22222222222223</v>
      </c>
      <c r="I366" s="219">
        <f t="shared" si="51"/>
        <v>7.407407407407407E-2</v>
      </c>
      <c r="J366" s="217"/>
      <c r="K366" s="220"/>
      <c r="L366" s="220"/>
      <c r="M366" s="221"/>
      <c r="N366" s="222">
        <f t="shared" si="52"/>
        <v>0</v>
      </c>
      <c r="O366" s="223"/>
      <c r="P366" s="224"/>
      <c r="Q366" s="224"/>
      <c r="R366" s="224"/>
      <c r="S366" s="224"/>
      <c r="T366" s="225"/>
      <c r="U366" s="226">
        <f t="shared" si="53"/>
        <v>0.14814814814814814</v>
      </c>
      <c r="V366" s="227"/>
      <c r="W366" s="228" t="str">
        <f t="shared" si="54"/>
        <v>0</v>
      </c>
      <c r="X366" s="509"/>
      <c r="Y366" s="229">
        <f t="shared" si="55"/>
        <v>0</v>
      </c>
    </row>
    <row r="367" spans="2:25" ht="18.75" customHeight="1">
      <c r="B367" s="515"/>
      <c r="C367" s="506"/>
      <c r="D367" s="216">
        <v>11</v>
      </c>
      <c r="E367" s="216" t="s">
        <v>7326</v>
      </c>
      <c r="F367" s="217">
        <v>300</v>
      </c>
      <c r="G367" s="218">
        <f t="shared" si="49"/>
        <v>60</v>
      </c>
      <c r="H367" s="219">
        <f t="shared" si="50"/>
        <v>166.66666666666666</v>
      </c>
      <c r="I367" s="219">
        <f t="shared" si="51"/>
        <v>5.5555555555555552E-2</v>
      </c>
      <c r="J367" s="217"/>
      <c r="K367" s="220"/>
      <c r="L367" s="220"/>
      <c r="M367" s="221"/>
      <c r="N367" s="222">
        <f t="shared" si="52"/>
        <v>0</v>
      </c>
      <c r="O367" s="223"/>
      <c r="P367" s="224"/>
      <c r="Q367" s="224"/>
      <c r="R367" s="224"/>
      <c r="S367" s="224"/>
      <c r="T367" s="225"/>
      <c r="U367" s="226">
        <f t="shared" si="53"/>
        <v>0.1111111111111111</v>
      </c>
      <c r="V367" s="227"/>
      <c r="W367" s="228" t="str">
        <f t="shared" si="54"/>
        <v>0</v>
      </c>
      <c r="X367" s="509"/>
      <c r="Y367" s="229">
        <f t="shared" si="55"/>
        <v>0</v>
      </c>
    </row>
    <row r="368" spans="2:25" ht="18.75" customHeight="1">
      <c r="B368" s="515"/>
      <c r="C368" s="506"/>
      <c r="D368" s="216">
        <v>12</v>
      </c>
      <c r="E368" s="216" t="s">
        <v>7327</v>
      </c>
      <c r="F368" s="217">
        <v>353</v>
      </c>
      <c r="G368" s="218">
        <f t="shared" si="49"/>
        <v>70.599999999999994</v>
      </c>
      <c r="H368" s="219">
        <f t="shared" si="50"/>
        <v>196.11111111111111</v>
      </c>
      <c r="I368" s="219">
        <f t="shared" si="51"/>
        <v>6.537037037037037E-2</v>
      </c>
      <c r="J368" s="217"/>
      <c r="K368" s="220"/>
      <c r="L368" s="220"/>
      <c r="M368" s="221"/>
      <c r="N368" s="222">
        <f t="shared" si="52"/>
        <v>0</v>
      </c>
      <c r="O368" s="223"/>
      <c r="P368" s="224"/>
      <c r="Q368" s="224"/>
      <c r="R368" s="224"/>
      <c r="S368" s="224"/>
      <c r="T368" s="225"/>
      <c r="U368" s="226">
        <f t="shared" si="53"/>
        <v>0.13074074074074074</v>
      </c>
      <c r="V368" s="227"/>
      <c r="W368" s="228" t="str">
        <f t="shared" si="54"/>
        <v>0</v>
      </c>
      <c r="X368" s="509"/>
      <c r="Y368" s="229">
        <f t="shared" si="55"/>
        <v>0</v>
      </c>
    </row>
    <row r="369" spans="2:25" ht="18.75" customHeight="1">
      <c r="B369" s="515"/>
      <c r="C369" s="506"/>
      <c r="D369" s="216">
        <v>13</v>
      </c>
      <c r="E369" s="216" t="s">
        <v>7328</v>
      </c>
      <c r="F369" s="217">
        <v>1153</v>
      </c>
      <c r="G369" s="218">
        <f t="shared" si="49"/>
        <v>230.6</v>
      </c>
      <c r="H369" s="219">
        <f t="shared" si="50"/>
        <v>640.55555555555554</v>
      </c>
      <c r="I369" s="219">
        <f t="shared" si="51"/>
        <v>0.21351851851851852</v>
      </c>
      <c r="J369" s="217"/>
      <c r="K369" s="220"/>
      <c r="L369" s="220"/>
      <c r="M369" s="221"/>
      <c r="N369" s="222">
        <f t="shared" si="52"/>
        <v>0</v>
      </c>
      <c r="O369" s="223"/>
      <c r="P369" s="224"/>
      <c r="Q369" s="224"/>
      <c r="R369" s="224"/>
      <c r="S369" s="224"/>
      <c r="T369" s="225"/>
      <c r="U369" s="226">
        <f t="shared" si="53"/>
        <v>0.42703703703703705</v>
      </c>
      <c r="V369" s="227"/>
      <c r="W369" s="228" t="str">
        <f t="shared" si="54"/>
        <v>0</v>
      </c>
      <c r="X369" s="509"/>
      <c r="Y369" s="229">
        <f t="shared" si="55"/>
        <v>0</v>
      </c>
    </row>
    <row r="370" spans="2:25" ht="18.75" customHeight="1">
      <c r="B370" s="515"/>
      <c r="C370" s="506"/>
      <c r="D370" s="216">
        <v>14</v>
      </c>
      <c r="E370" s="216" t="s">
        <v>4427</v>
      </c>
      <c r="F370" s="217">
        <v>221</v>
      </c>
      <c r="G370" s="218">
        <f t="shared" si="49"/>
        <v>44.2</v>
      </c>
      <c r="H370" s="219">
        <f t="shared" si="50"/>
        <v>122.77777777777777</v>
      </c>
      <c r="I370" s="219">
        <f t="shared" si="51"/>
        <v>4.0925925925925921E-2</v>
      </c>
      <c r="J370" s="217"/>
      <c r="K370" s="220"/>
      <c r="L370" s="220"/>
      <c r="M370" s="221"/>
      <c r="N370" s="222">
        <f t="shared" si="52"/>
        <v>0</v>
      </c>
      <c r="O370" s="223"/>
      <c r="P370" s="224"/>
      <c r="Q370" s="224"/>
      <c r="R370" s="224"/>
      <c r="S370" s="224"/>
      <c r="T370" s="225"/>
      <c r="U370" s="226">
        <f t="shared" si="53"/>
        <v>8.1851851851851842E-2</v>
      </c>
      <c r="V370" s="227"/>
      <c r="W370" s="228" t="str">
        <f t="shared" si="54"/>
        <v>0</v>
      </c>
      <c r="X370" s="509"/>
      <c r="Y370" s="229">
        <f t="shared" si="55"/>
        <v>0</v>
      </c>
    </row>
    <row r="371" spans="2:25" ht="18.75" customHeight="1">
      <c r="B371" s="515"/>
      <c r="C371" s="506"/>
      <c r="D371" s="216">
        <v>15</v>
      </c>
      <c r="E371" s="216" t="s">
        <v>4227</v>
      </c>
      <c r="F371" s="217">
        <v>100</v>
      </c>
      <c r="G371" s="218">
        <f t="shared" si="49"/>
        <v>20</v>
      </c>
      <c r="H371" s="219">
        <f t="shared" si="50"/>
        <v>55.555555555555557</v>
      </c>
      <c r="I371" s="219">
        <f t="shared" si="51"/>
        <v>1.8518518518518517E-2</v>
      </c>
      <c r="J371" s="217"/>
      <c r="K371" s="220"/>
      <c r="L371" s="220"/>
      <c r="M371" s="221"/>
      <c r="N371" s="222">
        <f t="shared" si="52"/>
        <v>0</v>
      </c>
      <c r="O371" s="223"/>
      <c r="P371" s="224"/>
      <c r="Q371" s="224"/>
      <c r="R371" s="224"/>
      <c r="S371" s="224"/>
      <c r="T371" s="225"/>
      <c r="U371" s="226">
        <f t="shared" si="53"/>
        <v>3.7037037037037035E-2</v>
      </c>
      <c r="V371" s="227"/>
      <c r="W371" s="228" t="str">
        <f t="shared" si="54"/>
        <v>0</v>
      </c>
      <c r="X371" s="509"/>
      <c r="Y371" s="229">
        <f t="shared" si="55"/>
        <v>0</v>
      </c>
    </row>
    <row r="372" spans="2:25" ht="18.75" customHeight="1">
      <c r="B372" s="515"/>
      <c r="C372" s="506"/>
      <c r="D372" s="216">
        <v>16</v>
      </c>
      <c r="E372" s="216" t="s">
        <v>7329</v>
      </c>
      <c r="F372" s="217">
        <v>250</v>
      </c>
      <c r="G372" s="218">
        <f t="shared" si="49"/>
        <v>50</v>
      </c>
      <c r="H372" s="219">
        <f t="shared" si="50"/>
        <v>138.88888888888889</v>
      </c>
      <c r="I372" s="219">
        <f t="shared" si="51"/>
        <v>4.6296296296296294E-2</v>
      </c>
      <c r="J372" s="217"/>
      <c r="K372" s="220"/>
      <c r="L372" s="220"/>
      <c r="M372" s="221"/>
      <c r="N372" s="222">
        <f t="shared" si="52"/>
        <v>0</v>
      </c>
      <c r="O372" s="223"/>
      <c r="P372" s="224"/>
      <c r="Q372" s="224"/>
      <c r="R372" s="224"/>
      <c r="S372" s="224"/>
      <c r="T372" s="225"/>
      <c r="U372" s="226">
        <f t="shared" si="53"/>
        <v>9.2592592592592587E-2</v>
      </c>
      <c r="V372" s="227"/>
      <c r="W372" s="228" t="str">
        <f t="shared" si="54"/>
        <v>0</v>
      </c>
      <c r="X372" s="509"/>
      <c r="Y372" s="229">
        <f t="shared" si="55"/>
        <v>0</v>
      </c>
    </row>
    <row r="373" spans="2:25" ht="18.75" customHeight="1">
      <c r="B373" s="515"/>
      <c r="C373" s="506"/>
      <c r="D373" s="216">
        <v>17</v>
      </c>
      <c r="E373" s="216" t="s">
        <v>7330</v>
      </c>
      <c r="F373" s="217">
        <v>19</v>
      </c>
      <c r="G373" s="218">
        <f t="shared" si="49"/>
        <v>3.8</v>
      </c>
      <c r="H373" s="219">
        <f t="shared" si="50"/>
        <v>10.555555555555555</v>
      </c>
      <c r="I373" s="219">
        <f t="shared" si="51"/>
        <v>3.5185185185185185E-3</v>
      </c>
      <c r="J373" s="217"/>
      <c r="K373" s="220"/>
      <c r="L373" s="220"/>
      <c r="M373" s="221"/>
      <c r="N373" s="222">
        <f t="shared" si="52"/>
        <v>0</v>
      </c>
      <c r="O373" s="223"/>
      <c r="P373" s="224"/>
      <c r="Q373" s="224"/>
      <c r="R373" s="224"/>
      <c r="S373" s="224"/>
      <c r="T373" s="225"/>
      <c r="U373" s="226">
        <f t="shared" si="53"/>
        <v>7.037037037037037E-3</v>
      </c>
      <c r="V373" s="227"/>
      <c r="W373" s="228" t="str">
        <f t="shared" si="54"/>
        <v>0</v>
      </c>
      <c r="X373" s="509"/>
      <c r="Y373" s="229">
        <f t="shared" si="55"/>
        <v>0</v>
      </c>
    </row>
    <row r="374" spans="2:25" ht="18.75" customHeight="1">
      <c r="B374" s="515"/>
      <c r="C374" s="506"/>
      <c r="D374" s="216">
        <v>18</v>
      </c>
      <c r="E374" s="216" t="s">
        <v>7331</v>
      </c>
      <c r="F374" s="217">
        <v>200</v>
      </c>
      <c r="G374" s="218">
        <f t="shared" si="49"/>
        <v>40</v>
      </c>
      <c r="H374" s="219">
        <f t="shared" si="50"/>
        <v>111.11111111111111</v>
      </c>
      <c r="I374" s="219">
        <f t="shared" si="51"/>
        <v>3.7037037037037035E-2</v>
      </c>
      <c r="J374" s="217"/>
      <c r="K374" s="220"/>
      <c r="L374" s="220"/>
      <c r="M374" s="221"/>
      <c r="N374" s="222">
        <f t="shared" si="52"/>
        <v>0</v>
      </c>
      <c r="O374" s="223"/>
      <c r="P374" s="224"/>
      <c r="Q374" s="224"/>
      <c r="R374" s="224"/>
      <c r="S374" s="224"/>
      <c r="T374" s="225"/>
      <c r="U374" s="226">
        <f t="shared" si="53"/>
        <v>7.407407407407407E-2</v>
      </c>
      <c r="V374" s="227"/>
      <c r="W374" s="228" t="str">
        <f t="shared" si="54"/>
        <v>0</v>
      </c>
      <c r="X374" s="509"/>
      <c r="Y374" s="229">
        <f t="shared" si="55"/>
        <v>0</v>
      </c>
    </row>
    <row r="375" spans="2:25" ht="18.75" customHeight="1">
      <c r="B375" s="515"/>
      <c r="C375" s="506"/>
      <c r="D375" s="216"/>
      <c r="E375" s="216"/>
      <c r="F375" s="217"/>
      <c r="G375" s="218">
        <f t="shared" si="49"/>
        <v>0</v>
      </c>
      <c r="H375" s="219">
        <f t="shared" si="50"/>
        <v>0</v>
      </c>
      <c r="I375" s="219">
        <f t="shared" si="51"/>
        <v>0</v>
      </c>
      <c r="J375" s="217"/>
      <c r="K375" s="220"/>
      <c r="L375" s="220"/>
      <c r="M375" s="221"/>
      <c r="N375" s="222">
        <f t="shared" si="52"/>
        <v>0</v>
      </c>
      <c r="O375" s="223"/>
      <c r="P375" s="224"/>
      <c r="Q375" s="224"/>
      <c r="R375" s="224"/>
      <c r="S375" s="224"/>
      <c r="T375" s="225"/>
      <c r="U375" s="226">
        <f t="shared" si="53"/>
        <v>0</v>
      </c>
      <c r="V375" s="227"/>
      <c r="W375" s="228" t="str">
        <f t="shared" si="54"/>
        <v>0</v>
      </c>
      <c r="X375" s="509"/>
      <c r="Y375" s="229">
        <f t="shared" si="55"/>
        <v>0</v>
      </c>
    </row>
    <row r="376" spans="2:25" ht="18.75" customHeight="1">
      <c r="B376" s="516"/>
      <c r="C376" s="507"/>
      <c r="D376" s="216"/>
      <c r="E376" s="216"/>
      <c r="F376" s="217"/>
      <c r="G376" s="218">
        <f>F376/$G$15</f>
        <v>0</v>
      </c>
      <c r="H376" s="219">
        <f>F376/$H$15</f>
        <v>0</v>
      </c>
      <c r="I376" s="219">
        <f>H376/$I$15</f>
        <v>0</v>
      </c>
      <c r="J376" s="217"/>
      <c r="K376" s="220"/>
      <c r="L376" s="220"/>
      <c r="M376" s="232"/>
      <c r="N376" s="222">
        <f>M376/$N$15</f>
        <v>0</v>
      </c>
      <c r="O376" s="231"/>
      <c r="P376" s="231"/>
      <c r="Q376" s="231"/>
      <c r="R376" s="231"/>
      <c r="S376" s="231"/>
      <c r="T376" s="225"/>
      <c r="U376" s="226">
        <f>H376/$U$15</f>
        <v>0</v>
      </c>
      <c r="V376" s="227"/>
      <c r="W376" s="228" t="str">
        <f>IF(V376&lt;1,"0",IF(V376&lt;5,"2",IF(V376&gt;=5,"6")))</f>
        <v>0</v>
      </c>
      <c r="X376" s="510"/>
      <c r="Y376" s="229">
        <f t="shared" si="55"/>
        <v>0</v>
      </c>
    </row>
    <row r="377" spans="2:25">
      <c r="B377" s="233"/>
      <c r="C377" s="234" t="s">
        <v>111</v>
      </c>
      <c r="D377" s="235"/>
      <c r="E377" s="236">
        <f>COUNTA(E342:E376)</f>
        <v>32</v>
      </c>
      <c r="F377" s="236">
        <f>SUM(F342:F376)</f>
        <v>12711</v>
      </c>
      <c r="G377" s="236">
        <f>SUM(G342:G376)</f>
        <v>2542.1999999999998</v>
      </c>
      <c r="H377" s="236">
        <f>SUM(H342:H376)</f>
        <v>7061.666666666667</v>
      </c>
      <c r="I377" s="236">
        <f>SUM(I342:I376)</f>
        <v>2.3538888888888887</v>
      </c>
      <c r="J377" s="236">
        <f>COUNTA(J342:J376)</f>
        <v>1</v>
      </c>
      <c r="K377" s="236">
        <f>COUNTA(K342:K376)</f>
        <v>2</v>
      </c>
      <c r="L377" s="236">
        <f>COUNTA(L342:L376)</f>
        <v>0</v>
      </c>
      <c r="M377" s="236">
        <f>SUM(M342:M376)</f>
        <v>7061.666666666667</v>
      </c>
      <c r="N377" s="236">
        <f>SUM(N342:N376)</f>
        <v>141.23333333333335</v>
      </c>
      <c r="O377" s="237"/>
      <c r="P377" s="238">
        <f>COUNTIF(P342:P376, "YES")</f>
        <v>0</v>
      </c>
      <c r="Q377" s="237"/>
      <c r="R377" s="237"/>
      <c r="S377" s="237"/>
      <c r="T377" s="237"/>
      <c r="U377" s="236">
        <f>SUM(U342:U376)</f>
        <v>4.7077777777777774</v>
      </c>
      <c r="V377" s="236">
        <f>SUM(V342:V376)</f>
        <v>4.7077777777777774</v>
      </c>
      <c r="W377" s="236">
        <f t="array" ref="W377">SUM(ABS(W342:W376))</f>
        <v>4</v>
      </c>
      <c r="X377" s="238" t="str">
        <f>IF(X342&lt;0.2, "0", IF(X342&lt;=2, "2", IF(X342&gt;2, ROUND(X342,0))))</f>
        <v>2</v>
      </c>
      <c r="Y377" s="236">
        <f>SUM(Y342:Y376)</f>
        <v>2</v>
      </c>
    </row>
    <row r="378" spans="2:25" ht="18.75" customHeight="1">
      <c r="B378" s="514">
        <v>7</v>
      </c>
      <c r="C378" s="505" t="s">
        <v>7332</v>
      </c>
      <c r="D378" s="216">
        <v>1</v>
      </c>
      <c r="E378" s="216" t="s">
        <v>7333</v>
      </c>
      <c r="F378" s="217">
        <v>800</v>
      </c>
      <c r="G378" s="218">
        <f t="shared" ref="G378:G429" si="56">F378/$G$15</f>
        <v>160</v>
      </c>
      <c r="H378" s="219">
        <f t="shared" ref="H378:H429" si="57">F378/$H$15</f>
        <v>444.44444444444446</v>
      </c>
      <c r="I378" s="219">
        <f t="shared" ref="I378:I429" si="58">H378/$I$15</f>
        <v>0.14814814814814814</v>
      </c>
      <c r="J378" s="217" t="s">
        <v>7334</v>
      </c>
      <c r="K378" s="220" t="s">
        <v>7334</v>
      </c>
      <c r="L378" s="220"/>
      <c r="M378" s="221">
        <f>SUM(H378:H386)</f>
        <v>3261.1111111111109</v>
      </c>
      <c r="N378" s="222">
        <f t="shared" ref="N378:N429" si="59">M378/$N$15</f>
        <v>65.222222222222214</v>
      </c>
      <c r="O378" s="223" t="s">
        <v>2143</v>
      </c>
      <c r="P378" s="224" t="s">
        <v>178</v>
      </c>
      <c r="Q378" s="224"/>
      <c r="R378" s="224" t="s">
        <v>3576</v>
      </c>
      <c r="S378" s="224"/>
      <c r="T378" s="225"/>
      <c r="U378" s="226">
        <f t="shared" ref="U378:U429" si="60">H378/$U$15</f>
        <v>0.29629629629629628</v>
      </c>
      <c r="V378" s="227">
        <f>SUM(U378:U386)</f>
        <v>2.174074074074074</v>
      </c>
      <c r="W378" s="228" t="str">
        <f t="shared" ref="W378:W429" si="61">IF(V378&lt;1,"0",IF(V378&lt;5,"2",IF(V378&gt;=5,"6")))</f>
        <v>2</v>
      </c>
      <c r="X378" s="508">
        <f>K431/$X$15</f>
        <v>1.6666666666666667</v>
      </c>
      <c r="Y378" s="229">
        <f t="shared" ref="Y378:Y430" si="62">W378/2</f>
        <v>1</v>
      </c>
    </row>
    <row r="379" spans="2:25" ht="18.75" customHeight="1">
      <c r="B379" s="515"/>
      <c r="C379" s="506"/>
      <c r="D379" s="216">
        <v>2</v>
      </c>
      <c r="E379" s="216" t="s">
        <v>7335</v>
      </c>
      <c r="F379" s="217">
        <v>710</v>
      </c>
      <c r="G379" s="218">
        <f t="shared" si="56"/>
        <v>142</v>
      </c>
      <c r="H379" s="219">
        <f t="shared" si="57"/>
        <v>394.44444444444446</v>
      </c>
      <c r="I379" s="219">
        <f t="shared" si="58"/>
        <v>0.13148148148148148</v>
      </c>
      <c r="J379" s="217"/>
      <c r="K379" s="220"/>
      <c r="L379" s="220"/>
      <c r="M379" s="221"/>
      <c r="N379" s="222">
        <f t="shared" si="59"/>
        <v>0</v>
      </c>
      <c r="O379" s="223"/>
      <c r="P379" s="224"/>
      <c r="Q379" s="224"/>
      <c r="R379" s="224"/>
      <c r="S379" s="224"/>
      <c r="T379" s="225"/>
      <c r="U379" s="226">
        <f t="shared" si="60"/>
        <v>0.26296296296296295</v>
      </c>
      <c r="V379" s="227"/>
      <c r="W379" s="228" t="str">
        <f t="shared" si="61"/>
        <v>0</v>
      </c>
      <c r="X379" s="509"/>
      <c r="Y379" s="229">
        <f t="shared" si="62"/>
        <v>0</v>
      </c>
    </row>
    <row r="380" spans="2:25" ht="18.75" customHeight="1">
      <c r="B380" s="515"/>
      <c r="C380" s="506"/>
      <c r="D380" s="216">
        <v>3</v>
      </c>
      <c r="E380" s="216" t="s">
        <v>7336</v>
      </c>
      <c r="F380" s="217">
        <v>670</v>
      </c>
      <c r="G380" s="218">
        <f t="shared" si="56"/>
        <v>134</v>
      </c>
      <c r="H380" s="219">
        <f t="shared" si="57"/>
        <v>372.22222222222223</v>
      </c>
      <c r="I380" s="219">
        <f t="shared" si="58"/>
        <v>0.12407407407407407</v>
      </c>
      <c r="J380" s="217"/>
      <c r="K380" s="220"/>
      <c r="L380" s="220"/>
      <c r="M380" s="221"/>
      <c r="N380" s="222">
        <f t="shared" si="59"/>
        <v>0</v>
      </c>
      <c r="O380" s="223"/>
      <c r="P380" s="224"/>
      <c r="Q380" s="224"/>
      <c r="R380" s="224"/>
      <c r="S380" s="224"/>
      <c r="T380" s="225"/>
      <c r="U380" s="226">
        <f t="shared" si="60"/>
        <v>0.24814814814814815</v>
      </c>
      <c r="V380" s="227"/>
      <c r="W380" s="228" t="str">
        <f t="shared" si="61"/>
        <v>0</v>
      </c>
      <c r="X380" s="509"/>
      <c r="Y380" s="229">
        <f t="shared" si="62"/>
        <v>0</v>
      </c>
    </row>
    <row r="381" spans="2:25" ht="18.75" customHeight="1">
      <c r="B381" s="515"/>
      <c r="C381" s="506"/>
      <c r="D381" s="216">
        <v>4</v>
      </c>
      <c r="E381" s="216" t="s">
        <v>7337</v>
      </c>
      <c r="F381" s="217">
        <v>633</v>
      </c>
      <c r="G381" s="218">
        <f t="shared" si="56"/>
        <v>126.6</v>
      </c>
      <c r="H381" s="219">
        <f t="shared" si="57"/>
        <v>351.66666666666669</v>
      </c>
      <c r="I381" s="219">
        <f t="shared" si="58"/>
        <v>0.11722222222222223</v>
      </c>
      <c r="J381" s="217"/>
      <c r="K381" s="220"/>
      <c r="L381" s="220"/>
      <c r="M381" s="221"/>
      <c r="N381" s="222">
        <f t="shared" si="59"/>
        <v>0</v>
      </c>
      <c r="O381" s="223"/>
      <c r="P381" s="224"/>
      <c r="Q381" s="224"/>
      <c r="R381" s="224"/>
      <c r="S381" s="224"/>
      <c r="T381" s="225"/>
      <c r="U381" s="226">
        <f t="shared" si="60"/>
        <v>0.23444444444444446</v>
      </c>
      <c r="V381" s="227"/>
      <c r="W381" s="228" t="str">
        <f t="shared" si="61"/>
        <v>0</v>
      </c>
      <c r="X381" s="509"/>
      <c r="Y381" s="229">
        <f t="shared" si="62"/>
        <v>0</v>
      </c>
    </row>
    <row r="382" spans="2:25" ht="18.75" customHeight="1">
      <c r="B382" s="515"/>
      <c r="C382" s="506"/>
      <c r="D382" s="216">
        <v>5</v>
      </c>
      <c r="E382" s="216" t="s">
        <v>3236</v>
      </c>
      <c r="F382" s="217">
        <v>750</v>
      </c>
      <c r="G382" s="218">
        <f t="shared" si="56"/>
        <v>150</v>
      </c>
      <c r="H382" s="219">
        <f t="shared" si="57"/>
        <v>416.66666666666663</v>
      </c>
      <c r="I382" s="219">
        <f t="shared" si="58"/>
        <v>0.13888888888888887</v>
      </c>
      <c r="J382" s="217"/>
      <c r="K382" s="220"/>
      <c r="L382" s="220"/>
      <c r="M382" s="221"/>
      <c r="N382" s="222">
        <f t="shared" si="59"/>
        <v>0</v>
      </c>
      <c r="O382" s="223"/>
      <c r="P382" s="224"/>
      <c r="Q382" s="224"/>
      <c r="R382" s="224"/>
      <c r="S382" s="224"/>
      <c r="T382" s="225"/>
      <c r="U382" s="226">
        <f t="shared" si="60"/>
        <v>0.27777777777777773</v>
      </c>
      <c r="V382" s="227"/>
      <c r="W382" s="228" t="str">
        <f t="shared" si="61"/>
        <v>0</v>
      </c>
      <c r="X382" s="509"/>
      <c r="Y382" s="229">
        <f t="shared" si="62"/>
        <v>0</v>
      </c>
    </row>
    <row r="383" spans="2:25" ht="18.75" customHeight="1">
      <c r="B383" s="515"/>
      <c r="C383" s="506"/>
      <c r="D383" s="216">
        <v>6</v>
      </c>
      <c r="E383" s="216" t="s">
        <v>7338</v>
      </c>
      <c r="F383" s="217">
        <v>487</v>
      </c>
      <c r="G383" s="218">
        <f t="shared" si="56"/>
        <v>97.4</v>
      </c>
      <c r="H383" s="219">
        <f t="shared" si="57"/>
        <v>270.55555555555554</v>
      </c>
      <c r="I383" s="219">
        <f t="shared" si="58"/>
        <v>9.0185185185185188E-2</v>
      </c>
      <c r="J383" s="217"/>
      <c r="K383" s="220"/>
      <c r="L383" s="220"/>
      <c r="M383" s="221"/>
      <c r="N383" s="222">
        <f t="shared" si="59"/>
        <v>0</v>
      </c>
      <c r="O383" s="223"/>
      <c r="P383" s="224"/>
      <c r="Q383" s="224"/>
      <c r="R383" s="224"/>
      <c r="S383" s="224"/>
      <c r="T383" s="225"/>
      <c r="U383" s="226">
        <f t="shared" si="60"/>
        <v>0.18037037037037038</v>
      </c>
      <c r="V383" s="227"/>
      <c r="W383" s="228" t="str">
        <f t="shared" si="61"/>
        <v>0</v>
      </c>
      <c r="X383" s="509"/>
      <c r="Y383" s="229">
        <f t="shared" si="62"/>
        <v>0</v>
      </c>
    </row>
    <row r="384" spans="2:25" ht="18.75" customHeight="1">
      <c r="B384" s="515"/>
      <c r="C384" s="506"/>
      <c r="D384" s="216">
        <v>7</v>
      </c>
      <c r="E384" s="216" t="s">
        <v>7339</v>
      </c>
      <c r="F384" s="217">
        <v>840</v>
      </c>
      <c r="G384" s="218">
        <f t="shared" si="56"/>
        <v>168</v>
      </c>
      <c r="H384" s="219">
        <f t="shared" si="57"/>
        <v>466.66666666666663</v>
      </c>
      <c r="I384" s="219">
        <f t="shared" si="58"/>
        <v>0.15555555555555553</v>
      </c>
      <c r="J384" s="217"/>
      <c r="K384" s="220"/>
      <c r="L384" s="220"/>
      <c r="M384" s="221"/>
      <c r="N384" s="222">
        <f t="shared" si="59"/>
        <v>0</v>
      </c>
      <c r="O384" s="223"/>
      <c r="P384" s="224"/>
      <c r="Q384" s="224"/>
      <c r="R384" s="224"/>
      <c r="S384" s="224"/>
      <c r="T384" s="225"/>
      <c r="U384" s="226">
        <f t="shared" si="60"/>
        <v>0.31111111111111106</v>
      </c>
      <c r="V384" s="227"/>
      <c r="W384" s="228" t="str">
        <f t="shared" si="61"/>
        <v>0</v>
      </c>
      <c r="X384" s="509"/>
      <c r="Y384" s="229">
        <f t="shared" si="62"/>
        <v>0</v>
      </c>
    </row>
    <row r="385" spans="2:25" ht="18.75" customHeight="1">
      <c r="B385" s="515"/>
      <c r="C385" s="506"/>
      <c r="D385" s="216">
        <v>8</v>
      </c>
      <c r="E385" s="216" t="s">
        <v>7340</v>
      </c>
      <c r="F385" s="217">
        <v>660</v>
      </c>
      <c r="G385" s="218">
        <f t="shared" si="56"/>
        <v>132</v>
      </c>
      <c r="H385" s="219">
        <f t="shared" si="57"/>
        <v>366.66666666666669</v>
      </c>
      <c r="I385" s="219">
        <f t="shared" si="58"/>
        <v>0.12222222222222223</v>
      </c>
      <c r="J385" s="217"/>
      <c r="K385" s="220"/>
      <c r="L385" s="220"/>
      <c r="M385" s="221"/>
      <c r="N385" s="222">
        <f t="shared" si="59"/>
        <v>0</v>
      </c>
      <c r="O385" s="223"/>
      <c r="P385" s="224"/>
      <c r="Q385" s="224"/>
      <c r="R385" s="224"/>
      <c r="S385" s="224"/>
      <c r="T385" s="225"/>
      <c r="U385" s="226">
        <f t="shared" si="60"/>
        <v>0.24444444444444446</v>
      </c>
      <c r="V385" s="227"/>
      <c r="W385" s="228" t="str">
        <f t="shared" si="61"/>
        <v>0</v>
      </c>
      <c r="X385" s="509"/>
      <c r="Y385" s="229">
        <f t="shared" si="62"/>
        <v>0</v>
      </c>
    </row>
    <row r="386" spans="2:25" ht="18.75" customHeight="1">
      <c r="B386" s="515"/>
      <c r="C386" s="506"/>
      <c r="D386" s="216">
        <v>9</v>
      </c>
      <c r="E386" s="216" t="s">
        <v>7341</v>
      </c>
      <c r="F386" s="217">
        <v>320</v>
      </c>
      <c r="G386" s="218">
        <f t="shared" si="56"/>
        <v>64</v>
      </c>
      <c r="H386" s="219">
        <f t="shared" si="57"/>
        <v>177.77777777777777</v>
      </c>
      <c r="I386" s="219">
        <f t="shared" si="58"/>
        <v>5.9259259259259255E-2</v>
      </c>
      <c r="J386" s="217"/>
      <c r="K386" s="220"/>
      <c r="L386" s="220"/>
      <c r="M386" s="221"/>
      <c r="N386" s="222">
        <f t="shared" si="59"/>
        <v>0</v>
      </c>
      <c r="O386" s="223"/>
      <c r="P386" s="224"/>
      <c r="Q386" s="224"/>
      <c r="R386" s="224"/>
      <c r="S386" s="224"/>
      <c r="T386" s="225"/>
      <c r="U386" s="226">
        <f t="shared" si="60"/>
        <v>0.11851851851851851</v>
      </c>
      <c r="V386" s="227"/>
      <c r="W386" s="228" t="str">
        <f t="shared" si="61"/>
        <v>0</v>
      </c>
      <c r="X386" s="509"/>
      <c r="Y386" s="229">
        <f t="shared" si="62"/>
        <v>0</v>
      </c>
    </row>
    <row r="387" spans="2:25" ht="18.75" customHeight="1">
      <c r="B387" s="515"/>
      <c r="C387" s="506"/>
      <c r="D387" s="216"/>
      <c r="E387" s="216"/>
      <c r="F387" s="217"/>
      <c r="G387" s="218">
        <f t="shared" si="56"/>
        <v>0</v>
      </c>
      <c r="H387" s="219">
        <f t="shared" si="57"/>
        <v>0</v>
      </c>
      <c r="I387" s="219">
        <f t="shared" si="58"/>
        <v>0</v>
      </c>
      <c r="J387" s="217"/>
      <c r="K387" s="220"/>
      <c r="L387" s="220"/>
      <c r="M387" s="221"/>
      <c r="N387" s="222">
        <f t="shared" si="59"/>
        <v>0</v>
      </c>
      <c r="O387" s="223"/>
      <c r="P387" s="224"/>
      <c r="Q387" s="224"/>
      <c r="R387" s="224"/>
      <c r="S387" s="224"/>
      <c r="T387" s="225"/>
      <c r="U387" s="226">
        <f t="shared" si="60"/>
        <v>0</v>
      </c>
      <c r="V387" s="227"/>
      <c r="W387" s="228" t="str">
        <f t="shared" si="61"/>
        <v>0</v>
      </c>
      <c r="X387" s="509"/>
      <c r="Y387" s="229">
        <f t="shared" si="62"/>
        <v>0</v>
      </c>
    </row>
    <row r="388" spans="2:25" ht="18.75" customHeight="1">
      <c r="B388" s="515"/>
      <c r="C388" s="506"/>
      <c r="D388" s="216">
        <v>1</v>
      </c>
      <c r="E388" s="216" t="s">
        <v>7342</v>
      </c>
      <c r="F388" s="217">
        <v>560</v>
      </c>
      <c r="G388" s="218">
        <f t="shared" si="56"/>
        <v>112</v>
      </c>
      <c r="H388" s="219">
        <f t="shared" si="57"/>
        <v>311.11111111111109</v>
      </c>
      <c r="I388" s="219">
        <f t="shared" si="58"/>
        <v>0.1037037037037037</v>
      </c>
      <c r="J388" s="217"/>
      <c r="K388" s="220"/>
      <c r="L388" s="220"/>
      <c r="M388" s="221"/>
      <c r="N388" s="222">
        <f t="shared" si="59"/>
        <v>0</v>
      </c>
      <c r="O388" s="223"/>
      <c r="P388" s="224"/>
      <c r="Q388" s="224"/>
      <c r="R388" s="224"/>
      <c r="S388" s="224"/>
      <c r="T388" s="225"/>
      <c r="U388" s="226">
        <f t="shared" si="60"/>
        <v>0.2074074074074074</v>
      </c>
      <c r="V388" s="227"/>
      <c r="W388" s="228" t="str">
        <f t="shared" si="61"/>
        <v>0</v>
      </c>
      <c r="X388" s="509"/>
      <c r="Y388" s="229">
        <f t="shared" si="62"/>
        <v>0</v>
      </c>
    </row>
    <row r="389" spans="2:25" ht="18.75" customHeight="1">
      <c r="B389" s="515"/>
      <c r="C389" s="506"/>
      <c r="D389" s="216">
        <v>2</v>
      </c>
      <c r="E389" s="216" t="s">
        <v>7343</v>
      </c>
      <c r="F389" s="217">
        <v>625</v>
      </c>
      <c r="G389" s="218">
        <f t="shared" si="56"/>
        <v>125</v>
      </c>
      <c r="H389" s="219">
        <f t="shared" si="57"/>
        <v>347.22222222222223</v>
      </c>
      <c r="I389" s="219">
        <f t="shared" si="58"/>
        <v>0.11574074074074074</v>
      </c>
      <c r="J389" s="217"/>
      <c r="K389" s="220"/>
      <c r="L389" s="220"/>
      <c r="M389" s="221"/>
      <c r="N389" s="222">
        <f t="shared" si="59"/>
        <v>0</v>
      </c>
      <c r="O389" s="223"/>
      <c r="P389" s="224"/>
      <c r="Q389" s="224"/>
      <c r="R389" s="224"/>
      <c r="S389" s="224"/>
      <c r="T389" s="225"/>
      <c r="U389" s="226">
        <f t="shared" si="60"/>
        <v>0.23148148148148148</v>
      </c>
      <c r="V389" s="227"/>
      <c r="W389" s="228" t="str">
        <f t="shared" si="61"/>
        <v>0</v>
      </c>
      <c r="X389" s="509"/>
      <c r="Y389" s="229">
        <f t="shared" si="62"/>
        <v>0</v>
      </c>
    </row>
    <row r="390" spans="2:25" ht="18.75" customHeight="1">
      <c r="B390" s="515"/>
      <c r="C390" s="506"/>
      <c r="D390" s="216">
        <v>3</v>
      </c>
      <c r="E390" s="216" t="s">
        <v>7344</v>
      </c>
      <c r="F390" s="217">
        <v>880</v>
      </c>
      <c r="G390" s="218">
        <f t="shared" si="56"/>
        <v>176</v>
      </c>
      <c r="H390" s="219">
        <f t="shared" si="57"/>
        <v>488.88888888888886</v>
      </c>
      <c r="I390" s="219">
        <f t="shared" si="58"/>
        <v>0.16296296296296295</v>
      </c>
      <c r="J390" s="217"/>
      <c r="K390" s="220"/>
      <c r="L390" s="220"/>
      <c r="M390" s="221"/>
      <c r="N390" s="222">
        <f t="shared" si="59"/>
        <v>0</v>
      </c>
      <c r="O390" s="223"/>
      <c r="P390" s="224"/>
      <c r="Q390" s="224"/>
      <c r="R390" s="224"/>
      <c r="S390" s="224"/>
      <c r="T390" s="225"/>
      <c r="U390" s="226">
        <f t="shared" si="60"/>
        <v>0.3259259259259259</v>
      </c>
      <c r="V390" s="227"/>
      <c r="W390" s="228" t="str">
        <f t="shared" si="61"/>
        <v>0</v>
      </c>
      <c r="X390" s="509"/>
      <c r="Y390" s="229">
        <f t="shared" si="62"/>
        <v>0</v>
      </c>
    </row>
    <row r="391" spans="2:25" ht="18.75" customHeight="1">
      <c r="B391" s="515"/>
      <c r="C391" s="506"/>
      <c r="D391" s="216">
        <v>4</v>
      </c>
      <c r="E391" s="216" t="s">
        <v>7345</v>
      </c>
      <c r="F391" s="217">
        <v>859</v>
      </c>
      <c r="G391" s="218">
        <f t="shared" si="56"/>
        <v>171.8</v>
      </c>
      <c r="H391" s="219">
        <f t="shared" si="57"/>
        <v>477.22222222222223</v>
      </c>
      <c r="I391" s="219">
        <f t="shared" si="58"/>
        <v>0.15907407407407409</v>
      </c>
      <c r="J391" s="217"/>
      <c r="K391" s="220"/>
      <c r="L391" s="220"/>
      <c r="M391" s="221"/>
      <c r="N391" s="222">
        <f t="shared" si="59"/>
        <v>0</v>
      </c>
      <c r="O391" s="223"/>
      <c r="P391" s="224"/>
      <c r="Q391" s="224"/>
      <c r="R391" s="224"/>
      <c r="S391" s="224"/>
      <c r="T391" s="225"/>
      <c r="U391" s="226">
        <f t="shared" si="60"/>
        <v>0.31814814814814818</v>
      </c>
      <c r="V391" s="227"/>
      <c r="W391" s="228" t="str">
        <f t="shared" si="61"/>
        <v>0</v>
      </c>
      <c r="X391" s="509"/>
      <c r="Y391" s="229">
        <f t="shared" si="62"/>
        <v>0</v>
      </c>
    </row>
    <row r="392" spans="2:25" ht="18.75" customHeight="1">
      <c r="B392" s="515"/>
      <c r="C392" s="506"/>
      <c r="D392" s="216">
        <v>5</v>
      </c>
      <c r="E392" s="216" t="s">
        <v>7346</v>
      </c>
      <c r="F392" s="217">
        <v>709</v>
      </c>
      <c r="G392" s="218">
        <f t="shared" si="56"/>
        <v>141.80000000000001</v>
      </c>
      <c r="H392" s="219">
        <f t="shared" si="57"/>
        <v>393.88888888888886</v>
      </c>
      <c r="I392" s="219">
        <f t="shared" si="58"/>
        <v>0.13129629629629627</v>
      </c>
      <c r="J392" s="217"/>
      <c r="K392" s="220" t="s">
        <v>7347</v>
      </c>
      <c r="L392" s="220"/>
      <c r="M392" s="221">
        <f>SUM(H388:H395)</f>
        <v>3307.2222222222222</v>
      </c>
      <c r="N392" s="222">
        <f t="shared" si="59"/>
        <v>66.144444444444446</v>
      </c>
      <c r="O392" s="223" t="s">
        <v>7348</v>
      </c>
      <c r="P392" s="224" t="s">
        <v>178</v>
      </c>
      <c r="Q392" s="224"/>
      <c r="R392" s="224" t="s">
        <v>3576</v>
      </c>
      <c r="S392" s="224"/>
      <c r="T392" s="225"/>
      <c r="U392" s="226">
        <f t="shared" si="60"/>
        <v>0.26259259259259254</v>
      </c>
      <c r="V392" s="227">
        <f>SUM(U388:U395)</f>
        <v>2.2048148148148146</v>
      </c>
      <c r="W392" s="228" t="str">
        <f t="shared" si="61"/>
        <v>2</v>
      </c>
      <c r="X392" s="509"/>
      <c r="Y392" s="229">
        <f t="shared" si="62"/>
        <v>1</v>
      </c>
    </row>
    <row r="393" spans="2:25" ht="18.75" customHeight="1">
      <c r="B393" s="515"/>
      <c r="C393" s="506"/>
      <c r="D393" s="216">
        <v>6</v>
      </c>
      <c r="E393" s="216" t="s">
        <v>7349</v>
      </c>
      <c r="F393" s="217">
        <v>890</v>
      </c>
      <c r="G393" s="218">
        <f t="shared" si="56"/>
        <v>178</v>
      </c>
      <c r="H393" s="219">
        <f t="shared" si="57"/>
        <v>494.44444444444446</v>
      </c>
      <c r="I393" s="219">
        <f t="shared" si="58"/>
        <v>0.16481481481481483</v>
      </c>
      <c r="J393" s="217"/>
      <c r="K393" s="220"/>
      <c r="L393" s="220"/>
      <c r="M393" s="221"/>
      <c r="N393" s="222">
        <f t="shared" si="59"/>
        <v>0</v>
      </c>
      <c r="O393" s="223"/>
      <c r="P393" s="224"/>
      <c r="Q393" s="224"/>
      <c r="R393" s="224"/>
      <c r="S393" s="224"/>
      <c r="T393" s="225"/>
      <c r="U393" s="226">
        <f t="shared" si="60"/>
        <v>0.32962962962962966</v>
      </c>
      <c r="V393" s="227"/>
      <c r="W393" s="228" t="str">
        <f t="shared" si="61"/>
        <v>0</v>
      </c>
      <c r="X393" s="509"/>
      <c r="Y393" s="229">
        <f t="shared" si="62"/>
        <v>0</v>
      </c>
    </row>
    <row r="394" spans="2:25" ht="18.75" customHeight="1">
      <c r="B394" s="515"/>
      <c r="C394" s="506"/>
      <c r="D394" s="216">
        <v>7</v>
      </c>
      <c r="E394" s="216" t="s">
        <v>7350</v>
      </c>
      <c r="F394" s="217">
        <v>820</v>
      </c>
      <c r="G394" s="218">
        <f t="shared" si="56"/>
        <v>164</v>
      </c>
      <c r="H394" s="219">
        <f t="shared" si="57"/>
        <v>455.55555555555554</v>
      </c>
      <c r="I394" s="219">
        <f t="shared" si="58"/>
        <v>0.15185185185185185</v>
      </c>
      <c r="J394" s="217"/>
      <c r="K394" s="220"/>
      <c r="L394" s="220"/>
      <c r="M394" s="221"/>
      <c r="N394" s="222">
        <f t="shared" si="59"/>
        <v>0</v>
      </c>
      <c r="O394" s="223"/>
      <c r="P394" s="224"/>
      <c r="Q394" s="224"/>
      <c r="R394" s="224"/>
      <c r="S394" s="224"/>
      <c r="T394" s="225"/>
      <c r="U394" s="226">
        <f t="shared" si="60"/>
        <v>0.3037037037037037</v>
      </c>
      <c r="V394" s="227"/>
      <c r="W394" s="228" t="str">
        <f t="shared" si="61"/>
        <v>0</v>
      </c>
      <c r="X394" s="509"/>
      <c r="Y394" s="229">
        <f t="shared" si="62"/>
        <v>0</v>
      </c>
    </row>
    <row r="395" spans="2:25" ht="18.75" customHeight="1">
      <c r="B395" s="515"/>
      <c r="C395" s="506"/>
      <c r="D395" s="216">
        <v>8</v>
      </c>
      <c r="E395" s="216" t="s">
        <v>7351</v>
      </c>
      <c r="F395" s="217">
        <v>610</v>
      </c>
      <c r="G395" s="218">
        <f t="shared" si="56"/>
        <v>122</v>
      </c>
      <c r="H395" s="219">
        <f t="shared" si="57"/>
        <v>338.88888888888886</v>
      </c>
      <c r="I395" s="219">
        <f t="shared" si="58"/>
        <v>0.11296296296296295</v>
      </c>
      <c r="J395" s="217"/>
      <c r="K395" s="220"/>
      <c r="L395" s="220"/>
      <c r="M395" s="221"/>
      <c r="N395" s="222">
        <f t="shared" si="59"/>
        <v>0</v>
      </c>
      <c r="O395" s="223"/>
      <c r="P395" s="224"/>
      <c r="Q395" s="224"/>
      <c r="R395" s="224"/>
      <c r="S395" s="224"/>
      <c r="T395" s="225"/>
      <c r="U395" s="226">
        <f t="shared" si="60"/>
        <v>0.22592592592592589</v>
      </c>
      <c r="V395" s="227"/>
      <c r="W395" s="228" t="str">
        <f t="shared" si="61"/>
        <v>0</v>
      </c>
      <c r="X395" s="509"/>
      <c r="Y395" s="229">
        <f t="shared" si="62"/>
        <v>0</v>
      </c>
    </row>
    <row r="396" spans="2:25" ht="18.75" customHeight="1">
      <c r="B396" s="515"/>
      <c r="C396" s="506"/>
      <c r="D396" s="216"/>
      <c r="E396" s="216"/>
      <c r="F396" s="217"/>
      <c r="G396" s="218">
        <f t="shared" si="56"/>
        <v>0</v>
      </c>
      <c r="H396" s="219">
        <f t="shared" si="57"/>
        <v>0</v>
      </c>
      <c r="I396" s="219">
        <f t="shared" si="58"/>
        <v>0</v>
      </c>
      <c r="J396" s="217"/>
      <c r="K396" s="220"/>
      <c r="L396" s="220"/>
      <c r="M396" s="221"/>
      <c r="N396" s="222">
        <f t="shared" si="59"/>
        <v>0</v>
      </c>
      <c r="O396" s="223"/>
      <c r="P396" s="224"/>
      <c r="Q396" s="224"/>
      <c r="R396" s="224"/>
      <c r="S396" s="224"/>
      <c r="T396" s="225"/>
      <c r="U396" s="226">
        <f t="shared" si="60"/>
        <v>0</v>
      </c>
      <c r="V396" s="227"/>
      <c r="W396" s="228" t="str">
        <f t="shared" si="61"/>
        <v>0</v>
      </c>
      <c r="X396" s="509"/>
      <c r="Y396" s="229">
        <f t="shared" si="62"/>
        <v>0</v>
      </c>
    </row>
    <row r="397" spans="2:25" ht="18.75" customHeight="1">
      <c r="B397" s="515"/>
      <c r="C397" s="506"/>
      <c r="D397" s="216">
        <v>1</v>
      </c>
      <c r="E397" s="216" t="s">
        <v>7352</v>
      </c>
      <c r="F397" s="217">
        <v>630</v>
      </c>
      <c r="G397" s="218">
        <f t="shared" si="56"/>
        <v>126</v>
      </c>
      <c r="H397" s="219">
        <f t="shared" si="57"/>
        <v>350</v>
      </c>
      <c r="I397" s="219">
        <f t="shared" si="58"/>
        <v>0.11666666666666667</v>
      </c>
      <c r="J397" s="217"/>
      <c r="K397" s="220"/>
      <c r="L397" s="220"/>
      <c r="M397" s="221"/>
      <c r="N397" s="222">
        <f t="shared" si="59"/>
        <v>0</v>
      </c>
      <c r="O397" s="223"/>
      <c r="P397" s="224"/>
      <c r="Q397" s="224"/>
      <c r="R397" s="224"/>
      <c r="S397" s="224"/>
      <c r="T397" s="225"/>
      <c r="U397" s="226">
        <f t="shared" si="60"/>
        <v>0.23333333333333334</v>
      </c>
      <c r="V397" s="227"/>
      <c r="W397" s="228" t="str">
        <f t="shared" si="61"/>
        <v>0</v>
      </c>
      <c r="X397" s="509"/>
      <c r="Y397" s="229">
        <f t="shared" si="62"/>
        <v>0</v>
      </c>
    </row>
    <row r="398" spans="2:25" ht="18.75" customHeight="1">
      <c r="B398" s="515"/>
      <c r="C398" s="506"/>
      <c r="D398" s="216">
        <v>2</v>
      </c>
      <c r="E398" s="216" t="s">
        <v>7353</v>
      </c>
      <c r="F398" s="217">
        <v>800</v>
      </c>
      <c r="G398" s="218">
        <f t="shared" ref="G398:G404" si="63">F398/$G$15</f>
        <v>160</v>
      </c>
      <c r="H398" s="219">
        <f t="shared" ref="H398:H404" si="64">F398/$H$15</f>
        <v>444.44444444444446</v>
      </c>
      <c r="I398" s="219">
        <f t="shared" ref="I398:I404" si="65">H398/$I$15</f>
        <v>0.14814814814814814</v>
      </c>
      <c r="J398" s="217"/>
      <c r="K398" s="220"/>
      <c r="L398" s="220"/>
      <c r="M398" s="221"/>
      <c r="N398" s="222">
        <f t="shared" si="59"/>
        <v>0</v>
      </c>
      <c r="O398" s="223"/>
      <c r="P398" s="224"/>
      <c r="Q398" s="224"/>
      <c r="R398" s="224"/>
      <c r="S398" s="224"/>
      <c r="T398" s="225"/>
      <c r="U398" s="226">
        <f t="shared" si="60"/>
        <v>0.29629629629629628</v>
      </c>
      <c r="V398" s="227"/>
      <c r="W398" s="228" t="str">
        <f t="shared" si="61"/>
        <v>0</v>
      </c>
      <c r="X398" s="509"/>
      <c r="Y398" s="229">
        <f t="shared" si="62"/>
        <v>0</v>
      </c>
    </row>
    <row r="399" spans="2:25" s="250" customFormat="1" ht="18.75" customHeight="1">
      <c r="B399" s="515"/>
      <c r="C399" s="506"/>
      <c r="D399" s="239">
        <v>3</v>
      </c>
      <c r="E399" s="239" t="s">
        <v>7354</v>
      </c>
      <c r="F399" s="240">
        <v>1300</v>
      </c>
      <c r="G399" s="218">
        <f t="shared" si="63"/>
        <v>260</v>
      </c>
      <c r="H399" s="219">
        <f t="shared" si="64"/>
        <v>722.22222222222217</v>
      </c>
      <c r="I399" s="219">
        <f t="shared" si="65"/>
        <v>0.24074074074074073</v>
      </c>
      <c r="J399" s="240"/>
      <c r="K399" s="241" t="s">
        <v>7355</v>
      </c>
      <c r="L399" s="241"/>
      <c r="M399" s="242">
        <f>SUM(H397:H404)</f>
        <v>3302.7777777777774</v>
      </c>
      <c r="N399" s="243">
        <f t="shared" si="59"/>
        <v>66.055555555555543</v>
      </c>
      <c r="O399" s="244" t="s">
        <v>7356</v>
      </c>
      <c r="P399" s="245" t="s">
        <v>178</v>
      </c>
      <c r="Q399" s="245"/>
      <c r="R399" s="245" t="s">
        <v>3576</v>
      </c>
      <c r="S399" s="245"/>
      <c r="T399" s="246"/>
      <c r="U399" s="247">
        <f t="shared" si="60"/>
        <v>0.48148148148148145</v>
      </c>
      <c r="V399" s="248">
        <f>SUM(U397:U404)</f>
        <v>2.2018518518518522</v>
      </c>
      <c r="W399" s="249" t="str">
        <f t="shared" si="61"/>
        <v>2</v>
      </c>
      <c r="X399" s="509"/>
      <c r="Y399" s="229">
        <f t="shared" si="62"/>
        <v>1</v>
      </c>
    </row>
    <row r="400" spans="2:25" ht="18.75" customHeight="1">
      <c r="B400" s="515"/>
      <c r="C400" s="506"/>
      <c r="D400" s="216">
        <v>4</v>
      </c>
      <c r="E400" s="216" t="s">
        <v>7357</v>
      </c>
      <c r="F400" s="217">
        <v>625</v>
      </c>
      <c r="G400" s="218">
        <f t="shared" si="63"/>
        <v>125</v>
      </c>
      <c r="H400" s="219">
        <f t="shared" si="64"/>
        <v>347.22222222222223</v>
      </c>
      <c r="I400" s="219">
        <f t="shared" si="65"/>
        <v>0.11574074074074074</v>
      </c>
      <c r="J400" s="217"/>
      <c r="K400" s="220"/>
      <c r="L400" s="220"/>
      <c r="M400" s="221"/>
      <c r="N400" s="222">
        <f t="shared" si="59"/>
        <v>0</v>
      </c>
      <c r="O400" s="223"/>
      <c r="P400" s="224"/>
      <c r="Q400" s="224"/>
      <c r="R400" s="224"/>
      <c r="S400" s="224"/>
      <c r="T400" s="225"/>
      <c r="U400" s="226">
        <f t="shared" si="60"/>
        <v>0.23148148148148148</v>
      </c>
      <c r="V400" s="227"/>
      <c r="W400" s="228" t="str">
        <f t="shared" si="61"/>
        <v>0</v>
      </c>
      <c r="X400" s="509"/>
      <c r="Y400" s="229">
        <f t="shared" si="62"/>
        <v>0</v>
      </c>
    </row>
    <row r="401" spans="2:25" ht="18.75" customHeight="1">
      <c r="B401" s="515"/>
      <c r="C401" s="506"/>
      <c r="D401" s="216">
        <v>5</v>
      </c>
      <c r="E401" s="216" t="s">
        <v>7358</v>
      </c>
      <c r="F401" s="217">
        <v>695</v>
      </c>
      <c r="G401" s="218">
        <f t="shared" si="63"/>
        <v>139</v>
      </c>
      <c r="H401" s="219">
        <f t="shared" si="64"/>
        <v>386.11111111111109</v>
      </c>
      <c r="I401" s="219">
        <f t="shared" si="65"/>
        <v>0.12870370370370371</v>
      </c>
      <c r="J401" s="217"/>
      <c r="K401" s="220"/>
      <c r="L401" s="220"/>
      <c r="M401" s="221"/>
      <c r="N401" s="222">
        <f t="shared" si="59"/>
        <v>0</v>
      </c>
      <c r="O401" s="223"/>
      <c r="P401" s="224"/>
      <c r="Q401" s="224"/>
      <c r="R401" s="224"/>
      <c r="S401" s="224"/>
      <c r="T401" s="225"/>
      <c r="U401" s="226">
        <f t="shared" si="60"/>
        <v>0.25740740740740742</v>
      </c>
      <c r="V401" s="227"/>
      <c r="W401" s="228" t="str">
        <f t="shared" si="61"/>
        <v>0</v>
      </c>
      <c r="X401" s="509"/>
      <c r="Y401" s="229">
        <f t="shared" si="62"/>
        <v>0</v>
      </c>
    </row>
    <row r="402" spans="2:25" ht="18.75" customHeight="1">
      <c r="B402" s="515"/>
      <c r="C402" s="506"/>
      <c r="D402" s="216">
        <v>6</v>
      </c>
      <c r="E402" s="216" t="s">
        <v>7359</v>
      </c>
      <c r="F402" s="217">
        <v>670</v>
      </c>
      <c r="G402" s="218">
        <f t="shared" si="63"/>
        <v>134</v>
      </c>
      <c r="H402" s="219">
        <f t="shared" si="64"/>
        <v>372.22222222222223</v>
      </c>
      <c r="I402" s="219">
        <f t="shared" si="65"/>
        <v>0.12407407407407407</v>
      </c>
      <c r="J402" s="217"/>
      <c r="K402" s="220"/>
      <c r="L402" s="220"/>
      <c r="M402" s="221"/>
      <c r="N402" s="222">
        <f t="shared" si="59"/>
        <v>0</v>
      </c>
      <c r="O402" s="223"/>
      <c r="P402" s="224"/>
      <c r="Q402" s="224"/>
      <c r="R402" s="224"/>
      <c r="S402" s="224"/>
      <c r="T402" s="225"/>
      <c r="U402" s="226">
        <f t="shared" si="60"/>
        <v>0.24814814814814815</v>
      </c>
      <c r="V402" s="227"/>
      <c r="W402" s="228" t="str">
        <f t="shared" si="61"/>
        <v>0</v>
      </c>
      <c r="X402" s="509"/>
      <c r="Y402" s="229">
        <f t="shared" si="62"/>
        <v>0</v>
      </c>
    </row>
    <row r="403" spans="2:25" ht="18.75" customHeight="1">
      <c r="B403" s="515"/>
      <c r="C403" s="506"/>
      <c r="D403" s="216">
        <v>7</v>
      </c>
      <c r="E403" s="216" t="s">
        <v>7360</v>
      </c>
      <c r="F403" s="217">
        <v>530</v>
      </c>
      <c r="G403" s="218">
        <f t="shared" si="63"/>
        <v>106</v>
      </c>
      <c r="H403" s="219">
        <f t="shared" si="64"/>
        <v>294.44444444444446</v>
      </c>
      <c r="I403" s="219">
        <f t="shared" si="65"/>
        <v>9.8148148148148151E-2</v>
      </c>
      <c r="J403" s="217"/>
      <c r="K403" s="220"/>
      <c r="L403" s="220"/>
      <c r="M403" s="221"/>
      <c r="N403" s="222">
        <f t="shared" si="59"/>
        <v>0</v>
      </c>
      <c r="O403" s="223"/>
      <c r="P403" s="224"/>
      <c r="Q403" s="224"/>
      <c r="R403" s="224"/>
      <c r="S403" s="224"/>
      <c r="T403" s="225"/>
      <c r="U403" s="226">
        <f t="shared" si="60"/>
        <v>0.1962962962962963</v>
      </c>
      <c r="V403" s="227"/>
      <c r="W403" s="228" t="str">
        <f t="shared" si="61"/>
        <v>0</v>
      </c>
      <c r="X403" s="509"/>
      <c r="Y403" s="229">
        <f t="shared" si="62"/>
        <v>0</v>
      </c>
    </row>
    <row r="404" spans="2:25" ht="18.75" customHeight="1">
      <c r="B404" s="515"/>
      <c r="C404" s="506"/>
      <c r="D404" s="216">
        <v>8</v>
      </c>
      <c r="E404" s="216" t="s">
        <v>7361</v>
      </c>
      <c r="F404" s="217">
        <v>695</v>
      </c>
      <c r="G404" s="218">
        <f t="shared" si="63"/>
        <v>139</v>
      </c>
      <c r="H404" s="219">
        <f t="shared" si="64"/>
        <v>386.11111111111109</v>
      </c>
      <c r="I404" s="219">
        <f t="shared" si="65"/>
        <v>0.12870370370370371</v>
      </c>
      <c r="J404" s="217"/>
      <c r="K404" s="220"/>
      <c r="L404" s="220"/>
      <c r="M404" s="221"/>
      <c r="N404" s="222">
        <f t="shared" si="59"/>
        <v>0</v>
      </c>
      <c r="O404" s="223"/>
      <c r="P404" s="224"/>
      <c r="Q404" s="224"/>
      <c r="R404" s="224"/>
      <c r="S404" s="224"/>
      <c r="T404" s="225"/>
      <c r="U404" s="226">
        <f t="shared" si="60"/>
        <v>0.25740740740740742</v>
      </c>
      <c r="V404" s="227"/>
      <c r="W404" s="228" t="str">
        <f t="shared" si="61"/>
        <v>0</v>
      </c>
      <c r="X404" s="509"/>
      <c r="Y404" s="229">
        <f t="shared" si="62"/>
        <v>0</v>
      </c>
    </row>
    <row r="405" spans="2:25" ht="18.75" customHeight="1">
      <c r="B405" s="515"/>
      <c r="C405" s="506"/>
      <c r="D405" s="216"/>
      <c r="E405" s="216"/>
      <c r="F405" s="217"/>
      <c r="G405" s="218">
        <f t="shared" si="56"/>
        <v>0</v>
      </c>
      <c r="H405" s="219">
        <f t="shared" si="57"/>
        <v>0</v>
      </c>
      <c r="I405" s="219">
        <f t="shared" si="58"/>
        <v>0</v>
      </c>
      <c r="J405" s="217"/>
      <c r="K405" s="220"/>
      <c r="L405" s="220"/>
      <c r="M405" s="221"/>
      <c r="N405" s="222">
        <f t="shared" si="59"/>
        <v>0</v>
      </c>
      <c r="O405" s="223"/>
      <c r="P405" s="224"/>
      <c r="Q405" s="224"/>
      <c r="R405" s="224"/>
      <c r="S405" s="224"/>
      <c r="T405" s="225"/>
      <c r="U405" s="226">
        <f t="shared" si="60"/>
        <v>0</v>
      </c>
      <c r="V405" s="227"/>
      <c r="W405" s="228" t="str">
        <f t="shared" si="61"/>
        <v>0</v>
      </c>
      <c r="X405" s="509"/>
      <c r="Y405" s="229">
        <f t="shared" si="62"/>
        <v>0</v>
      </c>
    </row>
    <row r="406" spans="2:25" ht="18.75" customHeight="1">
      <c r="B406" s="515"/>
      <c r="C406" s="506"/>
      <c r="D406" s="216">
        <v>1</v>
      </c>
      <c r="E406" s="216" t="s">
        <v>7362</v>
      </c>
      <c r="F406" s="217">
        <v>642</v>
      </c>
      <c r="G406" s="218">
        <f t="shared" si="56"/>
        <v>128.4</v>
      </c>
      <c r="H406" s="219">
        <f t="shared" si="57"/>
        <v>356.66666666666669</v>
      </c>
      <c r="I406" s="219">
        <f t="shared" si="58"/>
        <v>0.11888888888888889</v>
      </c>
      <c r="J406" s="217"/>
      <c r="K406" s="220"/>
      <c r="L406" s="220"/>
      <c r="M406" s="221"/>
      <c r="N406" s="222">
        <f t="shared" si="59"/>
        <v>0</v>
      </c>
      <c r="O406" s="223"/>
      <c r="P406" s="224"/>
      <c r="Q406" s="224"/>
      <c r="R406" s="224"/>
      <c r="S406" s="224"/>
      <c r="T406" s="225"/>
      <c r="U406" s="226">
        <f t="shared" si="60"/>
        <v>0.23777777777777778</v>
      </c>
      <c r="V406" s="227"/>
      <c r="W406" s="228" t="str">
        <f t="shared" si="61"/>
        <v>0</v>
      </c>
      <c r="X406" s="509"/>
      <c r="Y406" s="229">
        <f t="shared" si="62"/>
        <v>0</v>
      </c>
    </row>
    <row r="407" spans="2:25" ht="18.75" customHeight="1">
      <c r="B407" s="515"/>
      <c r="C407" s="506"/>
      <c r="D407" s="216">
        <v>2</v>
      </c>
      <c r="E407" s="216" t="s">
        <v>7363</v>
      </c>
      <c r="F407" s="217">
        <v>780</v>
      </c>
      <c r="G407" s="218">
        <f t="shared" ref="G407:G414" si="66">F407/$G$15</f>
        <v>156</v>
      </c>
      <c r="H407" s="219">
        <f t="shared" ref="H407:H414" si="67">F407/$H$15</f>
        <v>433.33333333333331</v>
      </c>
      <c r="I407" s="219">
        <f t="shared" ref="I407:I414" si="68">H407/$I$15</f>
        <v>0.14444444444444443</v>
      </c>
      <c r="J407" s="217"/>
      <c r="K407" s="220"/>
      <c r="L407" s="220"/>
      <c r="M407" s="221"/>
      <c r="N407" s="222">
        <f t="shared" si="59"/>
        <v>0</v>
      </c>
      <c r="O407" s="223"/>
      <c r="P407" s="224"/>
      <c r="Q407" s="224"/>
      <c r="R407" s="224"/>
      <c r="S407" s="224"/>
      <c r="T407" s="225"/>
      <c r="U407" s="226">
        <f t="shared" si="60"/>
        <v>0.28888888888888886</v>
      </c>
      <c r="V407" s="227"/>
      <c r="W407" s="228" t="str">
        <f t="shared" si="61"/>
        <v>0</v>
      </c>
      <c r="X407" s="509"/>
      <c r="Y407" s="229">
        <f t="shared" si="62"/>
        <v>0</v>
      </c>
    </row>
    <row r="408" spans="2:25" ht="18.75" customHeight="1">
      <c r="B408" s="515"/>
      <c r="C408" s="506"/>
      <c r="D408" s="216">
        <v>3</v>
      </c>
      <c r="E408" s="216" t="s">
        <v>3164</v>
      </c>
      <c r="F408" s="217">
        <v>620</v>
      </c>
      <c r="G408" s="218">
        <f t="shared" si="66"/>
        <v>124</v>
      </c>
      <c r="H408" s="219">
        <f t="shared" si="67"/>
        <v>344.44444444444446</v>
      </c>
      <c r="I408" s="219">
        <f t="shared" si="68"/>
        <v>0.11481481481481481</v>
      </c>
      <c r="J408" s="217"/>
      <c r="K408" s="220"/>
      <c r="L408" s="220"/>
      <c r="M408" s="221"/>
      <c r="N408" s="222">
        <f t="shared" si="59"/>
        <v>0</v>
      </c>
      <c r="O408" s="223"/>
      <c r="P408" s="224"/>
      <c r="Q408" s="224"/>
      <c r="R408" s="224"/>
      <c r="S408" s="224"/>
      <c r="T408" s="225"/>
      <c r="U408" s="226">
        <f t="shared" si="60"/>
        <v>0.22962962962962963</v>
      </c>
      <c r="V408" s="227"/>
      <c r="W408" s="228" t="str">
        <f t="shared" si="61"/>
        <v>0</v>
      </c>
      <c r="X408" s="509"/>
      <c r="Y408" s="229">
        <f t="shared" si="62"/>
        <v>0</v>
      </c>
    </row>
    <row r="409" spans="2:25" ht="18.75" customHeight="1">
      <c r="B409" s="515"/>
      <c r="C409" s="506"/>
      <c r="D409" s="216">
        <v>4</v>
      </c>
      <c r="E409" s="216" t="s">
        <v>7364</v>
      </c>
      <c r="F409" s="217">
        <v>712</v>
      </c>
      <c r="G409" s="218">
        <f t="shared" si="66"/>
        <v>142.4</v>
      </c>
      <c r="H409" s="219">
        <f t="shared" si="67"/>
        <v>395.55555555555554</v>
      </c>
      <c r="I409" s="219">
        <f t="shared" si="68"/>
        <v>0.13185185185185186</v>
      </c>
      <c r="J409" s="217"/>
      <c r="K409" s="220"/>
      <c r="L409" s="220"/>
      <c r="M409" s="221"/>
      <c r="N409" s="222">
        <f t="shared" si="59"/>
        <v>0</v>
      </c>
      <c r="O409" s="223"/>
      <c r="P409" s="224"/>
      <c r="Q409" s="224"/>
      <c r="R409" s="224"/>
      <c r="S409" s="224"/>
      <c r="T409" s="225"/>
      <c r="U409" s="226">
        <f t="shared" si="60"/>
        <v>0.26370370370370372</v>
      </c>
      <c r="V409" s="227"/>
      <c r="W409" s="228" t="str">
        <f t="shared" si="61"/>
        <v>0</v>
      </c>
      <c r="X409" s="509"/>
      <c r="Y409" s="229">
        <f t="shared" si="62"/>
        <v>0</v>
      </c>
    </row>
    <row r="410" spans="2:25" ht="18.75" customHeight="1">
      <c r="B410" s="515"/>
      <c r="C410" s="506"/>
      <c r="D410" s="216">
        <v>5</v>
      </c>
      <c r="E410" s="216" t="s">
        <v>7365</v>
      </c>
      <c r="F410" s="217">
        <v>680</v>
      </c>
      <c r="G410" s="218">
        <f t="shared" si="66"/>
        <v>136</v>
      </c>
      <c r="H410" s="219">
        <f t="shared" si="67"/>
        <v>377.77777777777777</v>
      </c>
      <c r="I410" s="219">
        <f t="shared" si="68"/>
        <v>0.12592592592592591</v>
      </c>
      <c r="J410" s="217"/>
      <c r="K410" s="220"/>
      <c r="L410" s="220"/>
      <c r="M410" s="221"/>
      <c r="N410" s="222">
        <f t="shared" si="59"/>
        <v>0</v>
      </c>
      <c r="O410" s="223"/>
      <c r="P410" s="224"/>
      <c r="Q410" s="224"/>
      <c r="R410" s="224"/>
      <c r="S410" s="224"/>
      <c r="T410" s="225"/>
      <c r="U410" s="226">
        <f t="shared" si="60"/>
        <v>0.25185185185185183</v>
      </c>
      <c r="V410" s="227"/>
      <c r="W410" s="228" t="str">
        <f t="shared" si="61"/>
        <v>0</v>
      </c>
      <c r="X410" s="509"/>
      <c r="Y410" s="229">
        <f t="shared" si="62"/>
        <v>0</v>
      </c>
    </row>
    <row r="411" spans="2:25" ht="18.75" customHeight="1">
      <c r="B411" s="515"/>
      <c r="C411" s="506"/>
      <c r="D411" s="216">
        <v>6</v>
      </c>
      <c r="E411" s="216" t="s">
        <v>7366</v>
      </c>
      <c r="F411" s="217">
        <v>630</v>
      </c>
      <c r="G411" s="218">
        <f t="shared" si="66"/>
        <v>126</v>
      </c>
      <c r="H411" s="219">
        <f t="shared" si="67"/>
        <v>350</v>
      </c>
      <c r="I411" s="219">
        <f t="shared" si="68"/>
        <v>0.11666666666666667</v>
      </c>
      <c r="J411" s="217"/>
      <c r="K411" s="220" t="s">
        <v>11478</v>
      </c>
      <c r="L411" s="220"/>
      <c r="M411" s="221">
        <f>SUM(H406:H414)</f>
        <v>3301.1111111111113</v>
      </c>
      <c r="N411" s="222">
        <f t="shared" si="59"/>
        <v>66.022222222222226</v>
      </c>
      <c r="O411" s="223" t="s">
        <v>2132</v>
      </c>
      <c r="P411" s="224" t="s">
        <v>178</v>
      </c>
      <c r="Q411" s="224"/>
      <c r="R411" s="224" t="s">
        <v>3576</v>
      </c>
      <c r="S411" s="224"/>
      <c r="T411" s="225"/>
      <c r="U411" s="226">
        <f t="shared" si="60"/>
        <v>0.23333333333333334</v>
      </c>
      <c r="V411" s="227">
        <f>SUM(U406:U414)</f>
        <v>2.2007407407407404</v>
      </c>
      <c r="W411" s="228" t="str">
        <f t="shared" si="61"/>
        <v>2</v>
      </c>
      <c r="X411" s="509"/>
      <c r="Y411" s="229">
        <f t="shared" si="62"/>
        <v>1</v>
      </c>
    </row>
    <row r="412" spans="2:25" ht="18.75" customHeight="1">
      <c r="B412" s="515"/>
      <c r="C412" s="506"/>
      <c r="D412" s="216">
        <v>7</v>
      </c>
      <c r="E412" s="216" t="s">
        <v>7367</v>
      </c>
      <c r="F412" s="217">
        <v>770</v>
      </c>
      <c r="G412" s="218">
        <f t="shared" si="66"/>
        <v>154</v>
      </c>
      <c r="H412" s="219">
        <f t="shared" si="67"/>
        <v>427.77777777777777</v>
      </c>
      <c r="I412" s="219">
        <f t="shared" si="68"/>
        <v>0.1425925925925926</v>
      </c>
      <c r="J412" s="217"/>
      <c r="K412" s="220"/>
      <c r="L412" s="220"/>
      <c r="M412" s="221"/>
      <c r="N412" s="222">
        <f t="shared" si="59"/>
        <v>0</v>
      </c>
      <c r="O412" s="223"/>
      <c r="P412" s="224"/>
      <c r="Q412" s="224"/>
      <c r="R412" s="224"/>
      <c r="S412" s="224"/>
      <c r="T412" s="225"/>
      <c r="U412" s="226">
        <f t="shared" si="60"/>
        <v>0.28518518518518521</v>
      </c>
      <c r="V412" s="227"/>
      <c r="W412" s="228" t="str">
        <f t="shared" si="61"/>
        <v>0</v>
      </c>
      <c r="X412" s="509"/>
      <c r="Y412" s="229">
        <f t="shared" si="62"/>
        <v>0</v>
      </c>
    </row>
    <row r="413" spans="2:25" ht="18.75" customHeight="1">
      <c r="B413" s="515"/>
      <c r="C413" s="506"/>
      <c r="D413" s="216">
        <v>8</v>
      </c>
      <c r="E413" s="216" t="s">
        <v>7368</v>
      </c>
      <c r="F413" s="217">
        <v>708</v>
      </c>
      <c r="G413" s="218">
        <f t="shared" si="66"/>
        <v>141.6</v>
      </c>
      <c r="H413" s="219">
        <f t="shared" si="67"/>
        <v>393.33333333333331</v>
      </c>
      <c r="I413" s="219">
        <f t="shared" si="68"/>
        <v>0.13111111111111109</v>
      </c>
      <c r="J413" s="217"/>
      <c r="K413" s="220"/>
      <c r="L413" s="220"/>
      <c r="M413" s="221"/>
      <c r="N413" s="222">
        <f t="shared" si="59"/>
        <v>0</v>
      </c>
      <c r="O413" s="223"/>
      <c r="P413" s="224"/>
      <c r="Q413" s="224"/>
      <c r="R413" s="224"/>
      <c r="S413" s="224"/>
      <c r="T413" s="225"/>
      <c r="U413" s="226">
        <f t="shared" si="60"/>
        <v>0.26222222222222219</v>
      </c>
      <c r="V413" s="227"/>
      <c r="W413" s="228" t="str">
        <f t="shared" si="61"/>
        <v>0</v>
      </c>
      <c r="X413" s="509"/>
      <c r="Y413" s="229">
        <f t="shared" si="62"/>
        <v>0</v>
      </c>
    </row>
    <row r="414" spans="2:25" ht="18.75" customHeight="1">
      <c r="B414" s="515"/>
      <c r="C414" s="506"/>
      <c r="D414" s="216">
        <v>9</v>
      </c>
      <c r="E414" s="216" t="s">
        <v>7369</v>
      </c>
      <c r="F414" s="217">
        <v>400</v>
      </c>
      <c r="G414" s="218">
        <f t="shared" si="66"/>
        <v>80</v>
      </c>
      <c r="H414" s="219">
        <f t="shared" si="67"/>
        <v>222.22222222222223</v>
      </c>
      <c r="I414" s="219">
        <f t="shared" si="68"/>
        <v>7.407407407407407E-2</v>
      </c>
      <c r="J414" s="217"/>
      <c r="K414" s="220"/>
      <c r="L414" s="220"/>
      <c r="M414" s="221"/>
      <c r="N414" s="222">
        <f t="shared" si="59"/>
        <v>0</v>
      </c>
      <c r="O414" s="223"/>
      <c r="P414" s="224"/>
      <c r="Q414" s="224"/>
      <c r="R414" s="224"/>
      <c r="S414" s="224"/>
      <c r="T414" s="225"/>
      <c r="U414" s="226">
        <f t="shared" si="60"/>
        <v>0.14814814814814814</v>
      </c>
      <c r="V414" s="227"/>
      <c r="W414" s="228" t="str">
        <f t="shared" si="61"/>
        <v>0</v>
      </c>
      <c r="X414" s="509"/>
      <c r="Y414" s="229">
        <f t="shared" si="62"/>
        <v>0</v>
      </c>
    </row>
    <row r="415" spans="2:25" ht="18.75" customHeight="1">
      <c r="B415" s="515"/>
      <c r="C415" s="506"/>
      <c r="D415" s="216"/>
      <c r="E415" s="216"/>
      <c r="F415" s="217"/>
      <c r="G415" s="218">
        <f t="shared" si="56"/>
        <v>0</v>
      </c>
      <c r="H415" s="219">
        <f t="shared" si="57"/>
        <v>0</v>
      </c>
      <c r="I415" s="219">
        <f t="shared" si="58"/>
        <v>0</v>
      </c>
      <c r="J415" s="217"/>
      <c r="K415" s="220"/>
      <c r="L415" s="220"/>
      <c r="M415" s="221"/>
      <c r="N415" s="222">
        <f t="shared" si="59"/>
        <v>0</v>
      </c>
      <c r="O415" s="223"/>
      <c r="P415" s="224"/>
      <c r="Q415" s="224"/>
      <c r="R415" s="224"/>
      <c r="S415" s="224"/>
      <c r="T415" s="225"/>
      <c r="U415" s="226">
        <f t="shared" si="60"/>
        <v>0</v>
      </c>
      <c r="V415" s="227"/>
      <c r="W415" s="228" t="str">
        <f t="shared" si="61"/>
        <v>0</v>
      </c>
      <c r="X415" s="509"/>
      <c r="Y415" s="229">
        <f t="shared" si="62"/>
        <v>0</v>
      </c>
    </row>
    <row r="416" spans="2:25" ht="18.75" customHeight="1">
      <c r="B416" s="515"/>
      <c r="C416" s="506"/>
      <c r="D416" s="216">
        <v>1</v>
      </c>
      <c r="E416" s="216" t="s">
        <v>7370</v>
      </c>
      <c r="F416" s="217">
        <v>750</v>
      </c>
      <c r="G416" s="218">
        <f t="shared" si="56"/>
        <v>150</v>
      </c>
      <c r="H416" s="219">
        <f t="shared" si="57"/>
        <v>416.66666666666663</v>
      </c>
      <c r="I416" s="219">
        <f t="shared" si="58"/>
        <v>0.13888888888888887</v>
      </c>
      <c r="J416" s="217"/>
      <c r="K416" s="220"/>
      <c r="L416" s="220"/>
      <c r="M416" s="221"/>
      <c r="N416" s="222">
        <f t="shared" si="59"/>
        <v>0</v>
      </c>
      <c r="O416" s="223"/>
      <c r="P416" s="224"/>
      <c r="Q416" s="224"/>
      <c r="R416" s="224"/>
      <c r="S416" s="224"/>
      <c r="T416" s="225"/>
      <c r="U416" s="226">
        <f t="shared" si="60"/>
        <v>0.27777777777777773</v>
      </c>
      <c r="V416" s="227"/>
      <c r="W416" s="228" t="str">
        <f t="shared" si="61"/>
        <v>0</v>
      </c>
      <c r="X416" s="509"/>
      <c r="Y416" s="229">
        <f t="shared" si="62"/>
        <v>0</v>
      </c>
    </row>
    <row r="417" spans="2:25" ht="18.75" customHeight="1">
      <c r="B417" s="515"/>
      <c r="C417" s="506"/>
      <c r="D417" s="216">
        <v>2</v>
      </c>
      <c r="E417" s="216" t="s">
        <v>7371</v>
      </c>
      <c r="F417" s="217">
        <v>600</v>
      </c>
      <c r="G417" s="218">
        <f t="shared" ref="G417:G428" si="69">F417/$G$15</f>
        <v>120</v>
      </c>
      <c r="H417" s="219">
        <f t="shared" ref="H417:H428" si="70">F417/$H$15</f>
        <v>333.33333333333331</v>
      </c>
      <c r="I417" s="219">
        <f t="shared" ref="I417:I428" si="71">H417/$I$15</f>
        <v>0.1111111111111111</v>
      </c>
      <c r="J417" s="217"/>
      <c r="K417" s="220"/>
      <c r="L417" s="220"/>
      <c r="M417" s="221"/>
      <c r="N417" s="222">
        <f t="shared" si="59"/>
        <v>0</v>
      </c>
      <c r="O417" s="223"/>
      <c r="P417" s="224"/>
      <c r="Q417" s="224"/>
      <c r="R417" s="224"/>
      <c r="S417" s="224"/>
      <c r="T417" s="225"/>
      <c r="U417" s="226">
        <f t="shared" si="60"/>
        <v>0.22222222222222221</v>
      </c>
      <c r="V417" s="227"/>
      <c r="W417" s="228" t="str">
        <f t="shared" si="61"/>
        <v>0</v>
      </c>
      <c r="X417" s="509"/>
      <c r="Y417" s="229">
        <f t="shared" si="62"/>
        <v>0</v>
      </c>
    </row>
    <row r="418" spans="2:25" ht="18.75" customHeight="1">
      <c r="B418" s="515"/>
      <c r="C418" s="506"/>
      <c r="D418" s="216">
        <v>3</v>
      </c>
      <c r="E418" s="216" t="s">
        <v>7372</v>
      </c>
      <c r="F418" s="217">
        <v>618</v>
      </c>
      <c r="G418" s="218">
        <f t="shared" si="69"/>
        <v>123.6</v>
      </c>
      <c r="H418" s="219">
        <f t="shared" si="70"/>
        <v>343.33333333333331</v>
      </c>
      <c r="I418" s="219">
        <f t="shared" si="71"/>
        <v>0.11444444444444443</v>
      </c>
      <c r="J418" s="217"/>
      <c r="K418" s="220"/>
      <c r="L418" s="220"/>
      <c r="M418" s="221"/>
      <c r="N418" s="222">
        <f t="shared" si="59"/>
        <v>0</v>
      </c>
      <c r="O418" s="223"/>
      <c r="P418" s="224"/>
      <c r="Q418" s="224"/>
      <c r="R418" s="224"/>
      <c r="S418" s="224"/>
      <c r="T418" s="225"/>
      <c r="U418" s="226">
        <f t="shared" si="60"/>
        <v>0.22888888888888886</v>
      </c>
      <c r="V418" s="227"/>
      <c r="W418" s="228" t="str">
        <f t="shared" si="61"/>
        <v>0</v>
      </c>
      <c r="X418" s="509"/>
      <c r="Y418" s="229">
        <f t="shared" si="62"/>
        <v>0</v>
      </c>
    </row>
    <row r="419" spans="2:25" ht="18.75" customHeight="1">
      <c r="B419" s="515"/>
      <c r="C419" s="506"/>
      <c r="D419" s="216">
        <v>4</v>
      </c>
      <c r="E419" s="216" t="s">
        <v>7373</v>
      </c>
      <c r="F419" s="217">
        <v>400</v>
      </c>
      <c r="G419" s="218">
        <f t="shared" si="69"/>
        <v>80</v>
      </c>
      <c r="H419" s="219">
        <f t="shared" si="70"/>
        <v>222.22222222222223</v>
      </c>
      <c r="I419" s="219">
        <f t="shared" si="71"/>
        <v>7.407407407407407E-2</v>
      </c>
      <c r="J419" s="217"/>
      <c r="K419" s="220"/>
      <c r="L419" s="220"/>
      <c r="M419" s="221"/>
      <c r="N419" s="222">
        <f t="shared" si="59"/>
        <v>0</v>
      </c>
      <c r="O419" s="223" t="s">
        <v>5136</v>
      </c>
      <c r="P419" s="224" t="s">
        <v>2441</v>
      </c>
      <c r="Q419" s="224" t="s">
        <v>2567</v>
      </c>
      <c r="R419" s="224" t="s">
        <v>7374</v>
      </c>
      <c r="S419" s="224"/>
      <c r="T419" s="225"/>
      <c r="U419" s="226">
        <f t="shared" si="60"/>
        <v>0.14814814814814814</v>
      </c>
      <c r="V419" s="227"/>
      <c r="W419" s="228" t="str">
        <f t="shared" si="61"/>
        <v>0</v>
      </c>
      <c r="X419" s="509"/>
      <c r="Y419" s="229">
        <f t="shared" si="62"/>
        <v>0</v>
      </c>
    </row>
    <row r="420" spans="2:25" ht="18.75" customHeight="1">
      <c r="B420" s="515"/>
      <c r="C420" s="506"/>
      <c r="D420" s="216">
        <v>5</v>
      </c>
      <c r="E420" s="251" t="s">
        <v>7375</v>
      </c>
      <c r="F420" s="217">
        <v>531</v>
      </c>
      <c r="G420" s="218">
        <f t="shared" si="69"/>
        <v>106.2</v>
      </c>
      <c r="H420" s="219">
        <f t="shared" si="70"/>
        <v>295</v>
      </c>
      <c r="I420" s="219">
        <f t="shared" si="71"/>
        <v>9.8333333333333328E-2</v>
      </c>
      <c r="J420" s="217"/>
      <c r="K420" s="220"/>
      <c r="L420" s="220"/>
      <c r="M420" s="221"/>
      <c r="N420" s="222">
        <f t="shared" si="59"/>
        <v>0</v>
      </c>
      <c r="O420" s="223" t="s">
        <v>5016</v>
      </c>
      <c r="P420" s="224" t="s">
        <v>2441</v>
      </c>
      <c r="Q420" s="224" t="s">
        <v>2567</v>
      </c>
      <c r="R420" s="224" t="s">
        <v>7374</v>
      </c>
      <c r="S420" s="224"/>
      <c r="T420" s="225"/>
      <c r="U420" s="226">
        <f t="shared" si="60"/>
        <v>0.19666666666666666</v>
      </c>
      <c r="V420" s="227"/>
      <c r="W420" s="228" t="str">
        <f t="shared" si="61"/>
        <v>0</v>
      </c>
      <c r="X420" s="509"/>
      <c r="Y420" s="229">
        <f t="shared" si="62"/>
        <v>0</v>
      </c>
    </row>
    <row r="421" spans="2:25" ht="18.75" customHeight="1">
      <c r="B421" s="515"/>
      <c r="C421" s="506"/>
      <c r="D421" s="216">
        <v>6</v>
      </c>
      <c r="E421" s="251" t="s">
        <v>7376</v>
      </c>
      <c r="F421" s="217">
        <v>450</v>
      </c>
      <c r="G421" s="218">
        <f t="shared" si="69"/>
        <v>90</v>
      </c>
      <c r="H421" s="219">
        <f t="shared" si="70"/>
        <v>250</v>
      </c>
      <c r="I421" s="219">
        <f t="shared" si="71"/>
        <v>8.3333333333333329E-2</v>
      </c>
      <c r="J421" s="217"/>
      <c r="K421" s="220"/>
      <c r="L421" s="220"/>
      <c r="M421" s="221"/>
      <c r="N421" s="222">
        <f t="shared" si="59"/>
        <v>0</v>
      </c>
      <c r="O421" s="223" t="s">
        <v>5016</v>
      </c>
      <c r="P421" s="224" t="s">
        <v>2441</v>
      </c>
      <c r="Q421" s="224" t="s">
        <v>2567</v>
      </c>
      <c r="R421" s="224" t="s">
        <v>7374</v>
      </c>
      <c r="S421" s="224"/>
      <c r="T421" s="225"/>
      <c r="U421" s="226">
        <f t="shared" si="60"/>
        <v>0.16666666666666666</v>
      </c>
      <c r="V421" s="227"/>
      <c r="W421" s="228" t="str">
        <f t="shared" si="61"/>
        <v>0</v>
      </c>
      <c r="X421" s="509"/>
      <c r="Y421" s="229">
        <f t="shared" si="62"/>
        <v>0</v>
      </c>
    </row>
    <row r="422" spans="2:25" ht="18.75" customHeight="1">
      <c r="B422" s="515"/>
      <c r="C422" s="506"/>
      <c r="D422" s="216">
        <v>7</v>
      </c>
      <c r="E422" s="251" t="s">
        <v>7377</v>
      </c>
      <c r="F422" s="217">
        <v>608</v>
      </c>
      <c r="G422" s="218">
        <f t="shared" si="69"/>
        <v>121.6</v>
      </c>
      <c r="H422" s="219">
        <f t="shared" si="70"/>
        <v>337.77777777777777</v>
      </c>
      <c r="I422" s="219">
        <f t="shared" si="71"/>
        <v>0.11259259259259259</v>
      </c>
      <c r="J422" s="217"/>
      <c r="K422" s="220"/>
      <c r="L422" s="220"/>
      <c r="M422" s="221"/>
      <c r="N422" s="222">
        <f t="shared" si="59"/>
        <v>0</v>
      </c>
      <c r="O422" s="223" t="s">
        <v>7378</v>
      </c>
      <c r="P422" s="224" t="s">
        <v>2441</v>
      </c>
      <c r="Q422" s="224" t="s">
        <v>2567</v>
      </c>
      <c r="R422" s="224" t="s">
        <v>7374</v>
      </c>
      <c r="S422" s="224"/>
      <c r="T422" s="225"/>
      <c r="U422" s="226">
        <f t="shared" si="60"/>
        <v>0.22518518518518518</v>
      </c>
      <c r="V422" s="227"/>
      <c r="W422" s="228" t="str">
        <f t="shared" si="61"/>
        <v>0</v>
      </c>
      <c r="X422" s="509"/>
      <c r="Y422" s="229">
        <f t="shared" si="62"/>
        <v>0</v>
      </c>
    </row>
    <row r="423" spans="2:25" ht="18.75" customHeight="1">
      <c r="B423" s="515"/>
      <c r="C423" s="506"/>
      <c r="D423" s="187">
        <v>8</v>
      </c>
      <c r="E423" s="251" t="s">
        <v>7379</v>
      </c>
      <c r="F423" s="217">
        <v>400</v>
      </c>
      <c r="G423" s="218">
        <f t="shared" si="69"/>
        <v>80</v>
      </c>
      <c r="H423" s="219">
        <f t="shared" si="70"/>
        <v>222.22222222222223</v>
      </c>
      <c r="I423" s="219">
        <f t="shared" si="71"/>
        <v>7.407407407407407E-2</v>
      </c>
      <c r="J423" s="217"/>
      <c r="K423" s="220" t="s">
        <v>7380</v>
      </c>
      <c r="L423" s="220"/>
      <c r="M423" s="221">
        <f>SUM(H416:H428)</f>
        <v>3200</v>
      </c>
      <c r="N423" s="222">
        <f t="shared" si="59"/>
        <v>64</v>
      </c>
      <c r="O423" s="223" t="s">
        <v>2132</v>
      </c>
      <c r="P423" s="224" t="s">
        <v>178</v>
      </c>
      <c r="Q423" s="224"/>
      <c r="R423" s="224" t="s">
        <v>3576</v>
      </c>
      <c r="S423" s="224"/>
      <c r="T423" s="225"/>
      <c r="U423" s="226">
        <f t="shared" si="60"/>
        <v>0.14814814814814814</v>
      </c>
      <c r="V423" s="227">
        <f>SUM(U416:U428)</f>
        <v>2.1333333333333333</v>
      </c>
      <c r="W423" s="228" t="str">
        <f t="shared" si="61"/>
        <v>2</v>
      </c>
      <c r="X423" s="509"/>
      <c r="Y423" s="229">
        <f t="shared" si="62"/>
        <v>1</v>
      </c>
    </row>
    <row r="424" spans="2:25" ht="18.75" customHeight="1">
      <c r="B424" s="515"/>
      <c r="C424" s="506"/>
      <c r="D424" s="216">
        <v>9</v>
      </c>
      <c r="E424" s="216" t="s">
        <v>7381</v>
      </c>
      <c r="F424" s="217">
        <v>312</v>
      </c>
      <c r="G424" s="218">
        <f t="shared" si="69"/>
        <v>62.4</v>
      </c>
      <c r="H424" s="219">
        <f t="shared" si="70"/>
        <v>173.33333333333334</v>
      </c>
      <c r="I424" s="219">
        <f t="shared" si="71"/>
        <v>5.7777777777777782E-2</v>
      </c>
      <c r="J424" s="217"/>
      <c r="K424" s="220"/>
      <c r="L424" s="220"/>
      <c r="M424" s="221"/>
      <c r="N424" s="222"/>
      <c r="O424" s="223"/>
      <c r="P424" s="224"/>
      <c r="Q424" s="224"/>
      <c r="R424" s="224"/>
      <c r="S424" s="224"/>
      <c r="T424" s="225"/>
      <c r="U424" s="226">
        <f t="shared" si="60"/>
        <v>0.11555555555555556</v>
      </c>
      <c r="V424" s="227"/>
      <c r="W424" s="228"/>
      <c r="X424" s="509"/>
      <c r="Y424" s="229">
        <f t="shared" si="62"/>
        <v>0</v>
      </c>
    </row>
    <row r="425" spans="2:25" ht="18.75" customHeight="1">
      <c r="B425" s="515"/>
      <c r="C425" s="506"/>
      <c r="D425" s="216">
        <v>10</v>
      </c>
      <c r="E425" s="216" t="s">
        <v>7382</v>
      </c>
      <c r="F425" s="217">
        <v>200</v>
      </c>
      <c r="G425" s="218">
        <f t="shared" si="69"/>
        <v>40</v>
      </c>
      <c r="H425" s="219">
        <f t="shared" si="70"/>
        <v>111.11111111111111</v>
      </c>
      <c r="I425" s="219">
        <f t="shared" si="71"/>
        <v>3.7037037037037035E-2</v>
      </c>
      <c r="J425" s="217"/>
      <c r="K425" s="220"/>
      <c r="L425" s="220"/>
      <c r="M425" s="221"/>
      <c r="N425" s="222">
        <f t="shared" si="59"/>
        <v>0</v>
      </c>
      <c r="O425" s="223"/>
      <c r="P425" s="224"/>
      <c r="Q425" s="224"/>
      <c r="R425" s="224"/>
      <c r="S425" s="224"/>
      <c r="T425" s="225"/>
      <c r="U425" s="226">
        <f t="shared" si="60"/>
        <v>7.407407407407407E-2</v>
      </c>
      <c r="V425" s="227"/>
      <c r="W425" s="228" t="str">
        <f t="shared" si="61"/>
        <v>0</v>
      </c>
      <c r="X425" s="509"/>
      <c r="Y425" s="229">
        <f t="shared" si="62"/>
        <v>0</v>
      </c>
    </row>
    <row r="426" spans="2:25" ht="18.75" customHeight="1">
      <c r="B426" s="515"/>
      <c r="C426" s="506"/>
      <c r="D426" s="216">
        <v>11</v>
      </c>
      <c r="E426" s="216" t="s">
        <v>7383</v>
      </c>
      <c r="F426" s="217">
        <v>450</v>
      </c>
      <c r="G426" s="218">
        <f t="shared" si="69"/>
        <v>90</v>
      </c>
      <c r="H426" s="219">
        <f t="shared" si="70"/>
        <v>250</v>
      </c>
      <c r="I426" s="219">
        <f t="shared" si="71"/>
        <v>8.3333333333333329E-2</v>
      </c>
      <c r="J426" s="217"/>
      <c r="K426" s="220"/>
      <c r="L426" s="220"/>
      <c r="M426" s="221"/>
      <c r="N426" s="222">
        <f t="shared" si="59"/>
        <v>0</v>
      </c>
      <c r="O426" s="223"/>
      <c r="P426" s="224"/>
      <c r="Q426" s="224"/>
      <c r="R426" s="224"/>
      <c r="S426" s="224"/>
      <c r="T426" s="225"/>
      <c r="U426" s="226">
        <f t="shared" si="60"/>
        <v>0.16666666666666666</v>
      </c>
      <c r="V426" s="227"/>
      <c r="W426" s="228" t="str">
        <f t="shared" si="61"/>
        <v>0</v>
      </c>
      <c r="X426" s="509"/>
      <c r="Y426" s="229">
        <f t="shared" si="62"/>
        <v>0</v>
      </c>
    </row>
    <row r="427" spans="2:25" ht="18.75" customHeight="1">
      <c r="B427" s="515"/>
      <c r="C427" s="506"/>
      <c r="D427" s="216">
        <v>12</v>
      </c>
      <c r="E427" s="216" t="s">
        <v>7384</v>
      </c>
      <c r="F427" s="217">
        <v>190</v>
      </c>
      <c r="G427" s="218">
        <f t="shared" si="69"/>
        <v>38</v>
      </c>
      <c r="H427" s="219">
        <f t="shared" si="70"/>
        <v>105.55555555555556</v>
      </c>
      <c r="I427" s="219">
        <f t="shared" si="71"/>
        <v>3.5185185185185187E-2</v>
      </c>
      <c r="J427" s="217"/>
      <c r="K427" s="220"/>
      <c r="L427" s="220"/>
      <c r="M427" s="221"/>
      <c r="N427" s="222">
        <f t="shared" si="59"/>
        <v>0</v>
      </c>
      <c r="O427" s="223"/>
      <c r="P427" s="224"/>
      <c r="Q427" s="224"/>
      <c r="R427" s="224"/>
      <c r="S427" s="224"/>
      <c r="T427" s="225"/>
      <c r="U427" s="226">
        <f t="shared" si="60"/>
        <v>7.0370370370370375E-2</v>
      </c>
      <c r="V427" s="227"/>
      <c r="W427" s="228" t="str">
        <f t="shared" si="61"/>
        <v>0</v>
      </c>
      <c r="X427" s="509"/>
      <c r="Y427" s="229">
        <f t="shared" si="62"/>
        <v>0</v>
      </c>
    </row>
    <row r="428" spans="2:25" ht="18.75" customHeight="1">
      <c r="B428" s="515"/>
      <c r="C428" s="506"/>
      <c r="D428" s="187">
        <v>13</v>
      </c>
      <c r="E428" s="216" t="s">
        <v>7385</v>
      </c>
      <c r="F428" s="217">
        <v>251</v>
      </c>
      <c r="G428" s="218">
        <f t="shared" si="69"/>
        <v>50.2</v>
      </c>
      <c r="H428" s="219">
        <f t="shared" si="70"/>
        <v>139.44444444444443</v>
      </c>
      <c r="I428" s="219">
        <f t="shared" si="71"/>
        <v>4.6481481481481478E-2</v>
      </c>
      <c r="J428" s="217"/>
      <c r="K428" s="220"/>
      <c r="L428" s="220"/>
      <c r="M428" s="221"/>
      <c r="N428" s="222">
        <f t="shared" si="59"/>
        <v>0</v>
      </c>
      <c r="O428" s="223"/>
      <c r="P428" s="224"/>
      <c r="Q428" s="224"/>
      <c r="R428" s="224"/>
      <c r="S428" s="224"/>
      <c r="T428" s="225"/>
      <c r="U428" s="226">
        <f t="shared" si="60"/>
        <v>9.2962962962962956E-2</v>
      </c>
      <c r="V428" s="227"/>
      <c r="W428" s="228" t="str">
        <f t="shared" si="61"/>
        <v>0</v>
      </c>
      <c r="X428" s="509"/>
      <c r="Y428" s="229">
        <f t="shared" si="62"/>
        <v>0</v>
      </c>
    </row>
    <row r="429" spans="2:25" ht="18.75" customHeight="1">
      <c r="B429" s="515"/>
      <c r="C429" s="506"/>
      <c r="D429" s="216"/>
      <c r="E429" s="216"/>
      <c r="F429" s="217"/>
      <c r="G429" s="218">
        <f t="shared" si="56"/>
        <v>0</v>
      </c>
      <c r="H429" s="219">
        <f t="shared" si="57"/>
        <v>0</v>
      </c>
      <c r="I429" s="219">
        <f t="shared" si="58"/>
        <v>0</v>
      </c>
      <c r="J429" s="217"/>
      <c r="K429" s="220"/>
      <c r="L429" s="220"/>
      <c r="M429" s="221"/>
      <c r="N429" s="222">
        <f t="shared" si="59"/>
        <v>0</v>
      </c>
      <c r="O429" s="223"/>
      <c r="P429" s="224"/>
      <c r="Q429" s="224"/>
      <c r="R429" s="224"/>
      <c r="S429" s="224"/>
      <c r="T429" s="225"/>
      <c r="U429" s="226">
        <f t="shared" si="60"/>
        <v>0</v>
      </c>
      <c r="V429" s="227"/>
      <c r="W429" s="228" t="str">
        <f t="shared" si="61"/>
        <v>0</v>
      </c>
      <c r="X429" s="509"/>
      <c r="Y429" s="229">
        <f t="shared" si="62"/>
        <v>0</v>
      </c>
    </row>
    <row r="430" spans="2:25" ht="18.75" customHeight="1">
      <c r="B430" s="516"/>
      <c r="C430" s="507"/>
      <c r="D430" s="216"/>
      <c r="E430" s="216"/>
      <c r="F430" s="217"/>
      <c r="G430" s="218">
        <f>F430/$G$15</f>
        <v>0</v>
      </c>
      <c r="H430" s="219">
        <f>F430/$H$15</f>
        <v>0</v>
      </c>
      <c r="I430" s="219">
        <f>H430/$I$15</f>
        <v>0</v>
      </c>
      <c r="J430" s="217"/>
      <c r="K430" s="220"/>
      <c r="L430" s="220"/>
      <c r="M430" s="232"/>
      <c r="N430" s="222">
        <f>M430/$N$15</f>
        <v>0</v>
      </c>
      <c r="O430" s="231"/>
      <c r="P430" s="231"/>
      <c r="Q430" s="231"/>
      <c r="R430" s="231"/>
      <c r="S430" s="231"/>
      <c r="T430" s="225"/>
      <c r="U430" s="226">
        <f>H430/$U$15</f>
        <v>0</v>
      </c>
      <c r="V430" s="227"/>
      <c r="W430" s="228" t="str">
        <f>IF(V430&lt;1,"0",IF(V430&lt;5,"2",IF(V430&gt;=5,"6")))</f>
        <v>0</v>
      </c>
      <c r="X430" s="510"/>
      <c r="Y430" s="229">
        <f t="shared" si="62"/>
        <v>0</v>
      </c>
    </row>
    <row r="431" spans="2:25">
      <c r="B431" s="233"/>
      <c r="C431" s="234" t="s">
        <v>111</v>
      </c>
      <c r="D431" s="235"/>
      <c r="E431" s="236">
        <f>COUNTA(E378:E430)</f>
        <v>47</v>
      </c>
      <c r="F431" s="236">
        <f>SUM(F378:F430)</f>
        <v>29470</v>
      </c>
      <c r="G431" s="236">
        <f>SUM(G378:G430)</f>
        <v>5894</v>
      </c>
      <c r="H431" s="236">
        <f>SUM(H378:H430)</f>
        <v>16372.222222222226</v>
      </c>
      <c r="I431" s="236">
        <f>SUM(I378:I430)</f>
        <v>5.4574074074074073</v>
      </c>
      <c r="J431" s="236">
        <f>COUNTA(J378:J430)</f>
        <v>1</v>
      </c>
      <c r="K431" s="236">
        <f>COUNTA(K378:K430)</f>
        <v>5</v>
      </c>
      <c r="L431" s="236">
        <f>COUNTA(L378:L430)</f>
        <v>0</v>
      </c>
      <c r="M431" s="236">
        <f>SUM(M378:M430)</f>
        <v>16372.222222222221</v>
      </c>
      <c r="N431" s="236">
        <f>SUM(N378:N430)</f>
        <v>327.44444444444446</v>
      </c>
      <c r="O431" s="237"/>
      <c r="P431" s="238">
        <f>COUNTIF(P378:P430, "YES")</f>
        <v>4</v>
      </c>
      <c r="Q431" s="237"/>
      <c r="R431" s="237"/>
      <c r="S431" s="237"/>
      <c r="T431" s="237"/>
      <c r="U431" s="236">
        <f>SUM(U378:U430)</f>
        <v>10.914814814814815</v>
      </c>
      <c r="V431" s="236">
        <f>SUM(V378:V430)</f>
        <v>10.914814814814815</v>
      </c>
      <c r="W431" s="236">
        <f t="array" ref="W431">SUM(ABS(W378:W430))</f>
        <v>10</v>
      </c>
      <c r="X431" s="238" t="str">
        <f>IF(X378&lt;0.2, "0", IF(X378&lt;=2, "2", IF(X378&gt;2, ROUND(X378,0))))</f>
        <v>2</v>
      </c>
      <c r="Y431" s="236">
        <f>SUM(Y378:Y430)</f>
        <v>5</v>
      </c>
    </row>
    <row r="432" spans="2:25" ht="18.75" customHeight="1">
      <c r="B432" s="514">
        <v>8</v>
      </c>
      <c r="C432" s="505" t="s">
        <v>7386</v>
      </c>
      <c r="D432" s="216">
        <v>1</v>
      </c>
      <c r="E432" s="216" t="s">
        <v>7387</v>
      </c>
      <c r="F432" s="217">
        <v>480</v>
      </c>
      <c r="G432" s="218">
        <f t="shared" ref="G432:G495" si="72">F432/$G$15</f>
        <v>96</v>
      </c>
      <c r="H432" s="219">
        <f t="shared" ref="H432:H495" si="73">F432/$H$15</f>
        <v>266.66666666666669</v>
      </c>
      <c r="I432" s="219">
        <f t="shared" ref="I432:I495" si="74">H432/$I$15</f>
        <v>8.8888888888888892E-2</v>
      </c>
      <c r="J432" s="217" t="s">
        <v>7388</v>
      </c>
      <c r="K432" s="220" t="s">
        <v>11382</v>
      </c>
      <c r="L432" s="220"/>
      <c r="M432" s="221">
        <f>SUM(H432:H445)</f>
        <v>2709.9999999999995</v>
      </c>
      <c r="N432" s="222">
        <f t="shared" ref="N432:N505" si="75">M432/$N$15</f>
        <v>54.199999999999989</v>
      </c>
      <c r="O432" s="223" t="s">
        <v>5136</v>
      </c>
      <c r="P432" s="224" t="s">
        <v>178</v>
      </c>
      <c r="Q432" s="224"/>
      <c r="R432" s="224" t="s">
        <v>3576</v>
      </c>
      <c r="S432" s="224"/>
      <c r="T432" s="225"/>
      <c r="U432" s="226">
        <f t="shared" ref="U432:U495" si="76">H432/$U$15</f>
        <v>0.17777777777777778</v>
      </c>
      <c r="V432" s="227">
        <f>SUM(U432:U445)</f>
        <v>1.8066666666666664</v>
      </c>
      <c r="W432" s="228" t="str">
        <f t="shared" ref="W432:W495" si="77">IF(V432&lt;1,"0",IF(V432&lt;5,"2",IF(V432&gt;=5,"6")))</f>
        <v>2</v>
      </c>
      <c r="X432" s="508">
        <f>K507/$X$15</f>
        <v>2</v>
      </c>
      <c r="Y432" s="229">
        <f t="shared" ref="Y432:Y495" si="78">W432/2</f>
        <v>1</v>
      </c>
    </row>
    <row r="433" spans="2:25" ht="18.75" customHeight="1">
      <c r="B433" s="515"/>
      <c r="C433" s="506"/>
      <c r="D433" s="216">
        <v>2</v>
      </c>
      <c r="E433" s="216" t="s">
        <v>7389</v>
      </c>
      <c r="F433" s="217">
        <v>360</v>
      </c>
      <c r="G433" s="218">
        <f t="shared" si="72"/>
        <v>72</v>
      </c>
      <c r="H433" s="219">
        <f t="shared" si="73"/>
        <v>200</v>
      </c>
      <c r="I433" s="219">
        <f t="shared" si="74"/>
        <v>6.6666666666666666E-2</v>
      </c>
      <c r="J433" s="217"/>
      <c r="K433" s="220"/>
      <c r="L433" s="220"/>
      <c r="M433" s="221"/>
      <c r="N433" s="222">
        <f t="shared" si="75"/>
        <v>0</v>
      </c>
      <c r="O433" s="223"/>
      <c r="P433" s="224"/>
      <c r="Q433" s="224"/>
      <c r="R433" s="224"/>
      <c r="S433" s="224"/>
      <c r="T433" s="225"/>
      <c r="U433" s="226">
        <f t="shared" si="76"/>
        <v>0.13333333333333333</v>
      </c>
      <c r="V433" s="227"/>
      <c r="W433" s="228" t="str">
        <f t="shared" si="77"/>
        <v>0</v>
      </c>
      <c r="X433" s="509"/>
      <c r="Y433" s="229">
        <f t="shared" si="78"/>
        <v>0</v>
      </c>
    </row>
    <row r="434" spans="2:25" ht="18.75" customHeight="1">
      <c r="B434" s="515"/>
      <c r="C434" s="506"/>
      <c r="D434" s="216">
        <v>3</v>
      </c>
      <c r="E434" s="216" t="s">
        <v>7390</v>
      </c>
      <c r="F434" s="217">
        <v>521</v>
      </c>
      <c r="G434" s="218">
        <f t="shared" si="72"/>
        <v>104.2</v>
      </c>
      <c r="H434" s="219">
        <f t="shared" si="73"/>
        <v>289.44444444444446</v>
      </c>
      <c r="I434" s="219">
        <f t="shared" si="74"/>
        <v>9.6481481481481488E-2</v>
      </c>
      <c r="J434" s="217"/>
      <c r="K434" s="220"/>
      <c r="L434" s="220"/>
      <c r="M434" s="221"/>
      <c r="N434" s="222">
        <f t="shared" si="75"/>
        <v>0</v>
      </c>
      <c r="O434" s="223"/>
      <c r="P434" s="224"/>
      <c r="Q434" s="224"/>
      <c r="R434" s="224"/>
      <c r="S434" s="224"/>
      <c r="T434" s="225"/>
      <c r="U434" s="226">
        <f t="shared" si="76"/>
        <v>0.19296296296296298</v>
      </c>
      <c r="V434" s="227"/>
      <c r="W434" s="228" t="str">
        <f t="shared" si="77"/>
        <v>0</v>
      </c>
      <c r="X434" s="509"/>
      <c r="Y434" s="229">
        <f t="shared" si="78"/>
        <v>0</v>
      </c>
    </row>
    <row r="435" spans="2:25" ht="18.75" customHeight="1">
      <c r="B435" s="515"/>
      <c r="C435" s="506"/>
      <c r="D435" s="216">
        <v>4</v>
      </c>
      <c r="E435" s="216" t="s">
        <v>7391</v>
      </c>
      <c r="F435" s="217">
        <v>450</v>
      </c>
      <c r="G435" s="218">
        <f t="shared" si="72"/>
        <v>90</v>
      </c>
      <c r="H435" s="219">
        <f t="shared" si="73"/>
        <v>250</v>
      </c>
      <c r="I435" s="219">
        <f t="shared" si="74"/>
        <v>8.3333333333333329E-2</v>
      </c>
      <c r="J435" s="217"/>
      <c r="K435" s="220"/>
      <c r="L435" s="220"/>
      <c r="M435" s="221"/>
      <c r="N435" s="222">
        <f t="shared" si="75"/>
        <v>0</v>
      </c>
      <c r="O435" s="223"/>
      <c r="P435" s="224"/>
      <c r="Q435" s="224"/>
      <c r="R435" s="224"/>
      <c r="S435" s="224"/>
      <c r="T435" s="225"/>
      <c r="U435" s="226">
        <f t="shared" si="76"/>
        <v>0.16666666666666666</v>
      </c>
      <c r="V435" s="227"/>
      <c r="W435" s="228" t="str">
        <f t="shared" si="77"/>
        <v>0</v>
      </c>
      <c r="X435" s="509"/>
      <c r="Y435" s="229">
        <f t="shared" si="78"/>
        <v>0</v>
      </c>
    </row>
    <row r="436" spans="2:25" ht="18.75" customHeight="1">
      <c r="B436" s="515"/>
      <c r="C436" s="506"/>
      <c r="D436" s="216">
        <v>5</v>
      </c>
      <c r="E436" s="216" t="s">
        <v>7392</v>
      </c>
      <c r="F436" s="217">
        <v>250</v>
      </c>
      <c r="G436" s="218">
        <f t="shared" si="72"/>
        <v>50</v>
      </c>
      <c r="H436" s="219">
        <f t="shared" si="73"/>
        <v>138.88888888888889</v>
      </c>
      <c r="I436" s="219">
        <f t="shared" si="74"/>
        <v>4.6296296296296294E-2</v>
      </c>
      <c r="J436" s="217"/>
      <c r="K436" s="220"/>
      <c r="L436" s="220"/>
      <c r="M436" s="221"/>
      <c r="N436" s="222">
        <f t="shared" si="75"/>
        <v>0</v>
      </c>
      <c r="O436" s="223"/>
      <c r="P436" s="224"/>
      <c r="Q436" s="224"/>
      <c r="R436" s="224"/>
      <c r="S436" s="224"/>
      <c r="T436" s="225"/>
      <c r="U436" s="226">
        <f t="shared" si="76"/>
        <v>9.2592592592592587E-2</v>
      </c>
      <c r="V436" s="227"/>
      <c r="W436" s="228" t="str">
        <f t="shared" si="77"/>
        <v>0</v>
      </c>
      <c r="X436" s="509"/>
      <c r="Y436" s="229">
        <f t="shared" si="78"/>
        <v>0</v>
      </c>
    </row>
    <row r="437" spans="2:25" ht="18.75" customHeight="1">
      <c r="B437" s="515"/>
      <c r="C437" s="506"/>
      <c r="D437" s="216">
        <v>6</v>
      </c>
      <c r="E437" s="216" t="s">
        <v>7393</v>
      </c>
      <c r="F437" s="217">
        <v>100</v>
      </c>
      <c r="G437" s="218">
        <f t="shared" si="72"/>
        <v>20</v>
      </c>
      <c r="H437" s="219">
        <f t="shared" si="73"/>
        <v>55.555555555555557</v>
      </c>
      <c r="I437" s="219">
        <f t="shared" si="74"/>
        <v>1.8518518518518517E-2</v>
      </c>
      <c r="J437" s="217"/>
      <c r="K437" s="220"/>
      <c r="L437" s="220"/>
      <c r="M437" s="221"/>
      <c r="N437" s="222">
        <f t="shared" si="75"/>
        <v>0</v>
      </c>
      <c r="O437" s="223"/>
      <c r="P437" s="224"/>
      <c r="Q437" s="224"/>
      <c r="R437" s="224"/>
      <c r="S437" s="224"/>
      <c r="T437" s="225"/>
      <c r="U437" s="226">
        <f t="shared" si="76"/>
        <v>3.7037037037037035E-2</v>
      </c>
      <c r="V437" s="227"/>
      <c r="W437" s="228" t="str">
        <f t="shared" si="77"/>
        <v>0</v>
      </c>
      <c r="X437" s="509"/>
      <c r="Y437" s="229">
        <f t="shared" si="78"/>
        <v>0</v>
      </c>
    </row>
    <row r="438" spans="2:25" ht="18.75" customHeight="1">
      <c r="B438" s="515"/>
      <c r="C438" s="506"/>
      <c r="D438" s="216">
        <v>7</v>
      </c>
      <c r="E438" s="216" t="s">
        <v>7394</v>
      </c>
      <c r="F438" s="217">
        <v>500</v>
      </c>
      <c r="G438" s="218">
        <f t="shared" si="72"/>
        <v>100</v>
      </c>
      <c r="H438" s="219">
        <f t="shared" si="73"/>
        <v>277.77777777777777</v>
      </c>
      <c r="I438" s="219">
        <f t="shared" si="74"/>
        <v>9.2592592592592587E-2</v>
      </c>
      <c r="J438" s="217"/>
      <c r="K438" s="220"/>
      <c r="L438" s="220"/>
      <c r="M438" s="221"/>
      <c r="N438" s="222">
        <f t="shared" si="75"/>
        <v>0</v>
      </c>
      <c r="O438" s="223"/>
      <c r="P438" s="224"/>
      <c r="Q438" s="224"/>
      <c r="R438" s="224"/>
      <c r="S438" s="224"/>
      <c r="T438" s="225"/>
      <c r="U438" s="226">
        <f t="shared" si="76"/>
        <v>0.18518518518518517</v>
      </c>
      <c r="V438" s="227"/>
      <c r="W438" s="228" t="str">
        <f t="shared" si="77"/>
        <v>0</v>
      </c>
      <c r="X438" s="509"/>
      <c r="Y438" s="229">
        <f t="shared" si="78"/>
        <v>0</v>
      </c>
    </row>
    <row r="439" spans="2:25" ht="18.75" customHeight="1">
      <c r="B439" s="515"/>
      <c r="C439" s="506"/>
      <c r="D439" s="216">
        <v>8</v>
      </c>
      <c r="E439" s="216" t="s">
        <v>7395</v>
      </c>
      <c r="F439" s="217">
        <v>200</v>
      </c>
      <c r="G439" s="218">
        <f t="shared" si="72"/>
        <v>40</v>
      </c>
      <c r="H439" s="219">
        <f t="shared" si="73"/>
        <v>111.11111111111111</v>
      </c>
      <c r="I439" s="219">
        <f t="shared" si="74"/>
        <v>3.7037037037037035E-2</v>
      </c>
      <c r="J439" s="217"/>
      <c r="K439" s="220"/>
      <c r="L439" s="220"/>
      <c r="M439" s="221"/>
      <c r="N439" s="222">
        <f t="shared" si="75"/>
        <v>0</v>
      </c>
      <c r="O439" s="223"/>
      <c r="P439" s="224"/>
      <c r="Q439" s="224"/>
      <c r="R439" s="224"/>
      <c r="S439" s="224"/>
      <c r="T439" s="225"/>
      <c r="U439" s="226">
        <f t="shared" si="76"/>
        <v>7.407407407407407E-2</v>
      </c>
      <c r="V439" s="227"/>
      <c r="W439" s="228" t="str">
        <f t="shared" si="77"/>
        <v>0</v>
      </c>
      <c r="X439" s="509"/>
      <c r="Y439" s="229">
        <f t="shared" si="78"/>
        <v>0</v>
      </c>
    </row>
    <row r="440" spans="2:25" ht="18.75" customHeight="1">
      <c r="B440" s="515"/>
      <c r="C440" s="506"/>
      <c r="D440" s="216">
        <v>9</v>
      </c>
      <c r="E440" s="216" t="s">
        <v>7396</v>
      </c>
      <c r="F440" s="217">
        <v>600</v>
      </c>
      <c r="G440" s="218">
        <f t="shared" si="72"/>
        <v>120</v>
      </c>
      <c r="H440" s="219">
        <f t="shared" si="73"/>
        <v>333.33333333333331</v>
      </c>
      <c r="I440" s="219">
        <f t="shared" si="74"/>
        <v>0.1111111111111111</v>
      </c>
      <c r="J440" s="217"/>
      <c r="K440" s="220"/>
      <c r="L440" s="220"/>
      <c r="M440" s="221"/>
      <c r="N440" s="222">
        <f t="shared" si="75"/>
        <v>0</v>
      </c>
      <c r="O440" s="223"/>
      <c r="P440" s="224"/>
      <c r="Q440" s="224"/>
      <c r="R440" s="224"/>
      <c r="S440" s="224"/>
      <c r="T440" s="225"/>
      <c r="U440" s="226">
        <f t="shared" si="76"/>
        <v>0.22222222222222221</v>
      </c>
      <c r="V440" s="227"/>
      <c r="W440" s="228" t="str">
        <f t="shared" si="77"/>
        <v>0</v>
      </c>
      <c r="X440" s="509"/>
      <c r="Y440" s="229">
        <f t="shared" si="78"/>
        <v>0</v>
      </c>
    </row>
    <row r="441" spans="2:25" ht="18.75" customHeight="1">
      <c r="B441" s="515"/>
      <c r="C441" s="506"/>
      <c r="D441" s="216">
        <v>10</v>
      </c>
      <c r="E441" s="216" t="s">
        <v>3232</v>
      </c>
      <c r="F441" s="217">
        <v>200</v>
      </c>
      <c r="G441" s="218">
        <f t="shared" si="72"/>
        <v>40</v>
      </c>
      <c r="H441" s="219">
        <f t="shared" si="73"/>
        <v>111.11111111111111</v>
      </c>
      <c r="I441" s="219">
        <f t="shared" si="74"/>
        <v>3.7037037037037035E-2</v>
      </c>
      <c r="J441" s="217"/>
      <c r="K441" s="220"/>
      <c r="L441" s="220"/>
      <c r="M441" s="221"/>
      <c r="N441" s="222">
        <f t="shared" si="75"/>
        <v>0</v>
      </c>
      <c r="O441" s="223"/>
      <c r="P441" s="224"/>
      <c r="Q441" s="224"/>
      <c r="R441" s="224"/>
      <c r="S441" s="224"/>
      <c r="T441" s="225"/>
      <c r="U441" s="226">
        <f t="shared" si="76"/>
        <v>7.407407407407407E-2</v>
      </c>
      <c r="V441" s="227"/>
      <c r="W441" s="228" t="str">
        <f t="shared" si="77"/>
        <v>0</v>
      </c>
      <c r="X441" s="509"/>
      <c r="Y441" s="229">
        <f t="shared" si="78"/>
        <v>0</v>
      </c>
    </row>
    <row r="442" spans="2:25" ht="18.75" customHeight="1">
      <c r="B442" s="515"/>
      <c r="C442" s="506"/>
      <c r="D442" s="216">
        <v>11</v>
      </c>
      <c r="E442" s="216" t="s">
        <v>7397</v>
      </c>
      <c r="F442" s="217">
        <v>200</v>
      </c>
      <c r="G442" s="218">
        <f t="shared" si="72"/>
        <v>40</v>
      </c>
      <c r="H442" s="219">
        <f t="shared" si="73"/>
        <v>111.11111111111111</v>
      </c>
      <c r="I442" s="219">
        <f t="shared" si="74"/>
        <v>3.7037037037037035E-2</v>
      </c>
      <c r="J442" s="217"/>
      <c r="K442" s="220"/>
      <c r="L442" s="220"/>
      <c r="M442" s="221"/>
      <c r="N442" s="222">
        <f t="shared" si="75"/>
        <v>0</v>
      </c>
      <c r="O442" s="223"/>
      <c r="P442" s="224"/>
      <c r="Q442" s="224"/>
      <c r="R442" s="224"/>
      <c r="S442" s="224"/>
      <c r="T442" s="225"/>
      <c r="U442" s="226">
        <f t="shared" si="76"/>
        <v>7.407407407407407E-2</v>
      </c>
      <c r="V442" s="227"/>
      <c r="W442" s="228" t="str">
        <f t="shared" si="77"/>
        <v>0</v>
      </c>
      <c r="X442" s="509"/>
      <c r="Y442" s="229">
        <f t="shared" si="78"/>
        <v>0</v>
      </c>
    </row>
    <row r="443" spans="2:25" ht="18.75" customHeight="1">
      <c r="B443" s="515"/>
      <c r="C443" s="506"/>
      <c r="D443" s="216">
        <v>12</v>
      </c>
      <c r="E443" s="216" t="s">
        <v>7398</v>
      </c>
      <c r="F443" s="217">
        <v>417</v>
      </c>
      <c r="G443" s="218">
        <f t="shared" si="72"/>
        <v>83.4</v>
      </c>
      <c r="H443" s="219">
        <f t="shared" si="73"/>
        <v>231.66666666666666</v>
      </c>
      <c r="I443" s="219">
        <f t="shared" si="74"/>
        <v>7.722222222222222E-2</v>
      </c>
      <c r="J443" s="217"/>
      <c r="K443" s="220"/>
      <c r="L443" s="220"/>
      <c r="M443" s="221"/>
      <c r="N443" s="222">
        <f t="shared" si="75"/>
        <v>0</v>
      </c>
      <c r="O443" s="223"/>
      <c r="P443" s="224"/>
      <c r="Q443" s="224"/>
      <c r="R443" s="224"/>
      <c r="S443" s="224"/>
      <c r="T443" s="225"/>
      <c r="U443" s="226">
        <f t="shared" si="76"/>
        <v>0.15444444444444444</v>
      </c>
      <c r="V443" s="227"/>
      <c r="W443" s="228" t="str">
        <f t="shared" si="77"/>
        <v>0</v>
      </c>
      <c r="X443" s="509"/>
      <c r="Y443" s="229">
        <f t="shared" si="78"/>
        <v>0</v>
      </c>
    </row>
    <row r="444" spans="2:25" ht="18.75" customHeight="1">
      <c r="B444" s="515"/>
      <c r="C444" s="506"/>
      <c r="D444" s="216">
        <v>13</v>
      </c>
      <c r="E444" s="216" t="s">
        <v>7399</v>
      </c>
      <c r="F444" s="217">
        <v>300</v>
      </c>
      <c r="G444" s="218">
        <f t="shared" si="72"/>
        <v>60</v>
      </c>
      <c r="H444" s="219">
        <f t="shared" si="73"/>
        <v>166.66666666666666</v>
      </c>
      <c r="I444" s="219">
        <f t="shared" si="74"/>
        <v>5.5555555555555552E-2</v>
      </c>
      <c r="J444" s="217"/>
      <c r="K444" s="220"/>
      <c r="L444" s="220"/>
      <c r="M444" s="221"/>
      <c r="N444" s="222">
        <f t="shared" si="75"/>
        <v>0</v>
      </c>
      <c r="O444" s="223"/>
      <c r="P444" s="224"/>
      <c r="Q444" s="224"/>
      <c r="R444" s="224"/>
      <c r="S444" s="224"/>
      <c r="T444" s="225"/>
      <c r="U444" s="226">
        <f t="shared" si="76"/>
        <v>0.1111111111111111</v>
      </c>
      <c r="V444" s="227"/>
      <c r="W444" s="228" t="str">
        <f t="shared" si="77"/>
        <v>0</v>
      </c>
      <c r="X444" s="509"/>
      <c r="Y444" s="229">
        <f t="shared" si="78"/>
        <v>0</v>
      </c>
    </row>
    <row r="445" spans="2:25" ht="18.75" customHeight="1">
      <c r="B445" s="515"/>
      <c r="C445" s="506"/>
      <c r="D445" s="216">
        <v>14</v>
      </c>
      <c r="E445" s="216" t="s">
        <v>7400</v>
      </c>
      <c r="F445" s="217">
        <v>300</v>
      </c>
      <c r="G445" s="218">
        <f t="shared" si="72"/>
        <v>60</v>
      </c>
      <c r="H445" s="219">
        <f t="shared" si="73"/>
        <v>166.66666666666666</v>
      </c>
      <c r="I445" s="219">
        <f t="shared" si="74"/>
        <v>5.5555555555555552E-2</v>
      </c>
      <c r="J445" s="217"/>
      <c r="K445" s="220"/>
      <c r="L445" s="220"/>
      <c r="M445" s="221"/>
      <c r="N445" s="222">
        <f t="shared" si="75"/>
        <v>0</v>
      </c>
      <c r="O445" s="223"/>
      <c r="P445" s="224"/>
      <c r="Q445" s="224"/>
      <c r="R445" s="224"/>
      <c r="S445" s="224"/>
      <c r="T445" s="225"/>
      <c r="U445" s="226">
        <f t="shared" si="76"/>
        <v>0.1111111111111111</v>
      </c>
      <c r="V445" s="227"/>
      <c r="W445" s="228" t="str">
        <f t="shared" si="77"/>
        <v>0</v>
      </c>
      <c r="X445" s="509"/>
      <c r="Y445" s="229">
        <f t="shared" si="78"/>
        <v>0</v>
      </c>
    </row>
    <row r="446" spans="2:25" ht="18.75" customHeight="1">
      <c r="B446" s="515"/>
      <c r="C446" s="506"/>
      <c r="D446" s="216"/>
      <c r="E446" s="216"/>
      <c r="F446" s="217"/>
      <c r="G446" s="218">
        <f t="shared" si="72"/>
        <v>0</v>
      </c>
      <c r="H446" s="219">
        <f t="shared" si="73"/>
        <v>0</v>
      </c>
      <c r="I446" s="219">
        <f t="shared" si="74"/>
        <v>0</v>
      </c>
      <c r="J446" s="217"/>
      <c r="K446" s="220"/>
      <c r="L446" s="220"/>
      <c r="M446" s="221"/>
      <c r="N446" s="222">
        <f t="shared" si="75"/>
        <v>0</v>
      </c>
      <c r="O446" s="223"/>
      <c r="P446" s="224"/>
      <c r="Q446" s="224"/>
      <c r="R446" s="224"/>
      <c r="S446" s="224"/>
      <c r="T446" s="225"/>
      <c r="U446" s="226">
        <f t="shared" si="76"/>
        <v>0</v>
      </c>
      <c r="V446" s="227"/>
      <c r="W446" s="228" t="str">
        <f t="shared" si="77"/>
        <v>0</v>
      </c>
      <c r="X446" s="509"/>
      <c r="Y446" s="229">
        <f t="shared" si="78"/>
        <v>0</v>
      </c>
    </row>
    <row r="447" spans="2:25" ht="18.75" customHeight="1">
      <c r="B447" s="515"/>
      <c r="C447" s="506"/>
      <c r="D447" s="216">
        <v>1</v>
      </c>
      <c r="E447" s="216" t="s">
        <v>7401</v>
      </c>
      <c r="F447" s="217">
        <v>350</v>
      </c>
      <c r="G447" s="218">
        <f t="shared" si="72"/>
        <v>70</v>
      </c>
      <c r="H447" s="219">
        <f t="shared" si="73"/>
        <v>194.44444444444443</v>
      </c>
      <c r="I447" s="219">
        <f t="shared" si="74"/>
        <v>6.4814814814814811E-2</v>
      </c>
      <c r="J447" s="217"/>
      <c r="K447" s="220"/>
      <c r="L447" s="220"/>
      <c r="M447" s="221"/>
      <c r="N447" s="222">
        <f t="shared" si="75"/>
        <v>0</v>
      </c>
      <c r="O447" s="223"/>
      <c r="P447" s="224"/>
      <c r="Q447" s="224"/>
      <c r="R447" s="224"/>
      <c r="S447" s="224"/>
      <c r="T447" s="225"/>
      <c r="U447" s="226">
        <f t="shared" si="76"/>
        <v>0.12962962962962962</v>
      </c>
      <c r="V447" s="227"/>
      <c r="W447" s="228" t="str">
        <f t="shared" si="77"/>
        <v>0</v>
      </c>
      <c r="X447" s="509"/>
      <c r="Y447" s="229">
        <f t="shared" si="78"/>
        <v>0</v>
      </c>
    </row>
    <row r="448" spans="2:25" ht="18.75" customHeight="1">
      <c r="B448" s="515"/>
      <c r="C448" s="506"/>
      <c r="D448" s="216">
        <v>2</v>
      </c>
      <c r="E448" s="216" t="s">
        <v>7402</v>
      </c>
      <c r="F448" s="217">
        <v>300</v>
      </c>
      <c r="G448" s="218">
        <f t="shared" si="72"/>
        <v>60</v>
      </c>
      <c r="H448" s="219">
        <f t="shared" si="73"/>
        <v>166.66666666666666</v>
      </c>
      <c r="I448" s="219">
        <f t="shared" si="74"/>
        <v>5.5555555555555552E-2</v>
      </c>
      <c r="J448" s="217"/>
      <c r="K448" s="220" t="s">
        <v>7403</v>
      </c>
      <c r="L448" s="220"/>
      <c r="M448" s="221">
        <f>SUM(H447:H460)</f>
        <v>2666.6666666666665</v>
      </c>
      <c r="N448" s="222">
        <f t="shared" si="75"/>
        <v>53.333333333333329</v>
      </c>
      <c r="O448" s="223" t="s">
        <v>657</v>
      </c>
      <c r="P448" s="224" t="s">
        <v>178</v>
      </c>
      <c r="Q448" s="224"/>
      <c r="R448" s="224" t="s">
        <v>3576</v>
      </c>
      <c r="S448" s="224"/>
      <c r="T448" s="225"/>
      <c r="U448" s="226">
        <f t="shared" si="76"/>
        <v>0.1111111111111111</v>
      </c>
      <c r="V448" s="227">
        <f>SUM(U447:U460)</f>
        <v>1.7777777777777772</v>
      </c>
      <c r="W448" s="228" t="str">
        <f t="shared" si="77"/>
        <v>2</v>
      </c>
      <c r="X448" s="509"/>
      <c r="Y448" s="229">
        <f t="shared" si="78"/>
        <v>1</v>
      </c>
    </row>
    <row r="449" spans="2:25" ht="18.75" customHeight="1">
      <c r="B449" s="515"/>
      <c r="C449" s="506"/>
      <c r="D449" s="216">
        <v>3</v>
      </c>
      <c r="E449" s="216" t="s">
        <v>7222</v>
      </c>
      <c r="F449" s="217">
        <v>250</v>
      </c>
      <c r="G449" s="218">
        <f t="shared" si="72"/>
        <v>50</v>
      </c>
      <c r="H449" s="219">
        <f t="shared" si="73"/>
        <v>138.88888888888889</v>
      </c>
      <c r="I449" s="219">
        <f t="shared" si="74"/>
        <v>4.6296296296296294E-2</v>
      </c>
      <c r="J449" s="217"/>
      <c r="K449" s="220"/>
      <c r="L449" s="220"/>
      <c r="M449" s="221"/>
      <c r="N449" s="222">
        <f t="shared" si="75"/>
        <v>0</v>
      </c>
      <c r="O449" s="223"/>
      <c r="P449" s="224"/>
      <c r="Q449" s="224"/>
      <c r="R449" s="224"/>
      <c r="S449" s="224"/>
      <c r="T449" s="225"/>
      <c r="U449" s="226">
        <f t="shared" si="76"/>
        <v>9.2592592592592587E-2</v>
      </c>
      <c r="V449" s="227"/>
      <c r="W449" s="228" t="str">
        <f t="shared" si="77"/>
        <v>0</v>
      </c>
      <c r="X449" s="509"/>
      <c r="Y449" s="229">
        <f t="shared" si="78"/>
        <v>0</v>
      </c>
    </row>
    <row r="450" spans="2:25" ht="18.75" customHeight="1">
      <c r="B450" s="515"/>
      <c r="C450" s="506"/>
      <c r="D450" s="216">
        <v>4</v>
      </c>
      <c r="E450" s="216" t="s">
        <v>7404</v>
      </c>
      <c r="F450" s="217">
        <v>300</v>
      </c>
      <c r="G450" s="218">
        <f t="shared" si="72"/>
        <v>60</v>
      </c>
      <c r="H450" s="219">
        <f t="shared" si="73"/>
        <v>166.66666666666666</v>
      </c>
      <c r="I450" s="219">
        <f t="shared" si="74"/>
        <v>5.5555555555555552E-2</v>
      </c>
      <c r="J450" s="217"/>
      <c r="K450" s="220"/>
      <c r="L450" s="220"/>
      <c r="M450" s="221"/>
      <c r="N450" s="222">
        <f t="shared" si="75"/>
        <v>0</v>
      </c>
      <c r="O450" s="223"/>
      <c r="P450" s="224"/>
      <c r="Q450" s="224"/>
      <c r="R450" s="224"/>
      <c r="S450" s="224"/>
      <c r="T450" s="225"/>
      <c r="U450" s="226">
        <f t="shared" si="76"/>
        <v>0.1111111111111111</v>
      </c>
      <c r="V450" s="227"/>
      <c r="W450" s="228" t="str">
        <f t="shared" si="77"/>
        <v>0</v>
      </c>
      <c r="X450" s="509"/>
      <c r="Y450" s="229">
        <f t="shared" si="78"/>
        <v>0</v>
      </c>
    </row>
    <row r="451" spans="2:25" ht="18.75" customHeight="1">
      <c r="B451" s="515"/>
      <c r="C451" s="506"/>
      <c r="D451" s="216">
        <v>5</v>
      </c>
      <c r="E451" s="216" t="s">
        <v>7405</v>
      </c>
      <c r="F451" s="217">
        <v>450</v>
      </c>
      <c r="G451" s="218">
        <f t="shared" si="72"/>
        <v>90</v>
      </c>
      <c r="H451" s="219">
        <f t="shared" si="73"/>
        <v>250</v>
      </c>
      <c r="I451" s="219">
        <f t="shared" si="74"/>
        <v>8.3333333333333329E-2</v>
      </c>
      <c r="J451" s="217"/>
      <c r="K451" s="220"/>
      <c r="L451" s="220"/>
      <c r="M451" s="221"/>
      <c r="N451" s="222">
        <f t="shared" si="75"/>
        <v>0</v>
      </c>
      <c r="O451" s="223"/>
      <c r="P451" s="224"/>
      <c r="Q451" s="224"/>
      <c r="R451" s="224"/>
      <c r="S451" s="224"/>
      <c r="T451" s="225"/>
      <c r="U451" s="226">
        <f t="shared" si="76"/>
        <v>0.16666666666666666</v>
      </c>
      <c r="V451" s="227"/>
      <c r="W451" s="228" t="str">
        <f t="shared" si="77"/>
        <v>0</v>
      </c>
      <c r="X451" s="509"/>
      <c r="Y451" s="229">
        <f t="shared" si="78"/>
        <v>0</v>
      </c>
    </row>
    <row r="452" spans="2:25" ht="18.75" customHeight="1">
      <c r="B452" s="515"/>
      <c r="C452" s="506"/>
      <c r="D452" s="216">
        <v>6</v>
      </c>
      <c r="E452" s="216" t="s">
        <v>7406</v>
      </c>
      <c r="F452" s="217">
        <v>300</v>
      </c>
      <c r="G452" s="218">
        <f t="shared" si="72"/>
        <v>60</v>
      </c>
      <c r="H452" s="219">
        <f t="shared" si="73"/>
        <v>166.66666666666666</v>
      </c>
      <c r="I452" s="219">
        <f t="shared" si="74"/>
        <v>5.5555555555555552E-2</v>
      </c>
      <c r="J452" s="217"/>
      <c r="K452" s="220"/>
      <c r="L452" s="220"/>
      <c r="M452" s="221"/>
      <c r="N452" s="222">
        <f t="shared" si="75"/>
        <v>0</v>
      </c>
      <c r="O452" s="223"/>
      <c r="P452" s="224"/>
      <c r="Q452" s="224"/>
      <c r="R452" s="224"/>
      <c r="S452" s="224"/>
      <c r="T452" s="225"/>
      <c r="U452" s="226">
        <f t="shared" si="76"/>
        <v>0.1111111111111111</v>
      </c>
      <c r="V452" s="227"/>
      <c r="W452" s="228" t="str">
        <f t="shared" si="77"/>
        <v>0</v>
      </c>
      <c r="X452" s="509"/>
      <c r="Y452" s="229">
        <f t="shared" si="78"/>
        <v>0</v>
      </c>
    </row>
    <row r="453" spans="2:25" ht="18.75" customHeight="1">
      <c r="B453" s="515"/>
      <c r="C453" s="506"/>
      <c r="D453" s="216">
        <v>7</v>
      </c>
      <c r="E453" s="216" t="s">
        <v>7407</v>
      </c>
      <c r="F453" s="217">
        <v>300</v>
      </c>
      <c r="G453" s="218">
        <f t="shared" si="72"/>
        <v>60</v>
      </c>
      <c r="H453" s="219">
        <f t="shared" si="73"/>
        <v>166.66666666666666</v>
      </c>
      <c r="I453" s="219">
        <f t="shared" si="74"/>
        <v>5.5555555555555552E-2</v>
      </c>
      <c r="J453" s="217"/>
      <c r="K453" s="220"/>
      <c r="L453" s="220"/>
      <c r="M453" s="221"/>
      <c r="N453" s="222">
        <f t="shared" si="75"/>
        <v>0</v>
      </c>
      <c r="O453" s="223"/>
      <c r="P453" s="224"/>
      <c r="Q453" s="224"/>
      <c r="R453" s="224"/>
      <c r="S453" s="224"/>
      <c r="T453" s="225"/>
      <c r="U453" s="226">
        <f t="shared" si="76"/>
        <v>0.1111111111111111</v>
      </c>
      <c r="V453" s="227"/>
      <c r="W453" s="228" t="str">
        <f t="shared" si="77"/>
        <v>0</v>
      </c>
      <c r="X453" s="509"/>
      <c r="Y453" s="229">
        <f t="shared" si="78"/>
        <v>0</v>
      </c>
    </row>
    <row r="454" spans="2:25" ht="18.75" customHeight="1">
      <c r="B454" s="515"/>
      <c r="C454" s="506"/>
      <c r="D454" s="216">
        <v>8</v>
      </c>
      <c r="E454" s="216" t="s">
        <v>7408</v>
      </c>
      <c r="F454" s="217">
        <v>450</v>
      </c>
      <c r="G454" s="218">
        <f t="shared" si="72"/>
        <v>90</v>
      </c>
      <c r="H454" s="219">
        <f t="shared" si="73"/>
        <v>250</v>
      </c>
      <c r="I454" s="219">
        <f t="shared" si="74"/>
        <v>8.3333333333333329E-2</v>
      </c>
      <c r="J454" s="217"/>
      <c r="K454" s="220"/>
      <c r="L454" s="220"/>
      <c r="M454" s="221"/>
      <c r="N454" s="222">
        <f t="shared" si="75"/>
        <v>0</v>
      </c>
      <c r="O454" s="223"/>
      <c r="P454" s="224"/>
      <c r="Q454" s="224"/>
      <c r="R454" s="224"/>
      <c r="S454" s="224"/>
      <c r="T454" s="225"/>
      <c r="U454" s="226">
        <f t="shared" si="76"/>
        <v>0.16666666666666666</v>
      </c>
      <c r="V454" s="227"/>
      <c r="W454" s="228" t="str">
        <f t="shared" si="77"/>
        <v>0</v>
      </c>
      <c r="X454" s="509"/>
      <c r="Y454" s="229">
        <f t="shared" si="78"/>
        <v>0</v>
      </c>
    </row>
    <row r="455" spans="2:25" ht="18.75" customHeight="1">
      <c r="B455" s="515"/>
      <c r="C455" s="506"/>
      <c r="D455" s="216">
        <v>9</v>
      </c>
      <c r="E455" s="216" t="s">
        <v>7409</v>
      </c>
      <c r="F455" s="217">
        <v>400</v>
      </c>
      <c r="G455" s="218">
        <f t="shared" si="72"/>
        <v>80</v>
      </c>
      <c r="H455" s="219">
        <f t="shared" si="73"/>
        <v>222.22222222222223</v>
      </c>
      <c r="I455" s="219">
        <f t="shared" si="74"/>
        <v>7.407407407407407E-2</v>
      </c>
      <c r="J455" s="217"/>
      <c r="K455" s="220"/>
      <c r="L455" s="220"/>
      <c r="M455" s="221"/>
      <c r="N455" s="222">
        <f t="shared" si="75"/>
        <v>0</v>
      </c>
      <c r="O455" s="223"/>
      <c r="P455" s="224"/>
      <c r="Q455" s="224"/>
      <c r="R455" s="224"/>
      <c r="S455" s="224"/>
      <c r="T455" s="225"/>
      <c r="U455" s="226">
        <f t="shared" si="76"/>
        <v>0.14814814814814814</v>
      </c>
      <c r="V455" s="227"/>
      <c r="W455" s="228" t="str">
        <f t="shared" si="77"/>
        <v>0</v>
      </c>
      <c r="X455" s="509"/>
      <c r="Y455" s="229">
        <f t="shared" si="78"/>
        <v>0</v>
      </c>
    </row>
    <row r="456" spans="2:25" ht="18.75" customHeight="1">
      <c r="B456" s="515"/>
      <c r="C456" s="506"/>
      <c r="D456" s="216">
        <v>10</v>
      </c>
      <c r="E456" s="216" t="s">
        <v>7410</v>
      </c>
      <c r="F456" s="217">
        <v>500</v>
      </c>
      <c r="G456" s="218">
        <f t="shared" si="72"/>
        <v>100</v>
      </c>
      <c r="H456" s="219">
        <f t="shared" si="73"/>
        <v>277.77777777777777</v>
      </c>
      <c r="I456" s="219">
        <f t="shared" si="74"/>
        <v>9.2592592592592587E-2</v>
      </c>
      <c r="J456" s="217"/>
      <c r="K456" s="220"/>
      <c r="L456" s="220"/>
      <c r="M456" s="221"/>
      <c r="N456" s="222">
        <f t="shared" si="75"/>
        <v>0</v>
      </c>
      <c r="O456" s="223"/>
      <c r="P456" s="224"/>
      <c r="Q456" s="224"/>
      <c r="R456" s="224"/>
      <c r="S456" s="224"/>
      <c r="T456" s="225"/>
      <c r="U456" s="226">
        <f t="shared" si="76"/>
        <v>0.18518518518518517</v>
      </c>
      <c r="V456" s="227"/>
      <c r="W456" s="228" t="str">
        <f t="shared" si="77"/>
        <v>0</v>
      </c>
      <c r="X456" s="509"/>
      <c r="Y456" s="229">
        <f t="shared" si="78"/>
        <v>0</v>
      </c>
    </row>
    <row r="457" spans="2:25" ht="18.75" customHeight="1">
      <c r="B457" s="515"/>
      <c r="C457" s="506"/>
      <c r="D457" s="216">
        <v>11</v>
      </c>
      <c r="E457" s="216" t="s">
        <v>7411</v>
      </c>
      <c r="F457" s="217">
        <v>350</v>
      </c>
      <c r="G457" s="218">
        <f t="shared" si="72"/>
        <v>70</v>
      </c>
      <c r="H457" s="219">
        <f t="shared" si="73"/>
        <v>194.44444444444443</v>
      </c>
      <c r="I457" s="219">
        <f t="shared" si="74"/>
        <v>6.4814814814814811E-2</v>
      </c>
      <c r="J457" s="217"/>
      <c r="K457" s="220"/>
      <c r="L457" s="220"/>
      <c r="M457" s="221"/>
      <c r="N457" s="222">
        <f t="shared" si="75"/>
        <v>0</v>
      </c>
      <c r="O457" s="223"/>
      <c r="P457" s="224"/>
      <c r="Q457" s="224"/>
      <c r="R457" s="224"/>
      <c r="S457" s="224"/>
      <c r="T457" s="225"/>
      <c r="U457" s="226">
        <f t="shared" si="76"/>
        <v>0.12962962962962962</v>
      </c>
      <c r="V457" s="227"/>
      <c r="W457" s="228" t="str">
        <f t="shared" si="77"/>
        <v>0</v>
      </c>
      <c r="X457" s="509"/>
      <c r="Y457" s="229">
        <f t="shared" si="78"/>
        <v>0</v>
      </c>
    </row>
    <row r="458" spans="2:25" ht="18.75" customHeight="1">
      <c r="B458" s="515"/>
      <c r="C458" s="506"/>
      <c r="D458" s="216">
        <v>12</v>
      </c>
      <c r="E458" s="216" t="s">
        <v>7412</v>
      </c>
      <c r="F458" s="217">
        <v>150</v>
      </c>
      <c r="G458" s="218">
        <f t="shared" si="72"/>
        <v>30</v>
      </c>
      <c r="H458" s="219">
        <f t="shared" si="73"/>
        <v>83.333333333333329</v>
      </c>
      <c r="I458" s="219">
        <f t="shared" si="74"/>
        <v>2.7777777777777776E-2</v>
      </c>
      <c r="J458" s="217"/>
      <c r="K458" s="220"/>
      <c r="L458" s="220"/>
      <c r="M458" s="221"/>
      <c r="N458" s="222">
        <f t="shared" si="75"/>
        <v>0</v>
      </c>
      <c r="O458" s="223"/>
      <c r="P458" s="224"/>
      <c r="Q458" s="224"/>
      <c r="R458" s="224"/>
      <c r="S458" s="224"/>
      <c r="T458" s="225"/>
      <c r="U458" s="226">
        <f t="shared" si="76"/>
        <v>5.5555555555555552E-2</v>
      </c>
      <c r="V458" s="227"/>
      <c r="W458" s="228" t="str">
        <f t="shared" si="77"/>
        <v>0</v>
      </c>
      <c r="X458" s="509"/>
      <c r="Y458" s="229">
        <f t="shared" si="78"/>
        <v>0</v>
      </c>
    </row>
    <row r="459" spans="2:25" ht="18.75" customHeight="1">
      <c r="B459" s="515"/>
      <c r="C459" s="506"/>
      <c r="D459" s="216">
        <v>13</v>
      </c>
      <c r="E459" s="216" t="s">
        <v>3391</v>
      </c>
      <c r="F459" s="217">
        <v>350</v>
      </c>
      <c r="G459" s="218">
        <f t="shared" si="72"/>
        <v>70</v>
      </c>
      <c r="H459" s="219">
        <f t="shared" si="73"/>
        <v>194.44444444444443</v>
      </c>
      <c r="I459" s="219">
        <f t="shared" si="74"/>
        <v>6.4814814814814811E-2</v>
      </c>
      <c r="J459" s="217"/>
      <c r="K459" s="220"/>
      <c r="L459" s="220"/>
      <c r="M459" s="221"/>
      <c r="N459" s="222">
        <f t="shared" si="75"/>
        <v>0</v>
      </c>
      <c r="O459" s="223"/>
      <c r="P459" s="224"/>
      <c r="Q459" s="224"/>
      <c r="R459" s="224"/>
      <c r="S459" s="224"/>
      <c r="T459" s="225"/>
      <c r="U459" s="226">
        <f t="shared" si="76"/>
        <v>0.12962962962962962</v>
      </c>
      <c r="V459" s="227"/>
      <c r="W459" s="228" t="str">
        <f t="shared" si="77"/>
        <v>0</v>
      </c>
      <c r="X459" s="509"/>
      <c r="Y459" s="229">
        <f t="shared" si="78"/>
        <v>0</v>
      </c>
    </row>
    <row r="460" spans="2:25" ht="18.75" customHeight="1">
      <c r="B460" s="515"/>
      <c r="C460" s="506"/>
      <c r="D460" s="216">
        <v>14</v>
      </c>
      <c r="E460" s="216" t="s">
        <v>7413</v>
      </c>
      <c r="F460" s="217">
        <v>350</v>
      </c>
      <c r="G460" s="218">
        <f t="shared" si="72"/>
        <v>70</v>
      </c>
      <c r="H460" s="219">
        <f t="shared" si="73"/>
        <v>194.44444444444443</v>
      </c>
      <c r="I460" s="219">
        <f t="shared" si="74"/>
        <v>6.4814814814814811E-2</v>
      </c>
      <c r="J460" s="217"/>
      <c r="K460" s="220"/>
      <c r="L460" s="220"/>
      <c r="M460" s="221"/>
      <c r="N460" s="222">
        <f t="shared" si="75"/>
        <v>0</v>
      </c>
      <c r="O460" s="223"/>
      <c r="P460" s="224"/>
      <c r="Q460" s="224"/>
      <c r="R460" s="224"/>
      <c r="S460" s="224"/>
      <c r="T460" s="225"/>
      <c r="U460" s="226">
        <f t="shared" si="76"/>
        <v>0.12962962962962962</v>
      </c>
      <c r="V460" s="227"/>
      <c r="W460" s="228" t="str">
        <f t="shared" si="77"/>
        <v>0</v>
      </c>
      <c r="X460" s="509"/>
      <c r="Y460" s="229">
        <f t="shared" si="78"/>
        <v>0</v>
      </c>
    </row>
    <row r="461" spans="2:25" ht="18.75" customHeight="1">
      <c r="B461" s="515"/>
      <c r="C461" s="506"/>
      <c r="D461" s="216"/>
      <c r="E461" s="216"/>
      <c r="F461" s="217"/>
      <c r="G461" s="218">
        <f t="shared" si="72"/>
        <v>0</v>
      </c>
      <c r="H461" s="219">
        <f t="shared" si="73"/>
        <v>0</v>
      </c>
      <c r="I461" s="219">
        <f t="shared" si="74"/>
        <v>0</v>
      </c>
      <c r="J461" s="217"/>
      <c r="K461" s="220"/>
      <c r="L461" s="220"/>
      <c r="M461" s="221"/>
      <c r="N461" s="222">
        <f t="shared" si="75"/>
        <v>0</v>
      </c>
      <c r="O461" s="223"/>
      <c r="P461" s="224"/>
      <c r="Q461" s="224"/>
      <c r="R461" s="224"/>
      <c r="S461" s="224"/>
      <c r="T461" s="225"/>
      <c r="U461" s="226">
        <f t="shared" si="76"/>
        <v>0</v>
      </c>
      <c r="V461" s="227"/>
      <c r="W461" s="228" t="str">
        <f t="shared" si="77"/>
        <v>0</v>
      </c>
      <c r="X461" s="509"/>
      <c r="Y461" s="229">
        <f t="shared" si="78"/>
        <v>0</v>
      </c>
    </row>
    <row r="462" spans="2:25" ht="18.75" customHeight="1">
      <c r="B462" s="515"/>
      <c r="C462" s="506"/>
      <c r="D462" s="216">
        <v>1</v>
      </c>
      <c r="E462" s="216" t="s">
        <v>7414</v>
      </c>
      <c r="F462" s="217">
        <v>350</v>
      </c>
      <c r="G462" s="218">
        <f t="shared" si="72"/>
        <v>70</v>
      </c>
      <c r="H462" s="219">
        <f t="shared" si="73"/>
        <v>194.44444444444443</v>
      </c>
      <c r="I462" s="219">
        <f t="shared" si="74"/>
        <v>6.4814814814814811E-2</v>
      </c>
      <c r="J462" s="217"/>
      <c r="K462" s="220"/>
      <c r="L462" s="220"/>
      <c r="M462" s="221"/>
      <c r="N462" s="222">
        <f t="shared" si="75"/>
        <v>0</v>
      </c>
      <c r="O462" s="223"/>
      <c r="P462" s="224"/>
      <c r="Q462" s="224"/>
      <c r="R462" s="224"/>
      <c r="S462" s="224"/>
      <c r="T462" s="225"/>
      <c r="U462" s="226">
        <f t="shared" si="76"/>
        <v>0.12962962962962962</v>
      </c>
      <c r="V462" s="227"/>
      <c r="W462" s="228" t="str">
        <f t="shared" si="77"/>
        <v>0</v>
      </c>
      <c r="X462" s="509"/>
      <c r="Y462" s="229">
        <f t="shared" si="78"/>
        <v>0</v>
      </c>
    </row>
    <row r="463" spans="2:25" ht="18.75" customHeight="1">
      <c r="B463" s="515"/>
      <c r="C463" s="506"/>
      <c r="D463" s="216">
        <v>2</v>
      </c>
      <c r="E463" s="216" t="s">
        <v>7415</v>
      </c>
      <c r="F463" s="217">
        <v>250</v>
      </c>
      <c r="G463" s="218">
        <f t="shared" si="72"/>
        <v>50</v>
      </c>
      <c r="H463" s="219">
        <f t="shared" si="73"/>
        <v>138.88888888888889</v>
      </c>
      <c r="I463" s="219">
        <f t="shared" si="74"/>
        <v>4.6296296296296294E-2</v>
      </c>
      <c r="J463" s="217"/>
      <c r="K463" s="220" t="s">
        <v>7416</v>
      </c>
      <c r="L463" s="220"/>
      <c r="M463" s="221">
        <f>SUM(H462:H470)</f>
        <v>2488.8888888888891</v>
      </c>
      <c r="N463" s="222">
        <f t="shared" si="75"/>
        <v>49.777777777777786</v>
      </c>
      <c r="O463" s="223" t="s">
        <v>293</v>
      </c>
      <c r="P463" s="224" t="s">
        <v>178</v>
      </c>
      <c r="Q463" s="224"/>
      <c r="R463" s="224" t="s">
        <v>3576</v>
      </c>
      <c r="S463" s="224"/>
      <c r="T463" s="225"/>
      <c r="U463" s="226">
        <f t="shared" si="76"/>
        <v>9.2592592592592587E-2</v>
      </c>
      <c r="V463" s="227">
        <f>SUM(U462:U470)</f>
        <v>1.6592592592592592</v>
      </c>
      <c r="W463" s="228" t="str">
        <f t="shared" si="77"/>
        <v>2</v>
      </c>
      <c r="X463" s="509"/>
      <c r="Y463" s="229">
        <f t="shared" si="78"/>
        <v>1</v>
      </c>
    </row>
    <row r="464" spans="2:25" ht="18.75" customHeight="1">
      <c r="B464" s="515"/>
      <c r="C464" s="506"/>
      <c r="D464" s="216">
        <v>3</v>
      </c>
      <c r="E464" s="216" t="s">
        <v>7417</v>
      </c>
      <c r="F464" s="217">
        <v>600</v>
      </c>
      <c r="G464" s="218">
        <f t="shared" si="72"/>
        <v>120</v>
      </c>
      <c r="H464" s="219">
        <f t="shared" si="73"/>
        <v>333.33333333333331</v>
      </c>
      <c r="I464" s="219">
        <f t="shared" si="74"/>
        <v>0.1111111111111111</v>
      </c>
      <c r="J464" s="217"/>
      <c r="K464" s="220"/>
      <c r="L464" s="220"/>
      <c r="M464" s="221"/>
      <c r="N464" s="222">
        <f t="shared" si="75"/>
        <v>0</v>
      </c>
      <c r="O464" s="223"/>
      <c r="P464" s="224"/>
      <c r="Q464" s="224"/>
      <c r="R464" s="224"/>
      <c r="S464" s="224"/>
      <c r="T464" s="225"/>
      <c r="U464" s="226">
        <f t="shared" si="76"/>
        <v>0.22222222222222221</v>
      </c>
      <c r="V464" s="227"/>
      <c r="W464" s="228" t="str">
        <f t="shared" si="77"/>
        <v>0</v>
      </c>
      <c r="X464" s="509"/>
      <c r="Y464" s="229">
        <f t="shared" si="78"/>
        <v>0</v>
      </c>
    </row>
    <row r="465" spans="2:25" ht="18.75" customHeight="1">
      <c r="B465" s="515"/>
      <c r="C465" s="506"/>
      <c r="D465" s="216">
        <v>4</v>
      </c>
      <c r="E465" s="216" t="s">
        <v>7418</v>
      </c>
      <c r="F465" s="217">
        <v>450</v>
      </c>
      <c r="G465" s="218">
        <f t="shared" si="72"/>
        <v>90</v>
      </c>
      <c r="H465" s="219">
        <f t="shared" si="73"/>
        <v>250</v>
      </c>
      <c r="I465" s="219">
        <f t="shared" si="74"/>
        <v>8.3333333333333329E-2</v>
      </c>
      <c r="J465" s="217"/>
      <c r="K465" s="220"/>
      <c r="L465" s="220"/>
      <c r="M465" s="221"/>
      <c r="N465" s="222">
        <f t="shared" si="75"/>
        <v>0</v>
      </c>
      <c r="O465" s="223"/>
      <c r="P465" s="224"/>
      <c r="Q465" s="224"/>
      <c r="R465" s="224"/>
      <c r="S465" s="224"/>
      <c r="T465" s="225"/>
      <c r="U465" s="226">
        <f t="shared" si="76"/>
        <v>0.16666666666666666</v>
      </c>
      <c r="V465" s="227"/>
      <c r="W465" s="228" t="str">
        <f t="shared" si="77"/>
        <v>0</v>
      </c>
      <c r="X465" s="509"/>
      <c r="Y465" s="229">
        <f t="shared" si="78"/>
        <v>0</v>
      </c>
    </row>
    <row r="466" spans="2:25" ht="18.75" customHeight="1">
      <c r="B466" s="515"/>
      <c r="C466" s="506"/>
      <c r="D466" s="216">
        <v>5</v>
      </c>
      <c r="E466" s="216" t="s">
        <v>7419</v>
      </c>
      <c r="F466" s="217">
        <v>550</v>
      </c>
      <c r="G466" s="218">
        <f t="shared" si="72"/>
        <v>110</v>
      </c>
      <c r="H466" s="219">
        <f t="shared" si="73"/>
        <v>305.55555555555554</v>
      </c>
      <c r="I466" s="219">
        <f t="shared" si="74"/>
        <v>0.10185185185185185</v>
      </c>
      <c r="J466" s="217"/>
      <c r="K466" s="220"/>
      <c r="L466" s="220"/>
      <c r="M466" s="221"/>
      <c r="N466" s="222">
        <f t="shared" si="75"/>
        <v>0</v>
      </c>
      <c r="O466" s="223"/>
      <c r="P466" s="224"/>
      <c r="Q466" s="224"/>
      <c r="R466" s="224"/>
      <c r="S466" s="224"/>
      <c r="T466" s="225"/>
      <c r="U466" s="226">
        <f t="shared" si="76"/>
        <v>0.20370370370370369</v>
      </c>
      <c r="V466" s="227"/>
      <c r="W466" s="228" t="str">
        <f t="shared" si="77"/>
        <v>0</v>
      </c>
      <c r="X466" s="509"/>
      <c r="Y466" s="229">
        <f t="shared" si="78"/>
        <v>0</v>
      </c>
    </row>
    <row r="467" spans="2:25" ht="18.75" customHeight="1">
      <c r="B467" s="515"/>
      <c r="C467" s="506"/>
      <c r="D467" s="216">
        <v>6</v>
      </c>
      <c r="E467" s="216" t="s">
        <v>7420</v>
      </c>
      <c r="F467" s="217">
        <v>480</v>
      </c>
      <c r="G467" s="218">
        <f t="shared" si="72"/>
        <v>96</v>
      </c>
      <c r="H467" s="219">
        <f t="shared" si="73"/>
        <v>266.66666666666669</v>
      </c>
      <c r="I467" s="219">
        <f t="shared" si="74"/>
        <v>8.8888888888888892E-2</v>
      </c>
      <c r="J467" s="217"/>
      <c r="K467" s="220"/>
      <c r="L467" s="220"/>
      <c r="M467" s="221"/>
      <c r="N467" s="222">
        <f t="shared" si="75"/>
        <v>0</v>
      </c>
      <c r="O467" s="223"/>
      <c r="P467" s="224"/>
      <c r="Q467" s="224"/>
      <c r="R467" s="224"/>
      <c r="S467" s="224"/>
      <c r="T467" s="225"/>
      <c r="U467" s="226">
        <f t="shared" si="76"/>
        <v>0.17777777777777778</v>
      </c>
      <c r="V467" s="227"/>
      <c r="W467" s="228" t="str">
        <f t="shared" si="77"/>
        <v>0</v>
      </c>
      <c r="X467" s="509"/>
      <c r="Y467" s="229">
        <f t="shared" si="78"/>
        <v>0</v>
      </c>
    </row>
    <row r="468" spans="2:25" ht="18.75" customHeight="1">
      <c r="B468" s="515"/>
      <c r="C468" s="506"/>
      <c r="D468" s="216">
        <v>7</v>
      </c>
      <c r="E468" s="216" t="s">
        <v>7421</v>
      </c>
      <c r="F468" s="217">
        <v>300</v>
      </c>
      <c r="G468" s="218">
        <f t="shared" si="72"/>
        <v>60</v>
      </c>
      <c r="H468" s="219">
        <f t="shared" si="73"/>
        <v>166.66666666666666</v>
      </c>
      <c r="I468" s="219">
        <f t="shared" si="74"/>
        <v>5.5555555555555552E-2</v>
      </c>
      <c r="J468" s="217"/>
      <c r="K468" s="220"/>
      <c r="L468" s="220"/>
      <c r="M468" s="221"/>
      <c r="N468" s="222">
        <f t="shared" si="75"/>
        <v>0</v>
      </c>
      <c r="O468" s="223"/>
      <c r="P468" s="224"/>
      <c r="Q468" s="224"/>
      <c r="R468" s="224"/>
      <c r="S468" s="224"/>
      <c r="T468" s="225"/>
      <c r="U468" s="226">
        <f t="shared" si="76"/>
        <v>0.1111111111111111</v>
      </c>
      <c r="V468" s="227"/>
      <c r="W468" s="228" t="str">
        <f t="shared" si="77"/>
        <v>0</v>
      </c>
      <c r="X468" s="509"/>
      <c r="Y468" s="229">
        <f t="shared" si="78"/>
        <v>0</v>
      </c>
    </row>
    <row r="469" spans="2:25" ht="18.75" customHeight="1">
      <c r="B469" s="515"/>
      <c r="C469" s="506"/>
      <c r="D469" s="216">
        <v>8</v>
      </c>
      <c r="E469" s="216" t="s">
        <v>7422</v>
      </c>
      <c r="F469" s="217">
        <v>700</v>
      </c>
      <c r="G469" s="218">
        <f t="shared" si="72"/>
        <v>140</v>
      </c>
      <c r="H469" s="219">
        <f t="shared" si="73"/>
        <v>388.88888888888886</v>
      </c>
      <c r="I469" s="219">
        <f t="shared" si="74"/>
        <v>0.12962962962962962</v>
      </c>
      <c r="J469" s="217"/>
      <c r="K469" s="220"/>
      <c r="L469" s="220"/>
      <c r="M469" s="221"/>
      <c r="N469" s="222">
        <f t="shared" si="75"/>
        <v>0</v>
      </c>
      <c r="O469" s="223"/>
      <c r="P469" s="224"/>
      <c r="Q469" s="224"/>
      <c r="R469" s="224"/>
      <c r="S469" s="224"/>
      <c r="T469" s="225"/>
      <c r="U469" s="226">
        <f t="shared" si="76"/>
        <v>0.25925925925925924</v>
      </c>
      <c r="V469" s="227"/>
      <c r="W469" s="228" t="str">
        <f t="shared" si="77"/>
        <v>0</v>
      </c>
      <c r="X469" s="509"/>
      <c r="Y469" s="229">
        <f t="shared" si="78"/>
        <v>0</v>
      </c>
    </row>
    <row r="470" spans="2:25" ht="18.75" customHeight="1">
      <c r="B470" s="515"/>
      <c r="C470" s="506"/>
      <c r="D470" s="216">
        <v>9</v>
      </c>
      <c r="E470" s="216" t="s">
        <v>827</v>
      </c>
      <c r="F470" s="217">
        <v>800</v>
      </c>
      <c r="G470" s="218">
        <f t="shared" si="72"/>
        <v>160</v>
      </c>
      <c r="H470" s="219">
        <f t="shared" si="73"/>
        <v>444.44444444444446</v>
      </c>
      <c r="I470" s="219">
        <f t="shared" si="74"/>
        <v>0.14814814814814814</v>
      </c>
      <c r="J470" s="217"/>
      <c r="K470" s="220"/>
      <c r="L470" s="220"/>
      <c r="M470" s="221"/>
      <c r="N470" s="222">
        <f t="shared" si="75"/>
        <v>0</v>
      </c>
      <c r="O470" s="223"/>
      <c r="P470" s="224"/>
      <c r="Q470" s="224"/>
      <c r="R470" s="224"/>
      <c r="S470" s="224"/>
      <c r="T470" s="225"/>
      <c r="U470" s="226">
        <f t="shared" si="76"/>
        <v>0.29629629629629628</v>
      </c>
      <c r="V470" s="227"/>
      <c r="W470" s="228" t="str">
        <f t="shared" si="77"/>
        <v>0</v>
      </c>
      <c r="X470" s="509"/>
      <c r="Y470" s="229">
        <f t="shared" si="78"/>
        <v>0</v>
      </c>
    </row>
    <row r="471" spans="2:25" ht="18.75" customHeight="1">
      <c r="B471" s="515"/>
      <c r="C471" s="506"/>
      <c r="D471" s="216"/>
      <c r="E471" s="216"/>
      <c r="F471" s="217"/>
      <c r="G471" s="218">
        <f t="shared" si="72"/>
        <v>0</v>
      </c>
      <c r="H471" s="219">
        <f t="shared" si="73"/>
        <v>0</v>
      </c>
      <c r="I471" s="219">
        <f t="shared" si="74"/>
        <v>0</v>
      </c>
      <c r="J471" s="217"/>
      <c r="K471" s="220"/>
      <c r="L471" s="220"/>
      <c r="M471" s="221"/>
      <c r="N471" s="222">
        <f t="shared" si="75"/>
        <v>0</v>
      </c>
      <c r="O471" s="223"/>
      <c r="P471" s="224"/>
      <c r="Q471" s="224"/>
      <c r="R471" s="224"/>
      <c r="S471" s="224"/>
      <c r="T471" s="225"/>
      <c r="U471" s="226">
        <f t="shared" si="76"/>
        <v>0</v>
      </c>
      <c r="V471" s="227"/>
      <c r="W471" s="228" t="str">
        <f t="shared" si="77"/>
        <v>0</v>
      </c>
      <c r="X471" s="509"/>
      <c r="Y471" s="229">
        <f t="shared" si="78"/>
        <v>0</v>
      </c>
    </row>
    <row r="472" spans="2:25" ht="18.75" customHeight="1">
      <c r="B472" s="515"/>
      <c r="C472" s="506"/>
      <c r="D472" s="216">
        <v>1</v>
      </c>
      <c r="E472" s="216" t="s">
        <v>7423</v>
      </c>
      <c r="F472" s="217">
        <v>300</v>
      </c>
      <c r="G472" s="218">
        <f t="shared" si="72"/>
        <v>60</v>
      </c>
      <c r="H472" s="219">
        <f t="shared" si="73"/>
        <v>166.66666666666666</v>
      </c>
      <c r="I472" s="219">
        <f t="shared" si="74"/>
        <v>5.5555555555555552E-2</v>
      </c>
      <c r="J472" s="217"/>
      <c r="K472" s="220"/>
      <c r="L472" s="220"/>
      <c r="M472" s="221"/>
      <c r="N472" s="222">
        <f t="shared" si="75"/>
        <v>0</v>
      </c>
      <c r="O472" s="223"/>
      <c r="P472" s="224"/>
      <c r="Q472" s="224"/>
      <c r="R472" s="224"/>
      <c r="S472" s="224"/>
      <c r="T472" s="225"/>
      <c r="U472" s="226">
        <f t="shared" si="76"/>
        <v>0.1111111111111111</v>
      </c>
      <c r="V472" s="227"/>
      <c r="W472" s="228" t="str">
        <f t="shared" si="77"/>
        <v>0</v>
      </c>
      <c r="X472" s="509"/>
      <c r="Y472" s="229">
        <f t="shared" si="78"/>
        <v>0</v>
      </c>
    </row>
    <row r="473" spans="2:25" ht="18.75" customHeight="1">
      <c r="B473" s="515"/>
      <c r="C473" s="506"/>
      <c r="D473" s="216">
        <v>2</v>
      </c>
      <c r="E473" s="216" t="s">
        <v>7424</v>
      </c>
      <c r="F473" s="217">
        <v>650</v>
      </c>
      <c r="G473" s="218">
        <f t="shared" si="72"/>
        <v>130</v>
      </c>
      <c r="H473" s="219">
        <f t="shared" si="73"/>
        <v>361.11111111111109</v>
      </c>
      <c r="I473" s="219">
        <f t="shared" si="74"/>
        <v>0.12037037037037036</v>
      </c>
      <c r="J473" s="217"/>
      <c r="K473" s="220"/>
      <c r="L473" s="220"/>
      <c r="M473" s="221"/>
      <c r="N473" s="222">
        <f t="shared" si="75"/>
        <v>0</v>
      </c>
      <c r="O473" s="223"/>
      <c r="P473" s="224"/>
      <c r="Q473" s="224"/>
      <c r="R473" s="224"/>
      <c r="S473" s="224"/>
      <c r="T473" s="225"/>
      <c r="U473" s="226">
        <f t="shared" si="76"/>
        <v>0.24074074074074073</v>
      </c>
      <c r="V473" s="227"/>
      <c r="W473" s="228" t="str">
        <f t="shared" si="77"/>
        <v>0</v>
      </c>
      <c r="X473" s="509"/>
      <c r="Y473" s="229">
        <f t="shared" si="78"/>
        <v>0</v>
      </c>
    </row>
    <row r="474" spans="2:25" ht="18.75" customHeight="1">
      <c r="B474" s="515"/>
      <c r="C474" s="506"/>
      <c r="D474" s="216">
        <v>3</v>
      </c>
      <c r="E474" s="216" t="s">
        <v>7425</v>
      </c>
      <c r="F474" s="217">
        <v>250</v>
      </c>
      <c r="G474" s="218">
        <f t="shared" si="72"/>
        <v>50</v>
      </c>
      <c r="H474" s="219">
        <f t="shared" si="73"/>
        <v>138.88888888888889</v>
      </c>
      <c r="I474" s="219">
        <f t="shared" si="74"/>
        <v>4.6296296296296294E-2</v>
      </c>
      <c r="J474" s="217"/>
      <c r="K474" s="220"/>
      <c r="L474" s="220"/>
      <c r="M474" s="221"/>
      <c r="N474" s="222">
        <f t="shared" si="75"/>
        <v>0</v>
      </c>
      <c r="O474" s="223"/>
      <c r="P474" s="224"/>
      <c r="Q474" s="224"/>
      <c r="R474" s="224"/>
      <c r="S474" s="224"/>
      <c r="T474" s="225"/>
      <c r="U474" s="226">
        <f t="shared" si="76"/>
        <v>9.2592592592592587E-2</v>
      </c>
      <c r="V474" s="227"/>
      <c r="W474" s="228" t="str">
        <f t="shared" si="77"/>
        <v>0</v>
      </c>
      <c r="X474" s="509"/>
      <c r="Y474" s="229">
        <f t="shared" si="78"/>
        <v>0</v>
      </c>
    </row>
    <row r="475" spans="2:25" ht="18.75" customHeight="1">
      <c r="B475" s="515"/>
      <c r="C475" s="506"/>
      <c r="D475" s="216">
        <v>4</v>
      </c>
      <c r="E475" s="216" t="s">
        <v>7426</v>
      </c>
      <c r="F475" s="217">
        <v>750</v>
      </c>
      <c r="G475" s="218">
        <f t="shared" si="72"/>
        <v>150</v>
      </c>
      <c r="H475" s="219">
        <f t="shared" si="73"/>
        <v>416.66666666666663</v>
      </c>
      <c r="I475" s="219">
        <f t="shared" si="74"/>
        <v>0.13888888888888887</v>
      </c>
      <c r="J475" s="217"/>
      <c r="K475" s="220"/>
      <c r="L475" s="220"/>
      <c r="M475" s="221"/>
      <c r="N475" s="222">
        <f t="shared" si="75"/>
        <v>0</v>
      </c>
      <c r="O475" s="223"/>
      <c r="P475" s="224"/>
      <c r="Q475" s="224"/>
      <c r="R475" s="224"/>
      <c r="S475" s="224"/>
      <c r="T475" s="225"/>
      <c r="U475" s="226">
        <f t="shared" si="76"/>
        <v>0.27777777777777773</v>
      </c>
      <c r="V475" s="227"/>
      <c r="W475" s="228" t="str">
        <f t="shared" si="77"/>
        <v>0</v>
      </c>
      <c r="X475" s="509"/>
      <c r="Y475" s="229">
        <f t="shared" si="78"/>
        <v>0</v>
      </c>
    </row>
    <row r="476" spans="2:25" ht="18.75" customHeight="1">
      <c r="B476" s="515"/>
      <c r="C476" s="506"/>
      <c r="D476" s="216">
        <v>5</v>
      </c>
      <c r="E476" s="216" t="s">
        <v>7427</v>
      </c>
      <c r="F476" s="217">
        <v>200</v>
      </c>
      <c r="G476" s="218">
        <f t="shared" si="72"/>
        <v>40</v>
      </c>
      <c r="H476" s="219">
        <f t="shared" si="73"/>
        <v>111.11111111111111</v>
      </c>
      <c r="I476" s="219">
        <f t="shared" si="74"/>
        <v>3.7037037037037035E-2</v>
      </c>
      <c r="J476" s="217"/>
      <c r="K476" s="220"/>
      <c r="L476" s="220"/>
      <c r="M476" s="221"/>
      <c r="N476" s="222">
        <f t="shared" si="75"/>
        <v>0</v>
      </c>
      <c r="O476" s="223"/>
      <c r="P476" s="224"/>
      <c r="Q476" s="224"/>
      <c r="R476" s="224"/>
      <c r="S476" s="224"/>
      <c r="T476" s="225"/>
      <c r="U476" s="226">
        <f t="shared" si="76"/>
        <v>7.407407407407407E-2</v>
      </c>
      <c r="V476" s="227"/>
      <c r="W476" s="228" t="str">
        <f t="shared" si="77"/>
        <v>0</v>
      </c>
      <c r="X476" s="509"/>
      <c r="Y476" s="229">
        <f t="shared" si="78"/>
        <v>0</v>
      </c>
    </row>
    <row r="477" spans="2:25" ht="18.75" customHeight="1">
      <c r="B477" s="515"/>
      <c r="C477" s="506"/>
      <c r="D477" s="216">
        <v>6</v>
      </c>
      <c r="E477" s="216" t="s">
        <v>7428</v>
      </c>
      <c r="F477" s="217">
        <v>850</v>
      </c>
      <c r="G477" s="218">
        <f t="shared" si="72"/>
        <v>170</v>
      </c>
      <c r="H477" s="219">
        <f t="shared" si="73"/>
        <v>472.22222222222223</v>
      </c>
      <c r="I477" s="219">
        <f t="shared" si="74"/>
        <v>0.15740740740740741</v>
      </c>
      <c r="J477" s="217"/>
      <c r="K477" s="220"/>
      <c r="L477" s="220"/>
      <c r="M477" s="221"/>
      <c r="N477" s="222">
        <f t="shared" si="75"/>
        <v>0</v>
      </c>
      <c r="O477" s="223"/>
      <c r="P477" s="224"/>
      <c r="Q477" s="224"/>
      <c r="R477" s="224"/>
      <c r="S477" s="224"/>
      <c r="T477" s="225"/>
      <c r="U477" s="226">
        <f t="shared" si="76"/>
        <v>0.31481481481481483</v>
      </c>
      <c r="V477" s="227"/>
      <c r="W477" s="228" t="str">
        <f t="shared" si="77"/>
        <v>0</v>
      </c>
      <c r="X477" s="509"/>
      <c r="Y477" s="229">
        <f t="shared" si="78"/>
        <v>0</v>
      </c>
    </row>
    <row r="478" spans="2:25" ht="18.75" customHeight="1">
      <c r="B478" s="515"/>
      <c r="C478" s="506"/>
      <c r="D478" s="216">
        <v>7</v>
      </c>
      <c r="E478" s="216" t="s">
        <v>7429</v>
      </c>
      <c r="F478" s="217">
        <v>400</v>
      </c>
      <c r="G478" s="218">
        <f t="shared" si="72"/>
        <v>80</v>
      </c>
      <c r="H478" s="219">
        <f t="shared" si="73"/>
        <v>222.22222222222223</v>
      </c>
      <c r="I478" s="219">
        <f t="shared" si="74"/>
        <v>7.407407407407407E-2</v>
      </c>
      <c r="J478" s="217" t="s">
        <v>7430</v>
      </c>
      <c r="K478" s="220" t="s">
        <v>7430</v>
      </c>
      <c r="L478" s="220"/>
      <c r="M478" s="221">
        <f>SUM(H472:H482)</f>
        <v>2921.6666666666665</v>
      </c>
      <c r="N478" s="222">
        <f t="shared" si="75"/>
        <v>58.43333333333333</v>
      </c>
      <c r="O478" s="223" t="s">
        <v>4817</v>
      </c>
      <c r="P478" s="224" t="s">
        <v>178</v>
      </c>
      <c r="Q478" s="224"/>
      <c r="R478" s="224" t="s">
        <v>7224</v>
      </c>
      <c r="S478" s="224"/>
      <c r="T478" s="225"/>
      <c r="U478" s="226">
        <f t="shared" si="76"/>
        <v>0.14814814814814814</v>
      </c>
      <c r="V478" s="227">
        <f>SUM(U472:U482)</f>
        <v>1.9477777777777776</v>
      </c>
      <c r="W478" s="228" t="str">
        <f t="shared" si="77"/>
        <v>2</v>
      </c>
      <c r="X478" s="509"/>
      <c r="Y478" s="229">
        <f t="shared" si="78"/>
        <v>1</v>
      </c>
    </row>
    <row r="479" spans="2:25" ht="18.75" customHeight="1">
      <c r="B479" s="515"/>
      <c r="C479" s="506"/>
      <c r="D479" s="216">
        <v>8</v>
      </c>
      <c r="E479" s="216" t="s">
        <v>7431</v>
      </c>
      <c r="F479" s="217">
        <v>509</v>
      </c>
      <c r="G479" s="218">
        <f t="shared" si="72"/>
        <v>101.8</v>
      </c>
      <c r="H479" s="219">
        <f t="shared" si="73"/>
        <v>282.77777777777777</v>
      </c>
      <c r="I479" s="219">
        <f t="shared" si="74"/>
        <v>9.4259259259259251E-2</v>
      </c>
      <c r="J479" s="217"/>
      <c r="K479" s="220"/>
      <c r="L479" s="220"/>
      <c r="M479" s="221"/>
      <c r="N479" s="222">
        <f t="shared" si="75"/>
        <v>0</v>
      </c>
      <c r="O479" s="223"/>
      <c r="P479" s="224"/>
      <c r="Q479" s="224"/>
      <c r="R479" s="224"/>
      <c r="S479" s="224"/>
      <c r="T479" s="225"/>
      <c r="U479" s="226">
        <f t="shared" si="76"/>
        <v>0.1885185185185185</v>
      </c>
      <c r="V479" s="227"/>
      <c r="W479" s="228" t="str">
        <f t="shared" si="77"/>
        <v>0</v>
      </c>
      <c r="X479" s="509"/>
      <c r="Y479" s="229">
        <f t="shared" si="78"/>
        <v>0</v>
      </c>
    </row>
    <row r="480" spans="2:25" ht="18.75" customHeight="1">
      <c r="B480" s="515"/>
      <c r="C480" s="506"/>
      <c r="D480" s="216">
        <v>9</v>
      </c>
      <c r="E480" s="216" t="s">
        <v>440</v>
      </c>
      <c r="F480" s="217">
        <v>400</v>
      </c>
      <c r="G480" s="218">
        <f t="shared" si="72"/>
        <v>80</v>
      </c>
      <c r="H480" s="219">
        <f t="shared" si="73"/>
        <v>222.22222222222223</v>
      </c>
      <c r="I480" s="219">
        <f t="shared" si="74"/>
        <v>7.407407407407407E-2</v>
      </c>
      <c r="J480" s="217"/>
      <c r="K480" s="220"/>
      <c r="L480" s="220"/>
      <c r="M480" s="221"/>
      <c r="N480" s="222">
        <f t="shared" si="75"/>
        <v>0</v>
      </c>
      <c r="O480" s="223"/>
      <c r="P480" s="224"/>
      <c r="Q480" s="224"/>
      <c r="R480" s="224"/>
      <c r="S480" s="224"/>
      <c r="T480" s="225"/>
      <c r="U480" s="226">
        <f t="shared" si="76"/>
        <v>0.14814814814814814</v>
      </c>
      <c r="V480" s="227"/>
      <c r="W480" s="228" t="str">
        <f t="shared" si="77"/>
        <v>0</v>
      </c>
      <c r="X480" s="509"/>
      <c r="Y480" s="229">
        <f t="shared" si="78"/>
        <v>0</v>
      </c>
    </row>
    <row r="481" spans="2:25" ht="18.75" customHeight="1">
      <c r="B481" s="515"/>
      <c r="C481" s="506"/>
      <c r="D481" s="216">
        <v>10</v>
      </c>
      <c r="E481" s="216" t="s">
        <v>1028</v>
      </c>
      <c r="F481" s="217">
        <v>650</v>
      </c>
      <c r="G481" s="218">
        <f t="shared" si="72"/>
        <v>130</v>
      </c>
      <c r="H481" s="219">
        <f t="shared" si="73"/>
        <v>361.11111111111109</v>
      </c>
      <c r="I481" s="219">
        <f t="shared" si="74"/>
        <v>0.12037037037037036</v>
      </c>
      <c r="J481" s="217"/>
      <c r="K481" s="220"/>
      <c r="L481" s="220"/>
      <c r="M481" s="221"/>
      <c r="N481" s="222">
        <f t="shared" si="75"/>
        <v>0</v>
      </c>
      <c r="O481" s="223"/>
      <c r="P481" s="224"/>
      <c r="Q481" s="224"/>
      <c r="R481" s="224"/>
      <c r="S481" s="224"/>
      <c r="T481" s="225"/>
      <c r="U481" s="226">
        <f t="shared" si="76"/>
        <v>0.24074074074074073</v>
      </c>
      <c r="V481" s="227"/>
      <c r="W481" s="228" t="str">
        <f t="shared" si="77"/>
        <v>0</v>
      </c>
      <c r="X481" s="509"/>
      <c r="Y481" s="229">
        <f t="shared" si="78"/>
        <v>0</v>
      </c>
    </row>
    <row r="482" spans="2:25" ht="18.75" customHeight="1">
      <c r="B482" s="515"/>
      <c r="C482" s="506"/>
      <c r="D482" s="216">
        <v>11</v>
      </c>
      <c r="E482" s="216" t="s">
        <v>7432</v>
      </c>
      <c r="F482" s="217">
        <v>300</v>
      </c>
      <c r="G482" s="218">
        <f t="shared" si="72"/>
        <v>60</v>
      </c>
      <c r="H482" s="219">
        <f t="shared" si="73"/>
        <v>166.66666666666666</v>
      </c>
      <c r="I482" s="219">
        <f t="shared" si="74"/>
        <v>5.5555555555555552E-2</v>
      </c>
      <c r="J482" s="217"/>
      <c r="K482" s="220"/>
      <c r="L482" s="220"/>
      <c r="M482" s="221"/>
      <c r="N482" s="222">
        <f t="shared" si="75"/>
        <v>0</v>
      </c>
      <c r="O482" s="223"/>
      <c r="P482" s="224"/>
      <c r="Q482" s="224"/>
      <c r="R482" s="224"/>
      <c r="S482" s="224"/>
      <c r="T482" s="225"/>
      <c r="U482" s="226">
        <f t="shared" si="76"/>
        <v>0.1111111111111111</v>
      </c>
      <c r="V482" s="227"/>
      <c r="W482" s="228" t="str">
        <f t="shared" si="77"/>
        <v>0</v>
      </c>
      <c r="X482" s="509"/>
      <c r="Y482" s="229">
        <f t="shared" si="78"/>
        <v>0</v>
      </c>
    </row>
    <row r="483" spans="2:25" ht="18.75" customHeight="1">
      <c r="B483" s="515"/>
      <c r="C483" s="506"/>
      <c r="D483" s="216"/>
      <c r="E483" s="216"/>
      <c r="F483" s="217"/>
      <c r="G483" s="218">
        <f t="shared" si="72"/>
        <v>0</v>
      </c>
      <c r="H483" s="219">
        <f t="shared" si="73"/>
        <v>0</v>
      </c>
      <c r="I483" s="219">
        <f t="shared" si="74"/>
        <v>0</v>
      </c>
      <c r="J483" s="217"/>
      <c r="K483" s="220"/>
      <c r="L483" s="220"/>
      <c r="M483" s="221"/>
      <c r="N483" s="222">
        <f t="shared" si="75"/>
        <v>0</v>
      </c>
      <c r="O483" s="223"/>
      <c r="P483" s="224"/>
      <c r="Q483" s="224"/>
      <c r="R483" s="224"/>
      <c r="S483" s="224"/>
      <c r="T483" s="225"/>
      <c r="U483" s="226">
        <f t="shared" si="76"/>
        <v>0</v>
      </c>
      <c r="V483" s="227"/>
      <c r="W483" s="228" t="str">
        <f t="shared" si="77"/>
        <v>0</v>
      </c>
      <c r="X483" s="509"/>
      <c r="Y483" s="229">
        <f t="shared" si="78"/>
        <v>0</v>
      </c>
    </row>
    <row r="484" spans="2:25" ht="18.75" customHeight="1">
      <c r="B484" s="515"/>
      <c r="C484" s="506"/>
      <c r="D484" s="216">
        <v>1</v>
      </c>
      <c r="E484" s="216" t="s">
        <v>7433</v>
      </c>
      <c r="F484" s="217">
        <v>300</v>
      </c>
      <c r="G484" s="218">
        <f t="shared" si="72"/>
        <v>60</v>
      </c>
      <c r="H484" s="219">
        <f t="shared" si="73"/>
        <v>166.66666666666666</v>
      </c>
      <c r="I484" s="219">
        <f t="shared" si="74"/>
        <v>5.5555555555555552E-2</v>
      </c>
      <c r="J484" s="217" t="s">
        <v>7434</v>
      </c>
      <c r="K484" s="220" t="s">
        <v>11383</v>
      </c>
      <c r="L484" s="220"/>
      <c r="M484" s="221">
        <f>SUM(H484:H496)</f>
        <v>3138.8888888888887</v>
      </c>
      <c r="N484" s="222">
        <f t="shared" si="75"/>
        <v>62.777777777777771</v>
      </c>
      <c r="O484" s="223" t="s">
        <v>5136</v>
      </c>
      <c r="P484" s="224" t="s">
        <v>178</v>
      </c>
      <c r="Q484" s="224"/>
      <c r="R484" s="224" t="s">
        <v>3576</v>
      </c>
      <c r="S484" s="224"/>
      <c r="T484" s="225"/>
      <c r="U484" s="226">
        <f t="shared" si="76"/>
        <v>0.1111111111111111</v>
      </c>
      <c r="V484" s="227">
        <f>SUM(U484:U496)</f>
        <v>2.0925925925925926</v>
      </c>
      <c r="W484" s="228" t="str">
        <f t="shared" si="77"/>
        <v>2</v>
      </c>
      <c r="X484" s="509"/>
      <c r="Y484" s="229">
        <f t="shared" si="78"/>
        <v>1</v>
      </c>
    </row>
    <row r="485" spans="2:25" ht="18.75" customHeight="1">
      <c r="B485" s="515"/>
      <c r="C485" s="506"/>
      <c r="D485" s="216">
        <v>2</v>
      </c>
      <c r="E485" s="216" t="s">
        <v>7435</v>
      </c>
      <c r="F485" s="217">
        <v>400</v>
      </c>
      <c r="G485" s="218">
        <f t="shared" si="72"/>
        <v>80</v>
      </c>
      <c r="H485" s="219">
        <f t="shared" si="73"/>
        <v>222.22222222222223</v>
      </c>
      <c r="I485" s="219">
        <f t="shared" si="74"/>
        <v>7.407407407407407E-2</v>
      </c>
      <c r="J485" s="217"/>
      <c r="K485" s="220"/>
      <c r="L485" s="220"/>
      <c r="M485" s="221"/>
      <c r="N485" s="222">
        <f t="shared" si="75"/>
        <v>0</v>
      </c>
      <c r="O485" s="223"/>
      <c r="P485" s="224"/>
      <c r="Q485" s="224"/>
      <c r="R485" s="224"/>
      <c r="S485" s="224"/>
      <c r="T485" s="225"/>
      <c r="U485" s="226">
        <f t="shared" si="76"/>
        <v>0.14814814814814814</v>
      </c>
      <c r="V485" s="227"/>
      <c r="W485" s="228" t="str">
        <f t="shared" si="77"/>
        <v>0</v>
      </c>
      <c r="X485" s="509"/>
      <c r="Y485" s="229">
        <f t="shared" si="78"/>
        <v>0</v>
      </c>
    </row>
    <row r="486" spans="2:25" ht="18.75" customHeight="1">
      <c r="B486" s="515"/>
      <c r="C486" s="506"/>
      <c r="D486" s="216">
        <v>3</v>
      </c>
      <c r="E486" s="216" t="s">
        <v>7436</v>
      </c>
      <c r="F486" s="217">
        <v>450</v>
      </c>
      <c r="G486" s="218">
        <f t="shared" si="72"/>
        <v>90</v>
      </c>
      <c r="H486" s="219">
        <f t="shared" si="73"/>
        <v>250</v>
      </c>
      <c r="I486" s="219">
        <f t="shared" si="74"/>
        <v>8.3333333333333329E-2</v>
      </c>
      <c r="J486" s="217"/>
      <c r="K486" s="220"/>
      <c r="L486" s="220"/>
      <c r="M486" s="221"/>
      <c r="N486" s="222">
        <f t="shared" si="75"/>
        <v>0</v>
      </c>
      <c r="O486" s="223"/>
      <c r="P486" s="224"/>
      <c r="Q486" s="224"/>
      <c r="R486" s="224"/>
      <c r="S486" s="224"/>
      <c r="T486" s="225"/>
      <c r="U486" s="226">
        <f t="shared" si="76"/>
        <v>0.16666666666666666</v>
      </c>
      <c r="V486" s="227"/>
      <c r="W486" s="228" t="str">
        <f t="shared" si="77"/>
        <v>0</v>
      </c>
      <c r="X486" s="509"/>
      <c r="Y486" s="229">
        <f t="shared" si="78"/>
        <v>0</v>
      </c>
    </row>
    <row r="487" spans="2:25" ht="18.75" customHeight="1">
      <c r="B487" s="515"/>
      <c r="C487" s="506"/>
      <c r="D487" s="216">
        <v>4</v>
      </c>
      <c r="E487" s="216" t="s">
        <v>7437</v>
      </c>
      <c r="F487" s="217">
        <v>400</v>
      </c>
      <c r="G487" s="218">
        <f t="shared" si="72"/>
        <v>80</v>
      </c>
      <c r="H487" s="219">
        <f t="shared" si="73"/>
        <v>222.22222222222223</v>
      </c>
      <c r="I487" s="219">
        <f t="shared" si="74"/>
        <v>7.407407407407407E-2</v>
      </c>
      <c r="J487" s="217"/>
      <c r="K487" s="220"/>
      <c r="L487" s="220"/>
      <c r="M487" s="221"/>
      <c r="N487" s="222">
        <f t="shared" si="75"/>
        <v>0</v>
      </c>
      <c r="O487" s="223"/>
      <c r="P487" s="224"/>
      <c r="Q487" s="224"/>
      <c r="R487" s="224"/>
      <c r="S487" s="224"/>
      <c r="T487" s="225"/>
      <c r="U487" s="226">
        <f t="shared" si="76"/>
        <v>0.14814814814814814</v>
      </c>
      <c r="V487" s="227"/>
      <c r="W487" s="228" t="str">
        <f t="shared" si="77"/>
        <v>0</v>
      </c>
      <c r="X487" s="509"/>
      <c r="Y487" s="229">
        <f t="shared" si="78"/>
        <v>0</v>
      </c>
    </row>
    <row r="488" spans="2:25" ht="18.75" customHeight="1">
      <c r="B488" s="515"/>
      <c r="C488" s="506"/>
      <c r="D488" s="216">
        <v>5</v>
      </c>
      <c r="E488" s="216" t="s">
        <v>5022</v>
      </c>
      <c r="F488" s="217">
        <v>350</v>
      </c>
      <c r="G488" s="218">
        <f t="shared" si="72"/>
        <v>70</v>
      </c>
      <c r="H488" s="219">
        <f t="shared" si="73"/>
        <v>194.44444444444443</v>
      </c>
      <c r="I488" s="219">
        <f t="shared" si="74"/>
        <v>6.4814814814814811E-2</v>
      </c>
      <c r="J488" s="217"/>
      <c r="K488" s="220"/>
      <c r="L488" s="220"/>
      <c r="M488" s="221"/>
      <c r="N488" s="222">
        <f t="shared" si="75"/>
        <v>0</v>
      </c>
      <c r="O488" s="223"/>
      <c r="P488" s="224"/>
      <c r="Q488" s="224"/>
      <c r="R488" s="224"/>
      <c r="S488" s="224"/>
      <c r="T488" s="225"/>
      <c r="U488" s="226">
        <f t="shared" si="76"/>
        <v>0.12962962962962962</v>
      </c>
      <c r="V488" s="227"/>
      <c r="W488" s="228" t="str">
        <f t="shared" si="77"/>
        <v>0</v>
      </c>
      <c r="X488" s="509"/>
      <c r="Y488" s="229">
        <f t="shared" si="78"/>
        <v>0</v>
      </c>
    </row>
    <row r="489" spans="2:25" ht="18.75" customHeight="1">
      <c r="B489" s="515"/>
      <c r="C489" s="506"/>
      <c r="D489" s="216">
        <v>6</v>
      </c>
      <c r="E489" s="216" t="s">
        <v>7438</v>
      </c>
      <c r="F489" s="217">
        <v>450</v>
      </c>
      <c r="G489" s="218">
        <f t="shared" si="72"/>
        <v>90</v>
      </c>
      <c r="H489" s="219">
        <f t="shared" si="73"/>
        <v>250</v>
      </c>
      <c r="I489" s="219">
        <f t="shared" si="74"/>
        <v>8.3333333333333329E-2</v>
      </c>
      <c r="J489" s="217"/>
      <c r="K489" s="220"/>
      <c r="L489" s="220"/>
      <c r="M489" s="221"/>
      <c r="N489" s="222">
        <f t="shared" si="75"/>
        <v>0</v>
      </c>
      <c r="O489" s="223"/>
      <c r="P489" s="224"/>
      <c r="Q489" s="224"/>
      <c r="R489" s="224"/>
      <c r="S489" s="224"/>
      <c r="T489" s="225"/>
      <c r="U489" s="226">
        <f t="shared" si="76"/>
        <v>0.16666666666666666</v>
      </c>
      <c r="V489" s="227"/>
      <c r="W489" s="228" t="str">
        <f t="shared" si="77"/>
        <v>0</v>
      </c>
      <c r="X489" s="509"/>
      <c r="Y489" s="229">
        <f t="shared" si="78"/>
        <v>0</v>
      </c>
    </row>
    <row r="490" spans="2:25" ht="18.75" customHeight="1">
      <c r="B490" s="515"/>
      <c r="C490" s="506"/>
      <c r="D490" s="216">
        <v>7</v>
      </c>
      <c r="E490" s="216" t="s">
        <v>7439</v>
      </c>
      <c r="F490" s="217">
        <v>500</v>
      </c>
      <c r="G490" s="218">
        <f t="shared" si="72"/>
        <v>100</v>
      </c>
      <c r="H490" s="219">
        <f t="shared" si="73"/>
        <v>277.77777777777777</v>
      </c>
      <c r="I490" s="219">
        <f t="shared" si="74"/>
        <v>9.2592592592592587E-2</v>
      </c>
      <c r="J490" s="217"/>
      <c r="K490" s="220"/>
      <c r="L490" s="220"/>
      <c r="M490" s="221"/>
      <c r="N490" s="222">
        <f t="shared" si="75"/>
        <v>0</v>
      </c>
      <c r="O490" s="223"/>
      <c r="P490" s="224"/>
      <c r="Q490" s="224"/>
      <c r="R490" s="224"/>
      <c r="S490" s="224"/>
      <c r="T490" s="225"/>
      <c r="U490" s="226">
        <f t="shared" si="76"/>
        <v>0.18518518518518517</v>
      </c>
      <c r="V490" s="227"/>
      <c r="W490" s="228" t="str">
        <f t="shared" si="77"/>
        <v>0</v>
      </c>
      <c r="X490" s="509"/>
      <c r="Y490" s="229">
        <f t="shared" si="78"/>
        <v>0</v>
      </c>
    </row>
    <row r="491" spans="2:25" ht="18.75" customHeight="1">
      <c r="B491" s="515"/>
      <c r="C491" s="506"/>
      <c r="D491" s="216">
        <v>8</v>
      </c>
      <c r="E491" s="216" t="s">
        <v>7440</v>
      </c>
      <c r="F491" s="217">
        <v>750</v>
      </c>
      <c r="G491" s="218">
        <f t="shared" si="72"/>
        <v>150</v>
      </c>
      <c r="H491" s="219">
        <f t="shared" si="73"/>
        <v>416.66666666666663</v>
      </c>
      <c r="I491" s="219">
        <f t="shared" si="74"/>
        <v>0.13888888888888887</v>
      </c>
      <c r="J491" s="217"/>
      <c r="K491" s="220"/>
      <c r="L491" s="220"/>
      <c r="M491" s="221"/>
      <c r="N491" s="222">
        <f t="shared" si="75"/>
        <v>0</v>
      </c>
      <c r="O491" s="223"/>
      <c r="P491" s="224"/>
      <c r="Q491" s="224"/>
      <c r="R491" s="224"/>
      <c r="S491" s="224"/>
      <c r="T491" s="225"/>
      <c r="U491" s="226">
        <f t="shared" si="76"/>
        <v>0.27777777777777773</v>
      </c>
      <c r="V491" s="227"/>
      <c r="W491" s="228" t="str">
        <f t="shared" si="77"/>
        <v>0</v>
      </c>
      <c r="X491" s="509"/>
      <c r="Y491" s="229">
        <f t="shared" si="78"/>
        <v>0</v>
      </c>
    </row>
    <row r="492" spans="2:25" ht="18.75" customHeight="1">
      <c r="B492" s="515"/>
      <c r="C492" s="506"/>
      <c r="D492" s="216">
        <v>9</v>
      </c>
      <c r="E492" s="216" t="s">
        <v>7441</v>
      </c>
      <c r="F492" s="217">
        <v>600</v>
      </c>
      <c r="G492" s="218">
        <f t="shared" si="72"/>
        <v>120</v>
      </c>
      <c r="H492" s="219">
        <f t="shared" si="73"/>
        <v>333.33333333333331</v>
      </c>
      <c r="I492" s="219">
        <f t="shared" si="74"/>
        <v>0.1111111111111111</v>
      </c>
      <c r="J492" s="217"/>
      <c r="K492" s="220"/>
      <c r="L492" s="220"/>
      <c r="M492" s="221"/>
      <c r="N492" s="222">
        <f t="shared" si="75"/>
        <v>0</v>
      </c>
      <c r="O492" s="223"/>
      <c r="P492" s="224"/>
      <c r="Q492" s="224"/>
      <c r="R492" s="224"/>
      <c r="S492" s="224"/>
      <c r="T492" s="225"/>
      <c r="U492" s="226">
        <f t="shared" si="76"/>
        <v>0.22222222222222221</v>
      </c>
      <c r="V492" s="227"/>
      <c r="W492" s="228" t="str">
        <f t="shared" si="77"/>
        <v>0</v>
      </c>
      <c r="X492" s="509"/>
      <c r="Y492" s="229">
        <f t="shared" si="78"/>
        <v>0</v>
      </c>
    </row>
    <row r="493" spans="2:25" ht="18.75" customHeight="1">
      <c r="B493" s="515"/>
      <c r="C493" s="506"/>
      <c r="D493" s="216">
        <v>10</v>
      </c>
      <c r="E493" s="216" t="s">
        <v>7442</v>
      </c>
      <c r="F493" s="217">
        <v>400</v>
      </c>
      <c r="G493" s="218">
        <f t="shared" si="72"/>
        <v>80</v>
      </c>
      <c r="H493" s="219">
        <f t="shared" si="73"/>
        <v>222.22222222222223</v>
      </c>
      <c r="I493" s="219">
        <f t="shared" si="74"/>
        <v>7.407407407407407E-2</v>
      </c>
      <c r="J493" s="217"/>
      <c r="K493" s="220"/>
      <c r="L493" s="220"/>
      <c r="M493" s="221"/>
      <c r="N493" s="222">
        <f t="shared" si="75"/>
        <v>0</v>
      </c>
      <c r="O493" s="223"/>
      <c r="P493" s="224"/>
      <c r="Q493" s="224"/>
      <c r="R493" s="224"/>
      <c r="S493" s="224"/>
      <c r="T493" s="225"/>
      <c r="U493" s="226">
        <f t="shared" si="76"/>
        <v>0.14814814814814814</v>
      </c>
      <c r="V493" s="227"/>
      <c r="W493" s="228" t="str">
        <f t="shared" si="77"/>
        <v>0</v>
      </c>
      <c r="X493" s="509"/>
      <c r="Y493" s="229">
        <f t="shared" si="78"/>
        <v>0</v>
      </c>
    </row>
    <row r="494" spans="2:25" ht="18.75" customHeight="1">
      <c r="B494" s="515"/>
      <c r="C494" s="506"/>
      <c r="D494" s="216">
        <v>11</v>
      </c>
      <c r="E494" s="216" t="s">
        <v>7443</v>
      </c>
      <c r="F494" s="217">
        <v>250</v>
      </c>
      <c r="G494" s="218">
        <f t="shared" si="72"/>
        <v>50</v>
      </c>
      <c r="H494" s="219">
        <f t="shared" si="73"/>
        <v>138.88888888888889</v>
      </c>
      <c r="I494" s="219">
        <f t="shared" si="74"/>
        <v>4.6296296296296294E-2</v>
      </c>
      <c r="J494" s="217"/>
      <c r="K494" s="220"/>
      <c r="L494" s="220"/>
      <c r="M494" s="232"/>
      <c r="N494" s="222">
        <f t="shared" si="75"/>
        <v>0</v>
      </c>
      <c r="O494" s="223"/>
      <c r="P494" s="224"/>
      <c r="Q494" s="224"/>
      <c r="R494" s="224"/>
      <c r="S494" s="224"/>
      <c r="T494" s="225"/>
      <c r="U494" s="226">
        <f t="shared" si="76"/>
        <v>9.2592592592592587E-2</v>
      </c>
      <c r="V494" s="227"/>
      <c r="W494" s="228" t="str">
        <f t="shared" si="77"/>
        <v>0</v>
      </c>
      <c r="X494" s="509"/>
      <c r="Y494" s="229">
        <f t="shared" si="78"/>
        <v>0</v>
      </c>
    </row>
    <row r="495" spans="2:25" ht="18.75" customHeight="1">
      <c r="B495" s="515"/>
      <c r="C495" s="506"/>
      <c r="D495" s="216">
        <v>12</v>
      </c>
      <c r="E495" s="216" t="s">
        <v>7444</v>
      </c>
      <c r="F495" s="217">
        <v>400</v>
      </c>
      <c r="G495" s="218">
        <f t="shared" si="72"/>
        <v>80</v>
      </c>
      <c r="H495" s="219">
        <f t="shared" si="73"/>
        <v>222.22222222222223</v>
      </c>
      <c r="I495" s="219">
        <f t="shared" si="74"/>
        <v>7.407407407407407E-2</v>
      </c>
      <c r="J495" s="217"/>
      <c r="K495" s="220"/>
      <c r="L495" s="220"/>
      <c r="M495" s="232"/>
      <c r="N495" s="222">
        <f t="shared" si="75"/>
        <v>0</v>
      </c>
      <c r="O495" s="223"/>
      <c r="P495" s="224"/>
      <c r="Q495" s="224"/>
      <c r="R495" s="224"/>
      <c r="S495" s="224"/>
      <c r="T495" s="225"/>
      <c r="U495" s="226">
        <f t="shared" si="76"/>
        <v>0.14814814814814814</v>
      </c>
      <c r="V495" s="227"/>
      <c r="W495" s="228" t="str">
        <f t="shared" si="77"/>
        <v>0</v>
      </c>
      <c r="X495" s="509"/>
      <c r="Y495" s="229">
        <f t="shared" si="78"/>
        <v>0</v>
      </c>
    </row>
    <row r="496" spans="2:25" ht="18.75" customHeight="1">
      <c r="B496" s="515"/>
      <c r="C496" s="506"/>
      <c r="D496" s="216">
        <v>13</v>
      </c>
      <c r="E496" s="216" t="s">
        <v>7445</v>
      </c>
      <c r="F496" s="217">
        <v>400</v>
      </c>
      <c r="G496" s="218">
        <f t="shared" ref="G496:G505" si="79">F496/$G$15</f>
        <v>80</v>
      </c>
      <c r="H496" s="219">
        <f t="shared" ref="H496:H505" si="80">F496/$H$15</f>
        <v>222.22222222222223</v>
      </c>
      <c r="I496" s="219">
        <f t="shared" ref="I496:I505" si="81">H496/$I$15</f>
        <v>7.407407407407407E-2</v>
      </c>
      <c r="J496" s="217"/>
      <c r="K496" s="220"/>
      <c r="L496" s="220"/>
      <c r="M496" s="232"/>
      <c r="N496" s="222">
        <f t="shared" si="75"/>
        <v>0</v>
      </c>
      <c r="O496" s="223"/>
      <c r="P496" s="224"/>
      <c r="Q496" s="224"/>
      <c r="R496" s="224"/>
      <c r="S496" s="224"/>
      <c r="T496" s="225"/>
      <c r="U496" s="226">
        <f t="shared" ref="U496:U505" si="82">H496/$U$15</f>
        <v>0.14814814814814814</v>
      </c>
      <c r="V496" s="227"/>
      <c r="W496" s="228" t="str">
        <f t="shared" ref="W496:W505" si="83">IF(V496&lt;1,"0",IF(V496&lt;5,"2",IF(V496&gt;=5,"6")))</f>
        <v>0</v>
      </c>
      <c r="X496" s="509"/>
      <c r="Y496" s="229">
        <f t="shared" ref="Y496:Y506" si="84">W496/2</f>
        <v>0</v>
      </c>
    </row>
    <row r="497" spans="2:25" ht="18.75" customHeight="1">
      <c r="B497" s="515"/>
      <c r="C497" s="506"/>
      <c r="D497" s="216"/>
      <c r="E497" s="216"/>
      <c r="F497" s="217"/>
      <c r="G497" s="218">
        <f t="shared" si="79"/>
        <v>0</v>
      </c>
      <c r="H497" s="219">
        <f t="shared" si="80"/>
        <v>0</v>
      </c>
      <c r="I497" s="219">
        <f t="shared" si="81"/>
        <v>0</v>
      </c>
      <c r="J497" s="217"/>
      <c r="K497" s="220"/>
      <c r="L497" s="220"/>
      <c r="M497" s="232"/>
      <c r="N497" s="222">
        <f t="shared" si="75"/>
        <v>0</v>
      </c>
      <c r="O497" s="223"/>
      <c r="P497" s="224"/>
      <c r="Q497" s="224"/>
      <c r="R497" s="224"/>
      <c r="S497" s="224"/>
      <c r="T497" s="225"/>
      <c r="U497" s="226">
        <f t="shared" si="82"/>
        <v>0</v>
      </c>
      <c r="V497" s="227"/>
      <c r="W497" s="228" t="str">
        <f t="shared" si="83"/>
        <v>0</v>
      </c>
      <c r="X497" s="509"/>
      <c r="Y497" s="229">
        <f t="shared" si="84"/>
        <v>0</v>
      </c>
    </row>
    <row r="498" spans="2:25" ht="18.75" customHeight="1">
      <c r="B498" s="515"/>
      <c r="C498" s="506"/>
      <c r="D498" s="216">
        <v>1</v>
      </c>
      <c r="E498" s="216" t="s">
        <v>7446</v>
      </c>
      <c r="F498" s="217">
        <v>500</v>
      </c>
      <c r="G498" s="218">
        <f t="shared" si="79"/>
        <v>100</v>
      </c>
      <c r="H498" s="219">
        <f t="shared" si="80"/>
        <v>277.77777777777777</v>
      </c>
      <c r="I498" s="219">
        <f t="shared" si="81"/>
        <v>9.2592592592592587E-2</v>
      </c>
      <c r="J498" s="217" t="s">
        <v>7447</v>
      </c>
      <c r="K498" s="220" t="s">
        <v>11384</v>
      </c>
      <c r="L498" s="220"/>
      <c r="M498" s="232">
        <f>SUM(H498:H504)</f>
        <v>2687.2222222222222</v>
      </c>
      <c r="N498" s="222">
        <f t="shared" si="75"/>
        <v>53.74444444444444</v>
      </c>
      <c r="O498" s="223" t="s">
        <v>293</v>
      </c>
      <c r="P498" s="224" t="s">
        <v>178</v>
      </c>
      <c r="Q498" s="224"/>
      <c r="R498" s="224" t="s">
        <v>3576</v>
      </c>
      <c r="S498" s="224"/>
      <c r="T498" s="225"/>
      <c r="U498" s="226">
        <f t="shared" si="82"/>
        <v>0.18518518518518517</v>
      </c>
      <c r="V498" s="227">
        <f>SUM(U498:U504)</f>
        <v>1.7914814814814815</v>
      </c>
      <c r="W498" s="228" t="str">
        <f t="shared" si="83"/>
        <v>2</v>
      </c>
      <c r="X498" s="509"/>
      <c r="Y498" s="229">
        <f t="shared" si="84"/>
        <v>1</v>
      </c>
    </row>
    <row r="499" spans="2:25" ht="18.75" customHeight="1">
      <c r="B499" s="515"/>
      <c r="C499" s="506"/>
      <c r="D499" s="216">
        <v>2</v>
      </c>
      <c r="E499" s="216" t="s">
        <v>7448</v>
      </c>
      <c r="F499" s="217">
        <v>1700</v>
      </c>
      <c r="G499" s="218">
        <f t="shared" si="79"/>
        <v>340</v>
      </c>
      <c r="H499" s="219">
        <f t="shared" si="80"/>
        <v>944.44444444444446</v>
      </c>
      <c r="I499" s="219">
        <f t="shared" si="81"/>
        <v>0.31481481481481483</v>
      </c>
      <c r="J499" s="217"/>
      <c r="K499" s="220"/>
      <c r="L499" s="220"/>
      <c r="M499" s="232"/>
      <c r="N499" s="222">
        <f t="shared" si="75"/>
        <v>0</v>
      </c>
      <c r="O499" s="223"/>
      <c r="P499" s="224"/>
      <c r="Q499" s="224"/>
      <c r="R499" s="224"/>
      <c r="S499" s="224"/>
      <c r="T499" s="225"/>
      <c r="U499" s="226">
        <f t="shared" si="82"/>
        <v>0.62962962962962965</v>
      </c>
      <c r="V499" s="227"/>
      <c r="W499" s="228" t="str">
        <f t="shared" si="83"/>
        <v>0</v>
      </c>
      <c r="X499" s="509"/>
      <c r="Y499" s="229">
        <f t="shared" si="84"/>
        <v>0</v>
      </c>
    </row>
    <row r="500" spans="2:25" ht="18.75" customHeight="1">
      <c r="B500" s="515"/>
      <c r="C500" s="506"/>
      <c r="D500" s="216">
        <v>3</v>
      </c>
      <c r="E500" s="216" t="s">
        <v>7449</v>
      </c>
      <c r="F500" s="217">
        <v>214</v>
      </c>
      <c r="G500" s="218">
        <f t="shared" si="79"/>
        <v>42.8</v>
      </c>
      <c r="H500" s="219">
        <f t="shared" si="80"/>
        <v>118.88888888888889</v>
      </c>
      <c r="I500" s="219">
        <f t="shared" si="81"/>
        <v>3.9629629629629626E-2</v>
      </c>
      <c r="J500" s="217"/>
      <c r="K500" s="220"/>
      <c r="L500" s="220"/>
      <c r="M500" s="232"/>
      <c r="N500" s="222">
        <f t="shared" si="75"/>
        <v>0</v>
      </c>
      <c r="O500" s="223"/>
      <c r="P500" s="224"/>
      <c r="Q500" s="224"/>
      <c r="R500" s="224"/>
      <c r="S500" s="224"/>
      <c r="T500" s="225"/>
      <c r="U500" s="226">
        <f t="shared" si="82"/>
        <v>7.9259259259259252E-2</v>
      </c>
      <c r="V500" s="227"/>
      <c r="W500" s="228" t="str">
        <f t="shared" si="83"/>
        <v>0</v>
      </c>
      <c r="X500" s="509"/>
      <c r="Y500" s="229">
        <f t="shared" si="84"/>
        <v>0</v>
      </c>
    </row>
    <row r="501" spans="2:25" ht="18.75" customHeight="1">
      <c r="B501" s="515"/>
      <c r="C501" s="506"/>
      <c r="D501" s="216">
        <v>4</v>
      </c>
      <c r="E501" s="216" t="s">
        <v>7450</v>
      </c>
      <c r="F501" s="217">
        <v>400</v>
      </c>
      <c r="G501" s="218">
        <f t="shared" si="79"/>
        <v>80</v>
      </c>
      <c r="H501" s="219">
        <f t="shared" si="80"/>
        <v>222.22222222222223</v>
      </c>
      <c r="I501" s="219">
        <f t="shared" si="81"/>
        <v>7.407407407407407E-2</v>
      </c>
      <c r="J501" s="217"/>
      <c r="K501" s="220"/>
      <c r="L501" s="220"/>
      <c r="M501" s="232"/>
      <c r="N501" s="222">
        <f t="shared" si="75"/>
        <v>0</v>
      </c>
      <c r="O501" s="223"/>
      <c r="P501" s="224"/>
      <c r="Q501" s="224"/>
      <c r="R501" s="224"/>
      <c r="S501" s="224"/>
      <c r="T501" s="225"/>
      <c r="U501" s="226">
        <f t="shared" si="82"/>
        <v>0.14814814814814814</v>
      </c>
      <c r="V501" s="227"/>
      <c r="W501" s="228" t="str">
        <f t="shared" si="83"/>
        <v>0</v>
      </c>
      <c r="X501" s="509"/>
      <c r="Y501" s="229">
        <f t="shared" si="84"/>
        <v>0</v>
      </c>
    </row>
    <row r="502" spans="2:25" ht="18.75" customHeight="1">
      <c r="B502" s="515"/>
      <c r="C502" s="506"/>
      <c r="D502" s="216">
        <v>5</v>
      </c>
      <c r="E502" s="216" t="s">
        <v>7451</v>
      </c>
      <c r="F502" s="217">
        <v>86</v>
      </c>
      <c r="G502" s="218">
        <f t="shared" si="79"/>
        <v>17.2</v>
      </c>
      <c r="H502" s="219">
        <f t="shared" si="80"/>
        <v>47.777777777777779</v>
      </c>
      <c r="I502" s="219">
        <f t="shared" si="81"/>
        <v>1.5925925925925927E-2</v>
      </c>
      <c r="J502" s="217"/>
      <c r="K502" s="220"/>
      <c r="L502" s="220"/>
      <c r="M502" s="232"/>
      <c r="N502" s="222">
        <f t="shared" si="75"/>
        <v>0</v>
      </c>
      <c r="O502" s="223"/>
      <c r="P502" s="224"/>
      <c r="Q502" s="224"/>
      <c r="R502" s="224"/>
      <c r="S502" s="224"/>
      <c r="T502" s="225"/>
      <c r="U502" s="226">
        <f t="shared" si="82"/>
        <v>3.1851851851851853E-2</v>
      </c>
      <c r="V502" s="227"/>
      <c r="W502" s="228" t="str">
        <f t="shared" si="83"/>
        <v>0</v>
      </c>
      <c r="X502" s="509"/>
      <c r="Y502" s="229">
        <f t="shared" si="84"/>
        <v>0</v>
      </c>
    </row>
    <row r="503" spans="2:25" ht="18.75" customHeight="1">
      <c r="B503" s="515"/>
      <c r="C503" s="506"/>
      <c r="D503" s="216">
        <v>6</v>
      </c>
      <c r="E503" s="216" t="s">
        <v>7452</v>
      </c>
      <c r="F503" s="217">
        <v>137</v>
      </c>
      <c r="G503" s="218">
        <f t="shared" si="79"/>
        <v>27.4</v>
      </c>
      <c r="H503" s="219">
        <f t="shared" si="80"/>
        <v>76.111111111111114</v>
      </c>
      <c r="I503" s="219">
        <f t="shared" si="81"/>
        <v>2.5370370370370373E-2</v>
      </c>
      <c r="J503" s="217"/>
      <c r="K503" s="220"/>
      <c r="L503" s="220"/>
      <c r="M503" s="232"/>
      <c r="N503" s="222">
        <f t="shared" si="75"/>
        <v>0</v>
      </c>
      <c r="O503" s="223"/>
      <c r="P503" s="224"/>
      <c r="Q503" s="224"/>
      <c r="R503" s="224"/>
      <c r="S503" s="224"/>
      <c r="T503" s="225"/>
      <c r="U503" s="226">
        <f t="shared" si="82"/>
        <v>5.0740740740740746E-2</v>
      </c>
      <c r="V503" s="227"/>
      <c r="W503" s="228" t="str">
        <f t="shared" si="83"/>
        <v>0</v>
      </c>
      <c r="X503" s="509"/>
      <c r="Y503" s="229">
        <f t="shared" si="84"/>
        <v>0</v>
      </c>
    </row>
    <row r="504" spans="2:25" ht="18.75" customHeight="1">
      <c r="B504" s="515"/>
      <c r="C504" s="506"/>
      <c r="D504" s="216">
        <v>7</v>
      </c>
      <c r="E504" s="216" t="s">
        <v>7453</v>
      </c>
      <c r="F504" s="217">
        <v>1800</v>
      </c>
      <c r="G504" s="218">
        <f t="shared" si="79"/>
        <v>360</v>
      </c>
      <c r="H504" s="219">
        <f t="shared" si="80"/>
        <v>1000</v>
      </c>
      <c r="I504" s="219">
        <f t="shared" si="81"/>
        <v>0.33333333333333331</v>
      </c>
      <c r="J504" s="217"/>
      <c r="K504" s="220"/>
      <c r="L504" s="220"/>
      <c r="M504" s="232"/>
      <c r="N504" s="222">
        <f t="shared" si="75"/>
        <v>0</v>
      </c>
      <c r="O504" s="223"/>
      <c r="P504" s="224"/>
      <c r="Q504" s="224"/>
      <c r="R504" s="224"/>
      <c r="S504" s="224"/>
      <c r="T504" s="225"/>
      <c r="U504" s="226">
        <f t="shared" si="82"/>
        <v>0.66666666666666663</v>
      </c>
      <c r="V504" s="227"/>
      <c r="W504" s="228" t="str">
        <f t="shared" si="83"/>
        <v>0</v>
      </c>
      <c r="X504" s="509"/>
      <c r="Y504" s="229">
        <f t="shared" si="84"/>
        <v>0</v>
      </c>
    </row>
    <row r="505" spans="2:25" ht="18.75" customHeight="1">
      <c r="B505" s="515"/>
      <c r="C505" s="506"/>
      <c r="D505" s="216"/>
      <c r="E505" s="216"/>
      <c r="F505" s="217"/>
      <c r="G505" s="218">
        <f t="shared" si="79"/>
        <v>0</v>
      </c>
      <c r="H505" s="219">
        <f t="shared" si="80"/>
        <v>0</v>
      </c>
      <c r="I505" s="219">
        <f t="shared" si="81"/>
        <v>0</v>
      </c>
      <c r="J505" s="217"/>
      <c r="K505" s="220"/>
      <c r="L505" s="220"/>
      <c r="M505" s="232"/>
      <c r="N505" s="222">
        <f t="shared" si="75"/>
        <v>0</v>
      </c>
      <c r="O505" s="223"/>
      <c r="P505" s="224"/>
      <c r="Q505" s="224"/>
      <c r="R505" s="224"/>
      <c r="S505" s="224"/>
      <c r="T505" s="225"/>
      <c r="U505" s="226">
        <f t="shared" si="82"/>
        <v>0</v>
      </c>
      <c r="V505" s="227"/>
      <c r="W505" s="228" t="str">
        <f t="shared" si="83"/>
        <v>0</v>
      </c>
      <c r="X505" s="509"/>
      <c r="Y505" s="229">
        <f t="shared" si="84"/>
        <v>0</v>
      </c>
    </row>
    <row r="506" spans="2:25" ht="18.75" customHeight="1">
      <c r="B506" s="516"/>
      <c r="C506" s="507"/>
      <c r="D506" s="216"/>
      <c r="E506" s="216"/>
      <c r="F506" s="217"/>
      <c r="G506" s="218">
        <f>F506/$G$15</f>
        <v>0</v>
      </c>
      <c r="H506" s="219">
        <f>F506/$H$15</f>
        <v>0</v>
      </c>
      <c r="I506" s="219">
        <f>H506/$I$15</f>
        <v>0</v>
      </c>
      <c r="J506" s="217"/>
      <c r="K506" s="220"/>
      <c r="L506" s="220"/>
      <c r="M506" s="232"/>
      <c r="N506" s="222">
        <f>M506/$N$15</f>
        <v>0</v>
      </c>
      <c r="O506" s="231"/>
      <c r="P506" s="231"/>
      <c r="Q506" s="231"/>
      <c r="R506" s="231"/>
      <c r="S506" s="231"/>
      <c r="T506" s="225"/>
      <c r="U506" s="226">
        <f>H506/$U$15</f>
        <v>0</v>
      </c>
      <c r="V506" s="227"/>
      <c r="W506" s="228" t="str">
        <f>IF(V506&lt;1,"0",IF(V506&lt;5,"2",IF(V506&gt;=5,"6")))</f>
        <v>0</v>
      </c>
      <c r="X506" s="510"/>
      <c r="Y506" s="229">
        <f t="shared" si="84"/>
        <v>0</v>
      </c>
    </row>
    <row r="507" spans="2:25">
      <c r="B507" s="233"/>
      <c r="C507" s="234" t="s">
        <v>111</v>
      </c>
      <c r="D507" s="235"/>
      <c r="E507" s="236">
        <f>COUNTA(E432:E506)</f>
        <v>68</v>
      </c>
      <c r="F507" s="236">
        <f>SUM(F432:F506)</f>
        <v>29904</v>
      </c>
      <c r="G507" s="236">
        <f>SUM(G432:G506)</f>
        <v>5980.7999999999993</v>
      </c>
      <c r="H507" s="236">
        <f>SUM(H432:H506)</f>
        <v>16613.333333333332</v>
      </c>
      <c r="I507" s="236">
        <f>SUM(I432:I506)</f>
        <v>5.5377777777777784</v>
      </c>
      <c r="J507" s="236">
        <f>COUNTA(J432:J506)</f>
        <v>4</v>
      </c>
      <c r="K507" s="236">
        <f>COUNTA(K432:K506)</f>
        <v>6</v>
      </c>
      <c r="L507" s="236">
        <f>COUNTA(L432:L506)</f>
        <v>0</v>
      </c>
      <c r="M507" s="236">
        <f>SUM(M432:M506)</f>
        <v>16613.333333333332</v>
      </c>
      <c r="N507" s="236">
        <f>SUM(N432:N506)</f>
        <v>332.26666666666665</v>
      </c>
      <c r="O507" s="237"/>
      <c r="P507" s="238">
        <f>COUNTIF(P432:P506, "YES")</f>
        <v>0</v>
      </c>
      <c r="Q507" s="237"/>
      <c r="R507" s="237"/>
      <c r="S507" s="237"/>
      <c r="T507" s="237"/>
      <c r="U507" s="236">
        <f>SUM(U432:U506)</f>
        <v>11.075555555555557</v>
      </c>
      <c r="V507" s="236">
        <f>SUM(V432:V506)</f>
        <v>11.075555555555555</v>
      </c>
      <c r="W507" s="236">
        <f t="array" ref="W507">SUM(ABS(W432:W506))</f>
        <v>12</v>
      </c>
      <c r="X507" s="238" t="str">
        <f>IF(X432&lt;0.2, "0", IF(X432&lt;=2, "2", IF(X432&gt;2, ROUND(X432,0))))</f>
        <v>2</v>
      </c>
      <c r="Y507" s="236">
        <f>SUM(Y432:Y506)</f>
        <v>6</v>
      </c>
    </row>
    <row r="508" spans="2:25" ht="18.75" customHeight="1">
      <c r="B508" s="514">
        <v>9</v>
      </c>
      <c r="C508" s="505" t="s">
        <v>7454</v>
      </c>
      <c r="D508" s="216"/>
      <c r="E508" s="216" t="s">
        <v>7455</v>
      </c>
      <c r="F508" s="217">
        <v>518</v>
      </c>
      <c r="G508" s="218">
        <f t="shared" ref="G508:G552" si="85">F508/$G$15</f>
        <v>103.6</v>
      </c>
      <c r="H508" s="219">
        <f t="shared" ref="H508:H552" si="86">F508/$H$15</f>
        <v>287.77777777777777</v>
      </c>
      <c r="I508" s="219">
        <f t="shared" ref="I508:I552" si="87">H508/$I$15</f>
        <v>9.5925925925925928E-2</v>
      </c>
      <c r="J508" s="170" t="s">
        <v>7456</v>
      </c>
      <c r="K508" s="166" t="s">
        <v>7457</v>
      </c>
      <c r="L508" s="166"/>
      <c r="M508" s="167">
        <f>SUM(H508:H531)</f>
        <v>3499.9999999999995</v>
      </c>
      <c r="N508" s="222">
        <f t="shared" ref="N508:N552" si="88">M508/$N$15</f>
        <v>69.999999999999986</v>
      </c>
      <c r="O508" s="53" t="s">
        <v>939</v>
      </c>
      <c r="P508" s="54" t="s">
        <v>7458</v>
      </c>
      <c r="Q508" s="54"/>
      <c r="R508" s="54" t="s">
        <v>7224</v>
      </c>
      <c r="S508" s="54"/>
      <c r="T508" s="58"/>
      <c r="U508" s="226">
        <f t="shared" ref="U508:U552" si="89">H508/$U$15</f>
        <v>0.19185185185185186</v>
      </c>
      <c r="V508" s="227">
        <f>SUM(U508:U531)</f>
        <v>2.333333333333333</v>
      </c>
      <c r="W508" s="228" t="str">
        <f t="shared" ref="W508:W552" si="90">IF(V508&lt;1,"0",IF(V508&lt;5,"2",IF(V508&gt;=5,"6")))</f>
        <v>2</v>
      </c>
      <c r="X508" s="508">
        <f>K554/$X$15</f>
        <v>0.66666666666666663</v>
      </c>
      <c r="Y508" s="229">
        <f t="shared" ref="Y508:Y553" si="91">W508/2</f>
        <v>1</v>
      </c>
    </row>
    <row r="509" spans="2:25" ht="18.75" customHeight="1">
      <c r="B509" s="515"/>
      <c r="C509" s="506"/>
      <c r="D509" s="216"/>
      <c r="E509" s="216" t="s">
        <v>7459</v>
      </c>
      <c r="F509" s="217">
        <v>260</v>
      </c>
      <c r="G509" s="218">
        <f t="shared" si="85"/>
        <v>52</v>
      </c>
      <c r="H509" s="219">
        <f t="shared" si="86"/>
        <v>144.44444444444443</v>
      </c>
      <c r="I509" s="219">
        <f t="shared" si="87"/>
        <v>4.8148148148148141E-2</v>
      </c>
      <c r="J509" s="170"/>
      <c r="K509" s="166"/>
      <c r="L509" s="166"/>
      <c r="M509" s="167"/>
      <c r="N509" s="222">
        <f t="shared" si="88"/>
        <v>0</v>
      </c>
      <c r="O509" s="53"/>
      <c r="P509" s="54"/>
      <c r="Q509" s="54"/>
      <c r="R509" s="54"/>
      <c r="S509" s="54"/>
      <c r="T509" s="58"/>
      <c r="U509" s="226">
        <f t="shared" si="89"/>
        <v>9.6296296296296283E-2</v>
      </c>
      <c r="V509" s="227"/>
      <c r="W509" s="228" t="str">
        <f t="shared" si="90"/>
        <v>0</v>
      </c>
      <c r="X509" s="509"/>
      <c r="Y509" s="229">
        <f t="shared" si="91"/>
        <v>0</v>
      </c>
    </row>
    <row r="510" spans="2:25" ht="18.75" customHeight="1">
      <c r="B510" s="515"/>
      <c r="C510" s="506"/>
      <c r="D510" s="216"/>
      <c r="E510" s="216" t="s">
        <v>7460</v>
      </c>
      <c r="F510" s="217">
        <v>209</v>
      </c>
      <c r="G510" s="218">
        <f t="shared" si="85"/>
        <v>41.8</v>
      </c>
      <c r="H510" s="219">
        <f t="shared" si="86"/>
        <v>116.11111111111111</v>
      </c>
      <c r="I510" s="219">
        <f t="shared" si="87"/>
        <v>3.8703703703703705E-2</v>
      </c>
      <c r="J510" s="170"/>
      <c r="K510" s="166"/>
      <c r="L510" s="166"/>
      <c r="M510" s="167"/>
      <c r="N510" s="222">
        <f t="shared" si="88"/>
        <v>0</v>
      </c>
      <c r="O510" s="53"/>
      <c r="P510" s="54"/>
      <c r="Q510" s="54"/>
      <c r="R510" s="54"/>
      <c r="S510" s="54"/>
      <c r="T510" s="58"/>
      <c r="U510" s="226">
        <f t="shared" si="89"/>
        <v>7.7407407407407411E-2</v>
      </c>
      <c r="V510" s="227"/>
      <c r="W510" s="228" t="str">
        <f t="shared" si="90"/>
        <v>0</v>
      </c>
      <c r="X510" s="509"/>
      <c r="Y510" s="229">
        <f t="shared" si="91"/>
        <v>0</v>
      </c>
    </row>
    <row r="511" spans="2:25" ht="18.75" customHeight="1">
      <c r="B511" s="515"/>
      <c r="C511" s="506"/>
      <c r="D511" s="216"/>
      <c r="E511" s="216" t="s">
        <v>7461</v>
      </c>
      <c r="F511" s="217">
        <v>164</v>
      </c>
      <c r="G511" s="218">
        <f t="shared" si="85"/>
        <v>32.799999999999997</v>
      </c>
      <c r="H511" s="219">
        <f t="shared" si="86"/>
        <v>91.111111111111114</v>
      </c>
      <c r="I511" s="219">
        <f t="shared" si="87"/>
        <v>3.037037037037037E-2</v>
      </c>
      <c r="J511" s="170"/>
      <c r="K511" s="166"/>
      <c r="L511" s="166"/>
      <c r="M511" s="167"/>
      <c r="N511" s="222">
        <f t="shared" si="88"/>
        <v>0</v>
      </c>
      <c r="O511" s="53"/>
      <c r="P511" s="54"/>
      <c r="Q511" s="54"/>
      <c r="R511" s="54"/>
      <c r="S511" s="54"/>
      <c r="T511" s="58"/>
      <c r="U511" s="226">
        <f t="shared" si="89"/>
        <v>6.0740740740740741E-2</v>
      </c>
      <c r="V511" s="227"/>
      <c r="W511" s="228" t="str">
        <f t="shared" si="90"/>
        <v>0</v>
      </c>
      <c r="X511" s="509"/>
      <c r="Y511" s="229">
        <f t="shared" si="91"/>
        <v>0</v>
      </c>
    </row>
    <row r="512" spans="2:25" ht="18.75" customHeight="1">
      <c r="B512" s="515"/>
      <c r="C512" s="506"/>
      <c r="D512" s="216"/>
      <c r="E512" s="216" t="s">
        <v>531</v>
      </c>
      <c r="F512" s="217">
        <v>314</v>
      </c>
      <c r="G512" s="218">
        <f t="shared" si="85"/>
        <v>62.8</v>
      </c>
      <c r="H512" s="219">
        <f t="shared" si="86"/>
        <v>174.44444444444443</v>
      </c>
      <c r="I512" s="219">
        <f t="shared" si="87"/>
        <v>5.8148148148148143E-2</v>
      </c>
      <c r="J512" s="170"/>
      <c r="K512" s="166"/>
      <c r="L512" s="166"/>
      <c r="M512" s="167"/>
      <c r="N512" s="222">
        <f t="shared" si="88"/>
        <v>0</v>
      </c>
      <c r="O512" s="53"/>
      <c r="P512" s="54"/>
      <c r="Q512" s="54"/>
      <c r="R512" s="54"/>
      <c r="S512" s="54"/>
      <c r="T512" s="58"/>
      <c r="U512" s="226">
        <f t="shared" si="89"/>
        <v>0.11629629629629629</v>
      </c>
      <c r="V512" s="227"/>
      <c r="W512" s="228" t="str">
        <f t="shared" si="90"/>
        <v>0</v>
      </c>
      <c r="X512" s="509"/>
      <c r="Y512" s="229">
        <f t="shared" si="91"/>
        <v>0</v>
      </c>
    </row>
    <row r="513" spans="2:25" ht="18.75" customHeight="1">
      <c r="B513" s="515"/>
      <c r="C513" s="506"/>
      <c r="D513" s="216"/>
      <c r="E513" s="216" t="s">
        <v>7462</v>
      </c>
      <c r="F513" s="217">
        <v>302</v>
      </c>
      <c r="G513" s="218">
        <f t="shared" si="85"/>
        <v>60.4</v>
      </c>
      <c r="H513" s="219">
        <f t="shared" si="86"/>
        <v>167.77777777777777</v>
      </c>
      <c r="I513" s="219">
        <f t="shared" si="87"/>
        <v>5.5925925925925921E-2</v>
      </c>
      <c r="J513" s="170"/>
      <c r="K513" s="166"/>
      <c r="L513" s="166"/>
      <c r="M513" s="167"/>
      <c r="N513" s="222">
        <f t="shared" si="88"/>
        <v>0</v>
      </c>
      <c r="O513" s="53"/>
      <c r="P513" s="54"/>
      <c r="Q513" s="54"/>
      <c r="R513" s="54"/>
      <c r="S513" s="54"/>
      <c r="T513" s="58"/>
      <c r="U513" s="226">
        <f t="shared" si="89"/>
        <v>0.11185185185185184</v>
      </c>
      <c r="V513" s="227"/>
      <c r="W513" s="228" t="str">
        <f t="shared" si="90"/>
        <v>0</v>
      </c>
      <c r="X513" s="509"/>
      <c r="Y513" s="229">
        <f t="shared" si="91"/>
        <v>0</v>
      </c>
    </row>
    <row r="514" spans="2:25" ht="18.75" customHeight="1">
      <c r="B514" s="515"/>
      <c r="C514" s="506"/>
      <c r="D514" s="216"/>
      <c r="E514" s="216" t="s">
        <v>384</v>
      </c>
      <c r="F514" s="217">
        <v>393</v>
      </c>
      <c r="G514" s="218">
        <f t="shared" si="85"/>
        <v>78.599999999999994</v>
      </c>
      <c r="H514" s="219">
        <f t="shared" si="86"/>
        <v>218.33333333333331</v>
      </c>
      <c r="I514" s="219">
        <f t="shared" si="87"/>
        <v>7.2777777777777775E-2</v>
      </c>
      <c r="J514" s="170"/>
      <c r="K514" s="166"/>
      <c r="L514" s="166"/>
      <c r="M514" s="167"/>
      <c r="N514" s="222">
        <f t="shared" si="88"/>
        <v>0</v>
      </c>
      <c r="O514" s="53"/>
      <c r="P514" s="54"/>
      <c r="Q514" s="54"/>
      <c r="R514" s="54"/>
      <c r="S514" s="54"/>
      <c r="T514" s="58"/>
      <c r="U514" s="226">
        <f t="shared" si="89"/>
        <v>0.14555555555555555</v>
      </c>
      <c r="V514" s="227"/>
      <c r="W514" s="228" t="str">
        <f t="shared" si="90"/>
        <v>0</v>
      </c>
      <c r="X514" s="509"/>
      <c r="Y514" s="229">
        <f t="shared" si="91"/>
        <v>0</v>
      </c>
    </row>
    <row r="515" spans="2:25" ht="18.75" customHeight="1">
      <c r="B515" s="515"/>
      <c r="C515" s="506"/>
      <c r="D515" s="216"/>
      <c r="E515" s="216" t="s">
        <v>7463</v>
      </c>
      <c r="F515" s="217">
        <v>262</v>
      </c>
      <c r="G515" s="218">
        <f t="shared" si="85"/>
        <v>52.4</v>
      </c>
      <c r="H515" s="219">
        <f t="shared" si="86"/>
        <v>145.55555555555554</v>
      </c>
      <c r="I515" s="219">
        <f t="shared" si="87"/>
        <v>4.8518518518518516E-2</v>
      </c>
      <c r="J515" s="170"/>
      <c r="K515" s="166"/>
      <c r="L515" s="166"/>
      <c r="M515" s="167"/>
      <c r="N515" s="222">
        <f t="shared" si="88"/>
        <v>0</v>
      </c>
      <c r="O515" s="53"/>
      <c r="P515" s="54"/>
      <c r="Q515" s="54"/>
      <c r="R515" s="54"/>
      <c r="S515" s="54"/>
      <c r="T515" s="58"/>
      <c r="U515" s="226">
        <f t="shared" si="89"/>
        <v>9.7037037037037033E-2</v>
      </c>
      <c r="V515" s="227"/>
      <c r="W515" s="228" t="str">
        <f t="shared" si="90"/>
        <v>0</v>
      </c>
      <c r="X515" s="509"/>
      <c r="Y515" s="229">
        <f t="shared" si="91"/>
        <v>0</v>
      </c>
    </row>
    <row r="516" spans="2:25" ht="18.75" customHeight="1">
      <c r="B516" s="515"/>
      <c r="C516" s="506"/>
      <c r="D516" s="216"/>
      <c r="E516" s="216" t="s">
        <v>261</v>
      </c>
      <c r="F516" s="217">
        <v>264</v>
      </c>
      <c r="G516" s="218">
        <f t="shared" si="85"/>
        <v>52.8</v>
      </c>
      <c r="H516" s="219">
        <f t="shared" si="86"/>
        <v>146.66666666666666</v>
      </c>
      <c r="I516" s="219">
        <f t="shared" si="87"/>
        <v>4.8888888888888885E-2</v>
      </c>
      <c r="J516" s="170"/>
      <c r="K516" s="166"/>
      <c r="L516" s="166"/>
      <c r="M516" s="167"/>
      <c r="N516" s="222">
        <f t="shared" si="88"/>
        <v>0</v>
      </c>
      <c r="O516" s="53"/>
      <c r="P516" s="54"/>
      <c r="Q516" s="54"/>
      <c r="R516" s="54"/>
      <c r="S516" s="54"/>
      <c r="T516" s="58"/>
      <c r="U516" s="226">
        <f t="shared" si="89"/>
        <v>9.7777777777777769E-2</v>
      </c>
      <c r="V516" s="227"/>
      <c r="W516" s="228" t="str">
        <f t="shared" si="90"/>
        <v>0</v>
      </c>
      <c r="X516" s="509"/>
      <c r="Y516" s="229">
        <f t="shared" si="91"/>
        <v>0</v>
      </c>
    </row>
    <row r="517" spans="2:25" ht="18.75" customHeight="1">
      <c r="B517" s="515"/>
      <c r="C517" s="506"/>
      <c r="D517" s="216"/>
      <c r="E517" s="216" t="s">
        <v>7464</v>
      </c>
      <c r="F517" s="217">
        <v>208</v>
      </c>
      <c r="G517" s="218">
        <f t="shared" si="85"/>
        <v>41.6</v>
      </c>
      <c r="H517" s="219">
        <f t="shared" si="86"/>
        <v>115.55555555555556</v>
      </c>
      <c r="I517" s="219">
        <f t="shared" si="87"/>
        <v>3.8518518518518521E-2</v>
      </c>
      <c r="J517" s="170"/>
      <c r="K517" s="166"/>
      <c r="L517" s="166"/>
      <c r="M517" s="167"/>
      <c r="N517" s="222">
        <f t="shared" si="88"/>
        <v>0</v>
      </c>
      <c r="O517" s="53"/>
      <c r="P517" s="54"/>
      <c r="Q517" s="54"/>
      <c r="R517" s="54"/>
      <c r="S517" s="54"/>
      <c r="T517" s="58"/>
      <c r="U517" s="226">
        <f t="shared" si="89"/>
        <v>7.7037037037037043E-2</v>
      </c>
      <c r="V517" s="227"/>
      <c r="W517" s="228" t="str">
        <f t="shared" si="90"/>
        <v>0</v>
      </c>
      <c r="X517" s="509"/>
      <c r="Y517" s="229">
        <f t="shared" si="91"/>
        <v>0</v>
      </c>
    </row>
    <row r="518" spans="2:25" ht="18.75" customHeight="1">
      <c r="B518" s="515"/>
      <c r="C518" s="506"/>
      <c r="D518" s="216"/>
      <c r="E518" s="216" t="s">
        <v>7465</v>
      </c>
      <c r="F518" s="217">
        <v>288</v>
      </c>
      <c r="G518" s="218">
        <f t="shared" si="85"/>
        <v>57.6</v>
      </c>
      <c r="H518" s="219">
        <f t="shared" si="86"/>
        <v>160</v>
      </c>
      <c r="I518" s="219">
        <f t="shared" si="87"/>
        <v>5.3333333333333337E-2</v>
      </c>
      <c r="J518" s="170"/>
      <c r="K518" s="166"/>
      <c r="L518" s="166"/>
      <c r="M518" s="167"/>
      <c r="N518" s="222">
        <f t="shared" si="88"/>
        <v>0</v>
      </c>
      <c r="O518" s="53"/>
      <c r="P518" s="54"/>
      <c r="Q518" s="54"/>
      <c r="R518" s="54"/>
      <c r="S518" s="54"/>
      <c r="T518" s="58"/>
      <c r="U518" s="226">
        <f t="shared" si="89"/>
        <v>0.10666666666666667</v>
      </c>
      <c r="V518" s="227"/>
      <c r="W518" s="228" t="str">
        <f t="shared" si="90"/>
        <v>0</v>
      </c>
      <c r="X518" s="509"/>
      <c r="Y518" s="229">
        <f t="shared" si="91"/>
        <v>0</v>
      </c>
    </row>
    <row r="519" spans="2:25" ht="18.75" customHeight="1">
      <c r="B519" s="515"/>
      <c r="C519" s="506"/>
      <c r="D519" s="216"/>
      <c r="E519" s="216" t="s">
        <v>7466</v>
      </c>
      <c r="F519" s="217">
        <v>203</v>
      </c>
      <c r="G519" s="218">
        <f t="shared" si="85"/>
        <v>40.6</v>
      </c>
      <c r="H519" s="219">
        <f t="shared" si="86"/>
        <v>112.77777777777777</v>
      </c>
      <c r="I519" s="219">
        <f t="shared" si="87"/>
        <v>3.7592592592592587E-2</v>
      </c>
      <c r="J519" s="170"/>
      <c r="K519" s="166"/>
      <c r="L519" s="166"/>
      <c r="M519" s="167"/>
      <c r="N519" s="222">
        <f t="shared" si="88"/>
        <v>0</v>
      </c>
      <c r="O519" s="53"/>
      <c r="P519" s="54"/>
      <c r="Q519" s="54"/>
      <c r="R519" s="54"/>
      <c r="S519" s="54"/>
      <c r="T519" s="58"/>
      <c r="U519" s="226">
        <f t="shared" si="89"/>
        <v>7.5185185185185174E-2</v>
      </c>
      <c r="V519" s="227"/>
      <c r="W519" s="228" t="str">
        <f t="shared" si="90"/>
        <v>0</v>
      </c>
      <c r="X519" s="509"/>
      <c r="Y519" s="229">
        <f t="shared" si="91"/>
        <v>0</v>
      </c>
    </row>
    <row r="520" spans="2:25" ht="18.75" customHeight="1">
      <c r="B520" s="515"/>
      <c r="C520" s="506"/>
      <c r="D520" s="216"/>
      <c r="E520" s="216" t="s">
        <v>7467</v>
      </c>
      <c r="F520" s="217">
        <v>240</v>
      </c>
      <c r="G520" s="218">
        <f t="shared" si="85"/>
        <v>48</v>
      </c>
      <c r="H520" s="219">
        <f t="shared" si="86"/>
        <v>133.33333333333334</v>
      </c>
      <c r="I520" s="219">
        <f t="shared" si="87"/>
        <v>4.4444444444444446E-2</v>
      </c>
      <c r="J520" s="170"/>
      <c r="K520" s="166"/>
      <c r="L520" s="166"/>
      <c r="M520" s="167"/>
      <c r="N520" s="222">
        <f t="shared" si="88"/>
        <v>0</v>
      </c>
      <c r="O520" s="53"/>
      <c r="P520" s="54"/>
      <c r="Q520" s="54"/>
      <c r="R520" s="54"/>
      <c r="S520" s="54"/>
      <c r="T520" s="58"/>
      <c r="U520" s="226">
        <f t="shared" si="89"/>
        <v>8.8888888888888892E-2</v>
      </c>
      <c r="V520" s="227"/>
      <c r="W520" s="228" t="str">
        <f t="shared" si="90"/>
        <v>0</v>
      </c>
      <c r="X520" s="509"/>
      <c r="Y520" s="229">
        <f t="shared" si="91"/>
        <v>0</v>
      </c>
    </row>
    <row r="521" spans="2:25" ht="18.75" customHeight="1">
      <c r="B521" s="515"/>
      <c r="C521" s="506"/>
      <c r="D521" s="216"/>
      <c r="E521" s="216" t="s">
        <v>7468</v>
      </c>
      <c r="F521" s="217">
        <v>366</v>
      </c>
      <c r="G521" s="218">
        <f t="shared" si="85"/>
        <v>73.2</v>
      </c>
      <c r="H521" s="219">
        <f t="shared" si="86"/>
        <v>203.33333333333331</v>
      </c>
      <c r="I521" s="219">
        <f t="shared" si="87"/>
        <v>6.777777777777777E-2</v>
      </c>
      <c r="J521" s="170"/>
      <c r="K521" s="166"/>
      <c r="L521" s="166"/>
      <c r="M521" s="167"/>
      <c r="N521" s="222">
        <f t="shared" si="88"/>
        <v>0</v>
      </c>
      <c r="O521" s="53"/>
      <c r="P521" s="54"/>
      <c r="Q521" s="54"/>
      <c r="R521" s="54"/>
      <c r="S521" s="54"/>
      <c r="T521" s="58"/>
      <c r="U521" s="226">
        <f t="shared" si="89"/>
        <v>0.13555555555555554</v>
      </c>
      <c r="V521" s="227"/>
      <c r="W521" s="228" t="str">
        <f t="shared" si="90"/>
        <v>0</v>
      </c>
      <c r="X521" s="509"/>
      <c r="Y521" s="229">
        <f t="shared" si="91"/>
        <v>0</v>
      </c>
    </row>
    <row r="522" spans="2:25" ht="18.75" customHeight="1">
      <c r="B522" s="515"/>
      <c r="C522" s="506"/>
      <c r="D522" s="216"/>
      <c r="E522" s="216" t="s">
        <v>7469</v>
      </c>
      <c r="F522" s="217">
        <v>268</v>
      </c>
      <c r="G522" s="218">
        <f t="shared" si="85"/>
        <v>53.6</v>
      </c>
      <c r="H522" s="219">
        <f t="shared" si="86"/>
        <v>148.88888888888889</v>
      </c>
      <c r="I522" s="219">
        <f t="shared" si="87"/>
        <v>4.9629629629629628E-2</v>
      </c>
      <c r="J522" s="170"/>
      <c r="K522" s="166"/>
      <c r="L522" s="166"/>
      <c r="M522" s="167"/>
      <c r="N522" s="222">
        <f t="shared" si="88"/>
        <v>0</v>
      </c>
      <c r="O522" s="53"/>
      <c r="P522" s="54"/>
      <c r="Q522" s="54"/>
      <c r="R522" s="54"/>
      <c r="S522" s="54"/>
      <c r="T522" s="58"/>
      <c r="U522" s="226">
        <f t="shared" si="89"/>
        <v>9.9259259259259255E-2</v>
      </c>
      <c r="V522" s="227"/>
      <c r="W522" s="228" t="str">
        <f t="shared" si="90"/>
        <v>0</v>
      </c>
      <c r="X522" s="509"/>
      <c r="Y522" s="229">
        <f t="shared" si="91"/>
        <v>0</v>
      </c>
    </row>
    <row r="523" spans="2:25" ht="18.75" customHeight="1">
      <c r="B523" s="515"/>
      <c r="C523" s="506"/>
      <c r="D523" s="216"/>
      <c r="E523" s="216" t="s">
        <v>7470</v>
      </c>
      <c r="F523" s="217">
        <v>263</v>
      </c>
      <c r="G523" s="218">
        <f t="shared" si="85"/>
        <v>52.6</v>
      </c>
      <c r="H523" s="219">
        <f t="shared" si="86"/>
        <v>146.11111111111111</v>
      </c>
      <c r="I523" s="219">
        <f t="shared" si="87"/>
        <v>4.8703703703703707E-2</v>
      </c>
      <c r="J523" s="170"/>
      <c r="K523" s="166"/>
      <c r="L523" s="166"/>
      <c r="M523" s="167"/>
      <c r="N523" s="222">
        <f t="shared" si="88"/>
        <v>0</v>
      </c>
      <c r="O523" s="53"/>
      <c r="P523" s="54"/>
      <c r="Q523" s="54"/>
      <c r="R523" s="54"/>
      <c r="S523" s="54"/>
      <c r="T523" s="58"/>
      <c r="U523" s="226">
        <f t="shared" si="89"/>
        <v>9.7407407407407415E-2</v>
      </c>
      <c r="V523" s="227"/>
      <c r="W523" s="228" t="str">
        <f t="shared" si="90"/>
        <v>0</v>
      </c>
      <c r="X523" s="509"/>
      <c r="Y523" s="229">
        <f t="shared" si="91"/>
        <v>0</v>
      </c>
    </row>
    <row r="524" spans="2:25" ht="18.75" customHeight="1">
      <c r="B524" s="515"/>
      <c r="C524" s="506"/>
      <c r="D524" s="216"/>
      <c r="E524" s="216" t="s">
        <v>7471</v>
      </c>
      <c r="F524" s="217">
        <v>129</v>
      </c>
      <c r="G524" s="218">
        <f t="shared" si="85"/>
        <v>25.8</v>
      </c>
      <c r="H524" s="219">
        <f t="shared" si="86"/>
        <v>71.666666666666671</v>
      </c>
      <c r="I524" s="219">
        <f t="shared" si="87"/>
        <v>2.388888888888889E-2</v>
      </c>
      <c r="J524" s="170"/>
      <c r="K524" s="166"/>
      <c r="L524" s="166"/>
      <c r="M524" s="167"/>
      <c r="N524" s="222">
        <f t="shared" si="88"/>
        <v>0</v>
      </c>
      <c r="O524" s="53"/>
      <c r="P524" s="54"/>
      <c r="Q524" s="54"/>
      <c r="R524" s="54"/>
      <c r="S524" s="54"/>
      <c r="T524" s="58"/>
      <c r="U524" s="226">
        <f t="shared" si="89"/>
        <v>4.777777777777778E-2</v>
      </c>
      <c r="V524" s="227"/>
      <c r="W524" s="228" t="str">
        <f t="shared" si="90"/>
        <v>0</v>
      </c>
      <c r="X524" s="509"/>
      <c r="Y524" s="229">
        <f t="shared" si="91"/>
        <v>0</v>
      </c>
    </row>
    <row r="525" spans="2:25" ht="18.75" customHeight="1">
      <c r="B525" s="515"/>
      <c r="C525" s="506"/>
      <c r="D525" s="216"/>
      <c r="E525" s="216" t="s">
        <v>3137</v>
      </c>
      <c r="F525" s="217">
        <v>134</v>
      </c>
      <c r="G525" s="218">
        <f t="shared" si="85"/>
        <v>26.8</v>
      </c>
      <c r="H525" s="219">
        <f t="shared" si="86"/>
        <v>74.444444444444443</v>
      </c>
      <c r="I525" s="219">
        <f t="shared" si="87"/>
        <v>2.4814814814814814E-2</v>
      </c>
      <c r="J525" s="170"/>
      <c r="K525" s="166"/>
      <c r="L525" s="166"/>
      <c r="M525" s="167"/>
      <c r="N525" s="222">
        <f t="shared" si="88"/>
        <v>0</v>
      </c>
      <c r="O525" s="53"/>
      <c r="P525" s="54"/>
      <c r="Q525" s="54"/>
      <c r="R525" s="54"/>
      <c r="S525" s="54"/>
      <c r="T525" s="58"/>
      <c r="U525" s="226">
        <f t="shared" si="89"/>
        <v>4.9629629629629628E-2</v>
      </c>
      <c r="V525" s="227"/>
      <c r="W525" s="228" t="str">
        <f t="shared" si="90"/>
        <v>0</v>
      </c>
      <c r="X525" s="509"/>
      <c r="Y525" s="229">
        <f t="shared" si="91"/>
        <v>0</v>
      </c>
    </row>
    <row r="526" spans="2:25" ht="18.75" customHeight="1">
      <c r="B526" s="515"/>
      <c r="C526" s="506"/>
      <c r="D526" s="216"/>
      <c r="E526" s="216" t="s">
        <v>7472</v>
      </c>
      <c r="F526" s="217">
        <v>302</v>
      </c>
      <c r="G526" s="218">
        <f t="shared" si="85"/>
        <v>60.4</v>
      </c>
      <c r="H526" s="219">
        <f t="shared" si="86"/>
        <v>167.77777777777777</v>
      </c>
      <c r="I526" s="219">
        <f t="shared" si="87"/>
        <v>5.5925925925925921E-2</v>
      </c>
      <c r="J526" s="170"/>
      <c r="K526" s="166"/>
      <c r="L526" s="166"/>
      <c r="M526" s="167"/>
      <c r="N526" s="222">
        <f t="shared" si="88"/>
        <v>0</v>
      </c>
      <c r="O526" s="53"/>
      <c r="P526" s="54"/>
      <c r="Q526" s="54"/>
      <c r="R526" s="54"/>
      <c r="S526" s="54"/>
      <c r="T526" s="58"/>
      <c r="U526" s="226">
        <f t="shared" si="89"/>
        <v>0.11185185185185184</v>
      </c>
      <c r="V526" s="227"/>
      <c r="W526" s="228" t="str">
        <f t="shared" si="90"/>
        <v>0</v>
      </c>
      <c r="X526" s="509"/>
      <c r="Y526" s="229">
        <f t="shared" si="91"/>
        <v>0</v>
      </c>
    </row>
    <row r="527" spans="2:25" ht="18.75" customHeight="1">
      <c r="B527" s="515"/>
      <c r="C527" s="506"/>
      <c r="D527" s="216"/>
      <c r="E527" s="216" t="s">
        <v>180</v>
      </c>
      <c r="F527" s="217">
        <v>166</v>
      </c>
      <c r="G527" s="218">
        <f t="shared" si="85"/>
        <v>33.200000000000003</v>
      </c>
      <c r="H527" s="219">
        <f t="shared" si="86"/>
        <v>92.222222222222214</v>
      </c>
      <c r="I527" s="219">
        <f t="shared" si="87"/>
        <v>3.0740740740740739E-2</v>
      </c>
      <c r="J527" s="170"/>
      <c r="K527" s="166"/>
      <c r="L527" s="166"/>
      <c r="M527" s="167"/>
      <c r="N527" s="222">
        <f t="shared" si="88"/>
        <v>0</v>
      </c>
      <c r="O527" s="53"/>
      <c r="P527" s="54"/>
      <c r="Q527" s="54"/>
      <c r="R527" s="54"/>
      <c r="S527" s="54"/>
      <c r="T527" s="58"/>
      <c r="U527" s="226">
        <f t="shared" si="89"/>
        <v>6.1481481481481477E-2</v>
      </c>
      <c r="V527" s="227"/>
      <c r="W527" s="228" t="str">
        <f t="shared" si="90"/>
        <v>0</v>
      </c>
      <c r="X527" s="509"/>
      <c r="Y527" s="229">
        <f t="shared" si="91"/>
        <v>0</v>
      </c>
    </row>
    <row r="528" spans="2:25" ht="18.75" customHeight="1">
      <c r="B528" s="515"/>
      <c r="C528" s="506"/>
      <c r="D528" s="216"/>
      <c r="E528" s="216" t="s">
        <v>7473</v>
      </c>
      <c r="F528" s="217">
        <v>365</v>
      </c>
      <c r="G528" s="218">
        <f t="shared" si="85"/>
        <v>73</v>
      </c>
      <c r="H528" s="219">
        <f t="shared" si="86"/>
        <v>202.77777777777777</v>
      </c>
      <c r="I528" s="219">
        <f t="shared" si="87"/>
        <v>6.7592592592592593E-2</v>
      </c>
      <c r="J528" s="170"/>
      <c r="K528" s="166"/>
      <c r="L528" s="166"/>
      <c r="M528" s="167"/>
      <c r="N528" s="222">
        <f t="shared" si="88"/>
        <v>0</v>
      </c>
      <c r="O528" s="53"/>
      <c r="P528" s="54"/>
      <c r="Q528" s="54"/>
      <c r="R528" s="54"/>
      <c r="S528" s="54"/>
      <c r="T528" s="58"/>
      <c r="U528" s="226">
        <f t="shared" si="89"/>
        <v>0.13518518518518519</v>
      </c>
      <c r="V528" s="227"/>
      <c r="W528" s="228" t="str">
        <f t="shared" si="90"/>
        <v>0</v>
      </c>
      <c r="X528" s="509"/>
      <c r="Y528" s="229">
        <f t="shared" si="91"/>
        <v>0</v>
      </c>
    </row>
    <row r="529" spans="2:25" ht="18.75" customHeight="1">
      <c r="B529" s="515"/>
      <c r="C529" s="506"/>
      <c r="D529" s="216"/>
      <c r="E529" s="216" t="s">
        <v>7474</v>
      </c>
      <c r="F529" s="217">
        <v>214</v>
      </c>
      <c r="G529" s="218">
        <f t="shared" si="85"/>
        <v>42.8</v>
      </c>
      <c r="H529" s="219">
        <f t="shared" si="86"/>
        <v>118.88888888888889</v>
      </c>
      <c r="I529" s="219">
        <f t="shared" si="87"/>
        <v>3.9629629629629626E-2</v>
      </c>
      <c r="J529" s="170"/>
      <c r="K529" s="166"/>
      <c r="L529" s="166"/>
      <c r="M529" s="167"/>
      <c r="N529" s="222">
        <f t="shared" si="88"/>
        <v>0</v>
      </c>
      <c r="O529" s="53"/>
      <c r="P529" s="54"/>
      <c r="Q529" s="54"/>
      <c r="R529" s="54"/>
      <c r="S529" s="54"/>
      <c r="T529" s="58"/>
      <c r="U529" s="226">
        <f t="shared" si="89"/>
        <v>7.9259259259259252E-2</v>
      </c>
      <c r="V529" s="227"/>
      <c r="W529" s="228" t="str">
        <f t="shared" si="90"/>
        <v>0</v>
      </c>
      <c r="X529" s="509"/>
      <c r="Y529" s="229">
        <f t="shared" si="91"/>
        <v>0</v>
      </c>
    </row>
    <row r="530" spans="2:25" ht="18.75" customHeight="1">
      <c r="B530" s="515"/>
      <c r="C530" s="506"/>
      <c r="D530" s="216"/>
      <c r="E530" s="216" t="s">
        <v>7475</v>
      </c>
      <c r="F530" s="217">
        <v>167</v>
      </c>
      <c r="G530" s="218">
        <f t="shared" si="85"/>
        <v>33.4</v>
      </c>
      <c r="H530" s="219">
        <f t="shared" si="86"/>
        <v>92.777777777777771</v>
      </c>
      <c r="I530" s="219">
        <f t="shared" si="87"/>
        <v>3.0925925925925923E-2</v>
      </c>
      <c r="J530" s="170"/>
      <c r="K530" s="166"/>
      <c r="L530" s="166"/>
      <c r="M530" s="167"/>
      <c r="N530" s="222">
        <f t="shared" si="88"/>
        <v>0</v>
      </c>
      <c r="O530" s="53"/>
      <c r="P530" s="54"/>
      <c r="Q530" s="54"/>
      <c r="R530" s="54"/>
      <c r="S530" s="54"/>
      <c r="T530" s="58"/>
      <c r="U530" s="226">
        <f t="shared" si="89"/>
        <v>6.1851851851851845E-2</v>
      </c>
      <c r="V530" s="227"/>
      <c r="W530" s="228" t="str">
        <f t="shared" si="90"/>
        <v>0</v>
      </c>
      <c r="X530" s="509"/>
      <c r="Y530" s="229">
        <f t="shared" si="91"/>
        <v>0</v>
      </c>
    </row>
    <row r="531" spans="2:25" ht="18.75" customHeight="1">
      <c r="B531" s="515"/>
      <c r="C531" s="506"/>
      <c r="D531" s="216"/>
      <c r="E531" s="216" t="s">
        <v>3725</v>
      </c>
      <c r="F531" s="217">
        <v>301</v>
      </c>
      <c r="G531" s="218">
        <f t="shared" si="85"/>
        <v>60.2</v>
      </c>
      <c r="H531" s="219">
        <f t="shared" si="86"/>
        <v>167.22222222222223</v>
      </c>
      <c r="I531" s="219">
        <f t="shared" si="87"/>
        <v>5.5740740740740743E-2</v>
      </c>
      <c r="J531" s="170"/>
      <c r="K531" s="166"/>
      <c r="L531" s="166"/>
      <c r="M531" s="167"/>
      <c r="N531" s="222">
        <f t="shared" si="88"/>
        <v>0</v>
      </c>
      <c r="O531" s="53"/>
      <c r="P531" s="54"/>
      <c r="Q531" s="54"/>
      <c r="R531" s="54"/>
      <c r="S531" s="54"/>
      <c r="T531" s="58"/>
      <c r="U531" s="226">
        <f t="shared" si="89"/>
        <v>0.11148148148148149</v>
      </c>
      <c r="V531" s="227"/>
      <c r="W531" s="228" t="str">
        <f t="shared" si="90"/>
        <v>0</v>
      </c>
      <c r="X531" s="509"/>
      <c r="Y531" s="229">
        <f t="shared" si="91"/>
        <v>0</v>
      </c>
    </row>
    <row r="532" spans="2:25" ht="18.75" customHeight="1">
      <c r="B532" s="515"/>
      <c r="C532" s="506"/>
      <c r="D532" s="216"/>
      <c r="E532" s="216"/>
      <c r="F532" s="217"/>
      <c r="G532" s="218">
        <f t="shared" si="85"/>
        <v>0</v>
      </c>
      <c r="H532" s="219">
        <f t="shared" si="86"/>
        <v>0</v>
      </c>
      <c r="I532" s="219">
        <f t="shared" si="87"/>
        <v>0</v>
      </c>
      <c r="J532" s="170"/>
      <c r="K532" s="166"/>
      <c r="L532" s="166"/>
      <c r="M532" s="167"/>
      <c r="N532" s="222">
        <f t="shared" si="88"/>
        <v>0</v>
      </c>
      <c r="O532" s="53"/>
      <c r="P532" s="54"/>
      <c r="Q532" s="54"/>
      <c r="R532" s="54"/>
      <c r="S532" s="54"/>
      <c r="T532" s="58"/>
      <c r="U532" s="226">
        <f t="shared" si="89"/>
        <v>0</v>
      </c>
      <c r="V532" s="227"/>
      <c r="W532" s="228" t="str">
        <f t="shared" si="90"/>
        <v>0</v>
      </c>
      <c r="X532" s="509"/>
      <c r="Y532" s="229">
        <f t="shared" si="91"/>
        <v>0</v>
      </c>
    </row>
    <row r="533" spans="2:25" ht="18.75" customHeight="1">
      <c r="B533" s="515"/>
      <c r="C533" s="506"/>
      <c r="D533" s="216"/>
      <c r="E533" s="216" t="s">
        <v>7476</v>
      </c>
      <c r="F533" s="217">
        <v>240</v>
      </c>
      <c r="G533" s="218">
        <f t="shared" si="85"/>
        <v>48</v>
      </c>
      <c r="H533" s="219">
        <f t="shared" si="86"/>
        <v>133.33333333333334</v>
      </c>
      <c r="I533" s="219">
        <f t="shared" si="87"/>
        <v>4.4444444444444446E-2</v>
      </c>
      <c r="J533" s="170"/>
      <c r="K533" s="166" t="s">
        <v>7477</v>
      </c>
      <c r="L533" s="166"/>
      <c r="M533" s="167">
        <f>SUM(H533:H551)</f>
        <v>3561.6666666666665</v>
      </c>
      <c r="N533" s="222">
        <f t="shared" si="88"/>
        <v>71.233333333333334</v>
      </c>
      <c r="O533" s="53" t="s">
        <v>939</v>
      </c>
      <c r="P533" s="54"/>
      <c r="Q533" s="54"/>
      <c r="R533" s="54" t="s">
        <v>7224</v>
      </c>
      <c r="S533" s="54"/>
      <c r="T533" s="58"/>
      <c r="U533" s="226">
        <f t="shared" si="89"/>
        <v>8.8888888888888892E-2</v>
      </c>
      <c r="V533" s="227">
        <f>SUM(U533:U551)</f>
        <v>2.3744444444444444</v>
      </c>
      <c r="W533" s="228" t="str">
        <f t="shared" si="90"/>
        <v>2</v>
      </c>
      <c r="X533" s="509"/>
      <c r="Y533" s="229">
        <f t="shared" si="91"/>
        <v>1</v>
      </c>
    </row>
    <row r="534" spans="2:25" ht="18.75" customHeight="1">
      <c r="B534" s="515"/>
      <c r="C534" s="506"/>
      <c r="D534" s="216"/>
      <c r="E534" s="216" t="s">
        <v>7478</v>
      </c>
      <c r="F534" s="217">
        <v>465</v>
      </c>
      <c r="G534" s="218">
        <f t="shared" si="85"/>
        <v>93</v>
      </c>
      <c r="H534" s="219">
        <f t="shared" si="86"/>
        <v>258.33333333333331</v>
      </c>
      <c r="I534" s="219">
        <f t="shared" si="87"/>
        <v>8.611111111111111E-2</v>
      </c>
      <c r="J534" s="170"/>
      <c r="K534" s="166"/>
      <c r="L534" s="166"/>
      <c r="M534" s="167"/>
      <c r="N534" s="222">
        <f t="shared" si="88"/>
        <v>0</v>
      </c>
      <c r="O534" s="53"/>
      <c r="P534" s="54"/>
      <c r="Q534" s="54"/>
      <c r="R534" s="54"/>
      <c r="S534" s="54"/>
      <c r="T534" s="58"/>
      <c r="U534" s="226">
        <f t="shared" si="89"/>
        <v>0.17222222222222222</v>
      </c>
      <c r="V534" s="227"/>
      <c r="W534" s="228" t="str">
        <f t="shared" si="90"/>
        <v>0</v>
      </c>
      <c r="X534" s="509"/>
      <c r="Y534" s="229">
        <f t="shared" si="91"/>
        <v>0</v>
      </c>
    </row>
    <row r="535" spans="2:25" ht="18.75" customHeight="1">
      <c r="B535" s="515"/>
      <c r="C535" s="506"/>
      <c r="D535" s="216"/>
      <c r="E535" s="216" t="s">
        <v>4262</v>
      </c>
      <c r="F535" s="217">
        <v>282</v>
      </c>
      <c r="G535" s="218">
        <f t="shared" si="85"/>
        <v>56.4</v>
      </c>
      <c r="H535" s="219">
        <f t="shared" si="86"/>
        <v>156.66666666666666</v>
      </c>
      <c r="I535" s="219">
        <f t="shared" si="87"/>
        <v>5.2222222222222218E-2</v>
      </c>
      <c r="J535" s="170"/>
      <c r="K535" s="166"/>
      <c r="L535" s="166"/>
      <c r="M535" s="167"/>
      <c r="N535" s="222">
        <f t="shared" si="88"/>
        <v>0</v>
      </c>
      <c r="O535" s="53"/>
      <c r="P535" s="54"/>
      <c r="Q535" s="54"/>
      <c r="R535" s="54"/>
      <c r="S535" s="54"/>
      <c r="T535" s="58"/>
      <c r="U535" s="226">
        <f t="shared" si="89"/>
        <v>0.10444444444444444</v>
      </c>
      <c r="V535" s="227"/>
      <c r="W535" s="228" t="str">
        <f t="shared" si="90"/>
        <v>0</v>
      </c>
      <c r="X535" s="509"/>
      <c r="Y535" s="229">
        <f t="shared" si="91"/>
        <v>0</v>
      </c>
    </row>
    <row r="536" spans="2:25" ht="18.75" customHeight="1">
      <c r="B536" s="515"/>
      <c r="C536" s="506"/>
      <c r="D536" s="216"/>
      <c r="E536" s="216" t="s">
        <v>7479</v>
      </c>
      <c r="F536" s="217">
        <v>301</v>
      </c>
      <c r="G536" s="218">
        <f t="shared" si="85"/>
        <v>60.2</v>
      </c>
      <c r="H536" s="219">
        <f t="shared" si="86"/>
        <v>167.22222222222223</v>
      </c>
      <c r="I536" s="219">
        <f t="shared" si="87"/>
        <v>5.5740740740740743E-2</v>
      </c>
      <c r="J536" s="170"/>
      <c r="K536" s="166"/>
      <c r="L536" s="166"/>
      <c r="M536" s="167"/>
      <c r="N536" s="222">
        <f t="shared" si="88"/>
        <v>0</v>
      </c>
      <c r="O536" s="53"/>
      <c r="P536" s="54"/>
      <c r="Q536" s="54"/>
      <c r="R536" s="54"/>
      <c r="S536" s="54"/>
      <c r="T536" s="58"/>
      <c r="U536" s="226">
        <f t="shared" si="89"/>
        <v>0.11148148148148149</v>
      </c>
      <c r="V536" s="227"/>
      <c r="W536" s="228" t="str">
        <f t="shared" si="90"/>
        <v>0</v>
      </c>
      <c r="X536" s="509"/>
      <c r="Y536" s="229">
        <f t="shared" si="91"/>
        <v>0</v>
      </c>
    </row>
    <row r="537" spans="2:25" ht="18.75" customHeight="1">
      <c r="B537" s="515"/>
      <c r="C537" s="506"/>
      <c r="D537" s="216"/>
      <c r="E537" s="216" t="s">
        <v>3246</v>
      </c>
      <c r="F537" s="217">
        <v>302</v>
      </c>
      <c r="G537" s="218">
        <f t="shared" si="85"/>
        <v>60.4</v>
      </c>
      <c r="H537" s="219">
        <f t="shared" si="86"/>
        <v>167.77777777777777</v>
      </c>
      <c r="I537" s="219">
        <f t="shared" si="87"/>
        <v>5.5925925925925921E-2</v>
      </c>
      <c r="J537" s="170"/>
      <c r="K537" s="166"/>
      <c r="L537" s="166"/>
      <c r="M537" s="167"/>
      <c r="N537" s="222">
        <f t="shared" si="88"/>
        <v>0</v>
      </c>
      <c r="O537" s="53"/>
      <c r="P537" s="54"/>
      <c r="Q537" s="54"/>
      <c r="R537" s="54"/>
      <c r="S537" s="54"/>
      <c r="T537" s="58"/>
      <c r="U537" s="226">
        <f t="shared" si="89"/>
        <v>0.11185185185185184</v>
      </c>
      <c r="V537" s="227"/>
      <c r="W537" s="228" t="str">
        <f t="shared" si="90"/>
        <v>0</v>
      </c>
      <c r="X537" s="509"/>
      <c r="Y537" s="229">
        <f t="shared" si="91"/>
        <v>0</v>
      </c>
    </row>
    <row r="538" spans="2:25" ht="18.75" customHeight="1">
      <c r="B538" s="515"/>
      <c r="C538" s="506"/>
      <c r="D538" s="216"/>
      <c r="E538" s="216" t="s">
        <v>7480</v>
      </c>
      <c r="F538" s="217">
        <v>430</v>
      </c>
      <c r="G538" s="218">
        <f t="shared" si="85"/>
        <v>86</v>
      </c>
      <c r="H538" s="219">
        <f t="shared" si="86"/>
        <v>238.88888888888889</v>
      </c>
      <c r="I538" s="219">
        <f t="shared" si="87"/>
        <v>7.9629629629629634E-2</v>
      </c>
      <c r="J538" s="170"/>
      <c r="K538" s="166"/>
      <c r="L538" s="166"/>
      <c r="M538" s="167"/>
      <c r="N538" s="222">
        <f t="shared" si="88"/>
        <v>0</v>
      </c>
      <c r="O538" s="53"/>
      <c r="P538" s="54"/>
      <c r="Q538" s="54"/>
      <c r="R538" s="54"/>
      <c r="S538" s="54"/>
      <c r="T538" s="58"/>
      <c r="U538" s="226">
        <f t="shared" si="89"/>
        <v>0.15925925925925927</v>
      </c>
      <c r="V538" s="227"/>
      <c r="W538" s="228" t="str">
        <f t="shared" si="90"/>
        <v>0</v>
      </c>
      <c r="X538" s="509"/>
      <c r="Y538" s="229">
        <f t="shared" si="91"/>
        <v>0</v>
      </c>
    </row>
    <row r="539" spans="2:25" ht="18.75" customHeight="1">
      <c r="B539" s="515"/>
      <c r="C539" s="506"/>
      <c r="D539" s="216"/>
      <c r="E539" s="216" t="s">
        <v>7481</v>
      </c>
      <c r="F539" s="217">
        <v>312</v>
      </c>
      <c r="G539" s="218">
        <f t="shared" si="85"/>
        <v>62.4</v>
      </c>
      <c r="H539" s="219">
        <f t="shared" si="86"/>
        <v>173.33333333333334</v>
      </c>
      <c r="I539" s="219">
        <f t="shared" si="87"/>
        <v>5.7777777777777782E-2</v>
      </c>
      <c r="J539" s="170"/>
      <c r="K539" s="166"/>
      <c r="L539" s="166"/>
      <c r="M539" s="167"/>
      <c r="N539" s="222">
        <f t="shared" si="88"/>
        <v>0</v>
      </c>
      <c r="O539" s="53"/>
      <c r="P539" s="54"/>
      <c r="Q539" s="54"/>
      <c r="R539" s="54"/>
      <c r="S539" s="54"/>
      <c r="T539" s="58"/>
      <c r="U539" s="226">
        <f t="shared" si="89"/>
        <v>0.11555555555555556</v>
      </c>
      <c r="V539" s="227"/>
      <c r="W539" s="228" t="str">
        <f t="shared" si="90"/>
        <v>0</v>
      </c>
      <c r="X539" s="509"/>
      <c r="Y539" s="229">
        <f t="shared" si="91"/>
        <v>0</v>
      </c>
    </row>
    <row r="540" spans="2:25" ht="18.75" customHeight="1">
      <c r="B540" s="515"/>
      <c r="C540" s="506"/>
      <c r="D540" s="216"/>
      <c r="E540" s="216" t="s">
        <v>4259</v>
      </c>
      <c r="F540" s="217">
        <v>303</v>
      </c>
      <c r="G540" s="218">
        <f t="shared" si="85"/>
        <v>60.6</v>
      </c>
      <c r="H540" s="219">
        <f t="shared" si="86"/>
        <v>168.33333333333334</v>
      </c>
      <c r="I540" s="219">
        <f t="shared" si="87"/>
        <v>5.6111111111111112E-2</v>
      </c>
      <c r="J540" s="170"/>
      <c r="K540" s="166"/>
      <c r="L540" s="166"/>
      <c r="M540" s="167"/>
      <c r="N540" s="222">
        <f t="shared" si="88"/>
        <v>0</v>
      </c>
      <c r="O540" s="53"/>
      <c r="P540" s="54"/>
      <c r="Q540" s="54"/>
      <c r="R540" s="54"/>
      <c r="S540" s="54"/>
      <c r="T540" s="58"/>
      <c r="U540" s="226">
        <f t="shared" si="89"/>
        <v>0.11222222222222222</v>
      </c>
      <c r="V540" s="227"/>
      <c r="W540" s="228" t="str">
        <f t="shared" si="90"/>
        <v>0</v>
      </c>
      <c r="X540" s="509"/>
      <c r="Y540" s="229">
        <f t="shared" si="91"/>
        <v>0</v>
      </c>
    </row>
    <row r="541" spans="2:25" ht="18.75" customHeight="1">
      <c r="B541" s="515"/>
      <c r="C541" s="506"/>
      <c r="D541" s="216"/>
      <c r="E541" s="216" t="s">
        <v>7482</v>
      </c>
      <c r="F541" s="217">
        <v>1064</v>
      </c>
      <c r="G541" s="218">
        <f t="shared" si="85"/>
        <v>212.8</v>
      </c>
      <c r="H541" s="219">
        <f t="shared" si="86"/>
        <v>591.11111111111109</v>
      </c>
      <c r="I541" s="219">
        <f t="shared" si="87"/>
        <v>0.19703703703703704</v>
      </c>
      <c r="J541" s="170"/>
      <c r="K541" s="166"/>
      <c r="L541" s="166"/>
      <c r="M541" s="167"/>
      <c r="N541" s="222">
        <f t="shared" si="88"/>
        <v>0</v>
      </c>
      <c r="O541" s="53"/>
      <c r="P541" s="54"/>
      <c r="Q541" s="54"/>
      <c r="R541" s="54"/>
      <c r="S541" s="54"/>
      <c r="T541" s="58"/>
      <c r="U541" s="226">
        <f t="shared" si="89"/>
        <v>0.39407407407407408</v>
      </c>
      <c r="V541" s="227"/>
      <c r="W541" s="228" t="str">
        <f t="shared" si="90"/>
        <v>0</v>
      </c>
      <c r="X541" s="509"/>
      <c r="Y541" s="229">
        <f t="shared" si="91"/>
        <v>0</v>
      </c>
    </row>
    <row r="542" spans="2:25" ht="18.75" customHeight="1">
      <c r="B542" s="515"/>
      <c r="C542" s="506"/>
      <c r="D542" s="216"/>
      <c r="E542" s="216" t="s">
        <v>7483</v>
      </c>
      <c r="F542" s="217">
        <v>358</v>
      </c>
      <c r="G542" s="218">
        <f t="shared" si="85"/>
        <v>71.599999999999994</v>
      </c>
      <c r="H542" s="219">
        <f t="shared" si="86"/>
        <v>198.88888888888889</v>
      </c>
      <c r="I542" s="219">
        <f t="shared" si="87"/>
        <v>6.6296296296296298E-2</v>
      </c>
      <c r="J542" s="170"/>
      <c r="K542" s="166"/>
      <c r="L542" s="166"/>
      <c r="M542" s="167"/>
      <c r="N542" s="222">
        <f t="shared" si="88"/>
        <v>0</v>
      </c>
      <c r="O542" s="53"/>
      <c r="P542" s="54"/>
      <c r="Q542" s="54"/>
      <c r="R542" s="54"/>
      <c r="S542" s="54"/>
      <c r="T542" s="58"/>
      <c r="U542" s="226">
        <f t="shared" si="89"/>
        <v>0.1325925925925926</v>
      </c>
      <c r="V542" s="227"/>
      <c r="W542" s="228" t="str">
        <f t="shared" si="90"/>
        <v>0</v>
      </c>
      <c r="X542" s="509"/>
      <c r="Y542" s="229">
        <f t="shared" si="91"/>
        <v>0</v>
      </c>
    </row>
    <row r="543" spans="2:25" ht="18.75" customHeight="1">
      <c r="B543" s="515"/>
      <c r="C543" s="506"/>
      <c r="D543" s="216"/>
      <c r="E543" s="216" t="s">
        <v>7484</v>
      </c>
      <c r="F543" s="217">
        <v>253</v>
      </c>
      <c r="G543" s="218">
        <f t="shared" si="85"/>
        <v>50.6</v>
      </c>
      <c r="H543" s="219">
        <f t="shared" si="86"/>
        <v>140.55555555555554</v>
      </c>
      <c r="I543" s="219">
        <f t="shared" si="87"/>
        <v>4.6851851851851846E-2</v>
      </c>
      <c r="J543" s="170"/>
      <c r="K543" s="166"/>
      <c r="L543" s="166"/>
      <c r="M543" s="167"/>
      <c r="N543" s="222">
        <f t="shared" si="88"/>
        <v>0</v>
      </c>
      <c r="O543" s="53"/>
      <c r="P543" s="54"/>
      <c r="Q543" s="54"/>
      <c r="R543" s="54"/>
      <c r="S543" s="54"/>
      <c r="T543" s="58"/>
      <c r="U543" s="226">
        <f t="shared" si="89"/>
        <v>9.3703703703703692E-2</v>
      </c>
      <c r="V543" s="227"/>
      <c r="W543" s="228" t="str">
        <f t="shared" si="90"/>
        <v>0</v>
      </c>
      <c r="X543" s="509"/>
      <c r="Y543" s="229">
        <f t="shared" si="91"/>
        <v>0</v>
      </c>
    </row>
    <row r="544" spans="2:25" ht="18.75" customHeight="1">
      <c r="B544" s="515"/>
      <c r="C544" s="506"/>
      <c r="D544" s="216"/>
      <c r="E544" s="216" t="s">
        <v>7485</v>
      </c>
      <c r="F544" s="217">
        <v>308</v>
      </c>
      <c r="G544" s="218">
        <f t="shared" si="85"/>
        <v>61.6</v>
      </c>
      <c r="H544" s="219">
        <f t="shared" si="86"/>
        <v>171.11111111111111</v>
      </c>
      <c r="I544" s="219">
        <f t="shared" si="87"/>
        <v>5.7037037037037039E-2</v>
      </c>
      <c r="J544" s="170"/>
      <c r="K544" s="166"/>
      <c r="L544" s="166"/>
      <c r="M544" s="167"/>
      <c r="N544" s="222">
        <f t="shared" si="88"/>
        <v>0</v>
      </c>
      <c r="O544" s="53"/>
      <c r="P544" s="54"/>
      <c r="Q544" s="54"/>
      <c r="R544" s="54"/>
      <c r="S544" s="54"/>
      <c r="T544" s="58"/>
      <c r="U544" s="226">
        <f t="shared" si="89"/>
        <v>0.11407407407407408</v>
      </c>
      <c r="V544" s="227"/>
      <c r="W544" s="228" t="str">
        <f t="shared" si="90"/>
        <v>0</v>
      </c>
      <c r="X544" s="509"/>
      <c r="Y544" s="229">
        <f t="shared" si="91"/>
        <v>0</v>
      </c>
    </row>
    <row r="545" spans="2:25" ht="18.75" customHeight="1">
      <c r="B545" s="515"/>
      <c r="C545" s="506"/>
      <c r="D545" s="216"/>
      <c r="E545" s="216" t="s">
        <v>7486</v>
      </c>
      <c r="F545" s="217">
        <v>360</v>
      </c>
      <c r="G545" s="218">
        <f t="shared" si="85"/>
        <v>72</v>
      </c>
      <c r="H545" s="219">
        <f t="shared" si="86"/>
        <v>200</v>
      </c>
      <c r="I545" s="219">
        <f t="shared" si="87"/>
        <v>6.6666666666666666E-2</v>
      </c>
      <c r="J545" s="170"/>
      <c r="K545" s="166"/>
      <c r="L545" s="166"/>
      <c r="M545" s="167"/>
      <c r="N545" s="222">
        <f t="shared" si="88"/>
        <v>0</v>
      </c>
      <c r="O545" s="53"/>
      <c r="P545" s="54"/>
      <c r="Q545" s="54"/>
      <c r="R545" s="54"/>
      <c r="S545" s="54"/>
      <c r="T545" s="58"/>
      <c r="U545" s="226">
        <f t="shared" si="89"/>
        <v>0.13333333333333333</v>
      </c>
      <c r="V545" s="227"/>
      <c r="W545" s="228" t="str">
        <f t="shared" si="90"/>
        <v>0</v>
      </c>
      <c r="X545" s="509"/>
      <c r="Y545" s="229">
        <f t="shared" si="91"/>
        <v>0</v>
      </c>
    </row>
    <row r="546" spans="2:25" ht="18.75" customHeight="1">
      <c r="B546" s="515"/>
      <c r="C546" s="506"/>
      <c r="D546" s="216"/>
      <c r="E546" s="216" t="s">
        <v>7487</v>
      </c>
      <c r="F546" s="217">
        <v>250</v>
      </c>
      <c r="G546" s="218">
        <f t="shared" si="85"/>
        <v>50</v>
      </c>
      <c r="H546" s="219">
        <f t="shared" si="86"/>
        <v>138.88888888888889</v>
      </c>
      <c r="I546" s="219">
        <f t="shared" si="87"/>
        <v>4.6296296296296294E-2</v>
      </c>
      <c r="J546" s="170"/>
      <c r="K546" s="166"/>
      <c r="L546" s="166"/>
      <c r="M546" s="167"/>
      <c r="N546" s="222">
        <f t="shared" si="88"/>
        <v>0</v>
      </c>
      <c r="O546" s="53"/>
      <c r="P546" s="54"/>
      <c r="Q546" s="54"/>
      <c r="R546" s="54"/>
      <c r="S546" s="54"/>
      <c r="T546" s="58"/>
      <c r="U546" s="226">
        <f t="shared" si="89"/>
        <v>9.2592592592592587E-2</v>
      </c>
      <c r="V546" s="227"/>
      <c r="W546" s="228" t="str">
        <f t="shared" si="90"/>
        <v>0</v>
      </c>
      <c r="X546" s="509"/>
      <c r="Y546" s="229">
        <f t="shared" si="91"/>
        <v>0</v>
      </c>
    </row>
    <row r="547" spans="2:25" ht="18.75" customHeight="1">
      <c r="B547" s="515"/>
      <c r="C547" s="506"/>
      <c r="D547" s="216"/>
      <c r="E547" s="216" t="s">
        <v>7488</v>
      </c>
      <c r="F547" s="217">
        <v>300</v>
      </c>
      <c r="G547" s="218">
        <f t="shared" si="85"/>
        <v>60</v>
      </c>
      <c r="H547" s="219">
        <f t="shared" si="86"/>
        <v>166.66666666666666</v>
      </c>
      <c r="I547" s="219">
        <f t="shared" si="87"/>
        <v>5.5555555555555552E-2</v>
      </c>
      <c r="J547" s="170"/>
      <c r="K547" s="166"/>
      <c r="L547" s="166"/>
      <c r="M547" s="167"/>
      <c r="N547" s="222">
        <f t="shared" si="88"/>
        <v>0</v>
      </c>
      <c r="O547" s="53"/>
      <c r="P547" s="54"/>
      <c r="Q547" s="54"/>
      <c r="R547" s="54"/>
      <c r="S547" s="54"/>
      <c r="T547" s="58"/>
      <c r="U547" s="226">
        <f t="shared" si="89"/>
        <v>0.1111111111111111</v>
      </c>
      <c r="V547" s="227"/>
      <c r="W547" s="228" t="str">
        <f t="shared" si="90"/>
        <v>0</v>
      </c>
      <c r="X547" s="509"/>
      <c r="Y547" s="229">
        <f t="shared" si="91"/>
        <v>0</v>
      </c>
    </row>
    <row r="548" spans="2:25" ht="18.75" customHeight="1">
      <c r="B548" s="515"/>
      <c r="C548" s="506"/>
      <c r="D548" s="216"/>
      <c r="E548" s="216" t="s">
        <v>7489</v>
      </c>
      <c r="F548" s="217">
        <v>172</v>
      </c>
      <c r="G548" s="218">
        <f t="shared" si="85"/>
        <v>34.4</v>
      </c>
      <c r="H548" s="219">
        <f t="shared" si="86"/>
        <v>95.555555555555557</v>
      </c>
      <c r="I548" s="219">
        <f t="shared" si="87"/>
        <v>3.1851851851851853E-2</v>
      </c>
      <c r="J548" s="170"/>
      <c r="K548" s="166"/>
      <c r="L548" s="166"/>
      <c r="M548" s="167"/>
      <c r="N548" s="222">
        <f t="shared" si="88"/>
        <v>0</v>
      </c>
      <c r="O548" s="53"/>
      <c r="P548" s="54"/>
      <c r="Q548" s="54"/>
      <c r="R548" s="54"/>
      <c r="S548" s="54"/>
      <c r="T548" s="58"/>
      <c r="U548" s="226">
        <f t="shared" si="89"/>
        <v>6.3703703703703707E-2</v>
      </c>
      <c r="V548" s="227"/>
      <c r="W548" s="228" t="str">
        <f t="shared" si="90"/>
        <v>0</v>
      </c>
      <c r="X548" s="509"/>
      <c r="Y548" s="229">
        <f t="shared" si="91"/>
        <v>0</v>
      </c>
    </row>
    <row r="549" spans="2:25" ht="18.75" customHeight="1">
      <c r="B549" s="515"/>
      <c r="C549" s="506"/>
      <c r="D549" s="216"/>
      <c r="E549" s="216" t="s">
        <v>664</v>
      </c>
      <c r="F549" s="217">
        <v>240</v>
      </c>
      <c r="G549" s="218">
        <f t="shared" si="85"/>
        <v>48</v>
      </c>
      <c r="H549" s="219">
        <f t="shared" si="86"/>
        <v>133.33333333333334</v>
      </c>
      <c r="I549" s="219">
        <f t="shared" si="87"/>
        <v>4.4444444444444446E-2</v>
      </c>
      <c r="J549" s="170"/>
      <c r="K549" s="166"/>
      <c r="L549" s="166"/>
      <c r="M549" s="167"/>
      <c r="N549" s="222">
        <f t="shared" si="88"/>
        <v>0</v>
      </c>
      <c r="O549" s="53"/>
      <c r="P549" s="54"/>
      <c r="Q549" s="54"/>
      <c r="R549" s="54"/>
      <c r="S549" s="54"/>
      <c r="T549" s="58"/>
      <c r="U549" s="226">
        <f t="shared" si="89"/>
        <v>8.8888888888888892E-2</v>
      </c>
      <c r="V549" s="227"/>
      <c r="W549" s="228" t="str">
        <f t="shared" si="90"/>
        <v>0</v>
      </c>
      <c r="X549" s="509"/>
      <c r="Y549" s="229">
        <f t="shared" si="91"/>
        <v>0</v>
      </c>
    </row>
    <row r="550" spans="2:25" ht="18.75" customHeight="1">
      <c r="B550" s="515"/>
      <c r="C550" s="506"/>
      <c r="D550" s="216"/>
      <c r="E550" s="216" t="s">
        <v>7490</v>
      </c>
      <c r="F550" s="217">
        <v>251</v>
      </c>
      <c r="G550" s="218">
        <f t="shared" si="85"/>
        <v>50.2</v>
      </c>
      <c r="H550" s="219">
        <f t="shared" si="86"/>
        <v>139.44444444444443</v>
      </c>
      <c r="I550" s="219">
        <f t="shared" si="87"/>
        <v>4.6481481481481478E-2</v>
      </c>
      <c r="J550" s="170"/>
      <c r="K550" s="166"/>
      <c r="L550" s="166"/>
      <c r="M550" s="167"/>
      <c r="N550" s="222">
        <f t="shared" si="88"/>
        <v>0</v>
      </c>
      <c r="O550" s="53"/>
      <c r="P550" s="54"/>
      <c r="Q550" s="54"/>
      <c r="R550" s="54"/>
      <c r="S550" s="54"/>
      <c r="T550" s="58"/>
      <c r="U550" s="226">
        <f t="shared" si="89"/>
        <v>9.2962962962962956E-2</v>
      </c>
      <c r="V550" s="227"/>
      <c r="W550" s="228" t="str">
        <f t="shared" si="90"/>
        <v>0</v>
      </c>
      <c r="X550" s="509"/>
      <c r="Y550" s="229">
        <f t="shared" si="91"/>
        <v>0</v>
      </c>
    </row>
    <row r="551" spans="2:25" ht="18.75" customHeight="1">
      <c r="B551" s="515"/>
      <c r="C551" s="506"/>
      <c r="D551" s="216"/>
      <c r="E551" s="216" t="s">
        <v>7491</v>
      </c>
      <c r="F551" s="217">
        <v>220</v>
      </c>
      <c r="G551" s="218">
        <f t="shared" si="85"/>
        <v>44</v>
      </c>
      <c r="H551" s="219">
        <f t="shared" si="86"/>
        <v>122.22222222222221</v>
      </c>
      <c r="I551" s="219">
        <f t="shared" si="87"/>
        <v>4.0740740740740737E-2</v>
      </c>
      <c r="J551" s="170"/>
      <c r="K551" s="166"/>
      <c r="L551" s="166"/>
      <c r="M551" s="167"/>
      <c r="N551" s="222">
        <f t="shared" si="88"/>
        <v>0</v>
      </c>
      <c r="O551" s="53"/>
      <c r="P551" s="54"/>
      <c r="Q551" s="54"/>
      <c r="R551" s="54"/>
      <c r="S551" s="54"/>
      <c r="T551" s="58"/>
      <c r="U551" s="226">
        <f t="shared" si="89"/>
        <v>8.1481481481481474E-2</v>
      </c>
      <c r="V551" s="227"/>
      <c r="W551" s="228" t="str">
        <f t="shared" si="90"/>
        <v>0</v>
      </c>
      <c r="X551" s="509"/>
      <c r="Y551" s="229">
        <f t="shared" si="91"/>
        <v>0</v>
      </c>
    </row>
    <row r="552" spans="2:25" ht="18.75" customHeight="1">
      <c r="B552" s="515"/>
      <c r="C552" s="506"/>
      <c r="D552" s="216"/>
      <c r="E552" s="216"/>
      <c r="F552" s="217"/>
      <c r="G552" s="218">
        <f t="shared" si="85"/>
        <v>0</v>
      </c>
      <c r="H552" s="219">
        <f t="shared" si="86"/>
        <v>0</v>
      </c>
      <c r="I552" s="219">
        <f t="shared" si="87"/>
        <v>0</v>
      </c>
      <c r="J552" s="217"/>
      <c r="K552" s="220"/>
      <c r="L552" s="220"/>
      <c r="M552" s="221"/>
      <c r="N552" s="222">
        <f t="shared" si="88"/>
        <v>0</v>
      </c>
      <c r="O552" s="53"/>
      <c r="P552" s="54"/>
      <c r="Q552" s="54"/>
      <c r="R552" s="54"/>
      <c r="S552" s="54"/>
      <c r="T552" s="58"/>
      <c r="U552" s="226">
        <f t="shared" si="89"/>
        <v>0</v>
      </c>
      <c r="V552" s="227"/>
      <c r="W552" s="228" t="str">
        <f t="shared" si="90"/>
        <v>0</v>
      </c>
      <c r="X552" s="509"/>
      <c r="Y552" s="229">
        <f t="shared" si="91"/>
        <v>0</v>
      </c>
    </row>
    <row r="553" spans="2:25" ht="18.75" customHeight="1">
      <c r="B553" s="516"/>
      <c r="C553" s="507"/>
      <c r="D553" s="216"/>
      <c r="E553" s="216"/>
      <c r="F553" s="217"/>
      <c r="G553" s="218">
        <f>F553/$G$15</f>
        <v>0</v>
      </c>
      <c r="H553" s="219">
        <f>F553/$H$15</f>
        <v>0</v>
      </c>
      <c r="I553" s="219">
        <f>H553/$I$15</f>
        <v>0</v>
      </c>
      <c r="J553" s="217"/>
      <c r="K553" s="220"/>
      <c r="L553" s="220"/>
      <c r="M553" s="232"/>
      <c r="N553" s="222">
        <f>M553/$N$15</f>
        <v>0</v>
      </c>
      <c r="O553" s="231"/>
      <c r="P553" s="231"/>
      <c r="Q553" s="231"/>
      <c r="R553" s="231"/>
      <c r="S553" s="231"/>
      <c r="T553" s="225"/>
      <c r="U553" s="226">
        <f>H553/$U$15</f>
        <v>0</v>
      </c>
      <c r="V553" s="227"/>
      <c r="W553" s="228" t="str">
        <f>IF(V553&lt;1,"0",IF(V553&lt;5,"2",IF(V553&gt;=5,"6")))</f>
        <v>0</v>
      </c>
      <c r="X553" s="510"/>
      <c r="Y553" s="229">
        <f t="shared" si="91"/>
        <v>0</v>
      </c>
    </row>
    <row r="554" spans="2:25">
      <c r="B554" s="233"/>
      <c r="C554" s="234" t="s">
        <v>111</v>
      </c>
      <c r="D554" s="235"/>
      <c r="E554" s="236">
        <f>COUNTA(E508:E553)</f>
        <v>43</v>
      </c>
      <c r="F554" s="236">
        <f>SUM(F508:F553)</f>
        <v>12711</v>
      </c>
      <c r="G554" s="236">
        <f>SUM(G508:G553)</f>
        <v>2542.1999999999998</v>
      </c>
      <c r="H554" s="236">
        <f>SUM(H508:H553)</f>
        <v>7061.6666666666661</v>
      </c>
      <c r="I554" s="236">
        <f>SUM(I508:I553)</f>
        <v>2.3538888888888883</v>
      </c>
      <c r="J554" s="236">
        <f>COUNTA(J508:J553)</f>
        <v>1</v>
      </c>
      <c r="K554" s="236">
        <f>COUNTA(K508:K553)</f>
        <v>2</v>
      </c>
      <c r="L554" s="236">
        <f>COUNTA(L508:L553)</f>
        <v>0</v>
      </c>
      <c r="M554" s="236">
        <f>SUM(M508:M553)</f>
        <v>7061.6666666666661</v>
      </c>
      <c r="N554" s="236">
        <f>SUM(N508:N553)</f>
        <v>141.23333333333332</v>
      </c>
      <c r="O554" s="237"/>
      <c r="P554" s="238">
        <f>COUNTIF(P508:P553, "YES")</f>
        <v>0</v>
      </c>
      <c r="Q554" s="237"/>
      <c r="R554" s="237"/>
      <c r="S554" s="237"/>
      <c r="T554" s="237"/>
      <c r="U554" s="236">
        <f>SUM(U508:U553)</f>
        <v>4.7077777777777765</v>
      </c>
      <c r="V554" s="236">
        <f>SUM(V508:V553)</f>
        <v>4.7077777777777774</v>
      </c>
      <c r="W554" s="236">
        <f t="array" ref="W554">SUM(ABS(W508:W553))</f>
        <v>4</v>
      </c>
      <c r="X554" s="238" t="str">
        <f>IF(X508&lt;0.2, "0", IF(X508&lt;=2, "2", IF(X508&gt;2, ROUND(X508,0))))</f>
        <v>2</v>
      </c>
      <c r="Y554" s="236">
        <f>SUM(Y508:Y553)</f>
        <v>2</v>
      </c>
    </row>
    <row r="555" spans="2:25" ht="18.75" customHeight="1">
      <c r="B555" s="514">
        <v>10</v>
      </c>
      <c r="C555" s="517" t="s">
        <v>7492</v>
      </c>
      <c r="D555" s="216"/>
      <c r="E555" s="216" t="s">
        <v>7493</v>
      </c>
      <c r="F555" s="217">
        <v>350</v>
      </c>
      <c r="G555" s="218">
        <f t="shared" ref="G555:G618" si="92">F555/$G$15</f>
        <v>70</v>
      </c>
      <c r="H555" s="219">
        <f t="shared" ref="H555:H618" si="93">F555/$H$15</f>
        <v>194.44444444444443</v>
      </c>
      <c r="I555" s="219">
        <f t="shared" ref="I555:I618" si="94">H555/$I$15</f>
        <v>6.4814814814814811E-2</v>
      </c>
      <c r="J555" s="217"/>
      <c r="K555" s="220"/>
      <c r="L555" s="220"/>
      <c r="M555" s="221"/>
      <c r="N555" s="222">
        <f>M555/$N$15</f>
        <v>0</v>
      </c>
      <c r="O555" s="223"/>
      <c r="P555" s="224"/>
      <c r="Q555" s="224"/>
      <c r="R555" s="224"/>
      <c r="S555" s="224"/>
      <c r="T555" s="225"/>
      <c r="U555" s="226">
        <f t="shared" ref="U555:U618" si="95">H555/$U$15</f>
        <v>0.12962962962962962</v>
      </c>
      <c r="V555" s="227"/>
      <c r="W555" s="228" t="str">
        <f t="shared" ref="W555:W618" si="96">IF(V555&lt;1,"0",IF(V555&lt;5,"2",IF(V555&gt;=5,"6")))</f>
        <v>0</v>
      </c>
      <c r="X555" s="508">
        <f>K633/$X$15</f>
        <v>1</v>
      </c>
      <c r="Y555" s="229">
        <f t="shared" ref="Y555:Y618" si="97">W555/2</f>
        <v>0</v>
      </c>
    </row>
    <row r="556" spans="2:25" ht="18.75" customHeight="1">
      <c r="B556" s="515"/>
      <c r="C556" s="518"/>
      <c r="D556" s="216"/>
      <c r="E556" s="216" t="s">
        <v>3154</v>
      </c>
      <c r="F556" s="217">
        <v>294</v>
      </c>
      <c r="G556" s="218">
        <f t="shared" si="92"/>
        <v>58.8</v>
      </c>
      <c r="H556" s="219">
        <f t="shared" si="93"/>
        <v>163.33333333333334</v>
      </c>
      <c r="I556" s="219">
        <f t="shared" si="94"/>
        <v>5.4444444444444448E-2</v>
      </c>
      <c r="J556" s="217"/>
      <c r="K556" s="220"/>
      <c r="L556" s="220"/>
      <c r="M556" s="221"/>
      <c r="N556" s="222">
        <f t="shared" ref="N556:N630" si="98">M556/$N$15</f>
        <v>0</v>
      </c>
      <c r="O556" s="223"/>
      <c r="P556" s="224"/>
      <c r="Q556" s="224"/>
      <c r="R556" s="224"/>
      <c r="S556" s="224"/>
      <c r="T556" s="225"/>
      <c r="U556" s="226">
        <f t="shared" si="95"/>
        <v>0.1088888888888889</v>
      </c>
      <c r="V556" s="227"/>
      <c r="W556" s="228" t="str">
        <f t="shared" si="96"/>
        <v>0</v>
      </c>
      <c r="X556" s="509"/>
      <c r="Y556" s="229">
        <f t="shared" si="97"/>
        <v>0</v>
      </c>
    </row>
    <row r="557" spans="2:25" ht="18.75" customHeight="1">
      <c r="B557" s="515"/>
      <c r="C557" s="518"/>
      <c r="D557" s="216"/>
      <c r="E557" s="216" t="s">
        <v>4261</v>
      </c>
      <c r="F557" s="217">
        <v>190</v>
      </c>
      <c r="G557" s="218">
        <f t="shared" si="92"/>
        <v>38</v>
      </c>
      <c r="H557" s="219">
        <f t="shared" si="93"/>
        <v>105.55555555555556</v>
      </c>
      <c r="I557" s="219">
        <f t="shared" si="94"/>
        <v>3.5185185185185187E-2</v>
      </c>
      <c r="J557" s="217"/>
      <c r="K557" s="220"/>
      <c r="L557" s="220"/>
      <c r="M557" s="221"/>
      <c r="N557" s="222">
        <f t="shared" si="98"/>
        <v>0</v>
      </c>
      <c r="O557" s="223"/>
      <c r="P557" s="224"/>
      <c r="Q557" s="224"/>
      <c r="R557" s="224"/>
      <c r="S557" s="224"/>
      <c r="T557" s="225"/>
      <c r="U557" s="226">
        <f t="shared" si="95"/>
        <v>7.0370370370370375E-2</v>
      </c>
      <c r="V557" s="227"/>
      <c r="W557" s="228" t="str">
        <f t="shared" si="96"/>
        <v>0</v>
      </c>
      <c r="X557" s="509"/>
      <c r="Y557" s="229">
        <f t="shared" si="97"/>
        <v>0</v>
      </c>
    </row>
    <row r="558" spans="2:25" ht="18.75" customHeight="1">
      <c r="B558" s="515"/>
      <c r="C558" s="518"/>
      <c r="D558" s="216"/>
      <c r="E558" s="216" t="s">
        <v>3164</v>
      </c>
      <c r="F558" s="217">
        <v>139</v>
      </c>
      <c r="G558" s="218">
        <f t="shared" si="92"/>
        <v>27.8</v>
      </c>
      <c r="H558" s="219">
        <f t="shared" si="93"/>
        <v>77.222222222222214</v>
      </c>
      <c r="I558" s="219">
        <f t="shared" si="94"/>
        <v>2.5740740740740738E-2</v>
      </c>
      <c r="J558" s="217"/>
      <c r="K558" s="220"/>
      <c r="L558" s="220"/>
      <c r="M558" s="221"/>
      <c r="N558" s="222">
        <f t="shared" si="98"/>
        <v>0</v>
      </c>
      <c r="O558" s="223"/>
      <c r="P558" s="224"/>
      <c r="Q558" s="224"/>
      <c r="R558" s="224"/>
      <c r="S558" s="224"/>
      <c r="T558" s="225"/>
      <c r="U558" s="226">
        <f t="shared" si="95"/>
        <v>5.1481481481481475E-2</v>
      </c>
      <c r="V558" s="227"/>
      <c r="W558" s="228" t="str">
        <f t="shared" si="96"/>
        <v>0</v>
      </c>
      <c r="X558" s="509"/>
      <c r="Y558" s="229">
        <f t="shared" si="97"/>
        <v>0</v>
      </c>
    </row>
    <row r="559" spans="2:25" ht="18.75" customHeight="1">
      <c r="B559" s="515"/>
      <c r="C559" s="518"/>
      <c r="D559" s="216"/>
      <c r="E559" s="216" t="s">
        <v>7493</v>
      </c>
      <c r="F559" s="217">
        <v>312</v>
      </c>
      <c r="G559" s="218">
        <f t="shared" si="92"/>
        <v>62.4</v>
      </c>
      <c r="H559" s="219">
        <f t="shared" si="93"/>
        <v>173.33333333333334</v>
      </c>
      <c r="I559" s="219">
        <f t="shared" si="94"/>
        <v>5.7777777777777782E-2</v>
      </c>
      <c r="J559" s="217"/>
      <c r="K559" s="220"/>
      <c r="L559" s="220"/>
      <c r="M559" s="221"/>
      <c r="N559" s="222">
        <f t="shared" si="98"/>
        <v>0</v>
      </c>
      <c r="O559" s="223"/>
      <c r="P559" s="224"/>
      <c r="Q559" s="224"/>
      <c r="R559" s="224"/>
      <c r="S559" s="224"/>
      <c r="T559" s="225"/>
      <c r="U559" s="226">
        <f t="shared" si="95"/>
        <v>0.11555555555555556</v>
      </c>
      <c r="V559" s="227"/>
      <c r="W559" s="228" t="str">
        <f t="shared" si="96"/>
        <v>0</v>
      </c>
      <c r="X559" s="509"/>
      <c r="Y559" s="229">
        <f t="shared" si="97"/>
        <v>0</v>
      </c>
    </row>
    <row r="560" spans="2:25" ht="18.75" customHeight="1">
      <c r="B560" s="515"/>
      <c r="C560" s="518"/>
      <c r="D560" s="216"/>
      <c r="E560" s="216" t="s">
        <v>7494</v>
      </c>
      <c r="F560" s="217">
        <v>491</v>
      </c>
      <c r="G560" s="218">
        <f t="shared" si="92"/>
        <v>98.2</v>
      </c>
      <c r="H560" s="219">
        <f t="shared" si="93"/>
        <v>272.77777777777777</v>
      </c>
      <c r="I560" s="219">
        <f t="shared" si="94"/>
        <v>9.0925925925925924E-2</v>
      </c>
      <c r="J560" s="217" t="s">
        <v>7495</v>
      </c>
      <c r="K560" s="220"/>
      <c r="L560" s="220"/>
      <c r="M560" s="221"/>
      <c r="N560" s="222">
        <f t="shared" si="98"/>
        <v>0</v>
      </c>
      <c r="O560" s="223"/>
      <c r="P560" s="224"/>
      <c r="Q560" s="224"/>
      <c r="R560" s="224"/>
      <c r="S560" s="224"/>
      <c r="T560" s="225"/>
      <c r="U560" s="226">
        <f t="shared" si="95"/>
        <v>0.18185185185185185</v>
      </c>
      <c r="V560" s="227"/>
      <c r="W560" s="228" t="str">
        <f t="shared" si="96"/>
        <v>0</v>
      </c>
      <c r="X560" s="509"/>
      <c r="Y560" s="229">
        <f t="shared" si="97"/>
        <v>0</v>
      </c>
    </row>
    <row r="561" spans="2:25" ht="18.75" customHeight="1">
      <c r="B561" s="515"/>
      <c r="C561" s="518"/>
      <c r="D561" s="216"/>
      <c r="E561" s="216" t="s">
        <v>7496</v>
      </c>
      <c r="F561" s="217">
        <v>158</v>
      </c>
      <c r="G561" s="218">
        <f t="shared" si="92"/>
        <v>31.6</v>
      </c>
      <c r="H561" s="219">
        <f t="shared" si="93"/>
        <v>87.777777777777771</v>
      </c>
      <c r="I561" s="219">
        <f t="shared" si="94"/>
        <v>2.9259259259259256E-2</v>
      </c>
      <c r="J561" s="217"/>
      <c r="K561" s="220"/>
      <c r="L561" s="220"/>
      <c r="M561" s="221"/>
      <c r="N561" s="222">
        <f t="shared" si="98"/>
        <v>0</v>
      </c>
      <c r="O561" s="223"/>
      <c r="P561" s="224"/>
      <c r="Q561" s="224"/>
      <c r="R561" s="224"/>
      <c r="S561" s="224"/>
      <c r="T561" s="225"/>
      <c r="U561" s="226">
        <f t="shared" si="95"/>
        <v>5.8518518518518511E-2</v>
      </c>
      <c r="V561" s="227"/>
      <c r="W561" s="228" t="str">
        <f t="shared" si="96"/>
        <v>0</v>
      </c>
      <c r="X561" s="509"/>
      <c r="Y561" s="229">
        <f t="shared" si="97"/>
        <v>0</v>
      </c>
    </row>
    <row r="562" spans="2:25" ht="18.75" customHeight="1">
      <c r="B562" s="515"/>
      <c r="C562" s="518"/>
      <c r="D562" s="216"/>
      <c r="E562" s="216" t="s">
        <v>7497</v>
      </c>
      <c r="F562" s="217">
        <v>173</v>
      </c>
      <c r="G562" s="218">
        <f t="shared" si="92"/>
        <v>34.6</v>
      </c>
      <c r="H562" s="219">
        <f t="shared" si="93"/>
        <v>96.111111111111114</v>
      </c>
      <c r="I562" s="219">
        <f t="shared" si="94"/>
        <v>3.2037037037037037E-2</v>
      </c>
      <c r="J562" s="217"/>
      <c r="K562" s="220"/>
      <c r="L562" s="220"/>
      <c r="M562" s="221"/>
      <c r="N562" s="222">
        <f t="shared" si="98"/>
        <v>0</v>
      </c>
      <c r="O562" s="223"/>
      <c r="P562" s="224"/>
      <c r="Q562" s="224"/>
      <c r="R562" s="224"/>
      <c r="S562" s="224"/>
      <c r="T562" s="225"/>
      <c r="U562" s="226">
        <f t="shared" si="95"/>
        <v>6.4074074074074075E-2</v>
      </c>
      <c r="V562" s="227"/>
      <c r="W562" s="228" t="str">
        <f t="shared" si="96"/>
        <v>0</v>
      </c>
      <c r="X562" s="509"/>
      <c r="Y562" s="229">
        <f t="shared" si="97"/>
        <v>0</v>
      </c>
    </row>
    <row r="563" spans="2:25" ht="18.75" customHeight="1">
      <c r="B563" s="515"/>
      <c r="C563" s="518"/>
      <c r="D563" s="216"/>
      <c r="E563" s="216" t="s">
        <v>7080</v>
      </c>
      <c r="F563" s="217">
        <v>340</v>
      </c>
      <c r="G563" s="218">
        <f t="shared" si="92"/>
        <v>68</v>
      </c>
      <c r="H563" s="219">
        <f t="shared" si="93"/>
        <v>188.88888888888889</v>
      </c>
      <c r="I563" s="219">
        <f t="shared" si="94"/>
        <v>6.2962962962962957E-2</v>
      </c>
      <c r="J563" s="217"/>
      <c r="K563" s="220"/>
      <c r="L563" s="220"/>
      <c r="M563" s="221"/>
      <c r="N563" s="222">
        <f t="shared" si="98"/>
        <v>0</v>
      </c>
      <c r="O563" s="223"/>
      <c r="P563" s="224"/>
      <c r="Q563" s="224"/>
      <c r="R563" s="224"/>
      <c r="S563" s="224"/>
      <c r="T563" s="225"/>
      <c r="U563" s="226">
        <f t="shared" si="95"/>
        <v>0.12592592592592591</v>
      </c>
      <c r="V563" s="227"/>
      <c r="W563" s="228" t="str">
        <f t="shared" si="96"/>
        <v>0</v>
      </c>
      <c r="X563" s="509"/>
      <c r="Y563" s="229">
        <f t="shared" si="97"/>
        <v>0</v>
      </c>
    </row>
    <row r="564" spans="2:25" ht="18.75" customHeight="1">
      <c r="B564" s="515"/>
      <c r="C564" s="518"/>
      <c r="D564" s="216"/>
      <c r="E564" s="216" t="s">
        <v>7498</v>
      </c>
      <c r="F564" s="217">
        <v>69</v>
      </c>
      <c r="G564" s="218">
        <f t="shared" si="92"/>
        <v>13.8</v>
      </c>
      <c r="H564" s="219">
        <f t="shared" si="93"/>
        <v>38.333333333333336</v>
      </c>
      <c r="I564" s="219">
        <f t="shared" si="94"/>
        <v>1.2777777777777779E-2</v>
      </c>
      <c r="J564" s="217"/>
      <c r="K564" s="220"/>
      <c r="L564" s="220"/>
      <c r="M564" s="221"/>
      <c r="N564" s="222">
        <f t="shared" si="98"/>
        <v>0</v>
      </c>
      <c r="O564" s="223"/>
      <c r="P564" s="224"/>
      <c r="Q564" s="224"/>
      <c r="R564" s="224"/>
      <c r="S564" s="224"/>
      <c r="T564" s="225"/>
      <c r="U564" s="226">
        <f t="shared" si="95"/>
        <v>2.5555555555555557E-2</v>
      </c>
      <c r="V564" s="227"/>
      <c r="W564" s="228" t="str">
        <f t="shared" si="96"/>
        <v>0</v>
      </c>
      <c r="X564" s="509"/>
      <c r="Y564" s="229">
        <f t="shared" si="97"/>
        <v>0</v>
      </c>
    </row>
    <row r="565" spans="2:25" ht="18.75" customHeight="1">
      <c r="B565" s="515"/>
      <c r="C565" s="518"/>
      <c r="D565" s="216"/>
      <c r="E565" s="216" t="s">
        <v>7499</v>
      </c>
      <c r="F565" s="217">
        <v>143</v>
      </c>
      <c r="G565" s="218">
        <f t="shared" si="92"/>
        <v>28.6</v>
      </c>
      <c r="H565" s="219">
        <f t="shared" si="93"/>
        <v>79.444444444444443</v>
      </c>
      <c r="I565" s="219">
        <f t="shared" si="94"/>
        <v>2.6481481481481481E-2</v>
      </c>
      <c r="J565" s="217"/>
      <c r="K565" s="220"/>
      <c r="L565" s="220"/>
      <c r="M565" s="221"/>
      <c r="N565" s="222">
        <f t="shared" si="98"/>
        <v>0</v>
      </c>
      <c r="O565" s="223"/>
      <c r="P565" s="224"/>
      <c r="Q565" s="224"/>
      <c r="R565" s="224"/>
      <c r="S565" s="224"/>
      <c r="T565" s="225"/>
      <c r="U565" s="226">
        <f t="shared" si="95"/>
        <v>5.2962962962962962E-2</v>
      </c>
      <c r="V565" s="227"/>
      <c r="W565" s="228" t="str">
        <f t="shared" si="96"/>
        <v>0</v>
      </c>
      <c r="X565" s="509"/>
      <c r="Y565" s="229">
        <f t="shared" si="97"/>
        <v>0</v>
      </c>
    </row>
    <row r="566" spans="2:25" ht="18.75" customHeight="1">
      <c r="B566" s="515"/>
      <c r="C566" s="518"/>
      <c r="D566" s="216"/>
      <c r="E566" s="216" t="s">
        <v>7500</v>
      </c>
      <c r="F566" s="217">
        <v>59</v>
      </c>
      <c r="G566" s="218">
        <f t="shared" si="92"/>
        <v>11.8</v>
      </c>
      <c r="H566" s="219">
        <f t="shared" si="93"/>
        <v>32.777777777777779</v>
      </c>
      <c r="I566" s="219">
        <f t="shared" si="94"/>
        <v>1.0925925925925926E-2</v>
      </c>
      <c r="J566" s="217"/>
      <c r="K566" s="220"/>
      <c r="L566" s="220"/>
      <c r="M566" s="221"/>
      <c r="N566" s="222">
        <f t="shared" si="98"/>
        <v>0</v>
      </c>
      <c r="O566" s="223"/>
      <c r="P566" s="224"/>
      <c r="Q566" s="224"/>
      <c r="R566" s="224"/>
      <c r="S566" s="224"/>
      <c r="T566" s="225"/>
      <c r="U566" s="226">
        <f t="shared" si="95"/>
        <v>2.1851851851851851E-2</v>
      </c>
      <c r="V566" s="227"/>
      <c r="W566" s="228" t="str">
        <f t="shared" si="96"/>
        <v>0</v>
      </c>
      <c r="X566" s="509"/>
      <c r="Y566" s="229">
        <f t="shared" si="97"/>
        <v>0</v>
      </c>
    </row>
    <row r="567" spans="2:25" ht="18.75" customHeight="1">
      <c r="B567" s="515"/>
      <c r="C567" s="518"/>
      <c r="D567" s="216"/>
      <c r="E567" s="216" t="s">
        <v>7501</v>
      </c>
      <c r="F567" s="217">
        <v>90</v>
      </c>
      <c r="G567" s="218">
        <f t="shared" si="92"/>
        <v>18</v>
      </c>
      <c r="H567" s="219">
        <f t="shared" si="93"/>
        <v>50</v>
      </c>
      <c r="I567" s="219">
        <f t="shared" si="94"/>
        <v>1.6666666666666666E-2</v>
      </c>
      <c r="J567" s="217"/>
      <c r="K567" s="220"/>
      <c r="L567" s="220"/>
      <c r="M567" s="221"/>
      <c r="N567" s="222">
        <f t="shared" si="98"/>
        <v>0</v>
      </c>
      <c r="O567" s="223"/>
      <c r="P567" s="224"/>
      <c r="Q567" s="224"/>
      <c r="R567" s="224"/>
      <c r="S567" s="224"/>
      <c r="T567" s="225"/>
      <c r="U567" s="226">
        <f t="shared" si="95"/>
        <v>3.3333333333333333E-2</v>
      </c>
      <c r="V567" s="227"/>
      <c r="W567" s="228" t="str">
        <f t="shared" si="96"/>
        <v>0</v>
      </c>
      <c r="X567" s="509"/>
      <c r="Y567" s="229">
        <f t="shared" si="97"/>
        <v>0</v>
      </c>
    </row>
    <row r="568" spans="2:25" ht="18.75" customHeight="1">
      <c r="B568" s="515"/>
      <c r="C568" s="518"/>
      <c r="D568" s="216"/>
      <c r="E568" s="216" t="s">
        <v>7502</v>
      </c>
      <c r="F568" s="217">
        <v>93</v>
      </c>
      <c r="G568" s="218">
        <f t="shared" si="92"/>
        <v>18.600000000000001</v>
      </c>
      <c r="H568" s="219">
        <f t="shared" si="93"/>
        <v>51.666666666666664</v>
      </c>
      <c r="I568" s="219">
        <f t="shared" si="94"/>
        <v>1.7222222222222222E-2</v>
      </c>
      <c r="J568" s="217"/>
      <c r="K568" s="220"/>
      <c r="L568" s="220"/>
      <c r="M568" s="221"/>
      <c r="N568" s="222">
        <f t="shared" si="98"/>
        <v>0</v>
      </c>
      <c r="O568" s="223"/>
      <c r="P568" s="224"/>
      <c r="Q568" s="224"/>
      <c r="R568" s="224"/>
      <c r="S568" s="224"/>
      <c r="T568" s="225"/>
      <c r="U568" s="226">
        <f t="shared" si="95"/>
        <v>3.4444444444444444E-2</v>
      </c>
      <c r="V568" s="227"/>
      <c r="W568" s="228" t="str">
        <f t="shared" si="96"/>
        <v>0</v>
      </c>
      <c r="X568" s="509"/>
      <c r="Y568" s="229">
        <f t="shared" si="97"/>
        <v>0</v>
      </c>
    </row>
    <row r="569" spans="2:25" ht="18.75" customHeight="1">
      <c r="B569" s="515"/>
      <c r="C569" s="518"/>
      <c r="D569" s="216"/>
      <c r="E569" s="216" t="s">
        <v>4378</v>
      </c>
      <c r="F569" s="217">
        <v>72</v>
      </c>
      <c r="G569" s="218">
        <f t="shared" si="92"/>
        <v>14.4</v>
      </c>
      <c r="H569" s="219">
        <f t="shared" si="93"/>
        <v>40</v>
      </c>
      <c r="I569" s="219">
        <f t="shared" si="94"/>
        <v>1.3333333333333334E-2</v>
      </c>
      <c r="J569" s="217"/>
      <c r="K569" s="220"/>
      <c r="L569" s="220"/>
      <c r="M569" s="221"/>
      <c r="N569" s="222">
        <f t="shared" si="98"/>
        <v>0</v>
      </c>
      <c r="O569" s="223"/>
      <c r="P569" s="224"/>
      <c r="Q569" s="224"/>
      <c r="R569" s="224"/>
      <c r="S569" s="224"/>
      <c r="T569" s="225"/>
      <c r="U569" s="226">
        <f t="shared" si="95"/>
        <v>2.6666666666666668E-2</v>
      </c>
      <c r="V569" s="227"/>
      <c r="W569" s="228" t="str">
        <f t="shared" si="96"/>
        <v>0</v>
      </c>
      <c r="X569" s="509"/>
      <c r="Y569" s="229">
        <f t="shared" si="97"/>
        <v>0</v>
      </c>
    </row>
    <row r="570" spans="2:25" ht="18.75" customHeight="1">
      <c r="B570" s="515"/>
      <c r="C570" s="518"/>
      <c r="D570" s="216"/>
      <c r="E570" s="216" t="s">
        <v>7503</v>
      </c>
      <c r="F570" s="217">
        <v>80</v>
      </c>
      <c r="G570" s="218">
        <f t="shared" si="92"/>
        <v>16</v>
      </c>
      <c r="H570" s="219">
        <f t="shared" si="93"/>
        <v>44.444444444444443</v>
      </c>
      <c r="I570" s="219">
        <f t="shared" si="94"/>
        <v>1.4814814814814814E-2</v>
      </c>
      <c r="J570" s="217"/>
      <c r="K570" s="220"/>
      <c r="L570" s="220"/>
      <c r="M570" s="221"/>
      <c r="N570" s="222">
        <f t="shared" si="98"/>
        <v>0</v>
      </c>
      <c r="O570" s="223"/>
      <c r="P570" s="224"/>
      <c r="Q570" s="224"/>
      <c r="R570" s="224"/>
      <c r="S570" s="224"/>
      <c r="T570" s="225"/>
      <c r="U570" s="226">
        <f t="shared" si="95"/>
        <v>2.9629629629629627E-2</v>
      </c>
      <c r="V570" s="227"/>
      <c r="W570" s="228" t="str">
        <f t="shared" si="96"/>
        <v>0</v>
      </c>
      <c r="X570" s="509"/>
      <c r="Y570" s="229">
        <f t="shared" si="97"/>
        <v>0</v>
      </c>
    </row>
    <row r="571" spans="2:25" ht="18.75" customHeight="1">
      <c r="B571" s="515"/>
      <c r="C571" s="518"/>
      <c r="D571" s="216"/>
      <c r="E571" s="216" t="s">
        <v>7504</v>
      </c>
      <c r="F571" s="217">
        <v>62</v>
      </c>
      <c r="G571" s="218">
        <f t="shared" si="92"/>
        <v>12.4</v>
      </c>
      <c r="H571" s="219">
        <f t="shared" si="93"/>
        <v>34.444444444444443</v>
      </c>
      <c r="I571" s="219">
        <f t="shared" si="94"/>
        <v>1.1481481481481481E-2</v>
      </c>
      <c r="J571" s="217" t="s">
        <v>7505</v>
      </c>
      <c r="K571" s="220" t="s">
        <v>7505</v>
      </c>
      <c r="L571" s="220"/>
      <c r="M571" s="221">
        <f>SUM(H555:H586)</f>
        <v>3328.8888888888882</v>
      </c>
      <c r="N571" s="222">
        <f t="shared" si="98"/>
        <v>66.577777777777769</v>
      </c>
      <c r="O571" s="223" t="s">
        <v>7506</v>
      </c>
      <c r="P571" s="224" t="s">
        <v>178</v>
      </c>
      <c r="Q571" s="224"/>
      <c r="R571" s="224" t="s">
        <v>7224</v>
      </c>
      <c r="S571" s="224"/>
      <c r="T571" s="225"/>
      <c r="U571" s="226">
        <f t="shared" si="95"/>
        <v>2.2962962962962963E-2</v>
      </c>
      <c r="V571" s="227">
        <f>SUM(U555:U586)</f>
        <v>2.2192592592592595</v>
      </c>
      <c r="W571" s="228" t="str">
        <f t="shared" si="96"/>
        <v>2</v>
      </c>
      <c r="X571" s="509"/>
      <c r="Y571" s="229">
        <f t="shared" si="97"/>
        <v>1</v>
      </c>
    </row>
    <row r="572" spans="2:25" ht="18.75" customHeight="1">
      <c r="B572" s="515"/>
      <c r="C572" s="518"/>
      <c r="D572" s="216"/>
      <c r="E572" s="216" t="s">
        <v>7507</v>
      </c>
      <c r="F572" s="217">
        <v>113</v>
      </c>
      <c r="G572" s="218">
        <f t="shared" si="92"/>
        <v>22.6</v>
      </c>
      <c r="H572" s="219">
        <f t="shared" si="93"/>
        <v>62.777777777777779</v>
      </c>
      <c r="I572" s="219">
        <f t="shared" si="94"/>
        <v>2.0925925925925928E-2</v>
      </c>
      <c r="J572" s="217"/>
      <c r="K572" s="220"/>
      <c r="L572" s="220"/>
      <c r="M572" s="221"/>
      <c r="N572" s="222">
        <f t="shared" si="98"/>
        <v>0</v>
      </c>
      <c r="O572" s="223"/>
      <c r="P572" s="224"/>
      <c r="Q572" s="224"/>
      <c r="R572" s="224"/>
      <c r="S572" s="224"/>
      <c r="T572" s="225"/>
      <c r="U572" s="226">
        <f t="shared" si="95"/>
        <v>4.1851851851851855E-2</v>
      </c>
      <c r="V572" s="227"/>
      <c r="W572" s="228" t="str">
        <f t="shared" si="96"/>
        <v>0</v>
      </c>
      <c r="X572" s="509"/>
      <c r="Y572" s="229">
        <f t="shared" si="97"/>
        <v>0</v>
      </c>
    </row>
    <row r="573" spans="2:25" ht="18.75" customHeight="1">
      <c r="B573" s="515"/>
      <c r="C573" s="518"/>
      <c r="D573" s="216"/>
      <c r="E573" s="216" t="s">
        <v>7508</v>
      </c>
      <c r="F573" s="217">
        <v>142</v>
      </c>
      <c r="G573" s="218">
        <f t="shared" si="92"/>
        <v>28.4</v>
      </c>
      <c r="H573" s="219">
        <f t="shared" si="93"/>
        <v>78.888888888888886</v>
      </c>
      <c r="I573" s="219">
        <f t="shared" si="94"/>
        <v>2.6296296296296297E-2</v>
      </c>
      <c r="J573" s="217"/>
      <c r="K573" s="220"/>
      <c r="L573" s="220"/>
      <c r="M573" s="221"/>
      <c r="N573" s="222">
        <f t="shared" si="98"/>
        <v>0</v>
      </c>
      <c r="O573" s="223"/>
      <c r="P573" s="224"/>
      <c r="Q573" s="224"/>
      <c r="R573" s="224"/>
      <c r="S573" s="224"/>
      <c r="T573" s="225"/>
      <c r="U573" s="226">
        <f t="shared" si="95"/>
        <v>5.2592592592592594E-2</v>
      </c>
      <c r="V573" s="227"/>
      <c r="W573" s="228" t="str">
        <f t="shared" si="96"/>
        <v>0</v>
      </c>
      <c r="X573" s="509"/>
      <c r="Y573" s="229">
        <f t="shared" si="97"/>
        <v>0</v>
      </c>
    </row>
    <row r="574" spans="2:25" ht="18.75" customHeight="1">
      <c r="B574" s="515"/>
      <c r="C574" s="518"/>
      <c r="D574" s="216"/>
      <c r="E574" s="216" t="s">
        <v>7509</v>
      </c>
      <c r="F574" s="217">
        <v>84</v>
      </c>
      <c r="G574" s="218">
        <f t="shared" si="92"/>
        <v>16.8</v>
      </c>
      <c r="H574" s="219">
        <f t="shared" si="93"/>
        <v>46.666666666666664</v>
      </c>
      <c r="I574" s="219">
        <f t="shared" si="94"/>
        <v>1.5555555555555555E-2</v>
      </c>
      <c r="J574" s="217"/>
      <c r="K574" s="220"/>
      <c r="L574" s="220"/>
      <c r="M574" s="221"/>
      <c r="N574" s="222">
        <f t="shared" si="98"/>
        <v>0</v>
      </c>
      <c r="O574" s="223"/>
      <c r="P574" s="224"/>
      <c r="Q574" s="224"/>
      <c r="R574" s="224"/>
      <c r="S574" s="224"/>
      <c r="T574" s="225"/>
      <c r="U574" s="226">
        <f t="shared" si="95"/>
        <v>3.111111111111111E-2</v>
      </c>
      <c r="V574" s="227"/>
      <c r="W574" s="228" t="str">
        <f t="shared" si="96"/>
        <v>0</v>
      </c>
      <c r="X574" s="509"/>
      <c r="Y574" s="229">
        <f t="shared" si="97"/>
        <v>0</v>
      </c>
    </row>
    <row r="575" spans="2:25" ht="18.75" customHeight="1">
      <c r="B575" s="515"/>
      <c r="C575" s="518"/>
      <c r="D575" s="216"/>
      <c r="E575" s="216" t="s">
        <v>7510</v>
      </c>
      <c r="F575" s="217">
        <v>56</v>
      </c>
      <c r="G575" s="218">
        <f t="shared" si="92"/>
        <v>11.2</v>
      </c>
      <c r="H575" s="219">
        <f t="shared" si="93"/>
        <v>31.111111111111111</v>
      </c>
      <c r="I575" s="219">
        <f t="shared" si="94"/>
        <v>1.037037037037037E-2</v>
      </c>
      <c r="J575" s="217"/>
      <c r="K575" s="220"/>
      <c r="L575" s="220"/>
      <c r="M575" s="221"/>
      <c r="N575" s="222">
        <f t="shared" si="98"/>
        <v>0</v>
      </c>
      <c r="O575" s="223"/>
      <c r="P575" s="224"/>
      <c r="Q575" s="224"/>
      <c r="R575" s="224"/>
      <c r="S575" s="224"/>
      <c r="T575" s="225"/>
      <c r="U575" s="226">
        <f t="shared" si="95"/>
        <v>2.074074074074074E-2</v>
      </c>
      <c r="V575" s="227"/>
      <c r="W575" s="228" t="str">
        <f t="shared" si="96"/>
        <v>0</v>
      </c>
      <c r="X575" s="509"/>
      <c r="Y575" s="229">
        <f t="shared" si="97"/>
        <v>0</v>
      </c>
    </row>
    <row r="576" spans="2:25" ht="18.75" customHeight="1">
      <c r="B576" s="515"/>
      <c r="C576" s="518"/>
      <c r="D576" s="216"/>
      <c r="E576" s="216" t="s">
        <v>7511</v>
      </c>
      <c r="F576" s="217">
        <v>340</v>
      </c>
      <c r="G576" s="218">
        <f t="shared" si="92"/>
        <v>68</v>
      </c>
      <c r="H576" s="219">
        <f t="shared" si="93"/>
        <v>188.88888888888889</v>
      </c>
      <c r="I576" s="219">
        <f t="shared" si="94"/>
        <v>6.2962962962962957E-2</v>
      </c>
      <c r="J576" s="217"/>
      <c r="K576" s="220"/>
      <c r="L576" s="220"/>
      <c r="M576" s="221"/>
      <c r="N576" s="222">
        <f t="shared" si="98"/>
        <v>0</v>
      </c>
      <c r="O576" s="223"/>
      <c r="P576" s="224"/>
      <c r="Q576" s="224"/>
      <c r="R576" s="224"/>
      <c r="S576" s="224"/>
      <c r="T576" s="225"/>
      <c r="U576" s="226">
        <f t="shared" si="95"/>
        <v>0.12592592592592591</v>
      </c>
      <c r="V576" s="227"/>
      <c r="W576" s="228" t="str">
        <f t="shared" si="96"/>
        <v>0</v>
      </c>
      <c r="X576" s="509"/>
      <c r="Y576" s="229">
        <f t="shared" si="97"/>
        <v>0</v>
      </c>
    </row>
    <row r="577" spans="2:25" ht="18.75" customHeight="1">
      <c r="B577" s="515"/>
      <c r="C577" s="518"/>
      <c r="D577" s="216"/>
      <c r="E577" s="216" t="s">
        <v>7035</v>
      </c>
      <c r="F577" s="217">
        <v>142</v>
      </c>
      <c r="G577" s="218">
        <f t="shared" si="92"/>
        <v>28.4</v>
      </c>
      <c r="H577" s="219">
        <f t="shared" si="93"/>
        <v>78.888888888888886</v>
      </c>
      <c r="I577" s="219">
        <f t="shared" si="94"/>
        <v>2.6296296296296297E-2</v>
      </c>
      <c r="J577" s="217"/>
      <c r="K577" s="220"/>
      <c r="L577" s="220"/>
      <c r="M577" s="221"/>
      <c r="N577" s="222">
        <f t="shared" si="98"/>
        <v>0</v>
      </c>
      <c r="O577" s="223"/>
      <c r="P577" s="224"/>
      <c r="Q577" s="224"/>
      <c r="R577" s="224"/>
      <c r="S577" s="224"/>
      <c r="T577" s="225"/>
      <c r="U577" s="226">
        <f t="shared" si="95"/>
        <v>5.2592592592592594E-2</v>
      </c>
      <c r="V577" s="227"/>
      <c r="W577" s="228" t="str">
        <f t="shared" si="96"/>
        <v>0</v>
      </c>
      <c r="X577" s="509"/>
      <c r="Y577" s="229">
        <f t="shared" si="97"/>
        <v>0</v>
      </c>
    </row>
    <row r="578" spans="2:25" ht="18.75" customHeight="1">
      <c r="B578" s="515"/>
      <c r="C578" s="518"/>
      <c r="D578" s="216"/>
      <c r="E578" s="216" t="s">
        <v>981</v>
      </c>
      <c r="F578" s="217">
        <v>290</v>
      </c>
      <c r="G578" s="218">
        <f t="shared" si="92"/>
        <v>58</v>
      </c>
      <c r="H578" s="219">
        <f t="shared" si="93"/>
        <v>161.11111111111111</v>
      </c>
      <c r="I578" s="219">
        <f t="shared" si="94"/>
        <v>5.3703703703703705E-2</v>
      </c>
      <c r="J578" s="217"/>
      <c r="K578" s="220"/>
      <c r="L578" s="220"/>
      <c r="M578" s="221"/>
      <c r="N578" s="222">
        <f t="shared" si="98"/>
        <v>0</v>
      </c>
      <c r="O578" s="223"/>
      <c r="P578" s="224"/>
      <c r="Q578" s="224"/>
      <c r="R578" s="224"/>
      <c r="S578" s="224"/>
      <c r="T578" s="225"/>
      <c r="U578" s="226">
        <f t="shared" si="95"/>
        <v>0.10740740740740741</v>
      </c>
      <c r="V578" s="227"/>
      <c r="W578" s="228" t="str">
        <f t="shared" si="96"/>
        <v>0</v>
      </c>
      <c r="X578" s="509"/>
      <c r="Y578" s="229">
        <f t="shared" si="97"/>
        <v>0</v>
      </c>
    </row>
    <row r="579" spans="2:25" ht="18.75" customHeight="1">
      <c r="B579" s="515"/>
      <c r="C579" s="518"/>
      <c r="D579" s="216"/>
      <c r="E579" s="216" t="s">
        <v>7273</v>
      </c>
      <c r="F579" s="217">
        <v>139</v>
      </c>
      <c r="G579" s="218">
        <f t="shared" si="92"/>
        <v>27.8</v>
      </c>
      <c r="H579" s="219">
        <f t="shared" si="93"/>
        <v>77.222222222222214</v>
      </c>
      <c r="I579" s="219">
        <f t="shared" si="94"/>
        <v>2.5740740740740738E-2</v>
      </c>
      <c r="J579" s="217"/>
      <c r="K579" s="220"/>
      <c r="L579" s="220"/>
      <c r="M579" s="221"/>
      <c r="N579" s="222">
        <f t="shared" si="98"/>
        <v>0</v>
      </c>
      <c r="O579" s="223"/>
      <c r="P579" s="224"/>
      <c r="Q579" s="224"/>
      <c r="R579" s="224"/>
      <c r="S579" s="224"/>
      <c r="T579" s="225"/>
      <c r="U579" s="226">
        <f t="shared" si="95"/>
        <v>5.1481481481481475E-2</v>
      </c>
      <c r="V579" s="227"/>
      <c r="W579" s="228" t="str">
        <f t="shared" si="96"/>
        <v>0</v>
      </c>
      <c r="X579" s="509"/>
      <c r="Y579" s="229">
        <f t="shared" si="97"/>
        <v>0</v>
      </c>
    </row>
    <row r="580" spans="2:25" ht="18.75" customHeight="1">
      <c r="B580" s="515"/>
      <c r="C580" s="518"/>
      <c r="D580" s="216"/>
      <c r="E580" s="216" t="s">
        <v>7512</v>
      </c>
      <c r="F580" s="217">
        <v>152</v>
      </c>
      <c r="G580" s="218">
        <f t="shared" si="92"/>
        <v>30.4</v>
      </c>
      <c r="H580" s="219">
        <f t="shared" si="93"/>
        <v>84.444444444444443</v>
      </c>
      <c r="I580" s="219">
        <f t="shared" si="94"/>
        <v>2.8148148148148148E-2</v>
      </c>
      <c r="J580" s="217"/>
      <c r="K580" s="220"/>
      <c r="L580" s="220"/>
      <c r="M580" s="221"/>
      <c r="N580" s="222">
        <f t="shared" si="98"/>
        <v>0</v>
      </c>
      <c r="O580" s="223"/>
      <c r="P580" s="224"/>
      <c r="Q580" s="224"/>
      <c r="R580" s="224"/>
      <c r="S580" s="224"/>
      <c r="T580" s="225"/>
      <c r="U580" s="226">
        <f t="shared" si="95"/>
        <v>5.6296296296296296E-2</v>
      </c>
      <c r="V580" s="227"/>
      <c r="W580" s="228" t="str">
        <f t="shared" si="96"/>
        <v>0</v>
      </c>
      <c r="X580" s="509"/>
      <c r="Y580" s="229">
        <f t="shared" si="97"/>
        <v>0</v>
      </c>
    </row>
    <row r="581" spans="2:25" ht="18.75" customHeight="1">
      <c r="B581" s="515"/>
      <c r="C581" s="518"/>
      <c r="D581" s="216"/>
      <c r="E581" s="216" t="s">
        <v>7513</v>
      </c>
      <c r="F581" s="217">
        <v>268</v>
      </c>
      <c r="G581" s="218">
        <f t="shared" si="92"/>
        <v>53.6</v>
      </c>
      <c r="H581" s="219">
        <f t="shared" si="93"/>
        <v>148.88888888888889</v>
      </c>
      <c r="I581" s="219">
        <f t="shared" si="94"/>
        <v>4.9629629629629628E-2</v>
      </c>
      <c r="J581" s="217"/>
      <c r="K581" s="220"/>
      <c r="L581" s="220"/>
      <c r="M581" s="221"/>
      <c r="N581" s="222">
        <f t="shared" si="98"/>
        <v>0</v>
      </c>
      <c r="O581" s="223"/>
      <c r="P581" s="224"/>
      <c r="Q581" s="224"/>
      <c r="R581" s="224"/>
      <c r="S581" s="224"/>
      <c r="T581" s="225"/>
      <c r="U581" s="226">
        <f t="shared" si="95"/>
        <v>9.9259259259259255E-2</v>
      </c>
      <c r="V581" s="227"/>
      <c r="W581" s="228" t="str">
        <f t="shared" si="96"/>
        <v>0</v>
      </c>
      <c r="X581" s="509"/>
      <c r="Y581" s="229">
        <f t="shared" si="97"/>
        <v>0</v>
      </c>
    </row>
    <row r="582" spans="2:25" ht="18.75" customHeight="1">
      <c r="B582" s="515"/>
      <c r="C582" s="518"/>
      <c r="D582" s="216"/>
      <c r="E582" s="216" t="s">
        <v>7514</v>
      </c>
      <c r="F582" s="217">
        <v>104</v>
      </c>
      <c r="G582" s="218">
        <f t="shared" si="92"/>
        <v>20.8</v>
      </c>
      <c r="H582" s="219">
        <f t="shared" si="93"/>
        <v>57.777777777777779</v>
      </c>
      <c r="I582" s="219">
        <f t="shared" si="94"/>
        <v>1.9259259259259261E-2</v>
      </c>
      <c r="J582" s="217"/>
      <c r="K582" s="220"/>
      <c r="L582" s="220"/>
      <c r="M582" s="221"/>
      <c r="N582" s="222">
        <f t="shared" si="98"/>
        <v>0</v>
      </c>
      <c r="O582" s="223"/>
      <c r="P582" s="224"/>
      <c r="Q582" s="224"/>
      <c r="R582" s="224"/>
      <c r="S582" s="224"/>
      <c r="T582" s="225"/>
      <c r="U582" s="226">
        <f t="shared" si="95"/>
        <v>3.8518518518518521E-2</v>
      </c>
      <c r="V582" s="227"/>
      <c r="W582" s="228" t="str">
        <f t="shared" si="96"/>
        <v>0</v>
      </c>
      <c r="X582" s="509"/>
      <c r="Y582" s="229">
        <f t="shared" si="97"/>
        <v>0</v>
      </c>
    </row>
    <row r="583" spans="2:25" ht="18.75" customHeight="1">
      <c r="B583" s="515"/>
      <c r="C583" s="518"/>
      <c r="D583" s="216"/>
      <c r="E583" s="216" t="s">
        <v>7515</v>
      </c>
      <c r="F583" s="217">
        <v>230</v>
      </c>
      <c r="G583" s="218">
        <f t="shared" si="92"/>
        <v>46</v>
      </c>
      <c r="H583" s="219">
        <f t="shared" si="93"/>
        <v>127.77777777777777</v>
      </c>
      <c r="I583" s="219">
        <f t="shared" si="94"/>
        <v>4.2592592592592592E-2</v>
      </c>
      <c r="J583" s="217"/>
      <c r="K583" s="220"/>
      <c r="L583" s="220"/>
      <c r="M583" s="221"/>
      <c r="N583" s="222">
        <f t="shared" si="98"/>
        <v>0</v>
      </c>
      <c r="O583" s="223"/>
      <c r="P583" s="224"/>
      <c r="Q583" s="224"/>
      <c r="R583" s="224"/>
      <c r="S583" s="224"/>
      <c r="T583" s="225"/>
      <c r="U583" s="226">
        <f t="shared" si="95"/>
        <v>8.5185185185185183E-2</v>
      </c>
      <c r="V583" s="227"/>
      <c r="W583" s="228" t="str">
        <f t="shared" si="96"/>
        <v>0</v>
      </c>
      <c r="X583" s="509"/>
      <c r="Y583" s="229">
        <f t="shared" si="97"/>
        <v>0</v>
      </c>
    </row>
    <row r="584" spans="2:25" ht="18.75" customHeight="1">
      <c r="B584" s="515"/>
      <c r="C584" s="518"/>
      <c r="D584" s="216"/>
      <c r="E584" s="216" t="s">
        <v>7516</v>
      </c>
      <c r="F584" s="217">
        <v>295</v>
      </c>
      <c r="G584" s="218">
        <f t="shared" si="92"/>
        <v>59</v>
      </c>
      <c r="H584" s="219">
        <f t="shared" si="93"/>
        <v>163.88888888888889</v>
      </c>
      <c r="I584" s="219">
        <f t="shared" si="94"/>
        <v>5.4629629629629625E-2</v>
      </c>
      <c r="J584" s="217"/>
      <c r="K584" s="220"/>
      <c r="L584" s="220"/>
      <c r="M584" s="221"/>
      <c r="N584" s="222">
        <f t="shared" si="98"/>
        <v>0</v>
      </c>
      <c r="O584" s="223"/>
      <c r="P584" s="224"/>
      <c r="Q584" s="224"/>
      <c r="R584" s="224"/>
      <c r="S584" s="224"/>
      <c r="T584" s="225"/>
      <c r="U584" s="226">
        <f t="shared" si="95"/>
        <v>0.10925925925925925</v>
      </c>
      <c r="V584" s="227"/>
      <c r="W584" s="228" t="str">
        <f t="shared" si="96"/>
        <v>0</v>
      </c>
      <c r="X584" s="509"/>
      <c r="Y584" s="229">
        <f t="shared" si="97"/>
        <v>0</v>
      </c>
    </row>
    <row r="585" spans="2:25" ht="18.75" customHeight="1">
      <c r="B585" s="515"/>
      <c r="C585" s="518"/>
      <c r="D585" s="216"/>
      <c r="E585" s="216" t="s">
        <v>7517</v>
      </c>
      <c r="F585" s="217">
        <v>260</v>
      </c>
      <c r="G585" s="218">
        <f t="shared" si="92"/>
        <v>52</v>
      </c>
      <c r="H585" s="219">
        <f t="shared" si="93"/>
        <v>144.44444444444443</v>
      </c>
      <c r="I585" s="219">
        <f t="shared" si="94"/>
        <v>4.8148148148148141E-2</v>
      </c>
      <c r="J585" s="217"/>
      <c r="K585" s="220"/>
      <c r="L585" s="220"/>
      <c r="M585" s="221"/>
      <c r="N585" s="222">
        <f t="shared" si="98"/>
        <v>0</v>
      </c>
      <c r="O585" s="223"/>
      <c r="P585" s="224"/>
      <c r="Q585" s="224"/>
      <c r="R585" s="224"/>
      <c r="S585" s="224"/>
      <c r="T585" s="225"/>
      <c r="U585" s="226">
        <f t="shared" si="95"/>
        <v>9.6296296296296283E-2</v>
      </c>
      <c r="V585" s="227"/>
      <c r="W585" s="228" t="str">
        <f t="shared" si="96"/>
        <v>0</v>
      </c>
      <c r="X585" s="509"/>
      <c r="Y585" s="229">
        <f t="shared" si="97"/>
        <v>0</v>
      </c>
    </row>
    <row r="586" spans="2:25" ht="18.75" customHeight="1">
      <c r="B586" s="515"/>
      <c r="C586" s="518"/>
      <c r="D586" s="216"/>
      <c r="E586" s="216" t="s">
        <v>113</v>
      </c>
      <c r="F586" s="217">
        <v>262</v>
      </c>
      <c r="G586" s="218">
        <f t="shared" si="92"/>
        <v>52.4</v>
      </c>
      <c r="H586" s="219">
        <f t="shared" si="93"/>
        <v>145.55555555555554</v>
      </c>
      <c r="I586" s="219">
        <f t="shared" si="94"/>
        <v>4.8518518518518516E-2</v>
      </c>
      <c r="J586" s="217"/>
      <c r="K586" s="220"/>
      <c r="L586" s="220"/>
      <c r="M586" s="221"/>
      <c r="N586" s="222">
        <f t="shared" si="98"/>
        <v>0</v>
      </c>
      <c r="O586" s="223"/>
      <c r="P586" s="224"/>
      <c r="Q586" s="224"/>
      <c r="R586" s="224"/>
      <c r="S586" s="224"/>
      <c r="T586" s="225"/>
      <c r="U586" s="226">
        <f t="shared" si="95"/>
        <v>9.7037037037037033E-2</v>
      </c>
      <c r="V586" s="227"/>
      <c r="W586" s="228" t="str">
        <f t="shared" si="96"/>
        <v>0</v>
      </c>
      <c r="X586" s="509"/>
      <c r="Y586" s="229">
        <f t="shared" si="97"/>
        <v>0</v>
      </c>
    </row>
    <row r="587" spans="2:25" ht="18.75" customHeight="1">
      <c r="B587" s="515"/>
      <c r="C587" s="518"/>
      <c r="D587" s="216"/>
      <c r="E587" s="216"/>
      <c r="F587" s="217"/>
      <c r="G587" s="218">
        <f t="shared" si="92"/>
        <v>0</v>
      </c>
      <c r="H587" s="219">
        <f t="shared" si="93"/>
        <v>0</v>
      </c>
      <c r="I587" s="219">
        <f t="shared" si="94"/>
        <v>0</v>
      </c>
      <c r="J587" s="217"/>
      <c r="K587" s="220"/>
      <c r="L587" s="220"/>
      <c r="M587" s="221"/>
      <c r="N587" s="222">
        <f t="shared" si="98"/>
        <v>0</v>
      </c>
      <c r="O587" s="223"/>
      <c r="P587" s="224"/>
      <c r="Q587" s="224"/>
      <c r="R587" s="224"/>
      <c r="S587" s="224"/>
      <c r="T587" s="225"/>
      <c r="U587" s="226">
        <f t="shared" si="95"/>
        <v>0</v>
      </c>
      <c r="V587" s="227"/>
      <c r="W587" s="228" t="str">
        <f t="shared" si="96"/>
        <v>0</v>
      </c>
      <c r="X587" s="509"/>
      <c r="Y587" s="229">
        <f t="shared" si="97"/>
        <v>0</v>
      </c>
    </row>
    <row r="588" spans="2:25" ht="18.75" customHeight="1">
      <c r="B588" s="515"/>
      <c r="C588" s="518"/>
      <c r="D588" s="216"/>
      <c r="E588" s="216" t="s">
        <v>7518</v>
      </c>
      <c r="F588" s="217">
        <v>170</v>
      </c>
      <c r="G588" s="218">
        <f t="shared" si="92"/>
        <v>34</v>
      </c>
      <c r="H588" s="219">
        <f t="shared" si="93"/>
        <v>94.444444444444443</v>
      </c>
      <c r="I588" s="219">
        <f t="shared" si="94"/>
        <v>3.1481481481481478E-2</v>
      </c>
      <c r="J588" s="217"/>
      <c r="K588" s="220"/>
      <c r="L588" s="220"/>
      <c r="M588" s="221"/>
      <c r="N588" s="222">
        <f t="shared" si="98"/>
        <v>0</v>
      </c>
      <c r="O588" s="223"/>
      <c r="P588" s="224"/>
      <c r="Q588" s="224"/>
      <c r="R588" s="224"/>
      <c r="S588" s="224"/>
      <c r="T588" s="225"/>
      <c r="U588" s="226">
        <f t="shared" si="95"/>
        <v>6.2962962962962957E-2</v>
      </c>
      <c r="V588" s="227"/>
      <c r="W588" s="228" t="str">
        <f t="shared" si="96"/>
        <v>0</v>
      </c>
      <c r="X588" s="509"/>
      <c r="Y588" s="229">
        <f t="shared" si="97"/>
        <v>0</v>
      </c>
    </row>
    <row r="589" spans="2:25" ht="18.75" customHeight="1">
      <c r="B589" s="515"/>
      <c r="C589" s="518"/>
      <c r="D589" s="216"/>
      <c r="E589" s="216" t="s">
        <v>7519</v>
      </c>
      <c r="F589" s="217">
        <v>139</v>
      </c>
      <c r="G589" s="218">
        <f t="shared" si="92"/>
        <v>27.8</v>
      </c>
      <c r="H589" s="219">
        <f t="shared" si="93"/>
        <v>77.222222222222214</v>
      </c>
      <c r="I589" s="219">
        <f t="shared" si="94"/>
        <v>2.5740740740740738E-2</v>
      </c>
      <c r="J589" s="217"/>
      <c r="K589" s="220"/>
      <c r="L589" s="220"/>
      <c r="M589" s="221"/>
      <c r="N589" s="222">
        <f t="shared" si="98"/>
        <v>0</v>
      </c>
      <c r="O589" s="223"/>
      <c r="P589" s="224"/>
      <c r="Q589" s="224"/>
      <c r="R589" s="224"/>
      <c r="S589" s="224"/>
      <c r="T589" s="225"/>
      <c r="U589" s="226">
        <f t="shared" si="95"/>
        <v>5.1481481481481475E-2</v>
      </c>
      <c r="V589" s="227"/>
      <c r="W589" s="228" t="str">
        <f t="shared" si="96"/>
        <v>0</v>
      </c>
      <c r="X589" s="509"/>
      <c r="Y589" s="229">
        <f t="shared" si="97"/>
        <v>0</v>
      </c>
    </row>
    <row r="590" spans="2:25" ht="18.75" customHeight="1">
      <c r="B590" s="515"/>
      <c r="C590" s="518"/>
      <c r="D590" s="216"/>
      <c r="E590" s="216" t="s">
        <v>7520</v>
      </c>
      <c r="F590" s="217">
        <v>168</v>
      </c>
      <c r="G590" s="218">
        <f t="shared" si="92"/>
        <v>33.6</v>
      </c>
      <c r="H590" s="219">
        <f t="shared" si="93"/>
        <v>93.333333333333329</v>
      </c>
      <c r="I590" s="219">
        <f t="shared" si="94"/>
        <v>3.111111111111111E-2</v>
      </c>
      <c r="J590" s="217"/>
      <c r="K590" s="220"/>
      <c r="L590" s="220"/>
      <c r="M590" s="221"/>
      <c r="N590" s="222">
        <f t="shared" si="98"/>
        <v>0</v>
      </c>
      <c r="O590" s="223"/>
      <c r="P590" s="224"/>
      <c r="Q590" s="224"/>
      <c r="R590" s="224"/>
      <c r="S590" s="224"/>
      <c r="T590" s="225"/>
      <c r="U590" s="226">
        <f t="shared" si="95"/>
        <v>6.222222222222222E-2</v>
      </c>
      <c r="V590" s="227"/>
      <c r="W590" s="228" t="str">
        <f t="shared" si="96"/>
        <v>0</v>
      </c>
      <c r="X590" s="509"/>
      <c r="Y590" s="229">
        <f t="shared" si="97"/>
        <v>0</v>
      </c>
    </row>
    <row r="591" spans="2:25" ht="18.75" customHeight="1">
      <c r="B591" s="515"/>
      <c r="C591" s="518"/>
      <c r="D591" s="216"/>
      <c r="E591" s="216" t="s">
        <v>7521</v>
      </c>
      <c r="F591" s="217">
        <v>156</v>
      </c>
      <c r="G591" s="218">
        <f t="shared" si="92"/>
        <v>31.2</v>
      </c>
      <c r="H591" s="219">
        <f t="shared" si="93"/>
        <v>86.666666666666671</v>
      </c>
      <c r="I591" s="219">
        <f t="shared" si="94"/>
        <v>2.8888888888888891E-2</v>
      </c>
      <c r="J591" s="217"/>
      <c r="K591" s="220"/>
      <c r="L591" s="220"/>
      <c r="M591" s="221"/>
      <c r="N591" s="222">
        <f t="shared" si="98"/>
        <v>0</v>
      </c>
      <c r="O591" s="223"/>
      <c r="P591" s="224"/>
      <c r="Q591" s="224"/>
      <c r="R591" s="224"/>
      <c r="S591" s="224"/>
      <c r="T591" s="225"/>
      <c r="U591" s="226">
        <f t="shared" si="95"/>
        <v>5.7777777777777782E-2</v>
      </c>
      <c r="V591" s="227"/>
      <c r="W591" s="228" t="str">
        <f t="shared" si="96"/>
        <v>0</v>
      </c>
      <c r="X591" s="509"/>
      <c r="Y591" s="229">
        <f t="shared" si="97"/>
        <v>0</v>
      </c>
    </row>
    <row r="592" spans="2:25" ht="18.75" customHeight="1">
      <c r="B592" s="515"/>
      <c r="C592" s="518"/>
      <c r="D592" s="216"/>
      <c r="E592" s="216" t="s">
        <v>7522</v>
      </c>
      <c r="F592" s="217">
        <v>242</v>
      </c>
      <c r="G592" s="218">
        <f t="shared" si="92"/>
        <v>48.4</v>
      </c>
      <c r="H592" s="219">
        <f t="shared" si="93"/>
        <v>134.44444444444443</v>
      </c>
      <c r="I592" s="219">
        <f t="shared" si="94"/>
        <v>4.4814814814814807E-2</v>
      </c>
      <c r="J592" s="217"/>
      <c r="K592" s="220"/>
      <c r="L592" s="220"/>
      <c r="M592" s="221"/>
      <c r="N592" s="222">
        <f t="shared" si="98"/>
        <v>0</v>
      </c>
      <c r="O592" s="223"/>
      <c r="P592" s="224"/>
      <c r="Q592" s="224"/>
      <c r="R592" s="224"/>
      <c r="S592" s="224"/>
      <c r="T592" s="225"/>
      <c r="U592" s="226">
        <f t="shared" si="95"/>
        <v>8.9629629629629615E-2</v>
      </c>
      <c r="V592" s="227"/>
      <c r="W592" s="228" t="str">
        <f t="shared" si="96"/>
        <v>0</v>
      </c>
      <c r="X592" s="509"/>
      <c r="Y592" s="229">
        <f t="shared" si="97"/>
        <v>0</v>
      </c>
    </row>
    <row r="593" spans="2:25" ht="18.75" customHeight="1">
      <c r="B593" s="515"/>
      <c r="C593" s="518"/>
      <c r="D593" s="216"/>
      <c r="E593" s="216" t="s">
        <v>4436</v>
      </c>
      <c r="F593" s="217">
        <v>90</v>
      </c>
      <c r="G593" s="218">
        <f t="shared" si="92"/>
        <v>18</v>
      </c>
      <c r="H593" s="219">
        <f t="shared" si="93"/>
        <v>50</v>
      </c>
      <c r="I593" s="219">
        <f t="shared" si="94"/>
        <v>1.6666666666666666E-2</v>
      </c>
      <c r="J593" s="217"/>
      <c r="K593" s="220"/>
      <c r="L593" s="220"/>
      <c r="M593" s="221"/>
      <c r="N593" s="222">
        <f t="shared" si="98"/>
        <v>0</v>
      </c>
      <c r="O593" s="223"/>
      <c r="P593" s="224"/>
      <c r="Q593" s="224"/>
      <c r="R593" s="224"/>
      <c r="S593" s="224"/>
      <c r="T593" s="225"/>
      <c r="U593" s="226">
        <f t="shared" si="95"/>
        <v>3.3333333333333333E-2</v>
      </c>
      <c r="V593" s="227"/>
      <c r="W593" s="228" t="str">
        <f t="shared" si="96"/>
        <v>0</v>
      </c>
      <c r="X593" s="509"/>
      <c r="Y593" s="229">
        <f t="shared" si="97"/>
        <v>0</v>
      </c>
    </row>
    <row r="594" spans="2:25" ht="18.75" customHeight="1">
      <c r="B594" s="515"/>
      <c r="C594" s="518"/>
      <c r="D594" s="216"/>
      <c r="E594" s="216" t="s">
        <v>7523</v>
      </c>
      <c r="F594" s="217">
        <v>543</v>
      </c>
      <c r="G594" s="218">
        <f t="shared" si="92"/>
        <v>108.6</v>
      </c>
      <c r="H594" s="219">
        <f t="shared" si="93"/>
        <v>301.66666666666669</v>
      </c>
      <c r="I594" s="219">
        <f t="shared" si="94"/>
        <v>0.10055555555555556</v>
      </c>
      <c r="J594" s="217"/>
      <c r="K594" s="220"/>
      <c r="L594" s="220"/>
      <c r="M594" s="221"/>
      <c r="N594" s="222">
        <f t="shared" si="98"/>
        <v>0</v>
      </c>
      <c r="O594" s="223"/>
      <c r="P594" s="224"/>
      <c r="Q594" s="224"/>
      <c r="R594" s="224"/>
      <c r="S594" s="224"/>
      <c r="T594" s="225"/>
      <c r="U594" s="226">
        <f t="shared" si="95"/>
        <v>0.20111111111111113</v>
      </c>
      <c r="V594" s="227"/>
      <c r="W594" s="228" t="str">
        <f t="shared" si="96"/>
        <v>0</v>
      </c>
      <c r="X594" s="509"/>
      <c r="Y594" s="229">
        <f t="shared" si="97"/>
        <v>0</v>
      </c>
    </row>
    <row r="595" spans="2:25" ht="18.75" customHeight="1">
      <c r="B595" s="515"/>
      <c r="C595" s="518"/>
      <c r="D595" s="216"/>
      <c r="E595" s="216" t="s">
        <v>4759</v>
      </c>
      <c r="F595" s="217">
        <v>132</v>
      </c>
      <c r="G595" s="218">
        <f t="shared" si="92"/>
        <v>26.4</v>
      </c>
      <c r="H595" s="219">
        <f t="shared" si="93"/>
        <v>73.333333333333329</v>
      </c>
      <c r="I595" s="219">
        <f t="shared" si="94"/>
        <v>2.4444444444444442E-2</v>
      </c>
      <c r="J595" s="217" t="s">
        <v>7524</v>
      </c>
      <c r="K595" s="220" t="s">
        <v>7524</v>
      </c>
      <c r="L595" s="220"/>
      <c r="M595" s="221">
        <f>SUM(H588:H606)</f>
        <v>3541.666666666667</v>
      </c>
      <c r="N595" s="222">
        <f t="shared" si="98"/>
        <v>70.833333333333343</v>
      </c>
      <c r="O595" s="223" t="s">
        <v>7525</v>
      </c>
      <c r="P595" s="224" t="s">
        <v>178</v>
      </c>
      <c r="Q595" s="224"/>
      <c r="R595" s="224" t="s">
        <v>3576</v>
      </c>
      <c r="S595" s="224"/>
      <c r="T595" s="225"/>
      <c r="U595" s="226">
        <f t="shared" si="95"/>
        <v>4.8888888888888885E-2</v>
      </c>
      <c r="V595" s="227">
        <f>SUM(U588:U606)</f>
        <v>2.3611111111111112</v>
      </c>
      <c r="W595" s="228" t="str">
        <f t="shared" si="96"/>
        <v>2</v>
      </c>
      <c r="X595" s="509"/>
      <c r="Y595" s="229">
        <f t="shared" si="97"/>
        <v>1</v>
      </c>
    </row>
    <row r="596" spans="2:25" ht="18.75" customHeight="1">
      <c r="B596" s="515"/>
      <c r="C596" s="518"/>
      <c r="D596" s="216"/>
      <c r="E596" s="216" t="s">
        <v>7526</v>
      </c>
      <c r="F596" s="217">
        <v>63</v>
      </c>
      <c r="G596" s="218">
        <f t="shared" si="92"/>
        <v>12.6</v>
      </c>
      <c r="H596" s="219">
        <f t="shared" si="93"/>
        <v>35</v>
      </c>
      <c r="I596" s="219">
        <f t="shared" si="94"/>
        <v>1.1666666666666667E-2</v>
      </c>
      <c r="J596" s="217"/>
      <c r="K596" s="220"/>
      <c r="L596" s="220"/>
      <c r="M596" s="221"/>
      <c r="N596" s="222">
        <f t="shared" si="98"/>
        <v>0</v>
      </c>
      <c r="O596" s="223"/>
      <c r="P596" s="224"/>
      <c r="Q596" s="224"/>
      <c r="R596" s="224"/>
      <c r="S596" s="224"/>
      <c r="T596" s="225"/>
      <c r="U596" s="226">
        <f t="shared" si="95"/>
        <v>2.3333333333333334E-2</v>
      </c>
      <c r="V596" s="227"/>
      <c r="W596" s="228" t="str">
        <f t="shared" si="96"/>
        <v>0</v>
      </c>
      <c r="X596" s="509"/>
      <c r="Y596" s="229">
        <f t="shared" si="97"/>
        <v>0</v>
      </c>
    </row>
    <row r="597" spans="2:25" ht="18.75" customHeight="1">
      <c r="B597" s="515"/>
      <c r="C597" s="518"/>
      <c r="D597" s="216"/>
      <c r="E597" s="216" t="s">
        <v>7527</v>
      </c>
      <c r="F597" s="217">
        <v>86</v>
      </c>
      <c r="G597" s="218">
        <f t="shared" si="92"/>
        <v>17.2</v>
      </c>
      <c r="H597" s="219">
        <f t="shared" si="93"/>
        <v>47.777777777777779</v>
      </c>
      <c r="I597" s="219">
        <f t="shared" si="94"/>
        <v>1.5925925925925927E-2</v>
      </c>
      <c r="J597" s="217"/>
      <c r="K597" s="220"/>
      <c r="L597" s="220"/>
      <c r="M597" s="221"/>
      <c r="N597" s="222">
        <f t="shared" si="98"/>
        <v>0</v>
      </c>
      <c r="O597" s="223"/>
      <c r="P597" s="224"/>
      <c r="Q597" s="224"/>
      <c r="R597" s="224"/>
      <c r="S597" s="224"/>
      <c r="T597" s="225"/>
      <c r="U597" s="226">
        <f t="shared" si="95"/>
        <v>3.1851851851851853E-2</v>
      </c>
      <c r="V597" s="227"/>
      <c r="W597" s="228" t="str">
        <f t="shared" si="96"/>
        <v>0</v>
      </c>
      <c r="X597" s="509"/>
      <c r="Y597" s="229">
        <f t="shared" si="97"/>
        <v>0</v>
      </c>
    </row>
    <row r="598" spans="2:25" ht="18.75" customHeight="1">
      <c r="B598" s="515"/>
      <c r="C598" s="518"/>
      <c r="D598" s="216"/>
      <c r="E598" s="216" t="s">
        <v>7528</v>
      </c>
      <c r="F598" s="217">
        <v>80</v>
      </c>
      <c r="G598" s="218">
        <f t="shared" si="92"/>
        <v>16</v>
      </c>
      <c r="H598" s="219">
        <f t="shared" si="93"/>
        <v>44.444444444444443</v>
      </c>
      <c r="I598" s="219">
        <f t="shared" si="94"/>
        <v>1.4814814814814814E-2</v>
      </c>
      <c r="J598" s="217"/>
      <c r="K598" s="220"/>
      <c r="L598" s="220"/>
      <c r="M598" s="221"/>
      <c r="N598" s="222">
        <f t="shared" si="98"/>
        <v>0</v>
      </c>
      <c r="O598" s="223"/>
      <c r="P598" s="224"/>
      <c r="Q598" s="224"/>
      <c r="R598" s="224"/>
      <c r="S598" s="224"/>
      <c r="T598" s="225"/>
      <c r="U598" s="226">
        <f t="shared" si="95"/>
        <v>2.9629629629629627E-2</v>
      </c>
      <c r="V598" s="227"/>
      <c r="W598" s="228" t="str">
        <f t="shared" si="96"/>
        <v>0</v>
      </c>
      <c r="X598" s="509"/>
      <c r="Y598" s="229">
        <f t="shared" si="97"/>
        <v>0</v>
      </c>
    </row>
    <row r="599" spans="2:25" ht="18.75" customHeight="1">
      <c r="B599" s="515"/>
      <c r="C599" s="518"/>
      <c r="D599" s="216"/>
      <c r="E599" s="216" t="s">
        <v>7529</v>
      </c>
      <c r="F599" s="217">
        <v>149</v>
      </c>
      <c r="G599" s="218">
        <f t="shared" si="92"/>
        <v>29.8</v>
      </c>
      <c r="H599" s="219">
        <f t="shared" si="93"/>
        <v>82.777777777777771</v>
      </c>
      <c r="I599" s="219">
        <f t="shared" si="94"/>
        <v>2.7592592592592592E-2</v>
      </c>
      <c r="J599" s="217"/>
      <c r="K599" s="220"/>
      <c r="L599" s="220"/>
      <c r="M599" s="221"/>
      <c r="N599" s="222">
        <f t="shared" si="98"/>
        <v>0</v>
      </c>
      <c r="O599" s="223"/>
      <c r="P599" s="224"/>
      <c r="Q599" s="224"/>
      <c r="R599" s="224"/>
      <c r="S599" s="224"/>
      <c r="T599" s="225"/>
      <c r="U599" s="226">
        <f t="shared" si="95"/>
        <v>5.5185185185185184E-2</v>
      </c>
      <c r="V599" s="227"/>
      <c r="W599" s="228" t="str">
        <f t="shared" si="96"/>
        <v>0</v>
      </c>
      <c r="X599" s="509"/>
      <c r="Y599" s="229">
        <f t="shared" si="97"/>
        <v>0</v>
      </c>
    </row>
    <row r="600" spans="2:25" ht="18.75" customHeight="1">
      <c r="B600" s="515"/>
      <c r="C600" s="518"/>
      <c r="D600" s="216"/>
      <c r="E600" s="216" t="s">
        <v>7530</v>
      </c>
      <c r="F600" s="217">
        <v>160</v>
      </c>
      <c r="G600" s="218">
        <f t="shared" si="92"/>
        <v>32</v>
      </c>
      <c r="H600" s="219">
        <f t="shared" si="93"/>
        <v>88.888888888888886</v>
      </c>
      <c r="I600" s="219">
        <f t="shared" si="94"/>
        <v>2.9629629629629627E-2</v>
      </c>
      <c r="J600" s="217"/>
      <c r="K600" s="220"/>
      <c r="L600" s="220"/>
      <c r="M600" s="221"/>
      <c r="N600" s="222">
        <f t="shared" si="98"/>
        <v>0</v>
      </c>
      <c r="O600" s="223"/>
      <c r="P600" s="224"/>
      <c r="Q600" s="224"/>
      <c r="R600" s="224"/>
      <c r="S600" s="224"/>
      <c r="T600" s="225"/>
      <c r="U600" s="226">
        <f t="shared" si="95"/>
        <v>5.9259259259259255E-2</v>
      </c>
      <c r="V600" s="227"/>
      <c r="W600" s="228" t="str">
        <f t="shared" si="96"/>
        <v>0</v>
      </c>
      <c r="X600" s="509"/>
      <c r="Y600" s="229">
        <f t="shared" si="97"/>
        <v>0</v>
      </c>
    </row>
    <row r="601" spans="2:25" ht="18.75" customHeight="1">
      <c r="B601" s="515"/>
      <c r="C601" s="518"/>
      <c r="D601" s="216"/>
      <c r="E601" s="216" t="s">
        <v>7531</v>
      </c>
      <c r="F601" s="217">
        <v>293</v>
      </c>
      <c r="G601" s="218">
        <f t="shared" si="92"/>
        <v>58.6</v>
      </c>
      <c r="H601" s="219">
        <f t="shared" si="93"/>
        <v>162.77777777777777</v>
      </c>
      <c r="I601" s="219">
        <f t="shared" si="94"/>
        <v>5.4259259259259257E-2</v>
      </c>
      <c r="J601" s="217"/>
      <c r="K601" s="220"/>
      <c r="L601" s="220"/>
      <c r="M601" s="221"/>
      <c r="N601" s="222">
        <f t="shared" si="98"/>
        <v>0</v>
      </c>
      <c r="O601" s="223"/>
      <c r="P601" s="224"/>
      <c r="Q601" s="224"/>
      <c r="R601" s="224"/>
      <c r="S601" s="224"/>
      <c r="T601" s="225"/>
      <c r="U601" s="226">
        <f t="shared" si="95"/>
        <v>0.10851851851851851</v>
      </c>
      <c r="V601" s="227"/>
      <c r="W601" s="228" t="str">
        <f t="shared" si="96"/>
        <v>0</v>
      </c>
      <c r="X601" s="509"/>
      <c r="Y601" s="229">
        <f t="shared" si="97"/>
        <v>0</v>
      </c>
    </row>
    <row r="602" spans="2:25" ht="18.75" customHeight="1">
      <c r="B602" s="515"/>
      <c r="C602" s="518"/>
      <c r="D602" s="216"/>
      <c r="E602" s="216" t="s">
        <v>7532</v>
      </c>
      <c r="F602" s="217">
        <v>156</v>
      </c>
      <c r="G602" s="218">
        <f t="shared" si="92"/>
        <v>31.2</v>
      </c>
      <c r="H602" s="219">
        <f t="shared" si="93"/>
        <v>86.666666666666671</v>
      </c>
      <c r="I602" s="219">
        <f t="shared" si="94"/>
        <v>2.8888888888888891E-2</v>
      </c>
      <c r="J602" s="217"/>
      <c r="K602" s="220"/>
      <c r="L602" s="220"/>
      <c r="M602" s="221"/>
      <c r="N602" s="222">
        <f t="shared" si="98"/>
        <v>0</v>
      </c>
      <c r="O602" s="223"/>
      <c r="P602" s="224"/>
      <c r="Q602" s="224"/>
      <c r="R602" s="224"/>
      <c r="S602" s="224"/>
      <c r="T602" s="225"/>
      <c r="U602" s="226">
        <f t="shared" si="95"/>
        <v>5.7777777777777782E-2</v>
      </c>
      <c r="V602" s="227"/>
      <c r="W602" s="228" t="str">
        <f t="shared" si="96"/>
        <v>0</v>
      </c>
      <c r="X602" s="509"/>
      <c r="Y602" s="229">
        <f t="shared" si="97"/>
        <v>0</v>
      </c>
    </row>
    <row r="603" spans="2:25" ht="18.75" customHeight="1">
      <c r="B603" s="515"/>
      <c r="C603" s="518"/>
      <c r="D603" s="216"/>
      <c r="E603" s="216" t="s">
        <v>7533</v>
      </c>
      <c r="F603" s="217">
        <v>1562</v>
      </c>
      <c r="G603" s="218">
        <f t="shared" si="92"/>
        <v>312.39999999999998</v>
      </c>
      <c r="H603" s="219">
        <f t="shared" si="93"/>
        <v>867.77777777777771</v>
      </c>
      <c r="I603" s="219">
        <f t="shared" si="94"/>
        <v>0.28925925925925922</v>
      </c>
      <c r="J603" s="217"/>
      <c r="K603" s="220"/>
      <c r="L603" s="220"/>
      <c r="M603" s="221"/>
      <c r="N603" s="222">
        <f t="shared" si="98"/>
        <v>0</v>
      </c>
      <c r="O603" s="223"/>
      <c r="P603" s="224"/>
      <c r="Q603" s="224"/>
      <c r="R603" s="224"/>
      <c r="S603" s="224"/>
      <c r="T603" s="225"/>
      <c r="U603" s="226">
        <f t="shared" si="95"/>
        <v>0.57851851851851843</v>
      </c>
      <c r="V603" s="227"/>
      <c r="W603" s="228" t="str">
        <f t="shared" si="96"/>
        <v>0</v>
      </c>
      <c r="X603" s="509"/>
      <c r="Y603" s="229">
        <f t="shared" si="97"/>
        <v>0</v>
      </c>
    </row>
    <row r="604" spans="2:25" ht="18.75" customHeight="1">
      <c r="B604" s="515"/>
      <c r="C604" s="518"/>
      <c r="D604" s="216"/>
      <c r="E604" s="216" t="s">
        <v>7534</v>
      </c>
      <c r="F604" s="217">
        <v>289</v>
      </c>
      <c r="G604" s="218">
        <f t="shared" si="92"/>
        <v>57.8</v>
      </c>
      <c r="H604" s="219">
        <f t="shared" si="93"/>
        <v>160.55555555555554</v>
      </c>
      <c r="I604" s="219">
        <f t="shared" si="94"/>
        <v>5.3518518518518514E-2</v>
      </c>
      <c r="J604" s="217"/>
      <c r="K604" s="220"/>
      <c r="L604" s="220"/>
      <c r="M604" s="221"/>
      <c r="N604" s="222">
        <f t="shared" si="98"/>
        <v>0</v>
      </c>
      <c r="O604" s="223"/>
      <c r="P604" s="224"/>
      <c r="Q604" s="224"/>
      <c r="R604" s="224"/>
      <c r="S604" s="224"/>
      <c r="T604" s="225"/>
      <c r="U604" s="226">
        <f t="shared" si="95"/>
        <v>0.10703703703703703</v>
      </c>
      <c r="V604" s="227"/>
      <c r="W604" s="228" t="str">
        <f t="shared" si="96"/>
        <v>0</v>
      </c>
      <c r="X604" s="509"/>
      <c r="Y604" s="229">
        <f t="shared" si="97"/>
        <v>0</v>
      </c>
    </row>
    <row r="605" spans="2:25" ht="18.75" customHeight="1">
      <c r="B605" s="515"/>
      <c r="C605" s="518"/>
      <c r="D605" s="216"/>
      <c r="E605" s="216" t="s">
        <v>7535</v>
      </c>
      <c r="F605" s="217">
        <v>61</v>
      </c>
      <c r="G605" s="218">
        <f t="shared" si="92"/>
        <v>12.2</v>
      </c>
      <c r="H605" s="219">
        <f t="shared" si="93"/>
        <v>33.888888888888886</v>
      </c>
      <c r="I605" s="219">
        <f t="shared" si="94"/>
        <v>1.1296296296296296E-2</v>
      </c>
      <c r="J605" s="217"/>
      <c r="K605" s="220"/>
      <c r="L605" s="220"/>
      <c r="M605" s="221"/>
      <c r="N605" s="222">
        <f t="shared" si="98"/>
        <v>0</v>
      </c>
      <c r="O605" s="223"/>
      <c r="P605" s="224"/>
      <c r="Q605" s="224"/>
      <c r="R605" s="224"/>
      <c r="S605" s="224"/>
      <c r="T605" s="225"/>
      <c r="U605" s="226">
        <f t="shared" si="95"/>
        <v>2.2592592592592591E-2</v>
      </c>
      <c r="V605" s="227"/>
      <c r="W605" s="228" t="str">
        <f t="shared" si="96"/>
        <v>0</v>
      </c>
      <c r="X605" s="509"/>
      <c r="Y605" s="229">
        <f t="shared" si="97"/>
        <v>0</v>
      </c>
    </row>
    <row r="606" spans="2:25" ht="18.75" customHeight="1">
      <c r="B606" s="515"/>
      <c r="C606" s="518"/>
      <c r="D606" s="216"/>
      <c r="E606" s="216" t="s">
        <v>7536</v>
      </c>
      <c r="F606" s="217">
        <v>1836</v>
      </c>
      <c r="G606" s="218">
        <f t="shared" si="92"/>
        <v>367.2</v>
      </c>
      <c r="H606" s="219">
        <f t="shared" si="93"/>
        <v>1020</v>
      </c>
      <c r="I606" s="219">
        <f t="shared" si="94"/>
        <v>0.34</v>
      </c>
      <c r="J606" s="217"/>
      <c r="K606" s="220"/>
      <c r="L606" s="220"/>
      <c r="M606" s="221"/>
      <c r="N606" s="222">
        <f t="shared" si="98"/>
        <v>0</v>
      </c>
      <c r="O606" s="223"/>
      <c r="P606" s="224"/>
      <c r="Q606" s="224"/>
      <c r="R606" s="224"/>
      <c r="S606" s="224"/>
      <c r="T606" s="225"/>
      <c r="U606" s="226">
        <f t="shared" si="95"/>
        <v>0.68</v>
      </c>
      <c r="V606" s="227"/>
      <c r="W606" s="228" t="str">
        <f t="shared" si="96"/>
        <v>0</v>
      </c>
      <c r="X606" s="509"/>
      <c r="Y606" s="229">
        <f t="shared" si="97"/>
        <v>0</v>
      </c>
    </row>
    <row r="607" spans="2:25" ht="18.75" customHeight="1">
      <c r="B607" s="515"/>
      <c r="C607" s="518"/>
      <c r="D607" s="216"/>
      <c r="E607" s="216"/>
      <c r="F607" s="217"/>
      <c r="G607" s="218">
        <f t="shared" si="92"/>
        <v>0</v>
      </c>
      <c r="H607" s="219">
        <f t="shared" si="93"/>
        <v>0</v>
      </c>
      <c r="I607" s="219">
        <f t="shared" si="94"/>
        <v>0</v>
      </c>
      <c r="J607" s="217"/>
      <c r="K607" s="220"/>
      <c r="L607" s="220"/>
      <c r="M607" s="221"/>
      <c r="N607" s="222">
        <f t="shared" si="98"/>
        <v>0</v>
      </c>
      <c r="O607" s="223"/>
      <c r="P607" s="224"/>
      <c r="Q607" s="224"/>
      <c r="R607" s="224"/>
      <c r="S607" s="224"/>
      <c r="T607" s="225"/>
      <c r="U607" s="226">
        <f t="shared" si="95"/>
        <v>0</v>
      </c>
      <c r="V607" s="227"/>
      <c r="W607" s="228" t="str">
        <f t="shared" si="96"/>
        <v>0</v>
      </c>
      <c r="X607" s="509"/>
      <c r="Y607" s="229">
        <f t="shared" si="97"/>
        <v>0</v>
      </c>
    </row>
    <row r="608" spans="2:25" ht="18.75" customHeight="1">
      <c r="B608" s="515"/>
      <c r="C608" s="518"/>
      <c r="D608" s="216"/>
      <c r="E608" s="216" t="s">
        <v>7537</v>
      </c>
      <c r="F608" s="217">
        <v>184</v>
      </c>
      <c r="G608" s="218">
        <f t="shared" si="92"/>
        <v>36.799999999999997</v>
      </c>
      <c r="H608" s="219">
        <f t="shared" si="93"/>
        <v>102.22222222222221</v>
      </c>
      <c r="I608" s="219">
        <f t="shared" si="94"/>
        <v>3.4074074074074069E-2</v>
      </c>
      <c r="J608" s="217"/>
      <c r="K608" s="220"/>
      <c r="L608" s="220"/>
      <c r="M608" s="221"/>
      <c r="N608" s="222">
        <f t="shared" si="98"/>
        <v>0</v>
      </c>
      <c r="O608" s="223"/>
      <c r="P608" s="224"/>
      <c r="Q608" s="224"/>
      <c r="R608" s="224"/>
      <c r="S608" s="224"/>
      <c r="T608" s="225"/>
      <c r="U608" s="226">
        <f t="shared" si="95"/>
        <v>6.8148148148148138E-2</v>
      </c>
      <c r="V608" s="227"/>
      <c r="W608" s="228" t="str">
        <f t="shared" si="96"/>
        <v>0</v>
      </c>
      <c r="X608" s="509"/>
      <c r="Y608" s="229">
        <f t="shared" si="97"/>
        <v>0</v>
      </c>
    </row>
    <row r="609" spans="2:25" ht="18.75" customHeight="1">
      <c r="B609" s="515"/>
      <c r="C609" s="518"/>
      <c r="D609" s="216"/>
      <c r="E609" s="216" t="s">
        <v>7538</v>
      </c>
      <c r="F609" s="217">
        <v>196</v>
      </c>
      <c r="G609" s="218">
        <f t="shared" si="92"/>
        <v>39.200000000000003</v>
      </c>
      <c r="H609" s="219">
        <f t="shared" si="93"/>
        <v>108.88888888888889</v>
      </c>
      <c r="I609" s="219">
        <f t="shared" si="94"/>
        <v>3.6296296296296292E-2</v>
      </c>
      <c r="J609" s="217"/>
      <c r="K609" s="220"/>
      <c r="L609" s="220"/>
      <c r="M609" s="221"/>
      <c r="N609" s="222">
        <f t="shared" si="98"/>
        <v>0</v>
      </c>
      <c r="O609" s="223"/>
      <c r="P609" s="224"/>
      <c r="Q609" s="224"/>
      <c r="R609" s="224"/>
      <c r="S609" s="224"/>
      <c r="T609" s="225"/>
      <c r="U609" s="226">
        <f t="shared" si="95"/>
        <v>7.2592592592592584E-2</v>
      </c>
      <c r="V609" s="227"/>
      <c r="W609" s="228" t="str">
        <f t="shared" si="96"/>
        <v>0</v>
      </c>
      <c r="X609" s="509"/>
      <c r="Y609" s="229">
        <f t="shared" si="97"/>
        <v>0</v>
      </c>
    </row>
    <row r="610" spans="2:25" ht="18.75" customHeight="1">
      <c r="B610" s="515"/>
      <c r="C610" s="518"/>
      <c r="D610" s="216"/>
      <c r="E610" s="216" t="s">
        <v>7539</v>
      </c>
      <c r="F610" s="217">
        <v>119</v>
      </c>
      <c r="G610" s="218">
        <f t="shared" si="92"/>
        <v>23.8</v>
      </c>
      <c r="H610" s="219">
        <f t="shared" si="93"/>
        <v>66.111111111111114</v>
      </c>
      <c r="I610" s="219">
        <f t="shared" si="94"/>
        <v>2.2037037037037039E-2</v>
      </c>
      <c r="J610" s="217"/>
      <c r="K610" s="220"/>
      <c r="L610" s="220"/>
      <c r="M610" s="221"/>
      <c r="N610" s="222">
        <f t="shared" si="98"/>
        <v>0</v>
      </c>
      <c r="O610" s="223"/>
      <c r="P610" s="224"/>
      <c r="Q610" s="224"/>
      <c r="R610" s="224"/>
      <c r="S610" s="224"/>
      <c r="T610" s="225"/>
      <c r="U610" s="226">
        <f t="shared" si="95"/>
        <v>4.4074074074074078E-2</v>
      </c>
      <c r="V610" s="227"/>
      <c r="W610" s="228" t="str">
        <f t="shared" si="96"/>
        <v>0</v>
      </c>
      <c r="X610" s="509"/>
      <c r="Y610" s="229">
        <f t="shared" si="97"/>
        <v>0</v>
      </c>
    </row>
    <row r="611" spans="2:25" ht="18.75" customHeight="1">
      <c r="B611" s="515"/>
      <c r="C611" s="518"/>
      <c r="D611" s="216"/>
      <c r="E611" s="216" t="s">
        <v>7540</v>
      </c>
      <c r="F611" s="217">
        <v>557</v>
      </c>
      <c r="G611" s="218">
        <f t="shared" si="92"/>
        <v>111.4</v>
      </c>
      <c r="H611" s="219">
        <f t="shared" si="93"/>
        <v>309.44444444444446</v>
      </c>
      <c r="I611" s="219">
        <f t="shared" si="94"/>
        <v>0.10314814814814816</v>
      </c>
      <c r="J611" s="217"/>
      <c r="K611" s="220"/>
      <c r="L611" s="220"/>
      <c r="M611" s="221"/>
      <c r="N611" s="222">
        <f t="shared" si="98"/>
        <v>0</v>
      </c>
      <c r="O611" s="223"/>
      <c r="P611" s="224"/>
      <c r="Q611" s="224"/>
      <c r="R611" s="224"/>
      <c r="S611" s="224"/>
      <c r="T611" s="225"/>
      <c r="U611" s="226">
        <f t="shared" si="95"/>
        <v>0.20629629629629631</v>
      </c>
      <c r="V611" s="227"/>
      <c r="W611" s="228" t="str">
        <f t="shared" si="96"/>
        <v>0</v>
      </c>
      <c r="X611" s="509"/>
      <c r="Y611" s="229">
        <f t="shared" si="97"/>
        <v>0</v>
      </c>
    </row>
    <row r="612" spans="2:25" ht="18.75" customHeight="1">
      <c r="B612" s="515"/>
      <c r="C612" s="518"/>
      <c r="D612" s="216"/>
      <c r="E612" s="216" t="s">
        <v>676</v>
      </c>
      <c r="F612" s="217">
        <v>328</v>
      </c>
      <c r="G612" s="218">
        <f t="shared" si="92"/>
        <v>65.599999999999994</v>
      </c>
      <c r="H612" s="219">
        <f t="shared" si="93"/>
        <v>182.22222222222223</v>
      </c>
      <c r="I612" s="219">
        <f t="shared" si="94"/>
        <v>6.0740740740740741E-2</v>
      </c>
      <c r="J612" s="217"/>
      <c r="K612" s="220"/>
      <c r="L612" s="220"/>
      <c r="M612" s="221"/>
      <c r="N612" s="222">
        <f t="shared" si="98"/>
        <v>0</v>
      </c>
      <c r="O612" s="223"/>
      <c r="P612" s="224"/>
      <c r="Q612" s="224"/>
      <c r="R612" s="224"/>
      <c r="S612" s="224"/>
      <c r="T612" s="225"/>
      <c r="U612" s="226">
        <f t="shared" si="95"/>
        <v>0.12148148148148148</v>
      </c>
      <c r="V612" s="227"/>
      <c r="W612" s="228" t="str">
        <f t="shared" si="96"/>
        <v>0</v>
      </c>
      <c r="X612" s="509"/>
      <c r="Y612" s="229">
        <f t="shared" si="97"/>
        <v>0</v>
      </c>
    </row>
    <row r="613" spans="2:25" ht="18.75" customHeight="1">
      <c r="B613" s="515"/>
      <c r="C613" s="518"/>
      <c r="D613" s="216"/>
      <c r="E613" s="216" t="s">
        <v>7541</v>
      </c>
      <c r="F613" s="217">
        <v>360</v>
      </c>
      <c r="G613" s="218">
        <f t="shared" si="92"/>
        <v>72</v>
      </c>
      <c r="H613" s="219">
        <f t="shared" si="93"/>
        <v>200</v>
      </c>
      <c r="I613" s="219">
        <f t="shared" si="94"/>
        <v>6.6666666666666666E-2</v>
      </c>
      <c r="J613" s="217"/>
      <c r="K613" s="220"/>
      <c r="L613" s="220"/>
      <c r="M613" s="221"/>
      <c r="N613" s="222">
        <f t="shared" si="98"/>
        <v>0</v>
      </c>
      <c r="O613" s="223"/>
      <c r="P613" s="224"/>
      <c r="Q613" s="224"/>
      <c r="R613" s="224"/>
      <c r="S613" s="224"/>
      <c r="T613" s="225"/>
      <c r="U613" s="226">
        <f t="shared" si="95"/>
        <v>0.13333333333333333</v>
      </c>
      <c r="V613" s="227"/>
      <c r="W613" s="228" t="str">
        <f t="shared" si="96"/>
        <v>0</v>
      </c>
      <c r="X613" s="509"/>
      <c r="Y613" s="229">
        <f t="shared" si="97"/>
        <v>0</v>
      </c>
    </row>
    <row r="614" spans="2:25" ht="18.75" customHeight="1">
      <c r="B614" s="515"/>
      <c r="C614" s="518"/>
      <c r="D614" s="216"/>
      <c r="E614" s="216" t="s">
        <v>7542</v>
      </c>
      <c r="F614" s="217">
        <v>350</v>
      </c>
      <c r="G614" s="218">
        <f t="shared" si="92"/>
        <v>70</v>
      </c>
      <c r="H614" s="219">
        <f t="shared" si="93"/>
        <v>194.44444444444443</v>
      </c>
      <c r="I614" s="219">
        <f t="shared" si="94"/>
        <v>6.4814814814814811E-2</v>
      </c>
      <c r="J614" s="217"/>
      <c r="K614" s="220"/>
      <c r="L614" s="220"/>
      <c r="M614" s="221"/>
      <c r="N614" s="222">
        <f t="shared" si="98"/>
        <v>0</v>
      </c>
      <c r="O614" s="223"/>
      <c r="P614" s="224"/>
      <c r="Q614" s="224"/>
      <c r="R614" s="224"/>
      <c r="S614" s="224"/>
      <c r="T614" s="225"/>
      <c r="U614" s="226">
        <f t="shared" si="95"/>
        <v>0.12962962962962962</v>
      </c>
      <c r="V614" s="227"/>
      <c r="W614" s="228" t="str">
        <f t="shared" si="96"/>
        <v>0</v>
      </c>
      <c r="X614" s="509"/>
      <c r="Y614" s="229">
        <f t="shared" si="97"/>
        <v>0</v>
      </c>
    </row>
    <row r="615" spans="2:25" ht="18.75" customHeight="1">
      <c r="B615" s="515"/>
      <c r="C615" s="518"/>
      <c r="D615" s="216"/>
      <c r="E615" s="216" t="s">
        <v>7543</v>
      </c>
      <c r="F615" s="217">
        <v>225</v>
      </c>
      <c r="G615" s="218">
        <f t="shared" si="92"/>
        <v>45</v>
      </c>
      <c r="H615" s="219">
        <f t="shared" si="93"/>
        <v>125</v>
      </c>
      <c r="I615" s="219">
        <f t="shared" si="94"/>
        <v>4.1666666666666664E-2</v>
      </c>
      <c r="J615" s="217"/>
      <c r="K615" s="220"/>
      <c r="L615" s="220"/>
      <c r="M615" s="221"/>
      <c r="N615" s="222">
        <f t="shared" si="98"/>
        <v>0</v>
      </c>
      <c r="O615" s="223"/>
      <c r="P615" s="224"/>
      <c r="Q615" s="224"/>
      <c r="R615" s="224"/>
      <c r="S615" s="224"/>
      <c r="T615" s="225"/>
      <c r="U615" s="226">
        <f t="shared" si="95"/>
        <v>8.3333333333333329E-2</v>
      </c>
      <c r="V615" s="227"/>
      <c r="W615" s="228" t="str">
        <f t="shared" si="96"/>
        <v>0</v>
      </c>
      <c r="X615" s="509"/>
      <c r="Y615" s="229">
        <f t="shared" si="97"/>
        <v>0</v>
      </c>
    </row>
    <row r="616" spans="2:25" ht="18.75" customHeight="1">
      <c r="B616" s="515"/>
      <c r="C616" s="518"/>
      <c r="D616" s="216"/>
      <c r="E616" s="216" t="s">
        <v>7544</v>
      </c>
      <c r="F616" s="217">
        <v>142</v>
      </c>
      <c r="G616" s="218">
        <f t="shared" si="92"/>
        <v>28.4</v>
      </c>
      <c r="H616" s="219">
        <f t="shared" si="93"/>
        <v>78.888888888888886</v>
      </c>
      <c r="I616" s="219">
        <f t="shared" si="94"/>
        <v>2.6296296296296297E-2</v>
      </c>
      <c r="J616" s="217" t="s">
        <v>7545</v>
      </c>
      <c r="K616" s="220" t="s">
        <v>7545</v>
      </c>
      <c r="L616" s="220"/>
      <c r="M616" s="221">
        <f>SUM(H608:H630)</f>
        <v>2801.6666666666665</v>
      </c>
      <c r="N616" s="222">
        <f t="shared" si="98"/>
        <v>56.033333333333331</v>
      </c>
      <c r="O616" s="223" t="s">
        <v>7546</v>
      </c>
      <c r="P616" s="224" t="s">
        <v>7458</v>
      </c>
      <c r="Q616" s="224"/>
      <c r="R616" s="224" t="s">
        <v>3576</v>
      </c>
      <c r="S616" s="224"/>
      <c r="T616" s="225"/>
      <c r="U616" s="226">
        <f t="shared" si="95"/>
        <v>5.2592592592592594E-2</v>
      </c>
      <c r="V616" s="227">
        <f>SUM(U608:U630)</f>
        <v>1.8677777777777782</v>
      </c>
      <c r="W616" s="228" t="str">
        <f t="shared" si="96"/>
        <v>2</v>
      </c>
      <c r="X616" s="509"/>
      <c r="Y616" s="229">
        <f t="shared" si="97"/>
        <v>1</v>
      </c>
    </row>
    <row r="617" spans="2:25" ht="18.75" customHeight="1">
      <c r="B617" s="515"/>
      <c r="C617" s="518"/>
      <c r="D617" s="216"/>
      <c r="E617" s="216" t="s">
        <v>7547</v>
      </c>
      <c r="F617" s="217">
        <v>213</v>
      </c>
      <c r="G617" s="218">
        <f t="shared" si="92"/>
        <v>42.6</v>
      </c>
      <c r="H617" s="219">
        <f t="shared" si="93"/>
        <v>118.33333333333333</v>
      </c>
      <c r="I617" s="219">
        <f t="shared" si="94"/>
        <v>3.9444444444444442E-2</v>
      </c>
      <c r="J617" s="217"/>
      <c r="K617" s="220"/>
      <c r="L617" s="220"/>
      <c r="M617" s="232"/>
      <c r="N617" s="222">
        <f t="shared" si="98"/>
        <v>0</v>
      </c>
      <c r="O617" s="223"/>
      <c r="P617" s="224"/>
      <c r="Q617" s="224"/>
      <c r="R617" s="224"/>
      <c r="S617" s="224"/>
      <c r="T617" s="225"/>
      <c r="U617" s="226">
        <f t="shared" si="95"/>
        <v>7.8888888888888883E-2</v>
      </c>
      <c r="V617" s="227"/>
      <c r="W617" s="228" t="str">
        <f t="shared" si="96"/>
        <v>0</v>
      </c>
      <c r="X617" s="509"/>
      <c r="Y617" s="229">
        <f t="shared" si="97"/>
        <v>0</v>
      </c>
    </row>
    <row r="618" spans="2:25" ht="18.75" customHeight="1">
      <c r="B618" s="515"/>
      <c r="C618" s="518"/>
      <c r="D618" s="216"/>
      <c r="E618" s="216" t="s">
        <v>7548</v>
      </c>
      <c r="F618" s="217">
        <v>194</v>
      </c>
      <c r="G618" s="218">
        <f t="shared" si="92"/>
        <v>38.799999999999997</v>
      </c>
      <c r="H618" s="219">
        <f t="shared" si="93"/>
        <v>107.77777777777777</v>
      </c>
      <c r="I618" s="219">
        <f t="shared" si="94"/>
        <v>3.5925925925925924E-2</v>
      </c>
      <c r="J618" s="217"/>
      <c r="K618" s="220"/>
      <c r="L618" s="220"/>
      <c r="M618" s="232"/>
      <c r="N618" s="222">
        <f t="shared" si="98"/>
        <v>0</v>
      </c>
      <c r="O618" s="223"/>
      <c r="P618" s="224"/>
      <c r="Q618" s="224"/>
      <c r="R618" s="224"/>
      <c r="S618" s="224"/>
      <c r="T618" s="225"/>
      <c r="U618" s="226">
        <f t="shared" si="95"/>
        <v>7.1851851851851847E-2</v>
      </c>
      <c r="V618" s="227"/>
      <c r="W618" s="228" t="str">
        <f t="shared" si="96"/>
        <v>0</v>
      </c>
      <c r="X618" s="509"/>
      <c r="Y618" s="229">
        <f t="shared" si="97"/>
        <v>0</v>
      </c>
    </row>
    <row r="619" spans="2:25" ht="18.75" customHeight="1">
      <c r="B619" s="515"/>
      <c r="C619" s="518"/>
      <c r="D619" s="216"/>
      <c r="E619" s="216" t="s">
        <v>7549</v>
      </c>
      <c r="F619" s="217">
        <v>126</v>
      </c>
      <c r="G619" s="218">
        <f t="shared" ref="G619:G631" si="99">F619/$G$15</f>
        <v>25.2</v>
      </c>
      <c r="H619" s="219">
        <f t="shared" ref="H619:H631" si="100">F619/$H$15</f>
        <v>70</v>
      </c>
      <c r="I619" s="219">
        <f t="shared" ref="I619:I631" si="101">H619/$I$15</f>
        <v>2.3333333333333334E-2</v>
      </c>
      <c r="J619" s="217"/>
      <c r="K619" s="220"/>
      <c r="L619" s="220"/>
      <c r="M619" s="232"/>
      <c r="N619" s="222">
        <f t="shared" si="98"/>
        <v>0</v>
      </c>
      <c r="O619" s="223"/>
      <c r="P619" s="224"/>
      <c r="Q619" s="224"/>
      <c r="R619" s="224"/>
      <c r="S619" s="224"/>
      <c r="T619" s="225"/>
      <c r="U619" s="226">
        <f t="shared" ref="U619:U631" si="102">H619/$U$15</f>
        <v>4.6666666666666669E-2</v>
      </c>
      <c r="V619" s="227"/>
      <c r="W619" s="228" t="str">
        <f t="shared" ref="W619:W631" si="103">IF(V619&lt;1,"0",IF(V619&lt;5,"2",IF(V619&gt;=5,"6")))</f>
        <v>0</v>
      </c>
      <c r="X619" s="509"/>
      <c r="Y619" s="229">
        <f t="shared" ref="Y619:Y632" si="104">W619/2</f>
        <v>0</v>
      </c>
    </row>
    <row r="620" spans="2:25" ht="18.75" customHeight="1">
      <c r="B620" s="515"/>
      <c r="C620" s="518"/>
      <c r="D620" s="216"/>
      <c r="E620" s="216" t="s">
        <v>7550</v>
      </c>
      <c r="F620" s="217">
        <v>41</v>
      </c>
      <c r="G620" s="218">
        <f t="shared" si="99"/>
        <v>8.1999999999999993</v>
      </c>
      <c r="H620" s="219">
        <f t="shared" si="100"/>
        <v>22.777777777777779</v>
      </c>
      <c r="I620" s="219">
        <f t="shared" si="101"/>
        <v>7.5925925925925926E-3</v>
      </c>
      <c r="J620" s="217"/>
      <c r="K620" s="220"/>
      <c r="L620" s="220"/>
      <c r="M620" s="232"/>
      <c r="N620" s="222">
        <f t="shared" si="98"/>
        <v>0</v>
      </c>
      <c r="O620" s="223"/>
      <c r="P620" s="224"/>
      <c r="Q620" s="224"/>
      <c r="R620" s="224"/>
      <c r="S620" s="224"/>
      <c r="T620" s="225"/>
      <c r="U620" s="226">
        <f t="shared" si="102"/>
        <v>1.5185185185185185E-2</v>
      </c>
      <c r="V620" s="227"/>
      <c r="W620" s="228" t="str">
        <f t="shared" si="103"/>
        <v>0</v>
      </c>
      <c r="X620" s="509"/>
      <c r="Y620" s="229">
        <f t="shared" si="104"/>
        <v>0</v>
      </c>
    </row>
    <row r="621" spans="2:25" ht="18.75" customHeight="1">
      <c r="B621" s="515"/>
      <c r="C621" s="518"/>
      <c r="D621" s="216"/>
      <c r="E621" s="216" t="s">
        <v>7551</v>
      </c>
      <c r="F621" s="217">
        <v>190</v>
      </c>
      <c r="G621" s="218">
        <f t="shared" si="99"/>
        <v>38</v>
      </c>
      <c r="H621" s="219">
        <f t="shared" si="100"/>
        <v>105.55555555555556</v>
      </c>
      <c r="I621" s="219">
        <f t="shared" si="101"/>
        <v>3.5185185185185187E-2</v>
      </c>
      <c r="J621" s="217"/>
      <c r="K621" s="220"/>
      <c r="L621" s="220"/>
      <c r="M621" s="232"/>
      <c r="N621" s="222">
        <f t="shared" si="98"/>
        <v>0</v>
      </c>
      <c r="O621" s="223"/>
      <c r="P621" s="224"/>
      <c r="Q621" s="224"/>
      <c r="R621" s="224"/>
      <c r="S621" s="224"/>
      <c r="T621" s="225"/>
      <c r="U621" s="226">
        <f t="shared" si="102"/>
        <v>7.0370370370370375E-2</v>
      </c>
      <c r="V621" s="227"/>
      <c r="W621" s="228" t="str">
        <f t="shared" si="103"/>
        <v>0</v>
      </c>
      <c r="X621" s="509"/>
      <c r="Y621" s="229">
        <f t="shared" si="104"/>
        <v>0</v>
      </c>
    </row>
    <row r="622" spans="2:25" ht="18.75" customHeight="1">
      <c r="B622" s="515"/>
      <c r="C622" s="518"/>
      <c r="D622" s="216"/>
      <c r="E622" s="216" t="s">
        <v>7552</v>
      </c>
      <c r="F622" s="217">
        <v>96</v>
      </c>
      <c r="G622" s="218">
        <f t="shared" si="99"/>
        <v>19.2</v>
      </c>
      <c r="H622" s="219">
        <f t="shared" si="100"/>
        <v>53.333333333333329</v>
      </c>
      <c r="I622" s="219">
        <f t="shared" si="101"/>
        <v>1.7777777777777778E-2</v>
      </c>
      <c r="J622" s="217"/>
      <c r="K622" s="220"/>
      <c r="L622" s="220"/>
      <c r="M622" s="232"/>
      <c r="N622" s="222">
        <f t="shared" si="98"/>
        <v>0</v>
      </c>
      <c r="O622" s="223"/>
      <c r="P622" s="224"/>
      <c r="Q622" s="224"/>
      <c r="R622" s="224"/>
      <c r="S622" s="224"/>
      <c r="T622" s="225"/>
      <c r="U622" s="226">
        <f t="shared" si="102"/>
        <v>3.5555555555555556E-2</v>
      </c>
      <c r="V622" s="227"/>
      <c r="W622" s="228" t="str">
        <f t="shared" si="103"/>
        <v>0</v>
      </c>
      <c r="X622" s="509"/>
      <c r="Y622" s="229">
        <f t="shared" si="104"/>
        <v>0</v>
      </c>
    </row>
    <row r="623" spans="2:25" ht="18.75" customHeight="1">
      <c r="B623" s="515"/>
      <c r="C623" s="518"/>
      <c r="D623" s="216"/>
      <c r="E623" s="216" t="s">
        <v>7553</v>
      </c>
      <c r="F623" s="217">
        <v>320</v>
      </c>
      <c r="G623" s="218">
        <f t="shared" si="99"/>
        <v>64</v>
      </c>
      <c r="H623" s="219">
        <f t="shared" si="100"/>
        <v>177.77777777777777</v>
      </c>
      <c r="I623" s="219">
        <f t="shared" si="101"/>
        <v>5.9259259259259255E-2</v>
      </c>
      <c r="J623" s="217" t="s">
        <v>7554</v>
      </c>
      <c r="K623" s="220"/>
      <c r="L623" s="220"/>
      <c r="M623" s="232"/>
      <c r="N623" s="222">
        <f t="shared" si="98"/>
        <v>0</v>
      </c>
      <c r="O623" s="223"/>
      <c r="P623" s="224"/>
      <c r="Q623" s="224"/>
      <c r="R623" s="224"/>
      <c r="S623" s="224"/>
      <c r="T623" s="225"/>
      <c r="U623" s="226">
        <f t="shared" si="102"/>
        <v>0.11851851851851851</v>
      </c>
      <c r="V623" s="227"/>
      <c r="W623" s="228" t="str">
        <f t="shared" si="103"/>
        <v>0</v>
      </c>
      <c r="X623" s="509"/>
      <c r="Y623" s="229">
        <f t="shared" si="104"/>
        <v>0</v>
      </c>
    </row>
    <row r="624" spans="2:25" ht="18.75" customHeight="1">
      <c r="B624" s="515"/>
      <c r="C624" s="518"/>
      <c r="D624" s="216"/>
      <c r="E624" s="216" t="s">
        <v>7555</v>
      </c>
      <c r="F624" s="217">
        <v>394</v>
      </c>
      <c r="G624" s="218">
        <f t="shared" si="99"/>
        <v>78.8</v>
      </c>
      <c r="H624" s="219">
        <f t="shared" si="100"/>
        <v>218.88888888888889</v>
      </c>
      <c r="I624" s="219">
        <f t="shared" si="101"/>
        <v>7.2962962962962966E-2</v>
      </c>
      <c r="J624" s="217"/>
      <c r="K624" s="220"/>
      <c r="L624" s="220"/>
      <c r="M624" s="232"/>
      <c r="N624" s="222">
        <f t="shared" si="98"/>
        <v>0</v>
      </c>
      <c r="O624" s="223"/>
      <c r="P624" s="224"/>
      <c r="Q624" s="224"/>
      <c r="R624" s="224"/>
      <c r="S624" s="224"/>
      <c r="T624" s="225"/>
      <c r="U624" s="226">
        <f t="shared" si="102"/>
        <v>0.14592592592592593</v>
      </c>
      <c r="V624" s="227"/>
      <c r="W624" s="228" t="str">
        <f t="shared" si="103"/>
        <v>0</v>
      </c>
      <c r="X624" s="509"/>
      <c r="Y624" s="229">
        <f t="shared" si="104"/>
        <v>0</v>
      </c>
    </row>
    <row r="625" spans="2:25" ht="18.75" customHeight="1">
      <c r="B625" s="515"/>
      <c r="C625" s="518"/>
      <c r="D625" s="216"/>
      <c r="E625" s="216" t="s">
        <v>7556</v>
      </c>
      <c r="F625" s="217">
        <v>193</v>
      </c>
      <c r="G625" s="218">
        <f t="shared" si="99"/>
        <v>38.6</v>
      </c>
      <c r="H625" s="219">
        <f t="shared" si="100"/>
        <v>107.22222222222221</v>
      </c>
      <c r="I625" s="219">
        <f t="shared" si="101"/>
        <v>3.574074074074074E-2</v>
      </c>
      <c r="J625" s="217"/>
      <c r="K625" s="220"/>
      <c r="L625" s="220"/>
      <c r="M625" s="232"/>
      <c r="N625" s="222">
        <f t="shared" si="98"/>
        <v>0</v>
      </c>
      <c r="O625" s="223"/>
      <c r="P625" s="224"/>
      <c r="Q625" s="224"/>
      <c r="R625" s="224"/>
      <c r="S625" s="224"/>
      <c r="T625" s="225"/>
      <c r="U625" s="226">
        <f t="shared" si="102"/>
        <v>7.1481481481481479E-2</v>
      </c>
      <c r="V625" s="227"/>
      <c r="W625" s="228" t="str">
        <f t="shared" si="103"/>
        <v>0</v>
      </c>
      <c r="X625" s="509"/>
      <c r="Y625" s="229">
        <f t="shared" si="104"/>
        <v>0</v>
      </c>
    </row>
    <row r="626" spans="2:25" ht="18.75" customHeight="1">
      <c r="B626" s="515"/>
      <c r="C626" s="518"/>
      <c r="D626" s="216"/>
      <c r="E626" s="216" t="s">
        <v>7557</v>
      </c>
      <c r="F626" s="217">
        <v>186</v>
      </c>
      <c r="G626" s="218">
        <f t="shared" si="99"/>
        <v>37.200000000000003</v>
      </c>
      <c r="H626" s="219">
        <f t="shared" si="100"/>
        <v>103.33333333333333</v>
      </c>
      <c r="I626" s="219">
        <f t="shared" si="101"/>
        <v>3.4444444444444444E-2</v>
      </c>
      <c r="J626" s="217"/>
      <c r="K626" s="220"/>
      <c r="L626" s="220"/>
      <c r="M626" s="232"/>
      <c r="N626" s="222">
        <f t="shared" si="98"/>
        <v>0</v>
      </c>
      <c r="O626" s="223"/>
      <c r="P626" s="224"/>
      <c r="Q626" s="224"/>
      <c r="R626" s="224"/>
      <c r="S626" s="224"/>
      <c r="T626" s="225"/>
      <c r="U626" s="226">
        <f t="shared" si="102"/>
        <v>6.8888888888888888E-2</v>
      </c>
      <c r="V626" s="227"/>
      <c r="W626" s="228" t="str">
        <f t="shared" si="103"/>
        <v>0</v>
      </c>
      <c r="X626" s="509"/>
      <c r="Y626" s="229">
        <f t="shared" si="104"/>
        <v>0</v>
      </c>
    </row>
    <row r="627" spans="2:25" ht="18.75" customHeight="1">
      <c r="B627" s="515"/>
      <c r="C627" s="518"/>
      <c r="D627" s="216"/>
      <c r="E627" s="216" t="s">
        <v>7558</v>
      </c>
      <c r="F627" s="217">
        <v>195</v>
      </c>
      <c r="G627" s="218">
        <f t="shared" si="99"/>
        <v>39</v>
      </c>
      <c r="H627" s="219">
        <f t="shared" si="100"/>
        <v>108.33333333333333</v>
      </c>
      <c r="I627" s="219">
        <f t="shared" si="101"/>
        <v>3.6111111111111108E-2</v>
      </c>
      <c r="J627" s="217"/>
      <c r="K627" s="220"/>
      <c r="L627" s="220"/>
      <c r="M627" s="232"/>
      <c r="N627" s="222">
        <f t="shared" si="98"/>
        <v>0</v>
      </c>
      <c r="O627" s="223"/>
      <c r="P627" s="224"/>
      <c r="Q627" s="224"/>
      <c r="R627" s="224"/>
      <c r="S627" s="224"/>
      <c r="T627" s="225"/>
      <c r="U627" s="226">
        <f t="shared" si="102"/>
        <v>7.2222222222222215E-2</v>
      </c>
      <c r="V627" s="227"/>
      <c r="W627" s="228" t="str">
        <f t="shared" si="103"/>
        <v>0</v>
      </c>
      <c r="X627" s="509"/>
      <c r="Y627" s="229">
        <f t="shared" si="104"/>
        <v>0</v>
      </c>
    </row>
    <row r="628" spans="2:25" ht="18.75" customHeight="1">
      <c r="B628" s="515"/>
      <c r="C628" s="518"/>
      <c r="D628" s="216"/>
      <c r="E628" s="216" t="s">
        <v>4227</v>
      </c>
      <c r="F628" s="217">
        <v>107</v>
      </c>
      <c r="G628" s="218">
        <f t="shared" si="99"/>
        <v>21.4</v>
      </c>
      <c r="H628" s="219">
        <f t="shared" si="100"/>
        <v>59.444444444444443</v>
      </c>
      <c r="I628" s="219">
        <f t="shared" si="101"/>
        <v>1.9814814814814813E-2</v>
      </c>
      <c r="J628" s="217"/>
      <c r="K628" s="220"/>
      <c r="L628" s="220"/>
      <c r="M628" s="232"/>
      <c r="N628" s="222">
        <f t="shared" si="98"/>
        <v>0</v>
      </c>
      <c r="O628" s="223"/>
      <c r="P628" s="224"/>
      <c r="Q628" s="224"/>
      <c r="R628" s="224"/>
      <c r="S628" s="224"/>
      <c r="T628" s="225"/>
      <c r="U628" s="226">
        <f t="shared" si="102"/>
        <v>3.9629629629629626E-2</v>
      </c>
      <c r="V628" s="227"/>
      <c r="W628" s="228" t="str">
        <f t="shared" si="103"/>
        <v>0</v>
      </c>
      <c r="X628" s="509"/>
      <c r="Y628" s="229">
        <f t="shared" si="104"/>
        <v>0</v>
      </c>
    </row>
    <row r="629" spans="2:25" ht="18.75" customHeight="1">
      <c r="B629" s="515"/>
      <c r="C629" s="518"/>
      <c r="D629" s="216"/>
      <c r="E629" s="216" t="s">
        <v>7559</v>
      </c>
      <c r="F629" s="217">
        <v>243</v>
      </c>
      <c r="G629" s="218">
        <f t="shared" si="99"/>
        <v>48.6</v>
      </c>
      <c r="H629" s="219">
        <f t="shared" si="100"/>
        <v>135</v>
      </c>
      <c r="I629" s="219">
        <f t="shared" si="101"/>
        <v>4.4999999999999998E-2</v>
      </c>
      <c r="J629" s="217"/>
      <c r="K629" s="220"/>
      <c r="L629" s="220"/>
      <c r="M629" s="232"/>
      <c r="N629" s="222">
        <f t="shared" si="98"/>
        <v>0</v>
      </c>
      <c r="O629" s="223"/>
      <c r="P629" s="224"/>
      <c r="Q629" s="224"/>
      <c r="R629" s="224"/>
      <c r="S629" s="224"/>
      <c r="T629" s="225"/>
      <c r="U629" s="226">
        <f t="shared" si="102"/>
        <v>0.09</v>
      </c>
      <c r="V629" s="227"/>
      <c r="W629" s="228" t="str">
        <f t="shared" si="103"/>
        <v>0</v>
      </c>
      <c r="X629" s="509"/>
      <c r="Y629" s="229">
        <f t="shared" si="104"/>
        <v>0</v>
      </c>
    </row>
    <row r="630" spans="2:25" ht="18.75" customHeight="1">
      <c r="B630" s="515"/>
      <c r="C630" s="518"/>
      <c r="D630" s="216"/>
      <c r="E630" s="216" t="s">
        <v>7560</v>
      </c>
      <c r="F630" s="217">
        <v>84</v>
      </c>
      <c r="G630" s="218">
        <f t="shared" si="99"/>
        <v>16.8</v>
      </c>
      <c r="H630" s="219">
        <f t="shared" si="100"/>
        <v>46.666666666666664</v>
      </c>
      <c r="I630" s="219">
        <f t="shared" si="101"/>
        <v>1.5555555555555555E-2</v>
      </c>
      <c r="J630" s="217"/>
      <c r="K630" s="220"/>
      <c r="L630" s="220"/>
      <c r="M630" s="232"/>
      <c r="N630" s="222">
        <f t="shared" si="98"/>
        <v>0</v>
      </c>
      <c r="O630" s="223"/>
      <c r="P630" s="224"/>
      <c r="Q630" s="224"/>
      <c r="R630" s="224"/>
      <c r="S630" s="224"/>
      <c r="T630" s="225"/>
      <c r="U630" s="226">
        <f t="shared" si="102"/>
        <v>3.111111111111111E-2</v>
      </c>
      <c r="V630" s="227"/>
      <c r="W630" s="228" t="str">
        <f t="shared" si="103"/>
        <v>0</v>
      </c>
      <c r="X630" s="509"/>
      <c r="Y630" s="229">
        <f t="shared" si="104"/>
        <v>0</v>
      </c>
    </row>
    <row r="631" spans="2:25" ht="18.75" customHeight="1">
      <c r="B631" s="515"/>
      <c r="C631" s="518"/>
      <c r="D631" s="216"/>
      <c r="E631" s="216"/>
      <c r="F631" s="217"/>
      <c r="G631" s="218">
        <f t="shared" si="99"/>
        <v>0</v>
      </c>
      <c r="H631" s="219">
        <f t="shared" si="100"/>
        <v>0</v>
      </c>
      <c r="I631" s="219">
        <f t="shared" si="101"/>
        <v>0</v>
      </c>
      <c r="J631" s="217"/>
      <c r="K631" s="220"/>
      <c r="L631" s="220"/>
      <c r="M631" s="221"/>
      <c r="N631" s="222">
        <f>M631/$N$15</f>
        <v>0</v>
      </c>
      <c r="O631" s="223"/>
      <c r="P631" s="224"/>
      <c r="Q631" s="224"/>
      <c r="R631" s="224"/>
      <c r="S631" s="224"/>
      <c r="T631" s="225"/>
      <c r="U631" s="226">
        <f t="shared" si="102"/>
        <v>0</v>
      </c>
      <c r="V631" s="227"/>
      <c r="W631" s="228" t="str">
        <f t="shared" si="103"/>
        <v>0</v>
      </c>
      <c r="X631" s="509"/>
      <c r="Y631" s="229">
        <f t="shared" si="104"/>
        <v>0</v>
      </c>
    </row>
    <row r="632" spans="2:25" ht="18.75" customHeight="1">
      <c r="B632" s="516"/>
      <c r="C632" s="519"/>
      <c r="D632" s="216"/>
      <c r="E632" s="216"/>
      <c r="F632" s="217"/>
      <c r="G632" s="218">
        <f>F632/$G$15</f>
        <v>0</v>
      </c>
      <c r="H632" s="219">
        <f>F632/$H$15</f>
        <v>0</v>
      </c>
      <c r="I632" s="219">
        <f>H632/$I$15</f>
        <v>0</v>
      </c>
      <c r="J632" s="217"/>
      <c r="K632" s="220"/>
      <c r="L632" s="220"/>
      <c r="M632" s="232"/>
      <c r="N632" s="222">
        <f>M632/$N$15</f>
        <v>0</v>
      </c>
      <c r="O632" s="231"/>
      <c r="P632" s="231"/>
      <c r="Q632" s="231"/>
      <c r="R632" s="231"/>
      <c r="S632" s="231"/>
      <c r="T632" s="225"/>
      <c r="U632" s="226">
        <f>H632/$U$15</f>
        <v>0</v>
      </c>
      <c r="V632" s="227"/>
      <c r="W632" s="228" t="str">
        <f>IF(V632&lt;1,"0",IF(V632&lt;5,"2",IF(V632&gt;=5,"6")))</f>
        <v>0</v>
      </c>
      <c r="X632" s="510"/>
      <c r="Y632" s="229">
        <f t="shared" si="104"/>
        <v>0</v>
      </c>
    </row>
    <row r="633" spans="2:25">
      <c r="B633" s="233"/>
      <c r="C633" s="234" t="s">
        <v>111</v>
      </c>
      <c r="D633" s="235"/>
      <c r="E633" s="236">
        <f>COUNTA(E555:E632)</f>
        <v>74</v>
      </c>
      <c r="F633" s="236">
        <f>SUM(F555:F632)</f>
        <v>17410</v>
      </c>
      <c r="G633" s="236">
        <f>SUM(G555:G632)</f>
        <v>3481.9999999999995</v>
      </c>
      <c r="H633" s="236">
        <f>SUM(H555:H632)</f>
        <v>9672.2222222222208</v>
      </c>
      <c r="I633" s="236">
        <f>SUM(I555:I632)</f>
        <v>3.2240740740740752</v>
      </c>
      <c r="J633" s="236">
        <f>COUNTA(J555:J632)</f>
        <v>5</v>
      </c>
      <c r="K633" s="236">
        <f>COUNTA(K555:K632)</f>
        <v>3</v>
      </c>
      <c r="L633" s="236">
        <f>COUNTA(L555:L632)</f>
        <v>0</v>
      </c>
      <c r="M633" s="236">
        <f>SUM(M555:M632)</f>
        <v>9672.2222222222208</v>
      </c>
      <c r="N633" s="236">
        <f>SUM(N555:N632)</f>
        <v>193.44444444444443</v>
      </c>
      <c r="O633" s="237"/>
      <c r="P633" s="238">
        <f>COUNTIF(P555:P632, "YES")</f>
        <v>0</v>
      </c>
      <c r="Q633" s="237"/>
      <c r="R633" s="237"/>
      <c r="S633" s="237"/>
      <c r="T633" s="237"/>
      <c r="U633" s="236">
        <f>SUM(U555:U632)</f>
        <v>6.4481481481481504</v>
      </c>
      <c r="V633" s="236">
        <f>SUM(V555:V632)</f>
        <v>6.4481481481481495</v>
      </c>
      <c r="W633" s="236">
        <f t="array" ref="W633">SUM(ABS(W555:W632))</f>
        <v>6</v>
      </c>
      <c r="X633" s="238" t="str">
        <f>IF(X555&lt;0.2, "0", IF(X555&lt;=2, "2", IF(X555&gt;2, ROUND(X555,0))))</f>
        <v>2</v>
      </c>
      <c r="Y633" s="236">
        <f>SUM(Y555:Y632)</f>
        <v>3</v>
      </c>
    </row>
    <row r="634" spans="2:25" ht="18.75" customHeight="1">
      <c r="B634" s="514">
        <v>11</v>
      </c>
      <c r="C634" s="505" t="s">
        <v>7561</v>
      </c>
      <c r="D634" s="216">
        <v>1</v>
      </c>
      <c r="E634" s="216" t="s">
        <v>7562</v>
      </c>
      <c r="F634" s="217">
        <v>1070</v>
      </c>
      <c r="G634" s="218">
        <f t="shared" ref="G634:G679" si="105">F634/$G$15</f>
        <v>214</v>
      </c>
      <c r="H634" s="219">
        <f t="shared" ref="H634:H679" si="106">F634/$H$15</f>
        <v>594.44444444444446</v>
      </c>
      <c r="I634" s="219">
        <f t="shared" ref="I634:I679" si="107">H634/$I$15</f>
        <v>0.19814814814814816</v>
      </c>
      <c r="J634" s="217" t="s">
        <v>7563</v>
      </c>
      <c r="K634" s="343" t="s">
        <v>11385</v>
      </c>
      <c r="L634" s="220"/>
      <c r="M634" s="221">
        <f>SUM(H634:H643)</f>
        <v>3028.3333333333335</v>
      </c>
      <c r="N634" s="222">
        <f t="shared" ref="N634:N701" si="108">M634/$N$15</f>
        <v>60.56666666666667</v>
      </c>
      <c r="O634" s="223">
        <v>60</v>
      </c>
      <c r="P634" s="224" t="s">
        <v>178</v>
      </c>
      <c r="Q634" s="224"/>
      <c r="R634" s="224" t="s">
        <v>3576</v>
      </c>
      <c r="S634" s="224"/>
      <c r="T634" s="225"/>
      <c r="U634" s="226">
        <f t="shared" ref="U634:U697" si="109">H634/$U$15</f>
        <v>0.39629629629629631</v>
      </c>
      <c r="V634" s="227">
        <f>SUM(U634:U643)</f>
        <v>2.0188888888888887</v>
      </c>
      <c r="W634" s="228" t="str">
        <f t="shared" ref="W634:W697" si="110">IF(V634&lt;1,"0",IF(V634&lt;5,"2",IF(V634&gt;=5,"6")))</f>
        <v>2</v>
      </c>
      <c r="X634" s="508">
        <f>K703/$X$15</f>
        <v>1.6666666666666667</v>
      </c>
      <c r="Y634" s="229">
        <f t="shared" ref="Y634:Y697" si="111">W634/2</f>
        <v>1</v>
      </c>
    </row>
    <row r="635" spans="2:25" ht="18.75" customHeight="1">
      <c r="B635" s="515"/>
      <c r="C635" s="506"/>
      <c r="D635" s="216">
        <v>2</v>
      </c>
      <c r="E635" s="216" t="s">
        <v>7564</v>
      </c>
      <c r="F635" s="217">
        <v>559</v>
      </c>
      <c r="G635" s="218">
        <f t="shared" ref="G635:G643" si="112">F635/$G$15</f>
        <v>111.8</v>
      </c>
      <c r="H635" s="219">
        <f t="shared" ref="H635:H643" si="113">F635/$H$15</f>
        <v>310.55555555555554</v>
      </c>
      <c r="I635" s="219">
        <f t="shared" ref="I635:I643" si="114">H635/$I$15</f>
        <v>0.10351851851851851</v>
      </c>
      <c r="J635" s="217"/>
      <c r="K635" s="220"/>
      <c r="L635" s="220"/>
      <c r="M635" s="221"/>
      <c r="N635" s="222">
        <f t="shared" si="108"/>
        <v>0</v>
      </c>
      <c r="O635" s="223"/>
      <c r="P635" s="224"/>
      <c r="Q635" s="224"/>
      <c r="R635" s="224"/>
      <c r="S635" s="224"/>
      <c r="T635" s="225"/>
      <c r="U635" s="226">
        <f t="shared" si="109"/>
        <v>0.20703703703703702</v>
      </c>
      <c r="V635" s="227"/>
      <c r="W635" s="228" t="str">
        <f t="shared" si="110"/>
        <v>0</v>
      </c>
      <c r="X635" s="509"/>
      <c r="Y635" s="229">
        <f t="shared" si="111"/>
        <v>0</v>
      </c>
    </row>
    <row r="636" spans="2:25" ht="18.75" customHeight="1">
      <c r="B636" s="515"/>
      <c r="C636" s="506"/>
      <c r="D636" s="216">
        <v>3</v>
      </c>
      <c r="E636" s="216" t="s">
        <v>7565</v>
      </c>
      <c r="F636" s="217">
        <v>968</v>
      </c>
      <c r="G636" s="218">
        <f t="shared" si="112"/>
        <v>193.6</v>
      </c>
      <c r="H636" s="219">
        <f t="shared" si="113"/>
        <v>537.77777777777771</v>
      </c>
      <c r="I636" s="219">
        <f t="shared" si="114"/>
        <v>0.17925925925925923</v>
      </c>
      <c r="J636" s="217"/>
      <c r="K636" s="220"/>
      <c r="L636" s="220"/>
      <c r="M636" s="221"/>
      <c r="N636" s="222">
        <f t="shared" si="108"/>
        <v>0</v>
      </c>
      <c r="O636" s="223"/>
      <c r="P636" s="224"/>
      <c r="Q636" s="224"/>
      <c r="R636" s="224"/>
      <c r="S636" s="224"/>
      <c r="T636" s="225"/>
      <c r="U636" s="226">
        <f t="shared" si="109"/>
        <v>0.35851851851851846</v>
      </c>
      <c r="V636" s="227"/>
      <c r="W636" s="228" t="str">
        <f t="shared" si="110"/>
        <v>0</v>
      </c>
      <c r="X636" s="509"/>
      <c r="Y636" s="229">
        <f t="shared" si="111"/>
        <v>0</v>
      </c>
    </row>
    <row r="637" spans="2:25" ht="18.75" customHeight="1">
      <c r="B637" s="515"/>
      <c r="C637" s="506"/>
      <c r="D637" s="216">
        <v>4</v>
      </c>
      <c r="E637" s="216" t="s">
        <v>7566</v>
      </c>
      <c r="F637" s="217">
        <v>1174</v>
      </c>
      <c r="G637" s="218">
        <f t="shared" si="112"/>
        <v>234.8</v>
      </c>
      <c r="H637" s="219">
        <f t="shared" si="113"/>
        <v>652.22222222222217</v>
      </c>
      <c r="I637" s="219">
        <f t="shared" si="114"/>
        <v>0.21740740740740738</v>
      </c>
      <c r="J637" s="217"/>
      <c r="K637" s="220"/>
      <c r="L637" s="220"/>
      <c r="M637" s="221"/>
      <c r="N637" s="222">
        <f t="shared" si="108"/>
        <v>0</v>
      </c>
      <c r="O637" s="223"/>
      <c r="P637" s="224"/>
      <c r="Q637" s="224"/>
      <c r="R637" s="224"/>
      <c r="S637" s="224"/>
      <c r="T637" s="225"/>
      <c r="U637" s="226">
        <f t="shared" si="109"/>
        <v>0.43481481481481477</v>
      </c>
      <c r="V637" s="227"/>
      <c r="W637" s="228" t="str">
        <f t="shared" si="110"/>
        <v>0</v>
      </c>
      <c r="X637" s="509"/>
      <c r="Y637" s="229">
        <f t="shared" si="111"/>
        <v>0</v>
      </c>
    </row>
    <row r="638" spans="2:25" ht="18.75" customHeight="1">
      <c r="B638" s="515"/>
      <c r="C638" s="506"/>
      <c r="D638" s="216">
        <v>5</v>
      </c>
      <c r="E638" s="216" t="s">
        <v>7567</v>
      </c>
      <c r="F638" s="217">
        <v>250</v>
      </c>
      <c r="G638" s="218">
        <f t="shared" si="112"/>
        <v>50</v>
      </c>
      <c r="H638" s="219">
        <f t="shared" si="113"/>
        <v>138.88888888888889</v>
      </c>
      <c r="I638" s="219">
        <f t="shared" si="114"/>
        <v>4.6296296296296294E-2</v>
      </c>
      <c r="J638" s="217"/>
      <c r="K638" s="220"/>
      <c r="L638" s="220"/>
      <c r="M638" s="221"/>
      <c r="N638" s="222">
        <f t="shared" si="108"/>
        <v>0</v>
      </c>
      <c r="O638" s="223"/>
      <c r="P638" s="224"/>
      <c r="Q638" s="224"/>
      <c r="R638" s="224"/>
      <c r="S638" s="224"/>
      <c r="T638" s="225"/>
      <c r="U638" s="226">
        <f t="shared" si="109"/>
        <v>9.2592592592592587E-2</v>
      </c>
      <c r="V638" s="227"/>
      <c r="W638" s="228" t="str">
        <f t="shared" si="110"/>
        <v>0</v>
      </c>
      <c r="X638" s="509"/>
      <c r="Y638" s="229">
        <f t="shared" si="111"/>
        <v>0</v>
      </c>
    </row>
    <row r="639" spans="2:25" ht="18.75" customHeight="1">
      <c r="B639" s="515"/>
      <c r="C639" s="506"/>
      <c r="D639" s="216">
        <v>6</v>
      </c>
      <c r="E639" s="216" t="s">
        <v>7568</v>
      </c>
      <c r="F639" s="217">
        <v>250</v>
      </c>
      <c r="G639" s="218">
        <f t="shared" si="112"/>
        <v>50</v>
      </c>
      <c r="H639" s="219">
        <f t="shared" si="113"/>
        <v>138.88888888888889</v>
      </c>
      <c r="I639" s="219">
        <f t="shared" si="114"/>
        <v>4.6296296296296294E-2</v>
      </c>
      <c r="J639" s="217"/>
      <c r="K639" s="220"/>
      <c r="L639" s="220"/>
      <c r="M639" s="221"/>
      <c r="N639" s="222">
        <f t="shared" si="108"/>
        <v>0</v>
      </c>
      <c r="O639" s="223"/>
      <c r="P639" s="224"/>
      <c r="Q639" s="224"/>
      <c r="R639" s="224"/>
      <c r="S639" s="224"/>
      <c r="T639" s="225"/>
      <c r="U639" s="226">
        <f t="shared" si="109"/>
        <v>9.2592592592592587E-2</v>
      </c>
      <c r="V639" s="227"/>
      <c r="W639" s="228" t="str">
        <f t="shared" si="110"/>
        <v>0</v>
      </c>
      <c r="X639" s="509"/>
      <c r="Y639" s="229">
        <f t="shared" si="111"/>
        <v>0</v>
      </c>
    </row>
    <row r="640" spans="2:25" ht="18.75" customHeight="1">
      <c r="B640" s="515"/>
      <c r="C640" s="506"/>
      <c r="D640" s="216">
        <v>7</v>
      </c>
      <c r="E640" s="216" t="s">
        <v>3002</v>
      </c>
      <c r="F640" s="217">
        <v>428</v>
      </c>
      <c r="G640" s="218">
        <f t="shared" si="112"/>
        <v>85.6</v>
      </c>
      <c r="H640" s="219">
        <f t="shared" si="113"/>
        <v>237.77777777777777</v>
      </c>
      <c r="I640" s="219">
        <f t="shared" si="114"/>
        <v>7.9259259259259252E-2</v>
      </c>
      <c r="J640" s="217"/>
      <c r="K640" s="220"/>
      <c r="L640" s="220"/>
      <c r="M640" s="221"/>
      <c r="N640" s="222">
        <f t="shared" si="108"/>
        <v>0</v>
      </c>
      <c r="O640" s="223"/>
      <c r="P640" s="224"/>
      <c r="Q640" s="224"/>
      <c r="R640" s="224"/>
      <c r="S640" s="224"/>
      <c r="T640" s="225"/>
      <c r="U640" s="226">
        <f t="shared" si="109"/>
        <v>0.1585185185185185</v>
      </c>
      <c r="V640" s="227"/>
      <c r="W640" s="228" t="str">
        <f t="shared" si="110"/>
        <v>0</v>
      </c>
      <c r="X640" s="509"/>
      <c r="Y640" s="229">
        <f t="shared" si="111"/>
        <v>0</v>
      </c>
    </row>
    <row r="641" spans="2:25" ht="18.75" customHeight="1">
      <c r="B641" s="515"/>
      <c r="C641" s="506"/>
      <c r="D641" s="216">
        <v>8</v>
      </c>
      <c r="E641" s="216" t="s">
        <v>7569</v>
      </c>
      <c r="F641" s="217">
        <v>420</v>
      </c>
      <c r="G641" s="218">
        <f t="shared" si="112"/>
        <v>84</v>
      </c>
      <c r="H641" s="219">
        <f t="shared" si="113"/>
        <v>233.33333333333331</v>
      </c>
      <c r="I641" s="219">
        <f t="shared" si="114"/>
        <v>7.7777777777777765E-2</v>
      </c>
      <c r="J641" s="217"/>
      <c r="K641" s="220"/>
      <c r="L641" s="220"/>
      <c r="M641" s="221"/>
      <c r="N641" s="222">
        <f t="shared" si="108"/>
        <v>0</v>
      </c>
      <c r="O641" s="223"/>
      <c r="P641" s="224"/>
      <c r="Q641" s="224"/>
      <c r="R641" s="224"/>
      <c r="S641" s="224"/>
      <c r="T641" s="225"/>
      <c r="U641" s="226">
        <f t="shared" si="109"/>
        <v>0.15555555555555553</v>
      </c>
      <c r="V641" s="227"/>
      <c r="W641" s="228" t="str">
        <f t="shared" si="110"/>
        <v>0</v>
      </c>
      <c r="X641" s="509"/>
      <c r="Y641" s="229">
        <f t="shared" si="111"/>
        <v>0</v>
      </c>
    </row>
    <row r="642" spans="2:25" ht="18.75" customHeight="1">
      <c r="B642" s="515"/>
      <c r="C642" s="506"/>
      <c r="D642" s="216">
        <v>9</v>
      </c>
      <c r="E642" s="216" t="s">
        <v>981</v>
      </c>
      <c r="F642" s="217">
        <v>200</v>
      </c>
      <c r="G642" s="218">
        <f t="shared" si="112"/>
        <v>40</v>
      </c>
      <c r="H642" s="219">
        <f t="shared" si="113"/>
        <v>111.11111111111111</v>
      </c>
      <c r="I642" s="219">
        <f t="shared" si="114"/>
        <v>3.7037037037037035E-2</v>
      </c>
      <c r="J642" s="217"/>
      <c r="K642" s="220"/>
      <c r="L642" s="220"/>
      <c r="M642" s="221"/>
      <c r="N642" s="222">
        <f t="shared" si="108"/>
        <v>0</v>
      </c>
      <c r="O642" s="223"/>
      <c r="P642" s="224"/>
      <c r="Q642" s="224"/>
      <c r="R642" s="224"/>
      <c r="S642" s="224"/>
      <c r="T642" s="225"/>
      <c r="U642" s="226">
        <f t="shared" si="109"/>
        <v>7.407407407407407E-2</v>
      </c>
      <c r="V642" s="227"/>
      <c r="W642" s="228" t="str">
        <f t="shared" si="110"/>
        <v>0</v>
      </c>
      <c r="X642" s="509"/>
      <c r="Y642" s="229">
        <f t="shared" si="111"/>
        <v>0</v>
      </c>
    </row>
    <row r="643" spans="2:25" ht="18.75" customHeight="1">
      <c r="B643" s="515"/>
      <c r="C643" s="506"/>
      <c r="D643" s="216">
        <v>10</v>
      </c>
      <c r="E643" s="216" t="s">
        <v>7570</v>
      </c>
      <c r="F643" s="217">
        <v>132</v>
      </c>
      <c r="G643" s="218">
        <f t="shared" si="112"/>
        <v>26.4</v>
      </c>
      <c r="H643" s="219">
        <f t="shared" si="113"/>
        <v>73.333333333333329</v>
      </c>
      <c r="I643" s="219">
        <f t="shared" si="114"/>
        <v>2.4444444444444442E-2</v>
      </c>
      <c r="J643" s="217"/>
      <c r="K643" s="220"/>
      <c r="L643" s="220"/>
      <c r="M643" s="221"/>
      <c r="N643" s="222">
        <f t="shared" si="108"/>
        <v>0</v>
      </c>
      <c r="O643" s="223"/>
      <c r="P643" s="224"/>
      <c r="Q643" s="224"/>
      <c r="R643" s="224"/>
      <c r="S643" s="224"/>
      <c r="T643" s="225"/>
      <c r="U643" s="226">
        <f t="shared" si="109"/>
        <v>4.8888888888888885E-2</v>
      </c>
      <c r="V643" s="227"/>
      <c r="W643" s="228" t="str">
        <f t="shared" si="110"/>
        <v>0</v>
      </c>
      <c r="X643" s="509"/>
      <c r="Y643" s="229">
        <f t="shared" si="111"/>
        <v>0</v>
      </c>
    </row>
    <row r="644" spans="2:25" ht="18.75" customHeight="1">
      <c r="B644" s="515"/>
      <c r="C644" s="506"/>
      <c r="D644" s="216"/>
      <c r="E644" s="216"/>
      <c r="F644" s="217"/>
      <c r="G644" s="218">
        <f t="shared" si="105"/>
        <v>0</v>
      </c>
      <c r="H644" s="219">
        <f t="shared" si="106"/>
        <v>0</v>
      </c>
      <c r="I644" s="219">
        <f t="shared" si="107"/>
        <v>0</v>
      </c>
      <c r="J644" s="217"/>
      <c r="K644" s="220"/>
      <c r="L644" s="220"/>
      <c r="M644" s="221"/>
      <c r="N644" s="222">
        <f t="shared" si="108"/>
        <v>0</v>
      </c>
      <c r="O644" s="223"/>
      <c r="P644" s="224"/>
      <c r="Q644" s="224"/>
      <c r="R644" s="224"/>
      <c r="S644" s="224"/>
      <c r="T644" s="225"/>
      <c r="U644" s="226">
        <f t="shared" si="109"/>
        <v>0</v>
      </c>
      <c r="V644" s="227"/>
      <c r="W644" s="228" t="str">
        <f t="shared" si="110"/>
        <v>0</v>
      </c>
      <c r="X644" s="509"/>
      <c r="Y644" s="229">
        <f t="shared" si="111"/>
        <v>0</v>
      </c>
    </row>
    <row r="645" spans="2:25" ht="18.75" customHeight="1">
      <c r="B645" s="515"/>
      <c r="C645" s="506"/>
      <c r="D645" s="216">
        <v>1</v>
      </c>
      <c r="E645" s="216" t="s">
        <v>7309</v>
      </c>
      <c r="F645" s="217">
        <v>918</v>
      </c>
      <c r="G645" s="218">
        <f t="shared" si="105"/>
        <v>183.6</v>
      </c>
      <c r="H645" s="219">
        <f t="shared" si="106"/>
        <v>510</v>
      </c>
      <c r="I645" s="219">
        <f t="shared" si="107"/>
        <v>0.17</v>
      </c>
      <c r="J645" s="217"/>
      <c r="K645" s="343" t="s">
        <v>11386</v>
      </c>
      <c r="L645" s="220"/>
      <c r="M645" s="221">
        <f>SUM(H645:H651)</f>
        <v>3170.5555555555557</v>
      </c>
      <c r="N645" s="222">
        <f t="shared" si="108"/>
        <v>63.411111111111111</v>
      </c>
      <c r="O645" s="223" t="s">
        <v>2708</v>
      </c>
      <c r="P645" s="224" t="s">
        <v>178</v>
      </c>
      <c r="Q645" s="224"/>
      <c r="R645" s="224" t="s">
        <v>3576</v>
      </c>
      <c r="S645" s="224"/>
      <c r="T645" s="225"/>
      <c r="U645" s="226">
        <f t="shared" si="109"/>
        <v>0.34</v>
      </c>
      <c r="V645" s="227">
        <f>SUM(U645:U651)</f>
        <v>2.1137037037037039</v>
      </c>
      <c r="W645" s="228" t="str">
        <f t="shared" si="110"/>
        <v>2</v>
      </c>
      <c r="X645" s="509"/>
      <c r="Y645" s="229">
        <f t="shared" si="111"/>
        <v>1</v>
      </c>
    </row>
    <row r="646" spans="2:25" ht="18.75" customHeight="1">
      <c r="B646" s="515"/>
      <c r="C646" s="506"/>
      <c r="D646" s="216">
        <v>2</v>
      </c>
      <c r="E646" s="216" t="s">
        <v>7571</v>
      </c>
      <c r="F646" s="217">
        <v>321</v>
      </c>
      <c r="G646" s="218">
        <f t="shared" ref="G646:G651" si="115">F646/$G$15</f>
        <v>64.2</v>
      </c>
      <c r="H646" s="219">
        <f t="shared" ref="H646:H651" si="116">F646/$H$15</f>
        <v>178.33333333333334</v>
      </c>
      <c r="I646" s="219">
        <f t="shared" ref="I646:I651" si="117">H646/$I$15</f>
        <v>5.9444444444444446E-2</v>
      </c>
      <c r="J646" s="217"/>
      <c r="K646" s="220"/>
      <c r="L646" s="220"/>
      <c r="M646" s="221"/>
      <c r="N646" s="222">
        <f t="shared" si="108"/>
        <v>0</v>
      </c>
      <c r="O646" s="223"/>
      <c r="P646" s="224"/>
      <c r="Q646" s="224"/>
      <c r="R646" s="224"/>
      <c r="S646" s="224"/>
      <c r="T646" s="225"/>
      <c r="U646" s="226">
        <f t="shared" si="109"/>
        <v>0.11888888888888889</v>
      </c>
      <c r="V646" s="227"/>
      <c r="W646" s="228" t="str">
        <f t="shared" si="110"/>
        <v>0</v>
      </c>
      <c r="X646" s="509"/>
      <c r="Y646" s="229">
        <f t="shared" si="111"/>
        <v>0</v>
      </c>
    </row>
    <row r="647" spans="2:25" ht="18.75" customHeight="1">
      <c r="B647" s="515"/>
      <c r="C647" s="506"/>
      <c r="D647" s="216">
        <v>3</v>
      </c>
      <c r="E647" s="216" t="s">
        <v>7572</v>
      </c>
      <c r="F647" s="217">
        <v>842</v>
      </c>
      <c r="G647" s="218">
        <f t="shared" si="115"/>
        <v>168.4</v>
      </c>
      <c r="H647" s="219">
        <f t="shared" si="116"/>
        <v>467.77777777777777</v>
      </c>
      <c r="I647" s="219">
        <f t="shared" si="117"/>
        <v>0.15592592592592591</v>
      </c>
      <c r="J647" s="217"/>
      <c r="K647" s="220"/>
      <c r="L647" s="220"/>
      <c r="M647" s="221"/>
      <c r="N647" s="222">
        <f t="shared" si="108"/>
        <v>0</v>
      </c>
      <c r="O647" s="223"/>
      <c r="P647" s="224"/>
      <c r="Q647" s="224"/>
      <c r="R647" s="224"/>
      <c r="S647" s="224"/>
      <c r="T647" s="225"/>
      <c r="U647" s="226">
        <f t="shared" si="109"/>
        <v>0.31185185185185182</v>
      </c>
      <c r="V647" s="227"/>
      <c r="W647" s="228" t="str">
        <f t="shared" si="110"/>
        <v>0</v>
      </c>
      <c r="X647" s="509"/>
      <c r="Y647" s="229">
        <f t="shared" si="111"/>
        <v>0</v>
      </c>
    </row>
    <row r="648" spans="2:25" ht="18.75" customHeight="1">
      <c r="B648" s="515"/>
      <c r="C648" s="506"/>
      <c r="D648" s="216">
        <v>4</v>
      </c>
      <c r="E648" s="216" t="s">
        <v>2293</v>
      </c>
      <c r="F648" s="217">
        <v>238</v>
      </c>
      <c r="G648" s="218">
        <f t="shared" si="115"/>
        <v>47.6</v>
      </c>
      <c r="H648" s="219">
        <f t="shared" si="116"/>
        <v>132.22222222222223</v>
      </c>
      <c r="I648" s="219">
        <f t="shared" si="117"/>
        <v>4.4074074074074078E-2</v>
      </c>
      <c r="J648" s="217"/>
      <c r="K648" s="220"/>
      <c r="L648" s="220"/>
      <c r="M648" s="221"/>
      <c r="N648" s="222">
        <f t="shared" si="108"/>
        <v>0</v>
      </c>
      <c r="O648" s="223"/>
      <c r="P648" s="224"/>
      <c r="Q648" s="224"/>
      <c r="R648" s="224"/>
      <c r="S648" s="224"/>
      <c r="T648" s="225"/>
      <c r="U648" s="226">
        <f t="shared" si="109"/>
        <v>8.8148148148148156E-2</v>
      </c>
      <c r="V648" s="227"/>
      <c r="W648" s="228" t="str">
        <f t="shared" si="110"/>
        <v>0</v>
      </c>
      <c r="X648" s="509"/>
      <c r="Y648" s="229">
        <f t="shared" si="111"/>
        <v>0</v>
      </c>
    </row>
    <row r="649" spans="2:25" ht="18.75" customHeight="1">
      <c r="B649" s="515"/>
      <c r="C649" s="506"/>
      <c r="D649" s="216">
        <v>5</v>
      </c>
      <c r="E649" s="216" t="s">
        <v>7573</v>
      </c>
      <c r="F649" s="217">
        <v>462</v>
      </c>
      <c r="G649" s="218">
        <f t="shared" si="115"/>
        <v>92.4</v>
      </c>
      <c r="H649" s="219">
        <f t="shared" si="116"/>
        <v>256.66666666666669</v>
      </c>
      <c r="I649" s="219">
        <f t="shared" si="117"/>
        <v>8.5555555555555565E-2</v>
      </c>
      <c r="J649" s="217"/>
      <c r="K649" s="220"/>
      <c r="L649" s="220"/>
      <c r="M649" s="221"/>
      <c r="N649" s="222">
        <f t="shared" si="108"/>
        <v>0</v>
      </c>
      <c r="O649" s="223"/>
      <c r="P649" s="224"/>
      <c r="Q649" s="224"/>
      <c r="R649" s="224"/>
      <c r="S649" s="224"/>
      <c r="T649" s="225"/>
      <c r="U649" s="226">
        <f t="shared" si="109"/>
        <v>0.17111111111111113</v>
      </c>
      <c r="V649" s="227"/>
      <c r="W649" s="228" t="str">
        <f t="shared" si="110"/>
        <v>0</v>
      </c>
      <c r="X649" s="509"/>
      <c r="Y649" s="229">
        <f t="shared" si="111"/>
        <v>0</v>
      </c>
    </row>
    <row r="650" spans="2:25" ht="18.75" customHeight="1">
      <c r="B650" s="515"/>
      <c r="C650" s="506"/>
      <c r="D650" s="216">
        <v>6</v>
      </c>
      <c r="E650" s="216" t="s">
        <v>5034</v>
      </c>
      <c r="F650" s="217">
        <v>1136</v>
      </c>
      <c r="G650" s="218">
        <f t="shared" si="115"/>
        <v>227.2</v>
      </c>
      <c r="H650" s="219">
        <f t="shared" si="116"/>
        <v>631.11111111111109</v>
      </c>
      <c r="I650" s="219">
        <f t="shared" si="117"/>
        <v>0.21037037037037037</v>
      </c>
      <c r="J650" s="217"/>
      <c r="K650" s="220"/>
      <c r="L650" s="220"/>
      <c r="M650" s="221"/>
      <c r="N650" s="222">
        <f t="shared" si="108"/>
        <v>0</v>
      </c>
      <c r="O650" s="223"/>
      <c r="P650" s="224"/>
      <c r="Q650" s="224"/>
      <c r="R650" s="224"/>
      <c r="S650" s="224"/>
      <c r="T650" s="225"/>
      <c r="U650" s="226">
        <f t="shared" si="109"/>
        <v>0.42074074074074075</v>
      </c>
      <c r="V650" s="227"/>
      <c r="W650" s="228" t="str">
        <f t="shared" si="110"/>
        <v>0</v>
      </c>
      <c r="X650" s="509"/>
      <c r="Y650" s="229">
        <f t="shared" si="111"/>
        <v>0</v>
      </c>
    </row>
    <row r="651" spans="2:25" ht="18.75" customHeight="1">
      <c r="B651" s="515"/>
      <c r="C651" s="506"/>
      <c r="D651" s="216">
        <v>7</v>
      </c>
      <c r="E651" s="216" t="s">
        <v>7574</v>
      </c>
      <c r="F651" s="217">
        <v>1790</v>
      </c>
      <c r="G651" s="218">
        <f t="shared" si="115"/>
        <v>358</v>
      </c>
      <c r="H651" s="219">
        <f t="shared" si="116"/>
        <v>994.44444444444446</v>
      </c>
      <c r="I651" s="219">
        <f t="shared" si="117"/>
        <v>0.33148148148148149</v>
      </c>
      <c r="J651" s="217"/>
      <c r="K651" s="220"/>
      <c r="L651" s="220"/>
      <c r="M651" s="221"/>
      <c r="N651" s="222">
        <f t="shared" si="108"/>
        <v>0</v>
      </c>
      <c r="O651" s="223"/>
      <c r="P651" s="224"/>
      <c r="Q651" s="224"/>
      <c r="R651" s="224"/>
      <c r="S651" s="224"/>
      <c r="T651" s="225"/>
      <c r="U651" s="226">
        <f t="shared" si="109"/>
        <v>0.66296296296296298</v>
      </c>
      <c r="V651" s="227"/>
      <c r="W651" s="228" t="str">
        <f t="shared" si="110"/>
        <v>0</v>
      </c>
      <c r="X651" s="509"/>
      <c r="Y651" s="229">
        <f t="shared" si="111"/>
        <v>0</v>
      </c>
    </row>
    <row r="652" spans="2:25" ht="18.75" customHeight="1">
      <c r="B652" s="515"/>
      <c r="C652" s="506"/>
      <c r="D652" s="216"/>
      <c r="E652" s="216"/>
      <c r="F652" s="217"/>
      <c r="G652" s="218">
        <f t="shared" si="105"/>
        <v>0</v>
      </c>
      <c r="H652" s="219">
        <f t="shared" si="106"/>
        <v>0</v>
      </c>
      <c r="I652" s="219">
        <f t="shared" si="107"/>
        <v>0</v>
      </c>
      <c r="J652" s="217"/>
      <c r="K652" s="220"/>
      <c r="L652" s="220"/>
      <c r="M652" s="221"/>
      <c r="N652" s="222">
        <f t="shared" si="108"/>
        <v>0</v>
      </c>
      <c r="O652" s="223"/>
      <c r="P652" s="224"/>
      <c r="Q652" s="224"/>
      <c r="R652" s="224"/>
      <c r="S652" s="224"/>
      <c r="T652" s="225"/>
      <c r="U652" s="226">
        <f t="shared" si="109"/>
        <v>0</v>
      </c>
      <c r="V652" s="227"/>
      <c r="W652" s="228" t="str">
        <f t="shared" si="110"/>
        <v>0</v>
      </c>
      <c r="X652" s="509"/>
      <c r="Y652" s="229">
        <f t="shared" si="111"/>
        <v>0</v>
      </c>
    </row>
    <row r="653" spans="2:25" ht="18.75" customHeight="1">
      <c r="B653" s="515"/>
      <c r="C653" s="506"/>
      <c r="D653" s="216">
        <v>1</v>
      </c>
      <c r="E653" s="216" t="s">
        <v>7575</v>
      </c>
      <c r="F653" s="217">
        <v>1786</v>
      </c>
      <c r="G653" s="218">
        <f t="shared" si="105"/>
        <v>357.2</v>
      </c>
      <c r="H653" s="219">
        <f t="shared" si="106"/>
        <v>992.22222222222217</v>
      </c>
      <c r="I653" s="219">
        <f t="shared" si="107"/>
        <v>0.33074074074074072</v>
      </c>
      <c r="J653" s="217" t="s">
        <v>7576</v>
      </c>
      <c r="K653" s="220" t="s">
        <v>11387</v>
      </c>
      <c r="L653" s="220"/>
      <c r="M653" s="221">
        <f>SUM(H653:H660)</f>
        <v>3215.0000000000005</v>
      </c>
      <c r="N653" s="222">
        <f t="shared" si="108"/>
        <v>64.300000000000011</v>
      </c>
      <c r="O653" s="223" t="s">
        <v>7577</v>
      </c>
      <c r="P653" s="224" t="s">
        <v>178</v>
      </c>
      <c r="Q653" s="224"/>
      <c r="R653" s="224" t="s">
        <v>7578</v>
      </c>
      <c r="S653" s="224"/>
      <c r="T653" s="225"/>
      <c r="U653" s="226">
        <f t="shared" si="109"/>
        <v>0.66148148148148145</v>
      </c>
      <c r="V653" s="227">
        <f>SUM(U653:U660)</f>
        <v>2.1433333333333331</v>
      </c>
      <c r="W653" s="228" t="str">
        <f t="shared" si="110"/>
        <v>2</v>
      </c>
      <c r="X653" s="509"/>
      <c r="Y653" s="229">
        <f t="shared" si="111"/>
        <v>1</v>
      </c>
    </row>
    <row r="654" spans="2:25" ht="18.75" customHeight="1">
      <c r="B654" s="515"/>
      <c r="C654" s="506"/>
      <c r="D654" s="216">
        <v>2</v>
      </c>
      <c r="E654" s="216" t="s">
        <v>7275</v>
      </c>
      <c r="F654" s="217">
        <v>456</v>
      </c>
      <c r="G654" s="218">
        <f t="shared" ref="G654:G660" si="118">F654/$G$15</f>
        <v>91.2</v>
      </c>
      <c r="H654" s="219">
        <f t="shared" ref="H654:H660" si="119">F654/$H$15</f>
        <v>253.33333333333331</v>
      </c>
      <c r="I654" s="219">
        <f t="shared" ref="I654:I660" si="120">H654/$I$15</f>
        <v>8.4444444444444433E-2</v>
      </c>
      <c r="J654" s="217"/>
      <c r="K654" s="220"/>
      <c r="L654" s="220"/>
      <c r="M654" s="221"/>
      <c r="N654" s="222">
        <f t="shared" si="108"/>
        <v>0</v>
      </c>
      <c r="O654" s="223"/>
      <c r="P654" s="224"/>
      <c r="Q654" s="224"/>
      <c r="R654" s="224"/>
      <c r="S654" s="224"/>
      <c r="T654" s="225"/>
      <c r="U654" s="226">
        <f t="shared" si="109"/>
        <v>0.16888888888888887</v>
      </c>
      <c r="V654" s="227"/>
      <c r="W654" s="228" t="str">
        <f t="shared" si="110"/>
        <v>0</v>
      </c>
      <c r="X654" s="509"/>
      <c r="Y654" s="229">
        <f t="shared" si="111"/>
        <v>0</v>
      </c>
    </row>
    <row r="655" spans="2:25" ht="18.75" customHeight="1">
      <c r="B655" s="515"/>
      <c r="C655" s="506"/>
      <c r="D655" s="216">
        <v>3</v>
      </c>
      <c r="E655" s="216" t="s">
        <v>7035</v>
      </c>
      <c r="F655" s="217">
        <v>473</v>
      </c>
      <c r="G655" s="218">
        <f t="shared" si="118"/>
        <v>94.6</v>
      </c>
      <c r="H655" s="219">
        <f t="shared" si="119"/>
        <v>262.77777777777777</v>
      </c>
      <c r="I655" s="219">
        <f t="shared" si="120"/>
        <v>8.7592592592592597E-2</v>
      </c>
      <c r="J655" s="217"/>
      <c r="K655" s="220"/>
      <c r="L655" s="220"/>
      <c r="M655" s="221"/>
      <c r="N655" s="222">
        <f t="shared" si="108"/>
        <v>0</v>
      </c>
      <c r="O655" s="223"/>
      <c r="P655" s="224"/>
      <c r="Q655" s="224"/>
      <c r="R655" s="224"/>
      <c r="S655" s="224"/>
      <c r="T655" s="225"/>
      <c r="U655" s="226">
        <f t="shared" si="109"/>
        <v>0.17518518518518519</v>
      </c>
      <c r="V655" s="227"/>
      <c r="W655" s="228" t="str">
        <f t="shared" si="110"/>
        <v>0</v>
      </c>
      <c r="X655" s="509"/>
      <c r="Y655" s="229">
        <f t="shared" si="111"/>
        <v>0</v>
      </c>
    </row>
    <row r="656" spans="2:25" ht="18.75" customHeight="1">
      <c r="B656" s="515"/>
      <c r="C656" s="506"/>
      <c r="D656" s="216">
        <v>4</v>
      </c>
      <c r="E656" s="216" t="s">
        <v>7579</v>
      </c>
      <c r="F656" s="217">
        <v>786</v>
      </c>
      <c r="G656" s="218">
        <f t="shared" si="118"/>
        <v>157.19999999999999</v>
      </c>
      <c r="H656" s="219">
        <f t="shared" si="119"/>
        <v>436.66666666666663</v>
      </c>
      <c r="I656" s="219">
        <f t="shared" si="120"/>
        <v>0.14555555555555555</v>
      </c>
      <c r="J656" s="217"/>
      <c r="K656" s="220"/>
      <c r="L656" s="220"/>
      <c r="M656" s="221"/>
      <c r="N656" s="222">
        <f t="shared" si="108"/>
        <v>0</v>
      </c>
      <c r="O656" s="223"/>
      <c r="P656" s="224"/>
      <c r="Q656" s="224"/>
      <c r="R656" s="224"/>
      <c r="S656" s="224"/>
      <c r="T656" s="225"/>
      <c r="U656" s="226">
        <f t="shared" si="109"/>
        <v>0.2911111111111111</v>
      </c>
      <c r="V656" s="227"/>
      <c r="W656" s="228" t="str">
        <f t="shared" si="110"/>
        <v>0</v>
      </c>
      <c r="X656" s="509"/>
      <c r="Y656" s="229">
        <f t="shared" si="111"/>
        <v>0</v>
      </c>
    </row>
    <row r="657" spans="2:25" ht="18.75" customHeight="1">
      <c r="B657" s="515"/>
      <c r="C657" s="506"/>
      <c r="D657" s="216">
        <v>5</v>
      </c>
      <c r="E657" s="216" t="s">
        <v>7580</v>
      </c>
      <c r="F657" s="217">
        <v>650</v>
      </c>
      <c r="G657" s="218">
        <f t="shared" si="118"/>
        <v>130</v>
      </c>
      <c r="H657" s="219">
        <f t="shared" si="119"/>
        <v>361.11111111111109</v>
      </c>
      <c r="I657" s="219">
        <f t="shared" si="120"/>
        <v>0.12037037037037036</v>
      </c>
      <c r="J657" s="217"/>
      <c r="K657" s="220"/>
      <c r="L657" s="220"/>
      <c r="M657" s="221"/>
      <c r="N657" s="222">
        <f t="shared" si="108"/>
        <v>0</v>
      </c>
      <c r="O657" s="223"/>
      <c r="P657" s="224"/>
      <c r="Q657" s="224"/>
      <c r="R657" s="224"/>
      <c r="S657" s="224"/>
      <c r="T657" s="225"/>
      <c r="U657" s="226">
        <f t="shared" si="109"/>
        <v>0.24074074074074073</v>
      </c>
      <c r="V657" s="227"/>
      <c r="W657" s="228" t="str">
        <f t="shared" si="110"/>
        <v>0</v>
      </c>
      <c r="X657" s="509"/>
      <c r="Y657" s="229">
        <f t="shared" si="111"/>
        <v>0</v>
      </c>
    </row>
    <row r="658" spans="2:25" ht="18.75" customHeight="1">
      <c r="B658" s="515"/>
      <c r="C658" s="506"/>
      <c r="D658" s="216">
        <v>6</v>
      </c>
      <c r="E658" s="216" t="s">
        <v>7581</v>
      </c>
      <c r="F658" s="217">
        <v>638</v>
      </c>
      <c r="G658" s="218">
        <f t="shared" si="118"/>
        <v>127.6</v>
      </c>
      <c r="H658" s="219">
        <f t="shared" si="119"/>
        <v>354.44444444444446</v>
      </c>
      <c r="I658" s="219">
        <f t="shared" si="120"/>
        <v>0.11814814814814815</v>
      </c>
      <c r="J658" s="217"/>
      <c r="K658" s="220"/>
      <c r="L658" s="220"/>
      <c r="M658" s="221"/>
      <c r="N658" s="222">
        <f t="shared" si="108"/>
        <v>0</v>
      </c>
      <c r="O658" s="223"/>
      <c r="P658" s="224"/>
      <c r="Q658" s="224"/>
      <c r="R658" s="224"/>
      <c r="S658" s="224"/>
      <c r="T658" s="225"/>
      <c r="U658" s="226">
        <f t="shared" si="109"/>
        <v>0.23629629629629631</v>
      </c>
      <c r="V658" s="227"/>
      <c r="W658" s="228" t="str">
        <f t="shared" si="110"/>
        <v>0</v>
      </c>
      <c r="X658" s="509"/>
      <c r="Y658" s="229">
        <f t="shared" si="111"/>
        <v>0</v>
      </c>
    </row>
    <row r="659" spans="2:25" ht="18.75" customHeight="1">
      <c r="B659" s="515"/>
      <c r="C659" s="506"/>
      <c r="D659" s="216">
        <v>7</v>
      </c>
      <c r="E659" s="216" t="s">
        <v>7582</v>
      </c>
      <c r="F659" s="217">
        <v>600</v>
      </c>
      <c r="G659" s="218">
        <f t="shared" si="118"/>
        <v>120</v>
      </c>
      <c r="H659" s="219">
        <f t="shared" si="119"/>
        <v>333.33333333333331</v>
      </c>
      <c r="I659" s="219">
        <f t="shared" si="120"/>
        <v>0.1111111111111111</v>
      </c>
      <c r="J659" s="217"/>
      <c r="K659" s="220"/>
      <c r="L659" s="220"/>
      <c r="M659" s="221"/>
      <c r="N659" s="222">
        <f t="shared" si="108"/>
        <v>0</v>
      </c>
      <c r="O659" s="223"/>
      <c r="P659" s="224"/>
      <c r="Q659" s="224"/>
      <c r="R659" s="224"/>
      <c r="S659" s="224"/>
      <c r="T659" s="225"/>
      <c r="U659" s="226">
        <f t="shared" si="109"/>
        <v>0.22222222222222221</v>
      </c>
      <c r="V659" s="227"/>
      <c r="W659" s="228" t="str">
        <f t="shared" si="110"/>
        <v>0</v>
      </c>
      <c r="X659" s="509"/>
      <c r="Y659" s="229">
        <f t="shared" si="111"/>
        <v>0</v>
      </c>
    </row>
    <row r="660" spans="2:25" ht="18.75" customHeight="1">
      <c r="B660" s="515"/>
      <c r="C660" s="506"/>
      <c r="D660" s="216">
        <v>8</v>
      </c>
      <c r="E660" s="216" t="s">
        <v>7583</v>
      </c>
      <c r="F660" s="217">
        <v>398</v>
      </c>
      <c r="G660" s="218">
        <f t="shared" si="118"/>
        <v>79.599999999999994</v>
      </c>
      <c r="H660" s="219">
        <f t="shared" si="119"/>
        <v>221.11111111111111</v>
      </c>
      <c r="I660" s="219">
        <f t="shared" si="120"/>
        <v>7.3703703703703702E-2</v>
      </c>
      <c r="J660" s="217"/>
      <c r="K660" s="220"/>
      <c r="L660" s="220"/>
      <c r="M660" s="221"/>
      <c r="N660" s="222">
        <f t="shared" si="108"/>
        <v>0</v>
      </c>
      <c r="O660" s="223"/>
      <c r="P660" s="224"/>
      <c r="Q660" s="224"/>
      <c r="R660" s="224"/>
      <c r="S660" s="224"/>
      <c r="T660" s="225"/>
      <c r="U660" s="226">
        <f t="shared" si="109"/>
        <v>0.1474074074074074</v>
      </c>
      <c r="V660" s="227"/>
      <c r="W660" s="228" t="str">
        <f t="shared" si="110"/>
        <v>0</v>
      </c>
      <c r="X660" s="509"/>
      <c r="Y660" s="229">
        <f t="shared" si="111"/>
        <v>0</v>
      </c>
    </row>
    <row r="661" spans="2:25" ht="18.75" customHeight="1">
      <c r="B661" s="515"/>
      <c r="C661" s="506"/>
      <c r="D661" s="216"/>
      <c r="E661" s="216"/>
      <c r="F661" s="217"/>
      <c r="G661" s="218">
        <f t="shared" si="105"/>
        <v>0</v>
      </c>
      <c r="H661" s="219">
        <f t="shared" si="106"/>
        <v>0</v>
      </c>
      <c r="I661" s="219">
        <f t="shared" si="107"/>
        <v>0</v>
      </c>
      <c r="J661" s="217"/>
      <c r="K661" s="220"/>
      <c r="L661" s="220"/>
      <c r="M661" s="221"/>
      <c r="N661" s="222">
        <f t="shared" si="108"/>
        <v>0</v>
      </c>
      <c r="O661" s="223"/>
      <c r="P661" s="224"/>
      <c r="Q661" s="224"/>
      <c r="R661" s="224"/>
      <c r="S661" s="224"/>
      <c r="T661" s="225"/>
      <c r="U661" s="226">
        <f t="shared" si="109"/>
        <v>0</v>
      </c>
      <c r="V661" s="227"/>
      <c r="W661" s="228" t="str">
        <f t="shared" si="110"/>
        <v>0</v>
      </c>
      <c r="X661" s="509"/>
      <c r="Y661" s="229">
        <f t="shared" si="111"/>
        <v>0</v>
      </c>
    </row>
    <row r="662" spans="2:25" ht="18.75" customHeight="1">
      <c r="B662" s="515"/>
      <c r="C662" s="506"/>
      <c r="D662" s="216">
        <v>1</v>
      </c>
      <c r="E662" s="216" t="s">
        <v>7584</v>
      </c>
      <c r="F662" s="217">
        <v>446</v>
      </c>
      <c r="G662" s="218">
        <f t="shared" si="105"/>
        <v>89.2</v>
      </c>
      <c r="H662" s="219">
        <f t="shared" si="106"/>
        <v>247.77777777777777</v>
      </c>
      <c r="I662" s="219">
        <f t="shared" si="107"/>
        <v>8.2592592592592592E-2</v>
      </c>
      <c r="J662" s="217" t="s">
        <v>7585</v>
      </c>
      <c r="K662" s="220" t="s">
        <v>11388</v>
      </c>
      <c r="L662" s="220"/>
      <c r="M662" s="221">
        <f>SUM(H662:H677)</f>
        <v>3183.8888888888882</v>
      </c>
      <c r="N662" s="222">
        <f t="shared" si="108"/>
        <v>63.677777777777763</v>
      </c>
      <c r="O662" s="223" t="s">
        <v>2753</v>
      </c>
      <c r="P662" s="224" t="s">
        <v>178</v>
      </c>
      <c r="Q662" s="224"/>
      <c r="R662" s="224" t="s">
        <v>3576</v>
      </c>
      <c r="S662" s="224"/>
      <c r="T662" s="225"/>
      <c r="U662" s="226">
        <f t="shared" si="109"/>
        <v>0.16518518518518518</v>
      </c>
      <c r="V662" s="227">
        <f>SUM(U662:U677)</f>
        <v>2.1225925925925924</v>
      </c>
      <c r="W662" s="228" t="str">
        <f t="shared" si="110"/>
        <v>2</v>
      </c>
      <c r="X662" s="509"/>
      <c r="Y662" s="229">
        <f t="shared" si="111"/>
        <v>1</v>
      </c>
    </row>
    <row r="663" spans="2:25" ht="18.75" customHeight="1">
      <c r="B663" s="515"/>
      <c r="C663" s="506"/>
      <c r="D663" s="216">
        <v>2</v>
      </c>
      <c r="E663" s="216" t="s">
        <v>7586</v>
      </c>
      <c r="F663" s="217">
        <v>380</v>
      </c>
      <c r="G663" s="218">
        <f t="shared" ref="G663:G677" si="121">F663/$G$15</f>
        <v>76</v>
      </c>
      <c r="H663" s="219">
        <f t="shared" ref="H663:H677" si="122">F663/$H$15</f>
        <v>211.11111111111111</v>
      </c>
      <c r="I663" s="219">
        <f t="shared" ref="I663:I677" si="123">H663/$I$15</f>
        <v>7.0370370370370375E-2</v>
      </c>
      <c r="J663" s="217"/>
      <c r="K663" s="220"/>
      <c r="L663" s="220"/>
      <c r="M663" s="221"/>
      <c r="N663" s="222">
        <f t="shared" si="108"/>
        <v>0</v>
      </c>
      <c r="O663" s="223"/>
      <c r="P663" s="224"/>
      <c r="Q663" s="224"/>
      <c r="R663" s="224"/>
      <c r="S663" s="224"/>
      <c r="T663" s="225"/>
      <c r="U663" s="226">
        <f t="shared" si="109"/>
        <v>0.14074074074074075</v>
      </c>
      <c r="V663" s="227"/>
      <c r="W663" s="228" t="str">
        <f t="shared" si="110"/>
        <v>0</v>
      </c>
      <c r="X663" s="509"/>
      <c r="Y663" s="229">
        <f t="shared" si="111"/>
        <v>0</v>
      </c>
    </row>
    <row r="664" spans="2:25" ht="18.75" customHeight="1">
      <c r="B664" s="515"/>
      <c r="C664" s="506"/>
      <c r="D664" s="216">
        <v>3</v>
      </c>
      <c r="E664" s="216" t="s">
        <v>7587</v>
      </c>
      <c r="F664" s="217">
        <v>351</v>
      </c>
      <c r="G664" s="218">
        <f t="shared" si="121"/>
        <v>70.2</v>
      </c>
      <c r="H664" s="219">
        <f t="shared" si="122"/>
        <v>195</v>
      </c>
      <c r="I664" s="219">
        <f t="shared" si="123"/>
        <v>6.5000000000000002E-2</v>
      </c>
      <c r="J664" s="217"/>
      <c r="K664" s="220"/>
      <c r="L664" s="220"/>
      <c r="M664" s="221"/>
      <c r="N664" s="222">
        <f t="shared" si="108"/>
        <v>0</v>
      </c>
      <c r="O664" s="223"/>
      <c r="P664" s="224"/>
      <c r="Q664" s="224"/>
      <c r="R664" s="224"/>
      <c r="S664" s="224"/>
      <c r="T664" s="225"/>
      <c r="U664" s="226">
        <f t="shared" si="109"/>
        <v>0.13</v>
      </c>
      <c r="V664" s="227"/>
      <c r="W664" s="228" t="str">
        <f t="shared" si="110"/>
        <v>0</v>
      </c>
      <c r="X664" s="509"/>
      <c r="Y664" s="229">
        <f t="shared" si="111"/>
        <v>0</v>
      </c>
    </row>
    <row r="665" spans="2:25" ht="18.75" customHeight="1">
      <c r="B665" s="515"/>
      <c r="C665" s="506"/>
      <c r="D665" s="216">
        <v>4</v>
      </c>
      <c r="E665" s="216" t="s">
        <v>7588</v>
      </c>
      <c r="F665" s="217">
        <v>358</v>
      </c>
      <c r="G665" s="218">
        <f t="shared" si="121"/>
        <v>71.599999999999994</v>
      </c>
      <c r="H665" s="219">
        <f t="shared" si="122"/>
        <v>198.88888888888889</v>
      </c>
      <c r="I665" s="219">
        <f t="shared" si="123"/>
        <v>6.6296296296296298E-2</v>
      </c>
      <c r="J665" s="217"/>
      <c r="K665" s="220"/>
      <c r="L665" s="220"/>
      <c r="M665" s="221"/>
      <c r="N665" s="222">
        <f t="shared" si="108"/>
        <v>0</v>
      </c>
      <c r="O665" s="223"/>
      <c r="P665" s="224"/>
      <c r="Q665" s="224"/>
      <c r="R665" s="224"/>
      <c r="S665" s="224"/>
      <c r="T665" s="225"/>
      <c r="U665" s="226">
        <f t="shared" si="109"/>
        <v>0.1325925925925926</v>
      </c>
      <c r="V665" s="227"/>
      <c r="W665" s="228" t="str">
        <f t="shared" si="110"/>
        <v>0</v>
      </c>
      <c r="X665" s="509"/>
      <c r="Y665" s="229">
        <f t="shared" si="111"/>
        <v>0</v>
      </c>
    </row>
    <row r="666" spans="2:25" ht="18.75" customHeight="1">
      <c r="B666" s="515"/>
      <c r="C666" s="506"/>
      <c r="D666" s="216">
        <v>5</v>
      </c>
      <c r="E666" s="216" t="s">
        <v>445</v>
      </c>
      <c r="F666" s="217">
        <v>399</v>
      </c>
      <c r="G666" s="218">
        <f t="shared" si="121"/>
        <v>79.8</v>
      </c>
      <c r="H666" s="219">
        <f t="shared" si="122"/>
        <v>221.66666666666666</v>
      </c>
      <c r="I666" s="219">
        <f t="shared" si="123"/>
        <v>7.3888888888888879E-2</v>
      </c>
      <c r="J666" s="217"/>
      <c r="K666" s="220"/>
      <c r="L666" s="220"/>
      <c r="M666" s="221"/>
      <c r="N666" s="222">
        <f t="shared" si="108"/>
        <v>0</v>
      </c>
      <c r="O666" s="223"/>
      <c r="P666" s="224"/>
      <c r="Q666" s="224"/>
      <c r="R666" s="224"/>
      <c r="S666" s="224"/>
      <c r="T666" s="225"/>
      <c r="U666" s="226">
        <f t="shared" si="109"/>
        <v>0.14777777777777776</v>
      </c>
      <c r="V666" s="227"/>
      <c r="W666" s="228" t="str">
        <f t="shared" si="110"/>
        <v>0</v>
      </c>
      <c r="X666" s="509"/>
      <c r="Y666" s="229">
        <f t="shared" si="111"/>
        <v>0</v>
      </c>
    </row>
    <row r="667" spans="2:25" ht="18.75" customHeight="1">
      <c r="B667" s="515"/>
      <c r="C667" s="506"/>
      <c r="D667" s="216">
        <v>6</v>
      </c>
      <c r="E667" s="216" t="s">
        <v>7589</v>
      </c>
      <c r="F667" s="217">
        <v>115</v>
      </c>
      <c r="G667" s="218">
        <f t="shared" si="121"/>
        <v>23</v>
      </c>
      <c r="H667" s="219">
        <f t="shared" si="122"/>
        <v>63.888888888888886</v>
      </c>
      <c r="I667" s="219">
        <f t="shared" si="123"/>
        <v>2.1296296296296296E-2</v>
      </c>
      <c r="J667" s="217"/>
      <c r="K667" s="220"/>
      <c r="L667" s="220"/>
      <c r="M667" s="221"/>
      <c r="N667" s="222">
        <f t="shared" si="108"/>
        <v>0</v>
      </c>
      <c r="O667" s="223"/>
      <c r="P667" s="224"/>
      <c r="Q667" s="224"/>
      <c r="R667" s="224"/>
      <c r="S667" s="224"/>
      <c r="T667" s="225"/>
      <c r="U667" s="226">
        <f t="shared" si="109"/>
        <v>4.2592592592592592E-2</v>
      </c>
      <c r="V667" s="227"/>
      <c r="W667" s="228" t="str">
        <f t="shared" si="110"/>
        <v>0</v>
      </c>
      <c r="X667" s="509"/>
      <c r="Y667" s="229">
        <f t="shared" si="111"/>
        <v>0</v>
      </c>
    </row>
    <row r="668" spans="2:25" ht="18.75" customHeight="1">
      <c r="B668" s="515"/>
      <c r="C668" s="506"/>
      <c r="D668" s="216">
        <v>7</v>
      </c>
      <c r="E668" s="216" t="s">
        <v>7590</v>
      </c>
      <c r="F668" s="217">
        <v>158</v>
      </c>
      <c r="G668" s="218">
        <f t="shared" si="121"/>
        <v>31.6</v>
      </c>
      <c r="H668" s="219">
        <f t="shared" si="122"/>
        <v>87.777777777777771</v>
      </c>
      <c r="I668" s="219">
        <f t="shared" si="123"/>
        <v>2.9259259259259256E-2</v>
      </c>
      <c r="J668" s="217"/>
      <c r="K668" s="220"/>
      <c r="L668" s="220"/>
      <c r="M668" s="221"/>
      <c r="N668" s="222">
        <f t="shared" si="108"/>
        <v>0</v>
      </c>
      <c r="O668" s="223"/>
      <c r="P668" s="224"/>
      <c r="Q668" s="224"/>
      <c r="R668" s="224"/>
      <c r="S668" s="224"/>
      <c r="T668" s="225"/>
      <c r="U668" s="226">
        <f t="shared" si="109"/>
        <v>5.8518518518518511E-2</v>
      </c>
      <c r="V668" s="227"/>
      <c r="W668" s="228" t="str">
        <f t="shared" si="110"/>
        <v>0</v>
      </c>
      <c r="X668" s="509"/>
      <c r="Y668" s="229">
        <f t="shared" si="111"/>
        <v>0</v>
      </c>
    </row>
    <row r="669" spans="2:25" ht="18.75" customHeight="1">
      <c r="B669" s="515"/>
      <c r="C669" s="506"/>
      <c r="D669" s="216">
        <v>8</v>
      </c>
      <c r="E669" s="216" t="s">
        <v>7591</v>
      </c>
      <c r="F669" s="217">
        <v>674</v>
      </c>
      <c r="G669" s="218">
        <f t="shared" si="121"/>
        <v>134.80000000000001</v>
      </c>
      <c r="H669" s="219">
        <f t="shared" si="122"/>
        <v>374.44444444444446</v>
      </c>
      <c r="I669" s="219">
        <f t="shared" si="123"/>
        <v>0.12481481481481482</v>
      </c>
      <c r="J669" s="217"/>
      <c r="K669" s="220"/>
      <c r="L669" s="220"/>
      <c r="M669" s="221"/>
      <c r="N669" s="222">
        <f t="shared" si="108"/>
        <v>0</v>
      </c>
      <c r="O669" s="223"/>
      <c r="P669" s="224"/>
      <c r="Q669" s="224"/>
      <c r="R669" s="224"/>
      <c r="S669" s="224"/>
      <c r="T669" s="225"/>
      <c r="U669" s="226">
        <f t="shared" si="109"/>
        <v>0.24962962962962965</v>
      </c>
      <c r="V669" s="227"/>
      <c r="W669" s="228" t="str">
        <f t="shared" si="110"/>
        <v>0</v>
      </c>
      <c r="X669" s="509"/>
      <c r="Y669" s="229">
        <f t="shared" si="111"/>
        <v>0</v>
      </c>
    </row>
    <row r="670" spans="2:25" ht="18.75" customHeight="1">
      <c r="B670" s="515"/>
      <c r="C670" s="506"/>
      <c r="D670" s="216">
        <v>9</v>
      </c>
      <c r="E670" s="216" t="s">
        <v>7592</v>
      </c>
      <c r="F670" s="217">
        <v>774</v>
      </c>
      <c r="G670" s="218">
        <f t="shared" si="121"/>
        <v>154.80000000000001</v>
      </c>
      <c r="H670" s="219">
        <f t="shared" si="122"/>
        <v>430</v>
      </c>
      <c r="I670" s="219">
        <f t="shared" si="123"/>
        <v>0.14333333333333334</v>
      </c>
      <c r="J670" s="217"/>
      <c r="K670" s="220"/>
      <c r="L670" s="220"/>
      <c r="M670" s="221"/>
      <c r="N670" s="222">
        <f t="shared" si="108"/>
        <v>0</v>
      </c>
      <c r="O670" s="223"/>
      <c r="P670" s="224"/>
      <c r="Q670" s="224"/>
      <c r="R670" s="224"/>
      <c r="S670" s="224"/>
      <c r="T670" s="225"/>
      <c r="U670" s="226">
        <f t="shared" si="109"/>
        <v>0.28666666666666668</v>
      </c>
      <c r="V670" s="227"/>
      <c r="W670" s="228" t="str">
        <f t="shared" si="110"/>
        <v>0</v>
      </c>
      <c r="X670" s="509"/>
      <c r="Y670" s="229">
        <f t="shared" si="111"/>
        <v>0</v>
      </c>
    </row>
    <row r="671" spans="2:25" ht="18.75" customHeight="1">
      <c r="B671" s="515"/>
      <c r="C671" s="506"/>
      <c r="D671" s="216">
        <v>10</v>
      </c>
      <c r="E671" s="216" t="s">
        <v>7593</v>
      </c>
      <c r="F671" s="217">
        <v>169</v>
      </c>
      <c r="G671" s="218">
        <f t="shared" si="121"/>
        <v>33.799999999999997</v>
      </c>
      <c r="H671" s="219">
        <f t="shared" si="122"/>
        <v>93.888888888888886</v>
      </c>
      <c r="I671" s="219">
        <f t="shared" si="123"/>
        <v>3.1296296296296294E-2</v>
      </c>
      <c r="J671" s="217"/>
      <c r="K671" s="220"/>
      <c r="L671" s="220"/>
      <c r="M671" s="221"/>
      <c r="N671" s="222">
        <f t="shared" si="108"/>
        <v>0</v>
      </c>
      <c r="O671" s="223"/>
      <c r="P671" s="224"/>
      <c r="Q671" s="224"/>
      <c r="R671" s="224"/>
      <c r="S671" s="224"/>
      <c r="T671" s="225"/>
      <c r="U671" s="226">
        <f t="shared" si="109"/>
        <v>6.2592592592592589E-2</v>
      </c>
      <c r="V671" s="227"/>
      <c r="W671" s="228" t="str">
        <f t="shared" si="110"/>
        <v>0</v>
      </c>
      <c r="X671" s="509"/>
      <c r="Y671" s="229">
        <f t="shared" si="111"/>
        <v>0</v>
      </c>
    </row>
    <row r="672" spans="2:25" ht="18.75" customHeight="1">
      <c r="B672" s="515"/>
      <c r="C672" s="506"/>
      <c r="D672" s="216">
        <v>11</v>
      </c>
      <c r="E672" s="216" t="s">
        <v>7594</v>
      </c>
      <c r="F672" s="217">
        <v>912</v>
      </c>
      <c r="G672" s="218">
        <f t="shared" si="121"/>
        <v>182.4</v>
      </c>
      <c r="H672" s="219">
        <f t="shared" si="122"/>
        <v>506.66666666666663</v>
      </c>
      <c r="I672" s="219">
        <f t="shared" si="123"/>
        <v>0.16888888888888887</v>
      </c>
      <c r="J672" s="217"/>
      <c r="K672" s="220"/>
      <c r="L672" s="220"/>
      <c r="M672" s="221"/>
      <c r="N672" s="222">
        <f t="shared" si="108"/>
        <v>0</v>
      </c>
      <c r="O672" s="223"/>
      <c r="P672" s="224"/>
      <c r="Q672" s="224"/>
      <c r="R672" s="224"/>
      <c r="S672" s="224"/>
      <c r="T672" s="225"/>
      <c r="U672" s="226">
        <f t="shared" si="109"/>
        <v>0.33777777777777773</v>
      </c>
      <c r="V672" s="227"/>
      <c r="W672" s="228" t="str">
        <f t="shared" si="110"/>
        <v>0</v>
      </c>
      <c r="X672" s="509"/>
      <c r="Y672" s="229">
        <f t="shared" si="111"/>
        <v>0</v>
      </c>
    </row>
    <row r="673" spans="2:25" ht="18.75" customHeight="1">
      <c r="B673" s="515"/>
      <c r="C673" s="506"/>
      <c r="D673" s="216">
        <v>12</v>
      </c>
      <c r="E673" s="216" t="s">
        <v>3428</v>
      </c>
      <c r="F673" s="217">
        <v>99</v>
      </c>
      <c r="G673" s="218">
        <f t="shared" si="121"/>
        <v>19.8</v>
      </c>
      <c r="H673" s="219">
        <f t="shared" si="122"/>
        <v>55</v>
      </c>
      <c r="I673" s="219">
        <f t="shared" si="123"/>
        <v>1.8333333333333333E-2</v>
      </c>
      <c r="J673" s="217"/>
      <c r="K673" s="220"/>
      <c r="L673" s="220"/>
      <c r="M673" s="221"/>
      <c r="N673" s="222">
        <f t="shared" si="108"/>
        <v>0</v>
      </c>
      <c r="O673" s="223"/>
      <c r="P673" s="224"/>
      <c r="Q673" s="224"/>
      <c r="R673" s="224"/>
      <c r="S673" s="224"/>
      <c r="T673" s="225"/>
      <c r="U673" s="226">
        <f t="shared" si="109"/>
        <v>3.6666666666666667E-2</v>
      </c>
      <c r="V673" s="227"/>
      <c r="W673" s="228" t="str">
        <f t="shared" si="110"/>
        <v>0</v>
      </c>
      <c r="X673" s="509"/>
      <c r="Y673" s="229">
        <f t="shared" si="111"/>
        <v>0</v>
      </c>
    </row>
    <row r="674" spans="2:25" ht="18.75" customHeight="1">
      <c r="B674" s="515"/>
      <c r="C674" s="506"/>
      <c r="D674" s="216">
        <v>13</v>
      </c>
      <c r="E674" s="216" t="s">
        <v>3164</v>
      </c>
      <c r="F674" s="217">
        <v>280</v>
      </c>
      <c r="G674" s="218">
        <f t="shared" si="121"/>
        <v>56</v>
      </c>
      <c r="H674" s="219">
        <f t="shared" si="122"/>
        <v>155.55555555555554</v>
      </c>
      <c r="I674" s="219">
        <f t="shared" si="123"/>
        <v>5.185185185185185E-2</v>
      </c>
      <c r="J674" s="217"/>
      <c r="K674" s="220"/>
      <c r="L674" s="220"/>
      <c r="M674" s="221"/>
      <c r="N674" s="222">
        <f t="shared" si="108"/>
        <v>0</v>
      </c>
      <c r="O674" s="223"/>
      <c r="P674" s="224"/>
      <c r="Q674" s="224"/>
      <c r="R674" s="224"/>
      <c r="S674" s="224"/>
      <c r="T674" s="225"/>
      <c r="U674" s="226">
        <f t="shared" si="109"/>
        <v>0.1037037037037037</v>
      </c>
      <c r="V674" s="227"/>
      <c r="W674" s="228" t="str">
        <f t="shared" si="110"/>
        <v>0</v>
      </c>
      <c r="X674" s="509"/>
      <c r="Y674" s="229">
        <f t="shared" si="111"/>
        <v>0</v>
      </c>
    </row>
    <row r="675" spans="2:25" ht="18.75" customHeight="1">
      <c r="B675" s="515"/>
      <c r="C675" s="506"/>
      <c r="D675" s="216">
        <v>14</v>
      </c>
      <c r="E675" s="216" t="s">
        <v>7593</v>
      </c>
      <c r="F675" s="217">
        <v>169</v>
      </c>
      <c r="G675" s="218">
        <f t="shared" si="121"/>
        <v>33.799999999999997</v>
      </c>
      <c r="H675" s="219">
        <f t="shared" si="122"/>
        <v>93.888888888888886</v>
      </c>
      <c r="I675" s="219">
        <f t="shared" si="123"/>
        <v>3.1296296296296294E-2</v>
      </c>
      <c r="J675" s="217"/>
      <c r="K675" s="220"/>
      <c r="L675" s="220"/>
      <c r="M675" s="221"/>
      <c r="N675" s="222">
        <f t="shared" si="108"/>
        <v>0</v>
      </c>
      <c r="O675" s="223"/>
      <c r="P675" s="224"/>
      <c r="Q675" s="224"/>
      <c r="R675" s="224"/>
      <c r="S675" s="224"/>
      <c r="T675" s="225"/>
      <c r="U675" s="226">
        <f t="shared" si="109"/>
        <v>6.2592592592592589E-2</v>
      </c>
      <c r="V675" s="227"/>
      <c r="W675" s="228" t="str">
        <f t="shared" si="110"/>
        <v>0</v>
      </c>
      <c r="X675" s="509"/>
      <c r="Y675" s="229">
        <f t="shared" si="111"/>
        <v>0</v>
      </c>
    </row>
    <row r="676" spans="2:25" ht="18.75" customHeight="1">
      <c r="B676" s="515"/>
      <c r="C676" s="506"/>
      <c r="D676" s="216">
        <v>15</v>
      </c>
      <c r="E676" s="216" t="s">
        <v>7595</v>
      </c>
      <c r="F676" s="217">
        <v>80</v>
      </c>
      <c r="G676" s="218">
        <f t="shared" si="121"/>
        <v>16</v>
      </c>
      <c r="H676" s="219">
        <f t="shared" si="122"/>
        <v>44.444444444444443</v>
      </c>
      <c r="I676" s="219">
        <f t="shared" si="123"/>
        <v>1.4814814814814814E-2</v>
      </c>
      <c r="J676" s="217"/>
      <c r="K676" s="220"/>
      <c r="L676" s="220"/>
      <c r="M676" s="221"/>
      <c r="N676" s="222">
        <f t="shared" si="108"/>
        <v>0</v>
      </c>
      <c r="O676" s="223"/>
      <c r="P676" s="224"/>
      <c r="Q676" s="224"/>
      <c r="R676" s="224"/>
      <c r="S676" s="224"/>
      <c r="T676" s="225"/>
      <c r="U676" s="226">
        <f t="shared" si="109"/>
        <v>2.9629629629629627E-2</v>
      </c>
      <c r="V676" s="227"/>
      <c r="W676" s="228" t="str">
        <f t="shared" si="110"/>
        <v>0</v>
      </c>
      <c r="X676" s="509"/>
      <c r="Y676" s="229">
        <f t="shared" si="111"/>
        <v>0</v>
      </c>
    </row>
    <row r="677" spans="2:25" ht="18.75" customHeight="1">
      <c r="B677" s="515"/>
      <c r="C677" s="506"/>
      <c r="D677" s="216">
        <v>16</v>
      </c>
      <c r="E677" s="216" t="s">
        <v>7596</v>
      </c>
      <c r="F677" s="217">
        <v>367</v>
      </c>
      <c r="G677" s="218">
        <f t="shared" si="121"/>
        <v>73.400000000000006</v>
      </c>
      <c r="H677" s="219">
        <f t="shared" si="122"/>
        <v>203.88888888888889</v>
      </c>
      <c r="I677" s="219">
        <f t="shared" si="123"/>
        <v>6.7962962962962961E-2</v>
      </c>
      <c r="J677" s="217"/>
      <c r="K677" s="220"/>
      <c r="L677" s="220"/>
      <c r="M677" s="221"/>
      <c r="N677" s="222">
        <f t="shared" si="108"/>
        <v>0</v>
      </c>
      <c r="O677" s="223"/>
      <c r="P677" s="224"/>
      <c r="Q677" s="224"/>
      <c r="R677" s="224"/>
      <c r="S677" s="224"/>
      <c r="T677" s="225"/>
      <c r="U677" s="226">
        <f t="shared" si="109"/>
        <v>0.13592592592592592</v>
      </c>
      <c r="V677" s="227"/>
      <c r="W677" s="228" t="str">
        <f t="shared" si="110"/>
        <v>0</v>
      </c>
      <c r="X677" s="509"/>
      <c r="Y677" s="229">
        <f t="shared" si="111"/>
        <v>0</v>
      </c>
    </row>
    <row r="678" spans="2:25" ht="18.75" customHeight="1">
      <c r="B678" s="515"/>
      <c r="C678" s="506"/>
      <c r="D678" s="216"/>
      <c r="E678" s="216"/>
      <c r="F678" s="217"/>
      <c r="G678" s="218">
        <f t="shared" si="105"/>
        <v>0</v>
      </c>
      <c r="H678" s="219">
        <f t="shared" si="106"/>
        <v>0</v>
      </c>
      <c r="I678" s="219">
        <f t="shared" si="107"/>
        <v>0</v>
      </c>
      <c r="J678" s="217"/>
      <c r="K678" s="220"/>
      <c r="L678" s="220"/>
      <c r="M678" s="221"/>
      <c r="N678" s="222">
        <f t="shared" si="108"/>
        <v>0</v>
      </c>
      <c r="O678" s="223"/>
      <c r="P678" s="224"/>
      <c r="Q678" s="224"/>
      <c r="R678" s="224"/>
      <c r="S678" s="224"/>
      <c r="T678" s="225"/>
      <c r="U678" s="226">
        <f t="shared" si="109"/>
        <v>0</v>
      </c>
      <c r="V678" s="227"/>
      <c r="W678" s="228" t="str">
        <f t="shared" si="110"/>
        <v>0</v>
      </c>
      <c r="X678" s="509"/>
      <c r="Y678" s="229">
        <f t="shared" si="111"/>
        <v>0</v>
      </c>
    </row>
    <row r="679" spans="2:25" ht="18.75" customHeight="1">
      <c r="B679" s="515"/>
      <c r="C679" s="506"/>
      <c r="D679" s="216">
        <v>1</v>
      </c>
      <c r="E679" s="216" t="s">
        <v>7597</v>
      </c>
      <c r="F679" s="217">
        <v>430</v>
      </c>
      <c r="G679" s="218">
        <f t="shared" si="105"/>
        <v>86</v>
      </c>
      <c r="H679" s="219">
        <f t="shared" si="106"/>
        <v>238.88888888888889</v>
      </c>
      <c r="I679" s="219">
        <f t="shared" si="107"/>
        <v>7.9629629629629634E-2</v>
      </c>
      <c r="J679" s="217"/>
      <c r="K679" s="343" t="s">
        <v>11389</v>
      </c>
      <c r="L679" s="220"/>
      <c r="M679" s="221">
        <f>SUM(H679:H700)</f>
        <v>2532.2222222222222</v>
      </c>
      <c r="N679" s="222">
        <f t="shared" si="108"/>
        <v>50.644444444444446</v>
      </c>
      <c r="O679" s="223" t="s">
        <v>7577</v>
      </c>
      <c r="P679" s="224" t="s">
        <v>178</v>
      </c>
      <c r="Q679" s="224"/>
      <c r="R679" s="224" t="s">
        <v>3576</v>
      </c>
      <c r="S679" s="224"/>
      <c r="T679" s="225"/>
      <c r="U679" s="226">
        <f t="shared" si="109"/>
        <v>0.15925925925925927</v>
      </c>
      <c r="V679" s="227">
        <f>SUM(U679:U700)</f>
        <v>1.6881481481481482</v>
      </c>
      <c r="W679" s="228" t="str">
        <f t="shared" si="110"/>
        <v>2</v>
      </c>
      <c r="X679" s="509"/>
      <c r="Y679" s="229">
        <f t="shared" si="111"/>
        <v>1</v>
      </c>
    </row>
    <row r="680" spans="2:25" ht="18.75" customHeight="1">
      <c r="B680" s="515"/>
      <c r="C680" s="506"/>
      <c r="D680" s="216">
        <v>2</v>
      </c>
      <c r="E680" s="216" t="s">
        <v>7598</v>
      </c>
      <c r="F680" s="217">
        <v>200</v>
      </c>
      <c r="G680" s="218">
        <f t="shared" ref="G680:G700" si="124">F680/$G$15</f>
        <v>40</v>
      </c>
      <c r="H680" s="219">
        <f t="shared" ref="H680:H700" si="125">F680/$H$15</f>
        <v>111.11111111111111</v>
      </c>
      <c r="I680" s="219">
        <f t="shared" ref="I680:I700" si="126">H680/$I$15</f>
        <v>3.7037037037037035E-2</v>
      </c>
      <c r="J680" s="217"/>
      <c r="K680" s="220"/>
      <c r="L680" s="220"/>
      <c r="M680" s="221"/>
      <c r="N680" s="222">
        <f t="shared" si="108"/>
        <v>0</v>
      </c>
      <c r="O680" s="223"/>
      <c r="P680" s="224"/>
      <c r="Q680" s="224"/>
      <c r="R680" s="224"/>
      <c r="S680" s="224"/>
      <c r="T680" s="225"/>
      <c r="U680" s="226">
        <f t="shared" si="109"/>
        <v>7.407407407407407E-2</v>
      </c>
      <c r="V680" s="227"/>
      <c r="W680" s="228" t="str">
        <f t="shared" si="110"/>
        <v>0</v>
      </c>
      <c r="X680" s="509"/>
      <c r="Y680" s="229">
        <f t="shared" si="111"/>
        <v>0</v>
      </c>
    </row>
    <row r="681" spans="2:25" ht="18.75" customHeight="1">
      <c r="B681" s="515"/>
      <c r="C681" s="506"/>
      <c r="D681" s="216">
        <v>3</v>
      </c>
      <c r="E681" s="216" t="s">
        <v>7599</v>
      </c>
      <c r="F681" s="217">
        <v>200</v>
      </c>
      <c r="G681" s="218">
        <f t="shared" si="124"/>
        <v>40</v>
      </c>
      <c r="H681" s="219">
        <f t="shared" si="125"/>
        <v>111.11111111111111</v>
      </c>
      <c r="I681" s="219">
        <f t="shared" si="126"/>
        <v>3.7037037037037035E-2</v>
      </c>
      <c r="J681" s="217"/>
      <c r="K681" s="220"/>
      <c r="L681" s="220"/>
      <c r="M681" s="221"/>
      <c r="N681" s="222">
        <f t="shared" si="108"/>
        <v>0</v>
      </c>
      <c r="O681" s="223"/>
      <c r="P681" s="224"/>
      <c r="Q681" s="224"/>
      <c r="R681" s="224"/>
      <c r="S681" s="224"/>
      <c r="T681" s="225"/>
      <c r="U681" s="226">
        <f t="shared" si="109"/>
        <v>7.407407407407407E-2</v>
      </c>
      <c r="V681" s="227"/>
      <c r="W681" s="228" t="str">
        <f t="shared" si="110"/>
        <v>0</v>
      </c>
      <c r="X681" s="509"/>
      <c r="Y681" s="229">
        <f t="shared" si="111"/>
        <v>0</v>
      </c>
    </row>
    <row r="682" spans="2:25" ht="18.75" customHeight="1">
      <c r="B682" s="515"/>
      <c r="C682" s="506"/>
      <c r="D682" s="216">
        <v>4</v>
      </c>
      <c r="E682" s="216" t="s">
        <v>7600</v>
      </c>
      <c r="F682" s="217">
        <v>183</v>
      </c>
      <c r="G682" s="218">
        <f t="shared" si="124"/>
        <v>36.6</v>
      </c>
      <c r="H682" s="219">
        <f t="shared" si="125"/>
        <v>101.66666666666666</v>
      </c>
      <c r="I682" s="219">
        <f t="shared" si="126"/>
        <v>3.3888888888888885E-2</v>
      </c>
      <c r="J682" s="217"/>
      <c r="K682" s="220"/>
      <c r="L682" s="220"/>
      <c r="M682" s="221"/>
      <c r="N682" s="222">
        <f t="shared" si="108"/>
        <v>0</v>
      </c>
      <c r="O682" s="223"/>
      <c r="P682" s="224"/>
      <c r="Q682" s="224"/>
      <c r="R682" s="224"/>
      <c r="S682" s="224"/>
      <c r="T682" s="225"/>
      <c r="U682" s="226">
        <f t="shared" si="109"/>
        <v>6.777777777777777E-2</v>
      </c>
      <c r="V682" s="227"/>
      <c r="W682" s="228" t="str">
        <f t="shared" si="110"/>
        <v>0</v>
      </c>
      <c r="X682" s="509"/>
      <c r="Y682" s="229">
        <f t="shared" si="111"/>
        <v>0</v>
      </c>
    </row>
    <row r="683" spans="2:25" ht="18.75" customHeight="1">
      <c r="B683" s="515"/>
      <c r="C683" s="506"/>
      <c r="D683" s="216">
        <v>5</v>
      </c>
      <c r="E683" s="216" t="s">
        <v>7601</v>
      </c>
      <c r="F683" s="217">
        <v>220</v>
      </c>
      <c r="G683" s="218">
        <f t="shared" si="124"/>
        <v>44</v>
      </c>
      <c r="H683" s="219">
        <f t="shared" si="125"/>
        <v>122.22222222222221</v>
      </c>
      <c r="I683" s="219">
        <f t="shared" si="126"/>
        <v>4.0740740740740737E-2</v>
      </c>
      <c r="J683" s="217"/>
      <c r="K683" s="220"/>
      <c r="L683" s="220"/>
      <c r="M683" s="221"/>
      <c r="N683" s="222">
        <f t="shared" si="108"/>
        <v>0</v>
      </c>
      <c r="O683" s="223"/>
      <c r="P683" s="224"/>
      <c r="Q683" s="224"/>
      <c r="R683" s="224"/>
      <c r="S683" s="224"/>
      <c r="T683" s="225"/>
      <c r="U683" s="226">
        <f t="shared" si="109"/>
        <v>8.1481481481481474E-2</v>
      </c>
      <c r="V683" s="227"/>
      <c r="W683" s="228" t="str">
        <f t="shared" si="110"/>
        <v>0</v>
      </c>
      <c r="X683" s="509"/>
      <c r="Y683" s="229">
        <f t="shared" si="111"/>
        <v>0</v>
      </c>
    </row>
    <row r="684" spans="2:25" ht="18.75" customHeight="1">
      <c r="B684" s="515"/>
      <c r="C684" s="506"/>
      <c r="D684" s="216">
        <v>6</v>
      </c>
      <c r="E684" s="216" t="s">
        <v>7602</v>
      </c>
      <c r="F684" s="217">
        <v>190</v>
      </c>
      <c r="G684" s="218">
        <f t="shared" si="124"/>
        <v>38</v>
      </c>
      <c r="H684" s="219">
        <f t="shared" si="125"/>
        <v>105.55555555555556</v>
      </c>
      <c r="I684" s="219">
        <f t="shared" si="126"/>
        <v>3.5185185185185187E-2</v>
      </c>
      <c r="J684" s="217"/>
      <c r="K684" s="220"/>
      <c r="L684" s="220"/>
      <c r="M684" s="221"/>
      <c r="N684" s="222">
        <f t="shared" si="108"/>
        <v>0</v>
      </c>
      <c r="O684" s="223"/>
      <c r="P684" s="224"/>
      <c r="Q684" s="224"/>
      <c r="R684" s="224"/>
      <c r="S684" s="224"/>
      <c r="T684" s="225"/>
      <c r="U684" s="226">
        <f t="shared" si="109"/>
        <v>7.0370370370370375E-2</v>
      </c>
      <c r="V684" s="227"/>
      <c r="W684" s="228" t="str">
        <f t="shared" si="110"/>
        <v>0</v>
      </c>
      <c r="X684" s="509"/>
      <c r="Y684" s="229">
        <f t="shared" si="111"/>
        <v>0</v>
      </c>
    </row>
    <row r="685" spans="2:25" ht="18.75" customHeight="1">
      <c r="B685" s="515"/>
      <c r="C685" s="506"/>
      <c r="D685" s="216">
        <v>7</v>
      </c>
      <c r="E685" s="216" t="s">
        <v>7066</v>
      </c>
      <c r="F685" s="217">
        <v>208</v>
      </c>
      <c r="G685" s="218">
        <f t="shared" si="124"/>
        <v>41.6</v>
      </c>
      <c r="H685" s="219">
        <f t="shared" si="125"/>
        <v>115.55555555555556</v>
      </c>
      <c r="I685" s="219">
        <f t="shared" si="126"/>
        <v>3.8518518518518521E-2</v>
      </c>
      <c r="J685" s="217"/>
      <c r="K685" s="220"/>
      <c r="L685" s="220"/>
      <c r="M685" s="221"/>
      <c r="N685" s="222">
        <f t="shared" si="108"/>
        <v>0</v>
      </c>
      <c r="O685" s="223"/>
      <c r="P685" s="224"/>
      <c r="Q685" s="224"/>
      <c r="R685" s="224"/>
      <c r="S685" s="224"/>
      <c r="T685" s="225"/>
      <c r="U685" s="226">
        <f t="shared" si="109"/>
        <v>7.7037037037037043E-2</v>
      </c>
      <c r="V685" s="227"/>
      <c r="W685" s="228" t="str">
        <f t="shared" si="110"/>
        <v>0</v>
      </c>
      <c r="X685" s="509"/>
      <c r="Y685" s="229">
        <f t="shared" si="111"/>
        <v>0</v>
      </c>
    </row>
    <row r="686" spans="2:25" ht="18.75" customHeight="1">
      <c r="B686" s="515"/>
      <c r="C686" s="506"/>
      <c r="D686" s="216">
        <v>8</v>
      </c>
      <c r="E686" s="216" t="s">
        <v>7603</v>
      </c>
      <c r="F686" s="217">
        <v>199</v>
      </c>
      <c r="G686" s="218">
        <f t="shared" si="124"/>
        <v>39.799999999999997</v>
      </c>
      <c r="H686" s="219">
        <f t="shared" si="125"/>
        <v>110.55555555555556</v>
      </c>
      <c r="I686" s="219">
        <f t="shared" si="126"/>
        <v>3.6851851851851851E-2</v>
      </c>
      <c r="J686" s="217"/>
      <c r="K686" s="220"/>
      <c r="L686" s="220"/>
      <c r="M686" s="221"/>
      <c r="N686" s="222">
        <f t="shared" si="108"/>
        <v>0</v>
      </c>
      <c r="O686" s="223"/>
      <c r="P686" s="224"/>
      <c r="Q686" s="224"/>
      <c r="R686" s="224"/>
      <c r="S686" s="224"/>
      <c r="T686" s="225"/>
      <c r="U686" s="226">
        <f t="shared" si="109"/>
        <v>7.3703703703703702E-2</v>
      </c>
      <c r="V686" s="227"/>
      <c r="W686" s="228" t="str">
        <f t="shared" si="110"/>
        <v>0</v>
      </c>
      <c r="X686" s="509"/>
      <c r="Y686" s="229">
        <f t="shared" si="111"/>
        <v>0</v>
      </c>
    </row>
    <row r="687" spans="2:25" ht="18.75" customHeight="1">
      <c r="B687" s="515"/>
      <c r="C687" s="506"/>
      <c r="D687" s="216">
        <v>9</v>
      </c>
      <c r="E687" s="216" t="s">
        <v>7283</v>
      </c>
      <c r="F687" s="217">
        <v>272</v>
      </c>
      <c r="G687" s="218">
        <f t="shared" si="124"/>
        <v>54.4</v>
      </c>
      <c r="H687" s="219">
        <f t="shared" si="125"/>
        <v>151.11111111111111</v>
      </c>
      <c r="I687" s="219">
        <f t="shared" si="126"/>
        <v>5.0370370370370371E-2</v>
      </c>
      <c r="J687" s="217"/>
      <c r="K687" s="220"/>
      <c r="L687" s="220"/>
      <c r="M687" s="221"/>
      <c r="N687" s="222">
        <f t="shared" si="108"/>
        <v>0</v>
      </c>
      <c r="O687" s="223"/>
      <c r="P687" s="224"/>
      <c r="Q687" s="224"/>
      <c r="R687" s="224"/>
      <c r="S687" s="224"/>
      <c r="T687" s="225"/>
      <c r="U687" s="226">
        <f t="shared" si="109"/>
        <v>0.10074074074074074</v>
      </c>
      <c r="V687" s="227"/>
      <c r="W687" s="228" t="str">
        <f t="shared" si="110"/>
        <v>0</v>
      </c>
      <c r="X687" s="509"/>
      <c r="Y687" s="229">
        <f t="shared" si="111"/>
        <v>0</v>
      </c>
    </row>
    <row r="688" spans="2:25" ht="18.75" customHeight="1">
      <c r="B688" s="515"/>
      <c r="C688" s="506"/>
      <c r="D688" s="216">
        <v>10</v>
      </c>
      <c r="E688" s="216" t="s">
        <v>7604</v>
      </c>
      <c r="F688" s="217">
        <v>185</v>
      </c>
      <c r="G688" s="218">
        <f t="shared" si="124"/>
        <v>37</v>
      </c>
      <c r="H688" s="219">
        <f t="shared" si="125"/>
        <v>102.77777777777777</v>
      </c>
      <c r="I688" s="219">
        <f t="shared" si="126"/>
        <v>3.425925925925926E-2</v>
      </c>
      <c r="J688" s="217"/>
      <c r="K688" s="220"/>
      <c r="L688" s="220"/>
      <c r="M688" s="221"/>
      <c r="N688" s="222">
        <f t="shared" si="108"/>
        <v>0</v>
      </c>
      <c r="O688" s="223"/>
      <c r="P688" s="224"/>
      <c r="Q688" s="224"/>
      <c r="R688" s="224"/>
      <c r="S688" s="224"/>
      <c r="T688" s="225"/>
      <c r="U688" s="226">
        <f t="shared" si="109"/>
        <v>6.851851851851852E-2</v>
      </c>
      <c r="V688" s="227"/>
      <c r="W688" s="228" t="str">
        <f t="shared" si="110"/>
        <v>0</v>
      </c>
      <c r="X688" s="509"/>
      <c r="Y688" s="229">
        <f t="shared" si="111"/>
        <v>0</v>
      </c>
    </row>
    <row r="689" spans="2:25" ht="18.75" customHeight="1">
      <c r="B689" s="515"/>
      <c r="C689" s="506"/>
      <c r="D689" s="216">
        <v>11</v>
      </c>
      <c r="E689" s="216" t="s">
        <v>7605</v>
      </c>
      <c r="F689" s="217">
        <v>192</v>
      </c>
      <c r="G689" s="218">
        <f t="shared" si="124"/>
        <v>38.4</v>
      </c>
      <c r="H689" s="219">
        <f t="shared" si="125"/>
        <v>106.66666666666666</v>
      </c>
      <c r="I689" s="219">
        <f t="shared" si="126"/>
        <v>3.5555555555555556E-2</v>
      </c>
      <c r="J689" s="217"/>
      <c r="K689" s="220"/>
      <c r="L689" s="220"/>
      <c r="M689" s="221"/>
      <c r="N689" s="222">
        <f t="shared" si="108"/>
        <v>0</v>
      </c>
      <c r="O689" s="223"/>
      <c r="P689" s="224"/>
      <c r="Q689" s="224"/>
      <c r="R689" s="224"/>
      <c r="S689" s="224"/>
      <c r="T689" s="225"/>
      <c r="U689" s="226">
        <f t="shared" si="109"/>
        <v>7.1111111111111111E-2</v>
      </c>
      <c r="V689" s="227"/>
      <c r="W689" s="228" t="str">
        <f t="shared" si="110"/>
        <v>0</v>
      </c>
      <c r="X689" s="509"/>
      <c r="Y689" s="229">
        <f t="shared" si="111"/>
        <v>0</v>
      </c>
    </row>
    <row r="690" spans="2:25" ht="18.75" customHeight="1">
      <c r="B690" s="515"/>
      <c r="C690" s="506"/>
      <c r="D690" s="216">
        <v>12</v>
      </c>
      <c r="E690" s="216" t="s">
        <v>7606</v>
      </c>
      <c r="F690" s="217">
        <v>177</v>
      </c>
      <c r="G690" s="218">
        <f t="shared" si="124"/>
        <v>35.4</v>
      </c>
      <c r="H690" s="219">
        <f t="shared" si="125"/>
        <v>98.333333333333329</v>
      </c>
      <c r="I690" s="219">
        <f t="shared" si="126"/>
        <v>3.2777777777777774E-2</v>
      </c>
      <c r="J690" s="217"/>
      <c r="K690" s="220"/>
      <c r="L690" s="220"/>
      <c r="M690" s="221"/>
      <c r="N690" s="222">
        <f t="shared" si="108"/>
        <v>0</v>
      </c>
      <c r="O690" s="223"/>
      <c r="P690" s="224"/>
      <c r="Q690" s="224"/>
      <c r="R690" s="224"/>
      <c r="S690" s="224"/>
      <c r="T690" s="225"/>
      <c r="U690" s="226">
        <f t="shared" si="109"/>
        <v>6.5555555555555547E-2</v>
      </c>
      <c r="V690" s="227"/>
      <c r="W690" s="228" t="str">
        <f t="shared" si="110"/>
        <v>0</v>
      </c>
      <c r="X690" s="509"/>
      <c r="Y690" s="229">
        <f t="shared" si="111"/>
        <v>0</v>
      </c>
    </row>
    <row r="691" spans="2:25" ht="18.75" customHeight="1">
      <c r="B691" s="515"/>
      <c r="C691" s="506"/>
      <c r="D691" s="216">
        <v>13</v>
      </c>
      <c r="E691" s="216" t="s">
        <v>7607</v>
      </c>
      <c r="F691" s="217">
        <v>280</v>
      </c>
      <c r="G691" s="218">
        <f t="shared" si="124"/>
        <v>56</v>
      </c>
      <c r="H691" s="219">
        <f t="shared" si="125"/>
        <v>155.55555555555554</v>
      </c>
      <c r="I691" s="219">
        <f t="shared" si="126"/>
        <v>5.185185185185185E-2</v>
      </c>
      <c r="J691" s="217"/>
      <c r="K691" s="220"/>
      <c r="L691" s="220"/>
      <c r="M691" s="221"/>
      <c r="N691" s="222">
        <f t="shared" si="108"/>
        <v>0</v>
      </c>
      <c r="O691" s="223"/>
      <c r="P691" s="224"/>
      <c r="Q691" s="224"/>
      <c r="R691" s="224"/>
      <c r="S691" s="224"/>
      <c r="T691" s="225"/>
      <c r="U691" s="226">
        <f t="shared" si="109"/>
        <v>0.1037037037037037</v>
      </c>
      <c r="V691" s="227"/>
      <c r="W691" s="228" t="str">
        <f t="shared" si="110"/>
        <v>0</v>
      </c>
      <c r="X691" s="509"/>
      <c r="Y691" s="229">
        <f t="shared" si="111"/>
        <v>0</v>
      </c>
    </row>
    <row r="692" spans="2:25" ht="18.75" customHeight="1">
      <c r="B692" s="515"/>
      <c r="C692" s="506"/>
      <c r="D692" s="216">
        <v>14</v>
      </c>
      <c r="E692" s="216" t="s">
        <v>7608</v>
      </c>
      <c r="F692" s="217">
        <v>225</v>
      </c>
      <c r="G692" s="218">
        <f t="shared" si="124"/>
        <v>45</v>
      </c>
      <c r="H692" s="219">
        <f t="shared" si="125"/>
        <v>125</v>
      </c>
      <c r="I692" s="219">
        <f t="shared" si="126"/>
        <v>4.1666666666666664E-2</v>
      </c>
      <c r="J692" s="217"/>
      <c r="K692" s="220"/>
      <c r="L692" s="220"/>
      <c r="M692" s="221"/>
      <c r="N692" s="222">
        <f t="shared" si="108"/>
        <v>0</v>
      </c>
      <c r="O692" s="223"/>
      <c r="P692" s="224"/>
      <c r="Q692" s="224"/>
      <c r="R692" s="224"/>
      <c r="S692" s="224"/>
      <c r="T692" s="225"/>
      <c r="U692" s="226">
        <f t="shared" si="109"/>
        <v>8.3333333333333329E-2</v>
      </c>
      <c r="V692" s="227"/>
      <c r="W692" s="228" t="str">
        <f t="shared" si="110"/>
        <v>0</v>
      </c>
      <c r="X692" s="509"/>
      <c r="Y692" s="229">
        <f t="shared" si="111"/>
        <v>0</v>
      </c>
    </row>
    <row r="693" spans="2:25" ht="18.75" customHeight="1">
      <c r="B693" s="515"/>
      <c r="C693" s="506"/>
      <c r="D693" s="216">
        <v>15</v>
      </c>
      <c r="E693" s="216" t="s">
        <v>7609</v>
      </c>
      <c r="F693" s="217">
        <v>140</v>
      </c>
      <c r="G693" s="218">
        <f t="shared" si="124"/>
        <v>28</v>
      </c>
      <c r="H693" s="219">
        <f t="shared" si="125"/>
        <v>77.777777777777771</v>
      </c>
      <c r="I693" s="219">
        <f t="shared" si="126"/>
        <v>2.5925925925925925E-2</v>
      </c>
      <c r="J693" s="217"/>
      <c r="K693" s="220"/>
      <c r="L693" s="220"/>
      <c r="M693" s="221"/>
      <c r="N693" s="222">
        <f t="shared" si="108"/>
        <v>0</v>
      </c>
      <c r="O693" s="223"/>
      <c r="P693" s="224"/>
      <c r="Q693" s="224"/>
      <c r="R693" s="224"/>
      <c r="S693" s="224"/>
      <c r="T693" s="225"/>
      <c r="U693" s="226">
        <f t="shared" si="109"/>
        <v>5.185185185185185E-2</v>
      </c>
      <c r="V693" s="227"/>
      <c r="W693" s="228" t="str">
        <f t="shared" si="110"/>
        <v>0</v>
      </c>
      <c r="X693" s="509"/>
      <c r="Y693" s="229">
        <f t="shared" si="111"/>
        <v>0</v>
      </c>
    </row>
    <row r="694" spans="2:25" ht="18.75" customHeight="1">
      <c r="B694" s="515"/>
      <c r="C694" s="506"/>
      <c r="D694" s="216">
        <v>16</v>
      </c>
      <c r="E694" s="216" t="s">
        <v>7610</v>
      </c>
      <c r="F694" s="217">
        <v>157</v>
      </c>
      <c r="G694" s="218">
        <f t="shared" si="124"/>
        <v>31.4</v>
      </c>
      <c r="H694" s="219">
        <f t="shared" si="125"/>
        <v>87.222222222222214</v>
      </c>
      <c r="I694" s="219">
        <f t="shared" si="126"/>
        <v>2.9074074074074072E-2</v>
      </c>
      <c r="J694" s="217"/>
      <c r="K694" s="220"/>
      <c r="L694" s="220"/>
      <c r="M694" s="221"/>
      <c r="N694" s="222">
        <f t="shared" si="108"/>
        <v>0</v>
      </c>
      <c r="O694" s="223"/>
      <c r="P694" s="224"/>
      <c r="Q694" s="224"/>
      <c r="R694" s="224"/>
      <c r="S694" s="224"/>
      <c r="T694" s="225"/>
      <c r="U694" s="226">
        <f t="shared" si="109"/>
        <v>5.8148148148148143E-2</v>
      </c>
      <c r="V694" s="227"/>
      <c r="W694" s="228" t="str">
        <f t="shared" si="110"/>
        <v>0</v>
      </c>
      <c r="X694" s="509"/>
      <c r="Y694" s="229">
        <f t="shared" si="111"/>
        <v>0</v>
      </c>
    </row>
    <row r="695" spans="2:25" ht="18.75" customHeight="1">
      <c r="B695" s="515"/>
      <c r="C695" s="506"/>
      <c r="D695" s="216">
        <v>17</v>
      </c>
      <c r="E695" s="216" t="s">
        <v>7611</v>
      </c>
      <c r="F695" s="217">
        <v>134</v>
      </c>
      <c r="G695" s="218">
        <f t="shared" si="124"/>
        <v>26.8</v>
      </c>
      <c r="H695" s="219">
        <f t="shared" si="125"/>
        <v>74.444444444444443</v>
      </c>
      <c r="I695" s="219">
        <f t="shared" si="126"/>
        <v>2.4814814814814814E-2</v>
      </c>
      <c r="J695" s="217"/>
      <c r="K695" s="220"/>
      <c r="L695" s="220"/>
      <c r="M695" s="221"/>
      <c r="N695" s="222">
        <f t="shared" si="108"/>
        <v>0</v>
      </c>
      <c r="O695" s="223"/>
      <c r="P695" s="224"/>
      <c r="Q695" s="224"/>
      <c r="R695" s="224"/>
      <c r="S695" s="224"/>
      <c r="T695" s="225"/>
      <c r="U695" s="226">
        <f t="shared" si="109"/>
        <v>4.9629629629629628E-2</v>
      </c>
      <c r="V695" s="227"/>
      <c r="W695" s="228" t="str">
        <f t="shared" si="110"/>
        <v>0</v>
      </c>
      <c r="X695" s="509"/>
      <c r="Y695" s="229">
        <f t="shared" si="111"/>
        <v>0</v>
      </c>
    </row>
    <row r="696" spans="2:25" ht="18.75" customHeight="1">
      <c r="B696" s="515"/>
      <c r="C696" s="506"/>
      <c r="D696" s="216">
        <v>18</v>
      </c>
      <c r="E696" s="216" t="s">
        <v>3803</v>
      </c>
      <c r="F696" s="217">
        <v>180</v>
      </c>
      <c r="G696" s="218">
        <f t="shared" si="124"/>
        <v>36</v>
      </c>
      <c r="H696" s="219">
        <f t="shared" si="125"/>
        <v>100</v>
      </c>
      <c r="I696" s="219">
        <f t="shared" si="126"/>
        <v>3.3333333333333333E-2</v>
      </c>
      <c r="J696" s="217"/>
      <c r="K696" s="220"/>
      <c r="L696" s="220"/>
      <c r="M696" s="232"/>
      <c r="N696" s="222">
        <f t="shared" si="108"/>
        <v>0</v>
      </c>
      <c r="O696" s="223"/>
      <c r="P696" s="224"/>
      <c r="Q696" s="224"/>
      <c r="R696" s="224"/>
      <c r="S696" s="224"/>
      <c r="T696" s="225"/>
      <c r="U696" s="226">
        <f t="shared" si="109"/>
        <v>6.6666666666666666E-2</v>
      </c>
      <c r="V696" s="227"/>
      <c r="W696" s="228" t="str">
        <f t="shared" si="110"/>
        <v>0</v>
      </c>
      <c r="X696" s="509"/>
      <c r="Y696" s="229">
        <f t="shared" si="111"/>
        <v>0</v>
      </c>
    </row>
    <row r="697" spans="2:25" ht="18.75" customHeight="1">
      <c r="B697" s="515"/>
      <c r="C697" s="506"/>
      <c r="D697" s="216">
        <v>19</v>
      </c>
      <c r="E697" s="216" t="s">
        <v>7612</v>
      </c>
      <c r="F697" s="217">
        <v>289</v>
      </c>
      <c r="G697" s="218">
        <f t="shared" si="124"/>
        <v>57.8</v>
      </c>
      <c r="H697" s="219">
        <f t="shared" si="125"/>
        <v>160.55555555555554</v>
      </c>
      <c r="I697" s="219">
        <f t="shared" si="126"/>
        <v>5.3518518518518514E-2</v>
      </c>
      <c r="J697" s="217"/>
      <c r="K697" s="220"/>
      <c r="L697" s="220"/>
      <c r="M697" s="232"/>
      <c r="N697" s="222">
        <f t="shared" si="108"/>
        <v>0</v>
      </c>
      <c r="O697" s="223"/>
      <c r="P697" s="224"/>
      <c r="Q697" s="224"/>
      <c r="R697" s="224"/>
      <c r="S697" s="224"/>
      <c r="T697" s="225"/>
      <c r="U697" s="226">
        <f t="shared" si="109"/>
        <v>0.10703703703703703</v>
      </c>
      <c r="V697" s="227"/>
      <c r="W697" s="228" t="str">
        <f t="shared" si="110"/>
        <v>0</v>
      </c>
      <c r="X697" s="509"/>
      <c r="Y697" s="229">
        <f t="shared" si="111"/>
        <v>0</v>
      </c>
    </row>
    <row r="698" spans="2:25" ht="18.75" customHeight="1">
      <c r="B698" s="515"/>
      <c r="C698" s="506"/>
      <c r="D698" s="216">
        <v>20</v>
      </c>
      <c r="E698" s="216" t="s">
        <v>7613</v>
      </c>
      <c r="F698" s="217">
        <v>175</v>
      </c>
      <c r="G698" s="218">
        <f t="shared" si="124"/>
        <v>35</v>
      </c>
      <c r="H698" s="219">
        <f t="shared" si="125"/>
        <v>97.222222222222214</v>
      </c>
      <c r="I698" s="219">
        <f t="shared" si="126"/>
        <v>3.2407407407407406E-2</v>
      </c>
      <c r="J698" s="217"/>
      <c r="K698" s="220"/>
      <c r="L698" s="220"/>
      <c r="M698" s="232"/>
      <c r="N698" s="222">
        <f t="shared" si="108"/>
        <v>0</v>
      </c>
      <c r="O698" s="223"/>
      <c r="P698" s="224"/>
      <c r="Q698" s="224"/>
      <c r="R698" s="224"/>
      <c r="S698" s="224"/>
      <c r="T698" s="225"/>
      <c r="U698" s="226">
        <f>H698/$U$15</f>
        <v>6.4814814814814811E-2</v>
      </c>
      <c r="V698" s="227"/>
      <c r="W698" s="228" t="str">
        <f>IF(V698&lt;1,"0",IF(V698&lt;5,"2",IF(V698&gt;=5,"6")))</f>
        <v>0</v>
      </c>
      <c r="X698" s="509"/>
      <c r="Y698" s="229">
        <f t="shared" ref="Y698:Y702" si="127">W698/2</f>
        <v>0</v>
      </c>
    </row>
    <row r="699" spans="2:25" ht="18.75" customHeight="1">
      <c r="B699" s="515"/>
      <c r="C699" s="506"/>
      <c r="D699" s="216">
        <v>21</v>
      </c>
      <c r="E699" s="216" t="s">
        <v>7614</v>
      </c>
      <c r="F699" s="217">
        <v>182</v>
      </c>
      <c r="G699" s="218">
        <f t="shared" si="124"/>
        <v>36.4</v>
      </c>
      <c r="H699" s="219">
        <f t="shared" si="125"/>
        <v>101.11111111111111</v>
      </c>
      <c r="I699" s="219">
        <f t="shared" si="126"/>
        <v>3.3703703703703708E-2</v>
      </c>
      <c r="J699" s="217"/>
      <c r="K699" s="220"/>
      <c r="L699" s="220"/>
      <c r="M699" s="232"/>
      <c r="N699" s="222">
        <f t="shared" si="108"/>
        <v>0</v>
      </c>
      <c r="O699" s="223"/>
      <c r="P699" s="224"/>
      <c r="Q699" s="224"/>
      <c r="R699" s="224"/>
      <c r="S699" s="224"/>
      <c r="T699" s="225"/>
      <c r="U699" s="226">
        <f>H699/$U$15</f>
        <v>6.7407407407407416E-2</v>
      </c>
      <c r="V699" s="227"/>
      <c r="W699" s="228" t="str">
        <f>IF(V699&lt;1,"0",IF(V699&lt;5,"2",IF(V699&gt;=5,"6")))</f>
        <v>0</v>
      </c>
      <c r="X699" s="509"/>
      <c r="Y699" s="229">
        <f t="shared" si="127"/>
        <v>0</v>
      </c>
    </row>
    <row r="700" spans="2:25" ht="18.75" customHeight="1">
      <c r="B700" s="515"/>
      <c r="C700" s="506"/>
      <c r="D700" s="216">
        <v>22</v>
      </c>
      <c r="E700" s="216" t="s">
        <v>7615</v>
      </c>
      <c r="F700" s="217">
        <v>140</v>
      </c>
      <c r="G700" s="218">
        <f t="shared" si="124"/>
        <v>28</v>
      </c>
      <c r="H700" s="219">
        <f t="shared" si="125"/>
        <v>77.777777777777771</v>
      </c>
      <c r="I700" s="219">
        <f t="shared" si="126"/>
        <v>2.5925925925925925E-2</v>
      </c>
      <c r="J700" s="217"/>
      <c r="K700" s="220"/>
      <c r="L700" s="220"/>
      <c r="M700" s="232"/>
      <c r="N700" s="222">
        <f t="shared" si="108"/>
        <v>0</v>
      </c>
      <c r="O700" s="223"/>
      <c r="P700" s="224"/>
      <c r="Q700" s="224"/>
      <c r="R700" s="224"/>
      <c r="S700" s="224"/>
      <c r="T700" s="225"/>
      <c r="U700" s="226">
        <f>H700/$U$15</f>
        <v>5.185185185185185E-2</v>
      </c>
      <c r="V700" s="227"/>
      <c r="W700" s="228" t="str">
        <f>IF(V700&lt;1,"0",IF(V700&lt;5,"2",IF(V700&gt;=5,"6")))</f>
        <v>0</v>
      </c>
      <c r="X700" s="509"/>
      <c r="Y700" s="229">
        <f t="shared" si="127"/>
        <v>0</v>
      </c>
    </row>
    <row r="701" spans="2:25" ht="18.75" customHeight="1">
      <c r="B701" s="515"/>
      <c r="C701" s="506"/>
      <c r="D701" s="216"/>
      <c r="E701" s="216"/>
      <c r="F701" s="217"/>
      <c r="G701" s="218">
        <f>F701/$G$15</f>
        <v>0</v>
      </c>
      <c r="H701" s="219">
        <f>F701/$H$15</f>
        <v>0</v>
      </c>
      <c r="I701" s="219">
        <f>H701/$I$15</f>
        <v>0</v>
      </c>
      <c r="J701" s="217"/>
      <c r="K701" s="220"/>
      <c r="L701" s="220"/>
      <c r="M701" s="232"/>
      <c r="N701" s="222">
        <f t="shared" si="108"/>
        <v>0</v>
      </c>
      <c r="O701" s="223"/>
      <c r="P701" s="224"/>
      <c r="Q701" s="224"/>
      <c r="R701" s="224"/>
      <c r="S701" s="224"/>
      <c r="T701" s="225"/>
      <c r="U701" s="226">
        <f>H701/$U$15</f>
        <v>0</v>
      </c>
      <c r="V701" s="227"/>
      <c r="W701" s="228" t="str">
        <f>IF(V701&lt;1,"0",IF(V701&lt;5,"2",IF(V701&gt;=5,"6")))</f>
        <v>0</v>
      </c>
      <c r="X701" s="509"/>
      <c r="Y701" s="229">
        <f t="shared" si="127"/>
        <v>0</v>
      </c>
    </row>
    <row r="702" spans="2:25" ht="18.75" customHeight="1">
      <c r="B702" s="516"/>
      <c r="C702" s="507"/>
      <c r="D702" s="216"/>
      <c r="E702" s="216"/>
      <c r="F702" s="217"/>
      <c r="G702" s="218">
        <f>F702/$G$15</f>
        <v>0</v>
      </c>
      <c r="H702" s="219">
        <f>F702/$H$15</f>
        <v>0</v>
      </c>
      <c r="I702" s="219">
        <f>H702/$I$15</f>
        <v>0</v>
      </c>
      <c r="J702" s="217"/>
      <c r="K702" s="220"/>
      <c r="L702" s="220"/>
      <c r="M702" s="232"/>
      <c r="N702" s="222">
        <f>M702/$N$15</f>
        <v>0</v>
      </c>
      <c r="O702" s="231"/>
      <c r="P702" s="231"/>
      <c r="Q702" s="231"/>
      <c r="R702" s="231"/>
      <c r="S702" s="231"/>
      <c r="T702" s="225"/>
      <c r="U702" s="226">
        <f>H702/$U$15</f>
        <v>0</v>
      </c>
      <c r="V702" s="227"/>
      <c r="W702" s="228" t="str">
        <f>IF(V702&lt;1,"0",IF(V702&lt;5,"2",IF(V702&gt;=5,"6")))</f>
        <v>0</v>
      </c>
      <c r="X702" s="510"/>
      <c r="Y702" s="229">
        <f t="shared" si="127"/>
        <v>0</v>
      </c>
    </row>
    <row r="703" spans="2:25">
      <c r="B703" s="233"/>
      <c r="C703" s="234" t="s">
        <v>111</v>
      </c>
      <c r="D703" s="235"/>
      <c r="E703" s="236">
        <f>COUNTA(E634:E702)</f>
        <v>63</v>
      </c>
      <c r="F703" s="236">
        <f>SUM(F634:F702)</f>
        <v>27234</v>
      </c>
      <c r="G703" s="236">
        <f>SUM(G634:G702)</f>
        <v>5446.7999999999984</v>
      </c>
      <c r="H703" s="236">
        <f>SUM(H634:H702)</f>
        <v>15129.999999999996</v>
      </c>
      <c r="I703" s="236">
        <f>SUM(I634:I702)</f>
        <v>5.0433333333333348</v>
      </c>
      <c r="J703" s="236">
        <f>COUNTA(J634:J702)</f>
        <v>3</v>
      </c>
      <c r="K703" s="236">
        <f>COUNTA(K634:K702)</f>
        <v>5</v>
      </c>
      <c r="L703" s="236">
        <f>COUNTA(L634:L702)</f>
        <v>0</v>
      </c>
      <c r="M703" s="236">
        <f>SUM(M634:M702)</f>
        <v>15130</v>
      </c>
      <c r="N703" s="236">
        <f>SUM(N634:N702)</f>
        <v>302.60000000000002</v>
      </c>
      <c r="O703" s="237"/>
      <c r="P703" s="238">
        <f>COUNTIF(P634:P702, "YES")</f>
        <v>0</v>
      </c>
      <c r="Q703" s="237"/>
      <c r="R703" s="237"/>
      <c r="S703" s="237"/>
      <c r="T703" s="237"/>
      <c r="U703" s="236">
        <f>SUM(U634:U702)</f>
        <v>10.08666666666667</v>
      </c>
      <c r="V703" s="236">
        <f>SUM(V634:V702)</f>
        <v>10.086666666666666</v>
      </c>
      <c r="W703" s="236">
        <f t="array" ref="W703">SUM(ABS(W634:W702))</f>
        <v>10</v>
      </c>
      <c r="X703" s="238" t="str">
        <f>IF(X634&lt;0.2, "0", IF(X634&lt;=2, "2", IF(X634&gt;2, ROUND(X634,0))))</f>
        <v>2</v>
      </c>
      <c r="Y703" s="236">
        <f>SUM(Y634:Y702)</f>
        <v>5</v>
      </c>
    </row>
    <row r="704" spans="2:25">
      <c r="B704" s="520" t="s">
        <v>112</v>
      </c>
      <c r="C704" s="521"/>
      <c r="D704" s="252"/>
      <c r="E704" s="253">
        <f>E118+E192+E232+E300+E341+E377+E431+E507+E554+E633+E703</f>
        <v>620</v>
      </c>
      <c r="F704" s="253">
        <f t="shared" ref="F704:P704" si="128">F118+F192+F232+F300+F341+F377+F431+F507+F554+F633+F703</f>
        <v>245631</v>
      </c>
      <c r="G704" s="253">
        <f t="shared" si="128"/>
        <v>49126.19999999999</v>
      </c>
      <c r="H704" s="253">
        <f t="shared" si="128"/>
        <v>136461.66666666669</v>
      </c>
      <c r="I704" s="253">
        <f t="shared" si="128"/>
        <v>45.487222222222229</v>
      </c>
      <c r="J704" s="253">
        <f t="shared" si="128"/>
        <v>33</v>
      </c>
      <c r="K704" s="253">
        <f t="shared" si="128"/>
        <v>45</v>
      </c>
      <c r="L704" s="253">
        <f t="shared" si="128"/>
        <v>0</v>
      </c>
      <c r="M704" s="253">
        <f t="shared" si="128"/>
        <v>136461.66666666669</v>
      </c>
      <c r="N704" s="253">
        <f t="shared" si="128"/>
        <v>2729.2333333333327</v>
      </c>
      <c r="O704" s="217"/>
      <c r="P704" s="253">
        <f t="shared" si="128"/>
        <v>7</v>
      </c>
      <c r="Q704" s="217"/>
      <c r="R704" s="217"/>
      <c r="S704" s="254"/>
      <c r="T704" s="225"/>
      <c r="U704" s="253">
        <f>U118+U192+U232+U300+U341+U377+U431+U507+U554+U633+U703</f>
        <v>90.974444444444458</v>
      </c>
      <c r="V704" s="253">
        <f>V118+V192+V232+V300+V341+V377+V431+V507+V554+V633+V703</f>
        <v>90.97444444444443</v>
      </c>
      <c r="W704" s="253">
        <f>W118+W192+W232+W300+W341+W377+W431+W507+W554+W633+W703</f>
        <v>90</v>
      </c>
      <c r="X704" s="253">
        <f>X118+X192+X232+X300+X341+X377+X431+X507+X554+X633+X703</f>
        <v>22</v>
      </c>
      <c r="Y704" s="253">
        <f>Y118+Y192+Y232+Y300+Y341+Y377+Y431+Y507+Y554+Y633+Y703</f>
        <v>45</v>
      </c>
    </row>
    <row r="706" spans="21:22">
      <c r="U706" s="256"/>
      <c r="V706" s="256"/>
    </row>
  </sheetData>
  <autoFilter ref="A16:Y704" xr:uid="{00000000-0001-0000-0C00-000000000000}"/>
  <mergeCells count="47">
    <mergeCell ref="B193:B231"/>
    <mergeCell ref="C193:C231"/>
    <mergeCell ref="X193:X231"/>
    <mergeCell ref="B233:B299"/>
    <mergeCell ref="C11:D11"/>
    <mergeCell ref="B12:D12"/>
    <mergeCell ref="X17:X117"/>
    <mergeCell ref="B119:B191"/>
    <mergeCell ref="C119:C191"/>
    <mergeCell ref="X119:X191"/>
    <mergeCell ref="C233:C299"/>
    <mergeCell ref="X233:X299"/>
    <mergeCell ref="B1:J1"/>
    <mergeCell ref="B2:J2"/>
    <mergeCell ref="B6:D6"/>
    <mergeCell ref="G6:H6"/>
    <mergeCell ref="B7:D7"/>
    <mergeCell ref="G7:H7"/>
    <mergeCell ref="B8:D8"/>
    <mergeCell ref="G8:H8"/>
    <mergeCell ref="B9:D9"/>
    <mergeCell ref="G9:H9"/>
    <mergeCell ref="B17:B117"/>
    <mergeCell ref="C17:C117"/>
    <mergeCell ref="B10:D10"/>
    <mergeCell ref="B634:B702"/>
    <mergeCell ref="C634:C702"/>
    <mergeCell ref="X634:X702"/>
    <mergeCell ref="B704:C704"/>
    <mergeCell ref="B342:B376"/>
    <mergeCell ref="C342:C376"/>
    <mergeCell ref="X342:X376"/>
    <mergeCell ref="B378:B430"/>
    <mergeCell ref="C378:C430"/>
    <mergeCell ref="X378:X430"/>
    <mergeCell ref="B432:B506"/>
    <mergeCell ref="C432:C506"/>
    <mergeCell ref="X432:X506"/>
    <mergeCell ref="B508:B553"/>
    <mergeCell ref="B555:B632"/>
    <mergeCell ref="C555:C632"/>
    <mergeCell ref="X555:X632"/>
    <mergeCell ref="B301:B340"/>
    <mergeCell ref="C301:C340"/>
    <mergeCell ref="X301:X340"/>
    <mergeCell ref="C508:C553"/>
    <mergeCell ref="X508:X553"/>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Z607"/>
  <sheetViews>
    <sheetView topLeftCell="C1" zoomScale="40" zoomScaleNormal="40" workbookViewId="0">
      <selection activeCell="T466" sqref="T466"/>
    </sheetView>
  </sheetViews>
  <sheetFormatPr defaultColWidth="11.46484375" defaultRowHeight="18"/>
  <cols>
    <col min="1" max="1" width="3" style="187" customWidth="1"/>
    <col min="2" max="2" width="9.265625" style="187" bestFit="1" customWidth="1"/>
    <col min="3" max="3" width="32.265625" style="255" customWidth="1"/>
    <col min="4" max="4" width="6" style="187" customWidth="1"/>
    <col min="5" max="5" width="25" style="187" customWidth="1"/>
    <col min="6" max="6" width="22.53125" style="187" customWidth="1"/>
    <col min="7" max="7" width="23.796875" style="187" customWidth="1"/>
    <col min="8" max="8" width="27.796875" style="187" customWidth="1"/>
    <col min="9" max="9" width="24.19921875" style="187" customWidth="1"/>
    <col min="10" max="10" width="25.265625" style="187" customWidth="1"/>
    <col min="11" max="11" width="28"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18.79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32.265625" style="187" customWidth="1"/>
    <col min="260" max="260" width="6" style="187" customWidth="1"/>
    <col min="261" max="261" width="25" style="187"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28"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32.265625" style="187" customWidth="1"/>
    <col min="516" max="516" width="6" style="187" customWidth="1"/>
    <col min="517" max="517" width="25" style="187"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28"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32.265625" style="187" customWidth="1"/>
    <col min="772" max="772" width="6" style="187" customWidth="1"/>
    <col min="773" max="773" width="25" style="187"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28"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32.265625" style="187" customWidth="1"/>
    <col min="1028" max="1028" width="6" style="187" customWidth="1"/>
    <col min="1029" max="1029" width="25" style="187"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28"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32.265625" style="187" customWidth="1"/>
    <col min="1284" max="1284" width="6" style="187" customWidth="1"/>
    <col min="1285" max="1285" width="25" style="187"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28"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32.265625" style="187" customWidth="1"/>
    <col min="1540" max="1540" width="6" style="187" customWidth="1"/>
    <col min="1541" max="1541" width="25" style="187"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28"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32.265625" style="187" customWidth="1"/>
    <col min="1796" max="1796" width="6" style="187" customWidth="1"/>
    <col min="1797" max="1797" width="25" style="187"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28"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32.265625" style="187" customWidth="1"/>
    <col min="2052" max="2052" width="6" style="187" customWidth="1"/>
    <col min="2053" max="2053" width="25" style="187"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28"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32.265625" style="187" customWidth="1"/>
    <col min="2308" max="2308" width="6" style="187" customWidth="1"/>
    <col min="2309" max="2309" width="25" style="187"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28"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32.265625" style="187" customWidth="1"/>
    <col min="2564" max="2564" width="6" style="187" customWidth="1"/>
    <col min="2565" max="2565" width="25" style="187"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28"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32.265625" style="187" customWidth="1"/>
    <col min="2820" max="2820" width="6" style="187" customWidth="1"/>
    <col min="2821" max="2821" width="25" style="187"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28"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32.265625" style="187" customWidth="1"/>
    <col min="3076" max="3076" width="6" style="187" customWidth="1"/>
    <col min="3077" max="3077" width="25" style="187"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28"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32.265625" style="187" customWidth="1"/>
    <col min="3332" max="3332" width="6" style="187" customWidth="1"/>
    <col min="3333" max="3333" width="25" style="187"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28"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32.265625" style="187" customWidth="1"/>
    <col min="3588" max="3588" width="6" style="187" customWidth="1"/>
    <col min="3589" max="3589" width="25" style="187"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28"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32.265625" style="187" customWidth="1"/>
    <col min="3844" max="3844" width="6" style="187" customWidth="1"/>
    <col min="3845" max="3845" width="25" style="187"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28"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32.265625" style="187" customWidth="1"/>
    <col min="4100" max="4100" width="6" style="187" customWidth="1"/>
    <col min="4101" max="4101" width="25" style="187"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28"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32.265625" style="187" customWidth="1"/>
    <col min="4356" max="4356" width="6" style="187" customWidth="1"/>
    <col min="4357" max="4357" width="25" style="187"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28"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32.265625" style="187" customWidth="1"/>
    <col min="4612" max="4612" width="6" style="187" customWidth="1"/>
    <col min="4613" max="4613" width="25" style="187"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28"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32.265625" style="187" customWidth="1"/>
    <col min="4868" max="4868" width="6" style="187" customWidth="1"/>
    <col min="4869" max="4869" width="25" style="187"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28"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32.265625" style="187" customWidth="1"/>
    <col min="5124" max="5124" width="6" style="187" customWidth="1"/>
    <col min="5125" max="5125" width="25" style="187"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28"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32.265625" style="187" customWidth="1"/>
    <col min="5380" max="5380" width="6" style="187" customWidth="1"/>
    <col min="5381" max="5381" width="25" style="187"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28"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32.265625" style="187" customWidth="1"/>
    <col min="5636" max="5636" width="6" style="187" customWidth="1"/>
    <col min="5637" max="5637" width="25" style="187"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28"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32.265625" style="187" customWidth="1"/>
    <col min="5892" max="5892" width="6" style="187" customWidth="1"/>
    <col min="5893" max="5893" width="25" style="187"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28"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32.265625" style="187" customWidth="1"/>
    <col min="6148" max="6148" width="6" style="187" customWidth="1"/>
    <col min="6149" max="6149" width="25" style="187"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28"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32.265625" style="187" customWidth="1"/>
    <col min="6404" max="6404" width="6" style="187" customWidth="1"/>
    <col min="6405" max="6405" width="25" style="187"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28"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32.265625" style="187" customWidth="1"/>
    <col min="6660" max="6660" width="6" style="187" customWidth="1"/>
    <col min="6661" max="6661" width="25" style="187"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28"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32.265625" style="187" customWidth="1"/>
    <col min="6916" max="6916" width="6" style="187" customWidth="1"/>
    <col min="6917" max="6917" width="25" style="187"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28"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32.265625" style="187" customWidth="1"/>
    <col min="7172" max="7172" width="6" style="187" customWidth="1"/>
    <col min="7173" max="7173" width="25" style="187"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28"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32.265625" style="187" customWidth="1"/>
    <col min="7428" max="7428" width="6" style="187" customWidth="1"/>
    <col min="7429" max="7429" width="25" style="187"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28"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32.265625" style="187" customWidth="1"/>
    <col min="7684" max="7684" width="6" style="187" customWidth="1"/>
    <col min="7685" max="7685" width="25" style="187"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28"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32.265625" style="187" customWidth="1"/>
    <col min="7940" max="7940" width="6" style="187" customWidth="1"/>
    <col min="7941" max="7941" width="25" style="187"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28"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32.265625" style="187" customWidth="1"/>
    <col min="8196" max="8196" width="6" style="187" customWidth="1"/>
    <col min="8197" max="8197" width="25" style="187"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28"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32.265625" style="187" customWidth="1"/>
    <col min="8452" max="8452" width="6" style="187" customWidth="1"/>
    <col min="8453" max="8453" width="25" style="187"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28"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32.265625" style="187" customWidth="1"/>
    <col min="8708" max="8708" width="6" style="187" customWidth="1"/>
    <col min="8709" max="8709" width="25" style="187"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28"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32.265625" style="187" customWidth="1"/>
    <col min="8964" max="8964" width="6" style="187" customWidth="1"/>
    <col min="8965" max="8965" width="25" style="187"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28"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32.265625" style="187" customWidth="1"/>
    <col min="9220" max="9220" width="6" style="187" customWidth="1"/>
    <col min="9221" max="9221" width="25" style="187"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28"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32.265625" style="187" customWidth="1"/>
    <col min="9476" max="9476" width="6" style="187" customWidth="1"/>
    <col min="9477" max="9477" width="25" style="187"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28"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32.265625" style="187" customWidth="1"/>
    <col min="9732" max="9732" width="6" style="187" customWidth="1"/>
    <col min="9733" max="9733" width="25" style="187"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28"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32.265625" style="187" customWidth="1"/>
    <col min="9988" max="9988" width="6" style="187" customWidth="1"/>
    <col min="9989" max="9989" width="25" style="187"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28"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32.265625" style="187" customWidth="1"/>
    <col min="10244" max="10244" width="6" style="187" customWidth="1"/>
    <col min="10245" max="10245" width="2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28"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32.265625" style="187" customWidth="1"/>
    <col min="10500" max="10500" width="6" style="187" customWidth="1"/>
    <col min="10501" max="10501" width="2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28"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32.265625" style="187" customWidth="1"/>
    <col min="10756" max="10756" width="6" style="187" customWidth="1"/>
    <col min="10757" max="10757" width="2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28"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32.265625" style="187" customWidth="1"/>
    <col min="11012" max="11012" width="6" style="187" customWidth="1"/>
    <col min="11013" max="11013" width="2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28"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32.265625" style="187" customWidth="1"/>
    <col min="11268" max="11268" width="6" style="187" customWidth="1"/>
    <col min="11269" max="11269" width="2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28"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32.265625" style="187" customWidth="1"/>
    <col min="11524" max="11524" width="6" style="187" customWidth="1"/>
    <col min="11525" max="11525" width="2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28"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32.265625" style="187" customWidth="1"/>
    <col min="11780" max="11780" width="6" style="187" customWidth="1"/>
    <col min="11781" max="11781" width="2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28"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32.265625" style="187" customWidth="1"/>
    <col min="12036" max="12036" width="6" style="187" customWidth="1"/>
    <col min="12037" max="12037" width="2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28"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32.265625" style="187" customWidth="1"/>
    <col min="12292" max="12292" width="6" style="187" customWidth="1"/>
    <col min="12293" max="12293" width="2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28"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32.265625" style="187" customWidth="1"/>
    <col min="12548" max="12548" width="6" style="187" customWidth="1"/>
    <col min="12549" max="12549" width="2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28"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32.265625" style="187" customWidth="1"/>
    <col min="12804" max="12804" width="6" style="187" customWidth="1"/>
    <col min="12805" max="12805" width="2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28"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32.265625" style="187" customWidth="1"/>
    <col min="13060" max="13060" width="6" style="187" customWidth="1"/>
    <col min="13061" max="13061" width="2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28"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32.265625" style="187" customWidth="1"/>
    <col min="13316" max="13316" width="6" style="187" customWidth="1"/>
    <col min="13317" max="13317" width="2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28"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32.265625" style="187" customWidth="1"/>
    <col min="13572" max="13572" width="6" style="187" customWidth="1"/>
    <col min="13573" max="13573" width="2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28"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32.265625" style="187" customWidth="1"/>
    <col min="13828" max="13828" width="6" style="187" customWidth="1"/>
    <col min="13829" max="13829" width="2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28"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32.265625" style="187" customWidth="1"/>
    <col min="14084" max="14084" width="6" style="187" customWidth="1"/>
    <col min="14085" max="14085" width="2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28"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32.265625" style="187" customWidth="1"/>
    <col min="14340" max="14340" width="6" style="187" customWidth="1"/>
    <col min="14341" max="14341" width="2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28"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32.265625" style="187" customWidth="1"/>
    <col min="14596" max="14596" width="6" style="187" customWidth="1"/>
    <col min="14597" max="14597" width="2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28"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32.265625" style="187" customWidth="1"/>
    <col min="14852" max="14852" width="6" style="187" customWidth="1"/>
    <col min="14853" max="14853" width="2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28"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32.265625" style="187" customWidth="1"/>
    <col min="15108" max="15108" width="6" style="187" customWidth="1"/>
    <col min="15109" max="15109" width="2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28"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32.265625" style="187" customWidth="1"/>
    <col min="15364" max="15364" width="6" style="187" customWidth="1"/>
    <col min="15365" max="15365" width="2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28"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32.265625" style="187" customWidth="1"/>
    <col min="15620" max="15620" width="6" style="187" customWidth="1"/>
    <col min="15621" max="15621" width="2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28"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32.265625" style="187" customWidth="1"/>
    <col min="15876" max="15876" width="6" style="187" customWidth="1"/>
    <col min="15877" max="15877" width="2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28"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32.265625" style="187" customWidth="1"/>
    <col min="16132" max="16132" width="6" style="187" customWidth="1"/>
    <col min="16133" max="16133" width="2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28"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60" t="s">
        <v>74</v>
      </c>
      <c r="C1" s="560"/>
      <c r="D1" s="560"/>
      <c r="E1" s="560"/>
      <c r="F1" s="560"/>
      <c r="G1" s="560"/>
      <c r="H1" s="560"/>
      <c r="I1" s="560"/>
      <c r="J1" s="560"/>
      <c r="K1" s="380"/>
      <c r="L1" s="380"/>
      <c r="M1" s="380"/>
      <c r="N1" s="380"/>
    </row>
    <row r="2" spans="1:25">
      <c r="B2" s="561" t="s">
        <v>75</v>
      </c>
      <c r="C2" s="561"/>
      <c r="D2" s="561"/>
      <c r="E2" s="561"/>
      <c r="F2" s="561"/>
      <c r="G2" s="561"/>
      <c r="H2" s="561"/>
      <c r="I2" s="561"/>
      <c r="J2" s="561"/>
      <c r="K2" s="380"/>
      <c r="L2" s="380"/>
      <c r="M2" s="380"/>
      <c r="N2" s="380"/>
    </row>
    <row r="3" spans="1:25">
      <c r="B3" s="381"/>
      <c r="C3" s="382"/>
      <c r="D3" s="383"/>
      <c r="E3" s="384"/>
      <c r="F3" s="385"/>
      <c r="G3" s="383"/>
      <c r="H3" s="383"/>
      <c r="I3" s="386"/>
      <c r="J3" s="387"/>
      <c r="N3" s="379"/>
    </row>
    <row r="4" spans="1:25">
      <c r="B4" s="266"/>
      <c r="C4" s="267"/>
      <c r="D4" s="268" t="s">
        <v>76</v>
      </c>
      <c r="E4" s="269" t="s">
        <v>150</v>
      </c>
      <c r="F4" s="270"/>
      <c r="G4" s="268"/>
      <c r="H4" s="268" t="s">
        <v>54</v>
      </c>
      <c r="I4" s="269" t="s">
        <v>153</v>
      </c>
      <c r="J4" s="271"/>
      <c r="N4" s="379"/>
    </row>
    <row r="5" spans="1:25" ht="11.25" customHeight="1">
      <c r="B5" s="266"/>
      <c r="C5" s="272"/>
      <c r="D5" s="273"/>
      <c r="E5" s="274"/>
      <c r="F5" s="275"/>
      <c r="G5" s="273"/>
      <c r="H5" s="273"/>
      <c r="I5" s="276"/>
      <c r="J5" s="277"/>
      <c r="N5" s="379"/>
    </row>
    <row r="6" spans="1:25">
      <c r="B6" s="562" t="s">
        <v>77</v>
      </c>
      <c r="C6" s="563"/>
      <c r="D6" s="564"/>
      <c r="E6" s="278">
        <f>F605</f>
        <v>98932</v>
      </c>
      <c r="F6" s="279"/>
      <c r="G6" s="563" t="s">
        <v>78</v>
      </c>
      <c r="H6" s="564"/>
      <c r="I6" s="280">
        <f>K605</f>
        <v>19</v>
      </c>
      <c r="J6" s="281"/>
      <c r="N6" s="379"/>
    </row>
    <row r="7" spans="1:25">
      <c r="B7" s="562" t="s">
        <v>79</v>
      </c>
      <c r="C7" s="563"/>
      <c r="D7" s="564"/>
      <c r="E7" s="278">
        <f>G605</f>
        <v>19786.400000000001</v>
      </c>
      <c r="F7" s="279"/>
      <c r="G7" s="563" t="s">
        <v>80</v>
      </c>
      <c r="H7" s="564"/>
      <c r="I7" s="280">
        <f>L605</f>
        <v>0</v>
      </c>
      <c r="J7" s="281"/>
      <c r="N7" s="379"/>
    </row>
    <row r="8" spans="1:25">
      <c r="B8" s="562" t="s">
        <v>81</v>
      </c>
      <c r="C8" s="563"/>
      <c r="D8" s="564"/>
      <c r="E8" s="278">
        <f>H605</f>
        <v>54962.222222222219</v>
      </c>
      <c r="F8" s="279"/>
      <c r="G8" s="563" t="s">
        <v>82</v>
      </c>
      <c r="H8" s="564"/>
      <c r="I8" s="282">
        <f>W605</f>
        <v>38</v>
      </c>
      <c r="J8" s="281"/>
      <c r="N8" s="379"/>
    </row>
    <row r="9" spans="1:25">
      <c r="A9" s="197"/>
      <c r="B9" s="562" t="s">
        <v>83</v>
      </c>
      <c r="C9" s="563"/>
      <c r="D9" s="564"/>
      <c r="E9" s="278">
        <f>N605</f>
        <v>1099.2444444444445</v>
      </c>
      <c r="F9" s="279"/>
      <c r="G9" s="563" t="s">
        <v>84</v>
      </c>
      <c r="H9" s="564"/>
      <c r="I9" s="283">
        <f>X605</f>
        <v>22</v>
      </c>
      <c r="J9" s="281"/>
      <c r="N9" s="379"/>
    </row>
    <row r="10" spans="1:25">
      <c r="B10" s="567" t="s">
        <v>85</v>
      </c>
      <c r="C10" s="565"/>
      <c r="D10" s="566"/>
      <c r="E10" s="278">
        <f>COUNTA(C17,C74,C116,C162,C240,C290,C336,C385,C462,C507,C567)</f>
        <v>11</v>
      </c>
      <c r="F10" s="279"/>
      <c r="G10" s="285"/>
      <c r="H10" s="285"/>
      <c r="I10" s="286"/>
      <c r="J10" s="281"/>
      <c r="N10" s="379"/>
    </row>
    <row r="11" spans="1:25">
      <c r="B11" s="284"/>
      <c r="C11" s="565" t="s">
        <v>86</v>
      </c>
      <c r="D11" s="566"/>
      <c r="E11" s="278">
        <f>J605</f>
        <v>19</v>
      </c>
      <c r="F11" s="279"/>
      <c r="G11" s="279"/>
      <c r="H11" s="279"/>
      <c r="I11" s="286"/>
      <c r="J11" s="281"/>
      <c r="M11" s="198"/>
      <c r="N11" s="379"/>
      <c r="U11" s="198"/>
    </row>
    <row r="12" spans="1:25">
      <c r="B12" s="562" t="s">
        <v>87</v>
      </c>
      <c r="C12" s="563"/>
      <c r="D12" s="564"/>
      <c r="E12" s="278">
        <f>E605</f>
        <v>547</v>
      </c>
      <c r="F12" s="279"/>
      <c r="G12" s="287"/>
      <c r="H12" s="287"/>
      <c r="I12" s="286"/>
      <c r="J12" s="281"/>
      <c r="N12" s="379"/>
      <c r="T12" s="198"/>
      <c r="V12" s="198"/>
    </row>
    <row r="13" spans="1:25" ht="8.25" customHeight="1">
      <c r="B13" s="388"/>
      <c r="C13" s="389"/>
      <c r="D13" s="389"/>
      <c r="E13" s="390"/>
      <c r="F13" s="391"/>
      <c r="G13" s="392"/>
      <c r="H13" s="392"/>
      <c r="I13" s="392"/>
      <c r="J13" s="393"/>
      <c r="N13" s="379"/>
    </row>
    <row r="15" spans="1:25">
      <c r="B15" s="394"/>
      <c r="C15" s="395"/>
      <c r="D15" s="396"/>
      <c r="E15" s="396"/>
      <c r="F15" s="396"/>
      <c r="G15" s="397">
        <v>5</v>
      </c>
      <c r="H15" s="397">
        <v>1.8</v>
      </c>
      <c r="I15" s="398">
        <v>3000</v>
      </c>
      <c r="J15" s="396"/>
      <c r="K15" s="396"/>
      <c r="L15" s="396"/>
      <c r="M15" s="397"/>
      <c r="N15" s="397">
        <v>50</v>
      </c>
      <c r="O15" s="396"/>
      <c r="P15" s="396"/>
      <c r="Q15" s="396"/>
      <c r="R15" s="399"/>
      <c r="S15" s="399"/>
      <c r="T15" s="397"/>
      <c r="U15" s="400">
        <f>(250*12)/2</f>
        <v>1500</v>
      </c>
      <c r="V15" s="397"/>
      <c r="W15" s="397"/>
      <c r="X15" s="397">
        <v>3</v>
      </c>
    </row>
    <row r="16" spans="1:25" ht="91.5" customHeight="1">
      <c r="B16" s="401" t="s">
        <v>88</v>
      </c>
      <c r="C16" s="401" t="s">
        <v>89</v>
      </c>
      <c r="D16" s="401" t="s">
        <v>90</v>
      </c>
      <c r="E16" s="402" t="s">
        <v>91</v>
      </c>
      <c r="F16" s="402" t="s">
        <v>7022</v>
      </c>
      <c r="G16" s="403" t="s">
        <v>92</v>
      </c>
      <c r="H16" s="403" t="s">
        <v>93</v>
      </c>
      <c r="I16" s="403" t="s">
        <v>94</v>
      </c>
      <c r="J16" s="402" t="s">
        <v>95</v>
      </c>
      <c r="K16" s="402" t="s">
        <v>96</v>
      </c>
      <c r="L16" s="404" t="s">
        <v>97</v>
      </c>
      <c r="M16" s="402" t="s">
        <v>98</v>
      </c>
      <c r="N16" s="403" t="s">
        <v>99</v>
      </c>
      <c r="O16" s="402" t="s">
        <v>100</v>
      </c>
      <c r="P16" s="402" t="s">
        <v>101</v>
      </c>
      <c r="Q16" s="402" t="s">
        <v>102</v>
      </c>
      <c r="R16" s="402" t="s">
        <v>103</v>
      </c>
      <c r="S16" s="402" t="s">
        <v>104</v>
      </c>
      <c r="T16" s="402" t="s">
        <v>105</v>
      </c>
      <c r="U16" s="403" t="s">
        <v>106</v>
      </c>
      <c r="V16" s="402" t="s">
        <v>107</v>
      </c>
      <c r="W16" s="403" t="s">
        <v>108</v>
      </c>
      <c r="X16" s="403" t="s">
        <v>109</v>
      </c>
      <c r="Y16" s="403" t="s">
        <v>110</v>
      </c>
    </row>
    <row r="17" spans="2:25" ht="18.75" customHeight="1">
      <c r="B17" s="554">
        <v>1</v>
      </c>
      <c r="C17" s="541" t="s">
        <v>7616</v>
      </c>
      <c r="D17" s="216">
        <v>1</v>
      </c>
      <c r="E17" s="358" t="s">
        <v>7617</v>
      </c>
      <c r="F17" s="405">
        <v>350</v>
      </c>
      <c r="G17" s="406">
        <f>F17/$G$15</f>
        <v>70</v>
      </c>
      <c r="H17" s="407">
        <f t="shared" ref="H17:H71" si="0">F17/$H$15</f>
        <v>194.44444444444443</v>
      </c>
      <c r="I17" s="407">
        <f t="shared" ref="I17:I71" si="1">H17/$I$15</f>
        <v>6.4814814814814811E-2</v>
      </c>
      <c r="J17" s="408"/>
      <c r="K17" s="408"/>
      <c r="L17" s="408"/>
      <c r="M17" s="409"/>
      <c r="N17" s="410">
        <f>M17/$N$15</f>
        <v>0</v>
      </c>
      <c r="O17" s="223"/>
      <c r="P17" s="224"/>
      <c r="Q17" s="224"/>
      <c r="R17" s="224"/>
      <c r="S17" s="224"/>
      <c r="T17" s="225" t="s">
        <v>7618</v>
      </c>
      <c r="U17" s="411">
        <f t="shared" ref="U17:U71" si="2">H17/$U$15</f>
        <v>0.12962962962962962</v>
      </c>
      <c r="V17" s="412"/>
      <c r="W17" s="413" t="str">
        <f>IF(V17&lt;1,"0",IF(V17&lt;5,"2",IF(V17&gt;=5,"6")))</f>
        <v>0</v>
      </c>
      <c r="X17" s="543">
        <f>K73/$X$15</f>
        <v>0.66666666666666663</v>
      </c>
      <c r="Y17" s="229">
        <f>W17/2</f>
        <v>0</v>
      </c>
    </row>
    <row r="18" spans="2:25" ht="18.75" customHeight="1">
      <c r="B18" s="555"/>
      <c r="C18" s="542"/>
      <c r="D18" s="216">
        <v>2</v>
      </c>
      <c r="E18" s="358" t="s">
        <v>7619</v>
      </c>
      <c r="F18" s="405">
        <v>350</v>
      </c>
      <c r="G18" s="406">
        <f t="shared" ref="G18:G71" si="3">F18/$G$15</f>
        <v>70</v>
      </c>
      <c r="H18" s="407">
        <f t="shared" si="0"/>
        <v>194.44444444444443</v>
      </c>
      <c r="I18" s="407">
        <f t="shared" si="1"/>
        <v>6.4814814814814811E-2</v>
      </c>
      <c r="J18" s="216"/>
      <c r="K18" s="408"/>
      <c r="L18" s="408"/>
      <c r="M18" s="409"/>
      <c r="N18" s="410">
        <f t="shared" ref="N18:N71" si="4">M18/$N$15</f>
        <v>0</v>
      </c>
      <c r="O18" s="223"/>
      <c r="P18" s="224"/>
      <c r="Q18" s="224"/>
      <c r="R18" s="224"/>
      <c r="S18" s="224"/>
      <c r="T18" s="225" t="s">
        <v>7618</v>
      </c>
      <c r="U18" s="411">
        <f t="shared" si="2"/>
        <v>0.12962962962962962</v>
      </c>
      <c r="V18" s="412"/>
      <c r="W18" s="413" t="str">
        <f t="shared" ref="W18:W71" si="5">IF(V18&lt;1,"0",IF(V18&lt;5,"2",IF(V18&gt;=5,"6")))</f>
        <v>0</v>
      </c>
      <c r="X18" s="544"/>
      <c r="Y18" s="229">
        <f t="shared" ref="Y18:Y72" si="6">W18/2</f>
        <v>0</v>
      </c>
    </row>
    <row r="19" spans="2:25" ht="18.75" customHeight="1">
      <c r="B19" s="555"/>
      <c r="C19" s="542"/>
      <c r="D19" s="216">
        <v>3</v>
      </c>
      <c r="E19" s="358" t="s">
        <v>7620</v>
      </c>
      <c r="F19" s="405">
        <v>250</v>
      </c>
      <c r="G19" s="406">
        <f t="shared" si="3"/>
        <v>50</v>
      </c>
      <c r="H19" s="407">
        <f t="shared" si="0"/>
        <v>138.88888888888889</v>
      </c>
      <c r="I19" s="407">
        <f t="shared" si="1"/>
        <v>4.6296296296296294E-2</v>
      </c>
      <c r="J19" s="216"/>
      <c r="K19" s="408"/>
      <c r="L19" s="408"/>
      <c r="M19" s="409"/>
      <c r="N19" s="410">
        <f t="shared" si="4"/>
        <v>0</v>
      </c>
      <c r="O19" s="230"/>
      <c r="P19" s="224"/>
      <c r="Q19" s="224"/>
      <c r="R19" s="224"/>
      <c r="S19" s="224"/>
      <c r="T19" s="225" t="s">
        <v>7618</v>
      </c>
      <c r="U19" s="411">
        <f t="shared" si="2"/>
        <v>9.2592592592592587E-2</v>
      </c>
      <c r="V19" s="412"/>
      <c r="W19" s="413" t="str">
        <f t="shared" si="5"/>
        <v>0</v>
      </c>
      <c r="X19" s="544"/>
      <c r="Y19" s="229">
        <f t="shared" si="6"/>
        <v>0</v>
      </c>
    </row>
    <row r="20" spans="2:25" ht="18.75" customHeight="1">
      <c r="B20" s="555"/>
      <c r="C20" s="542"/>
      <c r="D20" s="216">
        <v>4</v>
      </c>
      <c r="E20" s="358" t="s">
        <v>7621</v>
      </c>
      <c r="F20" s="405">
        <v>800</v>
      </c>
      <c r="G20" s="406">
        <f t="shared" si="3"/>
        <v>160</v>
      </c>
      <c r="H20" s="407">
        <f t="shared" si="0"/>
        <v>444.44444444444446</v>
      </c>
      <c r="I20" s="407">
        <f t="shared" si="1"/>
        <v>0.14814814814814814</v>
      </c>
      <c r="J20" s="216"/>
      <c r="K20" s="408"/>
      <c r="L20" s="408"/>
      <c r="M20" s="409"/>
      <c r="N20" s="410">
        <f t="shared" si="4"/>
        <v>0</v>
      </c>
      <c r="O20" s="223"/>
      <c r="P20" s="224"/>
      <c r="Q20" s="224"/>
      <c r="R20" s="224"/>
      <c r="S20" s="224"/>
      <c r="T20" s="225" t="s">
        <v>7618</v>
      </c>
      <c r="U20" s="411">
        <f t="shared" si="2"/>
        <v>0.29629629629629628</v>
      </c>
      <c r="V20" s="412"/>
      <c r="W20" s="413" t="str">
        <f t="shared" si="5"/>
        <v>0</v>
      </c>
      <c r="X20" s="544"/>
      <c r="Y20" s="229">
        <f t="shared" si="6"/>
        <v>0</v>
      </c>
    </row>
    <row r="21" spans="2:25" ht="18.75" customHeight="1">
      <c r="B21" s="555"/>
      <c r="C21" s="542"/>
      <c r="D21" s="216">
        <v>5</v>
      </c>
      <c r="E21" s="216" t="s">
        <v>7622</v>
      </c>
      <c r="F21" s="405">
        <v>100</v>
      </c>
      <c r="G21" s="406">
        <f t="shared" si="3"/>
        <v>20</v>
      </c>
      <c r="H21" s="407">
        <f t="shared" si="0"/>
        <v>55.555555555555557</v>
      </c>
      <c r="I21" s="407">
        <f t="shared" si="1"/>
        <v>1.8518518518518517E-2</v>
      </c>
      <c r="J21" s="216"/>
      <c r="K21" s="408"/>
      <c r="L21" s="408"/>
      <c r="M21" s="409"/>
      <c r="N21" s="410">
        <f t="shared" si="4"/>
        <v>0</v>
      </c>
      <c r="O21" s="223"/>
      <c r="P21" s="224"/>
      <c r="Q21" s="224"/>
      <c r="R21" s="224"/>
      <c r="S21" s="224"/>
      <c r="T21" s="225"/>
      <c r="U21" s="411">
        <f t="shared" si="2"/>
        <v>3.7037037037037035E-2</v>
      </c>
      <c r="V21" s="412"/>
      <c r="W21" s="413" t="str">
        <f t="shared" si="5"/>
        <v>0</v>
      </c>
      <c r="X21" s="544"/>
      <c r="Y21" s="229">
        <f t="shared" si="6"/>
        <v>0</v>
      </c>
    </row>
    <row r="22" spans="2:25" ht="18.75" customHeight="1">
      <c r="B22" s="555"/>
      <c r="C22" s="542"/>
      <c r="D22" s="216">
        <v>6</v>
      </c>
      <c r="E22" s="216" t="s">
        <v>7623</v>
      </c>
      <c r="F22" s="405">
        <v>250</v>
      </c>
      <c r="G22" s="406">
        <f t="shared" si="3"/>
        <v>50</v>
      </c>
      <c r="H22" s="407">
        <f t="shared" si="0"/>
        <v>138.88888888888889</v>
      </c>
      <c r="I22" s="407">
        <f t="shared" si="1"/>
        <v>4.6296296296296294E-2</v>
      </c>
      <c r="J22" s="216"/>
      <c r="K22" s="408"/>
      <c r="L22" s="408"/>
      <c r="M22" s="409"/>
      <c r="N22" s="410">
        <f t="shared" si="4"/>
        <v>0</v>
      </c>
      <c r="O22" s="223"/>
      <c r="P22" s="224"/>
      <c r="Q22" s="224"/>
      <c r="R22" s="224"/>
      <c r="S22" s="224"/>
      <c r="T22" s="225"/>
      <c r="U22" s="411">
        <f t="shared" si="2"/>
        <v>9.2592592592592587E-2</v>
      </c>
      <c r="V22" s="412"/>
      <c r="W22" s="413" t="str">
        <f t="shared" si="5"/>
        <v>0</v>
      </c>
      <c r="X22" s="544"/>
      <c r="Y22" s="229">
        <f t="shared" si="6"/>
        <v>0</v>
      </c>
    </row>
    <row r="23" spans="2:25" ht="18.75" customHeight="1">
      <c r="B23" s="555"/>
      <c r="C23" s="542"/>
      <c r="D23" s="216">
        <v>7</v>
      </c>
      <c r="E23" s="216" t="s">
        <v>7624</v>
      </c>
      <c r="F23" s="405">
        <v>200</v>
      </c>
      <c r="G23" s="406">
        <f t="shared" si="3"/>
        <v>40</v>
      </c>
      <c r="H23" s="407">
        <f t="shared" si="0"/>
        <v>111.11111111111111</v>
      </c>
      <c r="I23" s="407">
        <f t="shared" si="1"/>
        <v>3.7037037037037035E-2</v>
      </c>
      <c r="J23" s="216"/>
      <c r="K23" s="408"/>
      <c r="L23" s="408"/>
      <c r="M23" s="409"/>
      <c r="N23" s="410">
        <f t="shared" si="4"/>
        <v>0</v>
      </c>
      <c r="O23" s="223"/>
      <c r="P23" s="224"/>
      <c r="Q23" s="224"/>
      <c r="R23" s="224"/>
      <c r="S23" s="224"/>
      <c r="T23" s="225"/>
      <c r="U23" s="411">
        <f t="shared" si="2"/>
        <v>7.407407407407407E-2</v>
      </c>
      <c r="V23" s="412"/>
      <c r="W23" s="413" t="str">
        <f t="shared" si="5"/>
        <v>0</v>
      </c>
      <c r="X23" s="544"/>
      <c r="Y23" s="229">
        <f t="shared" si="6"/>
        <v>0</v>
      </c>
    </row>
    <row r="24" spans="2:25" ht="18.75" customHeight="1">
      <c r="B24" s="555"/>
      <c r="C24" s="542"/>
      <c r="D24" s="216">
        <v>8</v>
      </c>
      <c r="E24" s="216" t="s">
        <v>1150</v>
      </c>
      <c r="F24" s="405">
        <v>50</v>
      </c>
      <c r="G24" s="406">
        <f t="shared" si="3"/>
        <v>10</v>
      </c>
      <c r="H24" s="407">
        <f t="shared" si="0"/>
        <v>27.777777777777779</v>
      </c>
      <c r="I24" s="407">
        <f t="shared" si="1"/>
        <v>9.2592592592592587E-3</v>
      </c>
      <c r="J24" s="216"/>
      <c r="K24" s="408"/>
      <c r="L24" s="408"/>
      <c r="M24" s="409"/>
      <c r="N24" s="410">
        <f t="shared" si="4"/>
        <v>0</v>
      </c>
      <c r="O24" s="223"/>
      <c r="P24" s="224"/>
      <c r="Q24" s="224"/>
      <c r="R24" s="224"/>
      <c r="S24" s="224"/>
      <c r="T24" s="225"/>
      <c r="U24" s="411">
        <f t="shared" si="2"/>
        <v>1.8518518518518517E-2</v>
      </c>
      <c r="V24" s="412"/>
      <c r="W24" s="413" t="str">
        <f t="shared" si="5"/>
        <v>0</v>
      </c>
      <c r="X24" s="544"/>
      <c r="Y24" s="229">
        <f t="shared" si="6"/>
        <v>0</v>
      </c>
    </row>
    <row r="25" spans="2:25" ht="18.75" customHeight="1">
      <c r="B25" s="555"/>
      <c r="C25" s="542"/>
      <c r="D25" s="216">
        <v>9</v>
      </c>
      <c r="E25" s="216" t="s">
        <v>6296</v>
      </c>
      <c r="F25" s="405">
        <v>37</v>
      </c>
      <c r="G25" s="406">
        <f t="shared" si="3"/>
        <v>7.4</v>
      </c>
      <c r="H25" s="407">
        <f t="shared" si="0"/>
        <v>20.555555555555554</v>
      </c>
      <c r="I25" s="407">
        <f t="shared" si="1"/>
        <v>6.8518518518518512E-3</v>
      </c>
      <c r="J25" s="216"/>
      <c r="K25" s="408"/>
      <c r="L25" s="408"/>
      <c r="M25" s="409"/>
      <c r="N25" s="410">
        <f t="shared" si="4"/>
        <v>0</v>
      </c>
      <c r="O25" s="223"/>
      <c r="P25" s="224"/>
      <c r="Q25" s="224"/>
      <c r="R25" s="224"/>
      <c r="S25" s="224"/>
      <c r="T25" s="225"/>
      <c r="U25" s="411">
        <f t="shared" si="2"/>
        <v>1.3703703703703702E-2</v>
      </c>
      <c r="V25" s="412"/>
      <c r="W25" s="413" t="str">
        <f t="shared" si="5"/>
        <v>0</v>
      </c>
      <c r="X25" s="544"/>
      <c r="Y25" s="229">
        <f t="shared" si="6"/>
        <v>0</v>
      </c>
    </row>
    <row r="26" spans="2:25" ht="18.75" customHeight="1">
      <c r="B26" s="555"/>
      <c r="C26" s="542"/>
      <c r="D26" s="216">
        <v>10</v>
      </c>
      <c r="E26" s="216" t="s">
        <v>7625</v>
      </c>
      <c r="F26" s="405">
        <v>50</v>
      </c>
      <c r="G26" s="406">
        <f t="shared" si="3"/>
        <v>10</v>
      </c>
      <c r="H26" s="407">
        <f t="shared" si="0"/>
        <v>27.777777777777779</v>
      </c>
      <c r="I26" s="407">
        <f t="shared" si="1"/>
        <v>9.2592592592592587E-3</v>
      </c>
      <c r="J26" s="216" t="s">
        <v>7626</v>
      </c>
      <c r="K26" s="216" t="s">
        <v>7626</v>
      </c>
      <c r="L26" s="408"/>
      <c r="M26" s="409">
        <f>SUM(H17:H43)</f>
        <v>2578.8888888888891</v>
      </c>
      <c r="N26" s="410">
        <f t="shared" si="4"/>
        <v>51.577777777777783</v>
      </c>
      <c r="O26" s="223" t="s">
        <v>480</v>
      </c>
      <c r="P26" s="224" t="s">
        <v>7458</v>
      </c>
      <c r="Q26" s="224"/>
      <c r="R26" s="224" t="s">
        <v>2634</v>
      </c>
      <c r="S26" s="224"/>
      <c r="T26" s="225"/>
      <c r="U26" s="411">
        <f t="shared" si="2"/>
        <v>1.8518518518518517E-2</v>
      </c>
      <c r="V26" s="412">
        <f>SUM(U17:U43)</f>
        <v>1.7192592592592595</v>
      </c>
      <c r="W26" s="413" t="str">
        <f t="shared" si="5"/>
        <v>2</v>
      </c>
      <c r="X26" s="544"/>
      <c r="Y26" s="229">
        <f t="shared" si="6"/>
        <v>1</v>
      </c>
    </row>
    <row r="27" spans="2:25" ht="18.75" customHeight="1">
      <c r="B27" s="555"/>
      <c r="C27" s="542"/>
      <c r="D27" s="216">
        <v>11</v>
      </c>
      <c r="E27" s="216" t="s">
        <v>7627</v>
      </c>
      <c r="F27" s="405">
        <v>50</v>
      </c>
      <c r="G27" s="406">
        <f t="shared" si="3"/>
        <v>10</v>
      </c>
      <c r="H27" s="407">
        <f t="shared" si="0"/>
        <v>27.777777777777779</v>
      </c>
      <c r="I27" s="407">
        <f t="shared" si="1"/>
        <v>9.2592592592592587E-3</v>
      </c>
      <c r="J27" s="216"/>
      <c r="K27" s="408"/>
      <c r="L27" s="408"/>
      <c r="M27" s="409"/>
      <c r="N27" s="410">
        <f t="shared" si="4"/>
        <v>0</v>
      </c>
      <c r="O27" s="223"/>
      <c r="P27" s="224"/>
      <c r="Q27" s="224"/>
      <c r="R27" s="224"/>
      <c r="S27" s="224"/>
      <c r="T27" s="225"/>
      <c r="U27" s="411">
        <f t="shared" si="2"/>
        <v>1.8518518518518517E-2</v>
      </c>
      <c r="V27" s="412"/>
      <c r="W27" s="413" t="str">
        <f t="shared" si="5"/>
        <v>0</v>
      </c>
      <c r="X27" s="544"/>
      <c r="Y27" s="229">
        <f t="shared" si="6"/>
        <v>0</v>
      </c>
    </row>
    <row r="28" spans="2:25" ht="18.75" customHeight="1">
      <c r="B28" s="555"/>
      <c r="C28" s="542"/>
      <c r="D28" s="216">
        <v>12</v>
      </c>
      <c r="E28" s="358" t="s">
        <v>7628</v>
      </c>
      <c r="F28" s="405">
        <v>350</v>
      </c>
      <c r="G28" s="406">
        <f t="shared" si="3"/>
        <v>70</v>
      </c>
      <c r="H28" s="407">
        <f t="shared" si="0"/>
        <v>194.44444444444443</v>
      </c>
      <c r="I28" s="407">
        <f t="shared" si="1"/>
        <v>6.4814814814814811E-2</v>
      </c>
      <c r="J28" s="216"/>
      <c r="K28" s="408"/>
      <c r="L28" s="408"/>
      <c r="M28" s="409"/>
      <c r="N28" s="410">
        <f t="shared" si="4"/>
        <v>0</v>
      </c>
      <c r="O28" s="223"/>
      <c r="P28" s="224"/>
      <c r="Q28" s="224"/>
      <c r="R28" s="224"/>
      <c r="S28" s="224"/>
      <c r="T28" s="225" t="s">
        <v>7618</v>
      </c>
      <c r="U28" s="411">
        <f t="shared" si="2"/>
        <v>0.12962962962962962</v>
      </c>
      <c r="V28" s="412"/>
      <c r="W28" s="413" t="str">
        <f t="shared" si="5"/>
        <v>0</v>
      </c>
      <c r="X28" s="544"/>
      <c r="Y28" s="229">
        <f t="shared" si="6"/>
        <v>0</v>
      </c>
    </row>
    <row r="29" spans="2:25" ht="18.75" customHeight="1">
      <c r="B29" s="555"/>
      <c r="C29" s="542"/>
      <c r="D29" s="216">
        <v>13</v>
      </c>
      <c r="E29" s="358" t="s">
        <v>7629</v>
      </c>
      <c r="F29" s="405">
        <v>350</v>
      </c>
      <c r="G29" s="406">
        <f t="shared" si="3"/>
        <v>70</v>
      </c>
      <c r="H29" s="407">
        <f t="shared" si="0"/>
        <v>194.44444444444443</v>
      </c>
      <c r="I29" s="407">
        <f t="shared" si="1"/>
        <v>6.4814814814814811E-2</v>
      </c>
      <c r="J29" s="216"/>
      <c r="K29" s="408"/>
      <c r="L29" s="408"/>
      <c r="M29" s="409"/>
      <c r="N29" s="410">
        <f t="shared" si="4"/>
        <v>0</v>
      </c>
      <c r="O29" s="223"/>
      <c r="P29" s="224"/>
      <c r="Q29" s="224"/>
      <c r="R29" s="224"/>
      <c r="S29" s="224"/>
      <c r="T29" s="225" t="s">
        <v>7618</v>
      </c>
      <c r="U29" s="411">
        <f t="shared" si="2"/>
        <v>0.12962962962962962</v>
      </c>
      <c r="V29" s="412"/>
      <c r="W29" s="413" t="str">
        <f t="shared" si="5"/>
        <v>0</v>
      </c>
      <c r="X29" s="544"/>
      <c r="Y29" s="229">
        <f t="shared" si="6"/>
        <v>0</v>
      </c>
    </row>
    <row r="30" spans="2:25" ht="18.75" customHeight="1">
      <c r="B30" s="555"/>
      <c r="C30" s="542"/>
      <c r="D30" s="216">
        <v>14</v>
      </c>
      <c r="E30" s="216" t="s">
        <v>7630</v>
      </c>
      <c r="F30" s="405">
        <v>70</v>
      </c>
      <c r="G30" s="406">
        <f t="shared" si="3"/>
        <v>14</v>
      </c>
      <c r="H30" s="407">
        <f t="shared" si="0"/>
        <v>38.888888888888886</v>
      </c>
      <c r="I30" s="407">
        <f t="shared" si="1"/>
        <v>1.2962962962962963E-2</v>
      </c>
      <c r="J30" s="216"/>
      <c r="K30" s="408"/>
      <c r="L30" s="408"/>
      <c r="M30" s="409"/>
      <c r="N30" s="410">
        <f t="shared" si="4"/>
        <v>0</v>
      </c>
      <c r="O30" s="223"/>
      <c r="P30" s="224"/>
      <c r="Q30" s="224"/>
      <c r="R30" s="224"/>
      <c r="S30" s="224"/>
      <c r="T30" s="225"/>
      <c r="U30" s="411">
        <f t="shared" si="2"/>
        <v>2.5925925925925925E-2</v>
      </c>
      <c r="V30" s="412"/>
      <c r="W30" s="413" t="str">
        <f t="shared" si="5"/>
        <v>0</v>
      </c>
      <c r="X30" s="544"/>
      <c r="Y30" s="229">
        <f t="shared" si="6"/>
        <v>0</v>
      </c>
    </row>
    <row r="31" spans="2:25" ht="18.75" customHeight="1">
      <c r="B31" s="555"/>
      <c r="C31" s="542"/>
      <c r="D31" s="216">
        <v>15</v>
      </c>
      <c r="E31" s="216" t="s">
        <v>5691</v>
      </c>
      <c r="F31" s="405">
        <v>50</v>
      </c>
      <c r="G31" s="406">
        <f t="shared" si="3"/>
        <v>10</v>
      </c>
      <c r="H31" s="407">
        <f t="shared" si="0"/>
        <v>27.777777777777779</v>
      </c>
      <c r="I31" s="407">
        <f t="shared" si="1"/>
        <v>9.2592592592592587E-3</v>
      </c>
      <c r="J31" s="216"/>
      <c r="K31" s="408"/>
      <c r="L31" s="408"/>
      <c r="M31" s="409"/>
      <c r="N31" s="410">
        <f t="shared" si="4"/>
        <v>0</v>
      </c>
      <c r="O31" s="223"/>
      <c r="P31" s="224"/>
      <c r="Q31" s="224"/>
      <c r="R31" s="224"/>
      <c r="S31" s="224"/>
      <c r="T31" s="225"/>
      <c r="U31" s="411">
        <f t="shared" si="2"/>
        <v>1.8518518518518517E-2</v>
      </c>
      <c r="V31" s="412"/>
      <c r="W31" s="413" t="str">
        <f t="shared" si="5"/>
        <v>0</v>
      </c>
      <c r="X31" s="544"/>
      <c r="Y31" s="229">
        <f t="shared" si="6"/>
        <v>0</v>
      </c>
    </row>
    <row r="32" spans="2:25" ht="18.75" customHeight="1">
      <c r="B32" s="555"/>
      <c r="C32" s="542"/>
      <c r="D32" s="216">
        <v>16</v>
      </c>
      <c r="E32" s="216" t="s">
        <v>7631</v>
      </c>
      <c r="F32" s="405">
        <v>50</v>
      </c>
      <c r="G32" s="406">
        <f t="shared" si="3"/>
        <v>10</v>
      </c>
      <c r="H32" s="407">
        <f t="shared" si="0"/>
        <v>27.777777777777779</v>
      </c>
      <c r="I32" s="407">
        <f t="shared" si="1"/>
        <v>9.2592592592592587E-3</v>
      </c>
      <c r="J32" s="216"/>
      <c r="K32" s="408"/>
      <c r="L32" s="408"/>
      <c r="M32" s="409"/>
      <c r="N32" s="410">
        <f t="shared" si="4"/>
        <v>0</v>
      </c>
      <c r="O32" s="223"/>
      <c r="P32" s="224"/>
      <c r="Q32" s="224"/>
      <c r="R32" s="224"/>
      <c r="S32" s="224"/>
      <c r="T32" s="225"/>
      <c r="U32" s="411">
        <f t="shared" si="2"/>
        <v>1.8518518518518517E-2</v>
      </c>
      <c r="V32" s="412"/>
      <c r="W32" s="413" t="str">
        <f t="shared" si="5"/>
        <v>0</v>
      </c>
      <c r="X32" s="544"/>
      <c r="Y32" s="229">
        <f t="shared" si="6"/>
        <v>0</v>
      </c>
    </row>
    <row r="33" spans="2:25" ht="18.75" customHeight="1">
      <c r="B33" s="555"/>
      <c r="C33" s="542"/>
      <c r="D33" s="216">
        <v>17</v>
      </c>
      <c r="E33" s="216" t="s">
        <v>7632</v>
      </c>
      <c r="F33" s="405">
        <v>100</v>
      </c>
      <c r="G33" s="406">
        <f t="shared" si="3"/>
        <v>20</v>
      </c>
      <c r="H33" s="407">
        <f t="shared" si="0"/>
        <v>55.555555555555557</v>
      </c>
      <c r="I33" s="407">
        <f t="shared" si="1"/>
        <v>1.8518518518518517E-2</v>
      </c>
      <c r="J33" s="216"/>
      <c r="K33" s="408"/>
      <c r="L33" s="408"/>
      <c r="M33" s="409"/>
      <c r="N33" s="410">
        <f t="shared" si="4"/>
        <v>0</v>
      </c>
      <c r="O33" s="223"/>
      <c r="P33" s="224"/>
      <c r="Q33" s="224"/>
      <c r="R33" s="224"/>
      <c r="S33" s="224"/>
      <c r="T33" s="225"/>
      <c r="U33" s="411">
        <f t="shared" si="2"/>
        <v>3.7037037037037035E-2</v>
      </c>
      <c r="V33" s="412"/>
      <c r="W33" s="413" t="str">
        <f t="shared" si="5"/>
        <v>0</v>
      </c>
      <c r="X33" s="544"/>
      <c r="Y33" s="229">
        <f t="shared" si="6"/>
        <v>0</v>
      </c>
    </row>
    <row r="34" spans="2:25" ht="18.75" customHeight="1">
      <c r="B34" s="555"/>
      <c r="C34" s="542"/>
      <c r="D34" s="216">
        <v>18</v>
      </c>
      <c r="E34" s="216" t="s">
        <v>7633</v>
      </c>
      <c r="F34" s="405">
        <v>100</v>
      </c>
      <c r="G34" s="406">
        <f t="shared" si="3"/>
        <v>20</v>
      </c>
      <c r="H34" s="407">
        <f t="shared" si="0"/>
        <v>55.555555555555557</v>
      </c>
      <c r="I34" s="407">
        <f t="shared" si="1"/>
        <v>1.8518518518518517E-2</v>
      </c>
      <c r="J34" s="216"/>
      <c r="K34" s="408"/>
      <c r="L34" s="408"/>
      <c r="M34" s="409"/>
      <c r="N34" s="410">
        <f t="shared" si="4"/>
        <v>0</v>
      </c>
      <c r="O34" s="223"/>
      <c r="P34" s="224"/>
      <c r="Q34" s="224"/>
      <c r="R34" s="224"/>
      <c r="S34" s="224"/>
      <c r="T34" s="225"/>
      <c r="U34" s="411">
        <f t="shared" si="2"/>
        <v>3.7037037037037035E-2</v>
      </c>
      <c r="V34" s="412"/>
      <c r="W34" s="413" t="str">
        <f t="shared" si="5"/>
        <v>0</v>
      </c>
      <c r="X34" s="544"/>
      <c r="Y34" s="229">
        <f t="shared" si="6"/>
        <v>0</v>
      </c>
    </row>
    <row r="35" spans="2:25" ht="18.75" customHeight="1">
      <c r="B35" s="555"/>
      <c r="C35" s="542"/>
      <c r="D35" s="216">
        <v>19</v>
      </c>
      <c r="E35" s="216" t="s">
        <v>7634</v>
      </c>
      <c r="F35" s="405">
        <v>180</v>
      </c>
      <c r="G35" s="406">
        <f t="shared" si="3"/>
        <v>36</v>
      </c>
      <c r="H35" s="407">
        <f t="shared" si="0"/>
        <v>100</v>
      </c>
      <c r="I35" s="407">
        <f t="shared" si="1"/>
        <v>3.3333333333333333E-2</v>
      </c>
      <c r="J35" s="216"/>
      <c r="K35" s="408"/>
      <c r="L35" s="408"/>
      <c r="M35" s="409"/>
      <c r="N35" s="410">
        <f t="shared" si="4"/>
        <v>0</v>
      </c>
      <c r="O35" s="223"/>
      <c r="P35" s="224"/>
      <c r="Q35" s="224"/>
      <c r="R35" s="224"/>
      <c r="S35" s="224"/>
      <c r="T35" s="225"/>
      <c r="U35" s="411">
        <f t="shared" si="2"/>
        <v>6.6666666666666666E-2</v>
      </c>
      <c r="V35" s="412"/>
      <c r="W35" s="413" t="str">
        <f t="shared" si="5"/>
        <v>0</v>
      </c>
      <c r="X35" s="544"/>
      <c r="Y35" s="229">
        <f t="shared" si="6"/>
        <v>0</v>
      </c>
    </row>
    <row r="36" spans="2:25" ht="18.75" customHeight="1">
      <c r="B36" s="555"/>
      <c r="C36" s="542"/>
      <c r="D36" s="216">
        <v>20</v>
      </c>
      <c r="E36" s="216" t="s">
        <v>7635</v>
      </c>
      <c r="F36" s="405">
        <v>200</v>
      </c>
      <c r="G36" s="406">
        <f t="shared" si="3"/>
        <v>40</v>
      </c>
      <c r="H36" s="407">
        <f t="shared" si="0"/>
        <v>111.11111111111111</v>
      </c>
      <c r="I36" s="407">
        <f t="shared" si="1"/>
        <v>3.7037037037037035E-2</v>
      </c>
      <c r="J36" s="216"/>
      <c r="K36" s="408"/>
      <c r="L36" s="408"/>
      <c r="M36" s="409"/>
      <c r="N36" s="410">
        <f t="shared" si="4"/>
        <v>0</v>
      </c>
      <c r="O36" s="223"/>
      <c r="P36" s="224"/>
      <c r="Q36" s="224"/>
      <c r="R36" s="224"/>
      <c r="S36" s="224"/>
      <c r="T36" s="225"/>
      <c r="U36" s="411">
        <f t="shared" si="2"/>
        <v>7.407407407407407E-2</v>
      </c>
      <c r="V36" s="412"/>
      <c r="W36" s="413" t="str">
        <f t="shared" si="5"/>
        <v>0</v>
      </c>
      <c r="X36" s="544"/>
      <c r="Y36" s="229">
        <f t="shared" si="6"/>
        <v>0</v>
      </c>
    </row>
    <row r="37" spans="2:25" ht="18.75" customHeight="1">
      <c r="B37" s="555"/>
      <c r="C37" s="542"/>
      <c r="D37" s="216">
        <v>21</v>
      </c>
      <c r="E37" s="216" t="s">
        <v>7636</v>
      </c>
      <c r="F37" s="405">
        <v>80</v>
      </c>
      <c r="G37" s="406">
        <f t="shared" si="3"/>
        <v>16</v>
      </c>
      <c r="H37" s="407">
        <f t="shared" si="0"/>
        <v>44.444444444444443</v>
      </c>
      <c r="I37" s="407">
        <f t="shared" si="1"/>
        <v>1.4814814814814814E-2</v>
      </c>
      <c r="J37" s="216"/>
      <c r="K37" s="408"/>
      <c r="L37" s="408"/>
      <c r="M37" s="409"/>
      <c r="N37" s="410">
        <f t="shared" si="4"/>
        <v>0</v>
      </c>
      <c r="O37" s="223"/>
      <c r="P37" s="224"/>
      <c r="Q37" s="224"/>
      <c r="R37" s="224"/>
      <c r="S37" s="224"/>
      <c r="T37" s="225"/>
      <c r="U37" s="411">
        <f t="shared" si="2"/>
        <v>2.9629629629629627E-2</v>
      </c>
      <c r="V37" s="412"/>
      <c r="W37" s="413" t="str">
        <f t="shared" si="5"/>
        <v>0</v>
      </c>
      <c r="X37" s="544"/>
      <c r="Y37" s="229">
        <f t="shared" si="6"/>
        <v>0</v>
      </c>
    </row>
    <row r="38" spans="2:25" ht="18.75" customHeight="1">
      <c r="B38" s="555"/>
      <c r="C38" s="542"/>
      <c r="D38" s="216">
        <v>22</v>
      </c>
      <c r="E38" s="216" t="s">
        <v>7637</v>
      </c>
      <c r="F38" s="405">
        <v>50</v>
      </c>
      <c r="G38" s="406">
        <f t="shared" si="3"/>
        <v>10</v>
      </c>
      <c r="H38" s="407">
        <f t="shared" si="0"/>
        <v>27.777777777777779</v>
      </c>
      <c r="I38" s="407">
        <f t="shared" si="1"/>
        <v>9.2592592592592587E-3</v>
      </c>
      <c r="J38" s="216"/>
      <c r="K38" s="408"/>
      <c r="L38" s="408"/>
      <c r="M38" s="409"/>
      <c r="N38" s="410">
        <f t="shared" si="4"/>
        <v>0</v>
      </c>
      <c r="O38" s="223"/>
      <c r="P38" s="224"/>
      <c r="Q38" s="224"/>
      <c r="R38" s="224"/>
      <c r="S38" s="224"/>
      <c r="T38" s="225"/>
      <c r="U38" s="411">
        <f t="shared" si="2"/>
        <v>1.8518518518518517E-2</v>
      </c>
      <c r="V38" s="412"/>
      <c r="W38" s="413" t="str">
        <f t="shared" si="5"/>
        <v>0</v>
      </c>
      <c r="X38" s="544"/>
      <c r="Y38" s="229">
        <f t="shared" si="6"/>
        <v>0</v>
      </c>
    </row>
    <row r="39" spans="2:25" ht="18.75" customHeight="1">
      <c r="B39" s="555"/>
      <c r="C39" s="542"/>
      <c r="D39" s="216">
        <v>23</v>
      </c>
      <c r="E39" s="187" t="s">
        <v>7638</v>
      </c>
      <c r="F39" s="405">
        <v>90</v>
      </c>
      <c r="G39" s="406">
        <f t="shared" si="3"/>
        <v>18</v>
      </c>
      <c r="H39" s="407">
        <f t="shared" si="0"/>
        <v>50</v>
      </c>
      <c r="I39" s="407">
        <f t="shared" si="1"/>
        <v>1.6666666666666666E-2</v>
      </c>
      <c r="J39" s="216"/>
      <c r="K39" s="408"/>
      <c r="L39" s="408"/>
      <c r="M39" s="409"/>
      <c r="N39" s="410">
        <f t="shared" si="4"/>
        <v>0</v>
      </c>
      <c r="O39" s="223"/>
      <c r="P39" s="224"/>
      <c r="Q39" s="224"/>
      <c r="R39" s="224"/>
      <c r="S39" s="224"/>
      <c r="T39" s="225"/>
      <c r="U39" s="411">
        <f t="shared" si="2"/>
        <v>3.3333333333333333E-2</v>
      </c>
      <c r="V39" s="412"/>
      <c r="W39" s="413" t="str">
        <f t="shared" si="5"/>
        <v>0</v>
      </c>
      <c r="X39" s="544"/>
      <c r="Y39" s="229">
        <f t="shared" si="6"/>
        <v>0</v>
      </c>
    </row>
    <row r="40" spans="2:25" ht="18.75" customHeight="1">
      <c r="B40" s="555"/>
      <c r="C40" s="542"/>
      <c r="D40" s="216">
        <v>24</v>
      </c>
      <c r="E40" s="216" t="s">
        <v>7639</v>
      </c>
      <c r="F40" s="405">
        <v>50</v>
      </c>
      <c r="G40" s="406">
        <f t="shared" si="3"/>
        <v>10</v>
      </c>
      <c r="H40" s="407">
        <f t="shared" si="0"/>
        <v>27.777777777777779</v>
      </c>
      <c r="I40" s="407">
        <f t="shared" si="1"/>
        <v>9.2592592592592587E-3</v>
      </c>
      <c r="J40" s="216"/>
      <c r="K40" s="408"/>
      <c r="L40" s="408"/>
      <c r="M40" s="409"/>
      <c r="N40" s="410">
        <f t="shared" si="4"/>
        <v>0</v>
      </c>
      <c r="O40" s="223"/>
      <c r="P40" s="224"/>
      <c r="Q40" s="224"/>
      <c r="R40" s="224"/>
      <c r="S40" s="224"/>
      <c r="T40" s="225"/>
      <c r="U40" s="411">
        <f t="shared" si="2"/>
        <v>1.8518518518518517E-2</v>
      </c>
      <c r="V40" s="412"/>
      <c r="W40" s="413" t="str">
        <f t="shared" si="5"/>
        <v>0</v>
      </c>
      <c r="X40" s="544"/>
      <c r="Y40" s="229">
        <f t="shared" si="6"/>
        <v>0</v>
      </c>
    </row>
    <row r="41" spans="2:25" ht="18.75" customHeight="1">
      <c r="B41" s="555"/>
      <c r="C41" s="542"/>
      <c r="D41" s="216">
        <v>25</v>
      </c>
      <c r="E41" s="216" t="s">
        <v>5986</v>
      </c>
      <c r="F41" s="405">
        <v>120</v>
      </c>
      <c r="G41" s="406">
        <f t="shared" si="3"/>
        <v>24</v>
      </c>
      <c r="H41" s="407">
        <f t="shared" si="0"/>
        <v>66.666666666666671</v>
      </c>
      <c r="I41" s="407">
        <f t="shared" si="1"/>
        <v>2.2222222222222223E-2</v>
      </c>
      <c r="J41" s="216"/>
      <c r="K41" s="408"/>
      <c r="L41" s="408"/>
      <c r="M41" s="409"/>
      <c r="N41" s="410">
        <f t="shared" si="4"/>
        <v>0</v>
      </c>
      <c r="O41" s="223"/>
      <c r="P41" s="224"/>
      <c r="Q41" s="224"/>
      <c r="R41" s="224"/>
      <c r="S41" s="224"/>
      <c r="T41" s="225"/>
      <c r="U41" s="411">
        <f t="shared" si="2"/>
        <v>4.4444444444444446E-2</v>
      </c>
      <c r="V41" s="412"/>
      <c r="W41" s="413" t="str">
        <f t="shared" si="5"/>
        <v>0</v>
      </c>
      <c r="X41" s="544"/>
      <c r="Y41" s="229">
        <f t="shared" si="6"/>
        <v>0</v>
      </c>
    </row>
    <row r="42" spans="2:25" ht="18.75" customHeight="1">
      <c r="B42" s="555"/>
      <c r="C42" s="542"/>
      <c r="D42" s="216">
        <v>26</v>
      </c>
      <c r="E42" s="216" t="s">
        <v>7640</v>
      </c>
      <c r="F42" s="405">
        <v>70</v>
      </c>
      <c r="G42" s="406">
        <f t="shared" si="3"/>
        <v>14</v>
      </c>
      <c r="H42" s="407">
        <f t="shared" si="0"/>
        <v>38.888888888888886</v>
      </c>
      <c r="I42" s="407">
        <f t="shared" si="1"/>
        <v>1.2962962962962963E-2</v>
      </c>
      <c r="J42" s="216"/>
      <c r="K42" s="408"/>
      <c r="L42" s="408"/>
      <c r="M42" s="409"/>
      <c r="N42" s="410">
        <f t="shared" si="4"/>
        <v>0</v>
      </c>
      <c r="O42" s="223"/>
      <c r="P42" s="224"/>
      <c r="Q42" s="224"/>
      <c r="R42" s="224"/>
      <c r="S42" s="224"/>
      <c r="T42" s="225"/>
      <c r="U42" s="411">
        <f t="shared" si="2"/>
        <v>2.5925925925925925E-2</v>
      </c>
      <c r="V42" s="412"/>
      <c r="W42" s="413" t="str">
        <f t="shared" si="5"/>
        <v>0</v>
      </c>
      <c r="X42" s="544"/>
      <c r="Y42" s="229">
        <f t="shared" si="6"/>
        <v>0</v>
      </c>
    </row>
    <row r="43" spans="2:25" ht="18.75" customHeight="1">
      <c r="B43" s="555"/>
      <c r="C43" s="542"/>
      <c r="D43" s="216">
        <v>27</v>
      </c>
      <c r="E43" s="358" t="s">
        <v>7641</v>
      </c>
      <c r="F43" s="405">
        <v>245</v>
      </c>
      <c r="G43" s="406">
        <f t="shared" si="3"/>
        <v>49</v>
      </c>
      <c r="H43" s="407">
        <f t="shared" si="0"/>
        <v>136.11111111111111</v>
      </c>
      <c r="I43" s="407">
        <f t="shared" si="1"/>
        <v>4.5370370370370373E-2</v>
      </c>
      <c r="J43" s="216"/>
      <c r="K43" s="408"/>
      <c r="L43" s="408"/>
      <c r="M43" s="409"/>
      <c r="N43" s="410">
        <f t="shared" si="4"/>
        <v>0</v>
      </c>
      <c r="O43" s="223"/>
      <c r="P43" s="224"/>
      <c r="Q43" s="224"/>
      <c r="R43" s="224"/>
      <c r="S43" s="224"/>
      <c r="T43" s="225" t="s">
        <v>7618</v>
      </c>
      <c r="U43" s="411">
        <f t="shared" si="2"/>
        <v>9.0740740740740747E-2</v>
      </c>
      <c r="V43" s="412"/>
      <c r="W43" s="413" t="str">
        <f t="shared" si="5"/>
        <v>0</v>
      </c>
      <c r="X43" s="544"/>
      <c r="Y43" s="229">
        <f t="shared" si="6"/>
        <v>0</v>
      </c>
    </row>
    <row r="44" spans="2:25" ht="18.75" customHeight="1">
      <c r="B44" s="555"/>
      <c r="C44" s="542"/>
      <c r="D44" s="216"/>
      <c r="E44" s="216"/>
      <c r="F44" s="405"/>
      <c r="G44" s="406">
        <f t="shared" si="3"/>
        <v>0</v>
      </c>
      <c r="H44" s="407">
        <f t="shared" si="0"/>
        <v>0</v>
      </c>
      <c r="I44" s="407">
        <f t="shared" si="1"/>
        <v>0</v>
      </c>
      <c r="J44" s="216"/>
      <c r="K44" s="408"/>
      <c r="L44" s="408"/>
      <c r="M44" s="409"/>
      <c r="N44" s="410">
        <f t="shared" si="4"/>
        <v>0</v>
      </c>
      <c r="O44" s="223"/>
      <c r="P44" s="224"/>
      <c r="Q44" s="224"/>
      <c r="R44" s="224"/>
      <c r="S44" s="224"/>
      <c r="T44" s="225"/>
      <c r="U44" s="411">
        <f t="shared" si="2"/>
        <v>0</v>
      </c>
      <c r="V44" s="412"/>
      <c r="W44" s="413" t="str">
        <f t="shared" si="5"/>
        <v>0</v>
      </c>
      <c r="X44" s="544"/>
      <c r="Y44" s="229">
        <f t="shared" si="6"/>
        <v>0</v>
      </c>
    </row>
    <row r="45" spans="2:25" ht="18.75" customHeight="1">
      <c r="B45" s="555"/>
      <c r="C45" s="542"/>
      <c r="D45" s="216">
        <v>1</v>
      </c>
      <c r="E45" s="358" t="s">
        <v>7642</v>
      </c>
      <c r="F45" s="405">
        <v>240</v>
      </c>
      <c r="G45" s="406">
        <f t="shared" si="3"/>
        <v>48</v>
      </c>
      <c r="H45" s="407">
        <f t="shared" si="0"/>
        <v>133.33333333333334</v>
      </c>
      <c r="I45" s="407">
        <f t="shared" si="1"/>
        <v>4.4444444444444446E-2</v>
      </c>
      <c r="J45" s="216"/>
      <c r="K45" s="408"/>
      <c r="L45" s="408"/>
      <c r="M45" s="409"/>
      <c r="N45" s="410">
        <f t="shared" si="4"/>
        <v>0</v>
      </c>
      <c r="O45" s="223"/>
      <c r="P45" s="224"/>
      <c r="Q45" s="224"/>
      <c r="R45" s="224"/>
      <c r="S45" s="224"/>
      <c r="T45" s="225" t="s">
        <v>7618</v>
      </c>
      <c r="U45" s="411">
        <f t="shared" si="2"/>
        <v>8.8888888888888892E-2</v>
      </c>
      <c r="V45" s="412"/>
      <c r="W45" s="413" t="str">
        <f t="shared" si="5"/>
        <v>0</v>
      </c>
      <c r="X45" s="544"/>
      <c r="Y45" s="229">
        <f t="shared" si="6"/>
        <v>0</v>
      </c>
    </row>
    <row r="46" spans="2:25" ht="18.75" customHeight="1">
      <c r="B46" s="555"/>
      <c r="C46" s="542"/>
      <c r="D46" s="216">
        <v>2</v>
      </c>
      <c r="E46" s="358" t="s">
        <v>7643</v>
      </c>
      <c r="F46" s="405">
        <v>200</v>
      </c>
      <c r="G46" s="406">
        <f t="shared" si="3"/>
        <v>40</v>
      </c>
      <c r="H46" s="407">
        <f t="shared" si="0"/>
        <v>111.11111111111111</v>
      </c>
      <c r="I46" s="407">
        <f t="shared" si="1"/>
        <v>3.7037037037037035E-2</v>
      </c>
      <c r="J46" s="216"/>
      <c r="K46" s="408"/>
      <c r="L46" s="408"/>
      <c r="M46" s="409"/>
      <c r="N46" s="410">
        <f t="shared" si="4"/>
        <v>0</v>
      </c>
      <c r="O46" s="223"/>
      <c r="P46" s="224"/>
      <c r="Q46" s="224"/>
      <c r="R46" s="224"/>
      <c r="S46" s="224"/>
      <c r="T46" s="225" t="s">
        <v>7618</v>
      </c>
      <c r="U46" s="411">
        <f t="shared" si="2"/>
        <v>7.407407407407407E-2</v>
      </c>
      <c r="V46" s="412"/>
      <c r="W46" s="413" t="str">
        <f t="shared" si="5"/>
        <v>0</v>
      </c>
      <c r="X46" s="544"/>
      <c r="Y46" s="229">
        <f t="shared" si="6"/>
        <v>0</v>
      </c>
    </row>
    <row r="47" spans="2:25" ht="18.75" customHeight="1">
      <c r="B47" s="555"/>
      <c r="C47" s="542"/>
      <c r="D47" s="216">
        <v>3</v>
      </c>
      <c r="E47" s="231" t="s">
        <v>7644</v>
      </c>
      <c r="F47" s="405">
        <v>80</v>
      </c>
      <c r="G47" s="406">
        <f t="shared" si="3"/>
        <v>16</v>
      </c>
      <c r="H47" s="407">
        <f t="shared" si="0"/>
        <v>44.444444444444443</v>
      </c>
      <c r="I47" s="407">
        <f t="shared" si="1"/>
        <v>1.4814814814814814E-2</v>
      </c>
      <c r="J47" s="231"/>
      <c r="K47" s="408"/>
      <c r="L47" s="408"/>
      <c r="M47" s="409"/>
      <c r="N47" s="410">
        <f t="shared" si="4"/>
        <v>0</v>
      </c>
      <c r="O47" s="223"/>
      <c r="P47" s="224"/>
      <c r="Q47" s="224"/>
      <c r="R47" s="224"/>
      <c r="S47" s="224"/>
      <c r="T47" s="225"/>
      <c r="U47" s="411">
        <f t="shared" si="2"/>
        <v>2.9629629629629627E-2</v>
      </c>
      <c r="V47" s="412"/>
      <c r="W47" s="413" t="str">
        <f t="shared" si="5"/>
        <v>0</v>
      </c>
      <c r="X47" s="544"/>
      <c r="Y47" s="229">
        <f t="shared" si="6"/>
        <v>0</v>
      </c>
    </row>
    <row r="48" spans="2:25" ht="18.75" customHeight="1">
      <c r="B48" s="555"/>
      <c r="C48" s="542"/>
      <c r="D48" s="216">
        <v>4</v>
      </c>
      <c r="E48" s="216" t="s">
        <v>7645</v>
      </c>
      <c r="F48" s="405">
        <v>100</v>
      </c>
      <c r="G48" s="406">
        <f t="shared" si="3"/>
        <v>20</v>
      </c>
      <c r="H48" s="407">
        <f t="shared" si="0"/>
        <v>55.555555555555557</v>
      </c>
      <c r="I48" s="407">
        <f t="shared" si="1"/>
        <v>1.8518518518518517E-2</v>
      </c>
      <c r="J48" s="216"/>
      <c r="K48" s="408" t="s">
        <v>7646</v>
      </c>
      <c r="L48" s="408"/>
      <c r="M48" s="409">
        <f>SUM(H45:H70)</f>
        <v>2258.8888888888896</v>
      </c>
      <c r="N48" s="410">
        <f t="shared" si="4"/>
        <v>45.177777777777791</v>
      </c>
      <c r="O48" s="223" t="s">
        <v>1224</v>
      </c>
      <c r="P48" s="224" t="s">
        <v>7458</v>
      </c>
      <c r="Q48" s="224"/>
      <c r="R48" s="224" t="s">
        <v>2634</v>
      </c>
      <c r="S48" s="224"/>
      <c r="T48" s="225"/>
      <c r="U48" s="411">
        <f t="shared" si="2"/>
        <v>3.7037037037037035E-2</v>
      </c>
      <c r="V48" s="412">
        <f>SUM(U45:U70)</f>
        <v>1.5059259259259257</v>
      </c>
      <c r="W48" s="413" t="str">
        <f t="shared" si="5"/>
        <v>2</v>
      </c>
      <c r="X48" s="544"/>
      <c r="Y48" s="229">
        <f t="shared" si="6"/>
        <v>1</v>
      </c>
    </row>
    <row r="49" spans="2:25" ht="18.75" customHeight="1">
      <c r="B49" s="555"/>
      <c r="C49" s="542"/>
      <c r="D49" s="216">
        <v>5</v>
      </c>
      <c r="E49" s="216" t="s">
        <v>7647</v>
      </c>
      <c r="F49" s="405">
        <v>90</v>
      </c>
      <c r="G49" s="406">
        <f t="shared" si="3"/>
        <v>18</v>
      </c>
      <c r="H49" s="407">
        <f t="shared" si="0"/>
        <v>50</v>
      </c>
      <c r="I49" s="407">
        <f t="shared" si="1"/>
        <v>1.6666666666666666E-2</v>
      </c>
      <c r="J49" s="216"/>
      <c r="K49" s="408"/>
      <c r="L49" s="408"/>
      <c r="M49" s="409"/>
      <c r="N49" s="410">
        <f t="shared" si="4"/>
        <v>0</v>
      </c>
      <c r="O49" s="223"/>
      <c r="P49" s="224"/>
      <c r="Q49" s="224"/>
      <c r="R49" s="224"/>
      <c r="S49" s="224"/>
      <c r="T49" s="225"/>
      <c r="U49" s="411">
        <f t="shared" si="2"/>
        <v>3.3333333333333333E-2</v>
      </c>
      <c r="V49" s="412"/>
      <c r="W49" s="413" t="str">
        <f t="shared" si="5"/>
        <v>0</v>
      </c>
      <c r="X49" s="544"/>
      <c r="Y49" s="229">
        <f t="shared" si="6"/>
        <v>0</v>
      </c>
    </row>
    <row r="50" spans="2:25" ht="18.75" customHeight="1">
      <c r="B50" s="555"/>
      <c r="C50" s="542"/>
      <c r="D50" s="216">
        <v>6</v>
      </c>
      <c r="E50" s="216" t="s">
        <v>3265</v>
      </c>
      <c r="F50" s="405">
        <v>100</v>
      </c>
      <c r="G50" s="406">
        <f t="shared" si="3"/>
        <v>20</v>
      </c>
      <c r="H50" s="407">
        <f t="shared" si="0"/>
        <v>55.555555555555557</v>
      </c>
      <c r="I50" s="407">
        <f t="shared" si="1"/>
        <v>1.8518518518518517E-2</v>
      </c>
      <c r="J50" s="216"/>
      <c r="K50" s="408"/>
      <c r="L50" s="408"/>
      <c r="M50" s="409"/>
      <c r="N50" s="410">
        <f t="shared" si="4"/>
        <v>0</v>
      </c>
      <c r="O50" s="223"/>
      <c r="P50" s="224"/>
      <c r="Q50" s="224"/>
      <c r="R50" s="224"/>
      <c r="S50" s="224"/>
      <c r="T50" s="225"/>
      <c r="U50" s="411">
        <f t="shared" si="2"/>
        <v>3.7037037037037035E-2</v>
      </c>
      <c r="V50" s="412"/>
      <c r="W50" s="413" t="str">
        <f t="shared" si="5"/>
        <v>0</v>
      </c>
      <c r="X50" s="544"/>
      <c r="Y50" s="229">
        <f t="shared" si="6"/>
        <v>0</v>
      </c>
    </row>
    <row r="51" spans="2:25" ht="18.75" customHeight="1">
      <c r="B51" s="555"/>
      <c r="C51" s="542"/>
      <c r="D51" s="216">
        <v>7</v>
      </c>
      <c r="E51" s="216" t="s">
        <v>7648</v>
      </c>
      <c r="F51" s="405">
        <v>80</v>
      </c>
      <c r="G51" s="406">
        <f t="shared" si="3"/>
        <v>16</v>
      </c>
      <c r="H51" s="407">
        <f t="shared" si="0"/>
        <v>44.444444444444443</v>
      </c>
      <c r="I51" s="407">
        <f t="shared" si="1"/>
        <v>1.4814814814814814E-2</v>
      </c>
      <c r="J51" s="216"/>
      <c r="K51" s="408"/>
      <c r="L51" s="408"/>
      <c r="M51" s="409"/>
      <c r="N51" s="410">
        <f t="shared" si="4"/>
        <v>0</v>
      </c>
      <c r="O51" s="223"/>
      <c r="P51" s="224"/>
      <c r="Q51" s="224"/>
      <c r="R51" s="224"/>
      <c r="S51" s="224"/>
      <c r="T51" s="225"/>
      <c r="U51" s="411">
        <f t="shared" si="2"/>
        <v>2.9629629629629627E-2</v>
      </c>
      <c r="V51" s="412"/>
      <c r="W51" s="413" t="str">
        <f t="shared" si="5"/>
        <v>0</v>
      </c>
      <c r="X51" s="544"/>
      <c r="Y51" s="229">
        <f t="shared" si="6"/>
        <v>0</v>
      </c>
    </row>
    <row r="52" spans="2:25" ht="18.75" customHeight="1">
      <c r="B52" s="555"/>
      <c r="C52" s="542"/>
      <c r="D52" s="216">
        <v>8</v>
      </c>
      <c r="E52" s="216" t="s">
        <v>7649</v>
      </c>
      <c r="F52" s="405">
        <v>245</v>
      </c>
      <c r="G52" s="406">
        <f t="shared" si="3"/>
        <v>49</v>
      </c>
      <c r="H52" s="407">
        <f t="shared" si="0"/>
        <v>136.11111111111111</v>
      </c>
      <c r="I52" s="407">
        <f t="shared" si="1"/>
        <v>4.5370370370370373E-2</v>
      </c>
      <c r="J52" s="216"/>
      <c r="K52" s="216"/>
      <c r="L52" s="408"/>
      <c r="M52" s="409"/>
      <c r="N52" s="410">
        <f t="shared" si="4"/>
        <v>0</v>
      </c>
      <c r="O52" s="223"/>
      <c r="P52" s="224"/>
      <c r="Q52" s="224"/>
      <c r="R52" s="224"/>
      <c r="S52" s="224"/>
      <c r="T52" s="225"/>
      <c r="U52" s="411">
        <f t="shared" si="2"/>
        <v>9.0740740740740747E-2</v>
      </c>
      <c r="V52" s="412"/>
      <c r="W52" s="413" t="str">
        <f t="shared" si="5"/>
        <v>0</v>
      </c>
      <c r="X52" s="544"/>
      <c r="Y52" s="229">
        <f t="shared" si="6"/>
        <v>0</v>
      </c>
    </row>
    <row r="53" spans="2:25" ht="18.75" customHeight="1">
      <c r="B53" s="555"/>
      <c r="C53" s="542"/>
      <c r="D53" s="216">
        <v>9</v>
      </c>
      <c r="E53" s="358" t="s">
        <v>7650</v>
      </c>
      <c r="F53" s="405">
        <v>300</v>
      </c>
      <c r="G53" s="406">
        <f t="shared" si="3"/>
        <v>60</v>
      </c>
      <c r="H53" s="407">
        <f t="shared" si="0"/>
        <v>166.66666666666666</v>
      </c>
      <c r="I53" s="407">
        <f t="shared" si="1"/>
        <v>5.5555555555555552E-2</v>
      </c>
      <c r="J53" s="216"/>
      <c r="K53" s="408"/>
      <c r="L53" s="408"/>
      <c r="M53" s="409"/>
      <c r="N53" s="410">
        <f t="shared" si="4"/>
        <v>0</v>
      </c>
      <c r="O53" s="223"/>
      <c r="P53" s="224"/>
      <c r="Q53" s="224"/>
      <c r="R53" s="224"/>
      <c r="S53" s="224"/>
      <c r="T53" s="225" t="s">
        <v>7618</v>
      </c>
      <c r="U53" s="411">
        <f t="shared" si="2"/>
        <v>0.1111111111111111</v>
      </c>
      <c r="V53" s="412"/>
      <c r="W53" s="413" t="str">
        <f t="shared" si="5"/>
        <v>0</v>
      </c>
      <c r="X53" s="544"/>
      <c r="Y53" s="229">
        <f t="shared" si="6"/>
        <v>0</v>
      </c>
    </row>
    <row r="54" spans="2:25" ht="18.75" customHeight="1">
      <c r="B54" s="555"/>
      <c r="C54" s="542"/>
      <c r="D54" s="216">
        <v>10</v>
      </c>
      <c r="E54" s="216" t="s">
        <v>7651</v>
      </c>
      <c r="F54" s="405">
        <v>215</v>
      </c>
      <c r="G54" s="406">
        <f t="shared" si="3"/>
        <v>43</v>
      </c>
      <c r="H54" s="407">
        <f t="shared" si="0"/>
        <v>119.44444444444444</v>
      </c>
      <c r="I54" s="407">
        <f t="shared" si="1"/>
        <v>3.9814814814814817E-2</v>
      </c>
      <c r="J54" s="216"/>
      <c r="K54" s="408"/>
      <c r="L54" s="408"/>
      <c r="M54" s="409"/>
      <c r="N54" s="410">
        <f t="shared" si="4"/>
        <v>0</v>
      </c>
      <c r="O54" s="223"/>
      <c r="P54" s="224"/>
      <c r="Q54" s="224"/>
      <c r="R54" s="224"/>
      <c r="S54" s="224"/>
      <c r="T54" s="225"/>
      <c r="U54" s="411">
        <f t="shared" si="2"/>
        <v>7.9629629629629634E-2</v>
      </c>
      <c r="V54" s="412"/>
      <c r="W54" s="413" t="str">
        <f t="shared" si="5"/>
        <v>0</v>
      </c>
      <c r="X54" s="544"/>
      <c r="Y54" s="229">
        <f t="shared" si="6"/>
        <v>0</v>
      </c>
    </row>
    <row r="55" spans="2:25" ht="18.75" customHeight="1">
      <c r="B55" s="555"/>
      <c r="C55" s="542"/>
      <c r="D55" s="216">
        <v>11</v>
      </c>
      <c r="E55" s="216" t="s">
        <v>7652</v>
      </c>
      <c r="F55" s="405">
        <v>145</v>
      </c>
      <c r="G55" s="406">
        <f t="shared" si="3"/>
        <v>29</v>
      </c>
      <c r="H55" s="407">
        <f t="shared" si="0"/>
        <v>80.555555555555557</v>
      </c>
      <c r="I55" s="407">
        <f t="shared" si="1"/>
        <v>2.6851851851851852E-2</v>
      </c>
      <c r="J55" s="216"/>
      <c r="K55" s="408"/>
      <c r="L55" s="408"/>
      <c r="M55" s="409"/>
      <c r="N55" s="410">
        <f t="shared" si="4"/>
        <v>0</v>
      </c>
      <c r="O55" s="223"/>
      <c r="P55" s="224"/>
      <c r="Q55" s="224"/>
      <c r="R55" s="224"/>
      <c r="S55" s="224"/>
      <c r="T55" s="225"/>
      <c r="U55" s="411">
        <f t="shared" si="2"/>
        <v>5.3703703703703705E-2</v>
      </c>
      <c r="V55" s="412"/>
      <c r="W55" s="413" t="str">
        <f t="shared" si="5"/>
        <v>0</v>
      </c>
      <c r="X55" s="544"/>
      <c r="Y55" s="229">
        <f t="shared" si="6"/>
        <v>0</v>
      </c>
    </row>
    <row r="56" spans="2:25" ht="18.75" customHeight="1">
      <c r="B56" s="555"/>
      <c r="C56" s="542"/>
      <c r="D56" s="216">
        <v>12</v>
      </c>
      <c r="E56" s="216" t="s">
        <v>7653</v>
      </c>
      <c r="F56" s="405">
        <v>200</v>
      </c>
      <c r="G56" s="406">
        <f t="shared" si="3"/>
        <v>40</v>
      </c>
      <c r="H56" s="407">
        <f t="shared" si="0"/>
        <v>111.11111111111111</v>
      </c>
      <c r="I56" s="407">
        <f t="shared" si="1"/>
        <v>3.7037037037037035E-2</v>
      </c>
      <c r="J56" s="216"/>
      <c r="K56" s="408"/>
      <c r="L56" s="408"/>
      <c r="M56" s="409"/>
      <c r="N56" s="410">
        <f t="shared" si="4"/>
        <v>0</v>
      </c>
      <c r="O56" s="223"/>
      <c r="P56" s="224"/>
      <c r="Q56" s="224"/>
      <c r="R56" s="224"/>
      <c r="S56" s="224"/>
      <c r="T56" s="225"/>
      <c r="U56" s="411">
        <f t="shared" si="2"/>
        <v>7.407407407407407E-2</v>
      </c>
      <c r="V56" s="412"/>
      <c r="W56" s="413" t="str">
        <f t="shared" si="5"/>
        <v>0</v>
      </c>
      <c r="X56" s="544"/>
      <c r="Y56" s="229">
        <f t="shared" si="6"/>
        <v>0</v>
      </c>
    </row>
    <row r="57" spans="2:25" ht="18.75" customHeight="1">
      <c r="B57" s="555"/>
      <c r="C57" s="542"/>
      <c r="D57" s="216">
        <v>13</v>
      </c>
      <c r="E57" s="358" t="s">
        <v>7654</v>
      </c>
      <c r="F57" s="405">
        <v>150</v>
      </c>
      <c r="G57" s="406">
        <f t="shared" si="3"/>
        <v>30</v>
      </c>
      <c r="H57" s="407">
        <f t="shared" si="0"/>
        <v>83.333333333333329</v>
      </c>
      <c r="I57" s="407">
        <f t="shared" si="1"/>
        <v>2.7777777777777776E-2</v>
      </c>
      <c r="J57" s="216"/>
      <c r="K57" s="408"/>
      <c r="L57" s="408"/>
      <c r="M57" s="409"/>
      <c r="N57" s="410">
        <f t="shared" si="4"/>
        <v>0</v>
      </c>
      <c r="O57" s="223"/>
      <c r="P57" s="224"/>
      <c r="Q57" s="224"/>
      <c r="R57" s="224"/>
      <c r="S57" s="224"/>
      <c r="T57" s="225" t="s">
        <v>7618</v>
      </c>
      <c r="U57" s="411">
        <f t="shared" si="2"/>
        <v>5.5555555555555552E-2</v>
      </c>
      <c r="V57" s="412"/>
      <c r="W57" s="413" t="str">
        <f t="shared" si="5"/>
        <v>0</v>
      </c>
      <c r="X57" s="544"/>
      <c r="Y57" s="229">
        <f t="shared" si="6"/>
        <v>0</v>
      </c>
    </row>
    <row r="58" spans="2:25" ht="18.75" customHeight="1">
      <c r="B58" s="555"/>
      <c r="C58" s="542"/>
      <c r="D58" s="216">
        <v>14</v>
      </c>
      <c r="E58" s="216" t="s">
        <v>7655</v>
      </c>
      <c r="F58" s="405">
        <v>148</v>
      </c>
      <c r="G58" s="406">
        <f t="shared" si="3"/>
        <v>29.6</v>
      </c>
      <c r="H58" s="407">
        <f t="shared" si="0"/>
        <v>82.222222222222214</v>
      </c>
      <c r="I58" s="407">
        <f t="shared" si="1"/>
        <v>2.7407407407407405E-2</v>
      </c>
      <c r="J58" s="216"/>
      <c r="K58" s="408"/>
      <c r="L58" s="408"/>
      <c r="M58" s="409"/>
      <c r="N58" s="410">
        <f t="shared" si="4"/>
        <v>0</v>
      </c>
      <c r="O58" s="223"/>
      <c r="P58" s="224"/>
      <c r="Q58" s="224"/>
      <c r="R58" s="224"/>
      <c r="S58" s="224"/>
      <c r="T58" s="225"/>
      <c r="U58" s="411">
        <f t="shared" si="2"/>
        <v>5.4814814814814809E-2</v>
      </c>
      <c r="V58" s="412"/>
      <c r="W58" s="413" t="str">
        <f t="shared" si="5"/>
        <v>0</v>
      </c>
      <c r="X58" s="544"/>
      <c r="Y58" s="229">
        <f t="shared" si="6"/>
        <v>0</v>
      </c>
    </row>
    <row r="59" spans="2:25" ht="18.75" customHeight="1">
      <c r="B59" s="555"/>
      <c r="C59" s="542"/>
      <c r="D59" s="216">
        <v>15</v>
      </c>
      <c r="E59" s="358" t="s">
        <v>7656</v>
      </c>
      <c r="F59" s="405">
        <v>190</v>
      </c>
      <c r="G59" s="406">
        <f t="shared" si="3"/>
        <v>38</v>
      </c>
      <c r="H59" s="407">
        <f t="shared" si="0"/>
        <v>105.55555555555556</v>
      </c>
      <c r="I59" s="407">
        <f t="shared" si="1"/>
        <v>3.5185185185185187E-2</v>
      </c>
      <c r="J59" s="405"/>
      <c r="K59" s="408"/>
      <c r="L59" s="408"/>
      <c r="M59" s="409"/>
      <c r="N59" s="410">
        <f t="shared" si="4"/>
        <v>0</v>
      </c>
      <c r="O59" s="223"/>
      <c r="P59" s="224"/>
      <c r="Q59" s="224"/>
      <c r="R59" s="224"/>
      <c r="S59" s="224"/>
      <c r="T59" s="225" t="s">
        <v>7618</v>
      </c>
      <c r="U59" s="411">
        <f t="shared" si="2"/>
        <v>7.0370370370370375E-2</v>
      </c>
      <c r="V59" s="412"/>
      <c r="W59" s="413" t="str">
        <f t="shared" si="5"/>
        <v>0</v>
      </c>
      <c r="X59" s="544"/>
      <c r="Y59" s="229">
        <f t="shared" si="6"/>
        <v>0</v>
      </c>
    </row>
    <row r="60" spans="2:25" ht="18.75" customHeight="1">
      <c r="B60" s="555"/>
      <c r="C60" s="542"/>
      <c r="D60" s="216">
        <v>16</v>
      </c>
      <c r="E60" s="216" t="s">
        <v>7657</v>
      </c>
      <c r="F60" s="405">
        <v>120</v>
      </c>
      <c r="G60" s="406">
        <f t="shared" si="3"/>
        <v>24</v>
      </c>
      <c r="H60" s="407">
        <f t="shared" si="0"/>
        <v>66.666666666666671</v>
      </c>
      <c r="I60" s="407">
        <f t="shared" si="1"/>
        <v>2.2222222222222223E-2</v>
      </c>
      <c r="J60" s="405"/>
      <c r="K60" s="408"/>
      <c r="L60" s="408"/>
      <c r="M60" s="409"/>
      <c r="N60" s="410">
        <f t="shared" si="4"/>
        <v>0</v>
      </c>
      <c r="O60" s="223"/>
      <c r="P60" s="224"/>
      <c r="Q60" s="224"/>
      <c r="R60" s="224"/>
      <c r="S60" s="224"/>
      <c r="T60" s="225"/>
      <c r="U60" s="411">
        <f t="shared" si="2"/>
        <v>4.4444444444444446E-2</v>
      </c>
      <c r="V60" s="412"/>
      <c r="W60" s="413" t="str">
        <f t="shared" si="5"/>
        <v>0</v>
      </c>
      <c r="X60" s="544"/>
      <c r="Y60" s="229">
        <f t="shared" si="6"/>
        <v>0</v>
      </c>
    </row>
    <row r="61" spans="2:25" ht="18.75" customHeight="1">
      <c r="B61" s="555"/>
      <c r="C61" s="542"/>
      <c r="D61" s="216">
        <v>17</v>
      </c>
      <c r="E61" s="216" t="s">
        <v>7658</v>
      </c>
      <c r="F61" s="405">
        <v>190</v>
      </c>
      <c r="G61" s="406">
        <f t="shared" si="3"/>
        <v>38</v>
      </c>
      <c r="H61" s="407">
        <f t="shared" si="0"/>
        <v>105.55555555555556</v>
      </c>
      <c r="I61" s="407">
        <f t="shared" si="1"/>
        <v>3.5185185185185187E-2</v>
      </c>
      <c r="J61" s="405"/>
      <c r="K61" s="408"/>
      <c r="L61" s="408"/>
      <c r="M61" s="409"/>
      <c r="N61" s="410">
        <f t="shared" si="4"/>
        <v>0</v>
      </c>
      <c r="O61" s="223"/>
      <c r="P61" s="224"/>
      <c r="Q61" s="224"/>
      <c r="R61" s="224"/>
      <c r="S61" s="224"/>
      <c r="T61" s="225"/>
      <c r="U61" s="411">
        <f t="shared" si="2"/>
        <v>7.0370370370370375E-2</v>
      </c>
      <c r="V61" s="412"/>
      <c r="W61" s="413" t="str">
        <f t="shared" si="5"/>
        <v>0</v>
      </c>
      <c r="X61" s="544"/>
      <c r="Y61" s="229">
        <f t="shared" si="6"/>
        <v>0</v>
      </c>
    </row>
    <row r="62" spans="2:25" ht="18.75" customHeight="1">
      <c r="B62" s="555"/>
      <c r="C62" s="542"/>
      <c r="D62" s="216">
        <v>18</v>
      </c>
      <c r="E62" s="216" t="s">
        <v>7659</v>
      </c>
      <c r="F62" s="405">
        <v>145</v>
      </c>
      <c r="G62" s="406">
        <f t="shared" si="3"/>
        <v>29</v>
      </c>
      <c r="H62" s="407">
        <f t="shared" si="0"/>
        <v>80.555555555555557</v>
      </c>
      <c r="I62" s="407">
        <f t="shared" si="1"/>
        <v>2.6851851851851852E-2</v>
      </c>
      <c r="J62" s="405"/>
      <c r="K62" s="408"/>
      <c r="L62" s="408"/>
      <c r="M62" s="409"/>
      <c r="N62" s="410">
        <f t="shared" si="4"/>
        <v>0</v>
      </c>
      <c r="O62" s="223"/>
      <c r="P62" s="224"/>
      <c r="Q62" s="224"/>
      <c r="R62" s="224"/>
      <c r="S62" s="224"/>
      <c r="T62" s="225"/>
      <c r="U62" s="411">
        <f t="shared" si="2"/>
        <v>5.3703703703703705E-2</v>
      </c>
      <c r="V62" s="412"/>
      <c r="W62" s="413" t="str">
        <f t="shared" si="5"/>
        <v>0</v>
      </c>
      <c r="X62" s="544"/>
      <c r="Y62" s="229">
        <f t="shared" si="6"/>
        <v>0</v>
      </c>
    </row>
    <row r="63" spans="2:25" ht="18.75" customHeight="1">
      <c r="B63" s="555"/>
      <c r="C63" s="542"/>
      <c r="D63" s="216">
        <v>19</v>
      </c>
      <c r="E63" s="216" t="s">
        <v>7660</v>
      </c>
      <c r="F63" s="405">
        <v>170</v>
      </c>
      <c r="G63" s="406">
        <f t="shared" si="3"/>
        <v>34</v>
      </c>
      <c r="H63" s="407">
        <f t="shared" si="0"/>
        <v>94.444444444444443</v>
      </c>
      <c r="I63" s="407">
        <f t="shared" si="1"/>
        <v>3.1481481481481478E-2</v>
      </c>
      <c r="J63" s="405"/>
      <c r="K63" s="408"/>
      <c r="L63" s="408"/>
      <c r="M63" s="409"/>
      <c r="N63" s="410">
        <f t="shared" si="4"/>
        <v>0</v>
      </c>
      <c r="O63" s="223"/>
      <c r="P63" s="224"/>
      <c r="Q63" s="224"/>
      <c r="R63" s="224"/>
      <c r="S63" s="224"/>
      <c r="T63" s="225"/>
      <c r="U63" s="411">
        <f t="shared" si="2"/>
        <v>6.2962962962962957E-2</v>
      </c>
      <c r="V63" s="412"/>
      <c r="W63" s="413" t="str">
        <f t="shared" si="5"/>
        <v>0</v>
      </c>
      <c r="X63" s="544"/>
      <c r="Y63" s="229">
        <f t="shared" si="6"/>
        <v>0</v>
      </c>
    </row>
    <row r="64" spans="2:25" ht="18.75" customHeight="1">
      <c r="B64" s="555"/>
      <c r="C64" s="542"/>
      <c r="D64" s="216">
        <v>20</v>
      </c>
      <c r="E64" s="216" t="s">
        <v>7661</v>
      </c>
      <c r="F64" s="405">
        <v>135</v>
      </c>
      <c r="G64" s="406">
        <f t="shared" si="3"/>
        <v>27</v>
      </c>
      <c r="H64" s="407">
        <f t="shared" si="0"/>
        <v>75</v>
      </c>
      <c r="I64" s="407">
        <f t="shared" si="1"/>
        <v>2.5000000000000001E-2</v>
      </c>
      <c r="J64" s="405"/>
      <c r="K64" s="408"/>
      <c r="L64" s="408"/>
      <c r="M64" s="409"/>
      <c r="N64" s="410">
        <f t="shared" si="4"/>
        <v>0</v>
      </c>
      <c r="O64" s="223"/>
      <c r="P64" s="224"/>
      <c r="Q64" s="224"/>
      <c r="R64" s="224"/>
      <c r="S64" s="224"/>
      <c r="T64" s="225"/>
      <c r="U64" s="411">
        <f t="shared" si="2"/>
        <v>0.05</v>
      </c>
      <c r="V64" s="412"/>
      <c r="W64" s="413" t="str">
        <f t="shared" si="5"/>
        <v>0</v>
      </c>
      <c r="X64" s="544"/>
      <c r="Y64" s="229">
        <f t="shared" si="6"/>
        <v>0</v>
      </c>
    </row>
    <row r="65" spans="2:25" ht="18.75" customHeight="1">
      <c r="B65" s="555"/>
      <c r="C65" s="542"/>
      <c r="D65" s="216">
        <v>21</v>
      </c>
      <c r="E65" s="216" t="s">
        <v>7662</v>
      </c>
      <c r="F65" s="405">
        <v>144</v>
      </c>
      <c r="G65" s="406">
        <f t="shared" si="3"/>
        <v>28.8</v>
      </c>
      <c r="H65" s="407">
        <f t="shared" si="0"/>
        <v>80</v>
      </c>
      <c r="I65" s="407">
        <f t="shared" si="1"/>
        <v>2.6666666666666668E-2</v>
      </c>
      <c r="J65" s="405"/>
      <c r="K65" s="408"/>
      <c r="L65" s="408"/>
      <c r="M65" s="409"/>
      <c r="N65" s="410">
        <f t="shared" si="4"/>
        <v>0</v>
      </c>
      <c r="O65" s="223"/>
      <c r="P65" s="224"/>
      <c r="Q65" s="224"/>
      <c r="R65" s="224"/>
      <c r="S65" s="224"/>
      <c r="T65" s="225"/>
      <c r="U65" s="411">
        <f t="shared" si="2"/>
        <v>5.3333333333333337E-2</v>
      </c>
      <c r="V65" s="412"/>
      <c r="W65" s="413" t="str">
        <f t="shared" si="5"/>
        <v>0</v>
      </c>
      <c r="X65" s="544"/>
      <c r="Y65" s="229">
        <f t="shared" si="6"/>
        <v>0</v>
      </c>
    </row>
    <row r="66" spans="2:25" ht="18.75" customHeight="1">
      <c r="B66" s="555"/>
      <c r="C66" s="542"/>
      <c r="D66" s="216">
        <v>22</v>
      </c>
      <c r="E66" s="216" t="s">
        <v>7663</v>
      </c>
      <c r="F66" s="405">
        <v>162</v>
      </c>
      <c r="G66" s="406">
        <f t="shared" si="3"/>
        <v>32.4</v>
      </c>
      <c r="H66" s="407">
        <f t="shared" si="0"/>
        <v>90</v>
      </c>
      <c r="I66" s="407">
        <f t="shared" si="1"/>
        <v>0.03</v>
      </c>
      <c r="J66" s="405"/>
      <c r="K66" s="408"/>
      <c r="L66" s="408"/>
      <c r="M66" s="409"/>
      <c r="N66" s="410">
        <f t="shared" si="4"/>
        <v>0</v>
      </c>
      <c r="O66" s="223"/>
      <c r="P66" s="224"/>
      <c r="Q66" s="224"/>
      <c r="R66" s="224"/>
      <c r="S66" s="224"/>
      <c r="T66" s="225"/>
      <c r="U66" s="411">
        <f t="shared" si="2"/>
        <v>0.06</v>
      </c>
      <c r="V66" s="412"/>
      <c r="W66" s="413" t="str">
        <f t="shared" si="5"/>
        <v>0</v>
      </c>
      <c r="X66" s="544"/>
      <c r="Y66" s="229">
        <f t="shared" si="6"/>
        <v>0</v>
      </c>
    </row>
    <row r="67" spans="2:25" ht="18.75" customHeight="1">
      <c r="B67" s="555"/>
      <c r="C67" s="542"/>
      <c r="D67" s="216">
        <v>23</v>
      </c>
      <c r="E67" s="216" t="s">
        <v>7664</v>
      </c>
      <c r="F67" s="405">
        <v>102</v>
      </c>
      <c r="G67" s="406">
        <f t="shared" si="3"/>
        <v>20.399999999999999</v>
      </c>
      <c r="H67" s="407">
        <f t="shared" si="0"/>
        <v>56.666666666666664</v>
      </c>
      <c r="I67" s="407">
        <f t="shared" si="1"/>
        <v>1.8888888888888889E-2</v>
      </c>
      <c r="J67" s="405"/>
      <c r="K67" s="408"/>
      <c r="L67" s="408"/>
      <c r="M67" s="409"/>
      <c r="N67" s="410">
        <f t="shared" si="4"/>
        <v>0</v>
      </c>
      <c r="O67" s="223"/>
      <c r="P67" s="224"/>
      <c r="Q67" s="224"/>
      <c r="R67" s="224"/>
      <c r="S67" s="224"/>
      <c r="T67" s="225"/>
      <c r="U67" s="411">
        <f t="shared" si="2"/>
        <v>3.7777777777777778E-2</v>
      </c>
      <c r="V67" s="412"/>
      <c r="W67" s="413" t="str">
        <f t="shared" si="5"/>
        <v>0</v>
      </c>
      <c r="X67" s="544"/>
      <c r="Y67" s="229">
        <f t="shared" si="6"/>
        <v>0</v>
      </c>
    </row>
    <row r="68" spans="2:25" ht="18.75" customHeight="1">
      <c r="B68" s="555"/>
      <c r="C68" s="542"/>
      <c r="D68" s="216">
        <v>24</v>
      </c>
      <c r="E68" s="216" t="s">
        <v>7665</v>
      </c>
      <c r="F68" s="405">
        <v>105</v>
      </c>
      <c r="G68" s="406">
        <f t="shared" si="3"/>
        <v>21</v>
      </c>
      <c r="H68" s="407">
        <f t="shared" si="0"/>
        <v>58.333333333333329</v>
      </c>
      <c r="I68" s="407">
        <f t="shared" si="1"/>
        <v>1.9444444444444441E-2</v>
      </c>
      <c r="J68" s="405"/>
      <c r="K68" s="408"/>
      <c r="L68" s="408"/>
      <c r="M68" s="409"/>
      <c r="N68" s="410">
        <f t="shared" si="4"/>
        <v>0</v>
      </c>
      <c r="O68" s="223"/>
      <c r="P68" s="224"/>
      <c r="Q68" s="224"/>
      <c r="R68" s="224"/>
      <c r="S68" s="224"/>
      <c r="T68" s="225"/>
      <c r="U68" s="411">
        <f t="shared" si="2"/>
        <v>3.8888888888888883E-2</v>
      </c>
      <c r="V68" s="412"/>
      <c r="W68" s="413" t="str">
        <f t="shared" si="5"/>
        <v>0</v>
      </c>
      <c r="X68" s="544"/>
      <c r="Y68" s="229">
        <f t="shared" si="6"/>
        <v>0</v>
      </c>
    </row>
    <row r="69" spans="2:25" ht="18.75" customHeight="1">
      <c r="B69" s="555"/>
      <c r="C69" s="542"/>
      <c r="D69" s="216">
        <v>25</v>
      </c>
      <c r="E69" s="216" t="s">
        <v>7666</v>
      </c>
      <c r="F69" s="405">
        <v>110</v>
      </c>
      <c r="G69" s="406">
        <f t="shared" si="3"/>
        <v>22</v>
      </c>
      <c r="H69" s="407">
        <f t="shared" si="0"/>
        <v>61.111111111111107</v>
      </c>
      <c r="I69" s="407">
        <f t="shared" si="1"/>
        <v>2.0370370370370369E-2</v>
      </c>
      <c r="J69" s="405"/>
      <c r="K69" s="408"/>
      <c r="L69" s="408"/>
      <c r="M69" s="409"/>
      <c r="N69" s="410">
        <f t="shared" si="4"/>
        <v>0</v>
      </c>
      <c r="O69" s="223"/>
      <c r="P69" s="224"/>
      <c r="Q69" s="224"/>
      <c r="R69" s="224"/>
      <c r="S69" s="224"/>
      <c r="T69" s="225"/>
      <c r="U69" s="411">
        <f t="shared" si="2"/>
        <v>4.0740740740740737E-2</v>
      </c>
      <c r="V69" s="412"/>
      <c r="W69" s="413" t="str">
        <f t="shared" si="5"/>
        <v>0</v>
      </c>
      <c r="X69" s="544"/>
      <c r="Y69" s="229">
        <f t="shared" si="6"/>
        <v>0</v>
      </c>
    </row>
    <row r="70" spans="2:25" ht="18.75" customHeight="1">
      <c r="B70" s="555"/>
      <c r="C70" s="542"/>
      <c r="D70" s="187">
        <v>26</v>
      </c>
      <c r="E70" s="216" t="s">
        <v>7667</v>
      </c>
      <c r="F70" s="405">
        <v>200</v>
      </c>
      <c r="G70" s="406">
        <f t="shared" si="3"/>
        <v>40</v>
      </c>
      <c r="H70" s="407">
        <f t="shared" si="0"/>
        <v>111.11111111111111</v>
      </c>
      <c r="I70" s="407">
        <f t="shared" si="1"/>
        <v>3.7037037037037035E-2</v>
      </c>
      <c r="J70" s="405"/>
      <c r="K70" s="408"/>
      <c r="L70" s="408"/>
      <c r="M70" s="409"/>
      <c r="N70" s="410">
        <f t="shared" si="4"/>
        <v>0</v>
      </c>
      <c r="O70" s="223"/>
      <c r="P70" s="224"/>
      <c r="Q70" s="224"/>
      <c r="R70" s="224"/>
      <c r="S70" s="224"/>
      <c r="T70" s="225"/>
      <c r="U70" s="411">
        <f t="shared" si="2"/>
        <v>7.407407407407407E-2</v>
      </c>
      <c r="V70" s="412"/>
      <c r="W70" s="413" t="str">
        <f t="shared" si="5"/>
        <v>0</v>
      </c>
      <c r="X70" s="544"/>
      <c r="Y70" s="229">
        <f t="shared" si="6"/>
        <v>0</v>
      </c>
    </row>
    <row r="71" spans="2:25" ht="18.75" customHeight="1">
      <c r="B71" s="555"/>
      <c r="C71" s="542"/>
      <c r="D71" s="216"/>
      <c r="E71" s="216"/>
      <c r="F71" s="405"/>
      <c r="G71" s="406">
        <f t="shared" si="3"/>
        <v>0</v>
      </c>
      <c r="H71" s="407">
        <f t="shared" si="0"/>
        <v>0</v>
      </c>
      <c r="I71" s="407">
        <f t="shared" si="1"/>
        <v>0</v>
      </c>
      <c r="J71" s="405"/>
      <c r="K71" s="408"/>
      <c r="L71" s="408"/>
      <c r="M71" s="409"/>
      <c r="N71" s="410">
        <f t="shared" si="4"/>
        <v>0</v>
      </c>
      <c r="O71" s="223"/>
      <c r="P71" s="224"/>
      <c r="Q71" s="224"/>
      <c r="R71" s="224"/>
      <c r="S71" s="224"/>
      <c r="T71" s="225"/>
      <c r="U71" s="411">
        <f t="shared" si="2"/>
        <v>0</v>
      </c>
      <c r="V71" s="412"/>
      <c r="W71" s="413" t="str">
        <f t="shared" si="5"/>
        <v>0</v>
      </c>
      <c r="X71" s="544"/>
      <c r="Y71" s="229">
        <f t="shared" si="6"/>
        <v>0</v>
      </c>
    </row>
    <row r="72" spans="2:25" ht="18.75" customHeight="1">
      <c r="B72" s="556"/>
      <c r="C72" s="549"/>
      <c r="D72" s="216"/>
      <c r="E72" s="216"/>
      <c r="F72" s="405"/>
      <c r="G72" s="406">
        <f>F72/$G$15</f>
        <v>0</v>
      </c>
      <c r="H72" s="407">
        <f>F72/$H$15</f>
        <v>0</v>
      </c>
      <c r="I72" s="407">
        <f>H72/$I$15</f>
        <v>0</v>
      </c>
      <c r="J72" s="405"/>
      <c r="K72" s="408"/>
      <c r="L72" s="408"/>
      <c r="M72" s="414"/>
      <c r="N72" s="410">
        <f>M72/$N$15</f>
        <v>0</v>
      </c>
      <c r="O72" s="231"/>
      <c r="P72" s="231"/>
      <c r="Q72" s="231"/>
      <c r="R72" s="231"/>
      <c r="S72" s="231"/>
      <c r="T72" s="225"/>
      <c r="U72" s="411">
        <f>H72/$U$15</f>
        <v>0</v>
      </c>
      <c r="V72" s="412"/>
      <c r="W72" s="413" t="str">
        <f>IF(V72&lt;1,"0",IF(V72&lt;5,"2",IF(V72&gt;=5,"6")))</f>
        <v>0</v>
      </c>
      <c r="X72" s="547"/>
      <c r="Y72" s="229">
        <f t="shared" si="6"/>
        <v>0</v>
      </c>
    </row>
    <row r="73" spans="2:25">
      <c r="B73" s="415"/>
      <c r="C73" s="416" t="s">
        <v>111</v>
      </c>
      <c r="D73" s="417"/>
      <c r="E73" s="418">
        <f>COUNTA(E17:E72)</f>
        <v>53</v>
      </c>
      <c r="F73" s="418">
        <f>SUM(F17:F72)</f>
        <v>8708</v>
      </c>
      <c r="G73" s="418">
        <f>SUM(G17:G72)</f>
        <v>1741.6000000000001</v>
      </c>
      <c r="H73" s="418">
        <f>SUM(H17:H72)</f>
        <v>4837.7777777777792</v>
      </c>
      <c r="I73" s="418">
        <f>SUM(I17:I72)</f>
        <v>1.6125925925925924</v>
      </c>
      <c r="J73" s="418">
        <f>COUNTA(J17:J72)</f>
        <v>1</v>
      </c>
      <c r="K73" s="418">
        <f>COUNTA(K17:K72)</f>
        <v>2</v>
      </c>
      <c r="L73" s="418">
        <f>COUNTA(L17:L72)</f>
        <v>0</v>
      </c>
      <c r="M73" s="418">
        <f>SUM(M17:M72)</f>
        <v>4837.7777777777792</v>
      </c>
      <c r="N73" s="418">
        <f>SUM(N17:N72)</f>
        <v>96.755555555555574</v>
      </c>
      <c r="O73" s="419"/>
      <c r="P73" s="420">
        <f>COUNTIF(P17:P72, "YES")</f>
        <v>0</v>
      </c>
      <c r="Q73" s="419"/>
      <c r="R73" s="419"/>
      <c r="S73" s="419"/>
      <c r="T73" s="419"/>
      <c r="U73" s="418">
        <f>SUM(U17:U72)</f>
        <v>3.2251851851851847</v>
      </c>
      <c r="V73" s="418">
        <f>SUM(V17:V72)</f>
        <v>3.2251851851851852</v>
      </c>
      <c r="W73" s="418">
        <f t="array" ref="W73">SUM(ABS(W17:W72))</f>
        <v>4</v>
      </c>
      <c r="X73" s="420" t="str">
        <f>IF(X17&lt;0.3, "0", IF(X17&lt;=2, "2", IF(X17&gt;2, ROUND(X17,0))))</f>
        <v>2</v>
      </c>
      <c r="Y73" s="418">
        <f>SUM(Y17:Y72)</f>
        <v>2</v>
      </c>
    </row>
    <row r="74" spans="2:25" ht="18.75" customHeight="1">
      <c r="B74" s="554">
        <v>2</v>
      </c>
      <c r="C74" s="541" t="s">
        <v>7220</v>
      </c>
      <c r="D74" s="216">
        <v>1</v>
      </c>
      <c r="E74" s="216" t="s">
        <v>7668</v>
      </c>
      <c r="F74" s="405">
        <v>410</v>
      </c>
      <c r="G74" s="406">
        <f t="shared" ref="G74:G113" si="7">F74/$G$15</f>
        <v>82</v>
      </c>
      <c r="H74" s="407">
        <f t="shared" ref="H74:H113" si="8">F74/$H$15</f>
        <v>227.77777777777777</v>
      </c>
      <c r="I74" s="407">
        <f t="shared" ref="I74:I113" si="9">H74/$I$15</f>
        <v>7.5925925925925924E-2</v>
      </c>
      <c r="J74" s="405" t="s">
        <v>7669</v>
      </c>
      <c r="K74" s="405" t="s">
        <v>7669</v>
      </c>
      <c r="L74" s="408"/>
      <c r="M74" s="409">
        <f>SUM(H74:H112)</f>
        <v>3752.2222222222226</v>
      </c>
      <c r="N74" s="410">
        <f>M74/$N$15</f>
        <v>75.044444444444451</v>
      </c>
      <c r="O74" s="223" t="s">
        <v>738</v>
      </c>
      <c r="P74" s="224" t="s">
        <v>7458</v>
      </c>
      <c r="Q74" s="224"/>
      <c r="R74" s="224" t="s">
        <v>2634</v>
      </c>
      <c r="S74" s="224"/>
      <c r="T74" s="225"/>
      <c r="U74" s="411">
        <f t="shared" ref="U74:U113" si="10">H74/$U$15</f>
        <v>0.15185185185185185</v>
      </c>
      <c r="V74" s="412">
        <f>SUM(U74:U112)</f>
        <v>2.5014814814814819</v>
      </c>
      <c r="W74" s="413" t="str">
        <f t="shared" ref="W74:W113" si="11">IF(V74&lt;1,"0",IF(V74&lt;5,"2",IF(V74&gt;=5,"6")))</f>
        <v>2</v>
      </c>
      <c r="X74" s="543">
        <f>K115/$X$15</f>
        <v>0.33333333333333331</v>
      </c>
      <c r="Y74" s="229">
        <f t="shared" ref="Y74:Y114" si="12">W74/2</f>
        <v>1</v>
      </c>
    </row>
    <row r="75" spans="2:25" ht="18.75" customHeight="1">
      <c r="B75" s="555"/>
      <c r="C75" s="542"/>
      <c r="D75" s="216">
        <v>2</v>
      </c>
      <c r="E75" s="216" t="s">
        <v>7670</v>
      </c>
      <c r="F75" s="405">
        <v>460</v>
      </c>
      <c r="G75" s="406">
        <f t="shared" si="7"/>
        <v>92</v>
      </c>
      <c r="H75" s="407">
        <f t="shared" si="8"/>
        <v>255.55555555555554</v>
      </c>
      <c r="I75" s="407">
        <f t="shared" si="9"/>
        <v>8.5185185185185183E-2</v>
      </c>
      <c r="J75" s="405"/>
      <c r="K75" s="408"/>
      <c r="L75" s="408"/>
      <c r="M75" s="409"/>
      <c r="N75" s="410">
        <f t="shared" ref="N75:N113" si="13">M75/$N$15</f>
        <v>0</v>
      </c>
      <c r="O75" s="223"/>
      <c r="P75" s="224"/>
      <c r="Q75" s="224"/>
      <c r="R75" s="224"/>
      <c r="S75" s="224"/>
      <c r="T75" s="225"/>
      <c r="U75" s="411">
        <f t="shared" si="10"/>
        <v>0.17037037037037037</v>
      </c>
      <c r="V75" s="412"/>
      <c r="W75" s="413" t="str">
        <f t="shared" si="11"/>
        <v>0</v>
      </c>
      <c r="X75" s="544"/>
      <c r="Y75" s="229">
        <f t="shared" si="12"/>
        <v>0</v>
      </c>
    </row>
    <row r="76" spans="2:25" ht="18.75" customHeight="1">
      <c r="B76" s="555"/>
      <c r="C76" s="542"/>
      <c r="D76" s="216">
        <v>3</v>
      </c>
      <c r="E76" s="216" t="s">
        <v>7671</v>
      </c>
      <c r="F76" s="405">
        <v>360</v>
      </c>
      <c r="G76" s="406">
        <f t="shared" si="7"/>
        <v>72</v>
      </c>
      <c r="H76" s="407">
        <f t="shared" si="8"/>
        <v>200</v>
      </c>
      <c r="I76" s="407">
        <f t="shared" si="9"/>
        <v>6.6666666666666666E-2</v>
      </c>
      <c r="J76" s="405"/>
      <c r="K76" s="408"/>
      <c r="L76" s="408"/>
      <c r="M76" s="409"/>
      <c r="N76" s="410">
        <f t="shared" si="13"/>
        <v>0</v>
      </c>
      <c r="O76" s="223"/>
      <c r="P76" s="224"/>
      <c r="Q76" s="224"/>
      <c r="R76" s="224"/>
      <c r="S76" s="224"/>
      <c r="T76" s="225"/>
      <c r="U76" s="411">
        <f t="shared" si="10"/>
        <v>0.13333333333333333</v>
      </c>
      <c r="V76" s="412"/>
      <c r="W76" s="413" t="str">
        <f t="shared" si="11"/>
        <v>0</v>
      </c>
      <c r="X76" s="544"/>
      <c r="Y76" s="229">
        <f t="shared" si="12"/>
        <v>0</v>
      </c>
    </row>
    <row r="77" spans="2:25" ht="18.75" customHeight="1">
      <c r="B77" s="555"/>
      <c r="C77" s="542"/>
      <c r="D77" s="216">
        <v>4</v>
      </c>
      <c r="E77" s="216" t="s">
        <v>7672</v>
      </c>
      <c r="F77" s="405">
        <v>150</v>
      </c>
      <c r="G77" s="406">
        <f t="shared" si="7"/>
        <v>30</v>
      </c>
      <c r="H77" s="407">
        <f t="shared" si="8"/>
        <v>83.333333333333329</v>
      </c>
      <c r="I77" s="407">
        <f t="shared" si="9"/>
        <v>2.7777777777777776E-2</v>
      </c>
      <c r="J77" s="405"/>
      <c r="K77" s="408"/>
      <c r="L77" s="408"/>
      <c r="M77" s="409"/>
      <c r="N77" s="410">
        <f t="shared" si="13"/>
        <v>0</v>
      </c>
      <c r="O77" s="223"/>
      <c r="P77" s="224"/>
      <c r="Q77" s="224"/>
      <c r="R77" s="224"/>
      <c r="S77" s="224"/>
      <c r="T77" s="225"/>
      <c r="U77" s="411">
        <f t="shared" si="10"/>
        <v>5.5555555555555552E-2</v>
      </c>
      <c r="V77" s="412"/>
      <c r="W77" s="413" t="str">
        <f t="shared" si="11"/>
        <v>0</v>
      </c>
      <c r="X77" s="544"/>
      <c r="Y77" s="229">
        <f t="shared" si="12"/>
        <v>0</v>
      </c>
    </row>
    <row r="78" spans="2:25" ht="18.75" customHeight="1">
      <c r="B78" s="555"/>
      <c r="C78" s="542"/>
      <c r="D78" s="216">
        <v>5</v>
      </c>
      <c r="E78" s="216" t="s">
        <v>7673</v>
      </c>
      <c r="F78" s="405">
        <v>330</v>
      </c>
      <c r="G78" s="406">
        <f t="shared" si="7"/>
        <v>66</v>
      </c>
      <c r="H78" s="407">
        <f t="shared" si="8"/>
        <v>183.33333333333334</v>
      </c>
      <c r="I78" s="407">
        <f t="shared" si="9"/>
        <v>6.1111111111111116E-2</v>
      </c>
      <c r="J78" s="405"/>
      <c r="K78" s="408"/>
      <c r="L78" s="408"/>
      <c r="M78" s="409"/>
      <c r="N78" s="410">
        <f t="shared" si="13"/>
        <v>0</v>
      </c>
      <c r="O78" s="223"/>
      <c r="P78" s="224"/>
      <c r="Q78" s="224"/>
      <c r="R78" s="224"/>
      <c r="S78" s="224"/>
      <c r="T78" s="225"/>
      <c r="U78" s="411">
        <f t="shared" si="10"/>
        <v>0.12222222222222223</v>
      </c>
      <c r="V78" s="412"/>
      <c r="W78" s="413" t="str">
        <f t="shared" si="11"/>
        <v>0</v>
      </c>
      <c r="X78" s="544"/>
      <c r="Y78" s="229">
        <f t="shared" si="12"/>
        <v>0</v>
      </c>
    </row>
    <row r="79" spans="2:25" ht="18.75" customHeight="1">
      <c r="B79" s="555"/>
      <c r="C79" s="542"/>
      <c r="D79" s="216">
        <v>6</v>
      </c>
      <c r="E79" s="216" t="s">
        <v>7674</v>
      </c>
      <c r="F79" s="405">
        <v>253</v>
      </c>
      <c r="G79" s="406">
        <f t="shared" si="7"/>
        <v>50.6</v>
      </c>
      <c r="H79" s="407">
        <f t="shared" si="8"/>
        <v>140.55555555555554</v>
      </c>
      <c r="I79" s="407">
        <f t="shared" si="9"/>
        <v>4.6851851851851846E-2</v>
      </c>
      <c r="J79" s="405"/>
      <c r="K79" s="408"/>
      <c r="L79" s="408"/>
      <c r="M79" s="409"/>
      <c r="N79" s="410">
        <f t="shared" si="13"/>
        <v>0</v>
      </c>
      <c r="O79" s="223"/>
      <c r="P79" s="224"/>
      <c r="Q79" s="224"/>
      <c r="R79" s="224"/>
      <c r="S79" s="224"/>
      <c r="T79" s="225"/>
      <c r="U79" s="411">
        <f t="shared" si="10"/>
        <v>9.3703703703703692E-2</v>
      </c>
      <c r="V79" s="421"/>
      <c r="W79" s="413" t="str">
        <f t="shared" si="11"/>
        <v>0</v>
      </c>
      <c r="X79" s="544"/>
      <c r="Y79" s="229">
        <f t="shared" si="12"/>
        <v>0</v>
      </c>
    </row>
    <row r="80" spans="2:25" ht="18.75" customHeight="1">
      <c r="B80" s="555"/>
      <c r="C80" s="542"/>
      <c r="D80" s="216">
        <v>7</v>
      </c>
      <c r="E80" s="216" t="s">
        <v>7675</v>
      </c>
      <c r="F80" s="405">
        <v>92</v>
      </c>
      <c r="G80" s="406">
        <f t="shared" si="7"/>
        <v>18.399999999999999</v>
      </c>
      <c r="H80" s="407">
        <f t="shared" si="8"/>
        <v>51.111111111111107</v>
      </c>
      <c r="I80" s="407">
        <f t="shared" si="9"/>
        <v>1.7037037037037035E-2</v>
      </c>
      <c r="J80" s="405"/>
      <c r="K80" s="408"/>
      <c r="L80" s="408"/>
      <c r="M80" s="409"/>
      <c r="N80" s="410">
        <f t="shared" si="13"/>
        <v>0</v>
      </c>
      <c r="O80" s="223"/>
      <c r="P80" s="224"/>
      <c r="Q80" s="224"/>
      <c r="R80" s="224"/>
      <c r="S80" s="224"/>
      <c r="T80" s="225"/>
      <c r="U80" s="411">
        <f t="shared" si="10"/>
        <v>3.4074074074074069E-2</v>
      </c>
      <c r="V80" s="412"/>
      <c r="W80" s="413" t="str">
        <f t="shared" si="11"/>
        <v>0</v>
      </c>
      <c r="X80" s="544"/>
      <c r="Y80" s="229">
        <f t="shared" si="12"/>
        <v>0</v>
      </c>
    </row>
    <row r="81" spans="2:25" ht="18.75" customHeight="1">
      <c r="B81" s="555"/>
      <c r="C81" s="542"/>
      <c r="D81" s="216">
        <v>8</v>
      </c>
      <c r="E81" s="216" t="s">
        <v>5221</v>
      </c>
      <c r="F81" s="405">
        <v>86</v>
      </c>
      <c r="G81" s="406">
        <f t="shared" si="7"/>
        <v>17.2</v>
      </c>
      <c r="H81" s="407">
        <f t="shared" si="8"/>
        <v>47.777777777777779</v>
      </c>
      <c r="I81" s="407">
        <f t="shared" si="9"/>
        <v>1.5925925925925927E-2</v>
      </c>
      <c r="J81" s="405"/>
      <c r="K81" s="408"/>
      <c r="L81" s="408"/>
      <c r="M81" s="409"/>
      <c r="N81" s="410">
        <f t="shared" si="13"/>
        <v>0</v>
      </c>
      <c r="O81" s="223"/>
      <c r="P81" s="224"/>
      <c r="Q81" s="224"/>
      <c r="R81" s="224"/>
      <c r="S81" s="224"/>
      <c r="T81" s="225"/>
      <c r="U81" s="411">
        <f t="shared" si="10"/>
        <v>3.1851851851851853E-2</v>
      </c>
      <c r="V81" s="412"/>
      <c r="W81" s="413" t="str">
        <f t="shared" si="11"/>
        <v>0</v>
      </c>
      <c r="X81" s="544"/>
      <c r="Y81" s="229">
        <f t="shared" si="12"/>
        <v>0</v>
      </c>
    </row>
    <row r="82" spans="2:25" ht="18.75" customHeight="1">
      <c r="B82" s="555"/>
      <c r="C82" s="542"/>
      <c r="D82" s="216">
        <v>9</v>
      </c>
      <c r="E82" s="216" t="s">
        <v>5986</v>
      </c>
      <c r="F82" s="405">
        <v>235</v>
      </c>
      <c r="G82" s="406">
        <f t="shared" si="7"/>
        <v>47</v>
      </c>
      <c r="H82" s="407">
        <f t="shared" si="8"/>
        <v>130.55555555555554</v>
      </c>
      <c r="I82" s="407">
        <f t="shared" si="9"/>
        <v>4.3518518518518512E-2</v>
      </c>
      <c r="J82" s="405"/>
      <c r="K82" s="408"/>
      <c r="L82" s="408"/>
      <c r="M82" s="409"/>
      <c r="N82" s="410">
        <f t="shared" si="13"/>
        <v>0</v>
      </c>
      <c r="O82" s="223"/>
      <c r="P82" s="224"/>
      <c r="Q82" s="224"/>
      <c r="R82" s="224"/>
      <c r="S82" s="224"/>
      <c r="T82" s="225"/>
      <c r="U82" s="411">
        <f t="shared" si="10"/>
        <v>8.7037037037037024E-2</v>
      </c>
      <c r="V82" s="412"/>
      <c r="W82" s="413" t="str">
        <f t="shared" si="11"/>
        <v>0</v>
      </c>
      <c r="X82" s="544"/>
      <c r="Y82" s="229">
        <f t="shared" si="12"/>
        <v>0</v>
      </c>
    </row>
    <row r="83" spans="2:25" ht="18.75" customHeight="1">
      <c r="B83" s="555"/>
      <c r="C83" s="542"/>
      <c r="D83" s="216">
        <v>10</v>
      </c>
      <c r="E83" s="216" t="s">
        <v>7676</v>
      </c>
      <c r="F83" s="405">
        <v>125</v>
      </c>
      <c r="G83" s="406">
        <f t="shared" si="7"/>
        <v>25</v>
      </c>
      <c r="H83" s="407">
        <f t="shared" si="8"/>
        <v>69.444444444444443</v>
      </c>
      <c r="I83" s="407">
        <f t="shared" si="9"/>
        <v>2.3148148148148147E-2</v>
      </c>
      <c r="J83" s="405"/>
      <c r="K83" s="408"/>
      <c r="L83" s="408"/>
      <c r="M83" s="409"/>
      <c r="N83" s="410">
        <f t="shared" si="13"/>
        <v>0</v>
      </c>
      <c r="O83" s="223"/>
      <c r="P83" s="224"/>
      <c r="Q83" s="224"/>
      <c r="R83" s="224"/>
      <c r="S83" s="224"/>
      <c r="T83" s="225"/>
      <c r="U83" s="411">
        <f t="shared" si="10"/>
        <v>4.6296296296296294E-2</v>
      </c>
      <c r="V83" s="412"/>
      <c r="W83" s="413" t="str">
        <f t="shared" si="11"/>
        <v>0</v>
      </c>
      <c r="X83" s="544"/>
      <c r="Y83" s="229">
        <f t="shared" si="12"/>
        <v>0</v>
      </c>
    </row>
    <row r="84" spans="2:25" ht="18.75" customHeight="1">
      <c r="B84" s="555"/>
      <c r="C84" s="542"/>
      <c r="D84" s="216">
        <v>11</v>
      </c>
      <c r="E84" s="216" t="s">
        <v>7677</v>
      </c>
      <c r="F84" s="405">
        <v>310</v>
      </c>
      <c r="G84" s="406">
        <f t="shared" si="7"/>
        <v>62</v>
      </c>
      <c r="H84" s="407">
        <f t="shared" si="8"/>
        <v>172.22222222222223</v>
      </c>
      <c r="I84" s="407">
        <f t="shared" si="9"/>
        <v>5.7407407407407407E-2</v>
      </c>
      <c r="J84" s="405"/>
      <c r="K84" s="408"/>
      <c r="L84" s="408"/>
      <c r="M84" s="409"/>
      <c r="N84" s="410">
        <f t="shared" si="13"/>
        <v>0</v>
      </c>
      <c r="O84" s="223"/>
      <c r="P84" s="224"/>
      <c r="Q84" s="224"/>
      <c r="R84" s="224"/>
      <c r="S84" s="224"/>
      <c r="T84" s="225"/>
      <c r="U84" s="411">
        <f t="shared" si="10"/>
        <v>0.11481481481481481</v>
      </c>
      <c r="V84" s="412"/>
      <c r="W84" s="413" t="str">
        <f t="shared" si="11"/>
        <v>0</v>
      </c>
      <c r="X84" s="544"/>
      <c r="Y84" s="229">
        <f t="shared" si="12"/>
        <v>0</v>
      </c>
    </row>
    <row r="85" spans="2:25" ht="18.75" customHeight="1">
      <c r="B85" s="555"/>
      <c r="C85" s="542"/>
      <c r="D85" s="216">
        <v>12</v>
      </c>
      <c r="E85" s="216" t="s">
        <v>7678</v>
      </c>
      <c r="F85" s="405">
        <v>240</v>
      </c>
      <c r="G85" s="406">
        <f t="shared" si="7"/>
        <v>48</v>
      </c>
      <c r="H85" s="407">
        <f t="shared" si="8"/>
        <v>133.33333333333334</v>
      </c>
      <c r="I85" s="407">
        <f t="shared" si="9"/>
        <v>4.4444444444444446E-2</v>
      </c>
      <c r="J85" s="405"/>
      <c r="K85" s="408"/>
      <c r="L85" s="408"/>
      <c r="M85" s="409"/>
      <c r="N85" s="410">
        <f t="shared" si="13"/>
        <v>0</v>
      </c>
      <c r="O85" s="223"/>
      <c r="P85" s="224"/>
      <c r="Q85" s="224"/>
      <c r="R85" s="224"/>
      <c r="S85" s="224"/>
      <c r="T85" s="225"/>
      <c r="U85" s="411">
        <f t="shared" si="10"/>
        <v>8.8888888888888892E-2</v>
      </c>
      <c r="V85" s="412"/>
      <c r="W85" s="413" t="str">
        <f t="shared" si="11"/>
        <v>0</v>
      </c>
      <c r="X85" s="544"/>
      <c r="Y85" s="229">
        <f t="shared" si="12"/>
        <v>0</v>
      </c>
    </row>
    <row r="86" spans="2:25" ht="18.75" customHeight="1">
      <c r="B86" s="555"/>
      <c r="C86" s="542"/>
      <c r="D86" s="216">
        <v>13</v>
      </c>
      <c r="E86" s="216" t="s">
        <v>7679</v>
      </c>
      <c r="F86" s="405">
        <v>250</v>
      </c>
      <c r="G86" s="406">
        <f t="shared" si="7"/>
        <v>50</v>
      </c>
      <c r="H86" s="407">
        <f t="shared" si="8"/>
        <v>138.88888888888889</v>
      </c>
      <c r="I86" s="407">
        <f t="shared" si="9"/>
        <v>4.6296296296296294E-2</v>
      </c>
      <c r="J86" s="405"/>
      <c r="K86" s="408"/>
      <c r="L86" s="408"/>
      <c r="M86" s="409"/>
      <c r="N86" s="410">
        <f t="shared" si="13"/>
        <v>0</v>
      </c>
      <c r="O86" s="223"/>
      <c r="P86" s="224"/>
      <c r="Q86" s="224"/>
      <c r="R86" s="224"/>
      <c r="S86" s="224"/>
      <c r="T86" s="225"/>
      <c r="U86" s="411">
        <f t="shared" si="10"/>
        <v>9.2592592592592587E-2</v>
      </c>
      <c r="V86" s="412"/>
      <c r="W86" s="413" t="str">
        <f t="shared" si="11"/>
        <v>0</v>
      </c>
      <c r="X86" s="544"/>
      <c r="Y86" s="229">
        <f t="shared" si="12"/>
        <v>0</v>
      </c>
    </row>
    <row r="87" spans="2:25" ht="18.75" customHeight="1">
      <c r="B87" s="555"/>
      <c r="C87" s="542"/>
      <c r="D87" s="216">
        <v>14</v>
      </c>
      <c r="E87" s="216" t="s">
        <v>6296</v>
      </c>
      <c r="F87" s="405">
        <v>100</v>
      </c>
      <c r="G87" s="406">
        <f t="shared" si="7"/>
        <v>20</v>
      </c>
      <c r="H87" s="407">
        <f t="shared" si="8"/>
        <v>55.555555555555557</v>
      </c>
      <c r="I87" s="407">
        <f t="shared" si="9"/>
        <v>1.8518518518518517E-2</v>
      </c>
      <c r="J87" s="405"/>
      <c r="K87" s="408"/>
      <c r="L87" s="408"/>
      <c r="M87" s="409"/>
      <c r="N87" s="410">
        <f t="shared" si="13"/>
        <v>0</v>
      </c>
      <c r="O87" s="223"/>
      <c r="P87" s="224"/>
      <c r="Q87" s="224"/>
      <c r="R87" s="224"/>
      <c r="S87" s="224"/>
      <c r="T87" s="225"/>
      <c r="U87" s="411">
        <f t="shared" si="10"/>
        <v>3.7037037037037035E-2</v>
      </c>
      <c r="V87" s="412"/>
      <c r="W87" s="413" t="str">
        <f t="shared" si="11"/>
        <v>0</v>
      </c>
      <c r="X87" s="544"/>
      <c r="Y87" s="229">
        <f t="shared" si="12"/>
        <v>0</v>
      </c>
    </row>
    <row r="88" spans="2:25" ht="18.75" customHeight="1">
      <c r="B88" s="555"/>
      <c r="C88" s="542"/>
      <c r="D88" s="216">
        <v>15</v>
      </c>
      <c r="E88" s="216" t="s">
        <v>7680</v>
      </c>
      <c r="F88" s="405">
        <v>105</v>
      </c>
      <c r="G88" s="406">
        <f t="shared" si="7"/>
        <v>21</v>
      </c>
      <c r="H88" s="407">
        <f t="shared" si="8"/>
        <v>58.333333333333329</v>
      </c>
      <c r="I88" s="407">
        <f t="shared" si="9"/>
        <v>1.9444444444444441E-2</v>
      </c>
      <c r="J88" s="405"/>
      <c r="K88" s="408"/>
      <c r="L88" s="408"/>
      <c r="M88" s="409"/>
      <c r="N88" s="410">
        <f t="shared" si="13"/>
        <v>0</v>
      </c>
      <c r="O88" s="223"/>
      <c r="P88" s="224"/>
      <c r="Q88" s="224"/>
      <c r="R88" s="224"/>
      <c r="S88" s="224"/>
      <c r="T88" s="225"/>
      <c r="U88" s="411">
        <f t="shared" si="10"/>
        <v>3.8888888888888883E-2</v>
      </c>
      <c r="V88" s="412"/>
      <c r="W88" s="413" t="str">
        <f t="shared" si="11"/>
        <v>0</v>
      </c>
      <c r="X88" s="544"/>
      <c r="Y88" s="229">
        <f t="shared" si="12"/>
        <v>0</v>
      </c>
    </row>
    <row r="89" spans="2:25" ht="18.75" customHeight="1">
      <c r="B89" s="555"/>
      <c r="C89" s="542"/>
      <c r="D89" s="216">
        <v>16</v>
      </c>
      <c r="E89" s="216" t="s">
        <v>7681</v>
      </c>
      <c r="F89" s="405">
        <v>247</v>
      </c>
      <c r="G89" s="406">
        <f t="shared" si="7"/>
        <v>49.4</v>
      </c>
      <c r="H89" s="407">
        <f t="shared" si="8"/>
        <v>137.22222222222223</v>
      </c>
      <c r="I89" s="407">
        <f t="shared" si="9"/>
        <v>4.5740740740740742E-2</v>
      </c>
      <c r="J89" s="405"/>
      <c r="K89" s="408"/>
      <c r="L89" s="408"/>
      <c r="M89" s="409"/>
      <c r="N89" s="410">
        <f t="shared" si="13"/>
        <v>0</v>
      </c>
      <c r="O89" s="223"/>
      <c r="P89" s="224"/>
      <c r="Q89" s="224"/>
      <c r="R89" s="224"/>
      <c r="S89" s="224"/>
      <c r="T89" s="225"/>
      <c r="U89" s="411">
        <f t="shared" si="10"/>
        <v>9.1481481481481483E-2</v>
      </c>
      <c r="V89" s="412"/>
      <c r="W89" s="413" t="str">
        <f t="shared" si="11"/>
        <v>0</v>
      </c>
      <c r="X89" s="544"/>
      <c r="Y89" s="229">
        <f t="shared" si="12"/>
        <v>0</v>
      </c>
    </row>
    <row r="90" spans="2:25" ht="18.75" customHeight="1">
      <c r="B90" s="555"/>
      <c r="C90" s="542"/>
      <c r="D90" s="216">
        <v>17</v>
      </c>
      <c r="E90" s="216" t="s">
        <v>6773</v>
      </c>
      <c r="F90" s="405">
        <v>181</v>
      </c>
      <c r="G90" s="406">
        <f t="shared" si="7"/>
        <v>36.200000000000003</v>
      </c>
      <c r="H90" s="407">
        <f t="shared" si="8"/>
        <v>100.55555555555556</v>
      </c>
      <c r="I90" s="407">
        <f t="shared" si="9"/>
        <v>3.3518518518518517E-2</v>
      </c>
      <c r="J90" s="405"/>
      <c r="K90" s="408"/>
      <c r="L90" s="408"/>
      <c r="M90" s="409"/>
      <c r="N90" s="410">
        <f t="shared" si="13"/>
        <v>0</v>
      </c>
      <c r="O90" s="223"/>
      <c r="P90" s="224"/>
      <c r="Q90" s="224"/>
      <c r="R90" s="224"/>
      <c r="S90" s="224"/>
      <c r="T90" s="225"/>
      <c r="U90" s="411">
        <f t="shared" si="10"/>
        <v>6.7037037037037034E-2</v>
      </c>
      <c r="V90" s="412"/>
      <c r="W90" s="413" t="str">
        <f t="shared" si="11"/>
        <v>0</v>
      </c>
      <c r="X90" s="544"/>
      <c r="Y90" s="229">
        <f t="shared" si="12"/>
        <v>0</v>
      </c>
    </row>
    <row r="91" spans="2:25" ht="18.75" customHeight="1">
      <c r="B91" s="555"/>
      <c r="C91" s="542"/>
      <c r="D91" s="216">
        <v>18</v>
      </c>
      <c r="E91" s="216" t="s">
        <v>7682</v>
      </c>
      <c r="F91" s="405">
        <v>90</v>
      </c>
      <c r="G91" s="406">
        <f t="shared" si="7"/>
        <v>18</v>
      </c>
      <c r="H91" s="407">
        <f t="shared" si="8"/>
        <v>50</v>
      </c>
      <c r="I91" s="407">
        <f t="shared" si="9"/>
        <v>1.6666666666666666E-2</v>
      </c>
      <c r="J91" s="405"/>
      <c r="K91" s="408"/>
      <c r="L91" s="408"/>
      <c r="M91" s="409"/>
      <c r="N91" s="410">
        <f t="shared" si="13"/>
        <v>0</v>
      </c>
      <c r="O91" s="223"/>
      <c r="P91" s="224"/>
      <c r="Q91" s="224"/>
      <c r="R91" s="224"/>
      <c r="S91" s="224"/>
      <c r="T91" s="225"/>
      <c r="U91" s="411">
        <f t="shared" si="10"/>
        <v>3.3333333333333333E-2</v>
      </c>
      <c r="V91" s="412"/>
      <c r="W91" s="413" t="str">
        <f t="shared" si="11"/>
        <v>0</v>
      </c>
      <c r="X91" s="544"/>
      <c r="Y91" s="229">
        <f t="shared" si="12"/>
        <v>0</v>
      </c>
    </row>
    <row r="92" spans="2:25" ht="18.75" customHeight="1">
      <c r="B92" s="555"/>
      <c r="C92" s="542"/>
      <c r="D92" s="216">
        <v>19</v>
      </c>
      <c r="E92" s="216" t="s">
        <v>7683</v>
      </c>
      <c r="F92" s="405">
        <v>84</v>
      </c>
      <c r="G92" s="406">
        <f t="shared" si="7"/>
        <v>16.8</v>
      </c>
      <c r="H92" s="407">
        <f t="shared" si="8"/>
        <v>46.666666666666664</v>
      </c>
      <c r="I92" s="407">
        <f t="shared" si="9"/>
        <v>1.5555555555555555E-2</v>
      </c>
      <c r="J92" s="405"/>
      <c r="K92" s="408"/>
      <c r="L92" s="408"/>
      <c r="M92" s="409"/>
      <c r="N92" s="410">
        <f t="shared" si="13"/>
        <v>0</v>
      </c>
      <c r="O92" s="223"/>
      <c r="P92" s="224"/>
      <c r="Q92" s="224"/>
      <c r="R92" s="224"/>
      <c r="S92" s="224"/>
      <c r="T92" s="225"/>
      <c r="U92" s="411">
        <f t="shared" si="10"/>
        <v>3.111111111111111E-2</v>
      </c>
      <c r="V92" s="412"/>
      <c r="W92" s="413" t="str">
        <f t="shared" si="11"/>
        <v>0</v>
      </c>
      <c r="X92" s="544"/>
      <c r="Y92" s="229">
        <f t="shared" si="12"/>
        <v>0</v>
      </c>
    </row>
    <row r="93" spans="2:25" ht="18.75" customHeight="1">
      <c r="B93" s="555"/>
      <c r="C93" s="542"/>
      <c r="D93" s="216">
        <v>20</v>
      </c>
      <c r="E93" s="216" t="s">
        <v>7684</v>
      </c>
      <c r="F93" s="405">
        <v>97</v>
      </c>
      <c r="G93" s="406">
        <f t="shared" si="7"/>
        <v>19.399999999999999</v>
      </c>
      <c r="H93" s="407">
        <f t="shared" si="8"/>
        <v>53.888888888888886</v>
      </c>
      <c r="I93" s="407">
        <f t="shared" si="9"/>
        <v>1.7962962962962962E-2</v>
      </c>
      <c r="J93" s="405"/>
      <c r="K93" s="408"/>
      <c r="L93" s="408"/>
      <c r="M93" s="409"/>
      <c r="N93" s="410">
        <f t="shared" si="13"/>
        <v>0</v>
      </c>
      <c r="O93" s="223"/>
      <c r="P93" s="224"/>
      <c r="Q93" s="224"/>
      <c r="R93" s="224"/>
      <c r="S93" s="224"/>
      <c r="T93" s="225"/>
      <c r="U93" s="411">
        <f t="shared" si="10"/>
        <v>3.5925925925925924E-2</v>
      </c>
      <c r="V93" s="412"/>
      <c r="W93" s="413" t="str">
        <f t="shared" si="11"/>
        <v>0</v>
      </c>
      <c r="X93" s="544"/>
      <c r="Y93" s="229">
        <f t="shared" si="12"/>
        <v>0</v>
      </c>
    </row>
    <row r="94" spans="2:25" ht="18.75" customHeight="1">
      <c r="B94" s="555"/>
      <c r="C94" s="542"/>
      <c r="D94" s="216">
        <v>21</v>
      </c>
      <c r="E94" s="216" t="s">
        <v>7685</v>
      </c>
      <c r="F94" s="405">
        <v>105</v>
      </c>
      <c r="G94" s="406">
        <f t="shared" si="7"/>
        <v>21</v>
      </c>
      <c r="H94" s="407">
        <f t="shared" si="8"/>
        <v>58.333333333333329</v>
      </c>
      <c r="I94" s="407">
        <f t="shared" si="9"/>
        <v>1.9444444444444441E-2</v>
      </c>
      <c r="J94" s="405"/>
      <c r="K94" s="408"/>
      <c r="L94" s="408"/>
      <c r="M94" s="409"/>
      <c r="N94" s="410">
        <f t="shared" si="13"/>
        <v>0</v>
      </c>
      <c r="O94" s="223"/>
      <c r="P94" s="224"/>
      <c r="Q94" s="224"/>
      <c r="R94" s="224"/>
      <c r="S94" s="224"/>
      <c r="T94" s="225"/>
      <c r="U94" s="411">
        <f t="shared" si="10"/>
        <v>3.8888888888888883E-2</v>
      </c>
      <c r="V94" s="412"/>
      <c r="W94" s="413" t="str">
        <f t="shared" si="11"/>
        <v>0</v>
      </c>
      <c r="X94" s="544"/>
      <c r="Y94" s="229">
        <f t="shared" si="12"/>
        <v>0</v>
      </c>
    </row>
    <row r="95" spans="2:25" ht="18.75" customHeight="1">
      <c r="B95" s="555"/>
      <c r="C95" s="542"/>
      <c r="D95" s="216">
        <v>22</v>
      </c>
      <c r="E95" s="216" t="s">
        <v>7686</v>
      </c>
      <c r="F95" s="405">
        <v>100</v>
      </c>
      <c r="G95" s="406">
        <f t="shared" si="7"/>
        <v>20</v>
      </c>
      <c r="H95" s="407">
        <f t="shared" si="8"/>
        <v>55.555555555555557</v>
      </c>
      <c r="I95" s="407">
        <f t="shared" si="9"/>
        <v>1.8518518518518517E-2</v>
      </c>
      <c r="J95" s="405"/>
      <c r="K95" s="408"/>
      <c r="L95" s="408"/>
      <c r="M95" s="409"/>
      <c r="N95" s="410">
        <f t="shared" si="13"/>
        <v>0</v>
      </c>
      <c r="O95" s="223"/>
      <c r="P95" s="224"/>
      <c r="Q95" s="224"/>
      <c r="R95" s="224"/>
      <c r="S95" s="224"/>
      <c r="T95" s="225"/>
      <c r="U95" s="411">
        <f t="shared" si="10"/>
        <v>3.7037037037037035E-2</v>
      </c>
      <c r="V95" s="412"/>
      <c r="W95" s="413" t="str">
        <f t="shared" si="11"/>
        <v>0</v>
      </c>
      <c r="X95" s="544"/>
      <c r="Y95" s="229">
        <f t="shared" si="12"/>
        <v>0</v>
      </c>
    </row>
    <row r="96" spans="2:25" ht="18.75" customHeight="1">
      <c r="B96" s="555"/>
      <c r="C96" s="542"/>
      <c r="D96" s="216">
        <v>23</v>
      </c>
      <c r="E96" s="216" t="s">
        <v>7687</v>
      </c>
      <c r="F96" s="405">
        <v>120</v>
      </c>
      <c r="G96" s="406">
        <f t="shared" si="7"/>
        <v>24</v>
      </c>
      <c r="H96" s="407">
        <f t="shared" si="8"/>
        <v>66.666666666666671</v>
      </c>
      <c r="I96" s="407">
        <f t="shared" si="9"/>
        <v>2.2222222222222223E-2</v>
      </c>
      <c r="J96" s="405"/>
      <c r="K96" s="408"/>
      <c r="L96" s="408"/>
      <c r="M96" s="409"/>
      <c r="N96" s="410">
        <f t="shared" si="13"/>
        <v>0</v>
      </c>
      <c r="O96" s="223"/>
      <c r="P96" s="224"/>
      <c r="Q96" s="224"/>
      <c r="R96" s="224"/>
      <c r="S96" s="224"/>
      <c r="T96" s="225"/>
      <c r="U96" s="411">
        <f t="shared" si="10"/>
        <v>4.4444444444444446E-2</v>
      </c>
      <c r="V96" s="412"/>
      <c r="W96" s="413" t="str">
        <f t="shared" si="11"/>
        <v>0</v>
      </c>
      <c r="X96" s="544"/>
      <c r="Y96" s="229">
        <f t="shared" si="12"/>
        <v>0</v>
      </c>
    </row>
    <row r="97" spans="2:25" ht="18.75" customHeight="1">
      <c r="B97" s="555"/>
      <c r="C97" s="542"/>
      <c r="D97" s="216">
        <v>24</v>
      </c>
      <c r="E97" s="216" t="s">
        <v>7688</v>
      </c>
      <c r="F97" s="405">
        <v>100</v>
      </c>
      <c r="G97" s="406">
        <f t="shared" si="7"/>
        <v>20</v>
      </c>
      <c r="H97" s="407">
        <f t="shared" si="8"/>
        <v>55.555555555555557</v>
      </c>
      <c r="I97" s="407">
        <f t="shared" si="9"/>
        <v>1.8518518518518517E-2</v>
      </c>
      <c r="J97" s="405"/>
      <c r="K97" s="408"/>
      <c r="L97" s="408"/>
      <c r="M97" s="409"/>
      <c r="N97" s="410">
        <f t="shared" si="13"/>
        <v>0</v>
      </c>
      <c r="O97" s="223"/>
      <c r="P97" s="224"/>
      <c r="Q97" s="224"/>
      <c r="R97" s="224"/>
      <c r="S97" s="224"/>
      <c r="T97" s="225"/>
      <c r="U97" s="411">
        <f t="shared" si="10"/>
        <v>3.7037037037037035E-2</v>
      </c>
      <c r="V97" s="412"/>
      <c r="W97" s="413" t="str">
        <f t="shared" si="11"/>
        <v>0</v>
      </c>
      <c r="X97" s="544"/>
      <c r="Y97" s="229">
        <f t="shared" si="12"/>
        <v>0</v>
      </c>
    </row>
    <row r="98" spans="2:25" ht="18.75" customHeight="1">
      <c r="B98" s="555"/>
      <c r="C98" s="542"/>
      <c r="D98" s="216">
        <v>25</v>
      </c>
      <c r="E98" s="216" t="s">
        <v>7689</v>
      </c>
      <c r="F98" s="405">
        <v>90</v>
      </c>
      <c r="G98" s="406">
        <f t="shared" si="7"/>
        <v>18</v>
      </c>
      <c r="H98" s="407">
        <f t="shared" si="8"/>
        <v>50</v>
      </c>
      <c r="I98" s="407">
        <f t="shared" si="9"/>
        <v>1.6666666666666666E-2</v>
      </c>
      <c r="J98" s="405"/>
      <c r="K98" s="408"/>
      <c r="L98" s="408"/>
      <c r="M98" s="409"/>
      <c r="N98" s="410">
        <f t="shared" si="13"/>
        <v>0</v>
      </c>
      <c r="O98" s="223"/>
      <c r="P98" s="224"/>
      <c r="Q98" s="224"/>
      <c r="R98" s="224"/>
      <c r="S98" s="224"/>
      <c r="T98" s="225"/>
      <c r="U98" s="411">
        <f t="shared" si="10"/>
        <v>3.3333333333333333E-2</v>
      </c>
      <c r="V98" s="412"/>
      <c r="W98" s="413" t="str">
        <f t="shared" si="11"/>
        <v>0</v>
      </c>
      <c r="X98" s="544"/>
      <c r="Y98" s="229">
        <f t="shared" si="12"/>
        <v>0</v>
      </c>
    </row>
    <row r="99" spans="2:25" ht="18.75" customHeight="1">
      <c r="B99" s="555"/>
      <c r="C99" s="542"/>
      <c r="D99" s="216">
        <v>26</v>
      </c>
      <c r="E99" s="216" t="s">
        <v>7658</v>
      </c>
      <c r="F99" s="405">
        <v>100</v>
      </c>
      <c r="G99" s="406">
        <f t="shared" si="7"/>
        <v>20</v>
      </c>
      <c r="H99" s="407">
        <f t="shared" si="8"/>
        <v>55.555555555555557</v>
      </c>
      <c r="I99" s="407">
        <f t="shared" si="9"/>
        <v>1.8518518518518517E-2</v>
      </c>
      <c r="J99" s="405"/>
      <c r="K99" s="408"/>
      <c r="L99" s="408"/>
      <c r="M99" s="409"/>
      <c r="N99" s="410">
        <f t="shared" si="13"/>
        <v>0</v>
      </c>
      <c r="O99" s="223"/>
      <c r="P99" s="224"/>
      <c r="Q99" s="224"/>
      <c r="R99" s="224"/>
      <c r="S99" s="224"/>
      <c r="T99" s="225"/>
      <c r="U99" s="411">
        <f t="shared" si="10"/>
        <v>3.7037037037037035E-2</v>
      </c>
      <c r="V99" s="412"/>
      <c r="W99" s="413" t="str">
        <f t="shared" si="11"/>
        <v>0</v>
      </c>
      <c r="X99" s="544"/>
      <c r="Y99" s="229">
        <f t="shared" si="12"/>
        <v>0</v>
      </c>
    </row>
    <row r="100" spans="2:25" ht="18.75" customHeight="1">
      <c r="B100" s="555"/>
      <c r="C100" s="542"/>
      <c r="D100" s="216">
        <v>27</v>
      </c>
      <c r="E100" s="216" t="s">
        <v>7690</v>
      </c>
      <c r="F100" s="405">
        <v>156</v>
      </c>
      <c r="G100" s="406">
        <f t="shared" si="7"/>
        <v>31.2</v>
      </c>
      <c r="H100" s="407">
        <f t="shared" si="8"/>
        <v>86.666666666666671</v>
      </c>
      <c r="I100" s="407">
        <f t="shared" si="9"/>
        <v>2.8888888888888891E-2</v>
      </c>
      <c r="J100" s="405"/>
      <c r="K100" s="408"/>
      <c r="L100" s="408"/>
      <c r="M100" s="409"/>
      <c r="N100" s="410">
        <f t="shared" si="13"/>
        <v>0</v>
      </c>
      <c r="O100" s="223"/>
      <c r="P100" s="224"/>
      <c r="Q100" s="224"/>
      <c r="R100" s="224"/>
      <c r="S100" s="224"/>
      <c r="T100" s="225"/>
      <c r="U100" s="411">
        <f t="shared" si="10"/>
        <v>5.7777777777777782E-2</v>
      </c>
      <c r="V100" s="412"/>
      <c r="W100" s="413" t="str">
        <f t="shared" si="11"/>
        <v>0</v>
      </c>
      <c r="X100" s="544"/>
      <c r="Y100" s="229">
        <f t="shared" si="12"/>
        <v>0</v>
      </c>
    </row>
    <row r="101" spans="2:25" ht="18.75" customHeight="1">
      <c r="B101" s="555"/>
      <c r="C101" s="542"/>
      <c r="D101" s="216">
        <v>28</v>
      </c>
      <c r="E101" s="216" t="s">
        <v>7691</v>
      </c>
      <c r="F101" s="405">
        <v>100</v>
      </c>
      <c r="G101" s="406">
        <f t="shared" si="7"/>
        <v>20</v>
      </c>
      <c r="H101" s="407">
        <f t="shared" si="8"/>
        <v>55.555555555555557</v>
      </c>
      <c r="I101" s="407">
        <f t="shared" si="9"/>
        <v>1.8518518518518517E-2</v>
      </c>
      <c r="J101" s="405"/>
      <c r="K101" s="408"/>
      <c r="L101" s="408"/>
      <c r="M101" s="409"/>
      <c r="N101" s="410">
        <f t="shared" si="13"/>
        <v>0</v>
      </c>
      <c r="O101" s="223"/>
      <c r="P101" s="224"/>
      <c r="Q101" s="224"/>
      <c r="R101" s="224"/>
      <c r="S101" s="224"/>
      <c r="T101" s="225"/>
      <c r="U101" s="411">
        <f t="shared" si="10"/>
        <v>3.7037037037037035E-2</v>
      </c>
      <c r="V101" s="412"/>
      <c r="W101" s="413" t="str">
        <f t="shared" si="11"/>
        <v>0</v>
      </c>
      <c r="X101" s="544"/>
      <c r="Y101" s="229">
        <f t="shared" si="12"/>
        <v>0</v>
      </c>
    </row>
    <row r="102" spans="2:25" ht="18.75" customHeight="1">
      <c r="B102" s="555"/>
      <c r="C102" s="542"/>
      <c r="D102" s="216">
        <v>29</v>
      </c>
      <c r="E102" s="216" t="s">
        <v>5691</v>
      </c>
      <c r="F102" s="405">
        <v>80</v>
      </c>
      <c r="G102" s="406">
        <f t="shared" si="7"/>
        <v>16</v>
      </c>
      <c r="H102" s="407">
        <f t="shared" si="8"/>
        <v>44.444444444444443</v>
      </c>
      <c r="I102" s="407">
        <f t="shared" si="9"/>
        <v>1.4814814814814814E-2</v>
      </c>
      <c r="J102" s="405"/>
      <c r="K102" s="408"/>
      <c r="L102" s="408"/>
      <c r="M102" s="409"/>
      <c r="N102" s="410">
        <f t="shared" si="13"/>
        <v>0</v>
      </c>
      <c r="O102" s="223"/>
      <c r="P102" s="224"/>
      <c r="Q102" s="224"/>
      <c r="R102" s="224"/>
      <c r="S102" s="224"/>
      <c r="T102" s="225"/>
      <c r="U102" s="411">
        <f t="shared" si="10"/>
        <v>2.9629629629629627E-2</v>
      </c>
      <c r="V102" s="412"/>
      <c r="W102" s="413" t="str">
        <f t="shared" si="11"/>
        <v>0</v>
      </c>
      <c r="X102" s="544"/>
      <c r="Y102" s="229">
        <f t="shared" si="12"/>
        <v>0</v>
      </c>
    </row>
    <row r="103" spans="2:25" ht="18.75" customHeight="1">
      <c r="B103" s="555"/>
      <c r="C103" s="542"/>
      <c r="D103" s="216">
        <v>30</v>
      </c>
      <c r="E103" s="216" t="s">
        <v>7692</v>
      </c>
      <c r="F103" s="405">
        <v>90</v>
      </c>
      <c r="G103" s="406">
        <f t="shared" si="7"/>
        <v>18</v>
      </c>
      <c r="H103" s="407">
        <f t="shared" si="8"/>
        <v>50</v>
      </c>
      <c r="I103" s="407">
        <f t="shared" si="9"/>
        <v>1.6666666666666666E-2</v>
      </c>
      <c r="J103" s="405"/>
      <c r="K103" s="408"/>
      <c r="L103" s="408"/>
      <c r="M103" s="409"/>
      <c r="N103" s="410">
        <f t="shared" si="13"/>
        <v>0</v>
      </c>
      <c r="O103" s="223"/>
      <c r="P103" s="224"/>
      <c r="Q103" s="224"/>
      <c r="R103" s="224"/>
      <c r="S103" s="224"/>
      <c r="T103" s="225"/>
      <c r="U103" s="411">
        <f t="shared" si="10"/>
        <v>3.3333333333333333E-2</v>
      </c>
      <c r="V103" s="412"/>
      <c r="W103" s="413" t="str">
        <f t="shared" si="11"/>
        <v>0</v>
      </c>
      <c r="X103" s="544"/>
      <c r="Y103" s="229">
        <f t="shared" si="12"/>
        <v>0</v>
      </c>
    </row>
    <row r="104" spans="2:25" ht="18.75" customHeight="1">
      <c r="B104" s="555"/>
      <c r="C104" s="542"/>
      <c r="D104" s="216">
        <v>31</v>
      </c>
      <c r="E104" s="216" t="s">
        <v>7631</v>
      </c>
      <c r="F104" s="405">
        <v>280</v>
      </c>
      <c r="G104" s="406">
        <f t="shared" si="7"/>
        <v>56</v>
      </c>
      <c r="H104" s="407">
        <f t="shared" si="8"/>
        <v>155.55555555555554</v>
      </c>
      <c r="I104" s="407">
        <f t="shared" si="9"/>
        <v>5.185185185185185E-2</v>
      </c>
      <c r="J104" s="405"/>
      <c r="K104" s="408"/>
      <c r="L104" s="408"/>
      <c r="M104" s="409"/>
      <c r="N104" s="410">
        <f t="shared" si="13"/>
        <v>0</v>
      </c>
      <c r="O104" s="223"/>
      <c r="P104" s="224"/>
      <c r="Q104" s="224"/>
      <c r="R104" s="224"/>
      <c r="S104" s="224"/>
      <c r="T104" s="225"/>
      <c r="U104" s="411">
        <f t="shared" si="10"/>
        <v>0.1037037037037037</v>
      </c>
      <c r="V104" s="412"/>
      <c r="W104" s="413" t="str">
        <f t="shared" si="11"/>
        <v>0</v>
      </c>
      <c r="X104" s="544"/>
      <c r="Y104" s="229">
        <f t="shared" si="12"/>
        <v>0</v>
      </c>
    </row>
    <row r="105" spans="2:25" ht="18.75" customHeight="1">
      <c r="B105" s="555"/>
      <c r="C105" s="542"/>
      <c r="D105" s="216">
        <v>32</v>
      </c>
      <c r="E105" s="216" t="s">
        <v>7637</v>
      </c>
      <c r="F105" s="405">
        <v>240</v>
      </c>
      <c r="G105" s="406">
        <f t="shared" si="7"/>
        <v>48</v>
      </c>
      <c r="H105" s="407">
        <f t="shared" si="8"/>
        <v>133.33333333333334</v>
      </c>
      <c r="I105" s="407">
        <f t="shared" si="9"/>
        <v>4.4444444444444446E-2</v>
      </c>
      <c r="J105" s="405"/>
      <c r="K105" s="408"/>
      <c r="L105" s="408"/>
      <c r="M105" s="409"/>
      <c r="N105" s="410">
        <f t="shared" si="13"/>
        <v>0</v>
      </c>
      <c r="O105" s="223"/>
      <c r="P105" s="224"/>
      <c r="Q105" s="224"/>
      <c r="R105" s="224"/>
      <c r="S105" s="224"/>
      <c r="T105" s="225"/>
      <c r="U105" s="411">
        <f t="shared" si="10"/>
        <v>8.8888888888888892E-2</v>
      </c>
      <c r="V105" s="412"/>
      <c r="W105" s="413" t="str">
        <f t="shared" si="11"/>
        <v>0</v>
      </c>
      <c r="X105" s="544"/>
      <c r="Y105" s="229">
        <f t="shared" si="12"/>
        <v>0</v>
      </c>
    </row>
    <row r="106" spans="2:25" ht="18.75" customHeight="1">
      <c r="B106" s="555"/>
      <c r="C106" s="542"/>
      <c r="D106" s="216">
        <v>33</v>
      </c>
      <c r="E106" s="216" t="s">
        <v>7693</v>
      </c>
      <c r="F106" s="405">
        <v>225</v>
      </c>
      <c r="G106" s="406">
        <f t="shared" si="7"/>
        <v>45</v>
      </c>
      <c r="H106" s="407">
        <f t="shared" si="8"/>
        <v>125</v>
      </c>
      <c r="I106" s="407">
        <f t="shared" si="9"/>
        <v>4.1666666666666664E-2</v>
      </c>
      <c r="J106" s="405"/>
      <c r="K106" s="408"/>
      <c r="L106" s="408"/>
      <c r="M106" s="409"/>
      <c r="N106" s="410">
        <f t="shared" si="13"/>
        <v>0</v>
      </c>
      <c r="O106" s="223"/>
      <c r="P106" s="224"/>
      <c r="Q106" s="224"/>
      <c r="R106" s="224"/>
      <c r="S106" s="224"/>
      <c r="T106" s="225"/>
      <c r="U106" s="411">
        <f t="shared" si="10"/>
        <v>8.3333333333333329E-2</v>
      </c>
      <c r="V106" s="412"/>
      <c r="W106" s="413" t="str">
        <f t="shared" si="11"/>
        <v>0</v>
      </c>
      <c r="X106" s="544"/>
      <c r="Y106" s="229">
        <f t="shared" si="12"/>
        <v>0</v>
      </c>
    </row>
    <row r="107" spans="2:25" ht="18.75" customHeight="1">
      <c r="B107" s="555"/>
      <c r="C107" s="542"/>
      <c r="D107" s="216">
        <v>34</v>
      </c>
      <c r="E107" s="216" t="s">
        <v>7694</v>
      </c>
      <c r="F107" s="405">
        <v>110</v>
      </c>
      <c r="G107" s="406">
        <f t="shared" si="7"/>
        <v>22</v>
      </c>
      <c r="H107" s="407">
        <f t="shared" si="8"/>
        <v>61.111111111111107</v>
      </c>
      <c r="I107" s="407">
        <f t="shared" si="9"/>
        <v>2.0370370370370369E-2</v>
      </c>
      <c r="J107" s="405"/>
      <c r="K107" s="408"/>
      <c r="L107" s="408"/>
      <c r="M107" s="409"/>
      <c r="N107" s="410">
        <f t="shared" si="13"/>
        <v>0</v>
      </c>
      <c r="O107" s="223"/>
      <c r="P107" s="224"/>
      <c r="Q107" s="224"/>
      <c r="R107" s="224"/>
      <c r="S107" s="224"/>
      <c r="T107" s="225"/>
      <c r="U107" s="411">
        <f t="shared" si="10"/>
        <v>4.0740740740740737E-2</v>
      </c>
      <c r="V107" s="412"/>
      <c r="W107" s="413" t="str">
        <f t="shared" si="11"/>
        <v>0</v>
      </c>
      <c r="X107" s="544"/>
      <c r="Y107" s="229">
        <f t="shared" si="12"/>
        <v>0</v>
      </c>
    </row>
    <row r="108" spans="2:25" ht="18.75" customHeight="1">
      <c r="B108" s="555"/>
      <c r="C108" s="542"/>
      <c r="D108" s="216">
        <v>35</v>
      </c>
      <c r="E108" s="216" t="s">
        <v>7695</v>
      </c>
      <c r="F108" s="405">
        <v>280</v>
      </c>
      <c r="G108" s="406">
        <f t="shared" si="7"/>
        <v>56</v>
      </c>
      <c r="H108" s="407">
        <f t="shared" si="8"/>
        <v>155.55555555555554</v>
      </c>
      <c r="I108" s="407">
        <f t="shared" si="9"/>
        <v>5.185185185185185E-2</v>
      </c>
      <c r="J108" s="422" t="s">
        <v>7696</v>
      </c>
      <c r="K108" s="408"/>
      <c r="L108" s="408"/>
      <c r="M108" s="409"/>
      <c r="N108" s="410">
        <f t="shared" si="13"/>
        <v>0</v>
      </c>
      <c r="O108" s="223"/>
      <c r="P108" s="224"/>
      <c r="Q108" s="224"/>
      <c r="R108" s="224"/>
      <c r="S108" s="224"/>
      <c r="T108" s="225"/>
      <c r="U108" s="411">
        <f t="shared" si="10"/>
        <v>0.1037037037037037</v>
      </c>
      <c r="V108" s="412"/>
      <c r="W108" s="413" t="str">
        <f t="shared" si="11"/>
        <v>0</v>
      </c>
      <c r="X108" s="544"/>
      <c r="Y108" s="229">
        <f t="shared" si="12"/>
        <v>0</v>
      </c>
    </row>
    <row r="109" spans="2:25" ht="18.75" customHeight="1">
      <c r="B109" s="555"/>
      <c r="C109" s="542"/>
      <c r="D109" s="216">
        <v>36</v>
      </c>
      <c r="E109" s="216" t="s">
        <v>7697</v>
      </c>
      <c r="F109" s="405">
        <v>140</v>
      </c>
      <c r="G109" s="406">
        <f t="shared" si="7"/>
        <v>28</v>
      </c>
      <c r="H109" s="407">
        <f t="shared" si="8"/>
        <v>77.777777777777771</v>
      </c>
      <c r="I109" s="407">
        <f t="shared" si="9"/>
        <v>2.5925925925925925E-2</v>
      </c>
      <c r="J109" s="405"/>
      <c r="K109" s="408"/>
      <c r="L109" s="408"/>
      <c r="M109" s="409"/>
      <c r="N109" s="410">
        <f t="shared" si="13"/>
        <v>0</v>
      </c>
      <c r="O109" s="223"/>
      <c r="P109" s="224"/>
      <c r="Q109" s="224"/>
      <c r="R109" s="224"/>
      <c r="S109" s="224"/>
      <c r="T109" s="225"/>
      <c r="U109" s="411">
        <f t="shared" si="10"/>
        <v>5.185185185185185E-2</v>
      </c>
      <c r="V109" s="412"/>
      <c r="W109" s="413" t="str">
        <f t="shared" si="11"/>
        <v>0</v>
      </c>
      <c r="X109" s="544"/>
      <c r="Y109" s="229">
        <f t="shared" si="12"/>
        <v>0</v>
      </c>
    </row>
    <row r="110" spans="2:25" ht="18.75" customHeight="1">
      <c r="B110" s="555"/>
      <c r="C110" s="542"/>
      <c r="D110" s="216">
        <v>37</v>
      </c>
      <c r="E110" s="216" t="s">
        <v>7698</v>
      </c>
      <c r="F110" s="405">
        <v>83</v>
      </c>
      <c r="G110" s="406">
        <f t="shared" si="7"/>
        <v>16.600000000000001</v>
      </c>
      <c r="H110" s="407">
        <f t="shared" si="8"/>
        <v>46.111111111111107</v>
      </c>
      <c r="I110" s="407">
        <f t="shared" si="9"/>
        <v>1.5370370370370369E-2</v>
      </c>
      <c r="J110" s="405"/>
      <c r="K110" s="408"/>
      <c r="L110" s="408"/>
      <c r="M110" s="409"/>
      <c r="N110" s="410">
        <f t="shared" si="13"/>
        <v>0</v>
      </c>
      <c r="O110" s="223"/>
      <c r="P110" s="224"/>
      <c r="Q110" s="224"/>
      <c r="R110" s="224"/>
      <c r="S110" s="224"/>
      <c r="T110" s="225"/>
      <c r="U110" s="411">
        <f t="shared" si="10"/>
        <v>3.0740740740740739E-2</v>
      </c>
      <c r="V110" s="412"/>
      <c r="W110" s="413" t="str">
        <f t="shared" si="11"/>
        <v>0</v>
      </c>
      <c r="X110" s="544"/>
      <c r="Y110" s="229">
        <f t="shared" si="12"/>
        <v>0</v>
      </c>
    </row>
    <row r="111" spans="2:25" ht="18.75" customHeight="1">
      <c r="B111" s="555"/>
      <c r="C111" s="542"/>
      <c r="D111" s="216">
        <v>38</v>
      </c>
      <c r="E111" s="216" t="s">
        <v>7699</v>
      </c>
      <c r="F111" s="405">
        <v>70</v>
      </c>
      <c r="G111" s="406">
        <f t="shared" si="7"/>
        <v>14</v>
      </c>
      <c r="H111" s="407">
        <f t="shared" si="8"/>
        <v>38.888888888888886</v>
      </c>
      <c r="I111" s="407">
        <f t="shared" si="9"/>
        <v>1.2962962962962963E-2</v>
      </c>
      <c r="J111" s="405"/>
      <c r="K111" s="408"/>
      <c r="L111" s="408"/>
      <c r="M111" s="409"/>
      <c r="N111" s="410">
        <f t="shared" si="13"/>
        <v>0</v>
      </c>
      <c r="O111" s="223"/>
      <c r="P111" s="224"/>
      <c r="Q111" s="224"/>
      <c r="R111" s="224"/>
      <c r="S111" s="224"/>
      <c r="T111" s="225"/>
      <c r="U111" s="411">
        <f t="shared" si="10"/>
        <v>2.5925925925925925E-2</v>
      </c>
      <c r="V111" s="412"/>
      <c r="W111" s="413" t="str">
        <f t="shared" si="11"/>
        <v>0</v>
      </c>
      <c r="X111" s="544"/>
      <c r="Y111" s="229">
        <f t="shared" si="12"/>
        <v>0</v>
      </c>
    </row>
    <row r="112" spans="2:25" ht="18.75" customHeight="1">
      <c r="B112" s="555"/>
      <c r="C112" s="542"/>
      <c r="D112" s="216">
        <v>39</v>
      </c>
      <c r="E112" s="216" t="s">
        <v>7700</v>
      </c>
      <c r="F112" s="405">
        <v>80</v>
      </c>
      <c r="G112" s="406">
        <f t="shared" si="7"/>
        <v>16</v>
      </c>
      <c r="H112" s="407">
        <f t="shared" si="8"/>
        <v>44.444444444444443</v>
      </c>
      <c r="I112" s="407">
        <f t="shared" si="9"/>
        <v>1.4814814814814814E-2</v>
      </c>
      <c r="J112" s="405"/>
      <c r="K112" s="408"/>
      <c r="L112" s="408"/>
      <c r="M112" s="409"/>
      <c r="N112" s="410">
        <f t="shared" si="13"/>
        <v>0</v>
      </c>
      <c r="O112" s="223"/>
      <c r="P112" s="224"/>
      <c r="Q112" s="224"/>
      <c r="R112" s="224"/>
      <c r="S112" s="224"/>
      <c r="T112" s="225"/>
      <c r="U112" s="411">
        <f t="shared" si="10"/>
        <v>2.9629629629629627E-2</v>
      </c>
      <c r="V112" s="412"/>
      <c r="W112" s="413" t="str">
        <f t="shared" si="11"/>
        <v>0</v>
      </c>
      <c r="X112" s="544"/>
      <c r="Y112" s="229">
        <f t="shared" si="12"/>
        <v>0</v>
      </c>
    </row>
    <row r="113" spans="2:26" ht="18.75" customHeight="1">
      <c r="B113" s="555"/>
      <c r="C113" s="542"/>
      <c r="D113" s="216"/>
      <c r="E113" s="216"/>
      <c r="F113" s="405"/>
      <c r="G113" s="406">
        <f t="shared" si="7"/>
        <v>0</v>
      </c>
      <c r="H113" s="407">
        <f t="shared" si="8"/>
        <v>0</v>
      </c>
      <c r="I113" s="407">
        <f t="shared" si="9"/>
        <v>0</v>
      </c>
      <c r="J113" s="405"/>
      <c r="K113" s="408"/>
      <c r="L113" s="408"/>
      <c r="M113" s="409"/>
      <c r="N113" s="410">
        <f t="shared" si="13"/>
        <v>0</v>
      </c>
      <c r="O113" s="223"/>
      <c r="P113" s="224"/>
      <c r="Q113" s="224"/>
      <c r="R113" s="224"/>
      <c r="S113" s="224"/>
      <c r="T113" s="225"/>
      <c r="U113" s="411">
        <f t="shared" si="10"/>
        <v>0</v>
      </c>
      <c r="V113" s="412"/>
      <c r="W113" s="413" t="str">
        <f t="shared" si="11"/>
        <v>0</v>
      </c>
      <c r="X113" s="544"/>
      <c r="Y113" s="229">
        <f t="shared" si="12"/>
        <v>0</v>
      </c>
    </row>
    <row r="114" spans="2:26" ht="18.75" customHeight="1">
      <c r="B114" s="556"/>
      <c r="C114" s="549"/>
      <c r="D114" s="216"/>
      <c r="E114" s="216"/>
      <c r="F114" s="405"/>
      <c r="G114" s="406">
        <f>F114/$G$15</f>
        <v>0</v>
      </c>
      <c r="H114" s="407">
        <f>F114/$H$15</f>
        <v>0</v>
      </c>
      <c r="I114" s="407">
        <f>H114/$I$15</f>
        <v>0</v>
      </c>
      <c r="J114" s="405"/>
      <c r="K114" s="408"/>
      <c r="L114" s="408"/>
      <c r="M114" s="414"/>
      <c r="N114" s="410">
        <f>M114/$N$15</f>
        <v>0</v>
      </c>
      <c r="O114" s="231"/>
      <c r="P114" s="231"/>
      <c r="Q114" s="231"/>
      <c r="R114" s="231"/>
      <c r="S114" s="231"/>
      <c r="T114" s="225"/>
      <c r="U114" s="411">
        <f>H114/$U$15</f>
        <v>0</v>
      </c>
      <c r="V114" s="412"/>
      <c r="W114" s="413" t="str">
        <f>IF(V114&lt;1,"0",IF(V114&lt;5,"2",IF(V114&gt;=5,"6")))</f>
        <v>0</v>
      </c>
      <c r="X114" s="547"/>
      <c r="Y114" s="229">
        <f t="shared" si="12"/>
        <v>0</v>
      </c>
    </row>
    <row r="115" spans="2:26">
      <c r="B115" s="415"/>
      <c r="C115" s="416" t="s">
        <v>111</v>
      </c>
      <c r="D115" s="417"/>
      <c r="E115" s="418">
        <f>COUNTA(E74:E114)</f>
        <v>39</v>
      </c>
      <c r="F115" s="418">
        <f>SUM(F74:F114)</f>
        <v>6754</v>
      </c>
      <c r="G115" s="418">
        <f>SUM(G74:G114)</f>
        <v>1350.8</v>
      </c>
      <c r="H115" s="418">
        <f>SUM(H74:H114)</f>
        <v>3752.2222222222226</v>
      </c>
      <c r="I115" s="418">
        <f>SUM(I74:I114)</f>
        <v>1.2507407407407409</v>
      </c>
      <c r="J115" s="418">
        <f>COUNTA(J74:J114)</f>
        <v>2</v>
      </c>
      <c r="K115" s="418">
        <f>COUNTA(K74:K114)</f>
        <v>1</v>
      </c>
      <c r="L115" s="418">
        <f>COUNTA(L74:L114)</f>
        <v>0</v>
      </c>
      <c r="M115" s="418">
        <f>SUM(M74:M114)</f>
        <v>3752.2222222222226</v>
      </c>
      <c r="N115" s="418">
        <f>SUM(N74:N114)</f>
        <v>75.044444444444451</v>
      </c>
      <c r="O115" s="419"/>
      <c r="P115" s="420">
        <f>COUNTIF(P74:P114, "YES")</f>
        <v>0</v>
      </c>
      <c r="Q115" s="419"/>
      <c r="R115" s="419"/>
      <c r="S115" s="419"/>
      <c r="T115" s="419"/>
      <c r="U115" s="418">
        <f>SUM(U74:U114)</f>
        <v>2.5014814814814819</v>
      </c>
      <c r="V115" s="418">
        <f>SUM(V74:V114)</f>
        <v>2.5014814814814819</v>
      </c>
      <c r="W115" s="418">
        <f t="array" ref="W115">SUM(ABS(W74:W114))</f>
        <v>2</v>
      </c>
      <c r="X115" s="420" t="str">
        <f>IF(X74&lt;0.2, "0", IF(X74&lt;=2, "2", IF(X74&gt;2, ROUND(X74,0))))</f>
        <v>2</v>
      </c>
      <c r="Y115" s="418">
        <f>SUM(Y74:Y114)</f>
        <v>1</v>
      </c>
      <c r="Z115" s="355"/>
    </row>
    <row r="116" spans="2:26" ht="18.75" customHeight="1">
      <c r="B116" s="539">
        <v>3</v>
      </c>
      <c r="C116" s="541" t="s">
        <v>7701</v>
      </c>
      <c r="D116" s="216">
        <v>1</v>
      </c>
      <c r="E116" s="216" t="s">
        <v>5986</v>
      </c>
      <c r="F116" s="405">
        <v>370</v>
      </c>
      <c r="G116" s="406">
        <f t="shared" ref="G116:G159" si="14">F116/$G$15</f>
        <v>74</v>
      </c>
      <c r="H116" s="407">
        <f t="shared" ref="H116:H159" si="15">F116/$H$15</f>
        <v>205.55555555555554</v>
      </c>
      <c r="I116" s="407">
        <f t="shared" ref="I116:I159" si="16">H116/$I$15</f>
        <v>6.851851851851852E-2</v>
      </c>
      <c r="J116" s="405" t="s">
        <v>7702</v>
      </c>
      <c r="K116" s="405" t="s">
        <v>7702</v>
      </c>
      <c r="L116" s="408"/>
      <c r="M116" s="409">
        <f>SUM(H116:H135)</f>
        <v>2730.5555555555547</v>
      </c>
      <c r="N116" s="410">
        <f t="shared" ref="N116:N159" si="17">M116/$N$15</f>
        <v>54.611111111111093</v>
      </c>
      <c r="O116" s="223" t="s">
        <v>1122</v>
      </c>
      <c r="P116" s="224" t="s">
        <v>7458</v>
      </c>
      <c r="Q116" s="224"/>
      <c r="R116" s="224" t="s">
        <v>2634</v>
      </c>
      <c r="S116" s="224"/>
      <c r="T116" s="225"/>
      <c r="U116" s="411">
        <f t="shared" ref="U116:U159" si="18">H116/$U$15</f>
        <v>0.13703703703703704</v>
      </c>
      <c r="V116" s="412">
        <f>SUM(U116:U135)</f>
        <v>1.8203703703703704</v>
      </c>
      <c r="W116" s="413" t="str">
        <f t="shared" ref="W116:W159" si="19">IF(V116&lt;1,"0",IF(V116&lt;5,"2",IF(V116&gt;=5,"6")))</f>
        <v>2</v>
      </c>
      <c r="X116" s="543">
        <f>K161/$X$15</f>
        <v>0.66666666666666663</v>
      </c>
      <c r="Y116" s="229">
        <f t="shared" ref="Y116:Y160" si="20">W116/2</f>
        <v>1</v>
      </c>
    </row>
    <row r="117" spans="2:26" ht="18.75" customHeight="1">
      <c r="B117" s="540"/>
      <c r="C117" s="542"/>
      <c r="D117" s="216">
        <v>2</v>
      </c>
      <c r="E117" s="216" t="s">
        <v>7703</v>
      </c>
      <c r="F117" s="405">
        <v>196</v>
      </c>
      <c r="G117" s="406">
        <f t="shared" si="14"/>
        <v>39.200000000000003</v>
      </c>
      <c r="H117" s="407">
        <f t="shared" si="15"/>
        <v>108.88888888888889</v>
      </c>
      <c r="I117" s="407">
        <f t="shared" si="16"/>
        <v>3.6296296296296292E-2</v>
      </c>
      <c r="J117" s="405"/>
      <c r="K117" s="408"/>
      <c r="L117" s="408"/>
      <c r="M117" s="409"/>
      <c r="N117" s="410">
        <f t="shared" si="17"/>
        <v>0</v>
      </c>
      <c r="O117" s="223"/>
      <c r="P117" s="224"/>
      <c r="Q117" s="224"/>
      <c r="R117" s="224"/>
      <c r="S117" s="224"/>
      <c r="T117" s="225"/>
      <c r="U117" s="411">
        <f t="shared" si="18"/>
        <v>7.2592592592592584E-2</v>
      </c>
      <c r="V117" s="412"/>
      <c r="W117" s="413" t="str">
        <f t="shared" si="19"/>
        <v>0</v>
      </c>
      <c r="X117" s="544"/>
      <c r="Y117" s="229">
        <f t="shared" si="20"/>
        <v>0</v>
      </c>
    </row>
    <row r="118" spans="2:26" ht="18.75" customHeight="1">
      <c r="B118" s="540"/>
      <c r="C118" s="542"/>
      <c r="D118" s="216">
        <v>3</v>
      </c>
      <c r="E118" s="216" t="s">
        <v>7704</v>
      </c>
      <c r="F118" s="405">
        <v>154</v>
      </c>
      <c r="G118" s="406">
        <f t="shared" si="14"/>
        <v>30.8</v>
      </c>
      <c r="H118" s="407">
        <f t="shared" si="15"/>
        <v>85.555555555555557</v>
      </c>
      <c r="I118" s="407">
        <f t="shared" si="16"/>
        <v>2.8518518518518519E-2</v>
      </c>
      <c r="J118" s="405"/>
      <c r="K118" s="408"/>
      <c r="L118" s="408"/>
      <c r="M118" s="409"/>
      <c r="N118" s="410">
        <f t="shared" si="17"/>
        <v>0</v>
      </c>
      <c r="O118" s="223"/>
      <c r="P118" s="224"/>
      <c r="Q118" s="224"/>
      <c r="R118" s="224"/>
      <c r="S118" s="224"/>
      <c r="T118" s="225"/>
      <c r="U118" s="411">
        <f t="shared" si="18"/>
        <v>5.7037037037037039E-2</v>
      </c>
      <c r="V118" s="412"/>
      <c r="W118" s="413" t="str">
        <f t="shared" si="19"/>
        <v>0</v>
      </c>
      <c r="X118" s="544"/>
      <c r="Y118" s="229">
        <f t="shared" si="20"/>
        <v>0</v>
      </c>
    </row>
    <row r="119" spans="2:26" ht="18.75" customHeight="1">
      <c r="B119" s="540"/>
      <c r="C119" s="542"/>
      <c r="D119" s="216">
        <v>4</v>
      </c>
      <c r="E119" s="216" t="s">
        <v>7705</v>
      </c>
      <c r="F119" s="405">
        <v>20</v>
      </c>
      <c r="G119" s="406">
        <f t="shared" si="14"/>
        <v>4</v>
      </c>
      <c r="H119" s="407">
        <f t="shared" si="15"/>
        <v>11.111111111111111</v>
      </c>
      <c r="I119" s="407">
        <f t="shared" si="16"/>
        <v>3.7037037037037034E-3</v>
      </c>
      <c r="J119" s="405"/>
      <c r="K119" s="408"/>
      <c r="L119" s="408"/>
      <c r="M119" s="409"/>
      <c r="N119" s="410">
        <f t="shared" si="17"/>
        <v>0</v>
      </c>
      <c r="O119" s="223"/>
      <c r="P119" s="224"/>
      <c r="Q119" s="224"/>
      <c r="R119" s="224"/>
      <c r="S119" s="224"/>
      <c r="T119" s="225"/>
      <c r="U119" s="411">
        <f t="shared" si="18"/>
        <v>7.4074074074074068E-3</v>
      </c>
      <c r="V119" s="412"/>
      <c r="W119" s="413" t="str">
        <f t="shared" si="19"/>
        <v>0</v>
      </c>
      <c r="X119" s="544"/>
      <c r="Y119" s="229">
        <f t="shared" si="20"/>
        <v>0</v>
      </c>
    </row>
    <row r="120" spans="2:26" ht="18.75" customHeight="1">
      <c r="B120" s="540"/>
      <c r="C120" s="542"/>
      <c r="D120" s="216">
        <v>5</v>
      </c>
      <c r="E120" s="216" t="s">
        <v>7706</v>
      </c>
      <c r="F120" s="405">
        <v>59</v>
      </c>
      <c r="G120" s="406">
        <f t="shared" si="14"/>
        <v>11.8</v>
      </c>
      <c r="H120" s="407">
        <f t="shared" si="15"/>
        <v>32.777777777777779</v>
      </c>
      <c r="I120" s="407">
        <f t="shared" si="16"/>
        <v>1.0925925925925926E-2</v>
      </c>
      <c r="J120" s="405"/>
      <c r="K120" s="408"/>
      <c r="L120" s="408"/>
      <c r="M120" s="409"/>
      <c r="N120" s="410">
        <f t="shared" si="17"/>
        <v>0</v>
      </c>
      <c r="O120" s="223"/>
      <c r="P120" s="224"/>
      <c r="Q120" s="224"/>
      <c r="R120" s="224"/>
      <c r="S120" s="224"/>
      <c r="T120" s="225"/>
      <c r="U120" s="411">
        <f t="shared" si="18"/>
        <v>2.1851851851851851E-2</v>
      </c>
      <c r="V120" s="412"/>
      <c r="W120" s="413" t="str">
        <f t="shared" si="19"/>
        <v>0</v>
      </c>
      <c r="X120" s="544"/>
      <c r="Y120" s="229">
        <f t="shared" si="20"/>
        <v>0</v>
      </c>
    </row>
    <row r="121" spans="2:26" ht="18.75" customHeight="1">
      <c r="B121" s="540"/>
      <c r="C121" s="542"/>
      <c r="D121" s="216">
        <v>6</v>
      </c>
      <c r="E121" s="216" t="s">
        <v>7707</v>
      </c>
      <c r="F121" s="405">
        <v>169</v>
      </c>
      <c r="G121" s="406">
        <f t="shared" si="14"/>
        <v>33.799999999999997</v>
      </c>
      <c r="H121" s="407">
        <f t="shared" si="15"/>
        <v>93.888888888888886</v>
      </c>
      <c r="I121" s="407">
        <f t="shared" si="16"/>
        <v>3.1296296296296294E-2</v>
      </c>
      <c r="J121" s="405"/>
      <c r="K121" s="408"/>
      <c r="L121" s="408"/>
      <c r="M121" s="409"/>
      <c r="N121" s="410">
        <f t="shared" si="17"/>
        <v>0</v>
      </c>
      <c r="O121" s="223"/>
      <c r="P121" s="224"/>
      <c r="Q121" s="224"/>
      <c r="R121" s="224"/>
      <c r="S121" s="224"/>
      <c r="T121" s="225"/>
      <c r="U121" s="411">
        <f t="shared" si="18"/>
        <v>6.2592592592592589E-2</v>
      </c>
      <c r="V121" s="412"/>
      <c r="W121" s="413" t="str">
        <f t="shared" si="19"/>
        <v>0</v>
      </c>
      <c r="X121" s="544"/>
      <c r="Y121" s="229">
        <f t="shared" si="20"/>
        <v>0</v>
      </c>
    </row>
    <row r="122" spans="2:26" ht="18.75" customHeight="1">
      <c r="B122" s="540"/>
      <c r="C122" s="542"/>
      <c r="D122" s="216">
        <v>7</v>
      </c>
      <c r="E122" s="216" t="s">
        <v>7663</v>
      </c>
      <c r="F122" s="405">
        <v>44</v>
      </c>
      <c r="G122" s="406">
        <f t="shared" si="14"/>
        <v>8.8000000000000007</v>
      </c>
      <c r="H122" s="407">
        <f t="shared" si="15"/>
        <v>24.444444444444443</v>
      </c>
      <c r="I122" s="407">
        <f t="shared" si="16"/>
        <v>8.1481481481481474E-3</v>
      </c>
      <c r="J122" s="405"/>
      <c r="K122" s="408"/>
      <c r="L122" s="408"/>
      <c r="M122" s="409"/>
      <c r="N122" s="410">
        <f t="shared" si="17"/>
        <v>0</v>
      </c>
      <c r="O122" s="223"/>
      <c r="P122" s="224"/>
      <c r="Q122" s="224"/>
      <c r="R122" s="224"/>
      <c r="S122" s="224"/>
      <c r="T122" s="225"/>
      <c r="U122" s="411">
        <f t="shared" si="18"/>
        <v>1.6296296296296295E-2</v>
      </c>
      <c r="V122" s="412"/>
      <c r="W122" s="413" t="str">
        <f t="shared" si="19"/>
        <v>0</v>
      </c>
      <c r="X122" s="544"/>
      <c r="Y122" s="229">
        <f t="shared" si="20"/>
        <v>0</v>
      </c>
    </row>
    <row r="123" spans="2:26" ht="18.75" customHeight="1">
      <c r="B123" s="540"/>
      <c r="C123" s="542"/>
      <c r="D123" s="216">
        <v>8</v>
      </c>
      <c r="E123" s="216" t="s">
        <v>5691</v>
      </c>
      <c r="F123" s="405">
        <v>150</v>
      </c>
      <c r="G123" s="406">
        <f t="shared" si="14"/>
        <v>30</v>
      </c>
      <c r="H123" s="407">
        <f t="shared" si="15"/>
        <v>83.333333333333329</v>
      </c>
      <c r="I123" s="407">
        <f t="shared" si="16"/>
        <v>2.7777777777777776E-2</v>
      </c>
      <c r="J123" s="405"/>
      <c r="K123" s="408"/>
      <c r="L123" s="408"/>
      <c r="M123" s="409"/>
      <c r="N123" s="410">
        <f t="shared" si="17"/>
        <v>0</v>
      </c>
      <c r="O123" s="223"/>
      <c r="P123" s="224"/>
      <c r="Q123" s="224"/>
      <c r="R123" s="224"/>
      <c r="S123" s="224"/>
      <c r="T123" s="225"/>
      <c r="U123" s="411">
        <f t="shared" si="18"/>
        <v>5.5555555555555552E-2</v>
      </c>
      <c r="V123" s="412"/>
      <c r="W123" s="413" t="str">
        <f t="shared" si="19"/>
        <v>0</v>
      </c>
      <c r="X123" s="544"/>
      <c r="Y123" s="229">
        <f t="shared" si="20"/>
        <v>0</v>
      </c>
    </row>
    <row r="124" spans="2:26" ht="18.75" customHeight="1">
      <c r="B124" s="540"/>
      <c r="C124" s="542"/>
      <c r="D124" s="216">
        <v>9</v>
      </c>
      <c r="E124" s="216" t="s">
        <v>7708</v>
      </c>
      <c r="F124" s="405">
        <v>146</v>
      </c>
      <c r="G124" s="406">
        <f t="shared" si="14"/>
        <v>29.2</v>
      </c>
      <c r="H124" s="407">
        <f t="shared" si="15"/>
        <v>81.111111111111114</v>
      </c>
      <c r="I124" s="407">
        <f t="shared" si="16"/>
        <v>2.7037037037037037E-2</v>
      </c>
      <c r="J124" s="405"/>
      <c r="K124" s="408"/>
      <c r="L124" s="408"/>
      <c r="M124" s="409"/>
      <c r="N124" s="410">
        <f t="shared" si="17"/>
        <v>0</v>
      </c>
      <c r="O124" s="223"/>
      <c r="P124" s="224"/>
      <c r="Q124" s="224"/>
      <c r="R124" s="224"/>
      <c r="S124" s="224"/>
      <c r="T124" s="225"/>
      <c r="U124" s="411">
        <f t="shared" si="18"/>
        <v>5.4074074074074073E-2</v>
      </c>
      <c r="V124" s="412"/>
      <c r="W124" s="413" t="str">
        <f t="shared" si="19"/>
        <v>0</v>
      </c>
      <c r="X124" s="544"/>
      <c r="Y124" s="229">
        <f t="shared" si="20"/>
        <v>0</v>
      </c>
    </row>
    <row r="125" spans="2:26" ht="18.75" customHeight="1">
      <c r="B125" s="540"/>
      <c r="C125" s="542"/>
      <c r="D125" s="216">
        <v>10</v>
      </c>
      <c r="E125" s="216" t="s">
        <v>7709</v>
      </c>
      <c r="F125" s="405">
        <v>200</v>
      </c>
      <c r="G125" s="406">
        <f t="shared" si="14"/>
        <v>40</v>
      </c>
      <c r="H125" s="407">
        <f t="shared" si="15"/>
        <v>111.11111111111111</v>
      </c>
      <c r="I125" s="407">
        <f t="shared" si="16"/>
        <v>3.7037037037037035E-2</v>
      </c>
      <c r="J125" s="405"/>
      <c r="K125" s="408"/>
      <c r="L125" s="408"/>
      <c r="M125" s="409"/>
      <c r="N125" s="410">
        <f t="shared" si="17"/>
        <v>0</v>
      </c>
      <c r="O125" s="223"/>
      <c r="P125" s="224"/>
      <c r="Q125" s="224"/>
      <c r="R125" s="224"/>
      <c r="S125" s="224"/>
      <c r="T125" s="225"/>
      <c r="U125" s="411">
        <f t="shared" si="18"/>
        <v>7.407407407407407E-2</v>
      </c>
      <c r="V125" s="412"/>
      <c r="W125" s="413" t="str">
        <f t="shared" si="19"/>
        <v>0</v>
      </c>
      <c r="X125" s="544"/>
      <c r="Y125" s="229">
        <f t="shared" si="20"/>
        <v>0</v>
      </c>
    </row>
    <row r="126" spans="2:26" ht="18.75" customHeight="1">
      <c r="B126" s="540"/>
      <c r="C126" s="542"/>
      <c r="D126" s="216">
        <v>11</v>
      </c>
      <c r="E126" s="216" t="s">
        <v>7710</v>
      </c>
      <c r="F126" s="405">
        <v>148</v>
      </c>
      <c r="G126" s="406">
        <f t="shared" si="14"/>
        <v>29.6</v>
      </c>
      <c r="H126" s="407">
        <f t="shared" si="15"/>
        <v>82.222222222222214</v>
      </c>
      <c r="I126" s="407">
        <f t="shared" si="16"/>
        <v>2.7407407407407405E-2</v>
      </c>
      <c r="J126" s="405"/>
      <c r="K126" s="408"/>
      <c r="L126" s="408"/>
      <c r="M126" s="409"/>
      <c r="N126" s="410">
        <f t="shared" si="17"/>
        <v>0</v>
      </c>
      <c r="O126" s="223"/>
      <c r="P126" s="224"/>
      <c r="Q126" s="224"/>
      <c r="R126" s="224"/>
      <c r="S126" s="224"/>
      <c r="T126" s="225"/>
      <c r="U126" s="411">
        <f t="shared" si="18"/>
        <v>5.4814814814814809E-2</v>
      </c>
      <c r="V126" s="412"/>
      <c r="W126" s="413" t="str">
        <f t="shared" si="19"/>
        <v>0</v>
      </c>
      <c r="X126" s="544"/>
      <c r="Y126" s="229">
        <f t="shared" si="20"/>
        <v>0</v>
      </c>
    </row>
    <row r="127" spans="2:26" ht="18.75" customHeight="1">
      <c r="B127" s="540"/>
      <c r="C127" s="542"/>
      <c r="D127" s="216">
        <v>12</v>
      </c>
      <c r="E127" s="216" t="s">
        <v>7711</v>
      </c>
      <c r="F127" s="405">
        <v>29</v>
      </c>
      <c r="G127" s="406">
        <f t="shared" si="14"/>
        <v>5.8</v>
      </c>
      <c r="H127" s="407">
        <f t="shared" si="15"/>
        <v>16.111111111111111</v>
      </c>
      <c r="I127" s="407">
        <f t="shared" si="16"/>
        <v>5.37037037037037E-3</v>
      </c>
      <c r="J127" s="405"/>
      <c r="K127" s="408"/>
      <c r="L127" s="408"/>
      <c r="M127" s="409"/>
      <c r="N127" s="410">
        <f t="shared" si="17"/>
        <v>0</v>
      </c>
      <c r="O127" s="223"/>
      <c r="P127" s="224"/>
      <c r="Q127" s="224"/>
      <c r="R127" s="224"/>
      <c r="S127" s="224"/>
      <c r="T127" s="225"/>
      <c r="U127" s="411">
        <f t="shared" si="18"/>
        <v>1.074074074074074E-2</v>
      </c>
      <c r="V127" s="412"/>
      <c r="W127" s="413" t="str">
        <f t="shared" si="19"/>
        <v>0</v>
      </c>
      <c r="X127" s="544"/>
      <c r="Y127" s="229">
        <f t="shared" si="20"/>
        <v>0</v>
      </c>
    </row>
    <row r="128" spans="2:26" ht="18.75" customHeight="1">
      <c r="B128" s="540"/>
      <c r="C128" s="542"/>
      <c r="D128" s="216">
        <v>13</v>
      </c>
      <c r="E128" s="216" t="s">
        <v>7712</v>
      </c>
      <c r="F128" s="405">
        <v>633</v>
      </c>
      <c r="G128" s="406">
        <f t="shared" si="14"/>
        <v>126.6</v>
      </c>
      <c r="H128" s="407">
        <f t="shared" si="15"/>
        <v>351.66666666666669</v>
      </c>
      <c r="I128" s="407">
        <f t="shared" si="16"/>
        <v>0.11722222222222223</v>
      </c>
      <c r="J128" s="405"/>
      <c r="K128" s="408"/>
      <c r="L128" s="408"/>
      <c r="M128" s="409"/>
      <c r="N128" s="410">
        <f t="shared" si="17"/>
        <v>0</v>
      </c>
      <c r="O128" s="223"/>
      <c r="P128" s="224"/>
      <c r="Q128" s="224"/>
      <c r="R128" s="224"/>
      <c r="S128" s="224"/>
      <c r="T128" s="225"/>
      <c r="U128" s="411">
        <f t="shared" si="18"/>
        <v>0.23444444444444446</v>
      </c>
      <c r="V128" s="412"/>
      <c r="W128" s="413" t="str">
        <f t="shared" si="19"/>
        <v>0</v>
      </c>
      <c r="X128" s="544"/>
      <c r="Y128" s="229">
        <f t="shared" si="20"/>
        <v>0</v>
      </c>
    </row>
    <row r="129" spans="2:25" ht="18.75" customHeight="1">
      <c r="B129" s="540"/>
      <c r="C129" s="542"/>
      <c r="D129" s="216">
        <v>14</v>
      </c>
      <c r="E129" s="216" t="s">
        <v>7713</v>
      </c>
      <c r="F129" s="405">
        <v>510</v>
      </c>
      <c r="G129" s="406">
        <f t="shared" si="14"/>
        <v>102</v>
      </c>
      <c r="H129" s="407">
        <f t="shared" si="15"/>
        <v>283.33333333333331</v>
      </c>
      <c r="I129" s="407">
        <f t="shared" si="16"/>
        <v>9.4444444444444442E-2</v>
      </c>
      <c r="J129" s="405"/>
      <c r="K129" s="408"/>
      <c r="L129" s="408"/>
      <c r="M129" s="409"/>
      <c r="N129" s="410">
        <f t="shared" si="17"/>
        <v>0</v>
      </c>
      <c r="O129" s="223"/>
      <c r="P129" s="224"/>
      <c r="Q129" s="224"/>
      <c r="R129" s="224"/>
      <c r="S129" s="224"/>
      <c r="T129" s="225"/>
      <c r="U129" s="411">
        <f t="shared" si="18"/>
        <v>0.18888888888888888</v>
      </c>
      <c r="V129" s="412"/>
      <c r="W129" s="413" t="str">
        <f t="shared" si="19"/>
        <v>0</v>
      </c>
      <c r="X129" s="544"/>
      <c r="Y129" s="229">
        <f t="shared" si="20"/>
        <v>0</v>
      </c>
    </row>
    <row r="130" spans="2:25" ht="18.75" customHeight="1">
      <c r="B130" s="540"/>
      <c r="C130" s="542"/>
      <c r="D130" s="216">
        <v>15</v>
      </c>
      <c r="E130" s="216" t="s">
        <v>7714</v>
      </c>
      <c r="F130" s="405">
        <v>150</v>
      </c>
      <c r="G130" s="406">
        <f t="shared" si="14"/>
        <v>30</v>
      </c>
      <c r="H130" s="407">
        <f t="shared" si="15"/>
        <v>83.333333333333329</v>
      </c>
      <c r="I130" s="407">
        <f t="shared" si="16"/>
        <v>2.7777777777777776E-2</v>
      </c>
      <c r="J130" s="405"/>
      <c r="K130" s="408"/>
      <c r="L130" s="408"/>
      <c r="M130" s="409"/>
      <c r="N130" s="410">
        <f t="shared" si="17"/>
        <v>0</v>
      </c>
      <c r="O130" s="223"/>
      <c r="P130" s="224"/>
      <c r="Q130" s="224"/>
      <c r="R130" s="224"/>
      <c r="S130" s="224"/>
      <c r="T130" s="225"/>
      <c r="U130" s="411">
        <f t="shared" si="18"/>
        <v>5.5555555555555552E-2</v>
      </c>
      <c r="V130" s="412"/>
      <c r="W130" s="413" t="str">
        <f t="shared" si="19"/>
        <v>0</v>
      </c>
      <c r="X130" s="544"/>
      <c r="Y130" s="229">
        <f t="shared" si="20"/>
        <v>0</v>
      </c>
    </row>
    <row r="131" spans="2:25" ht="18.75" customHeight="1">
      <c r="B131" s="540"/>
      <c r="C131" s="542"/>
      <c r="D131" s="216">
        <v>16</v>
      </c>
      <c r="E131" s="216" t="s">
        <v>3462</v>
      </c>
      <c r="F131" s="405">
        <v>202</v>
      </c>
      <c r="G131" s="406">
        <f t="shared" si="14"/>
        <v>40.4</v>
      </c>
      <c r="H131" s="407">
        <f t="shared" si="15"/>
        <v>112.22222222222221</v>
      </c>
      <c r="I131" s="407">
        <f t="shared" si="16"/>
        <v>3.7407407407407403E-2</v>
      </c>
      <c r="J131" s="405"/>
      <c r="K131" s="408"/>
      <c r="L131" s="408"/>
      <c r="M131" s="409"/>
      <c r="N131" s="410">
        <f t="shared" si="17"/>
        <v>0</v>
      </c>
      <c r="O131" s="223"/>
      <c r="P131" s="224"/>
      <c r="Q131" s="224"/>
      <c r="R131" s="224"/>
      <c r="S131" s="224"/>
      <c r="T131" s="225"/>
      <c r="U131" s="411">
        <f t="shared" si="18"/>
        <v>7.4814814814814806E-2</v>
      </c>
      <c r="V131" s="412"/>
      <c r="W131" s="413" t="str">
        <f t="shared" si="19"/>
        <v>0</v>
      </c>
      <c r="X131" s="544"/>
      <c r="Y131" s="229">
        <f t="shared" si="20"/>
        <v>0</v>
      </c>
    </row>
    <row r="132" spans="2:25" ht="18.75" customHeight="1">
      <c r="B132" s="540"/>
      <c r="C132" s="542"/>
      <c r="D132" s="216">
        <v>17</v>
      </c>
      <c r="E132" s="216" t="s">
        <v>7715</v>
      </c>
      <c r="F132" s="405">
        <v>155</v>
      </c>
      <c r="G132" s="406">
        <f t="shared" si="14"/>
        <v>31</v>
      </c>
      <c r="H132" s="407">
        <f t="shared" si="15"/>
        <v>86.111111111111114</v>
      </c>
      <c r="I132" s="407">
        <f t="shared" si="16"/>
        <v>2.8703703703703703E-2</v>
      </c>
      <c r="J132" s="405"/>
      <c r="K132" s="408"/>
      <c r="L132" s="408"/>
      <c r="M132" s="409"/>
      <c r="N132" s="410">
        <f t="shared" si="17"/>
        <v>0</v>
      </c>
      <c r="O132" s="223"/>
      <c r="P132" s="224"/>
      <c r="Q132" s="224"/>
      <c r="R132" s="224"/>
      <c r="S132" s="224"/>
      <c r="T132" s="225"/>
      <c r="U132" s="411">
        <f t="shared" si="18"/>
        <v>5.7407407407407407E-2</v>
      </c>
      <c r="V132" s="412"/>
      <c r="W132" s="413" t="str">
        <f t="shared" si="19"/>
        <v>0</v>
      </c>
      <c r="X132" s="544"/>
      <c r="Y132" s="229">
        <f t="shared" si="20"/>
        <v>0</v>
      </c>
    </row>
    <row r="133" spans="2:25" ht="18.75" customHeight="1">
      <c r="B133" s="540"/>
      <c r="C133" s="542"/>
      <c r="D133" s="216">
        <v>18</v>
      </c>
      <c r="E133" s="216" t="s">
        <v>7716</v>
      </c>
      <c r="F133" s="405">
        <v>159</v>
      </c>
      <c r="G133" s="406">
        <f t="shared" si="14"/>
        <v>31.8</v>
      </c>
      <c r="H133" s="407">
        <f t="shared" si="15"/>
        <v>88.333333333333329</v>
      </c>
      <c r="I133" s="407">
        <f t="shared" si="16"/>
        <v>2.9444444444444443E-2</v>
      </c>
      <c r="J133" s="405"/>
      <c r="K133" s="408"/>
      <c r="L133" s="408"/>
      <c r="M133" s="409"/>
      <c r="N133" s="410">
        <f t="shared" si="17"/>
        <v>0</v>
      </c>
      <c r="O133" s="223"/>
      <c r="P133" s="224"/>
      <c r="Q133" s="224"/>
      <c r="R133" s="224"/>
      <c r="S133" s="224"/>
      <c r="T133" s="225"/>
      <c r="U133" s="411">
        <f t="shared" si="18"/>
        <v>5.8888888888888886E-2</v>
      </c>
      <c r="V133" s="412"/>
      <c r="W133" s="413" t="str">
        <f t="shared" si="19"/>
        <v>0</v>
      </c>
      <c r="X133" s="544"/>
      <c r="Y133" s="229">
        <f t="shared" si="20"/>
        <v>0</v>
      </c>
    </row>
    <row r="134" spans="2:25" ht="18.75" customHeight="1">
      <c r="B134" s="540"/>
      <c r="C134" s="542"/>
      <c r="D134" s="216">
        <v>19</v>
      </c>
      <c r="E134" s="216" t="s">
        <v>7717</v>
      </c>
      <c r="F134" s="405">
        <v>645</v>
      </c>
      <c r="G134" s="406">
        <f t="shared" si="14"/>
        <v>129</v>
      </c>
      <c r="H134" s="407">
        <f t="shared" si="15"/>
        <v>358.33333333333331</v>
      </c>
      <c r="I134" s="407">
        <f t="shared" si="16"/>
        <v>0.11944444444444444</v>
      </c>
      <c r="J134" s="405"/>
      <c r="K134" s="408"/>
      <c r="L134" s="408"/>
      <c r="M134" s="409"/>
      <c r="N134" s="410">
        <f t="shared" si="17"/>
        <v>0</v>
      </c>
      <c r="O134" s="223"/>
      <c r="P134" s="224"/>
      <c r="Q134" s="224"/>
      <c r="R134" s="224"/>
      <c r="S134" s="224"/>
      <c r="T134" s="225"/>
      <c r="U134" s="411">
        <f t="shared" si="18"/>
        <v>0.23888888888888887</v>
      </c>
      <c r="V134" s="412"/>
      <c r="W134" s="413" t="str">
        <f t="shared" si="19"/>
        <v>0</v>
      </c>
      <c r="X134" s="544"/>
      <c r="Y134" s="229">
        <f t="shared" si="20"/>
        <v>0</v>
      </c>
    </row>
    <row r="135" spans="2:25" ht="18.75" customHeight="1">
      <c r="B135" s="540"/>
      <c r="C135" s="542"/>
      <c r="D135" s="216">
        <v>20</v>
      </c>
      <c r="E135" s="216" t="s">
        <v>5986</v>
      </c>
      <c r="F135" s="405">
        <v>776</v>
      </c>
      <c r="G135" s="406">
        <f t="shared" si="14"/>
        <v>155.19999999999999</v>
      </c>
      <c r="H135" s="407">
        <f t="shared" si="15"/>
        <v>431.11111111111109</v>
      </c>
      <c r="I135" s="407">
        <f t="shared" si="16"/>
        <v>0.14370370370370369</v>
      </c>
      <c r="J135" s="405"/>
      <c r="K135" s="408"/>
      <c r="L135" s="408"/>
      <c r="M135" s="409"/>
      <c r="N135" s="410">
        <f t="shared" si="17"/>
        <v>0</v>
      </c>
      <c r="O135" s="223"/>
      <c r="P135" s="224"/>
      <c r="Q135" s="224"/>
      <c r="R135" s="224"/>
      <c r="S135" s="224"/>
      <c r="T135" s="225"/>
      <c r="U135" s="411">
        <f t="shared" si="18"/>
        <v>0.28740740740740739</v>
      </c>
      <c r="V135" s="412"/>
      <c r="W135" s="413" t="str">
        <f t="shared" si="19"/>
        <v>0</v>
      </c>
      <c r="X135" s="544"/>
      <c r="Y135" s="229">
        <f t="shared" si="20"/>
        <v>0</v>
      </c>
    </row>
    <row r="136" spans="2:25" ht="18.75" customHeight="1">
      <c r="B136" s="540"/>
      <c r="C136" s="542"/>
      <c r="D136" s="216"/>
      <c r="E136" s="216"/>
      <c r="F136" s="405"/>
      <c r="G136" s="406">
        <f t="shared" si="14"/>
        <v>0</v>
      </c>
      <c r="H136" s="407">
        <f t="shared" si="15"/>
        <v>0</v>
      </c>
      <c r="I136" s="407">
        <f t="shared" si="16"/>
        <v>0</v>
      </c>
      <c r="J136" s="405"/>
      <c r="K136" s="408"/>
      <c r="L136" s="408"/>
      <c r="M136" s="409"/>
      <c r="N136" s="410">
        <f t="shared" si="17"/>
        <v>0</v>
      </c>
      <c r="O136" s="223"/>
      <c r="P136" s="224"/>
      <c r="Q136" s="224"/>
      <c r="R136" s="224"/>
      <c r="S136" s="224"/>
      <c r="T136" s="225"/>
      <c r="U136" s="411">
        <f t="shared" si="18"/>
        <v>0</v>
      </c>
      <c r="V136" s="412"/>
      <c r="W136" s="413" t="str">
        <f t="shared" si="19"/>
        <v>0</v>
      </c>
      <c r="X136" s="544"/>
      <c r="Y136" s="229">
        <f t="shared" si="20"/>
        <v>0</v>
      </c>
    </row>
    <row r="137" spans="2:25" ht="18.75" customHeight="1">
      <c r="B137" s="540"/>
      <c r="C137" s="542"/>
      <c r="D137" s="216">
        <v>1</v>
      </c>
      <c r="E137" s="216" t="s">
        <v>7718</v>
      </c>
      <c r="F137" s="405">
        <v>349</v>
      </c>
      <c r="G137" s="406">
        <f t="shared" si="14"/>
        <v>69.8</v>
      </c>
      <c r="H137" s="407">
        <f t="shared" si="15"/>
        <v>193.88888888888889</v>
      </c>
      <c r="I137" s="407">
        <f t="shared" si="16"/>
        <v>6.4629629629629634E-2</v>
      </c>
      <c r="J137" s="405"/>
      <c r="K137" s="408"/>
      <c r="L137" s="408"/>
      <c r="M137" s="409"/>
      <c r="N137" s="410">
        <f t="shared" si="17"/>
        <v>0</v>
      </c>
      <c r="O137" s="223"/>
      <c r="P137" s="224"/>
      <c r="Q137" s="224"/>
      <c r="R137" s="224"/>
      <c r="S137" s="224"/>
      <c r="T137" s="225"/>
      <c r="U137" s="411">
        <f t="shared" si="18"/>
        <v>0.12925925925925927</v>
      </c>
      <c r="V137" s="412"/>
      <c r="W137" s="413" t="str">
        <f t="shared" si="19"/>
        <v>0</v>
      </c>
      <c r="X137" s="544"/>
      <c r="Y137" s="229">
        <f t="shared" si="20"/>
        <v>0</v>
      </c>
    </row>
    <row r="138" spans="2:25" ht="18.75" customHeight="1">
      <c r="B138" s="540"/>
      <c r="C138" s="542"/>
      <c r="D138" s="216">
        <v>2</v>
      </c>
      <c r="E138" s="216" t="s">
        <v>7719</v>
      </c>
      <c r="F138" s="405">
        <v>238</v>
      </c>
      <c r="G138" s="406">
        <f t="shared" si="14"/>
        <v>47.6</v>
      </c>
      <c r="H138" s="407">
        <f t="shared" si="15"/>
        <v>132.22222222222223</v>
      </c>
      <c r="I138" s="407">
        <f t="shared" si="16"/>
        <v>4.4074074074074078E-2</v>
      </c>
      <c r="J138" s="405"/>
      <c r="K138" s="408"/>
      <c r="L138" s="408"/>
      <c r="M138" s="409"/>
      <c r="N138" s="410">
        <f t="shared" si="17"/>
        <v>0</v>
      </c>
      <c r="O138" s="223"/>
      <c r="P138" s="224"/>
      <c r="Q138" s="224"/>
      <c r="R138" s="224"/>
      <c r="S138" s="224"/>
      <c r="T138" s="225"/>
      <c r="U138" s="411">
        <f t="shared" si="18"/>
        <v>8.8148148148148156E-2</v>
      </c>
      <c r="V138" s="412"/>
      <c r="W138" s="413" t="str">
        <f t="shared" si="19"/>
        <v>0</v>
      </c>
      <c r="X138" s="544"/>
      <c r="Y138" s="229">
        <f t="shared" si="20"/>
        <v>0</v>
      </c>
    </row>
    <row r="139" spans="2:25" ht="18.75" customHeight="1">
      <c r="B139" s="540"/>
      <c r="C139" s="542"/>
      <c r="D139" s="216">
        <v>3</v>
      </c>
      <c r="E139" s="216" t="s">
        <v>7720</v>
      </c>
      <c r="F139" s="405">
        <v>263</v>
      </c>
      <c r="G139" s="406">
        <f t="shared" si="14"/>
        <v>52.6</v>
      </c>
      <c r="H139" s="407">
        <f t="shared" si="15"/>
        <v>146.11111111111111</v>
      </c>
      <c r="I139" s="407">
        <f t="shared" si="16"/>
        <v>4.8703703703703707E-2</v>
      </c>
      <c r="J139" s="405"/>
      <c r="K139" s="408"/>
      <c r="L139" s="408"/>
      <c r="M139" s="409"/>
      <c r="N139" s="410">
        <f t="shared" si="17"/>
        <v>0</v>
      </c>
      <c r="O139" s="223"/>
      <c r="P139" s="224"/>
      <c r="Q139" s="224"/>
      <c r="R139" s="224"/>
      <c r="S139" s="224"/>
      <c r="T139" s="225"/>
      <c r="U139" s="411">
        <f t="shared" si="18"/>
        <v>9.7407407407407415E-2</v>
      </c>
      <c r="V139" s="412"/>
      <c r="W139" s="413" t="str">
        <f t="shared" si="19"/>
        <v>0</v>
      </c>
      <c r="X139" s="544"/>
      <c r="Y139" s="229">
        <f t="shared" si="20"/>
        <v>0</v>
      </c>
    </row>
    <row r="140" spans="2:25" ht="18.75" customHeight="1">
      <c r="B140" s="540"/>
      <c r="C140" s="542"/>
      <c r="D140" s="216">
        <v>4</v>
      </c>
      <c r="E140" s="216" t="s">
        <v>7721</v>
      </c>
      <c r="F140" s="405">
        <v>208</v>
      </c>
      <c r="G140" s="406">
        <f t="shared" si="14"/>
        <v>41.6</v>
      </c>
      <c r="H140" s="407">
        <f t="shared" si="15"/>
        <v>115.55555555555556</v>
      </c>
      <c r="I140" s="407">
        <f t="shared" si="16"/>
        <v>3.8518518518518521E-2</v>
      </c>
      <c r="J140" s="405"/>
      <c r="K140" s="408"/>
      <c r="L140" s="408"/>
      <c r="M140" s="409"/>
      <c r="N140" s="410">
        <f t="shared" si="17"/>
        <v>0</v>
      </c>
      <c r="O140" s="223"/>
      <c r="P140" s="224"/>
      <c r="Q140" s="224"/>
      <c r="R140" s="224"/>
      <c r="S140" s="224"/>
      <c r="T140" s="225"/>
      <c r="U140" s="411">
        <f t="shared" si="18"/>
        <v>7.7037037037037043E-2</v>
      </c>
      <c r="V140" s="412"/>
      <c r="W140" s="413" t="str">
        <f t="shared" si="19"/>
        <v>0</v>
      </c>
      <c r="X140" s="544"/>
      <c r="Y140" s="229">
        <f t="shared" si="20"/>
        <v>0</v>
      </c>
    </row>
    <row r="141" spans="2:25" ht="18.75" customHeight="1">
      <c r="B141" s="540"/>
      <c r="C141" s="542"/>
      <c r="D141" s="216">
        <v>5</v>
      </c>
      <c r="E141" s="216" t="s">
        <v>7722</v>
      </c>
      <c r="F141" s="405">
        <v>155</v>
      </c>
      <c r="G141" s="406">
        <f t="shared" si="14"/>
        <v>31</v>
      </c>
      <c r="H141" s="407">
        <f t="shared" si="15"/>
        <v>86.111111111111114</v>
      </c>
      <c r="I141" s="407">
        <f t="shared" si="16"/>
        <v>2.8703703703703703E-2</v>
      </c>
      <c r="J141" s="405"/>
      <c r="K141" s="408"/>
      <c r="L141" s="408"/>
      <c r="M141" s="409"/>
      <c r="N141" s="410">
        <f t="shared" si="17"/>
        <v>0</v>
      </c>
      <c r="O141" s="223"/>
      <c r="P141" s="224"/>
      <c r="Q141" s="224"/>
      <c r="R141" s="224"/>
      <c r="S141" s="224"/>
      <c r="T141" s="225"/>
      <c r="U141" s="411">
        <f t="shared" si="18"/>
        <v>5.7407407407407407E-2</v>
      </c>
      <c r="V141" s="412"/>
      <c r="W141" s="413" t="str">
        <f t="shared" si="19"/>
        <v>0</v>
      </c>
      <c r="X141" s="544"/>
      <c r="Y141" s="229">
        <f t="shared" si="20"/>
        <v>0</v>
      </c>
    </row>
    <row r="142" spans="2:25" ht="18.75" customHeight="1">
      <c r="B142" s="540"/>
      <c r="C142" s="542"/>
      <c r="D142" s="216">
        <v>6</v>
      </c>
      <c r="E142" s="216" t="s">
        <v>7723</v>
      </c>
      <c r="F142" s="405">
        <v>123</v>
      </c>
      <c r="G142" s="406">
        <f t="shared" si="14"/>
        <v>24.6</v>
      </c>
      <c r="H142" s="407">
        <f t="shared" si="15"/>
        <v>68.333333333333329</v>
      </c>
      <c r="I142" s="407">
        <f t="shared" si="16"/>
        <v>2.2777777777777775E-2</v>
      </c>
      <c r="J142" s="405"/>
      <c r="K142" s="405" t="s">
        <v>7724</v>
      </c>
      <c r="L142" s="408"/>
      <c r="M142" s="409">
        <f>SUM(H137:H158)</f>
        <v>2559.4444444444443</v>
      </c>
      <c r="N142" s="410">
        <f t="shared" si="17"/>
        <v>51.18888888888889</v>
      </c>
      <c r="O142" s="223" t="s">
        <v>700</v>
      </c>
      <c r="P142" s="224" t="s">
        <v>7458</v>
      </c>
      <c r="Q142" s="224"/>
      <c r="R142" s="224" t="s">
        <v>2634</v>
      </c>
      <c r="S142" s="224"/>
      <c r="T142" s="225"/>
      <c r="U142" s="411">
        <f t="shared" si="18"/>
        <v>4.5555555555555551E-2</v>
      </c>
      <c r="V142" s="412">
        <f>SUM(U137:U158)</f>
        <v>1.706296296296296</v>
      </c>
      <c r="W142" s="413" t="str">
        <f t="shared" si="19"/>
        <v>2</v>
      </c>
      <c r="X142" s="544"/>
      <c r="Y142" s="229">
        <f t="shared" si="20"/>
        <v>1</v>
      </c>
    </row>
    <row r="143" spans="2:25" ht="18.75" customHeight="1">
      <c r="B143" s="540"/>
      <c r="C143" s="542"/>
      <c r="D143" s="216">
        <v>7</v>
      </c>
      <c r="E143" s="216" t="s">
        <v>7725</v>
      </c>
      <c r="F143" s="405">
        <v>260</v>
      </c>
      <c r="G143" s="406">
        <f t="shared" si="14"/>
        <v>52</v>
      </c>
      <c r="H143" s="407">
        <f t="shared" si="15"/>
        <v>144.44444444444443</v>
      </c>
      <c r="I143" s="407">
        <f t="shared" si="16"/>
        <v>4.8148148148148141E-2</v>
      </c>
      <c r="J143" s="405"/>
      <c r="K143" s="408"/>
      <c r="L143" s="408"/>
      <c r="M143" s="409"/>
      <c r="N143" s="410">
        <f t="shared" si="17"/>
        <v>0</v>
      </c>
      <c r="O143" s="223"/>
      <c r="P143" s="224"/>
      <c r="Q143" s="224"/>
      <c r="R143" s="224"/>
      <c r="S143" s="224"/>
      <c r="T143" s="225"/>
      <c r="U143" s="411">
        <f t="shared" si="18"/>
        <v>9.6296296296296283E-2</v>
      </c>
      <c r="V143" s="412"/>
      <c r="W143" s="413" t="str">
        <f t="shared" si="19"/>
        <v>0</v>
      </c>
      <c r="X143" s="544"/>
      <c r="Y143" s="229">
        <f t="shared" si="20"/>
        <v>0</v>
      </c>
    </row>
    <row r="144" spans="2:25" ht="18.75" customHeight="1">
      <c r="B144" s="540"/>
      <c r="C144" s="542"/>
      <c r="D144" s="216">
        <v>8</v>
      </c>
      <c r="E144" s="216" t="s">
        <v>7726</v>
      </c>
      <c r="F144" s="405">
        <v>359</v>
      </c>
      <c r="G144" s="406">
        <f t="shared" si="14"/>
        <v>71.8</v>
      </c>
      <c r="H144" s="407">
        <f t="shared" si="15"/>
        <v>199.44444444444443</v>
      </c>
      <c r="I144" s="407">
        <f t="shared" si="16"/>
        <v>6.6481481481481475E-2</v>
      </c>
      <c r="J144" s="405"/>
      <c r="K144" s="408"/>
      <c r="L144" s="408"/>
      <c r="M144" s="409"/>
      <c r="N144" s="410">
        <f t="shared" si="17"/>
        <v>0</v>
      </c>
      <c r="O144" s="223"/>
      <c r="P144" s="224"/>
      <c r="Q144" s="224"/>
      <c r="R144" s="224"/>
      <c r="S144" s="224"/>
      <c r="T144" s="225"/>
      <c r="U144" s="411">
        <f t="shared" si="18"/>
        <v>0.13296296296296295</v>
      </c>
      <c r="V144" s="412"/>
      <c r="W144" s="413" t="str">
        <f t="shared" si="19"/>
        <v>0</v>
      </c>
      <c r="X144" s="544"/>
      <c r="Y144" s="229">
        <f t="shared" si="20"/>
        <v>0</v>
      </c>
    </row>
    <row r="145" spans="2:25" ht="18.75" customHeight="1">
      <c r="B145" s="540"/>
      <c r="C145" s="542"/>
      <c r="D145" s="216">
        <v>9</v>
      </c>
      <c r="E145" s="216" t="s">
        <v>7727</v>
      </c>
      <c r="F145" s="405">
        <v>31</v>
      </c>
      <c r="G145" s="406">
        <f t="shared" si="14"/>
        <v>6.2</v>
      </c>
      <c r="H145" s="407">
        <f t="shared" si="15"/>
        <v>17.222222222222221</v>
      </c>
      <c r="I145" s="407">
        <f t="shared" si="16"/>
        <v>5.7407407407407407E-3</v>
      </c>
      <c r="J145" s="405"/>
      <c r="K145" s="408"/>
      <c r="L145" s="408"/>
      <c r="M145" s="409"/>
      <c r="N145" s="410">
        <f t="shared" si="17"/>
        <v>0</v>
      </c>
      <c r="O145" s="223"/>
      <c r="P145" s="224"/>
      <c r="Q145" s="224"/>
      <c r="R145" s="224"/>
      <c r="S145" s="224"/>
      <c r="T145" s="225"/>
      <c r="U145" s="411">
        <f t="shared" si="18"/>
        <v>1.1481481481481481E-2</v>
      </c>
      <c r="V145" s="412"/>
      <c r="W145" s="413" t="str">
        <f t="shared" si="19"/>
        <v>0</v>
      </c>
      <c r="X145" s="544"/>
      <c r="Y145" s="229">
        <f t="shared" si="20"/>
        <v>0</v>
      </c>
    </row>
    <row r="146" spans="2:25" ht="18.75" customHeight="1">
      <c r="B146" s="540"/>
      <c r="C146" s="542"/>
      <c r="D146" s="216">
        <v>10</v>
      </c>
      <c r="E146" s="216" t="s">
        <v>7728</v>
      </c>
      <c r="F146" s="405">
        <v>205</v>
      </c>
      <c r="G146" s="406">
        <f t="shared" si="14"/>
        <v>41</v>
      </c>
      <c r="H146" s="407">
        <f t="shared" si="15"/>
        <v>113.88888888888889</v>
      </c>
      <c r="I146" s="407">
        <f t="shared" si="16"/>
        <v>3.7962962962962962E-2</v>
      </c>
      <c r="J146" s="405"/>
      <c r="K146" s="408"/>
      <c r="L146" s="408"/>
      <c r="M146" s="409"/>
      <c r="N146" s="410">
        <f t="shared" si="17"/>
        <v>0</v>
      </c>
      <c r="O146" s="223"/>
      <c r="P146" s="224"/>
      <c r="Q146" s="224"/>
      <c r="R146" s="224"/>
      <c r="S146" s="224"/>
      <c r="T146" s="225"/>
      <c r="U146" s="411">
        <f t="shared" si="18"/>
        <v>7.5925925925925924E-2</v>
      </c>
      <c r="V146" s="412"/>
      <c r="W146" s="413" t="str">
        <f t="shared" si="19"/>
        <v>0</v>
      </c>
      <c r="X146" s="544"/>
      <c r="Y146" s="229">
        <f t="shared" si="20"/>
        <v>0</v>
      </c>
    </row>
    <row r="147" spans="2:25" ht="18.75" customHeight="1">
      <c r="B147" s="540"/>
      <c r="C147" s="542"/>
      <c r="D147" s="216">
        <v>11</v>
      </c>
      <c r="E147" s="216" t="s">
        <v>7729</v>
      </c>
      <c r="F147" s="405">
        <v>350</v>
      </c>
      <c r="G147" s="406">
        <f t="shared" si="14"/>
        <v>70</v>
      </c>
      <c r="H147" s="407">
        <f t="shared" si="15"/>
        <v>194.44444444444443</v>
      </c>
      <c r="I147" s="407">
        <f t="shared" si="16"/>
        <v>6.4814814814814811E-2</v>
      </c>
      <c r="J147" s="405"/>
      <c r="K147" s="408"/>
      <c r="L147" s="408"/>
      <c r="M147" s="409"/>
      <c r="N147" s="410">
        <f t="shared" si="17"/>
        <v>0</v>
      </c>
      <c r="O147" s="223"/>
      <c r="P147" s="224"/>
      <c r="Q147" s="224"/>
      <c r="R147" s="224"/>
      <c r="S147" s="224"/>
      <c r="T147" s="225"/>
      <c r="U147" s="411">
        <f t="shared" si="18"/>
        <v>0.12962962962962962</v>
      </c>
      <c r="V147" s="412"/>
      <c r="W147" s="413" t="str">
        <f t="shared" si="19"/>
        <v>0</v>
      </c>
      <c r="X147" s="544"/>
      <c r="Y147" s="229">
        <f t="shared" si="20"/>
        <v>0</v>
      </c>
    </row>
    <row r="148" spans="2:25" ht="18.75" customHeight="1">
      <c r="B148" s="540"/>
      <c r="C148" s="542"/>
      <c r="D148" s="216">
        <v>12</v>
      </c>
      <c r="E148" s="216" t="s">
        <v>3412</v>
      </c>
      <c r="F148" s="405">
        <v>439</v>
      </c>
      <c r="G148" s="406">
        <f t="shared" si="14"/>
        <v>87.8</v>
      </c>
      <c r="H148" s="407">
        <f t="shared" si="15"/>
        <v>243.88888888888889</v>
      </c>
      <c r="I148" s="407">
        <f t="shared" si="16"/>
        <v>8.1296296296296297E-2</v>
      </c>
      <c r="J148" s="405"/>
      <c r="K148" s="408"/>
      <c r="L148" s="408"/>
      <c r="M148" s="409"/>
      <c r="N148" s="410">
        <f t="shared" si="17"/>
        <v>0</v>
      </c>
      <c r="O148" s="223"/>
      <c r="P148" s="224"/>
      <c r="Q148" s="224"/>
      <c r="R148" s="224"/>
      <c r="S148" s="224"/>
      <c r="T148" s="225"/>
      <c r="U148" s="411">
        <f t="shared" si="18"/>
        <v>0.16259259259259259</v>
      </c>
      <c r="V148" s="412"/>
      <c r="W148" s="413" t="str">
        <f t="shared" si="19"/>
        <v>0</v>
      </c>
      <c r="X148" s="544"/>
      <c r="Y148" s="229">
        <f t="shared" si="20"/>
        <v>0</v>
      </c>
    </row>
    <row r="149" spans="2:25" ht="18.75" customHeight="1">
      <c r="B149" s="540"/>
      <c r="C149" s="542"/>
      <c r="D149" s="216">
        <v>13</v>
      </c>
      <c r="E149" s="216" t="s">
        <v>7730</v>
      </c>
      <c r="F149" s="405">
        <v>347</v>
      </c>
      <c r="G149" s="406">
        <f t="shared" si="14"/>
        <v>69.400000000000006</v>
      </c>
      <c r="H149" s="407">
        <f t="shared" si="15"/>
        <v>192.77777777777777</v>
      </c>
      <c r="I149" s="407">
        <f t="shared" si="16"/>
        <v>6.4259259259259252E-2</v>
      </c>
      <c r="J149" s="405"/>
      <c r="K149" s="408"/>
      <c r="L149" s="408"/>
      <c r="M149" s="409"/>
      <c r="N149" s="410">
        <f t="shared" si="17"/>
        <v>0</v>
      </c>
      <c r="O149" s="223"/>
      <c r="P149" s="224"/>
      <c r="Q149" s="224"/>
      <c r="R149" s="224"/>
      <c r="S149" s="224"/>
      <c r="T149" s="225"/>
      <c r="U149" s="411">
        <f t="shared" si="18"/>
        <v>0.1285185185185185</v>
      </c>
      <c r="V149" s="412"/>
      <c r="W149" s="413" t="str">
        <f t="shared" si="19"/>
        <v>0</v>
      </c>
      <c r="X149" s="544"/>
      <c r="Y149" s="229">
        <f t="shared" si="20"/>
        <v>0</v>
      </c>
    </row>
    <row r="150" spans="2:25" ht="18.75" customHeight="1">
      <c r="B150" s="540"/>
      <c r="C150" s="542"/>
      <c r="D150" s="216">
        <v>14</v>
      </c>
      <c r="E150" s="216" t="s">
        <v>7731</v>
      </c>
      <c r="F150" s="405">
        <v>420</v>
      </c>
      <c r="G150" s="406">
        <f t="shared" si="14"/>
        <v>84</v>
      </c>
      <c r="H150" s="407">
        <f t="shared" si="15"/>
        <v>233.33333333333331</v>
      </c>
      <c r="I150" s="407">
        <f t="shared" si="16"/>
        <v>7.7777777777777765E-2</v>
      </c>
      <c r="J150" s="405"/>
      <c r="K150" s="408"/>
      <c r="L150" s="408"/>
      <c r="M150" s="409"/>
      <c r="N150" s="410">
        <f t="shared" si="17"/>
        <v>0</v>
      </c>
      <c r="O150" s="223"/>
      <c r="P150" s="224"/>
      <c r="Q150" s="224"/>
      <c r="R150" s="224"/>
      <c r="S150" s="224"/>
      <c r="T150" s="225"/>
      <c r="U150" s="411">
        <f t="shared" si="18"/>
        <v>0.15555555555555553</v>
      </c>
      <c r="V150" s="412"/>
      <c r="W150" s="413" t="str">
        <f t="shared" si="19"/>
        <v>0</v>
      </c>
      <c r="X150" s="544"/>
      <c r="Y150" s="229">
        <f t="shared" si="20"/>
        <v>0</v>
      </c>
    </row>
    <row r="151" spans="2:25" ht="18.75" customHeight="1">
      <c r="B151" s="540"/>
      <c r="C151" s="542"/>
      <c r="D151" s="216">
        <v>15</v>
      </c>
      <c r="E151" s="216" t="s">
        <v>1361</v>
      </c>
      <c r="F151" s="405">
        <v>48</v>
      </c>
      <c r="G151" s="406">
        <f t="shared" si="14"/>
        <v>9.6</v>
      </c>
      <c r="H151" s="407">
        <f t="shared" si="15"/>
        <v>26.666666666666664</v>
      </c>
      <c r="I151" s="407">
        <f t="shared" si="16"/>
        <v>8.8888888888888889E-3</v>
      </c>
      <c r="J151" s="405"/>
      <c r="K151" s="408"/>
      <c r="L151" s="408"/>
      <c r="M151" s="409"/>
      <c r="N151" s="410">
        <f t="shared" si="17"/>
        <v>0</v>
      </c>
      <c r="O151" s="223"/>
      <c r="P151" s="224"/>
      <c r="Q151" s="224"/>
      <c r="R151" s="224"/>
      <c r="S151" s="224"/>
      <c r="T151" s="225"/>
      <c r="U151" s="411">
        <f t="shared" si="18"/>
        <v>1.7777777777777778E-2</v>
      </c>
      <c r="V151" s="412"/>
      <c r="W151" s="413" t="str">
        <f t="shared" si="19"/>
        <v>0</v>
      </c>
      <c r="X151" s="544"/>
      <c r="Y151" s="229">
        <f t="shared" si="20"/>
        <v>0</v>
      </c>
    </row>
    <row r="152" spans="2:25" ht="18.75" customHeight="1">
      <c r="B152" s="540"/>
      <c r="C152" s="542"/>
      <c r="D152" s="216">
        <v>16</v>
      </c>
      <c r="E152" s="216" t="s">
        <v>7732</v>
      </c>
      <c r="F152" s="405">
        <v>45</v>
      </c>
      <c r="G152" s="406">
        <f t="shared" si="14"/>
        <v>9</v>
      </c>
      <c r="H152" s="407">
        <f t="shared" si="15"/>
        <v>25</v>
      </c>
      <c r="I152" s="407">
        <f t="shared" si="16"/>
        <v>8.3333333333333332E-3</v>
      </c>
      <c r="J152" s="405"/>
      <c r="K152" s="408"/>
      <c r="L152" s="408"/>
      <c r="M152" s="409"/>
      <c r="N152" s="410">
        <f t="shared" si="17"/>
        <v>0</v>
      </c>
      <c r="O152" s="223"/>
      <c r="P152" s="224"/>
      <c r="Q152" s="224"/>
      <c r="R152" s="224"/>
      <c r="S152" s="224"/>
      <c r="T152" s="225"/>
      <c r="U152" s="411">
        <f t="shared" si="18"/>
        <v>1.6666666666666666E-2</v>
      </c>
      <c r="V152" s="412"/>
      <c r="W152" s="413" t="str">
        <f t="shared" si="19"/>
        <v>0</v>
      </c>
      <c r="X152" s="544"/>
      <c r="Y152" s="229">
        <f t="shared" si="20"/>
        <v>0</v>
      </c>
    </row>
    <row r="153" spans="2:25" ht="18.75" customHeight="1">
      <c r="B153" s="540"/>
      <c r="C153" s="542"/>
      <c r="D153" s="216">
        <v>17</v>
      </c>
      <c r="E153" s="216" t="s">
        <v>7733</v>
      </c>
      <c r="F153" s="405">
        <v>36</v>
      </c>
      <c r="G153" s="406">
        <f t="shared" si="14"/>
        <v>7.2</v>
      </c>
      <c r="H153" s="407">
        <f t="shared" si="15"/>
        <v>20</v>
      </c>
      <c r="I153" s="407">
        <f t="shared" si="16"/>
        <v>6.6666666666666671E-3</v>
      </c>
      <c r="J153" s="405"/>
      <c r="K153" s="408"/>
      <c r="L153" s="408"/>
      <c r="M153" s="409"/>
      <c r="N153" s="410">
        <f t="shared" si="17"/>
        <v>0</v>
      </c>
      <c r="O153" s="223"/>
      <c r="P153" s="224"/>
      <c r="Q153" s="224"/>
      <c r="R153" s="224"/>
      <c r="S153" s="224"/>
      <c r="T153" s="225"/>
      <c r="U153" s="411">
        <f t="shared" si="18"/>
        <v>1.3333333333333334E-2</v>
      </c>
      <c r="V153" s="412"/>
      <c r="W153" s="413" t="str">
        <f t="shared" si="19"/>
        <v>0</v>
      </c>
      <c r="X153" s="544"/>
      <c r="Y153" s="229">
        <f t="shared" si="20"/>
        <v>0</v>
      </c>
    </row>
    <row r="154" spans="2:25" ht="18.75" customHeight="1">
      <c r="B154" s="540"/>
      <c r="C154" s="542"/>
      <c r="D154" s="216">
        <v>18</v>
      </c>
      <c r="E154" s="216" t="s">
        <v>7734</v>
      </c>
      <c r="F154" s="405">
        <v>61</v>
      </c>
      <c r="G154" s="406">
        <f t="shared" si="14"/>
        <v>12.2</v>
      </c>
      <c r="H154" s="407">
        <f t="shared" si="15"/>
        <v>33.888888888888886</v>
      </c>
      <c r="I154" s="407">
        <f t="shared" si="16"/>
        <v>1.1296296296296296E-2</v>
      </c>
      <c r="J154" s="405"/>
      <c r="K154" s="408"/>
      <c r="L154" s="408"/>
      <c r="M154" s="409"/>
      <c r="N154" s="410">
        <f t="shared" si="17"/>
        <v>0</v>
      </c>
      <c r="O154" s="223"/>
      <c r="P154" s="224"/>
      <c r="Q154" s="224"/>
      <c r="R154" s="224"/>
      <c r="S154" s="224"/>
      <c r="T154" s="225"/>
      <c r="U154" s="411">
        <f t="shared" si="18"/>
        <v>2.2592592592592591E-2</v>
      </c>
      <c r="V154" s="412"/>
      <c r="W154" s="413" t="str">
        <f t="shared" si="19"/>
        <v>0</v>
      </c>
      <c r="X154" s="544"/>
      <c r="Y154" s="229">
        <f t="shared" si="20"/>
        <v>0</v>
      </c>
    </row>
    <row r="155" spans="2:25" ht="18.75" customHeight="1">
      <c r="B155" s="540"/>
      <c r="C155" s="542"/>
      <c r="D155" s="216">
        <v>19</v>
      </c>
      <c r="E155" s="216" t="s">
        <v>7735</v>
      </c>
      <c r="F155" s="405">
        <v>86</v>
      </c>
      <c r="G155" s="406">
        <f t="shared" si="14"/>
        <v>17.2</v>
      </c>
      <c r="H155" s="407">
        <f t="shared" si="15"/>
        <v>47.777777777777779</v>
      </c>
      <c r="I155" s="407">
        <f t="shared" si="16"/>
        <v>1.5925925925925927E-2</v>
      </c>
      <c r="J155" s="405"/>
      <c r="K155" s="408"/>
      <c r="L155" s="408"/>
      <c r="M155" s="409"/>
      <c r="N155" s="410">
        <f t="shared" si="17"/>
        <v>0</v>
      </c>
      <c r="O155" s="223"/>
      <c r="P155" s="224"/>
      <c r="Q155" s="224"/>
      <c r="R155" s="224"/>
      <c r="S155" s="224"/>
      <c r="T155" s="225"/>
      <c r="U155" s="411">
        <f t="shared" si="18"/>
        <v>3.1851851851851853E-2</v>
      </c>
      <c r="V155" s="412"/>
      <c r="W155" s="413" t="str">
        <f t="shared" si="19"/>
        <v>0</v>
      </c>
      <c r="X155" s="544"/>
      <c r="Y155" s="229">
        <f t="shared" si="20"/>
        <v>0</v>
      </c>
    </row>
    <row r="156" spans="2:25" ht="18.75" customHeight="1">
      <c r="B156" s="540"/>
      <c r="C156" s="542"/>
      <c r="D156" s="216">
        <v>20</v>
      </c>
      <c r="E156" s="216" t="s">
        <v>7736</v>
      </c>
      <c r="F156" s="405">
        <v>65</v>
      </c>
      <c r="G156" s="406">
        <f t="shared" si="14"/>
        <v>13</v>
      </c>
      <c r="H156" s="407">
        <f t="shared" si="15"/>
        <v>36.111111111111107</v>
      </c>
      <c r="I156" s="407">
        <f t="shared" si="16"/>
        <v>1.2037037037037035E-2</v>
      </c>
      <c r="J156" s="405"/>
      <c r="K156" s="408"/>
      <c r="L156" s="408"/>
      <c r="M156" s="409"/>
      <c r="N156" s="410">
        <f t="shared" si="17"/>
        <v>0</v>
      </c>
      <c r="O156" s="223"/>
      <c r="P156" s="224"/>
      <c r="Q156" s="224"/>
      <c r="R156" s="224"/>
      <c r="S156" s="224"/>
      <c r="T156" s="225"/>
      <c r="U156" s="411">
        <f t="shared" si="18"/>
        <v>2.4074074074074071E-2</v>
      </c>
      <c r="V156" s="412"/>
      <c r="W156" s="413" t="str">
        <f t="shared" si="19"/>
        <v>0</v>
      </c>
      <c r="X156" s="544"/>
      <c r="Y156" s="229">
        <f t="shared" si="20"/>
        <v>0</v>
      </c>
    </row>
    <row r="157" spans="2:25" ht="18.75" customHeight="1">
      <c r="B157" s="540"/>
      <c r="C157" s="542"/>
      <c r="D157" s="216">
        <v>21</v>
      </c>
      <c r="E157" s="216" t="s">
        <v>7737</v>
      </c>
      <c r="F157" s="405">
        <v>256</v>
      </c>
      <c r="G157" s="406">
        <f t="shared" si="14"/>
        <v>51.2</v>
      </c>
      <c r="H157" s="407">
        <f t="shared" si="15"/>
        <v>142.22222222222223</v>
      </c>
      <c r="I157" s="407">
        <f t="shared" si="16"/>
        <v>4.7407407407407412E-2</v>
      </c>
      <c r="J157" s="405"/>
      <c r="K157" s="408"/>
      <c r="L157" s="408"/>
      <c r="M157" s="409"/>
      <c r="N157" s="410">
        <f t="shared" si="17"/>
        <v>0</v>
      </c>
      <c r="O157" s="223"/>
      <c r="P157" s="224"/>
      <c r="Q157" s="224"/>
      <c r="R157" s="224"/>
      <c r="S157" s="224"/>
      <c r="T157" s="225"/>
      <c r="U157" s="411">
        <f t="shared" si="18"/>
        <v>9.4814814814814824E-2</v>
      </c>
      <c r="V157" s="412"/>
      <c r="W157" s="413" t="str">
        <f t="shared" si="19"/>
        <v>0</v>
      </c>
      <c r="X157" s="544"/>
      <c r="Y157" s="229">
        <f t="shared" si="20"/>
        <v>0</v>
      </c>
    </row>
    <row r="158" spans="2:25" ht="18.75" customHeight="1">
      <c r="B158" s="540"/>
      <c r="C158" s="542"/>
      <c r="D158" s="216">
        <v>22</v>
      </c>
      <c r="E158" s="216" t="s">
        <v>7738</v>
      </c>
      <c r="F158" s="405">
        <v>263</v>
      </c>
      <c r="G158" s="406">
        <f t="shared" si="14"/>
        <v>52.6</v>
      </c>
      <c r="H158" s="407">
        <f t="shared" si="15"/>
        <v>146.11111111111111</v>
      </c>
      <c r="I158" s="407">
        <f t="shared" si="16"/>
        <v>4.8703703703703707E-2</v>
      </c>
      <c r="J158" s="405"/>
      <c r="K158" s="408"/>
      <c r="L158" s="408"/>
      <c r="M158" s="409"/>
      <c r="N158" s="410">
        <f t="shared" si="17"/>
        <v>0</v>
      </c>
      <c r="O158" s="223"/>
      <c r="P158" s="224"/>
      <c r="Q158" s="224"/>
      <c r="R158" s="224"/>
      <c r="S158" s="224"/>
      <c r="T158" s="225"/>
      <c r="U158" s="411">
        <f t="shared" si="18"/>
        <v>9.7407407407407415E-2</v>
      </c>
      <c r="V158" s="412"/>
      <c r="W158" s="413" t="str">
        <f t="shared" si="19"/>
        <v>0</v>
      </c>
      <c r="X158" s="544"/>
      <c r="Y158" s="229">
        <f t="shared" si="20"/>
        <v>0</v>
      </c>
    </row>
    <row r="159" spans="2:25" ht="18.75" customHeight="1">
      <c r="B159" s="540"/>
      <c r="C159" s="542"/>
      <c r="D159" s="216"/>
      <c r="E159" s="216"/>
      <c r="F159" s="405"/>
      <c r="G159" s="406">
        <f t="shared" si="14"/>
        <v>0</v>
      </c>
      <c r="H159" s="407">
        <f t="shared" si="15"/>
        <v>0</v>
      </c>
      <c r="I159" s="407">
        <f t="shared" si="16"/>
        <v>0</v>
      </c>
      <c r="J159" s="405"/>
      <c r="K159" s="408"/>
      <c r="L159" s="408"/>
      <c r="M159" s="409"/>
      <c r="N159" s="410">
        <f t="shared" si="17"/>
        <v>0</v>
      </c>
      <c r="O159" s="223"/>
      <c r="P159" s="224"/>
      <c r="Q159" s="224"/>
      <c r="R159" s="224"/>
      <c r="S159" s="224"/>
      <c r="T159" s="225"/>
      <c r="U159" s="411">
        <f t="shared" si="18"/>
        <v>0</v>
      </c>
      <c r="V159" s="412"/>
      <c r="W159" s="413" t="str">
        <f t="shared" si="19"/>
        <v>0</v>
      </c>
      <c r="X159" s="544"/>
      <c r="Y159" s="229">
        <f t="shared" si="20"/>
        <v>0</v>
      </c>
    </row>
    <row r="160" spans="2:25" ht="18.75" customHeight="1">
      <c r="B160" s="548"/>
      <c r="C160" s="549"/>
      <c r="D160" s="216"/>
      <c r="E160" s="216"/>
      <c r="F160" s="405"/>
      <c r="G160" s="406">
        <f>F160/$G$15</f>
        <v>0</v>
      </c>
      <c r="H160" s="407">
        <f>F160/$H$15</f>
        <v>0</v>
      </c>
      <c r="I160" s="407">
        <f>H160/$I$15</f>
        <v>0</v>
      </c>
      <c r="J160" s="405"/>
      <c r="K160" s="408"/>
      <c r="L160" s="408"/>
      <c r="M160" s="414"/>
      <c r="N160" s="410">
        <f>M160/$N$15</f>
        <v>0</v>
      </c>
      <c r="O160" s="231"/>
      <c r="P160" s="231"/>
      <c r="Q160" s="231"/>
      <c r="R160" s="231"/>
      <c r="S160" s="231"/>
      <c r="T160" s="225"/>
      <c r="U160" s="411">
        <f>H160/$U$15</f>
        <v>0</v>
      </c>
      <c r="V160" s="412"/>
      <c r="W160" s="413" t="str">
        <f>IF(V160&lt;1,"0",IF(V160&lt;5,"2",IF(V160&gt;=5,"6")))</f>
        <v>0</v>
      </c>
      <c r="X160" s="547"/>
      <c r="Y160" s="229">
        <f t="shared" si="20"/>
        <v>0</v>
      </c>
    </row>
    <row r="161" spans="2:25">
      <c r="B161" s="415"/>
      <c r="C161" s="416" t="s">
        <v>111</v>
      </c>
      <c r="D161" s="417"/>
      <c r="E161" s="418">
        <f>COUNTA(E116:E160)</f>
        <v>42</v>
      </c>
      <c r="F161" s="418">
        <f>SUM(F116:F160)</f>
        <v>9522</v>
      </c>
      <c r="G161" s="418">
        <f>SUM(G116:G160)</f>
        <v>1904.3999999999996</v>
      </c>
      <c r="H161" s="418">
        <f>SUM(H116:H160)</f>
        <v>5289.9999999999991</v>
      </c>
      <c r="I161" s="418">
        <f>SUM(I116:I160)</f>
        <v>1.7633333333333332</v>
      </c>
      <c r="J161" s="418">
        <f>COUNTA(J116:J160)</f>
        <v>1</v>
      </c>
      <c r="K161" s="418">
        <f>COUNTA(K116:K160)</f>
        <v>2</v>
      </c>
      <c r="L161" s="418">
        <f>COUNTA(L116:L160)</f>
        <v>0</v>
      </c>
      <c r="M161" s="418">
        <f>SUM(M116:M160)</f>
        <v>5289.9999999999991</v>
      </c>
      <c r="N161" s="418">
        <f>SUM(N116:N160)</f>
        <v>105.79999999999998</v>
      </c>
      <c r="O161" s="419"/>
      <c r="P161" s="420">
        <f>COUNTIF(P116:P160, "YES")</f>
        <v>0</v>
      </c>
      <c r="Q161" s="419"/>
      <c r="R161" s="419"/>
      <c r="S161" s="419"/>
      <c r="T161" s="419"/>
      <c r="U161" s="418">
        <f>SUM(U116:U160)</f>
        <v>3.5266666666666664</v>
      </c>
      <c r="V161" s="418">
        <f>SUM(V116:V160)</f>
        <v>3.5266666666666664</v>
      </c>
      <c r="W161" s="418">
        <f t="array" ref="W161">SUM(ABS(W116:W160))</f>
        <v>4</v>
      </c>
      <c r="X161" s="420" t="str">
        <f>IF(X116&lt;0.2, "0", IF(X116&lt;=2, "2", IF(X116&gt;2, ROUND(X116,0))))</f>
        <v>2</v>
      </c>
      <c r="Y161" s="418">
        <f>SUM(Y116:Y160)</f>
        <v>2</v>
      </c>
    </row>
    <row r="162" spans="2:25" ht="18.75" customHeight="1">
      <c r="B162" s="539">
        <v>4</v>
      </c>
      <c r="C162" s="557" t="s">
        <v>7739</v>
      </c>
      <c r="D162" s="216">
        <v>1</v>
      </c>
      <c r="E162" s="216" t="s">
        <v>7731</v>
      </c>
      <c r="F162" s="405">
        <v>290</v>
      </c>
      <c r="G162" s="406">
        <f t="shared" ref="G162:G225" si="21">F162/$G$15</f>
        <v>58</v>
      </c>
      <c r="H162" s="407">
        <f t="shared" ref="H162:H225" si="22">F162/$H$15</f>
        <v>161.11111111111111</v>
      </c>
      <c r="I162" s="407">
        <f t="shared" ref="I162:I225" si="23">H162/$I$15</f>
        <v>5.3703703703703705E-2</v>
      </c>
      <c r="J162" s="405"/>
      <c r="K162" s="408"/>
      <c r="L162" s="408"/>
      <c r="M162" s="409"/>
      <c r="N162" s="410">
        <f t="shared" ref="N162:N237" si="24">M162/$N$15</f>
        <v>0</v>
      </c>
      <c r="O162" s="223"/>
      <c r="P162" s="224"/>
      <c r="Q162" s="224"/>
      <c r="R162" s="224"/>
      <c r="S162" s="224"/>
      <c r="T162" s="225"/>
      <c r="U162" s="411">
        <f t="shared" ref="U162:U225" si="25">H162/$U$15</f>
        <v>0.10740740740740741</v>
      </c>
      <c r="V162" s="412"/>
      <c r="W162" s="413" t="str">
        <f t="shared" ref="W162:W225" si="26">IF(V162&lt;1,"0",IF(V162&lt;5,"2",IF(V162&gt;=5,"6")))</f>
        <v>0</v>
      </c>
      <c r="X162" s="543">
        <f>K239/$X$15</f>
        <v>0.66666666666666663</v>
      </c>
      <c r="Y162" s="229">
        <f t="shared" ref="Y162:Y225" si="27">W162/2</f>
        <v>0</v>
      </c>
    </row>
    <row r="163" spans="2:25" ht="18.75" customHeight="1">
      <c r="B163" s="540"/>
      <c r="C163" s="558"/>
      <c r="D163" s="216">
        <v>2</v>
      </c>
      <c r="E163" s="216" t="s">
        <v>7740</v>
      </c>
      <c r="F163" s="405">
        <v>174</v>
      </c>
      <c r="G163" s="406">
        <f t="shared" si="21"/>
        <v>34.799999999999997</v>
      </c>
      <c r="H163" s="407">
        <f t="shared" si="22"/>
        <v>96.666666666666657</v>
      </c>
      <c r="I163" s="407">
        <f t="shared" si="23"/>
        <v>3.2222222222222222E-2</v>
      </c>
      <c r="J163" s="405"/>
      <c r="K163" s="408"/>
      <c r="L163" s="408"/>
      <c r="M163" s="409"/>
      <c r="N163" s="410">
        <f t="shared" si="24"/>
        <v>0</v>
      </c>
      <c r="O163" s="223"/>
      <c r="P163" s="224"/>
      <c r="Q163" s="224"/>
      <c r="R163" s="224"/>
      <c r="S163" s="224"/>
      <c r="T163" s="225"/>
      <c r="U163" s="411">
        <f t="shared" si="25"/>
        <v>6.4444444444444443E-2</v>
      </c>
      <c r="V163" s="412"/>
      <c r="W163" s="413" t="str">
        <f t="shared" si="26"/>
        <v>0</v>
      </c>
      <c r="X163" s="544"/>
      <c r="Y163" s="229">
        <f t="shared" si="27"/>
        <v>0</v>
      </c>
    </row>
    <row r="164" spans="2:25" ht="18.75" customHeight="1">
      <c r="B164" s="540"/>
      <c r="C164" s="558"/>
      <c r="D164" s="216">
        <v>3</v>
      </c>
      <c r="E164" s="216" t="s">
        <v>7741</v>
      </c>
      <c r="F164" s="405">
        <v>140</v>
      </c>
      <c r="G164" s="406">
        <f t="shared" si="21"/>
        <v>28</v>
      </c>
      <c r="H164" s="407">
        <f t="shared" si="22"/>
        <v>77.777777777777771</v>
      </c>
      <c r="I164" s="407">
        <f t="shared" si="23"/>
        <v>2.5925925925925925E-2</v>
      </c>
      <c r="J164" s="405"/>
      <c r="K164" s="408"/>
      <c r="L164" s="408"/>
      <c r="M164" s="409"/>
      <c r="N164" s="410">
        <f t="shared" si="24"/>
        <v>0</v>
      </c>
      <c r="O164" s="223"/>
      <c r="P164" s="224"/>
      <c r="Q164" s="224"/>
      <c r="R164" s="224"/>
      <c r="S164" s="224"/>
      <c r="T164" s="225"/>
      <c r="U164" s="411">
        <f t="shared" si="25"/>
        <v>5.185185185185185E-2</v>
      </c>
      <c r="V164" s="412"/>
      <c r="W164" s="413" t="str">
        <f t="shared" si="26"/>
        <v>0</v>
      </c>
      <c r="X164" s="544"/>
      <c r="Y164" s="229">
        <f t="shared" si="27"/>
        <v>0</v>
      </c>
    </row>
    <row r="165" spans="2:25" ht="18.75" customHeight="1">
      <c r="B165" s="540"/>
      <c r="C165" s="558"/>
      <c r="D165" s="216">
        <v>4</v>
      </c>
      <c r="E165" s="216" t="s">
        <v>7742</v>
      </c>
      <c r="F165" s="405">
        <v>155</v>
      </c>
      <c r="G165" s="406">
        <f t="shared" si="21"/>
        <v>31</v>
      </c>
      <c r="H165" s="407">
        <f t="shared" si="22"/>
        <v>86.111111111111114</v>
      </c>
      <c r="I165" s="407">
        <f t="shared" si="23"/>
        <v>2.8703703703703703E-2</v>
      </c>
      <c r="J165" s="405"/>
      <c r="K165" s="408"/>
      <c r="L165" s="408"/>
      <c r="M165" s="409"/>
      <c r="N165" s="410">
        <f t="shared" si="24"/>
        <v>0</v>
      </c>
      <c r="O165" s="223"/>
      <c r="P165" s="224"/>
      <c r="Q165" s="224"/>
      <c r="R165" s="224"/>
      <c r="S165" s="224"/>
      <c r="T165" s="225"/>
      <c r="U165" s="411">
        <f t="shared" si="25"/>
        <v>5.7407407407407407E-2</v>
      </c>
      <c r="V165" s="412"/>
      <c r="W165" s="413" t="str">
        <f t="shared" si="26"/>
        <v>0</v>
      </c>
      <c r="X165" s="544"/>
      <c r="Y165" s="229">
        <f t="shared" si="27"/>
        <v>0</v>
      </c>
    </row>
    <row r="166" spans="2:25" ht="18.75" customHeight="1">
      <c r="B166" s="540"/>
      <c r="C166" s="558"/>
      <c r="D166" s="216">
        <v>5</v>
      </c>
      <c r="E166" s="216" t="s">
        <v>7743</v>
      </c>
      <c r="F166" s="405">
        <v>240</v>
      </c>
      <c r="G166" s="406">
        <f t="shared" si="21"/>
        <v>48</v>
      </c>
      <c r="H166" s="407">
        <f t="shared" si="22"/>
        <v>133.33333333333334</v>
      </c>
      <c r="I166" s="407">
        <f t="shared" si="23"/>
        <v>4.4444444444444446E-2</v>
      </c>
      <c r="J166" s="405"/>
      <c r="K166" s="408"/>
      <c r="L166" s="408"/>
      <c r="M166" s="409"/>
      <c r="N166" s="410">
        <f t="shared" si="24"/>
        <v>0</v>
      </c>
      <c r="O166" s="223"/>
      <c r="P166" s="224"/>
      <c r="Q166" s="224"/>
      <c r="R166" s="224"/>
      <c r="S166" s="224"/>
      <c r="T166" s="225"/>
      <c r="U166" s="411">
        <f t="shared" si="25"/>
        <v>8.8888888888888892E-2</v>
      </c>
      <c r="V166" s="412"/>
      <c r="W166" s="413" t="str">
        <f t="shared" si="26"/>
        <v>0</v>
      </c>
      <c r="X166" s="544"/>
      <c r="Y166" s="229">
        <f t="shared" si="27"/>
        <v>0</v>
      </c>
    </row>
    <row r="167" spans="2:25" ht="18.75" customHeight="1">
      <c r="B167" s="540"/>
      <c r="C167" s="558"/>
      <c r="D167" s="216">
        <v>6</v>
      </c>
      <c r="E167" s="216" t="s">
        <v>7744</v>
      </c>
      <c r="F167" s="405">
        <v>120</v>
      </c>
      <c r="G167" s="406">
        <f t="shared" si="21"/>
        <v>24</v>
      </c>
      <c r="H167" s="407">
        <f t="shared" si="22"/>
        <v>66.666666666666671</v>
      </c>
      <c r="I167" s="407">
        <f t="shared" si="23"/>
        <v>2.2222222222222223E-2</v>
      </c>
      <c r="J167" s="405"/>
      <c r="K167" s="408"/>
      <c r="L167" s="408"/>
      <c r="M167" s="409"/>
      <c r="N167" s="410">
        <f t="shared" si="24"/>
        <v>0</v>
      </c>
      <c r="O167" s="223"/>
      <c r="P167" s="224"/>
      <c r="Q167" s="224"/>
      <c r="R167" s="224"/>
      <c r="S167" s="224"/>
      <c r="T167" s="225"/>
      <c r="U167" s="411">
        <f t="shared" si="25"/>
        <v>4.4444444444444446E-2</v>
      </c>
      <c r="V167" s="412"/>
      <c r="W167" s="413" t="str">
        <f t="shared" si="26"/>
        <v>0</v>
      </c>
      <c r="X167" s="544"/>
      <c r="Y167" s="229">
        <f t="shared" si="27"/>
        <v>0</v>
      </c>
    </row>
    <row r="168" spans="2:25" ht="18.75" customHeight="1">
      <c r="B168" s="540"/>
      <c r="C168" s="558"/>
      <c r="D168" s="216">
        <v>7</v>
      </c>
      <c r="E168" s="216" t="s">
        <v>7745</v>
      </c>
      <c r="F168" s="405">
        <v>125</v>
      </c>
      <c r="G168" s="406">
        <f t="shared" si="21"/>
        <v>25</v>
      </c>
      <c r="H168" s="407">
        <f t="shared" si="22"/>
        <v>69.444444444444443</v>
      </c>
      <c r="I168" s="407">
        <f t="shared" si="23"/>
        <v>2.3148148148148147E-2</v>
      </c>
      <c r="J168" s="405"/>
      <c r="K168" s="408"/>
      <c r="L168" s="408"/>
      <c r="M168" s="409"/>
      <c r="N168" s="410">
        <f t="shared" si="24"/>
        <v>0</v>
      </c>
      <c r="O168" s="223"/>
      <c r="P168" s="224"/>
      <c r="Q168" s="224"/>
      <c r="R168" s="224"/>
      <c r="S168" s="224"/>
      <c r="T168" s="225"/>
      <c r="U168" s="411">
        <f t="shared" si="25"/>
        <v>4.6296296296296294E-2</v>
      </c>
      <c r="V168" s="412"/>
      <c r="W168" s="413" t="str">
        <f t="shared" si="26"/>
        <v>0</v>
      </c>
      <c r="X168" s="544"/>
      <c r="Y168" s="229">
        <f t="shared" si="27"/>
        <v>0</v>
      </c>
    </row>
    <row r="169" spans="2:25" ht="18.75" customHeight="1">
      <c r="B169" s="540"/>
      <c r="C169" s="558"/>
      <c r="D169" s="216">
        <v>8</v>
      </c>
      <c r="E169" s="216" t="s">
        <v>7746</v>
      </c>
      <c r="F169" s="405">
        <v>125</v>
      </c>
      <c r="G169" s="406">
        <f t="shared" si="21"/>
        <v>25</v>
      </c>
      <c r="H169" s="407">
        <f t="shared" si="22"/>
        <v>69.444444444444443</v>
      </c>
      <c r="I169" s="407">
        <f t="shared" si="23"/>
        <v>2.3148148148148147E-2</v>
      </c>
      <c r="J169" s="405"/>
      <c r="K169" s="408"/>
      <c r="L169" s="408"/>
      <c r="M169" s="409"/>
      <c r="N169" s="410">
        <f t="shared" si="24"/>
        <v>0</v>
      </c>
      <c r="O169" s="223"/>
      <c r="P169" s="224"/>
      <c r="Q169" s="224"/>
      <c r="R169" s="224"/>
      <c r="S169" s="224"/>
      <c r="T169" s="225"/>
      <c r="U169" s="411">
        <f t="shared" si="25"/>
        <v>4.6296296296296294E-2</v>
      </c>
      <c r="V169" s="412"/>
      <c r="W169" s="413" t="str">
        <f t="shared" si="26"/>
        <v>0</v>
      </c>
      <c r="X169" s="544"/>
      <c r="Y169" s="229">
        <f t="shared" si="27"/>
        <v>0</v>
      </c>
    </row>
    <row r="170" spans="2:25" ht="18.75" customHeight="1">
      <c r="B170" s="540"/>
      <c r="C170" s="558"/>
      <c r="D170" s="216">
        <v>9</v>
      </c>
      <c r="E170" s="216" t="s">
        <v>7747</v>
      </c>
      <c r="F170" s="405">
        <v>137</v>
      </c>
      <c r="G170" s="406">
        <f t="shared" si="21"/>
        <v>27.4</v>
      </c>
      <c r="H170" s="407">
        <f t="shared" si="22"/>
        <v>76.111111111111114</v>
      </c>
      <c r="I170" s="407">
        <f t="shared" si="23"/>
        <v>2.5370370370370373E-2</v>
      </c>
      <c r="J170" s="405"/>
      <c r="K170" s="408"/>
      <c r="L170" s="408"/>
      <c r="M170" s="409"/>
      <c r="N170" s="410">
        <f t="shared" si="24"/>
        <v>0</v>
      </c>
      <c r="O170" s="223"/>
      <c r="P170" s="224"/>
      <c r="Q170" s="224"/>
      <c r="R170" s="224"/>
      <c r="S170" s="224"/>
      <c r="T170" s="225"/>
      <c r="U170" s="411">
        <f t="shared" si="25"/>
        <v>5.0740740740740746E-2</v>
      </c>
      <c r="V170" s="412"/>
      <c r="W170" s="413" t="str">
        <f t="shared" si="26"/>
        <v>0</v>
      </c>
      <c r="X170" s="544"/>
      <c r="Y170" s="229">
        <f t="shared" si="27"/>
        <v>0</v>
      </c>
    </row>
    <row r="171" spans="2:25" ht="18.75" customHeight="1">
      <c r="B171" s="540"/>
      <c r="C171" s="558"/>
      <c r="D171" s="216">
        <v>10</v>
      </c>
      <c r="E171" s="216" t="s">
        <v>7748</v>
      </c>
      <c r="F171" s="405">
        <v>90</v>
      </c>
      <c r="G171" s="406">
        <f t="shared" si="21"/>
        <v>18</v>
      </c>
      <c r="H171" s="407">
        <f t="shared" si="22"/>
        <v>50</v>
      </c>
      <c r="I171" s="407">
        <f t="shared" si="23"/>
        <v>1.6666666666666666E-2</v>
      </c>
      <c r="J171" s="405"/>
      <c r="K171" s="408"/>
      <c r="L171" s="408"/>
      <c r="M171" s="409"/>
      <c r="N171" s="410">
        <f t="shared" si="24"/>
        <v>0</v>
      </c>
      <c r="O171" s="223"/>
      <c r="P171" s="224"/>
      <c r="Q171" s="224"/>
      <c r="R171" s="224"/>
      <c r="S171" s="224"/>
      <c r="T171" s="225"/>
      <c r="U171" s="411">
        <f t="shared" si="25"/>
        <v>3.3333333333333333E-2</v>
      </c>
      <c r="V171" s="412"/>
      <c r="W171" s="413" t="str">
        <f t="shared" si="26"/>
        <v>0</v>
      </c>
      <c r="X171" s="544"/>
      <c r="Y171" s="229">
        <f t="shared" si="27"/>
        <v>0</v>
      </c>
    </row>
    <row r="172" spans="2:25" ht="18.75" customHeight="1">
      <c r="B172" s="540"/>
      <c r="C172" s="558"/>
      <c r="D172" s="216">
        <v>11</v>
      </c>
      <c r="E172" s="216" t="s">
        <v>7749</v>
      </c>
      <c r="F172" s="405">
        <v>75</v>
      </c>
      <c r="G172" s="406">
        <f t="shared" si="21"/>
        <v>15</v>
      </c>
      <c r="H172" s="407">
        <f t="shared" si="22"/>
        <v>41.666666666666664</v>
      </c>
      <c r="I172" s="407">
        <f t="shared" si="23"/>
        <v>1.3888888888888888E-2</v>
      </c>
      <c r="J172" s="405"/>
      <c r="K172" s="408"/>
      <c r="L172" s="408"/>
      <c r="M172" s="409"/>
      <c r="N172" s="410">
        <f t="shared" si="24"/>
        <v>0</v>
      </c>
      <c r="O172" s="223"/>
      <c r="P172" s="224"/>
      <c r="Q172" s="224"/>
      <c r="R172" s="224"/>
      <c r="S172" s="224"/>
      <c r="T172" s="225"/>
      <c r="U172" s="411">
        <f t="shared" si="25"/>
        <v>2.7777777777777776E-2</v>
      </c>
      <c r="V172" s="412"/>
      <c r="W172" s="413" t="str">
        <f t="shared" si="26"/>
        <v>0</v>
      </c>
      <c r="X172" s="544"/>
      <c r="Y172" s="229">
        <f t="shared" si="27"/>
        <v>0</v>
      </c>
    </row>
    <row r="173" spans="2:25" ht="18.75" customHeight="1">
      <c r="B173" s="540"/>
      <c r="C173" s="558"/>
      <c r="D173" s="216">
        <v>12</v>
      </c>
      <c r="E173" s="358" t="s">
        <v>7750</v>
      </c>
      <c r="F173" s="405">
        <v>74</v>
      </c>
      <c r="G173" s="406">
        <f t="shared" si="21"/>
        <v>14.8</v>
      </c>
      <c r="H173" s="407">
        <f t="shared" si="22"/>
        <v>41.111111111111107</v>
      </c>
      <c r="I173" s="407">
        <f t="shared" si="23"/>
        <v>1.3703703703703702E-2</v>
      </c>
      <c r="J173" s="405"/>
      <c r="K173" s="408"/>
      <c r="L173" s="408"/>
      <c r="M173" s="409"/>
      <c r="N173" s="410">
        <f t="shared" si="24"/>
        <v>0</v>
      </c>
      <c r="O173" s="223"/>
      <c r="P173" s="224"/>
      <c r="Q173" s="224"/>
      <c r="R173" s="224"/>
      <c r="S173" s="224"/>
      <c r="T173" s="412" t="s">
        <v>7618</v>
      </c>
      <c r="U173" s="411">
        <f t="shared" si="25"/>
        <v>2.7407407407407405E-2</v>
      </c>
      <c r="V173" s="412"/>
      <c r="W173" s="413" t="str">
        <f t="shared" si="26"/>
        <v>0</v>
      </c>
      <c r="X173" s="544"/>
      <c r="Y173" s="229">
        <f t="shared" si="27"/>
        <v>0</v>
      </c>
    </row>
    <row r="174" spans="2:25" ht="18.75" customHeight="1">
      <c r="B174" s="540"/>
      <c r="C174" s="558"/>
      <c r="D174" s="216">
        <v>13</v>
      </c>
      <c r="E174" s="216" t="s">
        <v>7742</v>
      </c>
      <c r="F174" s="405">
        <v>185</v>
      </c>
      <c r="G174" s="406">
        <f t="shared" si="21"/>
        <v>37</v>
      </c>
      <c r="H174" s="407">
        <f t="shared" si="22"/>
        <v>102.77777777777777</v>
      </c>
      <c r="I174" s="407">
        <f t="shared" si="23"/>
        <v>3.425925925925926E-2</v>
      </c>
      <c r="J174" s="405"/>
      <c r="K174" s="408"/>
      <c r="L174" s="408"/>
      <c r="M174" s="409"/>
      <c r="N174" s="410">
        <f t="shared" si="24"/>
        <v>0</v>
      </c>
      <c r="O174" s="223"/>
      <c r="P174" s="224"/>
      <c r="Q174" s="224"/>
      <c r="R174" s="224"/>
      <c r="S174" s="224"/>
      <c r="T174" s="225"/>
      <c r="U174" s="411">
        <f t="shared" si="25"/>
        <v>6.851851851851852E-2</v>
      </c>
      <c r="V174" s="412"/>
      <c r="W174" s="413" t="str">
        <f t="shared" si="26"/>
        <v>0</v>
      </c>
      <c r="X174" s="544"/>
      <c r="Y174" s="229">
        <f t="shared" si="27"/>
        <v>0</v>
      </c>
    </row>
    <row r="175" spans="2:25" ht="18.75" customHeight="1">
      <c r="B175" s="540"/>
      <c r="C175" s="558"/>
      <c r="D175" s="216">
        <v>14</v>
      </c>
      <c r="E175" s="216" t="s">
        <v>7625</v>
      </c>
      <c r="F175" s="405">
        <v>160</v>
      </c>
      <c r="G175" s="406">
        <f t="shared" si="21"/>
        <v>32</v>
      </c>
      <c r="H175" s="407">
        <f t="shared" si="22"/>
        <v>88.888888888888886</v>
      </c>
      <c r="I175" s="407">
        <f t="shared" si="23"/>
        <v>2.9629629629629627E-2</v>
      </c>
      <c r="J175" s="405" t="s">
        <v>7751</v>
      </c>
      <c r="K175" s="405" t="s">
        <v>7751</v>
      </c>
      <c r="L175" s="408"/>
      <c r="M175" s="409">
        <f>SUM(H162:H202)</f>
        <v>3359.9999999999995</v>
      </c>
      <c r="N175" s="410">
        <f t="shared" si="24"/>
        <v>67.199999999999989</v>
      </c>
      <c r="O175" s="223" t="s">
        <v>480</v>
      </c>
      <c r="P175" s="224" t="s">
        <v>7458</v>
      </c>
      <c r="Q175" s="224"/>
      <c r="R175" s="224" t="s">
        <v>2634</v>
      </c>
      <c r="S175" s="224"/>
      <c r="T175" s="225"/>
      <c r="U175" s="411">
        <f t="shared" si="25"/>
        <v>5.9259259259259255E-2</v>
      </c>
      <c r="V175" s="412">
        <f>SUM(U162:U202)</f>
        <v>2.2399999999999998</v>
      </c>
      <c r="W175" s="413" t="str">
        <f t="shared" si="26"/>
        <v>2</v>
      </c>
      <c r="X175" s="544"/>
      <c r="Y175" s="229">
        <f t="shared" si="27"/>
        <v>1</v>
      </c>
    </row>
    <row r="176" spans="2:25" ht="18.75" customHeight="1">
      <c r="B176" s="540"/>
      <c r="C176" s="558"/>
      <c r="D176" s="216">
        <v>15</v>
      </c>
      <c r="E176" s="216" t="s">
        <v>7752</v>
      </c>
      <c r="F176" s="405">
        <v>125</v>
      </c>
      <c r="G176" s="406">
        <f t="shared" si="21"/>
        <v>25</v>
      </c>
      <c r="H176" s="407">
        <f t="shared" si="22"/>
        <v>69.444444444444443</v>
      </c>
      <c r="I176" s="407">
        <f t="shared" si="23"/>
        <v>2.3148148148148147E-2</v>
      </c>
      <c r="J176" s="405"/>
      <c r="K176" s="408"/>
      <c r="L176" s="408"/>
      <c r="M176" s="409"/>
      <c r="N176" s="410">
        <f t="shared" si="24"/>
        <v>0</v>
      </c>
      <c r="O176" s="223"/>
      <c r="P176" s="224"/>
      <c r="Q176" s="224"/>
      <c r="R176" s="224"/>
      <c r="S176" s="224"/>
      <c r="T176" s="225"/>
      <c r="U176" s="411">
        <f t="shared" si="25"/>
        <v>4.6296296296296294E-2</v>
      </c>
      <c r="V176" s="412"/>
      <c r="W176" s="413" t="str">
        <f t="shared" si="26"/>
        <v>0</v>
      </c>
      <c r="X176" s="544"/>
      <c r="Y176" s="229">
        <f t="shared" si="27"/>
        <v>0</v>
      </c>
    </row>
    <row r="177" spans="2:25" ht="18.75" customHeight="1">
      <c r="B177" s="540"/>
      <c r="C177" s="558"/>
      <c r="D177" s="216">
        <v>16</v>
      </c>
      <c r="E177" s="216" t="s">
        <v>7753</v>
      </c>
      <c r="F177" s="405">
        <v>160</v>
      </c>
      <c r="G177" s="406">
        <f t="shared" si="21"/>
        <v>32</v>
      </c>
      <c r="H177" s="407">
        <f t="shared" si="22"/>
        <v>88.888888888888886</v>
      </c>
      <c r="I177" s="407">
        <f t="shared" si="23"/>
        <v>2.9629629629629627E-2</v>
      </c>
      <c r="J177" s="405"/>
      <c r="K177" s="408"/>
      <c r="L177" s="408"/>
      <c r="M177" s="409"/>
      <c r="N177" s="410">
        <f t="shared" si="24"/>
        <v>0</v>
      </c>
      <c r="O177" s="223"/>
      <c r="P177" s="224"/>
      <c r="Q177" s="224"/>
      <c r="R177" s="224"/>
      <c r="S177" s="224"/>
      <c r="T177" s="225"/>
      <c r="U177" s="411">
        <f t="shared" si="25"/>
        <v>5.9259259259259255E-2</v>
      </c>
      <c r="V177" s="412"/>
      <c r="W177" s="413" t="str">
        <f t="shared" si="26"/>
        <v>0</v>
      </c>
      <c r="X177" s="544"/>
      <c r="Y177" s="229">
        <f t="shared" si="27"/>
        <v>0</v>
      </c>
    </row>
    <row r="178" spans="2:25" ht="18.75" customHeight="1">
      <c r="B178" s="540"/>
      <c r="C178" s="558"/>
      <c r="D178" s="216">
        <v>17</v>
      </c>
      <c r="E178" s="216" t="s">
        <v>7754</v>
      </c>
      <c r="F178" s="405">
        <v>120</v>
      </c>
      <c r="G178" s="406">
        <f t="shared" si="21"/>
        <v>24</v>
      </c>
      <c r="H178" s="407">
        <f t="shared" si="22"/>
        <v>66.666666666666671</v>
      </c>
      <c r="I178" s="407">
        <f t="shared" si="23"/>
        <v>2.2222222222222223E-2</v>
      </c>
      <c r="J178" s="405"/>
      <c r="K178" s="408"/>
      <c r="L178" s="408"/>
      <c r="M178" s="409"/>
      <c r="N178" s="410">
        <f t="shared" si="24"/>
        <v>0</v>
      </c>
      <c r="O178" s="223"/>
      <c r="P178" s="224"/>
      <c r="Q178" s="224"/>
      <c r="R178" s="224"/>
      <c r="S178" s="224"/>
      <c r="T178" s="225"/>
      <c r="U178" s="411">
        <f t="shared" si="25"/>
        <v>4.4444444444444446E-2</v>
      </c>
      <c r="V178" s="412"/>
      <c r="W178" s="413" t="str">
        <f t="shared" si="26"/>
        <v>0</v>
      </c>
      <c r="X178" s="544"/>
      <c r="Y178" s="229">
        <f t="shared" si="27"/>
        <v>0</v>
      </c>
    </row>
    <row r="179" spans="2:25" ht="18.75" customHeight="1">
      <c r="B179" s="540"/>
      <c r="C179" s="558"/>
      <c r="D179" s="216">
        <v>18</v>
      </c>
      <c r="E179" s="216" t="s">
        <v>7755</v>
      </c>
      <c r="F179" s="405">
        <v>84</v>
      </c>
      <c r="G179" s="406">
        <f t="shared" si="21"/>
        <v>16.8</v>
      </c>
      <c r="H179" s="407">
        <f t="shared" si="22"/>
        <v>46.666666666666664</v>
      </c>
      <c r="I179" s="407">
        <f t="shared" si="23"/>
        <v>1.5555555555555555E-2</v>
      </c>
      <c r="J179" s="405"/>
      <c r="K179" s="408"/>
      <c r="L179" s="408"/>
      <c r="M179" s="409"/>
      <c r="N179" s="410">
        <f t="shared" si="24"/>
        <v>0</v>
      </c>
      <c r="O179" s="223"/>
      <c r="P179" s="224"/>
      <c r="Q179" s="224"/>
      <c r="R179" s="224"/>
      <c r="S179" s="224"/>
      <c r="T179" s="225"/>
      <c r="U179" s="411">
        <f t="shared" si="25"/>
        <v>3.111111111111111E-2</v>
      </c>
      <c r="V179" s="412"/>
      <c r="W179" s="413" t="str">
        <f t="shared" si="26"/>
        <v>0</v>
      </c>
      <c r="X179" s="544"/>
      <c r="Y179" s="229">
        <f t="shared" si="27"/>
        <v>0</v>
      </c>
    </row>
    <row r="180" spans="2:25" ht="18.75" customHeight="1">
      <c r="B180" s="540"/>
      <c r="C180" s="558"/>
      <c r="D180" s="216">
        <v>19</v>
      </c>
      <c r="E180" s="216" t="s">
        <v>7756</v>
      </c>
      <c r="F180" s="405">
        <v>88</v>
      </c>
      <c r="G180" s="406">
        <f t="shared" si="21"/>
        <v>17.600000000000001</v>
      </c>
      <c r="H180" s="407">
        <f t="shared" si="22"/>
        <v>48.888888888888886</v>
      </c>
      <c r="I180" s="407">
        <f t="shared" si="23"/>
        <v>1.6296296296296295E-2</v>
      </c>
      <c r="J180" s="405"/>
      <c r="K180" s="408"/>
      <c r="L180" s="408"/>
      <c r="M180" s="409"/>
      <c r="N180" s="410">
        <f t="shared" si="24"/>
        <v>0</v>
      </c>
      <c r="O180" s="223"/>
      <c r="P180" s="224"/>
      <c r="Q180" s="224"/>
      <c r="R180" s="224"/>
      <c r="S180" s="224"/>
      <c r="T180" s="225"/>
      <c r="U180" s="411">
        <f t="shared" si="25"/>
        <v>3.259259259259259E-2</v>
      </c>
      <c r="V180" s="412"/>
      <c r="W180" s="413" t="str">
        <f t="shared" si="26"/>
        <v>0</v>
      </c>
      <c r="X180" s="544"/>
      <c r="Y180" s="229">
        <f t="shared" si="27"/>
        <v>0</v>
      </c>
    </row>
    <row r="181" spans="2:25" ht="18.75" customHeight="1">
      <c r="B181" s="540"/>
      <c r="C181" s="558"/>
      <c r="D181" s="216">
        <v>20</v>
      </c>
      <c r="E181" s="216" t="s">
        <v>7757</v>
      </c>
      <c r="F181" s="405">
        <v>173</v>
      </c>
      <c r="G181" s="406">
        <f t="shared" si="21"/>
        <v>34.6</v>
      </c>
      <c r="H181" s="407">
        <f t="shared" si="22"/>
        <v>96.111111111111114</v>
      </c>
      <c r="I181" s="407">
        <f t="shared" si="23"/>
        <v>3.2037037037037037E-2</v>
      </c>
      <c r="J181" s="405"/>
      <c r="K181" s="408"/>
      <c r="L181" s="408"/>
      <c r="M181" s="409"/>
      <c r="N181" s="410">
        <f t="shared" si="24"/>
        <v>0</v>
      </c>
      <c r="O181" s="223"/>
      <c r="P181" s="224"/>
      <c r="Q181" s="224"/>
      <c r="R181" s="224"/>
      <c r="S181" s="224"/>
      <c r="T181" s="225"/>
      <c r="U181" s="411">
        <f t="shared" si="25"/>
        <v>6.4074074074074075E-2</v>
      </c>
      <c r="V181" s="412"/>
      <c r="W181" s="413" t="str">
        <f t="shared" si="26"/>
        <v>0</v>
      </c>
      <c r="X181" s="544"/>
      <c r="Y181" s="229">
        <f t="shared" si="27"/>
        <v>0</v>
      </c>
    </row>
    <row r="182" spans="2:25" ht="18.75" customHeight="1">
      <c r="B182" s="540"/>
      <c r="C182" s="558"/>
      <c r="D182" s="216">
        <v>21</v>
      </c>
      <c r="E182" s="216" t="s">
        <v>7758</v>
      </c>
      <c r="F182" s="405">
        <v>170</v>
      </c>
      <c r="G182" s="406">
        <f t="shared" si="21"/>
        <v>34</v>
      </c>
      <c r="H182" s="407">
        <f t="shared" si="22"/>
        <v>94.444444444444443</v>
      </c>
      <c r="I182" s="407">
        <f t="shared" si="23"/>
        <v>3.1481481481481478E-2</v>
      </c>
      <c r="J182" s="405"/>
      <c r="K182" s="408"/>
      <c r="L182" s="408"/>
      <c r="M182" s="409"/>
      <c r="N182" s="410">
        <f t="shared" si="24"/>
        <v>0</v>
      </c>
      <c r="O182" s="223"/>
      <c r="P182" s="224"/>
      <c r="Q182" s="224"/>
      <c r="R182" s="224"/>
      <c r="S182" s="224"/>
      <c r="T182" s="225"/>
      <c r="U182" s="411">
        <f t="shared" si="25"/>
        <v>6.2962962962962957E-2</v>
      </c>
      <c r="V182" s="412"/>
      <c r="W182" s="413" t="str">
        <f t="shared" si="26"/>
        <v>0</v>
      </c>
      <c r="X182" s="544"/>
      <c r="Y182" s="229">
        <f t="shared" si="27"/>
        <v>0</v>
      </c>
    </row>
    <row r="183" spans="2:25" ht="18.75" customHeight="1">
      <c r="B183" s="540"/>
      <c r="C183" s="558"/>
      <c r="D183" s="216">
        <v>22</v>
      </c>
      <c r="E183" s="216" t="s">
        <v>7658</v>
      </c>
      <c r="F183" s="405">
        <v>210</v>
      </c>
      <c r="G183" s="406">
        <f t="shared" si="21"/>
        <v>42</v>
      </c>
      <c r="H183" s="407">
        <f t="shared" si="22"/>
        <v>116.66666666666666</v>
      </c>
      <c r="I183" s="407">
        <f t="shared" si="23"/>
        <v>3.8888888888888883E-2</v>
      </c>
      <c r="J183" s="405"/>
      <c r="K183" s="408"/>
      <c r="L183" s="408"/>
      <c r="M183" s="409"/>
      <c r="N183" s="410">
        <f t="shared" si="24"/>
        <v>0</v>
      </c>
      <c r="O183" s="223"/>
      <c r="P183" s="224"/>
      <c r="Q183" s="224"/>
      <c r="R183" s="224"/>
      <c r="S183" s="224"/>
      <c r="T183" s="225"/>
      <c r="U183" s="411">
        <f t="shared" si="25"/>
        <v>7.7777777777777765E-2</v>
      </c>
      <c r="V183" s="412"/>
      <c r="W183" s="413" t="str">
        <f t="shared" si="26"/>
        <v>0</v>
      </c>
      <c r="X183" s="544"/>
      <c r="Y183" s="229">
        <f t="shared" si="27"/>
        <v>0</v>
      </c>
    </row>
    <row r="184" spans="2:25" ht="18.75" customHeight="1">
      <c r="B184" s="540"/>
      <c r="C184" s="558"/>
      <c r="D184" s="216">
        <v>23</v>
      </c>
      <c r="E184" s="216" t="s">
        <v>7759</v>
      </c>
      <c r="F184" s="405">
        <v>185</v>
      </c>
      <c r="G184" s="406">
        <f t="shared" si="21"/>
        <v>37</v>
      </c>
      <c r="H184" s="407">
        <f t="shared" si="22"/>
        <v>102.77777777777777</v>
      </c>
      <c r="I184" s="407">
        <f t="shared" si="23"/>
        <v>3.425925925925926E-2</v>
      </c>
      <c r="J184" s="405"/>
      <c r="K184" s="408"/>
      <c r="L184" s="408"/>
      <c r="M184" s="409"/>
      <c r="N184" s="410">
        <f t="shared" si="24"/>
        <v>0</v>
      </c>
      <c r="O184" s="223"/>
      <c r="P184" s="224"/>
      <c r="Q184" s="224"/>
      <c r="R184" s="224"/>
      <c r="S184" s="224"/>
      <c r="T184" s="225"/>
      <c r="U184" s="411">
        <f t="shared" si="25"/>
        <v>6.851851851851852E-2</v>
      </c>
      <c r="V184" s="412"/>
      <c r="W184" s="413" t="str">
        <f t="shared" si="26"/>
        <v>0</v>
      </c>
      <c r="X184" s="544"/>
      <c r="Y184" s="229">
        <f t="shared" si="27"/>
        <v>0</v>
      </c>
    </row>
    <row r="185" spans="2:25" ht="18.75" customHeight="1">
      <c r="B185" s="540"/>
      <c r="C185" s="558"/>
      <c r="D185" s="216">
        <v>24</v>
      </c>
      <c r="E185" s="216" t="s">
        <v>7760</v>
      </c>
      <c r="F185" s="405">
        <v>200</v>
      </c>
      <c r="G185" s="406">
        <f t="shared" si="21"/>
        <v>40</v>
      </c>
      <c r="H185" s="407">
        <f t="shared" si="22"/>
        <v>111.11111111111111</v>
      </c>
      <c r="I185" s="407">
        <f t="shared" si="23"/>
        <v>3.7037037037037035E-2</v>
      </c>
      <c r="J185" s="405"/>
      <c r="K185" s="408"/>
      <c r="L185" s="408"/>
      <c r="M185" s="409"/>
      <c r="N185" s="410">
        <f t="shared" si="24"/>
        <v>0</v>
      </c>
      <c r="O185" s="223"/>
      <c r="P185" s="224"/>
      <c r="Q185" s="224"/>
      <c r="R185" s="224"/>
      <c r="S185" s="224"/>
      <c r="T185" s="225"/>
      <c r="U185" s="411">
        <f t="shared" si="25"/>
        <v>7.407407407407407E-2</v>
      </c>
      <c r="V185" s="412"/>
      <c r="W185" s="413" t="str">
        <f t="shared" si="26"/>
        <v>0</v>
      </c>
      <c r="X185" s="544"/>
      <c r="Y185" s="229">
        <f t="shared" si="27"/>
        <v>0</v>
      </c>
    </row>
    <row r="186" spans="2:25" ht="18.75" customHeight="1">
      <c r="B186" s="540"/>
      <c r="C186" s="558"/>
      <c r="D186" s="216">
        <v>25</v>
      </c>
      <c r="E186" s="216" t="s">
        <v>7722</v>
      </c>
      <c r="F186" s="405">
        <v>120</v>
      </c>
      <c r="G186" s="406">
        <f t="shared" si="21"/>
        <v>24</v>
      </c>
      <c r="H186" s="407">
        <f t="shared" si="22"/>
        <v>66.666666666666671</v>
      </c>
      <c r="I186" s="407">
        <f t="shared" si="23"/>
        <v>2.2222222222222223E-2</v>
      </c>
      <c r="J186" s="405"/>
      <c r="K186" s="408"/>
      <c r="L186" s="408"/>
      <c r="M186" s="409"/>
      <c r="N186" s="410">
        <f t="shared" si="24"/>
        <v>0</v>
      </c>
      <c r="O186" s="223"/>
      <c r="P186" s="224"/>
      <c r="Q186" s="224"/>
      <c r="R186" s="224"/>
      <c r="S186" s="224"/>
      <c r="T186" s="225"/>
      <c r="U186" s="411">
        <f t="shared" si="25"/>
        <v>4.4444444444444446E-2</v>
      </c>
      <c r="V186" s="412"/>
      <c r="W186" s="413" t="str">
        <f t="shared" si="26"/>
        <v>0</v>
      </c>
      <c r="X186" s="544"/>
      <c r="Y186" s="229">
        <f t="shared" si="27"/>
        <v>0</v>
      </c>
    </row>
    <row r="187" spans="2:25" ht="18.75" customHeight="1">
      <c r="B187" s="540"/>
      <c r="C187" s="558"/>
      <c r="D187" s="216">
        <v>26</v>
      </c>
      <c r="E187" s="216" t="s">
        <v>7761</v>
      </c>
      <c r="F187" s="405">
        <v>114</v>
      </c>
      <c r="G187" s="406">
        <f t="shared" si="21"/>
        <v>22.8</v>
      </c>
      <c r="H187" s="407">
        <f t="shared" si="22"/>
        <v>63.333333333333329</v>
      </c>
      <c r="I187" s="407">
        <f t="shared" si="23"/>
        <v>2.1111111111111108E-2</v>
      </c>
      <c r="J187" s="405"/>
      <c r="K187" s="408"/>
      <c r="L187" s="408"/>
      <c r="M187" s="409"/>
      <c r="N187" s="410">
        <f t="shared" si="24"/>
        <v>0</v>
      </c>
      <c r="O187" s="223"/>
      <c r="P187" s="224"/>
      <c r="Q187" s="224"/>
      <c r="R187" s="224"/>
      <c r="S187" s="224"/>
      <c r="T187" s="225"/>
      <c r="U187" s="411">
        <f t="shared" si="25"/>
        <v>4.2222222222222217E-2</v>
      </c>
      <c r="V187" s="412"/>
      <c r="W187" s="413" t="str">
        <f t="shared" si="26"/>
        <v>0</v>
      </c>
      <c r="X187" s="544"/>
      <c r="Y187" s="229">
        <f t="shared" si="27"/>
        <v>0</v>
      </c>
    </row>
    <row r="188" spans="2:25" ht="18.75" customHeight="1">
      <c r="B188" s="540"/>
      <c r="C188" s="558"/>
      <c r="D188" s="216">
        <v>27</v>
      </c>
      <c r="E188" s="216" t="s">
        <v>5932</v>
      </c>
      <c r="F188" s="405">
        <v>108</v>
      </c>
      <c r="G188" s="406">
        <f t="shared" si="21"/>
        <v>21.6</v>
      </c>
      <c r="H188" s="407">
        <f t="shared" si="22"/>
        <v>60</v>
      </c>
      <c r="I188" s="407">
        <f t="shared" si="23"/>
        <v>0.02</v>
      </c>
      <c r="J188" s="405"/>
      <c r="K188" s="408"/>
      <c r="L188" s="408"/>
      <c r="M188" s="409"/>
      <c r="N188" s="410">
        <f t="shared" si="24"/>
        <v>0</v>
      </c>
      <c r="O188" s="223"/>
      <c r="P188" s="224"/>
      <c r="Q188" s="224"/>
      <c r="R188" s="224"/>
      <c r="S188" s="224"/>
      <c r="T188" s="225"/>
      <c r="U188" s="411">
        <f t="shared" si="25"/>
        <v>0.04</v>
      </c>
      <c r="V188" s="412"/>
      <c r="W188" s="413" t="str">
        <f t="shared" si="26"/>
        <v>0</v>
      </c>
      <c r="X188" s="544"/>
      <c r="Y188" s="229">
        <f t="shared" si="27"/>
        <v>0</v>
      </c>
    </row>
    <row r="189" spans="2:25" ht="18.75" customHeight="1">
      <c r="B189" s="540"/>
      <c r="C189" s="558"/>
      <c r="D189" s="216">
        <v>28</v>
      </c>
      <c r="E189" s="216" t="s">
        <v>7762</v>
      </c>
      <c r="F189" s="405">
        <v>126</v>
      </c>
      <c r="G189" s="406">
        <f t="shared" si="21"/>
        <v>25.2</v>
      </c>
      <c r="H189" s="407">
        <f t="shared" si="22"/>
        <v>70</v>
      </c>
      <c r="I189" s="407">
        <f t="shared" si="23"/>
        <v>2.3333333333333334E-2</v>
      </c>
      <c r="J189" s="405"/>
      <c r="K189" s="408"/>
      <c r="L189" s="408"/>
      <c r="M189" s="409"/>
      <c r="N189" s="410">
        <f t="shared" si="24"/>
        <v>0</v>
      </c>
      <c r="O189" s="223"/>
      <c r="P189" s="224"/>
      <c r="Q189" s="224"/>
      <c r="R189" s="224"/>
      <c r="S189" s="224"/>
      <c r="T189" s="225"/>
      <c r="U189" s="411">
        <f t="shared" si="25"/>
        <v>4.6666666666666669E-2</v>
      </c>
      <c r="V189" s="412"/>
      <c r="W189" s="413" t="str">
        <f t="shared" si="26"/>
        <v>0</v>
      </c>
      <c r="X189" s="544"/>
      <c r="Y189" s="229">
        <f t="shared" si="27"/>
        <v>0</v>
      </c>
    </row>
    <row r="190" spans="2:25" ht="18.75" customHeight="1">
      <c r="B190" s="540"/>
      <c r="C190" s="558"/>
      <c r="D190" s="216">
        <v>29</v>
      </c>
      <c r="E190" s="216" t="s">
        <v>7763</v>
      </c>
      <c r="F190" s="405">
        <v>140</v>
      </c>
      <c r="G190" s="406">
        <f t="shared" si="21"/>
        <v>28</v>
      </c>
      <c r="H190" s="407">
        <f t="shared" si="22"/>
        <v>77.777777777777771</v>
      </c>
      <c r="I190" s="407">
        <f t="shared" si="23"/>
        <v>2.5925925925925925E-2</v>
      </c>
      <c r="J190" s="405"/>
      <c r="K190" s="408"/>
      <c r="L190" s="408"/>
      <c r="M190" s="409"/>
      <c r="N190" s="410">
        <f t="shared" si="24"/>
        <v>0</v>
      </c>
      <c r="O190" s="223"/>
      <c r="P190" s="224"/>
      <c r="Q190" s="224"/>
      <c r="R190" s="224"/>
      <c r="S190" s="224"/>
      <c r="T190" s="225"/>
      <c r="U190" s="411">
        <f t="shared" si="25"/>
        <v>5.185185185185185E-2</v>
      </c>
      <c r="V190" s="412"/>
      <c r="W190" s="413" t="str">
        <f t="shared" si="26"/>
        <v>0</v>
      </c>
      <c r="X190" s="544"/>
      <c r="Y190" s="229">
        <f t="shared" si="27"/>
        <v>0</v>
      </c>
    </row>
    <row r="191" spans="2:25" ht="18.75" customHeight="1">
      <c r="B191" s="540"/>
      <c r="C191" s="558"/>
      <c r="D191" s="216">
        <v>30</v>
      </c>
      <c r="E191" s="216" t="s">
        <v>1360</v>
      </c>
      <c r="F191" s="405">
        <v>162</v>
      </c>
      <c r="G191" s="406">
        <f t="shared" si="21"/>
        <v>32.4</v>
      </c>
      <c r="H191" s="407">
        <f t="shared" si="22"/>
        <v>90</v>
      </c>
      <c r="I191" s="407">
        <f t="shared" si="23"/>
        <v>0.03</v>
      </c>
      <c r="J191" s="405"/>
      <c r="K191" s="408"/>
      <c r="L191" s="408"/>
      <c r="M191" s="409"/>
      <c r="N191" s="410">
        <f t="shared" si="24"/>
        <v>0</v>
      </c>
      <c r="O191" s="223"/>
      <c r="P191" s="224"/>
      <c r="Q191" s="224"/>
      <c r="R191" s="224"/>
      <c r="S191" s="224"/>
      <c r="T191" s="225"/>
      <c r="U191" s="411">
        <f t="shared" si="25"/>
        <v>0.06</v>
      </c>
      <c r="V191" s="412"/>
      <c r="W191" s="413" t="str">
        <f t="shared" si="26"/>
        <v>0</v>
      </c>
      <c r="X191" s="544"/>
      <c r="Y191" s="229">
        <f t="shared" si="27"/>
        <v>0</v>
      </c>
    </row>
    <row r="192" spans="2:25" ht="18.75" customHeight="1">
      <c r="B192" s="540"/>
      <c r="C192" s="558"/>
      <c r="D192" s="216">
        <v>31</v>
      </c>
      <c r="E192" s="216" t="s">
        <v>7764</v>
      </c>
      <c r="F192" s="405">
        <v>125</v>
      </c>
      <c r="G192" s="406">
        <f t="shared" si="21"/>
        <v>25</v>
      </c>
      <c r="H192" s="407">
        <f t="shared" si="22"/>
        <v>69.444444444444443</v>
      </c>
      <c r="I192" s="407">
        <f t="shared" si="23"/>
        <v>2.3148148148148147E-2</v>
      </c>
      <c r="J192" s="405"/>
      <c r="K192" s="408"/>
      <c r="L192" s="408"/>
      <c r="M192" s="409"/>
      <c r="N192" s="410">
        <f t="shared" si="24"/>
        <v>0</v>
      </c>
      <c r="O192" s="223"/>
      <c r="P192" s="224"/>
      <c r="Q192" s="224"/>
      <c r="R192" s="224"/>
      <c r="S192" s="224"/>
      <c r="T192" s="225"/>
      <c r="U192" s="411">
        <f t="shared" si="25"/>
        <v>4.6296296296296294E-2</v>
      </c>
      <c r="V192" s="412"/>
      <c r="W192" s="413" t="str">
        <f t="shared" si="26"/>
        <v>0</v>
      </c>
      <c r="X192" s="544"/>
      <c r="Y192" s="229">
        <f t="shared" si="27"/>
        <v>0</v>
      </c>
    </row>
    <row r="193" spans="2:25" ht="18.75" customHeight="1">
      <c r="B193" s="540"/>
      <c r="C193" s="558"/>
      <c r="D193" s="216">
        <v>32</v>
      </c>
      <c r="E193" s="216" t="s">
        <v>7765</v>
      </c>
      <c r="F193" s="405">
        <v>185</v>
      </c>
      <c r="G193" s="406">
        <f t="shared" si="21"/>
        <v>37</v>
      </c>
      <c r="H193" s="407">
        <f t="shared" si="22"/>
        <v>102.77777777777777</v>
      </c>
      <c r="I193" s="407">
        <f t="shared" si="23"/>
        <v>3.425925925925926E-2</v>
      </c>
      <c r="J193" s="405"/>
      <c r="K193" s="408"/>
      <c r="L193" s="408"/>
      <c r="M193" s="409"/>
      <c r="N193" s="410">
        <f t="shared" si="24"/>
        <v>0</v>
      </c>
      <c r="O193" s="223"/>
      <c r="P193" s="224"/>
      <c r="Q193" s="224"/>
      <c r="R193" s="224"/>
      <c r="S193" s="224"/>
      <c r="T193" s="225"/>
      <c r="U193" s="411">
        <f t="shared" si="25"/>
        <v>6.851851851851852E-2</v>
      </c>
      <c r="V193" s="412"/>
      <c r="W193" s="413" t="str">
        <f t="shared" si="26"/>
        <v>0</v>
      </c>
      <c r="X193" s="544"/>
      <c r="Y193" s="229">
        <f t="shared" si="27"/>
        <v>0</v>
      </c>
    </row>
    <row r="194" spans="2:25" ht="18.75" customHeight="1">
      <c r="B194" s="540"/>
      <c r="C194" s="558"/>
      <c r="D194" s="216">
        <v>33</v>
      </c>
      <c r="E194" s="216" t="s">
        <v>7766</v>
      </c>
      <c r="F194" s="405">
        <v>125</v>
      </c>
      <c r="G194" s="406">
        <f t="shared" si="21"/>
        <v>25</v>
      </c>
      <c r="H194" s="407">
        <f t="shared" si="22"/>
        <v>69.444444444444443</v>
      </c>
      <c r="I194" s="407">
        <f t="shared" si="23"/>
        <v>2.3148148148148147E-2</v>
      </c>
      <c r="J194" s="405"/>
      <c r="K194" s="408"/>
      <c r="L194" s="408"/>
      <c r="M194" s="409"/>
      <c r="N194" s="410">
        <f t="shared" si="24"/>
        <v>0</v>
      </c>
      <c r="O194" s="223"/>
      <c r="P194" s="224"/>
      <c r="Q194" s="224"/>
      <c r="R194" s="224"/>
      <c r="S194" s="224"/>
      <c r="T194" s="225"/>
      <c r="U194" s="411">
        <f t="shared" si="25"/>
        <v>4.6296296296296294E-2</v>
      </c>
      <c r="V194" s="412"/>
      <c r="W194" s="413" t="str">
        <f t="shared" si="26"/>
        <v>0</v>
      </c>
      <c r="X194" s="544"/>
      <c r="Y194" s="229">
        <f t="shared" si="27"/>
        <v>0</v>
      </c>
    </row>
    <row r="195" spans="2:25" ht="18.75" customHeight="1">
      <c r="B195" s="540"/>
      <c r="C195" s="558"/>
      <c r="D195" s="216">
        <v>34</v>
      </c>
      <c r="E195" s="216" t="s">
        <v>7767</v>
      </c>
      <c r="F195" s="405">
        <v>220</v>
      </c>
      <c r="G195" s="406">
        <f t="shared" si="21"/>
        <v>44</v>
      </c>
      <c r="H195" s="407">
        <f t="shared" si="22"/>
        <v>122.22222222222221</v>
      </c>
      <c r="I195" s="407">
        <f t="shared" si="23"/>
        <v>4.0740740740740737E-2</v>
      </c>
      <c r="J195" s="405"/>
      <c r="K195" s="408"/>
      <c r="L195" s="408"/>
      <c r="M195" s="409"/>
      <c r="N195" s="410">
        <f t="shared" si="24"/>
        <v>0</v>
      </c>
      <c r="O195" s="223"/>
      <c r="P195" s="224"/>
      <c r="Q195" s="224"/>
      <c r="R195" s="224"/>
      <c r="S195" s="224"/>
      <c r="T195" s="225"/>
      <c r="U195" s="411">
        <f t="shared" si="25"/>
        <v>8.1481481481481474E-2</v>
      </c>
      <c r="V195" s="412"/>
      <c r="W195" s="413" t="str">
        <f t="shared" si="26"/>
        <v>0</v>
      </c>
      <c r="X195" s="544"/>
      <c r="Y195" s="229">
        <f t="shared" si="27"/>
        <v>0</v>
      </c>
    </row>
    <row r="196" spans="2:25" ht="18.75" customHeight="1">
      <c r="B196" s="540"/>
      <c r="C196" s="558"/>
      <c r="D196" s="216">
        <v>35</v>
      </c>
      <c r="E196" s="216" t="s">
        <v>7768</v>
      </c>
      <c r="F196" s="405">
        <v>95</v>
      </c>
      <c r="G196" s="406">
        <f t="shared" si="21"/>
        <v>19</v>
      </c>
      <c r="H196" s="407">
        <f t="shared" si="22"/>
        <v>52.777777777777779</v>
      </c>
      <c r="I196" s="407">
        <f t="shared" si="23"/>
        <v>1.7592592592592594E-2</v>
      </c>
      <c r="J196" s="405"/>
      <c r="K196" s="408"/>
      <c r="L196" s="408"/>
      <c r="M196" s="409"/>
      <c r="N196" s="410">
        <f t="shared" si="24"/>
        <v>0</v>
      </c>
      <c r="O196" s="223"/>
      <c r="P196" s="224"/>
      <c r="Q196" s="224"/>
      <c r="R196" s="224"/>
      <c r="S196" s="224"/>
      <c r="T196" s="225"/>
      <c r="U196" s="411">
        <f t="shared" si="25"/>
        <v>3.5185185185185187E-2</v>
      </c>
      <c r="V196" s="412"/>
      <c r="W196" s="413" t="str">
        <f t="shared" si="26"/>
        <v>0</v>
      </c>
      <c r="X196" s="544"/>
      <c r="Y196" s="229">
        <f t="shared" si="27"/>
        <v>0</v>
      </c>
    </row>
    <row r="197" spans="2:25" ht="18.75" customHeight="1">
      <c r="B197" s="540"/>
      <c r="C197" s="558"/>
      <c r="D197" s="216">
        <v>36</v>
      </c>
      <c r="E197" s="216" t="s">
        <v>7769</v>
      </c>
      <c r="F197" s="405">
        <v>183</v>
      </c>
      <c r="G197" s="406">
        <f t="shared" si="21"/>
        <v>36.6</v>
      </c>
      <c r="H197" s="407">
        <f t="shared" si="22"/>
        <v>101.66666666666666</v>
      </c>
      <c r="I197" s="407">
        <f t="shared" si="23"/>
        <v>3.3888888888888885E-2</v>
      </c>
      <c r="J197" s="405"/>
      <c r="K197" s="408"/>
      <c r="L197" s="408"/>
      <c r="M197" s="409"/>
      <c r="N197" s="410">
        <f t="shared" si="24"/>
        <v>0</v>
      </c>
      <c r="O197" s="223"/>
      <c r="P197" s="224"/>
      <c r="Q197" s="224"/>
      <c r="R197" s="224"/>
      <c r="S197" s="224"/>
      <c r="T197" s="225"/>
      <c r="U197" s="411">
        <f t="shared" si="25"/>
        <v>6.777777777777777E-2</v>
      </c>
      <c r="V197" s="412"/>
      <c r="W197" s="413" t="str">
        <f t="shared" si="26"/>
        <v>0</v>
      </c>
      <c r="X197" s="544"/>
      <c r="Y197" s="229">
        <f t="shared" si="27"/>
        <v>0</v>
      </c>
    </row>
    <row r="198" spans="2:25" ht="18.75" customHeight="1">
      <c r="B198" s="540"/>
      <c r="C198" s="558"/>
      <c r="D198" s="216">
        <v>37</v>
      </c>
      <c r="E198" s="216" t="s">
        <v>7770</v>
      </c>
      <c r="F198" s="405">
        <v>185</v>
      </c>
      <c r="G198" s="406">
        <f t="shared" si="21"/>
        <v>37</v>
      </c>
      <c r="H198" s="407">
        <f t="shared" si="22"/>
        <v>102.77777777777777</v>
      </c>
      <c r="I198" s="407">
        <f t="shared" si="23"/>
        <v>3.425925925925926E-2</v>
      </c>
      <c r="J198" s="405"/>
      <c r="K198" s="408"/>
      <c r="L198" s="408"/>
      <c r="M198" s="409"/>
      <c r="N198" s="410">
        <f t="shared" si="24"/>
        <v>0</v>
      </c>
      <c r="O198" s="223"/>
      <c r="P198" s="224"/>
      <c r="Q198" s="224"/>
      <c r="R198" s="224"/>
      <c r="S198" s="224"/>
      <c r="T198" s="225"/>
      <c r="U198" s="411">
        <f t="shared" si="25"/>
        <v>6.851851851851852E-2</v>
      </c>
      <c r="V198" s="412"/>
      <c r="W198" s="413" t="str">
        <f t="shared" si="26"/>
        <v>0</v>
      </c>
      <c r="X198" s="544"/>
      <c r="Y198" s="229">
        <f t="shared" si="27"/>
        <v>0</v>
      </c>
    </row>
    <row r="199" spans="2:25" ht="18.75" customHeight="1">
      <c r="B199" s="540"/>
      <c r="C199" s="558"/>
      <c r="D199" s="216">
        <v>38</v>
      </c>
      <c r="E199" s="216" t="s">
        <v>7771</v>
      </c>
      <c r="F199" s="405">
        <v>125</v>
      </c>
      <c r="G199" s="406">
        <f t="shared" si="21"/>
        <v>25</v>
      </c>
      <c r="H199" s="407">
        <f t="shared" si="22"/>
        <v>69.444444444444443</v>
      </c>
      <c r="I199" s="407">
        <f t="shared" si="23"/>
        <v>2.3148148148148147E-2</v>
      </c>
      <c r="J199" s="405"/>
      <c r="K199" s="408"/>
      <c r="L199" s="408"/>
      <c r="M199" s="409"/>
      <c r="N199" s="410">
        <f t="shared" si="24"/>
        <v>0</v>
      </c>
      <c r="O199" s="223"/>
      <c r="P199" s="224"/>
      <c r="Q199" s="224"/>
      <c r="R199" s="224"/>
      <c r="S199" s="224"/>
      <c r="T199" s="225"/>
      <c r="U199" s="411">
        <f t="shared" si="25"/>
        <v>4.6296296296296294E-2</v>
      </c>
      <c r="V199" s="412"/>
      <c r="W199" s="413" t="str">
        <f t="shared" si="26"/>
        <v>0</v>
      </c>
      <c r="X199" s="544"/>
      <c r="Y199" s="229">
        <f t="shared" si="27"/>
        <v>0</v>
      </c>
    </row>
    <row r="200" spans="2:25" ht="18.75" customHeight="1">
      <c r="B200" s="540"/>
      <c r="C200" s="558"/>
      <c r="D200" s="216">
        <v>39</v>
      </c>
      <c r="E200" s="216" t="s">
        <v>7772</v>
      </c>
      <c r="F200" s="405">
        <v>90</v>
      </c>
      <c r="G200" s="406">
        <f t="shared" si="21"/>
        <v>18</v>
      </c>
      <c r="H200" s="407">
        <f t="shared" si="22"/>
        <v>50</v>
      </c>
      <c r="I200" s="407">
        <f t="shared" si="23"/>
        <v>1.6666666666666666E-2</v>
      </c>
      <c r="J200" s="405"/>
      <c r="K200" s="408"/>
      <c r="L200" s="408"/>
      <c r="M200" s="409"/>
      <c r="N200" s="410">
        <f t="shared" si="24"/>
        <v>0</v>
      </c>
      <c r="O200" s="223"/>
      <c r="P200" s="224"/>
      <c r="Q200" s="224"/>
      <c r="R200" s="224"/>
      <c r="S200" s="224"/>
      <c r="T200" s="225"/>
      <c r="U200" s="411">
        <f t="shared" si="25"/>
        <v>3.3333333333333333E-2</v>
      </c>
      <c r="V200" s="412"/>
      <c r="W200" s="413" t="str">
        <f t="shared" si="26"/>
        <v>0</v>
      </c>
      <c r="X200" s="544"/>
      <c r="Y200" s="229">
        <f t="shared" si="27"/>
        <v>0</v>
      </c>
    </row>
    <row r="201" spans="2:25" ht="18.75" customHeight="1">
      <c r="B201" s="540"/>
      <c r="C201" s="558"/>
      <c r="D201" s="216">
        <v>40</v>
      </c>
      <c r="E201" s="216" t="s">
        <v>7773</v>
      </c>
      <c r="F201" s="405">
        <v>160</v>
      </c>
      <c r="G201" s="406">
        <f t="shared" si="21"/>
        <v>32</v>
      </c>
      <c r="H201" s="407">
        <f t="shared" si="22"/>
        <v>88.888888888888886</v>
      </c>
      <c r="I201" s="407">
        <f t="shared" si="23"/>
        <v>2.9629629629629627E-2</v>
      </c>
      <c r="J201" s="405"/>
      <c r="K201" s="408"/>
      <c r="L201" s="408"/>
      <c r="M201" s="409"/>
      <c r="N201" s="410">
        <f t="shared" si="24"/>
        <v>0</v>
      </c>
      <c r="O201" s="223"/>
      <c r="P201" s="224"/>
      <c r="Q201" s="224"/>
      <c r="R201" s="224"/>
      <c r="S201" s="224"/>
      <c r="T201" s="225"/>
      <c r="U201" s="411">
        <f t="shared" si="25"/>
        <v>5.9259259259259255E-2</v>
      </c>
      <c r="V201" s="412"/>
      <c r="W201" s="413" t="str">
        <f t="shared" si="26"/>
        <v>0</v>
      </c>
      <c r="X201" s="544"/>
      <c r="Y201" s="229">
        <f t="shared" si="27"/>
        <v>0</v>
      </c>
    </row>
    <row r="202" spans="2:25" ht="18.75" customHeight="1">
      <c r="B202" s="540"/>
      <c r="C202" s="558"/>
      <c r="D202" s="216">
        <v>41</v>
      </c>
      <c r="E202" s="216" t="s">
        <v>7774</v>
      </c>
      <c r="F202" s="405">
        <v>180</v>
      </c>
      <c r="G202" s="406">
        <f t="shared" si="21"/>
        <v>36</v>
      </c>
      <c r="H202" s="407">
        <f t="shared" si="22"/>
        <v>100</v>
      </c>
      <c r="I202" s="407">
        <f t="shared" si="23"/>
        <v>3.3333333333333333E-2</v>
      </c>
      <c r="J202" s="405"/>
      <c r="K202" s="408"/>
      <c r="L202" s="408"/>
      <c r="M202" s="409"/>
      <c r="N202" s="410">
        <f t="shared" si="24"/>
        <v>0</v>
      </c>
      <c r="O202" s="223"/>
      <c r="P202" s="224"/>
      <c r="Q202" s="224"/>
      <c r="R202" s="224"/>
      <c r="S202" s="224"/>
      <c r="T202" s="225"/>
      <c r="U202" s="411">
        <f t="shared" si="25"/>
        <v>6.6666666666666666E-2</v>
      </c>
      <c r="V202" s="412"/>
      <c r="W202" s="413" t="str">
        <f t="shared" si="26"/>
        <v>0</v>
      </c>
      <c r="X202" s="544"/>
      <c r="Y202" s="229">
        <f t="shared" si="27"/>
        <v>0</v>
      </c>
    </row>
    <row r="203" spans="2:25" ht="18.75" customHeight="1">
      <c r="B203" s="540"/>
      <c r="C203" s="558"/>
      <c r="D203" s="216"/>
      <c r="E203" s="216"/>
      <c r="F203" s="405"/>
      <c r="G203" s="406">
        <f t="shared" si="21"/>
        <v>0</v>
      </c>
      <c r="H203" s="407">
        <f t="shared" si="22"/>
        <v>0</v>
      </c>
      <c r="I203" s="407">
        <f t="shared" si="23"/>
        <v>0</v>
      </c>
      <c r="J203" s="405"/>
      <c r="K203" s="408"/>
      <c r="L203" s="408"/>
      <c r="M203" s="409"/>
      <c r="N203" s="410">
        <f t="shared" si="24"/>
        <v>0</v>
      </c>
      <c r="O203" s="223"/>
      <c r="P203" s="224"/>
      <c r="Q203" s="224"/>
      <c r="R203" s="224"/>
      <c r="S203" s="224"/>
      <c r="T203" s="225"/>
      <c r="U203" s="411">
        <f t="shared" si="25"/>
        <v>0</v>
      </c>
      <c r="V203" s="412"/>
      <c r="W203" s="413" t="str">
        <f t="shared" si="26"/>
        <v>0</v>
      </c>
      <c r="X203" s="544"/>
      <c r="Y203" s="229">
        <f t="shared" si="27"/>
        <v>0</v>
      </c>
    </row>
    <row r="204" spans="2:25" ht="18.75" customHeight="1">
      <c r="B204" s="540"/>
      <c r="C204" s="558"/>
      <c r="D204" s="216">
        <v>1</v>
      </c>
      <c r="E204" s="216" t="s">
        <v>7775</v>
      </c>
      <c r="F204" s="405">
        <v>133</v>
      </c>
      <c r="G204" s="406">
        <f t="shared" si="21"/>
        <v>26.6</v>
      </c>
      <c r="H204" s="407">
        <f t="shared" si="22"/>
        <v>73.888888888888886</v>
      </c>
      <c r="I204" s="407">
        <f t="shared" si="23"/>
        <v>2.462962962962963E-2</v>
      </c>
      <c r="J204" s="405"/>
      <c r="K204" s="408"/>
      <c r="L204" s="408"/>
      <c r="M204" s="409"/>
      <c r="N204" s="410">
        <f t="shared" si="24"/>
        <v>0</v>
      </c>
      <c r="O204" s="223"/>
      <c r="P204" s="224"/>
      <c r="Q204" s="224"/>
      <c r="R204" s="224"/>
      <c r="S204" s="224"/>
      <c r="T204" s="225"/>
      <c r="U204" s="411">
        <f t="shared" si="25"/>
        <v>4.925925925925926E-2</v>
      </c>
      <c r="V204" s="412"/>
      <c r="W204" s="413" t="str">
        <f t="shared" si="26"/>
        <v>0</v>
      </c>
      <c r="X204" s="544"/>
      <c r="Y204" s="229">
        <f t="shared" si="27"/>
        <v>0</v>
      </c>
    </row>
    <row r="205" spans="2:25" ht="18.75" customHeight="1">
      <c r="B205" s="540"/>
      <c r="C205" s="558"/>
      <c r="D205" s="216">
        <v>2</v>
      </c>
      <c r="E205" s="216" t="s">
        <v>7776</v>
      </c>
      <c r="F205" s="405">
        <v>98</v>
      </c>
      <c r="G205" s="406">
        <f t="shared" si="21"/>
        <v>19.600000000000001</v>
      </c>
      <c r="H205" s="407">
        <f t="shared" si="22"/>
        <v>54.444444444444443</v>
      </c>
      <c r="I205" s="407">
        <f t="shared" si="23"/>
        <v>1.8148148148148146E-2</v>
      </c>
      <c r="J205" s="405"/>
      <c r="K205" s="408"/>
      <c r="L205" s="408"/>
      <c r="M205" s="409"/>
      <c r="N205" s="410">
        <f t="shared" si="24"/>
        <v>0</v>
      </c>
      <c r="O205" s="223"/>
      <c r="P205" s="224"/>
      <c r="Q205" s="224"/>
      <c r="R205" s="224"/>
      <c r="S205" s="224"/>
      <c r="T205" s="225"/>
      <c r="U205" s="411">
        <f t="shared" si="25"/>
        <v>3.6296296296296292E-2</v>
      </c>
      <c r="V205" s="412"/>
      <c r="W205" s="413" t="str">
        <f t="shared" si="26"/>
        <v>0</v>
      </c>
      <c r="X205" s="544"/>
      <c r="Y205" s="229">
        <f t="shared" si="27"/>
        <v>0</v>
      </c>
    </row>
    <row r="206" spans="2:25" ht="18.75" customHeight="1">
      <c r="B206" s="540"/>
      <c r="C206" s="558"/>
      <c r="D206" s="216">
        <v>3</v>
      </c>
      <c r="E206" s="216" t="s">
        <v>7777</v>
      </c>
      <c r="F206" s="405">
        <v>68</v>
      </c>
      <c r="G206" s="406">
        <f t="shared" si="21"/>
        <v>13.6</v>
      </c>
      <c r="H206" s="407">
        <f t="shared" si="22"/>
        <v>37.777777777777779</v>
      </c>
      <c r="I206" s="407">
        <f t="shared" si="23"/>
        <v>1.2592592592592593E-2</v>
      </c>
      <c r="J206" s="405"/>
      <c r="K206" s="408"/>
      <c r="L206" s="408"/>
      <c r="M206" s="409"/>
      <c r="N206" s="410">
        <f t="shared" si="24"/>
        <v>0</v>
      </c>
      <c r="O206" s="223"/>
      <c r="P206" s="224"/>
      <c r="Q206" s="224"/>
      <c r="R206" s="224"/>
      <c r="S206" s="224"/>
      <c r="T206" s="225"/>
      <c r="U206" s="411">
        <f t="shared" si="25"/>
        <v>2.5185185185185185E-2</v>
      </c>
      <c r="V206" s="412"/>
      <c r="W206" s="413" t="str">
        <f t="shared" si="26"/>
        <v>0</v>
      </c>
      <c r="X206" s="544"/>
      <c r="Y206" s="229">
        <f t="shared" si="27"/>
        <v>0</v>
      </c>
    </row>
    <row r="207" spans="2:25" ht="18.75" customHeight="1">
      <c r="B207" s="540"/>
      <c r="C207" s="558"/>
      <c r="D207" s="216">
        <v>4</v>
      </c>
      <c r="E207" s="216" t="s">
        <v>7778</v>
      </c>
      <c r="F207" s="405">
        <v>75</v>
      </c>
      <c r="G207" s="406">
        <f t="shared" si="21"/>
        <v>15</v>
      </c>
      <c r="H207" s="407">
        <f t="shared" si="22"/>
        <v>41.666666666666664</v>
      </c>
      <c r="I207" s="407">
        <f t="shared" si="23"/>
        <v>1.3888888888888888E-2</v>
      </c>
      <c r="J207" s="405"/>
      <c r="K207" s="408"/>
      <c r="L207" s="408"/>
      <c r="M207" s="409"/>
      <c r="N207" s="410">
        <f t="shared" si="24"/>
        <v>0</v>
      </c>
      <c r="O207" s="223"/>
      <c r="P207" s="224"/>
      <c r="Q207" s="224"/>
      <c r="R207" s="224"/>
      <c r="S207" s="224"/>
      <c r="T207" s="225"/>
      <c r="U207" s="411">
        <f t="shared" si="25"/>
        <v>2.7777777777777776E-2</v>
      </c>
      <c r="V207" s="412"/>
      <c r="W207" s="413" t="str">
        <f t="shared" si="26"/>
        <v>0</v>
      </c>
      <c r="X207" s="544"/>
      <c r="Y207" s="229">
        <f t="shared" si="27"/>
        <v>0</v>
      </c>
    </row>
    <row r="208" spans="2:25" ht="18.75" customHeight="1">
      <c r="B208" s="540"/>
      <c r="C208" s="558"/>
      <c r="D208" s="216">
        <v>5</v>
      </c>
      <c r="E208" s="216" t="s">
        <v>7779</v>
      </c>
      <c r="F208" s="405">
        <v>60</v>
      </c>
      <c r="G208" s="406">
        <f t="shared" si="21"/>
        <v>12</v>
      </c>
      <c r="H208" s="407">
        <f t="shared" si="22"/>
        <v>33.333333333333336</v>
      </c>
      <c r="I208" s="407">
        <f t="shared" si="23"/>
        <v>1.1111111111111112E-2</v>
      </c>
      <c r="J208" s="405"/>
      <c r="K208" s="408"/>
      <c r="L208" s="408"/>
      <c r="M208" s="409"/>
      <c r="N208" s="410">
        <f t="shared" si="24"/>
        <v>0</v>
      </c>
      <c r="O208" s="223"/>
      <c r="P208" s="224"/>
      <c r="Q208" s="224"/>
      <c r="R208" s="224"/>
      <c r="S208" s="224"/>
      <c r="T208" s="225"/>
      <c r="U208" s="411">
        <f t="shared" si="25"/>
        <v>2.2222222222222223E-2</v>
      </c>
      <c r="V208" s="412"/>
      <c r="W208" s="413" t="str">
        <f t="shared" si="26"/>
        <v>0</v>
      </c>
      <c r="X208" s="544"/>
      <c r="Y208" s="229">
        <f t="shared" si="27"/>
        <v>0</v>
      </c>
    </row>
    <row r="209" spans="2:25" ht="18.75" customHeight="1">
      <c r="B209" s="540"/>
      <c r="C209" s="558"/>
      <c r="D209" s="216">
        <v>6</v>
      </c>
      <c r="E209" s="216" t="s">
        <v>7780</v>
      </c>
      <c r="F209" s="405">
        <v>54</v>
      </c>
      <c r="G209" s="406">
        <f t="shared" si="21"/>
        <v>10.8</v>
      </c>
      <c r="H209" s="407">
        <f t="shared" si="22"/>
        <v>30</v>
      </c>
      <c r="I209" s="407">
        <f t="shared" si="23"/>
        <v>0.01</v>
      </c>
      <c r="J209" s="405"/>
      <c r="K209" s="408"/>
      <c r="L209" s="408"/>
      <c r="M209" s="409"/>
      <c r="N209" s="410">
        <f t="shared" si="24"/>
        <v>0</v>
      </c>
      <c r="O209" s="223"/>
      <c r="P209" s="224"/>
      <c r="Q209" s="224"/>
      <c r="R209" s="224"/>
      <c r="S209" s="224"/>
      <c r="T209" s="225"/>
      <c r="U209" s="411">
        <f t="shared" si="25"/>
        <v>0.02</v>
      </c>
      <c r="V209" s="412"/>
      <c r="W209" s="413" t="str">
        <f t="shared" si="26"/>
        <v>0</v>
      </c>
      <c r="X209" s="544"/>
      <c r="Y209" s="229">
        <f t="shared" si="27"/>
        <v>0</v>
      </c>
    </row>
    <row r="210" spans="2:25" ht="18.75" customHeight="1">
      <c r="B210" s="540"/>
      <c r="C210" s="558"/>
      <c r="D210" s="216">
        <v>7</v>
      </c>
      <c r="E210" s="216" t="s">
        <v>7781</v>
      </c>
      <c r="F210" s="405">
        <v>465</v>
      </c>
      <c r="G210" s="406">
        <f t="shared" si="21"/>
        <v>93</v>
      </c>
      <c r="H210" s="407">
        <f t="shared" si="22"/>
        <v>258.33333333333331</v>
      </c>
      <c r="I210" s="407">
        <f t="shared" si="23"/>
        <v>8.611111111111111E-2</v>
      </c>
      <c r="J210" s="405" t="s">
        <v>7782</v>
      </c>
      <c r="K210" s="408" t="s">
        <v>7782</v>
      </c>
      <c r="L210" s="408"/>
      <c r="M210" s="409">
        <f>SUM(H204:H236)</f>
        <v>2657.2222222222226</v>
      </c>
      <c r="N210" s="410">
        <f t="shared" si="24"/>
        <v>53.144444444444453</v>
      </c>
      <c r="O210" s="223" t="s">
        <v>533</v>
      </c>
      <c r="P210" s="224" t="s">
        <v>7458</v>
      </c>
      <c r="Q210" s="224"/>
      <c r="R210" s="224" t="s">
        <v>2634</v>
      </c>
      <c r="S210" s="224"/>
      <c r="T210" s="225"/>
      <c r="U210" s="411">
        <f t="shared" si="25"/>
        <v>0.17222222222222222</v>
      </c>
      <c r="V210" s="412">
        <f>SUM(U204:U236)</f>
        <v>1.7714814814814808</v>
      </c>
      <c r="W210" s="413" t="str">
        <f t="shared" si="26"/>
        <v>2</v>
      </c>
      <c r="X210" s="544"/>
      <c r="Y210" s="229">
        <f t="shared" si="27"/>
        <v>1</v>
      </c>
    </row>
    <row r="211" spans="2:25" ht="18.75" customHeight="1">
      <c r="B211" s="540"/>
      <c r="C211" s="558"/>
      <c r="D211" s="216">
        <v>8</v>
      </c>
      <c r="E211" s="216" t="s">
        <v>7783</v>
      </c>
      <c r="F211" s="405">
        <v>170</v>
      </c>
      <c r="G211" s="406">
        <f t="shared" si="21"/>
        <v>34</v>
      </c>
      <c r="H211" s="407">
        <f t="shared" si="22"/>
        <v>94.444444444444443</v>
      </c>
      <c r="I211" s="407">
        <f t="shared" si="23"/>
        <v>3.1481481481481478E-2</v>
      </c>
      <c r="J211" s="405"/>
      <c r="K211" s="408"/>
      <c r="L211" s="408"/>
      <c r="M211" s="409"/>
      <c r="N211" s="410">
        <f t="shared" si="24"/>
        <v>0</v>
      </c>
      <c r="O211" s="223"/>
      <c r="P211" s="224"/>
      <c r="Q211" s="224"/>
      <c r="R211" s="224"/>
      <c r="S211" s="224"/>
      <c r="T211" s="225"/>
      <c r="U211" s="411">
        <f t="shared" si="25"/>
        <v>6.2962962962962957E-2</v>
      </c>
      <c r="V211" s="412"/>
      <c r="W211" s="413" t="str">
        <f t="shared" si="26"/>
        <v>0</v>
      </c>
      <c r="X211" s="544"/>
      <c r="Y211" s="229">
        <f t="shared" si="27"/>
        <v>0</v>
      </c>
    </row>
    <row r="212" spans="2:25" ht="18.75" customHeight="1">
      <c r="B212" s="540"/>
      <c r="C212" s="558"/>
      <c r="D212" s="216">
        <v>9</v>
      </c>
      <c r="E212" s="216" t="s">
        <v>7784</v>
      </c>
      <c r="F212" s="405">
        <v>280</v>
      </c>
      <c r="G212" s="406">
        <f t="shared" si="21"/>
        <v>56</v>
      </c>
      <c r="H212" s="407">
        <f t="shared" si="22"/>
        <v>155.55555555555554</v>
      </c>
      <c r="I212" s="407">
        <f t="shared" si="23"/>
        <v>5.185185185185185E-2</v>
      </c>
      <c r="J212" s="405"/>
      <c r="K212" s="408"/>
      <c r="L212" s="408"/>
      <c r="M212" s="409"/>
      <c r="N212" s="410">
        <f t="shared" si="24"/>
        <v>0</v>
      </c>
      <c r="O212" s="223"/>
      <c r="P212" s="224"/>
      <c r="Q212" s="224"/>
      <c r="R212" s="224"/>
      <c r="S212" s="224"/>
      <c r="T212" s="225"/>
      <c r="U212" s="411">
        <f t="shared" si="25"/>
        <v>0.1037037037037037</v>
      </c>
      <c r="V212" s="412"/>
      <c r="W212" s="413" t="str">
        <f t="shared" si="26"/>
        <v>0</v>
      </c>
      <c r="X212" s="544"/>
      <c r="Y212" s="229">
        <f t="shared" si="27"/>
        <v>0</v>
      </c>
    </row>
    <row r="213" spans="2:25" ht="18.75" customHeight="1">
      <c r="B213" s="540"/>
      <c r="C213" s="558"/>
      <c r="D213" s="216">
        <v>10</v>
      </c>
      <c r="E213" s="216" t="s">
        <v>7785</v>
      </c>
      <c r="F213" s="405">
        <v>125</v>
      </c>
      <c r="G213" s="406">
        <f t="shared" si="21"/>
        <v>25</v>
      </c>
      <c r="H213" s="407">
        <f t="shared" si="22"/>
        <v>69.444444444444443</v>
      </c>
      <c r="I213" s="407">
        <f t="shared" si="23"/>
        <v>2.3148148148148147E-2</v>
      </c>
      <c r="J213" s="405"/>
      <c r="K213" s="408"/>
      <c r="L213" s="408"/>
      <c r="M213" s="409"/>
      <c r="N213" s="410">
        <f t="shared" si="24"/>
        <v>0</v>
      </c>
      <c r="O213" s="223"/>
      <c r="P213" s="224"/>
      <c r="Q213" s="224"/>
      <c r="R213" s="224"/>
      <c r="S213" s="224"/>
      <c r="T213" s="225"/>
      <c r="U213" s="411">
        <f t="shared" si="25"/>
        <v>4.6296296296296294E-2</v>
      </c>
      <c r="V213" s="412"/>
      <c r="W213" s="413" t="str">
        <f t="shared" si="26"/>
        <v>0</v>
      </c>
      <c r="X213" s="544"/>
      <c r="Y213" s="229">
        <f t="shared" si="27"/>
        <v>0</v>
      </c>
    </row>
    <row r="214" spans="2:25" ht="18.75" customHeight="1">
      <c r="B214" s="540"/>
      <c r="C214" s="558"/>
      <c r="D214" s="216">
        <v>11</v>
      </c>
      <c r="E214" s="216" t="s">
        <v>7786</v>
      </c>
      <c r="F214" s="405">
        <v>140</v>
      </c>
      <c r="G214" s="406">
        <f t="shared" si="21"/>
        <v>28</v>
      </c>
      <c r="H214" s="407">
        <f t="shared" si="22"/>
        <v>77.777777777777771</v>
      </c>
      <c r="I214" s="407">
        <f t="shared" si="23"/>
        <v>2.5925925925925925E-2</v>
      </c>
      <c r="J214" s="405"/>
      <c r="K214" s="408"/>
      <c r="L214" s="408"/>
      <c r="M214" s="409"/>
      <c r="N214" s="410">
        <f t="shared" si="24"/>
        <v>0</v>
      </c>
      <c r="O214" s="223"/>
      <c r="P214" s="224"/>
      <c r="Q214" s="224"/>
      <c r="R214" s="224"/>
      <c r="S214" s="224"/>
      <c r="T214" s="225"/>
      <c r="U214" s="411">
        <f t="shared" si="25"/>
        <v>5.185185185185185E-2</v>
      </c>
      <c r="V214" s="412"/>
      <c r="W214" s="413" t="str">
        <f t="shared" si="26"/>
        <v>0</v>
      </c>
      <c r="X214" s="544"/>
      <c r="Y214" s="229">
        <f t="shared" si="27"/>
        <v>0</v>
      </c>
    </row>
    <row r="215" spans="2:25" ht="18.75" customHeight="1">
      <c r="B215" s="540"/>
      <c r="C215" s="558"/>
      <c r="D215" s="216">
        <v>12</v>
      </c>
      <c r="E215" s="216" t="s">
        <v>7787</v>
      </c>
      <c r="F215" s="405">
        <v>140</v>
      </c>
      <c r="G215" s="406">
        <f t="shared" si="21"/>
        <v>28</v>
      </c>
      <c r="H215" s="407">
        <f t="shared" si="22"/>
        <v>77.777777777777771</v>
      </c>
      <c r="I215" s="407">
        <f t="shared" si="23"/>
        <v>2.5925925925925925E-2</v>
      </c>
      <c r="J215" s="405"/>
      <c r="K215" s="408"/>
      <c r="L215" s="408"/>
      <c r="M215" s="409"/>
      <c r="N215" s="410">
        <f t="shared" si="24"/>
        <v>0</v>
      </c>
      <c r="O215" s="223"/>
      <c r="P215" s="224"/>
      <c r="Q215" s="224"/>
      <c r="R215" s="224"/>
      <c r="S215" s="224"/>
      <c r="T215" s="225"/>
      <c r="U215" s="411">
        <f t="shared" si="25"/>
        <v>5.185185185185185E-2</v>
      </c>
      <c r="V215" s="412"/>
      <c r="W215" s="413" t="str">
        <f t="shared" si="26"/>
        <v>0</v>
      </c>
      <c r="X215" s="544"/>
      <c r="Y215" s="229">
        <f t="shared" si="27"/>
        <v>0</v>
      </c>
    </row>
    <row r="216" spans="2:25" ht="18.75" customHeight="1">
      <c r="B216" s="540"/>
      <c r="C216" s="558"/>
      <c r="D216" s="216">
        <v>13</v>
      </c>
      <c r="E216" s="216" t="s">
        <v>7788</v>
      </c>
      <c r="F216" s="405">
        <v>140</v>
      </c>
      <c r="G216" s="406">
        <f t="shared" si="21"/>
        <v>28</v>
      </c>
      <c r="H216" s="407">
        <f t="shared" si="22"/>
        <v>77.777777777777771</v>
      </c>
      <c r="I216" s="407">
        <f t="shared" si="23"/>
        <v>2.5925925925925925E-2</v>
      </c>
      <c r="J216" s="405"/>
      <c r="K216" s="408"/>
      <c r="L216" s="408"/>
      <c r="M216" s="409"/>
      <c r="N216" s="410">
        <f t="shared" si="24"/>
        <v>0</v>
      </c>
      <c r="O216" s="223"/>
      <c r="P216" s="224"/>
      <c r="Q216" s="224"/>
      <c r="R216" s="224"/>
      <c r="S216" s="224"/>
      <c r="T216" s="225"/>
      <c r="U216" s="411">
        <f t="shared" si="25"/>
        <v>5.185185185185185E-2</v>
      </c>
      <c r="V216" s="412"/>
      <c r="W216" s="413" t="str">
        <f t="shared" si="26"/>
        <v>0</v>
      </c>
      <c r="X216" s="544"/>
      <c r="Y216" s="229">
        <f t="shared" si="27"/>
        <v>0</v>
      </c>
    </row>
    <row r="217" spans="2:25" ht="18.75" customHeight="1">
      <c r="B217" s="540"/>
      <c r="C217" s="558"/>
      <c r="D217" s="216">
        <v>14</v>
      </c>
      <c r="E217" s="216" t="s">
        <v>7624</v>
      </c>
      <c r="F217" s="405">
        <v>120</v>
      </c>
      <c r="G217" s="406">
        <f t="shared" si="21"/>
        <v>24</v>
      </c>
      <c r="H217" s="407">
        <f t="shared" si="22"/>
        <v>66.666666666666671</v>
      </c>
      <c r="I217" s="407">
        <f t="shared" si="23"/>
        <v>2.2222222222222223E-2</v>
      </c>
      <c r="J217" s="405"/>
      <c r="K217" s="408"/>
      <c r="L217" s="408"/>
      <c r="M217" s="409"/>
      <c r="N217" s="410">
        <f t="shared" si="24"/>
        <v>0</v>
      </c>
      <c r="O217" s="223"/>
      <c r="P217" s="224"/>
      <c r="Q217" s="224"/>
      <c r="R217" s="224"/>
      <c r="S217" s="224"/>
      <c r="T217" s="225"/>
      <c r="U217" s="411">
        <f t="shared" si="25"/>
        <v>4.4444444444444446E-2</v>
      </c>
      <c r="V217" s="412"/>
      <c r="W217" s="413" t="str">
        <f t="shared" si="26"/>
        <v>0</v>
      </c>
      <c r="X217" s="544"/>
      <c r="Y217" s="229">
        <f t="shared" si="27"/>
        <v>0</v>
      </c>
    </row>
    <row r="218" spans="2:25" ht="18.75" customHeight="1">
      <c r="B218" s="540"/>
      <c r="C218" s="558"/>
      <c r="D218" s="216">
        <v>15</v>
      </c>
      <c r="E218" s="216" t="s">
        <v>7789</v>
      </c>
      <c r="F218" s="405">
        <v>170</v>
      </c>
      <c r="G218" s="406">
        <f t="shared" si="21"/>
        <v>34</v>
      </c>
      <c r="H218" s="407">
        <f t="shared" si="22"/>
        <v>94.444444444444443</v>
      </c>
      <c r="I218" s="407">
        <f t="shared" si="23"/>
        <v>3.1481481481481478E-2</v>
      </c>
      <c r="J218" s="405"/>
      <c r="K218" s="408"/>
      <c r="L218" s="408"/>
      <c r="M218" s="409"/>
      <c r="N218" s="410">
        <f t="shared" si="24"/>
        <v>0</v>
      </c>
      <c r="O218" s="223"/>
      <c r="P218" s="224"/>
      <c r="Q218" s="224"/>
      <c r="R218" s="224"/>
      <c r="S218" s="224"/>
      <c r="T218" s="225"/>
      <c r="U218" s="411">
        <f t="shared" si="25"/>
        <v>6.2962962962962957E-2</v>
      </c>
      <c r="V218" s="412"/>
      <c r="W218" s="413" t="str">
        <f t="shared" si="26"/>
        <v>0</v>
      </c>
      <c r="X218" s="544"/>
      <c r="Y218" s="229">
        <f t="shared" si="27"/>
        <v>0</v>
      </c>
    </row>
    <row r="219" spans="2:25" ht="18.75" customHeight="1">
      <c r="B219" s="540"/>
      <c r="C219" s="558"/>
      <c r="D219" s="216">
        <v>16</v>
      </c>
      <c r="E219" s="216" t="s">
        <v>7790</v>
      </c>
      <c r="F219" s="405">
        <v>90</v>
      </c>
      <c r="G219" s="406">
        <f t="shared" si="21"/>
        <v>18</v>
      </c>
      <c r="H219" s="407">
        <f t="shared" si="22"/>
        <v>50</v>
      </c>
      <c r="I219" s="407">
        <f t="shared" si="23"/>
        <v>1.6666666666666666E-2</v>
      </c>
      <c r="J219" s="405"/>
      <c r="K219" s="408"/>
      <c r="L219" s="408"/>
      <c r="M219" s="409"/>
      <c r="N219" s="410">
        <f t="shared" si="24"/>
        <v>0</v>
      </c>
      <c r="O219" s="223"/>
      <c r="P219" s="224"/>
      <c r="Q219" s="224"/>
      <c r="R219" s="224"/>
      <c r="S219" s="224"/>
      <c r="T219" s="225"/>
      <c r="U219" s="411">
        <f t="shared" si="25"/>
        <v>3.3333333333333333E-2</v>
      </c>
      <c r="V219" s="412"/>
      <c r="W219" s="413" t="str">
        <f t="shared" si="26"/>
        <v>0</v>
      </c>
      <c r="X219" s="544"/>
      <c r="Y219" s="229">
        <f t="shared" si="27"/>
        <v>0</v>
      </c>
    </row>
    <row r="220" spans="2:25" ht="18.75" customHeight="1">
      <c r="B220" s="540"/>
      <c r="C220" s="558"/>
      <c r="D220" s="216">
        <v>17</v>
      </c>
      <c r="E220" s="358" t="s">
        <v>7791</v>
      </c>
      <c r="F220" s="405">
        <v>227</v>
      </c>
      <c r="G220" s="406">
        <f t="shared" si="21"/>
        <v>45.4</v>
      </c>
      <c r="H220" s="407">
        <f t="shared" si="22"/>
        <v>126.11111111111111</v>
      </c>
      <c r="I220" s="407">
        <f t="shared" si="23"/>
        <v>4.2037037037037039E-2</v>
      </c>
      <c r="J220" s="405"/>
      <c r="K220" s="408"/>
      <c r="L220" s="408"/>
      <c r="M220" s="409"/>
      <c r="N220" s="410">
        <f t="shared" si="24"/>
        <v>0</v>
      </c>
      <c r="O220" s="223"/>
      <c r="P220" s="224"/>
      <c r="Q220" s="224"/>
      <c r="R220" s="224"/>
      <c r="S220" s="224"/>
      <c r="T220" s="412" t="s">
        <v>7618</v>
      </c>
      <c r="U220" s="411">
        <f t="shared" si="25"/>
        <v>8.4074074074074079E-2</v>
      </c>
      <c r="V220" s="412"/>
      <c r="W220" s="413" t="str">
        <f t="shared" si="26"/>
        <v>0</v>
      </c>
      <c r="X220" s="544"/>
      <c r="Y220" s="229">
        <f t="shared" si="27"/>
        <v>0</v>
      </c>
    </row>
    <row r="221" spans="2:25" ht="18.75" customHeight="1">
      <c r="B221" s="540"/>
      <c r="C221" s="558"/>
      <c r="D221" s="216">
        <v>18</v>
      </c>
      <c r="E221" s="216" t="s">
        <v>7792</v>
      </c>
      <c r="F221" s="405">
        <v>125</v>
      </c>
      <c r="G221" s="406">
        <f t="shared" si="21"/>
        <v>25</v>
      </c>
      <c r="H221" s="407">
        <f t="shared" si="22"/>
        <v>69.444444444444443</v>
      </c>
      <c r="I221" s="407">
        <f t="shared" si="23"/>
        <v>2.3148148148148147E-2</v>
      </c>
      <c r="J221" s="405"/>
      <c r="K221" s="408"/>
      <c r="L221" s="408"/>
      <c r="M221" s="409"/>
      <c r="N221" s="410">
        <f t="shared" si="24"/>
        <v>0</v>
      </c>
      <c r="O221" s="223"/>
      <c r="P221" s="224"/>
      <c r="Q221" s="224"/>
      <c r="R221" s="224"/>
      <c r="S221" s="224"/>
      <c r="T221" s="225"/>
      <c r="U221" s="411">
        <f t="shared" si="25"/>
        <v>4.6296296296296294E-2</v>
      </c>
      <c r="V221" s="412"/>
      <c r="W221" s="413" t="str">
        <f t="shared" si="26"/>
        <v>0</v>
      </c>
      <c r="X221" s="544"/>
      <c r="Y221" s="229">
        <f t="shared" si="27"/>
        <v>0</v>
      </c>
    </row>
    <row r="222" spans="2:25" ht="18.75" customHeight="1">
      <c r="B222" s="540"/>
      <c r="C222" s="558"/>
      <c r="D222" s="216">
        <v>19</v>
      </c>
      <c r="E222" s="216" t="s">
        <v>7793</v>
      </c>
      <c r="F222" s="405">
        <v>140</v>
      </c>
      <c r="G222" s="406">
        <f t="shared" si="21"/>
        <v>28</v>
      </c>
      <c r="H222" s="407">
        <f t="shared" si="22"/>
        <v>77.777777777777771</v>
      </c>
      <c r="I222" s="407">
        <f t="shared" si="23"/>
        <v>2.5925925925925925E-2</v>
      </c>
      <c r="J222" s="405"/>
      <c r="K222" s="408"/>
      <c r="L222" s="408"/>
      <c r="M222" s="409"/>
      <c r="N222" s="410">
        <f t="shared" si="24"/>
        <v>0</v>
      </c>
      <c r="O222" s="223"/>
      <c r="P222" s="224"/>
      <c r="Q222" s="224"/>
      <c r="R222" s="224"/>
      <c r="S222" s="224"/>
      <c r="T222" s="225"/>
      <c r="U222" s="411">
        <f t="shared" si="25"/>
        <v>5.185185185185185E-2</v>
      </c>
      <c r="V222" s="412"/>
      <c r="W222" s="413" t="str">
        <f t="shared" si="26"/>
        <v>0</v>
      </c>
      <c r="X222" s="544"/>
      <c r="Y222" s="229">
        <f t="shared" si="27"/>
        <v>0</v>
      </c>
    </row>
    <row r="223" spans="2:25" ht="18.75" customHeight="1">
      <c r="B223" s="540"/>
      <c r="C223" s="558"/>
      <c r="D223" s="216">
        <v>20</v>
      </c>
      <c r="E223" s="216" t="s">
        <v>3265</v>
      </c>
      <c r="F223" s="405">
        <v>280</v>
      </c>
      <c r="G223" s="406">
        <f t="shared" si="21"/>
        <v>56</v>
      </c>
      <c r="H223" s="407">
        <f t="shared" si="22"/>
        <v>155.55555555555554</v>
      </c>
      <c r="I223" s="407">
        <f t="shared" si="23"/>
        <v>5.185185185185185E-2</v>
      </c>
      <c r="J223" s="405"/>
      <c r="K223" s="408"/>
      <c r="L223" s="408"/>
      <c r="M223" s="409"/>
      <c r="N223" s="410">
        <f t="shared" si="24"/>
        <v>0</v>
      </c>
      <c r="O223" s="223"/>
      <c r="P223" s="224"/>
      <c r="Q223" s="224"/>
      <c r="R223" s="224"/>
      <c r="S223" s="224"/>
      <c r="T223" s="225"/>
      <c r="U223" s="411">
        <f t="shared" si="25"/>
        <v>0.1037037037037037</v>
      </c>
      <c r="V223" s="412"/>
      <c r="W223" s="413" t="str">
        <f t="shared" si="26"/>
        <v>0</v>
      </c>
      <c r="X223" s="544"/>
      <c r="Y223" s="229">
        <f t="shared" si="27"/>
        <v>0</v>
      </c>
    </row>
    <row r="224" spans="2:25" ht="18.75" customHeight="1">
      <c r="B224" s="540"/>
      <c r="C224" s="558"/>
      <c r="D224" s="216">
        <v>21</v>
      </c>
      <c r="E224" s="216" t="s">
        <v>7794</v>
      </c>
      <c r="F224" s="405">
        <v>140</v>
      </c>
      <c r="G224" s="406">
        <f t="shared" si="21"/>
        <v>28</v>
      </c>
      <c r="H224" s="407">
        <f t="shared" si="22"/>
        <v>77.777777777777771</v>
      </c>
      <c r="I224" s="407">
        <f t="shared" si="23"/>
        <v>2.5925925925925925E-2</v>
      </c>
      <c r="J224" s="405"/>
      <c r="K224" s="408"/>
      <c r="L224" s="408"/>
      <c r="M224" s="414"/>
      <c r="N224" s="410">
        <f t="shared" si="24"/>
        <v>0</v>
      </c>
      <c r="O224" s="223"/>
      <c r="P224" s="224"/>
      <c r="Q224" s="224"/>
      <c r="R224" s="224"/>
      <c r="S224" s="224"/>
      <c r="T224" s="225"/>
      <c r="U224" s="411">
        <f t="shared" si="25"/>
        <v>5.185185185185185E-2</v>
      </c>
      <c r="V224" s="412"/>
      <c r="W224" s="413" t="str">
        <f t="shared" si="26"/>
        <v>0</v>
      </c>
      <c r="X224" s="544"/>
      <c r="Y224" s="229">
        <f t="shared" si="27"/>
        <v>0</v>
      </c>
    </row>
    <row r="225" spans="2:25" ht="18.75" customHeight="1">
      <c r="B225" s="540"/>
      <c r="C225" s="558"/>
      <c r="D225" s="216">
        <v>22</v>
      </c>
      <c r="E225" s="216" t="s">
        <v>7795</v>
      </c>
      <c r="F225" s="405">
        <v>113</v>
      </c>
      <c r="G225" s="406">
        <f t="shared" si="21"/>
        <v>22.6</v>
      </c>
      <c r="H225" s="407">
        <f t="shared" si="22"/>
        <v>62.777777777777779</v>
      </c>
      <c r="I225" s="407">
        <f t="shared" si="23"/>
        <v>2.0925925925925928E-2</v>
      </c>
      <c r="J225" s="405"/>
      <c r="K225" s="408"/>
      <c r="L225" s="408"/>
      <c r="M225" s="414"/>
      <c r="N225" s="410">
        <f t="shared" si="24"/>
        <v>0</v>
      </c>
      <c r="O225" s="223"/>
      <c r="P225" s="224"/>
      <c r="Q225" s="224"/>
      <c r="R225" s="224"/>
      <c r="S225" s="224"/>
      <c r="T225" s="225"/>
      <c r="U225" s="411">
        <f t="shared" si="25"/>
        <v>4.1851851851851855E-2</v>
      </c>
      <c r="V225" s="412"/>
      <c r="W225" s="413" t="str">
        <f t="shared" si="26"/>
        <v>0</v>
      </c>
      <c r="X225" s="544"/>
      <c r="Y225" s="229">
        <f t="shared" si="27"/>
        <v>0</v>
      </c>
    </row>
    <row r="226" spans="2:25" ht="18.75" customHeight="1">
      <c r="B226" s="540"/>
      <c r="C226" s="558"/>
      <c r="D226" s="216">
        <v>23</v>
      </c>
      <c r="E226" s="216" t="s">
        <v>7734</v>
      </c>
      <c r="F226" s="405">
        <v>110</v>
      </c>
      <c r="G226" s="406">
        <f t="shared" ref="G226:G237" si="28">F226/$G$15</f>
        <v>22</v>
      </c>
      <c r="H226" s="407">
        <f t="shared" ref="H226:H237" si="29">F226/$H$15</f>
        <v>61.111111111111107</v>
      </c>
      <c r="I226" s="407">
        <f t="shared" ref="I226:I237" si="30">H226/$I$15</f>
        <v>2.0370370370370369E-2</v>
      </c>
      <c r="J226" s="405"/>
      <c r="K226" s="408"/>
      <c r="L226" s="408"/>
      <c r="M226" s="414"/>
      <c r="N226" s="410">
        <f t="shared" si="24"/>
        <v>0</v>
      </c>
      <c r="O226" s="223"/>
      <c r="P226" s="224"/>
      <c r="Q226" s="224"/>
      <c r="R226" s="224"/>
      <c r="S226" s="224"/>
      <c r="T226" s="225"/>
      <c r="U226" s="411">
        <f t="shared" ref="U226:U237" si="31">H226/$U$15</f>
        <v>4.0740740740740737E-2</v>
      </c>
      <c r="V226" s="412"/>
      <c r="W226" s="413" t="str">
        <f t="shared" ref="W226:W237" si="32">IF(V226&lt;1,"0",IF(V226&lt;5,"2",IF(V226&gt;=5,"6")))</f>
        <v>0</v>
      </c>
      <c r="X226" s="544"/>
      <c r="Y226" s="229">
        <f t="shared" ref="Y226:Y238" si="33">W226/2</f>
        <v>0</v>
      </c>
    </row>
    <row r="227" spans="2:25" ht="18.75" customHeight="1">
      <c r="B227" s="540"/>
      <c r="C227" s="558"/>
      <c r="D227" s="216">
        <v>24</v>
      </c>
      <c r="E227" s="216" t="s">
        <v>7796</v>
      </c>
      <c r="F227" s="405">
        <v>99</v>
      </c>
      <c r="G227" s="406">
        <f t="shared" si="28"/>
        <v>19.8</v>
      </c>
      <c r="H227" s="407">
        <f t="shared" si="29"/>
        <v>55</v>
      </c>
      <c r="I227" s="407">
        <f t="shared" si="30"/>
        <v>1.8333333333333333E-2</v>
      </c>
      <c r="J227" s="405"/>
      <c r="K227" s="408"/>
      <c r="L227" s="408"/>
      <c r="M227" s="414"/>
      <c r="N227" s="410">
        <f t="shared" si="24"/>
        <v>0</v>
      </c>
      <c r="O227" s="223"/>
      <c r="P227" s="224"/>
      <c r="Q227" s="224"/>
      <c r="R227" s="224"/>
      <c r="S227" s="224"/>
      <c r="T227" s="225"/>
      <c r="U227" s="411">
        <f t="shared" si="31"/>
        <v>3.6666666666666667E-2</v>
      </c>
      <c r="V227" s="412"/>
      <c r="W227" s="413" t="str">
        <f t="shared" si="32"/>
        <v>0</v>
      </c>
      <c r="X227" s="544"/>
      <c r="Y227" s="229">
        <f t="shared" si="33"/>
        <v>0</v>
      </c>
    </row>
    <row r="228" spans="2:25" ht="18.75" customHeight="1">
      <c r="B228" s="540"/>
      <c r="C228" s="558"/>
      <c r="D228" s="216">
        <v>25</v>
      </c>
      <c r="E228" s="216" t="s">
        <v>7797</v>
      </c>
      <c r="F228" s="405">
        <v>115</v>
      </c>
      <c r="G228" s="406">
        <f t="shared" si="28"/>
        <v>23</v>
      </c>
      <c r="H228" s="407">
        <f t="shared" si="29"/>
        <v>63.888888888888886</v>
      </c>
      <c r="I228" s="407">
        <f t="shared" si="30"/>
        <v>2.1296296296296296E-2</v>
      </c>
      <c r="J228" s="405"/>
      <c r="K228" s="408"/>
      <c r="L228" s="408"/>
      <c r="M228" s="414"/>
      <c r="N228" s="410">
        <f t="shared" si="24"/>
        <v>0</v>
      </c>
      <c r="O228" s="223"/>
      <c r="P228" s="224"/>
      <c r="Q228" s="224"/>
      <c r="R228" s="224"/>
      <c r="S228" s="224"/>
      <c r="T228" s="225"/>
      <c r="U228" s="411">
        <f t="shared" si="31"/>
        <v>4.2592592592592592E-2</v>
      </c>
      <c r="V228" s="412"/>
      <c r="W228" s="413" t="str">
        <f t="shared" si="32"/>
        <v>0</v>
      </c>
      <c r="X228" s="544"/>
      <c r="Y228" s="229">
        <f t="shared" si="33"/>
        <v>0</v>
      </c>
    </row>
    <row r="229" spans="2:25" ht="18.75" customHeight="1">
      <c r="B229" s="540"/>
      <c r="C229" s="558"/>
      <c r="D229" s="216">
        <v>26</v>
      </c>
      <c r="E229" s="216" t="s">
        <v>7798</v>
      </c>
      <c r="F229" s="405">
        <v>150</v>
      </c>
      <c r="G229" s="406">
        <f t="shared" si="28"/>
        <v>30</v>
      </c>
      <c r="H229" s="407">
        <f t="shared" si="29"/>
        <v>83.333333333333329</v>
      </c>
      <c r="I229" s="407">
        <f t="shared" si="30"/>
        <v>2.7777777777777776E-2</v>
      </c>
      <c r="J229" s="405"/>
      <c r="K229" s="408"/>
      <c r="L229" s="408"/>
      <c r="M229" s="414"/>
      <c r="N229" s="410">
        <f t="shared" si="24"/>
        <v>0</v>
      </c>
      <c r="O229" s="223"/>
      <c r="P229" s="224"/>
      <c r="Q229" s="224"/>
      <c r="R229" s="224"/>
      <c r="S229" s="224"/>
      <c r="T229" s="225"/>
      <c r="U229" s="411">
        <f t="shared" si="31"/>
        <v>5.5555555555555552E-2</v>
      </c>
      <c r="V229" s="412"/>
      <c r="W229" s="413" t="str">
        <f t="shared" si="32"/>
        <v>0</v>
      </c>
      <c r="X229" s="544"/>
      <c r="Y229" s="229">
        <f t="shared" si="33"/>
        <v>0</v>
      </c>
    </row>
    <row r="230" spans="2:25" ht="18.75" customHeight="1">
      <c r="B230" s="540"/>
      <c r="C230" s="558"/>
      <c r="D230" s="216">
        <v>27</v>
      </c>
      <c r="E230" s="358" t="s">
        <v>7799</v>
      </c>
      <c r="F230" s="405">
        <v>80</v>
      </c>
      <c r="G230" s="406">
        <f t="shared" si="28"/>
        <v>16</v>
      </c>
      <c r="H230" s="407">
        <f t="shared" si="29"/>
        <v>44.444444444444443</v>
      </c>
      <c r="I230" s="407">
        <f t="shared" si="30"/>
        <v>1.4814814814814814E-2</v>
      </c>
      <c r="J230" s="405"/>
      <c r="K230" s="408"/>
      <c r="L230" s="408"/>
      <c r="M230" s="414"/>
      <c r="N230" s="410">
        <f t="shared" si="24"/>
        <v>0</v>
      </c>
      <c r="O230" s="223"/>
      <c r="P230" s="224"/>
      <c r="Q230" s="224"/>
      <c r="R230" s="224"/>
      <c r="S230" s="224"/>
      <c r="T230" s="412" t="s">
        <v>7618</v>
      </c>
      <c r="U230" s="411">
        <f t="shared" si="31"/>
        <v>2.9629629629629627E-2</v>
      </c>
      <c r="V230" s="412"/>
      <c r="W230" s="413" t="str">
        <f t="shared" si="32"/>
        <v>0</v>
      </c>
      <c r="X230" s="544"/>
      <c r="Y230" s="229">
        <f t="shared" si="33"/>
        <v>0</v>
      </c>
    </row>
    <row r="231" spans="2:25" ht="18.75" customHeight="1">
      <c r="B231" s="540"/>
      <c r="C231" s="558"/>
      <c r="D231" s="216">
        <v>28</v>
      </c>
      <c r="E231" s="216" t="s">
        <v>7800</v>
      </c>
      <c r="F231" s="405">
        <v>110</v>
      </c>
      <c r="G231" s="406">
        <f t="shared" si="28"/>
        <v>22</v>
      </c>
      <c r="H231" s="407">
        <f t="shared" si="29"/>
        <v>61.111111111111107</v>
      </c>
      <c r="I231" s="407">
        <f t="shared" si="30"/>
        <v>2.0370370370370369E-2</v>
      </c>
      <c r="J231" s="405"/>
      <c r="K231" s="408"/>
      <c r="L231" s="408"/>
      <c r="M231" s="414"/>
      <c r="N231" s="410">
        <f t="shared" si="24"/>
        <v>0</v>
      </c>
      <c r="O231" s="223"/>
      <c r="P231" s="224"/>
      <c r="Q231" s="224"/>
      <c r="R231" s="224"/>
      <c r="S231" s="224"/>
      <c r="T231" s="225"/>
      <c r="U231" s="411">
        <f t="shared" si="31"/>
        <v>4.0740740740740737E-2</v>
      </c>
      <c r="V231" s="412"/>
      <c r="W231" s="413" t="str">
        <f t="shared" si="32"/>
        <v>0</v>
      </c>
      <c r="X231" s="544"/>
      <c r="Y231" s="229">
        <f t="shared" si="33"/>
        <v>0</v>
      </c>
    </row>
    <row r="232" spans="2:25" ht="18.75" customHeight="1">
      <c r="B232" s="540"/>
      <c r="C232" s="558"/>
      <c r="D232" s="216">
        <v>29</v>
      </c>
      <c r="E232" s="216" t="s">
        <v>7801</v>
      </c>
      <c r="F232" s="405">
        <v>130</v>
      </c>
      <c r="G232" s="406">
        <f t="shared" si="28"/>
        <v>26</v>
      </c>
      <c r="H232" s="407">
        <f t="shared" si="29"/>
        <v>72.222222222222214</v>
      </c>
      <c r="I232" s="407">
        <f t="shared" si="30"/>
        <v>2.4074074074074071E-2</v>
      </c>
      <c r="J232" s="405"/>
      <c r="K232" s="408"/>
      <c r="L232" s="408"/>
      <c r="M232" s="414"/>
      <c r="N232" s="410">
        <f t="shared" si="24"/>
        <v>0</v>
      </c>
      <c r="O232" s="223"/>
      <c r="P232" s="224"/>
      <c r="Q232" s="224"/>
      <c r="R232" s="224"/>
      <c r="S232" s="224"/>
      <c r="T232" s="225"/>
      <c r="U232" s="411">
        <f t="shared" si="31"/>
        <v>4.8148148148148141E-2</v>
      </c>
      <c r="V232" s="412"/>
      <c r="W232" s="413" t="str">
        <f t="shared" si="32"/>
        <v>0</v>
      </c>
      <c r="X232" s="544"/>
      <c r="Y232" s="229">
        <f t="shared" si="33"/>
        <v>0</v>
      </c>
    </row>
    <row r="233" spans="2:25" ht="18.75" customHeight="1">
      <c r="B233" s="540"/>
      <c r="C233" s="558"/>
      <c r="D233" s="216">
        <v>30</v>
      </c>
      <c r="E233" s="216" t="s">
        <v>7802</v>
      </c>
      <c r="F233" s="405">
        <v>200</v>
      </c>
      <c r="G233" s="406">
        <f t="shared" si="28"/>
        <v>40</v>
      </c>
      <c r="H233" s="407">
        <f t="shared" si="29"/>
        <v>111.11111111111111</v>
      </c>
      <c r="I233" s="407">
        <f t="shared" si="30"/>
        <v>3.7037037037037035E-2</v>
      </c>
      <c r="J233" s="405"/>
      <c r="K233" s="408"/>
      <c r="L233" s="408"/>
      <c r="M233" s="414"/>
      <c r="N233" s="410">
        <f t="shared" si="24"/>
        <v>0</v>
      </c>
      <c r="O233" s="223"/>
      <c r="P233" s="224"/>
      <c r="Q233" s="224"/>
      <c r="R233" s="224"/>
      <c r="S233" s="224"/>
      <c r="T233" s="225"/>
      <c r="U233" s="411">
        <f t="shared" si="31"/>
        <v>7.407407407407407E-2</v>
      </c>
      <c r="V233" s="412"/>
      <c r="W233" s="413" t="str">
        <f t="shared" si="32"/>
        <v>0</v>
      </c>
      <c r="X233" s="544"/>
      <c r="Y233" s="229">
        <f t="shared" si="33"/>
        <v>0</v>
      </c>
    </row>
    <row r="234" spans="2:25" ht="18.75" customHeight="1">
      <c r="B234" s="540"/>
      <c r="C234" s="558"/>
      <c r="D234" s="216">
        <v>31</v>
      </c>
      <c r="E234" s="216" t="s">
        <v>7803</v>
      </c>
      <c r="F234" s="405">
        <v>116</v>
      </c>
      <c r="G234" s="406">
        <f t="shared" si="28"/>
        <v>23.2</v>
      </c>
      <c r="H234" s="407">
        <f t="shared" si="29"/>
        <v>64.444444444444443</v>
      </c>
      <c r="I234" s="407">
        <f t="shared" si="30"/>
        <v>2.148148148148148E-2</v>
      </c>
      <c r="J234" s="405"/>
      <c r="K234" s="408"/>
      <c r="L234" s="408"/>
      <c r="M234" s="414"/>
      <c r="N234" s="410">
        <f t="shared" si="24"/>
        <v>0</v>
      </c>
      <c r="O234" s="223"/>
      <c r="P234" s="224"/>
      <c r="Q234" s="224"/>
      <c r="R234" s="224"/>
      <c r="S234" s="224"/>
      <c r="T234" s="225"/>
      <c r="U234" s="411">
        <f t="shared" si="31"/>
        <v>4.296296296296296E-2</v>
      </c>
      <c r="V234" s="412"/>
      <c r="W234" s="413" t="str">
        <f t="shared" si="32"/>
        <v>0</v>
      </c>
      <c r="X234" s="544"/>
      <c r="Y234" s="229">
        <f t="shared" si="33"/>
        <v>0</v>
      </c>
    </row>
    <row r="235" spans="2:25" ht="18.75" customHeight="1">
      <c r="B235" s="540"/>
      <c r="C235" s="558"/>
      <c r="D235" s="216">
        <v>32</v>
      </c>
      <c r="E235" s="216" t="s">
        <v>7804</v>
      </c>
      <c r="F235" s="405">
        <v>190</v>
      </c>
      <c r="G235" s="406">
        <f t="shared" si="28"/>
        <v>38</v>
      </c>
      <c r="H235" s="407">
        <f t="shared" si="29"/>
        <v>105.55555555555556</v>
      </c>
      <c r="I235" s="407">
        <f t="shared" si="30"/>
        <v>3.5185185185185187E-2</v>
      </c>
      <c r="J235" s="405"/>
      <c r="K235" s="408"/>
      <c r="L235" s="408"/>
      <c r="M235" s="414"/>
      <c r="N235" s="410">
        <f t="shared" si="24"/>
        <v>0</v>
      </c>
      <c r="O235" s="223"/>
      <c r="P235" s="224"/>
      <c r="Q235" s="224"/>
      <c r="R235" s="224"/>
      <c r="S235" s="224"/>
      <c r="T235" s="225"/>
      <c r="U235" s="411">
        <f t="shared" si="31"/>
        <v>7.0370370370370375E-2</v>
      </c>
      <c r="V235" s="412"/>
      <c r="W235" s="413" t="str">
        <f t="shared" si="32"/>
        <v>0</v>
      </c>
      <c r="X235" s="544"/>
      <c r="Y235" s="229">
        <f t="shared" si="33"/>
        <v>0</v>
      </c>
    </row>
    <row r="236" spans="2:25" ht="18.75" customHeight="1">
      <c r="B236" s="540"/>
      <c r="C236" s="558"/>
      <c r="D236" s="216">
        <v>33</v>
      </c>
      <c r="E236" s="216" t="s">
        <v>7805</v>
      </c>
      <c r="F236" s="405">
        <v>130</v>
      </c>
      <c r="G236" s="406">
        <f t="shared" si="28"/>
        <v>26</v>
      </c>
      <c r="H236" s="407">
        <f t="shared" si="29"/>
        <v>72.222222222222214</v>
      </c>
      <c r="I236" s="407">
        <f t="shared" si="30"/>
        <v>2.4074074074074071E-2</v>
      </c>
      <c r="J236" s="405"/>
      <c r="K236" s="408"/>
      <c r="L236" s="408"/>
      <c r="M236" s="414"/>
      <c r="N236" s="410">
        <f t="shared" si="24"/>
        <v>0</v>
      </c>
      <c r="O236" s="223"/>
      <c r="P236" s="224"/>
      <c r="Q236" s="224"/>
      <c r="R236" s="224"/>
      <c r="S236" s="224"/>
      <c r="T236" s="225"/>
      <c r="U236" s="411">
        <f t="shared" si="31"/>
        <v>4.8148148148148141E-2</v>
      </c>
      <c r="V236" s="412"/>
      <c r="W236" s="413" t="str">
        <f t="shared" si="32"/>
        <v>0</v>
      </c>
      <c r="X236" s="544"/>
      <c r="Y236" s="229">
        <f t="shared" si="33"/>
        <v>0</v>
      </c>
    </row>
    <row r="237" spans="2:25" ht="18.75" customHeight="1">
      <c r="B237" s="540"/>
      <c r="C237" s="558"/>
      <c r="D237" s="216"/>
      <c r="E237" s="216"/>
      <c r="F237" s="405"/>
      <c r="G237" s="406">
        <f t="shared" si="28"/>
        <v>0</v>
      </c>
      <c r="H237" s="407">
        <f t="shared" si="29"/>
        <v>0</v>
      </c>
      <c r="I237" s="407">
        <f t="shared" si="30"/>
        <v>0</v>
      </c>
      <c r="J237" s="405"/>
      <c r="K237" s="408"/>
      <c r="L237" s="408"/>
      <c r="M237" s="414"/>
      <c r="N237" s="410">
        <f t="shared" si="24"/>
        <v>0</v>
      </c>
      <c r="O237" s="223"/>
      <c r="P237" s="224"/>
      <c r="Q237" s="224"/>
      <c r="R237" s="224"/>
      <c r="S237" s="224"/>
      <c r="T237" s="225"/>
      <c r="U237" s="411">
        <f t="shared" si="31"/>
        <v>0</v>
      </c>
      <c r="V237" s="412"/>
      <c r="W237" s="413" t="str">
        <f t="shared" si="32"/>
        <v>0</v>
      </c>
      <c r="X237" s="544"/>
      <c r="Y237" s="229">
        <f t="shared" si="33"/>
        <v>0</v>
      </c>
    </row>
    <row r="238" spans="2:25" ht="18.75" customHeight="1">
      <c r="B238" s="548"/>
      <c r="C238" s="559"/>
      <c r="D238" s="216"/>
      <c r="E238" s="216"/>
      <c r="F238" s="405"/>
      <c r="G238" s="406">
        <f>F238/$G$15</f>
        <v>0</v>
      </c>
      <c r="H238" s="407">
        <f>F238/$H$15</f>
        <v>0</v>
      </c>
      <c r="I238" s="407">
        <f>H238/$I$15</f>
        <v>0</v>
      </c>
      <c r="J238" s="405"/>
      <c r="K238" s="408"/>
      <c r="L238" s="408"/>
      <c r="M238" s="414"/>
      <c r="N238" s="410">
        <f>M238/$N$15</f>
        <v>0</v>
      </c>
      <c r="O238" s="231"/>
      <c r="P238" s="231"/>
      <c r="Q238" s="231"/>
      <c r="R238" s="231"/>
      <c r="S238" s="231"/>
      <c r="T238" s="225"/>
      <c r="U238" s="411">
        <f>H238/$U$15</f>
        <v>0</v>
      </c>
      <c r="V238" s="412"/>
      <c r="W238" s="413" t="str">
        <f>IF(V238&lt;1,"0",IF(V238&lt;5,"2",IF(V238&gt;=5,"6")))</f>
        <v>0</v>
      </c>
      <c r="X238" s="547"/>
      <c r="Y238" s="229">
        <f t="shared" si="33"/>
        <v>0</v>
      </c>
    </row>
    <row r="239" spans="2:25">
      <c r="B239" s="415"/>
      <c r="C239" s="416" t="s">
        <v>111</v>
      </c>
      <c r="D239" s="417"/>
      <c r="E239" s="418">
        <f>COUNTA(E162:E238)</f>
        <v>74</v>
      </c>
      <c r="F239" s="418">
        <f>SUM(F162:F238)</f>
        <v>10831</v>
      </c>
      <c r="G239" s="418">
        <f>SUM(G162:G238)</f>
        <v>2166.1999999999994</v>
      </c>
      <c r="H239" s="418">
        <f>SUM(H162:H238)</f>
        <v>6017.2222222222199</v>
      </c>
      <c r="I239" s="418">
        <f>SUM(I162:I238)</f>
        <v>2.0057407407407402</v>
      </c>
      <c r="J239" s="418">
        <f>COUNTA(J162:J238)</f>
        <v>2</v>
      </c>
      <c r="K239" s="418">
        <f>COUNTA(K162:K238)</f>
        <v>2</v>
      </c>
      <c r="L239" s="418">
        <f>COUNTA(L162:L238)</f>
        <v>0</v>
      </c>
      <c r="M239" s="418">
        <f>SUM(M162:M238)</f>
        <v>6017.2222222222226</v>
      </c>
      <c r="N239" s="418">
        <f>SUM(N162:N238)</f>
        <v>120.34444444444443</v>
      </c>
      <c r="O239" s="419"/>
      <c r="P239" s="420">
        <f>COUNTIF(P162:P238, "YES")</f>
        <v>0</v>
      </c>
      <c r="Q239" s="419"/>
      <c r="R239" s="419"/>
      <c r="S239" s="419"/>
      <c r="T239" s="419"/>
      <c r="U239" s="418">
        <f>SUM(U162:U238)</f>
        <v>4.0114814814814803</v>
      </c>
      <c r="V239" s="418">
        <f>SUM(V162:V238)</f>
        <v>4.0114814814814803</v>
      </c>
      <c r="W239" s="418">
        <f t="array" ref="W239">SUM(ABS(W162:W238))</f>
        <v>4</v>
      </c>
      <c r="X239" s="420" t="str">
        <f>IF(X162&lt;0.2, "0", IF(X162&lt;=2, "2", IF(X162&gt;2, ROUND(X162,0))))</f>
        <v>2</v>
      </c>
      <c r="Y239" s="418">
        <f>SUM(Y162:Y238)</f>
        <v>2</v>
      </c>
    </row>
    <row r="240" spans="2:25" ht="18.75" customHeight="1">
      <c r="B240" s="539">
        <v>5</v>
      </c>
      <c r="C240" s="541" t="s">
        <v>7806</v>
      </c>
      <c r="D240" s="216">
        <v>1</v>
      </c>
      <c r="E240" s="216" t="s">
        <v>7807</v>
      </c>
      <c r="F240" s="405">
        <v>480</v>
      </c>
      <c r="G240" s="406">
        <f t="shared" ref="G240:G287" si="34">F240/$G$15</f>
        <v>96</v>
      </c>
      <c r="H240" s="407">
        <f t="shared" ref="H240:H287" si="35">F240/$H$15</f>
        <v>266.66666666666669</v>
      </c>
      <c r="I240" s="407">
        <f t="shared" ref="I240:I287" si="36">H240/$I$15</f>
        <v>8.8888888888888892E-2</v>
      </c>
      <c r="J240" s="405" t="s">
        <v>7808</v>
      </c>
      <c r="K240" s="405" t="s">
        <v>7808</v>
      </c>
      <c r="L240" s="408"/>
      <c r="M240" s="409">
        <f>SUM(H240:H263)</f>
        <v>3053.3333333333326</v>
      </c>
      <c r="N240" s="410">
        <f t="shared" ref="N240:N287" si="37">M240/$N$15</f>
        <v>61.066666666666649</v>
      </c>
      <c r="O240" s="223" t="s">
        <v>533</v>
      </c>
      <c r="P240" s="224" t="s">
        <v>7458</v>
      </c>
      <c r="Q240" s="224"/>
      <c r="R240" s="224" t="s">
        <v>2634</v>
      </c>
      <c r="S240" s="224"/>
      <c r="T240" s="225"/>
      <c r="U240" s="411">
        <f t="shared" ref="U240:U287" si="38">H240/$U$15</f>
        <v>0.17777777777777778</v>
      </c>
      <c r="V240" s="412">
        <f>SUM(U240:U263)</f>
        <v>2.0355555555555553</v>
      </c>
      <c r="W240" s="413" t="str">
        <f t="shared" ref="W240:W287" si="39">IF(V240&lt;1,"0",IF(V240&lt;5,"2",IF(V240&gt;=5,"6")))</f>
        <v>2</v>
      </c>
      <c r="X240" s="543">
        <f>K289/$X$15</f>
        <v>0.66666666666666663</v>
      </c>
      <c r="Y240" s="229">
        <f t="shared" ref="Y240:Y288" si="40">W240/2</f>
        <v>1</v>
      </c>
    </row>
    <row r="241" spans="2:25" ht="18.75" customHeight="1">
      <c r="B241" s="540"/>
      <c r="C241" s="542"/>
      <c r="D241" s="216">
        <v>2</v>
      </c>
      <c r="E241" s="216" t="s">
        <v>7742</v>
      </c>
      <c r="F241" s="405">
        <v>197</v>
      </c>
      <c r="G241" s="406">
        <f t="shared" si="34"/>
        <v>39.4</v>
      </c>
      <c r="H241" s="407">
        <f t="shared" si="35"/>
        <v>109.44444444444444</v>
      </c>
      <c r="I241" s="407">
        <f t="shared" si="36"/>
        <v>3.6481481481481483E-2</v>
      </c>
      <c r="J241" s="405"/>
      <c r="K241" s="408"/>
      <c r="L241" s="408"/>
      <c r="M241" s="409"/>
      <c r="N241" s="410">
        <f t="shared" si="37"/>
        <v>0</v>
      </c>
      <c r="O241" s="223"/>
      <c r="P241" s="224"/>
      <c r="Q241" s="224"/>
      <c r="R241" s="224"/>
      <c r="S241" s="224"/>
      <c r="T241" s="225"/>
      <c r="U241" s="411">
        <f t="shared" si="38"/>
        <v>7.2962962962962966E-2</v>
      </c>
      <c r="V241" s="412"/>
      <c r="W241" s="413" t="str">
        <f t="shared" si="39"/>
        <v>0</v>
      </c>
      <c r="X241" s="544"/>
      <c r="Y241" s="229">
        <f t="shared" si="40"/>
        <v>0</v>
      </c>
    </row>
    <row r="242" spans="2:25" ht="18.75" customHeight="1">
      <c r="B242" s="540"/>
      <c r="C242" s="542"/>
      <c r="D242" s="216">
        <v>3</v>
      </c>
      <c r="E242" s="216" t="s">
        <v>6511</v>
      </c>
      <c r="F242" s="405">
        <v>133</v>
      </c>
      <c r="G242" s="406">
        <f t="shared" si="34"/>
        <v>26.6</v>
      </c>
      <c r="H242" s="407">
        <f t="shared" si="35"/>
        <v>73.888888888888886</v>
      </c>
      <c r="I242" s="407">
        <f t="shared" si="36"/>
        <v>2.462962962962963E-2</v>
      </c>
      <c r="J242" s="405"/>
      <c r="K242" s="408"/>
      <c r="L242" s="408"/>
      <c r="M242" s="409"/>
      <c r="N242" s="410">
        <f t="shared" si="37"/>
        <v>0</v>
      </c>
      <c r="O242" s="223"/>
      <c r="P242" s="224"/>
      <c r="Q242" s="224"/>
      <c r="R242" s="224"/>
      <c r="S242" s="224"/>
      <c r="T242" s="225"/>
      <c r="U242" s="411">
        <f t="shared" si="38"/>
        <v>4.925925925925926E-2</v>
      </c>
      <c r="V242" s="412"/>
      <c r="W242" s="413" t="str">
        <f t="shared" si="39"/>
        <v>0</v>
      </c>
      <c r="X242" s="544"/>
      <c r="Y242" s="229">
        <f t="shared" si="40"/>
        <v>0</v>
      </c>
    </row>
    <row r="243" spans="2:25" ht="18.75" customHeight="1">
      <c r="B243" s="540"/>
      <c r="C243" s="542"/>
      <c r="D243" s="216">
        <v>4</v>
      </c>
      <c r="E243" s="216" t="s">
        <v>7809</v>
      </c>
      <c r="F243" s="405">
        <v>250</v>
      </c>
      <c r="G243" s="406">
        <f t="shared" si="34"/>
        <v>50</v>
      </c>
      <c r="H243" s="407">
        <f t="shared" si="35"/>
        <v>138.88888888888889</v>
      </c>
      <c r="I243" s="407">
        <f t="shared" si="36"/>
        <v>4.6296296296296294E-2</v>
      </c>
      <c r="J243" s="405"/>
      <c r="K243" s="408"/>
      <c r="L243" s="408"/>
      <c r="M243" s="409"/>
      <c r="N243" s="410">
        <f t="shared" si="37"/>
        <v>0</v>
      </c>
      <c r="O243" s="223"/>
      <c r="P243" s="224"/>
      <c r="Q243" s="224"/>
      <c r="R243" s="224"/>
      <c r="S243" s="224"/>
      <c r="T243" s="225"/>
      <c r="U243" s="411">
        <f t="shared" si="38"/>
        <v>9.2592592592592587E-2</v>
      </c>
      <c r="V243" s="412"/>
      <c r="W243" s="413" t="str">
        <f t="shared" si="39"/>
        <v>0</v>
      </c>
      <c r="X243" s="544"/>
      <c r="Y243" s="229">
        <f t="shared" si="40"/>
        <v>0</v>
      </c>
    </row>
    <row r="244" spans="2:25" ht="18.75" customHeight="1">
      <c r="B244" s="540"/>
      <c r="C244" s="542"/>
      <c r="D244" s="216">
        <v>5</v>
      </c>
      <c r="E244" s="216" t="s">
        <v>7810</v>
      </c>
      <c r="F244" s="405">
        <v>421</v>
      </c>
      <c r="G244" s="406">
        <f t="shared" si="34"/>
        <v>84.2</v>
      </c>
      <c r="H244" s="407">
        <f t="shared" si="35"/>
        <v>233.88888888888889</v>
      </c>
      <c r="I244" s="407">
        <f t="shared" si="36"/>
        <v>7.7962962962962956E-2</v>
      </c>
      <c r="J244" s="405"/>
      <c r="K244" s="408"/>
      <c r="L244" s="408"/>
      <c r="M244" s="409"/>
      <c r="N244" s="410">
        <f t="shared" si="37"/>
        <v>0</v>
      </c>
      <c r="O244" s="223"/>
      <c r="P244" s="224"/>
      <c r="Q244" s="224"/>
      <c r="R244" s="224"/>
      <c r="S244" s="224"/>
      <c r="T244" s="225"/>
      <c r="U244" s="411">
        <f t="shared" si="38"/>
        <v>0.15592592592592591</v>
      </c>
      <c r="V244" s="412"/>
      <c r="W244" s="413" t="str">
        <f t="shared" si="39"/>
        <v>0</v>
      </c>
      <c r="X244" s="544"/>
      <c r="Y244" s="229">
        <f t="shared" si="40"/>
        <v>0</v>
      </c>
    </row>
    <row r="245" spans="2:25" ht="18.75" customHeight="1">
      <c r="B245" s="540"/>
      <c r="C245" s="542"/>
      <c r="D245" s="216">
        <v>6</v>
      </c>
      <c r="E245" s="216" t="s">
        <v>7811</v>
      </c>
      <c r="F245" s="405">
        <v>91</v>
      </c>
      <c r="G245" s="406">
        <f t="shared" si="34"/>
        <v>18.2</v>
      </c>
      <c r="H245" s="407">
        <f t="shared" si="35"/>
        <v>50.555555555555557</v>
      </c>
      <c r="I245" s="407">
        <f t="shared" si="36"/>
        <v>1.6851851851851854E-2</v>
      </c>
      <c r="J245" s="405"/>
      <c r="K245" s="408"/>
      <c r="L245" s="408"/>
      <c r="M245" s="409"/>
      <c r="N245" s="410">
        <f t="shared" si="37"/>
        <v>0</v>
      </c>
      <c r="O245" s="223"/>
      <c r="P245" s="224"/>
      <c r="Q245" s="224"/>
      <c r="R245" s="224"/>
      <c r="S245" s="224"/>
      <c r="T245" s="225"/>
      <c r="U245" s="411">
        <f t="shared" si="38"/>
        <v>3.3703703703703708E-2</v>
      </c>
      <c r="V245" s="412"/>
      <c r="W245" s="413" t="str">
        <f t="shared" si="39"/>
        <v>0</v>
      </c>
      <c r="X245" s="544"/>
      <c r="Y245" s="229">
        <f t="shared" si="40"/>
        <v>0</v>
      </c>
    </row>
    <row r="246" spans="2:25" ht="18.75" customHeight="1">
      <c r="B246" s="540"/>
      <c r="C246" s="542"/>
      <c r="D246" s="216">
        <v>7</v>
      </c>
      <c r="E246" s="216" t="s">
        <v>7812</v>
      </c>
      <c r="F246" s="405">
        <v>100</v>
      </c>
      <c r="G246" s="406">
        <f t="shared" si="34"/>
        <v>20</v>
      </c>
      <c r="H246" s="407">
        <f t="shared" si="35"/>
        <v>55.555555555555557</v>
      </c>
      <c r="I246" s="407">
        <f t="shared" si="36"/>
        <v>1.8518518518518517E-2</v>
      </c>
      <c r="J246" s="405"/>
      <c r="K246" s="408"/>
      <c r="L246" s="408"/>
      <c r="M246" s="409"/>
      <c r="N246" s="410">
        <f t="shared" si="37"/>
        <v>0</v>
      </c>
      <c r="O246" s="223"/>
      <c r="P246" s="224"/>
      <c r="Q246" s="224"/>
      <c r="R246" s="224"/>
      <c r="S246" s="224"/>
      <c r="T246" s="225"/>
      <c r="U246" s="411">
        <f t="shared" si="38"/>
        <v>3.7037037037037035E-2</v>
      </c>
      <c r="V246" s="412"/>
      <c r="W246" s="413" t="str">
        <f t="shared" si="39"/>
        <v>0</v>
      </c>
      <c r="X246" s="544"/>
      <c r="Y246" s="229">
        <f t="shared" si="40"/>
        <v>0</v>
      </c>
    </row>
    <row r="247" spans="2:25" ht="18.75" customHeight="1">
      <c r="B247" s="540"/>
      <c r="C247" s="542"/>
      <c r="D247" s="216">
        <v>8</v>
      </c>
      <c r="E247" s="216" t="s">
        <v>7708</v>
      </c>
      <c r="F247" s="405">
        <v>280</v>
      </c>
      <c r="G247" s="406">
        <f t="shared" si="34"/>
        <v>56</v>
      </c>
      <c r="H247" s="407">
        <f t="shared" si="35"/>
        <v>155.55555555555554</v>
      </c>
      <c r="I247" s="407">
        <f t="shared" si="36"/>
        <v>5.185185185185185E-2</v>
      </c>
      <c r="J247" s="405"/>
      <c r="K247" s="408"/>
      <c r="L247" s="408"/>
      <c r="M247" s="409"/>
      <c r="N247" s="410">
        <f t="shared" si="37"/>
        <v>0</v>
      </c>
      <c r="O247" s="223"/>
      <c r="P247" s="224"/>
      <c r="Q247" s="224"/>
      <c r="R247" s="224"/>
      <c r="S247" s="224"/>
      <c r="T247" s="225"/>
      <c r="U247" s="411">
        <f t="shared" si="38"/>
        <v>0.1037037037037037</v>
      </c>
      <c r="V247" s="412"/>
      <c r="W247" s="413" t="str">
        <f t="shared" si="39"/>
        <v>0</v>
      </c>
      <c r="X247" s="544"/>
      <c r="Y247" s="229">
        <f t="shared" si="40"/>
        <v>0</v>
      </c>
    </row>
    <row r="248" spans="2:25" ht="18.75" customHeight="1">
      <c r="B248" s="540"/>
      <c r="C248" s="542"/>
      <c r="D248" s="216">
        <v>9</v>
      </c>
      <c r="E248" s="216" t="s">
        <v>7813</v>
      </c>
      <c r="F248" s="405">
        <v>60</v>
      </c>
      <c r="G248" s="406">
        <f t="shared" si="34"/>
        <v>12</v>
      </c>
      <c r="H248" s="407">
        <f t="shared" si="35"/>
        <v>33.333333333333336</v>
      </c>
      <c r="I248" s="407">
        <f t="shared" si="36"/>
        <v>1.1111111111111112E-2</v>
      </c>
      <c r="J248" s="405"/>
      <c r="K248" s="408"/>
      <c r="L248" s="408"/>
      <c r="M248" s="409"/>
      <c r="N248" s="410">
        <f t="shared" si="37"/>
        <v>0</v>
      </c>
      <c r="O248" s="223"/>
      <c r="P248" s="224"/>
      <c r="Q248" s="224"/>
      <c r="R248" s="224"/>
      <c r="S248" s="224"/>
      <c r="T248" s="225"/>
      <c r="U248" s="411">
        <f t="shared" si="38"/>
        <v>2.2222222222222223E-2</v>
      </c>
      <c r="V248" s="412"/>
      <c r="W248" s="413" t="str">
        <f t="shared" si="39"/>
        <v>0</v>
      </c>
      <c r="X248" s="544"/>
      <c r="Y248" s="229">
        <f t="shared" si="40"/>
        <v>0</v>
      </c>
    </row>
    <row r="249" spans="2:25" ht="18.75" customHeight="1">
      <c r="B249" s="540"/>
      <c r="C249" s="542"/>
      <c r="D249" s="216">
        <v>10</v>
      </c>
      <c r="E249" s="216" t="s">
        <v>7814</v>
      </c>
      <c r="F249" s="405">
        <v>200</v>
      </c>
      <c r="G249" s="406">
        <f t="shared" si="34"/>
        <v>40</v>
      </c>
      <c r="H249" s="407">
        <f t="shared" si="35"/>
        <v>111.11111111111111</v>
      </c>
      <c r="I249" s="407">
        <f t="shared" si="36"/>
        <v>3.7037037037037035E-2</v>
      </c>
      <c r="J249" s="405"/>
      <c r="K249" s="408"/>
      <c r="L249" s="408"/>
      <c r="M249" s="409"/>
      <c r="N249" s="410">
        <f t="shared" si="37"/>
        <v>0</v>
      </c>
      <c r="O249" s="223"/>
      <c r="P249" s="224"/>
      <c r="Q249" s="224"/>
      <c r="R249" s="224"/>
      <c r="S249" s="224"/>
      <c r="T249" s="225"/>
      <c r="U249" s="411">
        <f t="shared" si="38"/>
        <v>7.407407407407407E-2</v>
      </c>
      <c r="V249" s="412"/>
      <c r="W249" s="413" t="str">
        <f t="shared" si="39"/>
        <v>0</v>
      </c>
      <c r="X249" s="544"/>
      <c r="Y249" s="229">
        <f t="shared" si="40"/>
        <v>0</v>
      </c>
    </row>
    <row r="250" spans="2:25" ht="18.75" customHeight="1">
      <c r="B250" s="540"/>
      <c r="C250" s="542"/>
      <c r="D250" s="216">
        <v>11</v>
      </c>
      <c r="E250" s="216" t="s">
        <v>6587</v>
      </c>
      <c r="F250" s="405">
        <v>230</v>
      </c>
      <c r="G250" s="406">
        <f t="shared" si="34"/>
        <v>46</v>
      </c>
      <c r="H250" s="407">
        <f t="shared" si="35"/>
        <v>127.77777777777777</v>
      </c>
      <c r="I250" s="407">
        <f t="shared" si="36"/>
        <v>4.2592592592592592E-2</v>
      </c>
      <c r="J250" s="405"/>
      <c r="K250" s="408"/>
      <c r="L250" s="408"/>
      <c r="M250" s="409"/>
      <c r="N250" s="410">
        <f t="shared" si="37"/>
        <v>0</v>
      </c>
      <c r="O250" s="223"/>
      <c r="P250" s="224"/>
      <c r="Q250" s="224"/>
      <c r="R250" s="224"/>
      <c r="S250" s="224"/>
      <c r="T250" s="225"/>
      <c r="U250" s="411">
        <f t="shared" si="38"/>
        <v>8.5185185185185183E-2</v>
      </c>
      <c r="V250" s="412"/>
      <c r="W250" s="413" t="str">
        <f t="shared" si="39"/>
        <v>0</v>
      </c>
      <c r="X250" s="544"/>
      <c r="Y250" s="229">
        <f t="shared" si="40"/>
        <v>0</v>
      </c>
    </row>
    <row r="251" spans="2:25" ht="18.75" customHeight="1">
      <c r="B251" s="540"/>
      <c r="C251" s="542"/>
      <c r="D251" s="216">
        <v>12</v>
      </c>
      <c r="E251" s="216" t="s">
        <v>7815</v>
      </c>
      <c r="F251" s="405">
        <v>170</v>
      </c>
      <c r="G251" s="406">
        <f t="shared" si="34"/>
        <v>34</v>
      </c>
      <c r="H251" s="407">
        <f t="shared" si="35"/>
        <v>94.444444444444443</v>
      </c>
      <c r="I251" s="407">
        <f t="shared" si="36"/>
        <v>3.1481481481481478E-2</v>
      </c>
      <c r="J251" s="405"/>
      <c r="K251" s="408"/>
      <c r="L251" s="408"/>
      <c r="M251" s="409"/>
      <c r="N251" s="410">
        <f t="shared" si="37"/>
        <v>0</v>
      </c>
      <c r="O251" s="223"/>
      <c r="P251" s="224"/>
      <c r="Q251" s="224"/>
      <c r="R251" s="224"/>
      <c r="S251" s="224"/>
      <c r="T251" s="225"/>
      <c r="U251" s="411">
        <f t="shared" si="38"/>
        <v>6.2962962962962957E-2</v>
      </c>
      <c r="V251" s="412"/>
      <c r="W251" s="413" t="str">
        <f t="shared" si="39"/>
        <v>0</v>
      </c>
      <c r="X251" s="544"/>
      <c r="Y251" s="229">
        <f t="shared" si="40"/>
        <v>0</v>
      </c>
    </row>
    <row r="252" spans="2:25" ht="18.75" customHeight="1">
      <c r="B252" s="540"/>
      <c r="C252" s="542"/>
      <c r="D252" s="216">
        <v>13</v>
      </c>
      <c r="E252" s="216" t="s">
        <v>7816</v>
      </c>
      <c r="F252" s="405">
        <v>88</v>
      </c>
      <c r="G252" s="406">
        <f t="shared" si="34"/>
        <v>17.600000000000001</v>
      </c>
      <c r="H252" s="407">
        <f t="shared" si="35"/>
        <v>48.888888888888886</v>
      </c>
      <c r="I252" s="407">
        <f t="shared" si="36"/>
        <v>1.6296296296296295E-2</v>
      </c>
      <c r="J252" s="405"/>
      <c r="K252" s="408"/>
      <c r="L252" s="408"/>
      <c r="M252" s="409"/>
      <c r="N252" s="410">
        <f t="shared" si="37"/>
        <v>0</v>
      </c>
      <c r="O252" s="223"/>
      <c r="P252" s="224"/>
      <c r="Q252" s="224"/>
      <c r="R252" s="224"/>
      <c r="S252" s="224"/>
      <c r="T252" s="225"/>
      <c r="U252" s="411">
        <f t="shared" si="38"/>
        <v>3.259259259259259E-2</v>
      </c>
      <c r="V252" s="412"/>
      <c r="W252" s="413" t="str">
        <f t="shared" si="39"/>
        <v>0</v>
      </c>
      <c r="X252" s="544"/>
      <c r="Y252" s="229">
        <f t="shared" si="40"/>
        <v>0</v>
      </c>
    </row>
    <row r="253" spans="2:25" ht="18.75" customHeight="1">
      <c r="B253" s="540"/>
      <c r="C253" s="542"/>
      <c r="D253" s="216">
        <v>14</v>
      </c>
      <c r="E253" s="216" t="s">
        <v>7817</v>
      </c>
      <c r="F253" s="405">
        <v>280</v>
      </c>
      <c r="G253" s="406">
        <f t="shared" si="34"/>
        <v>56</v>
      </c>
      <c r="H253" s="407">
        <f t="shared" si="35"/>
        <v>155.55555555555554</v>
      </c>
      <c r="I253" s="407">
        <f t="shared" si="36"/>
        <v>5.185185185185185E-2</v>
      </c>
      <c r="J253" s="405"/>
      <c r="K253" s="408"/>
      <c r="L253" s="408"/>
      <c r="M253" s="409"/>
      <c r="N253" s="410">
        <f t="shared" si="37"/>
        <v>0</v>
      </c>
      <c r="O253" s="223"/>
      <c r="P253" s="224"/>
      <c r="Q253" s="224"/>
      <c r="R253" s="224"/>
      <c r="S253" s="224"/>
      <c r="T253" s="225"/>
      <c r="U253" s="411">
        <f t="shared" si="38"/>
        <v>0.1037037037037037</v>
      </c>
      <c r="V253" s="412"/>
      <c r="W253" s="413" t="str">
        <f t="shared" si="39"/>
        <v>0</v>
      </c>
      <c r="X253" s="544"/>
      <c r="Y253" s="229">
        <f t="shared" si="40"/>
        <v>0</v>
      </c>
    </row>
    <row r="254" spans="2:25" ht="18.75" customHeight="1">
      <c r="B254" s="540"/>
      <c r="C254" s="542"/>
      <c r="D254" s="216">
        <v>15</v>
      </c>
      <c r="E254" s="216" t="s">
        <v>7818</v>
      </c>
      <c r="F254" s="405">
        <v>250</v>
      </c>
      <c r="G254" s="406">
        <f t="shared" si="34"/>
        <v>50</v>
      </c>
      <c r="H254" s="407">
        <f t="shared" si="35"/>
        <v>138.88888888888889</v>
      </c>
      <c r="I254" s="407">
        <f t="shared" si="36"/>
        <v>4.6296296296296294E-2</v>
      </c>
      <c r="J254" s="405"/>
      <c r="K254" s="408"/>
      <c r="L254" s="408"/>
      <c r="M254" s="409"/>
      <c r="N254" s="410">
        <f t="shared" si="37"/>
        <v>0</v>
      </c>
      <c r="O254" s="223"/>
      <c r="P254" s="224"/>
      <c r="Q254" s="224"/>
      <c r="R254" s="224"/>
      <c r="S254" s="224"/>
      <c r="T254" s="225"/>
      <c r="U254" s="411">
        <f t="shared" si="38"/>
        <v>9.2592592592592587E-2</v>
      </c>
      <c r="V254" s="412"/>
      <c r="W254" s="413" t="str">
        <f t="shared" si="39"/>
        <v>0</v>
      </c>
      <c r="X254" s="544"/>
      <c r="Y254" s="229">
        <f t="shared" si="40"/>
        <v>0</v>
      </c>
    </row>
    <row r="255" spans="2:25" ht="18.75" customHeight="1">
      <c r="B255" s="540"/>
      <c r="C255" s="542"/>
      <c r="D255" s="216">
        <v>16</v>
      </c>
      <c r="E255" s="216" t="s">
        <v>7819</v>
      </c>
      <c r="F255" s="405">
        <v>200</v>
      </c>
      <c r="G255" s="406">
        <f t="shared" si="34"/>
        <v>40</v>
      </c>
      <c r="H255" s="407">
        <f t="shared" si="35"/>
        <v>111.11111111111111</v>
      </c>
      <c r="I255" s="407">
        <f t="shared" si="36"/>
        <v>3.7037037037037035E-2</v>
      </c>
      <c r="J255" s="405"/>
      <c r="K255" s="408"/>
      <c r="L255" s="408"/>
      <c r="M255" s="409"/>
      <c r="N255" s="410">
        <f t="shared" si="37"/>
        <v>0</v>
      </c>
      <c r="O255" s="223"/>
      <c r="P255" s="224"/>
      <c r="Q255" s="224"/>
      <c r="R255" s="224"/>
      <c r="S255" s="224"/>
      <c r="T255" s="225"/>
      <c r="U255" s="411">
        <f t="shared" si="38"/>
        <v>7.407407407407407E-2</v>
      </c>
      <c r="V255" s="412"/>
      <c r="W255" s="413" t="str">
        <f t="shared" si="39"/>
        <v>0</v>
      </c>
      <c r="X255" s="544"/>
      <c r="Y255" s="229">
        <f t="shared" si="40"/>
        <v>0</v>
      </c>
    </row>
    <row r="256" spans="2:25" ht="18.75" customHeight="1">
      <c r="B256" s="540"/>
      <c r="C256" s="542"/>
      <c r="D256" s="216">
        <v>17</v>
      </c>
      <c r="E256" s="216" t="s">
        <v>7820</v>
      </c>
      <c r="F256" s="405">
        <v>191</v>
      </c>
      <c r="G256" s="406">
        <f t="shared" si="34"/>
        <v>38.200000000000003</v>
      </c>
      <c r="H256" s="407">
        <f t="shared" si="35"/>
        <v>106.11111111111111</v>
      </c>
      <c r="I256" s="407">
        <f t="shared" si="36"/>
        <v>3.5370370370370371E-2</v>
      </c>
      <c r="J256" s="405"/>
      <c r="K256" s="408"/>
      <c r="L256" s="408"/>
      <c r="M256" s="409"/>
      <c r="N256" s="410">
        <f t="shared" si="37"/>
        <v>0</v>
      </c>
      <c r="O256" s="223"/>
      <c r="P256" s="224"/>
      <c r="Q256" s="224"/>
      <c r="R256" s="224"/>
      <c r="S256" s="224"/>
      <c r="T256" s="225"/>
      <c r="U256" s="411">
        <f t="shared" si="38"/>
        <v>7.0740740740740743E-2</v>
      </c>
      <c r="V256" s="412"/>
      <c r="W256" s="413" t="str">
        <f t="shared" si="39"/>
        <v>0</v>
      </c>
      <c r="X256" s="544"/>
      <c r="Y256" s="229">
        <f t="shared" si="40"/>
        <v>0</v>
      </c>
    </row>
    <row r="257" spans="2:25" ht="18.75" customHeight="1">
      <c r="B257" s="540"/>
      <c r="C257" s="542"/>
      <c r="D257" s="216">
        <v>18</v>
      </c>
      <c r="E257" s="216" t="s">
        <v>5691</v>
      </c>
      <c r="F257" s="405">
        <v>290</v>
      </c>
      <c r="G257" s="406">
        <f t="shared" si="34"/>
        <v>58</v>
      </c>
      <c r="H257" s="407">
        <f t="shared" si="35"/>
        <v>161.11111111111111</v>
      </c>
      <c r="I257" s="407">
        <f t="shared" si="36"/>
        <v>5.3703703703703705E-2</v>
      </c>
      <c r="J257" s="405"/>
      <c r="K257" s="408"/>
      <c r="L257" s="408"/>
      <c r="M257" s="409"/>
      <c r="N257" s="410">
        <f t="shared" si="37"/>
        <v>0</v>
      </c>
      <c r="O257" s="223"/>
      <c r="P257" s="224"/>
      <c r="Q257" s="224"/>
      <c r="R257" s="224"/>
      <c r="S257" s="224"/>
      <c r="T257" s="225"/>
      <c r="U257" s="411">
        <f t="shared" si="38"/>
        <v>0.10740740740740741</v>
      </c>
      <c r="V257" s="412"/>
      <c r="W257" s="413" t="str">
        <f t="shared" si="39"/>
        <v>0</v>
      </c>
      <c r="X257" s="544"/>
      <c r="Y257" s="229">
        <f t="shared" si="40"/>
        <v>0</v>
      </c>
    </row>
    <row r="258" spans="2:25" ht="18.75" customHeight="1">
      <c r="B258" s="540"/>
      <c r="C258" s="542"/>
      <c r="D258" s="216">
        <v>19</v>
      </c>
      <c r="E258" s="216" t="s">
        <v>6926</v>
      </c>
      <c r="F258" s="405">
        <v>448</v>
      </c>
      <c r="G258" s="406">
        <f t="shared" si="34"/>
        <v>89.6</v>
      </c>
      <c r="H258" s="407">
        <f t="shared" si="35"/>
        <v>248.88888888888889</v>
      </c>
      <c r="I258" s="407">
        <f t="shared" si="36"/>
        <v>8.2962962962962961E-2</v>
      </c>
      <c r="J258" s="405"/>
      <c r="K258" s="408"/>
      <c r="L258" s="408"/>
      <c r="M258" s="409"/>
      <c r="N258" s="410">
        <f t="shared" si="37"/>
        <v>0</v>
      </c>
      <c r="O258" s="223"/>
      <c r="P258" s="224"/>
      <c r="Q258" s="224"/>
      <c r="R258" s="224"/>
      <c r="S258" s="224"/>
      <c r="T258" s="225"/>
      <c r="U258" s="411">
        <f t="shared" si="38"/>
        <v>0.16592592592592592</v>
      </c>
      <c r="V258" s="412"/>
      <c r="W258" s="413" t="str">
        <f t="shared" si="39"/>
        <v>0</v>
      </c>
      <c r="X258" s="544"/>
      <c r="Y258" s="229">
        <f t="shared" si="40"/>
        <v>0</v>
      </c>
    </row>
    <row r="259" spans="2:25" ht="18.75" customHeight="1">
      <c r="B259" s="540"/>
      <c r="C259" s="542"/>
      <c r="D259" s="216">
        <v>20</v>
      </c>
      <c r="E259" s="216" t="s">
        <v>7821</v>
      </c>
      <c r="F259" s="405">
        <v>450</v>
      </c>
      <c r="G259" s="406">
        <f t="shared" si="34"/>
        <v>90</v>
      </c>
      <c r="H259" s="407">
        <f t="shared" si="35"/>
        <v>250</v>
      </c>
      <c r="I259" s="407">
        <f t="shared" si="36"/>
        <v>8.3333333333333329E-2</v>
      </c>
      <c r="J259" s="405"/>
      <c r="K259" s="408"/>
      <c r="L259" s="408"/>
      <c r="M259" s="409"/>
      <c r="N259" s="410">
        <f t="shared" si="37"/>
        <v>0</v>
      </c>
      <c r="O259" s="223"/>
      <c r="P259" s="224"/>
      <c r="Q259" s="224"/>
      <c r="R259" s="224"/>
      <c r="S259" s="224"/>
      <c r="T259" s="225"/>
      <c r="U259" s="411">
        <f t="shared" si="38"/>
        <v>0.16666666666666666</v>
      </c>
      <c r="V259" s="412"/>
      <c r="W259" s="413" t="str">
        <f t="shared" si="39"/>
        <v>0</v>
      </c>
      <c r="X259" s="544"/>
      <c r="Y259" s="229">
        <f t="shared" si="40"/>
        <v>0</v>
      </c>
    </row>
    <row r="260" spans="2:25" ht="18.75" customHeight="1">
      <c r="B260" s="540"/>
      <c r="C260" s="542"/>
      <c r="D260" s="216">
        <v>21</v>
      </c>
      <c r="E260" s="216" t="s">
        <v>7822</v>
      </c>
      <c r="F260" s="405">
        <v>250</v>
      </c>
      <c r="G260" s="406">
        <f t="shared" si="34"/>
        <v>50</v>
      </c>
      <c r="H260" s="407">
        <f t="shared" si="35"/>
        <v>138.88888888888889</v>
      </c>
      <c r="I260" s="407">
        <f t="shared" si="36"/>
        <v>4.6296296296296294E-2</v>
      </c>
      <c r="J260" s="405"/>
      <c r="K260" s="408"/>
      <c r="L260" s="408"/>
      <c r="M260" s="409"/>
      <c r="N260" s="410">
        <f t="shared" si="37"/>
        <v>0</v>
      </c>
      <c r="O260" s="223"/>
      <c r="P260" s="224"/>
      <c r="Q260" s="224"/>
      <c r="R260" s="224"/>
      <c r="S260" s="224"/>
      <c r="T260" s="225"/>
      <c r="U260" s="411">
        <f t="shared" si="38"/>
        <v>9.2592592592592587E-2</v>
      </c>
      <c r="V260" s="412"/>
      <c r="W260" s="413" t="str">
        <f t="shared" si="39"/>
        <v>0</v>
      </c>
      <c r="X260" s="544"/>
      <c r="Y260" s="229">
        <f t="shared" si="40"/>
        <v>0</v>
      </c>
    </row>
    <row r="261" spans="2:25" ht="18.75" customHeight="1">
      <c r="B261" s="540"/>
      <c r="C261" s="542"/>
      <c r="D261" s="216">
        <v>22</v>
      </c>
      <c r="E261" s="216" t="s">
        <v>7755</v>
      </c>
      <c r="F261" s="405">
        <v>100</v>
      </c>
      <c r="G261" s="406">
        <f t="shared" si="34"/>
        <v>20</v>
      </c>
      <c r="H261" s="407">
        <f t="shared" si="35"/>
        <v>55.555555555555557</v>
      </c>
      <c r="I261" s="407">
        <f t="shared" si="36"/>
        <v>1.8518518518518517E-2</v>
      </c>
      <c r="J261" s="405"/>
      <c r="K261" s="408"/>
      <c r="L261" s="408"/>
      <c r="M261" s="409"/>
      <c r="N261" s="410">
        <f t="shared" si="37"/>
        <v>0</v>
      </c>
      <c r="O261" s="223"/>
      <c r="P261" s="224"/>
      <c r="Q261" s="224"/>
      <c r="R261" s="224"/>
      <c r="S261" s="224"/>
      <c r="T261" s="225"/>
      <c r="U261" s="411">
        <f t="shared" si="38"/>
        <v>3.7037037037037035E-2</v>
      </c>
      <c r="V261" s="412"/>
      <c r="W261" s="413" t="str">
        <f t="shared" si="39"/>
        <v>0</v>
      </c>
      <c r="X261" s="544"/>
      <c r="Y261" s="229">
        <f t="shared" si="40"/>
        <v>0</v>
      </c>
    </row>
    <row r="262" spans="2:25" ht="18.75" customHeight="1">
      <c r="B262" s="540"/>
      <c r="C262" s="542"/>
      <c r="D262" s="216">
        <v>23</v>
      </c>
      <c r="E262" s="216" t="s">
        <v>5253</v>
      </c>
      <c r="F262" s="405">
        <v>280</v>
      </c>
      <c r="G262" s="406">
        <f t="shared" si="34"/>
        <v>56</v>
      </c>
      <c r="H262" s="407">
        <f t="shared" si="35"/>
        <v>155.55555555555554</v>
      </c>
      <c r="I262" s="407">
        <f t="shared" si="36"/>
        <v>5.185185185185185E-2</v>
      </c>
      <c r="J262" s="405"/>
      <c r="K262" s="408"/>
      <c r="L262" s="408"/>
      <c r="M262" s="409"/>
      <c r="N262" s="410">
        <f t="shared" si="37"/>
        <v>0</v>
      </c>
      <c r="O262" s="223"/>
      <c r="P262" s="224"/>
      <c r="Q262" s="224"/>
      <c r="R262" s="224"/>
      <c r="S262" s="224"/>
      <c r="T262" s="225"/>
      <c r="U262" s="411">
        <f t="shared" si="38"/>
        <v>0.1037037037037037</v>
      </c>
      <c r="V262" s="412"/>
      <c r="W262" s="413" t="str">
        <f t="shared" si="39"/>
        <v>0</v>
      </c>
      <c r="X262" s="544"/>
      <c r="Y262" s="229">
        <f t="shared" si="40"/>
        <v>0</v>
      </c>
    </row>
    <row r="263" spans="2:25" ht="18.75" customHeight="1">
      <c r="B263" s="540"/>
      <c r="C263" s="542"/>
      <c r="D263" s="216">
        <v>24</v>
      </c>
      <c r="E263" s="216" t="s">
        <v>7823</v>
      </c>
      <c r="F263" s="405">
        <v>57</v>
      </c>
      <c r="G263" s="406">
        <f t="shared" si="34"/>
        <v>11.4</v>
      </c>
      <c r="H263" s="407">
        <f t="shared" si="35"/>
        <v>31.666666666666664</v>
      </c>
      <c r="I263" s="407">
        <f t="shared" si="36"/>
        <v>1.0555555555555554E-2</v>
      </c>
      <c r="J263" s="405"/>
      <c r="K263" s="408"/>
      <c r="L263" s="408"/>
      <c r="M263" s="409"/>
      <c r="N263" s="410">
        <f t="shared" si="37"/>
        <v>0</v>
      </c>
      <c r="O263" s="223"/>
      <c r="P263" s="224"/>
      <c r="Q263" s="224"/>
      <c r="R263" s="224"/>
      <c r="S263" s="224"/>
      <c r="T263" s="225"/>
      <c r="U263" s="411">
        <f t="shared" si="38"/>
        <v>2.1111111111111108E-2</v>
      </c>
      <c r="V263" s="412"/>
      <c r="W263" s="413" t="str">
        <f t="shared" si="39"/>
        <v>0</v>
      </c>
      <c r="X263" s="544"/>
      <c r="Y263" s="229">
        <f t="shared" si="40"/>
        <v>0</v>
      </c>
    </row>
    <row r="264" spans="2:25" ht="18.75" customHeight="1">
      <c r="B264" s="540"/>
      <c r="C264" s="542"/>
      <c r="D264" s="216"/>
      <c r="E264" s="216"/>
      <c r="F264" s="405"/>
      <c r="G264" s="406">
        <f t="shared" si="34"/>
        <v>0</v>
      </c>
      <c r="H264" s="407">
        <f t="shared" si="35"/>
        <v>0</v>
      </c>
      <c r="I264" s="407">
        <f t="shared" si="36"/>
        <v>0</v>
      </c>
      <c r="J264" s="405"/>
      <c r="K264" s="408"/>
      <c r="L264" s="408"/>
      <c r="M264" s="409"/>
      <c r="N264" s="410">
        <f t="shared" si="37"/>
        <v>0</v>
      </c>
      <c r="O264" s="223"/>
      <c r="P264" s="224"/>
      <c r="Q264" s="224"/>
      <c r="R264" s="224"/>
      <c r="S264" s="224"/>
      <c r="T264" s="225"/>
      <c r="U264" s="411">
        <f t="shared" si="38"/>
        <v>0</v>
      </c>
      <c r="V264" s="412"/>
      <c r="W264" s="413" t="str">
        <f t="shared" si="39"/>
        <v>0</v>
      </c>
      <c r="X264" s="544"/>
      <c r="Y264" s="229">
        <f t="shared" si="40"/>
        <v>0</v>
      </c>
    </row>
    <row r="265" spans="2:25" ht="18.75" customHeight="1">
      <c r="B265" s="540"/>
      <c r="C265" s="542"/>
      <c r="D265" s="216">
        <v>1</v>
      </c>
      <c r="E265" s="216" t="s">
        <v>7824</v>
      </c>
      <c r="F265" s="405">
        <v>350</v>
      </c>
      <c r="G265" s="406">
        <f t="shared" si="34"/>
        <v>70</v>
      </c>
      <c r="H265" s="407">
        <f t="shared" si="35"/>
        <v>194.44444444444443</v>
      </c>
      <c r="I265" s="407">
        <f t="shared" si="36"/>
        <v>6.4814814814814811E-2</v>
      </c>
      <c r="J265" s="408" t="s">
        <v>7825</v>
      </c>
      <c r="K265" s="408" t="s">
        <v>7825</v>
      </c>
      <c r="L265" s="408"/>
      <c r="M265" s="409">
        <f>SUM(H265:H286)</f>
        <v>2880.5555555555557</v>
      </c>
      <c r="N265" s="410">
        <f t="shared" si="37"/>
        <v>57.611111111111114</v>
      </c>
      <c r="O265" s="223" t="s">
        <v>306</v>
      </c>
      <c r="P265" s="224" t="s">
        <v>7458</v>
      </c>
      <c r="Q265" s="224"/>
      <c r="R265" s="224" t="s">
        <v>2634</v>
      </c>
      <c r="S265" s="224"/>
      <c r="T265" s="225"/>
      <c r="U265" s="411">
        <f t="shared" si="38"/>
        <v>0.12962962962962962</v>
      </c>
      <c r="V265" s="412">
        <f>SUM(U265:U286)</f>
        <v>1.9203703703703703</v>
      </c>
      <c r="W265" s="413" t="str">
        <f t="shared" si="39"/>
        <v>2</v>
      </c>
      <c r="X265" s="544"/>
      <c r="Y265" s="229">
        <f t="shared" si="40"/>
        <v>1</v>
      </c>
    </row>
    <row r="266" spans="2:25" ht="18.75" customHeight="1">
      <c r="B266" s="540"/>
      <c r="C266" s="542"/>
      <c r="D266" s="216">
        <v>2</v>
      </c>
      <c r="E266" s="216" t="s">
        <v>7826</v>
      </c>
      <c r="F266" s="405">
        <v>350</v>
      </c>
      <c r="G266" s="406">
        <f t="shared" si="34"/>
        <v>70</v>
      </c>
      <c r="H266" s="407">
        <f t="shared" si="35"/>
        <v>194.44444444444443</v>
      </c>
      <c r="I266" s="407">
        <f t="shared" si="36"/>
        <v>6.4814814814814811E-2</v>
      </c>
      <c r="J266" s="405"/>
      <c r="K266" s="408"/>
      <c r="L266" s="408"/>
      <c r="M266" s="409"/>
      <c r="N266" s="410">
        <f t="shared" si="37"/>
        <v>0</v>
      </c>
      <c r="O266" s="223"/>
      <c r="P266" s="224"/>
      <c r="Q266" s="224"/>
      <c r="R266" s="224"/>
      <c r="S266" s="224"/>
      <c r="T266" s="225"/>
      <c r="U266" s="411">
        <f t="shared" si="38"/>
        <v>0.12962962962962962</v>
      </c>
      <c r="V266" s="412"/>
      <c r="W266" s="413" t="str">
        <f t="shared" si="39"/>
        <v>0</v>
      </c>
      <c r="X266" s="544"/>
      <c r="Y266" s="229">
        <f t="shared" si="40"/>
        <v>0</v>
      </c>
    </row>
    <row r="267" spans="2:25" ht="18.75" customHeight="1">
      <c r="B267" s="540"/>
      <c r="C267" s="542"/>
      <c r="D267" s="216">
        <v>3</v>
      </c>
      <c r="E267" s="216" t="s">
        <v>7827</v>
      </c>
      <c r="F267" s="405">
        <v>160</v>
      </c>
      <c r="G267" s="406">
        <f t="shared" si="34"/>
        <v>32</v>
      </c>
      <c r="H267" s="407">
        <f t="shared" si="35"/>
        <v>88.888888888888886</v>
      </c>
      <c r="I267" s="407">
        <f t="shared" si="36"/>
        <v>2.9629629629629627E-2</v>
      </c>
      <c r="J267" s="405"/>
      <c r="K267" s="408"/>
      <c r="L267" s="408"/>
      <c r="M267" s="409"/>
      <c r="N267" s="410">
        <f t="shared" si="37"/>
        <v>0</v>
      </c>
      <c r="O267" s="223"/>
      <c r="P267" s="224"/>
      <c r="Q267" s="224"/>
      <c r="R267" s="224"/>
      <c r="S267" s="224"/>
      <c r="T267" s="225"/>
      <c r="U267" s="411">
        <f t="shared" si="38"/>
        <v>5.9259259259259255E-2</v>
      </c>
      <c r="V267" s="412"/>
      <c r="W267" s="413" t="str">
        <f t="shared" si="39"/>
        <v>0</v>
      </c>
      <c r="X267" s="544"/>
      <c r="Y267" s="229">
        <f t="shared" si="40"/>
        <v>0</v>
      </c>
    </row>
    <row r="268" spans="2:25" ht="18.75" customHeight="1">
      <c r="B268" s="540"/>
      <c r="C268" s="542"/>
      <c r="D268" s="216">
        <v>4</v>
      </c>
      <c r="E268" s="216" t="s">
        <v>7828</v>
      </c>
      <c r="F268" s="405">
        <v>340</v>
      </c>
      <c r="G268" s="406">
        <f t="shared" si="34"/>
        <v>68</v>
      </c>
      <c r="H268" s="407">
        <f t="shared" si="35"/>
        <v>188.88888888888889</v>
      </c>
      <c r="I268" s="407">
        <f t="shared" si="36"/>
        <v>6.2962962962962957E-2</v>
      </c>
      <c r="J268" s="405"/>
      <c r="K268" s="408"/>
      <c r="L268" s="408"/>
      <c r="M268" s="409"/>
      <c r="N268" s="410">
        <f t="shared" si="37"/>
        <v>0</v>
      </c>
      <c r="O268" s="223"/>
      <c r="P268" s="224"/>
      <c r="Q268" s="224"/>
      <c r="R268" s="224"/>
      <c r="S268" s="224"/>
      <c r="T268" s="225"/>
      <c r="U268" s="411">
        <f t="shared" si="38"/>
        <v>0.12592592592592591</v>
      </c>
      <c r="V268" s="412"/>
      <c r="W268" s="413" t="str">
        <f t="shared" si="39"/>
        <v>0</v>
      </c>
      <c r="X268" s="544"/>
      <c r="Y268" s="229">
        <f t="shared" si="40"/>
        <v>0</v>
      </c>
    </row>
    <row r="269" spans="2:25" ht="18.75" customHeight="1">
      <c r="B269" s="540"/>
      <c r="C269" s="542"/>
      <c r="D269" s="216">
        <v>5</v>
      </c>
      <c r="E269" s="216" t="s">
        <v>7829</v>
      </c>
      <c r="F269" s="405">
        <v>330</v>
      </c>
      <c r="G269" s="406">
        <f t="shared" si="34"/>
        <v>66</v>
      </c>
      <c r="H269" s="407">
        <f t="shared" si="35"/>
        <v>183.33333333333334</v>
      </c>
      <c r="I269" s="407">
        <f t="shared" si="36"/>
        <v>6.1111111111111116E-2</v>
      </c>
      <c r="J269" s="405"/>
      <c r="K269" s="408"/>
      <c r="L269" s="408"/>
      <c r="M269" s="409"/>
      <c r="N269" s="410">
        <f t="shared" si="37"/>
        <v>0</v>
      </c>
      <c r="O269" s="223"/>
      <c r="P269" s="224"/>
      <c r="Q269" s="224"/>
      <c r="R269" s="224"/>
      <c r="S269" s="224"/>
      <c r="T269" s="225"/>
      <c r="U269" s="411">
        <f t="shared" si="38"/>
        <v>0.12222222222222223</v>
      </c>
      <c r="V269" s="412"/>
      <c r="W269" s="413" t="str">
        <f t="shared" si="39"/>
        <v>0</v>
      </c>
      <c r="X269" s="544"/>
      <c r="Y269" s="229">
        <f t="shared" si="40"/>
        <v>0</v>
      </c>
    </row>
    <row r="270" spans="2:25" ht="18.75" customHeight="1">
      <c r="B270" s="540"/>
      <c r="C270" s="542"/>
      <c r="D270" s="216">
        <v>6</v>
      </c>
      <c r="E270" s="216" t="s">
        <v>7830</v>
      </c>
      <c r="F270" s="405">
        <v>286</v>
      </c>
      <c r="G270" s="406">
        <f t="shared" si="34"/>
        <v>57.2</v>
      </c>
      <c r="H270" s="407">
        <f t="shared" si="35"/>
        <v>158.88888888888889</v>
      </c>
      <c r="I270" s="407">
        <f t="shared" si="36"/>
        <v>5.2962962962962962E-2</v>
      </c>
      <c r="J270" s="405"/>
      <c r="K270" s="408"/>
      <c r="L270" s="408"/>
      <c r="M270" s="409"/>
      <c r="N270" s="410">
        <f t="shared" si="37"/>
        <v>0</v>
      </c>
      <c r="O270" s="223"/>
      <c r="P270" s="224"/>
      <c r="Q270" s="224"/>
      <c r="R270" s="224"/>
      <c r="S270" s="224"/>
      <c r="T270" s="225"/>
      <c r="U270" s="411">
        <f t="shared" si="38"/>
        <v>0.10592592592592592</v>
      </c>
      <c r="V270" s="412"/>
      <c r="W270" s="413" t="str">
        <f t="shared" si="39"/>
        <v>0</v>
      </c>
      <c r="X270" s="544"/>
      <c r="Y270" s="229">
        <f t="shared" si="40"/>
        <v>0</v>
      </c>
    </row>
    <row r="271" spans="2:25" ht="18.75" customHeight="1">
      <c r="B271" s="540"/>
      <c r="C271" s="542"/>
      <c r="D271" s="216">
        <v>7</v>
      </c>
      <c r="E271" s="216" t="s">
        <v>7831</v>
      </c>
      <c r="F271" s="405">
        <v>252</v>
      </c>
      <c r="G271" s="406">
        <f t="shared" si="34"/>
        <v>50.4</v>
      </c>
      <c r="H271" s="407">
        <f t="shared" si="35"/>
        <v>140</v>
      </c>
      <c r="I271" s="407">
        <f t="shared" si="36"/>
        <v>4.6666666666666669E-2</v>
      </c>
      <c r="J271" s="405"/>
      <c r="K271" s="408"/>
      <c r="L271" s="408"/>
      <c r="M271" s="409"/>
      <c r="N271" s="410">
        <f t="shared" si="37"/>
        <v>0</v>
      </c>
      <c r="O271" s="223"/>
      <c r="P271" s="224"/>
      <c r="Q271" s="224"/>
      <c r="R271" s="224"/>
      <c r="S271" s="224"/>
      <c r="T271" s="225"/>
      <c r="U271" s="411">
        <f t="shared" si="38"/>
        <v>9.3333333333333338E-2</v>
      </c>
      <c r="V271" s="412"/>
      <c r="W271" s="413" t="str">
        <f t="shared" si="39"/>
        <v>0</v>
      </c>
      <c r="X271" s="544"/>
      <c r="Y271" s="229">
        <f t="shared" si="40"/>
        <v>0</v>
      </c>
    </row>
    <row r="272" spans="2:25" ht="18.75" customHeight="1">
      <c r="B272" s="540"/>
      <c r="C272" s="542"/>
      <c r="D272" s="216">
        <v>8</v>
      </c>
      <c r="E272" s="216" t="s">
        <v>7832</v>
      </c>
      <c r="F272" s="405">
        <v>256</v>
      </c>
      <c r="G272" s="406">
        <f t="shared" si="34"/>
        <v>51.2</v>
      </c>
      <c r="H272" s="407">
        <f t="shared" si="35"/>
        <v>142.22222222222223</v>
      </c>
      <c r="I272" s="407">
        <f t="shared" si="36"/>
        <v>4.7407407407407412E-2</v>
      </c>
      <c r="J272" s="405"/>
      <c r="K272" s="408"/>
      <c r="L272" s="408"/>
      <c r="M272" s="409"/>
      <c r="N272" s="410">
        <f t="shared" si="37"/>
        <v>0</v>
      </c>
      <c r="O272" s="223"/>
      <c r="P272" s="224"/>
      <c r="Q272" s="224"/>
      <c r="R272" s="224"/>
      <c r="S272" s="224"/>
      <c r="T272" s="225"/>
      <c r="U272" s="411">
        <f t="shared" si="38"/>
        <v>9.4814814814814824E-2</v>
      </c>
      <c r="V272" s="412"/>
      <c r="W272" s="413" t="str">
        <f t="shared" si="39"/>
        <v>0</v>
      </c>
      <c r="X272" s="544"/>
      <c r="Y272" s="229">
        <f t="shared" si="40"/>
        <v>0</v>
      </c>
    </row>
    <row r="273" spans="2:25" ht="18.75" customHeight="1">
      <c r="B273" s="540"/>
      <c r="C273" s="542"/>
      <c r="D273" s="216">
        <v>9</v>
      </c>
      <c r="E273" s="216" t="s">
        <v>7833</v>
      </c>
      <c r="F273" s="405">
        <v>270</v>
      </c>
      <c r="G273" s="406">
        <f t="shared" si="34"/>
        <v>54</v>
      </c>
      <c r="H273" s="407">
        <f t="shared" si="35"/>
        <v>150</v>
      </c>
      <c r="I273" s="407">
        <f t="shared" si="36"/>
        <v>0.05</v>
      </c>
      <c r="J273" s="405"/>
      <c r="K273" s="408"/>
      <c r="L273" s="408"/>
      <c r="M273" s="409"/>
      <c r="N273" s="410">
        <f t="shared" si="37"/>
        <v>0</v>
      </c>
      <c r="O273" s="223"/>
      <c r="P273" s="224"/>
      <c r="Q273" s="224"/>
      <c r="R273" s="224"/>
      <c r="S273" s="224"/>
      <c r="T273" s="225"/>
      <c r="U273" s="411">
        <f t="shared" si="38"/>
        <v>0.1</v>
      </c>
      <c r="V273" s="412"/>
      <c r="W273" s="413" t="str">
        <f t="shared" si="39"/>
        <v>0</v>
      </c>
      <c r="X273" s="544"/>
      <c r="Y273" s="229">
        <f t="shared" si="40"/>
        <v>0</v>
      </c>
    </row>
    <row r="274" spans="2:25" ht="18.75" customHeight="1">
      <c r="B274" s="540"/>
      <c r="C274" s="542"/>
      <c r="D274" s="216">
        <v>10</v>
      </c>
      <c r="E274" s="216" t="s">
        <v>3420</v>
      </c>
      <c r="F274" s="405">
        <v>240</v>
      </c>
      <c r="G274" s="406">
        <f t="shared" si="34"/>
        <v>48</v>
      </c>
      <c r="H274" s="407">
        <f t="shared" si="35"/>
        <v>133.33333333333334</v>
      </c>
      <c r="I274" s="407">
        <f t="shared" si="36"/>
        <v>4.4444444444444446E-2</v>
      </c>
      <c r="J274" s="405"/>
      <c r="K274" s="408"/>
      <c r="L274" s="408"/>
      <c r="M274" s="409"/>
      <c r="N274" s="410">
        <f t="shared" si="37"/>
        <v>0</v>
      </c>
      <c r="O274" s="223"/>
      <c r="P274" s="224"/>
      <c r="Q274" s="224"/>
      <c r="R274" s="224"/>
      <c r="S274" s="224"/>
      <c r="T274" s="225"/>
      <c r="U274" s="411">
        <f t="shared" si="38"/>
        <v>8.8888888888888892E-2</v>
      </c>
      <c r="V274" s="412"/>
      <c r="W274" s="413" t="str">
        <f t="shared" si="39"/>
        <v>0</v>
      </c>
      <c r="X274" s="544"/>
      <c r="Y274" s="229">
        <f t="shared" si="40"/>
        <v>0</v>
      </c>
    </row>
    <row r="275" spans="2:25" ht="18.75" customHeight="1">
      <c r="B275" s="540"/>
      <c r="C275" s="542"/>
      <c r="D275" s="216">
        <v>11</v>
      </c>
      <c r="E275" s="216" t="s">
        <v>7834</v>
      </c>
      <c r="F275" s="405">
        <v>170</v>
      </c>
      <c r="G275" s="406">
        <f t="shared" si="34"/>
        <v>34</v>
      </c>
      <c r="H275" s="407">
        <f t="shared" si="35"/>
        <v>94.444444444444443</v>
      </c>
      <c r="I275" s="407">
        <f t="shared" si="36"/>
        <v>3.1481481481481478E-2</v>
      </c>
      <c r="J275" s="405"/>
      <c r="K275" s="408"/>
      <c r="L275" s="408"/>
      <c r="M275" s="409"/>
      <c r="N275" s="410">
        <f t="shared" si="37"/>
        <v>0</v>
      </c>
      <c r="O275" s="223"/>
      <c r="P275" s="224"/>
      <c r="Q275" s="224"/>
      <c r="R275" s="224"/>
      <c r="S275" s="224"/>
      <c r="T275" s="225"/>
      <c r="U275" s="411">
        <f t="shared" si="38"/>
        <v>6.2962962962962957E-2</v>
      </c>
      <c r="V275" s="412"/>
      <c r="W275" s="413" t="str">
        <f t="shared" si="39"/>
        <v>0</v>
      </c>
      <c r="X275" s="544"/>
      <c r="Y275" s="229">
        <f t="shared" si="40"/>
        <v>0</v>
      </c>
    </row>
    <row r="276" spans="2:25" ht="18.75" customHeight="1">
      <c r="B276" s="540"/>
      <c r="C276" s="542"/>
      <c r="D276" s="216">
        <v>12</v>
      </c>
      <c r="E276" s="216" t="s">
        <v>7835</v>
      </c>
      <c r="F276" s="405">
        <v>242</v>
      </c>
      <c r="G276" s="406">
        <f t="shared" si="34"/>
        <v>48.4</v>
      </c>
      <c r="H276" s="407">
        <f t="shared" si="35"/>
        <v>134.44444444444443</v>
      </c>
      <c r="I276" s="407">
        <f t="shared" si="36"/>
        <v>4.4814814814814807E-2</v>
      </c>
      <c r="J276" s="405"/>
      <c r="K276" s="408"/>
      <c r="L276" s="408"/>
      <c r="M276" s="409"/>
      <c r="N276" s="410">
        <f t="shared" si="37"/>
        <v>0</v>
      </c>
      <c r="O276" s="223"/>
      <c r="P276" s="224"/>
      <c r="Q276" s="224"/>
      <c r="R276" s="224"/>
      <c r="S276" s="224"/>
      <c r="T276" s="225"/>
      <c r="U276" s="411">
        <f t="shared" si="38"/>
        <v>8.9629629629629615E-2</v>
      </c>
      <c r="V276" s="412"/>
      <c r="W276" s="413" t="str">
        <f t="shared" si="39"/>
        <v>0</v>
      </c>
      <c r="X276" s="544"/>
      <c r="Y276" s="229">
        <f t="shared" si="40"/>
        <v>0</v>
      </c>
    </row>
    <row r="277" spans="2:25" ht="18.75" customHeight="1">
      <c r="B277" s="540"/>
      <c r="C277" s="542"/>
      <c r="D277" s="216">
        <v>13</v>
      </c>
      <c r="E277" s="216" t="s">
        <v>7836</v>
      </c>
      <c r="F277" s="405">
        <v>235</v>
      </c>
      <c r="G277" s="406">
        <f t="shared" si="34"/>
        <v>47</v>
      </c>
      <c r="H277" s="407">
        <f t="shared" si="35"/>
        <v>130.55555555555554</v>
      </c>
      <c r="I277" s="407">
        <f t="shared" si="36"/>
        <v>4.3518518518518512E-2</v>
      </c>
      <c r="J277" s="405"/>
      <c r="K277" s="408"/>
      <c r="L277" s="408"/>
      <c r="M277" s="409"/>
      <c r="N277" s="410">
        <f t="shared" si="37"/>
        <v>0</v>
      </c>
      <c r="O277" s="223"/>
      <c r="P277" s="224"/>
      <c r="Q277" s="224"/>
      <c r="R277" s="224"/>
      <c r="S277" s="224"/>
      <c r="T277" s="225"/>
      <c r="U277" s="411">
        <f t="shared" si="38"/>
        <v>8.7037037037037024E-2</v>
      </c>
      <c r="V277" s="412"/>
      <c r="W277" s="413" t="str">
        <f t="shared" si="39"/>
        <v>0</v>
      </c>
      <c r="X277" s="544"/>
      <c r="Y277" s="229">
        <f t="shared" si="40"/>
        <v>0</v>
      </c>
    </row>
    <row r="278" spans="2:25" ht="18.75" customHeight="1">
      <c r="B278" s="540"/>
      <c r="C278" s="542"/>
      <c r="D278" s="216">
        <v>14</v>
      </c>
      <c r="E278" s="216" t="s">
        <v>6559</v>
      </c>
      <c r="F278" s="405">
        <v>255</v>
      </c>
      <c r="G278" s="406">
        <f t="shared" si="34"/>
        <v>51</v>
      </c>
      <c r="H278" s="407">
        <f t="shared" si="35"/>
        <v>141.66666666666666</v>
      </c>
      <c r="I278" s="407">
        <f t="shared" si="36"/>
        <v>4.7222222222222221E-2</v>
      </c>
      <c r="J278" s="405"/>
      <c r="K278" s="408"/>
      <c r="L278" s="408"/>
      <c r="M278" s="409"/>
      <c r="N278" s="410">
        <f t="shared" si="37"/>
        <v>0</v>
      </c>
      <c r="O278" s="223"/>
      <c r="P278" s="224"/>
      <c r="Q278" s="224"/>
      <c r="R278" s="224"/>
      <c r="S278" s="224"/>
      <c r="T278" s="225"/>
      <c r="U278" s="411">
        <f t="shared" si="38"/>
        <v>9.4444444444444442E-2</v>
      </c>
      <c r="V278" s="412"/>
      <c r="W278" s="413" t="str">
        <f t="shared" si="39"/>
        <v>0</v>
      </c>
      <c r="X278" s="544"/>
      <c r="Y278" s="229">
        <f t="shared" si="40"/>
        <v>0</v>
      </c>
    </row>
    <row r="279" spans="2:25" ht="18.75" customHeight="1">
      <c r="B279" s="540"/>
      <c r="C279" s="542"/>
      <c r="D279" s="216">
        <v>15</v>
      </c>
      <c r="E279" s="216" t="s">
        <v>7837</v>
      </c>
      <c r="F279" s="405">
        <v>200</v>
      </c>
      <c r="G279" s="406">
        <f t="shared" si="34"/>
        <v>40</v>
      </c>
      <c r="H279" s="407">
        <f t="shared" si="35"/>
        <v>111.11111111111111</v>
      </c>
      <c r="I279" s="407">
        <f t="shared" si="36"/>
        <v>3.7037037037037035E-2</v>
      </c>
      <c r="J279" s="405"/>
      <c r="K279" s="408"/>
      <c r="L279" s="408"/>
      <c r="M279" s="409"/>
      <c r="N279" s="410">
        <f t="shared" si="37"/>
        <v>0</v>
      </c>
      <c r="O279" s="223"/>
      <c r="P279" s="224"/>
      <c r="Q279" s="224"/>
      <c r="R279" s="224"/>
      <c r="S279" s="224"/>
      <c r="T279" s="225"/>
      <c r="U279" s="411">
        <f t="shared" si="38"/>
        <v>7.407407407407407E-2</v>
      </c>
      <c r="V279" s="412"/>
      <c r="W279" s="413" t="str">
        <f t="shared" si="39"/>
        <v>0</v>
      </c>
      <c r="X279" s="544"/>
      <c r="Y279" s="229">
        <f t="shared" si="40"/>
        <v>0</v>
      </c>
    </row>
    <row r="280" spans="2:25" ht="18.75" customHeight="1">
      <c r="B280" s="540"/>
      <c r="C280" s="542"/>
      <c r="D280" s="216">
        <v>16</v>
      </c>
      <c r="E280" s="216" t="s">
        <v>7838</v>
      </c>
      <c r="F280" s="405">
        <v>214</v>
      </c>
      <c r="G280" s="406">
        <f t="shared" si="34"/>
        <v>42.8</v>
      </c>
      <c r="H280" s="407">
        <f t="shared" si="35"/>
        <v>118.88888888888889</v>
      </c>
      <c r="I280" s="407">
        <f t="shared" si="36"/>
        <v>3.9629629629629626E-2</v>
      </c>
      <c r="J280" s="405"/>
      <c r="K280" s="408"/>
      <c r="L280" s="408"/>
      <c r="M280" s="409"/>
      <c r="N280" s="410">
        <f t="shared" si="37"/>
        <v>0</v>
      </c>
      <c r="O280" s="223"/>
      <c r="P280" s="224"/>
      <c r="Q280" s="224"/>
      <c r="R280" s="224"/>
      <c r="S280" s="224"/>
      <c r="T280" s="225"/>
      <c r="U280" s="411">
        <f t="shared" si="38"/>
        <v>7.9259259259259252E-2</v>
      </c>
      <c r="V280" s="412"/>
      <c r="W280" s="413" t="str">
        <f t="shared" si="39"/>
        <v>0</v>
      </c>
      <c r="X280" s="544"/>
      <c r="Y280" s="229">
        <f t="shared" si="40"/>
        <v>0</v>
      </c>
    </row>
    <row r="281" spans="2:25" ht="18.75" customHeight="1">
      <c r="B281" s="540"/>
      <c r="C281" s="542"/>
      <c r="D281" s="216">
        <v>17</v>
      </c>
      <c r="E281" s="216" t="s">
        <v>7839</v>
      </c>
      <c r="F281" s="405">
        <v>236</v>
      </c>
      <c r="G281" s="406">
        <f t="shared" si="34"/>
        <v>47.2</v>
      </c>
      <c r="H281" s="407">
        <f t="shared" si="35"/>
        <v>131.11111111111111</v>
      </c>
      <c r="I281" s="407">
        <f t="shared" si="36"/>
        <v>4.3703703703703703E-2</v>
      </c>
      <c r="J281" s="405"/>
      <c r="K281" s="408"/>
      <c r="L281" s="408"/>
      <c r="M281" s="409"/>
      <c r="N281" s="410">
        <f t="shared" si="37"/>
        <v>0</v>
      </c>
      <c r="O281" s="223"/>
      <c r="P281" s="224"/>
      <c r="Q281" s="224"/>
      <c r="R281" s="224"/>
      <c r="S281" s="224"/>
      <c r="T281" s="225"/>
      <c r="U281" s="411">
        <f t="shared" si="38"/>
        <v>8.7407407407407406E-2</v>
      </c>
      <c r="V281" s="412"/>
      <c r="W281" s="413" t="str">
        <f t="shared" si="39"/>
        <v>0</v>
      </c>
      <c r="X281" s="544"/>
      <c r="Y281" s="229">
        <f t="shared" si="40"/>
        <v>0</v>
      </c>
    </row>
    <row r="282" spans="2:25" ht="18.75" customHeight="1">
      <c r="B282" s="540"/>
      <c r="C282" s="542"/>
      <c r="D282" s="216">
        <v>18</v>
      </c>
      <c r="E282" s="216" t="s">
        <v>7840</v>
      </c>
      <c r="F282" s="405">
        <v>234</v>
      </c>
      <c r="G282" s="406">
        <f t="shared" si="34"/>
        <v>46.8</v>
      </c>
      <c r="H282" s="407">
        <f t="shared" si="35"/>
        <v>130</v>
      </c>
      <c r="I282" s="407">
        <f t="shared" si="36"/>
        <v>4.3333333333333335E-2</v>
      </c>
      <c r="J282" s="405"/>
      <c r="K282" s="408"/>
      <c r="L282" s="408"/>
      <c r="M282" s="409"/>
      <c r="N282" s="410">
        <f t="shared" si="37"/>
        <v>0</v>
      </c>
      <c r="O282" s="223"/>
      <c r="P282" s="224"/>
      <c r="Q282" s="224"/>
      <c r="R282" s="224"/>
      <c r="S282" s="224"/>
      <c r="T282" s="225"/>
      <c r="U282" s="411">
        <f t="shared" si="38"/>
        <v>8.666666666666667E-2</v>
      </c>
      <c r="V282" s="412"/>
      <c r="W282" s="413" t="str">
        <f t="shared" si="39"/>
        <v>0</v>
      </c>
      <c r="X282" s="544"/>
      <c r="Y282" s="229">
        <f t="shared" si="40"/>
        <v>0</v>
      </c>
    </row>
    <row r="283" spans="2:25" ht="18.75" customHeight="1">
      <c r="B283" s="540"/>
      <c r="C283" s="542"/>
      <c r="D283" s="216">
        <v>19</v>
      </c>
      <c r="E283" s="216" t="s">
        <v>7841</v>
      </c>
      <c r="F283" s="405">
        <v>200</v>
      </c>
      <c r="G283" s="406">
        <f t="shared" si="34"/>
        <v>40</v>
      </c>
      <c r="H283" s="407">
        <f t="shared" si="35"/>
        <v>111.11111111111111</v>
      </c>
      <c r="I283" s="407">
        <f t="shared" si="36"/>
        <v>3.7037037037037035E-2</v>
      </c>
      <c r="J283" s="405"/>
      <c r="K283" s="408"/>
      <c r="L283" s="408"/>
      <c r="M283" s="409"/>
      <c r="N283" s="410">
        <f t="shared" si="37"/>
        <v>0</v>
      </c>
      <c r="O283" s="223"/>
      <c r="P283" s="224"/>
      <c r="Q283" s="224"/>
      <c r="R283" s="224"/>
      <c r="S283" s="224"/>
      <c r="T283" s="225"/>
      <c r="U283" s="411">
        <f t="shared" si="38"/>
        <v>7.407407407407407E-2</v>
      </c>
      <c r="V283" s="412"/>
      <c r="W283" s="413" t="str">
        <f t="shared" si="39"/>
        <v>0</v>
      </c>
      <c r="X283" s="544"/>
      <c r="Y283" s="229">
        <f t="shared" si="40"/>
        <v>0</v>
      </c>
    </row>
    <row r="284" spans="2:25" ht="18.75" customHeight="1">
      <c r="B284" s="540"/>
      <c r="C284" s="542"/>
      <c r="D284" s="216">
        <v>20</v>
      </c>
      <c r="E284" s="216" t="s">
        <v>7842</v>
      </c>
      <c r="F284" s="405">
        <v>180</v>
      </c>
      <c r="G284" s="406">
        <f t="shared" si="34"/>
        <v>36</v>
      </c>
      <c r="H284" s="407">
        <f t="shared" si="35"/>
        <v>100</v>
      </c>
      <c r="I284" s="407">
        <f t="shared" si="36"/>
        <v>3.3333333333333333E-2</v>
      </c>
      <c r="J284" s="405"/>
      <c r="K284" s="408"/>
      <c r="L284" s="408"/>
      <c r="M284" s="409"/>
      <c r="N284" s="410">
        <f t="shared" si="37"/>
        <v>0</v>
      </c>
      <c r="O284" s="223"/>
      <c r="P284" s="224"/>
      <c r="Q284" s="224"/>
      <c r="R284" s="224"/>
      <c r="S284" s="224"/>
      <c r="T284" s="225"/>
      <c r="U284" s="411">
        <f t="shared" si="38"/>
        <v>6.6666666666666666E-2</v>
      </c>
      <c r="V284" s="412"/>
      <c r="W284" s="413" t="str">
        <f t="shared" si="39"/>
        <v>0</v>
      </c>
      <c r="X284" s="544"/>
      <c r="Y284" s="229">
        <f t="shared" si="40"/>
        <v>0</v>
      </c>
    </row>
    <row r="285" spans="2:25" ht="18.75" customHeight="1">
      <c r="B285" s="540"/>
      <c r="C285" s="542"/>
      <c r="D285" s="216">
        <v>21</v>
      </c>
      <c r="E285" s="216" t="s">
        <v>7843</v>
      </c>
      <c r="F285" s="405">
        <v>98</v>
      </c>
      <c r="G285" s="406">
        <f t="shared" si="34"/>
        <v>19.600000000000001</v>
      </c>
      <c r="H285" s="407">
        <f t="shared" si="35"/>
        <v>54.444444444444443</v>
      </c>
      <c r="I285" s="407">
        <f t="shared" si="36"/>
        <v>1.8148148148148146E-2</v>
      </c>
      <c r="J285" s="405"/>
      <c r="K285" s="408"/>
      <c r="L285" s="408"/>
      <c r="M285" s="409"/>
      <c r="N285" s="410">
        <f t="shared" si="37"/>
        <v>0</v>
      </c>
      <c r="O285" s="223"/>
      <c r="P285" s="224"/>
      <c r="Q285" s="224"/>
      <c r="R285" s="224"/>
      <c r="S285" s="224"/>
      <c r="T285" s="225"/>
      <c r="U285" s="411">
        <f t="shared" si="38"/>
        <v>3.6296296296296292E-2</v>
      </c>
      <c r="V285" s="412"/>
      <c r="W285" s="413" t="str">
        <f t="shared" si="39"/>
        <v>0</v>
      </c>
      <c r="X285" s="544"/>
      <c r="Y285" s="229">
        <f t="shared" si="40"/>
        <v>0</v>
      </c>
    </row>
    <row r="286" spans="2:25" ht="18.75" customHeight="1">
      <c r="B286" s="540"/>
      <c r="C286" s="542"/>
      <c r="D286" s="216">
        <v>22</v>
      </c>
      <c r="E286" s="216" t="s">
        <v>7844</v>
      </c>
      <c r="F286" s="405">
        <v>87</v>
      </c>
      <c r="G286" s="406">
        <f t="shared" si="34"/>
        <v>17.399999999999999</v>
      </c>
      <c r="H286" s="407">
        <f t="shared" si="35"/>
        <v>48.333333333333329</v>
      </c>
      <c r="I286" s="407">
        <f t="shared" si="36"/>
        <v>1.6111111111111111E-2</v>
      </c>
      <c r="J286" s="405"/>
      <c r="K286" s="408"/>
      <c r="L286" s="408"/>
      <c r="M286" s="409"/>
      <c r="N286" s="410">
        <f t="shared" si="37"/>
        <v>0</v>
      </c>
      <c r="O286" s="223"/>
      <c r="P286" s="224"/>
      <c r="Q286" s="224"/>
      <c r="R286" s="224"/>
      <c r="S286" s="224"/>
      <c r="T286" s="225"/>
      <c r="U286" s="411">
        <f t="shared" si="38"/>
        <v>3.2222222222222222E-2</v>
      </c>
      <c r="V286" s="412"/>
      <c r="W286" s="413" t="str">
        <f t="shared" si="39"/>
        <v>0</v>
      </c>
      <c r="X286" s="544"/>
      <c r="Y286" s="229">
        <f t="shared" si="40"/>
        <v>0</v>
      </c>
    </row>
    <row r="287" spans="2:25" ht="18.75" customHeight="1">
      <c r="B287" s="540"/>
      <c r="C287" s="542"/>
      <c r="D287" s="216"/>
      <c r="E287" s="216"/>
      <c r="F287" s="405"/>
      <c r="G287" s="406">
        <f t="shared" si="34"/>
        <v>0</v>
      </c>
      <c r="H287" s="407">
        <f t="shared" si="35"/>
        <v>0</v>
      </c>
      <c r="I287" s="407">
        <f t="shared" si="36"/>
        <v>0</v>
      </c>
      <c r="J287" s="405"/>
      <c r="K287" s="408"/>
      <c r="L287" s="408"/>
      <c r="M287" s="409"/>
      <c r="N287" s="410">
        <f t="shared" si="37"/>
        <v>0</v>
      </c>
      <c r="O287" s="223"/>
      <c r="P287" s="224"/>
      <c r="Q287" s="224"/>
      <c r="R287" s="224"/>
      <c r="S287" s="224"/>
      <c r="T287" s="225"/>
      <c r="U287" s="411">
        <f t="shared" si="38"/>
        <v>0</v>
      </c>
      <c r="V287" s="412"/>
      <c r="W287" s="413" t="str">
        <f t="shared" si="39"/>
        <v>0</v>
      </c>
      <c r="X287" s="544"/>
      <c r="Y287" s="229">
        <f t="shared" si="40"/>
        <v>0</v>
      </c>
    </row>
    <row r="288" spans="2:25" ht="18.75" customHeight="1">
      <c r="B288" s="548"/>
      <c r="C288" s="549"/>
      <c r="D288" s="216"/>
      <c r="E288" s="216"/>
      <c r="F288" s="405"/>
      <c r="G288" s="406">
        <f>F288/$G$15</f>
        <v>0</v>
      </c>
      <c r="H288" s="407">
        <f>F288/$H$15</f>
        <v>0</v>
      </c>
      <c r="I288" s="407">
        <f>H288/$I$15</f>
        <v>0</v>
      </c>
      <c r="J288" s="405"/>
      <c r="K288" s="408"/>
      <c r="L288" s="408"/>
      <c r="M288" s="414"/>
      <c r="N288" s="410">
        <f>M288/$N$15</f>
        <v>0</v>
      </c>
      <c r="O288" s="231"/>
      <c r="P288" s="231"/>
      <c r="Q288" s="231"/>
      <c r="R288" s="231"/>
      <c r="S288" s="231"/>
      <c r="T288" s="225"/>
      <c r="U288" s="411">
        <f>H288/$U$15</f>
        <v>0</v>
      </c>
      <c r="V288" s="412"/>
      <c r="W288" s="413" t="str">
        <f>IF(V288&lt;1,"0",IF(V288&lt;5,"2",IF(V288&gt;=5,"6")))</f>
        <v>0</v>
      </c>
      <c r="X288" s="547"/>
      <c r="Y288" s="229">
        <f t="shared" si="40"/>
        <v>0</v>
      </c>
    </row>
    <row r="289" spans="2:25">
      <c r="B289" s="415"/>
      <c r="C289" s="416" t="s">
        <v>111</v>
      </c>
      <c r="D289" s="417"/>
      <c r="E289" s="418">
        <f>COUNTA(E240:E288)</f>
        <v>46</v>
      </c>
      <c r="F289" s="418">
        <f>SUM(F240:F288)</f>
        <v>10681</v>
      </c>
      <c r="G289" s="418">
        <f>SUM(G240:G288)</f>
        <v>2136.2000000000007</v>
      </c>
      <c r="H289" s="418">
        <f>SUM(H240:H288)</f>
        <v>5933.8888888888878</v>
      </c>
      <c r="I289" s="418">
        <f>SUM(I240:I288)</f>
        <v>1.9779629629629634</v>
      </c>
      <c r="J289" s="418">
        <f>COUNTA(J240:J288)</f>
        <v>2</v>
      </c>
      <c r="K289" s="418">
        <f>COUNTA(K240:K288)</f>
        <v>2</v>
      </c>
      <c r="L289" s="418">
        <f>COUNTA(L240:L288)</f>
        <v>0</v>
      </c>
      <c r="M289" s="418">
        <f>SUM(M240:M288)</f>
        <v>5933.8888888888887</v>
      </c>
      <c r="N289" s="418">
        <f>SUM(N240:N288)</f>
        <v>118.67777777777776</v>
      </c>
      <c r="O289" s="419"/>
      <c r="P289" s="420">
        <f>COUNTIF(P240:P288, "YES")</f>
        <v>0</v>
      </c>
      <c r="Q289" s="419"/>
      <c r="R289" s="419"/>
      <c r="S289" s="419"/>
      <c r="T289" s="419"/>
      <c r="U289" s="418">
        <f>SUM(U240:U288)</f>
        <v>3.9559259259259267</v>
      </c>
      <c r="V289" s="418">
        <f>SUM(V240:V288)</f>
        <v>3.9559259259259258</v>
      </c>
      <c r="W289" s="418">
        <f t="array" ref="W289">SUM(ABS(W240:W288))</f>
        <v>4</v>
      </c>
      <c r="X289" s="420" t="str">
        <f>IF(X240&lt;0.2, "0", IF(X240&lt;=2, "2", IF(X240&gt;2, ROUND(X240,0))))</f>
        <v>2</v>
      </c>
      <c r="Y289" s="418">
        <f>SUM(Y240:Y288)</f>
        <v>2</v>
      </c>
    </row>
    <row r="290" spans="2:25" ht="18.75" customHeight="1">
      <c r="B290" s="539">
        <v>6</v>
      </c>
      <c r="C290" s="541" t="s">
        <v>7845</v>
      </c>
      <c r="D290" s="216">
        <v>1</v>
      </c>
      <c r="E290" s="216" t="s">
        <v>7731</v>
      </c>
      <c r="F290" s="405">
        <v>186</v>
      </c>
      <c r="G290" s="406">
        <f t="shared" ref="G290:G333" si="41">F290/$G$15</f>
        <v>37.200000000000003</v>
      </c>
      <c r="H290" s="407">
        <f t="shared" ref="H290:H333" si="42">F290/$H$15</f>
        <v>103.33333333333333</v>
      </c>
      <c r="I290" s="407">
        <f t="shared" ref="I290:I333" si="43">H290/$I$15</f>
        <v>3.4444444444444444E-2</v>
      </c>
      <c r="J290" s="405"/>
      <c r="K290" s="408"/>
      <c r="L290" s="408"/>
      <c r="M290" s="409"/>
      <c r="N290" s="410">
        <f t="shared" ref="N290:N333" si="44">M290/$N$15</f>
        <v>0</v>
      </c>
      <c r="O290" s="223"/>
      <c r="P290" s="224"/>
      <c r="Q290" s="224"/>
      <c r="R290" s="224"/>
      <c r="S290" s="224"/>
      <c r="T290" s="225"/>
      <c r="U290" s="411">
        <f t="shared" ref="U290:U333" si="45">H290/$U$15</f>
        <v>6.8888888888888888E-2</v>
      </c>
      <c r="V290" s="412"/>
      <c r="W290" s="413" t="str">
        <f t="shared" ref="W290:W333" si="46">IF(V290&lt;1,"0",IF(V290&lt;5,"2",IF(V290&gt;=5,"6")))</f>
        <v>0</v>
      </c>
      <c r="X290" s="543">
        <f>K335/$X$15</f>
        <v>0.33333333333333331</v>
      </c>
      <c r="Y290" s="229">
        <f t="shared" ref="Y290:Y334" si="47">W290/2</f>
        <v>0</v>
      </c>
    </row>
    <row r="291" spans="2:25" ht="18.75" customHeight="1">
      <c r="B291" s="540"/>
      <c r="C291" s="542"/>
      <c r="D291" s="216">
        <v>2</v>
      </c>
      <c r="E291" s="216" t="s">
        <v>7846</v>
      </c>
      <c r="F291" s="405">
        <v>124</v>
      </c>
      <c r="G291" s="406">
        <f t="shared" si="41"/>
        <v>24.8</v>
      </c>
      <c r="H291" s="407">
        <f t="shared" si="42"/>
        <v>68.888888888888886</v>
      </c>
      <c r="I291" s="407">
        <f t="shared" si="43"/>
        <v>2.2962962962962963E-2</v>
      </c>
      <c r="J291" s="405"/>
      <c r="K291" s="408"/>
      <c r="L291" s="408"/>
      <c r="M291" s="409"/>
      <c r="N291" s="410">
        <f t="shared" si="44"/>
        <v>0</v>
      </c>
      <c r="O291" s="223"/>
      <c r="P291" s="224"/>
      <c r="Q291" s="224"/>
      <c r="R291" s="224"/>
      <c r="S291" s="224"/>
      <c r="T291" s="225"/>
      <c r="U291" s="411">
        <f t="shared" si="45"/>
        <v>4.5925925925925926E-2</v>
      </c>
      <c r="V291" s="412"/>
      <c r="W291" s="413" t="str">
        <f t="shared" si="46"/>
        <v>0</v>
      </c>
      <c r="X291" s="544"/>
      <c r="Y291" s="229">
        <f t="shared" si="47"/>
        <v>0</v>
      </c>
    </row>
    <row r="292" spans="2:25" ht="18.75" customHeight="1">
      <c r="B292" s="540"/>
      <c r="C292" s="542"/>
      <c r="D292" s="216">
        <v>3</v>
      </c>
      <c r="E292" s="216" t="s">
        <v>7847</v>
      </c>
      <c r="F292" s="405">
        <v>162</v>
      </c>
      <c r="G292" s="406">
        <f t="shared" si="41"/>
        <v>32.4</v>
      </c>
      <c r="H292" s="407">
        <f t="shared" si="42"/>
        <v>90</v>
      </c>
      <c r="I292" s="407">
        <f t="shared" si="43"/>
        <v>0.03</v>
      </c>
      <c r="J292" s="405" t="s">
        <v>7848</v>
      </c>
      <c r="K292" s="405" t="s">
        <v>7848</v>
      </c>
      <c r="L292" s="408"/>
      <c r="M292" s="409">
        <f>SUM(H290:H331)</f>
        <v>3476.1111111111113</v>
      </c>
      <c r="N292" s="410">
        <f t="shared" si="44"/>
        <v>69.522222222222226</v>
      </c>
      <c r="O292" s="223" t="s">
        <v>306</v>
      </c>
      <c r="P292" s="224" t="s">
        <v>7458</v>
      </c>
      <c r="Q292" s="224"/>
      <c r="R292" s="224" t="s">
        <v>2634</v>
      </c>
      <c r="S292" s="224"/>
      <c r="T292" s="225"/>
      <c r="U292" s="411">
        <f t="shared" si="45"/>
        <v>0.06</v>
      </c>
      <c r="V292" s="412">
        <f>SUM(U290:U331)</f>
        <v>2.3174074074074076</v>
      </c>
      <c r="W292" s="413" t="str">
        <f t="shared" si="46"/>
        <v>2</v>
      </c>
      <c r="X292" s="544"/>
      <c r="Y292" s="229">
        <f t="shared" si="47"/>
        <v>1</v>
      </c>
    </row>
    <row r="293" spans="2:25" ht="18.75" customHeight="1">
      <c r="B293" s="540"/>
      <c r="C293" s="542"/>
      <c r="D293" s="216">
        <v>4</v>
      </c>
      <c r="E293" s="216" t="s">
        <v>5986</v>
      </c>
      <c r="F293" s="405">
        <v>178</v>
      </c>
      <c r="G293" s="406">
        <f t="shared" si="41"/>
        <v>35.6</v>
      </c>
      <c r="H293" s="407">
        <f t="shared" si="42"/>
        <v>98.888888888888886</v>
      </c>
      <c r="I293" s="407">
        <f t="shared" si="43"/>
        <v>3.2962962962962965E-2</v>
      </c>
      <c r="J293" s="405"/>
      <c r="K293" s="408"/>
      <c r="L293" s="408"/>
      <c r="M293" s="409"/>
      <c r="N293" s="410">
        <f t="shared" si="44"/>
        <v>0</v>
      </c>
      <c r="O293" s="223"/>
      <c r="P293" s="224"/>
      <c r="Q293" s="224"/>
      <c r="R293" s="224"/>
      <c r="S293" s="224"/>
      <c r="T293" s="225"/>
      <c r="U293" s="411">
        <f t="shared" si="45"/>
        <v>6.5925925925925929E-2</v>
      </c>
      <c r="V293" s="412"/>
      <c r="W293" s="413" t="str">
        <f t="shared" si="46"/>
        <v>0</v>
      </c>
      <c r="X293" s="544"/>
      <c r="Y293" s="229">
        <f t="shared" si="47"/>
        <v>0</v>
      </c>
    </row>
    <row r="294" spans="2:25" ht="18.75" customHeight="1">
      <c r="B294" s="540"/>
      <c r="C294" s="542"/>
      <c r="D294" s="216">
        <v>5</v>
      </c>
      <c r="E294" s="216" t="s">
        <v>5873</v>
      </c>
      <c r="F294" s="405">
        <v>168</v>
      </c>
      <c r="G294" s="406">
        <f t="shared" si="41"/>
        <v>33.6</v>
      </c>
      <c r="H294" s="407">
        <f t="shared" si="42"/>
        <v>93.333333333333329</v>
      </c>
      <c r="I294" s="407">
        <f t="shared" si="43"/>
        <v>3.111111111111111E-2</v>
      </c>
      <c r="J294" s="405"/>
      <c r="K294" s="408"/>
      <c r="L294" s="408"/>
      <c r="M294" s="409"/>
      <c r="N294" s="410">
        <f t="shared" si="44"/>
        <v>0</v>
      </c>
      <c r="O294" s="223"/>
      <c r="P294" s="224"/>
      <c r="Q294" s="224"/>
      <c r="R294" s="224"/>
      <c r="S294" s="224"/>
      <c r="T294" s="225"/>
      <c r="U294" s="411">
        <f t="shared" si="45"/>
        <v>6.222222222222222E-2</v>
      </c>
      <c r="V294" s="412"/>
      <c r="W294" s="413" t="str">
        <f t="shared" si="46"/>
        <v>0</v>
      </c>
      <c r="X294" s="544"/>
      <c r="Y294" s="229">
        <f t="shared" si="47"/>
        <v>0</v>
      </c>
    </row>
    <row r="295" spans="2:25" ht="18.75" customHeight="1">
      <c r="B295" s="540"/>
      <c r="C295" s="542"/>
      <c r="D295" s="216">
        <v>6</v>
      </c>
      <c r="E295" s="216" t="s">
        <v>7849</v>
      </c>
      <c r="F295" s="405">
        <v>168</v>
      </c>
      <c r="G295" s="406">
        <f t="shared" si="41"/>
        <v>33.6</v>
      </c>
      <c r="H295" s="407">
        <f t="shared" si="42"/>
        <v>93.333333333333329</v>
      </c>
      <c r="I295" s="407">
        <f t="shared" si="43"/>
        <v>3.111111111111111E-2</v>
      </c>
      <c r="J295" s="405"/>
      <c r="K295" s="408"/>
      <c r="L295" s="408"/>
      <c r="M295" s="409"/>
      <c r="N295" s="410">
        <f t="shared" si="44"/>
        <v>0</v>
      </c>
      <c r="O295" s="223"/>
      <c r="P295" s="224"/>
      <c r="Q295" s="224"/>
      <c r="R295" s="224"/>
      <c r="S295" s="224"/>
      <c r="T295" s="225"/>
      <c r="U295" s="411">
        <f t="shared" si="45"/>
        <v>6.222222222222222E-2</v>
      </c>
      <c r="V295" s="412"/>
      <c r="W295" s="413" t="str">
        <f t="shared" si="46"/>
        <v>0</v>
      </c>
      <c r="X295" s="544"/>
      <c r="Y295" s="229">
        <f t="shared" si="47"/>
        <v>0</v>
      </c>
    </row>
    <row r="296" spans="2:25" ht="18.75" customHeight="1">
      <c r="B296" s="540"/>
      <c r="C296" s="542"/>
      <c r="D296" s="216">
        <v>7</v>
      </c>
      <c r="E296" s="216" t="s">
        <v>7850</v>
      </c>
      <c r="F296" s="405">
        <v>164</v>
      </c>
      <c r="G296" s="406">
        <f t="shared" si="41"/>
        <v>32.799999999999997</v>
      </c>
      <c r="H296" s="407">
        <f t="shared" si="42"/>
        <v>91.111111111111114</v>
      </c>
      <c r="I296" s="407">
        <f t="shared" si="43"/>
        <v>3.037037037037037E-2</v>
      </c>
      <c r="J296" s="405"/>
      <c r="K296" s="408"/>
      <c r="L296" s="408"/>
      <c r="M296" s="409"/>
      <c r="N296" s="410">
        <f t="shared" si="44"/>
        <v>0</v>
      </c>
      <c r="O296" s="223"/>
      <c r="P296" s="224"/>
      <c r="Q296" s="224"/>
      <c r="R296" s="224"/>
      <c r="S296" s="224"/>
      <c r="T296" s="225"/>
      <c r="U296" s="411">
        <f t="shared" si="45"/>
        <v>6.0740740740740741E-2</v>
      </c>
      <c r="V296" s="412"/>
      <c r="W296" s="413" t="str">
        <f t="shared" si="46"/>
        <v>0</v>
      </c>
      <c r="X296" s="544"/>
      <c r="Y296" s="229">
        <f t="shared" si="47"/>
        <v>0</v>
      </c>
    </row>
    <row r="297" spans="2:25" ht="18.75" customHeight="1">
      <c r="B297" s="540"/>
      <c r="C297" s="542"/>
      <c r="D297" s="216">
        <v>8</v>
      </c>
      <c r="E297" s="216" t="s">
        <v>7851</v>
      </c>
      <c r="F297" s="405">
        <v>182</v>
      </c>
      <c r="G297" s="406">
        <f t="shared" si="41"/>
        <v>36.4</v>
      </c>
      <c r="H297" s="407">
        <f t="shared" si="42"/>
        <v>101.11111111111111</v>
      </c>
      <c r="I297" s="407">
        <f t="shared" si="43"/>
        <v>3.3703703703703708E-2</v>
      </c>
      <c r="J297" s="405"/>
      <c r="K297" s="408"/>
      <c r="L297" s="408"/>
      <c r="M297" s="409"/>
      <c r="N297" s="410">
        <f t="shared" si="44"/>
        <v>0</v>
      </c>
      <c r="O297" s="223"/>
      <c r="P297" s="224"/>
      <c r="Q297" s="224"/>
      <c r="R297" s="224"/>
      <c r="S297" s="224"/>
      <c r="T297" s="225"/>
      <c r="U297" s="411">
        <f t="shared" si="45"/>
        <v>6.7407407407407416E-2</v>
      </c>
      <c r="V297" s="412"/>
      <c r="W297" s="413" t="str">
        <f t="shared" si="46"/>
        <v>0</v>
      </c>
      <c r="X297" s="544"/>
      <c r="Y297" s="229">
        <f t="shared" si="47"/>
        <v>0</v>
      </c>
    </row>
    <row r="298" spans="2:25" ht="18.75" customHeight="1">
      <c r="B298" s="540"/>
      <c r="C298" s="542"/>
      <c r="D298" s="216">
        <v>9</v>
      </c>
      <c r="E298" s="216" t="s">
        <v>7852</v>
      </c>
      <c r="F298" s="405">
        <v>124</v>
      </c>
      <c r="G298" s="406">
        <f t="shared" si="41"/>
        <v>24.8</v>
      </c>
      <c r="H298" s="407">
        <f t="shared" si="42"/>
        <v>68.888888888888886</v>
      </c>
      <c r="I298" s="407">
        <f t="shared" si="43"/>
        <v>2.2962962962962963E-2</v>
      </c>
      <c r="J298" s="405"/>
      <c r="K298" s="408"/>
      <c r="L298" s="408"/>
      <c r="M298" s="409"/>
      <c r="N298" s="410">
        <f t="shared" si="44"/>
        <v>0</v>
      </c>
      <c r="O298" s="223"/>
      <c r="P298" s="224"/>
      <c r="Q298" s="224"/>
      <c r="R298" s="224"/>
      <c r="S298" s="224"/>
      <c r="T298" s="225"/>
      <c r="U298" s="411">
        <f t="shared" si="45"/>
        <v>4.5925925925925926E-2</v>
      </c>
      <c r="V298" s="412"/>
      <c r="W298" s="413" t="str">
        <f t="shared" si="46"/>
        <v>0</v>
      </c>
      <c r="X298" s="544"/>
      <c r="Y298" s="229">
        <f t="shared" si="47"/>
        <v>0</v>
      </c>
    </row>
    <row r="299" spans="2:25" ht="18.75" customHeight="1">
      <c r="B299" s="540"/>
      <c r="C299" s="542"/>
      <c r="D299" s="216">
        <v>10</v>
      </c>
      <c r="E299" s="216" t="s">
        <v>7853</v>
      </c>
      <c r="F299" s="405">
        <v>154</v>
      </c>
      <c r="G299" s="406">
        <f t="shared" si="41"/>
        <v>30.8</v>
      </c>
      <c r="H299" s="407">
        <f t="shared" si="42"/>
        <v>85.555555555555557</v>
      </c>
      <c r="I299" s="407">
        <f t="shared" si="43"/>
        <v>2.8518518518518519E-2</v>
      </c>
      <c r="J299" s="405"/>
      <c r="K299" s="408"/>
      <c r="L299" s="408"/>
      <c r="M299" s="409"/>
      <c r="N299" s="410">
        <f t="shared" si="44"/>
        <v>0</v>
      </c>
      <c r="O299" s="223"/>
      <c r="P299" s="224"/>
      <c r="Q299" s="224"/>
      <c r="R299" s="224"/>
      <c r="S299" s="224"/>
      <c r="T299" s="225"/>
      <c r="U299" s="411">
        <f t="shared" si="45"/>
        <v>5.7037037037037039E-2</v>
      </c>
      <c r="V299" s="412"/>
      <c r="W299" s="413" t="str">
        <f t="shared" si="46"/>
        <v>0</v>
      </c>
      <c r="X299" s="544"/>
      <c r="Y299" s="229">
        <f t="shared" si="47"/>
        <v>0</v>
      </c>
    </row>
    <row r="300" spans="2:25" ht="18.75" customHeight="1">
      <c r="B300" s="540"/>
      <c r="C300" s="542"/>
      <c r="D300" s="216">
        <v>11</v>
      </c>
      <c r="E300" s="216" t="s">
        <v>7854</v>
      </c>
      <c r="F300" s="405">
        <v>156</v>
      </c>
      <c r="G300" s="406">
        <f t="shared" si="41"/>
        <v>31.2</v>
      </c>
      <c r="H300" s="407">
        <f t="shared" si="42"/>
        <v>86.666666666666671</v>
      </c>
      <c r="I300" s="407">
        <f t="shared" si="43"/>
        <v>2.8888888888888891E-2</v>
      </c>
      <c r="J300" s="405"/>
      <c r="K300" s="408"/>
      <c r="L300" s="408"/>
      <c r="M300" s="409"/>
      <c r="N300" s="410">
        <f t="shared" si="44"/>
        <v>0</v>
      </c>
      <c r="O300" s="223"/>
      <c r="P300" s="224"/>
      <c r="Q300" s="224"/>
      <c r="R300" s="224"/>
      <c r="S300" s="224"/>
      <c r="T300" s="225"/>
      <c r="U300" s="411">
        <f t="shared" si="45"/>
        <v>5.7777777777777782E-2</v>
      </c>
      <c r="V300" s="412"/>
      <c r="W300" s="413" t="str">
        <f t="shared" si="46"/>
        <v>0</v>
      </c>
      <c r="X300" s="544"/>
      <c r="Y300" s="229">
        <f t="shared" si="47"/>
        <v>0</v>
      </c>
    </row>
    <row r="301" spans="2:25" ht="18.75" customHeight="1">
      <c r="B301" s="540"/>
      <c r="C301" s="542"/>
      <c r="D301" s="216">
        <v>12</v>
      </c>
      <c r="E301" s="216" t="s">
        <v>7855</v>
      </c>
      <c r="F301" s="405">
        <v>160</v>
      </c>
      <c r="G301" s="406">
        <f t="shared" si="41"/>
        <v>32</v>
      </c>
      <c r="H301" s="407">
        <f t="shared" si="42"/>
        <v>88.888888888888886</v>
      </c>
      <c r="I301" s="407">
        <f t="shared" si="43"/>
        <v>2.9629629629629627E-2</v>
      </c>
      <c r="J301" s="405"/>
      <c r="K301" s="408"/>
      <c r="L301" s="408"/>
      <c r="M301" s="409"/>
      <c r="N301" s="410">
        <f t="shared" si="44"/>
        <v>0</v>
      </c>
      <c r="O301" s="223"/>
      <c r="P301" s="224"/>
      <c r="Q301" s="224"/>
      <c r="R301" s="224"/>
      <c r="S301" s="224"/>
      <c r="T301" s="225"/>
      <c r="U301" s="411">
        <f t="shared" si="45"/>
        <v>5.9259259259259255E-2</v>
      </c>
      <c r="V301" s="412"/>
      <c r="W301" s="413" t="str">
        <f t="shared" si="46"/>
        <v>0</v>
      </c>
      <c r="X301" s="544"/>
      <c r="Y301" s="229">
        <f t="shared" si="47"/>
        <v>0</v>
      </c>
    </row>
    <row r="302" spans="2:25" ht="18.75" customHeight="1">
      <c r="B302" s="540"/>
      <c r="C302" s="542"/>
      <c r="D302" s="216">
        <v>13</v>
      </c>
      <c r="E302" s="216" t="s">
        <v>7856</v>
      </c>
      <c r="F302" s="405">
        <v>214</v>
      </c>
      <c r="G302" s="406">
        <f t="shared" si="41"/>
        <v>42.8</v>
      </c>
      <c r="H302" s="407">
        <f t="shared" si="42"/>
        <v>118.88888888888889</v>
      </c>
      <c r="I302" s="407">
        <f t="shared" si="43"/>
        <v>3.9629629629629626E-2</v>
      </c>
      <c r="J302" s="405"/>
      <c r="K302" s="408"/>
      <c r="L302" s="408"/>
      <c r="M302" s="409"/>
      <c r="N302" s="410">
        <f t="shared" si="44"/>
        <v>0</v>
      </c>
      <c r="O302" s="223"/>
      <c r="P302" s="224"/>
      <c r="Q302" s="224"/>
      <c r="R302" s="224"/>
      <c r="S302" s="224"/>
      <c r="T302" s="225"/>
      <c r="U302" s="411">
        <f t="shared" si="45"/>
        <v>7.9259259259259252E-2</v>
      </c>
      <c r="V302" s="412"/>
      <c r="W302" s="413" t="str">
        <f t="shared" si="46"/>
        <v>0</v>
      </c>
      <c r="X302" s="544"/>
      <c r="Y302" s="229">
        <f t="shared" si="47"/>
        <v>0</v>
      </c>
    </row>
    <row r="303" spans="2:25" ht="18.75" customHeight="1">
      <c r="B303" s="540"/>
      <c r="C303" s="542"/>
      <c r="D303" s="216">
        <v>14</v>
      </c>
      <c r="E303" s="216" t="s">
        <v>7732</v>
      </c>
      <c r="F303" s="405">
        <v>94</v>
      </c>
      <c r="G303" s="406">
        <f t="shared" si="41"/>
        <v>18.8</v>
      </c>
      <c r="H303" s="407">
        <f t="shared" si="42"/>
        <v>52.222222222222221</v>
      </c>
      <c r="I303" s="407">
        <f t="shared" si="43"/>
        <v>1.7407407407407406E-2</v>
      </c>
      <c r="J303" s="405"/>
      <c r="K303" s="408"/>
      <c r="L303" s="408"/>
      <c r="M303" s="409"/>
      <c r="N303" s="410">
        <f t="shared" si="44"/>
        <v>0</v>
      </c>
      <c r="O303" s="223"/>
      <c r="P303" s="224"/>
      <c r="Q303" s="224"/>
      <c r="R303" s="224"/>
      <c r="S303" s="224"/>
      <c r="T303" s="225"/>
      <c r="U303" s="411">
        <f t="shared" si="45"/>
        <v>3.4814814814814812E-2</v>
      </c>
      <c r="V303" s="412"/>
      <c r="W303" s="413" t="str">
        <f t="shared" si="46"/>
        <v>0</v>
      </c>
      <c r="X303" s="544"/>
      <c r="Y303" s="229">
        <f t="shared" si="47"/>
        <v>0</v>
      </c>
    </row>
    <row r="304" spans="2:25" ht="18.75" customHeight="1">
      <c r="B304" s="540"/>
      <c r="C304" s="542"/>
      <c r="D304" s="216">
        <v>15</v>
      </c>
      <c r="E304" s="216" t="s">
        <v>7857</v>
      </c>
      <c r="F304" s="405">
        <v>68</v>
      </c>
      <c r="G304" s="406">
        <f t="shared" si="41"/>
        <v>13.6</v>
      </c>
      <c r="H304" s="407">
        <f t="shared" si="42"/>
        <v>37.777777777777779</v>
      </c>
      <c r="I304" s="407">
        <f t="shared" si="43"/>
        <v>1.2592592592592593E-2</v>
      </c>
      <c r="J304" s="405"/>
      <c r="K304" s="408"/>
      <c r="L304" s="408"/>
      <c r="M304" s="409"/>
      <c r="N304" s="410">
        <f t="shared" si="44"/>
        <v>0</v>
      </c>
      <c r="O304" s="223"/>
      <c r="P304" s="224"/>
      <c r="Q304" s="224"/>
      <c r="R304" s="224"/>
      <c r="S304" s="224"/>
      <c r="T304" s="225"/>
      <c r="U304" s="411">
        <f t="shared" si="45"/>
        <v>2.5185185185185185E-2</v>
      </c>
      <c r="V304" s="412"/>
      <c r="W304" s="413" t="str">
        <f t="shared" si="46"/>
        <v>0</v>
      </c>
      <c r="X304" s="544"/>
      <c r="Y304" s="229">
        <f t="shared" si="47"/>
        <v>0</v>
      </c>
    </row>
    <row r="305" spans="2:25" ht="18.75" customHeight="1">
      <c r="B305" s="540"/>
      <c r="C305" s="542"/>
      <c r="D305" s="216">
        <v>16</v>
      </c>
      <c r="E305" s="216" t="s">
        <v>7858</v>
      </c>
      <c r="F305" s="405">
        <v>84</v>
      </c>
      <c r="G305" s="406">
        <f t="shared" si="41"/>
        <v>16.8</v>
      </c>
      <c r="H305" s="407">
        <f t="shared" si="42"/>
        <v>46.666666666666664</v>
      </c>
      <c r="I305" s="407">
        <f t="shared" si="43"/>
        <v>1.5555555555555555E-2</v>
      </c>
      <c r="J305" s="405"/>
      <c r="K305" s="408"/>
      <c r="L305" s="408"/>
      <c r="M305" s="409"/>
      <c r="N305" s="410">
        <f t="shared" si="44"/>
        <v>0</v>
      </c>
      <c r="O305" s="223"/>
      <c r="P305" s="224"/>
      <c r="Q305" s="224"/>
      <c r="R305" s="224"/>
      <c r="S305" s="224"/>
      <c r="T305" s="225"/>
      <c r="U305" s="411">
        <f t="shared" si="45"/>
        <v>3.111111111111111E-2</v>
      </c>
      <c r="V305" s="412"/>
      <c r="W305" s="413" t="str">
        <f t="shared" si="46"/>
        <v>0</v>
      </c>
      <c r="X305" s="544"/>
      <c r="Y305" s="229">
        <f t="shared" si="47"/>
        <v>0</v>
      </c>
    </row>
    <row r="306" spans="2:25" ht="18.75" customHeight="1">
      <c r="B306" s="540"/>
      <c r="C306" s="542"/>
      <c r="D306" s="216">
        <v>17</v>
      </c>
      <c r="E306" s="216" t="s">
        <v>72</v>
      </c>
      <c r="F306" s="405">
        <v>116</v>
      </c>
      <c r="G306" s="406">
        <f t="shared" si="41"/>
        <v>23.2</v>
      </c>
      <c r="H306" s="407">
        <f t="shared" si="42"/>
        <v>64.444444444444443</v>
      </c>
      <c r="I306" s="407">
        <f t="shared" si="43"/>
        <v>2.148148148148148E-2</v>
      </c>
      <c r="J306" s="405"/>
      <c r="K306" s="408"/>
      <c r="L306" s="408"/>
      <c r="M306" s="409"/>
      <c r="N306" s="410">
        <f t="shared" si="44"/>
        <v>0</v>
      </c>
      <c r="O306" s="223"/>
      <c r="P306" s="224"/>
      <c r="Q306" s="224"/>
      <c r="R306" s="224"/>
      <c r="S306" s="224"/>
      <c r="T306" s="225"/>
      <c r="U306" s="411">
        <f t="shared" si="45"/>
        <v>4.296296296296296E-2</v>
      </c>
      <c r="V306" s="412"/>
      <c r="W306" s="413" t="str">
        <f t="shared" si="46"/>
        <v>0</v>
      </c>
      <c r="X306" s="544"/>
      <c r="Y306" s="229">
        <f t="shared" si="47"/>
        <v>0</v>
      </c>
    </row>
    <row r="307" spans="2:25" ht="18.75" customHeight="1">
      <c r="B307" s="540"/>
      <c r="C307" s="542"/>
      <c r="D307" s="216">
        <v>18</v>
      </c>
      <c r="E307" s="216" t="s">
        <v>6296</v>
      </c>
      <c r="F307" s="405">
        <v>134</v>
      </c>
      <c r="G307" s="406">
        <f t="shared" si="41"/>
        <v>26.8</v>
      </c>
      <c r="H307" s="407">
        <f t="shared" si="42"/>
        <v>74.444444444444443</v>
      </c>
      <c r="I307" s="407">
        <f t="shared" si="43"/>
        <v>2.4814814814814814E-2</v>
      </c>
      <c r="J307" s="405"/>
      <c r="K307" s="408"/>
      <c r="L307" s="408"/>
      <c r="M307" s="409"/>
      <c r="N307" s="410">
        <f t="shared" si="44"/>
        <v>0</v>
      </c>
      <c r="O307" s="223"/>
      <c r="P307" s="224"/>
      <c r="Q307" s="224"/>
      <c r="R307" s="224"/>
      <c r="S307" s="224"/>
      <c r="T307" s="225"/>
      <c r="U307" s="411">
        <f t="shared" si="45"/>
        <v>4.9629629629629628E-2</v>
      </c>
      <c r="V307" s="412"/>
      <c r="W307" s="413" t="str">
        <f t="shared" si="46"/>
        <v>0</v>
      </c>
      <c r="X307" s="544"/>
      <c r="Y307" s="229">
        <f t="shared" si="47"/>
        <v>0</v>
      </c>
    </row>
    <row r="308" spans="2:25" ht="18.75" customHeight="1">
      <c r="B308" s="540"/>
      <c r="C308" s="542"/>
      <c r="D308" s="216">
        <v>19</v>
      </c>
      <c r="E308" s="216" t="s">
        <v>7859</v>
      </c>
      <c r="F308" s="405">
        <v>178</v>
      </c>
      <c r="G308" s="406">
        <f t="shared" si="41"/>
        <v>35.6</v>
      </c>
      <c r="H308" s="407">
        <f t="shared" si="42"/>
        <v>98.888888888888886</v>
      </c>
      <c r="I308" s="407">
        <f t="shared" si="43"/>
        <v>3.2962962962962965E-2</v>
      </c>
      <c r="J308" s="405"/>
      <c r="K308" s="408"/>
      <c r="L308" s="408"/>
      <c r="M308" s="409"/>
      <c r="N308" s="410">
        <f t="shared" si="44"/>
        <v>0</v>
      </c>
      <c r="O308" s="223"/>
      <c r="P308" s="224"/>
      <c r="Q308" s="224"/>
      <c r="R308" s="224"/>
      <c r="S308" s="224"/>
      <c r="T308" s="225"/>
      <c r="U308" s="411">
        <f t="shared" si="45"/>
        <v>6.5925925925925929E-2</v>
      </c>
      <c r="V308" s="412"/>
      <c r="W308" s="413" t="str">
        <f t="shared" si="46"/>
        <v>0</v>
      </c>
      <c r="X308" s="544"/>
      <c r="Y308" s="229">
        <f t="shared" si="47"/>
        <v>0</v>
      </c>
    </row>
    <row r="309" spans="2:25" ht="18.75" customHeight="1">
      <c r="B309" s="540"/>
      <c r="C309" s="542"/>
      <c r="D309" s="216">
        <v>20</v>
      </c>
      <c r="E309" s="216" t="s">
        <v>7753</v>
      </c>
      <c r="F309" s="405">
        <v>148</v>
      </c>
      <c r="G309" s="406">
        <f t="shared" si="41"/>
        <v>29.6</v>
      </c>
      <c r="H309" s="407">
        <f t="shared" si="42"/>
        <v>82.222222222222214</v>
      </c>
      <c r="I309" s="407">
        <f t="shared" si="43"/>
        <v>2.7407407407407405E-2</v>
      </c>
      <c r="J309" s="405"/>
      <c r="K309" s="408"/>
      <c r="L309" s="408"/>
      <c r="M309" s="409"/>
      <c r="N309" s="410">
        <f t="shared" si="44"/>
        <v>0</v>
      </c>
      <c r="O309" s="223"/>
      <c r="P309" s="224"/>
      <c r="Q309" s="224"/>
      <c r="R309" s="224"/>
      <c r="S309" s="224"/>
      <c r="T309" s="225"/>
      <c r="U309" s="411">
        <f t="shared" si="45"/>
        <v>5.4814814814814809E-2</v>
      </c>
      <c r="V309" s="412"/>
      <c r="W309" s="413" t="str">
        <f t="shared" si="46"/>
        <v>0</v>
      </c>
      <c r="X309" s="544"/>
      <c r="Y309" s="229">
        <f t="shared" si="47"/>
        <v>0</v>
      </c>
    </row>
    <row r="310" spans="2:25" ht="18.75" customHeight="1">
      <c r="B310" s="540"/>
      <c r="C310" s="542"/>
      <c r="D310" s="216">
        <v>21</v>
      </c>
      <c r="E310" s="216" t="s">
        <v>7860</v>
      </c>
      <c r="F310" s="405">
        <v>180</v>
      </c>
      <c r="G310" s="406">
        <f t="shared" si="41"/>
        <v>36</v>
      </c>
      <c r="H310" s="407">
        <f t="shared" si="42"/>
        <v>100</v>
      </c>
      <c r="I310" s="407">
        <f t="shared" si="43"/>
        <v>3.3333333333333333E-2</v>
      </c>
      <c r="J310" s="405"/>
      <c r="K310" s="408"/>
      <c r="L310" s="408"/>
      <c r="M310" s="409"/>
      <c r="N310" s="410">
        <f t="shared" si="44"/>
        <v>0</v>
      </c>
      <c r="O310" s="223"/>
      <c r="P310" s="224"/>
      <c r="Q310" s="224"/>
      <c r="R310" s="224"/>
      <c r="S310" s="224"/>
      <c r="T310" s="225"/>
      <c r="U310" s="411">
        <f t="shared" si="45"/>
        <v>6.6666666666666666E-2</v>
      </c>
      <c r="V310" s="412"/>
      <c r="W310" s="413" t="str">
        <f t="shared" si="46"/>
        <v>0</v>
      </c>
      <c r="X310" s="544"/>
      <c r="Y310" s="229">
        <f t="shared" si="47"/>
        <v>0</v>
      </c>
    </row>
    <row r="311" spans="2:25" ht="18.75" customHeight="1">
      <c r="B311" s="540"/>
      <c r="C311" s="542"/>
      <c r="D311" s="216">
        <v>22</v>
      </c>
      <c r="E311" s="216" t="s">
        <v>7861</v>
      </c>
      <c r="F311" s="405">
        <v>164</v>
      </c>
      <c r="G311" s="406">
        <f t="shared" si="41"/>
        <v>32.799999999999997</v>
      </c>
      <c r="H311" s="407">
        <f t="shared" si="42"/>
        <v>91.111111111111114</v>
      </c>
      <c r="I311" s="407">
        <f t="shared" si="43"/>
        <v>3.037037037037037E-2</v>
      </c>
      <c r="J311" s="405"/>
      <c r="K311" s="408"/>
      <c r="L311" s="408"/>
      <c r="M311" s="409"/>
      <c r="N311" s="410">
        <f t="shared" si="44"/>
        <v>0</v>
      </c>
      <c r="O311" s="223"/>
      <c r="P311" s="224"/>
      <c r="Q311" s="224"/>
      <c r="R311" s="224"/>
      <c r="S311" s="224"/>
      <c r="T311" s="225"/>
      <c r="U311" s="411">
        <f t="shared" si="45"/>
        <v>6.0740740740740741E-2</v>
      </c>
      <c r="V311" s="412"/>
      <c r="W311" s="413" t="str">
        <f t="shared" si="46"/>
        <v>0</v>
      </c>
      <c r="X311" s="544"/>
      <c r="Y311" s="229">
        <f t="shared" si="47"/>
        <v>0</v>
      </c>
    </row>
    <row r="312" spans="2:25" ht="18.75" customHeight="1">
      <c r="B312" s="540"/>
      <c r="C312" s="542"/>
      <c r="D312" s="216">
        <v>23</v>
      </c>
      <c r="E312" s="216" t="s">
        <v>7862</v>
      </c>
      <c r="F312" s="405">
        <v>164</v>
      </c>
      <c r="G312" s="406">
        <f t="shared" si="41"/>
        <v>32.799999999999997</v>
      </c>
      <c r="H312" s="407">
        <f t="shared" si="42"/>
        <v>91.111111111111114</v>
      </c>
      <c r="I312" s="407">
        <f t="shared" si="43"/>
        <v>3.037037037037037E-2</v>
      </c>
      <c r="J312" s="405"/>
      <c r="K312" s="408"/>
      <c r="L312" s="408"/>
      <c r="M312" s="409"/>
      <c r="N312" s="410">
        <f t="shared" si="44"/>
        <v>0</v>
      </c>
      <c r="O312" s="223"/>
      <c r="P312" s="224"/>
      <c r="Q312" s="224"/>
      <c r="R312" s="224"/>
      <c r="S312" s="224"/>
      <c r="T312" s="225"/>
      <c r="U312" s="411">
        <f t="shared" si="45"/>
        <v>6.0740740740740741E-2</v>
      </c>
      <c r="V312" s="412"/>
      <c r="W312" s="413" t="str">
        <f t="shared" si="46"/>
        <v>0</v>
      </c>
      <c r="X312" s="544"/>
      <c r="Y312" s="229">
        <f t="shared" si="47"/>
        <v>0</v>
      </c>
    </row>
    <row r="313" spans="2:25" ht="18.75" customHeight="1">
      <c r="B313" s="540"/>
      <c r="C313" s="542"/>
      <c r="D313" s="216">
        <v>24</v>
      </c>
      <c r="E313" s="216" t="s">
        <v>7863</v>
      </c>
      <c r="F313" s="405">
        <v>198</v>
      </c>
      <c r="G313" s="406">
        <f t="shared" si="41"/>
        <v>39.6</v>
      </c>
      <c r="H313" s="407">
        <f t="shared" si="42"/>
        <v>110</v>
      </c>
      <c r="I313" s="407">
        <f t="shared" si="43"/>
        <v>3.6666666666666667E-2</v>
      </c>
      <c r="J313" s="405"/>
      <c r="K313" s="408"/>
      <c r="L313" s="408"/>
      <c r="M313" s="409"/>
      <c r="N313" s="410">
        <f t="shared" si="44"/>
        <v>0</v>
      </c>
      <c r="O313" s="223"/>
      <c r="P313" s="224"/>
      <c r="Q313" s="224"/>
      <c r="R313" s="224"/>
      <c r="S313" s="224"/>
      <c r="T313" s="225"/>
      <c r="U313" s="411">
        <f t="shared" si="45"/>
        <v>7.3333333333333334E-2</v>
      </c>
      <c r="V313" s="412"/>
      <c r="W313" s="413" t="str">
        <f t="shared" si="46"/>
        <v>0</v>
      </c>
      <c r="X313" s="544"/>
      <c r="Y313" s="229">
        <f t="shared" si="47"/>
        <v>0</v>
      </c>
    </row>
    <row r="314" spans="2:25" ht="18.75" customHeight="1">
      <c r="B314" s="540"/>
      <c r="C314" s="542"/>
      <c r="D314" s="216">
        <v>25</v>
      </c>
      <c r="E314" s="216" t="s">
        <v>7864</v>
      </c>
      <c r="F314" s="405">
        <v>150</v>
      </c>
      <c r="G314" s="406">
        <f t="shared" si="41"/>
        <v>30</v>
      </c>
      <c r="H314" s="407">
        <f t="shared" si="42"/>
        <v>83.333333333333329</v>
      </c>
      <c r="I314" s="407">
        <f t="shared" si="43"/>
        <v>2.7777777777777776E-2</v>
      </c>
      <c r="J314" s="405"/>
      <c r="K314" s="408"/>
      <c r="L314" s="408"/>
      <c r="M314" s="409"/>
      <c r="N314" s="410">
        <f t="shared" si="44"/>
        <v>0</v>
      </c>
      <c r="O314" s="223"/>
      <c r="P314" s="224"/>
      <c r="Q314" s="224"/>
      <c r="R314" s="224"/>
      <c r="S314" s="224"/>
      <c r="T314" s="225"/>
      <c r="U314" s="411">
        <f t="shared" si="45"/>
        <v>5.5555555555555552E-2</v>
      </c>
      <c r="V314" s="412"/>
      <c r="W314" s="413" t="str">
        <f t="shared" si="46"/>
        <v>0</v>
      </c>
      <c r="X314" s="544"/>
      <c r="Y314" s="229">
        <f t="shared" si="47"/>
        <v>0</v>
      </c>
    </row>
    <row r="315" spans="2:25" ht="18.75" customHeight="1">
      <c r="B315" s="540"/>
      <c r="C315" s="542"/>
      <c r="D315" s="216">
        <v>26</v>
      </c>
      <c r="E315" s="216" t="s">
        <v>7865</v>
      </c>
      <c r="F315" s="405">
        <v>168</v>
      </c>
      <c r="G315" s="406">
        <f t="shared" si="41"/>
        <v>33.6</v>
      </c>
      <c r="H315" s="407">
        <f t="shared" si="42"/>
        <v>93.333333333333329</v>
      </c>
      <c r="I315" s="407">
        <f t="shared" si="43"/>
        <v>3.111111111111111E-2</v>
      </c>
      <c r="J315" s="405"/>
      <c r="K315" s="408"/>
      <c r="L315" s="408"/>
      <c r="M315" s="409"/>
      <c r="N315" s="410">
        <f t="shared" si="44"/>
        <v>0</v>
      </c>
      <c r="O315" s="223"/>
      <c r="P315" s="224"/>
      <c r="Q315" s="224"/>
      <c r="R315" s="224"/>
      <c r="S315" s="224"/>
      <c r="T315" s="225"/>
      <c r="U315" s="411">
        <f t="shared" si="45"/>
        <v>6.222222222222222E-2</v>
      </c>
      <c r="V315" s="412"/>
      <c r="W315" s="413" t="str">
        <f t="shared" si="46"/>
        <v>0</v>
      </c>
      <c r="X315" s="544"/>
      <c r="Y315" s="229">
        <f t="shared" si="47"/>
        <v>0</v>
      </c>
    </row>
    <row r="316" spans="2:25" ht="18.75" customHeight="1">
      <c r="B316" s="540"/>
      <c r="C316" s="542"/>
      <c r="D316" s="216">
        <v>27</v>
      </c>
      <c r="E316" s="216" t="s">
        <v>7866</v>
      </c>
      <c r="F316" s="405">
        <v>168</v>
      </c>
      <c r="G316" s="406">
        <f t="shared" si="41"/>
        <v>33.6</v>
      </c>
      <c r="H316" s="407">
        <f t="shared" si="42"/>
        <v>93.333333333333329</v>
      </c>
      <c r="I316" s="407">
        <f t="shared" si="43"/>
        <v>3.111111111111111E-2</v>
      </c>
      <c r="J316" s="405"/>
      <c r="K316" s="408"/>
      <c r="L316" s="408"/>
      <c r="M316" s="409"/>
      <c r="N316" s="410">
        <f t="shared" si="44"/>
        <v>0</v>
      </c>
      <c r="O316" s="223"/>
      <c r="P316" s="224"/>
      <c r="Q316" s="224"/>
      <c r="R316" s="224"/>
      <c r="S316" s="224"/>
      <c r="T316" s="225"/>
      <c r="U316" s="411">
        <f t="shared" si="45"/>
        <v>6.222222222222222E-2</v>
      </c>
      <c r="V316" s="412"/>
      <c r="W316" s="413" t="str">
        <f t="shared" si="46"/>
        <v>0</v>
      </c>
      <c r="X316" s="544"/>
      <c r="Y316" s="229">
        <f t="shared" si="47"/>
        <v>0</v>
      </c>
    </row>
    <row r="317" spans="2:25" ht="18.75" customHeight="1">
      <c r="B317" s="540"/>
      <c r="C317" s="542"/>
      <c r="D317" s="216">
        <v>28</v>
      </c>
      <c r="E317" s="216" t="s">
        <v>7867</v>
      </c>
      <c r="F317" s="405">
        <v>128</v>
      </c>
      <c r="G317" s="406">
        <f t="shared" si="41"/>
        <v>25.6</v>
      </c>
      <c r="H317" s="407">
        <f t="shared" si="42"/>
        <v>71.111111111111114</v>
      </c>
      <c r="I317" s="407">
        <f t="shared" si="43"/>
        <v>2.3703703703703706E-2</v>
      </c>
      <c r="J317" s="405"/>
      <c r="K317" s="408"/>
      <c r="L317" s="408"/>
      <c r="M317" s="409"/>
      <c r="N317" s="410">
        <f t="shared" si="44"/>
        <v>0</v>
      </c>
      <c r="O317" s="223"/>
      <c r="P317" s="224"/>
      <c r="Q317" s="224"/>
      <c r="R317" s="224"/>
      <c r="S317" s="224"/>
      <c r="T317" s="225"/>
      <c r="U317" s="411">
        <f t="shared" si="45"/>
        <v>4.7407407407407412E-2</v>
      </c>
      <c r="V317" s="412"/>
      <c r="W317" s="413" t="str">
        <f t="shared" si="46"/>
        <v>0</v>
      </c>
      <c r="X317" s="544"/>
      <c r="Y317" s="229">
        <f t="shared" si="47"/>
        <v>0</v>
      </c>
    </row>
    <row r="318" spans="2:25" ht="18.75" customHeight="1">
      <c r="B318" s="540"/>
      <c r="C318" s="542"/>
      <c r="D318" s="216">
        <v>29</v>
      </c>
      <c r="E318" s="216" t="s">
        <v>7868</v>
      </c>
      <c r="F318" s="405">
        <v>150</v>
      </c>
      <c r="G318" s="406">
        <f t="shared" si="41"/>
        <v>30</v>
      </c>
      <c r="H318" s="407">
        <f t="shared" si="42"/>
        <v>83.333333333333329</v>
      </c>
      <c r="I318" s="407">
        <f t="shared" si="43"/>
        <v>2.7777777777777776E-2</v>
      </c>
      <c r="J318" s="405"/>
      <c r="K318" s="408"/>
      <c r="L318" s="408"/>
      <c r="M318" s="409"/>
      <c r="N318" s="410">
        <f t="shared" si="44"/>
        <v>0</v>
      </c>
      <c r="O318" s="223"/>
      <c r="P318" s="224"/>
      <c r="Q318" s="224"/>
      <c r="R318" s="224"/>
      <c r="S318" s="224"/>
      <c r="T318" s="225"/>
      <c r="U318" s="411">
        <f t="shared" si="45"/>
        <v>5.5555555555555552E-2</v>
      </c>
      <c r="V318" s="412"/>
      <c r="W318" s="413" t="str">
        <f t="shared" si="46"/>
        <v>0</v>
      </c>
      <c r="X318" s="544"/>
      <c r="Y318" s="229">
        <f t="shared" si="47"/>
        <v>0</v>
      </c>
    </row>
    <row r="319" spans="2:25" ht="18.75" customHeight="1">
      <c r="B319" s="540"/>
      <c r="C319" s="542"/>
      <c r="D319" s="216">
        <v>30</v>
      </c>
      <c r="E319" s="216" t="s">
        <v>7869</v>
      </c>
      <c r="F319" s="405">
        <v>156</v>
      </c>
      <c r="G319" s="406">
        <f t="shared" si="41"/>
        <v>31.2</v>
      </c>
      <c r="H319" s="407">
        <f t="shared" si="42"/>
        <v>86.666666666666671</v>
      </c>
      <c r="I319" s="407">
        <f t="shared" si="43"/>
        <v>2.8888888888888891E-2</v>
      </c>
      <c r="J319" s="405"/>
      <c r="K319" s="408"/>
      <c r="L319" s="408"/>
      <c r="M319" s="409"/>
      <c r="N319" s="410">
        <f t="shared" si="44"/>
        <v>0</v>
      </c>
      <c r="O319" s="223"/>
      <c r="P319" s="224"/>
      <c r="Q319" s="224"/>
      <c r="R319" s="224"/>
      <c r="S319" s="224"/>
      <c r="T319" s="225"/>
      <c r="U319" s="411">
        <f t="shared" si="45"/>
        <v>5.7777777777777782E-2</v>
      </c>
      <c r="V319" s="412"/>
      <c r="W319" s="413" t="str">
        <f t="shared" si="46"/>
        <v>0</v>
      </c>
      <c r="X319" s="544"/>
      <c r="Y319" s="229">
        <f t="shared" si="47"/>
        <v>0</v>
      </c>
    </row>
    <row r="320" spans="2:25" ht="18.75" customHeight="1">
      <c r="B320" s="540"/>
      <c r="C320" s="542"/>
      <c r="D320" s="216">
        <v>31</v>
      </c>
      <c r="E320" s="216" t="s">
        <v>7870</v>
      </c>
      <c r="F320" s="405">
        <v>176</v>
      </c>
      <c r="G320" s="406">
        <f t="shared" si="41"/>
        <v>35.200000000000003</v>
      </c>
      <c r="H320" s="407">
        <f t="shared" si="42"/>
        <v>97.777777777777771</v>
      </c>
      <c r="I320" s="407">
        <f t="shared" si="43"/>
        <v>3.259259259259259E-2</v>
      </c>
      <c r="J320" s="405"/>
      <c r="K320" s="408"/>
      <c r="L320" s="408"/>
      <c r="M320" s="409"/>
      <c r="N320" s="410">
        <f t="shared" si="44"/>
        <v>0</v>
      </c>
      <c r="O320" s="223"/>
      <c r="P320" s="224"/>
      <c r="Q320" s="224"/>
      <c r="R320" s="224"/>
      <c r="S320" s="224"/>
      <c r="T320" s="225"/>
      <c r="U320" s="411">
        <f t="shared" si="45"/>
        <v>6.5185185185185179E-2</v>
      </c>
      <c r="V320" s="412"/>
      <c r="W320" s="413" t="str">
        <f t="shared" si="46"/>
        <v>0</v>
      </c>
      <c r="X320" s="544"/>
      <c r="Y320" s="229">
        <f t="shared" si="47"/>
        <v>0</v>
      </c>
    </row>
    <row r="321" spans="2:25" ht="18.75" customHeight="1">
      <c r="B321" s="540"/>
      <c r="C321" s="542"/>
      <c r="D321" s="216">
        <v>32</v>
      </c>
      <c r="E321" s="216" t="s">
        <v>7871</v>
      </c>
      <c r="F321" s="405">
        <v>156</v>
      </c>
      <c r="G321" s="406">
        <f t="shared" si="41"/>
        <v>31.2</v>
      </c>
      <c r="H321" s="407">
        <f t="shared" si="42"/>
        <v>86.666666666666671</v>
      </c>
      <c r="I321" s="407">
        <f t="shared" si="43"/>
        <v>2.8888888888888891E-2</v>
      </c>
      <c r="J321" s="405"/>
      <c r="K321" s="408"/>
      <c r="L321" s="408"/>
      <c r="M321" s="409"/>
      <c r="N321" s="410">
        <f t="shared" si="44"/>
        <v>0</v>
      </c>
      <c r="O321" s="223"/>
      <c r="P321" s="224"/>
      <c r="Q321" s="224"/>
      <c r="R321" s="224"/>
      <c r="S321" s="224"/>
      <c r="T321" s="225"/>
      <c r="U321" s="411">
        <f t="shared" si="45"/>
        <v>5.7777777777777782E-2</v>
      </c>
      <c r="V321" s="412"/>
      <c r="W321" s="413" t="str">
        <f t="shared" si="46"/>
        <v>0</v>
      </c>
      <c r="X321" s="544"/>
      <c r="Y321" s="229">
        <f t="shared" si="47"/>
        <v>0</v>
      </c>
    </row>
    <row r="322" spans="2:25" ht="18.75" customHeight="1">
      <c r="B322" s="540"/>
      <c r="C322" s="542"/>
      <c r="D322" s="216">
        <v>33</v>
      </c>
      <c r="E322" s="216" t="s">
        <v>7625</v>
      </c>
      <c r="F322" s="405">
        <v>142</v>
      </c>
      <c r="G322" s="406">
        <f t="shared" si="41"/>
        <v>28.4</v>
      </c>
      <c r="H322" s="407">
        <f t="shared" si="42"/>
        <v>78.888888888888886</v>
      </c>
      <c r="I322" s="407">
        <f t="shared" si="43"/>
        <v>2.6296296296296297E-2</v>
      </c>
      <c r="J322" s="405"/>
      <c r="K322" s="408"/>
      <c r="L322" s="408"/>
      <c r="M322" s="409"/>
      <c r="N322" s="410">
        <f t="shared" si="44"/>
        <v>0</v>
      </c>
      <c r="O322" s="223"/>
      <c r="P322" s="224"/>
      <c r="Q322" s="224"/>
      <c r="R322" s="224"/>
      <c r="S322" s="224"/>
      <c r="T322" s="225"/>
      <c r="U322" s="411">
        <f t="shared" si="45"/>
        <v>5.2592592592592594E-2</v>
      </c>
      <c r="V322" s="412"/>
      <c r="W322" s="413" t="str">
        <f t="shared" si="46"/>
        <v>0</v>
      </c>
      <c r="X322" s="544"/>
      <c r="Y322" s="229">
        <f t="shared" si="47"/>
        <v>0</v>
      </c>
    </row>
    <row r="323" spans="2:25" ht="18.75" customHeight="1">
      <c r="B323" s="540"/>
      <c r="C323" s="542"/>
      <c r="D323" s="216">
        <v>34</v>
      </c>
      <c r="E323" s="216" t="s">
        <v>7631</v>
      </c>
      <c r="F323" s="405">
        <v>150</v>
      </c>
      <c r="G323" s="406">
        <f t="shared" si="41"/>
        <v>30</v>
      </c>
      <c r="H323" s="407">
        <f t="shared" si="42"/>
        <v>83.333333333333329</v>
      </c>
      <c r="I323" s="407">
        <f t="shared" si="43"/>
        <v>2.7777777777777776E-2</v>
      </c>
      <c r="J323" s="405"/>
      <c r="K323" s="408"/>
      <c r="L323" s="408"/>
      <c r="M323" s="409"/>
      <c r="N323" s="410">
        <f t="shared" si="44"/>
        <v>0</v>
      </c>
      <c r="O323" s="223"/>
      <c r="P323" s="224"/>
      <c r="Q323" s="224"/>
      <c r="R323" s="224"/>
      <c r="S323" s="224"/>
      <c r="T323" s="225"/>
      <c r="U323" s="411">
        <f t="shared" si="45"/>
        <v>5.5555555555555552E-2</v>
      </c>
      <c r="V323" s="412"/>
      <c r="W323" s="413" t="str">
        <f t="shared" si="46"/>
        <v>0</v>
      </c>
      <c r="X323" s="544"/>
      <c r="Y323" s="229">
        <f t="shared" si="47"/>
        <v>0</v>
      </c>
    </row>
    <row r="324" spans="2:25" ht="18.75" customHeight="1">
      <c r="B324" s="540"/>
      <c r="C324" s="542"/>
      <c r="D324" s="216">
        <v>35</v>
      </c>
      <c r="E324" s="216" t="s">
        <v>6511</v>
      </c>
      <c r="F324" s="405">
        <v>162</v>
      </c>
      <c r="G324" s="406">
        <f t="shared" si="41"/>
        <v>32.4</v>
      </c>
      <c r="H324" s="407">
        <f t="shared" si="42"/>
        <v>90</v>
      </c>
      <c r="I324" s="407">
        <f t="shared" si="43"/>
        <v>0.03</v>
      </c>
      <c r="J324" s="405"/>
      <c r="K324" s="408"/>
      <c r="L324" s="408"/>
      <c r="M324" s="409"/>
      <c r="N324" s="410">
        <f t="shared" si="44"/>
        <v>0</v>
      </c>
      <c r="O324" s="223"/>
      <c r="P324" s="224"/>
      <c r="Q324" s="224"/>
      <c r="R324" s="224"/>
      <c r="S324" s="224"/>
      <c r="T324" s="225"/>
      <c r="U324" s="411">
        <f t="shared" si="45"/>
        <v>0.06</v>
      </c>
      <c r="V324" s="412"/>
      <c r="W324" s="413" t="str">
        <f t="shared" si="46"/>
        <v>0</v>
      </c>
      <c r="X324" s="544"/>
      <c r="Y324" s="229">
        <f t="shared" si="47"/>
        <v>0</v>
      </c>
    </row>
    <row r="325" spans="2:25" ht="18.75" customHeight="1">
      <c r="B325" s="540"/>
      <c r="C325" s="542"/>
      <c r="D325" s="216">
        <v>36</v>
      </c>
      <c r="E325" s="216" t="s">
        <v>5990</v>
      </c>
      <c r="F325" s="405">
        <v>138</v>
      </c>
      <c r="G325" s="406">
        <f t="shared" si="41"/>
        <v>27.6</v>
      </c>
      <c r="H325" s="407">
        <f t="shared" si="42"/>
        <v>76.666666666666671</v>
      </c>
      <c r="I325" s="407">
        <f t="shared" si="43"/>
        <v>2.5555555555555557E-2</v>
      </c>
      <c r="J325" s="405"/>
      <c r="K325" s="408"/>
      <c r="L325" s="408"/>
      <c r="M325" s="409"/>
      <c r="N325" s="410">
        <f t="shared" si="44"/>
        <v>0</v>
      </c>
      <c r="O325" s="223"/>
      <c r="P325" s="224"/>
      <c r="Q325" s="224"/>
      <c r="R325" s="224"/>
      <c r="S325" s="224"/>
      <c r="T325" s="225"/>
      <c r="U325" s="411">
        <f t="shared" si="45"/>
        <v>5.1111111111111114E-2</v>
      </c>
      <c r="V325" s="412"/>
      <c r="W325" s="413" t="str">
        <f t="shared" si="46"/>
        <v>0</v>
      </c>
      <c r="X325" s="544"/>
      <c r="Y325" s="229">
        <f t="shared" si="47"/>
        <v>0</v>
      </c>
    </row>
    <row r="326" spans="2:25" ht="18.75" customHeight="1">
      <c r="B326" s="540"/>
      <c r="C326" s="542"/>
      <c r="D326" s="216">
        <v>37</v>
      </c>
      <c r="E326" s="216" t="s">
        <v>7872</v>
      </c>
      <c r="F326" s="405">
        <v>108</v>
      </c>
      <c r="G326" s="406">
        <f t="shared" si="41"/>
        <v>21.6</v>
      </c>
      <c r="H326" s="407">
        <f t="shared" si="42"/>
        <v>60</v>
      </c>
      <c r="I326" s="407">
        <f t="shared" si="43"/>
        <v>0.02</v>
      </c>
      <c r="J326" s="405"/>
      <c r="K326" s="408"/>
      <c r="L326" s="408"/>
      <c r="M326" s="409"/>
      <c r="N326" s="410">
        <f t="shared" si="44"/>
        <v>0</v>
      </c>
      <c r="O326" s="223"/>
      <c r="P326" s="224"/>
      <c r="Q326" s="224"/>
      <c r="R326" s="224"/>
      <c r="S326" s="224"/>
      <c r="T326" s="225"/>
      <c r="U326" s="411">
        <f t="shared" si="45"/>
        <v>0.04</v>
      </c>
      <c r="V326" s="412"/>
      <c r="W326" s="413" t="str">
        <f t="shared" si="46"/>
        <v>0</v>
      </c>
      <c r="X326" s="544"/>
      <c r="Y326" s="229">
        <f t="shared" si="47"/>
        <v>0</v>
      </c>
    </row>
    <row r="327" spans="2:25" ht="18.75" customHeight="1">
      <c r="B327" s="540"/>
      <c r="C327" s="542"/>
      <c r="D327" s="216">
        <v>38</v>
      </c>
      <c r="E327" s="216" t="s">
        <v>5631</v>
      </c>
      <c r="F327" s="405">
        <v>128</v>
      </c>
      <c r="G327" s="406">
        <f t="shared" si="41"/>
        <v>25.6</v>
      </c>
      <c r="H327" s="407">
        <f t="shared" si="42"/>
        <v>71.111111111111114</v>
      </c>
      <c r="I327" s="407">
        <f t="shared" si="43"/>
        <v>2.3703703703703706E-2</v>
      </c>
      <c r="J327" s="405"/>
      <c r="K327" s="408"/>
      <c r="L327" s="408"/>
      <c r="M327" s="409"/>
      <c r="N327" s="410">
        <f t="shared" si="44"/>
        <v>0</v>
      </c>
      <c r="O327" s="223"/>
      <c r="P327" s="224"/>
      <c r="Q327" s="224"/>
      <c r="R327" s="224"/>
      <c r="S327" s="224"/>
      <c r="T327" s="225"/>
      <c r="U327" s="411">
        <f t="shared" si="45"/>
        <v>4.7407407407407412E-2</v>
      </c>
      <c r="V327" s="412"/>
      <c r="W327" s="413" t="str">
        <f t="shared" si="46"/>
        <v>0</v>
      </c>
      <c r="X327" s="544"/>
      <c r="Y327" s="229">
        <f t="shared" si="47"/>
        <v>0</v>
      </c>
    </row>
    <row r="328" spans="2:25" ht="18.75" customHeight="1">
      <c r="B328" s="540"/>
      <c r="C328" s="542"/>
      <c r="D328" s="216">
        <v>39</v>
      </c>
      <c r="E328" s="216" t="s">
        <v>7873</v>
      </c>
      <c r="F328" s="405">
        <v>148</v>
      </c>
      <c r="G328" s="406">
        <f t="shared" si="41"/>
        <v>29.6</v>
      </c>
      <c r="H328" s="407">
        <f t="shared" si="42"/>
        <v>82.222222222222214</v>
      </c>
      <c r="I328" s="407">
        <f t="shared" si="43"/>
        <v>2.7407407407407405E-2</v>
      </c>
      <c r="J328" s="405"/>
      <c r="K328" s="408"/>
      <c r="L328" s="408"/>
      <c r="M328" s="409"/>
      <c r="N328" s="410">
        <f t="shared" si="44"/>
        <v>0</v>
      </c>
      <c r="O328" s="223"/>
      <c r="P328" s="224"/>
      <c r="Q328" s="224"/>
      <c r="R328" s="224"/>
      <c r="S328" s="224"/>
      <c r="T328" s="225"/>
      <c r="U328" s="411">
        <f t="shared" si="45"/>
        <v>5.4814814814814809E-2</v>
      </c>
      <c r="V328" s="412"/>
      <c r="W328" s="413" t="str">
        <f t="shared" si="46"/>
        <v>0</v>
      </c>
      <c r="X328" s="544"/>
      <c r="Y328" s="229">
        <f t="shared" si="47"/>
        <v>0</v>
      </c>
    </row>
    <row r="329" spans="2:25" ht="18.75" customHeight="1">
      <c r="B329" s="540"/>
      <c r="C329" s="542"/>
      <c r="D329" s="216">
        <v>40</v>
      </c>
      <c r="E329" s="216" t="s">
        <v>7874</v>
      </c>
      <c r="F329" s="405">
        <v>114</v>
      </c>
      <c r="G329" s="406">
        <f t="shared" si="41"/>
        <v>22.8</v>
      </c>
      <c r="H329" s="407">
        <f t="shared" si="42"/>
        <v>63.333333333333329</v>
      </c>
      <c r="I329" s="407">
        <f t="shared" si="43"/>
        <v>2.1111111111111108E-2</v>
      </c>
      <c r="J329" s="405"/>
      <c r="K329" s="408"/>
      <c r="L329" s="408"/>
      <c r="M329" s="409"/>
      <c r="N329" s="410">
        <f t="shared" si="44"/>
        <v>0</v>
      </c>
      <c r="O329" s="223"/>
      <c r="P329" s="224"/>
      <c r="Q329" s="224"/>
      <c r="R329" s="224"/>
      <c r="S329" s="224"/>
      <c r="T329" s="225"/>
      <c r="U329" s="411">
        <f t="shared" si="45"/>
        <v>4.2222222222222217E-2</v>
      </c>
      <c r="V329" s="412"/>
      <c r="W329" s="413" t="str">
        <f t="shared" si="46"/>
        <v>0</v>
      </c>
      <c r="X329" s="544"/>
      <c r="Y329" s="229">
        <f t="shared" si="47"/>
        <v>0</v>
      </c>
    </row>
    <row r="330" spans="2:25" ht="18.75" customHeight="1">
      <c r="B330" s="540"/>
      <c r="C330" s="542"/>
      <c r="D330" s="216">
        <v>41</v>
      </c>
      <c r="E330" s="216" t="s">
        <v>7748</v>
      </c>
      <c r="F330" s="405">
        <v>130</v>
      </c>
      <c r="G330" s="406">
        <f t="shared" si="41"/>
        <v>26</v>
      </c>
      <c r="H330" s="407">
        <f t="shared" si="42"/>
        <v>72.222222222222214</v>
      </c>
      <c r="I330" s="407">
        <f t="shared" si="43"/>
        <v>2.4074074074074071E-2</v>
      </c>
      <c r="J330" s="405"/>
      <c r="K330" s="408"/>
      <c r="L330" s="408"/>
      <c r="M330" s="409"/>
      <c r="N330" s="410">
        <f t="shared" si="44"/>
        <v>0</v>
      </c>
      <c r="O330" s="223"/>
      <c r="P330" s="224"/>
      <c r="Q330" s="224"/>
      <c r="R330" s="224"/>
      <c r="S330" s="224"/>
      <c r="T330" s="225"/>
      <c r="U330" s="411">
        <f t="shared" si="45"/>
        <v>4.8148148148148141E-2</v>
      </c>
      <c r="V330" s="412"/>
      <c r="W330" s="413" t="str">
        <f t="shared" si="46"/>
        <v>0</v>
      </c>
      <c r="X330" s="544"/>
      <c r="Y330" s="229">
        <f t="shared" si="47"/>
        <v>0</v>
      </c>
    </row>
    <row r="331" spans="2:25" ht="18.75" customHeight="1">
      <c r="B331" s="540"/>
      <c r="C331" s="542"/>
      <c r="D331" s="216">
        <v>42</v>
      </c>
      <c r="E331" s="216" t="s">
        <v>7875</v>
      </c>
      <c r="F331" s="405">
        <v>117</v>
      </c>
      <c r="G331" s="406">
        <f t="shared" si="41"/>
        <v>23.4</v>
      </c>
      <c r="H331" s="407">
        <f t="shared" si="42"/>
        <v>65</v>
      </c>
      <c r="I331" s="407">
        <f t="shared" si="43"/>
        <v>2.1666666666666667E-2</v>
      </c>
      <c r="J331" s="405"/>
      <c r="K331" s="408"/>
      <c r="L331" s="408"/>
      <c r="M331" s="409"/>
      <c r="N331" s="410">
        <f t="shared" si="44"/>
        <v>0</v>
      </c>
      <c r="O331" s="223"/>
      <c r="P331" s="224"/>
      <c r="Q331" s="224"/>
      <c r="R331" s="224"/>
      <c r="S331" s="224"/>
      <c r="T331" s="225"/>
      <c r="U331" s="411">
        <f t="shared" si="45"/>
        <v>4.3333333333333335E-2</v>
      </c>
      <c r="V331" s="412"/>
      <c r="W331" s="413" t="str">
        <f t="shared" si="46"/>
        <v>0</v>
      </c>
      <c r="X331" s="544"/>
      <c r="Y331" s="229">
        <f t="shared" si="47"/>
        <v>0</v>
      </c>
    </row>
    <row r="332" spans="2:25" ht="18.75" customHeight="1">
      <c r="B332" s="540"/>
      <c r="C332" s="542"/>
      <c r="D332" s="216"/>
      <c r="E332" s="216"/>
      <c r="F332" s="405"/>
      <c r="G332" s="406">
        <f t="shared" si="41"/>
        <v>0</v>
      </c>
      <c r="H332" s="407">
        <f t="shared" si="42"/>
        <v>0</v>
      </c>
      <c r="I332" s="407">
        <f t="shared" si="43"/>
        <v>0</v>
      </c>
      <c r="J332" s="405"/>
      <c r="K332" s="408"/>
      <c r="L332" s="408"/>
      <c r="M332" s="409"/>
      <c r="N332" s="410">
        <f t="shared" si="44"/>
        <v>0</v>
      </c>
      <c r="O332" s="223"/>
      <c r="P332" s="224"/>
      <c r="Q332" s="224"/>
      <c r="R332" s="224"/>
      <c r="S332" s="224"/>
      <c r="T332" s="225"/>
      <c r="U332" s="411">
        <f t="shared" si="45"/>
        <v>0</v>
      </c>
      <c r="V332" s="412"/>
      <c r="W332" s="413" t="str">
        <f t="shared" si="46"/>
        <v>0</v>
      </c>
      <c r="X332" s="544"/>
      <c r="Y332" s="229">
        <f t="shared" si="47"/>
        <v>0</v>
      </c>
    </row>
    <row r="333" spans="2:25" ht="18.75" customHeight="1">
      <c r="B333" s="540"/>
      <c r="C333" s="542"/>
      <c r="D333" s="216"/>
      <c r="E333" s="216"/>
      <c r="F333" s="405"/>
      <c r="G333" s="406">
        <f t="shared" si="41"/>
        <v>0</v>
      </c>
      <c r="H333" s="407">
        <f t="shared" si="42"/>
        <v>0</v>
      </c>
      <c r="I333" s="407">
        <f t="shared" si="43"/>
        <v>0</v>
      </c>
      <c r="J333" s="405"/>
      <c r="K333" s="408"/>
      <c r="L333" s="408"/>
      <c r="M333" s="409"/>
      <c r="N333" s="410">
        <f t="shared" si="44"/>
        <v>0</v>
      </c>
      <c r="O333" s="223"/>
      <c r="P333" s="224"/>
      <c r="Q333" s="224"/>
      <c r="R333" s="224"/>
      <c r="S333" s="224"/>
      <c r="T333" s="225"/>
      <c r="U333" s="411">
        <f t="shared" si="45"/>
        <v>0</v>
      </c>
      <c r="V333" s="412"/>
      <c r="W333" s="413" t="str">
        <f t="shared" si="46"/>
        <v>0</v>
      </c>
      <c r="X333" s="544"/>
      <c r="Y333" s="229">
        <f t="shared" si="47"/>
        <v>0</v>
      </c>
    </row>
    <row r="334" spans="2:25" ht="18.75" customHeight="1">
      <c r="B334" s="548"/>
      <c r="C334" s="549"/>
      <c r="D334" s="216"/>
      <c r="E334" s="216"/>
      <c r="F334" s="405"/>
      <c r="G334" s="406">
        <f>F334/$G$15</f>
        <v>0</v>
      </c>
      <c r="H334" s="407">
        <f>F334/$H$15</f>
        <v>0</v>
      </c>
      <c r="I334" s="407">
        <f>H334/$I$15</f>
        <v>0</v>
      </c>
      <c r="J334" s="405"/>
      <c r="K334" s="408"/>
      <c r="L334" s="408"/>
      <c r="M334" s="414"/>
      <c r="N334" s="410">
        <f>M334/$N$15</f>
        <v>0</v>
      </c>
      <c r="O334" s="231"/>
      <c r="P334" s="231"/>
      <c r="Q334" s="231"/>
      <c r="R334" s="231"/>
      <c r="S334" s="231"/>
      <c r="T334" s="225"/>
      <c r="U334" s="411">
        <f>H334/$U$15</f>
        <v>0</v>
      </c>
      <c r="V334" s="412"/>
      <c r="W334" s="413" t="str">
        <f>IF(V334&lt;1,"0",IF(V334&lt;5,"2",IF(V334&gt;=5,"6")))</f>
        <v>0</v>
      </c>
      <c r="X334" s="547"/>
      <c r="Y334" s="229">
        <f t="shared" si="47"/>
        <v>0</v>
      </c>
    </row>
    <row r="335" spans="2:25">
      <c r="B335" s="415"/>
      <c r="C335" s="416" t="s">
        <v>111</v>
      </c>
      <c r="D335" s="417"/>
      <c r="E335" s="418">
        <f>COUNTA(E290:E334)</f>
        <v>42</v>
      </c>
      <c r="F335" s="418">
        <f>SUM(F290:F334)</f>
        <v>6257</v>
      </c>
      <c r="G335" s="418">
        <f>SUM(G290:G334)</f>
        <v>1251.3999999999999</v>
      </c>
      <c r="H335" s="418">
        <f>SUM(H290:H334)</f>
        <v>3476.1111111111113</v>
      </c>
      <c r="I335" s="418">
        <f>SUM(I290:I334)</f>
        <v>1.1587037037037038</v>
      </c>
      <c r="J335" s="418">
        <f>COUNTA(J290:J334)</f>
        <v>1</v>
      </c>
      <c r="K335" s="418">
        <f>COUNTA(K290:K334)</f>
        <v>1</v>
      </c>
      <c r="L335" s="418">
        <f>COUNTA(L290:L334)</f>
        <v>0</v>
      </c>
      <c r="M335" s="418">
        <f>SUM(M290:M334)</f>
        <v>3476.1111111111113</v>
      </c>
      <c r="N335" s="418">
        <f>SUM(N290:N334)</f>
        <v>69.522222222222226</v>
      </c>
      <c r="O335" s="419"/>
      <c r="P335" s="420">
        <f>COUNTIF(P290:P334, "YES")</f>
        <v>0</v>
      </c>
      <c r="Q335" s="419"/>
      <c r="R335" s="419"/>
      <c r="S335" s="419"/>
      <c r="T335" s="419"/>
      <c r="U335" s="418">
        <f>SUM(U290:U334)</f>
        <v>2.3174074074074076</v>
      </c>
      <c r="V335" s="418">
        <f>SUM(V290:V334)</f>
        <v>2.3174074074074076</v>
      </c>
      <c r="W335" s="418">
        <f t="array" ref="W335">SUM(ABS(W290:W334))</f>
        <v>2</v>
      </c>
      <c r="X335" s="420" t="str">
        <f>IF(X290&lt;0.2, "0", IF(X290&lt;=2, "2", IF(X290&gt;2, ROUND(X290,0))))</f>
        <v>2</v>
      </c>
      <c r="Y335" s="418">
        <f>SUM(Y290:Y334)</f>
        <v>1</v>
      </c>
    </row>
    <row r="336" spans="2:25" ht="18.75" customHeight="1">
      <c r="B336" s="539">
        <v>7</v>
      </c>
      <c r="C336" s="541" t="s">
        <v>7876</v>
      </c>
      <c r="D336" s="216">
        <v>1</v>
      </c>
      <c r="E336" s="216" t="s">
        <v>1360</v>
      </c>
      <c r="F336" s="405">
        <v>285</v>
      </c>
      <c r="G336" s="406">
        <f t="shared" ref="G336:G383" si="48">F336/$G$15</f>
        <v>57</v>
      </c>
      <c r="H336" s="407">
        <f t="shared" ref="H336:H383" si="49">F336/$H$15</f>
        <v>158.33333333333334</v>
      </c>
      <c r="I336" s="407">
        <f t="shared" ref="I336:I383" si="50">H336/$I$15</f>
        <v>5.2777777777777778E-2</v>
      </c>
      <c r="J336" s="405"/>
      <c r="K336" s="408"/>
      <c r="L336" s="408"/>
      <c r="M336" s="409"/>
      <c r="N336" s="410">
        <f t="shared" ref="N336:N383" si="51">M336/$N$15</f>
        <v>0</v>
      </c>
      <c r="O336" s="223"/>
      <c r="P336" s="224"/>
      <c r="Q336" s="224"/>
      <c r="R336" s="224"/>
      <c r="S336" s="224"/>
      <c r="T336" s="225"/>
      <c r="U336" s="411">
        <f t="shared" ref="U336:U383" si="52">H336/$U$15</f>
        <v>0.10555555555555556</v>
      </c>
      <c r="V336" s="412"/>
      <c r="W336" s="413" t="str">
        <f t="shared" ref="W336:W383" si="53">IF(V336&lt;1,"0",IF(V336&lt;5,"2",IF(V336&gt;=5,"6")))</f>
        <v>0</v>
      </c>
      <c r="X336" s="543">
        <f>K384/$X$15</f>
        <v>0.66666666666666663</v>
      </c>
      <c r="Y336" s="229">
        <f t="shared" ref="Y336:Y383" si="54">W336/2</f>
        <v>0</v>
      </c>
    </row>
    <row r="337" spans="2:25" ht="18.75" customHeight="1">
      <c r="B337" s="540"/>
      <c r="C337" s="542"/>
      <c r="D337" s="216">
        <v>2</v>
      </c>
      <c r="E337" s="216" t="s">
        <v>7877</v>
      </c>
      <c r="F337" s="405">
        <v>325</v>
      </c>
      <c r="G337" s="406">
        <f t="shared" si="48"/>
        <v>65</v>
      </c>
      <c r="H337" s="407">
        <f t="shared" si="49"/>
        <v>180.55555555555554</v>
      </c>
      <c r="I337" s="407">
        <f t="shared" si="50"/>
        <v>6.0185185185185182E-2</v>
      </c>
      <c r="J337" s="405"/>
      <c r="K337" s="408"/>
      <c r="L337" s="408"/>
      <c r="M337" s="409"/>
      <c r="N337" s="410">
        <f t="shared" si="51"/>
        <v>0</v>
      </c>
      <c r="O337" s="223"/>
      <c r="P337" s="224"/>
      <c r="Q337" s="224"/>
      <c r="R337" s="224"/>
      <c r="S337" s="224"/>
      <c r="T337" s="225"/>
      <c r="U337" s="411">
        <f t="shared" si="52"/>
        <v>0.12037037037037036</v>
      </c>
      <c r="V337" s="412"/>
      <c r="W337" s="413" t="str">
        <f t="shared" si="53"/>
        <v>0</v>
      </c>
      <c r="X337" s="544"/>
      <c r="Y337" s="229">
        <f t="shared" si="54"/>
        <v>0</v>
      </c>
    </row>
    <row r="338" spans="2:25" ht="18.75" customHeight="1">
      <c r="B338" s="540"/>
      <c r="C338" s="542"/>
      <c r="D338" s="216">
        <v>3</v>
      </c>
      <c r="E338" s="216" t="s">
        <v>7878</v>
      </c>
      <c r="F338" s="405">
        <v>345</v>
      </c>
      <c r="G338" s="406">
        <f t="shared" si="48"/>
        <v>69</v>
      </c>
      <c r="H338" s="407">
        <f t="shared" si="49"/>
        <v>191.66666666666666</v>
      </c>
      <c r="I338" s="407">
        <f t="shared" si="50"/>
        <v>6.3888888888888884E-2</v>
      </c>
      <c r="J338" s="405"/>
      <c r="K338" s="408"/>
      <c r="L338" s="408"/>
      <c r="M338" s="409"/>
      <c r="N338" s="410">
        <f t="shared" si="51"/>
        <v>0</v>
      </c>
      <c r="O338" s="223"/>
      <c r="P338" s="224"/>
      <c r="Q338" s="224"/>
      <c r="R338" s="224"/>
      <c r="S338" s="224"/>
      <c r="T338" s="225"/>
      <c r="U338" s="411">
        <f t="shared" si="52"/>
        <v>0.12777777777777777</v>
      </c>
      <c r="V338" s="412"/>
      <c r="W338" s="413" t="str">
        <f t="shared" si="53"/>
        <v>0</v>
      </c>
      <c r="X338" s="544"/>
      <c r="Y338" s="229">
        <f t="shared" si="54"/>
        <v>0</v>
      </c>
    </row>
    <row r="339" spans="2:25" ht="18.75" customHeight="1">
      <c r="B339" s="540"/>
      <c r="C339" s="542"/>
      <c r="D339" s="216">
        <v>4</v>
      </c>
      <c r="E339" s="216" t="s">
        <v>7879</v>
      </c>
      <c r="F339" s="405">
        <v>320</v>
      </c>
      <c r="G339" s="406">
        <f t="shared" si="48"/>
        <v>64</v>
      </c>
      <c r="H339" s="407">
        <f t="shared" si="49"/>
        <v>177.77777777777777</v>
      </c>
      <c r="I339" s="407">
        <f t="shared" si="50"/>
        <v>5.9259259259259255E-2</v>
      </c>
      <c r="J339" s="405"/>
      <c r="K339" s="408"/>
      <c r="L339" s="408"/>
      <c r="M339" s="409"/>
      <c r="N339" s="410">
        <f t="shared" si="51"/>
        <v>0</v>
      </c>
      <c r="O339" s="223"/>
      <c r="P339" s="224"/>
      <c r="Q339" s="224"/>
      <c r="R339" s="224"/>
      <c r="S339" s="224"/>
      <c r="T339" s="225"/>
      <c r="U339" s="411">
        <f t="shared" si="52"/>
        <v>0.11851851851851851</v>
      </c>
      <c r="V339" s="412"/>
      <c r="W339" s="413" t="str">
        <f t="shared" si="53"/>
        <v>0</v>
      </c>
      <c r="X339" s="544"/>
      <c r="Y339" s="229">
        <f t="shared" si="54"/>
        <v>0</v>
      </c>
    </row>
    <row r="340" spans="2:25" ht="18.75" customHeight="1">
      <c r="B340" s="540"/>
      <c r="C340" s="542"/>
      <c r="D340" s="216">
        <v>5</v>
      </c>
      <c r="E340" s="216" t="s">
        <v>7839</v>
      </c>
      <c r="F340" s="405">
        <v>308</v>
      </c>
      <c r="G340" s="406">
        <f t="shared" si="48"/>
        <v>61.6</v>
      </c>
      <c r="H340" s="407">
        <f t="shared" si="49"/>
        <v>171.11111111111111</v>
      </c>
      <c r="I340" s="407">
        <f t="shared" si="50"/>
        <v>5.7037037037037039E-2</v>
      </c>
      <c r="J340" s="405"/>
      <c r="K340" s="408"/>
      <c r="L340" s="408"/>
      <c r="M340" s="409"/>
      <c r="N340" s="410">
        <f t="shared" si="51"/>
        <v>0</v>
      </c>
      <c r="O340" s="223"/>
      <c r="P340" s="224"/>
      <c r="Q340" s="224"/>
      <c r="R340" s="224"/>
      <c r="S340" s="224"/>
      <c r="T340" s="225"/>
      <c r="U340" s="411">
        <f t="shared" si="52"/>
        <v>0.11407407407407408</v>
      </c>
      <c r="V340" s="412"/>
      <c r="W340" s="413" t="str">
        <f t="shared" si="53"/>
        <v>0</v>
      </c>
      <c r="X340" s="544"/>
      <c r="Y340" s="229">
        <f t="shared" si="54"/>
        <v>0</v>
      </c>
    </row>
    <row r="341" spans="2:25" ht="18.75" customHeight="1">
      <c r="B341" s="540"/>
      <c r="C341" s="542"/>
      <c r="D341" s="216">
        <v>6</v>
      </c>
      <c r="E341" s="216" t="s">
        <v>7880</v>
      </c>
      <c r="F341" s="405">
        <v>56</v>
      </c>
      <c r="G341" s="406">
        <f t="shared" si="48"/>
        <v>11.2</v>
      </c>
      <c r="H341" s="407">
        <f t="shared" si="49"/>
        <v>31.111111111111111</v>
      </c>
      <c r="I341" s="407">
        <f t="shared" si="50"/>
        <v>1.037037037037037E-2</v>
      </c>
      <c r="J341" s="405"/>
      <c r="K341" s="408"/>
      <c r="L341" s="408"/>
      <c r="M341" s="409"/>
      <c r="N341" s="410">
        <f t="shared" si="51"/>
        <v>0</v>
      </c>
      <c r="O341" s="223"/>
      <c r="P341" s="224"/>
      <c r="Q341" s="224"/>
      <c r="R341" s="224"/>
      <c r="S341" s="224"/>
      <c r="T341" s="225"/>
      <c r="U341" s="411">
        <f t="shared" si="52"/>
        <v>2.074074074074074E-2</v>
      </c>
      <c r="V341" s="412"/>
      <c r="W341" s="413" t="str">
        <f t="shared" si="53"/>
        <v>0</v>
      </c>
      <c r="X341" s="544"/>
      <c r="Y341" s="229">
        <f t="shared" si="54"/>
        <v>0</v>
      </c>
    </row>
    <row r="342" spans="2:25" ht="18.75" customHeight="1">
      <c r="B342" s="540"/>
      <c r="C342" s="542"/>
      <c r="D342" s="216">
        <v>7</v>
      </c>
      <c r="E342" s="216" t="s">
        <v>7881</v>
      </c>
      <c r="F342" s="405">
        <v>49</v>
      </c>
      <c r="G342" s="406">
        <f t="shared" si="48"/>
        <v>9.8000000000000007</v>
      </c>
      <c r="H342" s="407">
        <f t="shared" si="49"/>
        <v>27.222222222222221</v>
      </c>
      <c r="I342" s="407">
        <f t="shared" si="50"/>
        <v>9.0740740740740729E-3</v>
      </c>
      <c r="J342" s="405"/>
      <c r="K342" s="408"/>
      <c r="L342" s="408"/>
      <c r="M342" s="409"/>
      <c r="N342" s="410">
        <f t="shared" si="51"/>
        <v>0</v>
      </c>
      <c r="O342" s="223"/>
      <c r="P342" s="224"/>
      <c r="Q342" s="224"/>
      <c r="R342" s="224"/>
      <c r="S342" s="224"/>
      <c r="T342" s="225"/>
      <c r="U342" s="411">
        <f t="shared" si="52"/>
        <v>1.8148148148148146E-2</v>
      </c>
      <c r="V342" s="412"/>
      <c r="W342" s="413" t="str">
        <f t="shared" si="53"/>
        <v>0</v>
      </c>
      <c r="X342" s="544"/>
      <c r="Y342" s="229">
        <f t="shared" si="54"/>
        <v>0</v>
      </c>
    </row>
    <row r="343" spans="2:25" ht="18.75" customHeight="1">
      <c r="B343" s="540"/>
      <c r="C343" s="542"/>
      <c r="D343" s="216">
        <v>8</v>
      </c>
      <c r="E343" s="216" t="s">
        <v>7882</v>
      </c>
      <c r="F343" s="405">
        <v>322</v>
      </c>
      <c r="G343" s="406">
        <f t="shared" si="48"/>
        <v>64.400000000000006</v>
      </c>
      <c r="H343" s="407">
        <f t="shared" si="49"/>
        <v>178.88888888888889</v>
      </c>
      <c r="I343" s="407">
        <f t="shared" si="50"/>
        <v>5.962962962962963E-2</v>
      </c>
      <c r="J343" s="405"/>
      <c r="K343" s="408"/>
      <c r="L343" s="408"/>
      <c r="M343" s="409"/>
      <c r="N343" s="410">
        <f t="shared" si="51"/>
        <v>0</v>
      </c>
      <c r="O343" s="223"/>
      <c r="P343" s="224"/>
      <c r="Q343" s="224"/>
      <c r="R343" s="224"/>
      <c r="S343" s="224"/>
      <c r="T343" s="225"/>
      <c r="U343" s="411">
        <f t="shared" si="52"/>
        <v>0.11925925925925926</v>
      </c>
      <c r="V343" s="412"/>
      <c r="W343" s="413" t="str">
        <f t="shared" si="53"/>
        <v>0</v>
      </c>
      <c r="X343" s="544"/>
      <c r="Y343" s="229">
        <f t="shared" si="54"/>
        <v>0</v>
      </c>
    </row>
    <row r="344" spans="2:25" ht="18.75" customHeight="1">
      <c r="B344" s="540"/>
      <c r="C344" s="542"/>
      <c r="D344" s="216">
        <v>9</v>
      </c>
      <c r="E344" s="216" t="s">
        <v>7883</v>
      </c>
      <c r="F344" s="405">
        <v>330</v>
      </c>
      <c r="G344" s="406">
        <f t="shared" si="48"/>
        <v>66</v>
      </c>
      <c r="H344" s="407">
        <f t="shared" si="49"/>
        <v>183.33333333333334</v>
      </c>
      <c r="I344" s="407">
        <f t="shared" si="50"/>
        <v>6.1111111111111116E-2</v>
      </c>
      <c r="J344" s="405"/>
      <c r="K344" s="408"/>
      <c r="L344" s="408"/>
      <c r="M344" s="409"/>
      <c r="N344" s="410">
        <f t="shared" si="51"/>
        <v>0</v>
      </c>
      <c r="O344" s="223"/>
      <c r="P344" s="224"/>
      <c r="Q344" s="224"/>
      <c r="R344" s="224"/>
      <c r="S344" s="224"/>
      <c r="T344" s="225"/>
      <c r="U344" s="411">
        <f t="shared" si="52"/>
        <v>0.12222222222222223</v>
      </c>
      <c r="V344" s="412"/>
      <c r="W344" s="413" t="str">
        <f t="shared" si="53"/>
        <v>0</v>
      </c>
      <c r="X344" s="544"/>
      <c r="Y344" s="229">
        <f t="shared" si="54"/>
        <v>0</v>
      </c>
    </row>
    <row r="345" spans="2:25" ht="18.75" customHeight="1">
      <c r="B345" s="540"/>
      <c r="C345" s="542"/>
      <c r="D345" s="216">
        <v>10</v>
      </c>
      <c r="E345" s="216" t="s">
        <v>7731</v>
      </c>
      <c r="F345" s="405">
        <v>280</v>
      </c>
      <c r="G345" s="406">
        <f t="shared" si="48"/>
        <v>56</v>
      </c>
      <c r="H345" s="407">
        <f t="shared" si="49"/>
        <v>155.55555555555554</v>
      </c>
      <c r="I345" s="407">
        <f t="shared" si="50"/>
        <v>5.185185185185185E-2</v>
      </c>
      <c r="J345" s="405"/>
      <c r="K345" s="408"/>
      <c r="L345" s="408"/>
      <c r="M345" s="409"/>
      <c r="N345" s="410">
        <f t="shared" si="51"/>
        <v>0</v>
      </c>
      <c r="O345" s="223"/>
      <c r="P345" s="224"/>
      <c r="Q345" s="224"/>
      <c r="R345" s="224"/>
      <c r="S345" s="224"/>
      <c r="T345" s="225"/>
      <c r="U345" s="411">
        <f t="shared" si="52"/>
        <v>0.1037037037037037</v>
      </c>
      <c r="V345" s="412"/>
      <c r="W345" s="413" t="str">
        <f t="shared" si="53"/>
        <v>0</v>
      </c>
      <c r="X345" s="544"/>
      <c r="Y345" s="229">
        <f t="shared" si="54"/>
        <v>0</v>
      </c>
    </row>
    <row r="346" spans="2:25" ht="18.75" customHeight="1">
      <c r="B346" s="540"/>
      <c r="C346" s="542"/>
      <c r="D346" s="216">
        <v>11</v>
      </c>
      <c r="E346" s="216" t="s">
        <v>7884</v>
      </c>
      <c r="F346" s="405">
        <v>45</v>
      </c>
      <c r="G346" s="406">
        <f t="shared" si="48"/>
        <v>9</v>
      </c>
      <c r="H346" s="407">
        <f t="shared" si="49"/>
        <v>25</v>
      </c>
      <c r="I346" s="407">
        <f t="shared" si="50"/>
        <v>8.3333333333333332E-3</v>
      </c>
      <c r="J346" s="405"/>
      <c r="K346" s="408"/>
      <c r="L346" s="408"/>
      <c r="M346" s="409"/>
      <c r="N346" s="410">
        <f t="shared" si="51"/>
        <v>0</v>
      </c>
      <c r="O346" s="223"/>
      <c r="P346" s="224"/>
      <c r="Q346" s="224"/>
      <c r="R346" s="224"/>
      <c r="S346" s="224"/>
      <c r="T346" s="225"/>
      <c r="U346" s="411">
        <f t="shared" si="52"/>
        <v>1.6666666666666666E-2</v>
      </c>
      <c r="V346" s="412"/>
      <c r="W346" s="413" t="str">
        <f t="shared" si="53"/>
        <v>0</v>
      </c>
      <c r="X346" s="544"/>
      <c r="Y346" s="229">
        <f t="shared" si="54"/>
        <v>0</v>
      </c>
    </row>
    <row r="347" spans="2:25" ht="18.75" customHeight="1">
      <c r="B347" s="540"/>
      <c r="C347" s="542"/>
      <c r="D347" s="216">
        <v>12</v>
      </c>
      <c r="E347" s="216" t="s">
        <v>7885</v>
      </c>
      <c r="F347" s="405">
        <v>85</v>
      </c>
      <c r="G347" s="406">
        <f t="shared" si="48"/>
        <v>17</v>
      </c>
      <c r="H347" s="407">
        <f t="shared" si="49"/>
        <v>47.222222222222221</v>
      </c>
      <c r="I347" s="407">
        <f t="shared" si="50"/>
        <v>1.5740740740740739E-2</v>
      </c>
      <c r="J347" s="405"/>
      <c r="K347" s="408"/>
      <c r="L347" s="408"/>
      <c r="M347" s="409"/>
      <c r="N347" s="410">
        <f t="shared" si="51"/>
        <v>0</v>
      </c>
      <c r="O347" s="223"/>
      <c r="P347" s="224"/>
      <c r="Q347" s="224"/>
      <c r="R347" s="224"/>
      <c r="S347" s="224"/>
      <c r="T347" s="225"/>
      <c r="U347" s="411">
        <f t="shared" si="52"/>
        <v>3.1481481481481478E-2</v>
      </c>
      <c r="V347" s="412"/>
      <c r="W347" s="413" t="str">
        <f t="shared" si="53"/>
        <v>0</v>
      </c>
      <c r="X347" s="544"/>
      <c r="Y347" s="229">
        <f t="shared" si="54"/>
        <v>0</v>
      </c>
    </row>
    <row r="348" spans="2:25" ht="18.75" customHeight="1">
      <c r="B348" s="540"/>
      <c r="C348" s="542"/>
      <c r="D348" s="216">
        <v>13</v>
      </c>
      <c r="E348" s="216" t="s">
        <v>7886</v>
      </c>
      <c r="F348" s="405">
        <v>83</v>
      </c>
      <c r="G348" s="406">
        <f t="shared" si="48"/>
        <v>16.600000000000001</v>
      </c>
      <c r="H348" s="407">
        <f t="shared" si="49"/>
        <v>46.111111111111107</v>
      </c>
      <c r="I348" s="407">
        <f t="shared" si="50"/>
        <v>1.5370370370370369E-2</v>
      </c>
      <c r="J348" s="405"/>
      <c r="K348" s="408"/>
      <c r="L348" s="408"/>
      <c r="M348" s="409"/>
      <c r="N348" s="410">
        <f t="shared" si="51"/>
        <v>0</v>
      </c>
      <c r="O348" s="223"/>
      <c r="P348" s="224"/>
      <c r="Q348" s="224"/>
      <c r="R348" s="224"/>
      <c r="S348" s="224"/>
      <c r="T348" s="225"/>
      <c r="U348" s="411">
        <f t="shared" si="52"/>
        <v>3.0740740740740739E-2</v>
      </c>
      <c r="V348" s="412"/>
      <c r="W348" s="413" t="str">
        <f t="shared" si="53"/>
        <v>0</v>
      </c>
      <c r="X348" s="544"/>
      <c r="Y348" s="229">
        <f t="shared" si="54"/>
        <v>0</v>
      </c>
    </row>
    <row r="349" spans="2:25" ht="18.75" customHeight="1">
      <c r="B349" s="540"/>
      <c r="C349" s="542"/>
      <c r="D349" s="216">
        <v>14</v>
      </c>
      <c r="E349" s="216" t="s">
        <v>7887</v>
      </c>
      <c r="F349" s="405">
        <v>100</v>
      </c>
      <c r="G349" s="406">
        <f t="shared" si="48"/>
        <v>20</v>
      </c>
      <c r="H349" s="407">
        <f t="shared" si="49"/>
        <v>55.555555555555557</v>
      </c>
      <c r="I349" s="407">
        <f t="shared" si="50"/>
        <v>1.8518518518518517E-2</v>
      </c>
      <c r="J349" s="405"/>
      <c r="K349" s="408"/>
      <c r="L349" s="408"/>
      <c r="M349" s="409"/>
      <c r="N349" s="410">
        <f t="shared" si="51"/>
        <v>0</v>
      </c>
      <c r="O349" s="223"/>
      <c r="P349" s="224"/>
      <c r="Q349" s="224"/>
      <c r="R349" s="224"/>
      <c r="S349" s="224"/>
      <c r="T349" s="225"/>
      <c r="U349" s="411">
        <f t="shared" si="52"/>
        <v>3.7037037037037035E-2</v>
      </c>
      <c r="V349" s="412"/>
      <c r="W349" s="413" t="str">
        <f t="shared" si="53"/>
        <v>0</v>
      </c>
      <c r="X349" s="544"/>
      <c r="Y349" s="229">
        <f t="shared" si="54"/>
        <v>0</v>
      </c>
    </row>
    <row r="350" spans="2:25" ht="18.75" customHeight="1">
      <c r="B350" s="540"/>
      <c r="C350" s="542"/>
      <c r="D350" s="216">
        <v>15</v>
      </c>
      <c r="E350" s="216" t="s">
        <v>7888</v>
      </c>
      <c r="F350" s="405">
        <v>118</v>
      </c>
      <c r="G350" s="406">
        <f t="shared" si="48"/>
        <v>23.6</v>
      </c>
      <c r="H350" s="407">
        <f t="shared" si="49"/>
        <v>65.555555555555557</v>
      </c>
      <c r="I350" s="407">
        <f t="shared" si="50"/>
        <v>2.1851851851851851E-2</v>
      </c>
      <c r="J350" s="405"/>
      <c r="K350" s="408"/>
      <c r="L350" s="408"/>
      <c r="M350" s="409"/>
      <c r="N350" s="410">
        <f t="shared" si="51"/>
        <v>0</v>
      </c>
      <c r="O350" s="223"/>
      <c r="P350" s="224"/>
      <c r="Q350" s="224"/>
      <c r="R350" s="224"/>
      <c r="S350" s="224"/>
      <c r="T350" s="225"/>
      <c r="U350" s="411">
        <f t="shared" si="52"/>
        <v>4.3703703703703703E-2</v>
      </c>
      <c r="V350" s="412"/>
      <c r="W350" s="413" t="str">
        <f t="shared" si="53"/>
        <v>0</v>
      </c>
      <c r="X350" s="544"/>
      <c r="Y350" s="229">
        <f t="shared" si="54"/>
        <v>0</v>
      </c>
    </row>
    <row r="351" spans="2:25" ht="18.75" customHeight="1">
      <c r="B351" s="540"/>
      <c r="C351" s="542"/>
      <c r="D351" s="216">
        <v>16</v>
      </c>
      <c r="E351" s="216" t="s">
        <v>7889</v>
      </c>
      <c r="F351" s="405">
        <v>100</v>
      </c>
      <c r="G351" s="406">
        <f t="shared" si="48"/>
        <v>20</v>
      </c>
      <c r="H351" s="407">
        <f t="shared" si="49"/>
        <v>55.555555555555557</v>
      </c>
      <c r="I351" s="407">
        <f t="shared" si="50"/>
        <v>1.8518518518518517E-2</v>
      </c>
      <c r="J351" s="405"/>
      <c r="K351" s="408"/>
      <c r="L351" s="408"/>
      <c r="M351" s="409"/>
      <c r="N351" s="410">
        <f t="shared" si="51"/>
        <v>0</v>
      </c>
      <c r="O351" s="223"/>
      <c r="P351" s="224"/>
      <c r="Q351" s="224"/>
      <c r="R351" s="224"/>
      <c r="S351" s="224"/>
      <c r="T351" s="225"/>
      <c r="U351" s="411">
        <f t="shared" si="52"/>
        <v>3.7037037037037035E-2</v>
      </c>
      <c r="V351" s="412"/>
      <c r="W351" s="413" t="str">
        <f t="shared" si="53"/>
        <v>0</v>
      </c>
      <c r="X351" s="544"/>
      <c r="Y351" s="229">
        <f t="shared" si="54"/>
        <v>0</v>
      </c>
    </row>
    <row r="352" spans="2:25" ht="18.75" customHeight="1">
      <c r="B352" s="540"/>
      <c r="C352" s="542"/>
      <c r="D352" s="216">
        <v>17</v>
      </c>
      <c r="E352" s="216" t="s">
        <v>7890</v>
      </c>
      <c r="F352" s="405">
        <v>46</v>
      </c>
      <c r="G352" s="406">
        <f t="shared" si="48"/>
        <v>9.1999999999999993</v>
      </c>
      <c r="H352" s="407">
        <f t="shared" si="49"/>
        <v>25.555555555555554</v>
      </c>
      <c r="I352" s="407">
        <f t="shared" si="50"/>
        <v>8.5185185185185173E-3</v>
      </c>
      <c r="J352" s="405"/>
      <c r="K352" s="408"/>
      <c r="L352" s="408"/>
      <c r="M352" s="409"/>
      <c r="N352" s="410">
        <f t="shared" si="51"/>
        <v>0</v>
      </c>
      <c r="O352" s="223"/>
      <c r="P352" s="224"/>
      <c r="Q352" s="224"/>
      <c r="R352" s="224"/>
      <c r="S352" s="224"/>
      <c r="T352" s="225"/>
      <c r="U352" s="411">
        <f t="shared" si="52"/>
        <v>1.7037037037037035E-2</v>
      </c>
      <c r="V352" s="412"/>
      <c r="W352" s="413" t="str">
        <f t="shared" si="53"/>
        <v>0</v>
      </c>
      <c r="X352" s="544"/>
      <c r="Y352" s="229">
        <f t="shared" si="54"/>
        <v>0</v>
      </c>
    </row>
    <row r="353" spans="2:25" ht="18.75" customHeight="1">
      <c r="B353" s="540"/>
      <c r="C353" s="542"/>
      <c r="D353" s="216">
        <v>18</v>
      </c>
      <c r="E353" s="216" t="s">
        <v>7891</v>
      </c>
      <c r="F353" s="405">
        <v>66</v>
      </c>
      <c r="G353" s="406">
        <f t="shared" si="48"/>
        <v>13.2</v>
      </c>
      <c r="H353" s="407">
        <f t="shared" si="49"/>
        <v>36.666666666666664</v>
      </c>
      <c r="I353" s="407">
        <f t="shared" si="50"/>
        <v>1.2222222222222221E-2</v>
      </c>
      <c r="J353" s="405" t="s">
        <v>7892</v>
      </c>
      <c r="K353" s="405" t="s">
        <v>7892</v>
      </c>
      <c r="L353" s="408"/>
      <c r="M353" s="409">
        <f>SUM(H336:H361)</f>
        <v>2961.6666666666674</v>
      </c>
      <c r="N353" s="410">
        <f t="shared" si="51"/>
        <v>59.233333333333348</v>
      </c>
      <c r="O353" s="223" t="s">
        <v>306</v>
      </c>
      <c r="P353" s="224"/>
      <c r="Q353" s="224"/>
      <c r="R353" s="224"/>
      <c r="S353" s="224"/>
      <c r="T353" s="225"/>
      <c r="U353" s="411">
        <f t="shared" si="52"/>
        <v>2.4444444444444442E-2</v>
      </c>
      <c r="V353" s="412">
        <f>SUM(U336:U361)</f>
        <v>1.9744444444444442</v>
      </c>
      <c r="W353" s="413" t="str">
        <f t="shared" si="53"/>
        <v>2</v>
      </c>
      <c r="X353" s="544"/>
      <c r="Y353" s="229">
        <f t="shared" si="54"/>
        <v>1</v>
      </c>
    </row>
    <row r="354" spans="2:25" ht="18.75" customHeight="1">
      <c r="B354" s="540"/>
      <c r="C354" s="542"/>
      <c r="D354" s="216">
        <v>19</v>
      </c>
      <c r="E354" s="216" t="s">
        <v>7893</v>
      </c>
      <c r="F354" s="405">
        <v>130</v>
      </c>
      <c r="G354" s="406">
        <f t="shared" si="48"/>
        <v>26</v>
      </c>
      <c r="H354" s="407">
        <f t="shared" si="49"/>
        <v>72.222222222222214</v>
      </c>
      <c r="I354" s="407">
        <f t="shared" si="50"/>
        <v>2.4074074074074071E-2</v>
      </c>
      <c r="J354" s="405"/>
      <c r="K354" s="408"/>
      <c r="L354" s="408"/>
      <c r="M354" s="409"/>
      <c r="N354" s="410">
        <f t="shared" si="51"/>
        <v>0</v>
      </c>
      <c r="O354" s="223"/>
      <c r="P354" s="224"/>
      <c r="Q354" s="224"/>
      <c r="R354" s="224"/>
      <c r="S354" s="224"/>
      <c r="T354" s="225"/>
      <c r="U354" s="411">
        <f t="shared" si="52"/>
        <v>4.8148148148148141E-2</v>
      </c>
      <c r="V354" s="412"/>
      <c r="W354" s="413" t="str">
        <f t="shared" si="53"/>
        <v>0</v>
      </c>
      <c r="X354" s="544"/>
      <c r="Y354" s="229">
        <f t="shared" si="54"/>
        <v>0</v>
      </c>
    </row>
    <row r="355" spans="2:25" ht="18.75" customHeight="1">
      <c r="B355" s="540"/>
      <c r="C355" s="542"/>
      <c r="D355" s="216">
        <v>20</v>
      </c>
      <c r="E355" s="216" t="s">
        <v>7894</v>
      </c>
      <c r="F355" s="405">
        <v>486</v>
      </c>
      <c r="G355" s="406">
        <f t="shared" si="48"/>
        <v>97.2</v>
      </c>
      <c r="H355" s="407">
        <f t="shared" si="49"/>
        <v>270</v>
      </c>
      <c r="I355" s="407">
        <f t="shared" si="50"/>
        <v>0.09</v>
      </c>
      <c r="J355" s="405"/>
      <c r="K355" s="408"/>
      <c r="L355" s="408"/>
      <c r="M355" s="409"/>
      <c r="N355" s="410">
        <f t="shared" si="51"/>
        <v>0</v>
      </c>
      <c r="O355" s="223"/>
      <c r="P355" s="224"/>
      <c r="Q355" s="224"/>
      <c r="R355" s="224"/>
      <c r="S355" s="224"/>
      <c r="T355" s="225"/>
      <c r="U355" s="411">
        <f t="shared" si="52"/>
        <v>0.18</v>
      </c>
      <c r="V355" s="412"/>
      <c r="W355" s="413" t="str">
        <f t="shared" si="53"/>
        <v>0</v>
      </c>
      <c r="X355" s="544"/>
      <c r="Y355" s="229">
        <f t="shared" si="54"/>
        <v>0</v>
      </c>
    </row>
    <row r="356" spans="2:25" ht="18.75" customHeight="1">
      <c r="B356" s="540"/>
      <c r="C356" s="542"/>
      <c r="D356" s="216">
        <v>21</v>
      </c>
      <c r="E356" s="216" t="s">
        <v>7895</v>
      </c>
      <c r="F356" s="405">
        <v>478</v>
      </c>
      <c r="G356" s="406">
        <f t="shared" si="48"/>
        <v>95.6</v>
      </c>
      <c r="H356" s="407">
        <f t="shared" si="49"/>
        <v>265.55555555555554</v>
      </c>
      <c r="I356" s="407">
        <f t="shared" si="50"/>
        <v>8.851851851851851E-2</v>
      </c>
      <c r="J356" s="405"/>
      <c r="K356" s="408"/>
      <c r="L356" s="408"/>
      <c r="M356" s="409"/>
      <c r="N356" s="410">
        <f t="shared" si="51"/>
        <v>0</v>
      </c>
      <c r="O356" s="223"/>
      <c r="P356" s="224"/>
      <c r="Q356" s="224"/>
      <c r="R356" s="224"/>
      <c r="S356" s="224"/>
      <c r="T356" s="225"/>
      <c r="U356" s="411">
        <f t="shared" si="52"/>
        <v>0.17703703703703702</v>
      </c>
      <c r="V356" s="412"/>
      <c r="W356" s="413" t="str">
        <f t="shared" si="53"/>
        <v>0</v>
      </c>
      <c r="X356" s="544"/>
      <c r="Y356" s="229">
        <f t="shared" si="54"/>
        <v>0</v>
      </c>
    </row>
    <row r="357" spans="2:25" ht="18.75" customHeight="1">
      <c r="B357" s="540"/>
      <c r="C357" s="542"/>
      <c r="D357" s="216">
        <v>22</v>
      </c>
      <c r="E357" s="216" t="s">
        <v>7896</v>
      </c>
      <c r="F357" s="405">
        <v>110</v>
      </c>
      <c r="G357" s="406">
        <f t="shared" si="48"/>
        <v>22</v>
      </c>
      <c r="H357" s="407">
        <f t="shared" si="49"/>
        <v>61.111111111111107</v>
      </c>
      <c r="I357" s="407">
        <f t="shared" si="50"/>
        <v>2.0370370370370369E-2</v>
      </c>
      <c r="J357" s="405"/>
      <c r="K357" s="408"/>
      <c r="L357" s="408"/>
      <c r="M357" s="409"/>
      <c r="N357" s="410">
        <f t="shared" si="51"/>
        <v>0</v>
      </c>
      <c r="O357" s="223"/>
      <c r="P357" s="224"/>
      <c r="Q357" s="224"/>
      <c r="R357" s="224"/>
      <c r="S357" s="224"/>
      <c r="T357" s="225"/>
      <c r="U357" s="411">
        <f t="shared" si="52"/>
        <v>4.0740740740740737E-2</v>
      </c>
      <c r="V357" s="412"/>
      <c r="W357" s="413" t="str">
        <f t="shared" si="53"/>
        <v>0</v>
      </c>
      <c r="X357" s="544"/>
      <c r="Y357" s="229">
        <f t="shared" si="54"/>
        <v>0</v>
      </c>
    </row>
    <row r="358" spans="2:25" ht="18.75" customHeight="1">
      <c r="B358" s="540"/>
      <c r="C358" s="542"/>
      <c r="D358" s="216">
        <v>23</v>
      </c>
      <c r="E358" s="216" t="s">
        <v>7897</v>
      </c>
      <c r="F358" s="405">
        <v>227</v>
      </c>
      <c r="G358" s="406">
        <f t="shared" si="48"/>
        <v>45.4</v>
      </c>
      <c r="H358" s="407">
        <f t="shared" si="49"/>
        <v>126.11111111111111</v>
      </c>
      <c r="I358" s="407">
        <f t="shared" si="50"/>
        <v>4.2037037037037039E-2</v>
      </c>
      <c r="J358" s="405"/>
      <c r="K358" s="408"/>
      <c r="L358" s="408"/>
      <c r="M358" s="409"/>
      <c r="N358" s="410">
        <f t="shared" si="51"/>
        <v>0</v>
      </c>
      <c r="O358" s="223"/>
      <c r="P358" s="224"/>
      <c r="Q358" s="224"/>
      <c r="R358" s="224"/>
      <c r="S358" s="224"/>
      <c r="T358" s="225"/>
      <c r="U358" s="411">
        <f t="shared" si="52"/>
        <v>8.4074074074074079E-2</v>
      </c>
      <c r="V358" s="412"/>
      <c r="W358" s="413" t="str">
        <f t="shared" si="53"/>
        <v>0</v>
      </c>
      <c r="X358" s="544"/>
      <c r="Y358" s="229">
        <f t="shared" si="54"/>
        <v>0</v>
      </c>
    </row>
    <row r="359" spans="2:25" ht="18.75" customHeight="1">
      <c r="B359" s="540"/>
      <c r="C359" s="542"/>
      <c r="D359" s="216">
        <v>24</v>
      </c>
      <c r="E359" s="216" t="s">
        <v>7898</v>
      </c>
      <c r="F359" s="405">
        <v>200</v>
      </c>
      <c r="G359" s="406">
        <f t="shared" si="48"/>
        <v>40</v>
      </c>
      <c r="H359" s="407">
        <f t="shared" si="49"/>
        <v>111.11111111111111</v>
      </c>
      <c r="I359" s="407">
        <f t="shared" si="50"/>
        <v>3.7037037037037035E-2</v>
      </c>
      <c r="J359" s="405"/>
      <c r="K359" s="408"/>
      <c r="L359" s="408"/>
      <c r="M359" s="409"/>
      <c r="N359" s="410">
        <f t="shared" si="51"/>
        <v>0</v>
      </c>
      <c r="O359" s="223"/>
      <c r="P359" s="224"/>
      <c r="Q359" s="224"/>
      <c r="R359" s="224"/>
      <c r="S359" s="224"/>
      <c r="T359" s="225"/>
      <c r="U359" s="411">
        <f t="shared" si="52"/>
        <v>7.407407407407407E-2</v>
      </c>
      <c r="V359" s="412"/>
      <c r="W359" s="413" t="str">
        <f t="shared" si="53"/>
        <v>0</v>
      </c>
      <c r="X359" s="544"/>
      <c r="Y359" s="229">
        <f t="shared" si="54"/>
        <v>0</v>
      </c>
    </row>
    <row r="360" spans="2:25" ht="18.75" customHeight="1">
      <c r="B360" s="540"/>
      <c r="C360" s="542"/>
      <c r="D360" s="216">
        <v>25</v>
      </c>
      <c r="E360" s="216" t="s">
        <v>7899</v>
      </c>
      <c r="F360" s="405">
        <v>249</v>
      </c>
      <c r="G360" s="406">
        <f t="shared" si="48"/>
        <v>49.8</v>
      </c>
      <c r="H360" s="407">
        <f t="shared" si="49"/>
        <v>138.33333333333334</v>
      </c>
      <c r="I360" s="407">
        <f t="shared" si="50"/>
        <v>4.6111111111111117E-2</v>
      </c>
      <c r="J360" s="405"/>
      <c r="K360" s="408"/>
      <c r="L360" s="408"/>
      <c r="M360" s="409"/>
      <c r="N360" s="410">
        <f t="shared" si="51"/>
        <v>0</v>
      </c>
      <c r="O360" s="223"/>
      <c r="P360" s="224"/>
      <c r="Q360" s="224"/>
      <c r="R360" s="224"/>
      <c r="S360" s="224"/>
      <c r="T360" s="225"/>
      <c r="U360" s="411">
        <f t="shared" si="52"/>
        <v>9.2222222222222233E-2</v>
      </c>
      <c r="V360" s="412"/>
      <c r="W360" s="413" t="str">
        <f t="shared" si="53"/>
        <v>0</v>
      </c>
      <c r="X360" s="544"/>
      <c r="Y360" s="229">
        <f t="shared" si="54"/>
        <v>0</v>
      </c>
    </row>
    <row r="361" spans="2:25" ht="18.75" customHeight="1">
      <c r="B361" s="540"/>
      <c r="C361" s="542"/>
      <c r="D361" s="216">
        <v>26</v>
      </c>
      <c r="E361" s="216" t="s">
        <v>7900</v>
      </c>
      <c r="F361" s="405">
        <v>188</v>
      </c>
      <c r="G361" s="406">
        <f t="shared" si="48"/>
        <v>37.6</v>
      </c>
      <c r="H361" s="407">
        <f t="shared" si="49"/>
        <v>104.44444444444444</v>
      </c>
      <c r="I361" s="407">
        <f t="shared" si="50"/>
        <v>3.4814814814814812E-2</v>
      </c>
      <c r="J361" s="405"/>
      <c r="K361" s="408"/>
      <c r="L361" s="408"/>
      <c r="M361" s="409"/>
      <c r="N361" s="410">
        <f t="shared" si="51"/>
        <v>0</v>
      </c>
      <c r="O361" s="223"/>
      <c r="P361" s="224"/>
      <c r="Q361" s="224"/>
      <c r="R361" s="224"/>
      <c r="S361" s="224"/>
      <c r="T361" s="225"/>
      <c r="U361" s="411">
        <f t="shared" si="52"/>
        <v>6.9629629629629625E-2</v>
      </c>
      <c r="V361" s="412"/>
      <c r="W361" s="413" t="str">
        <f t="shared" si="53"/>
        <v>0</v>
      </c>
      <c r="X361" s="544"/>
      <c r="Y361" s="229">
        <f t="shared" si="54"/>
        <v>0</v>
      </c>
    </row>
    <row r="362" spans="2:25" ht="18.75" customHeight="1">
      <c r="B362" s="540"/>
      <c r="C362" s="542"/>
      <c r="D362" s="216"/>
      <c r="E362" s="216"/>
      <c r="F362" s="405"/>
      <c r="G362" s="406">
        <f t="shared" si="48"/>
        <v>0</v>
      </c>
      <c r="H362" s="407">
        <f t="shared" si="49"/>
        <v>0</v>
      </c>
      <c r="I362" s="407">
        <f t="shared" si="50"/>
        <v>0</v>
      </c>
      <c r="J362" s="405"/>
      <c r="K362" s="408"/>
      <c r="L362" s="408"/>
      <c r="M362" s="409"/>
      <c r="N362" s="410">
        <f t="shared" si="51"/>
        <v>0</v>
      </c>
      <c r="O362" s="223"/>
      <c r="P362" s="224"/>
      <c r="Q362" s="224"/>
      <c r="R362" s="224"/>
      <c r="S362" s="224"/>
      <c r="T362" s="225"/>
      <c r="U362" s="411">
        <f t="shared" si="52"/>
        <v>0</v>
      </c>
      <c r="V362" s="412"/>
      <c r="W362" s="413" t="str">
        <f t="shared" si="53"/>
        <v>0</v>
      </c>
      <c r="X362" s="544"/>
      <c r="Y362" s="229">
        <f t="shared" si="54"/>
        <v>0</v>
      </c>
    </row>
    <row r="363" spans="2:25" ht="18.75" customHeight="1">
      <c r="B363" s="540"/>
      <c r="C363" s="542"/>
      <c r="D363" s="216">
        <v>1</v>
      </c>
      <c r="E363" s="216" t="s">
        <v>7901</v>
      </c>
      <c r="F363" s="405">
        <v>384</v>
      </c>
      <c r="G363" s="406">
        <f t="shared" si="48"/>
        <v>76.8</v>
      </c>
      <c r="H363" s="407">
        <f t="shared" si="49"/>
        <v>213.33333333333331</v>
      </c>
      <c r="I363" s="407">
        <f t="shared" si="50"/>
        <v>7.1111111111111111E-2</v>
      </c>
      <c r="J363" s="405" t="s">
        <v>7902</v>
      </c>
      <c r="K363" s="408"/>
      <c r="L363" s="408"/>
      <c r="M363" s="409"/>
      <c r="N363" s="410">
        <f t="shared" si="51"/>
        <v>0</v>
      </c>
      <c r="O363" s="223"/>
      <c r="P363" s="224"/>
      <c r="Q363" s="224"/>
      <c r="R363" s="224"/>
      <c r="S363" s="224"/>
      <c r="T363" s="225"/>
      <c r="U363" s="411">
        <f t="shared" si="52"/>
        <v>0.14222222222222222</v>
      </c>
      <c r="V363" s="412"/>
      <c r="W363" s="413" t="str">
        <f t="shared" si="53"/>
        <v>0</v>
      </c>
      <c r="X363" s="544"/>
      <c r="Y363" s="229">
        <f t="shared" si="54"/>
        <v>0</v>
      </c>
    </row>
    <row r="364" spans="2:25" ht="18.75" customHeight="1">
      <c r="B364" s="540"/>
      <c r="C364" s="542"/>
      <c r="D364" s="216">
        <v>2</v>
      </c>
      <c r="E364" s="358" t="s">
        <v>7903</v>
      </c>
      <c r="F364" s="405">
        <v>99</v>
      </c>
      <c r="G364" s="406">
        <f t="shared" si="48"/>
        <v>19.8</v>
      </c>
      <c r="H364" s="407">
        <f t="shared" si="49"/>
        <v>55</v>
      </c>
      <c r="I364" s="407">
        <f t="shared" si="50"/>
        <v>1.8333333333333333E-2</v>
      </c>
      <c r="J364" s="405"/>
      <c r="K364" s="408"/>
      <c r="L364" s="408"/>
      <c r="M364" s="409"/>
      <c r="N364" s="410">
        <f t="shared" si="51"/>
        <v>0</v>
      </c>
      <c r="O364" s="223"/>
      <c r="P364" s="224"/>
      <c r="Q364" s="224"/>
      <c r="R364" s="224"/>
      <c r="S364" s="224"/>
      <c r="T364" s="225"/>
      <c r="U364" s="411">
        <f t="shared" si="52"/>
        <v>3.6666666666666667E-2</v>
      </c>
      <c r="V364" s="412"/>
      <c r="W364" s="413" t="str">
        <f t="shared" si="53"/>
        <v>0</v>
      </c>
      <c r="X364" s="544"/>
      <c r="Y364" s="229">
        <f t="shared" si="54"/>
        <v>0</v>
      </c>
    </row>
    <row r="365" spans="2:25" ht="18.75" customHeight="1">
      <c r="B365" s="540"/>
      <c r="C365" s="542"/>
      <c r="D365" s="216">
        <v>3</v>
      </c>
      <c r="E365" s="358" t="s">
        <v>7904</v>
      </c>
      <c r="F365" s="405">
        <v>289</v>
      </c>
      <c r="G365" s="406">
        <f t="shared" si="48"/>
        <v>57.8</v>
      </c>
      <c r="H365" s="407">
        <f t="shared" si="49"/>
        <v>160.55555555555554</v>
      </c>
      <c r="I365" s="407">
        <f t="shared" si="50"/>
        <v>5.3518518518518514E-2</v>
      </c>
      <c r="J365" s="405"/>
      <c r="K365" s="408"/>
      <c r="L365" s="408"/>
      <c r="M365" s="409"/>
      <c r="N365" s="410">
        <f t="shared" si="51"/>
        <v>0</v>
      </c>
      <c r="O365" s="223"/>
      <c r="P365" s="224"/>
      <c r="Q365" s="224"/>
      <c r="R365" s="224"/>
      <c r="S365" s="224"/>
      <c r="T365" s="225"/>
      <c r="U365" s="411">
        <f t="shared" si="52"/>
        <v>0.10703703703703703</v>
      </c>
      <c r="V365" s="412"/>
      <c r="W365" s="413" t="str">
        <f t="shared" si="53"/>
        <v>0</v>
      </c>
      <c r="X365" s="544"/>
      <c r="Y365" s="229">
        <f t="shared" si="54"/>
        <v>0</v>
      </c>
    </row>
    <row r="366" spans="2:25" ht="18.75" customHeight="1">
      <c r="B366" s="540"/>
      <c r="C366" s="542"/>
      <c r="D366" s="216">
        <v>4</v>
      </c>
      <c r="E366" s="358" t="s">
        <v>7905</v>
      </c>
      <c r="F366" s="405">
        <v>515</v>
      </c>
      <c r="G366" s="406">
        <f t="shared" si="48"/>
        <v>103</v>
      </c>
      <c r="H366" s="407">
        <f t="shared" si="49"/>
        <v>286.11111111111109</v>
      </c>
      <c r="I366" s="407">
        <f t="shared" si="50"/>
        <v>9.5370370370370355E-2</v>
      </c>
      <c r="J366" s="405"/>
      <c r="K366" s="408"/>
      <c r="L366" s="408"/>
      <c r="M366" s="409"/>
      <c r="N366" s="410">
        <f t="shared" si="51"/>
        <v>0</v>
      </c>
      <c r="O366" s="223"/>
      <c r="P366" s="224"/>
      <c r="Q366" s="224"/>
      <c r="R366" s="224"/>
      <c r="S366" s="224"/>
      <c r="T366" s="225"/>
      <c r="U366" s="411">
        <f t="shared" si="52"/>
        <v>0.19074074074074071</v>
      </c>
      <c r="V366" s="412"/>
      <c r="W366" s="413" t="str">
        <f t="shared" si="53"/>
        <v>0</v>
      </c>
      <c r="X366" s="544"/>
      <c r="Y366" s="229">
        <f t="shared" si="54"/>
        <v>0</v>
      </c>
    </row>
    <row r="367" spans="2:25" ht="18.75" customHeight="1">
      <c r="B367" s="540"/>
      <c r="C367" s="542"/>
      <c r="D367" s="216">
        <v>5</v>
      </c>
      <c r="E367" s="216" t="s">
        <v>1150</v>
      </c>
      <c r="F367" s="405">
        <v>274</v>
      </c>
      <c r="G367" s="406">
        <f t="shared" si="48"/>
        <v>54.8</v>
      </c>
      <c r="H367" s="407">
        <f t="shared" si="49"/>
        <v>152.22222222222223</v>
      </c>
      <c r="I367" s="407">
        <f t="shared" si="50"/>
        <v>5.0740740740740746E-2</v>
      </c>
      <c r="J367" s="405"/>
      <c r="K367" s="408"/>
      <c r="L367" s="408"/>
      <c r="M367" s="409"/>
      <c r="N367" s="410">
        <f t="shared" si="51"/>
        <v>0</v>
      </c>
      <c r="O367" s="223"/>
      <c r="P367" s="224"/>
      <c r="Q367" s="224"/>
      <c r="R367" s="224"/>
      <c r="S367" s="224"/>
      <c r="T367" s="225"/>
      <c r="U367" s="411">
        <f t="shared" si="52"/>
        <v>0.10148148148148149</v>
      </c>
      <c r="V367" s="412"/>
      <c r="W367" s="413" t="str">
        <f t="shared" si="53"/>
        <v>0</v>
      </c>
      <c r="X367" s="544"/>
      <c r="Y367" s="229">
        <f t="shared" si="54"/>
        <v>0</v>
      </c>
    </row>
    <row r="368" spans="2:25" ht="18.75" customHeight="1">
      <c r="B368" s="540"/>
      <c r="C368" s="542"/>
      <c r="D368" s="216">
        <v>6</v>
      </c>
      <c r="E368" s="216" t="s">
        <v>6998</v>
      </c>
      <c r="F368" s="405">
        <v>282</v>
      </c>
      <c r="G368" s="406">
        <f t="shared" si="48"/>
        <v>56.4</v>
      </c>
      <c r="H368" s="407">
        <f t="shared" si="49"/>
        <v>156.66666666666666</v>
      </c>
      <c r="I368" s="407">
        <f t="shared" si="50"/>
        <v>5.2222222222222218E-2</v>
      </c>
      <c r="J368" s="405" t="s">
        <v>7906</v>
      </c>
      <c r="K368" s="408" t="s">
        <v>7907</v>
      </c>
      <c r="L368" s="408"/>
      <c r="M368" s="409">
        <f>SUM(H363:H381)</f>
        <v>2333.3333333333335</v>
      </c>
      <c r="N368" s="410">
        <f t="shared" si="51"/>
        <v>46.666666666666671</v>
      </c>
      <c r="O368" s="223" t="s">
        <v>7908</v>
      </c>
      <c r="P368" s="224" t="s">
        <v>7458</v>
      </c>
      <c r="Q368" s="224"/>
      <c r="R368" s="224" t="s">
        <v>2634</v>
      </c>
      <c r="S368" s="224"/>
      <c r="T368" s="225"/>
      <c r="U368" s="411">
        <f t="shared" si="52"/>
        <v>0.10444444444444444</v>
      </c>
      <c r="V368" s="412">
        <f>SUM(U363:U381)</f>
        <v>1.5555555555555549</v>
      </c>
      <c r="W368" s="413" t="str">
        <f t="shared" si="53"/>
        <v>2</v>
      </c>
      <c r="X368" s="544"/>
      <c r="Y368" s="229">
        <f t="shared" si="54"/>
        <v>1</v>
      </c>
    </row>
    <row r="369" spans="2:25" ht="18.75" customHeight="1">
      <c r="B369" s="540"/>
      <c r="C369" s="542"/>
      <c r="D369" s="216">
        <v>7</v>
      </c>
      <c r="E369" s="216" t="s">
        <v>7909</v>
      </c>
      <c r="F369" s="405">
        <v>230</v>
      </c>
      <c r="G369" s="406">
        <f t="shared" si="48"/>
        <v>46</v>
      </c>
      <c r="H369" s="407">
        <f t="shared" si="49"/>
        <v>127.77777777777777</v>
      </c>
      <c r="I369" s="407">
        <f t="shared" si="50"/>
        <v>4.2592592592592592E-2</v>
      </c>
      <c r="J369" s="405"/>
      <c r="K369" s="408"/>
      <c r="L369" s="408"/>
      <c r="M369" s="409"/>
      <c r="N369" s="410">
        <f t="shared" si="51"/>
        <v>0</v>
      </c>
      <c r="O369" s="223"/>
      <c r="P369" s="224"/>
      <c r="Q369" s="224"/>
      <c r="R369" s="224"/>
      <c r="S369" s="224"/>
      <c r="T369" s="225"/>
      <c r="U369" s="411">
        <f t="shared" si="52"/>
        <v>8.5185185185185183E-2</v>
      </c>
      <c r="V369" s="412"/>
      <c r="W369" s="413" t="str">
        <f t="shared" si="53"/>
        <v>0</v>
      </c>
      <c r="X369" s="544"/>
      <c r="Y369" s="229">
        <f t="shared" si="54"/>
        <v>0</v>
      </c>
    </row>
    <row r="370" spans="2:25" ht="18.75" customHeight="1">
      <c r="B370" s="540"/>
      <c r="C370" s="542"/>
      <c r="D370" s="216">
        <v>8</v>
      </c>
      <c r="E370" s="216" t="s">
        <v>7910</v>
      </c>
      <c r="F370" s="405">
        <v>152</v>
      </c>
      <c r="G370" s="406">
        <f t="shared" si="48"/>
        <v>30.4</v>
      </c>
      <c r="H370" s="407">
        <f t="shared" si="49"/>
        <v>84.444444444444443</v>
      </c>
      <c r="I370" s="407">
        <f t="shared" si="50"/>
        <v>2.8148148148148148E-2</v>
      </c>
      <c r="J370" s="405"/>
      <c r="K370" s="408"/>
      <c r="L370" s="408"/>
      <c r="M370" s="409"/>
      <c r="N370" s="410">
        <f t="shared" si="51"/>
        <v>0</v>
      </c>
      <c r="O370" s="223"/>
      <c r="P370" s="224"/>
      <c r="Q370" s="224"/>
      <c r="R370" s="224"/>
      <c r="S370" s="224"/>
      <c r="T370" s="225"/>
      <c r="U370" s="411">
        <f t="shared" si="52"/>
        <v>5.6296296296296296E-2</v>
      </c>
      <c r="V370" s="412"/>
      <c r="W370" s="413" t="str">
        <f t="shared" si="53"/>
        <v>0</v>
      </c>
      <c r="X370" s="544"/>
      <c r="Y370" s="229">
        <f t="shared" si="54"/>
        <v>0</v>
      </c>
    </row>
    <row r="371" spans="2:25" ht="18.75" customHeight="1">
      <c r="B371" s="540"/>
      <c r="C371" s="542"/>
      <c r="D371" s="216">
        <v>9</v>
      </c>
      <c r="E371" s="216" t="s">
        <v>7911</v>
      </c>
      <c r="F371" s="405">
        <v>244</v>
      </c>
      <c r="G371" s="406">
        <f t="shared" si="48"/>
        <v>48.8</v>
      </c>
      <c r="H371" s="407">
        <f t="shared" si="49"/>
        <v>135.55555555555554</v>
      </c>
      <c r="I371" s="407">
        <f t="shared" si="50"/>
        <v>4.5185185185185182E-2</v>
      </c>
      <c r="J371" s="405"/>
      <c r="K371" s="408"/>
      <c r="L371" s="408"/>
      <c r="M371" s="409"/>
      <c r="N371" s="410">
        <f t="shared" si="51"/>
        <v>0</v>
      </c>
      <c r="O371" s="223"/>
      <c r="P371" s="224"/>
      <c r="Q371" s="224"/>
      <c r="R371" s="224"/>
      <c r="S371" s="224"/>
      <c r="T371" s="225"/>
      <c r="U371" s="411">
        <f t="shared" si="52"/>
        <v>9.0370370370370365E-2</v>
      </c>
      <c r="V371" s="412"/>
      <c r="W371" s="413" t="str">
        <f t="shared" si="53"/>
        <v>0</v>
      </c>
      <c r="X371" s="544"/>
      <c r="Y371" s="229">
        <f t="shared" si="54"/>
        <v>0</v>
      </c>
    </row>
    <row r="372" spans="2:25" ht="18.75" customHeight="1">
      <c r="B372" s="540"/>
      <c r="C372" s="542"/>
      <c r="D372" s="216">
        <v>10</v>
      </c>
      <c r="E372" s="216" t="s">
        <v>7912</v>
      </c>
      <c r="F372" s="405">
        <v>259</v>
      </c>
      <c r="G372" s="406">
        <f t="shared" si="48"/>
        <v>51.8</v>
      </c>
      <c r="H372" s="407">
        <f t="shared" si="49"/>
        <v>143.88888888888889</v>
      </c>
      <c r="I372" s="407">
        <f t="shared" si="50"/>
        <v>4.7962962962962964E-2</v>
      </c>
      <c r="J372" s="405"/>
      <c r="K372" s="408"/>
      <c r="L372" s="408"/>
      <c r="M372" s="409"/>
      <c r="N372" s="410">
        <f t="shared" si="51"/>
        <v>0</v>
      </c>
      <c r="O372" s="223"/>
      <c r="P372" s="224"/>
      <c r="Q372" s="224"/>
      <c r="R372" s="224"/>
      <c r="S372" s="224"/>
      <c r="T372" s="225"/>
      <c r="U372" s="411">
        <f t="shared" si="52"/>
        <v>9.5925925925925928E-2</v>
      </c>
      <c r="V372" s="412"/>
      <c r="W372" s="413" t="str">
        <f t="shared" si="53"/>
        <v>0</v>
      </c>
      <c r="X372" s="544"/>
      <c r="Y372" s="229">
        <f t="shared" si="54"/>
        <v>0</v>
      </c>
    </row>
    <row r="373" spans="2:25" ht="18.75" customHeight="1">
      <c r="B373" s="540"/>
      <c r="C373" s="542"/>
      <c r="D373" s="216">
        <v>11</v>
      </c>
      <c r="E373" s="216" t="s">
        <v>7913</v>
      </c>
      <c r="F373" s="405">
        <v>240</v>
      </c>
      <c r="G373" s="406">
        <f t="shared" si="48"/>
        <v>48</v>
      </c>
      <c r="H373" s="407">
        <f t="shared" si="49"/>
        <v>133.33333333333334</v>
      </c>
      <c r="I373" s="407">
        <f t="shared" si="50"/>
        <v>4.4444444444444446E-2</v>
      </c>
      <c r="J373" s="405"/>
      <c r="K373" s="408"/>
      <c r="L373" s="408"/>
      <c r="M373" s="409"/>
      <c r="N373" s="410">
        <f t="shared" si="51"/>
        <v>0</v>
      </c>
      <c r="O373" s="223"/>
      <c r="P373" s="224"/>
      <c r="Q373" s="224"/>
      <c r="R373" s="224"/>
      <c r="S373" s="224"/>
      <c r="T373" s="225"/>
      <c r="U373" s="411">
        <f t="shared" si="52"/>
        <v>8.8888888888888892E-2</v>
      </c>
      <c r="V373" s="412"/>
      <c r="W373" s="413" t="str">
        <f t="shared" si="53"/>
        <v>0</v>
      </c>
      <c r="X373" s="544"/>
      <c r="Y373" s="229">
        <f t="shared" si="54"/>
        <v>0</v>
      </c>
    </row>
    <row r="374" spans="2:25" ht="18.75" customHeight="1">
      <c r="B374" s="540"/>
      <c r="C374" s="542"/>
      <c r="D374" s="216">
        <v>12</v>
      </c>
      <c r="E374" s="216" t="s">
        <v>7914</v>
      </c>
      <c r="F374" s="405">
        <v>225</v>
      </c>
      <c r="G374" s="406">
        <f t="shared" si="48"/>
        <v>45</v>
      </c>
      <c r="H374" s="407">
        <f t="shared" si="49"/>
        <v>125</v>
      </c>
      <c r="I374" s="407">
        <f t="shared" si="50"/>
        <v>4.1666666666666664E-2</v>
      </c>
      <c r="J374" s="405"/>
      <c r="K374" s="408"/>
      <c r="L374" s="408"/>
      <c r="M374" s="409"/>
      <c r="N374" s="410">
        <f t="shared" si="51"/>
        <v>0</v>
      </c>
      <c r="O374" s="223"/>
      <c r="P374" s="224"/>
      <c r="Q374" s="224"/>
      <c r="R374" s="224"/>
      <c r="S374" s="224"/>
      <c r="T374" s="225"/>
      <c r="U374" s="411">
        <f t="shared" si="52"/>
        <v>8.3333333333333329E-2</v>
      </c>
      <c r="V374" s="412"/>
      <c r="W374" s="413" t="str">
        <f t="shared" si="53"/>
        <v>0</v>
      </c>
      <c r="X374" s="544"/>
      <c r="Y374" s="229">
        <f t="shared" si="54"/>
        <v>0</v>
      </c>
    </row>
    <row r="375" spans="2:25" ht="18.75" customHeight="1">
      <c r="B375" s="540"/>
      <c r="C375" s="542"/>
      <c r="D375" s="216">
        <v>13</v>
      </c>
      <c r="E375" s="216" t="s">
        <v>7915</v>
      </c>
      <c r="F375" s="405">
        <v>226</v>
      </c>
      <c r="G375" s="406">
        <f t="shared" si="48"/>
        <v>45.2</v>
      </c>
      <c r="H375" s="407">
        <f t="shared" si="49"/>
        <v>125.55555555555556</v>
      </c>
      <c r="I375" s="407">
        <f t="shared" si="50"/>
        <v>4.1851851851851855E-2</v>
      </c>
      <c r="J375" s="405"/>
      <c r="K375" s="408"/>
      <c r="L375" s="408"/>
      <c r="M375" s="409"/>
      <c r="N375" s="410">
        <f t="shared" si="51"/>
        <v>0</v>
      </c>
      <c r="O375" s="223"/>
      <c r="P375" s="224"/>
      <c r="Q375" s="224"/>
      <c r="R375" s="224"/>
      <c r="S375" s="224"/>
      <c r="T375" s="225"/>
      <c r="U375" s="411">
        <f t="shared" si="52"/>
        <v>8.3703703703703711E-2</v>
      </c>
      <c r="V375" s="412"/>
      <c r="W375" s="413" t="str">
        <f t="shared" si="53"/>
        <v>0</v>
      </c>
      <c r="X375" s="544"/>
      <c r="Y375" s="229">
        <f t="shared" si="54"/>
        <v>0</v>
      </c>
    </row>
    <row r="376" spans="2:25" ht="18.75" customHeight="1">
      <c r="B376" s="540"/>
      <c r="C376" s="542"/>
      <c r="D376" s="216">
        <v>14</v>
      </c>
      <c r="E376" s="216" t="s">
        <v>7738</v>
      </c>
      <c r="F376" s="405">
        <v>198</v>
      </c>
      <c r="G376" s="406">
        <f t="shared" si="48"/>
        <v>39.6</v>
      </c>
      <c r="H376" s="407">
        <f t="shared" si="49"/>
        <v>110</v>
      </c>
      <c r="I376" s="407">
        <f t="shared" si="50"/>
        <v>3.6666666666666667E-2</v>
      </c>
      <c r="J376" s="405"/>
      <c r="K376" s="408"/>
      <c r="L376" s="408"/>
      <c r="M376" s="409"/>
      <c r="N376" s="410">
        <f t="shared" si="51"/>
        <v>0</v>
      </c>
      <c r="O376" s="223"/>
      <c r="P376" s="224"/>
      <c r="Q376" s="224"/>
      <c r="R376" s="224"/>
      <c r="S376" s="224"/>
      <c r="T376" s="225"/>
      <c r="U376" s="411">
        <f t="shared" si="52"/>
        <v>7.3333333333333334E-2</v>
      </c>
      <c r="V376" s="412"/>
      <c r="W376" s="413" t="str">
        <f t="shared" si="53"/>
        <v>0</v>
      </c>
      <c r="X376" s="544"/>
      <c r="Y376" s="229">
        <f t="shared" si="54"/>
        <v>0</v>
      </c>
    </row>
    <row r="377" spans="2:25" ht="18.75" customHeight="1">
      <c r="B377" s="540"/>
      <c r="C377" s="542"/>
      <c r="D377" s="216">
        <v>15</v>
      </c>
      <c r="E377" s="216" t="s">
        <v>7916</v>
      </c>
      <c r="F377" s="405">
        <v>249</v>
      </c>
      <c r="G377" s="406">
        <f t="shared" si="48"/>
        <v>49.8</v>
      </c>
      <c r="H377" s="407">
        <f t="shared" si="49"/>
        <v>138.33333333333334</v>
      </c>
      <c r="I377" s="407">
        <f t="shared" si="50"/>
        <v>4.6111111111111117E-2</v>
      </c>
      <c r="J377" s="405"/>
      <c r="K377" s="408"/>
      <c r="L377" s="408"/>
      <c r="M377" s="409"/>
      <c r="N377" s="410">
        <f t="shared" si="51"/>
        <v>0</v>
      </c>
      <c r="O377" s="223"/>
      <c r="P377" s="224"/>
      <c r="Q377" s="224"/>
      <c r="R377" s="224"/>
      <c r="S377" s="224"/>
      <c r="T377" s="225"/>
      <c r="U377" s="411">
        <f t="shared" si="52"/>
        <v>9.2222222222222233E-2</v>
      </c>
      <c r="V377" s="412"/>
      <c r="W377" s="413" t="str">
        <f t="shared" si="53"/>
        <v>0</v>
      </c>
      <c r="X377" s="544"/>
      <c r="Y377" s="229">
        <f t="shared" si="54"/>
        <v>0</v>
      </c>
    </row>
    <row r="378" spans="2:25" ht="18.75" customHeight="1">
      <c r="B378" s="540"/>
      <c r="C378" s="542"/>
      <c r="D378" s="216">
        <v>16</v>
      </c>
      <c r="E378" s="216" t="s">
        <v>7917</v>
      </c>
      <c r="F378" s="405">
        <v>88</v>
      </c>
      <c r="G378" s="406">
        <f t="shared" si="48"/>
        <v>17.600000000000001</v>
      </c>
      <c r="H378" s="407">
        <f t="shared" si="49"/>
        <v>48.888888888888886</v>
      </c>
      <c r="I378" s="407">
        <f t="shared" si="50"/>
        <v>1.6296296296296295E-2</v>
      </c>
      <c r="J378" s="405"/>
      <c r="K378" s="408"/>
      <c r="L378" s="408"/>
      <c r="M378" s="409"/>
      <c r="N378" s="410">
        <f t="shared" si="51"/>
        <v>0</v>
      </c>
      <c r="O378" s="223"/>
      <c r="P378" s="224"/>
      <c r="Q378" s="224"/>
      <c r="R378" s="224"/>
      <c r="S378" s="224"/>
      <c r="T378" s="225"/>
      <c r="U378" s="411">
        <f t="shared" si="52"/>
        <v>3.259259259259259E-2</v>
      </c>
      <c r="V378" s="412"/>
      <c r="W378" s="413" t="str">
        <f t="shared" si="53"/>
        <v>0</v>
      </c>
      <c r="X378" s="544"/>
      <c r="Y378" s="229">
        <f t="shared" si="54"/>
        <v>0</v>
      </c>
    </row>
    <row r="379" spans="2:25" ht="18.75" customHeight="1">
      <c r="B379" s="540"/>
      <c r="C379" s="542"/>
      <c r="D379" s="216">
        <v>17</v>
      </c>
      <c r="E379" s="216" t="s">
        <v>7918</v>
      </c>
      <c r="F379" s="405">
        <v>78</v>
      </c>
      <c r="G379" s="406">
        <f t="shared" si="48"/>
        <v>15.6</v>
      </c>
      <c r="H379" s="407">
        <f t="shared" si="49"/>
        <v>43.333333333333336</v>
      </c>
      <c r="I379" s="407">
        <f t="shared" si="50"/>
        <v>1.4444444444444446E-2</v>
      </c>
      <c r="J379" s="405"/>
      <c r="K379" s="408"/>
      <c r="L379" s="408"/>
      <c r="M379" s="409"/>
      <c r="N379" s="410">
        <f t="shared" si="51"/>
        <v>0</v>
      </c>
      <c r="O379" s="223"/>
      <c r="P379" s="224"/>
      <c r="Q379" s="224"/>
      <c r="R379" s="224"/>
      <c r="S379" s="224"/>
      <c r="T379" s="225"/>
      <c r="U379" s="411">
        <f t="shared" si="52"/>
        <v>2.8888888888888891E-2</v>
      </c>
      <c r="V379" s="412"/>
      <c r="W379" s="413" t="str">
        <f t="shared" si="53"/>
        <v>0</v>
      </c>
      <c r="X379" s="544"/>
      <c r="Y379" s="229">
        <f t="shared" si="54"/>
        <v>0</v>
      </c>
    </row>
    <row r="380" spans="2:25" ht="18.75" customHeight="1">
      <c r="B380" s="540"/>
      <c r="C380" s="542"/>
      <c r="D380" s="216">
        <v>18</v>
      </c>
      <c r="E380" s="216" t="s">
        <v>7919</v>
      </c>
      <c r="F380" s="405">
        <v>67</v>
      </c>
      <c r="G380" s="406">
        <f t="shared" si="48"/>
        <v>13.4</v>
      </c>
      <c r="H380" s="407">
        <f t="shared" si="49"/>
        <v>37.222222222222221</v>
      </c>
      <c r="I380" s="407">
        <f t="shared" si="50"/>
        <v>1.2407407407407407E-2</v>
      </c>
      <c r="J380" s="405"/>
      <c r="K380" s="408"/>
      <c r="L380" s="408"/>
      <c r="M380" s="409"/>
      <c r="N380" s="410">
        <f t="shared" si="51"/>
        <v>0</v>
      </c>
      <c r="O380" s="223"/>
      <c r="P380" s="224"/>
      <c r="Q380" s="224"/>
      <c r="R380" s="224"/>
      <c r="S380" s="224"/>
      <c r="T380" s="225"/>
      <c r="U380" s="411">
        <f t="shared" si="52"/>
        <v>2.4814814814814814E-2</v>
      </c>
      <c r="V380" s="412"/>
      <c r="W380" s="413" t="str">
        <f t="shared" si="53"/>
        <v>0</v>
      </c>
      <c r="X380" s="544"/>
      <c r="Y380" s="229">
        <f t="shared" si="54"/>
        <v>0</v>
      </c>
    </row>
    <row r="381" spans="2:25" ht="18.75" customHeight="1">
      <c r="B381" s="540"/>
      <c r="C381" s="542"/>
      <c r="D381" s="216">
        <v>19</v>
      </c>
      <c r="E381" s="216" t="s">
        <v>7920</v>
      </c>
      <c r="F381" s="405">
        <v>101</v>
      </c>
      <c r="G381" s="406">
        <f t="shared" si="48"/>
        <v>20.2</v>
      </c>
      <c r="H381" s="407">
        <f t="shared" si="49"/>
        <v>56.111111111111107</v>
      </c>
      <c r="I381" s="407">
        <f t="shared" si="50"/>
        <v>1.8703703703703702E-2</v>
      </c>
      <c r="J381" s="405"/>
      <c r="K381" s="408"/>
      <c r="L381" s="408"/>
      <c r="M381" s="409"/>
      <c r="N381" s="410">
        <f t="shared" si="51"/>
        <v>0</v>
      </c>
      <c r="O381" s="223"/>
      <c r="P381" s="224"/>
      <c r="Q381" s="224"/>
      <c r="R381" s="224"/>
      <c r="S381" s="224"/>
      <c r="T381" s="225"/>
      <c r="U381" s="411">
        <f t="shared" si="52"/>
        <v>3.7407407407407403E-2</v>
      </c>
      <c r="V381" s="412"/>
      <c r="W381" s="413" t="str">
        <f t="shared" si="53"/>
        <v>0</v>
      </c>
      <c r="X381" s="544"/>
      <c r="Y381" s="229">
        <f t="shared" si="54"/>
        <v>0</v>
      </c>
    </row>
    <row r="382" spans="2:25" ht="18.75" customHeight="1">
      <c r="B382" s="540"/>
      <c r="C382" s="542"/>
      <c r="D382" s="216"/>
      <c r="E382" s="216"/>
      <c r="F382" s="405"/>
      <c r="G382" s="406">
        <f t="shared" si="48"/>
        <v>0</v>
      </c>
      <c r="H382" s="407">
        <f t="shared" si="49"/>
        <v>0</v>
      </c>
      <c r="I382" s="407">
        <f t="shared" si="50"/>
        <v>0</v>
      </c>
      <c r="J382" s="405"/>
      <c r="K382" s="408"/>
      <c r="L382" s="408"/>
      <c r="M382" s="409"/>
      <c r="N382" s="410">
        <f t="shared" si="51"/>
        <v>0</v>
      </c>
      <c r="O382" s="223"/>
      <c r="P382" s="224"/>
      <c r="Q382" s="224"/>
      <c r="R382" s="224"/>
      <c r="S382" s="224"/>
      <c r="T382" s="225"/>
      <c r="U382" s="411">
        <f t="shared" si="52"/>
        <v>0</v>
      </c>
      <c r="V382" s="412"/>
      <c r="W382" s="413" t="str">
        <f t="shared" si="53"/>
        <v>0</v>
      </c>
      <c r="X382" s="544"/>
      <c r="Y382" s="229">
        <f t="shared" si="54"/>
        <v>0</v>
      </c>
    </row>
    <row r="383" spans="2:25" ht="18.75" customHeight="1">
      <c r="B383" s="540"/>
      <c r="C383" s="542"/>
      <c r="D383" s="216"/>
      <c r="E383" s="216"/>
      <c r="F383" s="405"/>
      <c r="G383" s="406">
        <f t="shared" si="48"/>
        <v>0</v>
      </c>
      <c r="H383" s="407">
        <f t="shared" si="49"/>
        <v>0</v>
      </c>
      <c r="I383" s="407">
        <f t="shared" si="50"/>
        <v>0</v>
      </c>
      <c r="J383" s="405"/>
      <c r="K383" s="408"/>
      <c r="L383" s="408"/>
      <c r="M383" s="409"/>
      <c r="N383" s="410">
        <f t="shared" si="51"/>
        <v>0</v>
      </c>
      <c r="O383" s="223"/>
      <c r="P383" s="224"/>
      <c r="Q383" s="224"/>
      <c r="R383" s="224"/>
      <c r="S383" s="224"/>
      <c r="T383" s="225"/>
      <c r="U383" s="411">
        <f t="shared" si="52"/>
        <v>0</v>
      </c>
      <c r="V383" s="412"/>
      <c r="W383" s="413" t="str">
        <f t="shared" si="53"/>
        <v>0</v>
      </c>
      <c r="X383" s="544"/>
      <c r="Y383" s="229">
        <f t="shared" si="54"/>
        <v>0</v>
      </c>
    </row>
    <row r="384" spans="2:25">
      <c r="B384" s="415"/>
      <c r="C384" s="416" t="s">
        <v>111</v>
      </c>
      <c r="D384" s="417"/>
      <c r="E384" s="418">
        <f>COUNTA(E336:E383)</f>
        <v>45</v>
      </c>
      <c r="F384" s="418">
        <f>SUM(F336:F383)</f>
        <v>9531</v>
      </c>
      <c r="G384" s="418">
        <f>SUM(G336:G383)</f>
        <v>1906.1999999999998</v>
      </c>
      <c r="H384" s="418">
        <f>SUM(H336:H383)</f>
        <v>5295</v>
      </c>
      <c r="I384" s="418">
        <f>SUM(I336:I383)</f>
        <v>1.7649999999999999</v>
      </c>
      <c r="J384" s="418">
        <f>COUNTA(J336:J383)</f>
        <v>3</v>
      </c>
      <c r="K384" s="418">
        <f>COUNTA(K336:K383)</f>
        <v>2</v>
      </c>
      <c r="L384" s="418">
        <f>COUNTA(L336:L383)</f>
        <v>0</v>
      </c>
      <c r="M384" s="418">
        <f>SUM(M336:M383)</f>
        <v>5295.0000000000009</v>
      </c>
      <c r="N384" s="418">
        <f>SUM(N336:N383)</f>
        <v>105.90000000000002</v>
      </c>
      <c r="O384" s="419"/>
      <c r="P384" s="420">
        <f>COUNTIF(P336:P383, "YES")</f>
        <v>0</v>
      </c>
      <c r="Q384" s="419"/>
      <c r="R384" s="419"/>
      <c r="S384" s="419"/>
      <c r="T384" s="419"/>
      <c r="U384" s="418">
        <f>SUM(U336:U383)</f>
        <v>3.53</v>
      </c>
      <c r="V384" s="418">
        <f>SUM(V336:V383)</f>
        <v>3.5299999999999994</v>
      </c>
      <c r="W384" s="418">
        <f t="array" ref="W384">SUM(ABS(W336:W383))</f>
        <v>4</v>
      </c>
      <c r="X384" s="420" t="str">
        <f>IF(X336&lt;0.2, "0", IF(X336&lt;=2, "2", IF(X336&gt;2, ROUND(X336,0))))</f>
        <v>2</v>
      </c>
      <c r="Y384" s="418">
        <f>SUM(Y336:Y383)</f>
        <v>2</v>
      </c>
    </row>
    <row r="385" spans="2:25" ht="18.75" customHeight="1">
      <c r="B385" s="539">
        <v>8</v>
      </c>
      <c r="C385" s="545" t="s">
        <v>7921</v>
      </c>
      <c r="D385" s="216">
        <v>1</v>
      </c>
      <c r="E385" s="216" t="s">
        <v>7922</v>
      </c>
      <c r="F385" s="405">
        <v>75</v>
      </c>
      <c r="G385" s="406">
        <f t="shared" ref="G385:G448" si="55">F385/$G$15</f>
        <v>15</v>
      </c>
      <c r="H385" s="407">
        <f t="shared" ref="H385:H448" si="56">F385/$H$15</f>
        <v>41.666666666666664</v>
      </c>
      <c r="I385" s="407">
        <f t="shared" ref="I385:I448" si="57">H385/$I$15</f>
        <v>1.3888888888888888E-2</v>
      </c>
      <c r="J385" s="405"/>
      <c r="K385" s="408"/>
      <c r="L385" s="408"/>
      <c r="M385" s="409"/>
      <c r="N385" s="410">
        <f t="shared" ref="N385:N460" si="58">M385/$N$15</f>
        <v>0</v>
      </c>
      <c r="O385" s="223"/>
      <c r="P385" s="224"/>
      <c r="Q385" s="224"/>
      <c r="R385" s="224"/>
      <c r="S385" s="224"/>
      <c r="T385" s="225"/>
      <c r="U385" s="411">
        <f t="shared" ref="U385:U448" si="59">H385/$U$15</f>
        <v>2.7777777777777776E-2</v>
      </c>
      <c r="V385" s="412"/>
      <c r="W385" s="413" t="str">
        <f t="shared" ref="W385:W448" si="60">IF(V385&lt;1,"0",IF(V385&lt;5,"2",IF(V385&gt;=5,"6")))</f>
        <v>0</v>
      </c>
      <c r="X385" s="543">
        <f>K461/$X$15</f>
        <v>1</v>
      </c>
      <c r="Y385" s="229">
        <f t="shared" ref="Y385:Y448" si="61">W385/2</f>
        <v>0</v>
      </c>
    </row>
    <row r="386" spans="2:25" ht="18.75" customHeight="1">
      <c r="B386" s="540"/>
      <c r="C386" s="546"/>
      <c r="D386" s="216">
        <v>2</v>
      </c>
      <c r="E386" s="216" t="s">
        <v>7923</v>
      </c>
      <c r="F386" s="405">
        <v>347</v>
      </c>
      <c r="G386" s="406">
        <f t="shared" si="55"/>
        <v>69.400000000000006</v>
      </c>
      <c r="H386" s="407">
        <f t="shared" si="56"/>
        <v>192.77777777777777</v>
      </c>
      <c r="I386" s="407">
        <f t="shared" si="57"/>
        <v>6.4259259259259252E-2</v>
      </c>
      <c r="J386" s="405"/>
      <c r="K386" s="408"/>
      <c r="L386" s="408"/>
      <c r="M386" s="409"/>
      <c r="N386" s="410">
        <f t="shared" si="58"/>
        <v>0</v>
      </c>
      <c r="O386" s="223"/>
      <c r="P386" s="224"/>
      <c r="Q386" s="224"/>
      <c r="R386" s="224"/>
      <c r="S386" s="224"/>
      <c r="T386" s="225"/>
      <c r="U386" s="411">
        <f t="shared" si="59"/>
        <v>0.1285185185185185</v>
      </c>
      <c r="V386" s="412"/>
      <c r="W386" s="413" t="str">
        <f t="shared" si="60"/>
        <v>0</v>
      </c>
      <c r="X386" s="544"/>
      <c r="Y386" s="229">
        <f t="shared" si="61"/>
        <v>0</v>
      </c>
    </row>
    <row r="387" spans="2:25" ht="18.75" customHeight="1">
      <c r="B387" s="540"/>
      <c r="C387" s="546"/>
      <c r="D387" s="216">
        <v>3</v>
      </c>
      <c r="E387" s="216" t="s">
        <v>6296</v>
      </c>
      <c r="F387" s="405">
        <v>210</v>
      </c>
      <c r="G387" s="406">
        <f t="shared" si="55"/>
        <v>42</v>
      </c>
      <c r="H387" s="407">
        <f t="shared" si="56"/>
        <v>116.66666666666666</v>
      </c>
      <c r="I387" s="407">
        <f t="shared" si="57"/>
        <v>3.8888888888888883E-2</v>
      </c>
      <c r="J387" s="405"/>
      <c r="K387" s="408"/>
      <c r="L387" s="408"/>
      <c r="M387" s="409"/>
      <c r="N387" s="410">
        <f t="shared" si="58"/>
        <v>0</v>
      </c>
      <c r="O387" s="223"/>
      <c r="P387" s="224"/>
      <c r="Q387" s="224"/>
      <c r="R387" s="224"/>
      <c r="S387" s="224"/>
      <c r="T387" s="225"/>
      <c r="U387" s="411">
        <f t="shared" si="59"/>
        <v>7.7777777777777765E-2</v>
      </c>
      <c r="V387" s="412"/>
      <c r="W387" s="413" t="str">
        <f t="shared" si="60"/>
        <v>0</v>
      </c>
      <c r="X387" s="544"/>
      <c r="Y387" s="229">
        <f t="shared" si="61"/>
        <v>0</v>
      </c>
    </row>
    <row r="388" spans="2:25" ht="18.75" customHeight="1">
      <c r="B388" s="540"/>
      <c r="C388" s="546"/>
      <c r="D388" s="216">
        <v>4</v>
      </c>
      <c r="E388" s="216" t="s">
        <v>7924</v>
      </c>
      <c r="F388" s="405">
        <v>500</v>
      </c>
      <c r="G388" s="406">
        <f t="shared" si="55"/>
        <v>100</v>
      </c>
      <c r="H388" s="407">
        <f t="shared" si="56"/>
        <v>277.77777777777777</v>
      </c>
      <c r="I388" s="407">
        <f t="shared" si="57"/>
        <v>9.2592592592592587E-2</v>
      </c>
      <c r="J388" s="405"/>
      <c r="K388" s="408"/>
      <c r="L388" s="408"/>
      <c r="M388" s="409"/>
      <c r="N388" s="410">
        <f t="shared" si="58"/>
        <v>0</v>
      </c>
      <c r="O388" s="223"/>
      <c r="P388" s="224"/>
      <c r="Q388" s="224"/>
      <c r="R388" s="224"/>
      <c r="S388" s="224"/>
      <c r="T388" s="225"/>
      <c r="U388" s="411">
        <f t="shared" si="59"/>
        <v>0.18518518518518517</v>
      </c>
      <c r="V388" s="412"/>
      <c r="W388" s="413" t="str">
        <f t="shared" si="60"/>
        <v>0</v>
      </c>
      <c r="X388" s="544"/>
      <c r="Y388" s="229">
        <f t="shared" si="61"/>
        <v>0</v>
      </c>
    </row>
    <row r="389" spans="2:25" ht="18.75" customHeight="1">
      <c r="B389" s="540"/>
      <c r="C389" s="546"/>
      <c r="D389" s="216">
        <v>5</v>
      </c>
      <c r="E389" s="216" t="s">
        <v>7925</v>
      </c>
      <c r="F389" s="405">
        <v>157</v>
      </c>
      <c r="G389" s="406">
        <f t="shared" si="55"/>
        <v>31.4</v>
      </c>
      <c r="H389" s="407">
        <f t="shared" si="56"/>
        <v>87.222222222222214</v>
      </c>
      <c r="I389" s="407">
        <f t="shared" si="57"/>
        <v>2.9074074074074072E-2</v>
      </c>
      <c r="J389" s="405"/>
      <c r="K389" s="408"/>
      <c r="L389" s="408"/>
      <c r="M389" s="409"/>
      <c r="N389" s="410">
        <f t="shared" si="58"/>
        <v>0</v>
      </c>
      <c r="O389" s="223"/>
      <c r="P389" s="224"/>
      <c r="Q389" s="224"/>
      <c r="R389" s="224"/>
      <c r="S389" s="224"/>
      <c r="T389" s="225"/>
      <c r="U389" s="411">
        <f t="shared" si="59"/>
        <v>5.8148148148148143E-2</v>
      </c>
      <c r="V389" s="412"/>
      <c r="W389" s="413" t="str">
        <f t="shared" si="60"/>
        <v>0</v>
      </c>
      <c r="X389" s="544"/>
      <c r="Y389" s="229">
        <f t="shared" si="61"/>
        <v>0</v>
      </c>
    </row>
    <row r="390" spans="2:25" ht="18.75" customHeight="1">
      <c r="B390" s="540"/>
      <c r="C390" s="546"/>
      <c r="D390" s="216">
        <v>6</v>
      </c>
      <c r="E390" s="216" t="s">
        <v>7926</v>
      </c>
      <c r="F390" s="405">
        <v>120</v>
      </c>
      <c r="G390" s="406">
        <f t="shared" si="55"/>
        <v>24</v>
      </c>
      <c r="H390" s="407">
        <f t="shared" si="56"/>
        <v>66.666666666666671</v>
      </c>
      <c r="I390" s="407">
        <f t="shared" si="57"/>
        <v>2.2222222222222223E-2</v>
      </c>
      <c r="J390" s="405"/>
      <c r="K390" s="408"/>
      <c r="L390" s="408"/>
      <c r="M390" s="409"/>
      <c r="N390" s="410">
        <f t="shared" si="58"/>
        <v>0</v>
      </c>
      <c r="O390" s="223"/>
      <c r="P390" s="224"/>
      <c r="Q390" s="224"/>
      <c r="R390" s="224"/>
      <c r="S390" s="224"/>
      <c r="T390" s="225"/>
      <c r="U390" s="411">
        <f t="shared" si="59"/>
        <v>4.4444444444444446E-2</v>
      </c>
      <c r="V390" s="412"/>
      <c r="W390" s="413" t="str">
        <f t="shared" si="60"/>
        <v>0</v>
      </c>
      <c r="X390" s="544"/>
      <c r="Y390" s="229">
        <f t="shared" si="61"/>
        <v>0</v>
      </c>
    </row>
    <row r="391" spans="2:25" ht="18.75" customHeight="1">
      <c r="B391" s="540"/>
      <c r="C391" s="546"/>
      <c r="D391" s="216">
        <v>7</v>
      </c>
      <c r="E391" s="216" t="s">
        <v>5691</v>
      </c>
      <c r="F391" s="405">
        <v>860</v>
      </c>
      <c r="G391" s="406">
        <f t="shared" si="55"/>
        <v>172</v>
      </c>
      <c r="H391" s="407">
        <f t="shared" si="56"/>
        <v>477.77777777777777</v>
      </c>
      <c r="I391" s="407">
        <f t="shared" si="57"/>
        <v>0.15925925925925927</v>
      </c>
      <c r="J391" s="405" t="s">
        <v>7927</v>
      </c>
      <c r="K391" s="405" t="s">
        <v>7927</v>
      </c>
      <c r="L391" s="408"/>
      <c r="M391" s="409">
        <f>SUM(H385:H400)</f>
        <v>3460.0000000000005</v>
      </c>
      <c r="N391" s="410">
        <f t="shared" si="58"/>
        <v>69.2</v>
      </c>
      <c r="O391" s="223" t="s">
        <v>7928</v>
      </c>
      <c r="P391" s="224" t="s">
        <v>7458</v>
      </c>
      <c r="Q391" s="224"/>
      <c r="R391" s="224" t="s">
        <v>2634</v>
      </c>
      <c r="S391" s="224"/>
      <c r="T391" s="225"/>
      <c r="U391" s="411">
        <f t="shared" si="59"/>
        <v>0.31851851851851853</v>
      </c>
      <c r="V391" s="412">
        <f>SUM(U385:U400)</f>
        <v>2.3066666666666666</v>
      </c>
      <c r="W391" s="413" t="str">
        <f t="shared" si="60"/>
        <v>2</v>
      </c>
      <c r="X391" s="544"/>
      <c r="Y391" s="229">
        <f t="shared" si="61"/>
        <v>1</v>
      </c>
    </row>
    <row r="392" spans="2:25" ht="18.75" customHeight="1">
      <c r="B392" s="540"/>
      <c r="C392" s="546"/>
      <c r="D392" s="216">
        <v>8</v>
      </c>
      <c r="E392" s="216" t="s">
        <v>7725</v>
      </c>
      <c r="F392" s="405">
        <v>680</v>
      </c>
      <c r="G392" s="406">
        <f t="shared" si="55"/>
        <v>136</v>
      </c>
      <c r="H392" s="407">
        <f t="shared" si="56"/>
        <v>377.77777777777777</v>
      </c>
      <c r="I392" s="407">
        <f t="shared" si="57"/>
        <v>0.12592592592592591</v>
      </c>
      <c r="J392" s="405"/>
      <c r="K392" s="408"/>
      <c r="L392" s="408"/>
      <c r="M392" s="409"/>
      <c r="N392" s="410">
        <f t="shared" si="58"/>
        <v>0</v>
      </c>
      <c r="O392" s="223"/>
      <c r="P392" s="224"/>
      <c r="Q392" s="224"/>
      <c r="R392" s="224"/>
      <c r="S392" s="224"/>
      <c r="T392" s="225"/>
      <c r="U392" s="411">
        <f t="shared" si="59"/>
        <v>0.25185185185185183</v>
      </c>
      <c r="V392" s="412"/>
      <c r="W392" s="413" t="str">
        <f t="shared" si="60"/>
        <v>0</v>
      </c>
      <c r="X392" s="544"/>
      <c r="Y392" s="229">
        <f t="shared" si="61"/>
        <v>0</v>
      </c>
    </row>
    <row r="393" spans="2:25" ht="18.75" customHeight="1">
      <c r="B393" s="540"/>
      <c r="C393" s="546"/>
      <c r="D393" s="216">
        <v>9</v>
      </c>
      <c r="E393" s="216" t="s">
        <v>7929</v>
      </c>
      <c r="F393" s="405">
        <v>560</v>
      </c>
      <c r="G393" s="406">
        <f t="shared" si="55"/>
        <v>112</v>
      </c>
      <c r="H393" s="407">
        <f t="shared" si="56"/>
        <v>311.11111111111109</v>
      </c>
      <c r="I393" s="407">
        <f t="shared" si="57"/>
        <v>0.1037037037037037</v>
      </c>
      <c r="J393" s="405"/>
      <c r="K393" s="408"/>
      <c r="L393" s="408"/>
      <c r="M393" s="409"/>
      <c r="N393" s="410">
        <f t="shared" si="58"/>
        <v>0</v>
      </c>
      <c r="O393" s="223"/>
      <c r="P393" s="224"/>
      <c r="Q393" s="224"/>
      <c r="R393" s="224"/>
      <c r="S393" s="224"/>
      <c r="T393" s="225"/>
      <c r="U393" s="411">
        <f t="shared" si="59"/>
        <v>0.2074074074074074</v>
      </c>
      <c r="V393" s="412"/>
      <c r="W393" s="413" t="str">
        <f t="shared" si="60"/>
        <v>0</v>
      </c>
      <c r="X393" s="544"/>
      <c r="Y393" s="229">
        <f t="shared" si="61"/>
        <v>0</v>
      </c>
    </row>
    <row r="394" spans="2:25" ht="18.75" customHeight="1">
      <c r="B394" s="540"/>
      <c r="C394" s="546"/>
      <c r="D394" s="216">
        <v>10</v>
      </c>
      <c r="E394" s="216" t="s">
        <v>7904</v>
      </c>
      <c r="F394" s="405">
        <v>560</v>
      </c>
      <c r="G394" s="406">
        <f t="shared" si="55"/>
        <v>112</v>
      </c>
      <c r="H394" s="407">
        <f t="shared" si="56"/>
        <v>311.11111111111109</v>
      </c>
      <c r="I394" s="407">
        <f t="shared" si="57"/>
        <v>0.1037037037037037</v>
      </c>
      <c r="J394" s="405"/>
      <c r="K394" s="408"/>
      <c r="L394" s="408"/>
      <c r="M394" s="409"/>
      <c r="N394" s="410">
        <f t="shared" si="58"/>
        <v>0</v>
      </c>
      <c r="O394" s="223"/>
      <c r="P394" s="224"/>
      <c r="Q394" s="224"/>
      <c r="R394" s="224"/>
      <c r="S394" s="224"/>
      <c r="T394" s="225"/>
      <c r="U394" s="411">
        <f t="shared" si="59"/>
        <v>0.2074074074074074</v>
      </c>
      <c r="V394" s="412"/>
      <c r="W394" s="413" t="str">
        <f t="shared" si="60"/>
        <v>0</v>
      </c>
      <c r="X394" s="544"/>
      <c r="Y394" s="229">
        <f t="shared" si="61"/>
        <v>0</v>
      </c>
    </row>
    <row r="395" spans="2:25" ht="18.75" customHeight="1">
      <c r="B395" s="540"/>
      <c r="C395" s="546"/>
      <c r="D395" s="216">
        <v>11</v>
      </c>
      <c r="E395" s="216" t="s">
        <v>3462</v>
      </c>
      <c r="F395" s="405">
        <v>650</v>
      </c>
      <c r="G395" s="406">
        <f t="shared" si="55"/>
        <v>130</v>
      </c>
      <c r="H395" s="407">
        <f t="shared" si="56"/>
        <v>361.11111111111109</v>
      </c>
      <c r="I395" s="407">
        <f t="shared" si="57"/>
        <v>0.12037037037037036</v>
      </c>
      <c r="J395" s="405"/>
      <c r="K395" s="408"/>
      <c r="L395" s="408"/>
      <c r="M395" s="409"/>
      <c r="N395" s="410">
        <f t="shared" si="58"/>
        <v>0</v>
      </c>
      <c r="O395" s="223"/>
      <c r="P395" s="224"/>
      <c r="Q395" s="224"/>
      <c r="R395" s="224"/>
      <c r="S395" s="224"/>
      <c r="T395" s="225"/>
      <c r="U395" s="411">
        <f t="shared" si="59"/>
        <v>0.24074074074074073</v>
      </c>
      <c r="V395" s="412"/>
      <c r="W395" s="413" t="str">
        <f t="shared" si="60"/>
        <v>0</v>
      </c>
      <c r="X395" s="544"/>
      <c r="Y395" s="229">
        <f t="shared" si="61"/>
        <v>0</v>
      </c>
    </row>
    <row r="396" spans="2:25" ht="18.75" customHeight="1">
      <c r="B396" s="540"/>
      <c r="C396" s="546"/>
      <c r="D396" s="216">
        <v>12</v>
      </c>
      <c r="E396" s="216" t="s">
        <v>7930</v>
      </c>
      <c r="F396" s="405">
        <v>230</v>
      </c>
      <c r="G396" s="406">
        <f t="shared" si="55"/>
        <v>46</v>
      </c>
      <c r="H396" s="407">
        <f t="shared" si="56"/>
        <v>127.77777777777777</v>
      </c>
      <c r="I396" s="407">
        <f t="shared" si="57"/>
        <v>4.2592592592592592E-2</v>
      </c>
      <c r="J396" s="405"/>
      <c r="K396" s="408"/>
      <c r="L396" s="408"/>
      <c r="M396" s="409"/>
      <c r="N396" s="410">
        <f t="shared" si="58"/>
        <v>0</v>
      </c>
      <c r="O396" s="223"/>
      <c r="P396" s="224"/>
      <c r="Q396" s="224"/>
      <c r="R396" s="224"/>
      <c r="S396" s="224"/>
      <c r="T396" s="225"/>
      <c r="U396" s="411">
        <f t="shared" si="59"/>
        <v>8.5185185185185183E-2</v>
      </c>
      <c r="V396" s="412"/>
      <c r="W396" s="413" t="str">
        <f t="shared" si="60"/>
        <v>0</v>
      </c>
      <c r="X396" s="544"/>
      <c r="Y396" s="229">
        <f t="shared" si="61"/>
        <v>0</v>
      </c>
    </row>
    <row r="397" spans="2:25" ht="18.75" customHeight="1">
      <c r="B397" s="540"/>
      <c r="C397" s="546"/>
      <c r="D397" s="216">
        <v>13</v>
      </c>
      <c r="E397" s="216" t="s">
        <v>7931</v>
      </c>
      <c r="F397" s="405">
        <v>200</v>
      </c>
      <c r="G397" s="406">
        <f t="shared" si="55"/>
        <v>40</v>
      </c>
      <c r="H397" s="407">
        <f t="shared" si="56"/>
        <v>111.11111111111111</v>
      </c>
      <c r="I397" s="407">
        <f t="shared" si="57"/>
        <v>3.7037037037037035E-2</v>
      </c>
      <c r="J397" s="405"/>
      <c r="K397" s="408"/>
      <c r="L397" s="408"/>
      <c r="M397" s="409"/>
      <c r="N397" s="410">
        <f t="shared" si="58"/>
        <v>0</v>
      </c>
      <c r="O397" s="223"/>
      <c r="P397" s="224"/>
      <c r="Q397" s="224"/>
      <c r="R397" s="224"/>
      <c r="S397" s="224"/>
      <c r="T397" s="225"/>
      <c r="U397" s="411">
        <f t="shared" si="59"/>
        <v>7.407407407407407E-2</v>
      </c>
      <c r="V397" s="412"/>
      <c r="W397" s="413" t="str">
        <f t="shared" si="60"/>
        <v>0</v>
      </c>
      <c r="X397" s="544"/>
      <c r="Y397" s="229">
        <f t="shared" si="61"/>
        <v>0</v>
      </c>
    </row>
    <row r="398" spans="2:25" ht="18.75" customHeight="1">
      <c r="B398" s="540"/>
      <c r="C398" s="546"/>
      <c r="D398" s="216">
        <v>14</v>
      </c>
      <c r="E398" s="216" t="s">
        <v>7932</v>
      </c>
      <c r="F398" s="405">
        <v>220</v>
      </c>
      <c r="G398" s="406">
        <f t="shared" si="55"/>
        <v>44</v>
      </c>
      <c r="H398" s="407">
        <f t="shared" si="56"/>
        <v>122.22222222222221</v>
      </c>
      <c r="I398" s="407">
        <f t="shared" si="57"/>
        <v>4.0740740740740737E-2</v>
      </c>
      <c r="J398" s="405"/>
      <c r="K398" s="408"/>
      <c r="L398" s="408"/>
      <c r="M398" s="409"/>
      <c r="N398" s="410">
        <f t="shared" si="58"/>
        <v>0</v>
      </c>
      <c r="O398" s="223"/>
      <c r="P398" s="224"/>
      <c r="Q398" s="224"/>
      <c r="R398" s="224"/>
      <c r="S398" s="224"/>
      <c r="T398" s="225"/>
      <c r="U398" s="411">
        <f t="shared" si="59"/>
        <v>8.1481481481481474E-2</v>
      </c>
      <c r="V398" s="412"/>
      <c r="W398" s="413" t="str">
        <f t="shared" si="60"/>
        <v>0</v>
      </c>
      <c r="X398" s="544"/>
      <c r="Y398" s="229">
        <f t="shared" si="61"/>
        <v>0</v>
      </c>
    </row>
    <row r="399" spans="2:25" ht="18.75" customHeight="1">
      <c r="B399" s="540"/>
      <c r="C399" s="546"/>
      <c r="D399" s="216">
        <v>15</v>
      </c>
      <c r="E399" s="216" t="s">
        <v>7933</v>
      </c>
      <c r="F399" s="405">
        <v>519</v>
      </c>
      <c r="G399" s="406">
        <f t="shared" si="55"/>
        <v>103.8</v>
      </c>
      <c r="H399" s="407">
        <f t="shared" si="56"/>
        <v>288.33333333333331</v>
      </c>
      <c r="I399" s="407">
        <f t="shared" si="57"/>
        <v>9.6111111111111105E-2</v>
      </c>
      <c r="J399" s="405"/>
      <c r="K399" s="408"/>
      <c r="L399" s="408"/>
      <c r="M399" s="409"/>
      <c r="N399" s="410">
        <f t="shared" si="58"/>
        <v>0</v>
      </c>
      <c r="O399" s="223"/>
      <c r="P399" s="224"/>
      <c r="Q399" s="224"/>
      <c r="R399" s="224"/>
      <c r="S399" s="224"/>
      <c r="T399" s="225"/>
      <c r="U399" s="411">
        <f t="shared" si="59"/>
        <v>0.19222222222222221</v>
      </c>
      <c r="V399" s="412"/>
      <c r="W399" s="413" t="str">
        <f t="shared" si="60"/>
        <v>0</v>
      </c>
      <c r="X399" s="544"/>
      <c r="Y399" s="229">
        <f t="shared" si="61"/>
        <v>0</v>
      </c>
    </row>
    <row r="400" spans="2:25" ht="18.75" customHeight="1">
      <c r="B400" s="540"/>
      <c r="C400" s="546"/>
      <c r="D400" s="216">
        <v>16</v>
      </c>
      <c r="E400" s="216" t="s">
        <v>7813</v>
      </c>
      <c r="F400" s="405">
        <v>340</v>
      </c>
      <c r="G400" s="406">
        <f t="shared" si="55"/>
        <v>68</v>
      </c>
      <c r="H400" s="407">
        <f t="shared" si="56"/>
        <v>188.88888888888889</v>
      </c>
      <c r="I400" s="407">
        <f t="shared" si="57"/>
        <v>6.2962962962962957E-2</v>
      </c>
      <c r="J400" s="405"/>
      <c r="K400" s="408"/>
      <c r="L400" s="408"/>
      <c r="M400" s="409"/>
      <c r="N400" s="410">
        <f t="shared" si="58"/>
        <v>0</v>
      </c>
      <c r="O400" s="223"/>
      <c r="P400" s="224"/>
      <c r="Q400" s="224"/>
      <c r="R400" s="224"/>
      <c r="S400" s="224"/>
      <c r="T400" s="225"/>
      <c r="U400" s="411">
        <f t="shared" si="59"/>
        <v>0.12592592592592591</v>
      </c>
      <c r="V400" s="412"/>
      <c r="W400" s="413" t="str">
        <f t="shared" si="60"/>
        <v>0</v>
      </c>
      <c r="X400" s="544"/>
      <c r="Y400" s="229">
        <f t="shared" si="61"/>
        <v>0</v>
      </c>
    </row>
    <row r="401" spans="2:25" ht="18.75" customHeight="1">
      <c r="B401" s="540"/>
      <c r="C401" s="546"/>
      <c r="D401" s="216"/>
      <c r="E401" s="216"/>
      <c r="F401" s="405"/>
      <c r="G401" s="406">
        <f t="shared" si="55"/>
        <v>0</v>
      </c>
      <c r="H401" s="407">
        <f t="shared" si="56"/>
        <v>0</v>
      </c>
      <c r="I401" s="407">
        <f t="shared" si="57"/>
        <v>0</v>
      </c>
      <c r="J401" s="405"/>
      <c r="K401" s="408"/>
      <c r="L401" s="408"/>
      <c r="M401" s="409"/>
      <c r="N401" s="410">
        <f t="shared" si="58"/>
        <v>0</v>
      </c>
      <c r="O401" s="223"/>
      <c r="P401" s="224"/>
      <c r="Q401" s="224"/>
      <c r="R401" s="224"/>
      <c r="S401" s="224"/>
      <c r="T401" s="225"/>
      <c r="U401" s="411">
        <f t="shared" si="59"/>
        <v>0</v>
      </c>
      <c r="V401" s="412"/>
      <c r="W401" s="413" t="str">
        <f t="shared" si="60"/>
        <v>0</v>
      </c>
      <c r="X401" s="544"/>
      <c r="Y401" s="229">
        <f t="shared" si="61"/>
        <v>0</v>
      </c>
    </row>
    <row r="402" spans="2:25" ht="18.75" customHeight="1">
      <c r="B402" s="540"/>
      <c r="C402" s="546"/>
      <c r="D402" s="216">
        <v>1</v>
      </c>
      <c r="E402" s="216" t="s">
        <v>7934</v>
      </c>
      <c r="F402" s="405">
        <v>290</v>
      </c>
      <c r="G402" s="406">
        <f t="shared" si="55"/>
        <v>58</v>
      </c>
      <c r="H402" s="407">
        <f t="shared" si="56"/>
        <v>161.11111111111111</v>
      </c>
      <c r="I402" s="407">
        <f t="shared" si="57"/>
        <v>5.3703703703703705E-2</v>
      </c>
      <c r="J402" s="405"/>
      <c r="K402" s="408"/>
      <c r="L402" s="408"/>
      <c r="M402" s="409"/>
      <c r="N402" s="410">
        <f t="shared" si="58"/>
        <v>0</v>
      </c>
      <c r="O402" s="223"/>
      <c r="P402" s="224"/>
      <c r="Q402" s="224"/>
      <c r="R402" s="224"/>
      <c r="S402" s="224"/>
      <c r="T402" s="225"/>
      <c r="U402" s="411">
        <f t="shared" si="59"/>
        <v>0.10740740740740741</v>
      </c>
      <c r="V402" s="412"/>
      <c r="W402" s="413" t="str">
        <f t="shared" si="60"/>
        <v>0</v>
      </c>
      <c r="X402" s="544"/>
      <c r="Y402" s="229">
        <f t="shared" si="61"/>
        <v>0</v>
      </c>
    </row>
    <row r="403" spans="2:25" ht="18.75" customHeight="1">
      <c r="B403" s="540"/>
      <c r="C403" s="546"/>
      <c r="D403" s="216">
        <v>2</v>
      </c>
      <c r="E403" s="216" t="s">
        <v>6174</v>
      </c>
      <c r="F403" s="405">
        <v>370</v>
      </c>
      <c r="G403" s="406">
        <f t="shared" si="55"/>
        <v>74</v>
      </c>
      <c r="H403" s="407">
        <f t="shared" si="56"/>
        <v>205.55555555555554</v>
      </c>
      <c r="I403" s="407">
        <f t="shared" si="57"/>
        <v>6.851851851851852E-2</v>
      </c>
      <c r="J403" s="405"/>
      <c r="K403" s="408"/>
      <c r="L403" s="408"/>
      <c r="M403" s="409"/>
      <c r="N403" s="410">
        <f t="shared" si="58"/>
        <v>0</v>
      </c>
      <c r="O403" s="223"/>
      <c r="P403" s="224"/>
      <c r="Q403" s="224"/>
      <c r="R403" s="224"/>
      <c r="S403" s="224"/>
      <c r="T403" s="225"/>
      <c r="U403" s="411">
        <f t="shared" si="59"/>
        <v>0.13703703703703704</v>
      </c>
      <c r="V403" s="412"/>
      <c r="W403" s="413" t="str">
        <f t="shared" si="60"/>
        <v>0</v>
      </c>
      <c r="X403" s="544"/>
      <c r="Y403" s="229">
        <f t="shared" si="61"/>
        <v>0</v>
      </c>
    </row>
    <row r="404" spans="2:25" ht="18.75" customHeight="1">
      <c r="B404" s="540"/>
      <c r="C404" s="546"/>
      <c r="D404" s="216">
        <v>3</v>
      </c>
      <c r="E404" s="216" t="s">
        <v>7658</v>
      </c>
      <c r="F404" s="405">
        <v>269</v>
      </c>
      <c r="G404" s="406">
        <f t="shared" si="55"/>
        <v>53.8</v>
      </c>
      <c r="H404" s="407">
        <f t="shared" si="56"/>
        <v>149.44444444444443</v>
      </c>
      <c r="I404" s="407">
        <f t="shared" si="57"/>
        <v>4.9814814814814812E-2</v>
      </c>
      <c r="J404" s="405"/>
      <c r="K404" s="408"/>
      <c r="L404" s="408"/>
      <c r="M404" s="409"/>
      <c r="N404" s="410">
        <f t="shared" si="58"/>
        <v>0</v>
      </c>
      <c r="O404" s="223"/>
      <c r="P404" s="224"/>
      <c r="Q404" s="224"/>
      <c r="R404" s="224"/>
      <c r="S404" s="224"/>
      <c r="T404" s="225"/>
      <c r="U404" s="411">
        <f t="shared" si="59"/>
        <v>9.9629629629629624E-2</v>
      </c>
      <c r="V404" s="412"/>
      <c r="W404" s="413" t="str">
        <f t="shared" si="60"/>
        <v>0</v>
      </c>
      <c r="X404" s="544"/>
      <c r="Y404" s="229">
        <f t="shared" si="61"/>
        <v>0</v>
      </c>
    </row>
    <row r="405" spans="2:25" ht="18.75" customHeight="1">
      <c r="B405" s="540"/>
      <c r="C405" s="546"/>
      <c r="D405" s="216">
        <v>4</v>
      </c>
      <c r="E405" s="216" t="s">
        <v>7935</v>
      </c>
      <c r="F405" s="405">
        <v>630</v>
      </c>
      <c r="G405" s="406">
        <f t="shared" si="55"/>
        <v>126</v>
      </c>
      <c r="H405" s="407">
        <f t="shared" si="56"/>
        <v>350</v>
      </c>
      <c r="I405" s="407">
        <f t="shared" si="57"/>
        <v>0.11666666666666667</v>
      </c>
      <c r="J405" s="405"/>
      <c r="K405" s="408"/>
      <c r="L405" s="408"/>
      <c r="M405" s="409"/>
      <c r="N405" s="410">
        <f t="shared" si="58"/>
        <v>0</v>
      </c>
      <c r="O405" s="223"/>
      <c r="P405" s="224"/>
      <c r="Q405" s="224"/>
      <c r="R405" s="224"/>
      <c r="S405" s="224"/>
      <c r="T405" s="225"/>
      <c r="U405" s="411">
        <f t="shared" si="59"/>
        <v>0.23333333333333334</v>
      </c>
      <c r="V405" s="412"/>
      <c r="W405" s="413" t="str">
        <f t="shared" si="60"/>
        <v>0</v>
      </c>
      <c r="X405" s="544"/>
      <c r="Y405" s="229">
        <f t="shared" si="61"/>
        <v>0</v>
      </c>
    </row>
    <row r="406" spans="2:25" ht="18.75" customHeight="1">
      <c r="B406" s="540"/>
      <c r="C406" s="546"/>
      <c r="D406" s="216">
        <v>5</v>
      </c>
      <c r="E406" s="216" t="s">
        <v>5208</v>
      </c>
      <c r="F406" s="405">
        <v>175</v>
      </c>
      <c r="G406" s="406">
        <f t="shared" si="55"/>
        <v>35</v>
      </c>
      <c r="H406" s="407">
        <f t="shared" si="56"/>
        <v>97.222222222222214</v>
      </c>
      <c r="I406" s="407">
        <f t="shared" si="57"/>
        <v>3.2407407407407406E-2</v>
      </c>
      <c r="J406" s="405"/>
      <c r="K406" s="408"/>
      <c r="L406" s="408"/>
      <c r="M406" s="409"/>
      <c r="N406" s="410">
        <f t="shared" si="58"/>
        <v>0</v>
      </c>
      <c r="O406" s="223"/>
      <c r="P406" s="224"/>
      <c r="Q406" s="224"/>
      <c r="R406" s="224"/>
      <c r="S406" s="224"/>
      <c r="T406" s="225"/>
      <c r="U406" s="411">
        <f t="shared" si="59"/>
        <v>6.4814814814814811E-2</v>
      </c>
      <c r="V406" s="412"/>
      <c r="W406" s="413" t="str">
        <f t="shared" si="60"/>
        <v>0</v>
      </c>
      <c r="X406" s="544"/>
      <c r="Y406" s="229">
        <f t="shared" si="61"/>
        <v>0</v>
      </c>
    </row>
    <row r="407" spans="2:25" ht="18.75" customHeight="1">
      <c r="B407" s="540"/>
      <c r="C407" s="546"/>
      <c r="D407" s="216">
        <v>6</v>
      </c>
      <c r="E407" s="216" t="s">
        <v>7936</v>
      </c>
      <c r="F407" s="405">
        <v>165</v>
      </c>
      <c r="G407" s="406">
        <f t="shared" si="55"/>
        <v>33</v>
      </c>
      <c r="H407" s="407">
        <f t="shared" si="56"/>
        <v>91.666666666666671</v>
      </c>
      <c r="I407" s="407">
        <f t="shared" si="57"/>
        <v>3.0555555555555558E-2</v>
      </c>
      <c r="J407" s="405"/>
      <c r="K407" s="408"/>
      <c r="L407" s="408"/>
      <c r="M407" s="409"/>
      <c r="N407" s="410">
        <f t="shared" si="58"/>
        <v>0</v>
      </c>
      <c r="O407" s="223"/>
      <c r="P407" s="224"/>
      <c r="Q407" s="224"/>
      <c r="R407" s="224"/>
      <c r="S407" s="224"/>
      <c r="T407" s="225"/>
      <c r="U407" s="411">
        <f t="shared" si="59"/>
        <v>6.1111111111111116E-2</v>
      </c>
      <c r="V407" s="412"/>
      <c r="W407" s="413" t="str">
        <f t="shared" si="60"/>
        <v>0</v>
      </c>
      <c r="X407" s="544"/>
      <c r="Y407" s="229">
        <f t="shared" si="61"/>
        <v>0</v>
      </c>
    </row>
    <row r="408" spans="2:25" ht="18.75" customHeight="1">
      <c r="B408" s="540"/>
      <c r="C408" s="546"/>
      <c r="D408" s="216">
        <v>7</v>
      </c>
      <c r="E408" s="216" t="s">
        <v>7937</v>
      </c>
      <c r="F408" s="405">
        <v>500</v>
      </c>
      <c r="G408" s="406">
        <f t="shared" si="55"/>
        <v>100</v>
      </c>
      <c r="H408" s="407">
        <f t="shared" si="56"/>
        <v>277.77777777777777</v>
      </c>
      <c r="I408" s="407">
        <f t="shared" si="57"/>
        <v>9.2592592592592587E-2</v>
      </c>
      <c r="J408" s="405"/>
      <c r="K408" s="408" t="s">
        <v>7938</v>
      </c>
      <c r="L408" s="408"/>
      <c r="M408" s="409">
        <f>SUM(H402:H425)</f>
        <v>3509.4444444444434</v>
      </c>
      <c r="N408" s="410">
        <f t="shared" si="58"/>
        <v>70.188888888888869</v>
      </c>
      <c r="O408" s="223" t="s">
        <v>7356</v>
      </c>
      <c r="P408" s="224" t="s">
        <v>7458</v>
      </c>
      <c r="Q408" s="224"/>
      <c r="R408" s="224" t="s">
        <v>2634</v>
      </c>
      <c r="S408" s="224"/>
      <c r="T408" s="225"/>
      <c r="U408" s="411">
        <f t="shared" si="59"/>
        <v>0.18518518518518517</v>
      </c>
      <c r="V408" s="412">
        <f>SUM(U402:U425)</f>
        <v>2.3396296296296293</v>
      </c>
      <c r="W408" s="413" t="str">
        <f t="shared" si="60"/>
        <v>2</v>
      </c>
      <c r="X408" s="544"/>
      <c r="Y408" s="229">
        <f t="shared" si="61"/>
        <v>1</v>
      </c>
    </row>
    <row r="409" spans="2:25" ht="18.75" customHeight="1">
      <c r="B409" s="540"/>
      <c r="C409" s="546"/>
      <c r="D409" s="216">
        <v>8</v>
      </c>
      <c r="E409" s="216" t="s">
        <v>7939</v>
      </c>
      <c r="F409" s="405">
        <v>350</v>
      </c>
      <c r="G409" s="406">
        <f t="shared" si="55"/>
        <v>70</v>
      </c>
      <c r="H409" s="407">
        <f t="shared" si="56"/>
        <v>194.44444444444443</v>
      </c>
      <c r="I409" s="407">
        <f t="shared" si="57"/>
        <v>6.4814814814814811E-2</v>
      </c>
      <c r="J409" s="405"/>
      <c r="K409" s="408"/>
      <c r="L409" s="408"/>
      <c r="M409" s="409"/>
      <c r="N409" s="410">
        <f t="shared" si="58"/>
        <v>0</v>
      </c>
      <c r="O409" s="223"/>
      <c r="P409" s="224"/>
      <c r="Q409" s="224"/>
      <c r="R409" s="224"/>
      <c r="S409" s="224"/>
      <c r="T409" s="225"/>
      <c r="U409" s="411">
        <f t="shared" si="59"/>
        <v>0.12962962962962962</v>
      </c>
      <c r="V409" s="412"/>
      <c r="W409" s="413" t="str">
        <f t="shared" si="60"/>
        <v>0</v>
      </c>
      <c r="X409" s="544"/>
      <c r="Y409" s="229">
        <f t="shared" si="61"/>
        <v>0</v>
      </c>
    </row>
    <row r="410" spans="2:25" ht="18.75" customHeight="1">
      <c r="B410" s="540"/>
      <c r="C410" s="546"/>
      <c r="D410" s="216">
        <v>9</v>
      </c>
      <c r="E410" s="216" t="s">
        <v>7940</v>
      </c>
      <c r="F410" s="405">
        <v>130</v>
      </c>
      <c r="G410" s="406">
        <f t="shared" si="55"/>
        <v>26</v>
      </c>
      <c r="H410" s="407">
        <f t="shared" si="56"/>
        <v>72.222222222222214</v>
      </c>
      <c r="I410" s="407">
        <f t="shared" si="57"/>
        <v>2.4074074074074071E-2</v>
      </c>
      <c r="J410" s="405"/>
      <c r="K410" s="408"/>
      <c r="L410" s="408"/>
      <c r="M410" s="409"/>
      <c r="N410" s="410">
        <f t="shared" si="58"/>
        <v>0</v>
      </c>
      <c r="O410" s="223"/>
      <c r="P410" s="224"/>
      <c r="Q410" s="224"/>
      <c r="R410" s="224"/>
      <c r="S410" s="224"/>
      <c r="T410" s="225"/>
      <c r="U410" s="411">
        <f t="shared" si="59"/>
        <v>4.8148148148148141E-2</v>
      </c>
      <c r="V410" s="412"/>
      <c r="W410" s="413" t="str">
        <f t="shared" si="60"/>
        <v>0</v>
      </c>
      <c r="X410" s="544"/>
      <c r="Y410" s="229">
        <f t="shared" si="61"/>
        <v>0</v>
      </c>
    </row>
    <row r="411" spans="2:25" ht="18.75" customHeight="1">
      <c r="B411" s="540"/>
      <c r="C411" s="546"/>
      <c r="D411" s="216">
        <v>10</v>
      </c>
      <c r="E411" s="216" t="s">
        <v>7710</v>
      </c>
      <c r="F411" s="405">
        <v>280</v>
      </c>
      <c r="G411" s="406">
        <f t="shared" si="55"/>
        <v>56</v>
      </c>
      <c r="H411" s="407">
        <f t="shared" si="56"/>
        <v>155.55555555555554</v>
      </c>
      <c r="I411" s="407">
        <f t="shared" si="57"/>
        <v>5.185185185185185E-2</v>
      </c>
      <c r="J411" s="405"/>
      <c r="K411" s="408"/>
      <c r="L411" s="408"/>
      <c r="M411" s="409"/>
      <c r="N411" s="410">
        <f t="shared" si="58"/>
        <v>0</v>
      </c>
      <c r="O411" s="223"/>
      <c r="P411" s="224"/>
      <c r="Q411" s="224"/>
      <c r="R411" s="224"/>
      <c r="S411" s="224"/>
      <c r="T411" s="225"/>
      <c r="U411" s="411">
        <f t="shared" si="59"/>
        <v>0.1037037037037037</v>
      </c>
      <c r="V411" s="412"/>
      <c r="W411" s="413" t="str">
        <f t="shared" si="60"/>
        <v>0</v>
      </c>
      <c r="X411" s="544"/>
      <c r="Y411" s="229">
        <f t="shared" si="61"/>
        <v>0</v>
      </c>
    </row>
    <row r="412" spans="2:25" ht="18.75" customHeight="1">
      <c r="B412" s="540"/>
      <c r="C412" s="546"/>
      <c r="D412" s="216">
        <v>11</v>
      </c>
      <c r="E412" s="216" t="s">
        <v>6511</v>
      </c>
      <c r="F412" s="405">
        <v>320</v>
      </c>
      <c r="G412" s="406">
        <f t="shared" si="55"/>
        <v>64</v>
      </c>
      <c r="H412" s="407">
        <f t="shared" si="56"/>
        <v>177.77777777777777</v>
      </c>
      <c r="I412" s="407">
        <f t="shared" si="57"/>
        <v>5.9259259259259255E-2</v>
      </c>
      <c r="J412" s="405"/>
      <c r="K412" s="408"/>
      <c r="L412" s="408"/>
      <c r="M412" s="409"/>
      <c r="N412" s="410">
        <f t="shared" si="58"/>
        <v>0</v>
      </c>
      <c r="O412" s="223"/>
      <c r="P412" s="224"/>
      <c r="Q412" s="224"/>
      <c r="R412" s="224"/>
      <c r="S412" s="224"/>
      <c r="T412" s="225"/>
      <c r="U412" s="411">
        <f t="shared" si="59"/>
        <v>0.11851851851851851</v>
      </c>
      <c r="V412" s="412"/>
      <c r="W412" s="413" t="str">
        <f t="shared" si="60"/>
        <v>0</v>
      </c>
      <c r="X412" s="544"/>
      <c r="Y412" s="229">
        <f t="shared" si="61"/>
        <v>0</v>
      </c>
    </row>
    <row r="413" spans="2:25" ht="18.75" customHeight="1">
      <c r="B413" s="540"/>
      <c r="C413" s="546"/>
      <c r="D413" s="216">
        <v>12</v>
      </c>
      <c r="E413" s="216" t="s">
        <v>7941</v>
      </c>
      <c r="F413" s="405">
        <v>500</v>
      </c>
      <c r="G413" s="406">
        <f t="shared" si="55"/>
        <v>100</v>
      </c>
      <c r="H413" s="407">
        <f t="shared" si="56"/>
        <v>277.77777777777777</v>
      </c>
      <c r="I413" s="407">
        <f t="shared" si="57"/>
        <v>9.2592592592592587E-2</v>
      </c>
      <c r="J413" s="405"/>
      <c r="K413" s="408"/>
      <c r="L413" s="408"/>
      <c r="M413" s="409"/>
      <c r="N413" s="410">
        <f t="shared" si="58"/>
        <v>0</v>
      </c>
      <c r="O413" s="223"/>
      <c r="P413" s="224"/>
      <c r="Q413" s="224"/>
      <c r="R413" s="224"/>
      <c r="S413" s="224"/>
      <c r="T413" s="225"/>
      <c r="U413" s="411">
        <f t="shared" si="59"/>
        <v>0.18518518518518517</v>
      </c>
      <c r="V413" s="412"/>
      <c r="W413" s="413" t="str">
        <f t="shared" si="60"/>
        <v>0</v>
      </c>
      <c r="X413" s="544"/>
      <c r="Y413" s="229">
        <f t="shared" si="61"/>
        <v>0</v>
      </c>
    </row>
    <row r="414" spans="2:25" ht="18.75" customHeight="1">
      <c r="B414" s="540"/>
      <c r="C414" s="546"/>
      <c r="D414" s="216">
        <v>13</v>
      </c>
      <c r="E414" s="216" t="s">
        <v>7942</v>
      </c>
      <c r="F414" s="405">
        <v>370</v>
      </c>
      <c r="G414" s="406">
        <f t="shared" si="55"/>
        <v>74</v>
      </c>
      <c r="H414" s="407">
        <f t="shared" si="56"/>
        <v>205.55555555555554</v>
      </c>
      <c r="I414" s="407">
        <f t="shared" si="57"/>
        <v>6.851851851851852E-2</v>
      </c>
      <c r="J414" s="405"/>
      <c r="K414" s="408"/>
      <c r="L414" s="408"/>
      <c r="M414" s="409"/>
      <c r="N414" s="410">
        <f t="shared" si="58"/>
        <v>0</v>
      </c>
      <c r="O414" s="223"/>
      <c r="P414" s="224"/>
      <c r="Q414" s="224"/>
      <c r="R414" s="224"/>
      <c r="S414" s="224"/>
      <c r="T414" s="225"/>
      <c r="U414" s="411">
        <f t="shared" si="59"/>
        <v>0.13703703703703704</v>
      </c>
      <c r="V414" s="412"/>
      <c r="W414" s="413" t="str">
        <f t="shared" si="60"/>
        <v>0</v>
      </c>
      <c r="X414" s="544"/>
      <c r="Y414" s="229">
        <f t="shared" si="61"/>
        <v>0</v>
      </c>
    </row>
    <row r="415" spans="2:25" ht="18.75" customHeight="1">
      <c r="B415" s="540"/>
      <c r="C415" s="546"/>
      <c r="D415" s="216">
        <v>14</v>
      </c>
      <c r="E415" s="216" t="s">
        <v>7943</v>
      </c>
      <c r="F415" s="405">
        <v>300</v>
      </c>
      <c r="G415" s="406">
        <f t="shared" si="55"/>
        <v>60</v>
      </c>
      <c r="H415" s="407">
        <f t="shared" si="56"/>
        <v>166.66666666666666</v>
      </c>
      <c r="I415" s="407">
        <f t="shared" si="57"/>
        <v>5.5555555555555552E-2</v>
      </c>
      <c r="J415" s="405"/>
      <c r="K415" s="408"/>
      <c r="L415" s="408"/>
      <c r="M415" s="409"/>
      <c r="N415" s="410">
        <f t="shared" si="58"/>
        <v>0</v>
      </c>
      <c r="O415" s="223"/>
      <c r="P415" s="224"/>
      <c r="Q415" s="224"/>
      <c r="R415" s="224"/>
      <c r="S415" s="224"/>
      <c r="T415" s="225"/>
      <c r="U415" s="411">
        <f t="shared" si="59"/>
        <v>0.1111111111111111</v>
      </c>
      <c r="V415" s="412"/>
      <c r="W415" s="413" t="str">
        <f t="shared" si="60"/>
        <v>0</v>
      </c>
      <c r="X415" s="544"/>
      <c r="Y415" s="229">
        <f t="shared" si="61"/>
        <v>0</v>
      </c>
    </row>
    <row r="416" spans="2:25" ht="18.75" customHeight="1">
      <c r="B416" s="540"/>
      <c r="C416" s="546"/>
      <c r="D416" s="216">
        <v>15</v>
      </c>
      <c r="E416" s="216" t="s">
        <v>7944</v>
      </c>
      <c r="F416" s="405">
        <v>156</v>
      </c>
      <c r="G416" s="406">
        <f t="shared" si="55"/>
        <v>31.2</v>
      </c>
      <c r="H416" s="407">
        <f t="shared" si="56"/>
        <v>86.666666666666671</v>
      </c>
      <c r="I416" s="407">
        <f t="shared" si="57"/>
        <v>2.8888888888888891E-2</v>
      </c>
      <c r="J416" s="405"/>
      <c r="K416" s="408"/>
      <c r="L416" s="408"/>
      <c r="M416" s="409"/>
      <c r="N416" s="410">
        <f t="shared" si="58"/>
        <v>0</v>
      </c>
      <c r="O416" s="223"/>
      <c r="P416" s="224"/>
      <c r="Q416" s="224"/>
      <c r="R416" s="224"/>
      <c r="S416" s="224"/>
      <c r="T416" s="225"/>
      <c r="U416" s="411">
        <f t="shared" si="59"/>
        <v>5.7777777777777782E-2</v>
      </c>
      <c r="V416" s="412"/>
      <c r="W416" s="413" t="str">
        <f t="shared" si="60"/>
        <v>0</v>
      </c>
      <c r="X416" s="544"/>
      <c r="Y416" s="229">
        <f t="shared" si="61"/>
        <v>0</v>
      </c>
    </row>
    <row r="417" spans="2:25" ht="18.75" customHeight="1">
      <c r="B417" s="540"/>
      <c r="C417" s="546"/>
      <c r="D417" s="216">
        <v>16</v>
      </c>
      <c r="E417" s="216" t="s">
        <v>7945</v>
      </c>
      <c r="F417" s="405">
        <v>140</v>
      </c>
      <c r="G417" s="406">
        <f t="shared" si="55"/>
        <v>28</v>
      </c>
      <c r="H417" s="407">
        <f t="shared" si="56"/>
        <v>77.777777777777771</v>
      </c>
      <c r="I417" s="407">
        <f t="shared" si="57"/>
        <v>2.5925925925925925E-2</v>
      </c>
      <c r="J417" s="405"/>
      <c r="K417" s="408"/>
      <c r="L417" s="408"/>
      <c r="M417" s="409"/>
      <c r="N417" s="410">
        <f t="shared" si="58"/>
        <v>0</v>
      </c>
      <c r="O417" s="223"/>
      <c r="P417" s="224"/>
      <c r="Q417" s="224"/>
      <c r="R417" s="224"/>
      <c r="S417" s="224"/>
      <c r="T417" s="225"/>
      <c r="U417" s="411">
        <f t="shared" si="59"/>
        <v>5.185185185185185E-2</v>
      </c>
      <c r="V417" s="412"/>
      <c r="W417" s="413" t="str">
        <f t="shared" si="60"/>
        <v>0</v>
      </c>
      <c r="X417" s="544"/>
      <c r="Y417" s="229">
        <f t="shared" si="61"/>
        <v>0</v>
      </c>
    </row>
    <row r="418" spans="2:25" ht="18.75" customHeight="1">
      <c r="B418" s="540"/>
      <c r="C418" s="546"/>
      <c r="D418" s="216">
        <v>17</v>
      </c>
      <c r="E418" s="216" t="s">
        <v>7946</v>
      </c>
      <c r="F418" s="405">
        <v>160</v>
      </c>
      <c r="G418" s="406">
        <f t="shared" si="55"/>
        <v>32</v>
      </c>
      <c r="H418" s="407">
        <f t="shared" si="56"/>
        <v>88.888888888888886</v>
      </c>
      <c r="I418" s="407">
        <f t="shared" si="57"/>
        <v>2.9629629629629627E-2</v>
      </c>
      <c r="J418" s="405"/>
      <c r="K418" s="408"/>
      <c r="L418" s="408"/>
      <c r="M418" s="409"/>
      <c r="N418" s="410">
        <f t="shared" si="58"/>
        <v>0</v>
      </c>
      <c r="O418" s="223"/>
      <c r="P418" s="224"/>
      <c r="Q418" s="224"/>
      <c r="R418" s="224"/>
      <c r="S418" s="224"/>
      <c r="T418" s="225"/>
      <c r="U418" s="411">
        <f t="shared" si="59"/>
        <v>5.9259259259259255E-2</v>
      </c>
      <c r="V418" s="412"/>
      <c r="W418" s="413" t="str">
        <f t="shared" si="60"/>
        <v>0</v>
      </c>
      <c r="X418" s="544"/>
      <c r="Y418" s="229">
        <f t="shared" si="61"/>
        <v>0</v>
      </c>
    </row>
    <row r="419" spans="2:25" ht="18.75" customHeight="1">
      <c r="B419" s="540"/>
      <c r="C419" s="546"/>
      <c r="D419" s="216">
        <v>18</v>
      </c>
      <c r="E419" s="216" t="s">
        <v>7947</v>
      </c>
      <c r="F419" s="405">
        <v>170</v>
      </c>
      <c r="G419" s="406">
        <f t="shared" si="55"/>
        <v>34</v>
      </c>
      <c r="H419" s="407">
        <f t="shared" si="56"/>
        <v>94.444444444444443</v>
      </c>
      <c r="I419" s="407">
        <f t="shared" si="57"/>
        <v>3.1481481481481478E-2</v>
      </c>
      <c r="J419" s="405"/>
      <c r="K419" s="408"/>
      <c r="L419" s="408"/>
      <c r="M419" s="409"/>
      <c r="N419" s="410">
        <f t="shared" si="58"/>
        <v>0</v>
      </c>
      <c r="O419" s="223"/>
      <c r="P419" s="224"/>
      <c r="Q419" s="224"/>
      <c r="R419" s="224"/>
      <c r="S419" s="224"/>
      <c r="T419" s="225"/>
      <c r="U419" s="411">
        <f t="shared" si="59"/>
        <v>6.2962962962962957E-2</v>
      </c>
      <c r="V419" s="412"/>
      <c r="W419" s="413" t="str">
        <f t="shared" si="60"/>
        <v>0</v>
      </c>
      <c r="X419" s="544"/>
      <c r="Y419" s="229">
        <f t="shared" si="61"/>
        <v>0</v>
      </c>
    </row>
    <row r="420" spans="2:25" ht="18.75" customHeight="1">
      <c r="B420" s="540"/>
      <c r="C420" s="546"/>
      <c r="D420" s="216">
        <v>19</v>
      </c>
      <c r="E420" s="216" t="s">
        <v>7948</v>
      </c>
      <c r="F420" s="405">
        <v>142</v>
      </c>
      <c r="G420" s="406">
        <f t="shared" si="55"/>
        <v>28.4</v>
      </c>
      <c r="H420" s="407">
        <f t="shared" si="56"/>
        <v>78.888888888888886</v>
      </c>
      <c r="I420" s="407">
        <f t="shared" si="57"/>
        <v>2.6296296296296297E-2</v>
      </c>
      <c r="J420" s="405"/>
      <c r="K420" s="408"/>
      <c r="L420" s="408"/>
      <c r="M420" s="409"/>
      <c r="N420" s="410">
        <f t="shared" si="58"/>
        <v>0</v>
      </c>
      <c r="O420" s="223"/>
      <c r="P420" s="224"/>
      <c r="Q420" s="224"/>
      <c r="R420" s="224"/>
      <c r="S420" s="224"/>
      <c r="T420" s="225"/>
      <c r="U420" s="411">
        <f t="shared" si="59"/>
        <v>5.2592592592592594E-2</v>
      </c>
      <c r="V420" s="412"/>
      <c r="W420" s="413" t="str">
        <f t="shared" si="60"/>
        <v>0</v>
      </c>
      <c r="X420" s="544"/>
      <c r="Y420" s="229">
        <f t="shared" si="61"/>
        <v>0</v>
      </c>
    </row>
    <row r="421" spans="2:25" ht="18.75" customHeight="1">
      <c r="B421" s="540"/>
      <c r="C421" s="546"/>
      <c r="D421" s="216">
        <v>20</v>
      </c>
      <c r="E421" s="216" t="s">
        <v>7949</v>
      </c>
      <c r="F421" s="405">
        <v>130</v>
      </c>
      <c r="G421" s="406">
        <f t="shared" si="55"/>
        <v>26</v>
      </c>
      <c r="H421" s="407">
        <f t="shared" si="56"/>
        <v>72.222222222222214</v>
      </c>
      <c r="I421" s="407">
        <f t="shared" si="57"/>
        <v>2.4074074074074071E-2</v>
      </c>
      <c r="J421" s="405"/>
      <c r="K421" s="408"/>
      <c r="L421" s="408"/>
      <c r="M421" s="409"/>
      <c r="N421" s="410">
        <f t="shared" si="58"/>
        <v>0</v>
      </c>
      <c r="O421" s="223"/>
      <c r="P421" s="224"/>
      <c r="Q421" s="224"/>
      <c r="R421" s="224"/>
      <c r="S421" s="224"/>
      <c r="T421" s="225"/>
      <c r="U421" s="411">
        <f t="shared" si="59"/>
        <v>4.8148148148148141E-2</v>
      </c>
      <c r="V421" s="412"/>
      <c r="W421" s="413" t="str">
        <f t="shared" si="60"/>
        <v>0</v>
      </c>
      <c r="X421" s="544"/>
      <c r="Y421" s="229">
        <f t="shared" si="61"/>
        <v>0</v>
      </c>
    </row>
    <row r="422" spans="2:25" ht="18.75" customHeight="1">
      <c r="B422" s="540"/>
      <c r="C422" s="546"/>
      <c r="D422" s="216">
        <v>21</v>
      </c>
      <c r="E422" s="216" t="s">
        <v>7950</v>
      </c>
      <c r="F422" s="405">
        <v>160</v>
      </c>
      <c r="G422" s="406">
        <f t="shared" si="55"/>
        <v>32</v>
      </c>
      <c r="H422" s="407">
        <f t="shared" si="56"/>
        <v>88.888888888888886</v>
      </c>
      <c r="I422" s="407">
        <f t="shared" si="57"/>
        <v>2.9629629629629627E-2</v>
      </c>
      <c r="J422" s="405"/>
      <c r="K422" s="408"/>
      <c r="L422" s="408"/>
      <c r="M422" s="409"/>
      <c r="N422" s="410">
        <f t="shared" si="58"/>
        <v>0</v>
      </c>
      <c r="O422" s="223"/>
      <c r="P422" s="224"/>
      <c r="Q422" s="224"/>
      <c r="R422" s="224"/>
      <c r="S422" s="224"/>
      <c r="T422" s="225"/>
      <c r="U422" s="411">
        <f t="shared" si="59"/>
        <v>5.9259259259259255E-2</v>
      </c>
      <c r="V422" s="412"/>
      <c r="W422" s="413" t="str">
        <f t="shared" si="60"/>
        <v>0</v>
      </c>
      <c r="X422" s="544"/>
      <c r="Y422" s="229">
        <f t="shared" si="61"/>
        <v>0</v>
      </c>
    </row>
    <row r="423" spans="2:25" ht="18.75" customHeight="1">
      <c r="B423" s="540"/>
      <c r="C423" s="546"/>
      <c r="D423" s="216">
        <v>22</v>
      </c>
      <c r="E423" s="216" t="s">
        <v>7731</v>
      </c>
      <c r="F423" s="405">
        <v>160</v>
      </c>
      <c r="G423" s="406">
        <f t="shared" si="55"/>
        <v>32</v>
      </c>
      <c r="H423" s="407">
        <f t="shared" si="56"/>
        <v>88.888888888888886</v>
      </c>
      <c r="I423" s="407">
        <f t="shared" si="57"/>
        <v>2.9629629629629627E-2</v>
      </c>
      <c r="J423" s="405"/>
      <c r="K423" s="408"/>
      <c r="L423" s="408"/>
      <c r="M423" s="409"/>
      <c r="N423" s="410">
        <f t="shared" si="58"/>
        <v>0</v>
      </c>
      <c r="O423" s="223"/>
      <c r="P423" s="224"/>
      <c r="Q423" s="224"/>
      <c r="R423" s="224"/>
      <c r="S423" s="224"/>
      <c r="T423" s="225"/>
      <c r="U423" s="411">
        <f t="shared" si="59"/>
        <v>5.9259259259259255E-2</v>
      </c>
      <c r="V423" s="412"/>
      <c r="W423" s="413" t="str">
        <f t="shared" si="60"/>
        <v>0</v>
      </c>
      <c r="X423" s="544"/>
      <c r="Y423" s="229">
        <f t="shared" si="61"/>
        <v>0</v>
      </c>
    </row>
    <row r="424" spans="2:25" ht="18.75" customHeight="1">
      <c r="B424" s="540"/>
      <c r="C424" s="546"/>
      <c r="D424" s="216">
        <v>23</v>
      </c>
      <c r="E424" s="216" t="s">
        <v>7951</v>
      </c>
      <c r="F424" s="405">
        <v>260</v>
      </c>
      <c r="G424" s="406">
        <f t="shared" si="55"/>
        <v>52</v>
      </c>
      <c r="H424" s="407">
        <f t="shared" si="56"/>
        <v>144.44444444444443</v>
      </c>
      <c r="I424" s="407">
        <f t="shared" si="57"/>
        <v>4.8148148148148141E-2</v>
      </c>
      <c r="J424" s="405"/>
      <c r="K424" s="408"/>
      <c r="L424" s="408"/>
      <c r="M424" s="409"/>
      <c r="N424" s="410">
        <f t="shared" si="58"/>
        <v>0</v>
      </c>
      <c r="O424" s="223"/>
      <c r="P424" s="224"/>
      <c r="Q424" s="224"/>
      <c r="R424" s="224"/>
      <c r="S424" s="224"/>
      <c r="T424" s="225"/>
      <c r="U424" s="411">
        <f t="shared" si="59"/>
        <v>9.6296296296296283E-2</v>
      </c>
      <c r="V424" s="412"/>
      <c r="W424" s="413" t="str">
        <f t="shared" si="60"/>
        <v>0</v>
      </c>
      <c r="X424" s="544"/>
      <c r="Y424" s="229">
        <f t="shared" si="61"/>
        <v>0</v>
      </c>
    </row>
    <row r="425" spans="2:25" ht="18.75" customHeight="1">
      <c r="B425" s="540"/>
      <c r="C425" s="546"/>
      <c r="D425" s="216">
        <v>24</v>
      </c>
      <c r="E425" s="216" t="s">
        <v>7952</v>
      </c>
      <c r="F425" s="405">
        <v>190</v>
      </c>
      <c r="G425" s="406">
        <f t="shared" si="55"/>
        <v>38</v>
      </c>
      <c r="H425" s="407">
        <f t="shared" si="56"/>
        <v>105.55555555555556</v>
      </c>
      <c r="I425" s="407">
        <f t="shared" si="57"/>
        <v>3.5185185185185187E-2</v>
      </c>
      <c r="J425" s="405"/>
      <c r="K425" s="408"/>
      <c r="L425" s="408"/>
      <c r="M425" s="409"/>
      <c r="N425" s="410">
        <f t="shared" si="58"/>
        <v>0</v>
      </c>
      <c r="O425" s="223"/>
      <c r="P425" s="224"/>
      <c r="Q425" s="224"/>
      <c r="R425" s="224"/>
      <c r="S425" s="224"/>
      <c r="T425" s="225"/>
      <c r="U425" s="411">
        <f t="shared" si="59"/>
        <v>7.0370370370370375E-2</v>
      </c>
      <c r="V425" s="412"/>
      <c r="W425" s="413" t="str">
        <f t="shared" si="60"/>
        <v>0</v>
      </c>
      <c r="X425" s="544"/>
      <c r="Y425" s="229">
        <f t="shared" si="61"/>
        <v>0</v>
      </c>
    </row>
    <row r="426" spans="2:25" ht="18.75" customHeight="1">
      <c r="B426" s="540"/>
      <c r="C426" s="546"/>
      <c r="D426" s="216"/>
      <c r="E426" s="216"/>
      <c r="F426" s="405"/>
      <c r="G426" s="406">
        <f t="shared" si="55"/>
        <v>0</v>
      </c>
      <c r="H426" s="407">
        <f t="shared" si="56"/>
        <v>0</v>
      </c>
      <c r="I426" s="407">
        <f t="shared" si="57"/>
        <v>0</v>
      </c>
      <c r="J426" s="405"/>
      <c r="K426" s="408"/>
      <c r="L426" s="408"/>
      <c r="M426" s="409"/>
      <c r="N426" s="410">
        <f t="shared" si="58"/>
        <v>0</v>
      </c>
      <c r="O426" s="223"/>
      <c r="P426" s="224"/>
      <c r="Q426" s="224"/>
      <c r="R426" s="224"/>
      <c r="S426" s="224"/>
      <c r="T426" s="225"/>
      <c r="U426" s="411">
        <f t="shared" si="59"/>
        <v>0</v>
      </c>
      <c r="V426" s="412"/>
      <c r="W426" s="413" t="str">
        <f t="shared" si="60"/>
        <v>0</v>
      </c>
      <c r="X426" s="544"/>
      <c r="Y426" s="229">
        <f t="shared" si="61"/>
        <v>0</v>
      </c>
    </row>
    <row r="427" spans="2:25" ht="18.75" customHeight="1">
      <c r="B427" s="540"/>
      <c r="C427" s="546"/>
      <c r="D427" s="216">
        <v>1</v>
      </c>
      <c r="E427" s="216" t="s">
        <v>7953</v>
      </c>
      <c r="F427" s="405">
        <v>260</v>
      </c>
      <c r="G427" s="406">
        <f t="shared" si="55"/>
        <v>52</v>
      </c>
      <c r="H427" s="407">
        <f t="shared" si="56"/>
        <v>144.44444444444443</v>
      </c>
      <c r="I427" s="407">
        <f t="shared" si="57"/>
        <v>4.8148148148148141E-2</v>
      </c>
      <c r="J427" s="405"/>
      <c r="K427" s="408"/>
      <c r="L427" s="408"/>
      <c r="M427" s="409"/>
      <c r="N427" s="410">
        <f t="shared" si="58"/>
        <v>0</v>
      </c>
      <c r="O427" s="223"/>
      <c r="P427" s="224"/>
      <c r="Q427" s="224"/>
      <c r="R427" s="224"/>
      <c r="S427" s="224"/>
      <c r="T427" s="225"/>
      <c r="U427" s="411">
        <f t="shared" si="59"/>
        <v>9.6296296296296283E-2</v>
      </c>
      <c r="V427" s="412"/>
      <c r="W427" s="413" t="str">
        <f t="shared" si="60"/>
        <v>0</v>
      </c>
      <c r="X427" s="544"/>
      <c r="Y427" s="229">
        <f t="shared" si="61"/>
        <v>0</v>
      </c>
    </row>
    <row r="428" spans="2:25" ht="18.75" customHeight="1">
      <c r="B428" s="540"/>
      <c r="C428" s="546"/>
      <c r="D428" s="216">
        <v>2</v>
      </c>
      <c r="E428" s="216" t="s">
        <v>7954</v>
      </c>
      <c r="F428" s="405">
        <v>170</v>
      </c>
      <c r="G428" s="406">
        <f t="shared" si="55"/>
        <v>34</v>
      </c>
      <c r="H428" s="407">
        <f t="shared" si="56"/>
        <v>94.444444444444443</v>
      </c>
      <c r="I428" s="407">
        <f t="shared" si="57"/>
        <v>3.1481481481481478E-2</v>
      </c>
      <c r="J428" s="405"/>
      <c r="K428" s="408"/>
      <c r="L428" s="408"/>
      <c r="M428" s="409"/>
      <c r="N428" s="410">
        <f t="shared" si="58"/>
        <v>0</v>
      </c>
      <c r="O428" s="223"/>
      <c r="P428" s="224"/>
      <c r="Q428" s="224"/>
      <c r="R428" s="224"/>
      <c r="S428" s="224"/>
      <c r="T428" s="225"/>
      <c r="U428" s="411">
        <f t="shared" si="59"/>
        <v>6.2962962962962957E-2</v>
      </c>
      <c r="V428" s="412"/>
      <c r="W428" s="413" t="str">
        <f t="shared" si="60"/>
        <v>0</v>
      </c>
      <c r="X428" s="544"/>
      <c r="Y428" s="229">
        <f t="shared" si="61"/>
        <v>0</v>
      </c>
    </row>
    <row r="429" spans="2:25" ht="18.75" customHeight="1">
      <c r="B429" s="540"/>
      <c r="C429" s="546"/>
      <c r="D429" s="216">
        <v>3</v>
      </c>
      <c r="E429" s="216" t="s">
        <v>7839</v>
      </c>
      <c r="F429" s="405">
        <v>190</v>
      </c>
      <c r="G429" s="406">
        <f t="shared" si="55"/>
        <v>38</v>
      </c>
      <c r="H429" s="407">
        <f t="shared" si="56"/>
        <v>105.55555555555556</v>
      </c>
      <c r="I429" s="407">
        <f t="shared" si="57"/>
        <v>3.5185185185185187E-2</v>
      </c>
      <c r="J429" s="405"/>
      <c r="K429" s="408"/>
      <c r="L429" s="408"/>
      <c r="M429" s="409"/>
      <c r="N429" s="410">
        <f t="shared" si="58"/>
        <v>0</v>
      </c>
      <c r="O429" s="223"/>
      <c r="P429" s="224"/>
      <c r="Q429" s="224"/>
      <c r="R429" s="224"/>
      <c r="S429" s="224"/>
      <c r="T429" s="225"/>
      <c r="U429" s="411">
        <f t="shared" si="59"/>
        <v>7.0370370370370375E-2</v>
      </c>
      <c r="V429" s="412"/>
      <c r="W429" s="413" t="str">
        <f t="shared" si="60"/>
        <v>0</v>
      </c>
      <c r="X429" s="544"/>
      <c r="Y429" s="229">
        <f t="shared" si="61"/>
        <v>0</v>
      </c>
    </row>
    <row r="430" spans="2:25" ht="18.75" customHeight="1">
      <c r="B430" s="540"/>
      <c r="C430" s="546"/>
      <c r="D430" s="216">
        <v>4</v>
      </c>
      <c r="E430" s="216" t="s">
        <v>7955</v>
      </c>
      <c r="F430" s="405">
        <v>103</v>
      </c>
      <c r="G430" s="406">
        <f t="shared" si="55"/>
        <v>20.6</v>
      </c>
      <c r="H430" s="407">
        <f t="shared" si="56"/>
        <v>57.222222222222221</v>
      </c>
      <c r="I430" s="407">
        <f t="shared" si="57"/>
        <v>1.9074074074074073E-2</v>
      </c>
      <c r="J430" s="405"/>
      <c r="K430" s="408"/>
      <c r="L430" s="408"/>
      <c r="M430" s="409"/>
      <c r="N430" s="410">
        <f t="shared" si="58"/>
        <v>0</v>
      </c>
      <c r="O430" s="223"/>
      <c r="P430" s="224"/>
      <c r="Q430" s="224"/>
      <c r="R430" s="224"/>
      <c r="S430" s="224"/>
      <c r="T430" s="225"/>
      <c r="U430" s="411">
        <f t="shared" si="59"/>
        <v>3.8148148148148146E-2</v>
      </c>
      <c r="V430" s="412"/>
      <c r="W430" s="413" t="str">
        <f t="shared" si="60"/>
        <v>0</v>
      </c>
      <c r="X430" s="544"/>
      <c r="Y430" s="229">
        <f t="shared" si="61"/>
        <v>0</v>
      </c>
    </row>
    <row r="431" spans="2:25" ht="18.75" customHeight="1">
      <c r="B431" s="540"/>
      <c r="C431" s="546"/>
      <c r="D431" s="216">
        <v>5</v>
      </c>
      <c r="E431" s="216" t="s">
        <v>7956</v>
      </c>
      <c r="F431" s="405">
        <v>140</v>
      </c>
      <c r="G431" s="406">
        <f t="shared" si="55"/>
        <v>28</v>
      </c>
      <c r="H431" s="407">
        <f t="shared" si="56"/>
        <v>77.777777777777771</v>
      </c>
      <c r="I431" s="407">
        <f t="shared" si="57"/>
        <v>2.5925925925925925E-2</v>
      </c>
      <c r="J431" s="405"/>
      <c r="K431" s="408"/>
      <c r="L431" s="408"/>
      <c r="M431" s="409"/>
      <c r="N431" s="410">
        <f t="shared" si="58"/>
        <v>0</v>
      </c>
      <c r="O431" s="223"/>
      <c r="P431" s="224"/>
      <c r="Q431" s="224"/>
      <c r="R431" s="224"/>
      <c r="S431" s="224"/>
      <c r="T431" s="225"/>
      <c r="U431" s="411">
        <f t="shared" si="59"/>
        <v>5.185185185185185E-2</v>
      </c>
      <c r="V431" s="412"/>
      <c r="W431" s="413" t="str">
        <f t="shared" si="60"/>
        <v>0</v>
      </c>
      <c r="X431" s="544"/>
      <c r="Y431" s="229">
        <f t="shared" si="61"/>
        <v>0</v>
      </c>
    </row>
    <row r="432" spans="2:25" ht="18.75" customHeight="1">
      <c r="B432" s="540"/>
      <c r="C432" s="546"/>
      <c r="D432" s="216">
        <v>6</v>
      </c>
      <c r="E432" s="216" t="s">
        <v>7957</v>
      </c>
      <c r="F432" s="405">
        <v>190</v>
      </c>
      <c r="G432" s="406">
        <f t="shared" si="55"/>
        <v>38</v>
      </c>
      <c r="H432" s="407">
        <f t="shared" si="56"/>
        <v>105.55555555555556</v>
      </c>
      <c r="I432" s="407">
        <f t="shared" si="57"/>
        <v>3.5185185185185187E-2</v>
      </c>
      <c r="J432" s="405"/>
      <c r="K432" s="408"/>
      <c r="L432" s="408"/>
      <c r="M432" s="409"/>
      <c r="N432" s="410">
        <f t="shared" si="58"/>
        <v>0</v>
      </c>
      <c r="O432" s="223"/>
      <c r="P432" s="224"/>
      <c r="Q432" s="224"/>
      <c r="R432" s="224"/>
      <c r="S432" s="224"/>
      <c r="T432" s="225"/>
      <c r="U432" s="411">
        <f t="shared" si="59"/>
        <v>7.0370370370370375E-2</v>
      </c>
      <c r="V432" s="412"/>
      <c r="W432" s="413" t="str">
        <f t="shared" si="60"/>
        <v>0</v>
      </c>
      <c r="X432" s="544"/>
      <c r="Y432" s="229">
        <f t="shared" si="61"/>
        <v>0</v>
      </c>
    </row>
    <row r="433" spans="2:25" ht="18.75" customHeight="1">
      <c r="B433" s="540"/>
      <c r="C433" s="546"/>
      <c r="D433" s="216">
        <v>7</v>
      </c>
      <c r="E433" s="216" t="s">
        <v>7958</v>
      </c>
      <c r="F433" s="405">
        <v>145</v>
      </c>
      <c r="G433" s="406">
        <f t="shared" si="55"/>
        <v>29</v>
      </c>
      <c r="H433" s="407">
        <f t="shared" si="56"/>
        <v>80.555555555555557</v>
      </c>
      <c r="I433" s="407">
        <f t="shared" si="57"/>
        <v>2.6851851851851852E-2</v>
      </c>
      <c r="J433" s="405"/>
      <c r="K433" s="408"/>
      <c r="L433" s="408"/>
      <c r="M433" s="409"/>
      <c r="N433" s="410">
        <f t="shared" si="58"/>
        <v>0</v>
      </c>
      <c r="O433" s="223"/>
      <c r="P433" s="224"/>
      <c r="Q433" s="224"/>
      <c r="R433" s="224"/>
      <c r="S433" s="224"/>
      <c r="T433" s="225"/>
      <c r="U433" s="411">
        <f t="shared" si="59"/>
        <v>5.3703703703703705E-2</v>
      </c>
      <c r="V433" s="412"/>
      <c r="W433" s="413" t="str">
        <f t="shared" si="60"/>
        <v>0</v>
      </c>
      <c r="X433" s="544"/>
      <c r="Y433" s="229">
        <f t="shared" si="61"/>
        <v>0</v>
      </c>
    </row>
    <row r="434" spans="2:25" ht="18.75" customHeight="1">
      <c r="B434" s="540"/>
      <c r="C434" s="546"/>
      <c r="D434" s="216">
        <v>8</v>
      </c>
      <c r="E434" s="216" t="s">
        <v>7959</v>
      </c>
      <c r="F434" s="405">
        <v>130</v>
      </c>
      <c r="G434" s="406">
        <f t="shared" si="55"/>
        <v>26</v>
      </c>
      <c r="H434" s="407">
        <f t="shared" si="56"/>
        <v>72.222222222222214</v>
      </c>
      <c r="I434" s="407">
        <f t="shared" si="57"/>
        <v>2.4074074074074071E-2</v>
      </c>
      <c r="J434" s="405"/>
      <c r="K434" s="408"/>
      <c r="L434" s="408"/>
      <c r="M434" s="409"/>
      <c r="N434" s="410">
        <f t="shared" si="58"/>
        <v>0</v>
      </c>
      <c r="O434" s="223"/>
      <c r="P434" s="224"/>
      <c r="Q434" s="224"/>
      <c r="R434" s="224"/>
      <c r="S434" s="224"/>
      <c r="T434" s="225"/>
      <c r="U434" s="411">
        <f t="shared" si="59"/>
        <v>4.8148148148148141E-2</v>
      </c>
      <c r="V434" s="412"/>
      <c r="W434" s="413" t="str">
        <f t="shared" si="60"/>
        <v>0</v>
      </c>
      <c r="X434" s="544"/>
      <c r="Y434" s="229">
        <f t="shared" si="61"/>
        <v>0</v>
      </c>
    </row>
    <row r="435" spans="2:25" ht="18.75" customHeight="1">
      <c r="B435" s="540"/>
      <c r="C435" s="546"/>
      <c r="D435" s="216">
        <v>9</v>
      </c>
      <c r="E435" s="358" t="s">
        <v>7960</v>
      </c>
      <c r="F435" s="405">
        <v>260</v>
      </c>
      <c r="G435" s="406">
        <f t="shared" si="55"/>
        <v>52</v>
      </c>
      <c r="H435" s="407">
        <f t="shared" si="56"/>
        <v>144.44444444444443</v>
      </c>
      <c r="I435" s="407">
        <f t="shared" si="57"/>
        <v>4.8148148148148141E-2</v>
      </c>
      <c r="J435" s="405"/>
      <c r="K435" s="408"/>
      <c r="L435" s="408"/>
      <c r="M435" s="409"/>
      <c r="N435" s="410">
        <f t="shared" si="58"/>
        <v>0</v>
      </c>
      <c r="O435" s="223"/>
      <c r="P435" s="224"/>
      <c r="Q435" s="224" t="s">
        <v>7618</v>
      </c>
      <c r="R435" s="224"/>
      <c r="S435" s="224"/>
      <c r="T435" s="225"/>
      <c r="U435" s="411">
        <f t="shared" si="59"/>
        <v>9.6296296296296283E-2</v>
      </c>
      <c r="V435" s="412"/>
      <c r="W435" s="413" t="str">
        <f t="shared" si="60"/>
        <v>0</v>
      </c>
      <c r="X435" s="544"/>
      <c r="Y435" s="229">
        <f t="shared" si="61"/>
        <v>0</v>
      </c>
    </row>
    <row r="436" spans="2:25" ht="18.75" customHeight="1">
      <c r="B436" s="540"/>
      <c r="C436" s="546"/>
      <c r="D436" s="216">
        <v>10</v>
      </c>
      <c r="E436" s="216" t="s">
        <v>7961</v>
      </c>
      <c r="F436" s="405">
        <v>100</v>
      </c>
      <c r="G436" s="406">
        <f t="shared" si="55"/>
        <v>20</v>
      </c>
      <c r="H436" s="407">
        <f t="shared" si="56"/>
        <v>55.555555555555557</v>
      </c>
      <c r="I436" s="407">
        <f t="shared" si="57"/>
        <v>1.8518518518518517E-2</v>
      </c>
      <c r="J436" s="405"/>
      <c r="K436" s="408"/>
      <c r="L436" s="408"/>
      <c r="M436" s="409"/>
      <c r="N436" s="410">
        <f t="shared" si="58"/>
        <v>0</v>
      </c>
      <c r="O436" s="223"/>
      <c r="P436" s="224"/>
      <c r="Q436" s="224"/>
      <c r="R436" s="224"/>
      <c r="S436" s="224"/>
      <c r="T436" s="225"/>
      <c r="U436" s="411">
        <f t="shared" si="59"/>
        <v>3.7037037037037035E-2</v>
      </c>
      <c r="V436" s="412"/>
      <c r="W436" s="413" t="str">
        <f t="shared" si="60"/>
        <v>0</v>
      </c>
      <c r="X436" s="544"/>
      <c r="Y436" s="229">
        <f t="shared" si="61"/>
        <v>0</v>
      </c>
    </row>
    <row r="437" spans="2:25" ht="18.75" customHeight="1">
      <c r="B437" s="540"/>
      <c r="C437" s="546"/>
      <c r="D437" s="216">
        <v>11</v>
      </c>
      <c r="E437" s="216" t="s">
        <v>7962</v>
      </c>
      <c r="F437" s="405">
        <v>147</v>
      </c>
      <c r="G437" s="406">
        <f t="shared" si="55"/>
        <v>29.4</v>
      </c>
      <c r="H437" s="407">
        <f t="shared" si="56"/>
        <v>81.666666666666671</v>
      </c>
      <c r="I437" s="407">
        <f t="shared" si="57"/>
        <v>2.7222222222222224E-2</v>
      </c>
      <c r="J437" s="405"/>
      <c r="K437" s="408"/>
      <c r="L437" s="408"/>
      <c r="M437" s="409"/>
      <c r="N437" s="410">
        <f t="shared" si="58"/>
        <v>0</v>
      </c>
      <c r="O437" s="223"/>
      <c r="P437" s="224"/>
      <c r="Q437" s="224"/>
      <c r="R437" s="224"/>
      <c r="S437" s="224"/>
      <c r="T437" s="225"/>
      <c r="U437" s="411">
        <f t="shared" si="59"/>
        <v>5.4444444444444448E-2</v>
      </c>
      <c r="V437" s="412"/>
      <c r="W437" s="413" t="str">
        <f t="shared" si="60"/>
        <v>0</v>
      </c>
      <c r="X437" s="544"/>
      <c r="Y437" s="229">
        <f t="shared" si="61"/>
        <v>0</v>
      </c>
    </row>
    <row r="438" spans="2:25" ht="18.75" customHeight="1">
      <c r="B438" s="540"/>
      <c r="C438" s="546"/>
      <c r="D438" s="216">
        <v>12</v>
      </c>
      <c r="E438" s="216" t="s">
        <v>7963</v>
      </c>
      <c r="F438" s="405">
        <v>75</v>
      </c>
      <c r="G438" s="406">
        <f t="shared" si="55"/>
        <v>15</v>
      </c>
      <c r="H438" s="407">
        <f t="shared" si="56"/>
        <v>41.666666666666664</v>
      </c>
      <c r="I438" s="407">
        <f t="shared" si="57"/>
        <v>1.3888888888888888E-2</v>
      </c>
      <c r="J438" s="405"/>
      <c r="K438" s="408"/>
      <c r="L438" s="408"/>
      <c r="M438" s="409"/>
      <c r="N438" s="410">
        <f t="shared" si="58"/>
        <v>0</v>
      </c>
      <c r="O438" s="223"/>
      <c r="P438" s="224"/>
      <c r="Q438" s="224"/>
      <c r="R438" s="224"/>
      <c r="S438" s="224"/>
      <c r="T438" s="225"/>
      <c r="U438" s="411">
        <f t="shared" si="59"/>
        <v>2.7777777777777776E-2</v>
      </c>
      <c r="V438" s="412"/>
      <c r="W438" s="413" t="str">
        <f t="shared" si="60"/>
        <v>0</v>
      </c>
      <c r="X438" s="544"/>
      <c r="Y438" s="229">
        <f t="shared" si="61"/>
        <v>0</v>
      </c>
    </row>
    <row r="439" spans="2:25" ht="18.75" customHeight="1">
      <c r="B439" s="540"/>
      <c r="C439" s="546"/>
      <c r="D439" s="216">
        <v>13</v>
      </c>
      <c r="E439" s="216" t="s">
        <v>7964</v>
      </c>
      <c r="F439" s="405">
        <v>100</v>
      </c>
      <c r="G439" s="406">
        <f t="shared" si="55"/>
        <v>20</v>
      </c>
      <c r="H439" s="407">
        <f t="shared" si="56"/>
        <v>55.555555555555557</v>
      </c>
      <c r="I439" s="407">
        <f t="shared" si="57"/>
        <v>1.8518518518518517E-2</v>
      </c>
      <c r="J439" s="405"/>
      <c r="K439" s="408"/>
      <c r="L439" s="408"/>
      <c r="M439" s="409"/>
      <c r="N439" s="410">
        <f t="shared" si="58"/>
        <v>0</v>
      </c>
      <c r="O439" s="223"/>
      <c r="P439" s="224"/>
      <c r="Q439" s="224"/>
      <c r="R439" s="224"/>
      <c r="S439" s="224"/>
      <c r="T439" s="225"/>
      <c r="U439" s="411">
        <f t="shared" si="59"/>
        <v>3.7037037037037035E-2</v>
      </c>
      <c r="V439" s="412"/>
      <c r="W439" s="413" t="str">
        <f t="shared" si="60"/>
        <v>0</v>
      </c>
      <c r="X439" s="544"/>
      <c r="Y439" s="229">
        <f t="shared" si="61"/>
        <v>0</v>
      </c>
    </row>
    <row r="440" spans="2:25" ht="18.75" customHeight="1">
      <c r="B440" s="540"/>
      <c r="C440" s="546"/>
      <c r="D440" s="216">
        <v>14</v>
      </c>
      <c r="E440" s="216" t="s">
        <v>7965</v>
      </c>
      <c r="F440" s="405">
        <v>185</v>
      </c>
      <c r="G440" s="406">
        <f t="shared" si="55"/>
        <v>37</v>
      </c>
      <c r="H440" s="407">
        <f t="shared" si="56"/>
        <v>102.77777777777777</v>
      </c>
      <c r="I440" s="407">
        <f t="shared" si="57"/>
        <v>3.425925925925926E-2</v>
      </c>
      <c r="J440" s="405"/>
      <c r="K440" s="408"/>
      <c r="L440" s="408"/>
      <c r="M440" s="409"/>
      <c r="N440" s="410">
        <f t="shared" si="58"/>
        <v>0</v>
      </c>
      <c r="O440" s="223"/>
      <c r="P440" s="224"/>
      <c r="Q440" s="224"/>
      <c r="R440" s="224"/>
      <c r="S440" s="224"/>
      <c r="T440" s="225"/>
      <c r="U440" s="411">
        <f t="shared" si="59"/>
        <v>6.851851851851852E-2</v>
      </c>
      <c r="V440" s="412"/>
      <c r="W440" s="413" t="str">
        <f t="shared" si="60"/>
        <v>0</v>
      </c>
      <c r="X440" s="544"/>
      <c r="Y440" s="229">
        <f t="shared" si="61"/>
        <v>0</v>
      </c>
    </row>
    <row r="441" spans="2:25" ht="18.75" customHeight="1">
      <c r="B441" s="540"/>
      <c r="C441" s="546"/>
      <c r="D441" s="216">
        <v>15</v>
      </c>
      <c r="E441" s="216" t="s">
        <v>7966</v>
      </c>
      <c r="F441" s="405">
        <v>190</v>
      </c>
      <c r="G441" s="406">
        <f t="shared" si="55"/>
        <v>38</v>
      </c>
      <c r="H441" s="407">
        <f t="shared" si="56"/>
        <v>105.55555555555556</v>
      </c>
      <c r="I441" s="407">
        <f t="shared" si="57"/>
        <v>3.5185185185185187E-2</v>
      </c>
      <c r="J441" s="405"/>
      <c r="K441" s="408"/>
      <c r="L441" s="408"/>
      <c r="M441" s="409"/>
      <c r="N441" s="410">
        <f t="shared" si="58"/>
        <v>0</v>
      </c>
      <c r="O441" s="223"/>
      <c r="P441" s="224"/>
      <c r="Q441" s="224"/>
      <c r="R441" s="224"/>
      <c r="S441" s="224"/>
      <c r="T441" s="225"/>
      <c r="U441" s="411">
        <f t="shared" si="59"/>
        <v>7.0370370370370375E-2</v>
      </c>
      <c r="V441" s="412"/>
      <c r="W441" s="413" t="str">
        <f t="shared" si="60"/>
        <v>0</v>
      </c>
      <c r="X441" s="544"/>
      <c r="Y441" s="229">
        <f t="shared" si="61"/>
        <v>0</v>
      </c>
    </row>
    <row r="442" spans="2:25" ht="18.75" customHeight="1">
      <c r="B442" s="540"/>
      <c r="C442" s="546"/>
      <c r="D442" s="216">
        <v>16</v>
      </c>
      <c r="E442" s="216" t="s">
        <v>7967</v>
      </c>
      <c r="F442" s="405">
        <v>282</v>
      </c>
      <c r="G442" s="406">
        <f t="shared" si="55"/>
        <v>56.4</v>
      </c>
      <c r="H442" s="407">
        <f t="shared" si="56"/>
        <v>156.66666666666666</v>
      </c>
      <c r="I442" s="407">
        <f t="shared" si="57"/>
        <v>5.2222222222222218E-2</v>
      </c>
      <c r="J442" s="405"/>
      <c r="K442" s="405" t="s">
        <v>7968</v>
      </c>
      <c r="L442" s="408"/>
      <c r="M442" s="409">
        <f>SUM(H427:H458)</f>
        <v>3576.1111111111118</v>
      </c>
      <c r="N442" s="410">
        <f t="shared" si="58"/>
        <v>71.52222222222224</v>
      </c>
      <c r="O442" s="223" t="s">
        <v>7928</v>
      </c>
      <c r="P442" s="224" t="s">
        <v>7458</v>
      </c>
      <c r="Q442" s="224"/>
      <c r="R442" s="224" t="s">
        <v>2634</v>
      </c>
      <c r="S442" s="224"/>
      <c r="T442" s="225"/>
      <c r="U442" s="411">
        <f t="shared" si="59"/>
        <v>0.10444444444444444</v>
      </c>
      <c r="V442" s="412">
        <f>SUM(U427:U458)</f>
        <v>2.384074074074074</v>
      </c>
      <c r="W442" s="413" t="str">
        <f t="shared" si="60"/>
        <v>2</v>
      </c>
      <c r="X442" s="544"/>
      <c r="Y442" s="229">
        <f t="shared" si="61"/>
        <v>1</v>
      </c>
    </row>
    <row r="443" spans="2:25" ht="18.75" customHeight="1">
      <c r="B443" s="540"/>
      <c r="C443" s="546"/>
      <c r="D443" s="216">
        <v>17</v>
      </c>
      <c r="E443" s="216" t="s">
        <v>7969</v>
      </c>
      <c r="F443" s="405">
        <v>240</v>
      </c>
      <c r="G443" s="406">
        <f t="shared" si="55"/>
        <v>48</v>
      </c>
      <c r="H443" s="407">
        <f t="shared" si="56"/>
        <v>133.33333333333334</v>
      </c>
      <c r="I443" s="407">
        <f t="shared" si="57"/>
        <v>4.4444444444444446E-2</v>
      </c>
      <c r="J443" s="405"/>
      <c r="K443" s="408"/>
      <c r="L443" s="408"/>
      <c r="M443" s="409"/>
      <c r="N443" s="410">
        <f t="shared" si="58"/>
        <v>0</v>
      </c>
      <c r="O443" s="223"/>
      <c r="P443" s="224"/>
      <c r="Q443" s="224"/>
      <c r="R443" s="224"/>
      <c r="S443" s="224"/>
      <c r="T443" s="225"/>
      <c r="U443" s="411">
        <f t="shared" si="59"/>
        <v>8.8888888888888892E-2</v>
      </c>
      <c r="V443" s="412"/>
      <c r="W443" s="413" t="str">
        <f t="shared" si="60"/>
        <v>0</v>
      </c>
      <c r="X443" s="544"/>
      <c r="Y443" s="229">
        <f t="shared" si="61"/>
        <v>0</v>
      </c>
    </row>
    <row r="444" spans="2:25" ht="18.75" customHeight="1">
      <c r="B444" s="540"/>
      <c r="C444" s="546"/>
      <c r="D444" s="216">
        <v>18</v>
      </c>
      <c r="E444" s="216" t="s">
        <v>7970</v>
      </c>
      <c r="F444" s="405">
        <v>240</v>
      </c>
      <c r="G444" s="406">
        <f t="shared" si="55"/>
        <v>48</v>
      </c>
      <c r="H444" s="407">
        <f t="shared" si="56"/>
        <v>133.33333333333334</v>
      </c>
      <c r="I444" s="407">
        <f t="shared" si="57"/>
        <v>4.4444444444444446E-2</v>
      </c>
      <c r="J444" s="405"/>
      <c r="K444" s="408"/>
      <c r="L444" s="408"/>
      <c r="M444" s="409"/>
      <c r="N444" s="410">
        <f t="shared" si="58"/>
        <v>0</v>
      </c>
      <c r="O444" s="223"/>
      <c r="P444" s="224"/>
      <c r="Q444" s="224"/>
      <c r="R444" s="224"/>
      <c r="S444" s="224"/>
      <c r="T444" s="225"/>
      <c r="U444" s="411">
        <f t="shared" si="59"/>
        <v>8.8888888888888892E-2</v>
      </c>
      <c r="V444" s="412"/>
      <c r="W444" s="413" t="str">
        <f t="shared" si="60"/>
        <v>0</v>
      </c>
      <c r="X444" s="544"/>
      <c r="Y444" s="229">
        <f t="shared" si="61"/>
        <v>0</v>
      </c>
    </row>
    <row r="445" spans="2:25" ht="18.75" customHeight="1">
      <c r="B445" s="540"/>
      <c r="C445" s="546"/>
      <c r="D445" s="216">
        <v>19</v>
      </c>
      <c r="E445" s="216" t="s">
        <v>7971</v>
      </c>
      <c r="F445" s="405">
        <v>290</v>
      </c>
      <c r="G445" s="406">
        <f t="shared" si="55"/>
        <v>58</v>
      </c>
      <c r="H445" s="407">
        <f t="shared" si="56"/>
        <v>161.11111111111111</v>
      </c>
      <c r="I445" s="407">
        <f t="shared" si="57"/>
        <v>5.3703703703703705E-2</v>
      </c>
      <c r="J445" s="405"/>
      <c r="K445" s="408"/>
      <c r="L445" s="408"/>
      <c r="M445" s="409"/>
      <c r="N445" s="410">
        <f t="shared" si="58"/>
        <v>0</v>
      </c>
      <c r="O445" s="223"/>
      <c r="P445" s="224"/>
      <c r="Q445" s="224"/>
      <c r="R445" s="224"/>
      <c r="S445" s="224"/>
      <c r="T445" s="225"/>
      <c r="U445" s="411">
        <f t="shared" si="59"/>
        <v>0.10740740740740741</v>
      </c>
      <c r="V445" s="412"/>
      <c r="W445" s="413" t="str">
        <f t="shared" si="60"/>
        <v>0</v>
      </c>
      <c r="X445" s="544"/>
      <c r="Y445" s="229">
        <f t="shared" si="61"/>
        <v>0</v>
      </c>
    </row>
    <row r="446" spans="2:25" ht="18.75" customHeight="1">
      <c r="B446" s="540"/>
      <c r="C446" s="546"/>
      <c r="D446" s="216">
        <v>20</v>
      </c>
      <c r="E446" s="216" t="s">
        <v>7972</v>
      </c>
      <c r="F446" s="405">
        <v>300</v>
      </c>
      <c r="G446" s="406">
        <f t="shared" si="55"/>
        <v>60</v>
      </c>
      <c r="H446" s="407">
        <f t="shared" si="56"/>
        <v>166.66666666666666</v>
      </c>
      <c r="I446" s="407">
        <f t="shared" si="57"/>
        <v>5.5555555555555552E-2</v>
      </c>
      <c r="J446" s="405"/>
      <c r="K446" s="408"/>
      <c r="L446" s="408"/>
      <c r="M446" s="414"/>
      <c r="N446" s="410">
        <f t="shared" si="58"/>
        <v>0</v>
      </c>
      <c r="O446" s="223"/>
      <c r="P446" s="224"/>
      <c r="Q446" s="224"/>
      <c r="R446" s="224"/>
      <c r="S446" s="224"/>
      <c r="T446" s="225"/>
      <c r="U446" s="411">
        <f t="shared" si="59"/>
        <v>0.1111111111111111</v>
      </c>
      <c r="V446" s="412"/>
      <c r="W446" s="413" t="str">
        <f t="shared" si="60"/>
        <v>0</v>
      </c>
      <c r="X446" s="544"/>
      <c r="Y446" s="229">
        <f t="shared" si="61"/>
        <v>0</v>
      </c>
    </row>
    <row r="447" spans="2:25" ht="18.75" customHeight="1">
      <c r="B447" s="540"/>
      <c r="C447" s="546"/>
      <c r="D447" s="216">
        <v>21</v>
      </c>
      <c r="E447" s="216" t="s">
        <v>7973</v>
      </c>
      <c r="F447" s="405">
        <v>240</v>
      </c>
      <c r="G447" s="406">
        <f t="shared" si="55"/>
        <v>48</v>
      </c>
      <c r="H447" s="407">
        <f t="shared" si="56"/>
        <v>133.33333333333334</v>
      </c>
      <c r="I447" s="407">
        <f t="shared" si="57"/>
        <v>4.4444444444444446E-2</v>
      </c>
      <c r="J447" s="405"/>
      <c r="K447" s="408"/>
      <c r="L447" s="408"/>
      <c r="M447" s="414"/>
      <c r="N447" s="410">
        <f t="shared" si="58"/>
        <v>0</v>
      </c>
      <c r="O447" s="223"/>
      <c r="P447" s="224"/>
      <c r="Q447" s="224"/>
      <c r="R447" s="224"/>
      <c r="S447" s="224"/>
      <c r="T447" s="225"/>
      <c r="U447" s="411">
        <f t="shared" si="59"/>
        <v>8.8888888888888892E-2</v>
      </c>
      <c r="V447" s="412"/>
      <c r="W447" s="413" t="str">
        <f t="shared" si="60"/>
        <v>0</v>
      </c>
      <c r="X447" s="544"/>
      <c r="Y447" s="229">
        <f t="shared" si="61"/>
        <v>0</v>
      </c>
    </row>
    <row r="448" spans="2:25" ht="18.75" customHeight="1">
      <c r="B448" s="540"/>
      <c r="C448" s="546"/>
      <c r="D448" s="216">
        <v>22</v>
      </c>
      <c r="E448" s="216" t="s">
        <v>7759</v>
      </c>
      <c r="F448" s="405">
        <v>460</v>
      </c>
      <c r="G448" s="406">
        <f t="shared" si="55"/>
        <v>92</v>
      </c>
      <c r="H448" s="407">
        <f t="shared" si="56"/>
        <v>255.55555555555554</v>
      </c>
      <c r="I448" s="407">
        <f t="shared" si="57"/>
        <v>8.5185185185185183E-2</v>
      </c>
      <c r="J448" s="405"/>
      <c r="K448" s="408"/>
      <c r="L448" s="408"/>
      <c r="M448" s="414"/>
      <c r="N448" s="410">
        <f t="shared" si="58"/>
        <v>0</v>
      </c>
      <c r="O448" s="223"/>
      <c r="P448" s="224"/>
      <c r="Q448" s="224"/>
      <c r="R448" s="224"/>
      <c r="S448" s="224"/>
      <c r="T448" s="225"/>
      <c r="U448" s="411">
        <f t="shared" si="59"/>
        <v>0.17037037037037037</v>
      </c>
      <c r="V448" s="412"/>
      <c r="W448" s="413" t="str">
        <f t="shared" si="60"/>
        <v>0</v>
      </c>
      <c r="X448" s="544"/>
      <c r="Y448" s="229">
        <f t="shared" si="61"/>
        <v>0</v>
      </c>
    </row>
    <row r="449" spans="2:25" ht="18.75" customHeight="1">
      <c r="B449" s="540"/>
      <c r="C449" s="546"/>
      <c r="D449" s="216">
        <v>23</v>
      </c>
      <c r="E449" s="216" t="s">
        <v>7974</v>
      </c>
      <c r="F449" s="405">
        <v>360</v>
      </c>
      <c r="G449" s="406">
        <f t="shared" ref="G449:G460" si="62">F449/$G$15</f>
        <v>72</v>
      </c>
      <c r="H449" s="407">
        <f t="shared" ref="H449:H460" si="63">F449/$H$15</f>
        <v>200</v>
      </c>
      <c r="I449" s="407">
        <f t="shared" ref="I449:I460" si="64">H449/$I$15</f>
        <v>6.6666666666666666E-2</v>
      </c>
      <c r="J449" s="405"/>
      <c r="K449" s="408"/>
      <c r="L449" s="408"/>
      <c r="M449" s="414"/>
      <c r="N449" s="410">
        <f t="shared" si="58"/>
        <v>0</v>
      </c>
      <c r="O449" s="223"/>
      <c r="P449" s="224"/>
      <c r="Q449" s="224"/>
      <c r="R449" s="224"/>
      <c r="S449" s="224"/>
      <c r="T449" s="225"/>
      <c r="U449" s="411">
        <f t="shared" ref="U449:U460" si="65">H449/$U$15</f>
        <v>0.13333333333333333</v>
      </c>
      <c r="V449" s="412"/>
      <c r="W449" s="413" t="str">
        <f t="shared" ref="W449:W460" si="66">IF(V449&lt;1,"0",IF(V449&lt;5,"2",IF(V449&gt;=5,"6")))</f>
        <v>0</v>
      </c>
      <c r="X449" s="544"/>
      <c r="Y449" s="229">
        <f t="shared" ref="Y449:Y460" si="67">W449/2</f>
        <v>0</v>
      </c>
    </row>
    <row r="450" spans="2:25" ht="18.75" customHeight="1">
      <c r="B450" s="540"/>
      <c r="C450" s="546"/>
      <c r="D450" s="216">
        <v>24</v>
      </c>
      <c r="E450" s="216" t="s">
        <v>7975</v>
      </c>
      <c r="F450" s="405">
        <v>430</v>
      </c>
      <c r="G450" s="406">
        <f t="shared" si="62"/>
        <v>86</v>
      </c>
      <c r="H450" s="407">
        <f t="shared" si="63"/>
        <v>238.88888888888889</v>
      </c>
      <c r="I450" s="407">
        <f t="shared" si="64"/>
        <v>7.9629629629629634E-2</v>
      </c>
      <c r="J450" s="405"/>
      <c r="K450" s="408"/>
      <c r="L450" s="408"/>
      <c r="M450" s="414"/>
      <c r="N450" s="410">
        <f t="shared" si="58"/>
        <v>0</v>
      </c>
      <c r="O450" s="223"/>
      <c r="P450" s="224"/>
      <c r="Q450" s="224"/>
      <c r="R450" s="224"/>
      <c r="S450" s="224"/>
      <c r="T450" s="225"/>
      <c r="U450" s="411">
        <f t="shared" si="65"/>
        <v>0.15925925925925927</v>
      </c>
      <c r="V450" s="412"/>
      <c r="W450" s="413" t="str">
        <f t="shared" si="66"/>
        <v>0</v>
      </c>
      <c r="X450" s="544"/>
      <c r="Y450" s="229">
        <f t="shared" si="67"/>
        <v>0</v>
      </c>
    </row>
    <row r="451" spans="2:25" ht="18.75" customHeight="1">
      <c r="B451" s="540"/>
      <c r="C451" s="546"/>
      <c r="D451" s="216">
        <v>25</v>
      </c>
      <c r="E451" s="216" t="s">
        <v>5986</v>
      </c>
      <c r="F451" s="405">
        <v>400</v>
      </c>
      <c r="G451" s="406">
        <f t="shared" si="62"/>
        <v>80</v>
      </c>
      <c r="H451" s="407">
        <f t="shared" si="63"/>
        <v>222.22222222222223</v>
      </c>
      <c r="I451" s="407">
        <f t="shared" si="64"/>
        <v>7.407407407407407E-2</v>
      </c>
      <c r="J451" s="405"/>
      <c r="K451" s="408"/>
      <c r="L451" s="408"/>
      <c r="M451" s="414"/>
      <c r="N451" s="410">
        <f t="shared" si="58"/>
        <v>0</v>
      </c>
      <c r="O451" s="223"/>
      <c r="P451" s="224"/>
      <c r="Q451" s="224"/>
      <c r="R451" s="224"/>
      <c r="S451" s="224"/>
      <c r="T451" s="225"/>
      <c r="U451" s="411">
        <f t="shared" si="65"/>
        <v>0.14814814814814814</v>
      </c>
      <c r="V451" s="412"/>
      <c r="W451" s="413" t="str">
        <f t="shared" si="66"/>
        <v>0</v>
      </c>
      <c r="X451" s="544"/>
      <c r="Y451" s="229">
        <f t="shared" si="67"/>
        <v>0</v>
      </c>
    </row>
    <row r="452" spans="2:25" ht="18.75" customHeight="1">
      <c r="B452" s="540"/>
      <c r="C452" s="546"/>
      <c r="D452" s="216">
        <v>26</v>
      </c>
      <c r="E452" s="216" t="s">
        <v>7774</v>
      </c>
      <c r="F452" s="405">
        <v>230</v>
      </c>
      <c r="G452" s="406">
        <f t="shared" si="62"/>
        <v>46</v>
      </c>
      <c r="H452" s="407">
        <f t="shared" si="63"/>
        <v>127.77777777777777</v>
      </c>
      <c r="I452" s="407">
        <f t="shared" si="64"/>
        <v>4.2592592592592592E-2</v>
      </c>
      <c r="J452" s="405"/>
      <c r="K452" s="408"/>
      <c r="L452" s="408"/>
      <c r="M452" s="414"/>
      <c r="N452" s="410">
        <f t="shared" si="58"/>
        <v>0</v>
      </c>
      <c r="O452" s="223"/>
      <c r="P452" s="224"/>
      <c r="Q452" s="224"/>
      <c r="R452" s="224"/>
      <c r="S452" s="224"/>
      <c r="T452" s="225"/>
      <c r="U452" s="411">
        <f t="shared" si="65"/>
        <v>8.5185185185185183E-2</v>
      </c>
      <c r="V452" s="412"/>
      <c r="W452" s="413" t="str">
        <f t="shared" si="66"/>
        <v>0</v>
      </c>
      <c r="X452" s="544"/>
      <c r="Y452" s="229">
        <f t="shared" si="67"/>
        <v>0</v>
      </c>
    </row>
    <row r="453" spans="2:25" ht="18.75" customHeight="1">
      <c r="B453" s="540"/>
      <c r="C453" s="546"/>
      <c r="D453" s="216">
        <v>27</v>
      </c>
      <c r="E453" s="216" t="s">
        <v>7976</v>
      </c>
      <c r="F453" s="405">
        <v>140</v>
      </c>
      <c r="G453" s="406">
        <f t="shared" si="62"/>
        <v>28</v>
      </c>
      <c r="H453" s="407">
        <f t="shared" si="63"/>
        <v>77.777777777777771</v>
      </c>
      <c r="I453" s="407">
        <f t="shared" si="64"/>
        <v>2.5925925925925925E-2</v>
      </c>
      <c r="J453" s="405"/>
      <c r="K453" s="408"/>
      <c r="L453" s="408"/>
      <c r="M453" s="414"/>
      <c r="N453" s="410">
        <f t="shared" si="58"/>
        <v>0</v>
      </c>
      <c r="O453" s="223"/>
      <c r="P453" s="224"/>
      <c r="Q453" s="224"/>
      <c r="R453" s="224"/>
      <c r="S453" s="224"/>
      <c r="T453" s="225"/>
      <c r="U453" s="411">
        <f t="shared" si="65"/>
        <v>5.185185185185185E-2</v>
      </c>
      <c r="V453" s="412"/>
      <c r="W453" s="413" t="str">
        <f t="shared" si="66"/>
        <v>0</v>
      </c>
      <c r="X453" s="544"/>
      <c r="Y453" s="229">
        <f t="shared" si="67"/>
        <v>0</v>
      </c>
    </row>
    <row r="454" spans="2:25" ht="18.75" customHeight="1">
      <c r="B454" s="540"/>
      <c r="C454" s="546"/>
      <c r="D454" s="216">
        <v>28</v>
      </c>
      <c r="E454" s="216" t="s">
        <v>7977</v>
      </c>
      <c r="F454" s="405">
        <v>100</v>
      </c>
      <c r="G454" s="406">
        <f t="shared" si="62"/>
        <v>20</v>
      </c>
      <c r="H454" s="407">
        <f t="shared" si="63"/>
        <v>55.555555555555557</v>
      </c>
      <c r="I454" s="407">
        <f t="shared" si="64"/>
        <v>1.8518518518518517E-2</v>
      </c>
      <c r="J454" s="405"/>
      <c r="K454" s="408"/>
      <c r="L454" s="408"/>
      <c r="M454" s="414"/>
      <c r="N454" s="410">
        <f t="shared" si="58"/>
        <v>0</v>
      </c>
      <c r="O454" s="223"/>
      <c r="P454" s="224"/>
      <c r="Q454" s="224"/>
      <c r="R454" s="224"/>
      <c r="S454" s="224"/>
      <c r="T454" s="225"/>
      <c r="U454" s="411">
        <f t="shared" si="65"/>
        <v>3.7037037037037035E-2</v>
      </c>
      <c r="V454" s="412"/>
      <c r="W454" s="413" t="str">
        <f t="shared" si="66"/>
        <v>0</v>
      </c>
      <c r="X454" s="544"/>
      <c r="Y454" s="229">
        <f t="shared" si="67"/>
        <v>0</v>
      </c>
    </row>
    <row r="455" spans="2:25" ht="18.75" customHeight="1">
      <c r="B455" s="540"/>
      <c r="C455" s="546"/>
      <c r="D455" s="216">
        <v>29</v>
      </c>
      <c r="E455" s="216" t="s">
        <v>7978</v>
      </c>
      <c r="F455" s="405">
        <v>100</v>
      </c>
      <c r="G455" s="406">
        <f t="shared" si="62"/>
        <v>20</v>
      </c>
      <c r="H455" s="407">
        <f t="shared" si="63"/>
        <v>55.555555555555557</v>
      </c>
      <c r="I455" s="407">
        <f t="shared" si="64"/>
        <v>1.8518518518518517E-2</v>
      </c>
      <c r="J455" s="405"/>
      <c r="K455" s="408"/>
      <c r="L455" s="408"/>
      <c r="M455" s="414"/>
      <c r="N455" s="410">
        <f t="shared" si="58"/>
        <v>0</v>
      </c>
      <c r="O455" s="223"/>
      <c r="P455" s="224"/>
      <c r="Q455" s="224"/>
      <c r="R455" s="224"/>
      <c r="S455" s="224"/>
      <c r="T455" s="225"/>
      <c r="U455" s="411">
        <f t="shared" si="65"/>
        <v>3.7037037037037035E-2</v>
      </c>
      <c r="V455" s="412"/>
      <c r="W455" s="413" t="str">
        <f t="shared" si="66"/>
        <v>0</v>
      </c>
      <c r="X455" s="544"/>
      <c r="Y455" s="229">
        <f t="shared" si="67"/>
        <v>0</v>
      </c>
    </row>
    <row r="456" spans="2:25" ht="18.75" customHeight="1">
      <c r="B456" s="540"/>
      <c r="C456" s="546"/>
      <c r="D456" s="216">
        <v>30</v>
      </c>
      <c r="E456" s="216" t="s">
        <v>7979</v>
      </c>
      <c r="F456" s="405">
        <v>130</v>
      </c>
      <c r="G456" s="406">
        <f t="shared" si="62"/>
        <v>26</v>
      </c>
      <c r="H456" s="407">
        <f t="shared" si="63"/>
        <v>72.222222222222214</v>
      </c>
      <c r="I456" s="407">
        <f t="shared" si="64"/>
        <v>2.4074074074074071E-2</v>
      </c>
      <c r="J456" s="405"/>
      <c r="K456" s="408"/>
      <c r="L456" s="408"/>
      <c r="M456" s="414"/>
      <c r="N456" s="410">
        <f t="shared" si="58"/>
        <v>0</v>
      </c>
      <c r="O456" s="223"/>
      <c r="P456" s="224"/>
      <c r="Q456" s="224"/>
      <c r="R456" s="224"/>
      <c r="S456" s="224"/>
      <c r="T456" s="225"/>
      <c r="U456" s="411">
        <f t="shared" si="65"/>
        <v>4.8148148148148141E-2</v>
      </c>
      <c r="V456" s="412"/>
      <c r="W456" s="413" t="str">
        <f t="shared" si="66"/>
        <v>0</v>
      </c>
      <c r="X456" s="544"/>
      <c r="Y456" s="229">
        <f t="shared" si="67"/>
        <v>0</v>
      </c>
    </row>
    <row r="457" spans="2:25" ht="18.75" customHeight="1">
      <c r="B457" s="540"/>
      <c r="C457" s="546"/>
      <c r="D457" s="216">
        <v>31</v>
      </c>
      <c r="E457" s="216" t="s">
        <v>6766</v>
      </c>
      <c r="F457" s="405">
        <v>50</v>
      </c>
      <c r="G457" s="406">
        <f t="shared" si="62"/>
        <v>10</v>
      </c>
      <c r="H457" s="407">
        <f t="shared" si="63"/>
        <v>27.777777777777779</v>
      </c>
      <c r="I457" s="407">
        <f t="shared" si="64"/>
        <v>9.2592592592592587E-3</v>
      </c>
      <c r="J457" s="405"/>
      <c r="K457" s="408"/>
      <c r="L457" s="408"/>
      <c r="M457" s="414"/>
      <c r="N457" s="410">
        <f t="shared" si="58"/>
        <v>0</v>
      </c>
      <c r="O457" s="223"/>
      <c r="P457" s="224"/>
      <c r="Q457" s="224"/>
      <c r="R457" s="224"/>
      <c r="S457" s="224"/>
      <c r="T457" s="225"/>
      <c r="U457" s="411">
        <f t="shared" si="65"/>
        <v>1.8518518518518517E-2</v>
      </c>
      <c r="V457" s="412"/>
      <c r="W457" s="413" t="str">
        <f t="shared" si="66"/>
        <v>0</v>
      </c>
      <c r="X457" s="544"/>
      <c r="Y457" s="229">
        <f t="shared" si="67"/>
        <v>0</v>
      </c>
    </row>
    <row r="458" spans="2:25" ht="18.75" customHeight="1">
      <c r="B458" s="540"/>
      <c r="C458" s="546"/>
      <c r="D458" s="216">
        <v>32</v>
      </c>
      <c r="E458" s="216" t="s">
        <v>7980</v>
      </c>
      <c r="F458" s="405">
        <v>60</v>
      </c>
      <c r="G458" s="406">
        <f t="shared" si="62"/>
        <v>12</v>
      </c>
      <c r="H458" s="407">
        <f t="shared" si="63"/>
        <v>33.333333333333336</v>
      </c>
      <c r="I458" s="407">
        <f t="shared" si="64"/>
        <v>1.1111111111111112E-2</v>
      </c>
      <c r="J458" s="405"/>
      <c r="K458" s="408"/>
      <c r="L458" s="408"/>
      <c r="M458" s="414"/>
      <c r="N458" s="410">
        <f t="shared" si="58"/>
        <v>0</v>
      </c>
      <c r="O458" s="223"/>
      <c r="P458" s="224"/>
      <c r="Q458" s="224"/>
      <c r="R458" s="224"/>
      <c r="S458" s="224"/>
      <c r="T458" s="225"/>
      <c r="U458" s="411">
        <f t="shared" si="65"/>
        <v>2.2222222222222223E-2</v>
      </c>
      <c r="V458" s="412"/>
      <c r="W458" s="413" t="str">
        <f t="shared" si="66"/>
        <v>0</v>
      </c>
      <c r="X458" s="544"/>
      <c r="Y458" s="229">
        <f t="shared" si="67"/>
        <v>0</v>
      </c>
    </row>
    <row r="459" spans="2:25" ht="18.75" customHeight="1">
      <c r="B459" s="540"/>
      <c r="C459" s="546"/>
      <c r="D459" s="216"/>
      <c r="E459" s="216"/>
      <c r="F459" s="405"/>
      <c r="G459" s="406">
        <f t="shared" si="62"/>
        <v>0</v>
      </c>
      <c r="H459" s="407">
        <f t="shared" si="63"/>
        <v>0</v>
      </c>
      <c r="I459" s="407">
        <f t="shared" si="64"/>
        <v>0</v>
      </c>
      <c r="J459" s="405"/>
      <c r="K459" s="408"/>
      <c r="L459" s="408"/>
      <c r="M459" s="414"/>
      <c r="N459" s="410">
        <f t="shared" si="58"/>
        <v>0</v>
      </c>
      <c r="O459" s="223"/>
      <c r="P459" s="224"/>
      <c r="Q459" s="224"/>
      <c r="R459" s="224"/>
      <c r="S459" s="224"/>
      <c r="T459" s="225"/>
      <c r="U459" s="411">
        <f t="shared" si="65"/>
        <v>0</v>
      </c>
      <c r="V459" s="412"/>
      <c r="W459" s="413" t="str">
        <f t="shared" si="66"/>
        <v>0</v>
      </c>
      <c r="X459" s="544"/>
      <c r="Y459" s="229">
        <f t="shared" si="67"/>
        <v>0</v>
      </c>
    </row>
    <row r="460" spans="2:25" ht="18.75" customHeight="1">
      <c r="B460" s="540"/>
      <c r="C460" s="546"/>
      <c r="D460" s="216"/>
      <c r="E460" s="216"/>
      <c r="F460" s="405"/>
      <c r="G460" s="406">
        <f t="shared" si="62"/>
        <v>0</v>
      </c>
      <c r="H460" s="407">
        <f t="shared" si="63"/>
        <v>0</v>
      </c>
      <c r="I460" s="407">
        <f t="shared" si="64"/>
        <v>0</v>
      </c>
      <c r="J460" s="405"/>
      <c r="K460" s="408"/>
      <c r="L460" s="408"/>
      <c r="M460" s="409"/>
      <c r="N460" s="410">
        <f t="shared" si="58"/>
        <v>0</v>
      </c>
      <c r="O460" s="223"/>
      <c r="P460" s="224"/>
      <c r="Q460" s="224"/>
      <c r="R460" s="224"/>
      <c r="S460" s="224"/>
      <c r="T460" s="225"/>
      <c r="U460" s="411">
        <f t="shared" si="65"/>
        <v>0</v>
      </c>
      <c r="V460" s="412"/>
      <c r="W460" s="413" t="str">
        <f t="shared" si="66"/>
        <v>0</v>
      </c>
      <c r="X460" s="544"/>
      <c r="Y460" s="229">
        <f t="shared" si="67"/>
        <v>0</v>
      </c>
    </row>
    <row r="461" spans="2:25">
      <c r="B461" s="415"/>
      <c r="C461" s="416" t="s">
        <v>111</v>
      </c>
      <c r="D461" s="417"/>
      <c r="E461" s="418">
        <f>COUNTA(E385:E460)</f>
        <v>72</v>
      </c>
      <c r="F461" s="418">
        <f>SUM(F385:F460)</f>
        <v>18982</v>
      </c>
      <c r="G461" s="418">
        <f>SUM(G385:G460)</f>
        <v>3796.3999999999996</v>
      </c>
      <c r="H461" s="418">
        <f>SUM(H385:H460)</f>
        <v>10545.555555555555</v>
      </c>
      <c r="I461" s="418">
        <f>SUM(I385:I460)</f>
        <v>3.5151851851851865</v>
      </c>
      <c r="J461" s="418">
        <f>COUNTA(J385:J460)</f>
        <v>1</v>
      </c>
      <c r="K461" s="418">
        <f>COUNTA(K385:K460)</f>
        <v>3</v>
      </c>
      <c r="L461" s="418">
        <f>COUNTA(L385:L460)</f>
        <v>0</v>
      </c>
      <c r="M461" s="418">
        <f>SUM(M385:M460)</f>
        <v>10545.555555555555</v>
      </c>
      <c r="N461" s="418">
        <f>SUM(N385:N460)</f>
        <v>210.9111111111111</v>
      </c>
      <c r="O461" s="419"/>
      <c r="P461" s="420">
        <f>COUNTIF(P385:P460, "YES")</f>
        <v>0</v>
      </c>
      <c r="Q461" s="419"/>
      <c r="R461" s="419"/>
      <c r="S461" s="419"/>
      <c r="T461" s="419"/>
      <c r="U461" s="418">
        <f>SUM(U385:U460)</f>
        <v>7.030370370370373</v>
      </c>
      <c r="V461" s="418">
        <f>SUM(V385:V460)</f>
        <v>7.0303703703703695</v>
      </c>
      <c r="W461" s="418">
        <f t="array" ref="W461">SUM(ABS(W385:W460))</f>
        <v>6</v>
      </c>
      <c r="X461" s="420" t="str">
        <f>IF(X385&lt;0.2, "0", IF(X385&lt;=2, "2", IF(X385&gt;2, ROUND(X385,0))))</f>
        <v>2</v>
      </c>
      <c r="Y461" s="418">
        <f>SUM(Y385:Y460)</f>
        <v>3</v>
      </c>
    </row>
    <row r="462" spans="2:25" ht="18.75" customHeight="1">
      <c r="B462" s="539">
        <v>9</v>
      </c>
      <c r="C462" s="541" t="s">
        <v>7981</v>
      </c>
      <c r="D462" s="216">
        <v>1</v>
      </c>
      <c r="E462" s="216" t="s">
        <v>7982</v>
      </c>
      <c r="F462" s="405">
        <v>146</v>
      </c>
      <c r="G462" s="406">
        <f t="shared" ref="G462:G505" si="68">F462/$G$15</f>
        <v>29.2</v>
      </c>
      <c r="H462" s="407">
        <f t="shared" ref="H462:H505" si="69">F462/$H$15</f>
        <v>81.111111111111114</v>
      </c>
      <c r="I462" s="407">
        <f t="shared" ref="I462:I505" si="70">H462/$I$15</f>
        <v>2.7037037037037037E-2</v>
      </c>
      <c r="J462" s="405"/>
      <c r="K462" s="408"/>
      <c r="L462" s="408"/>
      <c r="M462" s="409"/>
      <c r="N462" s="410">
        <f t="shared" ref="N462:N505" si="71">M462/$N$15</f>
        <v>0</v>
      </c>
      <c r="O462" s="223"/>
      <c r="P462" s="224"/>
      <c r="Q462" s="224"/>
      <c r="R462" s="224"/>
      <c r="S462" s="224"/>
      <c r="T462" s="225"/>
      <c r="U462" s="411">
        <f t="shared" ref="U462:U505" si="72">H462/$U$15</f>
        <v>5.4074074074074073E-2</v>
      </c>
      <c r="V462" s="412"/>
      <c r="W462" s="413" t="str">
        <f t="shared" ref="W462:W505" si="73">IF(V462&lt;1,"0",IF(V462&lt;5,"2",IF(V462&gt;=5,"6")))</f>
        <v>0</v>
      </c>
      <c r="X462" s="543">
        <f>K506/$X$15</f>
        <v>0.33333333333333331</v>
      </c>
      <c r="Y462" s="229">
        <f t="shared" ref="Y462:Y505" si="74">W462/2</f>
        <v>0</v>
      </c>
    </row>
    <row r="463" spans="2:25" ht="18.75" customHeight="1">
      <c r="B463" s="540"/>
      <c r="C463" s="542"/>
      <c r="D463" s="216">
        <v>2</v>
      </c>
      <c r="E463" s="216" t="s">
        <v>7983</v>
      </c>
      <c r="F463" s="405">
        <v>130</v>
      </c>
      <c r="G463" s="406">
        <f t="shared" si="68"/>
        <v>26</v>
      </c>
      <c r="H463" s="407">
        <f t="shared" si="69"/>
        <v>72.222222222222214</v>
      </c>
      <c r="I463" s="407">
        <f t="shared" si="70"/>
        <v>2.4074074074074071E-2</v>
      </c>
      <c r="J463" s="405"/>
      <c r="K463" s="408"/>
      <c r="L463" s="408"/>
      <c r="M463" s="409"/>
      <c r="N463" s="410">
        <f t="shared" si="71"/>
        <v>0</v>
      </c>
      <c r="O463" s="223"/>
      <c r="P463" s="224"/>
      <c r="Q463" s="224"/>
      <c r="R463" s="224"/>
      <c r="S463" s="224"/>
      <c r="T463" s="225"/>
      <c r="U463" s="411">
        <f t="shared" si="72"/>
        <v>4.8148148148148141E-2</v>
      </c>
      <c r="V463" s="412"/>
      <c r="W463" s="413" t="str">
        <f t="shared" si="73"/>
        <v>0</v>
      </c>
      <c r="X463" s="544"/>
      <c r="Y463" s="229">
        <f t="shared" si="74"/>
        <v>0</v>
      </c>
    </row>
    <row r="464" spans="2:25" ht="18.75" customHeight="1">
      <c r="B464" s="540"/>
      <c r="C464" s="542"/>
      <c r="D464" s="216">
        <v>3</v>
      </c>
      <c r="E464" s="216" t="s">
        <v>7984</v>
      </c>
      <c r="F464" s="405">
        <v>50</v>
      </c>
      <c r="G464" s="406">
        <f t="shared" si="68"/>
        <v>10</v>
      </c>
      <c r="H464" s="407">
        <f t="shared" si="69"/>
        <v>27.777777777777779</v>
      </c>
      <c r="I464" s="407">
        <f t="shared" si="70"/>
        <v>9.2592592592592587E-3</v>
      </c>
      <c r="J464" s="405"/>
      <c r="K464" s="408"/>
      <c r="L464" s="408"/>
      <c r="M464" s="409"/>
      <c r="N464" s="410">
        <f t="shared" si="71"/>
        <v>0</v>
      </c>
      <c r="O464" s="223"/>
      <c r="P464" s="224"/>
      <c r="Q464" s="224"/>
      <c r="R464" s="224"/>
      <c r="S464" s="224"/>
      <c r="T464" s="225"/>
      <c r="U464" s="411">
        <f t="shared" si="72"/>
        <v>1.8518518518518517E-2</v>
      </c>
      <c r="V464" s="412"/>
      <c r="W464" s="413" t="str">
        <f t="shared" si="73"/>
        <v>0</v>
      </c>
      <c r="X464" s="544"/>
      <c r="Y464" s="229">
        <f t="shared" si="74"/>
        <v>0</v>
      </c>
    </row>
    <row r="465" spans="2:25" ht="18.75" customHeight="1">
      <c r="B465" s="540"/>
      <c r="C465" s="542"/>
      <c r="D465" s="216">
        <v>4</v>
      </c>
      <c r="E465" s="216" t="s">
        <v>7985</v>
      </c>
      <c r="F465" s="405">
        <v>56</v>
      </c>
      <c r="G465" s="406">
        <f t="shared" si="68"/>
        <v>11.2</v>
      </c>
      <c r="H465" s="407">
        <f t="shared" si="69"/>
        <v>31.111111111111111</v>
      </c>
      <c r="I465" s="407">
        <f t="shared" si="70"/>
        <v>1.037037037037037E-2</v>
      </c>
      <c r="J465" s="405"/>
      <c r="K465" s="408"/>
      <c r="L465" s="408"/>
      <c r="M465" s="409"/>
      <c r="N465" s="410">
        <f t="shared" si="71"/>
        <v>0</v>
      </c>
      <c r="O465" s="223"/>
      <c r="P465" s="224"/>
      <c r="Q465" s="224"/>
      <c r="R465" s="224"/>
      <c r="S465" s="224"/>
      <c r="T465" s="225"/>
      <c r="U465" s="411">
        <f t="shared" si="72"/>
        <v>2.074074074074074E-2</v>
      </c>
      <c r="V465" s="412"/>
      <c r="W465" s="413" t="str">
        <f t="shared" si="73"/>
        <v>0</v>
      </c>
      <c r="X465" s="544"/>
      <c r="Y465" s="229">
        <f t="shared" si="74"/>
        <v>0</v>
      </c>
    </row>
    <row r="466" spans="2:25" ht="28.9" customHeight="1">
      <c r="B466" s="540"/>
      <c r="C466" s="542"/>
      <c r="D466" s="216">
        <v>5</v>
      </c>
      <c r="E466" s="358" t="s">
        <v>7986</v>
      </c>
      <c r="F466" s="405">
        <v>80</v>
      </c>
      <c r="G466" s="406">
        <f t="shared" si="68"/>
        <v>16</v>
      </c>
      <c r="H466" s="407">
        <f t="shared" si="69"/>
        <v>44.444444444444443</v>
      </c>
      <c r="I466" s="407">
        <f t="shared" si="70"/>
        <v>1.4814814814814814E-2</v>
      </c>
      <c r="J466" s="405"/>
      <c r="K466" s="408"/>
      <c r="L466" s="408"/>
      <c r="M466" s="409"/>
      <c r="N466" s="410">
        <f t="shared" si="71"/>
        <v>0</v>
      </c>
      <c r="O466" s="223"/>
      <c r="P466" s="224"/>
      <c r="Q466" s="224"/>
      <c r="R466" s="224"/>
      <c r="S466" s="224"/>
      <c r="T466" s="225" t="s">
        <v>7987</v>
      </c>
      <c r="U466" s="411">
        <f t="shared" si="72"/>
        <v>2.9629629629629627E-2</v>
      </c>
      <c r="V466" s="412"/>
      <c r="W466" s="413" t="str">
        <f t="shared" si="73"/>
        <v>0</v>
      </c>
      <c r="X466" s="544"/>
      <c r="Y466" s="229">
        <f t="shared" si="74"/>
        <v>0</v>
      </c>
    </row>
    <row r="467" spans="2:25" ht="18.75" customHeight="1">
      <c r="B467" s="540"/>
      <c r="C467" s="542"/>
      <c r="D467" s="216">
        <v>6</v>
      </c>
      <c r="E467" s="216" t="s">
        <v>7988</v>
      </c>
      <c r="F467" s="405">
        <v>122</v>
      </c>
      <c r="G467" s="406">
        <f t="shared" si="68"/>
        <v>24.4</v>
      </c>
      <c r="H467" s="407">
        <f t="shared" si="69"/>
        <v>67.777777777777771</v>
      </c>
      <c r="I467" s="407">
        <f t="shared" si="70"/>
        <v>2.2592592592592591E-2</v>
      </c>
      <c r="J467" s="405"/>
      <c r="K467" s="408"/>
      <c r="L467" s="408"/>
      <c r="M467" s="409"/>
      <c r="N467" s="410">
        <f t="shared" si="71"/>
        <v>0</v>
      </c>
      <c r="O467" s="223"/>
      <c r="P467" s="224"/>
      <c r="Q467" s="224"/>
      <c r="R467" s="224"/>
      <c r="S467" s="224"/>
      <c r="T467" s="225"/>
      <c r="U467" s="411">
        <f t="shared" si="72"/>
        <v>4.5185185185185182E-2</v>
      </c>
      <c r="V467" s="412"/>
      <c r="W467" s="413" t="str">
        <f t="shared" si="73"/>
        <v>0</v>
      </c>
      <c r="X467" s="544"/>
      <c r="Y467" s="229">
        <f t="shared" si="74"/>
        <v>0</v>
      </c>
    </row>
    <row r="468" spans="2:25" ht="18.75" customHeight="1">
      <c r="B468" s="540"/>
      <c r="C468" s="542"/>
      <c r="D468" s="216">
        <v>7</v>
      </c>
      <c r="E468" s="216" t="s">
        <v>7989</v>
      </c>
      <c r="F468" s="405">
        <v>133</v>
      </c>
      <c r="G468" s="406">
        <f t="shared" si="68"/>
        <v>26.6</v>
      </c>
      <c r="H468" s="407">
        <f t="shared" si="69"/>
        <v>73.888888888888886</v>
      </c>
      <c r="I468" s="407">
        <f t="shared" si="70"/>
        <v>2.462962962962963E-2</v>
      </c>
      <c r="J468" s="405"/>
      <c r="K468" s="408"/>
      <c r="L468" s="408"/>
      <c r="M468" s="409"/>
      <c r="N468" s="410">
        <f t="shared" si="71"/>
        <v>0</v>
      </c>
      <c r="O468" s="223"/>
      <c r="P468" s="224"/>
      <c r="Q468" s="224"/>
      <c r="R468" s="224"/>
      <c r="S468" s="224"/>
      <c r="T468" s="225"/>
      <c r="U468" s="411">
        <f t="shared" si="72"/>
        <v>4.925925925925926E-2</v>
      </c>
      <c r="V468" s="412"/>
      <c r="W468" s="413" t="str">
        <f t="shared" si="73"/>
        <v>0</v>
      </c>
      <c r="X468" s="544"/>
      <c r="Y468" s="229">
        <f t="shared" si="74"/>
        <v>0</v>
      </c>
    </row>
    <row r="469" spans="2:25" ht="18.75" customHeight="1">
      <c r="B469" s="540"/>
      <c r="C469" s="542"/>
      <c r="D469" s="216">
        <v>8</v>
      </c>
      <c r="E469" s="216" t="s">
        <v>7990</v>
      </c>
      <c r="F469" s="405">
        <v>102</v>
      </c>
      <c r="G469" s="406">
        <f t="shared" si="68"/>
        <v>20.399999999999999</v>
      </c>
      <c r="H469" s="407">
        <f t="shared" si="69"/>
        <v>56.666666666666664</v>
      </c>
      <c r="I469" s="407">
        <f t="shared" si="70"/>
        <v>1.8888888888888889E-2</v>
      </c>
      <c r="J469" s="405"/>
      <c r="K469" s="408"/>
      <c r="L469" s="408"/>
      <c r="M469" s="409"/>
      <c r="N469" s="410">
        <f t="shared" si="71"/>
        <v>0</v>
      </c>
      <c r="O469" s="223"/>
      <c r="P469" s="224"/>
      <c r="Q469" s="224"/>
      <c r="R469" s="224"/>
      <c r="S469" s="224"/>
      <c r="T469" s="225"/>
      <c r="U469" s="411">
        <f t="shared" si="72"/>
        <v>3.7777777777777778E-2</v>
      </c>
      <c r="V469" s="412"/>
      <c r="W469" s="413" t="str">
        <f t="shared" si="73"/>
        <v>0</v>
      </c>
      <c r="X469" s="544"/>
      <c r="Y469" s="229">
        <f t="shared" si="74"/>
        <v>0</v>
      </c>
    </row>
    <row r="470" spans="2:25" ht="18.75" customHeight="1">
      <c r="B470" s="540"/>
      <c r="C470" s="542"/>
      <c r="D470" s="216">
        <v>9</v>
      </c>
      <c r="E470" s="216" t="s">
        <v>7731</v>
      </c>
      <c r="F470" s="405">
        <v>101</v>
      </c>
      <c r="G470" s="406">
        <f t="shared" si="68"/>
        <v>20.2</v>
      </c>
      <c r="H470" s="407">
        <f t="shared" si="69"/>
        <v>56.111111111111107</v>
      </c>
      <c r="I470" s="407">
        <f t="shared" si="70"/>
        <v>1.8703703703703702E-2</v>
      </c>
      <c r="J470" s="405"/>
      <c r="K470" s="408"/>
      <c r="L470" s="408"/>
      <c r="M470" s="409"/>
      <c r="N470" s="410">
        <f t="shared" si="71"/>
        <v>0</v>
      </c>
      <c r="O470" s="223"/>
      <c r="P470" s="224"/>
      <c r="Q470" s="224"/>
      <c r="R470" s="224"/>
      <c r="S470" s="224"/>
      <c r="T470" s="225"/>
      <c r="U470" s="411">
        <f t="shared" si="72"/>
        <v>3.7407407407407403E-2</v>
      </c>
      <c r="V470" s="412"/>
      <c r="W470" s="413" t="str">
        <f t="shared" si="73"/>
        <v>0</v>
      </c>
      <c r="X470" s="544"/>
      <c r="Y470" s="229">
        <f t="shared" si="74"/>
        <v>0</v>
      </c>
    </row>
    <row r="471" spans="2:25" ht="18.75" customHeight="1">
      <c r="B471" s="540"/>
      <c r="C471" s="542"/>
      <c r="D471" s="216">
        <v>10</v>
      </c>
      <c r="E471" s="216" t="s">
        <v>5833</v>
      </c>
      <c r="F471" s="405">
        <v>67</v>
      </c>
      <c r="G471" s="406">
        <f t="shared" si="68"/>
        <v>13.4</v>
      </c>
      <c r="H471" s="407">
        <f t="shared" si="69"/>
        <v>37.222222222222221</v>
      </c>
      <c r="I471" s="407">
        <f t="shared" si="70"/>
        <v>1.2407407407407407E-2</v>
      </c>
      <c r="J471" s="405"/>
      <c r="K471" s="408"/>
      <c r="L471" s="408"/>
      <c r="M471" s="409"/>
      <c r="N471" s="410">
        <f t="shared" si="71"/>
        <v>0</v>
      </c>
      <c r="O471" s="223"/>
      <c r="P471" s="224"/>
      <c r="Q471" s="224"/>
      <c r="R471" s="224"/>
      <c r="S471" s="224"/>
      <c r="T471" s="225"/>
      <c r="U471" s="411">
        <f t="shared" si="72"/>
        <v>2.4814814814814814E-2</v>
      </c>
      <c r="V471" s="412"/>
      <c r="W471" s="413" t="str">
        <f t="shared" si="73"/>
        <v>0</v>
      </c>
      <c r="X471" s="544"/>
      <c r="Y471" s="229">
        <f t="shared" si="74"/>
        <v>0</v>
      </c>
    </row>
    <row r="472" spans="2:25" ht="18.75" customHeight="1">
      <c r="B472" s="540"/>
      <c r="C472" s="542"/>
      <c r="D472" s="216">
        <v>11</v>
      </c>
      <c r="E472" s="216" t="s">
        <v>3272</v>
      </c>
      <c r="F472" s="405">
        <v>110</v>
      </c>
      <c r="G472" s="406">
        <f t="shared" si="68"/>
        <v>22</v>
      </c>
      <c r="H472" s="407">
        <f t="shared" si="69"/>
        <v>61.111111111111107</v>
      </c>
      <c r="I472" s="407">
        <f t="shared" si="70"/>
        <v>2.0370370370370369E-2</v>
      </c>
      <c r="J472" s="405"/>
      <c r="K472" s="408"/>
      <c r="L472" s="408"/>
      <c r="M472" s="409"/>
      <c r="N472" s="410">
        <f t="shared" si="71"/>
        <v>0</v>
      </c>
      <c r="O472" s="223"/>
      <c r="P472" s="224"/>
      <c r="Q472" s="224"/>
      <c r="R472" s="224"/>
      <c r="S472" s="224"/>
      <c r="T472" s="225"/>
      <c r="U472" s="411">
        <f t="shared" si="72"/>
        <v>4.0740740740740737E-2</v>
      </c>
      <c r="V472" s="412"/>
      <c r="W472" s="413" t="str">
        <f t="shared" si="73"/>
        <v>0</v>
      </c>
      <c r="X472" s="544"/>
      <c r="Y472" s="229">
        <f t="shared" si="74"/>
        <v>0</v>
      </c>
    </row>
    <row r="473" spans="2:25" ht="18.75" customHeight="1">
      <c r="B473" s="540"/>
      <c r="C473" s="542"/>
      <c r="D473" s="216">
        <v>12</v>
      </c>
      <c r="E473" s="216" t="s">
        <v>7991</v>
      </c>
      <c r="F473" s="405">
        <v>110</v>
      </c>
      <c r="G473" s="406">
        <f t="shared" si="68"/>
        <v>22</v>
      </c>
      <c r="H473" s="407">
        <f t="shared" si="69"/>
        <v>61.111111111111107</v>
      </c>
      <c r="I473" s="407">
        <f t="shared" si="70"/>
        <v>2.0370370370370369E-2</v>
      </c>
      <c r="J473" s="405"/>
      <c r="K473" s="408"/>
      <c r="L473" s="408"/>
      <c r="M473" s="409"/>
      <c r="N473" s="410">
        <f t="shared" si="71"/>
        <v>0</v>
      </c>
      <c r="O473" s="223"/>
      <c r="P473" s="224"/>
      <c r="Q473" s="224"/>
      <c r="R473" s="224"/>
      <c r="S473" s="224"/>
      <c r="T473" s="225"/>
      <c r="U473" s="411">
        <f t="shared" si="72"/>
        <v>4.0740740740740737E-2</v>
      </c>
      <c r="V473" s="412"/>
      <c r="W473" s="413" t="str">
        <f t="shared" si="73"/>
        <v>0</v>
      </c>
      <c r="X473" s="544"/>
      <c r="Y473" s="229">
        <f t="shared" si="74"/>
        <v>0</v>
      </c>
    </row>
    <row r="474" spans="2:25" ht="18.75" customHeight="1">
      <c r="B474" s="540"/>
      <c r="C474" s="542"/>
      <c r="D474" s="216">
        <v>13</v>
      </c>
      <c r="E474" s="216" t="s">
        <v>7992</v>
      </c>
      <c r="F474" s="405">
        <v>130</v>
      </c>
      <c r="G474" s="406">
        <f t="shared" si="68"/>
        <v>26</v>
      </c>
      <c r="H474" s="407">
        <f t="shared" si="69"/>
        <v>72.222222222222214</v>
      </c>
      <c r="I474" s="407">
        <f t="shared" si="70"/>
        <v>2.4074074074074071E-2</v>
      </c>
      <c r="J474" s="405"/>
      <c r="K474" s="408"/>
      <c r="L474" s="408"/>
      <c r="M474" s="409"/>
      <c r="N474" s="410">
        <f t="shared" si="71"/>
        <v>0</v>
      </c>
      <c r="O474" s="223"/>
      <c r="P474" s="224"/>
      <c r="Q474" s="224"/>
      <c r="R474" s="224"/>
      <c r="S474" s="224"/>
      <c r="T474" s="225"/>
      <c r="U474" s="411">
        <f t="shared" si="72"/>
        <v>4.8148148148148141E-2</v>
      </c>
      <c r="V474" s="412"/>
      <c r="W474" s="413" t="str">
        <f t="shared" si="73"/>
        <v>0</v>
      </c>
      <c r="X474" s="544"/>
      <c r="Y474" s="229">
        <f t="shared" si="74"/>
        <v>0</v>
      </c>
    </row>
    <row r="475" spans="2:25" ht="18.75" customHeight="1">
      <c r="B475" s="540"/>
      <c r="C475" s="542"/>
      <c r="D475" s="216">
        <v>14</v>
      </c>
      <c r="E475" s="216" t="s">
        <v>7993</v>
      </c>
      <c r="F475" s="405">
        <v>120</v>
      </c>
      <c r="G475" s="406">
        <f t="shared" si="68"/>
        <v>24</v>
      </c>
      <c r="H475" s="407">
        <f t="shared" si="69"/>
        <v>66.666666666666671</v>
      </c>
      <c r="I475" s="407">
        <f t="shared" si="70"/>
        <v>2.2222222222222223E-2</v>
      </c>
      <c r="J475" s="405"/>
      <c r="K475" s="408"/>
      <c r="L475" s="408"/>
      <c r="M475" s="409"/>
      <c r="N475" s="410">
        <f t="shared" si="71"/>
        <v>0</v>
      </c>
      <c r="O475" s="223"/>
      <c r="P475" s="224"/>
      <c r="Q475" s="224"/>
      <c r="R475" s="224"/>
      <c r="S475" s="224"/>
      <c r="T475" s="225"/>
      <c r="U475" s="411">
        <f t="shared" si="72"/>
        <v>4.4444444444444446E-2</v>
      </c>
      <c r="V475" s="412"/>
      <c r="W475" s="413" t="str">
        <f t="shared" si="73"/>
        <v>0</v>
      </c>
      <c r="X475" s="544"/>
      <c r="Y475" s="229">
        <f t="shared" si="74"/>
        <v>0</v>
      </c>
    </row>
    <row r="476" spans="2:25" ht="18.75" customHeight="1">
      <c r="B476" s="540"/>
      <c r="C476" s="542"/>
      <c r="D476" s="216">
        <v>15</v>
      </c>
      <c r="E476" s="216" t="s">
        <v>7661</v>
      </c>
      <c r="F476" s="405">
        <v>78</v>
      </c>
      <c r="G476" s="406">
        <f t="shared" si="68"/>
        <v>15.6</v>
      </c>
      <c r="H476" s="407">
        <f t="shared" si="69"/>
        <v>43.333333333333336</v>
      </c>
      <c r="I476" s="407">
        <f t="shared" si="70"/>
        <v>1.4444444444444446E-2</v>
      </c>
      <c r="J476" s="405"/>
      <c r="K476" s="408"/>
      <c r="L476" s="408"/>
      <c r="M476" s="409"/>
      <c r="N476" s="410">
        <f t="shared" si="71"/>
        <v>0</v>
      </c>
      <c r="O476" s="223"/>
      <c r="P476" s="224"/>
      <c r="Q476" s="224"/>
      <c r="R476" s="224"/>
      <c r="S476" s="224"/>
      <c r="T476" s="225"/>
      <c r="U476" s="411">
        <f t="shared" si="72"/>
        <v>2.8888888888888891E-2</v>
      </c>
      <c r="V476" s="412"/>
      <c r="W476" s="413" t="str">
        <f t="shared" si="73"/>
        <v>0</v>
      </c>
      <c r="X476" s="544"/>
      <c r="Y476" s="229">
        <f t="shared" si="74"/>
        <v>0</v>
      </c>
    </row>
    <row r="477" spans="2:25" ht="18.75" customHeight="1">
      <c r="B477" s="540"/>
      <c r="C477" s="542"/>
      <c r="D477" s="216">
        <v>16</v>
      </c>
      <c r="E477" s="216" t="s">
        <v>7994</v>
      </c>
      <c r="F477" s="405">
        <v>96</v>
      </c>
      <c r="G477" s="406">
        <f t="shared" si="68"/>
        <v>19.2</v>
      </c>
      <c r="H477" s="407">
        <f t="shared" si="69"/>
        <v>53.333333333333329</v>
      </c>
      <c r="I477" s="407">
        <f t="shared" si="70"/>
        <v>1.7777777777777778E-2</v>
      </c>
      <c r="J477" s="405"/>
      <c r="K477" s="408"/>
      <c r="L477" s="408"/>
      <c r="M477" s="409"/>
      <c r="N477" s="410">
        <f t="shared" si="71"/>
        <v>0</v>
      </c>
      <c r="O477" s="223"/>
      <c r="P477" s="224"/>
      <c r="Q477" s="224"/>
      <c r="R477" s="224"/>
      <c r="S477" s="224"/>
      <c r="T477" s="225"/>
      <c r="U477" s="411">
        <f t="shared" si="72"/>
        <v>3.5555555555555556E-2</v>
      </c>
      <c r="V477" s="412"/>
      <c r="W477" s="413" t="str">
        <f t="shared" si="73"/>
        <v>0</v>
      </c>
      <c r="X477" s="544"/>
      <c r="Y477" s="229">
        <f t="shared" si="74"/>
        <v>0</v>
      </c>
    </row>
    <row r="478" spans="2:25" ht="18.75" customHeight="1">
      <c r="B478" s="540"/>
      <c r="C478" s="542"/>
      <c r="D478" s="216">
        <v>17</v>
      </c>
      <c r="E478" s="216" t="s">
        <v>7995</v>
      </c>
      <c r="F478" s="405">
        <v>110</v>
      </c>
      <c r="G478" s="406">
        <f t="shared" si="68"/>
        <v>22</v>
      </c>
      <c r="H478" s="407">
        <f t="shared" si="69"/>
        <v>61.111111111111107</v>
      </c>
      <c r="I478" s="407">
        <f t="shared" si="70"/>
        <v>2.0370370370370369E-2</v>
      </c>
      <c r="J478" s="405"/>
      <c r="K478" s="408"/>
      <c r="L478" s="408"/>
      <c r="M478" s="409"/>
      <c r="N478" s="410">
        <f t="shared" si="71"/>
        <v>0</v>
      </c>
      <c r="O478" s="223"/>
      <c r="P478" s="224"/>
      <c r="Q478" s="224"/>
      <c r="R478" s="224"/>
      <c r="S478" s="224"/>
      <c r="T478" s="225"/>
      <c r="U478" s="411">
        <f t="shared" si="72"/>
        <v>4.0740740740740737E-2</v>
      </c>
      <c r="V478" s="412"/>
      <c r="W478" s="413" t="str">
        <f t="shared" si="73"/>
        <v>0</v>
      </c>
      <c r="X478" s="544"/>
      <c r="Y478" s="229">
        <f t="shared" si="74"/>
        <v>0</v>
      </c>
    </row>
    <row r="479" spans="2:25" ht="18.75" customHeight="1">
      <c r="B479" s="540"/>
      <c r="C479" s="542"/>
      <c r="D479" s="216">
        <v>18</v>
      </c>
      <c r="E479" s="216" t="s">
        <v>7996</v>
      </c>
      <c r="F479" s="405">
        <v>122</v>
      </c>
      <c r="G479" s="406">
        <f t="shared" si="68"/>
        <v>24.4</v>
      </c>
      <c r="H479" s="407">
        <f t="shared" si="69"/>
        <v>67.777777777777771</v>
      </c>
      <c r="I479" s="407">
        <f t="shared" si="70"/>
        <v>2.2592592592592591E-2</v>
      </c>
      <c r="J479" s="405"/>
      <c r="K479" s="408"/>
      <c r="L479" s="408"/>
      <c r="M479" s="409"/>
      <c r="N479" s="410">
        <f t="shared" si="71"/>
        <v>0</v>
      </c>
      <c r="O479" s="223"/>
      <c r="P479" s="224"/>
      <c r="Q479" s="224"/>
      <c r="R479" s="224"/>
      <c r="S479" s="224"/>
      <c r="T479" s="225"/>
      <c r="U479" s="411">
        <f t="shared" si="72"/>
        <v>4.5185185185185182E-2</v>
      </c>
      <c r="V479" s="412"/>
      <c r="W479" s="413" t="str">
        <f t="shared" si="73"/>
        <v>0</v>
      </c>
      <c r="X479" s="544"/>
      <c r="Y479" s="229">
        <f t="shared" si="74"/>
        <v>0</v>
      </c>
    </row>
    <row r="480" spans="2:25" ht="18.75" customHeight="1">
      <c r="B480" s="540"/>
      <c r="C480" s="542"/>
      <c r="D480" s="216">
        <v>19</v>
      </c>
      <c r="E480" s="216" t="s">
        <v>7997</v>
      </c>
      <c r="F480" s="405">
        <v>98</v>
      </c>
      <c r="G480" s="406">
        <f t="shared" si="68"/>
        <v>19.600000000000001</v>
      </c>
      <c r="H480" s="407">
        <f t="shared" si="69"/>
        <v>54.444444444444443</v>
      </c>
      <c r="I480" s="407">
        <f t="shared" si="70"/>
        <v>1.8148148148148146E-2</v>
      </c>
      <c r="J480" s="405"/>
      <c r="K480" s="408"/>
      <c r="L480" s="408"/>
      <c r="M480" s="409"/>
      <c r="N480" s="410">
        <f t="shared" si="71"/>
        <v>0</v>
      </c>
      <c r="O480" s="223"/>
      <c r="P480" s="224"/>
      <c r="Q480" s="224"/>
      <c r="R480" s="224"/>
      <c r="S480" s="224"/>
      <c r="T480" s="225"/>
      <c r="U480" s="411">
        <f t="shared" si="72"/>
        <v>3.6296296296296292E-2</v>
      </c>
      <c r="V480" s="412"/>
      <c r="W480" s="413" t="str">
        <f t="shared" si="73"/>
        <v>0</v>
      </c>
      <c r="X480" s="544"/>
      <c r="Y480" s="229">
        <f t="shared" si="74"/>
        <v>0</v>
      </c>
    </row>
    <row r="481" spans="2:25" ht="18.75" customHeight="1">
      <c r="B481" s="540"/>
      <c r="C481" s="542"/>
      <c r="D481" s="216">
        <v>20</v>
      </c>
      <c r="E481" s="216" t="s">
        <v>7998</v>
      </c>
      <c r="F481" s="405">
        <v>80</v>
      </c>
      <c r="G481" s="406">
        <f t="shared" si="68"/>
        <v>16</v>
      </c>
      <c r="H481" s="407">
        <f t="shared" si="69"/>
        <v>44.444444444444443</v>
      </c>
      <c r="I481" s="407">
        <f t="shared" si="70"/>
        <v>1.4814814814814814E-2</v>
      </c>
      <c r="J481" s="405"/>
      <c r="K481" s="408"/>
      <c r="L481" s="408"/>
      <c r="M481" s="409"/>
      <c r="N481" s="410">
        <f t="shared" si="71"/>
        <v>0</v>
      </c>
      <c r="O481" s="223"/>
      <c r="P481" s="224"/>
      <c r="Q481" s="224"/>
      <c r="R481" s="224"/>
      <c r="S481" s="224"/>
      <c r="T481" s="225"/>
      <c r="U481" s="411">
        <f t="shared" si="72"/>
        <v>2.9629629629629627E-2</v>
      </c>
      <c r="V481" s="412"/>
      <c r="W481" s="413" t="str">
        <f t="shared" si="73"/>
        <v>0</v>
      </c>
      <c r="X481" s="544"/>
      <c r="Y481" s="229">
        <f t="shared" si="74"/>
        <v>0</v>
      </c>
    </row>
    <row r="482" spans="2:25" ht="18.75" customHeight="1">
      <c r="B482" s="540"/>
      <c r="C482" s="542"/>
      <c r="D482" s="216">
        <v>21</v>
      </c>
      <c r="E482" s="216" t="s">
        <v>7999</v>
      </c>
      <c r="F482" s="405">
        <v>140</v>
      </c>
      <c r="G482" s="406">
        <f t="shared" si="68"/>
        <v>28</v>
      </c>
      <c r="H482" s="407">
        <f t="shared" si="69"/>
        <v>77.777777777777771</v>
      </c>
      <c r="I482" s="407">
        <f t="shared" si="70"/>
        <v>2.5925925925925925E-2</v>
      </c>
      <c r="J482" s="405"/>
      <c r="K482" s="408"/>
      <c r="L482" s="408"/>
      <c r="M482" s="409"/>
      <c r="N482" s="410">
        <f t="shared" si="71"/>
        <v>0</v>
      </c>
      <c r="O482" s="223"/>
      <c r="P482" s="224"/>
      <c r="Q482" s="224"/>
      <c r="R482" s="224"/>
      <c r="S482" s="224"/>
      <c r="T482" s="225"/>
      <c r="U482" s="411">
        <f t="shared" si="72"/>
        <v>5.185185185185185E-2</v>
      </c>
      <c r="V482" s="412"/>
      <c r="W482" s="413" t="str">
        <f t="shared" si="73"/>
        <v>0</v>
      </c>
      <c r="X482" s="544"/>
      <c r="Y482" s="229">
        <f t="shared" si="74"/>
        <v>0</v>
      </c>
    </row>
    <row r="483" spans="2:25" ht="18.75" customHeight="1">
      <c r="B483" s="540"/>
      <c r="C483" s="542"/>
      <c r="D483" s="216">
        <v>22</v>
      </c>
      <c r="E483" s="216" t="s">
        <v>8000</v>
      </c>
      <c r="F483" s="405">
        <v>96</v>
      </c>
      <c r="G483" s="406">
        <f t="shared" si="68"/>
        <v>19.2</v>
      </c>
      <c r="H483" s="407">
        <f t="shared" si="69"/>
        <v>53.333333333333329</v>
      </c>
      <c r="I483" s="407">
        <f t="shared" si="70"/>
        <v>1.7777777777777778E-2</v>
      </c>
      <c r="J483" s="405"/>
      <c r="K483" s="408"/>
      <c r="L483" s="408"/>
      <c r="M483" s="409"/>
      <c r="N483" s="410">
        <f t="shared" si="71"/>
        <v>0</v>
      </c>
      <c r="O483" s="223"/>
      <c r="P483" s="224"/>
      <c r="Q483" s="224"/>
      <c r="R483" s="224"/>
      <c r="S483" s="224"/>
      <c r="T483" s="225"/>
      <c r="U483" s="411">
        <f t="shared" si="72"/>
        <v>3.5555555555555556E-2</v>
      </c>
      <c r="V483" s="412"/>
      <c r="W483" s="413" t="str">
        <f t="shared" si="73"/>
        <v>0</v>
      </c>
      <c r="X483" s="544"/>
      <c r="Y483" s="229">
        <f t="shared" si="74"/>
        <v>0</v>
      </c>
    </row>
    <row r="484" spans="2:25" ht="18.75" customHeight="1">
      <c r="B484" s="540"/>
      <c r="C484" s="542"/>
      <c r="D484" s="216">
        <v>23</v>
      </c>
      <c r="E484" s="216" t="s">
        <v>6834</v>
      </c>
      <c r="F484" s="405">
        <v>94</v>
      </c>
      <c r="G484" s="406">
        <f t="shared" si="68"/>
        <v>18.8</v>
      </c>
      <c r="H484" s="407">
        <f t="shared" si="69"/>
        <v>52.222222222222221</v>
      </c>
      <c r="I484" s="407">
        <f t="shared" si="70"/>
        <v>1.7407407407407406E-2</v>
      </c>
      <c r="J484" s="405"/>
      <c r="K484" s="408"/>
      <c r="L484" s="408"/>
      <c r="M484" s="409"/>
      <c r="N484" s="410">
        <f t="shared" si="71"/>
        <v>0</v>
      </c>
      <c r="O484" s="223"/>
      <c r="P484" s="224"/>
      <c r="Q484" s="224"/>
      <c r="R484" s="224"/>
      <c r="S484" s="224"/>
      <c r="T484" s="225"/>
      <c r="U484" s="411">
        <f t="shared" si="72"/>
        <v>3.4814814814814812E-2</v>
      </c>
      <c r="V484" s="412"/>
      <c r="W484" s="413" t="str">
        <f t="shared" si="73"/>
        <v>0</v>
      </c>
      <c r="X484" s="544"/>
      <c r="Y484" s="229">
        <f t="shared" si="74"/>
        <v>0</v>
      </c>
    </row>
    <row r="485" spans="2:25" ht="18.75" customHeight="1">
      <c r="B485" s="540"/>
      <c r="C485" s="542"/>
      <c r="D485" s="216">
        <v>24</v>
      </c>
      <c r="E485" s="216" t="s">
        <v>8001</v>
      </c>
      <c r="F485" s="405">
        <v>116</v>
      </c>
      <c r="G485" s="406">
        <f t="shared" si="68"/>
        <v>23.2</v>
      </c>
      <c r="H485" s="407">
        <f t="shared" si="69"/>
        <v>64.444444444444443</v>
      </c>
      <c r="I485" s="407">
        <f t="shared" si="70"/>
        <v>2.148148148148148E-2</v>
      </c>
      <c r="J485" s="405"/>
      <c r="K485" s="408"/>
      <c r="L485" s="408"/>
      <c r="M485" s="409"/>
      <c r="N485" s="410">
        <f t="shared" si="71"/>
        <v>0</v>
      </c>
      <c r="O485" s="223"/>
      <c r="P485" s="224"/>
      <c r="Q485" s="224"/>
      <c r="R485" s="224"/>
      <c r="S485" s="224"/>
      <c r="T485" s="225"/>
      <c r="U485" s="411">
        <f t="shared" si="72"/>
        <v>4.296296296296296E-2</v>
      </c>
      <c r="V485" s="412"/>
      <c r="W485" s="413" t="str">
        <f t="shared" si="73"/>
        <v>0</v>
      </c>
      <c r="X485" s="544"/>
      <c r="Y485" s="229">
        <f t="shared" si="74"/>
        <v>0</v>
      </c>
    </row>
    <row r="486" spans="2:25" ht="18.75" customHeight="1">
      <c r="B486" s="540"/>
      <c r="C486" s="542"/>
      <c r="D486" s="216">
        <v>25</v>
      </c>
      <c r="E486" s="216" t="s">
        <v>8002</v>
      </c>
      <c r="F486" s="405">
        <v>120</v>
      </c>
      <c r="G486" s="406">
        <f t="shared" si="68"/>
        <v>24</v>
      </c>
      <c r="H486" s="407">
        <f t="shared" si="69"/>
        <v>66.666666666666671</v>
      </c>
      <c r="I486" s="407">
        <f t="shared" si="70"/>
        <v>2.2222222222222223E-2</v>
      </c>
      <c r="J486" s="405"/>
      <c r="K486" s="408"/>
      <c r="L486" s="408"/>
      <c r="M486" s="409"/>
      <c r="N486" s="410">
        <f t="shared" si="71"/>
        <v>0</v>
      </c>
      <c r="O486" s="223"/>
      <c r="P486" s="224"/>
      <c r="Q486" s="224"/>
      <c r="R486" s="224"/>
      <c r="S486" s="224"/>
      <c r="T486" s="225"/>
      <c r="U486" s="411">
        <f t="shared" si="72"/>
        <v>4.4444444444444446E-2</v>
      </c>
      <c r="V486" s="412"/>
      <c r="W486" s="413" t="str">
        <f t="shared" si="73"/>
        <v>0</v>
      </c>
      <c r="X486" s="544"/>
      <c r="Y486" s="229">
        <f t="shared" si="74"/>
        <v>0</v>
      </c>
    </row>
    <row r="487" spans="2:25" ht="18.75" customHeight="1">
      <c r="B487" s="540"/>
      <c r="C487" s="542"/>
      <c r="D487" s="216">
        <v>26</v>
      </c>
      <c r="E487" s="216" t="s">
        <v>8003</v>
      </c>
      <c r="F487" s="405">
        <v>104</v>
      </c>
      <c r="G487" s="406">
        <f t="shared" si="68"/>
        <v>20.8</v>
      </c>
      <c r="H487" s="407">
        <f t="shared" si="69"/>
        <v>57.777777777777779</v>
      </c>
      <c r="I487" s="407">
        <f t="shared" si="70"/>
        <v>1.9259259259259261E-2</v>
      </c>
      <c r="J487" s="405"/>
      <c r="K487" s="408"/>
      <c r="L487" s="408"/>
      <c r="M487" s="409"/>
      <c r="N487" s="410">
        <f t="shared" si="71"/>
        <v>0</v>
      </c>
      <c r="O487" s="223"/>
      <c r="P487" s="224"/>
      <c r="Q487" s="224"/>
      <c r="R487" s="224"/>
      <c r="S487" s="224"/>
      <c r="T487" s="225"/>
      <c r="U487" s="411">
        <f t="shared" si="72"/>
        <v>3.8518518518518521E-2</v>
      </c>
      <c r="V487" s="412"/>
      <c r="W487" s="413" t="str">
        <f t="shared" si="73"/>
        <v>0</v>
      </c>
      <c r="X487" s="544"/>
      <c r="Y487" s="229">
        <f t="shared" si="74"/>
        <v>0</v>
      </c>
    </row>
    <row r="488" spans="2:25" ht="18.75" customHeight="1">
      <c r="B488" s="540"/>
      <c r="C488" s="542"/>
      <c r="D488" s="216">
        <v>27</v>
      </c>
      <c r="E488" s="216" t="s">
        <v>8004</v>
      </c>
      <c r="F488" s="405">
        <v>98</v>
      </c>
      <c r="G488" s="406">
        <f t="shared" si="68"/>
        <v>19.600000000000001</v>
      </c>
      <c r="H488" s="407">
        <f t="shared" si="69"/>
        <v>54.444444444444443</v>
      </c>
      <c r="I488" s="407">
        <f t="shared" si="70"/>
        <v>1.8148148148148146E-2</v>
      </c>
      <c r="J488" s="405"/>
      <c r="K488" s="408"/>
      <c r="L488" s="408"/>
      <c r="M488" s="409"/>
      <c r="N488" s="410">
        <f t="shared" si="71"/>
        <v>0</v>
      </c>
      <c r="O488" s="223"/>
      <c r="P488" s="224"/>
      <c r="Q488" s="224"/>
      <c r="R488" s="224"/>
      <c r="S488" s="224"/>
      <c r="T488" s="225"/>
      <c r="U488" s="411">
        <f t="shared" si="72"/>
        <v>3.6296296296296292E-2</v>
      </c>
      <c r="V488" s="412"/>
      <c r="W488" s="413" t="str">
        <f t="shared" si="73"/>
        <v>0</v>
      </c>
      <c r="X488" s="544"/>
      <c r="Y488" s="229">
        <f t="shared" si="74"/>
        <v>0</v>
      </c>
    </row>
    <row r="489" spans="2:25" ht="18.75" customHeight="1">
      <c r="B489" s="540"/>
      <c r="C489" s="542"/>
      <c r="D489" s="216">
        <v>28</v>
      </c>
      <c r="E489" s="216" t="s">
        <v>5592</v>
      </c>
      <c r="F489" s="405">
        <v>185</v>
      </c>
      <c r="G489" s="406">
        <f t="shared" si="68"/>
        <v>37</v>
      </c>
      <c r="H489" s="407">
        <f t="shared" si="69"/>
        <v>102.77777777777777</v>
      </c>
      <c r="I489" s="407">
        <f t="shared" si="70"/>
        <v>3.425925925925926E-2</v>
      </c>
      <c r="J489" s="405" t="s">
        <v>8005</v>
      </c>
      <c r="K489" s="405" t="s">
        <v>8005</v>
      </c>
      <c r="L489" s="408"/>
      <c r="M489" s="409">
        <f>SUM(H462:H503)</f>
        <v>2513.3333333333326</v>
      </c>
      <c r="N489" s="410">
        <f t="shared" si="71"/>
        <v>50.266666666666652</v>
      </c>
      <c r="O489" s="223" t="s">
        <v>1905</v>
      </c>
      <c r="P489" s="224" t="s">
        <v>7458</v>
      </c>
      <c r="Q489" s="224"/>
      <c r="R489" s="224" t="s">
        <v>2634</v>
      </c>
      <c r="S489" s="224"/>
      <c r="T489" s="225"/>
      <c r="U489" s="411">
        <f t="shared" si="72"/>
        <v>6.851851851851852E-2</v>
      </c>
      <c r="V489" s="412">
        <f>SUM(U462:U503)</f>
        <v>1.6755555555555552</v>
      </c>
      <c r="W489" s="413" t="str">
        <f t="shared" si="73"/>
        <v>2</v>
      </c>
      <c r="X489" s="544"/>
      <c r="Y489" s="229">
        <f t="shared" si="74"/>
        <v>1</v>
      </c>
    </row>
    <row r="490" spans="2:25" ht="18.75" customHeight="1">
      <c r="B490" s="540"/>
      <c r="C490" s="542"/>
      <c r="D490" s="216">
        <v>29</v>
      </c>
      <c r="E490" s="216" t="s">
        <v>8006</v>
      </c>
      <c r="F490" s="405">
        <v>97</v>
      </c>
      <c r="G490" s="406">
        <f t="shared" si="68"/>
        <v>19.399999999999999</v>
      </c>
      <c r="H490" s="407">
        <f t="shared" si="69"/>
        <v>53.888888888888886</v>
      </c>
      <c r="I490" s="407">
        <f t="shared" si="70"/>
        <v>1.7962962962962962E-2</v>
      </c>
      <c r="J490" s="405"/>
      <c r="K490" s="408"/>
      <c r="L490" s="408"/>
      <c r="M490" s="409"/>
      <c r="N490" s="410">
        <f t="shared" si="71"/>
        <v>0</v>
      </c>
      <c r="O490" s="223"/>
      <c r="P490" s="224"/>
      <c r="Q490" s="224"/>
      <c r="R490" s="224"/>
      <c r="S490" s="224"/>
      <c r="T490" s="225"/>
      <c r="U490" s="411">
        <f t="shared" si="72"/>
        <v>3.5925925925925924E-2</v>
      </c>
      <c r="V490" s="412"/>
      <c r="W490" s="413" t="str">
        <f t="shared" si="73"/>
        <v>0</v>
      </c>
      <c r="X490" s="544"/>
      <c r="Y490" s="229">
        <f t="shared" si="74"/>
        <v>0</v>
      </c>
    </row>
    <row r="491" spans="2:25" ht="18.75" customHeight="1">
      <c r="B491" s="540"/>
      <c r="C491" s="542"/>
      <c r="D491" s="216">
        <v>30</v>
      </c>
      <c r="E491" s="216" t="s">
        <v>8007</v>
      </c>
      <c r="F491" s="405">
        <v>125</v>
      </c>
      <c r="G491" s="406">
        <f t="shared" si="68"/>
        <v>25</v>
      </c>
      <c r="H491" s="407">
        <f t="shared" si="69"/>
        <v>69.444444444444443</v>
      </c>
      <c r="I491" s="407">
        <f t="shared" si="70"/>
        <v>2.3148148148148147E-2</v>
      </c>
      <c r="J491" s="405"/>
      <c r="K491" s="408"/>
      <c r="L491" s="408"/>
      <c r="M491" s="409"/>
      <c r="N491" s="410">
        <f t="shared" si="71"/>
        <v>0</v>
      </c>
      <c r="O491" s="223"/>
      <c r="P491" s="224"/>
      <c r="Q491" s="224"/>
      <c r="R491" s="224"/>
      <c r="S491" s="224"/>
      <c r="T491" s="225"/>
      <c r="U491" s="411">
        <f t="shared" si="72"/>
        <v>4.6296296296296294E-2</v>
      </c>
      <c r="V491" s="412"/>
      <c r="W491" s="413" t="str">
        <f t="shared" si="73"/>
        <v>0</v>
      </c>
      <c r="X491" s="544"/>
      <c r="Y491" s="229">
        <f t="shared" si="74"/>
        <v>0</v>
      </c>
    </row>
    <row r="492" spans="2:25" ht="18.75" customHeight="1">
      <c r="B492" s="540"/>
      <c r="C492" s="542"/>
      <c r="D492" s="216">
        <v>31</v>
      </c>
      <c r="E492" s="216" t="s">
        <v>8008</v>
      </c>
      <c r="F492" s="405">
        <v>134</v>
      </c>
      <c r="G492" s="406">
        <f t="shared" si="68"/>
        <v>26.8</v>
      </c>
      <c r="H492" s="407">
        <f t="shared" si="69"/>
        <v>74.444444444444443</v>
      </c>
      <c r="I492" s="407">
        <f t="shared" si="70"/>
        <v>2.4814814814814814E-2</v>
      </c>
      <c r="J492" s="405"/>
      <c r="K492" s="408"/>
      <c r="L492" s="408"/>
      <c r="M492" s="409"/>
      <c r="N492" s="410">
        <f t="shared" si="71"/>
        <v>0</v>
      </c>
      <c r="O492" s="223"/>
      <c r="P492" s="224"/>
      <c r="Q492" s="224"/>
      <c r="R492" s="224"/>
      <c r="S492" s="224"/>
      <c r="T492" s="225"/>
      <c r="U492" s="411">
        <f t="shared" si="72"/>
        <v>4.9629629629629628E-2</v>
      </c>
      <c r="V492" s="412"/>
      <c r="W492" s="413" t="str">
        <f t="shared" si="73"/>
        <v>0</v>
      </c>
      <c r="X492" s="544"/>
      <c r="Y492" s="229">
        <f t="shared" si="74"/>
        <v>0</v>
      </c>
    </row>
    <row r="493" spans="2:25" ht="18.75" customHeight="1">
      <c r="B493" s="540"/>
      <c r="C493" s="542"/>
      <c r="D493" s="216">
        <v>32</v>
      </c>
      <c r="E493" s="216" t="s">
        <v>8009</v>
      </c>
      <c r="F493" s="405">
        <v>152</v>
      </c>
      <c r="G493" s="406">
        <f t="shared" si="68"/>
        <v>30.4</v>
      </c>
      <c r="H493" s="407">
        <f t="shared" si="69"/>
        <v>84.444444444444443</v>
      </c>
      <c r="I493" s="407">
        <f t="shared" si="70"/>
        <v>2.8148148148148148E-2</v>
      </c>
      <c r="J493" s="405"/>
      <c r="K493" s="408"/>
      <c r="L493" s="408"/>
      <c r="M493" s="409"/>
      <c r="N493" s="410">
        <f t="shared" si="71"/>
        <v>0</v>
      </c>
      <c r="O493" s="223"/>
      <c r="P493" s="224"/>
      <c r="Q493" s="224"/>
      <c r="R493" s="224"/>
      <c r="S493" s="224"/>
      <c r="T493" s="225"/>
      <c r="U493" s="411">
        <f t="shared" si="72"/>
        <v>5.6296296296296296E-2</v>
      </c>
      <c r="V493" s="412"/>
      <c r="W493" s="413" t="str">
        <f t="shared" si="73"/>
        <v>0</v>
      </c>
      <c r="X493" s="544"/>
      <c r="Y493" s="229">
        <f t="shared" si="74"/>
        <v>0</v>
      </c>
    </row>
    <row r="494" spans="2:25" ht="18.75" customHeight="1">
      <c r="B494" s="540"/>
      <c r="C494" s="542"/>
      <c r="D494" s="216">
        <v>33</v>
      </c>
      <c r="E494" s="216" t="s">
        <v>7638</v>
      </c>
      <c r="F494" s="405">
        <v>88</v>
      </c>
      <c r="G494" s="406">
        <f t="shared" si="68"/>
        <v>17.600000000000001</v>
      </c>
      <c r="H494" s="407">
        <f t="shared" si="69"/>
        <v>48.888888888888886</v>
      </c>
      <c r="I494" s="407">
        <f t="shared" si="70"/>
        <v>1.6296296296296295E-2</v>
      </c>
      <c r="J494" s="405"/>
      <c r="K494" s="408"/>
      <c r="L494" s="408"/>
      <c r="M494" s="409"/>
      <c r="N494" s="410">
        <f t="shared" si="71"/>
        <v>0</v>
      </c>
      <c r="O494" s="223"/>
      <c r="P494" s="224"/>
      <c r="Q494" s="224"/>
      <c r="R494" s="224"/>
      <c r="S494" s="224"/>
      <c r="T494" s="225"/>
      <c r="U494" s="411">
        <f t="shared" si="72"/>
        <v>3.259259259259259E-2</v>
      </c>
      <c r="V494" s="412"/>
      <c r="W494" s="413" t="str">
        <f t="shared" si="73"/>
        <v>0</v>
      </c>
      <c r="X494" s="544"/>
      <c r="Y494" s="229">
        <f t="shared" si="74"/>
        <v>0</v>
      </c>
    </row>
    <row r="495" spans="2:25" ht="18.75" customHeight="1">
      <c r="B495" s="540"/>
      <c r="C495" s="542"/>
      <c r="D495" s="216">
        <v>34</v>
      </c>
      <c r="E495" s="216" t="s">
        <v>8010</v>
      </c>
      <c r="F495" s="405">
        <v>98</v>
      </c>
      <c r="G495" s="406">
        <f t="shared" si="68"/>
        <v>19.600000000000001</v>
      </c>
      <c r="H495" s="407">
        <f t="shared" si="69"/>
        <v>54.444444444444443</v>
      </c>
      <c r="I495" s="407">
        <f t="shared" si="70"/>
        <v>1.8148148148148146E-2</v>
      </c>
      <c r="J495" s="405"/>
      <c r="K495" s="408"/>
      <c r="L495" s="408"/>
      <c r="M495" s="409"/>
      <c r="N495" s="410">
        <f t="shared" si="71"/>
        <v>0</v>
      </c>
      <c r="O495" s="223"/>
      <c r="P495" s="224"/>
      <c r="Q495" s="224"/>
      <c r="R495" s="224"/>
      <c r="S495" s="224"/>
      <c r="T495" s="225"/>
      <c r="U495" s="411">
        <f t="shared" si="72"/>
        <v>3.6296296296296292E-2</v>
      </c>
      <c r="V495" s="412"/>
      <c r="W495" s="413" t="str">
        <f t="shared" si="73"/>
        <v>0</v>
      </c>
      <c r="X495" s="544"/>
      <c r="Y495" s="229">
        <f t="shared" si="74"/>
        <v>0</v>
      </c>
    </row>
    <row r="496" spans="2:25" ht="18.75" customHeight="1">
      <c r="B496" s="540"/>
      <c r="C496" s="542"/>
      <c r="D496" s="216">
        <v>35</v>
      </c>
      <c r="E496" s="216" t="s">
        <v>8011</v>
      </c>
      <c r="F496" s="405">
        <v>103</v>
      </c>
      <c r="G496" s="406">
        <f t="shared" si="68"/>
        <v>20.6</v>
      </c>
      <c r="H496" s="407">
        <f t="shared" si="69"/>
        <v>57.222222222222221</v>
      </c>
      <c r="I496" s="407">
        <f t="shared" si="70"/>
        <v>1.9074074074074073E-2</v>
      </c>
      <c r="J496" s="405"/>
      <c r="K496" s="408"/>
      <c r="L496" s="408"/>
      <c r="M496" s="409"/>
      <c r="N496" s="410">
        <f t="shared" si="71"/>
        <v>0</v>
      </c>
      <c r="O496" s="223"/>
      <c r="P496" s="224"/>
      <c r="Q496" s="224"/>
      <c r="R496" s="224"/>
      <c r="S496" s="224"/>
      <c r="T496" s="225"/>
      <c r="U496" s="411">
        <f t="shared" si="72"/>
        <v>3.8148148148148146E-2</v>
      </c>
      <c r="V496" s="412"/>
      <c r="W496" s="413" t="str">
        <f t="shared" si="73"/>
        <v>0</v>
      </c>
      <c r="X496" s="544"/>
      <c r="Y496" s="229">
        <f t="shared" si="74"/>
        <v>0</v>
      </c>
    </row>
    <row r="497" spans="2:25" ht="18.75" customHeight="1">
      <c r="B497" s="540"/>
      <c r="C497" s="542"/>
      <c r="D497" s="216">
        <v>36</v>
      </c>
      <c r="E497" s="216" t="s">
        <v>8012</v>
      </c>
      <c r="F497" s="405">
        <v>102</v>
      </c>
      <c r="G497" s="406">
        <f t="shared" si="68"/>
        <v>20.399999999999999</v>
      </c>
      <c r="H497" s="407">
        <f t="shared" si="69"/>
        <v>56.666666666666664</v>
      </c>
      <c r="I497" s="407">
        <f t="shared" si="70"/>
        <v>1.8888888888888889E-2</v>
      </c>
      <c r="J497" s="405"/>
      <c r="K497" s="408"/>
      <c r="L497" s="408"/>
      <c r="M497" s="409"/>
      <c r="N497" s="410">
        <f t="shared" si="71"/>
        <v>0</v>
      </c>
      <c r="O497" s="223"/>
      <c r="P497" s="224"/>
      <c r="Q497" s="224"/>
      <c r="R497" s="224"/>
      <c r="S497" s="224"/>
      <c r="T497" s="225"/>
      <c r="U497" s="411">
        <f t="shared" si="72"/>
        <v>3.7777777777777778E-2</v>
      </c>
      <c r="V497" s="412"/>
      <c r="W497" s="413" t="str">
        <f t="shared" si="73"/>
        <v>0</v>
      </c>
      <c r="X497" s="544"/>
      <c r="Y497" s="229">
        <f t="shared" si="74"/>
        <v>0</v>
      </c>
    </row>
    <row r="498" spans="2:25" ht="18.75" customHeight="1">
      <c r="B498" s="540"/>
      <c r="C498" s="542"/>
      <c r="D498" s="216">
        <v>37</v>
      </c>
      <c r="E498" s="216" t="s">
        <v>8013</v>
      </c>
      <c r="F498" s="405">
        <v>80</v>
      </c>
      <c r="G498" s="406">
        <f t="shared" si="68"/>
        <v>16</v>
      </c>
      <c r="H498" s="407">
        <f t="shared" si="69"/>
        <v>44.444444444444443</v>
      </c>
      <c r="I498" s="407">
        <f t="shared" si="70"/>
        <v>1.4814814814814814E-2</v>
      </c>
      <c r="J498" s="405"/>
      <c r="K498" s="408"/>
      <c r="L498" s="408"/>
      <c r="M498" s="409"/>
      <c r="N498" s="410">
        <f t="shared" si="71"/>
        <v>0</v>
      </c>
      <c r="O498" s="223"/>
      <c r="P498" s="224"/>
      <c r="Q498" s="224"/>
      <c r="R498" s="224"/>
      <c r="S498" s="224"/>
      <c r="T498" s="225"/>
      <c r="U498" s="411">
        <f t="shared" si="72"/>
        <v>2.9629629629629627E-2</v>
      </c>
      <c r="V498" s="412"/>
      <c r="W498" s="413" t="str">
        <f t="shared" si="73"/>
        <v>0</v>
      </c>
      <c r="X498" s="544"/>
      <c r="Y498" s="229">
        <f t="shared" si="74"/>
        <v>0</v>
      </c>
    </row>
    <row r="499" spans="2:25" ht="18.75" customHeight="1">
      <c r="B499" s="540"/>
      <c r="C499" s="542"/>
      <c r="D499" s="216">
        <v>38</v>
      </c>
      <c r="E499" s="216" t="s">
        <v>8014</v>
      </c>
      <c r="F499" s="405">
        <v>134</v>
      </c>
      <c r="G499" s="406">
        <f t="shared" si="68"/>
        <v>26.8</v>
      </c>
      <c r="H499" s="407">
        <f t="shared" si="69"/>
        <v>74.444444444444443</v>
      </c>
      <c r="I499" s="407">
        <f t="shared" si="70"/>
        <v>2.4814814814814814E-2</v>
      </c>
      <c r="J499" s="405"/>
      <c r="K499" s="408"/>
      <c r="L499" s="408"/>
      <c r="M499" s="409"/>
      <c r="N499" s="410">
        <f t="shared" si="71"/>
        <v>0</v>
      </c>
      <c r="O499" s="223"/>
      <c r="P499" s="224"/>
      <c r="Q499" s="224"/>
      <c r="R499" s="224"/>
      <c r="S499" s="224"/>
      <c r="T499" s="225"/>
      <c r="U499" s="411">
        <f t="shared" si="72"/>
        <v>4.9629629629629628E-2</v>
      </c>
      <c r="V499" s="412"/>
      <c r="W499" s="413" t="str">
        <f t="shared" si="73"/>
        <v>0</v>
      </c>
      <c r="X499" s="544"/>
      <c r="Y499" s="229">
        <f t="shared" si="74"/>
        <v>0</v>
      </c>
    </row>
    <row r="500" spans="2:25" ht="18.75" customHeight="1">
      <c r="B500" s="540"/>
      <c r="C500" s="542"/>
      <c r="D500" s="216">
        <v>39</v>
      </c>
      <c r="E500" s="216" t="s">
        <v>6260</v>
      </c>
      <c r="F500" s="405">
        <v>107</v>
      </c>
      <c r="G500" s="406">
        <f t="shared" si="68"/>
        <v>21.4</v>
      </c>
      <c r="H500" s="407">
        <f t="shared" si="69"/>
        <v>59.444444444444443</v>
      </c>
      <c r="I500" s="407">
        <f t="shared" si="70"/>
        <v>1.9814814814814813E-2</v>
      </c>
      <c r="J500" s="405"/>
      <c r="K500" s="408"/>
      <c r="L500" s="408"/>
      <c r="M500" s="409"/>
      <c r="N500" s="410">
        <f t="shared" si="71"/>
        <v>0</v>
      </c>
      <c r="O500" s="223"/>
      <c r="P500" s="224"/>
      <c r="Q500" s="224"/>
      <c r="R500" s="224"/>
      <c r="S500" s="224"/>
      <c r="T500" s="225"/>
      <c r="U500" s="411">
        <f t="shared" si="72"/>
        <v>3.9629629629629626E-2</v>
      </c>
      <c r="V500" s="412"/>
      <c r="W500" s="413" t="str">
        <f t="shared" si="73"/>
        <v>0</v>
      </c>
      <c r="X500" s="544"/>
      <c r="Y500" s="229">
        <f t="shared" si="74"/>
        <v>0</v>
      </c>
    </row>
    <row r="501" spans="2:25" ht="18.75" customHeight="1">
      <c r="B501" s="540"/>
      <c r="C501" s="542"/>
      <c r="D501" s="216">
        <v>40</v>
      </c>
      <c r="E501" s="216" t="s">
        <v>8015</v>
      </c>
      <c r="F501" s="405">
        <v>110</v>
      </c>
      <c r="G501" s="406">
        <f t="shared" si="68"/>
        <v>22</v>
      </c>
      <c r="H501" s="407">
        <f t="shared" si="69"/>
        <v>61.111111111111107</v>
      </c>
      <c r="I501" s="407">
        <f t="shared" si="70"/>
        <v>2.0370370370370369E-2</v>
      </c>
      <c r="J501" s="405"/>
      <c r="K501" s="408"/>
      <c r="L501" s="408"/>
      <c r="M501" s="409"/>
      <c r="N501" s="410">
        <f t="shared" si="71"/>
        <v>0</v>
      </c>
      <c r="O501" s="223"/>
      <c r="P501" s="224"/>
      <c r="Q501" s="224"/>
      <c r="R501" s="224"/>
      <c r="S501" s="224"/>
      <c r="T501" s="225"/>
      <c r="U501" s="411">
        <f t="shared" si="72"/>
        <v>4.0740740740740737E-2</v>
      </c>
      <c r="V501" s="412"/>
      <c r="W501" s="413" t="str">
        <f t="shared" si="73"/>
        <v>0</v>
      </c>
      <c r="X501" s="544"/>
      <c r="Y501" s="229">
        <f t="shared" si="74"/>
        <v>0</v>
      </c>
    </row>
    <row r="502" spans="2:25" ht="18.75" customHeight="1">
      <c r="B502" s="540"/>
      <c r="C502" s="542"/>
      <c r="D502" s="216">
        <v>41</v>
      </c>
      <c r="E502" s="216" t="s">
        <v>8016</v>
      </c>
      <c r="F502" s="405">
        <v>100</v>
      </c>
      <c r="G502" s="406">
        <f t="shared" si="68"/>
        <v>20</v>
      </c>
      <c r="H502" s="407">
        <f t="shared" si="69"/>
        <v>55.555555555555557</v>
      </c>
      <c r="I502" s="407">
        <f t="shared" si="70"/>
        <v>1.8518518518518517E-2</v>
      </c>
      <c r="J502" s="405"/>
      <c r="K502" s="408"/>
      <c r="L502" s="408"/>
      <c r="M502" s="409"/>
      <c r="N502" s="410">
        <f t="shared" si="71"/>
        <v>0</v>
      </c>
      <c r="O502" s="223"/>
      <c r="P502" s="224"/>
      <c r="Q502" s="224"/>
      <c r="R502" s="224"/>
      <c r="S502" s="224"/>
      <c r="T502" s="225"/>
      <c r="U502" s="411">
        <f t="shared" si="72"/>
        <v>3.7037037037037035E-2</v>
      </c>
      <c r="V502" s="412"/>
      <c r="W502" s="413" t="str">
        <f t="shared" si="73"/>
        <v>0</v>
      </c>
      <c r="X502" s="544"/>
      <c r="Y502" s="229">
        <f t="shared" si="74"/>
        <v>0</v>
      </c>
    </row>
    <row r="503" spans="2:25" ht="26.55" customHeight="1">
      <c r="B503" s="540"/>
      <c r="C503" s="542"/>
      <c r="D503" s="216">
        <v>42</v>
      </c>
      <c r="E503" s="358" t="s">
        <v>8017</v>
      </c>
      <c r="F503" s="405">
        <v>100</v>
      </c>
      <c r="G503" s="406">
        <f t="shared" si="68"/>
        <v>20</v>
      </c>
      <c r="H503" s="407">
        <f t="shared" si="69"/>
        <v>55.555555555555557</v>
      </c>
      <c r="I503" s="407">
        <f t="shared" si="70"/>
        <v>1.8518518518518517E-2</v>
      </c>
      <c r="J503" s="405"/>
      <c r="K503" s="408"/>
      <c r="L503" s="408"/>
      <c r="M503" s="409"/>
      <c r="N503" s="410">
        <f t="shared" si="71"/>
        <v>0</v>
      </c>
      <c r="O503" s="223"/>
      <c r="P503" s="224"/>
      <c r="Q503" s="224"/>
      <c r="R503" s="224"/>
      <c r="S503" s="224"/>
      <c r="T503" s="225" t="s">
        <v>7987</v>
      </c>
      <c r="U503" s="411">
        <f t="shared" si="72"/>
        <v>3.7037037037037035E-2</v>
      </c>
      <c r="V503" s="412"/>
      <c r="W503" s="413" t="str">
        <f t="shared" si="73"/>
        <v>0</v>
      </c>
      <c r="X503" s="544"/>
      <c r="Y503" s="229">
        <f t="shared" si="74"/>
        <v>0</v>
      </c>
    </row>
    <row r="504" spans="2:25" ht="18.75" customHeight="1">
      <c r="B504" s="540"/>
      <c r="C504" s="542"/>
      <c r="D504" s="216"/>
      <c r="E504" s="216"/>
      <c r="F504" s="405"/>
      <c r="G504" s="406">
        <f t="shared" si="68"/>
        <v>0</v>
      </c>
      <c r="H504" s="407">
        <f t="shared" si="69"/>
        <v>0</v>
      </c>
      <c r="I504" s="407">
        <f t="shared" si="70"/>
        <v>0</v>
      </c>
      <c r="J504" s="405"/>
      <c r="K504" s="408"/>
      <c r="L504" s="408"/>
      <c r="M504" s="409"/>
      <c r="N504" s="410">
        <f t="shared" si="71"/>
        <v>0</v>
      </c>
      <c r="O504" s="223"/>
      <c r="P504" s="224"/>
      <c r="Q504" s="224"/>
      <c r="R504" s="224"/>
      <c r="S504" s="224"/>
      <c r="T504" s="225"/>
      <c r="U504" s="411">
        <f t="shared" si="72"/>
        <v>0</v>
      </c>
      <c r="V504" s="412"/>
      <c r="W504" s="413" t="str">
        <f t="shared" si="73"/>
        <v>0</v>
      </c>
      <c r="X504" s="544"/>
      <c r="Y504" s="229">
        <f t="shared" si="74"/>
        <v>0</v>
      </c>
    </row>
    <row r="505" spans="2:25" ht="18.75" customHeight="1">
      <c r="B505" s="540"/>
      <c r="C505" s="542"/>
      <c r="D505" s="216"/>
      <c r="E505" s="216"/>
      <c r="F505" s="405"/>
      <c r="G505" s="406">
        <f t="shared" si="68"/>
        <v>0</v>
      </c>
      <c r="H505" s="407">
        <f t="shared" si="69"/>
        <v>0</v>
      </c>
      <c r="I505" s="407">
        <f t="shared" si="70"/>
        <v>0</v>
      </c>
      <c r="J505" s="405"/>
      <c r="K505" s="408"/>
      <c r="L505" s="408"/>
      <c r="M505" s="409"/>
      <c r="N505" s="410">
        <f t="shared" si="71"/>
        <v>0</v>
      </c>
      <c r="O505" s="223"/>
      <c r="P505" s="224"/>
      <c r="Q505" s="224"/>
      <c r="R505" s="224"/>
      <c r="S505" s="224"/>
      <c r="T505" s="225"/>
      <c r="U505" s="411">
        <f t="shared" si="72"/>
        <v>0</v>
      </c>
      <c r="V505" s="412"/>
      <c r="W505" s="413" t="str">
        <f t="shared" si="73"/>
        <v>0</v>
      </c>
      <c r="X505" s="544"/>
      <c r="Y505" s="229">
        <f t="shared" si="74"/>
        <v>0</v>
      </c>
    </row>
    <row r="506" spans="2:25">
      <c r="B506" s="415"/>
      <c r="C506" s="416" t="s">
        <v>111</v>
      </c>
      <c r="D506" s="417"/>
      <c r="E506" s="418">
        <f>COUNTA(E462:E505)</f>
        <v>42</v>
      </c>
      <c r="F506" s="418">
        <f>SUM(F462:F505)</f>
        <v>4524</v>
      </c>
      <c r="G506" s="418">
        <f>SUM(G462:G505)</f>
        <v>904.79999999999984</v>
      </c>
      <c r="H506" s="418">
        <f>SUM(H462:H505)</f>
        <v>2513.3333333333326</v>
      </c>
      <c r="I506" s="418">
        <f>SUM(I462:I505)</f>
        <v>0.83777777777777762</v>
      </c>
      <c r="J506" s="418">
        <f>COUNTA(J462:J505)</f>
        <v>1</v>
      </c>
      <c r="K506" s="418">
        <f>COUNTA(K462:K505)</f>
        <v>1</v>
      </c>
      <c r="L506" s="418">
        <f>COUNTA(L462:L505)</f>
        <v>0</v>
      </c>
      <c r="M506" s="418">
        <f>SUM(M462:M505)</f>
        <v>2513.3333333333326</v>
      </c>
      <c r="N506" s="418">
        <f>SUM(N462:N505)</f>
        <v>50.266666666666652</v>
      </c>
      <c r="O506" s="419"/>
      <c r="P506" s="420">
        <f>COUNTIF(P462:P505, "YES")</f>
        <v>0</v>
      </c>
      <c r="Q506" s="419"/>
      <c r="R506" s="419"/>
      <c r="S506" s="419"/>
      <c r="T506" s="419"/>
      <c r="U506" s="418">
        <f>SUM(U462:U505)</f>
        <v>1.6755555555555552</v>
      </c>
      <c r="V506" s="418">
        <f>SUM(V462:V505)</f>
        <v>1.6755555555555552</v>
      </c>
      <c r="W506" s="418">
        <f t="array" ref="W506">SUM(ABS(W462:W505))</f>
        <v>2</v>
      </c>
      <c r="X506" s="420" t="str">
        <f>IF(X462&lt;0.2, "0", IF(X462&lt;=2, "2", IF(X462&gt;2, ROUND(X462,0))))</f>
        <v>2</v>
      </c>
      <c r="Y506" s="418">
        <f>SUM(Y462:Y505)</f>
        <v>1</v>
      </c>
    </row>
    <row r="507" spans="2:25" ht="18.75" customHeight="1">
      <c r="B507" s="539">
        <v>10</v>
      </c>
      <c r="C507" s="550" t="s">
        <v>8018</v>
      </c>
      <c r="D507" s="216">
        <v>1</v>
      </c>
      <c r="E507" s="216" t="s">
        <v>6652</v>
      </c>
      <c r="F507" s="405">
        <v>210</v>
      </c>
      <c r="G507" s="406">
        <f t="shared" ref="G507:G565" si="75">F507/$G$15</f>
        <v>42</v>
      </c>
      <c r="H507" s="407">
        <f t="shared" ref="H507:H565" si="76">F507/$H$15</f>
        <v>116.66666666666666</v>
      </c>
      <c r="I507" s="407">
        <f t="shared" ref="I507:I565" si="77">H507/$I$15</f>
        <v>3.8888888888888883E-2</v>
      </c>
      <c r="J507" s="405"/>
      <c r="K507" s="408"/>
      <c r="L507" s="408"/>
      <c r="M507" s="409"/>
      <c r="N507" s="410">
        <f>M507/$N$15</f>
        <v>0</v>
      </c>
      <c r="O507" s="223"/>
      <c r="P507" s="224"/>
      <c r="Q507" s="224"/>
      <c r="R507" s="224"/>
      <c r="S507" s="224"/>
      <c r="T507" s="225"/>
      <c r="U507" s="411">
        <f t="shared" ref="U507:U565" si="78">H507/$U$15</f>
        <v>7.7777777777777765E-2</v>
      </c>
      <c r="V507" s="412"/>
      <c r="W507" s="413" t="str">
        <f t="shared" ref="W507:W565" si="79">IF(V507&lt;1,"0",IF(V507&lt;5,"2",IF(V507&gt;=5,"6")))</f>
        <v>0</v>
      </c>
      <c r="X507" s="543">
        <f>K566/$X$15</f>
        <v>0.66666666666666663</v>
      </c>
      <c r="Y507" s="229">
        <f t="shared" ref="Y507:Y565" si="80">W507/2</f>
        <v>0</v>
      </c>
    </row>
    <row r="508" spans="2:25" ht="18.75" customHeight="1">
      <c r="B508" s="540"/>
      <c r="C508" s="551"/>
      <c r="D508" s="216">
        <v>2</v>
      </c>
      <c r="E508" s="216" t="s">
        <v>5208</v>
      </c>
      <c r="F508" s="405">
        <v>160</v>
      </c>
      <c r="G508" s="406">
        <f t="shared" si="75"/>
        <v>32</v>
      </c>
      <c r="H508" s="407">
        <f t="shared" si="76"/>
        <v>88.888888888888886</v>
      </c>
      <c r="I508" s="407">
        <f t="shared" si="77"/>
        <v>2.9629629629629627E-2</v>
      </c>
      <c r="J508" s="405"/>
      <c r="K508" s="408"/>
      <c r="L508" s="408"/>
      <c r="M508" s="409"/>
      <c r="N508" s="410">
        <f t="shared" ref="N508:N565" si="81">M508/$N$15</f>
        <v>0</v>
      </c>
      <c r="O508" s="223"/>
      <c r="P508" s="224"/>
      <c r="Q508" s="224"/>
      <c r="R508" s="224"/>
      <c r="S508" s="224"/>
      <c r="T508" s="225"/>
      <c r="U508" s="411">
        <f t="shared" si="78"/>
        <v>5.9259259259259255E-2</v>
      </c>
      <c r="V508" s="412"/>
      <c r="W508" s="413" t="str">
        <f t="shared" si="79"/>
        <v>0</v>
      </c>
      <c r="X508" s="544"/>
      <c r="Y508" s="229">
        <f t="shared" si="80"/>
        <v>0</v>
      </c>
    </row>
    <row r="509" spans="2:25" ht="18.75" customHeight="1">
      <c r="B509" s="540"/>
      <c r="C509" s="551"/>
      <c r="D509" s="216">
        <v>3</v>
      </c>
      <c r="E509" s="216" t="s">
        <v>8019</v>
      </c>
      <c r="F509" s="405">
        <v>170</v>
      </c>
      <c r="G509" s="406">
        <f t="shared" si="75"/>
        <v>34</v>
      </c>
      <c r="H509" s="407">
        <f t="shared" si="76"/>
        <v>94.444444444444443</v>
      </c>
      <c r="I509" s="407">
        <f t="shared" si="77"/>
        <v>3.1481481481481478E-2</v>
      </c>
      <c r="J509" s="405"/>
      <c r="K509" s="408"/>
      <c r="L509" s="408"/>
      <c r="M509" s="409"/>
      <c r="N509" s="410">
        <f t="shared" si="81"/>
        <v>0</v>
      </c>
      <c r="O509" s="223"/>
      <c r="P509" s="224"/>
      <c r="Q509" s="224"/>
      <c r="R509" s="224"/>
      <c r="S509" s="224"/>
      <c r="T509" s="225"/>
      <c r="U509" s="411">
        <f t="shared" si="78"/>
        <v>6.2962962962962957E-2</v>
      </c>
      <c r="V509" s="412"/>
      <c r="W509" s="413" t="str">
        <f t="shared" si="79"/>
        <v>0</v>
      </c>
      <c r="X509" s="544"/>
      <c r="Y509" s="229">
        <f t="shared" si="80"/>
        <v>0</v>
      </c>
    </row>
    <row r="510" spans="2:25" ht="18.75" customHeight="1">
      <c r="B510" s="540"/>
      <c r="C510" s="551"/>
      <c r="D510" s="216">
        <v>4</v>
      </c>
      <c r="E510" s="216" t="s">
        <v>8020</v>
      </c>
      <c r="F510" s="405">
        <v>140</v>
      </c>
      <c r="G510" s="406">
        <f t="shared" si="75"/>
        <v>28</v>
      </c>
      <c r="H510" s="407">
        <f t="shared" si="76"/>
        <v>77.777777777777771</v>
      </c>
      <c r="I510" s="407">
        <f t="shared" si="77"/>
        <v>2.5925925925925925E-2</v>
      </c>
      <c r="J510" s="405"/>
      <c r="K510" s="408"/>
      <c r="L510" s="408"/>
      <c r="M510" s="409"/>
      <c r="N510" s="410">
        <f t="shared" si="81"/>
        <v>0</v>
      </c>
      <c r="O510" s="223"/>
      <c r="P510" s="224"/>
      <c r="Q510" s="224"/>
      <c r="R510" s="224"/>
      <c r="S510" s="224"/>
      <c r="T510" s="225"/>
      <c r="U510" s="411">
        <f t="shared" si="78"/>
        <v>5.185185185185185E-2</v>
      </c>
      <c r="V510" s="412"/>
      <c r="W510" s="413" t="str">
        <f t="shared" si="79"/>
        <v>0</v>
      </c>
      <c r="X510" s="544"/>
      <c r="Y510" s="229">
        <f t="shared" si="80"/>
        <v>0</v>
      </c>
    </row>
    <row r="511" spans="2:25" ht="18.75" customHeight="1">
      <c r="B511" s="540"/>
      <c r="C511" s="551"/>
      <c r="D511" s="216">
        <v>5</v>
      </c>
      <c r="E511" s="216" t="s">
        <v>7831</v>
      </c>
      <c r="F511" s="405">
        <v>100</v>
      </c>
      <c r="G511" s="406">
        <f t="shared" si="75"/>
        <v>20</v>
      </c>
      <c r="H511" s="407">
        <f t="shared" si="76"/>
        <v>55.555555555555557</v>
      </c>
      <c r="I511" s="407">
        <f t="shared" si="77"/>
        <v>1.8518518518518517E-2</v>
      </c>
      <c r="J511" s="405"/>
      <c r="K511" s="408"/>
      <c r="L511" s="408"/>
      <c r="M511" s="409"/>
      <c r="N511" s="410">
        <f t="shared" si="81"/>
        <v>0</v>
      </c>
      <c r="O511" s="223"/>
      <c r="P511" s="224"/>
      <c r="Q511" s="224"/>
      <c r="R511" s="224"/>
      <c r="S511" s="224"/>
      <c r="T511" s="225"/>
      <c r="U511" s="411">
        <f t="shared" si="78"/>
        <v>3.7037037037037035E-2</v>
      </c>
      <c r="V511" s="412"/>
      <c r="W511" s="413" t="str">
        <f t="shared" si="79"/>
        <v>0</v>
      </c>
      <c r="X511" s="544"/>
      <c r="Y511" s="229">
        <f t="shared" si="80"/>
        <v>0</v>
      </c>
    </row>
    <row r="512" spans="2:25" ht="18.75" customHeight="1">
      <c r="B512" s="540"/>
      <c r="C512" s="551"/>
      <c r="D512" s="216">
        <v>6</v>
      </c>
      <c r="E512" s="216" t="s">
        <v>8021</v>
      </c>
      <c r="F512" s="405">
        <v>60</v>
      </c>
      <c r="G512" s="406">
        <f t="shared" si="75"/>
        <v>12</v>
      </c>
      <c r="H512" s="407">
        <f t="shared" si="76"/>
        <v>33.333333333333336</v>
      </c>
      <c r="I512" s="407">
        <f t="shared" si="77"/>
        <v>1.1111111111111112E-2</v>
      </c>
      <c r="J512" s="405"/>
      <c r="K512" s="408"/>
      <c r="L512" s="408"/>
      <c r="M512" s="409"/>
      <c r="N512" s="410">
        <f t="shared" si="81"/>
        <v>0</v>
      </c>
      <c r="O512" s="223"/>
      <c r="P512" s="224"/>
      <c r="Q512" s="224"/>
      <c r="R512" s="224"/>
      <c r="S512" s="224"/>
      <c r="T512" s="225"/>
      <c r="U512" s="411">
        <f t="shared" si="78"/>
        <v>2.2222222222222223E-2</v>
      </c>
      <c r="V512" s="412"/>
      <c r="W512" s="413" t="str">
        <f t="shared" si="79"/>
        <v>0</v>
      </c>
      <c r="X512" s="544"/>
      <c r="Y512" s="229">
        <f t="shared" si="80"/>
        <v>0</v>
      </c>
    </row>
    <row r="513" spans="2:25" ht="18.75" customHeight="1">
      <c r="B513" s="540"/>
      <c r="C513" s="551"/>
      <c r="D513" s="216">
        <v>7</v>
      </c>
      <c r="E513" s="216" t="s">
        <v>8022</v>
      </c>
      <c r="F513" s="405">
        <v>90</v>
      </c>
      <c r="G513" s="406">
        <f t="shared" si="75"/>
        <v>18</v>
      </c>
      <c r="H513" s="407">
        <f t="shared" si="76"/>
        <v>50</v>
      </c>
      <c r="I513" s="407">
        <f t="shared" si="77"/>
        <v>1.6666666666666666E-2</v>
      </c>
      <c r="J513" s="405"/>
      <c r="K513" s="408"/>
      <c r="L513" s="408"/>
      <c r="M513" s="409"/>
      <c r="N513" s="410">
        <f t="shared" si="81"/>
        <v>0</v>
      </c>
      <c r="O513" s="223"/>
      <c r="P513" s="224"/>
      <c r="Q513" s="224"/>
      <c r="R513" s="224"/>
      <c r="S513" s="224"/>
      <c r="T513" s="225"/>
      <c r="U513" s="411">
        <f t="shared" si="78"/>
        <v>3.3333333333333333E-2</v>
      </c>
      <c r="V513" s="412"/>
      <c r="W513" s="413" t="str">
        <f t="shared" si="79"/>
        <v>0</v>
      </c>
      <c r="X513" s="544"/>
      <c r="Y513" s="229">
        <f t="shared" si="80"/>
        <v>0</v>
      </c>
    </row>
    <row r="514" spans="2:25" ht="18.75" customHeight="1">
      <c r="B514" s="540"/>
      <c r="C514" s="551"/>
      <c r="D514" s="216">
        <v>8</v>
      </c>
      <c r="E514" s="216" t="s">
        <v>8023</v>
      </c>
      <c r="F514" s="405">
        <v>70</v>
      </c>
      <c r="G514" s="406">
        <f t="shared" si="75"/>
        <v>14</v>
      </c>
      <c r="H514" s="407">
        <f t="shared" si="76"/>
        <v>38.888888888888886</v>
      </c>
      <c r="I514" s="407">
        <f t="shared" si="77"/>
        <v>1.2962962962962963E-2</v>
      </c>
      <c r="J514" s="405"/>
      <c r="K514" s="408"/>
      <c r="L514" s="408"/>
      <c r="M514" s="409"/>
      <c r="N514" s="410">
        <f t="shared" si="81"/>
        <v>0</v>
      </c>
      <c r="O514" s="223"/>
      <c r="P514" s="224"/>
      <c r="Q514" s="224"/>
      <c r="R514" s="224"/>
      <c r="S514" s="224"/>
      <c r="T514" s="225"/>
      <c r="U514" s="411">
        <f t="shared" si="78"/>
        <v>2.5925925925925925E-2</v>
      </c>
      <c r="V514" s="412"/>
      <c r="W514" s="413" t="str">
        <f t="shared" si="79"/>
        <v>0</v>
      </c>
      <c r="X514" s="544"/>
      <c r="Y514" s="229">
        <f t="shared" si="80"/>
        <v>0</v>
      </c>
    </row>
    <row r="515" spans="2:25" ht="18.75" customHeight="1">
      <c r="B515" s="540"/>
      <c r="C515" s="551"/>
      <c r="D515" s="216">
        <v>9</v>
      </c>
      <c r="E515" s="216" t="s">
        <v>8024</v>
      </c>
      <c r="F515" s="405">
        <v>60</v>
      </c>
      <c r="G515" s="406">
        <f t="shared" si="75"/>
        <v>12</v>
      </c>
      <c r="H515" s="407">
        <f t="shared" si="76"/>
        <v>33.333333333333336</v>
      </c>
      <c r="I515" s="407">
        <f t="shared" si="77"/>
        <v>1.1111111111111112E-2</v>
      </c>
      <c r="J515" s="405"/>
      <c r="K515" s="408"/>
      <c r="L515" s="408"/>
      <c r="M515" s="409"/>
      <c r="N515" s="410">
        <f t="shared" si="81"/>
        <v>0</v>
      </c>
      <c r="O515" s="223"/>
      <c r="P515" s="224"/>
      <c r="Q515" s="224"/>
      <c r="R515" s="224"/>
      <c r="S515" s="224"/>
      <c r="T515" s="225"/>
      <c r="U515" s="411">
        <f t="shared" si="78"/>
        <v>2.2222222222222223E-2</v>
      </c>
      <c r="V515" s="412"/>
      <c r="W515" s="413" t="str">
        <f t="shared" si="79"/>
        <v>0</v>
      </c>
      <c r="X515" s="544"/>
      <c r="Y515" s="229">
        <f t="shared" si="80"/>
        <v>0</v>
      </c>
    </row>
    <row r="516" spans="2:25" ht="18.75" customHeight="1">
      <c r="B516" s="540"/>
      <c r="C516" s="551"/>
      <c r="D516" s="216">
        <v>10</v>
      </c>
      <c r="E516" s="216" t="s">
        <v>7827</v>
      </c>
      <c r="F516" s="405">
        <v>60</v>
      </c>
      <c r="G516" s="406">
        <f t="shared" si="75"/>
        <v>12</v>
      </c>
      <c r="H516" s="407">
        <f t="shared" si="76"/>
        <v>33.333333333333336</v>
      </c>
      <c r="I516" s="407">
        <f t="shared" si="77"/>
        <v>1.1111111111111112E-2</v>
      </c>
      <c r="J516" s="405"/>
      <c r="K516" s="408"/>
      <c r="L516" s="408"/>
      <c r="M516" s="409"/>
      <c r="N516" s="410">
        <f t="shared" si="81"/>
        <v>0</v>
      </c>
      <c r="O516" s="223"/>
      <c r="P516" s="224"/>
      <c r="Q516" s="224"/>
      <c r="R516" s="224"/>
      <c r="S516" s="224"/>
      <c r="T516" s="225"/>
      <c r="U516" s="411">
        <f t="shared" si="78"/>
        <v>2.2222222222222223E-2</v>
      </c>
      <c r="V516" s="412"/>
      <c r="W516" s="413" t="str">
        <f t="shared" si="79"/>
        <v>0</v>
      </c>
      <c r="X516" s="544"/>
      <c r="Y516" s="229">
        <f t="shared" si="80"/>
        <v>0</v>
      </c>
    </row>
    <row r="517" spans="2:25" ht="18.75" customHeight="1">
      <c r="B517" s="540"/>
      <c r="C517" s="551"/>
      <c r="D517" s="216">
        <v>11</v>
      </c>
      <c r="E517" s="216" t="s">
        <v>8025</v>
      </c>
      <c r="F517" s="405">
        <v>70</v>
      </c>
      <c r="G517" s="406">
        <f t="shared" si="75"/>
        <v>14</v>
      </c>
      <c r="H517" s="407">
        <f t="shared" si="76"/>
        <v>38.888888888888886</v>
      </c>
      <c r="I517" s="407">
        <f t="shared" si="77"/>
        <v>1.2962962962962963E-2</v>
      </c>
      <c r="J517" s="405"/>
      <c r="K517" s="408"/>
      <c r="L517" s="408"/>
      <c r="M517" s="409"/>
      <c r="N517" s="410">
        <f t="shared" si="81"/>
        <v>0</v>
      </c>
      <c r="O517" s="223"/>
      <c r="P517" s="224"/>
      <c r="Q517" s="224"/>
      <c r="R517" s="224"/>
      <c r="S517" s="224"/>
      <c r="T517" s="225"/>
      <c r="U517" s="411">
        <f t="shared" si="78"/>
        <v>2.5925925925925925E-2</v>
      </c>
      <c r="V517" s="412"/>
      <c r="W517" s="413" t="str">
        <f t="shared" si="79"/>
        <v>0</v>
      </c>
      <c r="X517" s="544"/>
      <c r="Y517" s="229">
        <f t="shared" si="80"/>
        <v>0</v>
      </c>
    </row>
    <row r="518" spans="2:25" ht="18.75" customHeight="1">
      <c r="B518" s="540"/>
      <c r="C518" s="551"/>
      <c r="D518" s="216">
        <v>12</v>
      </c>
      <c r="E518" s="216" t="s">
        <v>6233</v>
      </c>
      <c r="F518" s="405">
        <v>50</v>
      </c>
      <c r="G518" s="406">
        <f t="shared" si="75"/>
        <v>10</v>
      </c>
      <c r="H518" s="407">
        <f t="shared" si="76"/>
        <v>27.777777777777779</v>
      </c>
      <c r="I518" s="407">
        <f t="shared" si="77"/>
        <v>9.2592592592592587E-3</v>
      </c>
      <c r="J518" s="405"/>
      <c r="K518" s="408"/>
      <c r="L518" s="408"/>
      <c r="M518" s="409"/>
      <c r="N518" s="410">
        <f t="shared" si="81"/>
        <v>0</v>
      </c>
      <c r="O518" s="223"/>
      <c r="P518" s="224"/>
      <c r="Q518" s="224"/>
      <c r="R518" s="224"/>
      <c r="S518" s="224"/>
      <c r="T518" s="225"/>
      <c r="U518" s="411">
        <f t="shared" si="78"/>
        <v>1.8518518518518517E-2</v>
      </c>
      <c r="V518" s="412"/>
      <c r="W518" s="413" t="str">
        <f t="shared" si="79"/>
        <v>0</v>
      </c>
      <c r="X518" s="544"/>
      <c r="Y518" s="229">
        <f t="shared" si="80"/>
        <v>0</v>
      </c>
    </row>
    <row r="519" spans="2:25" ht="18.75" customHeight="1">
      <c r="B519" s="540"/>
      <c r="C519" s="551"/>
      <c r="D519" s="216">
        <v>13</v>
      </c>
      <c r="E519" s="216" t="s">
        <v>8026</v>
      </c>
      <c r="F519" s="405">
        <v>65</v>
      </c>
      <c r="G519" s="406">
        <f t="shared" si="75"/>
        <v>13</v>
      </c>
      <c r="H519" s="407">
        <f t="shared" si="76"/>
        <v>36.111111111111107</v>
      </c>
      <c r="I519" s="407">
        <f t="shared" si="77"/>
        <v>1.2037037037037035E-2</v>
      </c>
      <c r="J519" s="405"/>
      <c r="K519" s="408"/>
      <c r="L519" s="408"/>
      <c r="M519" s="409"/>
      <c r="N519" s="410">
        <f t="shared" si="81"/>
        <v>0</v>
      </c>
      <c r="O519" s="223"/>
      <c r="P519" s="224"/>
      <c r="Q519" s="224"/>
      <c r="R519" s="224"/>
      <c r="S519" s="224"/>
      <c r="T519" s="225"/>
      <c r="U519" s="411">
        <f t="shared" si="78"/>
        <v>2.4074074074074071E-2</v>
      </c>
      <c r="V519" s="412"/>
      <c r="W519" s="413" t="str">
        <f t="shared" si="79"/>
        <v>0</v>
      </c>
      <c r="X519" s="544"/>
      <c r="Y519" s="229">
        <f t="shared" si="80"/>
        <v>0</v>
      </c>
    </row>
    <row r="520" spans="2:25" ht="18.75" customHeight="1">
      <c r="B520" s="540"/>
      <c r="C520" s="551"/>
      <c r="D520" s="216">
        <v>14</v>
      </c>
      <c r="E520" s="216" t="s">
        <v>8027</v>
      </c>
      <c r="F520" s="405">
        <v>55</v>
      </c>
      <c r="G520" s="406">
        <f t="shared" si="75"/>
        <v>11</v>
      </c>
      <c r="H520" s="407">
        <f t="shared" si="76"/>
        <v>30.555555555555554</v>
      </c>
      <c r="I520" s="407">
        <f t="shared" si="77"/>
        <v>1.0185185185185184E-2</v>
      </c>
      <c r="J520" s="405"/>
      <c r="K520" s="408"/>
      <c r="L520" s="408"/>
      <c r="M520" s="409"/>
      <c r="N520" s="410">
        <f t="shared" si="81"/>
        <v>0</v>
      </c>
      <c r="O520" s="223"/>
      <c r="P520" s="224"/>
      <c r="Q520" s="224"/>
      <c r="R520" s="224"/>
      <c r="S520" s="224"/>
      <c r="T520" s="225"/>
      <c r="U520" s="411">
        <f t="shared" si="78"/>
        <v>2.0370370370370369E-2</v>
      </c>
      <c r="V520" s="412"/>
      <c r="W520" s="413" t="str">
        <f t="shared" si="79"/>
        <v>0</v>
      </c>
      <c r="X520" s="544"/>
      <c r="Y520" s="229">
        <f t="shared" si="80"/>
        <v>0</v>
      </c>
    </row>
    <row r="521" spans="2:25" ht="18.75" customHeight="1">
      <c r="B521" s="540"/>
      <c r="C521" s="551"/>
      <c r="D521" s="216">
        <v>15</v>
      </c>
      <c r="E521" s="216" t="s">
        <v>8028</v>
      </c>
      <c r="F521" s="405">
        <v>100</v>
      </c>
      <c r="G521" s="406">
        <f t="shared" si="75"/>
        <v>20</v>
      </c>
      <c r="H521" s="407">
        <f t="shared" si="76"/>
        <v>55.555555555555557</v>
      </c>
      <c r="I521" s="407">
        <f t="shared" si="77"/>
        <v>1.8518518518518517E-2</v>
      </c>
      <c r="J521" s="405"/>
      <c r="K521" s="408"/>
      <c r="L521" s="408"/>
      <c r="M521" s="409"/>
      <c r="N521" s="410">
        <f t="shared" si="81"/>
        <v>0</v>
      </c>
      <c r="O521" s="223"/>
      <c r="P521" s="224"/>
      <c r="Q521" s="224"/>
      <c r="R521" s="224"/>
      <c r="S521" s="224"/>
      <c r="T521" s="225"/>
      <c r="U521" s="411">
        <f t="shared" si="78"/>
        <v>3.7037037037037035E-2</v>
      </c>
      <c r="V521" s="412"/>
      <c r="W521" s="413" t="str">
        <f t="shared" si="79"/>
        <v>0</v>
      </c>
      <c r="X521" s="544"/>
      <c r="Y521" s="229">
        <f t="shared" si="80"/>
        <v>0</v>
      </c>
    </row>
    <row r="522" spans="2:25" ht="18.75" customHeight="1">
      <c r="B522" s="540"/>
      <c r="C522" s="551"/>
      <c r="D522" s="216">
        <v>16</v>
      </c>
      <c r="E522" s="216" t="s">
        <v>1150</v>
      </c>
      <c r="F522" s="405">
        <v>140</v>
      </c>
      <c r="G522" s="406">
        <f t="shared" si="75"/>
        <v>28</v>
      </c>
      <c r="H522" s="407">
        <f t="shared" si="76"/>
        <v>77.777777777777771</v>
      </c>
      <c r="I522" s="407">
        <f t="shared" si="77"/>
        <v>2.5925925925925925E-2</v>
      </c>
      <c r="J522" s="405"/>
      <c r="K522" s="408"/>
      <c r="L522" s="408"/>
      <c r="M522" s="409"/>
      <c r="N522" s="410">
        <f t="shared" si="81"/>
        <v>0</v>
      </c>
      <c r="O522" s="223"/>
      <c r="P522" s="224"/>
      <c r="Q522" s="224"/>
      <c r="R522" s="224"/>
      <c r="S522" s="224"/>
      <c r="T522" s="225"/>
      <c r="U522" s="411">
        <f t="shared" si="78"/>
        <v>5.185185185185185E-2</v>
      </c>
      <c r="V522" s="412"/>
      <c r="W522" s="413" t="str">
        <f t="shared" si="79"/>
        <v>0</v>
      </c>
      <c r="X522" s="544"/>
      <c r="Y522" s="229">
        <f t="shared" si="80"/>
        <v>0</v>
      </c>
    </row>
    <row r="523" spans="2:25" ht="18.75" customHeight="1">
      <c r="B523" s="540"/>
      <c r="C523" s="551"/>
      <c r="D523" s="216">
        <v>17</v>
      </c>
      <c r="E523" s="216" t="s">
        <v>8029</v>
      </c>
      <c r="F523" s="405">
        <v>140</v>
      </c>
      <c r="G523" s="406">
        <f t="shared" si="75"/>
        <v>28</v>
      </c>
      <c r="H523" s="407">
        <f t="shared" si="76"/>
        <v>77.777777777777771</v>
      </c>
      <c r="I523" s="407">
        <f t="shared" si="77"/>
        <v>2.5925925925925925E-2</v>
      </c>
      <c r="J523" s="408" t="s">
        <v>8030</v>
      </c>
      <c r="K523" s="408" t="s">
        <v>8030</v>
      </c>
      <c r="L523" s="408"/>
      <c r="M523" s="409">
        <f>SUM(H507:H539)</f>
        <v>1874.4444444444448</v>
      </c>
      <c r="N523" s="410">
        <f t="shared" si="81"/>
        <v>37.488888888888894</v>
      </c>
      <c r="O523" s="223" t="s">
        <v>8031</v>
      </c>
      <c r="P523" s="224" t="s">
        <v>7458</v>
      </c>
      <c r="Q523" s="224"/>
      <c r="R523" s="224" t="s">
        <v>2634</v>
      </c>
      <c r="S523" s="224"/>
      <c r="T523" s="225"/>
      <c r="U523" s="411">
        <f t="shared" si="78"/>
        <v>5.185185185185185E-2</v>
      </c>
      <c r="V523" s="412">
        <f>SUM(U507:U539)</f>
        <v>1.2496296296296294</v>
      </c>
      <c r="W523" s="413" t="str">
        <f t="shared" si="79"/>
        <v>2</v>
      </c>
      <c r="X523" s="544"/>
      <c r="Y523" s="229">
        <f t="shared" si="80"/>
        <v>1</v>
      </c>
    </row>
    <row r="524" spans="2:25" ht="18.75" customHeight="1">
      <c r="B524" s="540"/>
      <c r="C524" s="551"/>
      <c r="D524" s="216">
        <v>18</v>
      </c>
      <c r="E524" s="216" t="s">
        <v>8032</v>
      </c>
      <c r="F524" s="405">
        <v>120</v>
      </c>
      <c r="G524" s="406">
        <f t="shared" si="75"/>
        <v>24</v>
      </c>
      <c r="H524" s="407">
        <f t="shared" si="76"/>
        <v>66.666666666666671</v>
      </c>
      <c r="I524" s="407">
        <f t="shared" si="77"/>
        <v>2.2222222222222223E-2</v>
      </c>
      <c r="J524" s="405"/>
      <c r="K524" s="408"/>
      <c r="L524" s="408"/>
      <c r="M524" s="409"/>
      <c r="N524" s="410">
        <f t="shared" si="81"/>
        <v>0</v>
      </c>
      <c r="O524" s="223"/>
      <c r="P524" s="224"/>
      <c r="Q524" s="224"/>
      <c r="R524" s="224"/>
      <c r="S524" s="224"/>
      <c r="T524" s="225"/>
      <c r="U524" s="411">
        <f t="shared" si="78"/>
        <v>4.4444444444444446E-2</v>
      </c>
      <c r="V524" s="412"/>
      <c r="W524" s="413" t="str">
        <f t="shared" si="79"/>
        <v>0</v>
      </c>
      <c r="X524" s="544"/>
      <c r="Y524" s="229">
        <f t="shared" si="80"/>
        <v>0</v>
      </c>
    </row>
    <row r="525" spans="2:25" ht="18.75" customHeight="1">
      <c r="B525" s="540"/>
      <c r="C525" s="551"/>
      <c r="D525" s="216">
        <v>19</v>
      </c>
      <c r="E525" s="216" t="s">
        <v>8033</v>
      </c>
      <c r="F525" s="405">
        <v>120</v>
      </c>
      <c r="G525" s="406">
        <f t="shared" si="75"/>
        <v>24</v>
      </c>
      <c r="H525" s="407">
        <f t="shared" si="76"/>
        <v>66.666666666666671</v>
      </c>
      <c r="I525" s="407">
        <f t="shared" si="77"/>
        <v>2.2222222222222223E-2</v>
      </c>
      <c r="J525" s="405"/>
      <c r="K525" s="408"/>
      <c r="L525" s="408"/>
      <c r="M525" s="409"/>
      <c r="N525" s="410">
        <f t="shared" si="81"/>
        <v>0</v>
      </c>
      <c r="O525" s="223"/>
      <c r="P525" s="224"/>
      <c r="Q525" s="224"/>
      <c r="R525" s="224"/>
      <c r="S525" s="224"/>
      <c r="T525" s="225"/>
      <c r="U525" s="411">
        <f t="shared" si="78"/>
        <v>4.4444444444444446E-2</v>
      </c>
      <c r="V525" s="412"/>
      <c r="W525" s="413" t="str">
        <f t="shared" si="79"/>
        <v>0</v>
      </c>
      <c r="X525" s="544"/>
      <c r="Y525" s="229">
        <f t="shared" si="80"/>
        <v>0</v>
      </c>
    </row>
    <row r="526" spans="2:25" ht="18.75" customHeight="1">
      <c r="B526" s="540"/>
      <c r="C526" s="551"/>
      <c r="D526" s="216">
        <v>20</v>
      </c>
      <c r="E526" s="216" t="s">
        <v>7738</v>
      </c>
      <c r="F526" s="405">
        <v>128</v>
      </c>
      <c r="G526" s="406">
        <f t="shared" si="75"/>
        <v>25.6</v>
      </c>
      <c r="H526" s="407">
        <f t="shared" si="76"/>
        <v>71.111111111111114</v>
      </c>
      <c r="I526" s="407">
        <f t="shared" si="77"/>
        <v>2.3703703703703706E-2</v>
      </c>
      <c r="J526" s="405"/>
      <c r="K526" s="408"/>
      <c r="L526" s="408"/>
      <c r="M526" s="409"/>
      <c r="N526" s="410">
        <f t="shared" si="81"/>
        <v>0</v>
      </c>
      <c r="O526" s="223"/>
      <c r="P526" s="224"/>
      <c r="Q526" s="224"/>
      <c r="R526" s="224"/>
      <c r="S526" s="224"/>
      <c r="T526" s="225"/>
      <c r="U526" s="411">
        <f t="shared" si="78"/>
        <v>4.7407407407407412E-2</v>
      </c>
      <c r="V526" s="412"/>
      <c r="W526" s="413" t="str">
        <f t="shared" si="79"/>
        <v>0</v>
      </c>
      <c r="X526" s="544"/>
      <c r="Y526" s="229">
        <f t="shared" si="80"/>
        <v>0</v>
      </c>
    </row>
    <row r="527" spans="2:25" ht="18.75" customHeight="1">
      <c r="B527" s="540"/>
      <c r="C527" s="551"/>
      <c r="D527" s="216">
        <v>21</v>
      </c>
      <c r="E527" s="216" t="s">
        <v>8034</v>
      </c>
      <c r="F527" s="405">
        <v>120</v>
      </c>
      <c r="G527" s="406">
        <f t="shared" si="75"/>
        <v>24</v>
      </c>
      <c r="H527" s="407">
        <f t="shared" si="76"/>
        <v>66.666666666666671</v>
      </c>
      <c r="I527" s="407">
        <f t="shared" si="77"/>
        <v>2.2222222222222223E-2</v>
      </c>
      <c r="J527" s="405"/>
      <c r="K527" s="408"/>
      <c r="L527" s="408"/>
      <c r="M527" s="409"/>
      <c r="N527" s="410">
        <f t="shared" si="81"/>
        <v>0</v>
      </c>
      <c r="O527" s="223"/>
      <c r="P527" s="224"/>
      <c r="Q527" s="224"/>
      <c r="R527" s="224"/>
      <c r="S527" s="224"/>
      <c r="T527" s="225"/>
      <c r="U527" s="411">
        <f t="shared" si="78"/>
        <v>4.4444444444444446E-2</v>
      </c>
      <c r="V527" s="412"/>
      <c r="W527" s="413" t="str">
        <f t="shared" si="79"/>
        <v>0</v>
      </c>
      <c r="X527" s="544"/>
      <c r="Y527" s="229">
        <f t="shared" si="80"/>
        <v>0</v>
      </c>
    </row>
    <row r="528" spans="2:25" ht="18.75" customHeight="1">
      <c r="B528" s="540"/>
      <c r="C528" s="551"/>
      <c r="D528" s="216">
        <v>22</v>
      </c>
      <c r="E528" s="216" t="s">
        <v>8035</v>
      </c>
      <c r="F528" s="405">
        <v>80</v>
      </c>
      <c r="G528" s="406">
        <f t="shared" si="75"/>
        <v>16</v>
      </c>
      <c r="H528" s="407">
        <f t="shared" si="76"/>
        <v>44.444444444444443</v>
      </c>
      <c r="I528" s="407">
        <f t="shared" si="77"/>
        <v>1.4814814814814814E-2</v>
      </c>
      <c r="J528" s="405"/>
      <c r="K528" s="408"/>
      <c r="L528" s="408"/>
      <c r="M528" s="409"/>
      <c r="N528" s="410">
        <f t="shared" si="81"/>
        <v>0</v>
      </c>
      <c r="O528" s="223"/>
      <c r="P528" s="224"/>
      <c r="Q528" s="224"/>
      <c r="R528" s="224"/>
      <c r="S528" s="224"/>
      <c r="T528" s="225"/>
      <c r="U528" s="411">
        <f t="shared" si="78"/>
        <v>2.9629629629629627E-2</v>
      </c>
      <c r="V528" s="412"/>
      <c r="W528" s="413" t="str">
        <f t="shared" si="79"/>
        <v>0</v>
      </c>
      <c r="X528" s="544"/>
      <c r="Y528" s="229">
        <f t="shared" si="80"/>
        <v>0</v>
      </c>
    </row>
    <row r="529" spans="2:25" ht="18.75" customHeight="1">
      <c r="B529" s="540"/>
      <c r="C529" s="551"/>
      <c r="D529" s="216">
        <v>23</v>
      </c>
      <c r="E529" s="216" t="s">
        <v>8036</v>
      </c>
      <c r="F529" s="405">
        <v>110</v>
      </c>
      <c r="G529" s="406">
        <f t="shared" si="75"/>
        <v>22</v>
      </c>
      <c r="H529" s="407">
        <f t="shared" si="76"/>
        <v>61.111111111111107</v>
      </c>
      <c r="I529" s="407">
        <f t="shared" si="77"/>
        <v>2.0370370370370369E-2</v>
      </c>
      <c r="J529" s="405"/>
      <c r="K529" s="408"/>
      <c r="L529" s="408"/>
      <c r="M529" s="409"/>
      <c r="N529" s="410">
        <f t="shared" si="81"/>
        <v>0</v>
      </c>
      <c r="O529" s="223"/>
      <c r="P529" s="224"/>
      <c r="Q529" s="224"/>
      <c r="R529" s="224"/>
      <c r="S529" s="224"/>
      <c r="T529" s="225"/>
      <c r="U529" s="411">
        <f t="shared" si="78"/>
        <v>4.0740740740740737E-2</v>
      </c>
      <c r="V529" s="412"/>
      <c r="W529" s="413" t="str">
        <f t="shared" si="79"/>
        <v>0</v>
      </c>
      <c r="X529" s="544"/>
      <c r="Y529" s="229">
        <f t="shared" si="80"/>
        <v>0</v>
      </c>
    </row>
    <row r="530" spans="2:25" ht="18.75" customHeight="1">
      <c r="B530" s="540"/>
      <c r="C530" s="551"/>
      <c r="D530" s="216">
        <v>24</v>
      </c>
      <c r="E530" s="216" t="s">
        <v>7745</v>
      </c>
      <c r="F530" s="405">
        <v>140</v>
      </c>
      <c r="G530" s="406">
        <f t="shared" si="75"/>
        <v>28</v>
      </c>
      <c r="H530" s="407">
        <f t="shared" si="76"/>
        <v>77.777777777777771</v>
      </c>
      <c r="I530" s="407">
        <f t="shared" si="77"/>
        <v>2.5925925925925925E-2</v>
      </c>
      <c r="J530" s="405"/>
      <c r="K530" s="408"/>
      <c r="L530" s="408"/>
      <c r="M530" s="409"/>
      <c r="N530" s="410">
        <f t="shared" si="81"/>
        <v>0</v>
      </c>
      <c r="O530" s="223"/>
      <c r="P530" s="224"/>
      <c r="Q530" s="224"/>
      <c r="R530" s="224"/>
      <c r="S530" s="224"/>
      <c r="T530" s="225"/>
      <c r="U530" s="411">
        <f t="shared" si="78"/>
        <v>5.185185185185185E-2</v>
      </c>
      <c r="V530" s="412"/>
      <c r="W530" s="413" t="str">
        <f t="shared" si="79"/>
        <v>0</v>
      </c>
      <c r="X530" s="544"/>
      <c r="Y530" s="229">
        <f t="shared" si="80"/>
        <v>0</v>
      </c>
    </row>
    <row r="531" spans="2:25" ht="18.75" customHeight="1">
      <c r="B531" s="540"/>
      <c r="C531" s="551"/>
      <c r="D531" s="216">
        <v>25</v>
      </c>
      <c r="E531" s="358" t="s">
        <v>8037</v>
      </c>
      <c r="F531" s="405">
        <v>146</v>
      </c>
      <c r="G531" s="406">
        <f t="shared" si="75"/>
        <v>29.2</v>
      </c>
      <c r="H531" s="407">
        <f t="shared" si="76"/>
        <v>81.111111111111114</v>
      </c>
      <c r="I531" s="407">
        <f t="shared" si="77"/>
        <v>2.7037037037037037E-2</v>
      </c>
      <c r="J531" s="405"/>
      <c r="K531" s="408"/>
      <c r="L531" s="408"/>
      <c r="M531" s="409"/>
      <c r="N531" s="410">
        <f t="shared" si="81"/>
        <v>0</v>
      </c>
      <c r="O531" s="223"/>
      <c r="P531" s="224"/>
      <c r="Q531" s="224"/>
      <c r="R531" s="224"/>
      <c r="S531" s="224"/>
      <c r="T531" s="224" t="s">
        <v>7618</v>
      </c>
      <c r="U531" s="411">
        <f t="shared" si="78"/>
        <v>5.4074074074074073E-2</v>
      </c>
      <c r="V531" s="412"/>
      <c r="W531" s="413" t="str">
        <f t="shared" si="79"/>
        <v>0</v>
      </c>
      <c r="X531" s="544"/>
      <c r="Y531" s="229">
        <f t="shared" si="80"/>
        <v>0</v>
      </c>
    </row>
    <row r="532" spans="2:25" ht="18.75" customHeight="1">
      <c r="B532" s="540"/>
      <c r="C532" s="551"/>
      <c r="D532" s="216">
        <v>26</v>
      </c>
      <c r="E532" s="216" t="s">
        <v>8038</v>
      </c>
      <c r="F532" s="405">
        <v>100</v>
      </c>
      <c r="G532" s="406">
        <f t="shared" si="75"/>
        <v>20</v>
      </c>
      <c r="H532" s="407">
        <f t="shared" si="76"/>
        <v>55.555555555555557</v>
      </c>
      <c r="I532" s="407">
        <f t="shared" si="77"/>
        <v>1.8518518518518517E-2</v>
      </c>
      <c r="J532" s="405"/>
      <c r="K532" s="408"/>
      <c r="L532" s="408"/>
      <c r="M532" s="409"/>
      <c r="N532" s="410">
        <f t="shared" si="81"/>
        <v>0</v>
      </c>
      <c r="O532" s="223"/>
      <c r="P532" s="224"/>
      <c r="Q532" s="224"/>
      <c r="R532" s="224"/>
      <c r="S532" s="224"/>
      <c r="T532" s="225"/>
      <c r="U532" s="411">
        <f t="shared" si="78"/>
        <v>3.7037037037037035E-2</v>
      </c>
      <c r="V532" s="412"/>
      <c r="W532" s="413" t="str">
        <f t="shared" si="79"/>
        <v>0</v>
      </c>
      <c r="X532" s="544"/>
      <c r="Y532" s="229">
        <f t="shared" si="80"/>
        <v>0</v>
      </c>
    </row>
    <row r="533" spans="2:25" ht="18.75" customHeight="1">
      <c r="B533" s="540"/>
      <c r="C533" s="551"/>
      <c r="D533" s="216">
        <v>27</v>
      </c>
      <c r="E533" s="216" t="s">
        <v>8039</v>
      </c>
      <c r="F533" s="405">
        <v>50</v>
      </c>
      <c r="G533" s="406">
        <f t="shared" si="75"/>
        <v>10</v>
      </c>
      <c r="H533" s="407">
        <f t="shared" si="76"/>
        <v>27.777777777777779</v>
      </c>
      <c r="I533" s="407">
        <f t="shared" si="77"/>
        <v>9.2592592592592587E-3</v>
      </c>
      <c r="J533" s="405"/>
      <c r="K533" s="408"/>
      <c r="L533" s="408"/>
      <c r="M533" s="409"/>
      <c r="N533" s="410">
        <f t="shared" si="81"/>
        <v>0</v>
      </c>
      <c r="O533" s="223"/>
      <c r="P533" s="224"/>
      <c r="Q533" s="224"/>
      <c r="R533" s="224"/>
      <c r="S533" s="224"/>
      <c r="T533" s="225"/>
      <c r="U533" s="411">
        <f t="shared" si="78"/>
        <v>1.8518518518518517E-2</v>
      </c>
      <c r="V533" s="412"/>
      <c r="W533" s="413" t="str">
        <f t="shared" si="79"/>
        <v>0</v>
      </c>
      <c r="X533" s="544"/>
      <c r="Y533" s="229">
        <f t="shared" si="80"/>
        <v>0</v>
      </c>
    </row>
    <row r="534" spans="2:25" ht="18.75" customHeight="1">
      <c r="B534" s="540"/>
      <c r="C534" s="551"/>
      <c r="D534" s="216">
        <v>28</v>
      </c>
      <c r="E534" s="216" t="s">
        <v>8040</v>
      </c>
      <c r="F534" s="405">
        <v>80</v>
      </c>
      <c r="G534" s="406">
        <f t="shared" si="75"/>
        <v>16</v>
      </c>
      <c r="H534" s="407">
        <f t="shared" si="76"/>
        <v>44.444444444444443</v>
      </c>
      <c r="I534" s="407">
        <f t="shared" si="77"/>
        <v>1.4814814814814814E-2</v>
      </c>
      <c r="J534" s="405"/>
      <c r="K534" s="408"/>
      <c r="L534" s="408"/>
      <c r="M534" s="409"/>
      <c r="N534" s="410">
        <f t="shared" si="81"/>
        <v>0</v>
      </c>
      <c r="O534" s="223"/>
      <c r="P534" s="224"/>
      <c r="Q534" s="224"/>
      <c r="R534" s="224"/>
      <c r="S534" s="224"/>
      <c r="T534" s="225"/>
      <c r="U534" s="411">
        <f t="shared" si="78"/>
        <v>2.9629629629629627E-2</v>
      </c>
      <c r="V534" s="412"/>
      <c r="W534" s="413" t="str">
        <f t="shared" si="79"/>
        <v>0</v>
      </c>
      <c r="X534" s="544"/>
      <c r="Y534" s="229">
        <f t="shared" si="80"/>
        <v>0</v>
      </c>
    </row>
    <row r="535" spans="2:25" ht="18.75" customHeight="1">
      <c r="B535" s="540"/>
      <c r="C535" s="551"/>
      <c r="D535" s="216">
        <v>29</v>
      </c>
      <c r="E535" s="216" t="s">
        <v>8041</v>
      </c>
      <c r="F535" s="405">
        <v>110</v>
      </c>
      <c r="G535" s="406">
        <f t="shared" si="75"/>
        <v>22</v>
      </c>
      <c r="H535" s="407">
        <f t="shared" si="76"/>
        <v>61.111111111111107</v>
      </c>
      <c r="I535" s="407">
        <f t="shared" si="77"/>
        <v>2.0370370370370369E-2</v>
      </c>
      <c r="J535" s="405"/>
      <c r="K535" s="408"/>
      <c r="L535" s="408"/>
      <c r="M535" s="409"/>
      <c r="N535" s="410">
        <f t="shared" si="81"/>
        <v>0</v>
      </c>
      <c r="O535" s="223"/>
      <c r="P535" s="224"/>
      <c r="Q535" s="224"/>
      <c r="R535" s="224"/>
      <c r="S535" s="224"/>
      <c r="T535" s="225"/>
      <c r="U535" s="411">
        <f t="shared" si="78"/>
        <v>4.0740740740740737E-2</v>
      </c>
      <c r="V535" s="412"/>
      <c r="W535" s="413" t="str">
        <f t="shared" si="79"/>
        <v>0</v>
      </c>
      <c r="X535" s="544"/>
      <c r="Y535" s="229">
        <f t="shared" si="80"/>
        <v>0</v>
      </c>
    </row>
    <row r="536" spans="2:25" ht="18.75" customHeight="1">
      <c r="B536" s="540"/>
      <c r="C536" s="551"/>
      <c r="D536" s="216">
        <v>30</v>
      </c>
      <c r="E536" s="216" t="s">
        <v>8042</v>
      </c>
      <c r="F536" s="405">
        <v>100</v>
      </c>
      <c r="G536" s="406">
        <f t="shared" si="75"/>
        <v>20</v>
      </c>
      <c r="H536" s="407">
        <f t="shared" si="76"/>
        <v>55.555555555555557</v>
      </c>
      <c r="I536" s="407">
        <f t="shared" si="77"/>
        <v>1.8518518518518517E-2</v>
      </c>
      <c r="J536" s="405" t="s">
        <v>8043</v>
      </c>
      <c r="K536" s="408"/>
      <c r="L536" s="408"/>
      <c r="M536" s="409"/>
      <c r="N536" s="410">
        <f t="shared" si="81"/>
        <v>0</v>
      </c>
      <c r="O536" s="223"/>
      <c r="P536" s="224"/>
      <c r="Q536" s="224"/>
      <c r="R536" s="224"/>
      <c r="S536" s="224"/>
      <c r="T536" s="225"/>
      <c r="U536" s="411">
        <f t="shared" si="78"/>
        <v>3.7037037037037035E-2</v>
      </c>
      <c r="V536" s="412"/>
      <c r="W536" s="413" t="str">
        <f t="shared" si="79"/>
        <v>0</v>
      </c>
      <c r="X536" s="544"/>
      <c r="Y536" s="229">
        <f t="shared" si="80"/>
        <v>0</v>
      </c>
    </row>
    <row r="537" spans="2:25" ht="18.75" customHeight="1">
      <c r="B537" s="540"/>
      <c r="C537" s="551"/>
      <c r="D537" s="216">
        <v>31</v>
      </c>
      <c r="E537" s="216" t="s">
        <v>5873</v>
      </c>
      <c r="F537" s="405">
        <v>100</v>
      </c>
      <c r="G537" s="406">
        <f t="shared" si="75"/>
        <v>20</v>
      </c>
      <c r="H537" s="407">
        <f t="shared" si="76"/>
        <v>55.555555555555557</v>
      </c>
      <c r="I537" s="407">
        <f t="shared" si="77"/>
        <v>1.8518518518518517E-2</v>
      </c>
      <c r="J537" s="405"/>
      <c r="K537" s="408"/>
      <c r="L537" s="408"/>
      <c r="M537" s="409"/>
      <c r="N537" s="410">
        <f t="shared" si="81"/>
        <v>0</v>
      </c>
      <c r="O537" s="223"/>
      <c r="P537" s="224"/>
      <c r="Q537" s="224"/>
      <c r="R537" s="224"/>
      <c r="S537" s="224"/>
      <c r="T537" s="225"/>
      <c r="U537" s="411">
        <f t="shared" si="78"/>
        <v>3.7037037037037035E-2</v>
      </c>
      <c r="V537" s="412"/>
      <c r="W537" s="413" t="str">
        <f t="shared" si="79"/>
        <v>0</v>
      </c>
      <c r="X537" s="544"/>
      <c r="Y537" s="229">
        <f t="shared" si="80"/>
        <v>0</v>
      </c>
    </row>
    <row r="538" spans="2:25" ht="18.75" customHeight="1">
      <c r="B538" s="540"/>
      <c r="C538" s="551"/>
      <c r="D538" s="216">
        <v>32</v>
      </c>
      <c r="E538" s="216" t="s">
        <v>8044</v>
      </c>
      <c r="F538" s="405">
        <v>50</v>
      </c>
      <c r="G538" s="406">
        <f t="shared" si="75"/>
        <v>10</v>
      </c>
      <c r="H538" s="407">
        <f t="shared" si="76"/>
        <v>27.777777777777779</v>
      </c>
      <c r="I538" s="407">
        <f t="shared" si="77"/>
        <v>9.2592592592592587E-3</v>
      </c>
      <c r="J538" s="405"/>
      <c r="K538" s="408"/>
      <c r="L538" s="408"/>
      <c r="M538" s="409"/>
      <c r="N538" s="410">
        <f t="shared" si="81"/>
        <v>0</v>
      </c>
      <c r="O538" s="223"/>
      <c r="P538" s="224"/>
      <c r="Q538" s="224"/>
      <c r="R538" s="224"/>
      <c r="S538" s="224"/>
      <c r="T538" s="225"/>
      <c r="U538" s="411">
        <f t="shared" si="78"/>
        <v>1.8518518518518517E-2</v>
      </c>
      <c r="V538" s="412"/>
      <c r="W538" s="413" t="str">
        <f t="shared" si="79"/>
        <v>0</v>
      </c>
      <c r="X538" s="544"/>
      <c r="Y538" s="229">
        <f t="shared" si="80"/>
        <v>0</v>
      </c>
    </row>
    <row r="539" spans="2:25" ht="18.75" customHeight="1">
      <c r="B539" s="540"/>
      <c r="C539" s="551"/>
      <c r="D539" s="216">
        <v>33</v>
      </c>
      <c r="E539" s="216" t="s">
        <v>8045</v>
      </c>
      <c r="F539" s="405">
        <v>80</v>
      </c>
      <c r="G539" s="406">
        <f t="shared" si="75"/>
        <v>16</v>
      </c>
      <c r="H539" s="407">
        <f t="shared" si="76"/>
        <v>44.444444444444443</v>
      </c>
      <c r="I539" s="407">
        <f t="shared" si="77"/>
        <v>1.4814814814814814E-2</v>
      </c>
      <c r="J539" s="405"/>
      <c r="K539" s="408"/>
      <c r="L539" s="408"/>
      <c r="M539" s="409"/>
      <c r="N539" s="410">
        <f t="shared" si="81"/>
        <v>0</v>
      </c>
      <c r="O539" s="223"/>
      <c r="P539" s="224"/>
      <c r="Q539" s="224"/>
      <c r="R539" s="224"/>
      <c r="S539" s="224"/>
      <c r="T539" s="225"/>
      <c r="U539" s="411">
        <f t="shared" si="78"/>
        <v>2.9629629629629627E-2</v>
      </c>
      <c r="V539" s="412"/>
      <c r="W539" s="413" t="str">
        <f t="shared" si="79"/>
        <v>0</v>
      </c>
      <c r="X539" s="544"/>
      <c r="Y539" s="229">
        <f t="shared" si="80"/>
        <v>0</v>
      </c>
    </row>
    <row r="540" spans="2:25" ht="18.75" customHeight="1">
      <c r="B540" s="540"/>
      <c r="C540" s="551"/>
      <c r="D540" s="216"/>
      <c r="E540" s="216"/>
      <c r="F540" s="405"/>
      <c r="G540" s="406">
        <f t="shared" si="75"/>
        <v>0</v>
      </c>
      <c r="H540" s="407">
        <f t="shared" si="76"/>
        <v>0</v>
      </c>
      <c r="I540" s="407">
        <f t="shared" si="77"/>
        <v>0</v>
      </c>
      <c r="J540" s="405"/>
      <c r="K540" s="408"/>
      <c r="L540" s="408"/>
      <c r="M540" s="409"/>
      <c r="N540" s="410">
        <f t="shared" si="81"/>
        <v>0</v>
      </c>
      <c r="O540" s="223"/>
      <c r="P540" s="224"/>
      <c r="Q540" s="224"/>
      <c r="R540" s="224"/>
      <c r="S540" s="224"/>
      <c r="T540" s="225"/>
      <c r="U540" s="411">
        <f t="shared" si="78"/>
        <v>0</v>
      </c>
      <c r="V540" s="412"/>
      <c r="W540" s="413" t="str">
        <f t="shared" si="79"/>
        <v>0</v>
      </c>
      <c r="X540" s="544"/>
      <c r="Y540" s="229">
        <f t="shared" si="80"/>
        <v>0</v>
      </c>
    </row>
    <row r="541" spans="2:25" ht="18.75" customHeight="1">
      <c r="B541" s="540"/>
      <c r="C541" s="551"/>
      <c r="D541" s="216">
        <v>1</v>
      </c>
      <c r="E541" s="216" t="s">
        <v>8046</v>
      </c>
      <c r="F541" s="405">
        <v>175</v>
      </c>
      <c r="G541" s="406">
        <f t="shared" si="75"/>
        <v>35</v>
      </c>
      <c r="H541" s="407">
        <f t="shared" si="76"/>
        <v>97.222222222222214</v>
      </c>
      <c r="I541" s="407">
        <f t="shared" si="77"/>
        <v>3.2407407407407406E-2</v>
      </c>
      <c r="J541" s="408" t="s">
        <v>8047</v>
      </c>
      <c r="K541" s="408" t="s">
        <v>8047</v>
      </c>
      <c r="L541" s="408"/>
      <c r="M541" s="409">
        <f>SUM(H541:H564)</f>
        <v>1829.4444444444448</v>
      </c>
      <c r="N541" s="410">
        <f t="shared" si="81"/>
        <v>36.588888888888896</v>
      </c>
      <c r="O541" s="223" t="s">
        <v>1400</v>
      </c>
      <c r="P541" s="224" t="s">
        <v>7458</v>
      </c>
      <c r="Q541" s="224"/>
      <c r="R541" s="224" t="s">
        <v>2634</v>
      </c>
      <c r="S541" s="224"/>
      <c r="T541" s="225"/>
      <c r="U541" s="411">
        <f t="shared" si="78"/>
        <v>6.4814814814814811E-2</v>
      </c>
      <c r="V541" s="412">
        <f>SUM(U541:U564)</f>
        <v>1.2196296296296296</v>
      </c>
      <c r="W541" s="413" t="str">
        <f t="shared" si="79"/>
        <v>2</v>
      </c>
      <c r="X541" s="544"/>
      <c r="Y541" s="229">
        <f t="shared" si="80"/>
        <v>1</v>
      </c>
    </row>
    <row r="542" spans="2:25" ht="18.75" customHeight="1">
      <c r="B542" s="540"/>
      <c r="C542" s="551"/>
      <c r="D542" s="216">
        <v>2</v>
      </c>
      <c r="E542" s="216" t="s">
        <v>6296</v>
      </c>
      <c r="F542" s="405">
        <v>160</v>
      </c>
      <c r="G542" s="406">
        <f t="shared" si="75"/>
        <v>32</v>
      </c>
      <c r="H542" s="407">
        <f t="shared" si="76"/>
        <v>88.888888888888886</v>
      </c>
      <c r="I542" s="407">
        <f t="shared" si="77"/>
        <v>2.9629629629629627E-2</v>
      </c>
      <c r="J542" s="405"/>
      <c r="K542" s="408"/>
      <c r="L542" s="408"/>
      <c r="M542" s="409"/>
      <c r="N542" s="410">
        <f t="shared" si="81"/>
        <v>0</v>
      </c>
      <c r="O542" s="223"/>
      <c r="P542" s="224"/>
      <c r="Q542" s="224"/>
      <c r="R542" s="224"/>
      <c r="S542" s="224"/>
      <c r="T542" s="225"/>
      <c r="U542" s="411">
        <f t="shared" si="78"/>
        <v>5.9259259259259255E-2</v>
      </c>
      <c r="V542" s="412"/>
      <c r="W542" s="413" t="str">
        <f t="shared" si="79"/>
        <v>0</v>
      </c>
      <c r="X542" s="544"/>
      <c r="Y542" s="229">
        <f t="shared" si="80"/>
        <v>0</v>
      </c>
    </row>
    <row r="543" spans="2:25" ht="18.75" customHeight="1">
      <c r="B543" s="540"/>
      <c r="C543" s="551"/>
      <c r="D543" s="216">
        <v>3</v>
      </c>
      <c r="E543" s="216" t="s">
        <v>8048</v>
      </c>
      <c r="F543" s="405">
        <v>150</v>
      </c>
      <c r="G543" s="406">
        <f t="shared" si="75"/>
        <v>30</v>
      </c>
      <c r="H543" s="407">
        <f t="shared" si="76"/>
        <v>83.333333333333329</v>
      </c>
      <c r="I543" s="407">
        <f t="shared" si="77"/>
        <v>2.7777777777777776E-2</v>
      </c>
      <c r="J543" s="405"/>
      <c r="K543" s="408"/>
      <c r="L543" s="408"/>
      <c r="M543" s="409"/>
      <c r="N543" s="410">
        <f t="shared" si="81"/>
        <v>0</v>
      </c>
      <c r="O543" s="223"/>
      <c r="P543" s="224"/>
      <c r="Q543" s="224"/>
      <c r="R543" s="224"/>
      <c r="S543" s="224"/>
      <c r="T543" s="225"/>
      <c r="U543" s="411">
        <f t="shared" si="78"/>
        <v>5.5555555555555552E-2</v>
      </c>
      <c r="V543" s="412"/>
      <c r="W543" s="413" t="str">
        <f t="shared" si="79"/>
        <v>0</v>
      </c>
      <c r="X543" s="544"/>
      <c r="Y543" s="229">
        <f t="shared" si="80"/>
        <v>0</v>
      </c>
    </row>
    <row r="544" spans="2:25" ht="18.75" customHeight="1">
      <c r="B544" s="540"/>
      <c r="C544" s="551"/>
      <c r="D544" s="216">
        <v>4</v>
      </c>
      <c r="E544" s="216" t="s">
        <v>8049</v>
      </c>
      <c r="F544" s="405">
        <v>200</v>
      </c>
      <c r="G544" s="406">
        <f t="shared" si="75"/>
        <v>40</v>
      </c>
      <c r="H544" s="407">
        <f t="shared" si="76"/>
        <v>111.11111111111111</v>
      </c>
      <c r="I544" s="407">
        <f t="shared" si="77"/>
        <v>3.7037037037037035E-2</v>
      </c>
      <c r="J544" s="405"/>
      <c r="K544" s="408"/>
      <c r="L544" s="408"/>
      <c r="M544" s="409"/>
      <c r="N544" s="410">
        <f t="shared" si="81"/>
        <v>0</v>
      </c>
      <c r="O544" s="223"/>
      <c r="P544" s="224"/>
      <c r="Q544" s="224"/>
      <c r="R544" s="224"/>
      <c r="S544" s="224"/>
      <c r="T544" s="225"/>
      <c r="U544" s="411">
        <f t="shared" si="78"/>
        <v>7.407407407407407E-2</v>
      </c>
      <c r="V544" s="412"/>
      <c r="W544" s="413" t="str">
        <f t="shared" si="79"/>
        <v>0</v>
      </c>
      <c r="X544" s="544"/>
      <c r="Y544" s="229">
        <f t="shared" si="80"/>
        <v>0</v>
      </c>
    </row>
    <row r="545" spans="2:25" ht="18.75" customHeight="1">
      <c r="B545" s="540"/>
      <c r="C545" s="551"/>
      <c r="D545" s="216">
        <v>5</v>
      </c>
      <c r="E545" s="216" t="s">
        <v>8050</v>
      </c>
      <c r="F545" s="405">
        <v>187</v>
      </c>
      <c r="G545" s="406">
        <f t="shared" si="75"/>
        <v>37.4</v>
      </c>
      <c r="H545" s="407">
        <f t="shared" si="76"/>
        <v>103.88888888888889</v>
      </c>
      <c r="I545" s="407">
        <f t="shared" si="77"/>
        <v>3.4629629629629628E-2</v>
      </c>
      <c r="J545" s="405"/>
      <c r="K545" s="408"/>
      <c r="L545" s="408"/>
      <c r="M545" s="409"/>
      <c r="N545" s="410">
        <f t="shared" si="81"/>
        <v>0</v>
      </c>
      <c r="O545" s="223"/>
      <c r="P545" s="224"/>
      <c r="Q545" s="224"/>
      <c r="R545" s="224"/>
      <c r="S545" s="224"/>
      <c r="T545" s="225"/>
      <c r="U545" s="411">
        <f t="shared" si="78"/>
        <v>6.9259259259259257E-2</v>
      </c>
      <c r="V545" s="412"/>
      <c r="W545" s="413" t="str">
        <f t="shared" si="79"/>
        <v>0</v>
      </c>
      <c r="X545" s="544"/>
      <c r="Y545" s="229">
        <f t="shared" si="80"/>
        <v>0</v>
      </c>
    </row>
    <row r="546" spans="2:25" ht="18.75" customHeight="1">
      <c r="B546" s="540"/>
      <c r="C546" s="551"/>
      <c r="D546" s="216">
        <v>6</v>
      </c>
      <c r="E546" s="216" t="s">
        <v>8051</v>
      </c>
      <c r="F546" s="405">
        <v>185</v>
      </c>
      <c r="G546" s="406">
        <f t="shared" si="75"/>
        <v>37</v>
      </c>
      <c r="H546" s="407">
        <f t="shared" si="76"/>
        <v>102.77777777777777</v>
      </c>
      <c r="I546" s="407">
        <f t="shared" si="77"/>
        <v>3.425925925925926E-2</v>
      </c>
      <c r="J546" s="405"/>
      <c r="K546" s="408"/>
      <c r="L546" s="408"/>
      <c r="M546" s="409"/>
      <c r="N546" s="410">
        <f t="shared" si="81"/>
        <v>0</v>
      </c>
      <c r="O546" s="223"/>
      <c r="P546" s="224"/>
      <c r="Q546" s="224"/>
      <c r="R546" s="224"/>
      <c r="S546" s="224"/>
      <c r="T546" s="225"/>
      <c r="U546" s="411">
        <f t="shared" si="78"/>
        <v>6.851851851851852E-2</v>
      </c>
      <c r="V546" s="412"/>
      <c r="W546" s="413" t="str">
        <f t="shared" si="79"/>
        <v>0</v>
      </c>
      <c r="X546" s="544"/>
      <c r="Y546" s="229">
        <f t="shared" si="80"/>
        <v>0</v>
      </c>
    </row>
    <row r="547" spans="2:25" ht="18.75" customHeight="1">
      <c r="B547" s="540"/>
      <c r="C547" s="551"/>
      <c r="D547" s="216">
        <v>7</v>
      </c>
      <c r="E547" s="216" t="s">
        <v>8052</v>
      </c>
      <c r="F547" s="405">
        <v>220</v>
      </c>
      <c r="G547" s="406">
        <f t="shared" si="75"/>
        <v>44</v>
      </c>
      <c r="H547" s="407">
        <f t="shared" si="76"/>
        <v>122.22222222222221</v>
      </c>
      <c r="I547" s="407">
        <f t="shared" si="77"/>
        <v>4.0740740740740737E-2</v>
      </c>
      <c r="J547" s="405"/>
      <c r="K547" s="408"/>
      <c r="L547" s="408"/>
      <c r="M547" s="409"/>
      <c r="N547" s="410">
        <f t="shared" si="81"/>
        <v>0</v>
      </c>
      <c r="O547" s="223"/>
      <c r="P547" s="224"/>
      <c r="Q547" s="224"/>
      <c r="R547" s="224"/>
      <c r="S547" s="224"/>
      <c r="T547" s="225"/>
      <c r="U547" s="411">
        <f t="shared" si="78"/>
        <v>8.1481481481481474E-2</v>
      </c>
      <c r="V547" s="412"/>
      <c r="W547" s="413" t="str">
        <f t="shared" si="79"/>
        <v>0</v>
      </c>
      <c r="X547" s="544"/>
      <c r="Y547" s="229">
        <f t="shared" si="80"/>
        <v>0</v>
      </c>
    </row>
    <row r="548" spans="2:25" ht="18.75" customHeight="1">
      <c r="B548" s="540"/>
      <c r="C548" s="551"/>
      <c r="D548" s="216">
        <v>8</v>
      </c>
      <c r="E548" s="216" t="s">
        <v>8053</v>
      </c>
      <c r="F548" s="405">
        <v>225</v>
      </c>
      <c r="G548" s="406">
        <f t="shared" si="75"/>
        <v>45</v>
      </c>
      <c r="H548" s="407">
        <f t="shared" si="76"/>
        <v>125</v>
      </c>
      <c r="I548" s="407">
        <f t="shared" si="77"/>
        <v>4.1666666666666664E-2</v>
      </c>
      <c r="J548" s="405"/>
      <c r="K548" s="408"/>
      <c r="L548" s="408"/>
      <c r="M548" s="409"/>
      <c r="N548" s="410">
        <f t="shared" si="81"/>
        <v>0</v>
      </c>
      <c r="O548" s="223"/>
      <c r="P548" s="224"/>
      <c r="Q548" s="224"/>
      <c r="R548" s="224"/>
      <c r="S548" s="224"/>
      <c r="T548" s="225"/>
      <c r="U548" s="411">
        <f t="shared" si="78"/>
        <v>8.3333333333333329E-2</v>
      </c>
      <c r="V548" s="412"/>
      <c r="W548" s="413" t="str">
        <f t="shared" si="79"/>
        <v>0</v>
      </c>
      <c r="X548" s="544"/>
      <c r="Y548" s="229">
        <f t="shared" si="80"/>
        <v>0</v>
      </c>
    </row>
    <row r="549" spans="2:25" ht="18.75" customHeight="1">
      <c r="B549" s="540"/>
      <c r="C549" s="551"/>
      <c r="D549" s="216">
        <v>9</v>
      </c>
      <c r="E549" s="216" t="s">
        <v>8054</v>
      </c>
      <c r="F549" s="405">
        <v>176</v>
      </c>
      <c r="G549" s="406">
        <f t="shared" si="75"/>
        <v>35.200000000000003</v>
      </c>
      <c r="H549" s="407">
        <f t="shared" si="76"/>
        <v>97.777777777777771</v>
      </c>
      <c r="I549" s="407">
        <f t="shared" si="77"/>
        <v>3.259259259259259E-2</v>
      </c>
      <c r="J549" s="405"/>
      <c r="K549" s="408"/>
      <c r="L549" s="408"/>
      <c r="M549" s="409"/>
      <c r="N549" s="410">
        <f t="shared" si="81"/>
        <v>0</v>
      </c>
      <c r="O549" s="223"/>
      <c r="P549" s="224"/>
      <c r="Q549" s="224"/>
      <c r="R549" s="224"/>
      <c r="S549" s="224"/>
      <c r="T549" s="225"/>
      <c r="U549" s="411">
        <f t="shared" si="78"/>
        <v>6.5185185185185179E-2</v>
      </c>
      <c r="V549" s="412"/>
      <c r="W549" s="413" t="str">
        <f t="shared" si="79"/>
        <v>0</v>
      </c>
      <c r="X549" s="544"/>
      <c r="Y549" s="229">
        <f t="shared" si="80"/>
        <v>0</v>
      </c>
    </row>
    <row r="550" spans="2:25" ht="18.75" customHeight="1">
      <c r="B550" s="540"/>
      <c r="C550" s="551"/>
      <c r="D550" s="216">
        <v>10</v>
      </c>
      <c r="E550" s="216" t="s">
        <v>7795</v>
      </c>
      <c r="F550" s="405">
        <v>95</v>
      </c>
      <c r="G550" s="406">
        <f t="shared" si="75"/>
        <v>19</v>
      </c>
      <c r="H550" s="407">
        <f t="shared" si="76"/>
        <v>52.777777777777779</v>
      </c>
      <c r="I550" s="407">
        <f t="shared" si="77"/>
        <v>1.7592592592592594E-2</v>
      </c>
      <c r="J550" s="405"/>
      <c r="K550" s="408"/>
      <c r="L550" s="408"/>
      <c r="M550" s="409"/>
      <c r="N550" s="410">
        <f t="shared" si="81"/>
        <v>0</v>
      </c>
      <c r="O550" s="223"/>
      <c r="P550" s="224"/>
      <c r="Q550" s="224"/>
      <c r="R550" s="224"/>
      <c r="S550" s="224"/>
      <c r="T550" s="225"/>
      <c r="U550" s="411">
        <f t="shared" si="78"/>
        <v>3.5185185185185187E-2</v>
      </c>
      <c r="V550" s="412"/>
      <c r="W550" s="413" t="str">
        <f t="shared" si="79"/>
        <v>0</v>
      </c>
      <c r="X550" s="544"/>
      <c r="Y550" s="229">
        <f t="shared" si="80"/>
        <v>0</v>
      </c>
    </row>
    <row r="551" spans="2:25" ht="18.75" customHeight="1">
      <c r="B551" s="540"/>
      <c r="C551" s="551"/>
      <c r="D551" s="216">
        <v>11</v>
      </c>
      <c r="E551" s="216" t="s">
        <v>8055</v>
      </c>
      <c r="F551" s="405">
        <v>120</v>
      </c>
      <c r="G551" s="406">
        <f t="shared" si="75"/>
        <v>24</v>
      </c>
      <c r="H551" s="407">
        <f t="shared" si="76"/>
        <v>66.666666666666671</v>
      </c>
      <c r="I551" s="407">
        <f t="shared" si="77"/>
        <v>2.2222222222222223E-2</v>
      </c>
      <c r="J551" s="405"/>
      <c r="K551" s="408"/>
      <c r="L551" s="408"/>
      <c r="M551" s="409"/>
      <c r="N551" s="410">
        <f t="shared" si="81"/>
        <v>0</v>
      </c>
      <c r="O551" s="223"/>
      <c r="P551" s="224"/>
      <c r="Q551" s="224"/>
      <c r="R551" s="224"/>
      <c r="S551" s="224"/>
      <c r="T551" s="225"/>
      <c r="U551" s="411">
        <f t="shared" si="78"/>
        <v>4.4444444444444446E-2</v>
      </c>
      <c r="V551" s="412"/>
      <c r="W551" s="413" t="str">
        <f t="shared" si="79"/>
        <v>0</v>
      </c>
      <c r="X551" s="544"/>
      <c r="Y551" s="229">
        <f t="shared" si="80"/>
        <v>0</v>
      </c>
    </row>
    <row r="552" spans="2:25" ht="18.75" customHeight="1">
      <c r="B552" s="540"/>
      <c r="C552" s="551"/>
      <c r="D552" s="216">
        <v>12</v>
      </c>
      <c r="E552" s="216" t="s">
        <v>5983</v>
      </c>
      <c r="F552" s="405">
        <v>100</v>
      </c>
      <c r="G552" s="406">
        <f t="shared" si="75"/>
        <v>20</v>
      </c>
      <c r="H552" s="407">
        <f t="shared" si="76"/>
        <v>55.555555555555557</v>
      </c>
      <c r="I552" s="407">
        <f t="shared" si="77"/>
        <v>1.8518518518518517E-2</v>
      </c>
      <c r="J552" s="405"/>
      <c r="K552" s="408"/>
      <c r="L552" s="408"/>
      <c r="M552" s="409"/>
      <c r="N552" s="410">
        <f t="shared" si="81"/>
        <v>0</v>
      </c>
      <c r="O552" s="223"/>
      <c r="P552" s="224"/>
      <c r="Q552" s="224"/>
      <c r="R552" s="224"/>
      <c r="S552" s="224"/>
      <c r="T552" s="225"/>
      <c r="U552" s="411">
        <f t="shared" si="78"/>
        <v>3.7037037037037035E-2</v>
      </c>
      <c r="V552" s="412"/>
      <c r="W552" s="413" t="str">
        <f t="shared" si="79"/>
        <v>0</v>
      </c>
      <c r="X552" s="544"/>
      <c r="Y552" s="229">
        <f t="shared" si="80"/>
        <v>0</v>
      </c>
    </row>
    <row r="553" spans="2:25" ht="18.75" customHeight="1">
      <c r="B553" s="540"/>
      <c r="C553" s="551"/>
      <c r="D553" s="216">
        <v>13</v>
      </c>
      <c r="E553" s="216" t="s">
        <v>8056</v>
      </c>
      <c r="F553" s="405">
        <v>144</v>
      </c>
      <c r="G553" s="406">
        <f t="shared" si="75"/>
        <v>28.8</v>
      </c>
      <c r="H553" s="407">
        <f t="shared" si="76"/>
        <v>80</v>
      </c>
      <c r="I553" s="407">
        <f t="shared" si="77"/>
        <v>2.6666666666666668E-2</v>
      </c>
      <c r="J553" s="405"/>
      <c r="K553" s="408"/>
      <c r="L553" s="408"/>
      <c r="M553" s="409"/>
      <c r="N553" s="410">
        <f t="shared" si="81"/>
        <v>0</v>
      </c>
      <c r="O553" s="223"/>
      <c r="P553" s="224"/>
      <c r="Q553" s="224"/>
      <c r="R553" s="224"/>
      <c r="S553" s="224"/>
      <c r="T553" s="225"/>
      <c r="U553" s="411">
        <f t="shared" si="78"/>
        <v>5.3333333333333337E-2</v>
      </c>
      <c r="V553" s="412"/>
      <c r="W553" s="413" t="str">
        <f t="shared" si="79"/>
        <v>0</v>
      </c>
      <c r="X553" s="544"/>
      <c r="Y553" s="229">
        <f t="shared" si="80"/>
        <v>0</v>
      </c>
    </row>
    <row r="554" spans="2:25" ht="18.75" customHeight="1">
      <c r="B554" s="540"/>
      <c r="C554" s="551"/>
      <c r="D554" s="216">
        <v>14</v>
      </c>
      <c r="E554" s="216" t="s">
        <v>8057</v>
      </c>
      <c r="F554" s="405">
        <v>170</v>
      </c>
      <c r="G554" s="406">
        <f t="shared" si="75"/>
        <v>34</v>
      </c>
      <c r="H554" s="407">
        <f t="shared" si="76"/>
        <v>94.444444444444443</v>
      </c>
      <c r="I554" s="407">
        <f t="shared" si="77"/>
        <v>3.1481481481481478E-2</v>
      </c>
      <c r="J554" s="405" t="s">
        <v>8058</v>
      </c>
      <c r="K554" s="405"/>
      <c r="L554" s="408"/>
      <c r="M554" s="409"/>
      <c r="N554" s="410">
        <f t="shared" si="81"/>
        <v>0</v>
      </c>
      <c r="O554" s="223"/>
      <c r="P554" s="224"/>
      <c r="Q554" s="224"/>
      <c r="R554" s="224"/>
      <c r="S554" s="224"/>
      <c r="T554" s="225"/>
      <c r="U554" s="411">
        <f t="shared" si="78"/>
        <v>6.2962962962962957E-2</v>
      </c>
      <c r="V554" s="412"/>
      <c r="W554" s="413" t="str">
        <f t="shared" si="79"/>
        <v>0</v>
      </c>
      <c r="X554" s="544"/>
      <c r="Y554" s="229">
        <f t="shared" si="80"/>
        <v>0</v>
      </c>
    </row>
    <row r="555" spans="2:25" ht="18.75" customHeight="1">
      <c r="B555" s="540"/>
      <c r="C555" s="551"/>
      <c r="D555" s="216">
        <v>15</v>
      </c>
      <c r="E555" s="216" t="s">
        <v>8059</v>
      </c>
      <c r="F555" s="405">
        <v>60</v>
      </c>
      <c r="G555" s="406">
        <f t="shared" si="75"/>
        <v>12</v>
      </c>
      <c r="H555" s="407">
        <f t="shared" si="76"/>
        <v>33.333333333333336</v>
      </c>
      <c r="I555" s="407">
        <f t="shared" si="77"/>
        <v>1.1111111111111112E-2</v>
      </c>
      <c r="J555" s="405"/>
      <c r="K555" s="408"/>
      <c r="L555" s="408"/>
      <c r="M555" s="409"/>
      <c r="N555" s="410">
        <f t="shared" si="81"/>
        <v>0</v>
      </c>
      <c r="O555" s="223"/>
      <c r="P555" s="224"/>
      <c r="Q555" s="224"/>
      <c r="R555" s="224"/>
      <c r="S555" s="224"/>
      <c r="T555" s="225"/>
      <c r="U555" s="411">
        <f t="shared" si="78"/>
        <v>2.2222222222222223E-2</v>
      </c>
      <c r="V555" s="412"/>
      <c r="W555" s="413" t="str">
        <f t="shared" si="79"/>
        <v>0</v>
      </c>
      <c r="X555" s="544"/>
      <c r="Y555" s="229">
        <f t="shared" si="80"/>
        <v>0</v>
      </c>
    </row>
    <row r="556" spans="2:25" ht="18.75" customHeight="1">
      <c r="B556" s="540"/>
      <c r="C556" s="551"/>
      <c r="D556" s="216">
        <v>16</v>
      </c>
      <c r="E556" s="216" t="s">
        <v>8060</v>
      </c>
      <c r="F556" s="405">
        <v>144</v>
      </c>
      <c r="G556" s="406">
        <f t="shared" si="75"/>
        <v>28.8</v>
      </c>
      <c r="H556" s="407">
        <f t="shared" si="76"/>
        <v>80</v>
      </c>
      <c r="I556" s="407">
        <f t="shared" si="77"/>
        <v>2.6666666666666668E-2</v>
      </c>
      <c r="J556" s="405"/>
      <c r="K556" s="408"/>
      <c r="L556" s="408"/>
      <c r="M556" s="409"/>
      <c r="N556" s="410">
        <f t="shared" si="81"/>
        <v>0</v>
      </c>
      <c r="O556" s="223"/>
      <c r="P556" s="224"/>
      <c r="Q556" s="224"/>
      <c r="R556" s="224"/>
      <c r="S556" s="224"/>
      <c r="T556" s="225"/>
      <c r="U556" s="411">
        <f t="shared" si="78"/>
        <v>5.3333333333333337E-2</v>
      </c>
      <c r="V556" s="412"/>
      <c r="W556" s="413" t="str">
        <f t="shared" si="79"/>
        <v>0</v>
      </c>
      <c r="X556" s="544"/>
      <c r="Y556" s="229">
        <f t="shared" si="80"/>
        <v>0</v>
      </c>
    </row>
    <row r="557" spans="2:25" ht="18.75" customHeight="1">
      <c r="B557" s="540"/>
      <c r="C557" s="551"/>
      <c r="D557" s="216">
        <v>17</v>
      </c>
      <c r="E557" s="216" t="s">
        <v>7637</v>
      </c>
      <c r="F557" s="405">
        <v>122</v>
      </c>
      <c r="G557" s="406">
        <f t="shared" si="75"/>
        <v>24.4</v>
      </c>
      <c r="H557" s="407">
        <f t="shared" si="76"/>
        <v>67.777777777777771</v>
      </c>
      <c r="I557" s="407">
        <f t="shared" si="77"/>
        <v>2.2592592592592591E-2</v>
      </c>
      <c r="J557" s="405"/>
      <c r="K557" s="408"/>
      <c r="L557" s="408"/>
      <c r="M557" s="409"/>
      <c r="N557" s="410">
        <f t="shared" si="81"/>
        <v>0</v>
      </c>
      <c r="O557" s="223"/>
      <c r="P557" s="224"/>
      <c r="Q557" s="224"/>
      <c r="R557" s="224"/>
      <c r="S557" s="224"/>
      <c r="T557" s="225"/>
      <c r="U557" s="411">
        <f t="shared" si="78"/>
        <v>4.5185185185185182E-2</v>
      </c>
      <c r="V557" s="412"/>
      <c r="W557" s="413" t="str">
        <f t="shared" si="79"/>
        <v>0</v>
      </c>
      <c r="X557" s="544"/>
      <c r="Y557" s="229">
        <f t="shared" si="80"/>
        <v>0</v>
      </c>
    </row>
    <row r="558" spans="2:25" ht="18.75" customHeight="1">
      <c r="B558" s="540"/>
      <c r="C558" s="551"/>
      <c r="D558" s="216">
        <v>18</v>
      </c>
      <c r="E558" s="216" t="s">
        <v>7661</v>
      </c>
      <c r="F558" s="405">
        <v>100</v>
      </c>
      <c r="G558" s="406">
        <f t="shared" si="75"/>
        <v>20</v>
      </c>
      <c r="H558" s="407">
        <f t="shared" si="76"/>
        <v>55.555555555555557</v>
      </c>
      <c r="I558" s="407">
        <f t="shared" si="77"/>
        <v>1.8518518518518517E-2</v>
      </c>
      <c r="J558" s="405"/>
      <c r="K558" s="408"/>
      <c r="L558" s="408"/>
      <c r="M558" s="409"/>
      <c r="N558" s="410">
        <f t="shared" si="81"/>
        <v>0</v>
      </c>
      <c r="O558" s="223"/>
      <c r="P558" s="224"/>
      <c r="Q558" s="224"/>
      <c r="R558" s="224"/>
      <c r="S558" s="224"/>
      <c r="T558" s="225"/>
      <c r="U558" s="411">
        <f t="shared" si="78"/>
        <v>3.7037037037037035E-2</v>
      </c>
      <c r="V558" s="412"/>
      <c r="W558" s="413" t="str">
        <f t="shared" si="79"/>
        <v>0</v>
      </c>
      <c r="X558" s="544"/>
      <c r="Y558" s="229">
        <f t="shared" si="80"/>
        <v>0</v>
      </c>
    </row>
    <row r="559" spans="2:25" ht="18.75" customHeight="1">
      <c r="B559" s="540"/>
      <c r="C559" s="551"/>
      <c r="D559" s="216">
        <v>19</v>
      </c>
      <c r="E559" s="216" t="s">
        <v>8061</v>
      </c>
      <c r="F559" s="405">
        <v>100</v>
      </c>
      <c r="G559" s="406">
        <f t="shared" si="75"/>
        <v>20</v>
      </c>
      <c r="H559" s="407">
        <f t="shared" si="76"/>
        <v>55.555555555555557</v>
      </c>
      <c r="I559" s="407">
        <f t="shared" si="77"/>
        <v>1.8518518518518517E-2</v>
      </c>
      <c r="J559" s="405"/>
      <c r="K559" s="408"/>
      <c r="L559" s="408"/>
      <c r="M559" s="409"/>
      <c r="N559" s="410">
        <f t="shared" si="81"/>
        <v>0</v>
      </c>
      <c r="O559" s="223"/>
      <c r="P559" s="224"/>
      <c r="Q559" s="224"/>
      <c r="R559" s="224"/>
      <c r="S559" s="224"/>
      <c r="T559" s="225"/>
      <c r="U559" s="411">
        <f t="shared" si="78"/>
        <v>3.7037037037037035E-2</v>
      </c>
      <c r="V559" s="412"/>
      <c r="W559" s="413" t="str">
        <f t="shared" si="79"/>
        <v>0</v>
      </c>
      <c r="X559" s="544"/>
      <c r="Y559" s="229">
        <f t="shared" si="80"/>
        <v>0</v>
      </c>
    </row>
    <row r="560" spans="2:25" ht="18.75" customHeight="1">
      <c r="B560" s="540"/>
      <c r="C560" s="551"/>
      <c r="D560" s="216">
        <v>20</v>
      </c>
      <c r="E560" s="216" t="s">
        <v>5833</v>
      </c>
      <c r="F560" s="405">
        <v>100</v>
      </c>
      <c r="G560" s="406">
        <f t="shared" si="75"/>
        <v>20</v>
      </c>
      <c r="H560" s="407">
        <f t="shared" si="76"/>
        <v>55.555555555555557</v>
      </c>
      <c r="I560" s="407">
        <f t="shared" si="77"/>
        <v>1.8518518518518517E-2</v>
      </c>
      <c r="J560" s="405"/>
      <c r="K560" s="408"/>
      <c r="L560" s="408"/>
      <c r="M560" s="409"/>
      <c r="N560" s="410">
        <f t="shared" si="81"/>
        <v>0</v>
      </c>
      <c r="O560" s="223"/>
      <c r="P560" s="224"/>
      <c r="Q560" s="224"/>
      <c r="R560" s="224"/>
      <c r="S560" s="224"/>
      <c r="T560" s="225"/>
      <c r="U560" s="411">
        <f t="shared" si="78"/>
        <v>3.7037037037037035E-2</v>
      </c>
      <c r="V560" s="412"/>
      <c r="W560" s="413" t="str">
        <f t="shared" si="79"/>
        <v>0</v>
      </c>
      <c r="X560" s="544"/>
      <c r="Y560" s="229">
        <f t="shared" si="80"/>
        <v>0</v>
      </c>
    </row>
    <row r="561" spans="2:25" ht="18.75" customHeight="1">
      <c r="B561" s="540"/>
      <c r="C561" s="551"/>
      <c r="D561" s="216">
        <v>21</v>
      </c>
      <c r="E561" s="216" t="s">
        <v>1150</v>
      </c>
      <c r="F561" s="405">
        <v>120</v>
      </c>
      <c r="G561" s="406">
        <f t="shared" si="75"/>
        <v>24</v>
      </c>
      <c r="H561" s="407">
        <f t="shared" si="76"/>
        <v>66.666666666666671</v>
      </c>
      <c r="I561" s="407">
        <f t="shared" si="77"/>
        <v>2.2222222222222223E-2</v>
      </c>
      <c r="J561" s="405"/>
      <c r="K561" s="408"/>
      <c r="L561" s="408"/>
      <c r="M561" s="409"/>
      <c r="N561" s="410">
        <f t="shared" si="81"/>
        <v>0</v>
      </c>
      <c r="O561" s="223"/>
      <c r="P561" s="224"/>
      <c r="Q561" s="224"/>
      <c r="R561" s="224"/>
      <c r="S561" s="224"/>
      <c r="T561" s="225"/>
      <c r="U561" s="411">
        <f t="shared" si="78"/>
        <v>4.4444444444444446E-2</v>
      </c>
      <c r="V561" s="412"/>
      <c r="W561" s="413" t="str">
        <f t="shared" si="79"/>
        <v>0</v>
      </c>
      <c r="X561" s="544"/>
      <c r="Y561" s="229">
        <f t="shared" si="80"/>
        <v>0</v>
      </c>
    </row>
    <row r="562" spans="2:25" ht="18.75" customHeight="1">
      <c r="B562" s="540"/>
      <c r="C562" s="551"/>
      <c r="D562" s="216">
        <v>22</v>
      </c>
      <c r="E562" s="358" t="s">
        <v>8062</v>
      </c>
      <c r="F562" s="405">
        <v>130</v>
      </c>
      <c r="G562" s="406">
        <f t="shared" si="75"/>
        <v>26</v>
      </c>
      <c r="H562" s="407">
        <f t="shared" si="76"/>
        <v>72.222222222222214</v>
      </c>
      <c r="I562" s="407">
        <f t="shared" si="77"/>
        <v>2.4074074074074071E-2</v>
      </c>
      <c r="J562" s="405"/>
      <c r="K562" s="408"/>
      <c r="L562" s="408"/>
      <c r="M562" s="409"/>
      <c r="N562" s="410">
        <f t="shared" si="81"/>
        <v>0</v>
      </c>
      <c r="O562" s="223"/>
      <c r="P562" s="224"/>
      <c r="Q562" s="224" t="s">
        <v>7618</v>
      </c>
      <c r="R562" s="224"/>
      <c r="S562" s="224"/>
      <c r="T562" s="225"/>
      <c r="U562" s="411">
        <f t="shared" si="78"/>
        <v>4.8148148148148141E-2</v>
      </c>
      <c r="V562" s="412"/>
      <c r="W562" s="413" t="str">
        <f t="shared" si="79"/>
        <v>0</v>
      </c>
      <c r="X562" s="544"/>
      <c r="Y562" s="229">
        <f t="shared" si="80"/>
        <v>0</v>
      </c>
    </row>
    <row r="563" spans="2:25" ht="18.75" customHeight="1">
      <c r="B563" s="540"/>
      <c r="C563" s="551"/>
      <c r="D563" s="216">
        <v>23</v>
      </c>
      <c r="E563" s="216" t="s">
        <v>8063</v>
      </c>
      <c r="F563" s="405">
        <v>70</v>
      </c>
      <c r="G563" s="406">
        <f t="shared" si="75"/>
        <v>14</v>
      </c>
      <c r="H563" s="407">
        <f t="shared" si="76"/>
        <v>38.888888888888886</v>
      </c>
      <c r="I563" s="407">
        <f t="shared" si="77"/>
        <v>1.2962962962962963E-2</v>
      </c>
      <c r="J563" s="405"/>
      <c r="K563" s="408"/>
      <c r="L563" s="408"/>
      <c r="M563" s="409"/>
      <c r="N563" s="410">
        <f t="shared" si="81"/>
        <v>0</v>
      </c>
      <c r="O563" s="223"/>
      <c r="P563" s="224"/>
      <c r="Q563" s="224"/>
      <c r="R563" s="224"/>
      <c r="S563" s="224"/>
      <c r="T563" s="225"/>
      <c r="U563" s="411">
        <f t="shared" si="78"/>
        <v>2.5925925925925925E-2</v>
      </c>
      <c r="V563" s="412"/>
      <c r="W563" s="413" t="str">
        <f t="shared" si="79"/>
        <v>0</v>
      </c>
      <c r="X563" s="544"/>
      <c r="Y563" s="229">
        <f t="shared" si="80"/>
        <v>0</v>
      </c>
    </row>
    <row r="564" spans="2:25" ht="18.75" customHeight="1">
      <c r="B564" s="540"/>
      <c r="C564" s="551"/>
      <c r="D564" s="216">
        <v>24</v>
      </c>
      <c r="E564" s="216" t="s">
        <v>8064</v>
      </c>
      <c r="F564" s="405">
        <v>40</v>
      </c>
      <c r="G564" s="406">
        <f t="shared" si="75"/>
        <v>8</v>
      </c>
      <c r="H564" s="407">
        <f t="shared" si="76"/>
        <v>22.222222222222221</v>
      </c>
      <c r="I564" s="407">
        <f t="shared" si="77"/>
        <v>7.4074074074074068E-3</v>
      </c>
      <c r="J564" s="405"/>
      <c r="K564" s="408"/>
      <c r="L564" s="408"/>
      <c r="M564" s="409"/>
      <c r="N564" s="410">
        <f t="shared" si="81"/>
        <v>0</v>
      </c>
      <c r="O564" s="223"/>
      <c r="P564" s="224"/>
      <c r="Q564" s="224"/>
      <c r="R564" s="224"/>
      <c r="S564" s="224"/>
      <c r="T564" s="225"/>
      <c r="U564" s="411">
        <f t="shared" si="78"/>
        <v>1.4814814814814814E-2</v>
      </c>
      <c r="V564" s="412"/>
      <c r="W564" s="413" t="str">
        <f t="shared" si="79"/>
        <v>0</v>
      </c>
      <c r="X564" s="544"/>
      <c r="Y564" s="229">
        <f t="shared" si="80"/>
        <v>0</v>
      </c>
    </row>
    <row r="565" spans="2:25" ht="18.75" customHeight="1">
      <c r="B565" s="540"/>
      <c r="C565" s="551"/>
      <c r="D565" s="216"/>
      <c r="E565" s="216"/>
      <c r="F565" s="405"/>
      <c r="G565" s="406">
        <f t="shared" si="75"/>
        <v>0</v>
      </c>
      <c r="H565" s="407">
        <f t="shared" si="76"/>
        <v>0</v>
      </c>
      <c r="I565" s="407">
        <f t="shared" si="77"/>
        <v>0</v>
      </c>
      <c r="J565" s="405"/>
      <c r="K565" s="408"/>
      <c r="L565" s="408"/>
      <c r="M565" s="409"/>
      <c r="N565" s="410">
        <f t="shared" si="81"/>
        <v>0</v>
      </c>
      <c r="O565" s="223"/>
      <c r="P565" s="224"/>
      <c r="Q565" s="224"/>
      <c r="R565" s="224"/>
      <c r="S565" s="224"/>
      <c r="T565" s="225"/>
      <c r="U565" s="411">
        <f t="shared" si="78"/>
        <v>0</v>
      </c>
      <c r="V565" s="412"/>
      <c r="W565" s="413" t="str">
        <f t="shared" si="79"/>
        <v>0</v>
      </c>
      <c r="X565" s="544"/>
      <c r="Y565" s="229">
        <f t="shared" si="80"/>
        <v>0</v>
      </c>
    </row>
    <row r="566" spans="2:25">
      <c r="B566" s="415"/>
      <c r="C566" s="416" t="s">
        <v>111</v>
      </c>
      <c r="D566" s="417"/>
      <c r="E566" s="418">
        <f>COUNTA(E507:E565)</f>
        <v>57</v>
      </c>
      <c r="F566" s="418">
        <f>SUM(F507:F565)</f>
        <v>6667</v>
      </c>
      <c r="G566" s="418">
        <f>SUM(G507:G565)</f>
        <v>1333.4</v>
      </c>
      <c r="H566" s="418">
        <f>SUM(H507:H565)</f>
        <v>3703.8888888888891</v>
      </c>
      <c r="I566" s="418">
        <f>SUM(I507:I565)</f>
        <v>1.2346296296296297</v>
      </c>
      <c r="J566" s="418">
        <f>COUNTA(J507:J565)</f>
        <v>4</v>
      </c>
      <c r="K566" s="418">
        <f>COUNTA(K507:K565)</f>
        <v>2</v>
      </c>
      <c r="L566" s="418">
        <f>COUNTA(L507:L565)</f>
        <v>0</v>
      </c>
      <c r="M566" s="418">
        <f>SUM(M507:M565)</f>
        <v>3703.8888888888896</v>
      </c>
      <c r="N566" s="418">
        <f>SUM(N507:N565)</f>
        <v>74.077777777777783</v>
      </c>
      <c r="O566" s="419"/>
      <c r="P566" s="420">
        <f>COUNTIF(P507:P565, "YES")</f>
        <v>0</v>
      </c>
      <c r="Q566" s="419"/>
      <c r="R566" s="419"/>
      <c r="S566" s="419"/>
      <c r="T566" s="419"/>
      <c r="U566" s="418">
        <f>SUM(U507:U565)</f>
        <v>2.4692592592592595</v>
      </c>
      <c r="V566" s="418">
        <f>SUM(V507:V565)</f>
        <v>2.469259259259259</v>
      </c>
      <c r="W566" s="418">
        <f t="array" ref="W566">SUM(ABS(W507:W565))</f>
        <v>4</v>
      </c>
      <c r="X566" s="420" t="str">
        <f>IF(X507&lt;0.2, "0", IF(X507&lt;=2, "2", IF(X507&gt;2, ROUND(X507,0))))</f>
        <v>2</v>
      </c>
      <c r="Y566" s="418">
        <f>SUM(Y507:Y565)</f>
        <v>2</v>
      </c>
    </row>
    <row r="567" spans="2:25" ht="18.75" customHeight="1">
      <c r="B567" s="539">
        <v>11</v>
      </c>
      <c r="C567" s="541" t="s">
        <v>8065</v>
      </c>
      <c r="D567" s="216">
        <v>1</v>
      </c>
      <c r="E567" s="216" t="s">
        <v>5234</v>
      </c>
      <c r="F567" s="405">
        <v>203</v>
      </c>
      <c r="G567" s="406">
        <f t="shared" ref="G567:G603" si="82">F567/$G$15</f>
        <v>40.6</v>
      </c>
      <c r="H567" s="407">
        <f t="shared" ref="H567:H603" si="83">F567/$H$15</f>
        <v>112.77777777777777</v>
      </c>
      <c r="I567" s="407">
        <f t="shared" ref="I567:I603" si="84">H567/$I$15</f>
        <v>3.7592592592592587E-2</v>
      </c>
      <c r="J567" s="405"/>
      <c r="K567" s="408"/>
      <c r="L567" s="408"/>
      <c r="M567" s="409"/>
      <c r="N567" s="410">
        <f t="shared" ref="N567:N603" si="85">M567/$N$15</f>
        <v>0</v>
      </c>
      <c r="O567" s="223"/>
      <c r="P567" s="224"/>
      <c r="Q567" s="224"/>
      <c r="R567" s="224"/>
      <c r="S567" s="224"/>
      <c r="T567" s="225"/>
      <c r="U567" s="411">
        <f t="shared" ref="U567:U603" si="86">H567/$U$15</f>
        <v>7.5185185185185174E-2</v>
      </c>
      <c r="V567" s="412"/>
      <c r="W567" s="413" t="str">
        <f t="shared" ref="W567:W603" si="87">IF(V567&lt;1,"0",IF(V567&lt;5,"2",IF(V567&gt;=5,"6")))</f>
        <v>0</v>
      </c>
      <c r="X567" s="543">
        <f>K604/$X$15</f>
        <v>0.33333333333333331</v>
      </c>
      <c r="Y567" s="229">
        <f t="shared" ref="Y567:Y603" si="88">W567/2</f>
        <v>0</v>
      </c>
    </row>
    <row r="568" spans="2:25" ht="18.75" customHeight="1">
      <c r="B568" s="540"/>
      <c r="C568" s="542"/>
      <c r="D568" s="216">
        <v>2</v>
      </c>
      <c r="E568" s="216" t="s">
        <v>8066</v>
      </c>
      <c r="F568" s="405">
        <v>227</v>
      </c>
      <c r="G568" s="406">
        <f t="shared" si="82"/>
        <v>45.4</v>
      </c>
      <c r="H568" s="407">
        <f t="shared" si="83"/>
        <v>126.11111111111111</v>
      </c>
      <c r="I568" s="407">
        <f t="shared" si="84"/>
        <v>4.2037037037037039E-2</v>
      </c>
      <c r="J568" s="405"/>
      <c r="K568" s="408"/>
      <c r="L568" s="408"/>
      <c r="M568" s="409"/>
      <c r="N568" s="410">
        <f t="shared" si="85"/>
        <v>0</v>
      </c>
      <c r="O568" s="223"/>
      <c r="P568" s="224"/>
      <c r="Q568" s="224"/>
      <c r="R568" s="224"/>
      <c r="S568" s="224"/>
      <c r="T568" s="225"/>
      <c r="U568" s="411">
        <f t="shared" si="86"/>
        <v>8.4074074074074079E-2</v>
      </c>
      <c r="V568" s="412"/>
      <c r="W568" s="413" t="str">
        <f t="shared" si="87"/>
        <v>0</v>
      </c>
      <c r="X568" s="544"/>
      <c r="Y568" s="229">
        <f t="shared" si="88"/>
        <v>0</v>
      </c>
    </row>
    <row r="569" spans="2:25" ht="18.75" customHeight="1">
      <c r="B569" s="540"/>
      <c r="C569" s="542"/>
      <c r="D569" s="216">
        <v>3</v>
      </c>
      <c r="E569" s="216" t="s">
        <v>8067</v>
      </c>
      <c r="F569" s="405">
        <v>232</v>
      </c>
      <c r="G569" s="406">
        <f t="shared" si="82"/>
        <v>46.4</v>
      </c>
      <c r="H569" s="407">
        <f t="shared" si="83"/>
        <v>128.88888888888889</v>
      </c>
      <c r="I569" s="407">
        <f t="shared" si="84"/>
        <v>4.296296296296296E-2</v>
      </c>
      <c r="J569" s="405"/>
      <c r="K569" s="408"/>
      <c r="L569" s="408"/>
      <c r="M569" s="409"/>
      <c r="N569" s="410">
        <f t="shared" si="85"/>
        <v>0</v>
      </c>
      <c r="O569" s="223"/>
      <c r="P569" s="224"/>
      <c r="Q569" s="224"/>
      <c r="R569" s="224"/>
      <c r="S569" s="224"/>
      <c r="T569" s="225"/>
      <c r="U569" s="411">
        <f t="shared" si="86"/>
        <v>8.5925925925925919E-2</v>
      </c>
      <c r="V569" s="412"/>
      <c r="W569" s="413" t="str">
        <f t="shared" si="87"/>
        <v>0</v>
      </c>
      <c r="X569" s="544"/>
      <c r="Y569" s="229">
        <f t="shared" si="88"/>
        <v>0</v>
      </c>
    </row>
    <row r="570" spans="2:25" ht="18.75" customHeight="1">
      <c r="B570" s="540"/>
      <c r="C570" s="542"/>
      <c r="D570" s="216">
        <v>4</v>
      </c>
      <c r="E570" s="216" t="s">
        <v>8068</v>
      </c>
      <c r="F570" s="405">
        <v>232</v>
      </c>
      <c r="G570" s="406">
        <f t="shared" si="82"/>
        <v>46.4</v>
      </c>
      <c r="H570" s="407">
        <f t="shared" si="83"/>
        <v>128.88888888888889</v>
      </c>
      <c r="I570" s="407">
        <f t="shared" si="84"/>
        <v>4.296296296296296E-2</v>
      </c>
      <c r="J570" s="405"/>
      <c r="K570" s="408"/>
      <c r="L570" s="408"/>
      <c r="M570" s="409"/>
      <c r="N570" s="410">
        <f t="shared" si="85"/>
        <v>0</v>
      </c>
      <c r="O570" s="223"/>
      <c r="P570" s="224"/>
      <c r="Q570" s="224"/>
      <c r="R570" s="224"/>
      <c r="S570" s="224"/>
      <c r="T570" s="225"/>
      <c r="U570" s="411">
        <f t="shared" si="86"/>
        <v>8.5925925925925919E-2</v>
      </c>
      <c r="V570" s="412"/>
      <c r="W570" s="413" t="str">
        <f t="shared" si="87"/>
        <v>0</v>
      </c>
      <c r="X570" s="544"/>
      <c r="Y570" s="229">
        <f t="shared" si="88"/>
        <v>0</v>
      </c>
    </row>
    <row r="571" spans="2:25" ht="18.75" customHeight="1">
      <c r="B571" s="540"/>
      <c r="C571" s="542"/>
      <c r="D571" s="216">
        <v>5</v>
      </c>
      <c r="E571" s="216" t="s">
        <v>5986</v>
      </c>
      <c r="F571" s="405">
        <v>218</v>
      </c>
      <c r="G571" s="406">
        <f t="shared" si="82"/>
        <v>43.6</v>
      </c>
      <c r="H571" s="407">
        <f t="shared" si="83"/>
        <v>121.11111111111111</v>
      </c>
      <c r="I571" s="407">
        <f t="shared" si="84"/>
        <v>4.0370370370370369E-2</v>
      </c>
      <c r="J571" s="405"/>
      <c r="K571" s="408"/>
      <c r="L571" s="408"/>
      <c r="M571" s="409"/>
      <c r="N571" s="410">
        <f t="shared" si="85"/>
        <v>0</v>
      </c>
      <c r="O571" s="223"/>
      <c r="P571" s="224"/>
      <c r="Q571" s="224"/>
      <c r="R571" s="224"/>
      <c r="S571" s="224"/>
      <c r="T571" s="225"/>
      <c r="U571" s="411">
        <f t="shared" si="86"/>
        <v>8.0740740740740738E-2</v>
      </c>
      <c r="V571" s="412"/>
      <c r="W571" s="413" t="str">
        <f t="shared" si="87"/>
        <v>0</v>
      </c>
      <c r="X571" s="544"/>
      <c r="Y571" s="229">
        <f t="shared" si="88"/>
        <v>0</v>
      </c>
    </row>
    <row r="572" spans="2:25" ht="18.75" customHeight="1">
      <c r="B572" s="540"/>
      <c r="C572" s="542"/>
      <c r="D572" s="216">
        <v>6</v>
      </c>
      <c r="E572" s="216" t="s">
        <v>5932</v>
      </c>
      <c r="F572" s="405">
        <v>238</v>
      </c>
      <c r="G572" s="406">
        <f t="shared" si="82"/>
        <v>47.6</v>
      </c>
      <c r="H572" s="407">
        <f t="shared" si="83"/>
        <v>132.22222222222223</v>
      </c>
      <c r="I572" s="407">
        <f t="shared" si="84"/>
        <v>4.4074074074074078E-2</v>
      </c>
      <c r="J572" s="405"/>
      <c r="K572" s="408"/>
      <c r="L572" s="408"/>
      <c r="M572" s="409"/>
      <c r="N572" s="410">
        <f t="shared" si="85"/>
        <v>0</v>
      </c>
      <c r="O572" s="223"/>
      <c r="P572" s="224"/>
      <c r="Q572" s="224"/>
      <c r="R572" s="224"/>
      <c r="S572" s="224"/>
      <c r="T572" s="225"/>
      <c r="U572" s="411">
        <f t="shared" si="86"/>
        <v>8.8148148148148156E-2</v>
      </c>
      <c r="V572" s="412"/>
      <c r="W572" s="413" t="str">
        <f t="shared" si="87"/>
        <v>0</v>
      </c>
      <c r="X572" s="544"/>
      <c r="Y572" s="229">
        <f t="shared" si="88"/>
        <v>0</v>
      </c>
    </row>
    <row r="573" spans="2:25" ht="18.75" customHeight="1">
      <c r="B573" s="540"/>
      <c r="C573" s="542"/>
      <c r="D573" s="216">
        <v>7</v>
      </c>
      <c r="E573" s="216" t="s">
        <v>8069</v>
      </c>
      <c r="F573" s="405">
        <v>113</v>
      </c>
      <c r="G573" s="406">
        <f t="shared" si="82"/>
        <v>22.6</v>
      </c>
      <c r="H573" s="407">
        <f t="shared" si="83"/>
        <v>62.777777777777779</v>
      </c>
      <c r="I573" s="407">
        <f t="shared" si="84"/>
        <v>2.0925925925925928E-2</v>
      </c>
      <c r="J573" s="405"/>
      <c r="K573" s="408"/>
      <c r="L573" s="408"/>
      <c r="M573" s="409"/>
      <c r="N573" s="410">
        <f t="shared" si="85"/>
        <v>0</v>
      </c>
      <c r="O573" s="223"/>
      <c r="P573" s="224"/>
      <c r="Q573" s="224"/>
      <c r="R573" s="224"/>
      <c r="S573" s="224"/>
      <c r="T573" s="225"/>
      <c r="U573" s="411">
        <f t="shared" si="86"/>
        <v>4.1851851851851855E-2</v>
      </c>
      <c r="V573" s="412"/>
      <c r="W573" s="413" t="str">
        <f t="shared" si="87"/>
        <v>0</v>
      </c>
      <c r="X573" s="544"/>
      <c r="Y573" s="229">
        <f t="shared" si="88"/>
        <v>0</v>
      </c>
    </row>
    <row r="574" spans="2:25" ht="18.75" customHeight="1">
      <c r="B574" s="540"/>
      <c r="C574" s="542"/>
      <c r="D574" s="216">
        <v>8</v>
      </c>
      <c r="E574" s="216" t="s">
        <v>3319</v>
      </c>
      <c r="F574" s="405">
        <v>99</v>
      </c>
      <c r="G574" s="406">
        <f t="shared" si="82"/>
        <v>19.8</v>
      </c>
      <c r="H574" s="407">
        <f t="shared" si="83"/>
        <v>55</v>
      </c>
      <c r="I574" s="407">
        <f t="shared" si="84"/>
        <v>1.8333333333333333E-2</v>
      </c>
      <c r="J574" s="405"/>
      <c r="K574" s="408"/>
      <c r="L574" s="408"/>
      <c r="M574" s="409"/>
      <c r="N574" s="410">
        <f t="shared" si="85"/>
        <v>0</v>
      </c>
      <c r="O574" s="223"/>
      <c r="P574" s="224"/>
      <c r="Q574" s="224"/>
      <c r="R574" s="224"/>
      <c r="S574" s="224"/>
      <c r="T574" s="225"/>
      <c r="U574" s="411">
        <f t="shared" si="86"/>
        <v>3.6666666666666667E-2</v>
      </c>
      <c r="V574" s="412"/>
      <c r="W574" s="413" t="str">
        <f t="shared" si="87"/>
        <v>0</v>
      </c>
      <c r="X574" s="544"/>
      <c r="Y574" s="229">
        <f t="shared" si="88"/>
        <v>0</v>
      </c>
    </row>
    <row r="575" spans="2:25" ht="18.75" customHeight="1">
      <c r="B575" s="540"/>
      <c r="C575" s="542"/>
      <c r="D575" s="216">
        <v>9</v>
      </c>
      <c r="E575" s="216" t="s">
        <v>7700</v>
      </c>
      <c r="F575" s="405">
        <v>104</v>
      </c>
      <c r="G575" s="406">
        <f t="shared" si="82"/>
        <v>20.8</v>
      </c>
      <c r="H575" s="407">
        <f t="shared" si="83"/>
        <v>57.777777777777779</v>
      </c>
      <c r="I575" s="407">
        <f t="shared" si="84"/>
        <v>1.9259259259259261E-2</v>
      </c>
      <c r="J575" s="405"/>
      <c r="K575" s="408"/>
      <c r="L575" s="408"/>
      <c r="M575" s="409"/>
      <c r="N575" s="410">
        <f t="shared" si="85"/>
        <v>0</v>
      </c>
      <c r="O575" s="223"/>
      <c r="P575" s="224"/>
      <c r="Q575" s="224"/>
      <c r="R575" s="224"/>
      <c r="S575" s="224"/>
      <c r="T575" s="225"/>
      <c r="U575" s="411">
        <f t="shared" si="86"/>
        <v>3.8518518518518521E-2</v>
      </c>
      <c r="V575" s="412"/>
      <c r="W575" s="413" t="str">
        <f t="shared" si="87"/>
        <v>0</v>
      </c>
      <c r="X575" s="544"/>
      <c r="Y575" s="229">
        <f t="shared" si="88"/>
        <v>0</v>
      </c>
    </row>
    <row r="576" spans="2:25" ht="18.75" customHeight="1">
      <c r="B576" s="540"/>
      <c r="C576" s="542"/>
      <c r="D576" s="216">
        <v>10</v>
      </c>
      <c r="E576" s="216" t="s">
        <v>3339</v>
      </c>
      <c r="F576" s="405">
        <v>228</v>
      </c>
      <c r="G576" s="406">
        <f t="shared" si="82"/>
        <v>45.6</v>
      </c>
      <c r="H576" s="407">
        <f t="shared" si="83"/>
        <v>126.66666666666666</v>
      </c>
      <c r="I576" s="407">
        <f t="shared" si="84"/>
        <v>4.2222222222222217E-2</v>
      </c>
      <c r="J576" s="405"/>
      <c r="K576" s="408"/>
      <c r="L576" s="408"/>
      <c r="M576" s="409"/>
      <c r="N576" s="410">
        <f t="shared" si="85"/>
        <v>0</v>
      </c>
      <c r="O576" s="223"/>
      <c r="P576" s="224"/>
      <c r="Q576" s="224"/>
      <c r="R576" s="224"/>
      <c r="S576" s="224"/>
      <c r="T576" s="225"/>
      <c r="U576" s="411">
        <f t="shared" si="86"/>
        <v>8.4444444444444433E-2</v>
      </c>
      <c r="V576" s="412"/>
      <c r="W576" s="413" t="str">
        <f t="shared" si="87"/>
        <v>0</v>
      </c>
      <c r="X576" s="544"/>
      <c r="Y576" s="229">
        <f t="shared" si="88"/>
        <v>0</v>
      </c>
    </row>
    <row r="577" spans="2:25" ht="18.75" customHeight="1">
      <c r="B577" s="540"/>
      <c r="C577" s="542"/>
      <c r="D577" s="216">
        <v>11</v>
      </c>
      <c r="E577" s="216" t="s">
        <v>7738</v>
      </c>
      <c r="F577" s="405">
        <v>54</v>
      </c>
      <c r="G577" s="406">
        <f t="shared" si="82"/>
        <v>10.8</v>
      </c>
      <c r="H577" s="407">
        <f t="shared" si="83"/>
        <v>30</v>
      </c>
      <c r="I577" s="407">
        <f t="shared" si="84"/>
        <v>0.01</v>
      </c>
      <c r="J577" s="405"/>
      <c r="K577" s="408"/>
      <c r="L577" s="408"/>
      <c r="M577" s="409"/>
      <c r="N577" s="410">
        <f t="shared" si="85"/>
        <v>0</v>
      </c>
      <c r="O577" s="223"/>
      <c r="P577" s="224"/>
      <c r="Q577" s="224"/>
      <c r="R577" s="224"/>
      <c r="S577" s="224"/>
      <c r="T577" s="225"/>
      <c r="U577" s="411">
        <f t="shared" si="86"/>
        <v>0.02</v>
      </c>
      <c r="V577" s="412"/>
      <c r="W577" s="413" t="str">
        <f t="shared" si="87"/>
        <v>0</v>
      </c>
      <c r="X577" s="544"/>
      <c r="Y577" s="229">
        <f t="shared" si="88"/>
        <v>0</v>
      </c>
    </row>
    <row r="578" spans="2:25" ht="18.75" customHeight="1">
      <c r="B578" s="540"/>
      <c r="C578" s="542"/>
      <c r="D578" s="216">
        <v>12</v>
      </c>
      <c r="E578" s="216" t="s">
        <v>7637</v>
      </c>
      <c r="F578" s="405">
        <v>229</v>
      </c>
      <c r="G578" s="406">
        <f t="shared" si="82"/>
        <v>45.8</v>
      </c>
      <c r="H578" s="407">
        <f t="shared" si="83"/>
        <v>127.22222222222221</v>
      </c>
      <c r="I578" s="407">
        <f t="shared" si="84"/>
        <v>4.2407407407407408E-2</v>
      </c>
      <c r="J578" s="405"/>
      <c r="K578" s="408"/>
      <c r="L578" s="408"/>
      <c r="M578" s="409"/>
      <c r="N578" s="410">
        <f t="shared" si="85"/>
        <v>0</v>
      </c>
      <c r="O578" s="223"/>
      <c r="P578" s="224"/>
      <c r="Q578" s="224"/>
      <c r="R578" s="224"/>
      <c r="S578" s="224"/>
      <c r="T578" s="225"/>
      <c r="U578" s="411">
        <f t="shared" si="86"/>
        <v>8.4814814814814815E-2</v>
      </c>
      <c r="V578" s="412"/>
      <c r="W578" s="413" t="str">
        <f t="shared" si="87"/>
        <v>0</v>
      </c>
      <c r="X578" s="544"/>
      <c r="Y578" s="229">
        <f t="shared" si="88"/>
        <v>0</v>
      </c>
    </row>
    <row r="579" spans="2:25" ht="18.75" customHeight="1">
      <c r="B579" s="540"/>
      <c r="C579" s="542"/>
      <c r="D579" s="216">
        <v>13</v>
      </c>
      <c r="E579" s="216" t="s">
        <v>8070</v>
      </c>
      <c r="F579" s="405">
        <v>233</v>
      </c>
      <c r="G579" s="406">
        <f t="shared" si="82"/>
        <v>46.6</v>
      </c>
      <c r="H579" s="407">
        <f t="shared" si="83"/>
        <v>129.44444444444443</v>
      </c>
      <c r="I579" s="407">
        <f t="shared" si="84"/>
        <v>4.3148148148148144E-2</v>
      </c>
      <c r="J579" s="405"/>
      <c r="K579" s="408"/>
      <c r="L579" s="408"/>
      <c r="M579" s="409"/>
      <c r="N579" s="410">
        <f t="shared" si="85"/>
        <v>0</v>
      </c>
      <c r="O579" s="223"/>
      <c r="P579" s="224"/>
      <c r="Q579" s="224"/>
      <c r="R579" s="224"/>
      <c r="S579" s="224"/>
      <c r="T579" s="225"/>
      <c r="U579" s="411">
        <f t="shared" si="86"/>
        <v>8.6296296296296288E-2</v>
      </c>
      <c r="V579" s="412"/>
      <c r="W579" s="413" t="str">
        <f t="shared" si="87"/>
        <v>0</v>
      </c>
      <c r="X579" s="544"/>
      <c r="Y579" s="229">
        <f t="shared" si="88"/>
        <v>0</v>
      </c>
    </row>
    <row r="580" spans="2:25" ht="18.75" customHeight="1">
      <c r="B580" s="540"/>
      <c r="C580" s="542"/>
      <c r="D580" s="216">
        <v>14</v>
      </c>
      <c r="E580" s="216" t="s">
        <v>8071</v>
      </c>
      <c r="F580" s="405">
        <v>230</v>
      </c>
      <c r="G580" s="406">
        <f t="shared" si="82"/>
        <v>46</v>
      </c>
      <c r="H580" s="407">
        <f t="shared" si="83"/>
        <v>127.77777777777777</v>
      </c>
      <c r="I580" s="407">
        <f t="shared" si="84"/>
        <v>4.2592592592592592E-2</v>
      </c>
      <c r="J580" s="405"/>
      <c r="K580" s="408"/>
      <c r="L580" s="408"/>
      <c r="M580" s="409"/>
      <c r="N580" s="410">
        <f t="shared" si="85"/>
        <v>0</v>
      </c>
      <c r="O580" s="223"/>
      <c r="P580" s="224"/>
      <c r="Q580" s="224"/>
      <c r="R580" s="224"/>
      <c r="S580" s="224"/>
      <c r="T580" s="225"/>
      <c r="U580" s="411">
        <f t="shared" si="86"/>
        <v>8.5185185185185183E-2</v>
      </c>
      <c r="V580" s="412"/>
      <c r="W580" s="413" t="str">
        <f t="shared" si="87"/>
        <v>0</v>
      </c>
      <c r="X580" s="544"/>
      <c r="Y580" s="229">
        <f t="shared" si="88"/>
        <v>0</v>
      </c>
    </row>
    <row r="581" spans="2:25" ht="18.75" customHeight="1">
      <c r="B581" s="540"/>
      <c r="C581" s="542"/>
      <c r="D581" s="216">
        <v>15</v>
      </c>
      <c r="E581" s="216" t="s">
        <v>7658</v>
      </c>
      <c r="F581" s="405">
        <v>205</v>
      </c>
      <c r="G581" s="406">
        <f t="shared" si="82"/>
        <v>41</v>
      </c>
      <c r="H581" s="407">
        <f t="shared" si="83"/>
        <v>113.88888888888889</v>
      </c>
      <c r="I581" s="407">
        <f t="shared" si="84"/>
        <v>3.7962962962962962E-2</v>
      </c>
      <c r="J581" s="405"/>
      <c r="K581" s="408"/>
      <c r="L581" s="408"/>
      <c r="M581" s="409"/>
      <c r="N581" s="410">
        <f t="shared" si="85"/>
        <v>0</v>
      </c>
      <c r="O581" s="223"/>
      <c r="P581" s="224"/>
      <c r="Q581" s="224"/>
      <c r="R581" s="224"/>
      <c r="S581" s="224"/>
      <c r="T581" s="225"/>
      <c r="U581" s="411">
        <f t="shared" si="86"/>
        <v>7.5925925925925924E-2</v>
      </c>
      <c r="V581" s="412"/>
      <c r="W581" s="413" t="str">
        <f t="shared" si="87"/>
        <v>0</v>
      </c>
      <c r="X581" s="544"/>
      <c r="Y581" s="229">
        <f t="shared" si="88"/>
        <v>0</v>
      </c>
    </row>
    <row r="582" spans="2:25" ht="18.75" customHeight="1">
      <c r="B582" s="540"/>
      <c r="C582" s="542"/>
      <c r="D582" s="216">
        <v>16</v>
      </c>
      <c r="E582" s="216" t="s">
        <v>8072</v>
      </c>
      <c r="F582" s="405">
        <v>204</v>
      </c>
      <c r="G582" s="406">
        <f t="shared" si="82"/>
        <v>40.799999999999997</v>
      </c>
      <c r="H582" s="407">
        <f t="shared" si="83"/>
        <v>113.33333333333333</v>
      </c>
      <c r="I582" s="407">
        <f t="shared" si="84"/>
        <v>3.7777777777777778E-2</v>
      </c>
      <c r="J582" s="405"/>
      <c r="K582" s="408"/>
      <c r="L582" s="408"/>
      <c r="M582" s="409"/>
      <c r="N582" s="410">
        <f t="shared" si="85"/>
        <v>0</v>
      </c>
      <c r="O582" s="223"/>
      <c r="P582" s="224"/>
      <c r="Q582" s="224"/>
      <c r="R582" s="224"/>
      <c r="S582" s="224"/>
      <c r="T582" s="225"/>
      <c r="U582" s="411">
        <f t="shared" si="86"/>
        <v>7.5555555555555556E-2</v>
      </c>
      <c r="V582" s="412"/>
      <c r="W582" s="413" t="str">
        <f t="shared" si="87"/>
        <v>0</v>
      </c>
      <c r="X582" s="544"/>
      <c r="Y582" s="229">
        <f t="shared" si="88"/>
        <v>0</v>
      </c>
    </row>
    <row r="583" spans="2:25" ht="18.75" customHeight="1">
      <c r="B583" s="540"/>
      <c r="C583" s="542"/>
      <c r="D583" s="216">
        <v>17</v>
      </c>
      <c r="E583" s="216" t="s">
        <v>8073</v>
      </c>
      <c r="F583" s="405">
        <v>201</v>
      </c>
      <c r="G583" s="406">
        <f t="shared" si="82"/>
        <v>40.200000000000003</v>
      </c>
      <c r="H583" s="407">
        <f t="shared" si="83"/>
        <v>111.66666666666666</v>
      </c>
      <c r="I583" s="407">
        <f t="shared" si="84"/>
        <v>3.7222222222222219E-2</v>
      </c>
      <c r="J583" s="405"/>
      <c r="K583" s="408"/>
      <c r="L583" s="408"/>
      <c r="M583" s="409"/>
      <c r="N583" s="410">
        <f t="shared" si="85"/>
        <v>0</v>
      </c>
      <c r="O583" s="223"/>
      <c r="P583" s="224"/>
      <c r="Q583" s="224"/>
      <c r="R583" s="224"/>
      <c r="S583" s="224"/>
      <c r="T583" s="225"/>
      <c r="U583" s="411">
        <f t="shared" si="86"/>
        <v>7.4444444444444438E-2</v>
      </c>
      <c r="V583" s="412"/>
      <c r="W583" s="413" t="str">
        <f t="shared" si="87"/>
        <v>0</v>
      </c>
      <c r="X583" s="544"/>
      <c r="Y583" s="229">
        <f t="shared" si="88"/>
        <v>0</v>
      </c>
    </row>
    <row r="584" spans="2:25" ht="18.75" customHeight="1">
      <c r="B584" s="540"/>
      <c r="C584" s="542"/>
      <c r="D584" s="216">
        <v>18</v>
      </c>
      <c r="E584" s="216" t="s">
        <v>7831</v>
      </c>
      <c r="F584" s="405">
        <v>200</v>
      </c>
      <c r="G584" s="406">
        <f t="shared" si="82"/>
        <v>40</v>
      </c>
      <c r="H584" s="407">
        <f t="shared" si="83"/>
        <v>111.11111111111111</v>
      </c>
      <c r="I584" s="407">
        <f t="shared" si="84"/>
        <v>3.7037037037037035E-2</v>
      </c>
      <c r="J584" s="405"/>
      <c r="K584" s="408"/>
      <c r="L584" s="408"/>
      <c r="M584" s="409"/>
      <c r="N584" s="410">
        <f t="shared" si="85"/>
        <v>0</v>
      </c>
      <c r="O584" s="223"/>
      <c r="P584" s="224"/>
      <c r="Q584" s="224"/>
      <c r="R584" s="224"/>
      <c r="S584" s="224"/>
      <c r="T584" s="225"/>
      <c r="U584" s="411">
        <f t="shared" si="86"/>
        <v>7.407407407407407E-2</v>
      </c>
      <c r="V584" s="412"/>
      <c r="W584" s="413" t="str">
        <f t="shared" si="87"/>
        <v>0</v>
      </c>
      <c r="X584" s="544"/>
      <c r="Y584" s="229">
        <f t="shared" si="88"/>
        <v>0</v>
      </c>
    </row>
    <row r="585" spans="2:25" ht="18.75" customHeight="1">
      <c r="B585" s="540"/>
      <c r="C585" s="542"/>
      <c r="D585" s="216">
        <v>19</v>
      </c>
      <c r="E585" s="216" t="s">
        <v>8074</v>
      </c>
      <c r="F585" s="405">
        <v>206</v>
      </c>
      <c r="G585" s="406">
        <f t="shared" si="82"/>
        <v>41.2</v>
      </c>
      <c r="H585" s="407">
        <f t="shared" si="83"/>
        <v>114.44444444444444</v>
      </c>
      <c r="I585" s="407">
        <f t="shared" si="84"/>
        <v>3.8148148148148146E-2</v>
      </c>
      <c r="J585" s="405"/>
      <c r="K585" s="408"/>
      <c r="L585" s="408"/>
      <c r="M585" s="409"/>
      <c r="N585" s="410">
        <f t="shared" si="85"/>
        <v>0</v>
      </c>
      <c r="O585" s="223"/>
      <c r="P585" s="224"/>
      <c r="Q585" s="224"/>
      <c r="R585" s="224"/>
      <c r="S585" s="224"/>
      <c r="T585" s="225"/>
      <c r="U585" s="411">
        <f t="shared" si="86"/>
        <v>7.6296296296296293E-2</v>
      </c>
      <c r="V585" s="412"/>
      <c r="W585" s="413" t="str">
        <f t="shared" si="87"/>
        <v>0</v>
      </c>
      <c r="X585" s="544"/>
      <c r="Y585" s="229">
        <f t="shared" si="88"/>
        <v>0</v>
      </c>
    </row>
    <row r="586" spans="2:25" ht="18.75" customHeight="1">
      <c r="B586" s="540"/>
      <c r="C586" s="542"/>
      <c r="D586" s="216">
        <v>20</v>
      </c>
      <c r="E586" s="216" t="s">
        <v>8075</v>
      </c>
      <c r="F586" s="405">
        <v>205</v>
      </c>
      <c r="G586" s="406">
        <f t="shared" si="82"/>
        <v>41</v>
      </c>
      <c r="H586" s="407">
        <f t="shared" si="83"/>
        <v>113.88888888888889</v>
      </c>
      <c r="I586" s="407">
        <f t="shared" si="84"/>
        <v>3.7962962962962962E-2</v>
      </c>
      <c r="J586" s="405"/>
      <c r="K586" s="408"/>
      <c r="L586" s="408"/>
      <c r="M586" s="409"/>
      <c r="N586" s="410">
        <f t="shared" si="85"/>
        <v>0</v>
      </c>
      <c r="O586" s="223"/>
      <c r="P586" s="224"/>
      <c r="Q586" s="224"/>
      <c r="R586" s="224"/>
      <c r="S586" s="224"/>
      <c r="T586" s="225"/>
      <c r="U586" s="411">
        <f t="shared" si="86"/>
        <v>7.5925925925925924E-2</v>
      </c>
      <c r="V586" s="412"/>
      <c r="W586" s="413" t="str">
        <f t="shared" si="87"/>
        <v>0</v>
      </c>
      <c r="X586" s="544"/>
      <c r="Y586" s="229">
        <f t="shared" si="88"/>
        <v>0</v>
      </c>
    </row>
    <row r="587" spans="2:25" ht="18.75" customHeight="1">
      <c r="B587" s="540"/>
      <c r="C587" s="542"/>
      <c r="D587" s="216">
        <v>21</v>
      </c>
      <c r="E587" s="216" t="s">
        <v>7638</v>
      </c>
      <c r="F587" s="405">
        <v>200</v>
      </c>
      <c r="G587" s="406">
        <f t="shared" si="82"/>
        <v>40</v>
      </c>
      <c r="H587" s="407">
        <f t="shared" si="83"/>
        <v>111.11111111111111</v>
      </c>
      <c r="I587" s="407">
        <f t="shared" si="84"/>
        <v>3.7037037037037035E-2</v>
      </c>
      <c r="J587" s="405"/>
      <c r="K587" s="408"/>
      <c r="L587" s="408"/>
      <c r="M587" s="409"/>
      <c r="N587" s="410">
        <f t="shared" si="85"/>
        <v>0</v>
      </c>
      <c r="O587" s="223"/>
      <c r="P587" s="224"/>
      <c r="Q587" s="224"/>
      <c r="R587" s="224"/>
      <c r="S587" s="224"/>
      <c r="T587" s="225"/>
      <c r="U587" s="411">
        <f t="shared" si="86"/>
        <v>7.407407407407407E-2</v>
      </c>
      <c r="V587" s="412"/>
      <c r="W587" s="413" t="str">
        <f t="shared" si="87"/>
        <v>0</v>
      </c>
      <c r="X587" s="544"/>
      <c r="Y587" s="229">
        <f t="shared" si="88"/>
        <v>0</v>
      </c>
    </row>
    <row r="588" spans="2:25" ht="18.75" customHeight="1">
      <c r="B588" s="540"/>
      <c r="C588" s="542"/>
      <c r="D588" s="216">
        <v>22</v>
      </c>
      <c r="E588" s="216" t="s">
        <v>5208</v>
      </c>
      <c r="F588" s="405">
        <v>209</v>
      </c>
      <c r="G588" s="406">
        <f t="shared" si="82"/>
        <v>41.8</v>
      </c>
      <c r="H588" s="407">
        <f t="shared" si="83"/>
        <v>116.11111111111111</v>
      </c>
      <c r="I588" s="407">
        <f t="shared" si="84"/>
        <v>3.8703703703703705E-2</v>
      </c>
      <c r="J588" s="405"/>
      <c r="K588" s="408"/>
      <c r="L588" s="408"/>
      <c r="M588" s="409"/>
      <c r="N588" s="410">
        <f t="shared" si="85"/>
        <v>0</v>
      </c>
      <c r="O588" s="223"/>
      <c r="P588" s="224"/>
      <c r="Q588" s="224"/>
      <c r="R588" s="224"/>
      <c r="S588" s="224"/>
      <c r="T588" s="225"/>
      <c r="U588" s="411">
        <f t="shared" si="86"/>
        <v>7.7407407407407411E-2</v>
      </c>
      <c r="V588" s="412"/>
      <c r="W588" s="413" t="str">
        <f t="shared" si="87"/>
        <v>0</v>
      </c>
      <c r="X588" s="544"/>
      <c r="Y588" s="229">
        <f t="shared" si="88"/>
        <v>0</v>
      </c>
    </row>
    <row r="589" spans="2:25" ht="18.75" customHeight="1">
      <c r="B589" s="540"/>
      <c r="C589" s="542"/>
      <c r="D589" s="216">
        <v>23</v>
      </c>
      <c r="E589" s="216" t="s">
        <v>8073</v>
      </c>
      <c r="F589" s="405">
        <v>199</v>
      </c>
      <c r="G589" s="406">
        <f t="shared" si="82"/>
        <v>39.799999999999997</v>
      </c>
      <c r="H589" s="407">
        <f t="shared" si="83"/>
        <v>110.55555555555556</v>
      </c>
      <c r="I589" s="407">
        <f t="shared" si="84"/>
        <v>3.6851851851851851E-2</v>
      </c>
      <c r="J589" s="405"/>
      <c r="K589" s="408"/>
      <c r="L589" s="408"/>
      <c r="M589" s="409"/>
      <c r="N589" s="410">
        <f t="shared" si="85"/>
        <v>0</v>
      </c>
      <c r="O589" s="223"/>
      <c r="P589" s="224"/>
      <c r="Q589" s="224"/>
      <c r="R589" s="224"/>
      <c r="S589" s="224"/>
      <c r="T589" s="225"/>
      <c r="U589" s="411">
        <f t="shared" si="86"/>
        <v>7.3703703703703702E-2</v>
      </c>
      <c r="V589" s="412"/>
      <c r="W589" s="413" t="str">
        <f t="shared" si="87"/>
        <v>0</v>
      </c>
      <c r="X589" s="544"/>
      <c r="Y589" s="229">
        <f t="shared" si="88"/>
        <v>0</v>
      </c>
    </row>
    <row r="590" spans="2:25" ht="18.75" customHeight="1">
      <c r="B590" s="540"/>
      <c r="C590" s="542"/>
      <c r="D590" s="216">
        <v>24</v>
      </c>
      <c r="E590" s="216" t="s">
        <v>5986</v>
      </c>
      <c r="F590" s="405">
        <v>143</v>
      </c>
      <c r="G590" s="406">
        <f t="shared" si="82"/>
        <v>28.6</v>
      </c>
      <c r="H590" s="407">
        <f t="shared" si="83"/>
        <v>79.444444444444443</v>
      </c>
      <c r="I590" s="407">
        <f t="shared" si="84"/>
        <v>2.6481481481481481E-2</v>
      </c>
      <c r="J590" s="405"/>
      <c r="K590" s="408"/>
      <c r="L590" s="408"/>
      <c r="M590" s="409"/>
      <c r="N590" s="410">
        <f t="shared" si="85"/>
        <v>0</v>
      </c>
      <c r="O590" s="223"/>
      <c r="P590" s="224"/>
      <c r="Q590" s="224"/>
      <c r="R590" s="224"/>
      <c r="S590" s="224"/>
      <c r="T590" s="225"/>
      <c r="U590" s="411">
        <f t="shared" si="86"/>
        <v>5.2962962962962962E-2</v>
      </c>
      <c r="V590" s="412"/>
      <c r="W590" s="413" t="str">
        <f t="shared" si="87"/>
        <v>0</v>
      </c>
      <c r="X590" s="544"/>
      <c r="Y590" s="229">
        <f t="shared" si="88"/>
        <v>0</v>
      </c>
    </row>
    <row r="591" spans="2:25" ht="18.75" customHeight="1">
      <c r="B591" s="540"/>
      <c r="C591" s="542"/>
      <c r="D591" s="216">
        <v>25</v>
      </c>
      <c r="E591" s="216" t="s">
        <v>8076</v>
      </c>
      <c r="F591" s="405">
        <v>215</v>
      </c>
      <c r="G591" s="406">
        <f t="shared" si="82"/>
        <v>43</v>
      </c>
      <c r="H591" s="407">
        <f t="shared" si="83"/>
        <v>119.44444444444444</v>
      </c>
      <c r="I591" s="407">
        <f t="shared" si="84"/>
        <v>3.9814814814814817E-2</v>
      </c>
      <c r="J591" s="405"/>
      <c r="K591" s="408"/>
      <c r="L591" s="408"/>
      <c r="M591" s="409"/>
      <c r="N591" s="410">
        <f t="shared" si="85"/>
        <v>0</v>
      </c>
      <c r="O591" s="223"/>
      <c r="P591" s="224"/>
      <c r="Q591" s="224"/>
      <c r="R591" s="224"/>
      <c r="S591" s="224"/>
      <c r="T591" s="225"/>
      <c r="U591" s="411">
        <f t="shared" si="86"/>
        <v>7.9629629629629634E-2</v>
      </c>
      <c r="V591" s="412"/>
      <c r="W591" s="413" t="str">
        <f t="shared" si="87"/>
        <v>0</v>
      </c>
      <c r="X591" s="544"/>
      <c r="Y591" s="229">
        <f t="shared" si="88"/>
        <v>0</v>
      </c>
    </row>
    <row r="592" spans="2:25" ht="18.75" customHeight="1">
      <c r="B592" s="540"/>
      <c r="C592" s="542"/>
      <c r="D592" s="216">
        <v>26</v>
      </c>
      <c r="E592" s="216" t="s">
        <v>7624</v>
      </c>
      <c r="F592" s="405">
        <v>116</v>
      </c>
      <c r="G592" s="406">
        <f t="shared" si="82"/>
        <v>23.2</v>
      </c>
      <c r="H592" s="407">
        <f t="shared" si="83"/>
        <v>64.444444444444443</v>
      </c>
      <c r="I592" s="407">
        <f t="shared" si="84"/>
        <v>2.148148148148148E-2</v>
      </c>
      <c r="J592" s="405"/>
      <c r="K592" s="408"/>
      <c r="L592" s="408"/>
      <c r="M592" s="409"/>
      <c r="N592" s="410">
        <f t="shared" si="85"/>
        <v>0</v>
      </c>
      <c r="O592" s="223"/>
      <c r="P592" s="224"/>
      <c r="Q592" s="224"/>
      <c r="R592" s="224"/>
      <c r="S592" s="224"/>
      <c r="T592" s="225"/>
      <c r="U592" s="411">
        <f t="shared" si="86"/>
        <v>4.296296296296296E-2</v>
      </c>
      <c r="V592" s="412"/>
      <c r="W592" s="413" t="str">
        <f t="shared" si="87"/>
        <v>0</v>
      </c>
      <c r="X592" s="544"/>
      <c r="Y592" s="229">
        <f t="shared" si="88"/>
        <v>0</v>
      </c>
    </row>
    <row r="593" spans="2:25" ht="18.75" customHeight="1">
      <c r="B593" s="540"/>
      <c r="C593" s="542"/>
      <c r="D593" s="216">
        <v>27</v>
      </c>
      <c r="E593" s="216" t="s">
        <v>8077</v>
      </c>
      <c r="F593" s="405">
        <v>198</v>
      </c>
      <c r="G593" s="406">
        <f t="shared" si="82"/>
        <v>39.6</v>
      </c>
      <c r="H593" s="407">
        <f t="shared" si="83"/>
        <v>110</v>
      </c>
      <c r="I593" s="407">
        <f t="shared" si="84"/>
        <v>3.6666666666666667E-2</v>
      </c>
      <c r="J593" s="405" t="s">
        <v>8078</v>
      </c>
      <c r="K593" s="405" t="s">
        <v>8078</v>
      </c>
      <c r="L593" s="408"/>
      <c r="M593" s="409">
        <f>SUM(H567:H601)</f>
        <v>3597.2222222222226</v>
      </c>
      <c r="N593" s="410">
        <f t="shared" si="85"/>
        <v>71.944444444444457</v>
      </c>
      <c r="O593" s="223" t="s">
        <v>8079</v>
      </c>
      <c r="P593" s="224" t="s">
        <v>7458</v>
      </c>
      <c r="Q593" s="224"/>
      <c r="R593" s="224" t="s">
        <v>2634</v>
      </c>
      <c r="S593" s="224"/>
      <c r="T593" s="225"/>
      <c r="U593" s="411">
        <f t="shared" si="86"/>
        <v>7.3333333333333334E-2</v>
      </c>
      <c r="V593" s="412">
        <f>SUM(U567:U601)</f>
        <v>2.3981481481481479</v>
      </c>
      <c r="W593" s="413" t="str">
        <f t="shared" si="87"/>
        <v>2</v>
      </c>
      <c r="X593" s="544"/>
      <c r="Y593" s="229">
        <f t="shared" si="88"/>
        <v>1</v>
      </c>
    </row>
    <row r="594" spans="2:25" ht="18.75" customHeight="1">
      <c r="B594" s="540"/>
      <c r="C594" s="542"/>
      <c r="D594" s="216">
        <v>28</v>
      </c>
      <c r="E594" s="216" t="s">
        <v>7839</v>
      </c>
      <c r="F594" s="405">
        <v>183</v>
      </c>
      <c r="G594" s="406">
        <f t="shared" si="82"/>
        <v>36.6</v>
      </c>
      <c r="H594" s="407">
        <f t="shared" si="83"/>
        <v>101.66666666666666</v>
      </c>
      <c r="I594" s="407">
        <f t="shared" si="84"/>
        <v>3.3888888888888885E-2</v>
      </c>
      <c r="J594" s="405"/>
      <c r="K594" s="408"/>
      <c r="L594" s="408"/>
      <c r="M594" s="409"/>
      <c r="N594" s="410">
        <f t="shared" si="85"/>
        <v>0</v>
      </c>
      <c r="O594" s="223"/>
      <c r="P594" s="224"/>
      <c r="Q594" s="224"/>
      <c r="R594" s="224"/>
      <c r="S594" s="224"/>
      <c r="T594" s="225"/>
      <c r="U594" s="411">
        <f t="shared" si="86"/>
        <v>6.777777777777777E-2</v>
      </c>
      <c r="V594" s="412"/>
      <c r="W594" s="413" t="str">
        <f t="shared" si="87"/>
        <v>0</v>
      </c>
      <c r="X594" s="544"/>
      <c r="Y594" s="229">
        <f t="shared" si="88"/>
        <v>0</v>
      </c>
    </row>
    <row r="595" spans="2:25" ht="18.75" customHeight="1">
      <c r="B595" s="540"/>
      <c r="C595" s="542"/>
      <c r="D595" s="216">
        <v>29</v>
      </c>
      <c r="E595" s="216" t="s">
        <v>8080</v>
      </c>
      <c r="F595" s="405">
        <v>159</v>
      </c>
      <c r="G595" s="406">
        <f t="shared" si="82"/>
        <v>31.8</v>
      </c>
      <c r="H595" s="407">
        <f t="shared" si="83"/>
        <v>88.333333333333329</v>
      </c>
      <c r="I595" s="407">
        <f t="shared" si="84"/>
        <v>2.9444444444444443E-2</v>
      </c>
      <c r="J595" s="405"/>
      <c r="K595" s="408"/>
      <c r="L595" s="408"/>
      <c r="M595" s="409"/>
      <c r="N595" s="410">
        <f t="shared" si="85"/>
        <v>0</v>
      </c>
      <c r="O595" s="223"/>
      <c r="P595" s="224"/>
      <c r="Q595" s="224"/>
      <c r="R595" s="224"/>
      <c r="S595" s="224"/>
      <c r="T595" s="225"/>
      <c r="U595" s="411">
        <f t="shared" si="86"/>
        <v>5.8888888888888886E-2</v>
      </c>
      <c r="V595" s="412"/>
      <c r="W595" s="413" t="str">
        <f t="shared" si="87"/>
        <v>0</v>
      </c>
      <c r="X595" s="544"/>
      <c r="Y595" s="229">
        <f t="shared" si="88"/>
        <v>0</v>
      </c>
    </row>
    <row r="596" spans="2:25" ht="18.75" customHeight="1">
      <c r="B596" s="540"/>
      <c r="C596" s="542"/>
      <c r="D596" s="216">
        <v>3</v>
      </c>
      <c r="E596" s="216" t="s">
        <v>8081</v>
      </c>
      <c r="F596" s="405">
        <v>197</v>
      </c>
      <c r="G596" s="406">
        <f t="shared" si="82"/>
        <v>39.4</v>
      </c>
      <c r="H596" s="407">
        <f t="shared" si="83"/>
        <v>109.44444444444444</v>
      </c>
      <c r="I596" s="407">
        <f t="shared" si="84"/>
        <v>3.6481481481481483E-2</v>
      </c>
      <c r="J596" s="405"/>
      <c r="K596" s="408"/>
      <c r="L596" s="408"/>
      <c r="M596" s="409"/>
      <c r="N596" s="410">
        <f t="shared" si="85"/>
        <v>0</v>
      </c>
      <c r="O596" s="223"/>
      <c r="P596" s="224"/>
      <c r="Q596" s="224"/>
      <c r="R596" s="224"/>
      <c r="S596" s="224"/>
      <c r="T596" s="225"/>
      <c r="U596" s="411">
        <f t="shared" si="86"/>
        <v>7.2962962962962966E-2</v>
      </c>
      <c r="V596" s="412"/>
      <c r="W596" s="413" t="str">
        <f t="shared" si="87"/>
        <v>0</v>
      </c>
      <c r="X596" s="544"/>
      <c r="Y596" s="229">
        <f t="shared" si="88"/>
        <v>0</v>
      </c>
    </row>
    <row r="597" spans="2:25" ht="18.75" customHeight="1">
      <c r="B597" s="540"/>
      <c r="C597" s="542"/>
      <c r="D597" s="216">
        <v>4</v>
      </c>
      <c r="E597" s="216" t="s">
        <v>5873</v>
      </c>
      <c r="F597" s="405">
        <v>141</v>
      </c>
      <c r="G597" s="406">
        <f t="shared" si="82"/>
        <v>28.2</v>
      </c>
      <c r="H597" s="407">
        <f t="shared" si="83"/>
        <v>78.333333333333329</v>
      </c>
      <c r="I597" s="407">
        <f t="shared" si="84"/>
        <v>2.6111111111111109E-2</v>
      </c>
      <c r="J597" s="405"/>
      <c r="K597" s="408"/>
      <c r="L597" s="408"/>
      <c r="M597" s="409"/>
      <c r="N597" s="410">
        <f t="shared" si="85"/>
        <v>0</v>
      </c>
      <c r="O597" s="223"/>
      <c r="P597" s="224"/>
      <c r="Q597" s="224"/>
      <c r="R597" s="224"/>
      <c r="S597" s="224"/>
      <c r="T597" s="225"/>
      <c r="U597" s="411">
        <f t="shared" si="86"/>
        <v>5.2222222222222218E-2</v>
      </c>
      <c r="V597" s="412"/>
      <c r="W597" s="413" t="str">
        <f t="shared" si="87"/>
        <v>0</v>
      </c>
      <c r="X597" s="544"/>
      <c r="Y597" s="229">
        <f t="shared" si="88"/>
        <v>0</v>
      </c>
    </row>
    <row r="598" spans="2:25" ht="18.75" customHeight="1">
      <c r="B598" s="540"/>
      <c r="C598" s="542"/>
      <c r="D598" s="216">
        <v>5</v>
      </c>
      <c r="E598" s="216" t="s">
        <v>8082</v>
      </c>
      <c r="F598" s="405">
        <v>163</v>
      </c>
      <c r="G598" s="406">
        <f t="shared" si="82"/>
        <v>32.6</v>
      </c>
      <c r="H598" s="407">
        <f t="shared" si="83"/>
        <v>90.555555555555557</v>
      </c>
      <c r="I598" s="407">
        <f t="shared" si="84"/>
        <v>3.0185185185185186E-2</v>
      </c>
      <c r="J598" s="405"/>
      <c r="K598" s="408"/>
      <c r="L598" s="408"/>
      <c r="M598" s="409"/>
      <c r="N598" s="410">
        <f t="shared" si="85"/>
        <v>0</v>
      </c>
      <c r="O598" s="223"/>
      <c r="P598" s="224"/>
      <c r="Q598" s="224"/>
      <c r="R598" s="224"/>
      <c r="S598" s="224"/>
      <c r="T598" s="225"/>
      <c r="U598" s="411">
        <f t="shared" si="86"/>
        <v>6.0370370370370373E-2</v>
      </c>
      <c r="V598" s="412"/>
      <c r="W598" s="413" t="str">
        <f t="shared" si="87"/>
        <v>0</v>
      </c>
      <c r="X598" s="544"/>
      <c r="Y598" s="229">
        <f t="shared" si="88"/>
        <v>0</v>
      </c>
    </row>
    <row r="599" spans="2:25" ht="18.75" customHeight="1">
      <c r="B599" s="540"/>
      <c r="C599" s="542"/>
      <c r="D599" s="216">
        <v>6</v>
      </c>
      <c r="E599" s="216" t="s">
        <v>8083</v>
      </c>
      <c r="F599" s="405">
        <v>202</v>
      </c>
      <c r="G599" s="406">
        <f t="shared" si="82"/>
        <v>40.4</v>
      </c>
      <c r="H599" s="407">
        <f t="shared" si="83"/>
        <v>112.22222222222221</v>
      </c>
      <c r="I599" s="407">
        <f t="shared" si="84"/>
        <v>3.7407407407407403E-2</v>
      </c>
      <c r="J599" s="405"/>
      <c r="K599" s="408"/>
      <c r="L599" s="408"/>
      <c r="M599" s="409"/>
      <c r="N599" s="410">
        <f t="shared" si="85"/>
        <v>0</v>
      </c>
      <c r="O599" s="223"/>
      <c r="P599" s="224"/>
      <c r="Q599" s="224"/>
      <c r="R599" s="224"/>
      <c r="S599" s="224"/>
      <c r="T599" s="225"/>
      <c r="U599" s="411">
        <f t="shared" si="86"/>
        <v>7.4814814814814806E-2</v>
      </c>
      <c r="V599" s="412"/>
      <c r="W599" s="413" t="str">
        <f t="shared" si="87"/>
        <v>0</v>
      </c>
      <c r="X599" s="544"/>
      <c r="Y599" s="229">
        <f t="shared" si="88"/>
        <v>0</v>
      </c>
    </row>
    <row r="600" spans="2:25" ht="18.75" customHeight="1">
      <c r="B600" s="540"/>
      <c r="C600" s="542"/>
      <c r="D600" s="216">
        <v>7</v>
      </c>
      <c r="E600" s="216" t="s">
        <v>5234</v>
      </c>
      <c r="F600" s="405">
        <v>140</v>
      </c>
      <c r="G600" s="406">
        <f t="shared" si="82"/>
        <v>28</v>
      </c>
      <c r="H600" s="407">
        <f t="shared" si="83"/>
        <v>77.777777777777771</v>
      </c>
      <c r="I600" s="407">
        <f t="shared" si="84"/>
        <v>2.5925925925925925E-2</v>
      </c>
      <c r="J600" s="405"/>
      <c r="K600" s="408"/>
      <c r="L600" s="408"/>
      <c r="M600" s="409"/>
      <c r="N600" s="410">
        <f t="shared" si="85"/>
        <v>0</v>
      </c>
      <c r="O600" s="223"/>
      <c r="P600" s="224"/>
      <c r="Q600" s="224"/>
      <c r="R600" s="224"/>
      <c r="S600" s="224"/>
      <c r="T600" s="225"/>
      <c r="U600" s="411">
        <f t="shared" si="86"/>
        <v>5.185185185185185E-2</v>
      </c>
      <c r="V600" s="412"/>
      <c r="W600" s="413" t="str">
        <f t="shared" si="87"/>
        <v>0</v>
      </c>
      <c r="X600" s="544"/>
      <c r="Y600" s="229">
        <f t="shared" si="88"/>
        <v>0</v>
      </c>
    </row>
    <row r="601" spans="2:25" ht="18.75" customHeight="1">
      <c r="B601" s="540"/>
      <c r="C601" s="542"/>
      <c r="D601" s="216">
        <v>8</v>
      </c>
      <c r="E601" s="216" t="s">
        <v>7625</v>
      </c>
      <c r="F601" s="405">
        <v>149</v>
      </c>
      <c r="G601" s="406">
        <f t="shared" si="82"/>
        <v>29.8</v>
      </c>
      <c r="H601" s="407">
        <f t="shared" si="83"/>
        <v>82.777777777777771</v>
      </c>
      <c r="I601" s="407">
        <f t="shared" si="84"/>
        <v>2.7592592592592592E-2</v>
      </c>
      <c r="J601" s="405"/>
      <c r="K601" s="408"/>
      <c r="L601" s="408"/>
      <c r="M601" s="409"/>
      <c r="N601" s="410">
        <f t="shared" si="85"/>
        <v>0</v>
      </c>
      <c r="O601" s="223"/>
      <c r="P601" s="224"/>
      <c r="Q601" s="224"/>
      <c r="R601" s="224"/>
      <c r="S601" s="224"/>
      <c r="T601" s="225"/>
      <c r="U601" s="411">
        <f t="shared" si="86"/>
        <v>5.5185185185185184E-2</v>
      </c>
      <c r="V601" s="412"/>
      <c r="W601" s="413" t="str">
        <f t="shared" si="87"/>
        <v>0</v>
      </c>
      <c r="X601" s="544"/>
      <c r="Y601" s="229">
        <f t="shared" si="88"/>
        <v>0</v>
      </c>
    </row>
    <row r="602" spans="2:25" ht="18.75" customHeight="1">
      <c r="B602" s="540"/>
      <c r="C602" s="542"/>
      <c r="D602" s="216"/>
      <c r="E602" s="216"/>
      <c r="F602" s="405"/>
      <c r="G602" s="406">
        <f t="shared" si="82"/>
        <v>0</v>
      </c>
      <c r="H602" s="407">
        <f t="shared" si="83"/>
        <v>0</v>
      </c>
      <c r="I602" s="407">
        <f t="shared" si="84"/>
        <v>0</v>
      </c>
      <c r="J602" s="405"/>
      <c r="K602" s="408"/>
      <c r="L602" s="408"/>
      <c r="M602" s="409"/>
      <c r="N602" s="410">
        <f t="shared" si="85"/>
        <v>0</v>
      </c>
      <c r="O602" s="223"/>
      <c r="P602" s="224"/>
      <c r="Q602" s="224"/>
      <c r="R602" s="224"/>
      <c r="S602" s="224"/>
      <c r="T602" s="225"/>
      <c r="U602" s="411">
        <f t="shared" si="86"/>
        <v>0</v>
      </c>
      <c r="V602" s="412"/>
      <c r="W602" s="413" t="str">
        <f t="shared" si="87"/>
        <v>0</v>
      </c>
      <c r="X602" s="544"/>
      <c r="Y602" s="229">
        <f t="shared" si="88"/>
        <v>0</v>
      </c>
    </row>
    <row r="603" spans="2:25" ht="18.75" customHeight="1">
      <c r="B603" s="540"/>
      <c r="C603" s="542"/>
      <c r="D603" s="216"/>
      <c r="E603" s="216"/>
      <c r="F603" s="405"/>
      <c r="G603" s="406">
        <f t="shared" si="82"/>
        <v>0</v>
      </c>
      <c r="H603" s="407">
        <f t="shared" si="83"/>
        <v>0</v>
      </c>
      <c r="I603" s="407">
        <f t="shared" si="84"/>
        <v>0</v>
      </c>
      <c r="J603" s="405"/>
      <c r="K603" s="408"/>
      <c r="L603" s="408"/>
      <c r="M603" s="409"/>
      <c r="N603" s="410">
        <f t="shared" si="85"/>
        <v>0</v>
      </c>
      <c r="O603" s="223"/>
      <c r="P603" s="224"/>
      <c r="Q603" s="224"/>
      <c r="R603" s="224"/>
      <c r="S603" s="224"/>
      <c r="T603" s="225"/>
      <c r="U603" s="411">
        <f t="shared" si="86"/>
        <v>0</v>
      </c>
      <c r="V603" s="412"/>
      <c r="W603" s="413" t="str">
        <f t="shared" si="87"/>
        <v>0</v>
      </c>
      <c r="X603" s="544"/>
      <c r="Y603" s="229">
        <f t="shared" si="88"/>
        <v>0</v>
      </c>
    </row>
    <row r="604" spans="2:25">
      <c r="B604" s="415"/>
      <c r="C604" s="416" t="s">
        <v>111</v>
      </c>
      <c r="D604" s="417"/>
      <c r="E604" s="418">
        <f>COUNTA(E567:E603)</f>
        <v>35</v>
      </c>
      <c r="F604" s="418">
        <f>SUM(F567:F603)</f>
        <v>6475</v>
      </c>
      <c r="G604" s="418">
        <f>SUM(G567:G603)</f>
        <v>1295</v>
      </c>
      <c r="H604" s="418">
        <f>SUM(H567:H603)</f>
        <v>3597.2222222222226</v>
      </c>
      <c r="I604" s="418">
        <f>SUM(I567:I603)</f>
        <v>1.199074074074074</v>
      </c>
      <c r="J604" s="418">
        <f>COUNTA(J567:J603)</f>
        <v>1</v>
      </c>
      <c r="K604" s="418">
        <f>COUNTA(K567:K603)</f>
        <v>1</v>
      </c>
      <c r="L604" s="418">
        <f>COUNTA(L567:L603)</f>
        <v>0</v>
      </c>
      <c r="M604" s="418">
        <f>SUM(M567:M603)</f>
        <v>3597.2222222222226</v>
      </c>
      <c r="N604" s="418">
        <f>SUM(N567:N603)</f>
        <v>71.944444444444457</v>
      </c>
      <c r="O604" s="419"/>
      <c r="P604" s="420">
        <f>COUNTIF(P567:P603, "YES")</f>
        <v>0</v>
      </c>
      <c r="Q604" s="419"/>
      <c r="R604" s="419"/>
      <c r="S604" s="419"/>
      <c r="T604" s="419"/>
      <c r="U604" s="418">
        <f>SUM(U567:U603)</f>
        <v>2.3981481481481479</v>
      </c>
      <c r="V604" s="418">
        <f>SUM(V567:V603)</f>
        <v>2.3981481481481479</v>
      </c>
      <c r="W604" s="418">
        <f t="array" ref="W604">SUM(ABS(W567:W603))</f>
        <v>2</v>
      </c>
      <c r="X604" s="420" t="str">
        <f>IF(X567&lt;0.2, "0", IF(X567&lt;=2, "2", IF(X567&gt;2, ROUND(X567,0))))</f>
        <v>2</v>
      </c>
      <c r="Y604" s="418">
        <f>SUM(Y567:Y603)</f>
        <v>1</v>
      </c>
    </row>
    <row r="605" spans="2:25">
      <c r="B605" s="552" t="s">
        <v>112</v>
      </c>
      <c r="C605" s="553"/>
      <c r="D605" s="423"/>
      <c r="E605" s="424">
        <f>E73+E115+E161+E239+E289+E335+E384+E461+E506+E566+E604</f>
        <v>547</v>
      </c>
      <c r="F605" s="424">
        <f t="shared" ref="F605:P605" si="89">F73+F115+F161+F239+F289+F335+F384+F461+F506+F566+F604</f>
        <v>98932</v>
      </c>
      <c r="G605" s="424">
        <f t="shared" si="89"/>
        <v>19786.400000000001</v>
      </c>
      <c r="H605" s="424">
        <f t="shared" si="89"/>
        <v>54962.222222222219</v>
      </c>
      <c r="I605" s="424">
        <f t="shared" si="89"/>
        <v>18.320740740740742</v>
      </c>
      <c r="J605" s="424">
        <f t="shared" si="89"/>
        <v>19</v>
      </c>
      <c r="K605" s="424">
        <f t="shared" si="89"/>
        <v>19</v>
      </c>
      <c r="L605" s="424">
        <f t="shared" si="89"/>
        <v>0</v>
      </c>
      <c r="M605" s="424">
        <f t="shared" si="89"/>
        <v>54962.222222222219</v>
      </c>
      <c r="N605" s="424">
        <f t="shared" si="89"/>
        <v>1099.2444444444445</v>
      </c>
      <c r="O605" s="405"/>
      <c r="P605" s="424">
        <f t="shared" si="89"/>
        <v>0</v>
      </c>
      <c r="Q605" s="405"/>
      <c r="R605" s="405"/>
      <c r="S605" s="425"/>
      <c r="T605" s="225"/>
      <c r="U605" s="424">
        <f>U73+U115+U161+U239+U289+U335+U384+U461+U506+U566+U604</f>
        <v>36.641481481481485</v>
      </c>
      <c r="V605" s="424">
        <f>V73+V115+V161+V239+V289+V335+V384+V461+V506+V566+V604</f>
        <v>36.641481481481478</v>
      </c>
      <c r="W605" s="424">
        <f>W73+W115+W161+W239+W289+W335+W384+W461+W506+W566+W604</f>
        <v>38</v>
      </c>
      <c r="X605" s="424">
        <f>X73+X115+X161+X239+X289+X335+X384+X461+X506+X566+X604</f>
        <v>22</v>
      </c>
      <c r="Y605" s="424">
        <f>Y73+Y115+Y161+Y239+Y289+Y335+Y384+Y461+Y506+Y566+Y604</f>
        <v>19</v>
      </c>
    </row>
    <row r="607" spans="2:25">
      <c r="U607" s="256"/>
      <c r="V607" s="256"/>
    </row>
  </sheetData>
  <autoFilter ref="A16:Z605" xr:uid="{00000000-0001-0000-0D00-000000000000}"/>
  <mergeCells count="47">
    <mergeCell ref="C11:D11"/>
    <mergeCell ref="B12:D12"/>
    <mergeCell ref="B8:D8"/>
    <mergeCell ref="G8:H8"/>
    <mergeCell ref="B9:D9"/>
    <mergeCell ref="G9:H9"/>
    <mergeCell ref="B10:D10"/>
    <mergeCell ref="B1:J1"/>
    <mergeCell ref="B2:J2"/>
    <mergeCell ref="B6:D6"/>
    <mergeCell ref="G6:H6"/>
    <mergeCell ref="B7:D7"/>
    <mergeCell ref="G7:H7"/>
    <mergeCell ref="B567:B603"/>
    <mergeCell ref="C567:C603"/>
    <mergeCell ref="X567:X603"/>
    <mergeCell ref="B605:C605"/>
    <mergeCell ref="B17:B72"/>
    <mergeCell ref="C17:C72"/>
    <mergeCell ref="X17:X72"/>
    <mergeCell ref="B74:B114"/>
    <mergeCell ref="C74:C114"/>
    <mergeCell ref="X74:X114"/>
    <mergeCell ref="B116:B160"/>
    <mergeCell ref="C116:C160"/>
    <mergeCell ref="X116:X160"/>
    <mergeCell ref="B162:B238"/>
    <mergeCell ref="C162:C238"/>
    <mergeCell ref="B462:B505"/>
    <mergeCell ref="C462:C505"/>
    <mergeCell ref="X462:X505"/>
    <mergeCell ref="B507:B565"/>
    <mergeCell ref="C507:C565"/>
    <mergeCell ref="X507:X565"/>
    <mergeCell ref="X162:X238"/>
    <mergeCell ref="B240:B288"/>
    <mergeCell ref="C240:C288"/>
    <mergeCell ref="X240:X288"/>
    <mergeCell ref="B290:B334"/>
    <mergeCell ref="C290:C334"/>
    <mergeCell ref="X290:X334"/>
    <mergeCell ref="B336:B383"/>
    <mergeCell ref="C336:C383"/>
    <mergeCell ref="X336:X383"/>
    <mergeCell ref="B385:B460"/>
    <mergeCell ref="C385:C460"/>
    <mergeCell ref="X385:X460"/>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Y773"/>
  <sheetViews>
    <sheetView topLeftCell="C740" zoomScale="40" zoomScaleNormal="40" workbookViewId="0">
      <selection activeCell="T750" sqref="T750"/>
    </sheetView>
  </sheetViews>
  <sheetFormatPr defaultColWidth="11.46484375" defaultRowHeight="18"/>
  <cols>
    <col min="1" max="1" width="3" style="187" customWidth="1"/>
    <col min="2" max="2" width="9.265625" style="187" bestFit="1" customWidth="1"/>
    <col min="3" max="3" width="23.265625" style="255" customWidth="1"/>
    <col min="4" max="4" width="6" style="187" customWidth="1"/>
    <col min="5" max="5" width="27.19921875" style="187" customWidth="1"/>
    <col min="6" max="6" width="22.53125" style="187" customWidth="1"/>
    <col min="7" max="7" width="23.796875" style="187" customWidth="1"/>
    <col min="8" max="8" width="27.796875" style="187" customWidth="1"/>
    <col min="9" max="9" width="24.19921875" style="187" customWidth="1"/>
    <col min="10" max="10" width="25.265625" style="187" customWidth="1"/>
    <col min="11" max="11" width="31.796875" style="187" customWidth="1"/>
    <col min="12" max="12" width="21.265625" style="187" hidden="1" customWidth="1"/>
    <col min="13" max="14" width="16.46484375" style="187" customWidth="1"/>
    <col min="15" max="15" width="16" style="187" customWidth="1"/>
    <col min="16" max="16" width="14.19921875" style="187" customWidth="1"/>
    <col min="17" max="17" width="25.265625" style="187" customWidth="1"/>
    <col min="18" max="18" width="14.46484375" style="187" customWidth="1"/>
    <col min="19" max="19" width="14.46484375" style="187" hidden="1" customWidth="1"/>
    <col min="20" max="20" width="28.73046875" style="187" customWidth="1"/>
    <col min="21" max="22" width="18.46484375" style="187" customWidth="1"/>
    <col min="23" max="23" width="15.46484375" style="187" customWidth="1"/>
    <col min="24" max="24" width="14.796875" style="187" customWidth="1"/>
    <col min="25" max="256" width="11.46484375" style="187"/>
    <col min="257" max="257" width="3" style="187" customWidth="1"/>
    <col min="258" max="258" width="9.265625" style="187" bestFit="1" customWidth="1"/>
    <col min="259" max="259" width="23.265625" style="187" customWidth="1"/>
    <col min="260" max="260" width="6" style="187" customWidth="1"/>
    <col min="261" max="261" width="27.19921875" style="187" customWidth="1"/>
    <col min="262" max="262" width="22.53125" style="187" customWidth="1"/>
    <col min="263" max="263" width="23.796875" style="187" customWidth="1"/>
    <col min="264" max="264" width="27.796875" style="187" customWidth="1"/>
    <col min="265" max="265" width="24.19921875" style="187" customWidth="1"/>
    <col min="266" max="266" width="25.265625" style="187" customWidth="1"/>
    <col min="267" max="267" width="31.796875" style="187" customWidth="1"/>
    <col min="268" max="268" width="0" style="187" hidden="1" customWidth="1"/>
    <col min="269" max="270" width="16.46484375" style="187" customWidth="1"/>
    <col min="271" max="271" width="16" style="187" customWidth="1"/>
    <col min="272" max="272" width="14.19921875" style="187" customWidth="1"/>
    <col min="273" max="273" width="25.265625" style="187" customWidth="1"/>
    <col min="274" max="274" width="14.46484375" style="187" customWidth="1"/>
    <col min="275" max="275" width="0" style="187" hidden="1" customWidth="1"/>
    <col min="276" max="276" width="28.73046875" style="187" customWidth="1"/>
    <col min="277" max="278" width="18.46484375" style="187" customWidth="1"/>
    <col min="279" max="279" width="15.46484375" style="187" customWidth="1"/>
    <col min="280" max="280" width="14.796875" style="187" customWidth="1"/>
    <col min="281" max="512" width="11.46484375" style="187"/>
    <col min="513" max="513" width="3" style="187" customWidth="1"/>
    <col min="514" max="514" width="9.265625" style="187" bestFit="1" customWidth="1"/>
    <col min="515" max="515" width="23.265625" style="187" customWidth="1"/>
    <col min="516" max="516" width="6" style="187" customWidth="1"/>
    <col min="517" max="517" width="27.19921875" style="187" customWidth="1"/>
    <col min="518" max="518" width="22.53125" style="187" customWidth="1"/>
    <col min="519" max="519" width="23.796875" style="187" customWidth="1"/>
    <col min="520" max="520" width="27.796875" style="187" customWidth="1"/>
    <col min="521" max="521" width="24.19921875" style="187" customWidth="1"/>
    <col min="522" max="522" width="25.265625" style="187" customWidth="1"/>
    <col min="523" max="523" width="31.796875" style="187" customWidth="1"/>
    <col min="524" max="524" width="0" style="187" hidden="1" customWidth="1"/>
    <col min="525" max="526" width="16.46484375" style="187" customWidth="1"/>
    <col min="527" max="527" width="16" style="187" customWidth="1"/>
    <col min="528" max="528" width="14.19921875" style="187" customWidth="1"/>
    <col min="529" max="529" width="25.265625" style="187" customWidth="1"/>
    <col min="530" max="530" width="14.46484375" style="187" customWidth="1"/>
    <col min="531" max="531" width="0" style="187" hidden="1" customWidth="1"/>
    <col min="532" max="532" width="28.73046875" style="187" customWidth="1"/>
    <col min="533" max="534" width="18.46484375" style="187" customWidth="1"/>
    <col min="535" max="535" width="15.46484375" style="187" customWidth="1"/>
    <col min="536" max="536" width="14.796875" style="187" customWidth="1"/>
    <col min="537" max="768" width="11.46484375" style="187"/>
    <col min="769" max="769" width="3" style="187" customWidth="1"/>
    <col min="770" max="770" width="9.265625" style="187" bestFit="1" customWidth="1"/>
    <col min="771" max="771" width="23.265625" style="187" customWidth="1"/>
    <col min="772" max="772" width="6" style="187" customWidth="1"/>
    <col min="773" max="773" width="27.19921875" style="187" customWidth="1"/>
    <col min="774" max="774" width="22.53125" style="187" customWidth="1"/>
    <col min="775" max="775" width="23.796875" style="187" customWidth="1"/>
    <col min="776" max="776" width="27.796875" style="187" customWidth="1"/>
    <col min="777" max="777" width="24.19921875" style="187" customWidth="1"/>
    <col min="778" max="778" width="25.265625" style="187" customWidth="1"/>
    <col min="779" max="779" width="31.796875" style="187" customWidth="1"/>
    <col min="780" max="780" width="0" style="187" hidden="1" customWidth="1"/>
    <col min="781" max="782" width="16.46484375" style="187" customWidth="1"/>
    <col min="783" max="783" width="16" style="187" customWidth="1"/>
    <col min="784" max="784" width="14.19921875" style="187" customWidth="1"/>
    <col min="785" max="785" width="25.265625" style="187" customWidth="1"/>
    <col min="786" max="786" width="14.46484375" style="187" customWidth="1"/>
    <col min="787" max="787" width="0" style="187" hidden="1" customWidth="1"/>
    <col min="788" max="788" width="28.73046875" style="187" customWidth="1"/>
    <col min="789" max="790" width="18.46484375" style="187" customWidth="1"/>
    <col min="791" max="791" width="15.46484375" style="187" customWidth="1"/>
    <col min="792" max="792" width="14.796875" style="187" customWidth="1"/>
    <col min="793" max="1024" width="11.46484375" style="187"/>
    <col min="1025" max="1025" width="3" style="187" customWidth="1"/>
    <col min="1026" max="1026" width="9.265625" style="187" bestFit="1" customWidth="1"/>
    <col min="1027" max="1027" width="23.265625" style="187" customWidth="1"/>
    <col min="1028" max="1028" width="6" style="187" customWidth="1"/>
    <col min="1029" max="1029" width="27.19921875" style="187" customWidth="1"/>
    <col min="1030" max="1030" width="22.53125" style="187" customWidth="1"/>
    <col min="1031" max="1031" width="23.796875" style="187" customWidth="1"/>
    <col min="1032" max="1032" width="27.796875" style="187" customWidth="1"/>
    <col min="1033" max="1033" width="24.19921875" style="187" customWidth="1"/>
    <col min="1034" max="1034" width="25.265625" style="187" customWidth="1"/>
    <col min="1035" max="1035" width="31.796875" style="187" customWidth="1"/>
    <col min="1036" max="1036" width="0" style="187" hidden="1" customWidth="1"/>
    <col min="1037" max="1038" width="16.46484375" style="187" customWidth="1"/>
    <col min="1039" max="1039" width="16" style="187" customWidth="1"/>
    <col min="1040" max="1040" width="14.19921875" style="187" customWidth="1"/>
    <col min="1041" max="1041" width="25.265625" style="187" customWidth="1"/>
    <col min="1042" max="1042" width="14.46484375" style="187" customWidth="1"/>
    <col min="1043" max="1043" width="0" style="187" hidden="1" customWidth="1"/>
    <col min="1044" max="1044" width="28.73046875" style="187" customWidth="1"/>
    <col min="1045" max="1046" width="18.46484375" style="187" customWidth="1"/>
    <col min="1047" max="1047" width="15.46484375" style="187" customWidth="1"/>
    <col min="1048" max="1048" width="14.796875" style="187" customWidth="1"/>
    <col min="1049" max="1280" width="11.46484375" style="187"/>
    <col min="1281" max="1281" width="3" style="187" customWidth="1"/>
    <col min="1282" max="1282" width="9.265625" style="187" bestFit="1" customWidth="1"/>
    <col min="1283" max="1283" width="23.265625" style="187" customWidth="1"/>
    <col min="1284" max="1284" width="6" style="187" customWidth="1"/>
    <col min="1285" max="1285" width="27.19921875" style="187" customWidth="1"/>
    <col min="1286" max="1286" width="22.53125" style="187" customWidth="1"/>
    <col min="1287" max="1287" width="23.796875" style="187" customWidth="1"/>
    <col min="1288" max="1288" width="27.796875" style="187" customWidth="1"/>
    <col min="1289" max="1289" width="24.19921875" style="187" customWidth="1"/>
    <col min="1290" max="1290" width="25.265625" style="187" customWidth="1"/>
    <col min="1291" max="1291" width="31.796875" style="187" customWidth="1"/>
    <col min="1292" max="1292" width="0" style="187" hidden="1" customWidth="1"/>
    <col min="1293" max="1294" width="16.46484375" style="187" customWidth="1"/>
    <col min="1295" max="1295" width="16" style="187" customWidth="1"/>
    <col min="1296" max="1296" width="14.19921875" style="187" customWidth="1"/>
    <col min="1297" max="1297" width="25.265625" style="187" customWidth="1"/>
    <col min="1298" max="1298" width="14.46484375" style="187" customWidth="1"/>
    <col min="1299" max="1299" width="0" style="187" hidden="1" customWidth="1"/>
    <col min="1300" max="1300" width="28.73046875" style="187" customWidth="1"/>
    <col min="1301" max="1302" width="18.46484375" style="187" customWidth="1"/>
    <col min="1303" max="1303" width="15.46484375" style="187" customWidth="1"/>
    <col min="1304" max="1304" width="14.796875" style="187" customWidth="1"/>
    <col min="1305" max="1536" width="11.46484375" style="187"/>
    <col min="1537" max="1537" width="3" style="187" customWidth="1"/>
    <col min="1538" max="1538" width="9.265625" style="187" bestFit="1" customWidth="1"/>
    <col min="1539" max="1539" width="23.265625" style="187" customWidth="1"/>
    <col min="1540" max="1540" width="6" style="187" customWidth="1"/>
    <col min="1541" max="1541" width="27.19921875" style="187" customWidth="1"/>
    <col min="1542" max="1542" width="22.53125" style="187" customWidth="1"/>
    <col min="1543" max="1543" width="23.796875" style="187" customWidth="1"/>
    <col min="1544" max="1544" width="27.796875" style="187" customWidth="1"/>
    <col min="1545" max="1545" width="24.19921875" style="187" customWidth="1"/>
    <col min="1546" max="1546" width="25.265625" style="187" customWidth="1"/>
    <col min="1547" max="1547" width="31.796875" style="187" customWidth="1"/>
    <col min="1548" max="1548" width="0" style="187" hidden="1" customWidth="1"/>
    <col min="1549" max="1550" width="16.46484375" style="187" customWidth="1"/>
    <col min="1551" max="1551" width="16" style="187" customWidth="1"/>
    <col min="1552" max="1552" width="14.19921875" style="187" customWidth="1"/>
    <col min="1553" max="1553" width="25.265625" style="187" customWidth="1"/>
    <col min="1554" max="1554" width="14.46484375" style="187" customWidth="1"/>
    <col min="1555" max="1555" width="0" style="187" hidden="1" customWidth="1"/>
    <col min="1556" max="1556" width="28.73046875" style="187" customWidth="1"/>
    <col min="1557" max="1558" width="18.46484375" style="187" customWidth="1"/>
    <col min="1559" max="1559" width="15.46484375" style="187" customWidth="1"/>
    <col min="1560" max="1560" width="14.796875" style="187" customWidth="1"/>
    <col min="1561" max="1792" width="11.46484375" style="187"/>
    <col min="1793" max="1793" width="3" style="187" customWidth="1"/>
    <col min="1794" max="1794" width="9.265625" style="187" bestFit="1" customWidth="1"/>
    <col min="1795" max="1795" width="23.265625" style="187" customWidth="1"/>
    <col min="1796" max="1796" width="6" style="187" customWidth="1"/>
    <col min="1797" max="1797" width="27.19921875" style="187" customWidth="1"/>
    <col min="1798" max="1798" width="22.53125" style="187" customWidth="1"/>
    <col min="1799" max="1799" width="23.796875" style="187" customWidth="1"/>
    <col min="1800" max="1800" width="27.796875" style="187" customWidth="1"/>
    <col min="1801" max="1801" width="24.19921875" style="187" customWidth="1"/>
    <col min="1802" max="1802" width="25.265625" style="187" customWidth="1"/>
    <col min="1803" max="1803" width="31.796875" style="187" customWidth="1"/>
    <col min="1804" max="1804" width="0" style="187" hidden="1" customWidth="1"/>
    <col min="1805" max="1806" width="16.46484375" style="187" customWidth="1"/>
    <col min="1807" max="1807" width="16" style="187" customWidth="1"/>
    <col min="1808" max="1808" width="14.19921875" style="187" customWidth="1"/>
    <col min="1809" max="1809" width="25.265625" style="187" customWidth="1"/>
    <col min="1810" max="1810" width="14.46484375" style="187" customWidth="1"/>
    <col min="1811" max="1811" width="0" style="187" hidden="1" customWidth="1"/>
    <col min="1812" max="1812" width="28.73046875" style="187" customWidth="1"/>
    <col min="1813" max="1814" width="18.46484375" style="187" customWidth="1"/>
    <col min="1815" max="1815" width="15.46484375" style="187" customWidth="1"/>
    <col min="1816" max="1816" width="14.796875" style="187" customWidth="1"/>
    <col min="1817" max="2048" width="11.46484375" style="187"/>
    <col min="2049" max="2049" width="3" style="187" customWidth="1"/>
    <col min="2050" max="2050" width="9.265625" style="187" bestFit="1" customWidth="1"/>
    <col min="2051" max="2051" width="23.265625" style="187" customWidth="1"/>
    <col min="2052" max="2052" width="6" style="187" customWidth="1"/>
    <col min="2053" max="2053" width="27.19921875" style="187" customWidth="1"/>
    <col min="2054" max="2054" width="22.53125" style="187" customWidth="1"/>
    <col min="2055" max="2055" width="23.796875" style="187" customWidth="1"/>
    <col min="2056" max="2056" width="27.796875" style="187" customWidth="1"/>
    <col min="2057" max="2057" width="24.19921875" style="187" customWidth="1"/>
    <col min="2058" max="2058" width="25.265625" style="187" customWidth="1"/>
    <col min="2059" max="2059" width="31.796875" style="187" customWidth="1"/>
    <col min="2060" max="2060" width="0" style="187" hidden="1" customWidth="1"/>
    <col min="2061" max="2062" width="16.46484375" style="187" customWidth="1"/>
    <col min="2063" max="2063" width="16" style="187" customWidth="1"/>
    <col min="2064" max="2064" width="14.19921875" style="187" customWidth="1"/>
    <col min="2065" max="2065" width="25.265625" style="187" customWidth="1"/>
    <col min="2066" max="2066" width="14.46484375" style="187" customWidth="1"/>
    <col min="2067" max="2067" width="0" style="187" hidden="1" customWidth="1"/>
    <col min="2068" max="2068" width="28.73046875" style="187" customWidth="1"/>
    <col min="2069" max="2070" width="18.46484375" style="187" customWidth="1"/>
    <col min="2071" max="2071" width="15.46484375" style="187" customWidth="1"/>
    <col min="2072" max="2072" width="14.796875" style="187" customWidth="1"/>
    <col min="2073" max="2304" width="11.46484375" style="187"/>
    <col min="2305" max="2305" width="3" style="187" customWidth="1"/>
    <col min="2306" max="2306" width="9.265625" style="187" bestFit="1" customWidth="1"/>
    <col min="2307" max="2307" width="23.265625" style="187" customWidth="1"/>
    <col min="2308" max="2308" width="6" style="187" customWidth="1"/>
    <col min="2309" max="2309" width="27.19921875" style="187" customWidth="1"/>
    <col min="2310" max="2310" width="22.53125" style="187" customWidth="1"/>
    <col min="2311" max="2311" width="23.796875" style="187" customWidth="1"/>
    <col min="2312" max="2312" width="27.796875" style="187" customWidth="1"/>
    <col min="2313" max="2313" width="24.19921875" style="187" customWidth="1"/>
    <col min="2314" max="2314" width="25.265625" style="187" customWidth="1"/>
    <col min="2315" max="2315" width="31.796875" style="187" customWidth="1"/>
    <col min="2316" max="2316" width="0" style="187" hidden="1" customWidth="1"/>
    <col min="2317" max="2318" width="16.46484375" style="187" customWidth="1"/>
    <col min="2319" max="2319" width="16" style="187" customWidth="1"/>
    <col min="2320" max="2320" width="14.19921875" style="187" customWidth="1"/>
    <col min="2321" max="2321" width="25.265625" style="187" customWidth="1"/>
    <col min="2322" max="2322" width="14.46484375" style="187" customWidth="1"/>
    <col min="2323" max="2323" width="0" style="187" hidden="1" customWidth="1"/>
    <col min="2324" max="2324" width="28.73046875" style="187" customWidth="1"/>
    <col min="2325" max="2326" width="18.46484375" style="187" customWidth="1"/>
    <col min="2327" max="2327" width="15.46484375" style="187" customWidth="1"/>
    <col min="2328" max="2328" width="14.796875" style="187" customWidth="1"/>
    <col min="2329" max="2560" width="11.46484375" style="187"/>
    <col min="2561" max="2561" width="3" style="187" customWidth="1"/>
    <col min="2562" max="2562" width="9.265625" style="187" bestFit="1" customWidth="1"/>
    <col min="2563" max="2563" width="23.265625" style="187" customWidth="1"/>
    <col min="2564" max="2564" width="6" style="187" customWidth="1"/>
    <col min="2565" max="2565" width="27.19921875" style="187" customWidth="1"/>
    <col min="2566" max="2566" width="22.53125" style="187" customWidth="1"/>
    <col min="2567" max="2567" width="23.796875" style="187" customWidth="1"/>
    <col min="2568" max="2568" width="27.796875" style="187" customWidth="1"/>
    <col min="2569" max="2569" width="24.19921875" style="187" customWidth="1"/>
    <col min="2570" max="2570" width="25.265625" style="187" customWidth="1"/>
    <col min="2571" max="2571" width="31.796875" style="187" customWidth="1"/>
    <col min="2572" max="2572" width="0" style="187" hidden="1" customWidth="1"/>
    <col min="2573" max="2574" width="16.46484375" style="187" customWidth="1"/>
    <col min="2575" max="2575" width="16" style="187" customWidth="1"/>
    <col min="2576" max="2576" width="14.19921875" style="187" customWidth="1"/>
    <col min="2577" max="2577" width="25.265625" style="187" customWidth="1"/>
    <col min="2578" max="2578" width="14.46484375" style="187" customWidth="1"/>
    <col min="2579" max="2579" width="0" style="187" hidden="1" customWidth="1"/>
    <col min="2580" max="2580" width="28.73046875" style="187" customWidth="1"/>
    <col min="2581" max="2582" width="18.46484375" style="187" customWidth="1"/>
    <col min="2583" max="2583" width="15.46484375" style="187" customWidth="1"/>
    <col min="2584" max="2584" width="14.796875" style="187" customWidth="1"/>
    <col min="2585" max="2816" width="11.46484375" style="187"/>
    <col min="2817" max="2817" width="3" style="187" customWidth="1"/>
    <col min="2818" max="2818" width="9.265625" style="187" bestFit="1" customWidth="1"/>
    <col min="2819" max="2819" width="23.265625" style="187" customWidth="1"/>
    <col min="2820" max="2820" width="6" style="187" customWidth="1"/>
    <col min="2821" max="2821" width="27.19921875" style="187" customWidth="1"/>
    <col min="2822" max="2822" width="22.53125" style="187" customWidth="1"/>
    <col min="2823" max="2823" width="23.796875" style="187" customWidth="1"/>
    <col min="2824" max="2824" width="27.796875" style="187" customWidth="1"/>
    <col min="2825" max="2825" width="24.19921875" style="187" customWidth="1"/>
    <col min="2826" max="2826" width="25.265625" style="187" customWidth="1"/>
    <col min="2827" max="2827" width="31.796875" style="187" customWidth="1"/>
    <col min="2828" max="2828" width="0" style="187" hidden="1" customWidth="1"/>
    <col min="2829" max="2830" width="16.46484375" style="187" customWidth="1"/>
    <col min="2831" max="2831" width="16" style="187" customWidth="1"/>
    <col min="2832" max="2832" width="14.19921875" style="187" customWidth="1"/>
    <col min="2833" max="2833" width="25.265625" style="187" customWidth="1"/>
    <col min="2834" max="2834" width="14.46484375" style="187" customWidth="1"/>
    <col min="2835" max="2835" width="0" style="187" hidden="1" customWidth="1"/>
    <col min="2836" max="2836" width="28.73046875" style="187" customWidth="1"/>
    <col min="2837" max="2838" width="18.46484375" style="187" customWidth="1"/>
    <col min="2839" max="2839" width="15.46484375" style="187" customWidth="1"/>
    <col min="2840" max="2840" width="14.796875" style="187" customWidth="1"/>
    <col min="2841" max="3072" width="11.46484375" style="187"/>
    <col min="3073" max="3073" width="3" style="187" customWidth="1"/>
    <col min="3074" max="3074" width="9.265625" style="187" bestFit="1" customWidth="1"/>
    <col min="3075" max="3075" width="23.265625" style="187" customWidth="1"/>
    <col min="3076" max="3076" width="6" style="187" customWidth="1"/>
    <col min="3077" max="3077" width="27.19921875" style="187" customWidth="1"/>
    <col min="3078" max="3078" width="22.53125" style="187" customWidth="1"/>
    <col min="3079" max="3079" width="23.796875" style="187" customWidth="1"/>
    <col min="3080" max="3080" width="27.796875" style="187" customWidth="1"/>
    <col min="3081" max="3081" width="24.19921875" style="187" customWidth="1"/>
    <col min="3082" max="3082" width="25.265625" style="187" customWidth="1"/>
    <col min="3083" max="3083" width="31.796875" style="187" customWidth="1"/>
    <col min="3084" max="3084" width="0" style="187" hidden="1" customWidth="1"/>
    <col min="3085" max="3086" width="16.46484375" style="187" customWidth="1"/>
    <col min="3087" max="3087" width="16" style="187" customWidth="1"/>
    <col min="3088" max="3088" width="14.19921875" style="187" customWidth="1"/>
    <col min="3089" max="3089" width="25.265625" style="187" customWidth="1"/>
    <col min="3090" max="3090" width="14.46484375" style="187" customWidth="1"/>
    <col min="3091" max="3091" width="0" style="187" hidden="1" customWidth="1"/>
    <col min="3092" max="3092" width="28.73046875" style="187" customWidth="1"/>
    <col min="3093" max="3094" width="18.46484375" style="187" customWidth="1"/>
    <col min="3095" max="3095" width="15.46484375" style="187" customWidth="1"/>
    <col min="3096" max="3096" width="14.796875" style="187" customWidth="1"/>
    <col min="3097" max="3328" width="11.46484375" style="187"/>
    <col min="3329" max="3329" width="3" style="187" customWidth="1"/>
    <col min="3330" max="3330" width="9.265625" style="187" bestFit="1" customWidth="1"/>
    <col min="3331" max="3331" width="23.265625" style="187" customWidth="1"/>
    <col min="3332" max="3332" width="6" style="187" customWidth="1"/>
    <col min="3333" max="3333" width="27.19921875" style="187" customWidth="1"/>
    <col min="3334" max="3334" width="22.53125" style="187" customWidth="1"/>
    <col min="3335" max="3335" width="23.796875" style="187" customWidth="1"/>
    <col min="3336" max="3336" width="27.796875" style="187" customWidth="1"/>
    <col min="3337" max="3337" width="24.19921875" style="187" customWidth="1"/>
    <col min="3338" max="3338" width="25.265625" style="187" customWidth="1"/>
    <col min="3339" max="3339" width="31.796875" style="187" customWidth="1"/>
    <col min="3340" max="3340" width="0" style="187" hidden="1" customWidth="1"/>
    <col min="3341" max="3342" width="16.46484375" style="187" customWidth="1"/>
    <col min="3343" max="3343" width="16" style="187" customWidth="1"/>
    <col min="3344" max="3344" width="14.19921875" style="187" customWidth="1"/>
    <col min="3345" max="3345" width="25.265625" style="187" customWidth="1"/>
    <col min="3346" max="3346" width="14.46484375" style="187" customWidth="1"/>
    <col min="3347" max="3347" width="0" style="187" hidden="1" customWidth="1"/>
    <col min="3348" max="3348" width="28.73046875" style="187" customWidth="1"/>
    <col min="3349" max="3350" width="18.46484375" style="187" customWidth="1"/>
    <col min="3351" max="3351" width="15.46484375" style="187" customWidth="1"/>
    <col min="3352" max="3352" width="14.796875" style="187" customWidth="1"/>
    <col min="3353" max="3584" width="11.46484375" style="187"/>
    <col min="3585" max="3585" width="3" style="187" customWidth="1"/>
    <col min="3586" max="3586" width="9.265625" style="187" bestFit="1" customWidth="1"/>
    <col min="3587" max="3587" width="23.265625" style="187" customWidth="1"/>
    <col min="3588" max="3588" width="6" style="187" customWidth="1"/>
    <col min="3589" max="3589" width="27.19921875" style="187" customWidth="1"/>
    <col min="3590" max="3590" width="22.53125" style="187" customWidth="1"/>
    <col min="3591" max="3591" width="23.796875" style="187" customWidth="1"/>
    <col min="3592" max="3592" width="27.796875" style="187" customWidth="1"/>
    <col min="3593" max="3593" width="24.19921875" style="187" customWidth="1"/>
    <col min="3594" max="3594" width="25.265625" style="187" customWidth="1"/>
    <col min="3595" max="3595" width="31.796875" style="187" customWidth="1"/>
    <col min="3596" max="3596" width="0" style="187" hidden="1" customWidth="1"/>
    <col min="3597" max="3598" width="16.46484375" style="187" customWidth="1"/>
    <col min="3599" max="3599" width="16" style="187" customWidth="1"/>
    <col min="3600" max="3600" width="14.19921875" style="187" customWidth="1"/>
    <col min="3601" max="3601" width="25.265625" style="187" customWidth="1"/>
    <col min="3602" max="3602" width="14.46484375" style="187" customWidth="1"/>
    <col min="3603" max="3603" width="0" style="187" hidden="1" customWidth="1"/>
    <col min="3604" max="3604" width="28.73046875" style="187" customWidth="1"/>
    <col min="3605" max="3606" width="18.46484375" style="187" customWidth="1"/>
    <col min="3607" max="3607" width="15.46484375" style="187" customWidth="1"/>
    <col min="3608" max="3608" width="14.796875" style="187" customWidth="1"/>
    <col min="3609" max="3840" width="11.46484375" style="187"/>
    <col min="3841" max="3841" width="3" style="187" customWidth="1"/>
    <col min="3842" max="3842" width="9.265625" style="187" bestFit="1" customWidth="1"/>
    <col min="3843" max="3843" width="23.265625" style="187" customWidth="1"/>
    <col min="3844" max="3844" width="6" style="187" customWidth="1"/>
    <col min="3845" max="3845" width="27.19921875" style="187" customWidth="1"/>
    <col min="3846" max="3846" width="22.53125" style="187" customWidth="1"/>
    <col min="3847" max="3847" width="23.796875" style="187" customWidth="1"/>
    <col min="3848" max="3848" width="27.796875" style="187" customWidth="1"/>
    <col min="3849" max="3849" width="24.19921875" style="187" customWidth="1"/>
    <col min="3850" max="3850" width="25.265625" style="187" customWidth="1"/>
    <col min="3851" max="3851" width="31.796875" style="187" customWidth="1"/>
    <col min="3852" max="3852" width="0" style="187" hidden="1" customWidth="1"/>
    <col min="3853" max="3854" width="16.46484375" style="187" customWidth="1"/>
    <col min="3855" max="3855" width="16" style="187" customWidth="1"/>
    <col min="3856" max="3856" width="14.19921875" style="187" customWidth="1"/>
    <col min="3857" max="3857" width="25.265625" style="187" customWidth="1"/>
    <col min="3858" max="3858" width="14.46484375" style="187" customWidth="1"/>
    <col min="3859" max="3859" width="0" style="187" hidden="1" customWidth="1"/>
    <col min="3860" max="3860" width="28.73046875" style="187" customWidth="1"/>
    <col min="3861" max="3862" width="18.46484375" style="187" customWidth="1"/>
    <col min="3863" max="3863" width="15.46484375" style="187" customWidth="1"/>
    <col min="3864" max="3864" width="14.796875" style="187" customWidth="1"/>
    <col min="3865" max="4096" width="11.46484375" style="187"/>
    <col min="4097" max="4097" width="3" style="187" customWidth="1"/>
    <col min="4098" max="4098" width="9.265625" style="187" bestFit="1" customWidth="1"/>
    <col min="4099" max="4099" width="23.265625" style="187" customWidth="1"/>
    <col min="4100" max="4100" width="6" style="187" customWidth="1"/>
    <col min="4101" max="4101" width="27.19921875" style="187" customWidth="1"/>
    <col min="4102" max="4102" width="22.53125" style="187" customWidth="1"/>
    <col min="4103" max="4103" width="23.796875" style="187" customWidth="1"/>
    <col min="4104" max="4104" width="27.796875" style="187" customWidth="1"/>
    <col min="4105" max="4105" width="24.19921875" style="187" customWidth="1"/>
    <col min="4106" max="4106" width="25.265625" style="187" customWidth="1"/>
    <col min="4107" max="4107" width="31.796875" style="187" customWidth="1"/>
    <col min="4108" max="4108" width="0" style="187" hidden="1" customWidth="1"/>
    <col min="4109" max="4110" width="16.46484375" style="187" customWidth="1"/>
    <col min="4111" max="4111" width="16" style="187" customWidth="1"/>
    <col min="4112" max="4112" width="14.19921875" style="187" customWidth="1"/>
    <col min="4113" max="4113" width="25.265625" style="187" customWidth="1"/>
    <col min="4114" max="4114" width="14.46484375" style="187" customWidth="1"/>
    <col min="4115" max="4115" width="0" style="187" hidden="1" customWidth="1"/>
    <col min="4116" max="4116" width="28.73046875" style="187" customWidth="1"/>
    <col min="4117" max="4118" width="18.46484375" style="187" customWidth="1"/>
    <col min="4119" max="4119" width="15.46484375" style="187" customWidth="1"/>
    <col min="4120" max="4120" width="14.796875" style="187" customWidth="1"/>
    <col min="4121" max="4352" width="11.46484375" style="187"/>
    <col min="4353" max="4353" width="3" style="187" customWidth="1"/>
    <col min="4354" max="4354" width="9.265625" style="187" bestFit="1" customWidth="1"/>
    <col min="4355" max="4355" width="23.265625" style="187" customWidth="1"/>
    <col min="4356" max="4356" width="6" style="187" customWidth="1"/>
    <col min="4357" max="4357" width="27.19921875" style="187" customWidth="1"/>
    <col min="4358" max="4358" width="22.53125" style="187" customWidth="1"/>
    <col min="4359" max="4359" width="23.796875" style="187" customWidth="1"/>
    <col min="4360" max="4360" width="27.796875" style="187" customWidth="1"/>
    <col min="4361" max="4361" width="24.19921875" style="187" customWidth="1"/>
    <col min="4362" max="4362" width="25.265625" style="187" customWidth="1"/>
    <col min="4363" max="4363" width="31.796875" style="187" customWidth="1"/>
    <col min="4364" max="4364" width="0" style="187" hidden="1" customWidth="1"/>
    <col min="4365" max="4366" width="16.46484375" style="187" customWidth="1"/>
    <col min="4367" max="4367" width="16" style="187" customWidth="1"/>
    <col min="4368" max="4368" width="14.19921875" style="187" customWidth="1"/>
    <col min="4369" max="4369" width="25.265625" style="187" customWidth="1"/>
    <col min="4370" max="4370" width="14.46484375" style="187" customWidth="1"/>
    <col min="4371" max="4371" width="0" style="187" hidden="1" customWidth="1"/>
    <col min="4372" max="4372" width="28.73046875" style="187" customWidth="1"/>
    <col min="4373" max="4374" width="18.46484375" style="187" customWidth="1"/>
    <col min="4375" max="4375" width="15.46484375" style="187" customWidth="1"/>
    <col min="4376" max="4376" width="14.796875" style="187" customWidth="1"/>
    <col min="4377" max="4608" width="11.46484375" style="187"/>
    <col min="4609" max="4609" width="3" style="187" customWidth="1"/>
    <col min="4610" max="4610" width="9.265625" style="187" bestFit="1" customWidth="1"/>
    <col min="4611" max="4611" width="23.265625" style="187" customWidth="1"/>
    <col min="4612" max="4612" width="6" style="187" customWidth="1"/>
    <col min="4613" max="4613" width="27.19921875" style="187" customWidth="1"/>
    <col min="4614" max="4614" width="22.53125" style="187" customWidth="1"/>
    <col min="4615" max="4615" width="23.796875" style="187" customWidth="1"/>
    <col min="4616" max="4616" width="27.796875" style="187" customWidth="1"/>
    <col min="4617" max="4617" width="24.19921875" style="187" customWidth="1"/>
    <col min="4618" max="4618" width="25.265625" style="187" customWidth="1"/>
    <col min="4619" max="4619" width="31.796875" style="187" customWidth="1"/>
    <col min="4620" max="4620" width="0" style="187" hidden="1" customWidth="1"/>
    <col min="4621" max="4622" width="16.46484375" style="187" customWidth="1"/>
    <col min="4623" max="4623" width="16" style="187" customWidth="1"/>
    <col min="4624" max="4624" width="14.19921875" style="187" customWidth="1"/>
    <col min="4625" max="4625" width="25.265625" style="187" customWidth="1"/>
    <col min="4626" max="4626" width="14.46484375" style="187" customWidth="1"/>
    <col min="4627" max="4627" width="0" style="187" hidden="1" customWidth="1"/>
    <col min="4628" max="4628" width="28.73046875" style="187" customWidth="1"/>
    <col min="4629" max="4630" width="18.46484375" style="187" customWidth="1"/>
    <col min="4631" max="4631" width="15.46484375" style="187" customWidth="1"/>
    <col min="4632" max="4632" width="14.796875" style="187" customWidth="1"/>
    <col min="4633" max="4864" width="11.46484375" style="187"/>
    <col min="4865" max="4865" width="3" style="187" customWidth="1"/>
    <col min="4866" max="4866" width="9.265625" style="187" bestFit="1" customWidth="1"/>
    <col min="4867" max="4867" width="23.265625" style="187" customWidth="1"/>
    <col min="4868" max="4868" width="6" style="187" customWidth="1"/>
    <col min="4869" max="4869" width="27.19921875" style="187" customWidth="1"/>
    <col min="4870" max="4870" width="22.53125" style="187" customWidth="1"/>
    <col min="4871" max="4871" width="23.796875" style="187" customWidth="1"/>
    <col min="4872" max="4872" width="27.796875" style="187" customWidth="1"/>
    <col min="4873" max="4873" width="24.19921875" style="187" customWidth="1"/>
    <col min="4874" max="4874" width="25.265625" style="187" customWidth="1"/>
    <col min="4875" max="4875" width="31.796875" style="187" customWidth="1"/>
    <col min="4876" max="4876" width="0" style="187" hidden="1" customWidth="1"/>
    <col min="4877" max="4878" width="16.46484375" style="187" customWidth="1"/>
    <col min="4879" max="4879" width="16" style="187" customWidth="1"/>
    <col min="4880" max="4880" width="14.19921875" style="187" customWidth="1"/>
    <col min="4881" max="4881" width="25.265625" style="187" customWidth="1"/>
    <col min="4882" max="4882" width="14.46484375" style="187" customWidth="1"/>
    <col min="4883" max="4883" width="0" style="187" hidden="1" customWidth="1"/>
    <col min="4884" max="4884" width="28.73046875" style="187" customWidth="1"/>
    <col min="4885" max="4886" width="18.46484375" style="187" customWidth="1"/>
    <col min="4887" max="4887" width="15.46484375" style="187" customWidth="1"/>
    <col min="4888" max="4888" width="14.796875" style="187" customWidth="1"/>
    <col min="4889" max="5120" width="11.46484375" style="187"/>
    <col min="5121" max="5121" width="3" style="187" customWidth="1"/>
    <col min="5122" max="5122" width="9.265625" style="187" bestFit="1" customWidth="1"/>
    <col min="5123" max="5123" width="23.265625" style="187" customWidth="1"/>
    <col min="5124" max="5124" width="6" style="187" customWidth="1"/>
    <col min="5125" max="5125" width="27.19921875" style="187" customWidth="1"/>
    <col min="5126" max="5126" width="22.53125" style="187" customWidth="1"/>
    <col min="5127" max="5127" width="23.796875" style="187" customWidth="1"/>
    <col min="5128" max="5128" width="27.796875" style="187" customWidth="1"/>
    <col min="5129" max="5129" width="24.19921875" style="187" customWidth="1"/>
    <col min="5130" max="5130" width="25.265625" style="187" customWidth="1"/>
    <col min="5131" max="5131" width="31.796875" style="187" customWidth="1"/>
    <col min="5132" max="5132" width="0" style="187" hidden="1" customWidth="1"/>
    <col min="5133" max="5134" width="16.46484375" style="187" customWidth="1"/>
    <col min="5135" max="5135" width="16" style="187" customWidth="1"/>
    <col min="5136" max="5136" width="14.19921875" style="187" customWidth="1"/>
    <col min="5137" max="5137" width="25.265625" style="187" customWidth="1"/>
    <col min="5138" max="5138" width="14.46484375" style="187" customWidth="1"/>
    <col min="5139" max="5139" width="0" style="187" hidden="1" customWidth="1"/>
    <col min="5140" max="5140" width="28.73046875" style="187" customWidth="1"/>
    <col min="5141" max="5142" width="18.46484375" style="187" customWidth="1"/>
    <col min="5143" max="5143" width="15.46484375" style="187" customWidth="1"/>
    <col min="5144" max="5144" width="14.796875" style="187" customWidth="1"/>
    <col min="5145" max="5376" width="11.46484375" style="187"/>
    <col min="5377" max="5377" width="3" style="187" customWidth="1"/>
    <col min="5378" max="5378" width="9.265625" style="187" bestFit="1" customWidth="1"/>
    <col min="5379" max="5379" width="23.265625" style="187" customWidth="1"/>
    <col min="5380" max="5380" width="6" style="187" customWidth="1"/>
    <col min="5381" max="5381" width="27.19921875" style="187" customWidth="1"/>
    <col min="5382" max="5382" width="22.53125" style="187" customWidth="1"/>
    <col min="5383" max="5383" width="23.796875" style="187" customWidth="1"/>
    <col min="5384" max="5384" width="27.796875" style="187" customWidth="1"/>
    <col min="5385" max="5385" width="24.19921875" style="187" customWidth="1"/>
    <col min="5386" max="5386" width="25.265625" style="187" customWidth="1"/>
    <col min="5387" max="5387" width="31.796875" style="187" customWidth="1"/>
    <col min="5388" max="5388" width="0" style="187" hidden="1" customWidth="1"/>
    <col min="5389" max="5390" width="16.46484375" style="187" customWidth="1"/>
    <col min="5391" max="5391" width="16" style="187" customWidth="1"/>
    <col min="5392" max="5392" width="14.19921875" style="187" customWidth="1"/>
    <col min="5393" max="5393" width="25.265625" style="187" customWidth="1"/>
    <col min="5394" max="5394" width="14.46484375" style="187" customWidth="1"/>
    <col min="5395" max="5395" width="0" style="187" hidden="1" customWidth="1"/>
    <col min="5396" max="5396" width="28.73046875" style="187" customWidth="1"/>
    <col min="5397" max="5398" width="18.46484375" style="187" customWidth="1"/>
    <col min="5399" max="5399" width="15.46484375" style="187" customWidth="1"/>
    <col min="5400" max="5400" width="14.796875" style="187" customWidth="1"/>
    <col min="5401" max="5632" width="11.46484375" style="187"/>
    <col min="5633" max="5633" width="3" style="187" customWidth="1"/>
    <col min="5634" max="5634" width="9.265625" style="187" bestFit="1" customWidth="1"/>
    <col min="5635" max="5635" width="23.265625" style="187" customWidth="1"/>
    <col min="5636" max="5636" width="6" style="187" customWidth="1"/>
    <col min="5637" max="5637" width="27.19921875" style="187" customWidth="1"/>
    <col min="5638" max="5638" width="22.53125" style="187" customWidth="1"/>
    <col min="5639" max="5639" width="23.796875" style="187" customWidth="1"/>
    <col min="5640" max="5640" width="27.796875" style="187" customWidth="1"/>
    <col min="5641" max="5641" width="24.19921875" style="187" customWidth="1"/>
    <col min="5642" max="5642" width="25.265625" style="187" customWidth="1"/>
    <col min="5643" max="5643" width="31.796875" style="187" customWidth="1"/>
    <col min="5644" max="5644" width="0" style="187" hidden="1" customWidth="1"/>
    <col min="5645" max="5646" width="16.46484375" style="187" customWidth="1"/>
    <col min="5647" max="5647" width="16" style="187" customWidth="1"/>
    <col min="5648" max="5648" width="14.19921875" style="187" customWidth="1"/>
    <col min="5649" max="5649" width="25.265625" style="187" customWidth="1"/>
    <col min="5650" max="5650" width="14.46484375" style="187" customWidth="1"/>
    <col min="5651" max="5651" width="0" style="187" hidden="1" customWidth="1"/>
    <col min="5652" max="5652" width="28.73046875" style="187" customWidth="1"/>
    <col min="5653" max="5654" width="18.46484375" style="187" customWidth="1"/>
    <col min="5655" max="5655" width="15.46484375" style="187" customWidth="1"/>
    <col min="5656" max="5656" width="14.796875" style="187" customWidth="1"/>
    <col min="5657" max="5888" width="11.46484375" style="187"/>
    <col min="5889" max="5889" width="3" style="187" customWidth="1"/>
    <col min="5890" max="5890" width="9.265625" style="187" bestFit="1" customWidth="1"/>
    <col min="5891" max="5891" width="23.265625" style="187" customWidth="1"/>
    <col min="5892" max="5892" width="6" style="187" customWidth="1"/>
    <col min="5893" max="5893" width="27.19921875" style="187" customWidth="1"/>
    <col min="5894" max="5894" width="22.53125" style="187" customWidth="1"/>
    <col min="5895" max="5895" width="23.796875" style="187" customWidth="1"/>
    <col min="5896" max="5896" width="27.796875" style="187" customWidth="1"/>
    <col min="5897" max="5897" width="24.19921875" style="187" customWidth="1"/>
    <col min="5898" max="5898" width="25.265625" style="187" customWidth="1"/>
    <col min="5899" max="5899" width="31.796875" style="187" customWidth="1"/>
    <col min="5900" max="5900" width="0" style="187" hidden="1" customWidth="1"/>
    <col min="5901" max="5902" width="16.46484375" style="187" customWidth="1"/>
    <col min="5903" max="5903" width="16" style="187" customWidth="1"/>
    <col min="5904" max="5904" width="14.19921875" style="187" customWidth="1"/>
    <col min="5905" max="5905" width="25.265625" style="187" customWidth="1"/>
    <col min="5906" max="5906" width="14.46484375" style="187" customWidth="1"/>
    <col min="5907" max="5907" width="0" style="187" hidden="1" customWidth="1"/>
    <col min="5908" max="5908" width="28.73046875" style="187" customWidth="1"/>
    <col min="5909" max="5910" width="18.46484375" style="187" customWidth="1"/>
    <col min="5911" max="5911" width="15.46484375" style="187" customWidth="1"/>
    <col min="5912" max="5912" width="14.796875" style="187" customWidth="1"/>
    <col min="5913" max="6144" width="11.46484375" style="187"/>
    <col min="6145" max="6145" width="3" style="187" customWidth="1"/>
    <col min="6146" max="6146" width="9.265625" style="187" bestFit="1" customWidth="1"/>
    <col min="6147" max="6147" width="23.265625" style="187" customWidth="1"/>
    <col min="6148" max="6148" width="6" style="187" customWidth="1"/>
    <col min="6149" max="6149" width="27.19921875" style="187" customWidth="1"/>
    <col min="6150" max="6150" width="22.53125" style="187" customWidth="1"/>
    <col min="6151" max="6151" width="23.796875" style="187" customWidth="1"/>
    <col min="6152" max="6152" width="27.796875" style="187" customWidth="1"/>
    <col min="6153" max="6153" width="24.19921875" style="187" customWidth="1"/>
    <col min="6154" max="6154" width="25.265625" style="187" customWidth="1"/>
    <col min="6155" max="6155" width="31.796875" style="187" customWidth="1"/>
    <col min="6156" max="6156" width="0" style="187" hidden="1" customWidth="1"/>
    <col min="6157" max="6158" width="16.46484375" style="187" customWidth="1"/>
    <col min="6159" max="6159" width="16" style="187" customWidth="1"/>
    <col min="6160" max="6160" width="14.19921875" style="187" customWidth="1"/>
    <col min="6161" max="6161" width="25.265625" style="187" customWidth="1"/>
    <col min="6162" max="6162" width="14.46484375" style="187" customWidth="1"/>
    <col min="6163" max="6163" width="0" style="187" hidden="1" customWidth="1"/>
    <col min="6164" max="6164" width="28.73046875" style="187" customWidth="1"/>
    <col min="6165" max="6166" width="18.46484375" style="187" customWidth="1"/>
    <col min="6167" max="6167" width="15.46484375" style="187" customWidth="1"/>
    <col min="6168" max="6168" width="14.796875" style="187" customWidth="1"/>
    <col min="6169" max="6400" width="11.46484375" style="187"/>
    <col min="6401" max="6401" width="3" style="187" customWidth="1"/>
    <col min="6402" max="6402" width="9.265625" style="187" bestFit="1" customWidth="1"/>
    <col min="6403" max="6403" width="23.265625" style="187" customWidth="1"/>
    <col min="6404" max="6404" width="6" style="187" customWidth="1"/>
    <col min="6405" max="6405" width="27.19921875" style="187" customWidth="1"/>
    <col min="6406" max="6406" width="22.53125" style="187" customWidth="1"/>
    <col min="6407" max="6407" width="23.796875" style="187" customWidth="1"/>
    <col min="6408" max="6408" width="27.796875" style="187" customWidth="1"/>
    <col min="6409" max="6409" width="24.19921875" style="187" customWidth="1"/>
    <col min="6410" max="6410" width="25.265625" style="187" customWidth="1"/>
    <col min="6411" max="6411" width="31.796875" style="187" customWidth="1"/>
    <col min="6412" max="6412" width="0" style="187" hidden="1" customWidth="1"/>
    <col min="6413" max="6414" width="16.46484375" style="187" customWidth="1"/>
    <col min="6415" max="6415" width="16" style="187" customWidth="1"/>
    <col min="6416" max="6416" width="14.19921875" style="187" customWidth="1"/>
    <col min="6417" max="6417" width="25.265625" style="187" customWidth="1"/>
    <col min="6418" max="6418" width="14.46484375" style="187" customWidth="1"/>
    <col min="6419" max="6419" width="0" style="187" hidden="1" customWidth="1"/>
    <col min="6420" max="6420" width="28.73046875" style="187" customWidth="1"/>
    <col min="6421" max="6422" width="18.46484375" style="187" customWidth="1"/>
    <col min="6423" max="6423" width="15.46484375" style="187" customWidth="1"/>
    <col min="6424" max="6424" width="14.796875" style="187" customWidth="1"/>
    <col min="6425" max="6656" width="11.46484375" style="187"/>
    <col min="6657" max="6657" width="3" style="187" customWidth="1"/>
    <col min="6658" max="6658" width="9.265625" style="187" bestFit="1" customWidth="1"/>
    <col min="6659" max="6659" width="23.265625" style="187" customWidth="1"/>
    <col min="6660" max="6660" width="6" style="187" customWidth="1"/>
    <col min="6661" max="6661" width="27.19921875" style="187" customWidth="1"/>
    <col min="6662" max="6662" width="22.53125" style="187" customWidth="1"/>
    <col min="6663" max="6663" width="23.796875" style="187" customWidth="1"/>
    <col min="6664" max="6664" width="27.796875" style="187" customWidth="1"/>
    <col min="6665" max="6665" width="24.19921875" style="187" customWidth="1"/>
    <col min="6666" max="6666" width="25.265625" style="187" customWidth="1"/>
    <col min="6667" max="6667" width="31.796875" style="187" customWidth="1"/>
    <col min="6668" max="6668" width="0" style="187" hidden="1" customWidth="1"/>
    <col min="6669" max="6670" width="16.46484375" style="187" customWidth="1"/>
    <col min="6671" max="6671" width="16" style="187" customWidth="1"/>
    <col min="6672" max="6672" width="14.19921875" style="187" customWidth="1"/>
    <col min="6673" max="6673" width="25.265625" style="187" customWidth="1"/>
    <col min="6674" max="6674" width="14.46484375" style="187" customWidth="1"/>
    <col min="6675" max="6675" width="0" style="187" hidden="1" customWidth="1"/>
    <col min="6676" max="6676" width="28.73046875" style="187" customWidth="1"/>
    <col min="6677" max="6678" width="18.46484375" style="187" customWidth="1"/>
    <col min="6679" max="6679" width="15.46484375" style="187" customWidth="1"/>
    <col min="6680" max="6680" width="14.796875" style="187" customWidth="1"/>
    <col min="6681" max="6912" width="11.46484375" style="187"/>
    <col min="6913" max="6913" width="3" style="187" customWidth="1"/>
    <col min="6914" max="6914" width="9.265625" style="187" bestFit="1" customWidth="1"/>
    <col min="6915" max="6915" width="23.265625" style="187" customWidth="1"/>
    <col min="6916" max="6916" width="6" style="187" customWidth="1"/>
    <col min="6917" max="6917" width="27.19921875" style="187" customWidth="1"/>
    <col min="6918" max="6918" width="22.53125" style="187" customWidth="1"/>
    <col min="6919" max="6919" width="23.796875" style="187" customWidth="1"/>
    <col min="6920" max="6920" width="27.796875" style="187" customWidth="1"/>
    <col min="6921" max="6921" width="24.19921875" style="187" customWidth="1"/>
    <col min="6922" max="6922" width="25.265625" style="187" customWidth="1"/>
    <col min="6923" max="6923" width="31.796875" style="187" customWidth="1"/>
    <col min="6924" max="6924" width="0" style="187" hidden="1" customWidth="1"/>
    <col min="6925" max="6926" width="16.46484375" style="187" customWidth="1"/>
    <col min="6927" max="6927" width="16" style="187" customWidth="1"/>
    <col min="6928" max="6928" width="14.19921875" style="187" customWidth="1"/>
    <col min="6929" max="6929" width="25.265625" style="187" customWidth="1"/>
    <col min="6930" max="6930" width="14.46484375" style="187" customWidth="1"/>
    <col min="6931" max="6931" width="0" style="187" hidden="1" customWidth="1"/>
    <col min="6932" max="6932" width="28.73046875" style="187" customWidth="1"/>
    <col min="6933" max="6934" width="18.46484375" style="187" customWidth="1"/>
    <col min="6935" max="6935" width="15.46484375" style="187" customWidth="1"/>
    <col min="6936" max="6936" width="14.796875" style="187" customWidth="1"/>
    <col min="6937" max="7168" width="11.46484375" style="187"/>
    <col min="7169" max="7169" width="3" style="187" customWidth="1"/>
    <col min="7170" max="7170" width="9.265625" style="187" bestFit="1" customWidth="1"/>
    <col min="7171" max="7171" width="23.265625" style="187" customWidth="1"/>
    <col min="7172" max="7172" width="6" style="187" customWidth="1"/>
    <col min="7173" max="7173" width="27.19921875" style="187" customWidth="1"/>
    <col min="7174" max="7174" width="22.53125" style="187" customWidth="1"/>
    <col min="7175" max="7175" width="23.796875" style="187" customWidth="1"/>
    <col min="7176" max="7176" width="27.796875" style="187" customWidth="1"/>
    <col min="7177" max="7177" width="24.19921875" style="187" customWidth="1"/>
    <col min="7178" max="7178" width="25.265625" style="187" customWidth="1"/>
    <col min="7179" max="7179" width="31.796875" style="187" customWidth="1"/>
    <col min="7180" max="7180" width="0" style="187" hidden="1" customWidth="1"/>
    <col min="7181" max="7182" width="16.46484375" style="187" customWidth="1"/>
    <col min="7183" max="7183" width="16" style="187" customWidth="1"/>
    <col min="7184" max="7184" width="14.19921875" style="187" customWidth="1"/>
    <col min="7185" max="7185" width="25.265625" style="187" customWidth="1"/>
    <col min="7186" max="7186" width="14.46484375" style="187" customWidth="1"/>
    <col min="7187" max="7187" width="0" style="187" hidden="1" customWidth="1"/>
    <col min="7188" max="7188" width="28.73046875" style="187" customWidth="1"/>
    <col min="7189" max="7190" width="18.46484375" style="187" customWidth="1"/>
    <col min="7191" max="7191" width="15.46484375" style="187" customWidth="1"/>
    <col min="7192" max="7192" width="14.796875" style="187" customWidth="1"/>
    <col min="7193" max="7424" width="11.46484375" style="187"/>
    <col min="7425" max="7425" width="3" style="187" customWidth="1"/>
    <col min="7426" max="7426" width="9.265625" style="187" bestFit="1" customWidth="1"/>
    <col min="7427" max="7427" width="23.265625" style="187" customWidth="1"/>
    <col min="7428" max="7428" width="6" style="187" customWidth="1"/>
    <col min="7429" max="7429" width="27.19921875" style="187" customWidth="1"/>
    <col min="7430" max="7430" width="22.53125" style="187" customWidth="1"/>
    <col min="7431" max="7431" width="23.796875" style="187" customWidth="1"/>
    <col min="7432" max="7432" width="27.796875" style="187" customWidth="1"/>
    <col min="7433" max="7433" width="24.19921875" style="187" customWidth="1"/>
    <col min="7434" max="7434" width="25.265625" style="187" customWidth="1"/>
    <col min="7435" max="7435" width="31.796875" style="187" customWidth="1"/>
    <col min="7436" max="7436" width="0" style="187" hidden="1" customWidth="1"/>
    <col min="7437" max="7438" width="16.46484375" style="187" customWidth="1"/>
    <col min="7439" max="7439" width="16" style="187" customWidth="1"/>
    <col min="7440" max="7440" width="14.19921875" style="187" customWidth="1"/>
    <col min="7441" max="7441" width="25.265625" style="187" customWidth="1"/>
    <col min="7442" max="7442" width="14.46484375" style="187" customWidth="1"/>
    <col min="7443" max="7443" width="0" style="187" hidden="1" customWidth="1"/>
    <col min="7444" max="7444" width="28.73046875" style="187" customWidth="1"/>
    <col min="7445" max="7446" width="18.46484375" style="187" customWidth="1"/>
    <col min="7447" max="7447" width="15.46484375" style="187" customWidth="1"/>
    <col min="7448" max="7448" width="14.796875" style="187" customWidth="1"/>
    <col min="7449" max="7680" width="11.46484375" style="187"/>
    <col min="7681" max="7681" width="3" style="187" customWidth="1"/>
    <col min="7682" max="7682" width="9.265625" style="187" bestFit="1" customWidth="1"/>
    <col min="7683" max="7683" width="23.265625" style="187" customWidth="1"/>
    <col min="7684" max="7684" width="6" style="187" customWidth="1"/>
    <col min="7685" max="7685" width="27.19921875" style="187" customWidth="1"/>
    <col min="7686" max="7686" width="22.53125" style="187" customWidth="1"/>
    <col min="7687" max="7687" width="23.796875" style="187" customWidth="1"/>
    <col min="7688" max="7688" width="27.796875" style="187" customWidth="1"/>
    <col min="7689" max="7689" width="24.19921875" style="187" customWidth="1"/>
    <col min="7690" max="7690" width="25.265625" style="187" customWidth="1"/>
    <col min="7691" max="7691" width="31.796875" style="187" customWidth="1"/>
    <col min="7692" max="7692" width="0" style="187" hidden="1" customWidth="1"/>
    <col min="7693" max="7694" width="16.46484375" style="187" customWidth="1"/>
    <col min="7695" max="7695" width="16" style="187" customWidth="1"/>
    <col min="7696" max="7696" width="14.19921875" style="187" customWidth="1"/>
    <col min="7697" max="7697" width="25.265625" style="187" customWidth="1"/>
    <col min="7698" max="7698" width="14.46484375" style="187" customWidth="1"/>
    <col min="7699" max="7699" width="0" style="187" hidden="1" customWidth="1"/>
    <col min="7700" max="7700" width="28.73046875" style="187" customWidth="1"/>
    <col min="7701" max="7702" width="18.46484375" style="187" customWidth="1"/>
    <col min="7703" max="7703" width="15.46484375" style="187" customWidth="1"/>
    <col min="7704" max="7704" width="14.796875" style="187" customWidth="1"/>
    <col min="7705" max="7936" width="11.46484375" style="187"/>
    <col min="7937" max="7937" width="3" style="187" customWidth="1"/>
    <col min="7938" max="7938" width="9.265625" style="187" bestFit="1" customWidth="1"/>
    <col min="7939" max="7939" width="23.265625" style="187" customWidth="1"/>
    <col min="7940" max="7940" width="6" style="187" customWidth="1"/>
    <col min="7941" max="7941" width="27.19921875" style="187" customWidth="1"/>
    <col min="7942" max="7942" width="22.53125" style="187" customWidth="1"/>
    <col min="7943" max="7943" width="23.796875" style="187" customWidth="1"/>
    <col min="7944" max="7944" width="27.796875" style="187" customWidth="1"/>
    <col min="7945" max="7945" width="24.19921875" style="187" customWidth="1"/>
    <col min="7946" max="7946" width="25.265625" style="187" customWidth="1"/>
    <col min="7947" max="7947" width="31.796875" style="187" customWidth="1"/>
    <col min="7948" max="7948" width="0" style="187" hidden="1" customWidth="1"/>
    <col min="7949" max="7950" width="16.46484375" style="187" customWidth="1"/>
    <col min="7951" max="7951" width="16" style="187" customWidth="1"/>
    <col min="7952" max="7952" width="14.19921875" style="187" customWidth="1"/>
    <col min="7953" max="7953" width="25.265625" style="187" customWidth="1"/>
    <col min="7954" max="7954" width="14.46484375" style="187" customWidth="1"/>
    <col min="7955" max="7955" width="0" style="187" hidden="1" customWidth="1"/>
    <col min="7956" max="7956" width="28.73046875" style="187" customWidth="1"/>
    <col min="7957" max="7958" width="18.46484375" style="187" customWidth="1"/>
    <col min="7959" max="7959" width="15.46484375" style="187" customWidth="1"/>
    <col min="7960" max="7960" width="14.796875" style="187" customWidth="1"/>
    <col min="7961" max="8192" width="11.46484375" style="187"/>
    <col min="8193" max="8193" width="3" style="187" customWidth="1"/>
    <col min="8194" max="8194" width="9.265625" style="187" bestFit="1" customWidth="1"/>
    <col min="8195" max="8195" width="23.265625" style="187" customWidth="1"/>
    <col min="8196" max="8196" width="6" style="187" customWidth="1"/>
    <col min="8197" max="8197" width="27.19921875" style="187" customWidth="1"/>
    <col min="8198" max="8198" width="22.53125" style="187" customWidth="1"/>
    <col min="8199" max="8199" width="23.796875" style="187" customWidth="1"/>
    <col min="8200" max="8200" width="27.796875" style="187" customWidth="1"/>
    <col min="8201" max="8201" width="24.19921875" style="187" customWidth="1"/>
    <col min="8202" max="8202" width="25.265625" style="187" customWidth="1"/>
    <col min="8203" max="8203" width="31.796875" style="187" customWidth="1"/>
    <col min="8204" max="8204" width="0" style="187" hidden="1" customWidth="1"/>
    <col min="8205" max="8206" width="16.46484375" style="187" customWidth="1"/>
    <col min="8207" max="8207" width="16" style="187" customWidth="1"/>
    <col min="8208" max="8208" width="14.19921875" style="187" customWidth="1"/>
    <col min="8209" max="8209" width="25.265625" style="187" customWidth="1"/>
    <col min="8210" max="8210" width="14.46484375" style="187" customWidth="1"/>
    <col min="8211" max="8211" width="0" style="187" hidden="1" customWidth="1"/>
    <col min="8212" max="8212" width="28.73046875" style="187" customWidth="1"/>
    <col min="8213" max="8214" width="18.46484375" style="187" customWidth="1"/>
    <col min="8215" max="8215" width="15.46484375" style="187" customWidth="1"/>
    <col min="8216" max="8216" width="14.796875" style="187" customWidth="1"/>
    <col min="8217" max="8448" width="11.46484375" style="187"/>
    <col min="8449" max="8449" width="3" style="187" customWidth="1"/>
    <col min="8450" max="8450" width="9.265625" style="187" bestFit="1" customWidth="1"/>
    <col min="8451" max="8451" width="23.265625" style="187" customWidth="1"/>
    <col min="8452" max="8452" width="6" style="187" customWidth="1"/>
    <col min="8453" max="8453" width="27.19921875" style="187" customWidth="1"/>
    <col min="8454" max="8454" width="22.53125" style="187" customWidth="1"/>
    <col min="8455" max="8455" width="23.796875" style="187" customWidth="1"/>
    <col min="8456" max="8456" width="27.796875" style="187" customWidth="1"/>
    <col min="8457" max="8457" width="24.19921875" style="187" customWidth="1"/>
    <col min="8458" max="8458" width="25.265625" style="187" customWidth="1"/>
    <col min="8459" max="8459" width="31.796875" style="187" customWidth="1"/>
    <col min="8460" max="8460" width="0" style="187" hidden="1" customWidth="1"/>
    <col min="8461" max="8462" width="16.46484375" style="187" customWidth="1"/>
    <col min="8463" max="8463" width="16" style="187" customWidth="1"/>
    <col min="8464" max="8464" width="14.19921875" style="187" customWidth="1"/>
    <col min="8465" max="8465" width="25.265625" style="187" customWidth="1"/>
    <col min="8466" max="8466" width="14.46484375" style="187" customWidth="1"/>
    <col min="8467" max="8467" width="0" style="187" hidden="1" customWidth="1"/>
    <col min="8468" max="8468" width="28.73046875" style="187" customWidth="1"/>
    <col min="8469" max="8470" width="18.46484375" style="187" customWidth="1"/>
    <col min="8471" max="8471" width="15.46484375" style="187" customWidth="1"/>
    <col min="8472" max="8472" width="14.796875" style="187" customWidth="1"/>
    <col min="8473" max="8704" width="11.46484375" style="187"/>
    <col min="8705" max="8705" width="3" style="187" customWidth="1"/>
    <col min="8706" max="8706" width="9.265625" style="187" bestFit="1" customWidth="1"/>
    <col min="8707" max="8707" width="23.265625" style="187" customWidth="1"/>
    <col min="8708" max="8708" width="6" style="187" customWidth="1"/>
    <col min="8709" max="8709" width="27.19921875" style="187" customWidth="1"/>
    <col min="8710" max="8710" width="22.53125" style="187" customWidth="1"/>
    <col min="8711" max="8711" width="23.796875" style="187" customWidth="1"/>
    <col min="8712" max="8712" width="27.796875" style="187" customWidth="1"/>
    <col min="8713" max="8713" width="24.19921875" style="187" customWidth="1"/>
    <col min="8714" max="8714" width="25.265625" style="187" customWidth="1"/>
    <col min="8715" max="8715" width="31.796875" style="187" customWidth="1"/>
    <col min="8716" max="8716" width="0" style="187" hidden="1" customWidth="1"/>
    <col min="8717" max="8718" width="16.46484375" style="187" customWidth="1"/>
    <col min="8719" max="8719" width="16" style="187" customWidth="1"/>
    <col min="8720" max="8720" width="14.19921875" style="187" customWidth="1"/>
    <col min="8721" max="8721" width="25.265625" style="187" customWidth="1"/>
    <col min="8722" max="8722" width="14.46484375" style="187" customWidth="1"/>
    <col min="8723" max="8723" width="0" style="187" hidden="1" customWidth="1"/>
    <col min="8724" max="8724" width="28.73046875" style="187" customWidth="1"/>
    <col min="8725" max="8726" width="18.46484375" style="187" customWidth="1"/>
    <col min="8727" max="8727" width="15.46484375" style="187" customWidth="1"/>
    <col min="8728" max="8728" width="14.796875" style="187" customWidth="1"/>
    <col min="8729" max="8960" width="11.46484375" style="187"/>
    <col min="8961" max="8961" width="3" style="187" customWidth="1"/>
    <col min="8962" max="8962" width="9.265625" style="187" bestFit="1" customWidth="1"/>
    <col min="8963" max="8963" width="23.265625" style="187" customWidth="1"/>
    <col min="8964" max="8964" width="6" style="187" customWidth="1"/>
    <col min="8965" max="8965" width="27.19921875" style="187" customWidth="1"/>
    <col min="8966" max="8966" width="22.53125" style="187" customWidth="1"/>
    <col min="8967" max="8967" width="23.796875" style="187" customWidth="1"/>
    <col min="8968" max="8968" width="27.796875" style="187" customWidth="1"/>
    <col min="8969" max="8969" width="24.19921875" style="187" customWidth="1"/>
    <col min="8970" max="8970" width="25.265625" style="187" customWidth="1"/>
    <col min="8971" max="8971" width="31.796875" style="187" customWidth="1"/>
    <col min="8972" max="8972" width="0" style="187" hidden="1" customWidth="1"/>
    <col min="8973" max="8974" width="16.46484375" style="187" customWidth="1"/>
    <col min="8975" max="8975" width="16" style="187" customWidth="1"/>
    <col min="8976" max="8976" width="14.19921875" style="187" customWidth="1"/>
    <col min="8977" max="8977" width="25.265625" style="187" customWidth="1"/>
    <col min="8978" max="8978" width="14.46484375" style="187" customWidth="1"/>
    <col min="8979" max="8979" width="0" style="187" hidden="1" customWidth="1"/>
    <col min="8980" max="8980" width="28.73046875" style="187" customWidth="1"/>
    <col min="8981" max="8982" width="18.46484375" style="187" customWidth="1"/>
    <col min="8983" max="8983" width="15.46484375" style="187" customWidth="1"/>
    <col min="8984" max="8984" width="14.796875" style="187" customWidth="1"/>
    <col min="8985" max="9216" width="11.46484375" style="187"/>
    <col min="9217" max="9217" width="3" style="187" customWidth="1"/>
    <col min="9218" max="9218" width="9.265625" style="187" bestFit="1" customWidth="1"/>
    <col min="9219" max="9219" width="23.265625" style="187" customWidth="1"/>
    <col min="9220" max="9220" width="6" style="187" customWidth="1"/>
    <col min="9221" max="9221" width="27.19921875" style="187" customWidth="1"/>
    <col min="9222" max="9222" width="22.53125" style="187" customWidth="1"/>
    <col min="9223" max="9223" width="23.796875" style="187" customWidth="1"/>
    <col min="9224" max="9224" width="27.796875" style="187" customWidth="1"/>
    <col min="9225" max="9225" width="24.19921875" style="187" customWidth="1"/>
    <col min="9226" max="9226" width="25.265625" style="187" customWidth="1"/>
    <col min="9227" max="9227" width="31.796875" style="187" customWidth="1"/>
    <col min="9228" max="9228" width="0" style="187" hidden="1" customWidth="1"/>
    <col min="9229" max="9230" width="16.46484375" style="187" customWidth="1"/>
    <col min="9231" max="9231" width="16" style="187" customWidth="1"/>
    <col min="9232" max="9232" width="14.19921875" style="187" customWidth="1"/>
    <col min="9233" max="9233" width="25.265625" style="187" customWidth="1"/>
    <col min="9234" max="9234" width="14.46484375" style="187" customWidth="1"/>
    <col min="9235" max="9235" width="0" style="187" hidden="1" customWidth="1"/>
    <col min="9236" max="9236" width="28.73046875" style="187" customWidth="1"/>
    <col min="9237" max="9238" width="18.46484375" style="187" customWidth="1"/>
    <col min="9239" max="9239" width="15.46484375" style="187" customWidth="1"/>
    <col min="9240" max="9240" width="14.796875" style="187" customWidth="1"/>
    <col min="9241" max="9472" width="11.46484375" style="187"/>
    <col min="9473" max="9473" width="3" style="187" customWidth="1"/>
    <col min="9474" max="9474" width="9.265625" style="187" bestFit="1" customWidth="1"/>
    <col min="9475" max="9475" width="23.265625" style="187" customWidth="1"/>
    <col min="9476" max="9476" width="6" style="187" customWidth="1"/>
    <col min="9477" max="9477" width="27.19921875" style="187" customWidth="1"/>
    <col min="9478" max="9478" width="22.53125" style="187" customWidth="1"/>
    <col min="9479" max="9479" width="23.796875" style="187" customWidth="1"/>
    <col min="9480" max="9480" width="27.796875" style="187" customWidth="1"/>
    <col min="9481" max="9481" width="24.19921875" style="187" customWidth="1"/>
    <col min="9482" max="9482" width="25.265625" style="187" customWidth="1"/>
    <col min="9483" max="9483" width="31.796875" style="187" customWidth="1"/>
    <col min="9484" max="9484" width="0" style="187" hidden="1" customWidth="1"/>
    <col min="9485" max="9486" width="16.46484375" style="187" customWidth="1"/>
    <col min="9487" max="9487" width="16" style="187" customWidth="1"/>
    <col min="9488" max="9488" width="14.19921875" style="187" customWidth="1"/>
    <col min="9489" max="9489" width="25.265625" style="187" customWidth="1"/>
    <col min="9490" max="9490" width="14.46484375" style="187" customWidth="1"/>
    <col min="9491" max="9491" width="0" style="187" hidden="1" customWidth="1"/>
    <col min="9492" max="9492" width="28.73046875" style="187" customWidth="1"/>
    <col min="9493" max="9494" width="18.46484375" style="187" customWidth="1"/>
    <col min="9495" max="9495" width="15.46484375" style="187" customWidth="1"/>
    <col min="9496" max="9496" width="14.796875" style="187" customWidth="1"/>
    <col min="9497" max="9728" width="11.46484375" style="187"/>
    <col min="9729" max="9729" width="3" style="187" customWidth="1"/>
    <col min="9730" max="9730" width="9.265625" style="187" bestFit="1" customWidth="1"/>
    <col min="9731" max="9731" width="23.265625" style="187" customWidth="1"/>
    <col min="9732" max="9732" width="6" style="187" customWidth="1"/>
    <col min="9733" max="9733" width="27.19921875" style="187" customWidth="1"/>
    <col min="9734" max="9734" width="22.53125" style="187" customWidth="1"/>
    <col min="9735" max="9735" width="23.796875" style="187" customWidth="1"/>
    <col min="9736" max="9736" width="27.796875" style="187" customWidth="1"/>
    <col min="9737" max="9737" width="24.19921875" style="187" customWidth="1"/>
    <col min="9738" max="9738" width="25.265625" style="187" customWidth="1"/>
    <col min="9739" max="9739" width="31.796875" style="187" customWidth="1"/>
    <col min="9740" max="9740" width="0" style="187" hidden="1" customWidth="1"/>
    <col min="9741" max="9742" width="16.46484375" style="187" customWidth="1"/>
    <col min="9743" max="9743" width="16" style="187" customWidth="1"/>
    <col min="9744" max="9744" width="14.19921875" style="187" customWidth="1"/>
    <col min="9745" max="9745" width="25.265625" style="187" customWidth="1"/>
    <col min="9746" max="9746" width="14.46484375" style="187" customWidth="1"/>
    <col min="9747" max="9747" width="0" style="187" hidden="1" customWidth="1"/>
    <col min="9748" max="9748" width="28.73046875" style="187" customWidth="1"/>
    <col min="9749" max="9750" width="18.46484375" style="187" customWidth="1"/>
    <col min="9751" max="9751" width="15.46484375" style="187" customWidth="1"/>
    <col min="9752" max="9752" width="14.796875" style="187" customWidth="1"/>
    <col min="9753" max="9984" width="11.46484375" style="187"/>
    <col min="9985" max="9985" width="3" style="187" customWidth="1"/>
    <col min="9986" max="9986" width="9.265625" style="187" bestFit="1" customWidth="1"/>
    <col min="9987" max="9987" width="23.265625" style="187" customWidth="1"/>
    <col min="9988" max="9988" width="6" style="187" customWidth="1"/>
    <col min="9989" max="9989" width="27.19921875" style="187" customWidth="1"/>
    <col min="9990" max="9990" width="22.53125" style="187" customWidth="1"/>
    <col min="9991" max="9991" width="23.796875" style="187" customWidth="1"/>
    <col min="9992" max="9992" width="27.796875" style="187" customWidth="1"/>
    <col min="9993" max="9993" width="24.19921875" style="187" customWidth="1"/>
    <col min="9994" max="9994" width="25.265625" style="187" customWidth="1"/>
    <col min="9995" max="9995" width="31.796875" style="187" customWidth="1"/>
    <col min="9996" max="9996" width="0" style="187" hidden="1" customWidth="1"/>
    <col min="9997" max="9998" width="16.46484375" style="187" customWidth="1"/>
    <col min="9999" max="9999" width="16" style="187" customWidth="1"/>
    <col min="10000" max="10000" width="14.19921875" style="187" customWidth="1"/>
    <col min="10001" max="10001" width="25.265625" style="187" customWidth="1"/>
    <col min="10002" max="10002" width="14.46484375" style="187" customWidth="1"/>
    <col min="10003" max="10003" width="0" style="187" hidden="1" customWidth="1"/>
    <col min="10004" max="10004" width="28.73046875" style="187" customWidth="1"/>
    <col min="10005" max="10006" width="18.46484375" style="187" customWidth="1"/>
    <col min="10007" max="10007" width="15.46484375" style="187" customWidth="1"/>
    <col min="10008" max="10008" width="14.796875" style="187" customWidth="1"/>
    <col min="10009" max="10240" width="11.46484375" style="187"/>
    <col min="10241" max="10241" width="3" style="187" customWidth="1"/>
    <col min="10242" max="10242" width="9.265625" style="187" bestFit="1" customWidth="1"/>
    <col min="10243" max="10243" width="23.265625" style="187" customWidth="1"/>
    <col min="10244" max="10244" width="6" style="187" customWidth="1"/>
    <col min="10245" max="10245" width="27.19921875" style="187" customWidth="1"/>
    <col min="10246" max="10246" width="22.53125" style="187" customWidth="1"/>
    <col min="10247" max="10247" width="23.796875" style="187" customWidth="1"/>
    <col min="10248" max="10248" width="27.796875" style="187" customWidth="1"/>
    <col min="10249" max="10249" width="24.19921875" style="187" customWidth="1"/>
    <col min="10250" max="10250" width="25.265625" style="187" customWidth="1"/>
    <col min="10251" max="10251" width="31.796875" style="187" customWidth="1"/>
    <col min="10252" max="10252" width="0" style="187" hidden="1" customWidth="1"/>
    <col min="10253" max="10254" width="16.46484375" style="187" customWidth="1"/>
    <col min="10255" max="10255" width="16" style="187" customWidth="1"/>
    <col min="10256" max="10256" width="14.19921875" style="187" customWidth="1"/>
    <col min="10257" max="10257" width="25.265625" style="187" customWidth="1"/>
    <col min="10258" max="10258" width="14.46484375" style="187" customWidth="1"/>
    <col min="10259" max="10259" width="0" style="187" hidden="1" customWidth="1"/>
    <col min="10260" max="10260" width="28.73046875" style="187" customWidth="1"/>
    <col min="10261" max="10262" width="18.46484375" style="187" customWidth="1"/>
    <col min="10263" max="10263" width="15.46484375" style="187" customWidth="1"/>
    <col min="10264" max="10264" width="14.796875" style="187" customWidth="1"/>
    <col min="10265" max="10496" width="11.46484375" style="187"/>
    <col min="10497" max="10497" width="3" style="187" customWidth="1"/>
    <col min="10498" max="10498" width="9.265625" style="187" bestFit="1" customWidth="1"/>
    <col min="10499" max="10499" width="23.265625" style="187" customWidth="1"/>
    <col min="10500" max="10500" width="6" style="187" customWidth="1"/>
    <col min="10501" max="10501" width="27.19921875" style="187" customWidth="1"/>
    <col min="10502" max="10502" width="22.53125" style="187" customWidth="1"/>
    <col min="10503" max="10503" width="23.796875" style="187" customWidth="1"/>
    <col min="10504" max="10504" width="27.796875" style="187" customWidth="1"/>
    <col min="10505" max="10505" width="24.19921875" style="187" customWidth="1"/>
    <col min="10506" max="10506" width="25.265625" style="187" customWidth="1"/>
    <col min="10507" max="10507" width="31.796875" style="187" customWidth="1"/>
    <col min="10508" max="10508" width="0" style="187" hidden="1" customWidth="1"/>
    <col min="10509" max="10510" width="16.46484375" style="187" customWidth="1"/>
    <col min="10511" max="10511" width="16" style="187" customWidth="1"/>
    <col min="10512" max="10512" width="14.19921875" style="187" customWidth="1"/>
    <col min="10513" max="10513" width="25.265625" style="187" customWidth="1"/>
    <col min="10514" max="10514" width="14.46484375" style="187" customWidth="1"/>
    <col min="10515" max="10515" width="0" style="187" hidden="1" customWidth="1"/>
    <col min="10516" max="10516" width="28.73046875" style="187" customWidth="1"/>
    <col min="10517" max="10518" width="18.46484375" style="187" customWidth="1"/>
    <col min="10519" max="10519" width="15.46484375" style="187" customWidth="1"/>
    <col min="10520" max="10520" width="14.796875" style="187" customWidth="1"/>
    <col min="10521" max="10752" width="11.46484375" style="187"/>
    <col min="10753" max="10753" width="3" style="187" customWidth="1"/>
    <col min="10754" max="10754" width="9.265625" style="187" bestFit="1" customWidth="1"/>
    <col min="10755" max="10755" width="23.265625" style="187" customWidth="1"/>
    <col min="10756" max="10756" width="6" style="187" customWidth="1"/>
    <col min="10757" max="10757" width="27.19921875" style="187" customWidth="1"/>
    <col min="10758" max="10758" width="22.53125" style="187" customWidth="1"/>
    <col min="10759" max="10759" width="23.796875" style="187" customWidth="1"/>
    <col min="10760" max="10760" width="27.796875" style="187" customWidth="1"/>
    <col min="10761" max="10761" width="24.19921875" style="187" customWidth="1"/>
    <col min="10762" max="10762" width="25.265625" style="187" customWidth="1"/>
    <col min="10763" max="10763" width="31.796875" style="187" customWidth="1"/>
    <col min="10764" max="10764" width="0" style="187" hidden="1" customWidth="1"/>
    <col min="10765" max="10766" width="16.46484375" style="187" customWidth="1"/>
    <col min="10767" max="10767" width="16" style="187" customWidth="1"/>
    <col min="10768" max="10768" width="14.19921875" style="187" customWidth="1"/>
    <col min="10769" max="10769" width="25.265625" style="187" customWidth="1"/>
    <col min="10770" max="10770" width="14.46484375" style="187" customWidth="1"/>
    <col min="10771" max="10771" width="0" style="187" hidden="1" customWidth="1"/>
    <col min="10772" max="10772" width="28.73046875" style="187" customWidth="1"/>
    <col min="10773" max="10774" width="18.46484375" style="187" customWidth="1"/>
    <col min="10775" max="10775" width="15.46484375" style="187" customWidth="1"/>
    <col min="10776" max="10776" width="14.796875" style="187" customWidth="1"/>
    <col min="10777" max="11008" width="11.46484375" style="187"/>
    <col min="11009" max="11009" width="3" style="187" customWidth="1"/>
    <col min="11010" max="11010" width="9.265625" style="187" bestFit="1" customWidth="1"/>
    <col min="11011" max="11011" width="23.265625" style="187" customWidth="1"/>
    <col min="11012" max="11012" width="6" style="187" customWidth="1"/>
    <col min="11013" max="11013" width="27.19921875" style="187" customWidth="1"/>
    <col min="11014" max="11014" width="22.53125" style="187" customWidth="1"/>
    <col min="11015" max="11015" width="23.796875" style="187" customWidth="1"/>
    <col min="11016" max="11016" width="27.796875" style="187" customWidth="1"/>
    <col min="11017" max="11017" width="24.19921875" style="187" customWidth="1"/>
    <col min="11018" max="11018" width="25.265625" style="187" customWidth="1"/>
    <col min="11019" max="11019" width="31.796875" style="187" customWidth="1"/>
    <col min="11020" max="11020" width="0" style="187" hidden="1" customWidth="1"/>
    <col min="11021" max="11022" width="16.46484375" style="187" customWidth="1"/>
    <col min="11023" max="11023" width="16" style="187" customWidth="1"/>
    <col min="11024" max="11024" width="14.19921875" style="187" customWidth="1"/>
    <col min="11025" max="11025" width="25.265625" style="187" customWidth="1"/>
    <col min="11026" max="11026" width="14.46484375" style="187" customWidth="1"/>
    <col min="11027" max="11027" width="0" style="187" hidden="1" customWidth="1"/>
    <col min="11028" max="11028" width="28.73046875" style="187" customWidth="1"/>
    <col min="11029" max="11030" width="18.46484375" style="187" customWidth="1"/>
    <col min="11031" max="11031" width="15.46484375" style="187" customWidth="1"/>
    <col min="11032" max="11032" width="14.796875" style="187" customWidth="1"/>
    <col min="11033" max="11264" width="11.46484375" style="187"/>
    <col min="11265" max="11265" width="3" style="187" customWidth="1"/>
    <col min="11266" max="11266" width="9.265625" style="187" bestFit="1" customWidth="1"/>
    <col min="11267" max="11267" width="23.265625" style="187" customWidth="1"/>
    <col min="11268" max="11268" width="6" style="187" customWidth="1"/>
    <col min="11269" max="11269" width="27.19921875" style="187" customWidth="1"/>
    <col min="11270" max="11270" width="22.53125" style="187" customWidth="1"/>
    <col min="11271" max="11271" width="23.796875" style="187" customWidth="1"/>
    <col min="11272" max="11272" width="27.796875" style="187" customWidth="1"/>
    <col min="11273" max="11273" width="24.19921875" style="187" customWidth="1"/>
    <col min="11274" max="11274" width="25.265625" style="187" customWidth="1"/>
    <col min="11275" max="11275" width="31.796875" style="187" customWidth="1"/>
    <col min="11276" max="11276" width="0" style="187" hidden="1" customWidth="1"/>
    <col min="11277" max="11278" width="16.46484375" style="187" customWidth="1"/>
    <col min="11279" max="11279" width="16" style="187" customWidth="1"/>
    <col min="11280" max="11280" width="14.19921875" style="187" customWidth="1"/>
    <col min="11281" max="11281" width="25.265625" style="187" customWidth="1"/>
    <col min="11282" max="11282" width="14.46484375" style="187" customWidth="1"/>
    <col min="11283" max="11283" width="0" style="187" hidden="1" customWidth="1"/>
    <col min="11284" max="11284" width="28.73046875" style="187" customWidth="1"/>
    <col min="11285" max="11286" width="18.46484375" style="187" customWidth="1"/>
    <col min="11287" max="11287" width="15.46484375" style="187" customWidth="1"/>
    <col min="11288" max="11288" width="14.796875" style="187" customWidth="1"/>
    <col min="11289" max="11520" width="11.46484375" style="187"/>
    <col min="11521" max="11521" width="3" style="187" customWidth="1"/>
    <col min="11522" max="11522" width="9.265625" style="187" bestFit="1" customWidth="1"/>
    <col min="11523" max="11523" width="23.265625" style="187" customWidth="1"/>
    <col min="11524" max="11524" width="6" style="187" customWidth="1"/>
    <col min="11525" max="11525" width="27.19921875" style="187" customWidth="1"/>
    <col min="11526" max="11526" width="22.53125" style="187" customWidth="1"/>
    <col min="11527" max="11527" width="23.796875" style="187" customWidth="1"/>
    <col min="11528" max="11528" width="27.796875" style="187" customWidth="1"/>
    <col min="11529" max="11529" width="24.19921875" style="187" customWidth="1"/>
    <col min="11530" max="11530" width="25.265625" style="187" customWidth="1"/>
    <col min="11531" max="11531" width="31.796875" style="187" customWidth="1"/>
    <col min="11532" max="11532" width="0" style="187" hidden="1" customWidth="1"/>
    <col min="11533" max="11534" width="16.46484375" style="187" customWidth="1"/>
    <col min="11535" max="11535" width="16" style="187" customWidth="1"/>
    <col min="11536" max="11536" width="14.19921875" style="187" customWidth="1"/>
    <col min="11537" max="11537" width="25.265625" style="187" customWidth="1"/>
    <col min="11538" max="11538" width="14.46484375" style="187" customWidth="1"/>
    <col min="11539" max="11539" width="0" style="187" hidden="1" customWidth="1"/>
    <col min="11540" max="11540" width="28.73046875" style="187" customWidth="1"/>
    <col min="11541" max="11542" width="18.46484375" style="187" customWidth="1"/>
    <col min="11543" max="11543" width="15.46484375" style="187" customWidth="1"/>
    <col min="11544" max="11544" width="14.796875" style="187" customWidth="1"/>
    <col min="11545" max="11776" width="11.46484375" style="187"/>
    <col min="11777" max="11777" width="3" style="187" customWidth="1"/>
    <col min="11778" max="11778" width="9.265625" style="187" bestFit="1" customWidth="1"/>
    <col min="11779" max="11779" width="23.265625" style="187" customWidth="1"/>
    <col min="11780" max="11780" width="6" style="187" customWidth="1"/>
    <col min="11781" max="11781" width="27.19921875" style="187" customWidth="1"/>
    <col min="11782" max="11782" width="22.53125" style="187" customWidth="1"/>
    <col min="11783" max="11783" width="23.796875" style="187" customWidth="1"/>
    <col min="11784" max="11784" width="27.796875" style="187" customWidth="1"/>
    <col min="11785" max="11785" width="24.19921875" style="187" customWidth="1"/>
    <col min="11786" max="11786" width="25.265625" style="187" customWidth="1"/>
    <col min="11787" max="11787" width="31.796875" style="187" customWidth="1"/>
    <col min="11788" max="11788" width="0" style="187" hidden="1" customWidth="1"/>
    <col min="11789" max="11790" width="16.46484375" style="187" customWidth="1"/>
    <col min="11791" max="11791" width="16" style="187" customWidth="1"/>
    <col min="11792" max="11792" width="14.19921875" style="187" customWidth="1"/>
    <col min="11793" max="11793" width="25.265625" style="187" customWidth="1"/>
    <col min="11794" max="11794" width="14.46484375" style="187" customWidth="1"/>
    <col min="11795" max="11795" width="0" style="187" hidden="1" customWidth="1"/>
    <col min="11796" max="11796" width="28.73046875" style="187" customWidth="1"/>
    <col min="11797" max="11798" width="18.46484375" style="187" customWidth="1"/>
    <col min="11799" max="11799" width="15.46484375" style="187" customWidth="1"/>
    <col min="11800" max="11800" width="14.796875" style="187" customWidth="1"/>
    <col min="11801" max="12032" width="11.46484375" style="187"/>
    <col min="12033" max="12033" width="3" style="187" customWidth="1"/>
    <col min="12034" max="12034" width="9.265625" style="187" bestFit="1" customWidth="1"/>
    <col min="12035" max="12035" width="23.265625" style="187" customWidth="1"/>
    <col min="12036" max="12036" width="6" style="187" customWidth="1"/>
    <col min="12037" max="12037" width="27.19921875" style="187" customWidth="1"/>
    <col min="12038" max="12038" width="22.53125" style="187" customWidth="1"/>
    <col min="12039" max="12039" width="23.796875" style="187" customWidth="1"/>
    <col min="12040" max="12040" width="27.796875" style="187" customWidth="1"/>
    <col min="12041" max="12041" width="24.19921875" style="187" customWidth="1"/>
    <col min="12042" max="12042" width="25.265625" style="187" customWidth="1"/>
    <col min="12043" max="12043" width="31.796875" style="187" customWidth="1"/>
    <col min="12044" max="12044" width="0" style="187" hidden="1" customWidth="1"/>
    <col min="12045" max="12046" width="16.46484375" style="187" customWidth="1"/>
    <col min="12047" max="12047" width="16" style="187" customWidth="1"/>
    <col min="12048" max="12048" width="14.19921875" style="187" customWidth="1"/>
    <col min="12049" max="12049" width="25.265625" style="187" customWidth="1"/>
    <col min="12050" max="12050" width="14.46484375" style="187" customWidth="1"/>
    <col min="12051" max="12051" width="0" style="187" hidden="1" customWidth="1"/>
    <col min="12052" max="12052" width="28.73046875" style="187" customWidth="1"/>
    <col min="12053" max="12054" width="18.46484375" style="187" customWidth="1"/>
    <col min="12055" max="12055" width="15.46484375" style="187" customWidth="1"/>
    <col min="12056" max="12056" width="14.796875" style="187" customWidth="1"/>
    <col min="12057" max="12288" width="11.46484375" style="187"/>
    <col min="12289" max="12289" width="3" style="187" customWidth="1"/>
    <col min="12290" max="12290" width="9.265625" style="187" bestFit="1" customWidth="1"/>
    <col min="12291" max="12291" width="23.265625" style="187" customWidth="1"/>
    <col min="12292" max="12292" width="6" style="187" customWidth="1"/>
    <col min="12293" max="12293" width="27.19921875" style="187" customWidth="1"/>
    <col min="12294" max="12294" width="22.53125" style="187" customWidth="1"/>
    <col min="12295" max="12295" width="23.796875" style="187" customWidth="1"/>
    <col min="12296" max="12296" width="27.796875" style="187" customWidth="1"/>
    <col min="12297" max="12297" width="24.19921875" style="187" customWidth="1"/>
    <col min="12298" max="12298" width="25.265625" style="187" customWidth="1"/>
    <col min="12299" max="12299" width="31.796875" style="187" customWidth="1"/>
    <col min="12300" max="12300" width="0" style="187" hidden="1" customWidth="1"/>
    <col min="12301" max="12302" width="16.46484375" style="187" customWidth="1"/>
    <col min="12303" max="12303" width="16" style="187" customWidth="1"/>
    <col min="12304" max="12304" width="14.19921875" style="187" customWidth="1"/>
    <col min="12305" max="12305" width="25.265625" style="187" customWidth="1"/>
    <col min="12306" max="12306" width="14.46484375" style="187" customWidth="1"/>
    <col min="12307" max="12307" width="0" style="187" hidden="1" customWidth="1"/>
    <col min="12308" max="12308" width="28.73046875" style="187" customWidth="1"/>
    <col min="12309" max="12310" width="18.46484375" style="187" customWidth="1"/>
    <col min="12311" max="12311" width="15.46484375" style="187" customWidth="1"/>
    <col min="12312" max="12312" width="14.796875" style="187" customWidth="1"/>
    <col min="12313" max="12544" width="11.46484375" style="187"/>
    <col min="12545" max="12545" width="3" style="187" customWidth="1"/>
    <col min="12546" max="12546" width="9.265625" style="187" bestFit="1" customWidth="1"/>
    <col min="12547" max="12547" width="23.265625" style="187" customWidth="1"/>
    <col min="12548" max="12548" width="6" style="187" customWidth="1"/>
    <col min="12549" max="12549" width="27.19921875" style="187" customWidth="1"/>
    <col min="12550" max="12550" width="22.53125" style="187" customWidth="1"/>
    <col min="12551" max="12551" width="23.796875" style="187" customWidth="1"/>
    <col min="12552" max="12552" width="27.796875" style="187" customWidth="1"/>
    <col min="12553" max="12553" width="24.19921875" style="187" customWidth="1"/>
    <col min="12554" max="12554" width="25.265625" style="187" customWidth="1"/>
    <col min="12555" max="12555" width="31.796875" style="187" customWidth="1"/>
    <col min="12556" max="12556" width="0" style="187" hidden="1" customWidth="1"/>
    <col min="12557" max="12558" width="16.46484375" style="187" customWidth="1"/>
    <col min="12559" max="12559" width="16" style="187" customWidth="1"/>
    <col min="12560" max="12560" width="14.19921875" style="187" customWidth="1"/>
    <col min="12561" max="12561" width="25.265625" style="187" customWidth="1"/>
    <col min="12562" max="12562" width="14.46484375" style="187" customWidth="1"/>
    <col min="12563" max="12563" width="0" style="187" hidden="1" customWidth="1"/>
    <col min="12564" max="12564" width="28.73046875" style="187" customWidth="1"/>
    <col min="12565" max="12566" width="18.46484375" style="187" customWidth="1"/>
    <col min="12567" max="12567" width="15.46484375" style="187" customWidth="1"/>
    <col min="12568" max="12568" width="14.796875" style="187" customWidth="1"/>
    <col min="12569" max="12800" width="11.46484375" style="187"/>
    <col min="12801" max="12801" width="3" style="187" customWidth="1"/>
    <col min="12802" max="12802" width="9.265625" style="187" bestFit="1" customWidth="1"/>
    <col min="12803" max="12803" width="23.265625" style="187" customWidth="1"/>
    <col min="12804" max="12804" width="6" style="187" customWidth="1"/>
    <col min="12805" max="12805" width="27.19921875" style="187" customWidth="1"/>
    <col min="12806" max="12806" width="22.53125" style="187" customWidth="1"/>
    <col min="12807" max="12807" width="23.796875" style="187" customWidth="1"/>
    <col min="12808" max="12808" width="27.796875" style="187" customWidth="1"/>
    <col min="12809" max="12809" width="24.19921875" style="187" customWidth="1"/>
    <col min="12810" max="12810" width="25.265625" style="187" customWidth="1"/>
    <col min="12811" max="12811" width="31.796875" style="187" customWidth="1"/>
    <col min="12812" max="12812" width="0" style="187" hidden="1" customWidth="1"/>
    <col min="12813" max="12814" width="16.46484375" style="187" customWidth="1"/>
    <col min="12815" max="12815" width="16" style="187" customWidth="1"/>
    <col min="12816" max="12816" width="14.19921875" style="187" customWidth="1"/>
    <col min="12817" max="12817" width="25.265625" style="187" customWidth="1"/>
    <col min="12818" max="12818" width="14.46484375" style="187" customWidth="1"/>
    <col min="12819" max="12819" width="0" style="187" hidden="1" customWidth="1"/>
    <col min="12820" max="12820" width="28.73046875" style="187" customWidth="1"/>
    <col min="12821" max="12822" width="18.46484375" style="187" customWidth="1"/>
    <col min="12823" max="12823" width="15.46484375" style="187" customWidth="1"/>
    <col min="12824" max="12824" width="14.796875" style="187" customWidth="1"/>
    <col min="12825" max="13056" width="11.46484375" style="187"/>
    <col min="13057" max="13057" width="3" style="187" customWidth="1"/>
    <col min="13058" max="13058" width="9.265625" style="187" bestFit="1" customWidth="1"/>
    <col min="13059" max="13059" width="23.265625" style="187" customWidth="1"/>
    <col min="13060" max="13060" width="6" style="187" customWidth="1"/>
    <col min="13061" max="13061" width="27.19921875" style="187" customWidth="1"/>
    <col min="13062" max="13062" width="22.53125" style="187" customWidth="1"/>
    <col min="13063" max="13063" width="23.796875" style="187" customWidth="1"/>
    <col min="13064" max="13064" width="27.796875" style="187" customWidth="1"/>
    <col min="13065" max="13065" width="24.19921875" style="187" customWidth="1"/>
    <col min="13066" max="13066" width="25.265625" style="187" customWidth="1"/>
    <col min="13067" max="13067" width="31.796875" style="187" customWidth="1"/>
    <col min="13068" max="13068" width="0" style="187" hidden="1" customWidth="1"/>
    <col min="13069" max="13070" width="16.46484375" style="187" customWidth="1"/>
    <col min="13071" max="13071" width="16" style="187" customWidth="1"/>
    <col min="13072" max="13072" width="14.19921875" style="187" customWidth="1"/>
    <col min="13073" max="13073" width="25.265625" style="187" customWidth="1"/>
    <col min="13074" max="13074" width="14.46484375" style="187" customWidth="1"/>
    <col min="13075" max="13075" width="0" style="187" hidden="1" customWidth="1"/>
    <col min="13076" max="13076" width="28.73046875" style="187" customWidth="1"/>
    <col min="13077" max="13078" width="18.46484375" style="187" customWidth="1"/>
    <col min="13079" max="13079" width="15.46484375" style="187" customWidth="1"/>
    <col min="13080" max="13080" width="14.796875" style="187" customWidth="1"/>
    <col min="13081" max="13312" width="11.46484375" style="187"/>
    <col min="13313" max="13313" width="3" style="187" customWidth="1"/>
    <col min="13314" max="13314" width="9.265625" style="187" bestFit="1" customWidth="1"/>
    <col min="13315" max="13315" width="23.265625" style="187" customWidth="1"/>
    <col min="13316" max="13316" width="6" style="187" customWidth="1"/>
    <col min="13317" max="13317" width="27.19921875" style="187" customWidth="1"/>
    <col min="13318" max="13318" width="22.53125" style="187" customWidth="1"/>
    <col min="13319" max="13319" width="23.796875" style="187" customWidth="1"/>
    <col min="13320" max="13320" width="27.796875" style="187" customWidth="1"/>
    <col min="13321" max="13321" width="24.19921875" style="187" customWidth="1"/>
    <col min="13322" max="13322" width="25.265625" style="187" customWidth="1"/>
    <col min="13323" max="13323" width="31.796875" style="187" customWidth="1"/>
    <col min="13324" max="13324" width="0" style="187" hidden="1" customWidth="1"/>
    <col min="13325" max="13326" width="16.46484375" style="187" customWidth="1"/>
    <col min="13327" max="13327" width="16" style="187" customWidth="1"/>
    <col min="13328" max="13328" width="14.19921875" style="187" customWidth="1"/>
    <col min="13329" max="13329" width="25.265625" style="187" customWidth="1"/>
    <col min="13330" max="13330" width="14.46484375" style="187" customWidth="1"/>
    <col min="13331" max="13331" width="0" style="187" hidden="1" customWidth="1"/>
    <col min="13332" max="13332" width="28.73046875" style="187" customWidth="1"/>
    <col min="13333" max="13334" width="18.46484375" style="187" customWidth="1"/>
    <col min="13335" max="13335" width="15.46484375" style="187" customWidth="1"/>
    <col min="13336" max="13336" width="14.796875" style="187" customWidth="1"/>
    <col min="13337" max="13568" width="11.46484375" style="187"/>
    <col min="13569" max="13569" width="3" style="187" customWidth="1"/>
    <col min="13570" max="13570" width="9.265625" style="187" bestFit="1" customWidth="1"/>
    <col min="13571" max="13571" width="23.265625" style="187" customWidth="1"/>
    <col min="13572" max="13572" width="6" style="187" customWidth="1"/>
    <col min="13573" max="13573" width="27.19921875" style="187" customWidth="1"/>
    <col min="13574" max="13574" width="22.53125" style="187" customWidth="1"/>
    <col min="13575" max="13575" width="23.796875" style="187" customWidth="1"/>
    <col min="13576" max="13576" width="27.796875" style="187" customWidth="1"/>
    <col min="13577" max="13577" width="24.19921875" style="187" customWidth="1"/>
    <col min="13578" max="13578" width="25.265625" style="187" customWidth="1"/>
    <col min="13579" max="13579" width="31.796875" style="187" customWidth="1"/>
    <col min="13580" max="13580" width="0" style="187" hidden="1" customWidth="1"/>
    <col min="13581" max="13582" width="16.46484375" style="187" customWidth="1"/>
    <col min="13583" max="13583" width="16" style="187" customWidth="1"/>
    <col min="13584" max="13584" width="14.19921875" style="187" customWidth="1"/>
    <col min="13585" max="13585" width="25.265625" style="187" customWidth="1"/>
    <col min="13586" max="13586" width="14.46484375" style="187" customWidth="1"/>
    <col min="13587" max="13587" width="0" style="187" hidden="1" customWidth="1"/>
    <col min="13588" max="13588" width="28.73046875" style="187" customWidth="1"/>
    <col min="13589" max="13590" width="18.46484375" style="187" customWidth="1"/>
    <col min="13591" max="13591" width="15.46484375" style="187" customWidth="1"/>
    <col min="13592" max="13592" width="14.796875" style="187" customWidth="1"/>
    <col min="13593" max="13824" width="11.46484375" style="187"/>
    <col min="13825" max="13825" width="3" style="187" customWidth="1"/>
    <col min="13826" max="13826" width="9.265625" style="187" bestFit="1" customWidth="1"/>
    <col min="13827" max="13827" width="23.265625" style="187" customWidth="1"/>
    <col min="13828" max="13828" width="6" style="187" customWidth="1"/>
    <col min="13829" max="13829" width="27.19921875" style="187" customWidth="1"/>
    <col min="13830" max="13830" width="22.53125" style="187" customWidth="1"/>
    <col min="13831" max="13831" width="23.796875" style="187" customWidth="1"/>
    <col min="13832" max="13832" width="27.796875" style="187" customWidth="1"/>
    <col min="13833" max="13833" width="24.19921875" style="187" customWidth="1"/>
    <col min="13834" max="13834" width="25.265625" style="187" customWidth="1"/>
    <col min="13835" max="13835" width="31.796875" style="187" customWidth="1"/>
    <col min="13836" max="13836" width="0" style="187" hidden="1" customWidth="1"/>
    <col min="13837" max="13838" width="16.46484375" style="187" customWidth="1"/>
    <col min="13839" max="13839" width="16" style="187" customWidth="1"/>
    <col min="13840" max="13840" width="14.19921875" style="187" customWidth="1"/>
    <col min="13841" max="13841" width="25.265625" style="187" customWidth="1"/>
    <col min="13842" max="13842" width="14.46484375" style="187" customWidth="1"/>
    <col min="13843" max="13843" width="0" style="187" hidden="1" customWidth="1"/>
    <col min="13844" max="13844" width="28.73046875" style="187" customWidth="1"/>
    <col min="13845" max="13846" width="18.46484375" style="187" customWidth="1"/>
    <col min="13847" max="13847" width="15.46484375" style="187" customWidth="1"/>
    <col min="13848" max="13848" width="14.796875" style="187" customWidth="1"/>
    <col min="13849" max="14080" width="11.46484375" style="187"/>
    <col min="14081" max="14081" width="3" style="187" customWidth="1"/>
    <col min="14082" max="14082" width="9.265625" style="187" bestFit="1" customWidth="1"/>
    <col min="14083" max="14083" width="23.265625" style="187" customWidth="1"/>
    <col min="14084" max="14084" width="6" style="187" customWidth="1"/>
    <col min="14085" max="14085" width="27.19921875" style="187" customWidth="1"/>
    <col min="14086" max="14086" width="22.53125" style="187" customWidth="1"/>
    <col min="14087" max="14087" width="23.796875" style="187" customWidth="1"/>
    <col min="14088" max="14088" width="27.796875" style="187" customWidth="1"/>
    <col min="14089" max="14089" width="24.19921875" style="187" customWidth="1"/>
    <col min="14090" max="14090" width="25.265625" style="187" customWidth="1"/>
    <col min="14091" max="14091" width="31.796875" style="187" customWidth="1"/>
    <col min="14092" max="14092" width="0" style="187" hidden="1" customWidth="1"/>
    <col min="14093" max="14094" width="16.46484375" style="187" customWidth="1"/>
    <col min="14095" max="14095" width="16" style="187" customWidth="1"/>
    <col min="14096" max="14096" width="14.19921875" style="187" customWidth="1"/>
    <col min="14097" max="14097" width="25.265625" style="187" customWidth="1"/>
    <col min="14098" max="14098" width="14.46484375" style="187" customWidth="1"/>
    <col min="14099" max="14099" width="0" style="187" hidden="1" customWidth="1"/>
    <col min="14100" max="14100" width="28.73046875" style="187" customWidth="1"/>
    <col min="14101" max="14102" width="18.46484375" style="187" customWidth="1"/>
    <col min="14103" max="14103" width="15.46484375" style="187" customWidth="1"/>
    <col min="14104" max="14104" width="14.796875" style="187" customWidth="1"/>
    <col min="14105" max="14336" width="11.46484375" style="187"/>
    <col min="14337" max="14337" width="3" style="187" customWidth="1"/>
    <col min="14338" max="14338" width="9.265625" style="187" bestFit="1" customWidth="1"/>
    <col min="14339" max="14339" width="23.265625" style="187" customWidth="1"/>
    <col min="14340" max="14340" width="6" style="187" customWidth="1"/>
    <col min="14341" max="14341" width="27.19921875" style="187" customWidth="1"/>
    <col min="14342" max="14342" width="22.53125" style="187" customWidth="1"/>
    <col min="14343" max="14343" width="23.796875" style="187" customWidth="1"/>
    <col min="14344" max="14344" width="27.796875" style="187" customWidth="1"/>
    <col min="14345" max="14345" width="24.19921875" style="187" customWidth="1"/>
    <col min="14346" max="14346" width="25.265625" style="187" customWidth="1"/>
    <col min="14347" max="14347" width="31.796875" style="187" customWidth="1"/>
    <col min="14348" max="14348" width="0" style="187" hidden="1" customWidth="1"/>
    <col min="14349" max="14350" width="16.46484375" style="187" customWidth="1"/>
    <col min="14351" max="14351" width="16" style="187" customWidth="1"/>
    <col min="14352" max="14352" width="14.19921875" style="187" customWidth="1"/>
    <col min="14353" max="14353" width="25.265625" style="187" customWidth="1"/>
    <col min="14354" max="14354" width="14.46484375" style="187" customWidth="1"/>
    <col min="14355" max="14355" width="0" style="187" hidden="1" customWidth="1"/>
    <col min="14356" max="14356" width="28.73046875" style="187" customWidth="1"/>
    <col min="14357" max="14358" width="18.46484375" style="187" customWidth="1"/>
    <col min="14359" max="14359" width="15.46484375" style="187" customWidth="1"/>
    <col min="14360" max="14360" width="14.796875" style="187" customWidth="1"/>
    <col min="14361" max="14592" width="11.46484375" style="187"/>
    <col min="14593" max="14593" width="3" style="187" customWidth="1"/>
    <col min="14594" max="14594" width="9.265625" style="187" bestFit="1" customWidth="1"/>
    <col min="14595" max="14595" width="23.265625" style="187" customWidth="1"/>
    <col min="14596" max="14596" width="6" style="187" customWidth="1"/>
    <col min="14597" max="14597" width="27.19921875" style="187" customWidth="1"/>
    <col min="14598" max="14598" width="22.53125" style="187" customWidth="1"/>
    <col min="14599" max="14599" width="23.796875" style="187" customWidth="1"/>
    <col min="14600" max="14600" width="27.796875" style="187" customWidth="1"/>
    <col min="14601" max="14601" width="24.19921875" style="187" customWidth="1"/>
    <col min="14602" max="14602" width="25.265625" style="187" customWidth="1"/>
    <col min="14603" max="14603" width="31.796875" style="187" customWidth="1"/>
    <col min="14604" max="14604" width="0" style="187" hidden="1" customWidth="1"/>
    <col min="14605" max="14606" width="16.46484375" style="187" customWidth="1"/>
    <col min="14607" max="14607" width="16" style="187" customWidth="1"/>
    <col min="14608" max="14608" width="14.19921875" style="187" customWidth="1"/>
    <col min="14609" max="14609" width="25.265625" style="187" customWidth="1"/>
    <col min="14610" max="14610" width="14.46484375" style="187" customWidth="1"/>
    <col min="14611" max="14611" width="0" style="187" hidden="1" customWidth="1"/>
    <col min="14612" max="14612" width="28.73046875" style="187" customWidth="1"/>
    <col min="14613" max="14614" width="18.46484375" style="187" customWidth="1"/>
    <col min="14615" max="14615" width="15.46484375" style="187" customWidth="1"/>
    <col min="14616" max="14616" width="14.796875" style="187" customWidth="1"/>
    <col min="14617" max="14848" width="11.46484375" style="187"/>
    <col min="14849" max="14849" width="3" style="187" customWidth="1"/>
    <col min="14850" max="14850" width="9.265625" style="187" bestFit="1" customWidth="1"/>
    <col min="14851" max="14851" width="23.265625" style="187" customWidth="1"/>
    <col min="14852" max="14852" width="6" style="187" customWidth="1"/>
    <col min="14853" max="14853" width="27.19921875" style="187" customWidth="1"/>
    <col min="14854" max="14854" width="22.53125" style="187" customWidth="1"/>
    <col min="14855" max="14855" width="23.796875" style="187" customWidth="1"/>
    <col min="14856" max="14856" width="27.796875" style="187" customWidth="1"/>
    <col min="14857" max="14857" width="24.19921875" style="187" customWidth="1"/>
    <col min="14858" max="14858" width="25.265625" style="187" customWidth="1"/>
    <col min="14859" max="14859" width="31.796875" style="187" customWidth="1"/>
    <col min="14860" max="14860" width="0" style="187" hidden="1" customWidth="1"/>
    <col min="14861" max="14862" width="16.46484375" style="187" customWidth="1"/>
    <col min="14863" max="14863" width="16" style="187" customWidth="1"/>
    <col min="14864" max="14864" width="14.19921875" style="187" customWidth="1"/>
    <col min="14865" max="14865" width="25.265625" style="187" customWidth="1"/>
    <col min="14866" max="14866" width="14.46484375" style="187" customWidth="1"/>
    <col min="14867" max="14867" width="0" style="187" hidden="1" customWidth="1"/>
    <col min="14868" max="14868" width="28.73046875" style="187" customWidth="1"/>
    <col min="14869" max="14870" width="18.46484375" style="187" customWidth="1"/>
    <col min="14871" max="14871" width="15.46484375" style="187" customWidth="1"/>
    <col min="14872" max="14872" width="14.796875" style="187" customWidth="1"/>
    <col min="14873" max="15104" width="11.46484375" style="187"/>
    <col min="15105" max="15105" width="3" style="187" customWidth="1"/>
    <col min="15106" max="15106" width="9.265625" style="187" bestFit="1" customWidth="1"/>
    <col min="15107" max="15107" width="23.265625" style="187" customWidth="1"/>
    <col min="15108" max="15108" width="6" style="187" customWidth="1"/>
    <col min="15109" max="15109" width="27.19921875" style="187" customWidth="1"/>
    <col min="15110" max="15110" width="22.53125" style="187" customWidth="1"/>
    <col min="15111" max="15111" width="23.796875" style="187" customWidth="1"/>
    <col min="15112" max="15112" width="27.796875" style="187" customWidth="1"/>
    <col min="15113" max="15113" width="24.19921875" style="187" customWidth="1"/>
    <col min="15114" max="15114" width="25.265625" style="187" customWidth="1"/>
    <col min="15115" max="15115" width="31.796875" style="187" customWidth="1"/>
    <col min="15116" max="15116" width="0" style="187" hidden="1" customWidth="1"/>
    <col min="15117" max="15118" width="16.46484375" style="187" customWidth="1"/>
    <col min="15119" max="15119" width="16" style="187" customWidth="1"/>
    <col min="15120" max="15120" width="14.19921875" style="187" customWidth="1"/>
    <col min="15121" max="15121" width="25.265625" style="187" customWidth="1"/>
    <col min="15122" max="15122" width="14.46484375" style="187" customWidth="1"/>
    <col min="15123" max="15123" width="0" style="187" hidden="1" customWidth="1"/>
    <col min="15124" max="15124" width="28.73046875" style="187" customWidth="1"/>
    <col min="15125" max="15126" width="18.46484375" style="187" customWidth="1"/>
    <col min="15127" max="15127" width="15.46484375" style="187" customWidth="1"/>
    <col min="15128" max="15128" width="14.796875" style="187" customWidth="1"/>
    <col min="15129" max="15360" width="11.46484375" style="187"/>
    <col min="15361" max="15361" width="3" style="187" customWidth="1"/>
    <col min="15362" max="15362" width="9.265625" style="187" bestFit="1" customWidth="1"/>
    <col min="15363" max="15363" width="23.265625" style="187" customWidth="1"/>
    <col min="15364" max="15364" width="6" style="187" customWidth="1"/>
    <col min="15365" max="15365" width="27.19921875" style="187" customWidth="1"/>
    <col min="15366" max="15366" width="22.53125" style="187" customWidth="1"/>
    <col min="15367" max="15367" width="23.796875" style="187" customWidth="1"/>
    <col min="15368" max="15368" width="27.796875" style="187" customWidth="1"/>
    <col min="15369" max="15369" width="24.19921875" style="187" customWidth="1"/>
    <col min="15370" max="15370" width="25.265625" style="187" customWidth="1"/>
    <col min="15371" max="15371" width="31.796875" style="187" customWidth="1"/>
    <col min="15372" max="15372" width="0" style="187" hidden="1" customWidth="1"/>
    <col min="15373" max="15374" width="16.46484375" style="187" customWidth="1"/>
    <col min="15375" max="15375" width="16" style="187" customWidth="1"/>
    <col min="15376" max="15376" width="14.19921875" style="187" customWidth="1"/>
    <col min="15377" max="15377" width="25.265625" style="187" customWidth="1"/>
    <col min="15378" max="15378" width="14.46484375" style="187" customWidth="1"/>
    <col min="15379" max="15379" width="0" style="187" hidden="1" customWidth="1"/>
    <col min="15380" max="15380" width="28.73046875" style="187" customWidth="1"/>
    <col min="15381" max="15382" width="18.46484375" style="187" customWidth="1"/>
    <col min="15383" max="15383" width="15.46484375" style="187" customWidth="1"/>
    <col min="15384" max="15384" width="14.796875" style="187" customWidth="1"/>
    <col min="15385" max="15616" width="11.46484375" style="187"/>
    <col min="15617" max="15617" width="3" style="187" customWidth="1"/>
    <col min="15618" max="15618" width="9.265625" style="187" bestFit="1" customWidth="1"/>
    <col min="15619" max="15619" width="23.265625" style="187" customWidth="1"/>
    <col min="15620" max="15620" width="6" style="187" customWidth="1"/>
    <col min="15621" max="15621" width="27.19921875" style="187" customWidth="1"/>
    <col min="15622" max="15622" width="22.53125" style="187" customWidth="1"/>
    <col min="15623" max="15623" width="23.796875" style="187" customWidth="1"/>
    <col min="15624" max="15624" width="27.796875" style="187" customWidth="1"/>
    <col min="15625" max="15625" width="24.19921875" style="187" customWidth="1"/>
    <col min="15626" max="15626" width="25.265625" style="187" customWidth="1"/>
    <col min="15627" max="15627" width="31.796875" style="187" customWidth="1"/>
    <col min="15628" max="15628" width="0" style="187" hidden="1" customWidth="1"/>
    <col min="15629" max="15630" width="16.46484375" style="187" customWidth="1"/>
    <col min="15631" max="15631" width="16" style="187" customWidth="1"/>
    <col min="15632" max="15632" width="14.19921875" style="187" customWidth="1"/>
    <col min="15633" max="15633" width="25.265625" style="187" customWidth="1"/>
    <col min="15634" max="15634" width="14.46484375" style="187" customWidth="1"/>
    <col min="15635" max="15635" width="0" style="187" hidden="1" customWidth="1"/>
    <col min="15636" max="15636" width="28.73046875" style="187" customWidth="1"/>
    <col min="15637" max="15638" width="18.46484375" style="187" customWidth="1"/>
    <col min="15639" max="15639" width="15.46484375" style="187" customWidth="1"/>
    <col min="15640" max="15640" width="14.796875" style="187" customWidth="1"/>
    <col min="15641" max="15872" width="11.46484375" style="187"/>
    <col min="15873" max="15873" width="3" style="187" customWidth="1"/>
    <col min="15874" max="15874" width="9.265625" style="187" bestFit="1" customWidth="1"/>
    <col min="15875" max="15875" width="23.265625" style="187" customWidth="1"/>
    <col min="15876" max="15876" width="6" style="187" customWidth="1"/>
    <col min="15877" max="15877" width="27.19921875" style="187" customWidth="1"/>
    <col min="15878" max="15878" width="22.53125" style="187" customWidth="1"/>
    <col min="15879" max="15879" width="23.796875" style="187" customWidth="1"/>
    <col min="15880" max="15880" width="27.796875" style="187" customWidth="1"/>
    <col min="15881" max="15881" width="24.19921875" style="187" customWidth="1"/>
    <col min="15882" max="15882" width="25.265625" style="187" customWidth="1"/>
    <col min="15883" max="15883" width="31.796875" style="187" customWidth="1"/>
    <col min="15884" max="15884" width="0" style="187" hidden="1" customWidth="1"/>
    <col min="15885" max="15886" width="16.46484375" style="187" customWidth="1"/>
    <col min="15887" max="15887" width="16" style="187" customWidth="1"/>
    <col min="15888" max="15888" width="14.19921875" style="187" customWidth="1"/>
    <col min="15889" max="15889" width="25.265625" style="187" customWidth="1"/>
    <col min="15890" max="15890" width="14.46484375" style="187" customWidth="1"/>
    <col min="15891" max="15891" width="0" style="187" hidden="1" customWidth="1"/>
    <col min="15892" max="15892" width="28.73046875" style="187" customWidth="1"/>
    <col min="15893" max="15894" width="18.46484375" style="187" customWidth="1"/>
    <col min="15895" max="15895" width="15.46484375" style="187" customWidth="1"/>
    <col min="15896" max="15896" width="14.796875" style="187" customWidth="1"/>
    <col min="15897" max="16128" width="11.46484375" style="187"/>
    <col min="16129" max="16129" width="3" style="187" customWidth="1"/>
    <col min="16130" max="16130" width="9.265625" style="187" bestFit="1" customWidth="1"/>
    <col min="16131" max="16131" width="23.265625" style="187" customWidth="1"/>
    <col min="16132" max="16132" width="6" style="187" customWidth="1"/>
    <col min="16133" max="16133" width="27.19921875" style="187" customWidth="1"/>
    <col min="16134" max="16134" width="22.53125" style="187" customWidth="1"/>
    <col min="16135" max="16135" width="23.796875" style="187" customWidth="1"/>
    <col min="16136" max="16136" width="27.796875" style="187" customWidth="1"/>
    <col min="16137" max="16137" width="24.19921875" style="187" customWidth="1"/>
    <col min="16138" max="16138" width="25.265625" style="187" customWidth="1"/>
    <col min="16139" max="16139" width="31.796875" style="187" customWidth="1"/>
    <col min="16140" max="16140" width="0" style="187" hidden="1" customWidth="1"/>
    <col min="16141" max="16142" width="16.46484375" style="187" customWidth="1"/>
    <col min="16143" max="16143" width="16" style="187" customWidth="1"/>
    <col min="16144" max="16144" width="14.19921875" style="187" customWidth="1"/>
    <col min="16145" max="16145" width="25.265625" style="187" customWidth="1"/>
    <col min="16146" max="16146" width="14.46484375" style="187" customWidth="1"/>
    <col min="16147" max="16147" width="0" style="187" hidden="1" customWidth="1"/>
    <col min="16148" max="16148" width="28.73046875" style="187" customWidth="1"/>
    <col min="16149" max="16150" width="18.46484375" style="187" customWidth="1"/>
    <col min="16151" max="16151" width="15.46484375" style="187" customWidth="1"/>
    <col min="16152" max="16152" width="14.796875" style="187" customWidth="1"/>
    <col min="16153" max="16384" width="11.46484375" style="187"/>
  </cols>
  <sheetData>
    <row r="1" spans="1:25" ht="31.5" customHeight="1">
      <c r="B1" s="522" t="s">
        <v>74</v>
      </c>
      <c r="C1" s="522"/>
      <c r="D1" s="522"/>
      <c r="E1" s="522"/>
      <c r="F1" s="522"/>
      <c r="G1" s="522"/>
      <c r="H1" s="522"/>
      <c r="I1" s="522"/>
      <c r="J1" s="522"/>
      <c r="K1" s="189"/>
      <c r="L1" s="189"/>
      <c r="M1" s="189"/>
      <c r="N1" s="189"/>
    </row>
    <row r="2" spans="1:25">
      <c r="B2" s="523" t="s">
        <v>75</v>
      </c>
      <c r="C2" s="523"/>
      <c r="D2" s="523"/>
      <c r="E2" s="523"/>
      <c r="F2" s="523"/>
      <c r="G2" s="523"/>
      <c r="H2" s="523"/>
      <c r="I2" s="523"/>
      <c r="J2" s="523"/>
      <c r="K2" s="189"/>
      <c r="L2" s="189"/>
      <c r="M2" s="189"/>
      <c r="N2" s="189"/>
    </row>
    <row r="3" spans="1:25">
      <c r="B3" s="190"/>
      <c r="C3" s="191"/>
      <c r="D3" s="192"/>
      <c r="E3" s="193"/>
      <c r="F3" s="194"/>
      <c r="G3" s="192"/>
      <c r="H3" s="192"/>
      <c r="I3" s="195"/>
      <c r="J3" s="196"/>
      <c r="N3" s="188"/>
    </row>
    <row r="4" spans="1:25">
      <c r="B4" s="25"/>
      <c r="C4" s="143"/>
      <c r="D4" s="26" t="s">
        <v>76</v>
      </c>
      <c r="E4" s="325" t="s">
        <v>150</v>
      </c>
      <c r="F4" s="28"/>
      <c r="G4" s="26"/>
      <c r="H4" s="26" t="s">
        <v>54</v>
      </c>
      <c r="I4" s="325" t="s">
        <v>152</v>
      </c>
      <c r="J4" s="45"/>
      <c r="N4" s="188"/>
    </row>
    <row r="5" spans="1:25" ht="11.25" customHeight="1">
      <c r="B5" s="25"/>
      <c r="C5" s="144"/>
      <c r="D5" s="145"/>
      <c r="E5" s="146"/>
      <c r="F5" s="147"/>
      <c r="G5" s="145"/>
      <c r="H5" s="145"/>
      <c r="I5" s="148"/>
      <c r="J5" s="46"/>
      <c r="N5" s="188"/>
    </row>
    <row r="6" spans="1:25">
      <c r="B6" s="524" t="s">
        <v>77</v>
      </c>
      <c r="C6" s="525"/>
      <c r="D6" s="526"/>
      <c r="E6" s="158">
        <f>F771</f>
        <v>225159</v>
      </c>
      <c r="F6" s="159"/>
      <c r="G6" s="525" t="s">
        <v>78</v>
      </c>
      <c r="H6" s="526"/>
      <c r="I6" s="160">
        <f>K771</f>
        <v>44</v>
      </c>
      <c r="J6" s="47"/>
      <c r="N6" s="188"/>
    </row>
    <row r="7" spans="1:25">
      <c r="B7" s="524" t="s">
        <v>79</v>
      </c>
      <c r="C7" s="525"/>
      <c r="D7" s="526"/>
      <c r="E7" s="158">
        <f>G771</f>
        <v>45031.80000000001</v>
      </c>
      <c r="F7" s="159"/>
      <c r="G7" s="525" t="s">
        <v>80</v>
      </c>
      <c r="H7" s="526"/>
      <c r="I7" s="160">
        <f>L771</f>
        <v>0</v>
      </c>
      <c r="J7" s="47"/>
      <c r="N7" s="188"/>
    </row>
    <row r="8" spans="1:25">
      <c r="B8" s="524" t="s">
        <v>81</v>
      </c>
      <c r="C8" s="525"/>
      <c r="D8" s="526"/>
      <c r="E8" s="158">
        <f>H771</f>
        <v>125088.33333333331</v>
      </c>
      <c r="F8" s="159"/>
      <c r="G8" s="525" t="s">
        <v>82</v>
      </c>
      <c r="H8" s="526"/>
      <c r="I8" s="161">
        <f>W771</f>
        <v>88</v>
      </c>
      <c r="J8" s="47"/>
      <c r="N8" s="188"/>
    </row>
    <row r="9" spans="1:25">
      <c r="A9" s="197"/>
      <c r="B9" s="524" t="s">
        <v>83</v>
      </c>
      <c r="C9" s="525"/>
      <c r="D9" s="526"/>
      <c r="E9" s="158">
        <f>N771</f>
        <v>2501.7666666666664</v>
      </c>
      <c r="F9" s="159"/>
      <c r="G9" s="525" t="s">
        <v>84</v>
      </c>
      <c r="H9" s="526"/>
      <c r="I9" s="162">
        <f>X771</f>
        <v>20</v>
      </c>
      <c r="J9" s="47"/>
      <c r="N9" s="188"/>
    </row>
    <row r="10" spans="1:25">
      <c r="B10" s="529" t="s">
        <v>85</v>
      </c>
      <c r="C10" s="527"/>
      <c r="D10" s="528"/>
      <c r="E10" s="158">
        <f>COUNTA(C17,C155,C268,C375,C435,C538,C570,C614,C642,C697)</f>
        <v>10</v>
      </c>
      <c r="F10" s="159"/>
      <c r="G10" s="149"/>
      <c r="H10" s="149"/>
      <c r="I10" s="150"/>
      <c r="J10" s="47"/>
      <c r="N10" s="188"/>
    </row>
    <row r="11" spans="1:25">
      <c r="B11" s="157"/>
      <c r="C11" s="527" t="s">
        <v>86</v>
      </c>
      <c r="D11" s="528"/>
      <c r="E11" s="158">
        <f>J771</f>
        <v>28</v>
      </c>
      <c r="F11" s="159"/>
      <c r="G11" s="159"/>
      <c r="H11" s="159"/>
      <c r="I11" s="150"/>
      <c r="J11" s="47"/>
      <c r="M11" s="198"/>
      <c r="N11" s="188"/>
      <c r="U11" s="198"/>
    </row>
    <row r="12" spans="1:25">
      <c r="B12" s="524" t="s">
        <v>87</v>
      </c>
      <c r="C12" s="525"/>
      <c r="D12" s="526"/>
      <c r="E12" s="158">
        <f>E771</f>
        <v>690</v>
      </c>
      <c r="F12" s="159"/>
      <c r="G12" s="151"/>
      <c r="H12" s="151"/>
      <c r="I12" s="150"/>
      <c r="J12" s="47"/>
      <c r="N12" s="188"/>
      <c r="T12" s="198"/>
      <c r="V12" s="198"/>
    </row>
    <row r="13" spans="1:25" ht="8.25" customHeight="1">
      <c r="B13" s="199"/>
      <c r="C13" s="200"/>
      <c r="D13" s="200"/>
      <c r="E13" s="201"/>
      <c r="F13" s="202"/>
      <c r="G13" s="203"/>
      <c r="H13" s="203"/>
      <c r="I13" s="203"/>
      <c r="J13" s="204"/>
      <c r="N13" s="188"/>
    </row>
    <row r="15" spans="1:25">
      <c r="B15" s="205"/>
      <c r="C15" s="206"/>
      <c r="D15" s="207"/>
      <c r="E15" s="207"/>
      <c r="F15" s="207"/>
      <c r="G15" s="208">
        <v>5</v>
      </c>
      <c r="H15" s="208">
        <v>1.8</v>
      </c>
      <c r="I15" s="209">
        <v>3000</v>
      </c>
      <c r="J15" s="207"/>
      <c r="K15" s="207"/>
      <c r="L15" s="207"/>
      <c r="M15" s="208"/>
      <c r="N15" s="208">
        <v>50</v>
      </c>
      <c r="O15" s="207"/>
      <c r="P15" s="207"/>
      <c r="Q15" s="207"/>
      <c r="R15" s="210"/>
      <c r="S15" s="210"/>
      <c r="T15" s="208"/>
      <c r="U15" s="211">
        <f>(250*12)/2</f>
        <v>1500</v>
      </c>
      <c r="V15" s="208"/>
      <c r="W15" s="208"/>
      <c r="X15" s="208">
        <v>3</v>
      </c>
    </row>
    <row r="16" spans="1:25" ht="91.5" customHeight="1">
      <c r="B16" s="212" t="s">
        <v>88</v>
      </c>
      <c r="C16" s="212" t="s">
        <v>89</v>
      </c>
      <c r="D16" s="212" t="s">
        <v>90</v>
      </c>
      <c r="E16" s="213" t="s">
        <v>91</v>
      </c>
      <c r="F16" s="213" t="s">
        <v>7022</v>
      </c>
      <c r="G16" s="214" t="s">
        <v>92</v>
      </c>
      <c r="H16" s="214" t="s">
        <v>93</v>
      </c>
      <c r="I16" s="214" t="s">
        <v>94</v>
      </c>
      <c r="J16" s="213" t="s">
        <v>95</v>
      </c>
      <c r="K16" s="213" t="s">
        <v>96</v>
      </c>
      <c r="L16" s="215" t="s">
        <v>97</v>
      </c>
      <c r="M16" s="213" t="s">
        <v>98</v>
      </c>
      <c r="N16" s="214" t="s">
        <v>99</v>
      </c>
      <c r="O16" s="213" t="s">
        <v>100</v>
      </c>
      <c r="P16" s="213" t="s">
        <v>101</v>
      </c>
      <c r="Q16" s="213" t="s">
        <v>102</v>
      </c>
      <c r="R16" s="213" t="s">
        <v>103</v>
      </c>
      <c r="S16" s="213" t="s">
        <v>104</v>
      </c>
      <c r="T16" s="213" t="s">
        <v>105</v>
      </c>
      <c r="U16" s="214" t="s">
        <v>106</v>
      </c>
      <c r="V16" s="213" t="s">
        <v>107</v>
      </c>
      <c r="W16" s="214" t="s">
        <v>108</v>
      </c>
      <c r="X16" s="214" t="s">
        <v>109</v>
      </c>
      <c r="Y16" s="214" t="s">
        <v>110</v>
      </c>
    </row>
    <row r="17" spans="2:25" ht="18.75" customHeight="1">
      <c r="B17" s="502">
        <v>1</v>
      </c>
      <c r="C17" s="511" t="s">
        <v>8084</v>
      </c>
      <c r="D17" s="216">
        <v>1</v>
      </c>
      <c r="E17" s="216" t="s">
        <v>8084</v>
      </c>
      <c r="F17" s="217">
        <v>1564</v>
      </c>
      <c r="G17" s="218">
        <f>F17/$G$15</f>
        <v>312.8</v>
      </c>
      <c r="H17" s="219">
        <f t="shared" ref="H17" si="0">F17/$H$15</f>
        <v>868.88888888888891</v>
      </c>
      <c r="I17" s="219">
        <f t="shared" ref="I17" si="1">H17/$I$15</f>
        <v>0.28962962962962963</v>
      </c>
      <c r="J17" s="220" t="s">
        <v>8085</v>
      </c>
      <c r="K17" s="220" t="s">
        <v>8085</v>
      </c>
      <c r="L17" s="220"/>
      <c r="M17" s="221">
        <f>SUM(H17:H30)</f>
        <v>2024.4444444444443</v>
      </c>
      <c r="N17" s="222">
        <f>M17/$N$15</f>
        <v>40.488888888888887</v>
      </c>
      <c r="O17" s="223">
        <v>287</v>
      </c>
      <c r="P17" s="224" t="s">
        <v>12</v>
      </c>
      <c r="Q17" s="224" t="s">
        <v>8086</v>
      </c>
      <c r="R17" s="224" t="s">
        <v>1064</v>
      </c>
      <c r="S17" s="224"/>
      <c r="T17" s="225" t="s">
        <v>8087</v>
      </c>
      <c r="U17" s="226">
        <f t="shared" ref="U17:U81" si="2">H17/$U$15</f>
        <v>0.57925925925925925</v>
      </c>
      <c r="V17" s="227">
        <f>SUM(U17:U30)</f>
        <v>1.3496296296296295</v>
      </c>
      <c r="W17" s="228" t="str">
        <f>IF(V17&lt;1,"0",IF(V17&lt;5,"2",IF(V17&gt;=5,"6")))</f>
        <v>2</v>
      </c>
      <c r="X17" s="508">
        <f>K154/$X$15</f>
        <v>2</v>
      </c>
      <c r="Y17" s="229">
        <f>W17/2</f>
        <v>1</v>
      </c>
    </row>
    <row r="18" spans="2:25" ht="18.75" customHeight="1">
      <c r="B18" s="503"/>
      <c r="C18" s="512"/>
      <c r="D18" s="216">
        <v>2</v>
      </c>
      <c r="E18" s="216" t="s">
        <v>8088</v>
      </c>
      <c r="F18" s="217">
        <v>161</v>
      </c>
      <c r="G18" s="218">
        <f t="shared" ref="G18:G81" si="3">F18/$G$15</f>
        <v>32.200000000000003</v>
      </c>
      <c r="H18" s="219">
        <f t="shared" ref="H18:H81" si="4">F18/$H$15</f>
        <v>89.444444444444443</v>
      </c>
      <c r="I18" s="219">
        <f t="shared" ref="I18:I81" si="5">H18/$I$15</f>
        <v>2.9814814814814815E-2</v>
      </c>
      <c r="J18" s="216"/>
      <c r="K18" s="220"/>
      <c r="L18" s="220"/>
      <c r="M18" s="221"/>
      <c r="N18" s="222">
        <f t="shared" ref="N18:N81" si="6">M18/$N$15</f>
        <v>0</v>
      </c>
      <c r="O18" s="223"/>
      <c r="P18" s="224"/>
      <c r="Q18" s="224"/>
      <c r="R18" s="224"/>
      <c r="S18" s="224"/>
      <c r="T18" s="225"/>
      <c r="U18" s="226">
        <f t="shared" si="2"/>
        <v>5.962962962962963E-2</v>
      </c>
      <c r="V18" s="227"/>
      <c r="W18" s="228" t="str">
        <f t="shared" ref="W18:W81" si="7">IF(V18&lt;1,"0",IF(V18&lt;5,"2",IF(V18&gt;=5,"6")))</f>
        <v>0</v>
      </c>
      <c r="X18" s="509"/>
      <c r="Y18" s="229">
        <f t="shared" ref="Y18:Y81" si="8">W18/2</f>
        <v>0</v>
      </c>
    </row>
    <row r="19" spans="2:25" ht="18.75" customHeight="1">
      <c r="B19" s="503"/>
      <c r="C19" s="512"/>
      <c r="D19" s="216">
        <v>3</v>
      </c>
      <c r="E19" s="216" t="s">
        <v>8089</v>
      </c>
      <c r="F19" s="217">
        <v>60</v>
      </c>
      <c r="G19" s="218">
        <f t="shared" si="3"/>
        <v>12</v>
      </c>
      <c r="H19" s="219">
        <f t="shared" si="4"/>
        <v>33.333333333333336</v>
      </c>
      <c r="I19" s="219">
        <f t="shared" si="5"/>
        <v>1.1111111111111112E-2</v>
      </c>
      <c r="J19" s="216"/>
      <c r="K19" s="220"/>
      <c r="L19" s="220"/>
      <c r="M19" s="221"/>
      <c r="N19" s="222">
        <f t="shared" si="6"/>
        <v>0</v>
      </c>
      <c r="O19" s="230"/>
      <c r="P19" s="224"/>
      <c r="Q19" s="224"/>
      <c r="R19" s="224"/>
      <c r="S19" s="224"/>
      <c r="T19" s="225"/>
      <c r="U19" s="226">
        <f t="shared" si="2"/>
        <v>2.2222222222222223E-2</v>
      </c>
      <c r="V19" s="227"/>
      <c r="W19" s="228" t="str">
        <f t="shared" si="7"/>
        <v>0</v>
      </c>
      <c r="X19" s="509"/>
      <c r="Y19" s="229">
        <f t="shared" si="8"/>
        <v>0</v>
      </c>
    </row>
    <row r="20" spans="2:25" ht="18.75" customHeight="1">
      <c r="B20" s="503"/>
      <c r="C20" s="512"/>
      <c r="D20" s="216">
        <v>4</v>
      </c>
      <c r="E20" s="216" t="s">
        <v>8090</v>
      </c>
      <c r="F20" s="217">
        <v>127</v>
      </c>
      <c r="G20" s="218">
        <f t="shared" si="3"/>
        <v>25.4</v>
      </c>
      <c r="H20" s="219">
        <f t="shared" si="4"/>
        <v>70.555555555555557</v>
      </c>
      <c r="I20" s="219">
        <f t="shared" si="5"/>
        <v>2.3518518518518518E-2</v>
      </c>
      <c r="J20" s="216"/>
      <c r="K20" s="220"/>
      <c r="L20" s="220"/>
      <c r="M20" s="221"/>
      <c r="N20" s="222">
        <f t="shared" si="6"/>
        <v>0</v>
      </c>
      <c r="O20" s="223"/>
      <c r="P20" s="224"/>
      <c r="Q20" s="224"/>
      <c r="R20" s="224"/>
      <c r="S20" s="224"/>
      <c r="T20" s="225"/>
      <c r="U20" s="226">
        <f t="shared" si="2"/>
        <v>4.7037037037037037E-2</v>
      </c>
      <c r="V20" s="227"/>
      <c r="W20" s="228" t="str">
        <f t="shared" si="7"/>
        <v>0</v>
      </c>
      <c r="X20" s="509"/>
      <c r="Y20" s="229">
        <f t="shared" si="8"/>
        <v>0</v>
      </c>
    </row>
    <row r="21" spans="2:25" ht="18.75" customHeight="1">
      <c r="B21" s="503"/>
      <c r="C21" s="512"/>
      <c r="D21" s="216">
        <v>5</v>
      </c>
      <c r="E21" s="216" t="s">
        <v>8091</v>
      </c>
      <c r="F21" s="217">
        <v>180</v>
      </c>
      <c r="G21" s="218">
        <f t="shared" si="3"/>
        <v>36</v>
      </c>
      <c r="H21" s="219">
        <f t="shared" si="4"/>
        <v>100</v>
      </c>
      <c r="I21" s="219">
        <f t="shared" si="5"/>
        <v>3.3333333333333333E-2</v>
      </c>
      <c r="J21" s="216"/>
      <c r="K21" s="220"/>
      <c r="L21" s="220"/>
      <c r="M21" s="221"/>
      <c r="N21" s="222">
        <f t="shared" si="6"/>
        <v>0</v>
      </c>
      <c r="O21" s="223"/>
      <c r="P21" s="224"/>
      <c r="Q21" s="224"/>
      <c r="R21" s="224"/>
      <c r="S21" s="224"/>
      <c r="T21" s="225"/>
      <c r="U21" s="226">
        <f t="shared" si="2"/>
        <v>6.6666666666666666E-2</v>
      </c>
      <c r="V21" s="227"/>
      <c r="W21" s="228" t="str">
        <f t="shared" si="7"/>
        <v>0</v>
      </c>
      <c r="X21" s="509"/>
      <c r="Y21" s="229">
        <f t="shared" si="8"/>
        <v>0</v>
      </c>
    </row>
    <row r="22" spans="2:25" ht="18.75" customHeight="1">
      <c r="B22" s="503"/>
      <c r="C22" s="512"/>
      <c r="D22" s="216">
        <v>6</v>
      </c>
      <c r="E22" s="216" t="s">
        <v>8092</v>
      </c>
      <c r="F22" s="217">
        <v>138</v>
      </c>
      <c r="G22" s="218">
        <f t="shared" si="3"/>
        <v>27.6</v>
      </c>
      <c r="H22" s="219">
        <f t="shared" si="4"/>
        <v>76.666666666666671</v>
      </c>
      <c r="I22" s="219">
        <f t="shared" si="5"/>
        <v>2.5555555555555557E-2</v>
      </c>
      <c r="J22" s="216"/>
      <c r="K22" s="220"/>
      <c r="L22" s="220"/>
      <c r="M22" s="221"/>
      <c r="N22" s="222">
        <f t="shared" si="6"/>
        <v>0</v>
      </c>
      <c r="O22" s="223"/>
      <c r="P22" s="224"/>
      <c r="Q22" s="224"/>
      <c r="R22" s="224"/>
      <c r="S22" s="224"/>
      <c r="T22" s="225"/>
      <c r="U22" s="226">
        <f t="shared" si="2"/>
        <v>5.1111111111111114E-2</v>
      </c>
      <c r="V22" s="227"/>
      <c r="W22" s="228" t="str">
        <f t="shared" si="7"/>
        <v>0</v>
      </c>
      <c r="X22" s="509"/>
      <c r="Y22" s="229">
        <f t="shared" si="8"/>
        <v>0</v>
      </c>
    </row>
    <row r="23" spans="2:25" ht="18.75" customHeight="1">
      <c r="B23" s="503"/>
      <c r="C23" s="512"/>
      <c r="D23" s="216">
        <v>7</v>
      </c>
      <c r="E23" s="216" t="s">
        <v>8093</v>
      </c>
      <c r="F23" s="217">
        <v>105</v>
      </c>
      <c r="G23" s="218">
        <f t="shared" si="3"/>
        <v>21</v>
      </c>
      <c r="H23" s="219">
        <f t="shared" si="4"/>
        <v>58.333333333333329</v>
      </c>
      <c r="I23" s="219">
        <f t="shared" si="5"/>
        <v>1.9444444444444441E-2</v>
      </c>
      <c r="J23" s="216"/>
      <c r="K23" s="220"/>
      <c r="L23" s="220"/>
      <c r="M23" s="221"/>
      <c r="N23" s="222">
        <f t="shared" si="6"/>
        <v>0</v>
      </c>
      <c r="O23" s="223"/>
      <c r="P23" s="224"/>
      <c r="Q23" s="224"/>
      <c r="R23" s="224"/>
      <c r="S23" s="224"/>
      <c r="T23" s="225"/>
      <c r="U23" s="226">
        <f t="shared" si="2"/>
        <v>3.8888888888888883E-2</v>
      </c>
      <c r="V23" s="227"/>
      <c r="W23" s="228" t="str">
        <f t="shared" si="7"/>
        <v>0</v>
      </c>
      <c r="X23" s="509"/>
      <c r="Y23" s="229">
        <f t="shared" si="8"/>
        <v>0</v>
      </c>
    </row>
    <row r="24" spans="2:25" ht="18.75" customHeight="1">
      <c r="B24" s="503"/>
      <c r="C24" s="512"/>
      <c r="D24" s="216">
        <v>8</v>
      </c>
      <c r="E24" s="216" t="s">
        <v>8094</v>
      </c>
      <c r="F24" s="217">
        <v>134</v>
      </c>
      <c r="G24" s="218">
        <f t="shared" si="3"/>
        <v>26.8</v>
      </c>
      <c r="H24" s="219">
        <f t="shared" si="4"/>
        <v>74.444444444444443</v>
      </c>
      <c r="I24" s="219">
        <f t="shared" si="5"/>
        <v>2.4814814814814814E-2</v>
      </c>
      <c r="J24" s="216"/>
      <c r="K24" s="220"/>
      <c r="L24" s="220"/>
      <c r="M24" s="221"/>
      <c r="N24" s="222">
        <f t="shared" si="6"/>
        <v>0</v>
      </c>
      <c r="O24" s="223"/>
      <c r="P24" s="224"/>
      <c r="Q24" s="224"/>
      <c r="R24" s="224"/>
      <c r="S24" s="224"/>
      <c r="T24" s="225"/>
      <c r="U24" s="226">
        <f t="shared" si="2"/>
        <v>4.9629629629629628E-2</v>
      </c>
      <c r="V24" s="227"/>
      <c r="W24" s="228" t="str">
        <f t="shared" si="7"/>
        <v>0</v>
      </c>
      <c r="X24" s="509"/>
      <c r="Y24" s="229">
        <f t="shared" si="8"/>
        <v>0</v>
      </c>
    </row>
    <row r="25" spans="2:25" ht="18.75" customHeight="1">
      <c r="B25" s="503"/>
      <c r="C25" s="512"/>
      <c r="D25" s="216">
        <v>9</v>
      </c>
      <c r="E25" s="216" t="s">
        <v>8095</v>
      </c>
      <c r="F25" s="217">
        <v>131</v>
      </c>
      <c r="G25" s="218">
        <f t="shared" si="3"/>
        <v>26.2</v>
      </c>
      <c r="H25" s="219">
        <f t="shared" si="4"/>
        <v>72.777777777777771</v>
      </c>
      <c r="I25" s="219">
        <f t="shared" si="5"/>
        <v>2.4259259259259258E-2</v>
      </c>
      <c r="J25" s="216"/>
      <c r="K25" s="220"/>
      <c r="L25" s="220"/>
      <c r="M25" s="221"/>
      <c r="N25" s="222">
        <f t="shared" si="6"/>
        <v>0</v>
      </c>
      <c r="O25" s="223"/>
      <c r="P25" s="224"/>
      <c r="Q25" s="224"/>
      <c r="R25" s="224"/>
      <c r="S25" s="224"/>
      <c r="T25" s="225"/>
      <c r="U25" s="226">
        <f t="shared" si="2"/>
        <v>4.8518518518518516E-2</v>
      </c>
      <c r="V25" s="227"/>
      <c r="W25" s="228" t="str">
        <f t="shared" si="7"/>
        <v>0</v>
      </c>
      <c r="X25" s="509"/>
      <c r="Y25" s="229">
        <f t="shared" si="8"/>
        <v>0</v>
      </c>
    </row>
    <row r="26" spans="2:25" ht="18.75" customHeight="1">
      <c r="B26" s="503"/>
      <c r="C26" s="512"/>
      <c r="D26" s="216">
        <v>10</v>
      </c>
      <c r="E26" s="216" t="s">
        <v>8096</v>
      </c>
      <c r="F26" s="217">
        <v>162</v>
      </c>
      <c r="G26" s="218">
        <f t="shared" si="3"/>
        <v>32.4</v>
      </c>
      <c r="H26" s="219">
        <f t="shared" si="4"/>
        <v>90</v>
      </c>
      <c r="I26" s="219">
        <f t="shared" si="5"/>
        <v>0.03</v>
      </c>
      <c r="J26" s="216"/>
      <c r="K26" s="220"/>
      <c r="L26" s="220"/>
      <c r="M26" s="221"/>
      <c r="N26" s="222">
        <f t="shared" si="6"/>
        <v>0</v>
      </c>
      <c r="O26" s="223"/>
      <c r="P26" s="224"/>
      <c r="Q26" s="224"/>
      <c r="R26" s="224"/>
      <c r="S26" s="224"/>
      <c r="T26" s="225"/>
      <c r="U26" s="226">
        <f t="shared" si="2"/>
        <v>0.06</v>
      </c>
      <c r="V26" s="227"/>
      <c r="W26" s="228" t="str">
        <f t="shared" si="7"/>
        <v>0</v>
      </c>
      <c r="X26" s="509"/>
      <c r="Y26" s="229">
        <f t="shared" si="8"/>
        <v>0</v>
      </c>
    </row>
    <row r="27" spans="2:25" ht="18.75" customHeight="1">
      <c r="B27" s="503"/>
      <c r="C27" s="512"/>
      <c r="D27" s="216">
        <v>11</v>
      </c>
      <c r="E27" s="216" t="s">
        <v>8097</v>
      </c>
      <c r="F27" s="217">
        <v>472</v>
      </c>
      <c r="G27" s="218">
        <f t="shared" si="3"/>
        <v>94.4</v>
      </c>
      <c r="H27" s="219">
        <f t="shared" si="4"/>
        <v>262.22222222222223</v>
      </c>
      <c r="I27" s="219">
        <f t="shared" si="5"/>
        <v>8.7407407407407406E-2</v>
      </c>
      <c r="J27" s="216"/>
      <c r="K27" s="220"/>
      <c r="L27" s="220"/>
      <c r="M27" s="221"/>
      <c r="N27" s="222">
        <f t="shared" si="6"/>
        <v>0</v>
      </c>
      <c r="O27" s="223"/>
      <c r="P27" s="224"/>
      <c r="Q27" s="224"/>
      <c r="R27" s="224"/>
      <c r="S27" s="224"/>
      <c r="T27" s="225"/>
      <c r="U27" s="226">
        <f t="shared" si="2"/>
        <v>0.17481481481481481</v>
      </c>
      <c r="V27" s="227"/>
      <c r="W27" s="228" t="str">
        <f t="shared" si="7"/>
        <v>0</v>
      </c>
      <c r="X27" s="509"/>
      <c r="Y27" s="229">
        <f t="shared" si="8"/>
        <v>0</v>
      </c>
    </row>
    <row r="28" spans="2:25" ht="18.75" customHeight="1">
      <c r="B28" s="503"/>
      <c r="C28" s="512"/>
      <c r="D28" s="216">
        <v>12</v>
      </c>
      <c r="E28" s="216" t="s">
        <v>8098</v>
      </c>
      <c r="F28" s="217">
        <v>215</v>
      </c>
      <c r="G28" s="218">
        <f t="shared" si="3"/>
        <v>43</v>
      </c>
      <c r="H28" s="219">
        <f t="shared" si="4"/>
        <v>119.44444444444444</v>
      </c>
      <c r="I28" s="219">
        <f t="shared" si="5"/>
        <v>3.9814814814814817E-2</v>
      </c>
      <c r="J28" s="216"/>
      <c r="K28" s="220"/>
      <c r="L28" s="220"/>
      <c r="M28" s="221"/>
      <c r="N28" s="222">
        <f t="shared" si="6"/>
        <v>0</v>
      </c>
      <c r="O28" s="223"/>
      <c r="P28" s="224"/>
      <c r="Q28" s="224"/>
      <c r="R28" s="224"/>
      <c r="S28" s="224"/>
      <c r="T28" s="225"/>
      <c r="U28" s="226">
        <f t="shared" si="2"/>
        <v>7.9629629629629634E-2</v>
      </c>
      <c r="V28" s="227"/>
      <c r="W28" s="228" t="str">
        <f t="shared" si="7"/>
        <v>0</v>
      </c>
      <c r="X28" s="509"/>
      <c r="Y28" s="229">
        <f t="shared" si="8"/>
        <v>0</v>
      </c>
    </row>
    <row r="29" spans="2:25" ht="18.75" customHeight="1">
      <c r="B29" s="503"/>
      <c r="C29" s="512"/>
      <c r="D29" s="216">
        <v>13</v>
      </c>
      <c r="E29" s="216" t="s">
        <v>8099</v>
      </c>
      <c r="F29" s="217">
        <v>74</v>
      </c>
      <c r="G29" s="218">
        <f t="shared" si="3"/>
        <v>14.8</v>
      </c>
      <c r="H29" s="219">
        <f t="shared" si="4"/>
        <v>41.111111111111107</v>
      </c>
      <c r="I29" s="219">
        <f t="shared" si="5"/>
        <v>1.3703703703703702E-2</v>
      </c>
      <c r="J29" s="216"/>
      <c r="K29" s="220"/>
      <c r="L29" s="220"/>
      <c r="M29" s="221"/>
      <c r="N29" s="222">
        <f t="shared" si="6"/>
        <v>0</v>
      </c>
      <c r="O29" s="223"/>
      <c r="P29" s="224"/>
      <c r="Q29" s="224"/>
      <c r="R29" s="224"/>
      <c r="S29" s="224"/>
      <c r="T29" s="225"/>
      <c r="U29" s="226">
        <f t="shared" si="2"/>
        <v>2.7407407407407405E-2</v>
      </c>
      <c r="V29" s="227"/>
      <c r="W29" s="228" t="str">
        <f t="shared" si="7"/>
        <v>0</v>
      </c>
      <c r="X29" s="509"/>
      <c r="Y29" s="229">
        <f t="shared" si="8"/>
        <v>0</v>
      </c>
    </row>
    <row r="30" spans="2:25" ht="18.75" customHeight="1">
      <c r="B30" s="503"/>
      <c r="C30" s="512"/>
      <c r="D30" s="216">
        <v>14</v>
      </c>
      <c r="E30" s="216" t="s">
        <v>8100</v>
      </c>
      <c r="F30" s="217">
        <v>121</v>
      </c>
      <c r="G30" s="218">
        <f t="shared" si="3"/>
        <v>24.2</v>
      </c>
      <c r="H30" s="219">
        <f t="shared" si="4"/>
        <v>67.222222222222214</v>
      </c>
      <c r="I30" s="219">
        <f t="shared" si="5"/>
        <v>2.2407407407407404E-2</v>
      </c>
      <c r="J30" s="216"/>
      <c r="K30" s="220"/>
      <c r="L30" s="220"/>
      <c r="M30" s="221"/>
      <c r="N30" s="222">
        <f t="shared" si="6"/>
        <v>0</v>
      </c>
      <c r="O30" s="223"/>
      <c r="P30" s="224"/>
      <c r="Q30" s="224"/>
      <c r="R30" s="224"/>
      <c r="S30" s="224"/>
      <c r="T30" s="225"/>
      <c r="U30" s="226">
        <f t="shared" si="2"/>
        <v>4.4814814814814807E-2</v>
      </c>
      <c r="V30" s="227"/>
      <c r="W30" s="228" t="str">
        <f t="shared" si="7"/>
        <v>0</v>
      </c>
      <c r="X30" s="509"/>
      <c r="Y30" s="229">
        <f t="shared" si="8"/>
        <v>0</v>
      </c>
    </row>
    <row r="31" spans="2:25" ht="18.75" customHeight="1">
      <c r="B31" s="503"/>
      <c r="C31" s="512"/>
      <c r="D31" s="216"/>
      <c r="E31" s="216"/>
      <c r="F31" s="217"/>
      <c r="G31" s="218">
        <f t="shared" si="3"/>
        <v>0</v>
      </c>
      <c r="H31" s="219">
        <f t="shared" si="4"/>
        <v>0</v>
      </c>
      <c r="I31" s="219">
        <f t="shared" si="5"/>
        <v>0</v>
      </c>
      <c r="J31" s="216"/>
      <c r="K31" s="220"/>
      <c r="L31" s="220"/>
      <c r="M31" s="221"/>
      <c r="N31" s="222">
        <f t="shared" si="6"/>
        <v>0</v>
      </c>
      <c r="O31" s="223"/>
      <c r="P31" s="224"/>
      <c r="Q31" s="224"/>
      <c r="R31" s="224"/>
      <c r="S31" s="224"/>
      <c r="T31" s="225"/>
      <c r="U31" s="226">
        <f t="shared" si="2"/>
        <v>0</v>
      </c>
      <c r="V31" s="227"/>
      <c r="W31" s="228" t="str">
        <f t="shared" si="7"/>
        <v>0</v>
      </c>
      <c r="X31" s="509"/>
      <c r="Y31" s="229">
        <f t="shared" si="8"/>
        <v>0</v>
      </c>
    </row>
    <row r="32" spans="2:25" ht="18.75" customHeight="1">
      <c r="B32" s="503"/>
      <c r="C32" s="512"/>
      <c r="D32" s="216">
        <v>1</v>
      </c>
      <c r="E32" s="216" t="s">
        <v>8101</v>
      </c>
      <c r="F32" s="217">
        <v>93</v>
      </c>
      <c r="G32" s="218">
        <f t="shared" si="3"/>
        <v>18.600000000000001</v>
      </c>
      <c r="H32" s="219">
        <f t="shared" si="4"/>
        <v>51.666666666666664</v>
      </c>
      <c r="I32" s="219">
        <f t="shared" si="5"/>
        <v>1.7222222222222222E-2</v>
      </c>
      <c r="J32" s="216"/>
      <c r="K32" s="220"/>
      <c r="L32" s="220"/>
      <c r="M32" s="221"/>
      <c r="N32" s="222">
        <f t="shared" si="6"/>
        <v>0</v>
      </c>
      <c r="O32" s="223"/>
      <c r="P32" s="224"/>
      <c r="Q32" s="224"/>
      <c r="R32" s="224"/>
      <c r="S32" s="224"/>
      <c r="T32" s="225"/>
      <c r="U32" s="226">
        <f t="shared" si="2"/>
        <v>3.4444444444444444E-2</v>
      </c>
      <c r="V32" s="227"/>
      <c r="W32" s="228" t="str">
        <f t="shared" si="7"/>
        <v>0</v>
      </c>
      <c r="X32" s="509"/>
      <c r="Y32" s="229">
        <f t="shared" si="8"/>
        <v>0</v>
      </c>
    </row>
    <row r="33" spans="2:25" ht="18.75" customHeight="1">
      <c r="B33" s="503"/>
      <c r="C33" s="512"/>
      <c r="D33" s="216">
        <v>2</v>
      </c>
      <c r="E33" s="216" t="s">
        <v>8102</v>
      </c>
      <c r="F33" s="217">
        <v>220</v>
      </c>
      <c r="G33" s="218">
        <f t="shared" si="3"/>
        <v>44</v>
      </c>
      <c r="H33" s="219">
        <f t="shared" si="4"/>
        <v>122.22222222222221</v>
      </c>
      <c r="I33" s="219">
        <f t="shared" si="5"/>
        <v>4.0740740740740737E-2</v>
      </c>
      <c r="J33" s="216"/>
      <c r="K33" s="220"/>
      <c r="L33" s="220"/>
      <c r="M33" s="221"/>
      <c r="N33" s="222">
        <f t="shared" si="6"/>
        <v>0</v>
      </c>
      <c r="O33" s="223"/>
      <c r="P33" s="224"/>
      <c r="Q33" s="224"/>
      <c r="R33" s="224"/>
      <c r="S33" s="224"/>
      <c r="T33" s="225"/>
      <c r="U33" s="226">
        <f t="shared" si="2"/>
        <v>8.1481481481481474E-2</v>
      </c>
      <c r="V33" s="227"/>
      <c r="W33" s="228" t="str">
        <f t="shared" si="7"/>
        <v>0</v>
      </c>
      <c r="X33" s="509"/>
      <c r="Y33" s="229">
        <f t="shared" si="8"/>
        <v>0</v>
      </c>
    </row>
    <row r="34" spans="2:25" ht="18.75" customHeight="1">
      <c r="B34" s="503"/>
      <c r="C34" s="512"/>
      <c r="D34" s="216">
        <v>3</v>
      </c>
      <c r="E34" s="216" t="s">
        <v>8103</v>
      </c>
      <c r="F34" s="217">
        <v>80</v>
      </c>
      <c r="G34" s="218">
        <f t="shared" si="3"/>
        <v>16</v>
      </c>
      <c r="H34" s="219">
        <f t="shared" si="4"/>
        <v>44.444444444444443</v>
      </c>
      <c r="I34" s="219">
        <f t="shared" si="5"/>
        <v>1.4814814814814814E-2</v>
      </c>
      <c r="J34" s="216"/>
      <c r="K34" s="220"/>
      <c r="L34" s="220"/>
      <c r="M34" s="221"/>
      <c r="N34" s="222">
        <f t="shared" si="6"/>
        <v>0</v>
      </c>
      <c r="O34" s="223"/>
      <c r="P34" s="224"/>
      <c r="Q34" s="224"/>
      <c r="R34" s="224"/>
      <c r="S34" s="224"/>
      <c r="T34" s="225"/>
      <c r="U34" s="226">
        <f t="shared" si="2"/>
        <v>2.9629629629629627E-2</v>
      </c>
      <c r="V34" s="227"/>
      <c r="W34" s="228" t="str">
        <f t="shared" si="7"/>
        <v>0</v>
      </c>
      <c r="X34" s="509"/>
      <c r="Y34" s="229">
        <f t="shared" si="8"/>
        <v>0</v>
      </c>
    </row>
    <row r="35" spans="2:25" ht="18.75" customHeight="1">
      <c r="B35" s="503"/>
      <c r="C35" s="512"/>
      <c r="D35" s="216">
        <v>4</v>
      </c>
      <c r="E35" s="216" t="s">
        <v>8104</v>
      </c>
      <c r="F35" s="217">
        <v>165</v>
      </c>
      <c r="G35" s="218">
        <f t="shared" si="3"/>
        <v>33</v>
      </c>
      <c r="H35" s="219">
        <f t="shared" si="4"/>
        <v>91.666666666666671</v>
      </c>
      <c r="I35" s="219">
        <f t="shared" si="5"/>
        <v>3.0555555555555558E-2</v>
      </c>
      <c r="J35" s="216"/>
      <c r="K35" s="220"/>
      <c r="L35" s="220"/>
      <c r="M35" s="221"/>
      <c r="N35" s="222">
        <f t="shared" si="6"/>
        <v>0</v>
      </c>
      <c r="O35" s="223"/>
      <c r="P35" s="224"/>
      <c r="Q35" s="224"/>
      <c r="R35" s="224"/>
      <c r="S35" s="224"/>
      <c r="T35" s="225"/>
      <c r="U35" s="226">
        <f t="shared" si="2"/>
        <v>6.1111111111111116E-2</v>
      </c>
      <c r="V35" s="227"/>
      <c r="W35" s="228" t="str">
        <f t="shared" si="7"/>
        <v>0</v>
      </c>
      <c r="X35" s="509"/>
      <c r="Y35" s="229">
        <f t="shared" si="8"/>
        <v>0</v>
      </c>
    </row>
    <row r="36" spans="2:25" ht="18.75" customHeight="1">
      <c r="B36" s="503"/>
      <c r="C36" s="512"/>
      <c r="D36" s="216">
        <v>5</v>
      </c>
      <c r="E36" s="216" t="s">
        <v>8105</v>
      </c>
      <c r="F36" s="217">
        <v>190</v>
      </c>
      <c r="G36" s="218">
        <f t="shared" si="3"/>
        <v>38</v>
      </c>
      <c r="H36" s="219">
        <f t="shared" si="4"/>
        <v>105.55555555555556</v>
      </c>
      <c r="I36" s="219">
        <f t="shared" si="5"/>
        <v>3.5185185185185187E-2</v>
      </c>
      <c r="J36" s="216"/>
      <c r="K36" s="220"/>
      <c r="L36" s="220"/>
      <c r="M36" s="221"/>
      <c r="N36" s="222">
        <f t="shared" si="6"/>
        <v>0</v>
      </c>
      <c r="O36" s="223"/>
      <c r="P36" s="224"/>
      <c r="Q36" s="224"/>
      <c r="R36" s="224"/>
      <c r="S36" s="224"/>
      <c r="T36" s="225"/>
      <c r="U36" s="226">
        <f t="shared" si="2"/>
        <v>7.0370370370370375E-2</v>
      </c>
      <c r="V36" s="227"/>
      <c r="W36" s="228" t="str">
        <f t="shared" si="7"/>
        <v>0</v>
      </c>
      <c r="X36" s="509"/>
      <c r="Y36" s="229">
        <f t="shared" si="8"/>
        <v>0</v>
      </c>
    </row>
    <row r="37" spans="2:25" ht="18.75" customHeight="1">
      <c r="B37" s="503"/>
      <c r="C37" s="512"/>
      <c r="D37" s="216">
        <v>6</v>
      </c>
      <c r="E37" s="216" t="s">
        <v>8106</v>
      </c>
      <c r="F37" s="217">
        <v>47</v>
      </c>
      <c r="G37" s="218">
        <f t="shared" si="3"/>
        <v>9.4</v>
      </c>
      <c r="H37" s="219">
        <f t="shared" si="4"/>
        <v>26.111111111111111</v>
      </c>
      <c r="I37" s="219">
        <f t="shared" si="5"/>
        <v>8.7037037037037031E-3</v>
      </c>
      <c r="J37" s="216"/>
      <c r="K37" s="220" t="s">
        <v>8107</v>
      </c>
      <c r="L37" s="220"/>
      <c r="M37" s="221">
        <f>SUM(H32:H53)</f>
        <v>2075.5555555555552</v>
      </c>
      <c r="N37" s="222">
        <f t="shared" si="6"/>
        <v>41.511111111111106</v>
      </c>
      <c r="O37" s="223">
        <v>285</v>
      </c>
      <c r="P37" s="224" t="s">
        <v>12</v>
      </c>
      <c r="Q37" s="224" t="s">
        <v>8086</v>
      </c>
      <c r="R37" s="224" t="s">
        <v>1064</v>
      </c>
      <c r="S37" s="224"/>
      <c r="T37" s="225" t="s">
        <v>8108</v>
      </c>
      <c r="U37" s="226">
        <f t="shared" si="2"/>
        <v>1.7407407407407406E-2</v>
      </c>
      <c r="V37" s="227">
        <f>SUM(U32:U53)</f>
        <v>1.3837037037037039</v>
      </c>
      <c r="W37" s="228" t="str">
        <f t="shared" si="7"/>
        <v>2</v>
      </c>
      <c r="X37" s="509"/>
      <c r="Y37" s="229">
        <f t="shared" si="8"/>
        <v>1</v>
      </c>
    </row>
    <row r="38" spans="2:25" ht="18.75" customHeight="1">
      <c r="B38" s="503"/>
      <c r="C38" s="512"/>
      <c r="D38" s="216">
        <v>7</v>
      </c>
      <c r="E38" s="216" t="s">
        <v>8109</v>
      </c>
      <c r="F38" s="217">
        <v>342</v>
      </c>
      <c r="G38" s="218">
        <f t="shared" si="3"/>
        <v>68.400000000000006</v>
      </c>
      <c r="H38" s="219">
        <f t="shared" si="4"/>
        <v>190</v>
      </c>
      <c r="I38" s="219">
        <f t="shared" si="5"/>
        <v>6.3333333333333339E-2</v>
      </c>
      <c r="J38" s="216"/>
      <c r="K38" s="220"/>
      <c r="L38" s="220"/>
      <c r="M38" s="221"/>
      <c r="N38" s="222">
        <f t="shared" si="6"/>
        <v>0</v>
      </c>
      <c r="O38" s="223"/>
      <c r="P38" s="224"/>
      <c r="Q38" s="224"/>
      <c r="R38" s="224"/>
      <c r="S38" s="224"/>
      <c r="T38" s="225"/>
      <c r="U38" s="226">
        <f t="shared" si="2"/>
        <v>0.12666666666666668</v>
      </c>
      <c r="V38" s="227"/>
      <c r="W38" s="228" t="str">
        <f t="shared" si="7"/>
        <v>0</v>
      </c>
      <c r="X38" s="509"/>
      <c r="Y38" s="229">
        <f t="shared" si="8"/>
        <v>0</v>
      </c>
    </row>
    <row r="39" spans="2:25" ht="18.75" customHeight="1">
      <c r="B39" s="503"/>
      <c r="C39" s="512"/>
      <c r="D39" s="216">
        <v>8</v>
      </c>
      <c r="E39" s="216" t="s">
        <v>8110</v>
      </c>
      <c r="F39" s="217">
        <v>96</v>
      </c>
      <c r="G39" s="218">
        <f t="shared" si="3"/>
        <v>19.2</v>
      </c>
      <c r="H39" s="219">
        <f t="shared" si="4"/>
        <v>53.333333333333329</v>
      </c>
      <c r="I39" s="219">
        <f t="shared" si="5"/>
        <v>1.7777777777777778E-2</v>
      </c>
      <c r="J39" s="216"/>
      <c r="K39" s="220"/>
      <c r="L39" s="220"/>
      <c r="M39" s="221"/>
      <c r="N39" s="222">
        <f t="shared" si="6"/>
        <v>0</v>
      </c>
      <c r="O39" s="223"/>
      <c r="P39" s="224"/>
      <c r="Q39" s="224"/>
      <c r="R39" s="224"/>
      <c r="S39" s="224"/>
      <c r="T39" s="225"/>
      <c r="U39" s="226">
        <f t="shared" si="2"/>
        <v>3.5555555555555556E-2</v>
      </c>
      <c r="V39" s="227"/>
      <c r="W39" s="228" t="str">
        <f t="shared" si="7"/>
        <v>0</v>
      </c>
      <c r="X39" s="509"/>
      <c r="Y39" s="229">
        <f t="shared" si="8"/>
        <v>0</v>
      </c>
    </row>
    <row r="40" spans="2:25" ht="18.75" customHeight="1">
      <c r="B40" s="503"/>
      <c r="C40" s="512"/>
      <c r="D40" s="216">
        <v>9</v>
      </c>
      <c r="E40" s="216" t="s">
        <v>8111</v>
      </c>
      <c r="F40" s="217">
        <v>125</v>
      </c>
      <c r="G40" s="218">
        <f t="shared" si="3"/>
        <v>25</v>
      </c>
      <c r="H40" s="219">
        <f t="shared" si="4"/>
        <v>69.444444444444443</v>
      </c>
      <c r="I40" s="219">
        <f t="shared" si="5"/>
        <v>2.3148148148148147E-2</v>
      </c>
      <c r="J40" s="216"/>
      <c r="K40" s="220"/>
      <c r="L40" s="220"/>
      <c r="M40" s="221"/>
      <c r="N40" s="222">
        <f t="shared" si="6"/>
        <v>0</v>
      </c>
      <c r="O40" s="223"/>
      <c r="P40" s="224"/>
      <c r="Q40" s="224"/>
      <c r="R40" s="224"/>
      <c r="S40" s="224"/>
      <c r="T40" s="225"/>
      <c r="U40" s="226">
        <f t="shared" si="2"/>
        <v>4.6296296296296294E-2</v>
      </c>
      <c r="V40" s="227"/>
      <c r="W40" s="228" t="str">
        <f t="shared" si="7"/>
        <v>0</v>
      </c>
      <c r="X40" s="509"/>
      <c r="Y40" s="229">
        <f t="shared" si="8"/>
        <v>0</v>
      </c>
    </row>
    <row r="41" spans="2:25" ht="18.75" customHeight="1">
      <c r="B41" s="503"/>
      <c r="C41" s="512"/>
      <c r="D41" s="216">
        <v>10</v>
      </c>
      <c r="E41" s="216" t="s">
        <v>8112</v>
      </c>
      <c r="F41" s="217">
        <v>142</v>
      </c>
      <c r="G41" s="218">
        <f t="shared" si="3"/>
        <v>28.4</v>
      </c>
      <c r="H41" s="219">
        <f t="shared" si="4"/>
        <v>78.888888888888886</v>
      </c>
      <c r="I41" s="219">
        <f t="shared" si="5"/>
        <v>2.6296296296296297E-2</v>
      </c>
      <c r="J41" s="216"/>
      <c r="K41" s="220"/>
      <c r="L41" s="220"/>
      <c r="M41" s="221"/>
      <c r="N41" s="222">
        <f t="shared" si="6"/>
        <v>0</v>
      </c>
      <c r="O41" s="223"/>
      <c r="P41" s="224"/>
      <c r="Q41" s="224"/>
      <c r="R41" s="224"/>
      <c r="S41" s="224"/>
      <c r="T41" s="225"/>
      <c r="U41" s="226">
        <f t="shared" si="2"/>
        <v>5.2592592592592594E-2</v>
      </c>
      <c r="V41" s="227"/>
      <c r="W41" s="228" t="str">
        <f t="shared" si="7"/>
        <v>0</v>
      </c>
      <c r="X41" s="509"/>
      <c r="Y41" s="229">
        <f t="shared" si="8"/>
        <v>0</v>
      </c>
    </row>
    <row r="42" spans="2:25" ht="18.75" customHeight="1">
      <c r="B42" s="503"/>
      <c r="C42" s="512"/>
      <c r="D42" s="216">
        <v>11</v>
      </c>
      <c r="E42" s="216" t="s">
        <v>8113</v>
      </c>
      <c r="F42" s="217">
        <v>98</v>
      </c>
      <c r="G42" s="218">
        <f t="shared" si="3"/>
        <v>19.600000000000001</v>
      </c>
      <c r="H42" s="219">
        <f t="shared" si="4"/>
        <v>54.444444444444443</v>
      </c>
      <c r="I42" s="219">
        <f t="shared" si="5"/>
        <v>1.8148148148148146E-2</v>
      </c>
      <c r="J42" s="426"/>
      <c r="K42" s="220"/>
      <c r="L42" s="220"/>
      <c r="M42" s="221"/>
      <c r="N42" s="222">
        <f t="shared" si="6"/>
        <v>0</v>
      </c>
      <c r="O42" s="223"/>
      <c r="P42" s="224"/>
      <c r="Q42" s="224"/>
      <c r="R42" s="224"/>
      <c r="S42" s="224"/>
      <c r="T42" s="225"/>
      <c r="U42" s="226">
        <f t="shared" si="2"/>
        <v>3.6296296296296292E-2</v>
      </c>
      <c r="V42" s="227"/>
      <c r="W42" s="228" t="str">
        <f t="shared" si="7"/>
        <v>0</v>
      </c>
      <c r="X42" s="509"/>
      <c r="Y42" s="229">
        <f t="shared" si="8"/>
        <v>0</v>
      </c>
    </row>
    <row r="43" spans="2:25" ht="18.75" customHeight="1">
      <c r="B43" s="503"/>
      <c r="C43" s="512"/>
      <c r="D43" s="216">
        <v>12</v>
      </c>
      <c r="E43" s="216" t="s">
        <v>8114</v>
      </c>
      <c r="F43" s="217">
        <v>132</v>
      </c>
      <c r="G43" s="218">
        <f t="shared" si="3"/>
        <v>26.4</v>
      </c>
      <c r="H43" s="219">
        <f t="shared" si="4"/>
        <v>73.333333333333329</v>
      </c>
      <c r="I43" s="219">
        <f t="shared" si="5"/>
        <v>2.4444444444444442E-2</v>
      </c>
      <c r="J43" s="216"/>
      <c r="K43" s="220"/>
      <c r="L43" s="220"/>
      <c r="M43" s="221"/>
      <c r="N43" s="222">
        <f t="shared" si="6"/>
        <v>0</v>
      </c>
      <c r="O43" s="223"/>
      <c r="P43" s="224"/>
      <c r="Q43" s="224"/>
      <c r="R43" s="224"/>
      <c r="S43" s="224"/>
      <c r="T43" s="225"/>
      <c r="U43" s="226">
        <f t="shared" si="2"/>
        <v>4.8888888888888885E-2</v>
      </c>
      <c r="V43" s="227"/>
      <c r="W43" s="228" t="str">
        <f t="shared" si="7"/>
        <v>0</v>
      </c>
      <c r="X43" s="509"/>
      <c r="Y43" s="229">
        <f t="shared" si="8"/>
        <v>0</v>
      </c>
    </row>
    <row r="44" spans="2:25" ht="18.75" customHeight="1">
      <c r="B44" s="503"/>
      <c r="C44" s="512"/>
      <c r="D44" s="216">
        <v>13</v>
      </c>
      <c r="E44" s="216" t="s">
        <v>8115</v>
      </c>
      <c r="F44" s="217">
        <v>108</v>
      </c>
      <c r="G44" s="218">
        <f t="shared" si="3"/>
        <v>21.6</v>
      </c>
      <c r="H44" s="219">
        <f t="shared" si="4"/>
        <v>60</v>
      </c>
      <c r="I44" s="219">
        <f t="shared" si="5"/>
        <v>0.02</v>
      </c>
      <c r="J44" s="216"/>
      <c r="K44" s="220"/>
      <c r="L44" s="220"/>
      <c r="M44" s="221"/>
      <c r="N44" s="222">
        <f t="shared" si="6"/>
        <v>0</v>
      </c>
      <c r="O44" s="223"/>
      <c r="P44" s="224"/>
      <c r="Q44" s="224"/>
      <c r="R44" s="224"/>
      <c r="S44" s="224"/>
      <c r="T44" s="225"/>
      <c r="U44" s="226">
        <f t="shared" si="2"/>
        <v>0.04</v>
      </c>
      <c r="V44" s="227"/>
      <c r="W44" s="228" t="str">
        <f t="shared" si="7"/>
        <v>0</v>
      </c>
      <c r="X44" s="509"/>
      <c r="Y44" s="229">
        <f t="shared" si="8"/>
        <v>0</v>
      </c>
    </row>
    <row r="45" spans="2:25" ht="18.75" customHeight="1">
      <c r="B45" s="503"/>
      <c r="C45" s="512"/>
      <c r="D45" s="216">
        <v>14</v>
      </c>
      <c r="E45" s="216" t="s">
        <v>8116</v>
      </c>
      <c r="F45" s="217">
        <v>80</v>
      </c>
      <c r="G45" s="218">
        <f t="shared" si="3"/>
        <v>16</v>
      </c>
      <c r="H45" s="219">
        <f t="shared" si="4"/>
        <v>44.444444444444443</v>
      </c>
      <c r="I45" s="219">
        <f t="shared" si="5"/>
        <v>1.4814814814814814E-2</v>
      </c>
      <c r="J45" s="216"/>
      <c r="K45" s="220"/>
      <c r="L45" s="220"/>
      <c r="M45" s="221"/>
      <c r="N45" s="222">
        <f t="shared" si="6"/>
        <v>0</v>
      </c>
      <c r="O45" s="223"/>
      <c r="P45" s="224"/>
      <c r="Q45" s="224"/>
      <c r="R45" s="224"/>
      <c r="S45" s="224"/>
      <c r="T45" s="225"/>
      <c r="U45" s="226">
        <f t="shared" si="2"/>
        <v>2.9629629629629627E-2</v>
      </c>
      <c r="V45" s="227"/>
      <c r="W45" s="228" t="str">
        <f t="shared" si="7"/>
        <v>0</v>
      </c>
      <c r="X45" s="509"/>
      <c r="Y45" s="229">
        <f t="shared" si="8"/>
        <v>0</v>
      </c>
    </row>
    <row r="46" spans="2:25" ht="18.75" customHeight="1">
      <c r="B46" s="503"/>
      <c r="C46" s="512"/>
      <c r="D46" s="216">
        <v>15</v>
      </c>
      <c r="E46" s="216" t="s">
        <v>8117</v>
      </c>
      <c r="F46" s="217">
        <v>103</v>
      </c>
      <c r="G46" s="218">
        <f t="shared" si="3"/>
        <v>20.6</v>
      </c>
      <c r="H46" s="219">
        <f t="shared" si="4"/>
        <v>57.222222222222221</v>
      </c>
      <c r="I46" s="219">
        <f t="shared" si="5"/>
        <v>1.9074074074074073E-2</v>
      </c>
      <c r="J46" s="216"/>
      <c r="K46" s="220"/>
      <c r="L46" s="220"/>
      <c r="M46" s="221"/>
      <c r="N46" s="222">
        <f t="shared" si="6"/>
        <v>0</v>
      </c>
      <c r="O46" s="223"/>
      <c r="P46" s="224"/>
      <c r="Q46" s="224"/>
      <c r="R46" s="224"/>
      <c r="S46" s="224"/>
      <c r="T46" s="225"/>
      <c r="U46" s="226">
        <f t="shared" si="2"/>
        <v>3.8148148148148146E-2</v>
      </c>
      <c r="V46" s="227"/>
      <c r="W46" s="228" t="str">
        <f t="shared" si="7"/>
        <v>0</v>
      </c>
      <c r="X46" s="509"/>
      <c r="Y46" s="229">
        <f t="shared" si="8"/>
        <v>0</v>
      </c>
    </row>
    <row r="47" spans="2:25" ht="18.75" customHeight="1">
      <c r="B47" s="503"/>
      <c r="C47" s="512"/>
      <c r="D47" s="216">
        <v>16</v>
      </c>
      <c r="E47" s="216" t="s">
        <v>8118</v>
      </c>
      <c r="F47" s="217">
        <v>135</v>
      </c>
      <c r="G47" s="218">
        <f t="shared" si="3"/>
        <v>27</v>
      </c>
      <c r="H47" s="219">
        <f t="shared" si="4"/>
        <v>75</v>
      </c>
      <c r="I47" s="219">
        <f t="shared" si="5"/>
        <v>2.5000000000000001E-2</v>
      </c>
      <c r="J47" s="216"/>
      <c r="K47" s="220"/>
      <c r="L47" s="220"/>
      <c r="M47" s="221"/>
      <c r="N47" s="222">
        <f t="shared" si="6"/>
        <v>0</v>
      </c>
      <c r="O47" s="223"/>
      <c r="P47" s="224"/>
      <c r="Q47" s="224"/>
      <c r="R47" s="224"/>
      <c r="S47" s="224"/>
      <c r="T47" s="225"/>
      <c r="U47" s="226">
        <f t="shared" si="2"/>
        <v>0.05</v>
      </c>
      <c r="V47" s="227"/>
      <c r="W47" s="228" t="str">
        <f t="shared" si="7"/>
        <v>0</v>
      </c>
      <c r="X47" s="509"/>
      <c r="Y47" s="229">
        <f t="shared" si="8"/>
        <v>0</v>
      </c>
    </row>
    <row r="48" spans="2:25" ht="18.75" customHeight="1">
      <c r="B48" s="503"/>
      <c r="C48" s="512"/>
      <c r="D48" s="216">
        <v>17</v>
      </c>
      <c r="E48" s="231" t="s">
        <v>8119</v>
      </c>
      <c r="F48" s="217">
        <v>78</v>
      </c>
      <c r="G48" s="218">
        <f t="shared" si="3"/>
        <v>15.6</v>
      </c>
      <c r="H48" s="219">
        <f t="shared" si="4"/>
        <v>43.333333333333336</v>
      </c>
      <c r="I48" s="219">
        <f t="shared" si="5"/>
        <v>1.4444444444444446E-2</v>
      </c>
      <c r="J48" s="231"/>
      <c r="K48" s="220"/>
      <c r="L48" s="220"/>
      <c r="M48" s="221"/>
      <c r="N48" s="222">
        <f t="shared" si="6"/>
        <v>0</v>
      </c>
      <c r="O48" s="223"/>
      <c r="P48" s="224"/>
      <c r="Q48" s="224"/>
      <c r="R48" s="224"/>
      <c r="S48" s="224"/>
      <c r="T48" s="225"/>
      <c r="U48" s="226">
        <f t="shared" si="2"/>
        <v>2.8888888888888891E-2</v>
      </c>
      <c r="V48" s="227"/>
      <c r="W48" s="228" t="str">
        <f t="shared" si="7"/>
        <v>0</v>
      </c>
      <c r="X48" s="509"/>
      <c r="Y48" s="229">
        <f t="shared" si="8"/>
        <v>0</v>
      </c>
    </row>
    <row r="49" spans="2:25" ht="18.75" customHeight="1">
      <c r="B49" s="503"/>
      <c r="C49" s="512"/>
      <c r="D49" s="216">
        <v>18</v>
      </c>
      <c r="E49" s="216" t="s">
        <v>8120</v>
      </c>
      <c r="F49" s="217">
        <v>215</v>
      </c>
      <c r="G49" s="218">
        <f t="shared" si="3"/>
        <v>43</v>
      </c>
      <c r="H49" s="219">
        <f t="shared" si="4"/>
        <v>119.44444444444444</v>
      </c>
      <c r="I49" s="219">
        <f t="shared" si="5"/>
        <v>3.9814814814814817E-2</v>
      </c>
      <c r="J49" s="216"/>
      <c r="K49" s="220"/>
      <c r="L49" s="220"/>
      <c r="M49" s="221"/>
      <c r="N49" s="222">
        <f t="shared" si="6"/>
        <v>0</v>
      </c>
      <c r="O49" s="223"/>
      <c r="P49" s="224"/>
      <c r="Q49" s="224"/>
      <c r="R49" s="224"/>
      <c r="S49" s="224"/>
      <c r="T49" s="225"/>
      <c r="U49" s="226">
        <f t="shared" si="2"/>
        <v>7.9629629629629634E-2</v>
      </c>
      <c r="V49" s="227"/>
      <c r="W49" s="228" t="str">
        <f t="shared" si="7"/>
        <v>0</v>
      </c>
      <c r="X49" s="509"/>
      <c r="Y49" s="229">
        <f t="shared" si="8"/>
        <v>0</v>
      </c>
    </row>
    <row r="50" spans="2:25" ht="18.75" customHeight="1">
      <c r="B50" s="503"/>
      <c r="C50" s="512"/>
      <c r="D50" s="216">
        <v>19</v>
      </c>
      <c r="E50" s="216" t="s">
        <v>8121</v>
      </c>
      <c r="F50" s="217">
        <v>110</v>
      </c>
      <c r="G50" s="218">
        <f t="shared" si="3"/>
        <v>22</v>
      </c>
      <c r="H50" s="219">
        <f t="shared" si="4"/>
        <v>61.111111111111107</v>
      </c>
      <c r="I50" s="219">
        <f t="shared" si="5"/>
        <v>2.0370370370370369E-2</v>
      </c>
      <c r="J50" s="216"/>
      <c r="K50" s="217"/>
      <c r="L50" s="220"/>
      <c r="M50" s="221"/>
      <c r="N50" s="222">
        <f t="shared" si="6"/>
        <v>0</v>
      </c>
      <c r="O50" s="223"/>
      <c r="P50" s="224"/>
      <c r="Q50" s="224"/>
      <c r="R50" s="224"/>
      <c r="S50" s="224"/>
      <c r="T50" s="225"/>
      <c r="U50" s="226">
        <f t="shared" si="2"/>
        <v>4.0740740740740737E-2</v>
      </c>
      <c r="V50" s="227"/>
      <c r="W50" s="228" t="str">
        <f t="shared" si="7"/>
        <v>0</v>
      </c>
      <c r="X50" s="509"/>
      <c r="Y50" s="229">
        <f t="shared" si="8"/>
        <v>0</v>
      </c>
    </row>
    <row r="51" spans="2:25" ht="18.75" customHeight="1">
      <c r="B51" s="503"/>
      <c r="C51" s="512"/>
      <c r="D51" s="216">
        <v>20</v>
      </c>
      <c r="E51" s="216" t="s">
        <v>8122</v>
      </c>
      <c r="F51" s="217">
        <v>205</v>
      </c>
      <c r="G51" s="218">
        <f t="shared" si="3"/>
        <v>41</v>
      </c>
      <c r="H51" s="219">
        <f t="shared" si="4"/>
        <v>113.88888888888889</v>
      </c>
      <c r="I51" s="219">
        <f t="shared" si="5"/>
        <v>3.7962962962962962E-2</v>
      </c>
      <c r="J51" s="216"/>
      <c r="K51" s="217"/>
      <c r="L51" s="220"/>
      <c r="M51" s="221"/>
      <c r="N51" s="222">
        <f t="shared" si="6"/>
        <v>0</v>
      </c>
      <c r="O51" s="223"/>
      <c r="P51" s="224"/>
      <c r="Q51" s="224"/>
      <c r="R51" s="224"/>
      <c r="S51" s="224"/>
      <c r="T51" s="225"/>
      <c r="U51" s="226">
        <f t="shared" si="2"/>
        <v>7.5925925925925924E-2</v>
      </c>
      <c r="V51" s="227"/>
      <c r="W51" s="228" t="str">
        <f t="shared" si="7"/>
        <v>0</v>
      </c>
      <c r="X51" s="509"/>
      <c r="Y51" s="229">
        <f t="shared" si="8"/>
        <v>0</v>
      </c>
    </row>
    <row r="52" spans="2:25" ht="18.75" customHeight="1">
      <c r="B52" s="503"/>
      <c r="C52" s="512"/>
      <c r="D52" s="216">
        <v>21</v>
      </c>
      <c r="E52" s="216" t="s">
        <v>8123</v>
      </c>
      <c r="F52" s="217">
        <v>310</v>
      </c>
      <c r="G52" s="218">
        <f t="shared" si="3"/>
        <v>62</v>
      </c>
      <c r="H52" s="219">
        <f t="shared" si="4"/>
        <v>172.22222222222223</v>
      </c>
      <c r="I52" s="219">
        <f t="shared" si="5"/>
        <v>5.7407407407407407E-2</v>
      </c>
      <c r="J52" s="216"/>
      <c r="K52" s="217"/>
      <c r="L52" s="220"/>
      <c r="M52" s="221"/>
      <c r="N52" s="222">
        <f t="shared" si="6"/>
        <v>0</v>
      </c>
      <c r="O52" s="223"/>
      <c r="P52" s="224"/>
      <c r="Q52" s="224"/>
      <c r="R52" s="224"/>
      <c r="S52" s="224"/>
      <c r="T52" s="225"/>
      <c r="U52" s="226">
        <f t="shared" si="2"/>
        <v>0.11481481481481481</v>
      </c>
      <c r="V52" s="227"/>
      <c r="W52" s="228" t="str">
        <f t="shared" si="7"/>
        <v>0</v>
      </c>
      <c r="X52" s="509"/>
      <c r="Y52" s="229">
        <f t="shared" si="8"/>
        <v>0</v>
      </c>
    </row>
    <row r="53" spans="2:25" ht="18.75" customHeight="1">
      <c r="B53" s="503"/>
      <c r="C53" s="512"/>
      <c r="D53" s="216">
        <v>22</v>
      </c>
      <c r="E53" s="216" t="s">
        <v>8124</v>
      </c>
      <c r="F53" s="217">
        <v>662</v>
      </c>
      <c r="G53" s="218">
        <f t="shared" si="3"/>
        <v>132.4</v>
      </c>
      <c r="H53" s="219">
        <f t="shared" si="4"/>
        <v>367.77777777777777</v>
      </c>
      <c r="I53" s="219">
        <f t="shared" si="5"/>
        <v>0.12259259259259259</v>
      </c>
      <c r="J53" s="216"/>
      <c r="K53" s="217"/>
      <c r="L53" s="220"/>
      <c r="M53" s="221"/>
      <c r="N53" s="222">
        <f t="shared" si="6"/>
        <v>0</v>
      </c>
      <c r="O53" s="223"/>
      <c r="P53" s="224"/>
      <c r="Q53" s="224"/>
      <c r="R53" s="224"/>
      <c r="S53" s="224"/>
      <c r="T53" s="225"/>
      <c r="U53" s="226">
        <f t="shared" si="2"/>
        <v>0.24518518518518517</v>
      </c>
      <c r="V53" s="227"/>
      <c r="W53" s="228" t="str">
        <f t="shared" si="7"/>
        <v>0</v>
      </c>
      <c r="X53" s="509"/>
      <c r="Y53" s="229">
        <f t="shared" si="8"/>
        <v>0</v>
      </c>
    </row>
    <row r="54" spans="2:25" ht="18.75" customHeight="1">
      <c r="B54" s="503"/>
      <c r="C54" s="512"/>
      <c r="D54" s="216"/>
      <c r="E54" s="216"/>
      <c r="F54" s="217"/>
      <c r="G54" s="218">
        <f t="shared" si="3"/>
        <v>0</v>
      </c>
      <c r="H54" s="219">
        <f t="shared" si="4"/>
        <v>0</v>
      </c>
      <c r="I54" s="219">
        <f t="shared" si="5"/>
        <v>0</v>
      </c>
      <c r="J54" s="216"/>
      <c r="K54" s="217"/>
      <c r="L54" s="220"/>
      <c r="M54" s="221"/>
      <c r="N54" s="222">
        <f t="shared" si="6"/>
        <v>0</v>
      </c>
      <c r="O54" s="223"/>
      <c r="P54" s="224"/>
      <c r="Q54" s="224"/>
      <c r="R54" s="224"/>
      <c r="S54" s="224"/>
      <c r="T54" s="225"/>
      <c r="U54" s="226">
        <f t="shared" si="2"/>
        <v>0</v>
      </c>
      <c r="V54" s="227"/>
      <c r="W54" s="228" t="str">
        <f t="shared" si="7"/>
        <v>0</v>
      </c>
      <c r="X54" s="509"/>
      <c r="Y54" s="229">
        <f t="shared" si="8"/>
        <v>0</v>
      </c>
    </row>
    <row r="55" spans="2:25" ht="18.75" customHeight="1">
      <c r="B55" s="503"/>
      <c r="C55" s="512"/>
      <c r="D55" s="216">
        <v>1</v>
      </c>
      <c r="E55" s="216" t="s">
        <v>8125</v>
      </c>
      <c r="F55" s="217">
        <v>392</v>
      </c>
      <c r="G55" s="218">
        <f t="shared" si="3"/>
        <v>78.400000000000006</v>
      </c>
      <c r="H55" s="219">
        <f t="shared" si="4"/>
        <v>217.77777777777777</v>
      </c>
      <c r="I55" s="219">
        <f t="shared" si="5"/>
        <v>7.2592592592592584E-2</v>
      </c>
      <c r="J55" s="216"/>
      <c r="K55" s="220"/>
      <c r="L55" s="220"/>
      <c r="M55" s="221"/>
      <c r="N55" s="222">
        <f t="shared" si="6"/>
        <v>0</v>
      </c>
      <c r="O55" s="223"/>
      <c r="P55" s="224"/>
      <c r="Q55" s="224"/>
      <c r="R55" s="224"/>
      <c r="S55" s="224"/>
      <c r="T55" s="225"/>
      <c r="U55" s="226">
        <f t="shared" si="2"/>
        <v>0.14518518518518517</v>
      </c>
      <c r="V55" s="227"/>
      <c r="W55" s="228" t="str">
        <f t="shared" si="7"/>
        <v>0</v>
      </c>
      <c r="X55" s="509"/>
      <c r="Y55" s="229">
        <f t="shared" si="8"/>
        <v>0</v>
      </c>
    </row>
    <row r="56" spans="2:25" ht="18.75" customHeight="1">
      <c r="B56" s="503"/>
      <c r="C56" s="512"/>
      <c r="D56" s="216">
        <v>2</v>
      </c>
      <c r="E56" s="216" t="s">
        <v>8126</v>
      </c>
      <c r="F56" s="217">
        <v>2395</v>
      </c>
      <c r="G56" s="218">
        <f t="shared" si="3"/>
        <v>479</v>
      </c>
      <c r="H56" s="219">
        <f t="shared" si="4"/>
        <v>1330.5555555555554</v>
      </c>
      <c r="I56" s="219">
        <f t="shared" si="5"/>
        <v>0.44351851851851848</v>
      </c>
      <c r="K56" s="216" t="s">
        <v>8127</v>
      </c>
      <c r="L56" s="220"/>
      <c r="M56" s="221">
        <f>SUM(H55:H69)</f>
        <v>2638.333333333333</v>
      </c>
      <c r="N56" s="222">
        <f t="shared" si="6"/>
        <v>52.766666666666659</v>
      </c>
      <c r="O56" s="223">
        <v>309</v>
      </c>
      <c r="P56" s="224" t="s">
        <v>12</v>
      </c>
      <c r="Q56" s="224" t="s">
        <v>8086</v>
      </c>
      <c r="R56" s="224" t="s">
        <v>1064</v>
      </c>
      <c r="S56" s="224"/>
      <c r="T56" s="225" t="s">
        <v>8087</v>
      </c>
      <c r="U56" s="226">
        <f t="shared" si="2"/>
        <v>0.88703703703703696</v>
      </c>
      <c r="V56" s="227">
        <f>SUM(U55:U69)</f>
        <v>1.7588888888888887</v>
      </c>
      <c r="W56" s="228" t="str">
        <f t="shared" si="7"/>
        <v>2</v>
      </c>
      <c r="X56" s="509"/>
      <c r="Y56" s="229">
        <f t="shared" si="8"/>
        <v>1</v>
      </c>
    </row>
    <row r="57" spans="2:25" ht="18.75" customHeight="1">
      <c r="B57" s="503"/>
      <c r="C57" s="512"/>
      <c r="D57" s="216">
        <v>3</v>
      </c>
      <c r="E57" s="216" t="s">
        <v>8128</v>
      </c>
      <c r="F57" s="217">
        <v>87</v>
      </c>
      <c r="G57" s="218">
        <f t="shared" si="3"/>
        <v>17.399999999999999</v>
      </c>
      <c r="H57" s="219">
        <f t="shared" si="4"/>
        <v>48.333333333333329</v>
      </c>
      <c r="I57" s="219">
        <f t="shared" si="5"/>
        <v>1.6111111111111111E-2</v>
      </c>
      <c r="J57" s="216"/>
      <c r="K57" s="216"/>
      <c r="L57" s="220"/>
      <c r="M57" s="221"/>
      <c r="N57" s="222">
        <f t="shared" si="6"/>
        <v>0</v>
      </c>
      <c r="O57" s="223"/>
      <c r="P57" s="224"/>
      <c r="Q57" s="224"/>
      <c r="R57" s="224"/>
      <c r="S57" s="224"/>
      <c r="T57" s="225"/>
      <c r="U57" s="226">
        <f t="shared" si="2"/>
        <v>3.2222222222222222E-2</v>
      </c>
      <c r="V57" s="227"/>
      <c r="W57" s="228" t="str">
        <f t="shared" si="7"/>
        <v>0</v>
      </c>
      <c r="X57" s="509"/>
      <c r="Y57" s="229">
        <f t="shared" si="8"/>
        <v>0</v>
      </c>
    </row>
    <row r="58" spans="2:25" ht="18.75" customHeight="1">
      <c r="B58" s="503"/>
      <c r="C58" s="512"/>
      <c r="D58" s="216">
        <v>4</v>
      </c>
      <c r="E58" s="216" t="s">
        <v>8129</v>
      </c>
      <c r="F58" s="217">
        <v>80</v>
      </c>
      <c r="G58" s="218">
        <f t="shared" si="3"/>
        <v>16</v>
      </c>
      <c r="H58" s="219">
        <f t="shared" si="4"/>
        <v>44.444444444444443</v>
      </c>
      <c r="I58" s="219">
        <f t="shared" si="5"/>
        <v>1.4814814814814814E-2</v>
      </c>
      <c r="J58" s="216"/>
      <c r="K58" s="220"/>
      <c r="L58" s="220"/>
      <c r="M58" s="221"/>
      <c r="N58" s="222">
        <f t="shared" si="6"/>
        <v>0</v>
      </c>
      <c r="O58" s="223"/>
      <c r="P58" s="224"/>
      <c r="Q58" s="224"/>
      <c r="R58" s="224"/>
      <c r="S58" s="224"/>
      <c r="T58" s="225"/>
      <c r="U58" s="226">
        <f t="shared" si="2"/>
        <v>2.9629629629629627E-2</v>
      </c>
      <c r="V58" s="227"/>
      <c r="W58" s="228" t="str">
        <f t="shared" si="7"/>
        <v>0</v>
      </c>
      <c r="X58" s="509"/>
      <c r="Y58" s="229">
        <f t="shared" si="8"/>
        <v>0</v>
      </c>
    </row>
    <row r="59" spans="2:25" ht="18.75" customHeight="1">
      <c r="B59" s="503"/>
      <c r="C59" s="512"/>
      <c r="D59" s="216">
        <v>5</v>
      </c>
      <c r="E59" s="216" t="s">
        <v>8130</v>
      </c>
      <c r="F59" s="217">
        <v>132</v>
      </c>
      <c r="G59" s="218">
        <f t="shared" si="3"/>
        <v>26.4</v>
      </c>
      <c r="H59" s="219">
        <f t="shared" si="4"/>
        <v>73.333333333333329</v>
      </c>
      <c r="I59" s="219">
        <f t="shared" si="5"/>
        <v>2.4444444444444442E-2</v>
      </c>
      <c r="J59" s="216"/>
      <c r="K59" s="220"/>
      <c r="L59" s="220"/>
      <c r="M59" s="221"/>
      <c r="N59" s="222">
        <f t="shared" si="6"/>
        <v>0</v>
      </c>
      <c r="O59" s="223"/>
      <c r="P59" s="224"/>
      <c r="Q59" s="224"/>
      <c r="R59" s="224"/>
      <c r="S59" s="224"/>
      <c r="T59" s="225"/>
      <c r="U59" s="226">
        <f t="shared" si="2"/>
        <v>4.8888888888888885E-2</v>
      </c>
      <c r="V59" s="227"/>
      <c r="W59" s="228" t="str">
        <f t="shared" si="7"/>
        <v>0</v>
      </c>
      <c r="X59" s="509"/>
      <c r="Y59" s="229">
        <f t="shared" si="8"/>
        <v>0</v>
      </c>
    </row>
    <row r="60" spans="2:25" ht="18.75" customHeight="1">
      <c r="B60" s="503"/>
      <c r="C60" s="512"/>
      <c r="D60" s="216">
        <v>6</v>
      </c>
      <c r="E60" s="216" t="s">
        <v>8131</v>
      </c>
      <c r="F60" s="217">
        <v>192</v>
      </c>
      <c r="G60" s="218">
        <f t="shared" si="3"/>
        <v>38.4</v>
      </c>
      <c r="H60" s="219">
        <f t="shared" si="4"/>
        <v>106.66666666666666</v>
      </c>
      <c r="I60" s="219">
        <f t="shared" si="5"/>
        <v>3.5555555555555556E-2</v>
      </c>
      <c r="J60" s="216"/>
      <c r="K60" s="220"/>
      <c r="L60" s="220"/>
      <c r="M60" s="221"/>
      <c r="N60" s="222">
        <f t="shared" si="6"/>
        <v>0</v>
      </c>
      <c r="O60" s="223"/>
      <c r="P60" s="224"/>
      <c r="Q60" s="224"/>
      <c r="R60" s="224"/>
      <c r="S60" s="224"/>
      <c r="T60" s="225"/>
      <c r="U60" s="226">
        <f t="shared" si="2"/>
        <v>7.1111111111111111E-2</v>
      </c>
      <c r="V60" s="227"/>
      <c r="W60" s="228" t="str">
        <f t="shared" si="7"/>
        <v>0</v>
      </c>
      <c r="X60" s="509"/>
      <c r="Y60" s="229">
        <f t="shared" si="8"/>
        <v>0</v>
      </c>
    </row>
    <row r="61" spans="2:25" ht="18.75" customHeight="1">
      <c r="B61" s="503"/>
      <c r="C61" s="512"/>
      <c r="D61" s="216">
        <v>7</v>
      </c>
      <c r="E61" s="216" t="s">
        <v>8132</v>
      </c>
      <c r="F61" s="217">
        <v>162</v>
      </c>
      <c r="G61" s="218">
        <f t="shared" si="3"/>
        <v>32.4</v>
      </c>
      <c r="H61" s="219">
        <f t="shared" si="4"/>
        <v>90</v>
      </c>
      <c r="I61" s="219">
        <f t="shared" si="5"/>
        <v>0.03</v>
      </c>
      <c r="J61" s="216"/>
      <c r="K61" s="220"/>
      <c r="L61" s="220"/>
      <c r="M61" s="221"/>
      <c r="N61" s="222">
        <f t="shared" si="6"/>
        <v>0</v>
      </c>
      <c r="O61" s="223"/>
      <c r="P61" s="224"/>
      <c r="Q61" s="224"/>
      <c r="R61" s="224"/>
      <c r="S61" s="224"/>
      <c r="T61" s="225"/>
      <c r="U61" s="226">
        <f t="shared" si="2"/>
        <v>0.06</v>
      </c>
      <c r="V61" s="227"/>
      <c r="W61" s="228" t="str">
        <f t="shared" si="7"/>
        <v>0</v>
      </c>
      <c r="X61" s="509"/>
      <c r="Y61" s="229">
        <f t="shared" si="8"/>
        <v>0</v>
      </c>
    </row>
    <row r="62" spans="2:25" ht="18.75" customHeight="1">
      <c r="B62" s="503"/>
      <c r="C62" s="512"/>
      <c r="D62" s="216">
        <v>8</v>
      </c>
      <c r="E62" s="216" t="s">
        <v>8133</v>
      </c>
      <c r="F62" s="217">
        <v>125</v>
      </c>
      <c r="G62" s="218">
        <f t="shared" si="3"/>
        <v>25</v>
      </c>
      <c r="H62" s="219">
        <f t="shared" si="4"/>
        <v>69.444444444444443</v>
      </c>
      <c r="I62" s="219">
        <f t="shared" si="5"/>
        <v>2.3148148148148147E-2</v>
      </c>
      <c r="J62" s="216"/>
      <c r="K62" s="220"/>
      <c r="L62" s="220"/>
      <c r="M62" s="221"/>
      <c r="N62" s="222">
        <f t="shared" si="6"/>
        <v>0</v>
      </c>
      <c r="O62" s="223"/>
      <c r="P62" s="224"/>
      <c r="Q62" s="224"/>
      <c r="R62" s="224"/>
      <c r="S62" s="224"/>
      <c r="T62" s="225"/>
      <c r="U62" s="226">
        <f t="shared" si="2"/>
        <v>4.6296296296296294E-2</v>
      </c>
      <c r="V62" s="227"/>
      <c r="W62" s="228" t="str">
        <f t="shared" si="7"/>
        <v>0</v>
      </c>
      <c r="X62" s="509"/>
      <c r="Y62" s="229">
        <f t="shared" si="8"/>
        <v>0</v>
      </c>
    </row>
    <row r="63" spans="2:25" ht="18.75" customHeight="1">
      <c r="B63" s="503"/>
      <c r="C63" s="512"/>
      <c r="D63" s="216">
        <v>9</v>
      </c>
      <c r="E63" s="216" t="s">
        <v>201</v>
      </c>
      <c r="F63" s="217">
        <v>182</v>
      </c>
      <c r="G63" s="218">
        <f t="shared" si="3"/>
        <v>36.4</v>
      </c>
      <c r="H63" s="219">
        <f t="shared" si="4"/>
        <v>101.11111111111111</v>
      </c>
      <c r="I63" s="219">
        <f t="shared" si="5"/>
        <v>3.3703703703703708E-2</v>
      </c>
      <c r="J63" s="216"/>
      <c r="K63" s="220"/>
      <c r="L63" s="220"/>
      <c r="M63" s="221"/>
      <c r="N63" s="222">
        <f t="shared" si="6"/>
        <v>0</v>
      </c>
      <c r="O63" s="223"/>
      <c r="P63" s="224"/>
      <c r="Q63" s="224"/>
      <c r="R63" s="224"/>
      <c r="S63" s="224"/>
      <c r="T63" s="225"/>
      <c r="U63" s="226">
        <f t="shared" si="2"/>
        <v>6.7407407407407416E-2</v>
      </c>
      <c r="V63" s="227"/>
      <c r="W63" s="228" t="str">
        <f t="shared" si="7"/>
        <v>0</v>
      </c>
      <c r="X63" s="509"/>
      <c r="Y63" s="229">
        <f t="shared" si="8"/>
        <v>0</v>
      </c>
    </row>
    <row r="64" spans="2:25" ht="18.75" customHeight="1">
      <c r="B64" s="503"/>
      <c r="C64" s="512"/>
      <c r="D64" s="216">
        <v>10</v>
      </c>
      <c r="E64" s="216" t="s">
        <v>8134</v>
      </c>
      <c r="F64" s="217">
        <v>138</v>
      </c>
      <c r="G64" s="218">
        <f t="shared" si="3"/>
        <v>27.6</v>
      </c>
      <c r="H64" s="219">
        <f t="shared" si="4"/>
        <v>76.666666666666671</v>
      </c>
      <c r="I64" s="219">
        <f t="shared" si="5"/>
        <v>2.5555555555555557E-2</v>
      </c>
      <c r="J64" s="217"/>
      <c r="K64" s="220"/>
      <c r="L64" s="220"/>
      <c r="M64" s="221"/>
      <c r="N64" s="222">
        <f t="shared" si="6"/>
        <v>0</v>
      </c>
      <c r="O64" s="223"/>
      <c r="P64" s="224"/>
      <c r="Q64" s="224"/>
      <c r="R64" s="224"/>
      <c r="S64" s="224"/>
      <c r="T64" s="225"/>
      <c r="U64" s="226">
        <f t="shared" si="2"/>
        <v>5.1111111111111114E-2</v>
      </c>
      <c r="V64" s="227"/>
      <c r="W64" s="228" t="str">
        <f t="shared" si="7"/>
        <v>0</v>
      </c>
      <c r="X64" s="509"/>
      <c r="Y64" s="229">
        <f t="shared" si="8"/>
        <v>0</v>
      </c>
    </row>
    <row r="65" spans="2:25" ht="18.75" customHeight="1">
      <c r="B65" s="503"/>
      <c r="C65" s="512"/>
      <c r="D65" s="216">
        <v>11</v>
      </c>
      <c r="E65" s="216" t="s">
        <v>8135</v>
      </c>
      <c r="F65" s="217">
        <v>228</v>
      </c>
      <c r="G65" s="218">
        <f t="shared" si="3"/>
        <v>45.6</v>
      </c>
      <c r="H65" s="219">
        <f t="shared" si="4"/>
        <v>126.66666666666666</v>
      </c>
      <c r="I65" s="219">
        <f t="shared" si="5"/>
        <v>4.2222222222222217E-2</v>
      </c>
      <c r="J65" s="217"/>
      <c r="K65" s="220"/>
      <c r="L65" s="220"/>
      <c r="M65" s="221"/>
      <c r="N65" s="222">
        <f t="shared" si="6"/>
        <v>0</v>
      </c>
      <c r="O65" s="223"/>
      <c r="P65" s="224"/>
      <c r="Q65" s="224"/>
      <c r="R65" s="224"/>
      <c r="S65" s="224"/>
      <c r="T65" s="225"/>
      <c r="U65" s="226">
        <f t="shared" si="2"/>
        <v>8.4444444444444433E-2</v>
      </c>
      <c r="V65" s="227"/>
      <c r="W65" s="228" t="str">
        <f t="shared" si="7"/>
        <v>0</v>
      </c>
      <c r="X65" s="509"/>
      <c r="Y65" s="229">
        <f t="shared" si="8"/>
        <v>0</v>
      </c>
    </row>
    <row r="66" spans="2:25" ht="18.75" customHeight="1">
      <c r="B66" s="503"/>
      <c r="C66" s="512"/>
      <c r="D66" s="216">
        <v>12</v>
      </c>
      <c r="E66" s="216" t="s">
        <v>8136</v>
      </c>
      <c r="F66" s="217">
        <v>185</v>
      </c>
      <c r="G66" s="218">
        <f t="shared" si="3"/>
        <v>37</v>
      </c>
      <c r="H66" s="219">
        <f t="shared" si="4"/>
        <v>102.77777777777777</v>
      </c>
      <c r="I66" s="219">
        <f t="shared" si="5"/>
        <v>3.425925925925926E-2</v>
      </c>
      <c r="J66" s="217"/>
      <c r="K66" s="220"/>
      <c r="L66" s="220"/>
      <c r="M66" s="221"/>
      <c r="N66" s="222">
        <f t="shared" si="6"/>
        <v>0</v>
      </c>
      <c r="O66" s="223"/>
      <c r="P66" s="224"/>
      <c r="Q66" s="224"/>
      <c r="R66" s="224"/>
      <c r="S66" s="224"/>
      <c r="T66" s="225"/>
      <c r="U66" s="226">
        <f t="shared" si="2"/>
        <v>6.851851851851852E-2</v>
      </c>
      <c r="V66" s="227"/>
      <c r="W66" s="228" t="str">
        <f t="shared" si="7"/>
        <v>0</v>
      </c>
      <c r="X66" s="509"/>
      <c r="Y66" s="229">
        <f t="shared" si="8"/>
        <v>0</v>
      </c>
    </row>
    <row r="67" spans="2:25" ht="18.75" customHeight="1">
      <c r="B67" s="503"/>
      <c r="C67" s="512"/>
      <c r="D67" s="216">
        <v>13</v>
      </c>
      <c r="E67" s="216" t="s">
        <v>8137</v>
      </c>
      <c r="F67" s="217">
        <v>155</v>
      </c>
      <c r="G67" s="218">
        <f t="shared" si="3"/>
        <v>31</v>
      </c>
      <c r="H67" s="219">
        <f t="shared" si="4"/>
        <v>86.111111111111114</v>
      </c>
      <c r="I67" s="219">
        <f t="shared" si="5"/>
        <v>2.8703703703703703E-2</v>
      </c>
      <c r="J67" s="217"/>
      <c r="K67" s="220"/>
      <c r="L67" s="220"/>
      <c r="M67" s="221"/>
      <c r="N67" s="222">
        <f t="shared" si="6"/>
        <v>0</v>
      </c>
      <c r="O67" s="223"/>
      <c r="P67" s="224"/>
      <c r="Q67" s="224"/>
      <c r="R67" s="224"/>
      <c r="S67" s="224"/>
      <c r="T67" s="225"/>
      <c r="U67" s="226">
        <f t="shared" si="2"/>
        <v>5.7407407407407407E-2</v>
      </c>
      <c r="V67" s="227"/>
      <c r="W67" s="228" t="str">
        <f t="shared" si="7"/>
        <v>0</v>
      </c>
      <c r="X67" s="509"/>
      <c r="Y67" s="229">
        <f t="shared" si="8"/>
        <v>0</v>
      </c>
    </row>
    <row r="68" spans="2:25" ht="18.75" customHeight="1">
      <c r="B68" s="503"/>
      <c r="C68" s="512"/>
      <c r="D68" s="216">
        <v>14</v>
      </c>
      <c r="E68" s="216" t="s">
        <v>350</v>
      </c>
      <c r="F68" s="217">
        <v>198</v>
      </c>
      <c r="G68" s="218">
        <f t="shared" si="3"/>
        <v>39.6</v>
      </c>
      <c r="H68" s="219">
        <f t="shared" si="4"/>
        <v>110</v>
      </c>
      <c r="I68" s="219">
        <f t="shared" si="5"/>
        <v>3.6666666666666667E-2</v>
      </c>
      <c r="J68" s="217"/>
      <c r="K68" s="220"/>
      <c r="L68" s="220"/>
      <c r="M68" s="221"/>
      <c r="N68" s="222">
        <f t="shared" si="6"/>
        <v>0</v>
      </c>
      <c r="O68" s="223"/>
      <c r="P68" s="224"/>
      <c r="Q68" s="224"/>
      <c r="R68" s="224"/>
      <c r="S68" s="224"/>
      <c r="T68" s="225"/>
      <c r="U68" s="226">
        <f t="shared" si="2"/>
        <v>7.3333333333333334E-2</v>
      </c>
      <c r="V68" s="227"/>
      <c r="W68" s="228" t="str">
        <f t="shared" si="7"/>
        <v>0</v>
      </c>
      <c r="X68" s="509"/>
      <c r="Y68" s="229">
        <f t="shared" si="8"/>
        <v>0</v>
      </c>
    </row>
    <row r="69" spans="2:25" ht="18.75" customHeight="1">
      <c r="B69" s="503"/>
      <c r="C69" s="512"/>
      <c r="D69" s="216">
        <v>15</v>
      </c>
      <c r="E69" s="216" t="s">
        <v>290</v>
      </c>
      <c r="F69" s="217">
        <v>98</v>
      </c>
      <c r="G69" s="218">
        <f t="shared" si="3"/>
        <v>19.600000000000001</v>
      </c>
      <c r="H69" s="219">
        <f t="shared" si="4"/>
        <v>54.444444444444443</v>
      </c>
      <c r="I69" s="219">
        <f t="shared" si="5"/>
        <v>1.8148148148148146E-2</v>
      </c>
      <c r="J69" s="217"/>
      <c r="K69" s="220"/>
      <c r="L69" s="220"/>
      <c r="M69" s="221"/>
      <c r="N69" s="222">
        <f t="shared" si="6"/>
        <v>0</v>
      </c>
      <c r="O69" s="223"/>
      <c r="P69" s="224"/>
      <c r="Q69" s="224"/>
      <c r="R69" s="224"/>
      <c r="S69" s="224"/>
      <c r="T69" s="225"/>
      <c r="U69" s="226">
        <f t="shared" si="2"/>
        <v>3.6296296296296292E-2</v>
      </c>
      <c r="V69" s="227"/>
      <c r="W69" s="228" t="str">
        <f t="shared" si="7"/>
        <v>0</v>
      </c>
      <c r="X69" s="509"/>
      <c r="Y69" s="229">
        <f t="shared" si="8"/>
        <v>0</v>
      </c>
    </row>
    <row r="70" spans="2:25" ht="18.75" customHeight="1">
      <c r="B70" s="503"/>
      <c r="C70" s="512"/>
      <c r="D70" s="216"/>
      <c r="E70" s="216"/>
      <c r="F70" s="217"/>
      <c r="G70" s="218">
        <f t="shared" si="3"/>
        <v>0</v>
      </c>
      <c r="H70" s="219">
        <f t="shared" si="4"/>
        <v>0</v>
      </c>
      <c r="I70" s="219">
        <f t="shared" si="5"/>
        <v>0</v>
      </c>
      <c r="J70" s="217"/>
      <c r="K70" s="220"/>
      <c r="L70" s="220"/>
      <c r="M70" s="221"/>
      <c r="N70" s="222">
        <f t="shared" si="6"/>
        <v>0</v>
      </c>
      <c r="O70" s="223"/>
      <c r="P70" s="224"/>
      <c r="Q70" s="224"/>
      <c r="R70" s="224"/>
      <c r="S70" s="224"/>
      <c r="T70" s="225"/>
      <c r="U70" s="226">
        <f t="shared" si="2"/>
        <v>0</v>
      </c>
      <c r="V70" s="227"/>
      <c r="W70" s="228" t="str">
        <f t="shared" si="7"/>
        <v>0</v>
      </c>
      <c r="X70" s="509"/>
      <c r="Y70" s="229">
        <f t="shared" si="8"/>
        <v>0</v>
      </c>
    </row>
    <row r="71" spans="2:25" ht="18.75" customHeight="1">
      <c r="B71" s="503"/>
      <c r="C71" s="512"/>
      <c r="D71" s="216">
        <v>1</v>
      </c>
      <c r="E71" s="251" t="s">
        <v>8138</v>
      </c>
      <c r="F71" s="217">
        <v>932</v>
      </c>
      <c r="G71" s="218">
        <f t="shared" si="3"/>
        <v>186.4</v>
      </c>
      <c r="H71" s="219">
        <f t="shared" si="4"/>
        <v>517.77777777777771</v>
      </c>
      <c r="I71" s="219">
        <f t="shared" si="5"/>
        <v>0.17259259259259258</v>
      </c>
      <c r="J71" s="217" t="s">
        <v>8139</v>
      </c>
      <c r="K71" s="217" t="s">
        <v>8139</v>
      </c>
      <c r="L71" s="220"/>
      <c r="M71" s="221">
        <f>SUM(H71:H109)</f>
        <v>3299.9999999999995</v>
      </c>
      <c r="N71" s="222">
        <f t="shared" si="6"/>
        <v>65.999999999999986</v>
      </c>
      <c r="O71" s="223">
        <v>232</v>
      </c>
      <c r="P71" s="224" t="s">
        <v>351</v>
      </c>
      <c r="Q71" s="224" t="s">
        <v>8140</v>
      </c>
      <c r="R71" s="224" t="s">
        <v>1064</v>
      </c>
      <c r="S71" s="224"/>
      <c r="T71" s="225" t="s">
        <v>8141</v>
      </c>
      <c r="U71" s="226">
        <f t="shared" si="2"/>
        <v>0.34518518518518515</v>
      </c>
      <c r="V71" s="227">
        <f>SUM(U71:U109)</f>
        <v>2.2000000000000002</v>
      </c>
      <c r="W71" s="228" t="str">
        <f t="shared" si="7"/>
        <v>2</v>
      </c>
      <c r="X71" s="509"/>
      <c r="Y71" s="229">
        <f t="shared" si="8"/>
        <v>1</v>
      </c>
    </row>
    <row r="72" spans="2:25" ht="18.75" customHeight="1">
      <c r="B72" s="503"/>
      <c r="C72" s="512"/>
      <c r="D72" s="216">
        <v>2</v>
      </c>
      <c r="E72" s="216" t="s">
        <v>8142</v>
      </c>
      <c r="F72" s="217">
        <v>281</v>
      </c>
      <c r="G72" s="218">
        <f t="shared" si="3"/>
        <v>56.2</v>
      </c>
      <c r="H72" s="219">
        <f t="shared" si="4"/>
        <v>156.11111111111111</v>
      </c>
      <c r="I72" s="219">
        <f t="shared" si="5"/>
        <v>5.2037037037037041E-2</v>
      </c>
      <c r="J72" s="217"/>
      <c r="K72" s="220"/>
      <c r="L72" s="220"/>
      <c r="M72" s="221"/>
      <c r="N72" s="222">
        <f t="shared" si="6"/>
        <v>0</v>
      </c>
      <c r="O72" s="223"/>
      <c r="P72" s="224"/>
      <c r="Q72" s="224"/>
      <c r="R72" s="224"/>
      <c r="S72" s="224"/>
      <c r="T72" s="225"/>
      <c r="U72" s="226">
        <f t="shared" si="2"/>
        <v>0.10407407407407408</v>
      </c>
      <c r="V72" s="227"/>
      <c r="W72" s="228" t="str">
        <f t="shared" si="7"/>
        <v>0</v>
      </c>
      <c r="X72" s="509"/>
      <c r="Y72" s="229">
        <f t="shared" si="8"/>
        <v>0</v>
      </c>
    </row>
    <row r="73" spans="2:25" ht="18.75" customHeight="1">
      <c r="B73" s="503"/>
      <c r="C73" s="512"/>
      <c r="D73" s="216">
        <v>3</v>
      </c>
      <c r="E73" s="216" t="s">
        <v>8143</v>
      </c>
      <c r="F73" s="217">
        <v>187</v>
      </c>
      <c r="G73" s="218">
        <f t="shared" si="3"/>
        <v>37.4</v>
      </c>
      <c r="H73" s="219">
        <f t="shared" si="4"/>
        <v>103.88888888888889</v>
      </c>
      <c r="I73" s="219">
        <f t="shared" si="5"/>
        <v>3.4629629629629628E-2</v>
      </c>
      <c r="J73" s="217"/>
      <c r="K73" s="220"/>
      <c r="L73" s="220"/>
      <c r="M73" s="221"/>
      <c r="N73" s="222">
        <f t="shared" si="6"/>
        <v>0</v>
      </c>
      <c r="O73" s="223"/>
      <c r="P73" s="224"/>
      <c r="Q73" s="224"/>
      <c r="R73" s="224"/>
      <c r="S73" s="224"/>
      <c r="T73" s="225"/>
      <c r="U73" s="226">
        <f t="shared" si="2"/>
        <v>6.9259259259259257E-2</v>
      </c>
      <c r="V73" s="227"/>
      <c r="W73" s="228" t="str">
        <f t="shared" si="7"/>
        <v>0</v>
      </c>
      <c r="X73" s="509"/>
      <c r="Y73" s="229">
        <f t="shared" si="8"/>
        <v>0</v>
      </c>
    </row>
    <row r="74" spans="2:25" ht="18.75" customHeight="1">
      <c r="B74" s="503"/>
      <c r="C74" s="512"/>
      <c r="D74" s="216">
        <v>4</v>
      </c>
      <c r="E74" s="216" t="s">
        <v>8144</v>
      </c>
      <c r="F74" s="217">
        <v>190</v>
      </c>
      <c r="G74" s="218">
        <f t="shared" si="3"/>
        <v>38</v>
      </c>
      <c r="H74" s="219">
        <f t="shared" si="4"/>
        <v>105.55555555555556</v>
      </c>
      <c r="I74" s="219">
        <f t="shared" si="5"/>
        <v>3.5185185185185187E-2</v>
      </c>
      <c r="J74" s="217"/>
      <c r="K74" s="220"/>
      <c r="L74" s="220"/>
      <c r="M74" s="221"/>
      <c r="N74" s="222">
        <f t="shared" si="6"/>
        <v>0</v>
      </c>
      <c r="O74" s="223"/>
      <c r="P74" s="224"/>
      <c r="Q74" s="224"/>
      <c r="R74" s="224"/>
      <c r="S74" s="224"/>
      <c r="T74" s="225"/>
      <c r="U74" s="226">
        <f t="shared" si="2"/>
        <v>7.0370370370370375E-2</v>
      </c>
      <c r="V74" s="227"/>
      <c r="W74" s="228" t="str">
        <f t="shared" si="7"/>
        <v>0</v>
      </c>
      <c r="X74" s="509"/>
      <c r="Y74" s="229">
        <f t="shared" si="8"/>
        <v>0</v>
      </c>
    </row>
    <row r="75" spans="2:25" ht="18.75" customHeight="1">
      <c r="B75" s="503"/>
      <c r="C75" s="512"/>
      <c r="D75" s="216">
        <v>5</v>
      </c>
      <c r="E75" s="216" t="s">
        <v>8145</v>
      </c>
      <c r="F75" s="217">
        <v>150</v>
      </c>
      <c r="G75" s="218">
        <f t="shared" si="3"/>
        <v>30</v>
      </c>
      <c r="H75" s="219">
        <f t="shared" si="4"/>
        <v>83.333333333333329</v>
      </c>
      <c r="I75" s="219">
        <f t="shared" si="5"/>
        <v>2.7777777777777776E-2</v>
      </c>
      <c r="J75" s="217"/>
      <c r="K75" s="220"/>
      <c r="L75" s="220"/>
      <c r="M75" s="221"/>
      <c r="N75" s="222">
        <f t="shared" si="6"/>
        <v>0</v>
      </c>
      <c r="O75" s="223"/>
      <c r="P75" s="224"/>
      <c r="Q75" s="224"/>
      <c r="R75" s="224"/>
      <c r="S75" s="224"/>
      <c r="T75" s="225"/>
      <c r="U75" s="226">
        <f t="shared" si="2"/>
        <v>5.5555555555555552E-2</v>
      </c>
      <c r="V75" s="227"/>
      <c r="W75" s="228" t="str">
        <f t="shared" si="7"/>
        <v>0</v>
      </c>
      <c r="X75" s="509"/>
      <c r="Y75" s="229">
        <f t="shared" si="8"/>
        <v>0</v>
      </c>
    </row>
    <row r="76" spans="2:25" ht="18.75" customHeight="1">
      <c r="B76" s="503"/>
      <c r="C76" s="512"/>
      <c r="D76" s="216">
        <v>6</v>
      </c>
      <c r="E76" s="216" t="s">
        <v>8146</v>
      </c>
      <c r="F76" s="217">
        <v>45</v>
      </c>
      <c r="G76" s="218">
        <f t="shared" si="3"/>
        <v>9</v>
      </c>
      <c r="H76" s="219">
        <f t="shared" si="4"/>
        <v>25</v>
      </c>
      <c r="I76" s="219">
        <f t="shared" si="5"/>
        <v>8.3333333333333332E-3</v>
      </c>
      <c r="J76" s="217"/>
      <c r="K76" s="220"/>
      <c r="L76" s="220"/>
      <c r="M76" s="221"/>
      <c r="N76" s="222">
        <f t="shared" si="6"/>
        <v>0</v>
      </c>
      <c r="O76" s="223"/>
      <c r="P76" s="224"/>
      <c r="Q76" s="224"/>
      <c r="R76" s="224"/>
      <c r="S76" s="224"/>
      <c r="T76" s="225"/>
      <c r="U76" s="226">
        <f t="shared" si="2"/>
        <v>1.6666666666666666E-2</v>
      </c>
      <c r="V76" s="227"/>
      <c r="W76" s="228" t="str">
        <f t="shared" si="7"/>
        <v>0</v>
      </c>
      <c r="X76" s="509"/>
      <c r="Y76" s="229">
        <f t="shared" si="8"/>
        <v>0</v>
      </c>
    </row>
    <row r="77" spans="2:25" ht="18.75" customHeight="1">
      <c r="B77" s="503"/>
      <c r="C77" s="512"/>
      <c r="D77" s="216">
        <v>7</v>
      </c>
      <c r="E77" s="216" t="s">
        <v>8147</v>
      </c>
      <c r="F77" s="217">
        <v>128</v>
      </c>
      <c r="G77" s="218">
        <f t="shared" si="3"/>
        <v>25.6</v>
      </c>
      <c r="H77" s="219">
        <f t="shared" si="4"/>
        <v>71.111111111111114</v>
      </c>
      <c r="I77" s="219">
        <f t="shared" si="5"/>
        <v>2.3703703703703706E-2</v>
      </c>
      <c r="J77" s="217"/>
      <c r="K77" s="220"/>
      <c r="L77" s="220"/>
      <c r="M77" s="221"/>
      <c r="N77" s="222">
        <f t="shared" si="6"/>
        <v>0</v>
      </c>
      <c r="O77" s="223"/>
      <c r="P77" s="224"/>
      <c r="Q77" s="224"/>
      <c r="R77" s="224"/>
      <c r="S77" s="224"/>
      <c r="T77" s="225"/>
      <c r="U77" s="226">
        <f t="shared" si="2"/>
        <v>4.7407407407407412E-2</v>
      </c>
      <c r="V77" s="227"/>
      <c r="W77" s="228" t="str">
        <f t="shared" si="7"/>
        <v>0</v>
      </c>
      <c r="X77" s="509"/>
      <c r="Y77" s="229">
        <f t="shared" si="8"/>
        <v>0</v>
      </c>
    </row>
    <row r="78" spans="2:25" ht="18.75" customHeight="1">
      <c r="B78" s="503"/>
      <c r="C78" s="512"/>
      <c r="D78" s="216">
        <v>8</v>
      </c>
      <c r="E78" s="216" t="s">
        <v>8148</v>
      </c>
      <c r="F78" s="217">
        <v>113</v>
      </c>
      <c r="G78" s="218">
        <f t="shared" si="3"/>
        <v>22.6</v>
      </c>
      <c r="H78" s="219">
        <f t="shared" si="4"/>
        <v>62.777777777777779</v>
      </c>
      <c r="I78" s="219">
        <f t="shared" si="5"/>
        <v>2.0925925925925928E-2</v>
      </c>
      <c r="J78" s="217"/>
      <c r="K78" s="220"/>
      <c r="L78" s="220"/>
      <c r="M78" s="221"/>
      <c r="N78" s="222">
        <f t="shared" si="6"/>
        <v>0</v>
      </c>
      <c r="O78" s="223"/>
      <c r="P78" s="224"/>
      <c r="Q78" s="224"/>
      <c r="R78" s="224"/>
      <c r="S78" s="224"/>
      <c r="T78" s="225"/>
      <c r="U78" s="226">
        <f t="shared" si="2"/>
        <v>4.1851851851851855E-2</v>
      </c>
      <c r="V78" s="227"/>
      <c r="W78" s="228" t="str">
        <f t="shared" si="7"/>
        <v>0</v>
      </c>
      <c r="X78" s="509"/>
      <c r="Y78" s="229">
        <f t="shared" si="8"/>
        <v>0</v>
      </c>
    </row>
    <row r="79" spans="2:25" ht="18.75" customHeight="1">
      <c r="B79" s="503"/>
      <c r="C79" s="512"/>
      <c r="D79" s="216">
        <v>9</v>
      </c>
      <c r="E79" s="216" t="s">
        <v>8149</v>
      </c>
      <c r="F79" s="217">
        <v>73</v>
      </c>
      <c r="G79" s="218">
        <f t="shared" si="3"/>
        <v>14.6</v>
      </c>
      <c r="H79" s="219">
        <f t="shared" si="4"/>
        <v>40.555555555555557</v>
      </c>
      <c r="I79" s="219">
        <f t="shared" si="5"/>
        <v>1.3518518518518518E-2</v>
      </c>
      <c r="J79" s="217"/>
      <c r="K79" s="220"/>
      <c r="L79" s="220"/>
      <c r="M79" s="221"/>
      <c r="N79" s="222">
        <f t="shared" si="6"/>
        <v>0</v>
      </c>
      <c r="O79" s="223"/>
      <c r="P79" s="224"/>
      <c r="Q79" s="224"/>
      <c r="R79" s="224"/>
      <c r="S79" s="224"/>
      <c r="T79" s="225"/>
      <c r="U79" s="226">
        <f t="shared" si="2"/>
        <v>2.7037037037037037E-2</v>
      </c>
      <c r="V79" s="227"/>
      <c r="W79" s="228" t="str">
        <f t="shared" si="7"/>
        <v>0</v>
      </c>
      <c r="X79" s="509"/>
      <c r="Y79" s="229">
        <f t="shared" si="8"/>
        <v>0</v>
      </c>
    </row>
    <row r="80" spans="2:25" ht="18.75" customHeight="1">
      <c r="B80" s="503"/>
      <c r="C80" s="512"/>
      <c r="D80" s="216">
        <v>10</v>
      </c>
      <c r="E80" s="216" t="s">
        <v>8150</v>
      </c>
      <c r="F80" s="217">
        <v>80</v>
      </c>
      <c r="G80" s="218">
        <f t="shared" si="3"/>
        <v>16</v>
      </c>
      <c r="H80" s="219">
        <f t="shared" si="4"/>
        <v>44.444444444444443</v>
      </c>
      <c r="I80" s="219">
        <f t="shared" si="5"/>
        <v>1.4814814814814814E-2</v>
      </c>
      <c r="J80" s="217"/>
      <c r="K80" s="220"/>
      <c r="L80" s="220"/>
      <c r="M80" s="232"/>
      <c r="N80" s="222">
        <f t="shared" si="6"/>
        <v>0</v>
      </c>
      <c r="O80" s="223"/>
      <c r="P80" s="224"/>
      <c r="Q80" s="224"/>
      <c r="R80" s="224"/>
      <c r="S80" s="224"/>
      <c r="T80" s="225"/>
      <c r="U80" s="226">
        <f t="shared" si="2"/>
        <v>2.9629629629629627E-2</v>
      </c>
      <c r="V80" s="227"/>
      <c r="W80" s="228" t="str">
        <f t="shared" si="7"/>
        <v>0</v>
      </c>
      <c r="X80" s="509"/>
      <c r="Y80" s="229">
        <f t="shared" si="8"/>
        <v>0</v>
      </c>
    </row>
    <row r="81" spans="2:25" ht="18.75" customHeight="1">
      <c r="B81" s="503"/>
      <c r="C81" s="512"/>
      <c r="D81" s="216">
        <v>11</v>
      </c>
      <c r="E81" s="216" t="s">
        <v>8151</v>
      </c>
      <c r="F81" s="217">
        <v>120</v>
      </c>
      <c r="G81" s="218">
        <f t="shared" si="3"/>
        <v>24</v>
      </c>
      <c r="H81" s="219">
        <f t="shared" si="4"/>
        <v>66.666666666666671</v>
      </c>
      <c r="I81" s="219">
        <f t="shared" si="5"/>
        <v>2.2222222222222223E-2</v>
      </c>
      <c r="J81" s="217"/>
      <c r="K81" s="220"/>
      <c r="L81" s="220"/>
      <c r="M81" s="232"/>
      <c r="N81" s="222">
        <f t="shared" si="6"/>
        <v>0</v>
      </c>
      <c r="O81" s="223"/>
      <c r="P81" s="224"/>
      <c r="Q81" s="224"/>
      <c r="R81" s="224"/>
      <c r="S81" s="224"/>
      <c r="T81" s="225"/>
      <c r="U81" s="226">
        <f t="shared" si="2"/>
        <v>4.4444444444444446E-2</v>
      </c>
      <c r="V81" s="227"/>
      <c r="W81" s="228" t="str">
        <f t="shared" si="7"/>
        <v>0</v>
      </c>
      <c r="X81" s="509"/>
      <c r="Y81" s="229">
        <f t="shared" si="8"/>
        <v>0</v>
      </c>
    </row>
    <row r="82" spans="2:25" ht="18.75" customHeight="1">
      <c r="B82" s="503"/>
      <c r="C82" s="512"/>
      <c r="D82" s="216">
        <v>12</v>
      </c>
      <c r="E82" s="216" t="s">
        <v>8152</v>
      </c>
      <c r="F82" s="217">
        <v>112</v>
      </c>
      <c r="G82" s="218">
        <f t="shared" ref="G82:G145" si="9">F82/$G$15</f>
        <v>22.4</v>
      </c>
      <c r="H82" s="219">
        <f t="shared" ref="H82:H145" si="10">F82/$H$15</f>
        <v>62.222222222222221</v>
      </c>
      <c r="I82" s="219">
        <f t="shared" ref="I82:I145" si="11">H82/$I$15</f>
        <v>2.074074074074074E-2</v>
      </c>
      <c r="J82" s="217"/>
      <c r="K82" s="220"/>
      <c r="L82" s="220"/>
      <c r="M82" s="232"/>
      <c r="N82" s="222">
        <f t="shared" ref="N82:N145" si="12">M82/$N$15</f>
        <v>0</v>
      </c>
      <c r="O82" s="223"/>
      <c r="P82" s="224"/>
      <c r="Q82" s="224"/>
      <c r="R82" s="224"/>
      <c r="S82" s="224"/>
      <c r="T82" s="225"/>
      <c r="U82" s="226">
        <f t="shared" ref="U82:U145" si="13">H82/$U$15</f>
        <v>4.148148148148148E-2</v>
      </c>
      <c r="V82" s="227"/>
      <c r="W82" s="228" t="str">
        <f t="shared" ref="W82:W145" si="14">IF(V82&lt;1,"0",IF(V82&lt;5,"2",IF(V82&gt;=5,"6")))</f>
        <v>0</v>
      </c>
      <c r="X82" s="509"/>
      <c r="Y82" s="229">
        <f t="shared" ref="Y82:Y145" si="15">W82/2</f>
        <v>0</v>
      </c>
    </row>
    <row r="83" spans="2:25" ht="18.75" customHeight="1">
      <c r="B83" s="503"/>
      <c r="C83" s="512"/>
      <c r="D83" s="216">
        <v>13</v>
      </c>
      <c r="E83" s="216" t="s">
        <v>8153</v>
      </c>
      <c r="F83" s="217">
        <v>192</v>
      </c>
      <c r="G83" s="218">
        <f t="shared" si="9"/>
        <v>38.4</v>
      </c>
      <c r="H83" s="219">
        <f t="shared" si="10"/>
        <v>106.66666666666666</v>
      </c>
      <c r="I83" s="219">
        <f t="shared" si="11"/>
        <v>3.5555555555555556E-2</v>
      </c>
      <c r="J83" s="217"/>
      <c r="K83" s="220"/>
      <c r="L83" s="220"/>
      <c r="M83" s="232"/>
      <c r="N83" s="222">
        <f t="shared" si="12"/>
        <v>0</v>
      </c>
      <c r="O83" s="223"/>
      <c r="P83" s="224"/>
      <c r="Q83" s="224"/>
      <c r="R83" s="224"/>
      <c r="S83" s="224"/>
      <c r="T83" s="225"/>
      <c r="U83" s="226">
        <f t="shared" si="13"/>
        <v>7.1111111111111111E-2</v>
      </c>
      <c r="V83" s="227"/>
      <c r="W83" s="228" t="str">
        <f t="shared" si="14"/>
        <v>0</v>
      </c>
      <c r="X83" s="509"/>
      <c r="Y83" s="229">
        <f t="shared" si="15"/>
        <v>0</v>
      </c>
    </row>
    <row r="84" spans="2:25" ht="18.75" customHeight="1">
      <c r="B84" s="503"/>
      <c r="C84" s="512"/>
      <c r="D84" s="216">
        <v>14</v>
      </c>
      <c r="E84" s="216" t="s">
        <v>8154</v>
      </c>
      <c r="F84" s="217">
        <v>60</v>
      </c>
      <c r="G84" s="218">
        <f t="shared" si="9"/>
        <v>12</v>
      </c>
      <c r="H84" s="219">
        <f t="shared" si="10"/>
        <v>33.333333333333336</v>
      </c>
      <c r="I84" s="219">
        <f t="shared" si="11"/>
        <v>1.1111111111111112E-2</v>
      </c>
      <c r="J84" s="217"/>
      <c r="K84" s="220"/>
      <c r="L84" s="220"/>
      <c r="M84" s="232"/>
      <c r="N84" s="222">
        <f t="shared" si="12"/>
        <v>0</v>
      </c>
      <c r="O84" s="223"/>
      <c r="P84" s="224"/>
      <c r="Q84" s="224"/>
      <c r="R84" s="224"/>
      <c r="S84" s="224"/>
      <c r="T84" s="225"/>
      <c r="U84" s="226">
        <f t="shared" si="13"/>
        <v>2.2222222222222223E-2</v>
      </c>
      <c r="V84" s="227"/>
      <c r="W84" s="228" t="str">
        <f t="shared" si="14"/>
        <v>0</v>
      </c>
      <c r="X84" s="509"/>
      <c r="Y84" s="229">
        <f t="shared" si="15"/>
        <v>0</v>
      </c>
    </row>
    <row r="85" spans="2:25" ht="18.75" customHeight="1">
      <c r="B85" s="503"/>
      <c r="C85" s="512"/>
      <c r="D85" s="216">
        <v>15</v>
      </c>
      <c r="E85" s="216" t="s">
        <v>8155</v>
      </c>
      <c r="F85" s="217">
        <v>281</v>
      </c>
      <c r="G85" s="218">
        <f t="shared" si="9"/>
        <v>56.2</v>
      </c>
      <c r="H85" s="219">
        <f t="shared" si="10"/>
        <v>156.11111111111111</v>
      </c>
      <c r="I85" s="219">
        <f t="shared" si="11"/>
        <v>5.2037037037037041E-2</v>
      </c>
      <c r="J85" s="217"/>
      <c r="K85" s="220"/>
      <c r="L85" s="220"/>
      <c r="M85" s="232"/>
      <c r="N85" s="222">
        <f t="shared" si="12"/>
        <v>0</v>
      </c>
      <c r="O85" s="223"/>
      <c r="P85" s="224"/>
      <c r="Q85" s="224"/>
      <c r="R85" s="224"/>
      <c r="S85" s="224"/>
      <c r="T85" s="225"/>
      <c r="U85" s="226">
        <f t="shared" si="13"/>
        <v>0.10407407407407408</v>
      </c>
      <c r="V85" s="227"/>
      <c r="W85" s="228" t="str">
        <f t="shared" si="14"/>
        <v>0</v>
      </c>
      <c r="X85" s="509"/>
      <c r="Y85" s="229">
        <f t="shared" si="15"/>
        <v>0</v>
      </c>
    </row>
    <row r="86" spans="2:25" ht="18.75" customHeight="1">
      <c r="B86" s="503"/>
      <c r="C86" s="512"/>
      <c r="D86" s="216">
        <v>16</v>
      </c>
      <c r="E86" s="216" t="s">
        <v>8156</v>
      </c>
      <c r="F86" s="217">
        <v>85</v>
      </c>
      <c r="G86" s="218">
        <f t="shared" si="9"/>
        <v>17</v>
      </c>
      <c r="H86" s="219">
        <f t="shared" si="10"/>
        <v>47.222222222222221</v>
      </c>
      <c r="I86" s="219">
        <f t="shared" si="11"/>
        <v>1.5740740740740739E-2</v>
      </c>
      <c r="J86" s="217"/>
      <c r="K86" s="220"/>
      <c r="L86" s="220"/>
      <c r="M86" s="232"/>
      <c r="N86" s="222">
        <f t="shared" si="12"/>
        <v>0</v>
      </c>
      <c r="O86" s="223"/>
      <c r="P86" s="224"/>
      <c r="Q86" s="224"/>
      <c r="R86" s="224"/>
      <c r="S86" s="224"/>
      <c r="T86" s="225"/>
      <c r="U86" s="226">
        <f t="shared" si="13"/>
        <v>3.1481481481481478E-2</v>
      </c>
      <c r="V86" s="227"/>
      <c r="W86" s="228" t="str">
        <f t="shared" si="14"/>
        <v>0</v>
      </c>
      <c r="X86" s="509"/>
      <c r="Y86" s="229">
        <f t="shared" si="15"/>
        <v>0</v>
      </c>
    </row>
    <row r="87" spans="2:25" ht="15" customHeight="1">
      <c r="B87" s="503"/>
      <c r="C87" s="512"/>
      <c r="D87" s="216">
        <v>17</v>
      </c>
      <c r="E87" s="216" t="s">
        <v>8157</v>
      </c>
      <c r="F87" s="217">
        <v>99</v>
      </c>
      <c r="G87" s="218">
        <f t="shared" si="9"/>
        <v>19.8</v>
      </c>
      <c r="H87" s="219">
        <f t="shared" si="10"/>
        <v>55</v>
      </c>
      <c r="I87" s="219">
        <f t="shared" si="11"/>
        <v>1.8333333333333333E-2</v>
      </c>
      <c r="J87" s="217"/>
      <c r="K87" s="220"/>
      <c r="L87" s="220"/>
      <c r="M87" s="232"/>
      <c r="N87" s="222">
        <f t="shared" si="12"/>
        <v>0</v>
      </c>
      <c r="O87" s="223"/>
      <c r="P87" s="224"/>
      <c r="Q87" s="224"/>
      <c r="R87" s="224"/>
      <c r="S87" s="224"/>
      <c r="T87" s="225"/>
      <c r="U87" s="226">
        <f t="shared" si="13"/>
        <v>3.6666666666666667E-2</v>
      </c>
      <c r="V87" s="227"/>
      <c r="W87" s="228" t="str">
        <f t="shared" si="14"/>
        <v>0</v>
      </c>
      <c r="X87" s="509"/>
      <c r="Y87" s="229">
        <f t="shared" si="15"/>
        <v>0</v>
      </c>
    </row>
    <row r="88" spans="2:25" ht="18.75" customHeight="1">
      <c r="B88" s="503"/>
      <c r="C88" s="512"/>
      <c r="D88" s="216">
        <v>18</v>
      </c>
      <c r="E88" s="216" t="s">
        <v>8158</v>
      </c>
      <c r="F88" s="217">
        <v>170</v>
      </c>
      <c r="G88" s="218">
        <f t="shared" si="9"/>
        <v>34</v>
      </c>
      <c r="H88" s="219">
        <f t="shared" si="10"/>
        <v>94.444444444444443</v>
      </c>
      <c r="I88" s="219">
        <f t="shared" si="11"/>
        <v>3.1481481481481478E-2</v>
      </c>
      <c r="J88" s="217"/>
      <c r="K88" s="220"/>
      <c r="L88" s="220"/>
      <c r="M88" s="232"/>
      <c r="N88" s="222">
        <f t="shared" si="12"/>
        <v>0</v>
      </c>
      <c r="O88" s="223"/>
      <c r="P88" s="224"/>
      <c r="Q88" s="224"/>
      <c r="R88" s="224"/>
      <c r="S88" s="224"/>
      <c r="T88" s="225"/>
      <c r="U88" s="226">
        <f t="shared" si="13"/>
        <v>6.2962962962962957E-2</v>
      </c>
      <c r="V88" s="227"/>
      <c r="W88" s="228" t="str">
        <f t="shared" si="14"/>
        <v>0</v>
      </c>
      <c r="X88" s="509"/>
      <c r="Y88" s="229">
        <f t="shared" si="15"/>
        <v>0</v>
      </c>
    </row>
    <row r="89" spans="2:25" ht="15" customHeight="1">
      <c r="B89" s="503"/>
      <c r="C89" s="512"/>
      <c r="D89" s="216">
        <v>19</v>
      </c>
      <c r="E89" s="216" t="s">
        <v>8159</v>
      </c>
      <c r="F89" s="217">
        <v>192</v>
      </c>
      <c r="G89" s="218">
        <f t="shared" si="9"/>
        <v>38.4</v>
      </c>
      <c r="H89" s="219">
        <f t="shared" si="10"/>
        <v>106.66666666666666</v>
      </c>
      <c r="I89" s="219">
        <f t="shared" si="11"/>
        <v>3.5555555555555556E-2</v>
      </c>
      <c r="J89" s="217"/>
      <c r="K89" s="220"/>
      <c r="L89" s="220"/>
      <c r="M89" s="232"/>
      <c r="N89" s="222">
        <f t="shared" si="12"/>
        <v>0</v>
      </c>
      <c r="O89" s="223"/>
      <c r="P89" s="224"/>
      <c r="Q89" s="224"/>
      <c r="R89" s="224"/>
      <c r="S89" s="224"/>
      <c r="T89" s="225"/>
      <c r="U89" s="226">
        <f t="shared" si="13"/>
        <v>7.1111111111111111E-2</v>
      </c>
      <c r="V89" s="227"/>
      <c r="W89" s="228" t="str">
        <f t="shared" si="14"/>
        <v>0</v>
      </c>
      <c r="X89" s="509"/>
      <c r="Y89" s="229">
        <f t="shared" si="15"/>
        <v>0</v>
      </c>
    </row>
    <row r="90" spans="2:25" ht="18.75" customHeight="1">
      <c r="B90" s="503"/>
      <c r="C90" s="512"/>
      <c r="D90" s="216">
        <v>20</v>
      </c>
      <c r="E90" s="216" t="s">
        <v>8160</v>
      </c>
      <c r="F90" s="217">
        <v>152</v>
      </c>
      <c r="G90" s="218">
        <f t="shared" si="9"/>
        <v>30.4</v>
      </c>
      <c r="H90" s="219">
        <f t="shared" si="10"/>
        <v>84.444444444444443</v>
      </c>
      <c r="I90" s="219">
        <f t="shared" si="11"/>
        <v>2.8148148148148148E-2</v>
      </c>
      <c r="J90" s="217"/>
      <c r="K90" s="220"/>
      <c r="L90" s="220"/>
      <c r="M90" s="232"/>
      <c r="N90" s="222">
        <f t="shared" si="12"/>
        <v>0</v>
      </c>
      <c r="O90" s="223"/>
      <c r="P90" s="224"/>
      <c r="Q90" s="224"/>
      <c r="R90" s="224"/>
      <c r="S90" s="224"/>
      <c r="T90" s="225"/>
      <c r="U90" s="226">
        <f t="shared" si="13"/>
        <v>5.6296296296296296E-2</v>
      </c>
      <c r="V90" s="227"/>
      <c r="W90" s="228" t="str">
        <f t="shared" si="14"/>
        <v>0</v>
      </c>
      <c r="X90" s="509"/>
      <c r="Y90" s="229">
        <f t="shared" si="15"/>
        <v>0</v>
      </c>
    </row>
    <row r="91" spans="2:25" ht="15" customHeight="1">
      <c r="B91" s="503"/>
      <c r="C91" s="512"/>
      <c r="D91" s="216">
        <v>21</v>
      </c>
      <c r="E91" s="216" t="s">
        <v>8161</v>
      </c>
      <c r="F91" s="217">
        <v>70</v>
      </c>
      <c r="G91" s="218">
        <f t="shared" si="9"/>
        <v>14</v>
      </c>
      <c r="H91" s="219">
        <f t="shared" si="10"/>
        <v>38.888888888888886</v>
      </c>
      <c r="I91" s="219">
        <f t="shared" si="11"/>
        <v>1.2962962962962963E-2</v>
      </c>
      <c r="J91" s="217"/>
      <c r="K91" s="220"/>
      <c r="L91" s="220"/>
      <c r="M91" s="232"/>
      <c r="N91" s="222">
        <f t="shared" si="12"/>
        <v>0</v>
      </c>
      <c r="O91" s="223"/>
      <c r="P91" s="224"/>
      <c r="Q91" s="224"/>
      <c r="R91" s="224"/>
      <c r="S91" s="224"/>
      <c r="T91" s="225"/>
      <c r="U91" s="226">
        <f t="shared" si="13"/>
        <v>2.5925925925925925E-2</v>
      </c>
      <c r="V91" s="227"/>
      <c r="W91" s="228" t="str">
        <f t="shared" si="14"/>
        <v>0</v>
      </c>
      <c r="X91" s="509"/>
      <c r="Y91" s="229">
        <f t="shared" si="15"/>
        <v>0</v>
      </c>
    </row>
    <row r="92" spans="2:25" ht="18.75" customHeight="1">
      <c r="B92" s="503"/>
      <c r="C92" s="512"/>
      <c r="D92" s="216">
        <v>22</v>
      </c>
      <c r="E92" s="216" t="s">
        <v>8162</v>
      </c>
      <c r="F92" s="217">
        <v>120</v>
      </c>
      <c r="G92" s="218">
        <f t="shared" si="9"/>
        <v>24</v>
      </c>
      <c r="H92" s="219">
        <f t="shared" si="10"/>
        <v>66.666666666666671</v>
      </c>
      <c r="I92" s="219">
        <f t="shared" si="11"/>
        <v>2.2222222222222223E-2</v>
      </c>
      <c r="J92" s="217"/>
      <c r="K92" s="220"/>
      <c r="L92" s="220"/>
      <c r="M92" s="232"/>
      <c r="N92" s="222">
        <f t="shared" si="12"/>
        <v>0</v>
      </c>
      <c r="O92" s="223"/>
      <c r="P92" s="224"/>
      <c r="Q92" s="224"/>
      <c r="R92" s="224"/>
      <c r="S92" s="224"/>
      <c r="T92" s="225"/>
      <c r="U92" s="226">
        <f t="shared" si="13"/>
        <v>4.4444444444444446E-2</v>
      </c>
      <c r="V92" s="227"/>
      <c r="W92" s="228" t="str">
        <f t="shared" si="14"/>
        <v>0</v>
      </c>
      <c r="X92" s="509"/>
      <c r="Y92" s="229">
        <f t="shared" si="15"/>
        <v>0</v>
      </c>
    </row>
    <row r="93" spans="2:25" ht="15" customHeight="1">
      <c r="B93" s="503"/>
      <c r="C93" s="512"/>
      <c r="D93" s="216">
        <v>23</v>
      </c>
      <c r="E93" s="216" t="s">
        <v>8163</v>
      </c>
      <c r="F93" s="217">
        <v>600</v>
      </c>
      <c r="G93" s="218">
        <f t="shared" si="9"/>
        <v>120</v>
      </c>
      <c r="H93" s="219">
        <f t="shared" si="10"/>
        <v>333.33333333333331</v>
      </c>
      <c r="I93" s="219">
        <f t="shared" si="11"/>
        <v>0.1111111111111111</v>
      </c>
      <c r="J93" s="217"/>
      <c r="K93" s="220"/>
      <c r="L93" s="220"/>
      <c r="M93" s="232"/>
      <c r="N93" s="222">
        <f t="shared" si="12"/>
        <v>0</v>
      </c>
      <c r="O93" s="223"/>
      <c r="P93" s="224"/>
      <c r="Q93" s="224"/>
      <c r="R93" s="224"/>
      <c r="S93" s="224"/>
      <c r="T93" s="225"/>
      <c r="U93" s="226">
        <f t="shared" si="13"/>
        <v>0.22222222222222221</v>
      </c>
      <c r="V93" s="227"/>
      <c r="W93" s="228" t="str">
        <f t="shared" si="14"/>
        <v>0</v>
      </c>
      <c r="X93" s="509"/>
      <c r="Y93" s="229">
        <f t="shared" si="15"/>
        <v>0</v>
      </c>
    </row>
    <row r="94" spans="2:25" ht="15" customHeight="1">
      <c r="B94" s="503"/>
      <c r="C94" s="512"/>
      <c r="D94" s="216">
        <v>24</v>
      </c>
      <c r="E94" s="216" t="s">
        <v>8164</v>
      </c>
      <c r="F94" s="217">
        <v>146</v>
      </c>
      <c r="G94" s="218">
        <f t="shared" si="9"/>
        <v>29.2</v>
      </c>
      <c r="H94" s="219">
        <f t="shared" si="10"/>
        <v>81.111111111111114</v>
      </c>
      <c r="I94" s="219">
        <f t="shared" si="11"/>
        <v>2.7037037037037037E-2</v>
      </c>
      <c r="J94" s="217"/>
      <c r="K94" s="220"/>
      <c r="L94" s="220"/>
      <c r="M94" s="232"/>
      <c r="N94" s="222">
        <f t="shared" si="12"/>
        <v>0</v>
      </c>
      <c r="O94" s="223"/>
      <c r="P94" s="224"/>
      <c r="Q94" s="224"/>
      <c r="R94" s="224"/>
      <c r="S94" s="224"/>
      <c r="T94" s="225"/>
      <c r="U94" s="226">
        <f t="shared" si="13"/>
        <v>5.4074074074074073E-2</v>
      </c>
      <c r="V94" s="227"/>
      <c r="W94" s="228" t="str">
        <f t="shared" si="14"/>
        <v>0</v>
      </c>
      <c r="X94" s="509"/>
      <c r="Y94" s="229">
        <f t="shared" si="15"/>
        <v>0</v>
      </c>
    </row>
    <row r="95" spans="2:25" ht="15" customHeight="1">
      <c r="B95" s="503"/>
      <c r="C95" s="512"/>
      <c r="D95" s="216">
        <v>25</v>
      </c>
      <c r="E95" s="216" t="s">
        <v>8165</v>
      </c>
      <c r="F95" s="217">
        <v>90</v>
      </c>
      <c r="G95" s="218">
        <f t="shared" si="9"/>
        <v>18</v>
      </c>
      <c r="H95" s="219">
        <f t="shared" si="10"/>
        <v>50</v>
      </c>
      <c r="I95" s="219">
        <f t="shared" si="11"/>
        <v>1.6666666666666666E-2</v>
      </c>
      <c r="J95" s="217"/>
      <c r="K95" s="220"/>
      <c r="L95" s="220"/>
      <c r="M95" s="232"/>
      <c r="N95" s="222">
        <f t="shared" si="12"/>
        <v>0</v>
      </c>
      <c r="O95" s="223"/>
      <c r="P95" s="224"/>
      <c r="Q95" s="224"/>
      <c r="R95" s="224"/>
      <c r="S95" s="224"/>
      <c r="T95" s="225"/>
      <c r="U95" s="226">
        <f t="shared" si="13"/>
        <v>3.3333333333333333E-2</v>
      </c>
      <c r="V95" s="227"/>
      <c r="W95" s="228" t="str">
        <f t="shared" si="14"/>
        <v>0</v>
      </c>
      <c r="X95" s="509"/>
      <c r="Y95" s="229">
        <f t="shared" si="15"/>
        <v>0</v>
      </c>
    </row>
    <row r="96" spans="2:25" ht="15" customHeight="1">
      <c r="B96" s="503"/>
      <c r="C96" s="512"/>
      <c r="D96" s="216">
        <v>26</v>
      </c>
      <c r="E96" s="231" t="s">
        <v>8166</v>
      </c>
      <c r="F96" s="217">
        <v>93</v>
      </c>
      <c r="G96" s="218">
        <f t="shared" si="9"/>
        <v>18.600000000000001</v>
      </c>
      <c r="H96" s="219">
        <f t="shared" si="10"/>
        <v>51.666666666666664</v>
      </c>
      <c r="I96" s="219">
        <f t="shared" si="11"/>
        <v>1.7222222222222222E-2</v>
      </c>
      <c r="J96" s="217"/>
      <c r="K96" s="220"/>
      <c r="L96" s="220"/>
      <c r="M96" s="232"/>
      <c r="N96" s="222">
        <f t="shared" si="12"/>
        <v>0</v>
      </c>
      <c r="O96" s="231"/>
      <c r="P96" s="231"/>
      <c r="Q96" s="231"/>
      <c r="R96" s="231"/>
      <c r="S96" s="231"/>
      <c r="T96" s="225"/>
      <c r="U96" s="226">
        <f t="shared" si="13"/>
        <v>3.4444444444444444E-2</v>
      </c>
      <c r="V96" s="227"/>
      <c r="W96" s="228" t="str">
        <f t="shared" si="14"/>
        <v>0</v>
      </c>
      <c r="X96" s="509"/>
      <c r="Y96" s="229">
        <f t="shared" si="15"/>
        <v>0</v>
      </c>
    </row>
    <row r="97" spans="2:25" ht="18.75" customHeight="1">
      <c r="B97" s="503"/>
      <c r="C97" s="512"/>
      <c r="D97" s="216">
        <v>27</v>
      </c>
      <c r="E97" s="216" t="s">
        <v>8167</v>
      </c>
      <c r="F97" s="217">
        <v>50</v>
      </c>
      <c r="G97" s="218">
        <f t="shared" si="9"/>
        <v>10</v>
      </c>
      <c r="H97" s="219">
        <f t="shared" si="10"/>
        <v>27.777777777777779</v>
      </c>
      <c r="I97" s="219">
        <f t="shared" si="11"/>
        <v>9.2592592592592587E-3</v>
      </c>
      <c r="J97" s="217"/>
      <c r="K97" s="220"/>
      <c r="L97" s="220"/>
      <c r="M97" s="221"/>
      <c r="N97" s="222">
        <f t="shared" si="12"/>
        <v>0</v>
      </c>
      <c r="O97" s="223"/>
      <c r="P97" s="224"/>
      <c r="Q97" s="224"/>
      <c r="R97" s="224"/>
      <c r="S97" s="224"/>
      <c r="T97" s="225"/>
      <c r="U97" s="226">
        <f t="shared" si="13"/>
        <v>1.8518518518518517E-2</v>
      </c>
      <c r="V97" s="227"/>
      <c r="W97" s="228" t="str">
        <f t="shared" si="14"/>
        <v>0</v>
      </c>
      <c r="X97" s="509"/>
      <c r="Y97" s="229">
        <f t="shared" si="15"/>
        <v>0</v>
      </c>
    </row>
    <row r="98" spans="2:25" ht="18.75" customHeight="1">
      <c r="B98" s="503"/>
      <c r="C98" s="512"/>
      <c r="D98" s="216">
        <v>28</v>
      </c>
      <c r="E98" s="216" t="s">
        <v>8168</v>
      </c>
      <c r="F98" s="217">
        <v>40</v>
      </c>
      <c r="G98" s="218">
        <f t="shared" si="9"/>
        <v>8</v>
      </c>
      <c r="H98" s="219">
        <f t="shared" si="10"/>
        <v>22.222222222222221</v>
      </c>
      <c r="I98" s="219">
        <f t="shared" si="11"/>
        <v>7.4074074074074068E-3</v>
      </c>
      <c r="J98" s="217"/>
      <c r="K98" s="220"/>
      <c r="L98" s="220"/>
      <c r="M98" s="221"/>
      <c r="N98" s="222">
        <f t="shared" si="12"/>
        <v>0</v>
      </c>
      <c r="O98" s="230"/>
      <c r="P98" s="224"/>
      <c r="Q98" s="224"/>
      <c r="R98" s="224"/>
      <c r="S98" s="224"/>
      <c r="T98" s="225"/>
      <c r="U98" s="226">
        <f t="shared" si="13"/>
        <v>1.4814814814814814E-2</v>
      </c>
      <c r="V98" s="227"/>
      <c r="W98" s="228" t="str">
        <f t="shared" si="14"/>
        <v>0</v>
      </c>
      <c r="X98" s="509"/>
      <c r="Y98" s="229">
        <f t="shared" si="15"/>
        <v>0</v>
      </c>
    </row>
    <row r="99" spans="2:25" ht="18.75" customHeight="1">
      <c r="B99" s="503"/>
      <c r="C99" s="512"/>
      <c r="D99" s="216">
        <v>29</v>
      </c>
      <c r="E99" s="216" t="s">
        <v>8169</v>
      </c>
      <c r="F99" s="217">
        <v>183</v>
      </c>
      <c r="G99" s="218">
        <f t="shared" si="9"/>
        <v>36.6</v>
      </c>
      <c r="H99" s="219">
        <f t="shared" si="10"/>
        <v>101.66666666666666</v>
      </c>
      <c r="I99" s="219">
        <f t="shared" si="11"/>
        <v>3.3888888888888885E-2</v>
      </c>
      <c r="J99" s="217"/>
      <c r="K99" s="220"/>
      <c r="L99" s="220"/>
      <c r="M99" s="221"/>
      <c r="N99" s="222">
        <f t="shared" si="12"/>
        <v>0</v>
      </c>
      <c r="O99" s="223"/>
      <c r="P99" s="224"/>
      <c r="Q99" s="224"/>
      <c r="R99" s="224"/>
      <c r="S99" s="224"/>
      <c r="T99" s="225"/>
      <c r="U99" s="226">
        <f t="shared" si="13"/>
        <v>6.777777777777777E-2</v>
      </c>
      <c r="V99" s="227"/>
      <c r="W99" s="228" t="str">
        <f t="shared" si="14"/>
        <v>0</v>
      </c>
      <c r="X99" s="509"/>
      <c r="Y99" s="229">
        <f t="shared" si="15"/>
        <v>0</v>
      </c>
    </row>
    <row r="100" spans="2:25" ht="18.75" customHeight="1">
      <c r="B100" s="503"/>
      <c r="C100" s="512"/>
      <c r="D100" s="216">
        <v>30</v>
      </c>
      <c r="E100" s="216" t="s">
        <v>8170</v>
      </c>
      <c r="F100" s="217">
        <v>48</v>
      </c>
      <c r="G100" s="218">
        <f t="shared" si="9"/>
        <v>9.6</v>
      </c>
      <c r="H100" s="219">
        <f t="shared" si="10"/>
        <v>26.666666666666664</v>
      </c>
      <c r="I100" s="219">
        <f t="shared" si="11"/>
        <v>8.8888888888888889E-3</v>
      </c>
      <c r="J100" s="217"/>
      <c r="K100" s="220"/>
      <c r="L100" s="220"/>
      <c r="M100" s="221"/>
      <c r="N100" s="222">
        <f t="shared" si="12"/>
        <v>0</v>
      </c>
      <c r="O100" s="223"/>
      <c r="P100" s="224"/>
      <c r="Q100" s="224"/>
      <c r="R100" s="224"/>
      <c r="S100" s="224"/>
      <c r="T100" s="225"/>
      <c r="U100" s="226">
        <f t="shared" si="13"/>
        <v>1.7777777777777778E-2</v>
      </c>
      <c r="V100" s="227"/>
      <c r="W100" s="228" t="str">
        <f t="shared" si="14"/>
        <v>0</v>
      </c>
      <c r="X100" s="509"/>
      <c r="Y100" s="229">
        <f t="shared" si="15"/>
        <v>0</v>
      </c>
    </row>
    <row r="101" spans="2:25" ht="18.75" customHeight="1">
      <c r="B101" s="503"/>
      <c r="C101" s="512"/>
      <c r="D101" s="216">
        <v>31</v>
      </c>
      <c r="E101" s="216" t="s">
        <v>8171</v>
      </c>
      <c r="F101" s="217">
        <v>165</v>
      </c>
      <c r="G101" s="218">
        <f t="shared" si="9"/>
        <v>33</v>
      </c>
      <c r="H101" s="219">
        <f t="shared" si="10"/>
        <v>91.666666666666671</v>
      </c>
      <c r="I101" s="219">
        <f t="shared" si="11"/>
        <v>3.0555555555555558E-2</v>
      </c>
      <c r="J101" s="217"/>
      <c r="K101" s="220"/>
      <c r="L101" s="220"/>
      <c r="M101" s="221"/>
      <c r="N101" s="222">
        <f t="shared" si="12"/>
        <v>0</v>
      </c>
      <c r="O101" s="223"/>
      <c r="P101" s="224"/>
      <c r="Q101" s="224"/>
      <c r="R101" s="224"/>
      <c r="S101" s="224"/>
      <c r="T101" s="225"/>
      <c r="U101" s="226">
        <f t="shared" si="13"/>
        <v>6.1111111111111116E-2</v>
      </c>
      <c r="V101" s="227"/>
      <c r="W101" s="228" t="str">
        <f t="shared" si="14"/>
        <v>0</v>
      </c>
      <c r="X101" s="509"/>
      <c r="Y101" s="229">
        <f t="shared" si="15"/>
        <v>0</v>
      </c>
    </row>
    <row r="102" spans="2:25" ht="18.75" customHeight="1">
      <c r="B102" s="503"/>
      <c r="C102" s="512"/>
      <c r="D102" s="216">
        <v>32</v>
      </c>
      <c r="E102" s="216" t="s">
        <v>8172</v>
      </c>
      <c r="F102" s="217">
        <v>72</v>
      </c>
      <c r="G102" s="218">
        <f t="shared" si="9"/>
        <v>14.4</v>
      </c>
      <c r="H102" s="219">
        <f t="shared" si="10"/>
        <v>40</v>
      </c>
      <c r="I102" s="219">
        <f t="shared" si="11"/>
        <v>1.3333333333333334E-2</v>
      </c>
      <c r="J102" s="217"/>
      <c r="K102" s="220"/>
      <c r="L102" s="220"/>
      <c r="M102" s="221"/>
      <c r="N102" s="222">
        <f t="shared" si="12"/>
        <v>0</v>
      </c>
      <c r="O102" s="223"/>
      <c r="P102" s="224"/>
      <c r="Q102" s="224"/>
      <c r="R102" s="224"/>
      <c r="S102" s="224"/>
      <c r="T102" s="225"/>
      <c r="U102" s="226">
        <f t="shared" si="13"/>
        <v>2.6666666666666668E-2</v>
      </c>
      <c r="V102" s="227"/>
      <c r="W102" s="228" t="str">
        <f t="shared" si="14"/>
        <v>0</v>
      </c>
      <c r="X102" s="509"/>
      <c r="Y102" s="229">
        <f t="shared" si="15"/>
        <v>0</v>
      </c>
    </row>
    <row r="103" spans="2:25" ht="18.75" customHeight="1">
      <c r="B103" s="503"/>
      <c r="C103" s="512"/>
      <c r="D103" s="216">
        <v>33</v>
      </c>
      <c r="E103" s="216" t="s">
        <v>8173</v>
      </c>
      <c r="F103" s="217">
        <v>98</v>
      </c>
      <c r="G103" s="218">
        <f t="shared" si="9"/>
        <v>19.600000000000001</v>
      </c>
      <c r="H103" s="219">
        <f t="shared" si="10"/>
        <v>54.444444444444443</v>
      </c>
      <c r="I103" s="219">
        <f t="shared" si="11"/>
        <v>1.8148148148148146E-2</v>
      </c>
      <c r="J103" s="217"/>
      <c r="K103" s="220"/>
      <c r="L103" s="220"/>
      <c r="M103" s="221"/>
      <c r="N103" s="222">
        <f t="shared" si="12"/>
        <v>0</v>
      </c>
      <c r="O103" s="223"/>
      <c r="P103" s="224"/>
      <c r="Q103" s="224"/>
      <c r="R103" s="224"/>
      <c r="S103" s="224"/>
      <c r="T103" s="225"/>
      <c r="U103" s="226">
        <f t="shared" si="13"/>
        <v>3.6296296296296292E-2</v>
      </c>
      <c r="V103" s="227"/>
      <c r="W103" s="228" t="str">
        <f t="shared" si="14"/>
        <v>0</v>
      </c>
      <c r="X103" s="509"/>
      <c r="Y103" s="229">
        <f t="shared" si="15"/>
        <v>0</v>
      </c>
    </row>
    <row r="104" spans="2:25" ht="18.75" customHeight="1">
      <c r="B104" s="503"/>
      <c r="C104" s="512"/>
      <c r="D104" s="216">
        <v>34</v>
      </c>
      <c r="E104" s="216" t="s">
        <v>8174</v>
      </c>
      <c r="F104" s="217">
        <v>94</v>
      </c>
      <c r="G104" s="218">
        <f t="shared" si="9"/>
        <v>18.8</v>
      </c>
      <c r="H104" s="219">
        <f t="shared" si="10"/>
        <v>52.222222222222221</v>
      </c>
      <c r="I104" s="219">
        <f t="shared" si="11"/>
        <v>1.7407407407407406E-2</v>
      </c>
      <c r="J104" s="217"/>
      <c r="K104" s="220"/>
      <c r="L104" s="220"/>
      <c r="M104" s="221"/>
      <c r="N104" s="222">
        <f t="shared" si="12"/>
        <v>0</v>
      </c>
      <c r="O104" s="223"/>
      <c r="P104" s="224"/>
      <c r="Q104" s="224"/>
      <c r="R104" s="224"/>
      <c r="S104" s="224"/>
      <c r="T104" s="225"/>
      <c r="U104" s="226">
        <f t="shared" si="13"/>
        <v>3.4814814814814812E-2</v>
      </c>
      <c r="V104" s="227"/>
      <c r="W104" s="228" t="str">
        <f t="shared" si="14"/>
        <v>0</v>
      </c>
      <c r="X104" s="509"/>
      <c r="Y104" s="229">
        <f t="shared" si="15"/>
        <v>0</v>
      </c>
    </row>
    <row r="105" spans="2:25" ht="18.75" customHeight="1">
      <c r="B105" s="503"/>
      <c r="C105" s="512"/>
      <c r="D105" s="216">
        <v>35</v>
      </c>
      <c r="E105" s="216" t="s">
        <v>8175</v>
      </c>
      <c r="F105" s="217">
        <v>100</v>
      </c>
      <c r="G105" s="218">
        <f t="shared" si="9"/>
        <v>20</v>
      </c>
      <c r="H105" s="219">
        <f t="shared" si="10"/>
        <v>55.555555555555557</v>
      </c>
      <c r="I105" s="219">
        <f t="shared" si="11"/>
        <v>1.8518518518518517E-2</v>
      </c>
      <c r="J105" s="217"/>
      <c r="K105" s="220"/>
      <c r="L105" s="220"/>
      <c r="M105" s="221"/>
      <c r="N105" s="222">
        <f t="shared" si="12"/>
        <v>0</v>
      </c>
      <c r="O105" s="223"/>
      <c r="P105" s="224"/>
      <c r="Q105" s="224"/>
      <c r="R105" s="224"/>
      <c r="S105" s="224"/>
      <c r="T105" s="225"/>
      <c r="U105" s="226">
        <f t="shared" si="13"/>
        <v>3.7037037037037035E-2</v>
      </c>
      <c r="V105" s="227"/>
      <c r="W105" s="228" t="str">
        <f t="shared" si="14"/>
        <v>0</v>
      </c>
      <c r="X105" s="509"/>
      <c r="Y105" s="229">
        <f t="shared" si="15"/>
        <v>0</v>
      </c>
    </row>
    <row r="106" spans="2:25" ht="18.75" customHeight="1">
      <c r="B106" s="503"/>
      <c r="C106" s="512"/>
      <c r="D106" s="216">
        <v>36</v>
      </c>
      <c r="E106" s="216" t="s">
        <v>8176</v>
      </c>
      <c r="F106" s="217">
        <v>30</v>
      </c>
      <c r="G106" s="218">
        <f t="shared" si="9"/>
        <v>6</v>
      </c>
      <c r="H106" s="219">
        <f t="shared" si="10"/>
        <v>16.666666666666668</v>
      </c>
      <c r="I106" s="219">
        <f t="shared" si="11"/>
        <v>5.5555555555555558E-3</v>
      </c>
      <c r="J106" s="217"/>
      <c r="K106" s="220"/>
      <c r="L106" s="220"/>
      <c r="M106" s="221"/>
      <c r="N106" s="222">
        <f t="shared" si="12"/>
        <v>0</v>
      </c>
      <c r="O106" s="223"/>
      <c r="P106" s="224"/>
      <c r="Q106" s="224"/>
      <c r="R106" s="224"/>
      <c r="S106" s="224"/>
      <c r="T106" s="225"/>
      <c r="U106" s="226">
        <f t="shared" si="13"/>
        <v>1.1111111111111112E-2</v>
      </c>
      <c r="V106" s="227"/>
      <c r="W106" s="228" t="str">
        <f t="shared" si="14"/>
        <v>0</v>
      </c>
      <c r="X106" s="509"/>
      <c r="Y106" s="229">
        <f t="shared" si="15"/>
        <v>0</v>
      </c>
    </row>
    <row r="107" spans="2:25" ht="18.75" customHeight="1">
      <c r="B107" s="503"/>
      <c r="C107" s="512"/>
      <c r="D107" s="216">
        <v>37</v>
      </c>
      <c r="E107" s="216" t="s">
        <v>8177</v>
      </c>
      <c r="F107" s="217">
        <v>60</v>
      </c>
      <c r="G107" s="218">
        <f t="shared" si="9"/>
        <v>12</v>
      </c>
      <c r="H107" s="219">
        <f t="shared" si="10"/>
        <v>33.333333333333336</v>
      </c>
      <c r="I107" s="219">
        <f t="shared" si="11"/>
        <v>1.1111111111111112E-2</v>
      </c>
      <c r="J107" s="217"/>
      <c r="K107" s="220"/>
      <c r="L107" s="220"/>
      <c r="M107" s="221"/>
      <c r="N107" s="222">
        <f t="shared" si="12"/>
        <v>0</v>
      </c>
      <c r="O107" s="223"/>
      <c r="P107" s="224"/>
      <c r="Q107" s="224"/>
      <c r="R107" s="224"/>
      <c r="S107" s="224"/>
      <c r="T107" s="225"/>
      <c r="U107" s="226">
        <f t="shared" si="13"/>
        <v>2.2222222222222223E-2</v>
      </c>
      <c r="V107" s="227"/>
      <c r="W107" s="228" t="str">
        <f t="shared" si="14"/>
        <v>0</v>
      </c>
      <c r="X107" s="509"/>
      <c r="Y107" s="229">
        <f t="shared" si="15"/>
        <v>0</v>
      </c>
    </row>
    <row r="108" spans="2:25" ht="18.75" customHeight="1">
      <c r="B108" s="503"/>
      <c r="C108" s="512"/>
      <c r="D108" s="216">
        <v>38</v>
      </c>
      <c r="E108" s="216" t="s">
        <v>8117</v>
      </c>
      <c r="F108" s="217">
        <v>107</v>
      </c>
      <c r="G108" s="218">
        <f t="shared" si="9"/>
        <v>21.4</v>
      </c>
      <c r="H108" s="219">
        <f t="shared" si="10"/>
        <v>59.444444444444443</v>
      </c>
      <c r="I108" s="219">
        <f t="shared" si="11"/>
        <v>1.9814814814814813E-2</v>
      </c>
      <c r="J108" s="217"/>
      <c r="K108" s="220"/>
      <c r="L108" s="220"/>
      <c r="M108" s="221"/>
      <c r="N108" s="222">
        <f t="shared" si="12"/>
        <v>0</v>
      </c>
      <c r="O108" s="223"/>
      <c r="P108" s="224"/>
      <c r="Q108" s="224"/>
      <c r="R108" s="224"/>
      <c r="S108" s="224"/>
      <c r="T108" s="225"/>
      <c r="U108" s="226">
        <f t="shared" si="13"/>
        <v>3.9629629629629626E-2</v>
      </c>
      <c r="V108" s="227"/>
      <c r="W108" s="228" t="str">
        <f t="shared" si="14"/>
        <v>0</v>
      </c>
      <c r="X108" s="509"/>
      <c r="Y108" s="229">
        <f t="shared" si="15"/>
        <v>0</v>
      </c>
    </row>
    <row r="109" spans="2:25" ht="18.75" customHeight="1">
      <c r="B109" s="503"/>
      <c r="C109" s="512"/>
      <c r="D109" s="216">
        <v>39</v>
      </c>
      <c r="E109" s="216" t="s">
        <v>8178</v>
      </c>
      <c r="F109" s="217">
        <v>132</v>
      </c>
      <c r="G109" s="218">
        <f t="shared" si="9"/>
        <v>26.4</v>
      </c>
      <c r="H109" s="219">
        <f t="shared" si="10"/>
        <v>73.333333333333329</v>
      </c>
      <c r="I109" s="219">
        <f t="shared" si="11"/>
        <v>2.4444444444444442E-2</v>
      </c>
      <c r="J109" s="217"/>
      <c r="K109" s="220"/>
      <c r="L109" s="220"/>
      <c r="M109" s="221"/>
      <c r="N109" s="222">
        <f t="shared" si="12"/>
        <v>0</v>
      </c>
      <c r="O109" s="223"/>
      <c r="P109" s="224"/>
      <c r="Q109" s="224"/>
      <c r="R109" s="224"/>
      <c r="S109" s="224"/>
      <c r="T109" s="225"/>
      <c r="U109" s="226">
        <f t="shared" si="13"/>
        <v>4.8888888888888885E-2</v>
      </c>
      <c r="V109" s="227"/>
      <c r="W109" s="228" t="str">
        <f t="shared" si="14"/>
        <v>0</v>
      </c>
      <c r="X109" s="509"/>
      <c r="Y109" s="229">
        <f t="shared" si="15"/>
        <v>0</v>
      </c>
    </row>
    <row r="110" spans="2:25" ht="18.75" customHeight="1">
      <c r="B110" s="503"/>
      <c r="C110" s="512"/>
      <c r="D110" s="216"/>
      <c r="E110" s="216"/>
      <c r="F110" s="217"/>
      <c r="G110" s="218">
        <f t="shared" si="9"/>
        <v>0</v>
      </c>
      <c r="H110" s="219">
        <f t="shared" si="10"/>
        <v>0</v>
      </c>
      <c r="I110" s="219">
        <f t="shared" si="11"/>
        <v>0</v>
      </c>
      <c r="J110" s="217"/>
      <c r="K110" s="220"/>
      <c r="L110" s="220"/>
      <c r="M110" s="221"/>
      <c r="N110" s="222">
        <f t="shared" si="12"/>
        <v>0</v>
      </c>
      <c r="O110" s="223"/>
      <c r="P110" s="224"/>
      <c r="Q110" s="224"/>
      <c r="R110" s="224"/>
      <c r="S110" s="224"/>
      <c r="T110" s="225"/>
      <c r="U110" s="226">
        <f t="shared" si="13"/>
        <v>0</v>
      </c>
      <c r="V110" s="227"/>
      <c r="W110" s="228" t="str">
        <f t="shared" si="14"/>
        <v>0</v>
      </c>
      <c r="X110" s="509"/>
      <c r="Y110" s="229">
        <f t="shared" si="15"/>
        <v>0</v>
      </c>
    </row>
    <row r="111" spans="2:25" ht="18.75" customHeight="1">
      <c r="B111" s="503"/>
      <c r="C111" s="512"/>
      <c r="D111" s="216">
        <v>1</v>
      </c>
      <c r="E111" s="251" t="s">
        <v>8179</v>
      </c>
      <c r="F111" s="217">
        <v>1870</v>
      </c>
      <c r="G111" s="218">
        <f t="shared" si="9"/>
        <v>374</v>
      </c>
      <c r="H111" s="219">
        <f t="shared" si="10"/>
        <v>1038.8888888888889</v>
      </c>
      <c r="I111" s="219">
        <f t="shared" si="11"/>
        <v>0.34629629629629632</v>
      </c>
      <c r="J111" s="217"/>
      <c r="K111" s="220" t="s">
        <v>8180</v>
      </c>
      <c r="L111" s="220"/>
      <c r="M111" s="221">
        <f>SUM(H111:H126)</f>
        <v>3424.9999999999995</v>
      </c>
      <c r="N111" s="222">
        <f t="shared" si="12"/>
        <v>68.499999999999986</v>
      </c>
      <c r="O111" s="223">
        <v>13</v>
      </c>
      <c r="P111" s="224" t="s">
        <v>351</v>
      </c>
      <c r="Q111" s="224" t="s">
        <v>4646</v>
      </c>
      <c r="R111" s="224" t="s">
        <v>1064</v>
      </c>
      <c r="S111" s="224"/>
      <c r="T111" s="225" t="s">
        <v>8181</v>
      </c>
      <c r="U111" s="226">
        <f t="shared" si="13"/>
        <v>0.69259259259259265</v>
      </c>
      <c r="V111" s="227">
        <f>SUM(U111:U126)</f>
        <v>2.2833333333333328</v>
      </c>
      <c r="W111" s="228" t="str">
        <f t="shared" si="14"/>
        <v>2</v>
      </c>
      <c r="X111" s="509"/>
      <c r="Y111" s="229">
        <f t="shared" si="15"/>
        <v>1</v>
      </c>
    </row>
    <row r="112" spans="2:25" ht="18.75" customHeight="1">
      <c r="B112" s="503"/>
      <c r="C112" s="512"/>
      <c r="D112" s="216">
        <v>2</v>
      </c>
      <c r="E112" s="216" t="s">
        <v>8182</v>
      </c>
      <c r="F112" s="217">
        <v>72</v>
      </c>
      <c r="G112" s="218">
        <f t="shared" si="9"/>
        <v>14.4</v>
      </c>
      <c r="H112" s="219">
        <f t="shared" si="10"/>
        <v>40</v>
      </c>
      <c r="I112" s="219">
        <f t="shared" si="11"/>
        <v>1.3333333333333334E-2</v>
      </c>
      <c r="J112" s="217"/>
      <c r="K112" s="220"/>
      <c r="L112" s="220"/>
      <c r="M112" s="221"/>
      <c r="N112" s="222">
        <f t="shared" si="12"/>
        <v>0</v>
      </c>
      <c r="O112" s="223"/>
      <c r="P112" s="224"/>
      <c r="Q112" s="224"/>
      <c r="R112" s="224"/>
      <c r="S112" s="224"/>
      <c r="T112" s="225"/>
      <c r="U112" s="226">
        <f t="shared" si="13"/>
        <v>2.6666666666666668E-2</v>
      </c>
      <c r="V112" s="227"/>
      <c r="W112" s="228" t="str">
        <f t="shared" si="14"/>
        <v>0</v>
      </c>
      <c r="X112" s="509"/>
      <c r="Y112" s="229">
        <f t="shared" si="15"/>
        <v>0</v>
      </c>
    </row>
    <row r="113" spans="2:25" ht="18.75" customHeight="1">
      <c r="B113" s="503"/>
      <c r="C113" s="512"/>
      <c r="D113" s="216">
        <v>3</v>
      </c>
      <c r="E113" s="216" t="s">
        <v>8183</v>
      </c>
      <c r="F113" s="217">
        <v>99</v>
      </c>
      <c r="G113" s="218">
        <f t="shared" si="9"/>
        <v>19.8</v>
      </c>
      <c r="H113" s="219">
        <f t="shared" si="10"/>
        <v>55</v>
      </c>
      <c r="I113" s="219">
        <f t="shared" si="11"/>
        <v>1.8333333333333333E-2</v>
      </c>
      <c r="J113" s="217"/>
      <c r="K113" s="220"/>
      <c r="L113" s="220"/>
      <c r="M113" s="221"/>
      <c r="N113" s="222">
        <f t="shared" si="12"/>
        <v>0</v>
      </c>
      <c r="O113" s="223"/>
      <c r="P113" s="224"/>
      <c r="Q113" s="224"/>
      <c r="R113" s="224"/>
      <c r="S113" s="224"/>
      <c r="T113" s="225"/>
      <c r="U113" s="226">
        <f t="shared" si="13"/>
        <v>3.6666666666666667E-2</v>
      </c>
      <c r="V113" s="227"/>
      <c r="W113" s="228" t="str">
        <f t="shared" si="14"/>
        <v>0</v>
      </c>
      <c r="X113" s="509"/>
      <c r="Y113" s="229">
        <f t="shared" si="15"/>
        <v>0</v>
      </c>
    </row>
    <row r="114" spans="2:25" ht="18.75" customHeight="1">
      <c r="B114" s="503"/>
      <c r="C114" s="512"/>
      <c r="D114" s="216">
        <v>4</v>
      </c>
      <c r="E114" s="216" t="s">
        <v>8184</v>
      </c>
      <c r="F114" s="217">
        <v>89</v>
      </c>
      <c r="G114" s="218">
        <f t="shared" si="9"/>
        <v>17.8</v>
      </c>
      <c r="H114" s="219">
        <f t="shared" si="10"/>
        <v>49.444444444444443</v>
      </c>
      <c r="I114" s="219">
        <f t="shared" si="11"/>
        <v>1.6481481481481482E-2</v>
      </c>
      <c r="J114" s="217"/>
      <c r="K114" s="220"/>
      <c r="L114" s="220"/>
      <c r="M114" s="221"/>
      <c r="N114" s="222">
        <f t="shared" si="12"/>
        <v>0</v>
      </c>
      <c r="O114" s="223"/>
      <c r="P114" s="224"/>
      <c r="Q114" s="224"/>
      <c r="R114" s="224"/>
      <c r="S114" s="224"/>
      <c r="T114" s="225"/>
      <c r="U114" s="226">
        <f t="shared" si="13"/>
        <v>3.2962962962962965E-2</v>
      </c>
      <c r="V114" s="227"/>
      <c r="W114" s="228" t="str">
        <f t="shared" si="14"/>
        <v>0</v>
      </c>
      <c r="X114" s="509"/>
      <c r="Y114" s="229">
        <f t="shared" si="15"/>
        <v>0</v>
      </c>
    </row>
    <row r="115" spans="2:25" ht="18.75" customHeight="1">
      <c r="B115" s="503"/>
      <c r="C115" s="512"/>
      <c r="D115" s="216">
        <v>5</v>
      </c>
      <c r="E115" s="216" t="s">
        <v>8185</v>
      </c>
      <c r="F115" s="217">
        <v>201</v>
      </c>
      <c r="G115" s="218">
        <f t="shared" si="9"/>
        <v>40.200000000000003</v>
      </c>
      <c r="H115" s="219">
        <f t="shared" si="10"/>
        <v>111.66666666666666</v>
      </c>
      <c r="I115" s="219">
        <f t="shared" si="11"/>
        <v>3.7222222222222219E-2</v>
      </c>
      <c r="J115" s="217"/>
      <c r="K115" s="220"/>
      <c r="L115" s="220"/>
      <c r="M115" s="221"/>
      <c r="N115" s="222">
        <f t="shared" si="12"/>
        <v>0</v>
      </c>
      <c r="O115" s="223"/>
      <c r="P115" s="224"/>
      <c r="Q115" s="224"/>
      <c r="R115" s="224"/>
      <c r="S115" s="224"/>
      <c r="T115" s="225"/>
      <c r="U115" s="226">
        <f t="shared" si="13"/>
        <v>7.4444444444444438E-2</v>
      </c>
      <c r="V115" s="227"/>
      <c r="W115" s="228" t="str">
        <f t="shared" si="14"/>
        <v>0</v>
      </c>
      <c r="X115" s="509"/>
      <c r="Y115" s="229">
        <f t="shared" si="15"/>
        <v>0</v>
      </c>
    </row>
    <row r="116" spans="2:25" ht="18.75" customHeight="1">
      <c r="B116" s="503"/>
      <c r="C116" s="512"/>
      <c r="D116" s="216">
        <v>6</v>
      </c>
      <c r="E116" s="216" t="s">
        <v>8186</v>
      </c>
      <c r="F116" s="217">
        <v>263</v>
      </c>
      <c r="G116" s="218">
        <f t="shared" si="9"/>
        <v>52.6</v>
      </c>
      <c r="H116" s="219">
        <f t="shared" si="10"/>
        <v>146.11111111111111</v>
      </c>
      <c r="I116" s="219">
        <f t="shared" si="11"/>
        <v>4.8703703703703707E-2</v>
      </c>
      <c r="J116" s="217"/>
      <c r="K116" s="220"/>
      <c r="L116" s="220"/>
      <c r="M116" s="221"/>
      <c r="N116" s="222">
        <f t="shared" si="12"/>
        <v>0</v>
      </c>
      <c r="O116" s="223"/>
      <c r="P116" s="224"/>
      <c r="Q116" s="224"/>
      <c r="R116" s="224"/>
      <c r="S116" s="224"/>
      <c r="T116" s="225"/>
      <c r="U116" s="226">
        <f t="shared" si="13"/>
        <v>9.7407407407407415E-2</v>
      </c>
      <c r="V116" s="227"/>
      <c r="W116" s="228" t="str">
        <f t="shared" si="14"/>
        <v>0</v>
      </c>
      <c r="X116" s="509"/>
      <c r="Y116" s="229">
        <f t="shared" si="15"/>
        <v>0</v>
      </c>
    </row>
    <row r="117" spans="2:25" ht="18.75" customHeight="1">
      <c r="B117" s="503"/>
      <c r="C117" s="512"/>
      <c r="D117" s="216">
        <v>7</v>
      </c>
      <c r="E117" s="216" t="s">
        <v>8187</v>
      </c>
      <c r="F117" s="217">
        <v>185</v>
      </c>
      <c r="G117" s="218">
        <f t="shared" si="9"/>
        <v>37</v>
      </c>
      <c r="H117" s="219">
        <f t="shared" si="10"/>
        <v>102.77777777777777</v>
      </c>
      <c r="I117" s="219">
        <f t="shared" si="11"/>
        <v>3.425925925925926E-2</v>
      </c>
      <c r="J117" s="217"/>
      <c r="K117" s="220"/>
      <c r="L117" s="220"/>
      <c r="M117" s="221"/>
      <c r="N117" s="222">
        <f t="shared" si="12"/>
        <v>0</v>
      </c>
      <c r="O117" s="223"/>
      <c r="P117" s="224"/>
      <c r="Q117" s="224"/>
      <c r="R117" s="224"/>
      <c r="S117" s="224"/>
      <c r="T117" s="225"/>
      <c r="U117" s="226">
        <f t="shared" si="13"/>
        <v>6.851851851851852E-2</v>
      </c>
      <c r="V117" s="227"/>
      <c r="W117" s="228" t="str">
        <f t="shared" si="14"/>
        <v>0</v>
      </c>
      <c r="X117" s="509"/>
      <c r="Y117" s="229">
        <f t="shared" si="15"/>
        <v>0</v>
      </c>
    </row>
    <row r="118" spans="2:25" ht="18.75" customHeight="1">
      <c r="B118" s="503"/>
      <c r="C118" s="512"/>
      <c r="D118" s="216">
        <v>8</v>
      </c>
      <c r="E118" s="216" t="s">
        <v>8188</v>
      </c>
      <c r="F118" s="217">
        <v>193</v>
      </c>
      <c r="G118" s="218">
        <f t="shared" si="9"/>
        <v>38.6</v>
      </c>
      <c r="H118" s="219">
        <f t="shared" si="10"/>
        <v>107.22222222222221</v>
      </c>
      <c r="I118" s="219">
        <f t="shared" si="11"/>
        <v>3.574074074074074E-2</v>
      </c>
      <c r="J118" s="217"/>
      <c r="K118" s="220"/>
      <c r="L118" s="220"/>
      <c r="M118" s="221"/>
      <c r="N118" s="222">
        <f t="shared" si="12"/>
        <v>0</v>
      </c>
      <c r="O118" s="223"/>
      <c r="P118" s="224"/>
      <c r="Q118" s="224"/>
      <c r="R118" s="224"/>
      <c r="S118" s="224"/>
      <c r="T118" s="225"/>
      <c r="U118" s="226">
        <f t="shared" si="13"/>
        <v>7.1481481481481479E-2</v>
      </c>
      <c r="V118" s="227"/>
      <c r="W118" s="228" t="str">
        <f t="shared" si="14"/>
        <v>0</v>
      </c>
      <c r="X118" s="509"/>
      <c r="Y118" s="229">
        <f t="shared" si="15"/>
        <v>0</v>
      </c>
    </row>
    <row r="119" spans="2:25" ht="18.75" customHeight="1">
      <c r="B119" s="503"/>
      <c r="C119" s="512"/>
      <c r="D119" s="216">
        <v>9</v>
      </c>
      <c r="E119" s="216" t="s">
        <v>8189</v>
      </c>
      <c r="F119" s="217">
        <v>85</v>
      </c>
      <c r="G119" s="218">
        <f t="shared" si="9"/>
        <v>17</v>
      </c>
      <c r="H119" s="219">
        <f t="shared" si="10"/>
        <v>47.222222222222221</v>
      </c>
      <c r="I119" s="219">
        <f t="shared" si="11"/>
        <v>1.5740740740740739E-2</v>
      </c>
      <c r="J119" s="217"/>
      <c r="K119" s="220"/>
      <c r="L119" s="220"/>
      <c r="M119" s="221"/>
      <c r="N119" s="222">
        <f t="shared" si="12"/>
        <v>0</v>
      </c>
      <c r="O119" s="223"/>
      <c r="P119" s="224"/>
      <c r="Q119" s="224"/>
      <c r="R119" s="224"/>
      <c r="S119" s="224"/>
      <c r="T119" s="225"/>
      <c r="U119" s="226">
        <f t="shared" si="13"/>
        <v>3.1481481481481478E-2</v>
      </c>
      <c r="V119" s="227"/>
      <c r="W119" s="228" t="str">
        <f t="shared" si="14"/>
        <v>0</v>
      </c>
      <c r="X119" s="509"/>
      <c r="Y119" s="229">
        <f t="shared" si="15"/>
        <v>0</v>
      </c>
    </row>
    <row r="120" spans="2:25" ht="18.75" customHeight="1">
      <c r="B120" s="503"/>
      <c r="C120" s="512"/>
      <c r="D120" s="216">
        <v>10</v>
      </c>
      <c r="E120" s="216" t="s">
        <v>8190</v>
      </c>
      <c r="F120" s="217">
        <v>170</v>
      </c>
      <c r="G120" s="218">
        <f t="shared" si="9"/>
        <v>34</v>
      </c>
      <c r="H120" s="219">
        <f t="shared" si="10"/>
        <v>94.444444444444443</v>
      </c>
      <c r="I120" s="219">
        <f t="shared" si="11"/>
        <v>3.1481481481481478E-2</v>
      </c>
      <c r="J120" s="217"/>
      <c r="K120" s="220"/>
      <c r="L120" s="220"/>
      <c r="M120" s="221"/>
      <c r="N120" s="222">
        <f t="shared" si="12"/>
        <v>0</v>
      </c>
      <c r="O120" s="223"/>
      <c r="P120" s="224"/>
      <c r="Q120" s="224"/>
      <c r="R120" s="224"/>
      <c r="S120" s="224"/>
      <c r="T120" s="225"/>
      <c r="U120" s="226">
        <f t="shared" si="13"/>
        <v>6.2962962962962957E-2</v>
      </c>
      <c r="V120" s="227"/>
      <c r="W120" s="228" t="str">
        <f t="shared" si="14"/>
        <v>0</v>
      </c>
      <c r="X120" s="509"/>
      <c r="Y120" s="229">
        <f t="shared" si="15"/>
        <v>0</v>
      </c>
    </row>
    <row r="121" spans="2:25" ht="18.75" customHeight="1">
      <c r="B121" s="503"/>
      <c r="C121" s="512"/>
      <c r="D121" s="216">
        <v>11</v>
      </c>
      <c r="E121" s="216" t="s">
        <v>8191</v>
      </c>
      <c r="F121" s="217">
        <v>150</v>
      </c>
      <c r="G121" s="218">
        <f t="shared" si="9"/>
        <v>30</v>
      </c>
      <c r="H121" s="219">
        <f t="shared" si="10"/>
        <v>83.333333333333329</v>
      </c>
      <c r="I121" s="219">
        <f t="shared" si="11"/>
        <v>2.7777777777777776E-2</v>
      </c>
      <c r="J121" s="217"/>
      <c r="K121" s="220"/>
      <c r="L121" s="220"/>
      <c r="M121" s="221"/>
      <c r="N121" s="222">
        <f t="shared" si="12"/>
        <v>0</v>
      </c>
      <c r="O121" s="223"/>
      <c r="P121" s="224"/>
      <c r="Q121" s="224"/>
      <c r="R121" s="224"/>
      <c r="S121" s="224"/>
      <c r="T121" s="225"/>
      <c r="U121" s="226">
        <f t="shared" si="13"/>
        <v>5.5555555555555552E-2</v>
      </c>
      <c r="V121" s="227"/>
      <c r="W121" s="228" t="str">
        <f t="shared" si="14"/>
        <v>0</v>
      </c>
      <c r="X121" s="509"/>
      <c r="Y121" s="229">
        <f t="shared" si="15"/>
        <v>0</v>
      </c>
    </row>
    <row r="122" spans="2:25" ht="18.75" customHeight="1">
      <c r="B122" s="503"/>
      <c r="C122" s="512"/>
      <c r="D122" s="216">
        <v>12</v>
      </c>
      <c r="E122" s="216" t="s">
        <v>8192</v>
      </c>
      <c r="F122" s="217">
        <v>242</v>
      </c>
      <c r="G122" s="218">
        <f t="shared" si="9"/>
        <v>48.4</v>
      </c>
      <c r="H122" s="219">
        <f t="shared" si="10"/>
        <v>134.44444444444443</v>
      </c>
      <c r="I122" s="219">
        <f t="shared" si="11"/>
        <v>4.4814814814814807E-2</v>
      </c>
      <c r="J122" s="217"/>
      <c r="K122" s="220"/>
      <c r="L122" s="220"/>
      <c r="M122" s="221"/>
      <c r="N122" s="222">
        <f t="shared" si="12"/>
        <v>0</v>
      </c>
      <c r="O122" s="223"/>
      <c r="P122" s="224"/>
      <c r="Q122" s="224"/>
      <c r="R122" s="224"/>
      <c r="S122" s="224"/>
      <c r="T122" s="225"/>
      <c r="U122" s="226">
        <f t="shared" si="13"/>
        <v>8.9629629629629615E-2</v>
      </c>
      <c r="V122" s="227"/>
      <c r="W122" s="228" t="str">
        <f t="shared" si="14"/>
        <v>0</v>
      </c>
      <c r="X122" s="509"/>
      <c r="Y122" s="229">
        <f t="shared" si="15"/>
        <v>0</v>
      </c>
    </row>
    <row r="123" spans="2:25" ht="18.75" customHeight="1">
      <c r="B123" s="503"/>
      <c r="C123" s="512"/>
      <c r="D123" s="216">
        <v>13</v>
      </c>
      <c r="E123" s="216" t="s">
        <v>8193</v>
      </c>
      <c r="F123" s="217">
        <v>696</v>
      </c>
      <c r="G123" s="218">
        <f t="shared" si="9"/>
        <v>139.19999999999999</v>
      </c>
      <c r="H123" s="219">
        <f t="shared" si="10"/>
        <v>386.66666666666663</v>
      </c>
      <c r="I123" s="219">
        <f t="shared" si="11"/>
        <v>0.12888888888888889</v>
      </c>
      <c r="J123" s="217"/>
      <c r="K123" s="220"/>
      <c r="L123" s="220"/>
      <c r="M123" s="221"/>
      <c r="N123" s="222">
        <f t="shared" si="12"/>
        <v>0</v>
      </c>
      <c r="O123" s="223"/>
      <c r="P123" s="224"/>
      <c r="Q123" s="224"/>
      <c r="R123" s="224"/>
      <c r="S123" s="224"/>
      <c r="T123" s="225"/>
      <c r="U123" s="226">
        <f t="shared" si="13"/>
        <v>0.25777777777777777</v>
      </c>
      <c r="V123" s="227"/>
      <c r="W123" s="228" t="str">
        <f t="shared" si="14"/>
        <v>0</v>
      </c>
      <c r="X123" s="509"/>
      <c r="Y123" s="229">
        <f t="shared" si="15"/>
        <v>0</v>
      </c>
    </row>
    <row r="124" spans="2:25" ht="18.75" customHeight="1">
      <c r="B124" s="503"/>
      <c r="C124" s="512"/>
      <c r="D124" s="216">
        <v>14</v>
      </c>
      <c r="E124" s="216" t="s">
        <v>8129</v>
      </c>
      <c r="F124" s="217">
        <v>130</v>
      </c>
      <c r="G124" s="218">
        <f t="shared" si="9"/>
        <v>26</v>
      </c>
      <c r="H124" s="219">
        <f t="shared" si="10"/>
        <v>72.222222222222214</v>
      </c>
      <c r="I124" s="219">
        <f t="shared" si="11"/>
        <v>2.4074074074074071E-2</v>
      </c>
      <c r="J124" s="217"/>
      <c r="K124" s="220"/>
      <c r="L124" s="220"/>
      <c r="M124" s="221"/>
      <c r="N124" s="222">
        <f t="shared" si="12"/>
        <v>0</v>
      </c>
      <c r="O124" s="223"/>
      <c r="P124" s="224"/>
      <c r="Q124" s="224"/>
      <c r="R124" s="224"/>
      <c r="S124" s="224"/>
      <c r="T124" s="225"/>
      <c r="U124" s="226">
        <f t="shared" si="13"/>
        <v>4.8148148148148141E-2</v>
      </c>
      <c r="V124" s="227"/>
      <c r="W124" s="228" t="str">
        <f t="shared" si="14"/>
        <v>0</v>
      </c>
      <c r="X124" s="509"/>
      <c r="Y124" s="229">
        <f t="shared" si="15"/>
        <v>0</v>
      </c>
    </row>
    <row r="125" spans="2:25" ht="18.75" customHeight="1">
      <c r="B125" s="503"/>
      <c r="C125" s="512"/>
      <c r="D125" s="216">
        <v>15</v>
      </c>
      <c r="E125" s="216" t="s">
        <v>8194</v>
      </c>
      <c r="F125" s="217">
        <v>50</v>
      </c>
      <c r="G125" s="218">
        <f t="shared" si="9"/>
        <v>10</v>
      </c>
      <c r="H125" s="219">
        <f t="shared" si="10"/>
        <v>27.777777777777779</v>
      </c>
      <c r="I125" s="219">
        <f t="shared" si="11"/>
        <v>9.2592592592592587E-3</v>
      </c>
      <c r="J125" s="217"/>
      <c r="K125" s="220"/>
      <c r="L125" s="220"/>
      <c r="M125" s="221"/>
      <c r="N125" s="222">
        <f t="shared" si="12"/>
        <v>0</v>
      </c>
      <c r="O125" s="223"/>
      <c r="P125" s="224"/>
      <c r="Q125" s="224"/>
      <c r="R125" s="224"/>
      <c r="S125" s="224"/>
      <c r="T125" s="225"/>
      <c r="U125" s="226">
        <f t="shared" si="13"/>
        <v>1.8518518518518517E-2</v>
      </c>
      <c r="V125" s="227"/>
      <c r="W125" s="228" t="str">
        <f t="shared" si="14"/>
        <v>0</v>
      </c>
      <c r="X125" s="509"/>
      <c r="Y125" s="229">
        <f t="shared" si="15"/>
        <v>0</v>
      </c>
    </row>
    <row r="126" spans="2:25" ht="18.75" customHeight="1">
      <c r="B126" s="503"/>
      <c r="C126" s="512"/>
      <c r="D126" s="216">
        <v>16</v>
      </c>
      <c r="E126" s="216" t="s">
        <v>8195</v>
      </c>
      <c r="F126" s="217">
        <v>1670</v>
      </c>
      <c r="G126" s="218">
        <f t="shared" si="9"/>
        <v>334</v>
      </c>
      <c r="H126" s="219">
        <f t="shared" si="10"/>
        <v>927.77777777777771</v>
      </c>
      <c r="I126" s="219">
        <f t="shared" si="11"/>
        <v>0.30925925925925923</v>
      </c>
      <c r="J126" s="217"/>
      <c r="K126" s="220"/>
      <c r="L126" s="220"/>
      <c r="M126" s="221"/>
      <c r="N126" s="222">
        <f t="shared" si="12"/>
        <v>0</v>
      </c>
      <c r="O126" s="223"/>
      <c r="P126" s="224"/>
      <c r="Q126" s="224"/>
      <c r="R126" s="224"/>
      <c r="S126" s="224"/>
      <c r="T126" s="225"/>
      <c r="U126" s="226">
        <f t="shared" si="13"/>
        <v>0.61851851851851847</v>
      </c>
      <c r="V126" s="227"/>
      <c r="W126" s="228" t="str">
        <f t="shared" si="14"/>
        <v>0</v>
      </c>
      <c r="X126" s="509"/>
      <c r="Y126" s="229">
        <f t="shared" si="15"/>
        <v>0</v>
      </c>
    </row>
    <row r="127" spans="2:25" ht="18.75" customHeight="1">
      <c r="B127" s="503"/>
      <c r="C127" s="512"/>
      <c r="D127" s="216"/>
      <c r="E127" s="216"/>
      <c r="F127" s="217"/>
      <c r="G127" s="218">
        <f t="shared" si="9"/>
        <v>0</v>
      </c>
      <c r="H127" s="219">
        <f t="shared" si="10"/>
        <v>0</v>
      </c>
      <c r="I127" s="219">
        <f t="shared" si="11"/>
        <v>0</v>
      </c>
      <c r="J127" s="217"/>
      <c r="K127" s="220"/>
      <c r="L127" s="220"/>
      <c r="M127" s="221"/>
      <c r="N127" s="222">
        <f t="shared" si="12"/>
        <v>0</v>
      </c>
      <c r="O127" s="223"/>
      <c r="P127" s="224"/>
      <c r="Q127" s="224"/>
      <c r="R127" s="224"/>
      <c r="S127" s="224"/>
      <c r="T127" s="225"/>
      <c r="U127" s="226">
        <f t="shared" si="13"/>
        <v>0</v>
      </c>
      <c r="V127" s="227"/>
      <c r="W127" s="228" t="str">
        <f t="shared" si="14"/>
        <v>0</v>
      </c>
      <c r="X127" s="509"/>
      <c r="Y127" s="229">
        <f t="shared" si="15"/>
        <v>0</v>
      </c>
    </row>
    <row r="128" spans="2:25" ht="18.75" customHeight="1">
      <c r="B128" s="503"/>
      <c r="C128" s="512"/>
      <c r="D128" s="216">
        <v>1</v>
      </c>
      <c r="E128" s="251" t="s">
        <v>8196</v>
      </c>
      <c r="F128" s="217">
        <v>1986</v>
      </c>
      <c r="G128" s="218">
        <f t="shared" si="9"/>
        <v>397.2</v>
      </c>
      <c r="H128" s="219">
        <f t="shared" si="10"/>
        <v>1103.3333333333333</v>
      </c>
      <c r="I128" s="219">
        <f t="shared" si="11"/>
        <v>0.36777777777777776</v>
      </c>
      <c r="J128" s="217" t="s">
        <v>8197</v>
      </c>
      <c r="K128" s="220" t="s">
        <v>8197</v>
      </c>
      <c r="L128" s="220"/>
      <c r="M128" s="221">
        <f>SUM(H128:H151)</f>
        <v>3339.4444444444448</v>
      </c>
      <c r="N128" s="222">
        <f t="shared" si="12"/>
        <v>66.788888888888891</v>
      </c>
      <c r="O128" s="223">
        <v>280</v>
      </c>
      <c r="P128" s="224" t="s">
        <v>351</v>
      </c>
      <c r="Q128" s="224" t="s">
        <v>3305</v>
      </c>
      <c r="R128" s="224" t="s">
        <v>8198</v>
      </c>
      <c r="S128" s="224"/>
      <c r="T128" s="225" t="s">
        <v>8199</v>
      </c>
      <c r="U128" s="226">
        <f t="shared" si="13"/>
        <v>0.73555555555555552</v>
      </c>
      <c r="V128" s="227">
        <f>SUM(U128:U151)</f>
        <v>2.226296296296296</v>
      </c>
      <c r="W128" s="228" t="str">
        <f t="shared" si="14"/>
        <v>2</v>
      </c>
      <c r="X128" s="509"/>
      <c r="Y128" s="229">
        <f t="shared" si="15"/>
        <v>1</v>
      </c>
    </row>
    <row r="129" spans="2:25" ht="18.75" customHeight="1">
      <c r="B129" s="503"/>
      <c r="C129" s="512"/>
      <c r="D129" s="216">
        <v>2</v>
      </c>
      <c r="E129" s="216" t="s">
        <v>8200</v>
      </c>
      <c r="F129" s="217">
        <v>110</v>
      </c>
      <c r="G129" s="218">
        <f t="shared" si="9"/>
        <v>22</v>
      </c>
      <c r="H129" s="219">
        <f t="shared" si="10"/>
        <v>61.111111111111107</v>
      </c>
      <c r="I129" s="219">
        <f t="shared" si="11"/>
        <v>2.0370370370370369E-2</v>
      </c>
      <c r="J129" s="217"/>
      <c r="K129" s="220"/>
      <c r="L129" s="220"/>
      <c r="M129" s="221"/>
      <c r="N129" s="222">
        <f t="shared" si="12"/>
        <v>0</v>
      </c>
      <c r="O129" s="223"/>
      <c r="P129" s="224"/>
      <c r="Q129" s="224"/>
      <c r="R129" s="224"/>
      <c r="S129" s="224"/>
      <c r="T129" s="225"/>
      <c r="U129" s="226">
        <f t="shared" si="13"/>
        <v>4.0740740740740737E-2</v>
      </c>
      <c r="V129" s="227"/>
      <c r="W129" s="228" t="str">
        <f t="shared" si="14"/>
        <v>0</v>
      </c>
      <c r="X129" s="509"/>
      <c r="Y129" s="229">
        <f t="shared" si="15"/>
        <v>0</v>
      </c>
    </row>
    <row r="130" spans="2:25" ht="18.75" customHeight="1">
      <c r="B130" s="503"/>
      <c r="C130" s="512"/>
      <c r="D130" s="216">
        <v>3</v>
      </c>
      <c r="E130" s="216" t="s">
        <v>8201</v>
      </c>
      <c r="F130" s="217">
        <v>250</v>
      </c>
      <c r="G130" s="218">
        <f t="shared" si="9"/>
        <v>50</v>
      </c>
      <c r="H130" s="219">
        <f t="shared" si="10"/>
        <v>138.88888888888889</v>
      </c>
      <c r="I130" s="219">
        <f t="shared" si="11"/>
        <v>4.6296296296296294E-2</v>
      </c>
      <c r="J130" s="217"/>
      <c r="K130" s="220"/>
      <c r="L130" s="220"/>
      <c r="M130" s="221"/>
      <c r="N130" s="222">
        <f t="shared" si="12"/>
        <v>0</v>
      </c>
      <c r="O130" s="223"/>
      <c r="P130" s="224"/>
      <c r="Q130" s="224"/>
      <c r="R130" s="224"/>
      <c r="S130" s="224"/>
      <c r="T130" s="225"/>
      <c r="U130" s="226">
        <f t="shared" si="13"/>
        <v>9.2592592592592587E-2</v>
      </c>
      <c r="V130" s="227"/>
      <c r="W130" s="228" t="str">
        <f t="shared" si="14"/>
        <v>0</v>
      </c>
      <c r="X130" s="509"/>
      <c r="Y130" s="229">
        <f t="shared" si="15"/>
        <v>0</v>
      </c>
    </row>
    <row r="131" spans="2:25" ht="18.75" customHeight="1">
      <c r="B131" s="503"/>
      <c r="C131" s="512"/>
      <c r="D131" s="216">
        <v>4</v>
      </c>
      <c r="E131" s="216" t="s">
        <v>8202</v>
      </c>
      <c r="F131" s="217">
        <v>170</v>
      </c>
      <c r="G131" s="218">
        <f t="shared" si="9"/>
        <v>34</v>
      </c>
      <c r="H131" s="219">
        <f t="shared" si="10"/>
        <v>94.444444444444443</v>
      </c>
      <c r="I131" s="219">
        <f t="shared" si="11"/>
        <v>3.1481481481481478E-2</v>
      </c>
      <c r="J131" s="217"/>
      <c r="K131" s="220"/>
      <c r="L131" s="220"/>
      <c r="M131" s="221"/>
      <c r="N131" s="222">
        <f t="shared" si="12"/>
        <v>0</v>
      </c>
      <c r="O131" s="223"/>
      <c r="P131" s="224"/>
      <c r="Q131" s="224"/>
      <c r="R131" s="224"/>
      <c r="S131" s="224"/>
      <c r="T131" s="225"/>
      <c r="U131" s="226">
        <f t="shared" si="13"/>
        <v>6.2962962962962957E-2</v>
      </c>
      <c r="V131" s="227"/>
      <c r="W131" s="228" t="str">
        <f t="shared" si="14"/>
        <v>0</v>
      </c>
      <c r="X131" s="509"/>
      <c r="Y131" s="229">
        <f t="shared" si="15"/>
        <v>0</v>
      </c>
    </row>
    <row r="132" spans="2:25" ht="18.75" customHeight="1">
      <c r="B132" s="503"/>
      <c r="C132" s="512"/>
      <c r="D132" s="216">
        <v>5</v>
      </c>
      <c r="E132" s="216" t="s">
        <v>8203</v>
      </c>
      <c r="F132" s="217">
        <v>152</v>
      </c>
      <c r="G132" s="218">
        <f t="shared" si="9"/>
        <v>30.4</v>
      </c>
      <c r="H132" s="219">
        <f t="shared" si="10"/>
        <v>84.444444444444443</v>
      </c>
      <c r="I132" s="219">
        <f t="shared" si="11"/>
        <v>2.8148148148148148E-2</v>
      </c>
      <c r="J132" s="217"/>
      <c r="K132" s="220"/>
      <c r="L132" s="220"/>
      <c r="M132" s="221"/>
      <c r="N132" s="222">
        <f t="shared" si="12"/>
        <v>0</v>
      </c>
      <c r="O132" s="223"/>
      <c r="P132" s="224"/>
      <c r="Q132" s="224"/>
      <c r="R132" s="224"/>
      <c r="S132" s="224"/>
      <c r="T132" s="225"/>
      <c r="U132" s="226">
        <f t="shared" si="13"/>
        <v>5.6296296296296296E-2</v>
      </c>
      <c r="V132" s="227"/>
      <c r="W132" s="228" t="str">
        <f t="shared" si="14"/>
        <v>0</v>
      </c>
      <c r="X132" s="509"/>
      <c r="Y132" s="229">
        <f t="shared" si="15"/>
        <v>0</v>
      </c>
    </row>
    <row r="133" spans="2:25" ht="18.75" customHeight="1">
      <c r="B133" s="503"/>
      <c r="C133" s="512"/>
      <c r="D133" s="216">
        <v>6</v>
      </c>
      <c r="E133" s="216" t="s">
        <v>8204</v>
      </c>
      <c r="F133" s="217">
        <v>270</v>
      </c>
      <c r="G133" s="218">
        <f t="shared" si="9"/>
        <v>54</v>
      </c>
      <c r="H133" s="219">
        <f t="shared" si="10"/>
        <v>150</v>
      </c>
      <c r="I133" s="219">
        <f t="shared" si="11"/>
        <v>0.05</v>
      </c>
      <c r="J133" s="217"/>
      <c r="K133" s="220"/>
      <c r="L133" s="220"/>
      <c r="M133" s="221"/>
      <c r="N133" s="222">
        <f t="shared" si="12"/>
        <v>0</v>
      </c>
      <c r="O133" s="223"/>
      <c r="P133" s="224"/>
      <c r="Q133" s="224"/>
      <c r="R133" s="224"/>
      <c r="S133" s="224"/>
      <c r="T133" s="225"/>
      <c r="U133" s="226">
        <f t="shared" si="13"/>
        <v>0.1</v>
      </c>
      <c r="V133" s="227"/>
      <c r="W133" s="228" t="str">
        <f t="shared" si="14"/>
        <v>0</v>
      </c>
      <c r="X133" s="509"/>
      <c r="Y133" s="229">
        <f t="shared" si="15"/>
        <v>0</v>
      </c>
    </row>
    <row r="134" spans="2:25" ht="18.75" customHeight="1">
      <c r="B134" s="503"/>
      <c r="C134" s="512"/>
      <c r="D134" s="216">
        <v>7</v>
      </c>
      <c r="E134" s="216" t="s">
        <v>8129</v>
      </c>
      <c r="F134" s="217">
        <v>80</v>
      </c>
      <c r="G134" s="218">
        <f t="shared" si="9"/>
        <v>16</v>
      </c>
      <c r="H134" s="219">
        <f t="shared" si="10"/>
        <v>44.444444444444443</v>
      </c>
      <c r="I134" s="219">
        <f t="shared" si="11"/>
        <v>1.4814814814814814E-2</v>
      </c>
      <c r="J134" s="217"/>
      <c r="K134" s="220"/>
      <c r="L134" s="220"/>
      <c r="M134" s="221"/>
      <c r="N134" s="222">
        <f t="shared" si="12"/>
        <v>0</v>
      </c>
      <c r="O134" s="223"/>
      <c r="P134" s="224"/>
      <c r="Q134" s="224"/>
      <c r="R134" s="224"/>
      <c r="S134" s="224"/>
      <c r="T134" s="225"/>
      <c r="U134" s="226">
        <f t="shared" si="13"/>
        <v>2.9629629629629627E-2</v>
      </c>
      <c r="V134" s="227"/>
      <c r="W134" s="228" t="str">
        <f t="shared" si="14"/>
        <v>0</v>
      </c>
      <c r="X134" s="509"/>
      <c r="Y134" s="229">
        <f t="shared" si="15"/>
        <v>0</v>
      </c>
    </row>
    <row r="135" spans="2:25" ht="18.75" customHeight="1">
      <c r="B135" s="503"/>
      <c r="C135" s="512"/>
      <c r="D135" s="216">
        <v>8</v>
      </c>
      <c r="E135" s="216" t="s">
        <v>8205</v>
      </c>
      <c r="F135" s="217">
        <v>222</v>
      </c>
      <c r="G135" s="218">
        <f t="shared" si="9"/>
        <v>44.4</v>
      </c>
      <c r="H135" s="219">
        <f t="shared" si="10"/>
        <v>123.33333333333333</v>
      </c>
      <c r="I135" s="219">
        <f t="shared" si="11"/>
        <v>4.1111111111111112E-2</v>
      </c>
      <c r="J135" s="217"/>
      <c r="K135" s="220"/>
      <c r="L135" s="220"/>
      <c r="M135" s="221"/>
      <c r="N135" s="222">
        <f t="shared" si="12"/>
        <v>0</v>
      </c>
      <c r="O135" s="223"/>
      <c r="P135" s="224"/>
      <c r="Q135" s="224"/>
      <c r="R135" s="224"/>
      <c r="S135" s="224"/>
      <c r="T135" s="225"/>
      <c r="U135" s="226">
        <f t="shared" si="13"/>
        <v>8.2222222222222224E-2</v>
      </c>
      <c r="V135" s="227"/>
      <c r="W135" s="228" t="str">
        <f t="shared" si="14"/>
        <v>0</v>
      </c>
      <c r="X135" s="509"/>
      <c r="Y135" s="229">
        <f t="shared" si="15"/>
        <v>0</v>
      </c>
    </row>
    <row r="136" spans="2:25" ht="18.75" customHeight="1">
      <c r="B136" s="503"/>
      <c r="C136" s="512"/>
      <c r="D136" s="216">
        <v>9</v>
      </c>
      <c r="E136" s="216" t="s">
        <v>8206</v>
      </c>
      <c r="F136" s="217">
        <v>160</v>
      </c>
      <c r="G136" s="218">
        <f t="shared" si="9"/>
        <v>32</v>
      </c>
      <c r="H136" s="219">
        <f t="shared" si="10"/>
        <v>88.888888888888886</v>
      </c>
      <c r="I136" s="219">
        <f t="shared" si="11"/>
        <v>2.9629629629629627E-2</v>
      </c>
      <c r="J136" s="217"/>
      <c r="K136" s="220"/>
      <c r="L136" s="220"/>
      <c r="M136" s="221"/>
      <c r="N136" s="222">
        <f t="shared" si="12"/>
        <v>0</v>
      </c>
      <c r="O136" s="223"/>
      <c r="P136" s="224"/>
      <c r="Q136" s="224"/>
      <c r="R136" s="224"/>
      <c r="S136" s="224"/>
      <c r="T136" s="225"/>
      <c r="U136" s="226">
        <f t="shared" si="13"/>
        <v>5.9259259259259255E-2</v>
      </c>
      <c r="V136" s="227"/>
      <c r="W136" s="228" t="str">
        <f t="shared" si="14"/>
        <v>0</v>
      </c>
      <c r="X136" s="509"/>
      <c r="Y136" s="229">
        <f t="shared" si="15"/>
        <v>0</v>
      </c>
    </row>
    <row r="137" spans="2:25" ht="18.75" customHeight="1">
      <c r="B137" s="503"/>
      <c r="C137" s="512"/>
      <c r="D137" s="216">
        <v>10</v>
      </c>
      <c r="E137" s="216" t="s">
        <v>8207</v>
      </c>
      <c r="F137" s="217">
        <v>100</v>
      </c>
      <c r="G137" s="218">
        <f t="shared" si="9"/>
        <v>20</v>
      </c>
      <c r="H137" s="219">
        <f t="shared" si="10"/>
        <v>55.555555555555557</v>
      </c>
      <c r="I137" s="219">
        <f t="shared" si="11"/>
        <v>1.8518518518518517E-2</v>
      </c>
      <c r="J137" s="217"/>
      <c r="K137" s="220"/>
      <c r="L137" s="220"/>
      <c r="M137" s="221"/>
      <c r="N137" s="222">
        <f t="shared" si="12"/>
        <v>0</v>
      </c>
      <c r="O137" s="223"/>
      <c r="P137" s="224"/>
      <c r="Q137" s="224"/>
      <c r="R137" s="224"/>
      <c r="S137" s="224"/>
      <c r="T137" s="225"/>
      <c r="U137" s="226">
        <f t="shared" si="13"/>
        <v>3.7037037037037035E-2</v>
      </c>
      <c r="V137" s="227"/>
      <c r="W137" s="228" t="str">
        <f t="shared" si="14"/>
        <v>0</v>
      </c>
      <c r="X137" s="509"/>
      <c r="Y137" s="229">
        <f t="shared" si="15"/>
        <v>0</v>
      </c>
    </row>
    <row r="138" spans="2:25" ht="18.75" customHeight="1">
      <c r="B138" s="503"/>
      <c r="C138" s="512"/>
      <c r="D138" s="216">
        <v>11</v>
      </c>
      <c r="E138" s="216" t="s">
        <v>8208</v>
      </c>
      <c r="F138" s="217">
        <v>135</v>
      </c>
      <c r="G138" s="218">
        <f t="shared" si="9"/>
        <v>27</v>
      </c>
      <c r="H138" s="219">
        <f t="shared" si="10"/>
        <v>75</v>
      </c>
      <c r="I138" s="219">
        <f t="shared" si="11"/>
        <v>2.5000000000000001E-2</v>
      </c>
      <c r="J138" s="217"/>
      <c r="K138" s="220"/>
      <c r="L138" s="220"/>
      <c r="M138" s="221"/>
      <c r="N138" s="222">
        <f t="shared" si="12"/>
        <v>0</v>
      </c>
      <c r="O138" s="223"/>
      <c r="P138" s="224"/>
      <c r="Q138" s="224"/>
      <c r="R138" s="224"/>
      <c r="S138" s="224"/>
      <c r="T138" s="225"/>
      <c r="U138" s="226">
        <f t="shared" si="13"/>
        <v>0.05</v>
      </c>
      <c r="V138" s="227"/>
      <c r="W138" s="228" t="str">
        <f t="shared" si="14"/>
        <v>0</v>
      </c>
      <c r="X138" s="509"/>
      <c r="Y138" s="229">
        <f t="shared" si="15"/>
        <v>0</v>
      </c>
    </row>
    <row r="139" spans="2:25" ht="18.75" customHeight="1">
      <c r="B139" s="503"/>
      <c r="C139" s="512"/>
      <c r="D139" s="216">
        <v>12</v>
      </c>
      <c r="E139" s="216" t="s">
        <v>8209</v>
      </c>
      <c r="F139" s="217">
        <v>125</v>
      </c>
      <c r="G139" s="218">
        <f t="shared" si="9"/>
        <v>25</v>
      </c>
      <c r="H139" s="219">
        <f t="shared" si="10"/>
        <v>69.444444444444443</v>
      </c>
      <c r="I139" s="219">
        <f t="shared" si="11"/>
        <v>2.3148148148148147E-2</v>
      </c>
      <c r="J139" s="217"/>
      <c r="K139" s="220"/>
      <c r="L139" s="220"/>
      <c r="M139" s="221"/>
      <c r="N139" s="222">
        <f t="shared" si="12"/>
        <v>0</v>
      </c>
      <c r="O139" s="223"/>
      <c r="P139" s="224"/>
      <c r="Q139" s="224"/>
      <c r="R139" s="224"/>
      <c r="S139" s="224"/>
      <c r="T139" s="225"/>
      <c r="U139" s="226">
        <f t="shared" si="13"/>
        <v>4.6296296296296294E-2</v>
      </c>
      <c r="V139" s="227"/>
      <c r="W139" s="228" t="str">
        <f t="shared" si="14"/>
        <v>0</v>
      </c>
      <c r="X139" s="509"/>
      <c r="Y139" s="229">
        <f t="shared" si="15"/>
        <v>0</v>
      </c>
    </row>
    <row r="140" spans="2:25" ht="18.75" customHeight="1">
      <c r="B140" s="503"/>
      <c r="C140" s="512"/>
      <c r="D140" s="216">
        <v>13</v>
      </c>
      <c r="E140" s="216" t="s">
        <v>8210</v>
      </c>
      <c r="F140" s="217">
        <v>1011</v>
      </c>
      <c r="G140" s="218">
        <f t="shared" si="9"/>
        <v>202.2</v>
      </c>
      <c r="H140" s="219">
        <f t="shared" si="10"/>
        <v>561.66666666666663</v>
      </c>
      <c r="I140" s="219">
        <f t="shared" si="11"/>
        <v>0.18722222222222221</v>
      </c>
      <c r="J140" s="217"/>
      <c r="K140" s="220"/>
      <c r="L140" s="220"/>
      <c r="M140" s="221"/>
      <c r="N140" s="222">
        <f t="shared" si="12"/>
        <v>0</v>
      </c>
      <c r="O140" s="223"/>
      <c r="P140" s="224"/>
      <c r="Q140" s="224"/>
      <c r="R140" s="224"/>
      <c r="S140" s="224"/>
      <c r="T140" s="225"/>
      <c r="U140" s="226">
        <f t="shared" si="13"/>
        <v>0.37444444444444441</v>
      </c>
      <c r="V140" s="227"/>
      <c r="W140" s="228" t="str">
        <f t="shared" si="14"/>
        <v>0</v>
      </c>
      <c r="X140" s="509"/>
      <c r="Y140" s="229">
        <f t="shared" si="15"/>
        <v>0</v>
      </c>
    </row>
    <row r="141" spans="2:25" ht="18.75" customHeight="1">
      <c r="B141" s="503"/>
      <c r="C141" s="512"/>
      <c r="D141" s="216">
        <v>14</v>
      </c>
      <c r="E141" s="216" t="s">
        <v>8211</v>
      </c>
      <c r="F141" s="217">
        <v>90</v>
      </c>
      <c r="G141" s="218">
        <f t="shared" si="9"/>
        <v>18</v>
      </c>
      <c r="H141" s="219">
        <f t="shared" si="10"/>
        <v>50</v>
      </c>
      <c r="I141" s="219">
        <f t="shared" si="11"/>
        <v>1.6666666666666666E-2</v>
      </c>
      <c r="J141" s="217"/>
      <c r="K141" s="220"/>
      <c r="L141" s="220"/>
      <c r="M141" s="221"/>
      <c r="N141" s="222">
        <f t="shared" si="12"/>
        <v>0</v>
      </c>
      <c r="O141" s="223"/>
      <c r="P141" s="224"/>
      <c r="Q141" s="224"/>
      <c r="R141" s="224"/>
      <c r="S141" s="224"/>
      <c r="T141" s="225"/>
      <c r="U141" s="226">
        <f t="shared" si="13"/>
        <v>3.3333333333333333E-2</v>
      </c>
      <c r="V141" s="227"/>
      <c r="W141" s="228" t="str">
        <f t="shared" si="14"/>
        <v>0</v>
      </c>
      <c r="X141" s="509"/>
      <c r="Y141" s="229">
        <f t="shared" si="15"/>
        <v>0</v>
      </c>
    </row>
    <row r="142" spans="2:25" ht="18.75" customHeight="1">
      <c r="B142" s="503"/>
      <c r="C142" s="512"/>
      <c r="D142" s="216">
        <v>15</v>
      </c>
      <c r="E142" s="216" t="s">
        <v>8212</v>
      </c>
      <c r="F142" s="217">
        <v>101</v>
      </c>
      <c r="G142" s="218">
        <f t="shared" si="9"/>
        <v>20.2</v>
      </c>
      <c r="H142" s="219">
        <f t="shared" si="10"/>
        <v>56.111111111111107</v>
      </c>
      <c r="I142" s="219">
        <f t="shared" si="11"/>
        <v>1.8703703703703702E-2</v>
      </c>
      <c r="J142" s="217"/>
      <c r="K142" s="220"/>
      <c r="L142" s="220"/>
      <c r="M142" s="221"/>
      <c r="N142" s="222">
        <f t="shared" si="12"/>
        <v>0</v>
      </c>
      <c r="O142" s="223"/>
      <c r="P142" s="224"/>
      <c r="Q142" s="224"/>
      <c r="R142" s="224"/>
      <c r="S142" s="224"/>
      <c r="T142" s="225"/>
      <c r="U142" s="226">
        <f t="shared" si="13"/>
        <v>3.7407407407407403E-2</v>
      </c>
      <c r="V142" s="227"/>
      <c r="W142" s="228" t="str">
        <f t="shared" si="14"/>
        <v>0</v>
      </c>
      <c r="X142" s="509"/>
      <c r="Y142" s="229">
        <f t="shared" si="15"/>
        <v>0</v>
      </c>
    </row>
    <row r="143" spans="2:25" ht="18.75" customHeight="1">
      <c r="B143" s="503"/>
      <c r="C143" s="512"/>
      <c r="D143" s="216">
        <v>16</v>
      </c>
      <c r="E143" s="216" t="s">
        <v>2537</v>
      </c>
      <c r="F143" s="217">
        <v>101</v>
      </c>
      <c r="G143" s="218">
        <f t="shared" si="9"/>
        <v>20.2</v>
      </c>
      <c r="H143" s="219">
        <f t="shared" si="10"/>
        <v>56.111111111111107</v>
      </c>
      <c r="I143" s="219">
        <f t="shared" si="11"/>
        <v>1.8703703703703702E-2</v>
      </c>
      <c r="J143" s="217"/>
      <c r="K143" s="220"/>
      <c r="L143" s="220"/>
      <c r="M143" s="221"/>
      <c r="N143" s="222">
        <f t="shared" si="12"/>
        <v>0</v>
      </c>
      <c r="O143" s="223"/>
      <c r="P143" s="224"/>
      <c r="Q143" s="224"/>
      <c r="R143" s="224"/>
      <c r="S143" s="224"/>
      <c r="T143" s="225"/>
      <c r="U143" s="226">
        <f t="shared" si="13"/>
        <v>3.7407407407407403E-2</v>
      </c>
      <c r="V143" s="227"/>
      <c r="W143" s="228" t="str">
        <f t="shared" si="14"/>
        <v>0</v>
      </c>
      <c r="X143" s="509"/>
      <c r="Y143" s="229">
        <f t="shared" si="15"/>
        <v>0</v>
      </c>
    </row>
    <row r="144" spans="2:25" ht="18.75" customHeight="1">
      <c r="B144" s="503"/>
      <c r="C144" s="512"/>
      <c r="D144" s="216">
        <v>17</v>
      </c>
      <c r="E144" s="216" t="s">
        <v>8213</v>
      </c>
      <c r="F144" s="217">
        <v>110</v>
      </c>
      <c r="G144" s="218">
        <f t="shared" si="9"/>
        <v>22</v>
      </c>
      <c r="H144" s="219">
        <f t="shared" si="10"/>
        <v>61.111111111111107</v>
      </c>
      <c r="I144" s="219">
        <f t="shared" si="11"/>
        <v>2.0370370370370369E-2</v>
      </c>
      <c r="J144" s="217"/>
      <c r="K144" s="220"/>
      <c r="L144" s="220"/>
      <c r="M144" s="221"/>
      <c r="N144" s="222">
        <f t="shared" si="12"/>
        <v>0</v>
      </c>
      <c r="O144" s="223"/>
      <c r="P144" s="224"/>
      <c r="Q144" s="224"/>
      <c r="R144" s="224"/>
      <c r="S144" s="224"/>
      <c r="T144" s="225"/>
      <c r="U144" s="226">
        <f t="shared" si="13"/>
        <v>4.0740740740740737E-2</v>
      </c>
      <c r="V144" s="227"/>
      <c r="W144" s="228" t="str">
        <f t="shared" si="14"/>
        <v>0</v>
      </c>
      <c r="X144" s="509"/>
      <c r="Y144" s="229">
        <f t="shared" si="15"/>
        <v>0</v>
      </c>
    </row>
    <row r="145" spans="2:25" ht="18.75" customHeight="1">
      <c r="B145" s="503"/>
      <c r="C145" s="512"/>
      <c r="D145" s="216">
        <v>18</v>
      </c>
      <c r="E145" s="216" t="s">
        <v>8214</v>
      </c>
      <c r="F145" s="217">
        <v>125</v>
      </c>
      <c r="G145" s="218">
        <f t="shared" si="9"/>
        <v>25</v>
      </c>
      <c r="H145" s="219">
        <f t="shared" si="10"/>
        <v>69.444444444444443</v>
      </c>
      <c r="I145" s="219">
        <f t="shared" si="11"/>
        <v>2.3148148148148147E-2</v>
      </c>
      <c r="J145" s="217"/>
      <c r="K145" s="220"/>
      <c r="L145" s="220"/>
      <c r="M145" s="221"/>
      <c r="N145" s="222">
        <f t="shared" si="12"/>
        <v>0</v>
      </c>
      <c r="O145" s="223"/>
      <c r="P145" s="224"/>
      <c r="Q145" s="224"/>
      <c r="R145" s="224"/>
      <c r="S145" s="224"/>
      <c r="T145" s="225"/>
      <c r="U145" s="226">
        <f t="shared" si="13"/>
        <v>4.6296296296296294E-2</v>
      </c>
      <c r="V145" s="227"/>
      <c r="W145" s="228" t="str">
        <f t="shared" si="14"/>
        <v>0</v>
      </c>
      <c r="X145" s="509"/>
      <c r="Y145" s="229">
        <f t="shared" si="15"/>
        <v>0</v>
      </c>
    </row>
    <row r="146" spans="2:25" ht="18.75" customHeight="1">
      <c r="B146" s="503"/>
      <c r="C146" s="512"/>
      <c r="D146" s="216">
        <v>19</v>
      </c>
      <c r="E146" s="216" t="s">
        <v>8215</v>
      </c>
      <c r="F146" s="217">
        <v>200</v>
      </c>
      <c r="G146" s="218">
        <f t="shared" ref="G146:G153" si="16">F146/$G$15</f>
        <v>40</v>
      </c>
      <c r="H146" s="219">
        <f t="shared" ref="H146:H153" si="17">F146/$H$15</f>
        <v>111.11111111111111</v>
      </c>
      <c r="I146" s="219">
        <f t="shared" ref="I146:I153" si="18">H146/$I$15</f>
        <v>3.7037037037037035E-2</v>
      </c>
      <c r="J146" s="217"/>
      <c r="K146" s="220"/>
      <c r="L146" s="220"/>
      <c r="M146" s="221"/>
      <c r="N146" s="222">
        <f t="shared" ref="N146:N153" si="19">M146/$N$15</f>
        <v>0</v>
      </c>
      <c r="O146" s="223"/>
      <c r="P146" s="224"/>
      <c r="Q146" s="224"/>
      <c r="R146" s="224"/>
      <c r="S146" s="224"/>
      <c r="T146" s="225"/>
      <c r="U146" s="226">
        <f t="shared" ref="U146:U153" si="20">H146/$U$15</f>
        <v>7.407407407407407E-2</v>
      </c>
      <c r="V146" s="227"/>
      <c r="W146" s="228" t="str">
        <f t="shared" ref="W146:W153" si="21">IF(V146&lt;1,"0",IF(V146&lt;5,"2",IF(V146&gt;=5,"6")))</f>
        <v>0</v>
      </c>
      <c r="X146" s="509"/>
      <c r="Y146" s="229">
        <f t="shared" ref="Y146:Y153" si="22">W146/2</f>
        <v>0</v>
      </c>
    </row>
    <row r="147" spans="2:25" ht="18.75" customHeight="1">
      <c r="B147" s="503"/>
      <c r="C147" s="512"/>
      <c r="D147" s="216">
        <v>20</v>
      </c>
      <c r="E147" s="216" t="s">
        <v>8216</v>
      </c>
      <c r="F147" s="217">
        <v>120</v>
      </c>
      <c r="G147" s="218">
        <f t="shared" si="16"/>
        <v>24</v>
      </c>
      <c r="H147" s="219">
        <f t="shared" si="17"/>
        <v>66.666666666666671</v>
      </c>
      <c r="I147" s="219">
        <f t="shared" si="18"/>
        <v>2.2222222222222223E-2</v>
      </c>
      <c r="J147" s="217"/>
      <c r="K147" s="220"/>
      <c r="L147" s="220"/>
      <c r="M147" s="221"/>
      <c r="N147" s="222">
        <f t="shared" si="19"/>
        <v>0</v>
      </c>
      <c r="O147" s="223"/>
      <c r="P147" s="224"/>
      <c r="Q147" s="224"/>
      <c r="R147" s="224"/>
      <c r="S147" s="224"/>
      <c r="T147" s="225"/>
      <c r="U147" s="226">
        <f t="shared" si="20"/>
        <v>4.4444444444444446E-2</v>
      </c>
      <c r="V147" s="227"/>
      <c r="W147" s="228" t="str">
        <f t="shared" si="21"/>
        <v>0</v>
      </c>
      <c r="X147" s="509"/>
      <c r="Y147" s="229">
        <f t="shared" si="22"/>
        <v>0</v>
      </c>
    </row>
    <row r="148" spans="2:25" ht="18.75" customHeight="1">
      <c r="B148" s="503"/>
      <c r="C148" s="512"/>
      <c r="D148" s="216">
        <v>21</v>
      </c>
      <c r="E148" s="216" t="s">
        <v>8217</v>
      </c>
      <c r="F148" s="217">
        <v>98</v>
      </c>
      <c r="G148" s="218">
        <f t="shared" si="16"/>
        <v>19.600000000000001</v>
      </c>
      <c r="H148" s="219">
        <f t="shared" si="17"/>
        <v>54.444444444444443</v>
      </c>
      <c r="I148" s="219">
        <f t="shared" si="18"/>
        <v>1.8148148148148146E-2</v>
      </c>
      <c r="J148" s="217"/>
      <c r="K148" s="220"/>
      <c r="L148" s="220"/>
      <c r="M148" s="221"/>
      <c r="N148" s="222">
        <f t="shared" si="19"/>
        <v>0</v>
      </c>
      <c r="O148" s="223"/>
      <c r="P148" s="224"/>
      <c r="Q148" s="224"/>
      <c r="R148" s="224"/>
      <c r="S148" s="224"/>
      <c r="T148" s="225"/>
      <c r="U148" s="226">
        <f t="shared" si="20"/>
        <v>3.6296296296296292E-2</v>
      </c>
      <c r="V148" s="227"/>
      <c r="W148" s="228" t="str">
        <f t="shared" si="21"/>
        <v>0</v>
      </c>
      <c r="X148" s="509"/>
      <c r="Y148" s="229">
        <f t="shared" si="22"/>
        <v>0</v>
      </c>
    </row>
    <row r="149" spans="2:25" ht="18.75" customHeight="1">
      <c r="B149" s="503"/>
      <c r="C149" s="512"/>
      <c r="D149" s="216">
        <v>22</v>
      </c>
      <c r="E149" s="216" t="s">
        <v>8218</v>
      </c>
      <c r="F149" s="217">
        <v>105</v>
      </c>
      <c r="G149" s="218">
        <f t="shared" si="16"/>
        <v>21</v>
      </c>
      <c r="H149" s="219">
        <f t="shared" si="17"/>
        <v>58.333333333333329</v>
      </c>
      <c r="I149" s="219">
        <f t="shared" si="18"/>
        <v>1.9444444444444441E-2</v>
      </c>
      <c r="J149" s="217"/>
      <c r="K149" s="220"/>
      <c r="L149" s="220"/>
      <c r="M149" s="221"/>
      <c r="N149" s="222">
        <f t="shared" si="19"/>
        <v>0</v>
      </c>
      <c r="O149" s="223"/>
      <c r="P149" s="224"/>
      <c r="Q149" s="224"/>
      <c r="R149" s="224"/>
      <c r="S149" s="224"/>
      <c r="T149" s="225"/>
      <c r="U149" s="226">
        <f t="shared" si="20"/>
        <v>3.8888888888888883E-2</v>
      </c>
      <c r="V149" s="227"/>
      <c r="W149" s="228" t="str">
        <f t="shared" si="21"/>
        <v>0</v>
      </c>
      <c r="X149" s="509"/>
      <c r="Y149" s="229">
        <f t="shared" si="22"/>
        <v>0</v>
      </c>
    </row>
    <row r="150" spans="2:25" ht="18.75" customHeight="1">
      <c r="B150" s="503"/>
      <c r="C150" s="512"/>
      <c r="D150" s="216">
        <v>23</v>
      </c>
      <c r="E150" s="216" t="s">
        <v>8219</v>
      </c>
      <c r="F150" s="217">
        <v>90</v>
      </c>
      <c r="G150" s="218">
        <f t="shared" si="16"/>
        <v>18</v>
      </c>
      <c r="H150" s="219">
        <f t="shared" si="17"/>
        <v>50</v>
      </c>
      <c r="I150" s="219">
        <f t="shared" si="18"/>
        <v>1.6666666666666666E-2</v>
      </c>
      <c r="J150" s="217"/>
      <c r="K150" s="220"/>
      <c r="L150" s="220"/>
      <c r="M150" s="221"/>
      <c r="N150" s="222">
        <f t="shared" si="19"/>
        <v>0</v>
      </c>
      <c r="O150" s="223"/>
      <c r="P150" s="224"/>
      <c r="Q150" s="224"/>
      <c r="R150" s="224"/>
      <c r="S150" s="224"/>
      <c r="T150" s="225"/>
      <c r="U150" s="226">
        <f t="shared" si="20"/>
        <v>3.3333333333333333E-2</v>
      </c>
      <c r="V150" s="227"/>
      <c r="W150" s="228" t="str">
        <f t="shared" si="21"/>
        <v>0</v>
      </c>
      <c r="X150" s="509"/>
      <c r="Y150" s="229">
        <f t="shared" si="22"/>
        <v>0</v>
      </c>
    </row>
    <row r="151" spans="2:25" ht="18.75" customHeight="1">
      <c r="B151" s="503"/>
      <c r="C151" s="512"/>
      <c r="D151" s="216">
        <v>24</v>
      </c>
      <c r="E151" s="216" t="s">
        <v>8220</v>
      </c>
      <c r="F151" s="217">
        <v>100</v>
      </c>
      <c r="G151" s="218">
        <f t="shared" si="16"/>
        <v>20</v>
      </c>
      <c r="H151" s="219">
        <f t="shared" si="17"/>
        <v>55.555555555555557</v>
      </c>
      <c r="I151" s="219">
        <f t="shared" si="18"/>
        <v>1.8518518518518517E-2</v>
      </c>
      <c r="J151" s="217"/>
      <c r="K151" s="220"/>
      <c r="L151" s="220"/>
      <c r="M151" s="221"/>
      <c r="N151" s="222">
        <f t="shared" si="19"/>
        <v>0</v>
      </c>
      <c r="O151" s="223"/>
      <c r="P151" s="224"/>
      <c r="Q151" s="224"/>
      <c r="R151" s="224"/>
      <c r="S151" s="224"/>
      <c r="T151" s="225"/>
      <c r="U151" s="226">
        <f t="shared" si="20"/>
        <v>3.7037037037037035E-2</v>
      </c>
      <c r="V151" s="227"/>
      <c r="W151" s="228" t="str">
        <f t="shared" si="21"/>
        <v>0</v>
      </c>
      <c r="X151" s="509"/>
      <c r="Y151" s="229">
        <f t="shared" si="22"/>
        <v>0</v>
      </c>
    </row>
    <row r="152" spans="2:25" ht="18.75" customHeight="1">
      <c r="B152" s="503"/>
      <c r="C152" s="512"/>
      <c r="D152" s="216"/>
      <c r="E152" s="216"/>
      <c r="F152" s="217"/>
      <c r="G152" s="218">
        <f t="shared" si="16"/>
        <v>0</v>
      </c>
      <c r="H152" s="219">
        <f t="shared" si="17"/>
        <v>0</v>
      </c>
      <c r="I152" s="219">
        <f t="shared" si="18"/>
        <v>0</v>
      </c>
      <c r="J152" s="217"/>
      <c r="K152" s="220"/>
      <c r="L152" s="220"/>
      <c r="M152" s="221"/>
      <c r="N152" s="222">
        <f t="shared" si="19"/>
        <v>0</v>
      </c>
      <c r="O152" s="223"/>
      <c r="P152" s="224"/>
      <c r="Q152" s="224"/>
      <c r="R152" s="224"/>
      <c r="S152" s="224"/>
      <c r="T152" s="225"/>
      <c r="U152" s="226">
        <f t="shared" si="20"/>
        <v>0</v>
      </c>
      <c r="V152" s="227"/>
      <c r="W152" s="228" t="str">
        <f t="shared" si="21"/>
        <v>0</v>
      </c>
      <c r="X152" s="509"/>
      <c r="Y152" s="229">
        <f t="shared" si="22"/>
        <v>0</v>
      </c>
    </row>
    <row r="153" spans="2:25" ht="18.75" customHeight="1">
      <c r="B153" s="504"/>
      <c r="C153" s="513"/>
      <c r="D153" s="216"/>
      <c r="E153" s="216"/>
      <c r="F153" s="217"/>
      <c r="G153" s="218">
        <f t="shared" si="16"/>
        <v>0</v>
      </c>
      <c r="H153" s="219">
        <f t="shared" si="17"/>
        <v>0</v>
      </c>
      <c r="I153" s="219">
        <f t="shared" si="18"/>
        <v>0</v>
      </c>
      <c r="J153" s="217"/>
      <c r="K153" s="220"/>
      <c r="L153" s="220"/>
      <c r="M153" s="232"/>
      <c r="N153" s="222">
        <f t="shared" si="19"/>
        <v>0</v>
      </c>
      <c r="O153" s="231"/>
      <c r="P153" s="231"/>
      <c r="Q153" s="231"/>
      <c r="R153" s="231"/>
      <c r="S153" s="231"/>
      <c r="T153" s="225"/>
      <c r="U153" s="226">
        <f t="shared" si="20"/>
        <v>0</v>
      </c>
      <c r="V153" s="227"/>
      <c r="W153" s="228" t="str">
        <f t="shared" si="21"/>
        <v>0</v>
      </c>
      <c r="X153" s="510"/>
      <c r="Y153" s="229">
        <f t="shared" si="22"/>
        <v>0</v>
      </c>
    </row>
    <row r="154" spans="2:25">
      <c r="B154" s="233"/>
      <c r="C154" s="234" t="s">
        <v>111</v>
      </c>
      <c r="D154" s="235"/>
      <c r="E154" s="236">
        <f>COUNTA(E17:E153)</f>
        <v>130</v>
      </c>
      <c r="F154" s="236">
        <f>SUM(F17:F153)</f>
        <v>30245</v>
      </c>
      <c r="G154" s="236">
        <f>SUM(G17:G153)</f>
        <v>6048.9999999999991</v>
      </c>
      <c r="H154" s="236">
        <f>SUM(H17:H153)</f>
        <v>16802.777777777781</v>
      </c>
      <c r="I154" s="236">
        <f>SUM(I17:I153)</f>
        <v>5.6009259259259254</v>
      </c>
      <c r="J154" s="236">
        <f>COUNTA(J17:J153)</f>
        <v>3</v>
      </c>
      <c r="K154" s="236">
        <f>COUNTA(K17:K153)</f>
        <v>6</v>
      </c>
      <c r="L154" s="236">
        <f>COUNTA(L17:L153)</f>
        <v>0</v>
      </c>
      <c r="M154" s="236">
        <f>SUM(M17:M153)</f>
        <v>16802.777777777777</v>
      </c>
      <c r="N154" s="236">
        <f>SUM(N17:N153)</f>
        <v>336.05555555555554</v>
      </c>
      <c r="O154" s="237"/>
      <c r="P154" s="238">
        <f>COUNTIF(P17:P153, "YES")</f>
        <v>3</v>
      </c>
      <c r="Q154" s="237"/>
      <c r="R154" s="237"/>
      <c r="S154" s="237"/>
      <c r="T154" s="237"/>
      <c r="U154" s="236">
        <f>SUM(U17:U153)</f>
        <v>11.201851851851851</v>
      </c>
      <c r="V154" s="236">
        <f>SUM(V17:V153)</f>
        <v>11.201851851851851</v>
      </c>
      <c r="W154" s="236">
        <f t="array" ref="W154">SUM(ABS(W17:W153))</f>
        <v>12</v>
      </c>
      <c r="X154" s="238" t="str">
        <f>IF(X17&lt;0.3, "0", IF(X17&lt;=2, "2", IF(X17&gt;2, ROUND(X17,0))))</f>
        <v>2</v>
      </c>
      <c r="Y154" s="236">
        <f>SUM(Y17:Y153)</f>
        <v>6</v>
      </c>
    </row>
    <row r="155" spans="2:25" ht="18.75" customHeight="1">
      <c r="B155" s="502">
        <v>2</v>
      </c>
      <c r="C155" s="505" t="s">
        <v>8221</v>
      </c>
      <c r="D155" s="216">
        <v>1</v>
      </c>
      <c r="E155" s="216" t="s">
        <v>8222</v>
      </c>
      <c r="F155" s="217">
        <v>1150</v>
      </c>
      <c r="G155" s="218">
        <f t="shared" ref="G155" si="23">F155/$G$15</f>
        <v>230</v>
      </c>
      <c r="H155" s="219">
        <f t="shared" ref="H155" si="24">F155/$H$15</f>
        <v>638.88888888888891</v>
      </c>
      <c r="I155" s="219">
        <f t="shared" ref="I155" si="25">H155/$I$15</f>
        <v>0.21296296296296297</v>
      </c>
      <c r="J155" s="217" t="s">
        <v>8223</v>
      </c>
      <c r="K155" s="220" t="s">
        <v>8223</v>
      </c>
      <c r="L155" s="220"/>
      <c r="M155" s="221">
        <f>SUM(H155:H171)</f>
        <v>1658.333333333333</v>
      </c>
      <c r="N155" s="222">
        <f>M155/$N$15</f>
        <v>33.166666666666657</v>
      </c>
      <c r="O155" s="223">
        <v>150</v>
      </c>
      <c r="P155" s="224" t="s">
        <v>12</v>
      </c>
      <c r="Q155" s="224" t="s">
        <v>8086</v>
      </c>
      <c r="R155" s="224" t="s">
        <v>1064</v>
      </c>
      <c r="S155" s="224"/>
      <c r="T155" s="225" t="s">
        <v>8087</v>
      </c>
      <c r="U155" s="226">
        <f t="shared" ref="U155:U224" si="26">H155/$U$15</f>
        <v>0.42592592592592593</v>
      </c>
      <c r="V155" s="227">
        <f>SUM(U155:U171)</f>
        <v>1.1055555555555554</v>
      </c>
      <c r="W155" s="228" t="str">
        <f t="shared" ref="W155:W224" si="27">IF(V155&lt;1,"0",IF(V155&lt;5,"2",IF(V155&gt;=5,"6")))</f>
        <v>2</v>
      </c>
      <c r="X155" s="508">
        <f>K267/$X$15</f>
        <v>2</v>
      </c>
      <c r="Y155" s="229">
        <f t="shared" ref="Y155:Y218" si="28">W155/2</f>
        <v>1</v>
      </c>
    </row>
    <row r="156" spans="2:25" ht="18.75" customHeight="1">
      <c r="B156" s="503"/>
      <c r="C156" s="506"/>
      <c r="D156" s="216">
        <v>2</v>
      </c>
      <c r="E156" s="216" t="s">
        <v>8224</v>
      </c>
      <c r="F156" s="217">
        <v>37</v>
      </c>
      <c r="G156" s="218">
        <f t="shared" ref="G156:G219" si="29">F156/$G$15</f>
        <v>7.4</v>
      </c>
      <c r="H156" s="219">
        <f t="shared" ref="H156:H219" si="30">F156/$H$15</f>
        <v>20.555555555555554</v>
      </c>
      <c r="I156" s="219">
        <f t="shared" ref="I156:I219" si="31">H156/$I$15</f>
        <v>6.8518518518518512E-3</v>
      </c>
      <c r="J156" s="217"/>
      <c r="K156" s="220"/>
      <c r="L156" s="220"/>
      <c r="M156" s="221"/>
      <c r="N156" s="222">
        <f t="shared" ref="N156:N219" si="32">M156/$N$15</f>
        <v>0</v>
      </c>
      <c r="O156" s="223"/>
      <c r="P156" s="224"/>
      <c r="Q156" s="224"/>
      <c r="R156" s="224"/>
      <c r="S156" s="224"/>
      <c r="T156" s="225"/>
      <c r="U156" s="226">
        <f t="shared" si="26"/>
        <v>1.3703703703703702E-2</v>
      </c>
      <c r="V156" s="227"/>
      <c r="W156" s="228" t="str">
        <f t="shared" si="27"/>
        <v>0</v>
      </c>
      <c r="X156" s="509"/>
      <c r="Y156" s="229">
        <f t="shared" si="28"/>
        <v>0</v>
      </c>
    </row>
    <row r="157" spans="2:25" ht="18.75" customHeight="1">
      <c r="B157" s="503"/>
      <c r="C157" s="506"/>
      <c r="D157" s="216">
        <v>3</v>
      </c>
      <c r="E157" s="216" t="s">
        <v>8225</v>
      </c>
      <c r="F157" s="217">
        <v>45</v>
      </c>
      <c r="G157" s="218">
        <f t="shared" si="29"/>
        <v>9</v>
      </c>
      <c r="H157" s="219">
        <f t="shared" si="30"/>
        <v>25</v>
      </c>
      <c r="I157" s="219">
        <f t="shared" si="31"/>
        <v>8.3333333333333332E-3</v>
      </c>
      <c r="J157" s="217"/>
      <c r="K157" s="220"/>
      <c r="L157" s="220"/>
      <c r="M157" s="221"/>
      <c r="N157" s="222">
        <f t="shared" si="32"/>
        <v>0</v>
      </c>
      <c r="O157" s="223"/>
      <c r="P157" s="224"/>
      <c r="Q157" s="224"/>
      <c r="R157" s="224"/>
      <c r="S157" s="224"/>
      <c r="T157" s="225"/>
      <c r="U157" s="226">
        <f t="shared" si="26"/>
        <v>1.6666666666666666E-2</v>
      </c>
      <c r="V157" s="227"/>
      <c r="W157" s="228" t="str">
        <f t="shared" si="27"/>
        <v>0</v>
      </c>
      <c r="X157" s="509"/>
      <c r="Y157" s="229">
        <f t="shared" si="28"/>
        <v>0</v>
      </c>
    </row>
    <row r="158" spans="2:25" ht="18.75" customHeight="1">
      <c r="B158" s="503"/>
      <c r="C158" s="506"/>
      <c r="D158" s="216">
        <v>4</v>
      </c>
      <c r="E158" s="216" t="s">
        <v>8226</v>
      </c>
      <c r="F158" s="217">
        <v>102</v>
      </c>
      <c r="G158" s="218">
        <f t="shared" si="29"/>
        <v>20.399999999999999</v>
      </c>
      <c r="H158" s="219">
        <f t="shared" si="30"/>
        <v>56.666666666666664</v>
      </c>
      <c r="I158" s="219">
        <f t="shared" si="31"/>
        <v>1.8888888888888889E-2</v>
      </c>
      <c r="J158" s="217"/>
      <c r="K158" s="220"/>
      <c r="L158" s="220"/>
      <c r="M158" s="221"/>
      <c r="N158" s="222">
        <f t="shared" si="32"/>
        <v>0</v>
      </c>
      <c r="O158" s="223"/>
      <c r="P158" s="224"/>
      <c r="Q158" s="224"/>
      <c r="R158" s="224"/>
      <c r="S158" s="224"/>
      <c r="T158" s="225"/>
      <c r="U158" s="226">
        <f t="shared" si="26"/>
        <v>3.7777777777777778E-2</v>
      </c>
      <c r="V158" s="227"/>
      <c r="W158" s="228" t="str">
        <f t="shared" si="27"/>
        <v>0</v>
      </c>
      <c r="X158" s="509"/>
      <c r="Y158" s="229">
        <f t="shared" si="28"/>
        <v>0</v>
      </c>
    </row>
    <row r="159" spans="2:25" ht="18.75" customHeight="1">
      <c r="B159" s="503"/>
      <c r="C159" s="506"/>
      <c r="D159" s="216">
        <v>5</v>
      </c>
      <c r="E159" s="216" t="s">
        <v>8227</v>
      </c>
      <c r="F159" s="217">
        <v>113</v>
      </c>
      <c r="G159" s="218">
        <f t="shared" si="29"/>
        <v>22.6</v>
      </c>
      <c r="H159" s="219">
        <f t="shared" si="30"/>
        <v>62.777777777777779</v>
      </c>
      <c r="I159" s="219">
        <f t="shared" si="31"/>
        <v>2.0925925925925928E-2</v>
      </c>
      <c r="J159" s="217"/>
      <c r="K159" s="220"/>
      <c r="L159" s="220"/>
      <c r="M159" s="221"/>
      <c r="N159" s="222">
        <f t="shared" si="32"/>
        <v>0</v>
      </c>
      <c r="O159" s="223"/>
      <c r="P159" s="224"/>
      <c r="Q159" s="224"/>
      <c r="R159" s="224"/>
      <c r="S159" s="224"/>
      <c r="T159" s="225"/>
      <c r="U159" s="226">
        <f t="shared" si="26"/>
        <v>4.1851851851851855E-2</v>
      </c>
      <c r="V159" s="227"/>
      <c r="W159" s="228" t="str">
        <f t="shared" si="27"/>
        <v>0</v>
      </c>
      <c r="X159" s="509"/>
      <c r="Y159" s="229">
        <f t="shared" si="28"/>
        <v>0</v>
      </c>
    </row>
    <row r="160" spans="2:25" ht="18.75" customHeight="1">
      <c r="B160" s="503"/>
      <c r="C160" s="506"/>
      <c r="D160" s="216">
        <v>6</v>
      </c>
      <c r="E160" s="216" t="s">
        <v>795</v>
      </c>
      <c r="F160" s="217">
        <v>290</v>
      </c>
      <c r="G160" s="218">
        <f t="shared" si="29"/>
        <v>58</v>
      </c>
      <c r="H160" s="219">
        <f t="shared" si="30"/>
        <v>161.11111111111111</v>
      </c>
      <c r="I160" s="219">
        <f t="shared" si="31"/>
        <v>5.3703703703703705E-2</v>
      </c>
      <c r="J160" s="217"/>
      <c r="K160" s="220"/>
      <c r="L160" s="220"/>
      <c r="M160" s="221"/>
      <c r="N160" s="222">
        <f t="shared" si="32"/>
        <v>0</v>
      </c>
      <c r="O160" s="223"/>
      <c r="P160" s="224"/>
      <c r="Q160" s="224"/>
      <c r="R160" s="224"/>
      <c r="S160" s="224"/>
      <c r="T160" s="225"/>
      <c r="U160" s="226">
        <f t="shared" si="26"/>
        <v>0.10740740740740741</v>
      </c>
      <c r="V160" s="227"/>
      <c r="W160" s="228" t="str">
        <f t="shared" si="27"/>
        <v>0</v>
      </c>
      <c r="X160" s="509"/>
      <c r="Y160" s="229">
        <f t="shared" si="28"/>
        <v>0</v>
      </c>
    </row>
    <row r="161" spans="2:25" ht="18.75" customHeight="1">
      <c r="B161" s="503"/>
      <c r="C161" s="506"/>
      <c r="D161" s="216">
        <v>7</v>
      </c>
      <c r="E161" s="216" t="s">
        <v>5050</v>
      </c>
      <c r="F161" s="217">
        <v>130</v>
      </c>
      <c r="G161" s="218">
        <f t="shared" si="29"/>
        <v>26</v>
      </c>
      <c r="H161" s="219">
        <f t="shared" si="30"/>
        <v>72.222222222222214</v>
      </c>
      <c r="I161" s="219">
        <f t="shared" si="31"/>
        <v>2.4074074074074071E-2</v>
      </c>
      <c r="J161" s="217"/>
      <c r="K161" s="220"/>
      <c r="L161" s="220"/>
      <c r="M161" s="221"/>
      <c r="N161" s="222">
        <f t="shared" si="32"/>
        <v>0</v>
      </c>
      <c r="O161" s="223"/>
      <c r="P161" s="224"/>
      <c r="Q161" s="224"/>
      <c r="R161" s="224"/>
      <c r="S161" s="224"/>
      <c r="T161" s="225"/>
      <c r="U161" s="226">
        <f t="shared" si="26"/>
        <v>4.8148148148148141E-2</v>
      </c>
      <c r="V161" s="227"/>
      <c r="W161" s="228" t="str">
        <f t="shared" si="27"/>
        <v>0</v>
      </c>
      <c r="X161" s="509"/>
      <c r="Y161" s="229">
        <f t="shared" si="28"/>
        <v>0</v>
      </c>
    </row>
    <row r="162" spans="2:25" ht="18.75" customHeight="1">
      <c r="B162" s="503"/>
      <c r="C162" s="506"/>
      <c r="D162" s="216">
        <v>8</v>
      </c>
      <c r="E162" s="216" t="s">
        <v>8228</v>
      </c>
      <c r="F162" s="217">
        <v>110</v>
      </c>
      <c r="G162" s="218">
        <f t="shared" si="29"/>
        <v>22</v>
      </c>
      <c r="H162" s="219">
        <f t="shared" si="30"/>
        <v>61.111111111111107</v>
      </c>
      <c r="I162" s="219">
        <f t="shared" si="31"/>
        <v>2.0370370370370369E-2</v>
      </c>
      <c r="J162" s="217"/>
      <c r="K162" s="220"/>
      <c r="L162" s="220"/>
      <c r="M162" s="221"/>
      <c r="N162" s="222">
        <f t="shared" si="32"/>
        <v>0</v>
      </c>
      <c r="O162" s="223"/>
      <c r="P162" s="224"/>
      <c r="Q162" s="224"/>
      <c r="R162" s="224"/>
      <c r="S162" s="224"/>
      <c r="T162" s="225"/>
      <c r="U162" s="226">
        <f t="shared" si="26"/>
        <v>4.0740740740740737E-2</v>
      </c>
      <c r="V162" s="227"/>
      <c r="W162" s="228" t="str">
        <f t="shared" si="27"/>
        <v>0</v>
      </c>
      <c r="X162" s="509"/>
      <c r="Y162" s="229">
        <f t="shared" si="28"/>
        <v>0</v>
      </c>
    </row>
    <row r="163" spans="2:25" ht="18.75" customHeight="1">
      <c r="B163" s="503"/>
      <c r="C163" s="506"/>
      <c r="D163" s="216">
        <v>9</v>
      </c>
      <c r="E163" s="216" t="s">
        <v>1002</v>
      </c>
      <c r="F163" s="217">
        <v>85</v>
      </c>
      <c r="G163" s="218">
        <f t="shared" si="29"/>
        <v>17</v>
      </c>
      <c r="H163" s="219">
        <f t="shared" si="30"/>
        <v>47.222222222222221</v>
      </c>
      <c r="I163" s="219">
        <f t="shared" si="31"/>
        <v>1.5740740740740739E-2</v>
      </c>
      <c r="J163" s="217"/>
      <c r="K163" s="220"/>
      <c r="L163" s="220"/>
      <c r="M163" s="221"/>
      <c r="N163" s="222">
        <f t="shared" si="32"/>
        <v>0</v>
      </c>
      <c r="O163" s="223"/>
      <c r="P163" s="224"/>
      <c r="Q163" s="224"/>
      <c r="R163" s="224"/>
      <c r="S163" s="224"/>
      <c r="T163" s="225"/>
      <c r="U163" s="226">
        <f t="shared" si="26"/>
        <v>3.1481481481481478E-2</v>
      </c>
      <c r="V163" s="227"/>
      <c r="W163" s="228" t="str">
        <f t="shared" si="27"/>
        <v>0</v>
      </c>
      <c r="X163" s="509"/>
      <c r="Y163" s="229">
        <f t="shared" si="28"/>
        <v>0</v>
      </c>
    </row>
    <row r="164" spans="2:25" ht="18.75" customHeight="1">
      <c r="B164" s="503"/>
      <c r="C164" s="506"/>
      <c r="D164" s="216">
        <v>10</v>
      </c>
      <c r="E164" s="216" t="s">
        <v>8229</v>
      </c>
      <c r="F164" s="217">
        <v>66</v>
      </c>
      <c r="G164" s="218">
        <f t="shared" si="29"/>
        <v>13.2</v>
      </c>
      <c r="H164" s="219">
        <f t="shared" si="30"/>
        <v>36.666666666666664</v>
      </c>
      <c r="I164" s="219">
        <f t="shared" si="31"/>
        <v>1.2222222222222221E-2</v>
      </c>
      <c r="J164" s="217"/>
      <c r="K164" s="220"/>
      <c r="L164" s="220"/>
      <c r="M164" s="221"/>
      <c r="N164" s="222">
        <f t="shared" si="32"/>
        <v>0</v>
      </c>
      <c r="O164" s="223"/>
      <c r="P164" s="224"/>
      <c r="Q164" s="224"/>
      <c r="R164" s="224"/>
      <c r="S164" s="224"/>
      <c r="T164" s="225"/>
      <c r="U164" s="226">
        <f t="shared" si="26"/>
        <v>2.4444444444444442E-2</v>
      </c>
      <c r="V164" s="227"/>
      <c r="W164" s="228" t="str">
        <f t="shared" si="27"/>
        <v>0</v>
      </c>
      <c r="X164" s="509"/>
      <c r="Y164" s="229">
        <f t="shared" si="28"/>
        <v>0</v>
      </c>
    </row>
    <row r="165" spans="2:25" ht="18.75" customHeight="1">
      <c r="B165" s="503"/>
      <c r="C165" s="506"/>
      <c r="D165" s="216">
        <v>11</v>
      </c>
      <c r="E165" s="216" t="s">
        <v>8230</v>
      </c>
      <c r="F165" s="217">
        <v>44</v>
      </c>
      <c r="G165" s="218">
        <f t="shared" si="29"/>
        <v>8.8000000000000007</v>
      </c>
      <c r="H165" s="219">
        <f t="shared" si="30"/>
        <v>24.444444444444443</v>
      </c>
      <c r="I165" s="219">
        <f t="shared" si="31"/>
        <v>8.1481481481481474E-3</v>
      </c>
      <c r="J165" s="217"/>
      <c r="K165" s="220"/>
      <c r="L165" s="220"/>
      <c r="M165" s="221"/>
      <c r="N165" s="222">
        <f t="shared" si="32"/>
        <v>0</v>
      </c>
      <c r="O165" s="223"/>
      <c r="P165" s="224"/>
      <c r="Q165" s="224"/>
      <c r="R165" s="224"/>
      <c r="S165" s="224"/>
      <c r="T165" s="225"/>
      <c r="U165" s="226">
        <f t="shared" si="26"/>
        <v>1.6296296296296295E-2</v>
      </c>
      <c r="V165" s="227"/>
      <c r="W165" s="228" t="str">
        <f t="shared" si="27"/>
        <v>0</v>
      </c>
      <c r="X165" s="509"/>
      <c r="Y165" s="229">
        <f t="shared" si="28"/>
        <v>0</v>
      </c>
    </row>
    <row r="166" spans="2:25" ht="18.75" customHeight="1">
      <c r="B166" s="503"/>
      <c r="C166" s="506"/>
      <c r="D166" s="216">
        <v>12</v>
      </c>
      <c r="E166" s="216" t="s">
        <v>8231</v>
      </c>
      <c r="F166" s="217">
        <v>74</v>
      </c>
      <c r="G166" s="218">
        <f t="shared" si="29"/>
        <v>14.8</v>
      </c>
      <c r="H166" s="219">
        <f t="shared" si="30"/>
        <v>41.111111111111107</v>
      </c>
      <c r="I166" s="219">
        <f t="shared" si="31"/>
        <v>1.3703703703703702E-2</v>
      </c>
      <c r="J166" s="217"/>
      <c r="K166" s="220"/>
      <c r="L166" s="220"/>
      <c r="M166" s="221"/>
      <c r="N166" s="222">
        <f t="shared" si="32"/>
        <v>0</v>
      </c>
      <c r="O166" s="223"/>
      <c r="P166" s="224"/>
      <c r="Q166" s="224"/>
      <c r="R166" s="224"/>
      <c r="S166" s="224"/>
      <c r="T166" s="225"/>
      <c r="U166" s="226">
        <f t="shared" si="26"/>
        <v>2.7407407407407405E-2</v>
      </c>
      <c r="V166" s="227"/>
      <c r="W166" s="228" t="str">
        <f t="shared" si="27"/>
        <v>0</v>
      </c>
      <c r="X166" s="509"/>
      <c r="Y166" s="229">
        <f t="shared" si="28"/>
        <v>0</v>
      </c>
    </row>
    <row r="167" spans="2:25" ht="18.75" customHeight="1">
      <c r="B167" s="503"/>
      <c r="C167" s="506"/>
      <c r="D167" s="216">
        <v>13</v>
      </c>
      <c r="E167" s="216" t="s">
        <v>8232</v>
      </c>
      <c r="F167" s="217">
        <v>35</v>
      </c>
      <c r="G167" s="218">
        <f t="shared" si="29"/>
        <v>7</v>
      </c>
      <c r="H167" s="219">
        <f t="shared" si="30"/>
        <v>19.444444444444443</v>
      </c>
      <c r="I167" s="219">
        <f t="shared" si="31"/>
        <v>6.4814814814814813E-3</v>
      </c>
      <c r="J167" s="217"/>
      <c r="K167" s="220"/>
      <c r="L167" s="220"/>
      <c r="M167" s="221"/>
      <c r="N167" s="222">
        <f t="shared" si="32"/>
        <v>0</v>
      </c>
      <c r="O167" s="223"/>
      <c r="P167" s="224"/>
      <c r="Q167" s="224"/>
      <c r="R167" s="224"/>
      <c r="S167" s="224"/>
      <c r="T167" s="225"/>
      <c r="U167" s="226">
        <f t="shared" si="26"/>
        <v>1.2962962962962963E-2</v>
      </c>
      <c r="V167" s="227"/>
      <c r="W167" s="228" t="str">
        <f t="shared" si="27"/>
        <v>0</v>
      </c>
      <c r="X167" s="509"/>
      <c r="Y167" s="229">
        <f t="shared" si="28"/>
        <v>0</v>
      </c>
    </row>
    <row r="168" spans="2:25" ht="18.75" customHeight="1">
      <c r="B168" s="503"/>
      <c r="C168" s="506"/>
      <c r="D168" s="216">
        <v>14</v>
      </c>
      <c r="E168" s="216" t="s">
        <v>8233</v>
      </c>
      <c r="F168" s="217">
        <v>300</v>
      </c>
      <c r="G168" s="218">
        <f t="shared" si="29"/>
        <v>60</v>
      </c>
      <c r="H168" s="219">
        <f t="shared" si="30"/>
        <v>166.66666666666666</v>
      </c>
      <c r="I168" s="219">
        <f t="shared" si="31"/>
        <v>5.5555555555555552E-2</v>
      </c>
      <c r="J168" s="217"/>
      <c r="K168" s="220"/>
      <c r="L168" s="220"/>
      <c r="M168" s="221"/>
      <c r="N168" s="222">
        <f t="shared" si="32"/>
        <v>0</v>
      </c>
      <c r="O168" s="223"/>
      <c r="P168" s="224"/>
      <c r="Q168" s="224"/>
      <c r="R168" s="224"/>
      <c r="S168" s="224"/>
      <c r="T168" s="225"/>
      <c r="U168" s="226">
        <f t="shared" si="26"/>
        <v>0.1111111111111111</v>
      </c>
      <c r="V168" s="227"/>
      <c r="W168" s="228" t="str">
        <f t="shared" si="27"/>
        <v>0</v>
      </c>
      <c r="X168" s="509"/>
      <c r="Y168" s="229">
        <f t="shared" si="28"/>
        <v>0</v>
      </c>
    </row>
    <row r="169" spans="2:25" ht="18.75" customHeight="1">
      <c r="B169" s="503"/>
      <c r="C169" s="506"/>
      <c r="D169" s="216">
        <v>15</v>
      </c>
      <c r="E169" s="216" t="s">
        <v>8234</v>
      </c>
      <c r="F169" s="217">
        <v>200</v>
      </c>
      <c r="G169" s="218">
        <f t="shared" si="29"/>
        <v>40</v>
      </c>
      <c r="H169" s="219">
        <f t="shared" si="30"/>
        <v>111.11111111111111</v>
      </c>
      <c r="I169" s="219">
        <f t="shared" si="31"/>
        <v>3.7037037037037035E-2</v>
      </c>
      <c r="J169" s="217"/>
      <c r="K169" s="220"/>
      <c r="L169" s="220"/>
      <c r="M169" s="221"/>
      <c r="N169" s="222">
        <f t="shared" si="32"/>
        <v>0</v>
      </c>
      <c r="O169" s="223"/>
      <c r="P169" s="224"/>
      <c r="Q169" s="224"/>
      <c r="R169" s="224"/>
      <c r="S169" s="224"/>
      <c r="T169" s="225"/>
      <c r="U169" s="226">
        <f t="shared" si="26"/>
        <v>7.407407407407407E-2</v>
      </c>
      <c r="V169" s="227"/>
      <c r="W169" s="228" t="str">
        <f t="shared" si="27"/>
        <v>0</v>
      </c>
      <c r="X169" s="509"/>
      <c r="Y169" s="229">
        <f t="shared" si="28"/>
        <v>0</v>
      </c>
    </row>
    <row r="170" spans="2:25" ht="18.75" customHeight="1">
      <c r="B170" s="503"/>
      <c r="C170" s="506"/>
      <c r="D170" s="216">
        <v>16</v>
      </c>
      <c r="E170" s="216" t="s">
        <v>8235</v>
      </c>
      <c r="F170" s="217">
        <v>180</v>
      </c>
      <c r="G170" s="218">
        <f t="shared" si="29"/>
        <v>36</v>
      </c>
      <c r="H170" s="219">
        <f t="shared" si="30"/>
        <v>100</v>
      </c>
      <c r="I170" s="219">
        <f t="shared" si="31"/>
        <v>3.3333333333333333E-2</v>
      </c>
      <c r="J170" s="217"/>
      <c r="K170" s="220"/>
      <c r="L170" s="220"/>
      <c r="M170" s="221"/>
      <c r="N170" s="222">
        <f t="shared" si="32"/>
        <v>0</v>
      </c>
      <c r="O170" s="223"/>
      <c r="P170" s="224"/>
      <c r="Q170" s="224"/>
      <c r="R170" s="224"/>
      <c r="S170" s="224"/>
      <c r="T170" s="225"/>
      <c r="U170" s="226">
        <f t="shared" si="26"/>
        <v>6.6666666666666666E-2</v>
      </c>
      <c r="V170" s="227"/>
      <c r="W170" s="228" t="str">
        <f t="shared" si="27"/>
        <v>0</v>
      </c>
      <c r="X170" s="509"/>
      <c r="Y170" s="229">
        <f t="shared" si="28"/>
        <v>0</v>
      </c>
    </row>
    <row r="171" spans="2:25" ht="18.75" customHeight="1">
      <c r="B171" s="503"/>
      <c r="C171" s="506"/>
      <c r="D171" s="216">
        <v>17</v>
      </c>
      <c r="E171" s="216" t="s">
        <v>8236</v>
      </c>
      <c r="F171" s="217">
        <v>24</v>
      </c>
      <c r="G171" s="218">
        <f t="shared" si="29"/>
        <v>4.8</v>
      </c>
      <c r="H171" s="219">
        <f t="shared" si="30"/>
        <v>13.333333333333332</v>
      </c>
      <c r="I171" s="219">
        <f t="shared" si="31"/>
        <v>4.4444444444444444E-3</v>
      </c>
      <c r="J171" s="217"/>
      <c r="K171" s="220"/>
      <c r="L171" s="220"/>
      <c r="M171" s="221"/>
      <c r="N171" s="222">
        <f t="shared" si="32"/>
        <v>0</v>
      </c>
      <c r="O171" s="223"/>
      <c r="P171" s="224"/>
      <c r="Q171" s="224"/>
      <c r="R171" s="224"/>
      <c r="S171" s="224"/>
      <c r="T171" s="225"/>
      <c r="U171" s="226">
        <f t="shared" si="26"/>
        <v>8.8888888888888889E-3</v>
      </c>
      <c r="V171" s="227"/>
      <c r="W171" s="228" t="str">
        <f t="shared" si="27"/>
        <v>0</v>
      </c>
      <c r="X171" s="509"/>
      <c r="Y171" s="229">
        <f t="shared" si="28"/>
        <v>0</v>
      </c>
    </row>
    <row r="172" spans="2:25" ht="18.75" customHeight="1">
      <c r="B172" s="503"/>
      <c r="C172" s="506"/>
      <c r="D172" s="216"/>
      <c r="E172" s="216"/>
      <c r="F172" s="217"/>
      <c r="G172" s="218">
        <f t="shared" si="29"/>
        <v>0</v>
      </c>
      <c r="H172" s="219">
        <f t="shared" si="30"/>
        <v>0</v>
      </c>
      <c r="I172" s="219">
        <f t="shared" si="31"/>
        <v>0</v>
      </c>
      <c r="J172" s="217"/>
      <c r="K172" s="220"/>
      <c r="L172" s="220"/>
      <c r="M172" s="221"/>
      <c r="N172" s="222">
        <f t="shared" si="32"/>
        <v>0</v>
      </c>
      <c r="O172" s="223"/>
      <c r="P172" s="224"/>
      <c r="Q172" s="224"/>
      <c r="R172" s="224"/>
      <c r="S172" s="224"/>
      <c r="T172" s="225"/>
      <c r="U172" s="226">
        <f t="shared" si="26"/>
        <v>0</v>
      </c>
      <c r="V172" s="227"/>
      <c r="W172" s="228" t="str">
        <f t="shared" si="27"/>
        <v>0</v>
      </c>
      <c r="X172" s="509"/>
      <c r="Y172" s="229">
        <f t="shared" si="28"/>
        <v>0</v>
      </c>
    </row>
    <row r="173" spans="2:25" ht="18.75" customHeight="1">
      <c r="B173" s="503"/>
      <c r="C173" s="506"/>
      <c r="D173" s="216">
        <v>1</v>
      </c>
      <c r="E173" s="251" t="s">
        <v>8237</v>
      </c>
      <c r="F173" s="217">
        <v>789</v>
      </c>
      <c r="G173" s="218">
        <f t="shared" si="29"/>
        <v>157.80000000000001</v>
      </c>
      <c r="H173" s="219">
        <f t="shared" si="30"/>
        <v>438.33333333333331</v>
      </c>
      <c r="I173" s="219">
        <f t="shared" si="31"/>
        <v>0.14611111111111111</v>
      </c>
      <c r="J173" s="217"/>
      <c r="K173" s="220" t="s">
        <v>8238</v>
      </c>
      <c r="L173" s="220"/>
      <c r="M173" s="221">
        <f>SUM(H173:H194)</f>
        <v>3863.3333333333335</v>
      </c>
      <c r="N173" s="222">
        <f t="shared" si="32"/>
        <v>77.266666666666666</v>
      </c>
      <c r="O173" s="223">
        <v>130</v>
      </c>
      <c r="P173" s="224" t="s">
        <v>351</v>
      </c>
      <c r="Q173" s="224" t="s">
        <v>4646</v>
      </c>
      <c r="R173" s="224" t="s">
        <v>8239</v>
      </c>
      <c r="S173" s="224"/>
      <c r="T173" s="225" t="s">
        <v>8240</v>
      </c>
      <c r="U173" s="226">
        <f t="shared" si="26"/>
        <v>0.29222222222222222</v>
      </c>
      <c r="V173" s="227">
        <f>SUM(U173:U194)</f>
        <v>2.5755555555555549</v>
      </c>
      <c r="W173" s="228" t="str">
        <f t="shared" si="27"/>
        <v>2</v>
      </c>
      <c r="X173" s="509"/>
      <c r="Y173" s="229">
        <f t="shared" si="28"/>
        <v>1</v>
      </c>
    </row>
    <row r="174" spans="2:25" ht="18.75" customHeight="1">
      <c r="B174" s="503"/>
      <c r="C174" s="506"/>
      <c r="D174" s="216">
        <v>2</v>
      </c>
      <c r="E174" s="216" t="s">
        <v>8241</v>
      </c>
      <c r="F174" s="217">
        <v>500</v>
      </c>
      <c r="G174" s="218">
        <f t="shared" si="29"/>
        <v>100</v>
      </c>
      <c r="H174" s="219">
        <f t="shared" si="30"/>
        <v>277.77777777777777</v>
      </c>
      <c r="I174" s="219">
        <f t="shared" si="31"/>
        <v>9.2592592592592587E-2</v>
      </c>
      <c r="J174" s="217"/>
      <c r="K174" s="220"/>
      <c r="L174" s="220"/>
      <c r="M174" s="221"/>
      <c r="N174" s="222">
        <f t="shared" si="32"/>
        <v>0</v>
      </c>
      <c r="O174" s="223"/>
      <c r="P174" s="224"/>
      <c r="Q174" s="224"/>
      <c r="R174" s="224"/>
      <c r="S174" s="224"/>
      <c r="T174" s="225"/>
      <c r="U174" s="226">
        <f t="shared" si="26"/>
        <v>0.18518518518518517</v>
      </c>
      <c r="V174" s="227"/>
      <c r="W174" s="228" t="str">
        <f t="shared" si="27"/>
        <v>0</v>
      </c>
      <c r="X174" s="509"/>
      <c r="Y174" s="229">
        <f t="shared" si="28"/>
        <v>0</v>
      </c>
    </row>
    <row r="175" spans="2:25" ht="18.75" customHeight="1">
      <c r="B175" s="503"/>
      <c r="C175" s="506"/>
      <c r="D175" s="216">
        <v>3</v>
      </c>
      <c r="E175" s="216" t="s">
        <v>8242</v>
      </c>
      <c r="F175" s="217">
        <v>75</v>
      </c>
      <c r="G175" s="218">
        <f t="shared" si="29"/>
        <v>15</v>
      </c>
      <c r="H175" s="219">
        <f t="shared" si="30"/>
        <v>41.666666666666664</v>
      </c>
      <c r="I175" s="219">
        <f t="shared" si="31"/>
        <v>1.3888888888888888E-2</v>
      </c>
      <c r="J175" s="217"/>
      <c r="K175" s="220"/>
      <c r="L175" s="220"/>
      <c r="M175" s="221"/>
      <c r="N175" s="222">
        <f t="shared" si="32"/>
        <v>0</v>
      </c>
      <c r="O175" s="223"/>
      <c r="P175" s="224"/>
      <c r="Q175" s="224"/>
      <c r="R175" s="224"/>
      <c r="S175" s="224"/>
      <c r="T175" s="225"/>
      <c r="U175" s="226">
        <f t="shared" si="26"/>
        <v>2.7777777777777776E-2</v>
      </c>
      <c r="V175" s="227"/>
      <c r="W175" s="228" t="str">
        <f t="shared" si="27"/>
        <v>0</v>
      </c>
      <c r="X175" s="509"/>
      <c r="Y175" s="229">
        <f t="shared" si="28"/>
        <v>0</v>
      </c>
    </row>
    <row r="176" spans="2:25" ht="18.75" customHeight="1">
      <c r="B176" s="503"/>
      <c r="C176" s="506"/>
      <c r="D176" s="216">
        <v>4</v>
      </c>
      <c r="E176" s="216" t="s">
        <v>8243</v>
      </c>
      <c r="F176" s="217">
        <v>79</v>
      </c>
      <c r="G176" s="218">
        <f t="shared" si="29"/>
        <v>15.8</v>
      </c>
      <c r="H176" s="219">
        <f t="shared" si="30"/>
        <v>43.888888888888886</v>
      </c>
      <c r="I176" s="219">
        <f t="shared" si="31"/>
        <v>1.4629629629629628E-2</v>
      </c>
      <c r="J176" s="217"/>
      <c r="K176" s="220"/>
      <c r="L176" s="220"/>
      <c r="M176" s="221"/>
      <c r="N176" s="222">
        <f t="shared" si="32"/>
        <v>0</v>
      </c>
      <c r="O176" s="223"/>
      <c r="P176" s="224"/>
      <c r="Q176" s="224"/>
      <c r="R176" s="224"/>
      <c r="S176" s="224"/>
      <c r="T176" s="225"/>
      <c r="U176" s="226">
        <f t="shared" si="26"/>
        <v>2.9259259259259256E-2</v>
      </c>
      <c r="V176" s="227"/>
      <c r="W176" s="228" t="str">
        <f t="shared" si="27"/>
        <v>0</v>
      </c>
      <c r="X176" s="509"/>
      <c r="Y176" s="229">
        <f t="shared" si="28"/>
        <v>0</v>
      </c>
    </row>
    <row r="177" spans="2:25" ht="18.75" customHeight="1">
      <c r="B177" s="503"/>
      <c r="C177" s="506"/>
      <c r="D177" s="216">
        <v>5</v>
      </c>
      <c r="E177" s="216" t="s">
        <v>440</v>
      </c>
      <c r="F177" s="217">
        <v>110</v>
      </c>
      <c r="G177" s="218">
        <f t="shared" si="29"/>
        <v>22</v>
      </c>
      <c r="H177" s="219">
        <f t="shared" si="30"/>
        <v>61.111111111111107</v>
      </c>
      <c r="I177" s="219">
        <f t="shared" si="31"/>
        <v>2.0370370370370369E-2</v>
      </c>
      <c r="J177" s="217"/>
      <c r="K177" s="220"/>
      <c r="L177" s="220"/>
      <c r="M177" s="221"/>
      <c r="N177" s="222">
        <f t="shared" si="32"/>
        <v>0</v>
      </c>
      <c r="O177" s="223"/>
      <c r="P177" s="224"/>
      <c r="Q177" s="224"/>
      <c r="R177" s="224"/>
      <c r="S177" s="224"/>
      <c r="T177" s="225"/>
      <c r="U177" s="226">
        <f t="shared" si="26"/>
        <v>4.0740740740740737E-2</v>
      </c>
      <c r="V177" s="227"/>
      <c r="W177" s="228" t="str">
        <f t="shared" si="27"/>
        <v>0</v>
      </c>
      <c r="X177" s="509"/>
      <c r="Y177" s="229">
        <f t="shared" si="28"/>
        <v>0</v>
      </c>
    </row>
    <row r="178" spans="2:25" ht="18.75" customHeight="1">
      <c r="B178" s="503"/>
      <c r="C178" s="506"/>
      <c r="D178" s="216">
        <v>6</v>
      </c>
      <c r="E178" s="216" t="s">
        <v>8244</v>
      </c>
      <c r="F178" s="217">
        <v>724</v>
      </c>
      <c r="G178" s="218">
        <f t="shared" si="29"/>
        <v>144.80000000000001</v>
      </c>
      <c r="H178" s="219">
        <f t="shared" si="30"/>
        <v>402.22222222222223</v>
      </c>
      <c r="I178" s="219">
        <f t="shared" si="31"/>
        <v>0.13407407407407407</v>
      </c>
      <c r="J178" s="217"/>
      <c r="K178" s="220"/>
      <c r="L178" s="220"/>
      <c r="M178" s="221"/>
      <c r="N178" s="222">
        <f t="shared" si="32"/>
        <v>0</v>
      </c>
      <c r="O178" s="223"/>
      <c r="P178" s="224"/>
      <c r="Q178" s="224"/>
      <c r="R178" s="224"/>
      <c r="S178" s="224"/>
      <c r="T178" s="225"/>
      <c r="U178" s="226">
        <f t="shared" si="26"/>
        <v>0.26814814814814814</v>
      </c>
      <c r="V178" s="227"/>
      <c r="W178" s="228" t="str">
        <f t="shared" si="27"/>
        <v>0</v>
      </c>
      <c r="X178" s="509"/>
      <c r="Y178" s="229">
        <f t="shared" si="28"/>
        <v>0</v>
      </c>
    </row>
    <row r="179" spans="2:25" ht="18.75" customHeight="1">
      <c r="B179" s="503"/>
      <c r="C179" s="506"/>
      <c r="D179" s="216">
        <v>7</v>
      </c>
      <c r="E179" s="216" t="s">
        <v>8245</v>
      </c>
      <c r="F179" s="217">
        <v>360</v>
      </c>
      <c r="G179" s="218">
        <f t="shared" si="29"/>
        <v>72</v>
      </c>
      <c r="H179" s="219">
        <f t="shared" si="30"/>
        <v>200</v>
      </c>
      <c r="I179" s="219">
        <f t="shared" si="31"/>
        <v>6.6666666666666666E-2</v>
      </c>
      <c r="J179" s="217"/>
      <c r="K179" s="220"/>
      <c r="L179" s="220"/>
      <c r="M179" s="221"/>
      <c r="N179" s="222">
        <f t="shared" si="32"/>
        <v>0</v>
      </c>
      <c r="O179" s="223"/>
      <c r="P179" s="224"/>
      <c r="Q179" s="224"/>
      <c r="R179" s="224"/>
      <c r="S179" s="224"/>
      <c r="T179" s="225"/>
      <c r="U179" s="226">
        <f t="shared" si="26"/>
        <v>0.13333333333333333</v>
      </c>
      <c r="V179" s="227"/>
      <c r="W179" s="228" t="str">
        <f t="shared" si="27"/>
        <v>0</v>
      </c>
      <c r="X179" s="509"/>
      <c r="Y179" s="229">
        <f t="shared" si="28"/>
        <v>0</v>
      </c>
    </row>
    <row r="180" spans="2:25" ht="18.75" customHeight="1">
      <c r="B180" s="503"/>
      <c r="C180" s="506"/>
      <c r="D180" s="216">
        <v>8</v>
      </c>
      <c r="E180" s="216" t="s">
        <v>8246</v>
      </c>
      <c r="F180" s="217">
        <v>430</v>
      </c>
      <c r="G180" s="218">
        <f t="shared" si="29"/>
        <v>86</v>
      </c>
      <c r="H180" s="219">
        <f t="shared" si="30"/>
        <v>238.88888888888889</v>
      </c>
      <c r="I180" s="219">
        <f t="shared" si="31"/>
        <v>7.9629629629629634E-2</v>
      </c>
      <c r="J180" s="217"/>
      <c r="K180" s="220"/>
      <c r="L180" s="220"/>
      <c r="M180" s="221"/>
      <c r="N180" s="222">
        <f t="shared" si="32"/>
        <v>0</v>
      </c>
      <c r="O180" s="223"/>
      <c r="P180" s="224"/>
      <c r="Q180" s="224"/>
      <c r="R180" s="224"/>
      <c r="S180" s="224"/>
      <c r="T180" s="225"/>
      <c r="U180" s="226">
        <f t="shared" si="26"/>
        <v>0.15925925925925927</v>
      </c>
      <c r="V180" s="227"/>
      <c r="W180" s="228" t="str">
        <f t="shared" si="27"/>
        <v>0</v>
      </c>
      <c r="X180" s="509"/>
      <c r="Y180" s="229">
        <f t="shared" si="28"/>
        <v>0</v>
      </c>
    </row>
    <row r="181" spans="2:25" ht="18.75" customHeight="1">
      <c r="B181" s="503"/>
      <c r="C181" s="506"/>
      <c r="D181" s="216">
        <v>9</v>
      </c>
      <c r="E181" s="216" t="s">
        <v>8247</v>
      </c>
      <c r="F181" s="217">
        <v>450</v>
      </c>
      <c r="G181" s="218">
        <f t="shared" si="29"/>
        <v>90</v>
      </c>
      <c r="H181" s="219">
        <f t="shared" si="30"/>
        <v>250</v>
      </c>
      <c r="I181" s="219">
        <f t="shared" si="31"/>
        <v>8.3333333333333329E-2</v>
      </c>
      <c r="J181" s="217"/>
      <c r="K181" s="220"/>
      <c r="L181" s="220"/>
      <c r="M181" s="221"/>
      <c r="N181" s="222">
        <f t="shared" si="32"/>
        <v>0</v>
      </c>
      <c r="O181" s="223"/>
      <c r="P181" s="224"/>
      <c r="Q181" s="224"/>
      <c r="R181" s="224"/>
      <c r="S181" s="224"/>
      <c r="T181" s="225"/>
      <c r="U181" s="226">
        <f t="shared" si="26"/>
        <v>0.16666666666666666</v>
      </c>
      <c r="V181" s="227"/>
      <c r="W181" s="228" t="str">
        <f t="shared" si="27"/>
        <v>0</v>
      </c>
      <c r="X181" s="509"/>
      <c r="Y181" s="229">
        <f t="shared" si="28"/>
        <v>0</v>
      </c>
    </row>
    <row r="182" spans="2:25" ht="18.75" customHeight="1">
      <c r="B182" s="503"/>
      <c r="C182" s="506"/>
      <c r="D182" s="216">
        <v>10</v>
      </c>
      <c r="E182" s="216" t="s">
        <v>8248</v>
      </c>
      <c r="F182" s="217">
        <v>120</v>
      </c>
      <c r="G182" s="218">
        <f t="shared" si="29"/>
        <v>24</v>
      </c>
      <c r="H182" s="219">
        <f t="shared" si="30"/>
        <v>66.666666666666671</v>
      </c>
      <c r="I182" s="219">
        <f t="shared" si="31"/>
        <v>2.2222222222222223E-2</v>
      </c>
      <c r="J182" s="217"/>
      <c r="K182" s="220"/>
      <c r="L182" s="220"/>
      <c r="M182" s="221"/>
      <c r="N182" s="222">
        <f t="shared" si="32"/>
        <v>0</v>
      </c>
      <c r="O182" s="223"/>
      <c r="P182" s="224"/>
      <c r="Q182" s="224"/>
      <c r="R182" s="224"/>
      <c r="S182" s="224"/>
      <c r="T182" s="225"/>
      <c r="U182" s="226">
        <f t="shared" si="26"/>
        <v>4.4444444444444446E-2</v>
      </c>
      <c r="V182" s="227"/>
      <c r="W182" s="228" t="str">
        <f t="shared" si="27"/>
        <v>0</v>
      </c>
      <c r="X182" s="509"/>
      <c r="Y182" s="229">
        <f t="shared" si="28"/>
        <v>0</v>
      </c>
    </row>
    <row r="183" spans="2:25" ht="18.75" customHeight="1">
      <c r="B183" s="503"/>
      <c r="C183" s="506"/>
      <c r="D183" s="216">
        <v>11</v>
      </c>
      <c r="E183" s="216" t="s">
        <v>8249</v>
      </c>
      <c r="F183" s="217">
        <v>60</v>
      </c>
      <c r="G183" s="218">
        <f t="shared" si="29"/>
        <v>12</v>
      </c>
      <c r="H183" s="219">
        <f t="shared" si="30"/>
        <v>33.333333333333336</v>
      </c>
      <c r="I183" s="219">
        <f t="shared" si="31"/>
        <v>1.1111111111111112E-2</v>
      </c>
      <c r="J183" s="217"/>
      <c r="K183" s="220"/>
      <c r="L183" s="220"/>
      <c r="M183" s="221"/>
      <c r="N183" s="222">
        <f t="shared" si="32"/>
        <v>0</v>
      </c>
      <c r="O183" s="223"/>
      <c r="P183" s="224"/>
      <c r="Q183" s="224"/>
      <c r="R183" s="224"/>
      <c r="S183" s="224"/>
      <c r="T183" s="225"/>
      <c r="U183" s="226">
        <f t="shared" si="26"/>
        <v>2.2222222222222223E-2</v>
      </c>
      <c r="V183" s="227"/>
      <c r="W183" s="228" t="str">
        <f t="shared" si="27"/>
        <v>0</v>
      </c>
      <c r="X183" s="509"/>
      <c r="Y183" s="229">
        <f t="shared" si="28"/>
        <v>0</v>
      </c>
    </row>
    <row r="184" spans="2:25" ht="18.75" customHeight="1">
      <c r="B184" s="503"/>
      <c r="C184" s="506"/>
      <c r="D184" s="216">
        <v>12</v>
      </c>
      <c r="E184" s="216" t="s">
        <v>8250</v>
      </c>
      <c r="F184" s="217">
        <v>96</v>
      </c>
      <c r="G184" s="218">
        <f t="shared" si="29"/>
        <v>19.2</v>
      </c>
      <c r="H184" s="219">
        <f t="shared" si="30"/>
        <v>53.333333333333329</v>
      </c>
      <c r="I184" s="219">
        <f t="shared" si="31"/>
        <v>1.7777777777777778E-2</v>
      </c>
      <c r="J184" s="217"/>
      <c r="K184" s="220"/>
      <c r="L184" s="220"/>
      <c r="M184" s="221"/>
      <c r="N184" s="222">
        <f t="shared" si="32"/>
        <v>0</v>
      </c>
      <c r="O184" s="223"/>
      <c r="P184" s="224"/>
      <c r="Q184" s="224"/>
      <c r="R184" s="224"/>
      <c r="S184" s="224"/>
      <c r="T184" s="225"/>
      <c r="U184" s="226">
        <f t="shared" si="26"/>
        <v>3.5555555555555556E-2</v>
      </c>
      <c r="V184" s="227"/>
      <c r="W184" s="228" t="str">
        <f t="shared" si="27"/>
        <v>0</v>
      </c>
      <c r="X184" s="509"/>
      <c r="Y184" s="229">
        <f t="shared" si="28"/>
        <v>0</v>
      </c>
    </row>
    <row r="185" spans="2:25" ht="18.75" customHeight="1">
      <c r="B185" s="503"/>
      <c r="C185" s="506"/>
      <c r="D185" s="216">
        <v>13</v>
      </c>
      <c r="E185" s="216" t="s">
        <v>8251</v>
      </c>
      <c r="F185" s="217">
        <v>85</v>
      </c>
      <c r="G185" s="218">
        <f t="shared" si="29"/>
        <v>17</v>
      </c>
      <c r="H185" s="219">
        <f t="shared" si="30"/>
        <v>47.222222222222221</v>
      </c>
      <c r="I185" s="219">
        <f t="shared" si="31"/>
        <v>1.5740740740740739E-2</v>
      </c>
      <c r="J185" s="217"/>
      <c r="K185" s="220"/>
      <c r="L185" s="220"/>
      <c r="M185" s="221"/>
      <c r="N185" s="222">
        <f t="shared" si="32"/>
        <v>0</v>
      </c>
      <c r="O185" s="223"/>
      <c r="P185" s="224"/>
      <c r="Q185" s="224"/>
      <c r="R185" s="224"/>
      <c r="S185" s="224"/>
      <c r="T185" s="225"/>
      <c r="U185" s="226">
        <f t="shared" si="26"/>
        <v>3.1481481481481478E-2</v>
      </c>
      <c r="V185" s="227"/>
      <c r="W185" s="228" t="str">
        <f t="shared" si="27"/>
        <v>0</v>
      </c>
      <c r="X185" s="509"/>
      <c r="Y185" s="229">
        <f t="shared" si="28"/>
        <v>0</v>
      </c>
    </row>
    <row r="186" spans="2:25" ht="18.75" customHeight="1">
      <c r="B186" s="503"/>
      <c r="C186" s="506"/>
      <c r="D186" s="216">
        <v>14</v>
      </c>
      <c r="E186" s="216" t="s">
        <v>891</v>
      </c>
      <c r="F186" s="217">
        <v>95</v>
      </c>
      <c r="G186" s="218">
        <f t="shared" si="29"/>
        <v>19</v>
      </c>
      <c r="H186" s="219">
        <f t="shared" si="30"/>
        <v>52.777777777777779</v>
      </c>
      <c r="I186" s="219">
        <f t="shared" si="31"/>
        <v>1.7592592592592594E-2</v>
      </c>
      <c r="J186" s="217"/>
      <c r="K186" s="220"/>
      <c r="L186" s="220"/>
      <c r="M186" s="221"/>
      <c r="N186" s="222">
        <f t="shared" si="32"/>
        <v>0</v>
      </c>
      <c r="O186" s="223"/>
      <c r="P186" s="224"/>
      <c r="Q186" s="224"/>
      <c r="R186" s="224"/>
      <c r="S186" s="224"/>
      <c r="T186" s="225"/>
      <c r="U186" s="226">
        <f t="shared" si="26"/>
        <v>3.5185185185185187E-2</v>
      </c>
      <c r="V186" s="227"/>
      <c r="W186" s="228" t="str">
        <f t="shared" si="27"/>
        <v>0</v>
      </c>
      <c r="X186" s="509"/>
      <c r="Y186" s="229">
        <f t="shared" si="28"/>
        <v>0</v>
      </c>
    </row>
    <row r="187" spans="2:25" ht="18.75" customHeight="1">
      <c r="B187" s="503"/>
      <c r="C187" s="506"/>
      <c r="D187" s="216">
        <v>15</v>
      </c>
      <c r="E187" s="216" t="s">
        <v>8252</v>
      </c>
      <c r="F187" s="217">
        <v>486</v>
      </c>
      <c r="G187" s="218">
        <f t="shared" si="29"/>
        <v>97.2</v>
      </c>
      <c r="H187" s="219">
        <f t="shared" si="30"/>
        <v>270</v>
      </c>
      <c r="I187" s="219">
        <f t="shared" si="31"/>
        <v>0.09</v>
      </c>
      <c r="J187" s="217"/>
      <c r="K187" s="220"/>
      <c r="L187" s="220"/>
      <c r="M187" s="221"/>
      <c r="N187" s="222">
        <f t="shared" si="32"/>
        <v>0</v>
      </c>
      <c r="O187" s="223"/>
      <c r="P187" s="224"/>
      <c r="Q187" s="224"/>
      <c r="R187" s="224"/>
      <c r="S187" s="224"/>
      <c r="T187" s="225"/>
      <c r="U187" s="226">
        <f t="shared" si="26"/>
        <v>0.18</v>
      </c>
      <c r="V187" s="227"/>
      <c r="W187" s="228" t="str">
        <f t="shared" si="27"/>
        <v>0</v>
      </c>
      <c r="X187" s="509"/>
      <c r="Y187" s="229">
        <f t="shared" si="28"/>
        <v>0</v>
      </c>
    </row>
    <row r="188" spans="2:25" ht="18.75" customHeight="1">
      <c r="B188" s="503"/>
      <c r="C188" s="506"/>
      <c r="D188" s="216">
        <v>16</v>
      </c>
      <c r="E188" s="216" t="s">
        <v>8253</v>
      </c>
      <c r="F188" s="217">
        <v>610</v>
      </c>
      <c r="G188" s="218">
        <f t="shared" si="29"/>
        <v>122</v>
      </c>
      <c r="H188" s="219">
        <f t="shared" si="30"/>
        <v>338.88888888888886</v>
      </c>
      <c r="I188" s="219">
        <f t="shared" si="31"/>
        <v>0.11296296296296295</v>
      </c>
      <c r="J188" s="217"/>
      <c r="K188" s="220"/>
      <c r="L188" s="220"/>
      <c r="M188" s="221"/>
      <c r="N188" s="222">
        <f t="shared" si="32"/>
        <v>0</v>
      </c>
      <c r="O188" s="223"/>
      <c r="P188" s="224"/>
      <c r="Q188" s="224"/>
      <c r="R188" s="224"/>
      <c r="S188" s="224"/>
      <c r="T188" s="225"/>
      <c r="U188" s="226">
        <f t="shared" si="26"/>
        <v>0.22592592592592589</v>
      </c>
      <c r="V188" s="227"/>
      <c r="W188" s="228" t="str">
        <f t="shared" si="27"/>
        <v>0</v>
      </c>
      <c r="X188" s="509"/>
      <c r="Y188" s="229">
        <f t="shared" si="28"/>
        <v>0</v>
      </c>
    </row>
    <row r="189" spans="2:25" ht="18.75" customHeight="1">
      <c r="B189" s="503"/>
      <c r="C189" s="506"/>
      <c r="D189" s="216">
        <v>17</v>
      </c>
      <c r="E189" s="216" t="s">
        <v>8254</v>
      </c>
      <c r="F189" s="217">
        <v>562</v>
      </c>
      <c r="G189" s="218">
        <f t="shared" si="29"/>
        <v>112.4</v>
      </c>
      <c r="H189" s="219">
        <f t="shared" si="30"/>
        <v>312.22222222222223</v>
      </c>
      <c r="I189" s="219">
        <f t="shared" si="31"/>
        <v>0.10407407407407408</v>
      </c>
      <c r="J189" s="217"/>
      <c r="K189" s="220"/>
      <c r="L189" s="220"/>
      <c r="M189" s="221"/>
      <c r="N189" s="222">
        <f t="shared" si="32"/>
        <v>0</v>
      </c>
      <c r="O189" s="223"/>
      <c r="P189" s="224"/>
      <c r="Q189" s="224"/>
      <c r="R189" s="224"/>
      <c r="S189" s="224"/>
      <c r="T189" s="225"/>
      <c r="U189" s="226">
        <f t="shared" si="26"/>
        <v>0.20814814814814817</v>
      </c>
      <c r="V189" s="227"/>
      <c r="W189" s="228" t="str">
        <f t="shared" si="27"/>
        <v>0</v>
      </c>
      <c r="X189" s="509"/>
      <c r="Y189" s="229">
        <f t="shared" si="28"/>
        <v>0</v>
      </c>
    </row>
    <row r="190" spans="2:25" ht="18.75" customHeight="1">
      <c r="B190" s="503"/>
      <c r="C190" s="506"/>
      <c r="D190" s="216">
        <v>18</v>
      </c>
      <c r="E190" s="216" t="s">
        <v>8255</v>
      </c>
      <c r="F190" s="217">
        <v>431</v>
      </c>
      <c r="G190" s="218">
        <f t="shared" si="29"/>
        <v>86.2</v>
      </c>
      <c r="H190" s="219">
        <f t="shared" si="30"/>
        <v>239.44444444444443</v>
      </c>
      <c r="I190" s="219">
        <f t="shared" si="31"/>
        <v>7.9814814814814811E-2</v>
      </c>
      <c r="J190" s="217"/>
      <c r="K190" s="220"/>
      <c r="L190" s="220"/>
      <c r="M190" s="221"/>
      <c r="N190" s="222">
        <f t="shared" si="32"/>
        <v>0</v>
      </c>
      <c r="O190" s="223"/>
      <c r="P190" s="224"/>
      <c r="Q190" s="224"/>
      <c r="R190" s="224"/>
      <c r="S190" s="224"/>
      <c r="T190" s="225"/>
      <c r="U190" s="226">
        <f t="shared" si="26"/>
        <v>0.15962962962962962</v>
      </c>
      <c r="V190" s="227"/>
      <c r="W190" s="228" t="str">
        <f t="shared" si="27"/>
        <v>0</v>
      </c>
      <c r="X190" s="509"/>
      <c r="Y190" s="229">
        <f t="shared" si="28"/>
        <v>0</v>
      </c>
    </row>
    <row r="191" spans="2:25" ht="18.75" customHeight="1">
      <c r="B191" s="503"/>
      <c r="C191" s="506"/>
      <c r="D191" s="216">
        <v>19</v>
      </c>
      <c r="E191" s="216" t="s">
        <v>8256</v>
      </c>
      <c r="F191" s="217">
        <v>411</v>
      </c>
      <c r="G191" s="218">
        <f t="shared" si="29"/>
        <v>82.2</v>
      </c>
      <c r="H191" s="219">
        <f t="shared" si="30"/>
        <v>228.33333333333331</v>
      </c>
      <c r="I191" s="219">
        <f t="shared" si="31"/>
        <v>7.6111111111111102E-2</v>
      </c>
      <c r="J191" s="217"/>
      <c r="K191" s="220"/>
      <c r="L191" s="220"/>
      <c r="M191" s="221"/>
      <c r="N191" s="222">
        <f t="shared" si="32"/>
        <v>0</v>
      </c>
      <c r="O191" s="223"/>
      <c r="P191" s="224"/>
      <c r="Q191" s="224"/>
      <c r="R191" s="224"/>
      <c r="S191" s="224"/>
      <c r="T191" s="225"/>
      <c r="U191" s="226">
        <f t="shared" si="26"/>
        <v>0.1522222222222222</v>
      </c>
      <c r="V191" s="227"/>
      <c r="W191" s="228" t="str">
        <f t="shared" si="27"/>
        <v>0</v>
      </c>
      <c r="X191" s="509"/>
      <c r="Y191" s="229">
        <f t="shared" si="28"/>
        <v>0</v>
      </c>
    </row>
    <row r="192" spans="2:25" ht="18.75" customHeight="1">
      <c r="B192" s="503"/>
      <c r="C192" s="506"/>
      <c r="D192" s="216">
        <v>20</v>
      </c>
      <c r="E192" s="216" t="s">
        <v>8257</v>
      </c>
      <c r="F192" s="217">
        <v>246</v>
      </c>
      <c r="G192" s="218">
        <f t="shared" si="29"/>
        <v>49.2</v>
      </c>
      <c r="H192" s="219">
        <f t="shared" si="30"/>
        <v>136.66666666666666</v>
      </c>
      <c r="I192" s="219">
        <f t="shared" si="31"/>
        <v>4.5555555555555551E-2</v>
      </c>
      <c r="J192" s="217"/>
      <c r="K192" s="220"/>
      <c r="L192" s="220"/>
      <c r="M192" s="221"/>
      <c r="N192" s="222">
        <f t="shared" si="32"/>
        <v>0</v>
      </c>
      <c r="O192" s="223"/>
      <c r="P192" s="224"/>
      <c r="Q192" s="224"/>
      <c r="R192" s="224"/>
      <c r="S192" s="224"/>
      <c r="T192" s="225"/>
      <c r="U192" s="226">
        <f t="shared" si="26"/>
        <v>9.1111111111111101E-2</v>
      </c>
      <c r="V192" s="227"/>
      <c r="W192" s="228" t="str">
        <f t="shared" si="27"/>
        <v>0</v>
      </c>
      <c r="X192" s="509"/>
      <c r="Y192" s="229">
        <f t="shared" si="28"/>
        <v>0</v>
      </c>
    </row>
    <row r="193" spans="2:25" ht="18.75" customHeight="1">
      <c r="B193" s="503"/>
      <c r="C193" s="506"/>
      <c r="D193" s="216">
        <v>21</v>
      </c>
      <c r="E193" s="216" t="s">
        <v>8258</v>
      </c>
      <c r="F193" s="217">
        <v>175</v>
      </c>
      <c r="G193" s="218">
        <f t="shared" si="29"/>
        <v>35</v>
      </c>
      <c r="H193" s="219">
        <f t="shared" si="30"/>
        <v>97.222222222222214</v>
      </c>
      <c r="I193" s="219">
        <f t="shared" si="31"/>
        <v>3.2407407407407406E-2</v>
      </c>
      <c r="J193" s="217"/>
      <c r="K193" s="220"/>
      <c r="L193" s="220"/>
      <c r="M193" s="221"/>
      <c r="N193" s="222">
        <f t="shared" si="32"/>
        <v>0</v>
      </c>
      <c r="O193" s="223"/>
      <c r="P193" s="224"/>
      <c r="Q193" s="224"/>
      <c r="R193" s="224"/>
      <c r="S193" s="224"/>
      <c r="T193" s="225"/>
      <c r="U193" s="226">
        <f t="shared" si="26"/>
        <v>6.4814814814814811E-2</v>
      </c>
      <c r="V193" s="227"/>
      <c r="W193" s="228" t="str">
        <f t="shared" si="27"/>
        <v>0</v>
      </c>
      <c r="X193" s="509"/>
      <c r="Y193" s="229">
        <f t="shared" si="28"/>
        <v>0</v>
      </c>
    </row>
    <row r="194" spans="2:25" ht="18.75" customHeight="1">
      <c r="B194" s="503"/>
      <c r="C194" s="506"/>
      <c r="D194" s="216">
        <v>22</v>
      </c>
      <c r="E194" s="216" t="s">
        <v>8259</v>
      </c>
      <c r="F194" s="217">
        <v>60</v>
      </c>
      <c r="G194" s="218">
        <f t="shared" si="29"/>
        <v>12</v>
      </c>
      <c r="H194" s="219">
        <f t="shared" si="30"/>
        <v>33.333333333333336</v>
      </c>
      <c r="I194" s="219">
        <f t="shared" si="31"/>
        <v>1.1111111111111112E-2</v>
      </c>
      <c r="J194" s="217"/>
      <c r="K194" s="220"/>
      <c r="L194" s="220"/>
      <c r="M194" s="221"/>
      <c r="N194" s="222">
        <f t="shared" si="32"/>
        <v>0</v>
      </c>
      <c r="O194" s="223"/>
      <c r="P194" s="224"/>
      <c r="Q194" s="224"/>
      <c r="R194" s="224"/>
      <c r="S194" s="224"/>
      <c r="T194" s="225"/>
      <c r="U194" s="226">
        <f t="shared" si="26"/>
        <v>2.2222222222222223E-2</v>
      </c>
      <c r="V194" s="227"/>
      <c r="W194" s="228" t="str">
        <f t="shared" si="27"/>
        <v>0</v>
      </c>
      <c r="X194" s="509"/>
      <c r="Y194" s="229">
        <f t="shared" si="28"/>
        <v>0</v>
      </c>
    </row>
    <row r="195" spans="2:25" ht="18.75" customHeight="1">
      <c r="B195" s="503"/>
      <c r="C195" s="506"/>
      <c r="E195" s="216"/>
      <c r="F195" s="217"/>
      <c r="G195" s="218">
        <f t="shared" si="29"/>
        <v>0</v>
      </c>
      <c r="H195" s="219">
        <f t="shared" si="30"/>
        <v>0</v>
      </c>
      <c r="I195" s="219">
        <f t="shared" si="31"/>
        <v>0</v>
      </c>
      <c r="J195" s="217"/>
      <c r="K195" s="220"/>
      <c r="L195" s="220"/>
      <c r="M195" s="221"/>
      <c r="N195" s="222">
        <f t="shared" si="32"/>
        <v>0</v>
      </c>
      <c r="O195" s="223"/>
      <c r="P195" s="224"/>
      <c r="Q195" s="224"/>
      <c r="R195" s="224"/>
      <c r="S195" s="224"/>
      <c r="T195" s="225"/>
      <c r="U195" s="226">
        <f t="shared" si="26"/>
        <v>0</v>
      </c>
      <c r="V195" s="227"/>
      <c r="W195" s="228" t="str">
        <f t="shared" si="27"/>
        <v>0</v>
      </c>
      <c r="X195" s="509"/>
      <c r="Y195" s="229">
        <f t="shared" si="28"/>
        <v>0</v>
      </c>
    </row>
    <row r="196" spans="2:25" ht="18.75" customHeight="1">
      <c r="B196" s="503"/>
      <c r="C196" s="506"/>
      <c r="D196" s="216">
        <v>1</v>
      </c>
      <c r="E196" s="216" t="s">
        <v>5148</v>
      </c>
      <c r="F196" s="217">
        <v>1412</v>
      </c>
      <c r="G196" s="218">
        <f t="shared" si="29"/>
        <v>282.39999999999998</v>
      </c>
      <c r="H196" s="219">
        <f t="shared" si="30"/>
        <v>784.44444444444446</v>
      </c>
      <c r="I196" s="219">
        <f t="shared" si="31"/>
        <v>0.26148148148148148</v>
      </c>
      <c r="J196" s="217"/>
      <c r="K196" s="220"/>
      <c r="L196" s="220"/>
      <c r="M196" s="221"/>
      <c r="N196" s="222">
        <f t="shared" si="32"/>
        <v>0</v>
      </c>
      <c r="O196" s="223"/>
      <c r="P196" s="224"/>
      <c r="Q196" s="224"/>
      <c r="R196" s="224"/>
      <c r="S196" s="224"/>
      <c r="T196" s="225"/>
      <c r="U196" s="226">
        <f t="shared" si="26"/>
        <v>0.52296296296296296</v>
      </c>
      <c r="V196" s="227"/>
      <c r="W196" s="228" t="str">
        <f t="shared" si="27"/>
        <v>0</v>
      </c>
      <c r="X196" s="509"/>
      <c r="Y196" s="229">
        <f t="shared" si="28"/>
        <v>0</v>
      </c>
    </row>
    <row r="197" spans="2:25" ht="18.75" customHeight="1">
      <c r="B197" s="503"/>
      <c r="C197" s="506"/>
      <c r="D197" s="216">
        <v>2</v>
      </c>
      <c r="E197" s="216" t="s">
        <v>8260</v>
      </c>
      <c r="F197" s="217">
        <v>725</v>
      </c>
      <c r="G197" s="218">
        <f t="shared" si="29"/>
        <v>145</v>
      </c>
      <c r="H197" s="219">
        <f t="shared" si="30"/>
        <v>402.77777777777777</v>
      </c>
      <c r="I197" s="219">
        <f t="shared" si="31"/>
        <v>0.13425925925925924</v>
      </c>
      <c r="J197" s="217"/>
      <c r="K197" s="220" t="s">
        <v>8261</v>
      </c>
      <c r="L197" s="220"/>
      <c r="M197" s="221">
        <f>SUM(H196:H206)</f>
        <v>2792.2222222222217</v>
      </c>
      <c r="N197" s="222">
        <f t="shared" si="32"/>
        <v>55.844444444444434</v>
      </c>
      <c r="O197" s="223">
        <v>120</v>
      </c>
      <c r="P197" s="224" t="s">
        <v>12</v>
      </c>
      <c r="Q197" s="224" t="s">
        <v>8086</v>
      </c>
      <c r="R197" s="224" t="s">
        <v>1064</v>
      </c>
      <c r="S197" s="224"/>
      <c r="T197" s="225" t="s">
        <v>8087</v>
      </c>
      <c r="U197" s="226">
        <f t="shared" si="26"/>
        <v>0.26851851851851849</v>
      </c>
      <c r="V197" s="227">
        <f>SUM(U196:U206)</f>
        <v>1.8614814814814815</v>
      </c>
      <c r="W197" s="228" t="str">
        <f t="shared" si="27"/>
        <v>2</v>
      </c>
      <c r="X197" s="509"/>
      <c r="Y197" s="229">
        <f t="shared" si="28"/>
        <v>1</v>
      </c>
    </row>
    <row r="198" spans="2:25" ht="18.75" customHeight="1">
      <c r="B198" s="503"/>
      <c r="C198" s="506"/>
      <c r="D198" s="216">
        <v>3</v>
      </c>
      <c r="E198" s="216" t="s">
        <v>952</v>
      </c>
      <c r="F198" s="217">
        <v>780</v>
      </c>
      <c r="G198" s="218">
        <f t="shared" si="29"/>
        <v>156</v>
      </c>
      <c r="H198" s="219">
        <f t="shared" si="30"/>
        <v>433.33333333333331</v>
      </c>
      <c r="I198" s="219">
        <f t="shared" si="31"/>
        <v>0.14444444444444443</v>
      </c>
      <c r="J198" s="217"/>
      <c r="K198" s="220"/>
      <c r="L198" s="220"/>
      <c r="M198" s="221"/>
      <c r="N198" s="222">
        <f t="shared" si="32"/>
        <v>0</v>
      </c>
      <c r="O198" s="223"/>
      <c r="P198" s="224"/>
      <c r="Q198" s="224"/>
      <c r="R198" s="224"/>
      <c r="S198" s="224"/>
      <c r="T198" s="225"/>
      <c r="U198" s="226">
        <f t="shared" si="26"/>
        <v>0.28888888888888886</v>
      </c>
      <c r="V198" s="227"/>
      <c r="W198" s="228" t="str">
        <f t="shared" si="27"/>
        <v>0</v>
      </c>
      <c r="X198" s="509"/>
      <c r="Y198" s="229">
        <f t="shared" si="28"/>
        <v>0</v>
      </c>
    </row>
    <row r="199" spans="2:25" ht="18.75" customHeight="1">
      <c r="B199" s="503"/>
      <c r="C199" s="506"/>
      <c r="D199" s="216">
        <v>4</v>
      </c>
      <c r="E199" s="216" t="s">
        <v>8262</v>
      </c>
      <c r="F199" s="217">
        <v>812</v>
      </c>
      <c r="G199" s="218">
        <f t="shared" si="29"/>
        <v>162.4</v>
      </c>
      <c r="H199" s="219">
        <f t="shared" si="30"/>
        <v>451.11111111111109</v>
      </c>
      <c r="I199" s="219">
        <f t="shared" si="31"/>
        <v>0.15037037037037035</v>
      </c>
      <c r="J199" s="217"/>
      <c r="K199" s="220"/>
      <c r="L199" s="220"/>
      <c r="M199" s="221"/>
      <c r="N199" s="222">
        <f t="shared" si="32"/>
        <v>0</v>
      </c>
      <c r="O199" s="223"/>
      <c r="P199" s="224"/>
      <c r="Q199" s="224"/>
      <c r="R199" s="224"/>
      <c r="S199" s="224"/>
      <c r="T199" s="225"/>
      <c r="U199" s="226">
        <f t="shared" si="26"/>
        <v>0.3007407407407407</v>
      </c>
      <c r="V199" s="227"/>
      <c r="W199" s="228" t="str">
        <f t="shared" si="27"/>
        <v>0</v>
      </c>
      <c r="X199" s="509"/>
      <c r="Y199" s="229">
        <f t="shared" si="28"/>
        <v>0</v>
      </c>
    </row>
    <row r="200" spans="2:25" ht="18.75" customHeight="1">
      <c r="B200" s="503"/>
      <c r="C200" s="506"/>
      <c r="D200" s="216">
        <v>5</v>
      </c>
      <c r="E200" s="216" t="s">
        <v>8263</v>
      </c>
      <c r="F200" s="217">
        <v>200</v>
      </c>
      <c r="G200" s="218">
        <f t="shared" si="29"/>
        <v>40</v>
      </c>
      <c r="H200" s="219">
        <f t="shared" si="30"/>
        <v>111.11111111111111</v>
      </c>
      <c r="I200" s="219">
        <f t="shared" si="31"/>
        <v>3.7037037037037035E-2</v>
      </c>
      <c r="J200" s="217"/>
      <c r="K200" s="220"/>
      <c r="L200" s="220"/>
      <c r="M200" s="221"/>
      <c r="N200" s="222">
        <f t="shared" si="32"/>
        <v>0</v>
      </c>
      <c r="O200" s="223"/>
      <c r="P200" s="224"/>
      <c r="Q200" s="224"/>
      <c r="R200" s="224"/>
      <c r="S200" s="224"/>
      <c r="T200" s="225"/>
      <c r="U200" s="226">
        <f t="shared" si="26"/>
        <v>7.407407407407407E-2</v>
      </c>
      <c r="V200" s="227"/>
      <c r="W200" s="228" t="str">
        <f t="shared" si="27"/>
        <v>0</v>
      </c>
      <c r="X200" s="509"/>
      <c r="Y200" s="229">
        <f t="shared" si="28"/>
        <v>0</v>
      </c>
    </row>
    <row r="201" spans="2:25" ht="18.75" customHeight="1">
      <c r="B201" s="503"/>
      <c r="C201" s="506"/>
      <c r="D201" s="216">
        <v>6</v>
      </c>
      <c r="E201" s="216" t="s">
        <v>8264</v>
      </c>
      <c r="F201" s="217">
        <v>312</v>
      </c>
      <c r="G201" s="218">
        <f t="shared" si="29"/>
        <v>62.4</v>
      </c>
      <c r="H201" s="219">
        <f t="shared" si="30"/>
        <v>173.33333333333334</v>
      </c>
      <c r="I201" s="219">
        <f t="shared" si="31"/>
        <v>5.7777777777777782E-2</v>
      </c>
      <c r="J201" s="217"/>
      <c r="K201" s="231"/>
      <c r="L201" s="220"/>
      <c r="M201" s="221"/>
      <c r="N201" s="222">
        <f t="shared" si="32"/>
        <v>0</v>
      </c>
      <c r="O201" s="223"/>
      <c r="P201" s="224"/>
      <c r="Q201" s="224"/>
      <c r="R201" s="224"/>
      <c r="S201" s="224"/>
      <c r="T201" s="225"/>
      <c r="U201" s="226">
        <f t="shared" si="26"/>
        <v>0.11555555555555556</v>
      </c>
      <c r="V201" s="227"/>
      <c r="W201" s="228" t="str">
        <f t="shared" si="27"/>
        <v>0</v>
      </c>
      <c r="X201" s="509"/>
      <c r="Y201" s="229">
        <f t="shared" si="28"/>
        <v>0</v>
      </c>
    </row>
    <row r="202" spans="2:25" ht="18.75" customHeight="1">
      <c r="B202" s="503"/>
      <c r="C202" s="506"/>
      <c r="D202" s="216">
        <v>7</v>
      </c>
      <c r="E202" s="216" t="s">
        <v>524</v>
      </c>
      <c r="F202" s="217">
        <v>210</v>
      </c>
      <c r="G202" s="218">
        <f t="shared" si="29"/>
        <v>42</v>
      </c>
      <c r="H202" s="219">
        <f t="shared" si="30"/>
        <v>116.66666666666666</v>
      </c>
      <c r="I202" s="219">
        <f t="shared" si="31"/>
        <v>3.8888888888888883E-2</v>
      </c>
      <c r="J202" s="217"/>
      <c r="K202" s="231"/>
      <c r="L202" s="220"/>
      <c r="M202" s="221"/>
      <c r="N202" s="222">
        <f t="shared" si="32"/>
        <v>0</v>
      </c>
      <c r="U202" s="226">
        <f t="shared" si="26"/>
        <v>7.7777777777777765E-2</v>
      </c>
      <c r="V202" s="227"/>
      <c r="W202" s="228" t="str">
        <f t="shared" si="27"/>
        <v>0</v>
      </c>
      <c r="X202" s="509"/>
      <c r="Y202" s="229">
        <f t="shared" si="28"/>
        <v>0</v>
      </c>
    </row>
    <row r="203" spans="2:25" ht="18.75" customHeight="1">
      <c r="B203" s="503"/>
      <c r="C203" s="506"/>
      <c r="D203" s="216">
        <v>8</v>
      </c>
      <c r="E203" s="216" t="s">
        <v>8265</v>
      </c>
      <c r="F203" s="217">
        <v>80</v>
      </c>
      <c r="G203" s="218">
        <f t="shared" si="29"/>
        <v>16</v>
      </c>
      <c r="H203" s="219">
        <f t="shared" si="30"/>
        <v>44.444444444444443</v>
      </c>
      <c r="I203" s="219">
        <f t="shared" si="31"/>
        <v>1.4814814814814814E-2</v>
      </c>
      <c r="J203" s="217"/>
      <c r="K203" s="220"/>
      <c r="L203" s="220"/>
      <c r="M203" s="221"/>
      <c r="N203" s="222">
        <f t="shared" si="32"/>
        <v>0</v>
      </c>
      <c r="O203" s="223"/>
      <c r="P203" s="224"/>
      <c r="Q203" s="224"/>
      <c r="R203" s="224"/>
      <c r="S203" s="224"/>
      <c r="T203" s="225"/>
      <c r="U203" s="226">
        <f t="shared" si="26"/>
        <v>2.9629629629629627E-2</v>
      </c>
      <c r="V203" s="227"/>
      <c r="W203" s="228" t="str">
        <f t="shared" si="27"/>
        <v>0</v>
      </c>
      <c r="X203" s="509"/>
      <c r="Y203" s="229">
        <f t="shared" si="28"/>
        <v>0</v>
      </c>
    </row>
    <row r="204" spans="2:25" ht="18.75" customHeight="1">
      <c r="B204" s="503"/>
      <c r="C204" s="506"/>
      <c r="D204" s="216">
        <v>9</v>
      </c>
      <c r="E204" s="216" t="s">
        <v>4028</v>
      </c>
      <c r="F204" s="217">
        <v>165</v>
      </c>
      <c r="G204" s="218">
        <f t="shared" si="29"/>
        <v>33</v>
      </c>
      <c r="H204" s="219">
        <f t="shared" si="30"/>
        <v>91.666666666666671</v>
      </c>
      <c r="I204" s="219">
        <f t="shared" si="31"/>
        <v>3.0555555555555558E-2</v>
      </c>
      <c r="J204" s="217"/>
      <c r="K204" s="220"/>
      <c r="L204" s="220"/>
      <c r="M204" s="221"/>
      <c r="N204" s="222">
        <f t="shared" si="32"/>
        <v>0</v>
      </c>
      <c r="O204" s="223"/>
      <c r="P204" s="224"/>
      <c r="Q204" s="224"/>
      <c r="R204" s="224"/>
      <c r="S204" s="224"/>
      <c r="T204" s="225"/>
      <c r="U204" s="226">
        <f t="shared" si="26"/>
        <v>6.1111111111111116E-2</v>
      </c>
      <c r="V204" s="227"/>
      <c r="W204" s="228" t="str">
        <f t="shared" si="27"/>
        <v>0</v>
      </c>
      <c r="X204" s="509"/>
      <c r="Y204" s="229">
        <f t="shared" si="28"/>
        <v>0</v>
      </c>
    </row>
    <row r="205" spans="2:25" ht="18.75" customHeight="1">
      <c r="B205" s="503"/>
      <c r="C205" s="506"/>
      <c r="D205" s="216">
        <v>10</v>
      </c>
      <c r="E205" s="216" t="s">
        <v>8266</v>
      </c>
      <c r="F205" s="217">
        <v>205</v>
      </c>
      <c r="G205" s="218">
        <f t="shared" si="29"/>
        <v>41</v>
      </c>
      <c r="H205" s="219">
        <f t="shared" si="30"/>
        <v>113.88888888888889</v>
      </c>
      <c r="I205" s="219">
        <f t="shared" si="31"/>
        <v>3.7962962962962962E-2</v>
      </c>
      <c r="J205" s="217"/>
      <c r="K205" s="220"/>
      <c r="L205" s="220"/>
      <c r="M205" s="221"/>
      <c r="N205" s="222">
        <f t="shared" si="32"/>
        <v>0</v>
      </c>
      <c r="O205" s="223"/>
      <c r="P205" s="224"/>
      <c r="Q205" s="224"/>
      <c r="R205" s="224"/>
      <c r="S205" s="224"/>
      <c r="T205" s="225"/>
      <c r="U205" s="226">
        <f t="shared" si="26"/>
        <v>7.5925925925925924E-2</v>
      </c>
      <c r="V205" s="227"/>
      <c r="W205" s="228" t="str">
        <f t="shared" si="27"/>
        <v>0</v>
      </c>
      <c r="X205" s="509"/>
      <c r="Y205" s="229">
        <f t="shared" si="28"/>
        <v>0</v>
      </c>
    </row>
    <row r="206" spans="2:25" ht="18.75" customHeight="1">
      <c r="B206" s="503"/>
      <c r="C206" s="506"/>
      <c r="D206" s="216">
        <v>11</v>
      </c>
      <c r="E206" s="216" t="s">
        <v>8267</v>
      </c>
      <c r="F206" s="217">
        <v>125</v>
      </c>
      <c r="G206" s="218">
        <f t="shared" si="29"/>
        <v>25</v>
      </c>
      <c r="H206" s="219">
        <f t="shared" si="30"/>
        <v>69.444444444444443</v>
      </c>
      <c r="I206" s="219">
        <f t="shared" si="31"/>
        <v>2.3148148148148147E-2</v>
      </c>
      <c r="J206" s="217"/>
      <c r="K206" s="220"/>
      <c r="L206" s="220"/>
      <c r="M206" s="221"/>
      <c r="N206" s="222">
        <f t="shared" si="32"/>
        <v>0</v>
      </c>
      <c r="O206" s="223"/>
      <c r="P206" s="224"/>
      <c r="Q206" s="224"/>
      <c r="R206" s="224"/>
      <c r="S206" s="224"/>
      <c r="T206" s="225"/>
      <c r="U206" s="226">
        <f t="shared" si="26"/>
        <v>4.6296296296296294E-2</v>
      </c>
      <c r="V206" s="227"/>
      <c r="W206" s="228" t="str">
        <f t="shared" si="27"/>
        <v>0</v>
      </c>
      <c r="X206" s="509"/>
      <c r="Y206" s="229">
        <f t="shared" si="28"/>
        <v>0</v>
      </c>
    </row>
    <row r="207" spans="2:25" ht="18.75" customHeight="1">
      <c r="B207" s="503"/>
      <c r="C207" s="506"/>
      <c r="D207" s="216"/>
      <c r="E207" s="216"/>
      <c r="F207" s="217"/>
      <c r="G207" s="218">
        <f t="shared" si="29"/>
        <v>0</v>
      </c>
      <c r="H207" s="219">
        <f t="shared" si="30"/>
        <v>0</v>
      </c>
      <c r="I207" s="219">
        <f t="shared" si="31"/>
        <v>0</v>
      </c>
      <c r="J207" s="217"/>
      <c r="K207" s="220"/>
      <c r="L207" s="220"/>
      <c r="M207" s="221"/>
      <c r="N207" s="222">
        <f t="shared" si="32"/>
        <v>0</v>
      </c>
      <c r="O207" s="223"/>
      <c r="P207" s="224"/>
      <c r="Q207" s="224"/>
      <c r="R207" s="224"/>
      <c r="S207" s="224"/>
      <c r="T207" s="225"/>
      <c r="U207" s="226">
        <f t="shared" si="26"/>
        <v>0</v>
      </c>
      <c r="V207" s="227"/>
      <c r="W207" s="228" t="str">
        <f t="shared" si="27"/>
        <v>0</v>
      </c>
      <c r="X207" s="509"/>
      <c r="Y207" s="229">
        <f t="shared" si="28"/>
        <v>0</v>
      </c>
    </row>
    <row r="208" spans="2:25" ht="18.75" customHeight="1">
      <c r="B208" s="503"/>
      <c r="C208" s="506"/>
      <c r="D208" s="216">
        <v>1</v>
      </c>
      <c r="E208" s="216" t="s">
        <v>7512</v>
      </c>
      <c r="F208" s="217">
        <v>179</v>
      </c>
      <c r="G208" s="218">
        <f t="shared" si="29"/>
        <v>35.799999999999997</v>
      </c>
      <c r="H208" s="219">
        <f t="shared" si="30"/>
        <v>99.444444444444443</v>
      </c>
      <c r="I208" s="219">
        <f t="shared" si="31"/>
        <v>3.3148148148148149E-2</v>
      </c>
      <c r="J208" s="217"/>
      <c r="K208" s="220" t="s">
        <v>8268</v>
      </c>
      <c r="L208" s="220"/>
      <c r="M208" s="221">
        <f>SUM(H208:H229)</f>
        <v>2779.4444444444443</v>
      </c>
      <c r="N208" s="222">
        <f t="shared" si="32"/>
        <v>55.588888888888889</v>
      </c>
      <c r="O208" s="223">
        <v>120</v>
      </c>
      <c r="P208" s="224" t="s">
        <v>12</v>
      </c>
      <c r="Q208" s="224" t="s">
        <v>8086</v>
      </c>
      <c r="R208" s="224" t="s">
        <v>1064</v>
      </c>
      <c r="S208" s="224"/>
      <c r="T208" s="225" t="s">
        <v>8269</v>
      </c>
      <c r="U208" s="226">
        <f t="shared" si="26"/>
        <v>6.6296296296296298E-2</v>
      </c>
      <c r="V208" s="227">
        <f>SUM(U208:U229)</f>
        <v>1.8529629629629625</v>
      </c>
      <c r="W208" s="228" t="str">
        <f t="shared" si="27"/>
        <v>2</v>
      </c>
      <c r="X208" s="509"/>
      <c r="Y208" s="229">
        <f t="shared" si="28"/>
        <v>1</v>
      </c>
    </row>
    <row r="209" spans="2:25" ht="18.75" customHeight="1">
      <c r="B209" s="503"/>
      <c r="C209" s="506"/>
      <c r="D209" s="216">
        <v>2</v>
      </c>
      <c r="E209" s="216" t="s">
        <v>8270</v>
      </c>
      <c r="F209" s="217">
        <v>197</v>
      </c>
      <c r="G209" s="218">
        <f t="shared" si="29"/>
        <v>39.4</v>
      </c>
      <c r="H209" s="219">
        <f t="shared" si="30"/>
        <v>109.44444444444444</v>
      </c>
      <c r="I209" s="219">
        <f t="shared" si="31"/>
        <v>3.6481481481481483E-2</v>
      </c>
      <c r="J209" s="217"/>
      <c r="K209" s="220"/>
      <c r="L209" s="220"/>
      <c r="M209" s="221"/>
      <c r="N209" s="222">
        <f t="shared" si="32"/>
        <v>0</v>
      </c>
      <c r="O209" s="223"/>
      <c r="P209" s="224"/>
      <c r="Q209" s="224"/>
      <c r="R209" s="224"/>
      <c r="S209" s="224"/>
      <c r="T209" s="225"/>
      <c r="U209" s="226">
        <f t="shared" si="26"/>
        <v>7.2962962962962966E-2</v>
      </c>
      <c r="V209" s="227"/>
      <c r="W209" s="228" t="str">
        <f t="shared" si="27"/>
        <v>0</v>
      </c>
      <c r="X209" s="509"/>
      <c r="Y209" s="229">
        <f t="shared" si="28"/>
        <v>0</v>
      </c>
    </row>
    <row r="210" spans="2:25" ht="18.75" customHeight="1">
      <c r="B210" s="503"/>
      <c r="C210" s="506"/>
      <c r="D210" s="216">
        <v>3</v>
      </c>
      <c r="E210" s="216" t="s">
        <v>8271</v>
      </c>
      <c r="F210" s="217">
        <v>130</v>
      </c>
      <c r="G210" s="218">
        <f t="shared" si="29"/>
        <v>26</v>
      </c>
      <c r="H210" s="219">
        <f t="shared" si="30"/>
        <v>72.222222222222214</v>
      </c>
      <c r="I210" s="219">
        <f t="shared" si="31"/>
        <v>2.4074074074074071E-2</v>
      </c>
      <c r="J210" s="217"/>
      <c r="K210" s="220"/>
      <c r="L210" s="220"/>
      <c r="M210" s="221"/>
      <c r="N210" s="222">
        <f t="shared" si="32"/>
        <v>0</v>
      </c>
      <c r="O210" s="223"/>
      <c r="P210" s="224"/>
      <c r="Q210" s="224"/>
      <c r="R210" s="224"/>
      <c r="S210" s="224"/>
      <c r="T210" s="225"/>
      <c r="U210" s="226">
        <f t="shared" si="26"/>
        <v>4.8148148148148141E-2</v>
      </c>
      <c r="V210" s="227"/>
      <c r="W210" s="228" t="str">
        <f t="shared" si="27"/>
        <v>0</v>
      </c>
      <c r="X210" s="509"/>
      <c r="Y210" s="229">
        <f t="shared" si="28"/>
        <v>0</v>
      </c>
    </row>
    <row r="211" spans="2:25" ht="18.75" customHeight="1">
      <c r="B211" s="503"/>
      <c r="C211" s="506"/>
      <c r="D211" s="216">
        <v>4</v>
      </c>
      <c r="E211" s="216" t="s">
        <v>8272</v>
      </c>
      <c r="F211" s="217">
        <v>170</v>
      </c>
      <c r="G211" s="218">
        <f t="shared" si="29"/>
        <v>34</v>
      </c>
      <c r="H211" s="219">
        <f t="shared" si="30"/>
        <v>94.444444444444443</v>
      </c>
      <c r="I211" s="219">
        <f t="shared" si="31"/>
        <v>3.1481481481481478E-2</v>
      </c>
      <c r="J211" s="427"/>
      <c r="K211" s="220"/>
      <c r="L211" s="220"/>
      <c r="M211" s="221"/>
      <c r="N211" s="222">
        <f t="shared" si="32"/>
        <v>0</v>
      </c>
      <c r="O211" s="223"/>
      <c r="P211" s="224"/>
      <c r="Q211" s="224"/>
      <c r="R211" s="224"/>
      <c r="S211" s="224"/>
      <c r="T211" s="225"/>
      <c r="U211" s="226">
        <f t="shared" si="26"/>
        <v>6.2962962962962957E-2</v>
      </c>
      <c r="V211" s="227"/>
      <c r="W211" s="228" t="str">
        <f t="shared" si="27"/>
        <v>0</v>
      </c>
      <c r="X211" s="509"/>
      <c r="Y211" s="229">
        <f t="shared" si="28"/>
        <v>0</v>
      </c>
    </row>
    <row r="212" spans="2:25" ht="18.75" customHeight="1">
      <c r="B212" s="503"/>
      <c r="C212" s="506"/>
      <c r="D212" s="216">
        <v>5</v>
      </c>
      <c r="E212" s="216" t="s">
        <v>8273</v>
      </c>
      <c r="F212" s="217">
        <v>515</v>
      </c>
      <c r="G212" s="218">
        <f t="shared" si="29"/>
        <v>103</v>
      </c>
      <c r="H212" s="219">
        <f t="shared" si="30"/>
        <v>286.11111111111109</v>
      </c>
      <c r="I212" s="219">
        <f t="shared" si="31"/>
        <v>9.5370370370370355E-2</v>
      </c>
      <c r="K212" s="231"/>
      <c r="L212" s="220"/>
      <c r="M212" s="221"/>
      <c r="N212" s="222">
        <f t="shared" si="32"/>
        <v>0</v>
      </c>
      <c r="O212" s="223"/>
      <c r="P212" s="224"/>
      <c r="Q212" s="224"/>
      <c r="R212" s="224"/>
      <c r="S212" s="224"/>
      <c r="T212" s="225"/>
      <c r="U212" s="226">
        <f t="shared" si="26"/>
        <v>0.19074074074074071</v>
      </c>
      <c r="V212" s="227"/>
      <c r="W212" s="228" t="str">
        <f t="shared" si="27"/>
        <v>0</v>
      </c>
      <c r="X212" s="509"/>
      <c r="Y212" s="229">
        <f t="shared" si="28"/>
        <v>0</v>
      </c>
    </row>
    <row r="213" spans="2:25" ht="18.75" customHeight="1">
      <c r="B213" s="503"/>
      <c r="C213" s="506"/>
      <c r="D213" s="216">
        <v>6</v>
      </c>
      <c r="E213" s="216" t="s">
        <v>8274</v>
      </c>
      <c r="F213" s="217">
        <v>329</v>
      </c>
      <c r="G213" s="218">
        <f t="shared" si="29"/>
        <v>65.8</v>
      </c>
      <c r="H213" s="219">
        <f t="shared" si="30"/>
        <v>182.77777777777777</v>
      </c>
      <c r="I213" s="219">
        <f t="shared" si="31"/>
        <v>6.0925925925925925E-2</v>
      </c>
      <c r="J213" s="427"/>
      <c r="K213" s="220"/>
      <c r="L213" s="220"/>
      <c r="M213" s="221"/>
      <c r="N213" s="222">
        <f t="shared" si="32"/>
        <v>0</v>
      </c>
      <c r="O213" s="223"/>
      <c r="P213" s="224"/>
      <c r="Q213" s="224"/>
      <c r="R213" s="224"/>
      <c r="S213" s="224"/>
      <c r="T213" s="225"/>
      <c r="U213" s="226">
        <f t="shared" si="26"/>
        <v>0.12185185185185185</v>
      </c>
      <c r="V213" s="227"/>
      <c r="W213" s="228" t="str">
        <f t="shared" si="27"/>
        <v>0</v>
      </c>
      <c r="X213" s="509"/>
      <c r="Y213" s="229">
        <f t="shared" si="28"/>
        <v>0</v>
      </c>
    </row>
    <row r="214" spans="2:25" ht="18.75" customHeight="1">
      <c r="B214" s="503"/>
      <c r="C214" s="506"/>
      <c r="D214" s="216">
        <v>7</v>
      </c>
      <c r="E214" s="216" t="s">
        <v>841</v>
      </c>
      <c r="F214" s="217">
        <v>185</v>
      </c>
      <c r="G214" s="218">
        <f t="shared" si="29"/>
        <v>37</v>
      </c>
      <c r="H214" s="219">
        <f t="shared" si="30"/>
        <v>102.77777777777777</v>
      </c>
      <c r="I214" s="219">
        <f t="shared" si="31"/>
        <v>3.425925925925926E-2</v>
      </c>
      <c r="J214" s="217"/>
      <c r="K214" s="220"/>
      <c r="L214" s="220"/>
      <c r="M214" s="221"/>
      <c r="N214" s="222">
        <f t="shared" si="32"/>
        <v>0</v>
      </c>
      <c r="O214" s="223"/>
      <c r="P214" s="224"/>
      <c r="Q214" s="224"/>
      <c r="R214" s="224"/>
      <c r="S214" s="224"/>
      <c r="T214" s="225"/>
      <c r="U214" s="226">
        <f t="shared" si="26"/>
        <v>6.851851851851852E-2</v>
      </c>
      <c r="V214" s="227"/>
      <c r="W214" s="228" t="str">
        <f t="shared" si="27"/>
        <v>0</v>
      </c>
      <c r="X214" s="509"/>
      <c r="Y214" s="229">
        <f t="shared" si="28"/>
        <v>0</v>
      </c>
    </row>
    <row r="215" spans="2:25" ht="18.75" customHeight="1">
      <c r="B215" s="503"/>
      <c r="C215" s="506"/>
      <c r="D215" s="216">
        <v>8</v>
      </c>
      <c r="E215" s="216" t="s">
        <v>3878</v>
      </c>
      <c r="F215" s="217">
        <v>410</v>
      </c>
      <c r="G215" s="218">
        <f t="shared" si="29"/>
        <v>82</v>
      </c>
      <c r="H215" s="219">
        <f t="shared" si="30"/>
        <v>227.77777777777777</v>
      </c>
      <c r="I215" s="219">
        <f t="shared" si="31"/>
        <v>7.5925925925925924E-2</v>
      </c>
      <c r="J215" s="217"/>
      <c r="K215" s="220"/>
      <c r="L215" s="220"/>
      <c r="M215" s="221"/>
      <c r="N215" s="222">
        <f t="shared" si="32"/>
        <v>0</v>
      </c>
      <c r="O215" s="223"/>
      <c r="P215" s="224"/>
      <c r="Q215" s="224"/>
      <c r="R215" s="224"/>
      <c r="S215" s="224"/>
      <c r="T215" s="225"/>
      <c r="U215" s="226">
        <f t="shared" si="26"/>
        <v>0.15185185185185185</v>
      </c>
      <c r="V215" s="227"/>
      <c r="W215" s="228" t="str">
        <f t="shared" si="27"/>
        <v>0</v>
      </c>
      <c r="X215" s="509"/>
      <c r="Y215" s="229">
        <f t="shared" si="28"/>
        <v>0</v>
      </c>
    </row>
    <row r="216" spans="2:25" ht="18.75" customHeight="1">
      <c r="B216" s="503"/>
      <c r="C216" s="506"/>
      <c r="D216" s="216">
        <v>9</v>
      </c>
      <c r="E216" s="216" t="s">
        <v>8275</v>
      </c>
      <c r="F216" s="217">
        <v>145</v>
      </c>
      <c r="G216" s="218">
        <f t="shared" si="29"/>
        <v>29</v>
      </c>
      <c r="H216" s="219">
        <f t="shared" si="30"/>
        <v>80.555555555555557</v>
      </c>
      <c r="I216" s="219">
        <f t="shared" si="31"/>
        <v>2.6851851851851852E-2</v>
      </c>
      <c r="J216" s="217"/>
      <c r="K216" s="220"/>
      <c r="L216" s="220"/>
      <c r="M216" s="221"/>
      <c r="N216" s="222">
        <f t="shared" si="32"/>
        <v>0</v>
      </c>
      <c r="O216" s="223"/>
      <c r="P216" s="224"/>
      <c r="Q216" s="224"/>
      <c r="R216" s="224"/>
      <c r="S216" s="224"/>
      <c r="T216" s="225"/>
      <c r="U216" s="226">
        <f t="shared" si="26"/>
        <v>5.3703703703703705E-2</v>
      </c>
      <c r="V216" s="227"/>
      <c r="W216" s="228" t="str">
        <f t="shared" si="27"/>
        <v>0</v>
      </c>
      <c r="X216" s="509"/>
      <c r="Y216" s="229">
        <f t="shared" si="28"/>
        <v>0</v>
      </c>
    </row>
    <row r="217" spans="2:25" ht="18.75" customHeight="1">
      <c r="B217" s="503"/>
      <c r="C217" s="506"/>
      <c r="D217" s="216">
        <v>10</v>
      </c>
      <c r="E217" s="216" t="s">
        <v>366</v>
      </c>
      <c r="F217" s="217">
        <v>139</v>
      </c>
      <c r="G217" s="218">
        <f t="shared" si="29"/>
        <v>27.8</v>
      </c>
      <c r="H217" s="219">
        <f t="shared" si="30"/>
        <v>77.222222222222214</v>
      </c>
      <c r="I217" s="219">
        <f t="shared" si="31"/>
        <v>2.5740740740740738E-2</v>
      </c>
      <c r="J217" s="217"/>
      <c r="K217" s="220"/>
      <c r="L217" s="220"/>
      <c r="M217" s="221"/>
      <c r="N217" s="222">
        <f t="shared" si="32"/>
        <v>0</v>
      </c>
      <c r="O217" s="223"/>
      <c r="P217" s="224"/>
      <c r="Q217" s="224"/>
      <c r="R217" s="224"/>
      <c r="S217" s="224"/>
      <c r="T217" s="225"/>
      <c r="U217" s="226">
        <f t="shared" si="26"/>
        <v>5.1481481481481475E-2</v>
      </c>
      <c r="V217" s="227"/>
      <c r="W217" s="228" t="str">
        <f t="shared" si="27"/>
        <v>0</v>
      </c>
      <c r="X217" s="509"/>
      <c r="Y217" s="229">
        <f t="shared" si="28"/>
        <v>0</v>
      </c>
    </row>
    <row r="218" spans="2:25" ht="18.75" customHeight="1">
      <c r="B218" s="503"/>
      <c r="C218" s="506"/>
      <c r="D218" s="216">
        <v>11</v>
      </c>
      <c r="E218" s="216" t="s">
        <v>8276</v>
      </c>
      <c r="F218" s="217">
        <v>325</v>
      </c>
      <c r="G218" s="218">
        <f t="shared" si="29"/>
        <v>65</v>
      </c>
      <c r="H218" s="219">
        <f t="shared" si="30"/>
        <v>180.55555555555554</v>
      </c>
      <c r="I218" s="219">
        <f t="shared" si="31"/>
        <v>6.0185185185185182E-2</v>
      </c>
      <c r="J218" s="217"/>
      <c r="K218" s="220"/>
      <c r="L218" s="220"/>
      <c r="M218" s="221"/>
      <c r="N218" s="222">
        <f t="shared" si="32"/>
        <v>0</v>
      </c>
      <c r="O218" s="223"/>
      <c r="P218" s="224"/>
      <c r="Q218" s="224"/>
      <c r="R218" s="224"/>
      <c r="S218" s="224"/>
      <c r="T218" s="225"/>
      <c r="U218" s="226">
        <f t="shared" si="26"/>
        <v>0.12037037037037036</v>
      </c>
      <c r="V218" s="227"/>
      <c r="W218" s="228" t="str">
        <f t="shared" si="27"/>
        <v>0</v>
      </c>
      <c r="X218" s="509"/>
      <c r="Y218" s="229">
        <f t="shared" si="28"/>
        <v>0</v>
      </c>
    </row>
    <row r="219" spans="2:25" ht="18.75" customHeight="1">
      <c r="B219" s="503"/>
      <c r="C219" s="506"/>
      <c r="D219" s="216">
        <v>12</v>
      </c>
      <c r="E219" s="216" t="s">
        <v>398</v>
      </c>
      <c r="F219" s="217">
        <v>265</v>
      </c>
      <c r="G219" s="218">
        <f t="shared" si="29"/>
        <v>53</v>
      </c>
      <c r="H219" s="219">
        <f t="shared" si="30"/>
        <v>147.22222222222223</v>
      </c>
      <c r="I219" s="219">
        <f t="shared" si="31"/>
        <v>4.9074074074074076E-2</v>
      </c>
      <c r="J219" s="217"/>
      <c r="K219" s="220"/>
      <c r="L219" s="220"/>
      <c r="M219" s="221"/>
      <c r="N219" s="222">
        <f t="shared" si="32"/>
        <v>0</v>
      </c>
      <c r="O219" s="223"/>
      <c r="P219" s="224"/>
      <c r="Q219" s="224"/>
      <c r="R219" s="224"/>
      <c r="S219" s="224"/>
      <c r="T219" s="225"/>
      <c r="U219" s="226">
        <f t="shared" si="26"/>
        <v>9.8148148148148151E-2</v>
      </c>
      <c r="V219" s="227"/>
      <c r="W219" s="228" t="str">
        <f t="shared" si="27"/>
        <v>0</v>
      </c>
      <c r="X219" s="509"/>
      <c r="Y219" s="229">
        <f t="shared" ref="Y219:Y266" si="33">W219/2</f>
        <v>0</v>
      </c>
    </row>
    <row r="220" spans="2:25" ht="18.75" customHeight="1">
      <c r="B220" s="503"/>
      <c r="C220" s="506"/>
      <c r="D220" s="216">
        <v>13</v>
      </c>
      <c r="E220" s="216" t="s">
        <v>8277</v>
      </c>
      <c r="F220" s="217">
        <v>335</v>
      </c>
      <c r="G220" s="218">
        <f t="shared" ref="G220:G266" si="34">F220/$G$15</f>
        <v>67</v>
      </c>
      <c r="H220" s="219">
        <f t="shared" ref="H220:H266" si="35">F220/$H$15</f>
        <v>186.11111111111111</v>
      </c>
      <c r="I220" s="219">
        <f t="shared" ref="I220:I266" si="36">H220/$I$15</f>
        <v>6.2037037037037036E-2</v>
      </c>
      <c r="J220" s="217"/>
      <c r="K220" s="220"/>
      <c r="L220" s="220"/>
      <c r="M220" s="221"/>
      <c r="N220" s="222">
        <f t="shared" ref="N220:N266" si="37">M220/$N$15</f>
        <v>0</v>
      </c>
      <c r="O220" s="223"/>
      <c r="P220" s="224"/>
      <c r="Q220" s="224"/>
      <c r="R220" s="224"/>
      <c r="S220" s="224"/>
      <c r="T220" s="225"/>
      <c r="U220" s="226">
        <f t="shared" si="26"/>
        <v>0.12407407407407407</v>
      </c>
      <c r="V220" s="227"/>
      <c r="W220" s="228" t="str">
        <f t="shared" si="27"/>
        <v>0</v>
      </c>
      <c r="X220" s="509"/>
      <c r="Y220" s="229">
        <f t="shared" si="33"/>
        <v>0</v>
      </c>
    </row>
    <row r="221" spans="2:25" ht="18.75" customHeight="1">
      <c r="B221" s="503"/>
      <c r="C221" s="506"/>
      <c r="D221" s="216">
        <v>14</v>
      </c>
      <c r="E221" s="216" t="s">
        <v>8278</v>
      </c>
      <c r="F221" s="217">
        <v>115</v>
      </c>
      <c r="G221" s="218">
        <f t="shared" si="34"/>
        <v>23</v>
      </c>
      <c r="H221" s="219">
        <f t="shared" si="35"/>
        <v>63.888888888888886</v>
      </c>
      <c r="I221" s="219">
        <f t="shared" si="36"/>
        <v>2.1296296296296296E-2</v>
      </c>
      <c r="J221" s="217"/>
      <c r="K221" s="220"/>
      <c r="L221" s="220"/>
      <c r="M221" s="221"/>
      <c r="N221" s="222">
        <f t="shared" si="37"/>
        <v>0</v>
      </c>
      <c r="O221" s="223"/>
      <c r="P221" s="224"/>
      <c r="Q221" s="224"/>
      <c r="R221" s="224"/>
      <c r="S221" s="224"/>
      <c r="T221" s="225"/>
      <c r="U221" s="226">
        <f t="shared" si="26"/>
        <v>4.2592592592592592E-2</v>
      </c>
      <c r="V221" s="227"/>
      <c r="W221" s="228" t="str">
        <f t="shared" si="27"/>
        <v>0</v>
      </c>
      <c r="X221" s="509"/>
      <c r="Y221" s="229">
        <f t="shared" si="33"/>
        <v>0</v>
      </c>
    </row>
    <row r="222" spans="2:25" ht="18.75" customHeight="1">
      <c r="B222" s="503"/>
      <c r="C222" s="506"/>
      <c r="D222" s="216">
        <v>15</v>
      </c>
      <c r="E222" s="216" t="s">
        <v>8279</v>
      </c>
      <c r="F222" s="217">
        <v>559</v>
      </c>
      <c r="G222" s="218">
        <f t="shared" si="34"/>
        <v>111.8</v>
      </c>
      <c r="H222" s="219">
        <f t="shared" si="35"/>
        <v>310.55555555555554</v>
      </c>
      <c r="I222" s="219">
        <f t="shared" si="36"/>
        <v>0.10351851851851851</v>
      </c>
      <c r="J222" s="217"/>
      <c r="K222" s="220"/>
      <c r="L222" s="220"/>
      <c r="M222" s="221"/>
      <c r="N222" s="222">
        <f t="shared" si="37"/>
        <v>0</v>
      </c>
      <c r="O222" s="223"/>
      <c r="P222" s="224"/>
      <c r="Q222" s="224"/>
      <c r="R222" s="224"/>
      <c r="S222" s="224"/>
      <c r="T222" s="225"/>
      <c r="U222" s="226">
        <f t="shared" si="26"/>
        <v>0.20703703703703702</v>
      </c>
      <c r="V222" s="227"/>
      <c r="W222" s="228" t="str">
        <f t="shared" si="27"/>
        <v>0</v>
      </c>
      <c r="X222" s="509"/>
      <c r="Y222" s="229">
        <f t="shared" si="33"/>
        <v>0</v>
      </c>
    </row>
    <row r="223" spans="2:25" ht="18.75" customHeight="1">
      <c r="B223" s="503"/>
      <c r="C223" s="506"/>
      <c r="D223" s="216">
        <v>16</v>
      </c>
      <c r="E223" s="216" t="s">
        <v>8280</v>
      </c>
      <c r="F223" s="217">
        <v>180</v>
      </c>
      <c r="G223" s="218">
        <f t="shared" si="34"/>
        <v>36</v>
      </c>
      <c r="H223" s="219">
        <f t="shared" si="35"/>
        <v>100</v>
      </c>
      <c r="I223" s="219">
        <f t="shared" si="36"/>
        <v>3.3333333333333333E-2</v>
      </c>
      <c r="J223" s="217"/>
      <c r="K223" s="220"/>
      <c r="L223" s="220"/>
      <c r="M223" s="232"/>
      <c r="N223" s="222">
        <f t="shared" si="37"/>
        <v>0</v>
      </c>
      <c r="O223" s="223"/>
      <c r="P223" s="224"/>
      <c r="Q223" s="224"/>
      <c r="R223" s="224"/>
      <c r="S223" s="224"/>
      <c r="T223" s="225"/>
      <c r="U223" s="226">
        <f t="shared" si="26"/>
        <v>6.6666666666666666E-2</v>
      </c>
      <c r="V223" s="227"/>
      <c r="W223" s="228" t="str">
        <f t="shared" si="27"/>
        <v>0</v>
      </c>
      <c r="X223" s="509"/>
      <c r="Y223" s="229">
        <f t="shared" si="33"/>
        <v>0</v>
      </c>
    </row>
    <row r="224" spans="2:25" ht="18.75" customHeight="1">
      <c r="B224" s="503"/>
      <c r="C224" s="506"/>
      <c r="D224" s="216">
        <v>17</v>
      </c>
      <c r="E224" s="216" t="s">
        <v>1028</v>
      </c>
      <c r="F224" s="217">
        <v>160</v>
      </c>
      <c r="G224" s="218">
        <f t="shared" si="34"/>
        <v>32</v>
      </c>
      <c r="H224" s="219">
        <f t="shared" si="35"/>
        <v>88.888888888888886</v>
      </c>
      <c r="I224" s="219">
        <f t="shared" si="36"/>
        <v>2.9629629629629627E-2</v>
      </c>
      <c r="J224" s="217"/>
      <c r="K224" s="220"/>
      <c r="L224" s="220"/>
      <c r="M224" s="232"/>
      <c r="N224" s="222">
        <f t="shared" si="37"/>
        <v>0</v>
      </c>
      <c r="O224" s="223"/>
      <c r="P224" s="224"/>
      <c r="Q224" s="224"/>
      <c r="R224" s="224"/>
      <c r="S224" s="224"/>
      <c r="T224" s="225"/>
      <c r="U224" s="226">
        <f t="shared" si="26"/>
        <v>5.9259259259259255E-2</v>
      </c>
      <c r="V224" s="227"/>
      <c r="W224" s="228" t="str">
        <f t="shared" si="27"/>
        <v>0</v>
      </c>
      <c r="X224" s="509"/>
      <c r="Y224" s="229">
        <f t="shared" si="33"/>
        <v>0</v>
      </c>
    </row>
    <row r="225" spans="2:25" ht="18.75" customHeight="1">
      <c r="B225" s="503"/>
      <c r="C225" s="506"/>
      <c r="D225" s="216">
        <v>18</v>
      </c>
      <c r="E225" s="216" t="s">
        <v>8281</v>
      </c>
      <c r="F225" s="217">
        <v>100</v>
      </c>
      <c r="G225" s="218">
        <f t="shared" si="34"/>
        <v>20</v>
      </c>
      <c r="H225" s="219">
        <f t="shared" si="35"/>
        <v>55.555555555555557</v>
      </c>
      <c r="I225" s="219">
        <f t="shared" si="36"/>
        <v>1.8518518518518517E-2</v>
      </c>
      <c r="J225" s="217"/>
      <c r="K225" s="220"/>
      <c r="L225" s="220"/>
      <c r="M225" s="232"/>
      <c r="N225" s="222">
        <f t="shared" si="37"/>
        <v>0</v>
      </c>
      <c r="O225" s="223"/>
      <c r="P225" s="224"/>
      <c r="Q225" s="224"/>
      <c r="R225" s="224"/>
      <c r="S225" s="224"/>
      <c r="T225" s="225"/>
      <c r="U225" s="226">
        <f t="shared" ref="U225:U266" si="38">H225/$U$15</f>
        <v>3.7037037037037035E-2</v>
      </c>
      <c r="V225" s="227"/>
      <c r="W225" s="228" t="str">
        <f t="shared" ref="W225:W266" si="39">IF(V225&lt;1,"0",IF(V225&lt;5,"2",IF(V225&gt;=5,"6")))</f>
        <v>0</v>
      </c>
      <c r="X225" s="509"/>
      <c r="Y225" s="229">
        <f t="shared" si="33"/>
        <v>0</v>
      </c>
    </row>
    <row r="226" spans="2:25" ht="18.75" customHeight="1">
      <c r="B226" s="503"/>
      <c r="C226" s="506"/>
      <c r="D226" s="216">
        <v>19</v>
      </c>
      <c r="E226" s="216" t="s">
        <v>8282</v>
      </c>
      <c r="F226" s="217">
        <v>40</v>
      </c>
      <c r="G226" s="218">
        <f t="shared" si="34"/>
        <v>8</v>
      </c>
      <c r="H226" s="219">
        <f t="shared" si="35"/>
        <v>22.222222222222221</v>
      </c>
      <c r="I226" s="219">
        <f t="shared" si="36"/>
        <v>7.4074074074074068E-3</v>
      </c>
      <c r="J226" s="217"/>
      <c r="K226" s="220"/>
      <c r="L226" s="220"/>
      <c r="M226" s="232"/>
      <c r="N226" s="222">
        <f t="shared" si="37"/>
        <v>0</v>
      </c>
      <c r="O226" s="223"/>
      <c r="P226" s="224"/>
      <c r="Q226" s="224"/>
      <c r="R226" s="224"/>
      <c r="S226" s="224"/>
      <c r="T226" s="225"/>
      <c r="U226" s="226">
        <f t="shared" si="38"/>
        <v>1.4814814814814814E-2</v>
      </c>
      <c r="V226" s="227"/>
      <c r="W226" s="228" t="str">
        <f t="shared" si="39"/>
        <v>0</v>
      </c>
      <c r="X226" s="509"/>
      <c r="Y226" s="229">
        <f t="shared" si="33"/>
        <v>0</v>
      </c>
    </row>
    <row r="227" spans="2:25" ht="18.75" customHeight="1">
      <c r="B227" s="503"/>
      <c r="C227" s="506"/>
      <c r="D227" s="216">
        <v>20</v>
      </c>
      <c r="E227" s="216" t="s">
        <v>3862</v>
      </c>
      <c r="F227" s="217">
        <v>115</v>
      </c>
      <c r="G227" s="218">
        <f t="shared" si="34"/>
        <v>23</v>
      </c>
      <c r="H227" s="219">
        <f t="shared" si="35"/>
        <v>63.888888888888886</v>
      </c>
      <c r="I227" s="219">
        <f t="shared" si="36"/>
        <v>2.1296296296296296E-2</v>
      </c>
      <c r="J227" s="217"/>
      <c r="K227" s="220"/>
      <c r="L227" s="220"/>
      <c r="M227" s="232"/>
      <c r="N227" s="222">
        <f t="shared" si="37"/>
        <v>0</v>
      </c>
      <c r="O227" s="223"/>
      <c r="P227" s="224"/>
      <c r="Q227" s="224"/>
      <c r="R227" s="224"/>
      <c r="S227" s="224"/>
      <c r="T227" s="225"/>
      <c r="U227" s="226">
        <f t="shared" si="38"/>
        <v>4.2592592592592592E-2</v>
      </c>
      <c r="V227" s="227"/>
      <c r="W227" s="228" t="str">
        <f t="shared" si="39"/>
        <v>0</v>
      </c>
      <c r="X227" s="509"/>
      <c r="Y227" s="229">
        <f t="shared" si="33"/>
        <v>0</v>
      </c>
    </row>
    <row r="228" spans="2:25" ht="18.75" customHeight="1">
      <c r="B228" s="503"/>
      <c r="C228" s="506"/>
      <c r="D228" s="216">
        <v>21</v>
      </c>
      <c r="E228" s="216" t="s">
        <v>8283</v>
      </c>
      <c r="F228" s="217">
        <v>110</v>
      </c>
      <c r="G228" s="218">
        <f t="shared" si="34"/>
        <v>22</v>
      </c>
      <c r="H228" s="219">
        <f t="shared" si="35"/>
        <v>61.111111111111107</v>
      </c>
      <c r="I228" s="219">
        <f t="shared" si="36"/>
        <v>2.0370370370370369E-2</v>
      </c>
      <c r="J228" s="217"/>
      <c r="K228" s="220"/>
      <c r="L228" s="220"/>
      <c r="M228" s="232"/>
      <c r="N228" s="222">
        <f t="shared" si="37"/>
        <v>0</v>
      </c>
      <c r="O228" s="223"/>
      <c r="P228" s="224"/>
      <c r="Q228" s="224"/>
      <c r="R228" s="224"/>
      <c r="S228" s="224"/>
      <c r="T228" s="225"/>
      <c r="U228" s="226">
        <f t="shared" si="38"/>
        <v>4.0740740740740737E-2</v>
      </c>
      <c r="V228" s="227"/>
      <c r="W228" s="228" t="str">
        <f t="shared" si="39"/>
        <v>0</v>
      </c>
      <c r="X228" s="509"/>
      <c r="Y228" s="229">
        <f t="shared" si="33"/>
        <v>0</v>
      </c>
    </row>
    <row r="229" spans="2:25" ht="18.75" customHeight="1">
      <c r="B229" s="503"/>
      <c r="C229" s="506"/>
      <c r="D229" s="216">
        <v>22</v>
      </c>
      <c r="E229" s="216" t="s">
        <v>8284</v>
      </c>
      <c r="F229" s="217">
        <v>300</v>
      </c>
      <c r="G229" s="218">
        <f t="shared" si="34"/>
        <v>60</v>
      </c>
      <c r="H229" s="219">
        <f t="shared" si="35"/>
        <v>166.66666666666666</v>
      </c>
      <c r="I229" s="219">
        <f t="shared" si="36"/>
        <v>5.5555555555555552E-2</v>
      </c>
      <c r="J229" s="217"/>
      <c r="K229" s="220"/>
      <c r="L229" s="220"/>
      <c r="M229" s="232"/>
      <c r="N229" s="222">
        <f t="shared" si="37"/>
        <v>0</v>
      </c>
      <c r="O229" s="223"/>
      <c r="P229" s="224"/>
      <c r="Q229" s="224"/>
      <c r="R229" s="224"/>
      <c r="S229" s="224"/>
      <c r="T229" s="225"/>
      <c r="U229" s="226">
        <f t="shared" si="38"/>
        <v>0.1111111111111111</v>
      </c>
      <c r="V229" s="227"/>
      <c r="W229" s="228" t="str">
        <f t="shared" si="39"/>
        <v>0</v>
      </c>
      <c r="X229" s="509"/>
      <c r="Y229" s="229">
        <f t="shared" si="33"/>
        <v>0</v>
      </c>
    </row>
    <row r="230" spans="2:25" ht="18.75" customHeight="1">
      <c r="B230" s="503"/>
      <c r="C230" s="506"/>
      <c r="D230" s="216"/>
      <c r="E230" s="216"/>
      <c r="F230" s="217"/>
      <c r="G230" s="218">
        <f t="shared" si="34"/>
        <v>0</v>
      </c>
      <c r="H230" s="219">
        <f t="shared" si="35"/>
        <v>0</v>
      </c>
      <c r="I230" s="219">
        <f t="shared" si="36"/>
        <v>0</v>
      </c>
      <c r="J230" s="217"/>
      <c r="K230" s="220"/>
      <c r="L230" s="220"/>
      <c r="M230" s="232"/>
      <c r="N230" s="222">
        <f t="shared" si="37"/>
        <v>0</v>
      </c>
      <c r="O230" s="223"/>
      <c r="P230" s="224"/>
      <c r="Q230" s="224"/>
      <c r="R230" s="224"/>
      <c r="S230" s="224"/>
      <c r="T230" s="225"/>
      <c r="U230" s="226">
        <f t="shared" si="38"/>
        <v>0</v>
      </c>
      <c r="V230" s="227"/>
      <c r="W230" s="228" t="str">
        <f t="shared" si="39"/>
        <v>0</v>
      </c>
      <c r="X230" s="509"/>
      <c r="Y230" s="229">
        <f t="shared" si="33"/>
        <v>0</v>
      </c>
    </row>
    <row r="231" spans="2:25" ht="18.75" customHeight="1">
      <c r="B231" s="503"/>
      <c r="C231" s="506"/>
      <c r="D231" s="216">
        <v>1</v>
      </c>
      <c r="E231" s="216" t="s">
        <v>8285</v>
      </c>
      <c r="F231" s="217">
        <v>50</v>
      </c>
      <c r="G231" s="218">
        <f t="shared" si="34"/>
        <v>10</v>
      </c>
      <c r="H231" s="219">
        <f t="shared" si="35"/>
        <v>27.777777777777779</v>
      </c>
      <c r="I231" s="219">
        <f t="shared" si="36"/>
        <v>9.2592592592592587E-3</v>
      </c>
      <c r="J231" s="217" t="s">
        <v>8286</v>
      </c>
      <c r="K231" s="220" t="s">
        <v>8286</v>
      </c>
      <c r="L231" s="220"/>
      <c r="M231" s="232">
        <f>SUM(H231:H244)</f>
        <v>2960</v>
      </c>
      <c r="N231" s="222">
        <f t="shared" si="37"/>
        <v>59.2</v>
      </c>
      <c r="O231" s="223">
        <v>120</v>
      </c>
      <c r="P231" s="224" t="s">
        <v>12</v>
      </c>
      <c r="Q231" s="224" t="s">
        <v>8086</v>
      </c>
      <c r="R231" s="224" t="s">
        <v>1064</v>
      </c>
      <c r="S231" s="224"/>
      <c r="T231" s="225" t="s">
        <v>8108</v>
      </c>
      <c r="U231" s="226">
        <f t="shared" si="38"/>
        <v>1.8518518518518517E-2</v>
      </c>
      <c r="V231" s="227">
        <f>SUM(U231:U244)</f>
        <v>1.9733333333333336</v>
      </c>
      <c r="W231" s="228" t="str">
        <f t="shared" si="39"/>
        <v>2</v>
      </c>
      <c r="X231" s="509"/>
      <c r="Y231" s="229">
        <f t="shared" si="33"/>
        <v>1</v>
      </c>
    </row>
    <row r="232" spans="2:25" ht="18.75" customHeight="1">
      <c r="B232" s="503"/>
      <c r="C232" s="506"/>
      <c r="D232" s="216">
        <v>2</v>
      </c>
      <c r="E232" s="216" t="s">
        <v>8287</v>
      </c>
      <c r="F232" s="217">
        <v>150</v>
      </c>
      <c r="G232" s="218">
        <f t="shared" si="34"/>
        <v>30</v>
      </c>
      <c r="H232" s="219">
        <f t="shared" si="35"/>
        <v>83.333333333333329</v>
      </c>
      <c r="I232" s="219">
        <f t="shared" si="36"/>
        <v>2.7777777777777776E-2</v>
      </c>
      <c r="J232" s="217"/>
      <c r="K232" s="220"/>
      <c r="L232" s="220"/>
      <c r="M232" s="232"/>
      <c r="N232" s="222">
        <f t="shared" si="37"/>
        <v>0</v>
      </c>
      <c r="O232" s="223"/>
      <c r="P232" s="224"/>
      <c r="Q232" s="224"/>
      <c r="R232" s="224"/>
      <c r="S232" s="224"/>
      <c r="T232" s="225"/>
      <c r="U232" s="226">
        <f t="shared" si="38"/>
        <v>5.5555555555555552E-2</v>
      </c>
      <c r="V232" s="227"/>
      <c r="W232" s="228" t="str">
        <f t="shared" si="39"/>
        <v>0</v>
      </c>
      <c r="X232" s="509"/>
      <c r="Y232" s="229">
        <f t="shared" si="33"/>
        <v>0</v>
      </c>
    </row>
    <row r="233" spans="2:25" ht="18.75" customHeight="1">
      <c r="B233" s="503"/>
      <c r="C233" s="506"/>
      <c r="D233" s="216">
        <v>3</v>
      </c>
      <c r="E233" s="216" t="s">
        <v>855</v>
      </c>
      <c r="F233" s="217">
        <v>310</v>
      </c>
      <c r="G233" s="218">
        <f t="shared" si="34"/>
        <v>62</v>
      </c>
      <c r="H233" s="219">
        <f t="shared" si="35"/>
        <v>172.22222222222223</v>
      </c>
      <c r="I233" s="219">
        <f t="shared" si="36"/>
        <v>5.7407407407407407E-2</v>
      </c>
      <c r="J233" s="217"/>
      <c r="K233" s="220"/>
      <c r="L233" s="220"/>
      <c r="M233" s="232"/>
      <c r="N233" s="222">
        <f t="shared" si="37"/>
        <v>0</v>
      </c>
      <c r="O233" s="223"/>
      <c r="P233" s="224"/>
      <c r="Q233" s="224"/>
      <c r="R233" s="224"/>
      <c r="S233" s="224"/>
      <c r="T233" s="225"/>
      <c r="U233" s="226">
        <f t="shared" si="38"/>
        <v>0.11481481481481481</v>
      </c>
      <c r="V233" s="227"/>
      <c r="W233" s="228" t="str">
        <f t="shared" si="39"/>
        <v>0</v>
      </c>
      <c r="X233" s="509"/>
      <c r="Y233" s="229">
        <f t="shared" si="33"/>
        <v>0</v>
      </c>
    </row>
    <row r="234" spans="2:25" ht="18.75" customHeight="1">
      <c r="B234" s="503"/>
      <c r="C234" s="506"/>
      <c r="D234" s="216">
        <v>4</v>
      </c>
      <c r="E234" s="216" t="s">
        <v>8288</v>
      </c>
      <c r="F234" s="217">
        <v>310</v>
      </c>
      <c r="G234" s="218">
        <f t="shared" si="34"/>
        <v>62</v>
      </c>
      <c r="H234" s="219">
        <f t="shared" si="35"/>
        <v>172.22222222222223</v>
      </c>
      <c r="I234" s="219">
        <f t="shared" si="36"/>
        <v>5.7407407407407407E-2</v>
      </c>
      <c r="J234" s="217"/>
      <c r="K234" s="220"/>
      <c r="L234" s="220"/>
      <c r="M234" s="221"/>
      <c r="N234" s="222">
        <f t="shared" si="37"/>
        <v>0</v>
      </c>
      <c r="O234" s="223"/>
      <c r="P234" s="224"/>
      <c r="Q234" s="224"/>
      <c r="R234" s="224"/>
      <c r="S234" s="224"/>
      <c r="T234" s="225"/>
      <c r="U234" s="226">
        <f t="shared" si="38"/>
        <v>0.11481481481481481</v>
      </c>
      <c r="V234" s="227"/>
      <c r="W234" s="228" t="str">
        <f t="shared" si="39"/>
        <v>0</v>
      </c>
      <c r="X234" s="509"/>
      <c r="Y234" s="229">
        <f t="shared" si="33"/>
        <v>0</v>
      </c>
    </row>
    <row r="235" spans="2:25" ht="18.75" customHeight="1">
      <c r="B235" s="503"/>
      <c r="C235" s="506"/>
      <c r="D235" s="216">
        <v>5</v>
      </c>
      <c r="E235" s="216" t="s">
        <v>8289</v>
      </c>
      <c r="F235" s="217">
        <v>300</v>
      </c>
      <c r="G235" s="218">
        <f t="shared" si="34"/>
        <v>60</v>
      </c>
      <c r="H235" s="219">
        <f t="shared" si="35"/>
        <v>166.66666666666666</v>
      </c>
      <c r="I235" s="219">
        <f t="shared" si="36"/>
        <v>5.5555555555555552E-2</v>
      </c>
      <c r="J235" s="217"/>
      <c r="K235" s="220"/>
      <c r="L235" s="220"/>
      <c r="M235" s="221"/>
      <c r="N235" s="222">
        <f t="shared" si="37"/>
        <v>0</v>
      </c>
      <c r="O235" s="223"/>
      <c r="P235" s="224"/>
      <c r="Q235" s="224"/>
      <c r="R235" s="224"/>
      <c r="S235" s="224"/>
      <c r="T235" s="225"/>
      <c r="U235" s="226">
        <f t="shared" si="38"/>
        <v>0.1111111111111111</v>
      </c>
      <c r="V235" s="227"/>
      <c r="W235" s="228" t="str">
        <f t="shared" si="39"/>
        <v>0</v>
      </c>
      <c r="X235" s="509"/>
      <c r="Y235" s="229">
        <f t="shared" si="33"/>
        <v>0</v>
      </c>
    </row>
    <row r="236" spans="2:25" ht="18.75" customHeight="1">
      <c r="B236" s="503"/>
      <c r="C236" s="506"/>
      <c r="D236" s="216">
        <v>6</v>
      </c>
      <c r="E236" s="216" t="s">
        <v>8290</v>
      </c>
      <c r="F236" s="217">
        <v>500</v>
      </c>
      <c r="G236" s="218">
        <f t="shared" si="34"/>
        <v>100</v>
      </c>
      <c r="H236" s="219">
        <f t="shared" si="35"/>
        <v>277.77777777777777</v>
      </c>
      <c r="I236" s="219">
        <f t="shared" si="36"/>
        <v>9.2592592592592587E-2</v>
      </c>
      <c r="J236" s="217"/>
      <c r="K236" s="220"/>
      <c r="L236" s="220"/>
      <c r="M236" s="221"/>
      <c r="N236" s="222">
        <f t="shared" si="37"/>
        <v>0</v>
      </c>
      <c r="O236" s="223"/>
      <c r="P236" s="224"/>
      <c r="Q236" s="224"/>
      <c r="R236" s="224"/>
      <c r="S236" s="224"/>
      <c r="T236" s="225"/>
      <c r="U236" s="226">
        <f t="shared" si="38"/>
        <v>0.18518518518518517</v>
      </c>
      <c r="V236" s="227"/>
      <c r="W236" s="228" t="str">
        <f t="shared" si="39"/>
        <v>0</v>
      </c>
      <c r="X236" s="509"/>
      <c r="Y236" s="229">
        <f t="shared" si="33"/>
        <v>0</v>
      </c>
    </row>
    <row r="237" spans="2:25" ht="18.75" customHeight="1">
      <c r="B237" s="503"/>
      <c r="C237" s="506"/>
      <c r="D237" s="216">
        <v>7</v>
      </c>
      <c r="E237" s="216" t="s">
        <v>8291</v>
      </c>
      <c r="F237" s="217">
        <v>350</v>
      </c>
      <c r="G237" s="218">
        <f t="shared" si="34"/>
        <v>70</v>
      </c>
      <c r="H237" s="219">
        <f t="shared" si="35"/>
        <v>194.44444444444443</v>
      </c>
      <c r="I237" s="219">
        <f t="shared" si="36"/>
        <v>6.4814814814814811E-2</v>
      </c>
      <c r="J237" s="217"/>
      <c r="K237" s="220"/>
      <c r="L237" s="220"/>
      <c r="M237" s="221"/>
      <c r="N237" s="222">
        <f t="shared" si="37"/>
        <v>0</v>
      </c>
      <c r="O237" s="223"/>
      <c r="P237" s="224"/>
      <c r="Q237" s="224"/>
      <c r="R237" s="224"/>
      <c r="S237" s="224"/>
      <c r="T237" s="225"/>
      <c r="U237" s="226">
        <f t="shared" si="38"/>
        <v>0.12962962962962962</v>
      </c>
      <c r="V237" s="227"/>
      <c r="W237" s="228" t="str">
        <f t="shared" si="39"/>
        <v>0</v>
      </c>
      <c r="X237" s="509"/>
      <c r="Y237" s="229">
        <f t="shared" si="33"/>
        <v>0</v>
      </c>
    </row>
    <row r="238" spans="2:25" ht="18.75" customHeight="1">
      <c r="B238" s="503"/>
      <c r="C238" s="506"/>
      <c r="D238" s="216">
        <v>8</v>
      </c>
      <c r="E238" s="216" t="s">
        <v>8292</v>
      </c>
      <c r="F238" s="217">
        <v>300</v>
      </c>
      <c r="G238" s="218">
        <f t="shared" si="34"/>
        <v>60</v>
      </c>
      <c r="H238" s="219">
        <f t="shared" si="35"/>
        <v>166.66666666666666</v>
      </c>
      <c r="I238" s="219">
        <f t="shared" si="36"/>
        <v>5.5555555555555552E-2</v>
      </c>
      <c r="J238" s="217"/>
      <c r="K238" s="220"/>
      <c r="L238" s="220"/>
      <c r="M238" s="221"/>
      <c r="N238" s="222">
        <f t="shared" si="37"/>
        <v>0</v>
      </c>
      <c r="O238" s="223"/>
      <c r="P238" s="224"/>
      <c r="Q238" s="224"/>
      <c r="R238" s="224"/>
      <c r="S238" s="224"/>
      <c r="T238" s="225"/>
      <c r="U238" s="226">
        <f t="shared" si="38"/>
        <v>0.1111111111111111</v>
      </c>
      <c r="V238" s="227"/>
      <c r="W238" s="228" t="str">
        <f t="shared" si="39"/>
        <v>0</v>
      </c>
      <c r="X238" s="509"/>
      <c r="Y238" s="229">
        <f t="shared" si="33"/>
        <v>0</v>
      </c>
    </row>
    <row r="239" spans="2:25" ht="18.75" customHeight="1">
      <c r="B239" s="503"/>
      <c r="C239" s="506"/>
      <c r="D239" s="216">
        <v>9</v>
      </c>
      <c r="E239" s="216" t="s">
        <v>8293</v>
      </c>
      <c r="F239" s="217">
        <v>200</v>
      </c>
      <c r="G239" s="218">
        <f t="shared" si="34"/>
        <v>40</v>
      </c>
      <c r="H239" s="219">
        <f t="shared" si="35"/>
        <v>111.11111111111111</v>
      </c>
      <c r="I239" s="219">
        <f t="shared" si="36"/>
        <v>3.7037037037037035E-2</v>
      </c>
      <c r="J239" s="217"/>
      <c r="K239" s="220"/>
      <c r="L239" s="220"/>
      <c r="M239" s="221"/>
      <c r="N239" s="222">
        <f t="shared" si="37"/>
        <v>0</v>
      </c>
      <c r="O239" s="223"/>
      <c r="P239" s="224"/>
      <c r="Q239" s="224"/>
      <c r="R239" s="224"/>
      <c r="S239" s="224"/>
      <c r="T239" s="225"/>
      <c r="U239" s="226">
        <f t="shared" si="38"/>
        <v>7.407407407407407E-2</v>
      </c>
      <c r="V239" s="227"/>
      <c r="W239" s="228" t="str">
        <f t="shared" si="39"/>
        <v>0</v>
      </c>
      <c r="X239" s="509"/>
      <c r="Y239" s="229">
        <f t="shared" si="33"/>
        <v>0</v>
      </c>
    </row>
    <row r="240" spans="2:25" ht="18.75" customHeight="1">
      <c r="B240" s="503"/>
      <c r="C240" s="506"/>
      <c r="D240" s="216">
        <v>10</v>
      </c>
      <c r="E240" s="216" t="s">
        <v>456</v>
      </c>
      <c r="F240" s="217">
        <v>200</v>
      </c>
      <c r="G240" s="218">
        <f t="shared" si="34"/>
        <v>40</v>
      </c>
      <c r="H240" s="219">
        <f t="shared" si="35"/>
        <v>111.11111111111111</v>
      </c>
      <c r="I240" s="219">
        <f t="shared" si="36"/>
        <v>3.7037037037037035E-2</v>
      </c>
      <c r="J240" s="217"/>
      <c r="K240" s="220"/>
      <c r="L240" s="220"/>
      <c r="M240" s="221"/>
      <c r="N240" s="222">
        <f t="shared" si="37"/>
        <v>0</v>
      </c>
      <c r="O240" s="223"/>
      <c r="P240" s="224"/>
      <c r="Q240" s="224"/>
      <c r="R240" s="224"/>
      <c r="S240" s="224"/>
      <c r="T240" s="225"/>
      <c r="U240" s="226">
        <f t="shared" si="38"/>
        <v>7.407407407407407E-2</v>
      </c>
      <c r="V240" s="227"/>
      <c r="W240" s="228" t="str">
        <f t="shared" si="39"/>
        <v>0</v>
      </c>
      <c r="X240" s="509"/>
      <c r="Y240" s="229">
        <f t="shared" si="33"/>
        <v>0</v>
      </c>
    </row>
    <row r="241" spans="2:25" ht="18.75" customHeight="1">
      <c r="B241" s="503"/>
      <c r="C241" s="506"/>
      <c r="D241" s="216">
        <v>11</v>
      </c>
      <c r="E241" s="216" t="s">
        <v>366</v>
      </c>
      <c r="F241" s="217">
        <v>250</v>
      </c>
      <c r="G241" s="218">
        <f t="shared" si="34"/>
        <v>50</v>
      </c>
      <c r="H241" s="219">
        <f t="shared" si="35"/>
        <v>138.88888888888889</v>
      </c>
      <c r="I241" s="219">
        <f t="shared" si="36"/>
        <v>4.6296296296296294E-2</v>
      </c>
      <c r="J241" s="217"/>
      <c r="K241" s="220"/>
      <c r="L241" s="220"/>
      <c r="M241" s="221"/>
      <c r="N241" s="222">
        <f t="shared" si="37"/>
        <v>0</v>
      </c>
      <c r="O241" s="223"/>
      <c r="P241" s="224"/>
      <c r="Q241" s="224"/>
      <c r="R241" s="224"/>
      <c r="S241" s="224"/>
      <c r="T241" s="225"/>
      <c r="U241" s="226">
        <f t="shared" si="38"/>
        <v>9.2592592592592587E-2</v>
      </c>
      <c r="V241" s="227"/>
      <c r="W241" s="228" t="str">
        <f t="shared" si="39"/>
        <v>0</v>
      </c>
      <c r="X241" s="509"/>
      <c r="Y241" s="229">
        <f t="shared" si="33"/>
        <v>0</v>
      </c>
    </row>
    <row r="242" spans="2:25" ht="18.75" customHeight="1">
      <c r="B242" s="503"/>
      <c r="C242" s="506"/>
      <c r="D242" s="216">
        <v>12</v>
      </c>
      <c r="E242" s="216" t="s">
        <v>8294</v>
      </c>
      <c r="F242" s="217">
        <v>120</v>
      </c>
      <c r="G242" s="218">
        <f t="shared" si="34"/>
        <v>24</v>
      </c>
      <c r="H242" s="219">
        <f t="shared" si="35"/>
        <v>66.666666666666671</v>
      </c>
      <c r="I242" s="219">
        <f t="shared" si="36"/>
        <v>2.2222222222222223E-2</v>
      </c>
      <c r="J242" s="217"/>
      <c r="K242" s="220"/>
      <c r="L242" s="220"/>
      <c r="M242" s="221"/>
      <c r="N242" s="222">
        <f t="shared" si="37"/>
        <v>0</v>
      </c>
      <c r="O242" s="223"/>
      <c r="P242" s="224"/>
      <c r="Q242" s="224"/>
      <c r="R242" s="224"/>
      <c r="S242" s="224"/>
      <c r="T242" s="225"/>
      <c r="U242" s="226">
        <f t="shared" si="38"/>
        <v>4.4444444444444446E-2</v>
      </c>
      <c r="V242" s="227"/>
      <c r="W242" s="228" t="str">
        <f t="shared" si="39"/>
        <v>0</v>
      </c>
      <c r="X242" s="509"/>
      <c r="Y242" s="229">
        <f t="shared" si="33"/>
        <v>0</v>
      </c>
    </row>
    <row r="243" spans="2:25" ht="18.75" customHeight="1">
      <c r="B243" s="503"/>
      <c r="C243" s="506"/>
      <c r="D243" s="216">
        <v>13</v>
      </c>
      <c r="E243" s="216" t="s">
        <v>8295</v>
      </c>
      <c r="F243" s="217">
        <v>90</v>
      </c>
      <c r="G243" s="218">
        <f t="shared" si="34"/>
        <v>18</v>
      </c>
      <c r="H243" s="219">
        <f t="shared" si="35"/>
        <v>50</v>
      </c>
      <c r="I243" s="219">
        <f t="shared" si="36"/>
        <v>1.6666666666666666E-2</v>
      </c>
      <c r="J243" s="217"/>
      <c r="K243" s="220"/>
      <c r="L243" s="220"/>
      <c r="M243" s="221"/>
      <c r="N243" s="222">
        <f t="shared" si="37"/>
        <v>0</v>
      </c>
      <c r="O243" s="223"/>
      <c r="P243" s="224"/>
      <c r="Q243" s="224"/>
      <c r="R243" s="224"/>
      <c r="S243" s="224"/>
      <c r="T243" s="225"/>
      <c r="U243" s="226">
        <f t="shared" si="38"/>
        <v>3.3333333333333333E-2</v>
      </c>
      <c r="V243" s="227"/>
      <c r="W243" s="228" t="str">
        <f t="shared" si="39"/>
        <v>0</v>
      </c>
      <c r="X243" s="509"/>
      <c r="Y243" s="229">
        <f t="shared" si="33"/>
        <v>0</v>
      </c>
    </row>
    <row r="244" spans="2:25" ht="18.75" customHeight="1">
      <c r="B244" s="503"/>
      <c r="C244" s="506"/>
      <c r="D244" s="216">
        <v>14</v>
      </c>
      <c r="E244" s="216" t="s">
        <v>8296</v>
      </c>
      <c r="F244" s="217">
        <v>2198</v>
      </c>
      <c r="G244" s="218">
        <f t="shared" si="34"/>
        <v>439.6</v>
      </c>
      <c r="H244" s="219">
        <f t="shared" si="35"/>
        <v>1221.1111111111111</v>
      </c>
      <c r="I244" s="219">
        <f t="shared" si="36"/>
        <v>0.40703703703703703</v>
      </c>
      <c r="J244" s="217"/>
      <c r="K244" s="220"/>
      <c r="L244" s="220"/>
      <c r="M244" s="221"/>
      <c r="N244" s="222">
        <f t="shared" si="37"/>
        <v>0</v>
      </c>
      <c r="O244" s="223"/>
      <c r="P244" s="224"/>
      <c r="Q244" s="224"/>
      <c r="R244" s="224"/>
      <c r="S244" s="224"/>
      <c r="T244" s="225"/>
      <c r="U244" s="226">
        <f t="shared" si="38"/>
        <v>0.81407407407407406</v>
      </c>
      <c r="V244" s="227"/>
      <c r="W244" s="228" t="str">
        <f t="shared" si="39"/>
        <v>0</v>
      </c>
      <c r="X244" s="509"/>
      <c r="Y244" s="229">
        <f t="shared" si="33"/>
        <v>0</v>
      </c>
    </row>
    <row r="245" spans="2:25" ht="18.75" customHeight="1">
      <c r="B245" s="503"/>
      <c r="C245" s="506"/>
      <c r="D245" s="216"/>
      <c r="E245" s="216"/>
      <c r="F245" s="217"/>
      <c r="G245" s="218">
        <f t="shared" si="34"/>
        <v>0</v>
      </c>
      <c r="H245" s="219">
        <f t="shared" si="35"/>
        <v>0</v>
      </c>
      <c r="I245" s="219">
        <f t="shared" si="36"/>
        <v>0</v>
      </c>
      <c r="J245" s="217"/>
      <c r="K245" s="220"/>
      <c r="L245" s="220"/>
      <c r="M245" s="221"/>
      <c r="N245" s="222">
        <f t="shared" si="37"/>
        <v>0</v>
      </c>
      <c r="O245" s="223"/>
      <c r="P245" s="224"/>
      <c r="Q245" s="224"/>
      <c r="R245" s="224"/>
      <c r="S245" s="224"/>
      <c r="T245" s="225"/>
      <c r="U245" s="226">
        <f t="shared" si="38"/>
        <v>0</v>
      </c>
      <c r="V245" s="227"/>
      <c r="W245" s="228" t="str">
        <f t="shared" si="39"/>
        <v>0</v>
      </c>
      <c r="X245" s="509"/>
      <c r="Y245" s="229">
        <f t="shared" si="33"/>
        <v>0</v>
      </c>
    </row>
    <row r="246" spans="2:25" ht="18.75" customHeight="1">
      <c r="B246" s="503"/>
      <c r="C246" s="506"/>
      <c r="D246" s="216">
        <v>1</v>
      </c>
      <c r="E246" s="216" t="s">
        <v>8297</v>
      </c>
      <c r="F246" s="217">
        <v>84</v>
      </c>
      <c r="G246" s="218">
        <f t="shared" si="34"/>
        <v>16.8</v>
      </c>
      <c r="H246" s="219">
        <f t="shared" si="35"/>
        <v>46.666666666666664</v>
      </c>
      <c r="I246" s="219">
        <f t="shared" si="36"/>
        <v>1.5555555555555555E-2</v>
      </c>
      <c r="J246" s="217"/>
      <c r="K246" s="220"/>
      <c r="L246" s="220"/>
      <c r="M246" s="221"/>
      <c r="N246" s="222">
        <f t="shared" si="37"/>
        <v>0</v>
      </c>
      <c r="O246" s="223"/>
      <c r="P246" s="224"/>
      <c r="Q246" s="224"/>
      <c r="R246" s="224"/>
      <c r="S246" s="224"/>
      <c r="T246" s="225"/>
      <c r="U246" s="226">
        <f t="shared" si="38"/>
        <v>3.111111111111111E-2</v>
      </c>
      <c r="V246" s="227"/>
      <c r="W246" s="228" t="str">
        <f t="shared" si="39"/>
        <v>0</v>
      </c>
      <c r="X246" s="509"/>
      <c r="Y246" s="229">
        <f t="shared" si="33"/>
        <v>0</v>
      </c>
    </row>
    <row r="247" spans="2:25" ht="18.75" customHeight="1">
      <c r="B247" s="503"/>
      <c r="C247" s="506"/>
      <c r="D247" s="216">
        <v>2</v>
      </c>
      <c r="E247" s="216" t="s">
        <v>8298</v>
      </c>
      <c r="F247" s="217">
        <v>301</v>
      </c>
      <c r="G247" s="218">
        <f t="shared" si="34"/>
        <v>60.2</v>
      </c>
      <c r="H247" s="219">
        <f t="shared" si="35"/>
        <v>167.22222222222223</v>
      </c>
      <c r="I247" s="219">
        <f t="shared" si="36"/>
        <v>5.5740740740740743E-2</v>
      </c>
      <c r="J247" s="217"/>
      <c r="K247" s="220"/>
      <c r="L247" s="220"/>
      <c r="M247" s="221"/>
      <c r="N247" s="222">
        <f t="shared" si="37"/>
        <v>0</v>
      </c>
      <c r="O247" s="223"/>
      <c r="P247" s="224"/>
      <c r="Q247" s="224"/>
      <c r="R247" s="224"/>
      <c r="S247" s="224"/>
      <c r="T247" s="225"/>
      <c r="U247" s="226">
        <f t="shared" si="38"/>
        <v>0.11148148148148149</v>
      </c>
      <c r="V247" s="227"/>
      <c r="W247" s="228" t="str">
        <f t="shared" si="39"/>
        <v>0</v>
      </c>
      <c r="X247" s="509"/>
      <c r="Y247" s="229">
        <f t="shared" si="33"/>
        <v>0</v>
      </c>
    </row>
    <row r="248" spans="2:25" ht="18.75" customHeight="1">
      <c r="B248" s="503"/>
      <c r="C248" s="506"/>
      <c r="D248" s="216">
        <v>3</v>
      </c>
      <c r="E248" s="216" t="s">
        <v>8299</v>
      </c>
      <c r="F248" s="217">
        <v>365</v>
      </c>
      <c r="G248" s="218">
        <f t="shared" si="34"/>
        <v>73</v>
      </c>
      <c r="H248" s="219">
        <f t="shared" si="35"/>
        <v>202.77777777777777</v>
      </c>
      <c r="I248" s="219">
        <f t="shared" si="36"/>
        <v>6.7592592592592593E-2</v>
      </c>
      <c r="J248" s="217"/>
      <c r="K248" s="220"/>
      <c r="L248" s="220"/>
      <c r="M248" s="221"/>
      <c r="N248" s="222">
        <f t="shared" si="37"/>
        <v>0</v>
      </c>
      <c r="O248" s="223"/>
      <c r="P248" s="224"/>
      <c r="Q248" s="224"/>
      <c r="R248" s="224"/>
      <c r="S248" s="224"/>
      <c r="T248" s="225"/>
      <c r="U248" s="226">
        <f t="shared" si="38"/>
        <v>0.13518518518518519</v>
      </c>
      <c r="V248" s="227"/>
      <c r="W248" s="228" t="str">
        <f t="shared" si="39"/>
        <v>0</v>
      </c>
      <c r="X248" s="509"/>
      <c r="Y248" s="229">
        <f t="shared" si="33"/>
        <v>0</v>
      </c>
    </row>
    <row r="249" spans="2:25" ht="18.75" customHeight="1">
      <c r="B249" s="503"/>
      <c r="C249" s="506"/>
      <c r="D249" s="216">
        <v>4</v>
      </c>
      <c r="E249" s="216" t="s">
        <v>8300</v>
      </c>
      <c r="F249" s="217">
        <v>60</v>
      </c>
      <c r="G249" s="218">
        <f t="shared" si="34"/>
        <v>12</v>
      </c>
      <c r="H249" s="219">
        <f t="shared" si="35"/>
        <v>33.333333333333336</v>
      </c>
      <c r="I249" s="219">
        <f t="shared" si="36"/>
        <v>1.1111111111111112E-2</v>
      </c>
      <c r="J249" s="217"/>
      <c r="K249" s="220"/>
      <c r="L249" s="220"/>
      <c r="M249" s="221"/>
      <c r="N249" s="222">
        <f t="shared" si="37"/>
        <v>0</v>
      </c>
      <c r="O249" s="223"/>
      <c r="P249" s="224"/>
      <c r="Q249" s="224"/>
      <c r="R249" s="224"/>
      <c r="S249" s="224"/>
      <c r="T249" s="225"/>
      <c r="U249" s="226">
        <f t="shared" si="38"/>
        <v>2.2222222222222223E-2</v>
      </c>
      <c r="V249" s="227"/>
      <c r="W249" s="228" t="str">
        <f t="shared" si="39"/>
        <v>0</v>
      </c>
      <c r="X249" s="509"/>
      <c r="Y249" s="229">
        <f t="shared" si="33"/>
        <v>0</v>
      </c>
    </row>
    <row r="250" spans="2:25" ht="18.75" customHeight="1">
      <c r="B250" s="503"/>
      <c r="C250" s="506"/>
      <c r="D250" s="216">
        <v>5</v>
      </c>
      <c r="E250" s="216" t="s">
        <v>1036</v>
      </c>
      <c r="F250" s="217">
        <v>158</v>
      </c>
      <c r="G250" s="218">
        <f t="shared" si="34"/>
        <v>31.6</v>
      </c>
      <c r="H250" s="219">
        <f t="shared" si="35"/>
        <v>87.777777777777771</v>
      </c>
      <c r="I250" s="219">
        <f t="shared" si="36"/>
        <v>2.9259259259259256E-2</v>
      </c>
      <c r="J250" s="217"/>
      <c r="K250" s="220"/>
      <c r="L250" s="220"/>
      <c r="M250" s="221"/>
      <c r="N250" s="222">
        <f t="shared" si="37"/>
        <v>0</v>
      </c>
      <c r="O250" s="223"/>
      <c r="P250" s="224"/>
      <c r="Q250" s="224"/>
      <c r="R250" s="224"/>
      <c r="S250" s="224"/>
      <c r="T250" s="225"/>
      <c r="U250" s="226">
        <f t="shared" si="38"/>
        <v>5.8518518518518511E-2</v>
      </c>
      <c r="V250" s="227"/>
      <c r="W250" s="228" t="str">
        <f t="shared" si="39"/>
        <v>0</v>
      </c>
      <c r="X250" s="509"/>
      <c r="Y250" s="229">
        <f t="shared" si="33"/>
        <v>0</v>
      </c>
    </row>
    <row r="251" spans="2:25" ht="18.75" customHeight="1">
      <c r="B251" s="503"/>
      <c r="C251" s="506"/>
      <c r="D251" s="216">
        <v>6</v>
      </c>
      <c r="E251" s="216" t="s">
        <v>8301</v>
      </c>
      <c r="F251" s="217">
        <v>90</v>
      </c>
      <c r="G251" s="218">
        <f t="shared" si="34"/>
        <v>18</v>
      </c>
      <c r="H251" s="219">
        <f t="shared" si="35"/>
        <v>50</v>
      </c>
      <c r="I251" s="219">
        <f t="shared" si="36"/>
        <v>1.6666666666666666E-2</v>
      </c>
      <c r="J251" s="217"/>
      <c r="K251" s="220"/>
      <c r="L251" s="220"/>
      <c r="M251" s="221"/>
      <c r="N251" s="222">
        <f t="shared" si="37"/>
        <v>0</v>
      </c>
      <c r="O251" s="223"/>
      <c r="P251" s="224"/>
      <c r="Q251" s="224"/>
      <c r="R251" s="224"/>
      <c r="S251" s="224"/>
      <c r="T251" s="225"/>
      <c r="U251" s="226">
        <f t="shared" si="38"/>
        <v>3.3333333333333333E-2</v>
      </c>
      <c r="V251" s="227"/>
      <c r="W251" s="228" t="str">
        <f t="shared" si="39"/>
        <v>0</v>
      </c>
      <c r="X251" s="509"/>
      <c r="Y251" s="229">
        <f t="shared" si="33"/>
        <v>0</v>
      </c>
    </row>
    <row r="252" spans="2:25" ht="18.75" customHeight="1">
      <c r="B252" s="503"/>
      <c r="C252" s="506"/>
      <c r="D252" s="216">
        <v>7</v>
      </c>
      <c r="E252" s="216" t="s">
        <v>8302</v>
      </c>
      <c r="F252" s="217">
        <v>610</v>
      </c>
      <c r="G252" s="218">
        <f t="shared" si="34"/>
        <v>122</v>
      </c>
      <c r="H252" s="219">
        <f t="shared" si="35"/>
        <v>338.88888888888886</v>
      </c>
      <c r="I252" s="219">
        <f t="shared" si="36"/>
        <v>0.11296296296296295</v>
      </c>
      <c r="J252" s="217" t="s">
        <v>8303</v>
      </c>
      <c r="K252" s="220" t="s">
        <v>8303</v>
      </c>
      <c r="L252" s="220"/>
      <c r="M252" s="221">
        <f>SUM(H246:H264)</f>
        <v>2587.2222222222226</v>
      </c>
      <c r="N252" s="222">
        <f t="shared" si="37"/>
        <v>51.744444444444454</v>
      </c>
      <c r="O252" s="223">
        <v>140</v>
      </c>
      <c r="P252" s="224" t="s">
        <v>351</v>
      </c>
      <c r="Q252" s="224" t="s">
        <v>4646</v>
      </c>
      <c r="R252" s="224" t="s">
        <v>8304</v>
      </c>
      <c r="S252" s="224"/>
      <c r="T252" s="225" t="s">
        <v>8305</v>
      </c>
      <c r="U252" s="226">
        <f t="shared" si="38"/>
        <v>0.22592592592592589</v>
      </c>
      <c r="V252" s="227">
        <f>SUM(U246:U264)</f>
        <v>1.7248148148148148</v>
      </c>
      <c r="W252" s="228" t="str">
        <f t="shared" si="39"/>
        <v>2</v>
      </c>
      <c r="X252" s="509"/>
      <c r="Y252" s="229">
        <f t="shared" si="33"/>
        <v>1</v>
      </c>
    </row>
    <row r="253" spans="2:25" ht="18.75" customHeight="1">
      <c r="B253" s="503"/>
      <c r="C253" s="506"/>
      <c r="D253" s="216">
        <v>8</v>
      </c>
      <c r="E253" s="216" t="s">
        <v>4671</v>
      </c>
      <c r="F253" s="217">
        <v>450</v>
      </c>
      <c r="G253" s="218">
        <f t="shared" si="34"/>
        <v>90</v>
      </c>
      <c r="H253" s="219">
        <f t="shared" si="35"/>
        <v>250</v>
      </c>
      <c r="I253" s="219">
        <f t="shared" si="36"/>
        <v>8.3333333333333329E-2</v>
      </c>
      <c r="J253" s="217"/>
      <c r="K253" s="220"/>
      <c r="L253" s="220"/>
      <c r="M253" s="221"/>
      <c r="N253" s="222">
        <f t="shared" si="37"/>
        <v>0</v>
      </c>
      <c r="O253" s="223"/>
      <c r="P253" s="224"/>
      <c r="Q253" s="224"/>
      <c r="R253" s="224"/>
      <c r="S253" s="224"/>
      <c r="T253" s="225"/>
      <c r="U253" s="226">
        <f t="shared" si="38"/>
        <v>0.16666666666666666</v>
      </c>
      <c r="V253" s="227"/>
      <c r="W253" s="228" t="str">
        <f t="shared" si="39"/>
        <v>0</v>
      </c>
      <c r="X253" s="509"/>
      <c r="Y253" s="229">
        <f t="shared" si="33"/>
        <v>0</v>
      </c>
    </row>
    <row r="254" spans="2:25" ht="18.75" customHeight="1">
      <c r="B254" s="503"/>
      <c r="C254" s="506"/>
      <c r="D254" s="216">
        <v>9</v>
      </c>
      <c r="E254" s="216" t="s">
        <v>8306</v>
      </c>
      <c r="F254" s="217">
        <v>248</v>
      </c>
      <c r="G254" s="218">
        <f t="shared" si="34"/>
        <v>49.6</v>
      </c>
      <c r="H254" s="219">
        <f t="shared" si="35"/>
        <v>137.77777777777777</v>
      </c>
      <c r="I254" s="219">
        <f t="shared" si="36"/>
        <v>4.5925925925925926E-2</v>
      </c>
      <c r="J254" s="217"/>
      <c r="K254" s="220"/>
      <c r="L254" s="220"/>
      <c r="M254" s="221"/>
      <c r="N254" s="222">
        <f t="shared" si="37"/>
        <v>0</v>
      </c>
      <c r="O254" s="223"/>
      <c r="P254" s="224"/>
      <c r="Q254" s="224"/>
      <c r="R254" s="224"/>
      <c r="S254" s="224"/>
      <c r="T254" s="225"/>
      <c r="U254" s="226">
        <f t="shared" si="38"/>
        <v>9.1851851851851851E-2</v>
      </c>
      <c r="V254" s="227"/>
      <c r="W254" s="228" t="str">
        <f t="shared" si="39"/>
        <v>0</v>
      </c>
      <c r="X254" s="509"/>
      <c r="Y254" s="229">
        <f t="shared" si="33"/>
        <v>0</v>
      </c>
    </row>
    <row r="255" spans="2:25" ht="18.75" customHeight="1">
      <c r="B255" s="503"/>
      <c r="C255" s="506"/>
      <c r="D255" s="216">
        <v>10</v>
      </c>
      <c r="E255" s="216" t="s">
        <v>8307</v>
      </c>
      <c r="F255" s="217">
        <v>325</v>
      </c>
      <c r="G255" s="218">
        <f t="shared" si="34"/>
        <v>65</v>
      </c>
      <c r="H255" s="219">
        <f t="shared" si="35"/>
        <v>180.55555555555554</v>
      </c>
      <c r="I255" s="219">
        <f t="shared" si="36"/>
        <v>6.0185185185185182E-2</v>
      </c>
      <c r="J255" s="217"/>
      <c r="K255" s="220"/>
      <c r="L255" s="220"/>
      <c r="M255" s="221"/>
      <c r="N255" s="222">
        <f t="shared" si="37"/>
        <v>0</v>
      </c>
      <c r="O255" s="223"/>
      <c r="P255" s="224"/>
      <c r="Q255" s="224"/>
      <c r="R255" s="224"/>
      <c r="S255" s="224"/>
      <c r="T255" s="225"/>
      <c r="U255" s="226">
        <f t="shared" si="38"/>
        <v>0.12037037037037036</v>
      </c>
      <c r="V255" s="227"/>
      <c r="W255" s="228" t="str">
        <f t="shared" si="39"/>
        <v>0</v>
      </c>
      <c r="X255" s="509"/>
      <c r="Y255" s="229">
        <f t="shared" si="33"/>
        <v>0</v>
      </c>
    </row>
    <row r="256" spans="2:25" ht="18.75" customHeight="1">
      <c r="B256" s="503"/>
      <c r="C256" s="506"/>
      <c r="D256" s="216">
        <v>11</v>
      </c>
      <c r="E256" s="216" t="s">
        <v>8308</v>
      </c>
      <c r="F256" s="217">
        <v>467</v>
      </c>
      <c r="G256" s="218">
        <f t="shared" si="34"/>
        <v>93.4</v>
      </c>
      <c r="H256" s="219">
        <f t="shared" si="35"/>
        <v>259.44444444444446</v>
      </c>
      <c r="I256" s="219">
        <f t="shared" si="36"/>
        <v>8.6481481481481493E-2</v>
      </c>
      <c r="J256" s="217"/>
      <c r="K256" s="220"/>
      <c r="L256" s="220"/>
      <c r="M256" s="221"/>
      <c r="N256" s="222">
        <f t="shared" si="37"/>
        <v>0</v>
      </c>
      <c r="O256" s="223"/>
      <c r="P256" s="224"/>
      <c r="Q256" s="224"/>
      <c r="R256" s="224"/>
      <c r="S256" s="224"/>
      <c r="T256" s="225"/>
      <c r="U256" s="226">
        <f t="shared" si="38"/>
        <v>0.17296296296296299</v>
      </c>
      <c r="V256" s="227"/>
      <c r="W256" s="228" t="str">
        <f t="shared" si="39"/>
        <v>0</v>
      </c>
      <c r="X256" s="509"/>
      <c r="Y256" s="229">
        <f t="shared" si="33"/>
        <v>0</v>
      </c>
    </row>
    <row r="257" spans="2:25" ht="18.75" customHeight="1">
      <c r="B257" s="503"/>
      <c r="C257" s="506"/>
      <c r="D257" s="216">
        <v>12</v>
      </c>
      <c r="E257" s="216" t="s">
        <v>8309</v>
      </c>
      <c r="F257" s="217">
        <v>164</v>
      </c>
      <c r="G257" s="218">
        <f t="shared" si="34"/>
        <v>32.799999999999997</v>
      </c>
      <c r="H257" s="219">
        <f t="shared" si="35"/>
        <v>91.111111111111114</v>
      </c>
      <c r="I257" s="219">
        <f t="shared" si="36"/>
        <v>3.037037037037037E-2</v>
      </c>
      <c r="J257" s="217"/>
      <c r="K257" s="220"/>
      <c r="L257" s="220"/>
      <c r="M257" s="221"/>
      <c r="N257" s="222">
        <f t="shared" si="37"/>
        <v>0</v>
      </c>
      <c r="O257" s="223"/>
      <c r="P257" s="224"/>
      <c r="Q257" s="224"/>
      <c r="R257" s="224"/>
      <c r="S257" s="224"/>
      <c r="T257" s="225"/>
      <c r="U257" s="226">
        <f t="shared" si="38"/>
        <v>6.0740740740740741E-2</v>
      </c>
      <c r="V257" s="227"/>
      <c r="W257" s="228" t="str">
        <f t="shared" si="39"/>
        <v>0</v>
      </c>
      <c r="X257" s="509"/>
      <c r="Y257" s="229">
        <f t="shared" si="33"/>
        <v>0</v>
      </c>
    </row>
    <row r="258" spans="2:25" ht="18.75" customHeight="1">
      <c r="B258" s="503"/>
      <c r="C258" s="506"/>
      <c r="D258" s="216">
        <v>13</v>
      </c>
      <c r="E258" s="216" t="s">
        <v>8310</v>
      </c>
      <c r="F258" s="217">
        <v>480</v>
      </c>
      <c r="G258" s="218">
        <f t="shared" si="34"/>
        <v>96</v>
      </c>
      <c r="H258" s="219">
        <f t="shared" si="35"/>
        <v>266.66666666666669</v>
      </c>
      <c r="I258" s="219">
        <f t="shared" si="36"/>
        <v>8.8888888888888892E-2</v>
      </c>
      <c r="J258" s="217"/>
      <c r="K258" s="220"/>
      <c r="L258" s="220"/>
      <c r="M258" s="221"/>
      <c r="N258" s="222">
        <f t="shared" si="37"/>
        <v>0</v>
      </c>
      <c r="O258" s="223"/>
      <c r="P258" s="224"/>
      <c r="Q258" s="224"/>
      <c r="R258" s="224"/>
      <c r="S258" s="224"/>
      <c r="T258" s="225"/>
      <c r="U258" s="226">
        <f t="shared" si="38"/>
        <v>0.17777777777777778</v>
      </c>
      <c r="V258" s="227"/>
      <c r="W258" s="228" t="str">
        <f t="shared" si="39"/>
        <v>0</v>
      </c>
      <c r="X258" s="509"/>
      <c r="Y258" s="229">
        <f t="shared" si="33"/>
        <v>0</v>
      </c>
    </row>
    <row r="259" spans="2:25" ht="18.75" customHeight="1">
      <c r="B259" s="503"/>
      <c r="C259" s="506"/>
      <c r="D259" s="216">
        <v>14</v>
      </c>
      <c r="E259" s="216" t="s">
        <v>8311</v>
      </c>
      <c r="F259" s="217">
        <v>169</v>
      </c>
      <c r="G259" s="218">
        <f t="shared" si="34"/>
        <v>33.799999999999997</v>
      </c>
      <c r="H259" s="219">
        <f t="shared" si="35"/>
        <v>93.888888888888886</v>
      </c>
      <c r="I259" s="219">
        <f t="shared" si="36"/>
        <v>3.1296296296296294E-2</v>
      </c>
      <c r="J259" s="217"/>
      <c r="K259" s="220"/>
      <c r="L259" s="220"/>
      <c r="M259" s="221"/>
      <c r="N259" s="222">
        <f t="shared" si="37"/>
        <v>0</v>
      </c>
      <c r="O259" s="223"/>
      <c r="P259" s="224"/>
      <c r="Q259" s="224"/>
      <c r="R259" s="224"/>
      <c r="S259" s="224"/>
      <c r="T259" s="225"/>
      <c r="U259" s="226">
        <f t="shared" si="38"/>
        <v>6.2592592592592589E-2</v>
      </c>
      <c r="V259" s="227"/>
      <c r="W259" s="228" t="str">
        <f t="shared" si="39"/>
        <v>0</v>
      </c>
      <c r="X259" s="509"/>
      <c r="Y259" s="229">
        <f t="shared" si="33"/>
        <v>0</v>
      </c>
    </row>
    <row r="260" spans="2:25" ht="18.75" customHeight="1">
      <c r="B260" s="503"/>
      <c r="C260" s="506"/>
      <c r="D260" s="216">
        <v>15</v>
      </c>
      <c r="E260" s="216" t="s">
        <v>8312</v>
      </c>
      <c r="F260" s="217">
        <v>87</v>
      </c>
      <c r="G260" s="218">
        <f t="shared" si="34"/>
        <v>17.399999999999999</v>
      </c>
      <c r="H260" s="219">
        <f t="shared" si="35"/>
        <v>48.333333333333329</v>
      </c>
      <c r="I260" s="219">
        <f t="shared" si="36"/>
        <v>1.6111111111111111E-2</v>
      </c>
      <c r="J260" s="217"/>
      <c r="K260" s="220"/>
      <c r="L260" s="220"/>
      <c r="M260" s="221"/>
      <c r="N260" s="222">
        <f t="shared" si="37"/>
        <v>0</v>
      </c>
      <c r="O260" s="223"/>
      <c r="P260" s="224"/>
      <c r="Q260" s="224"/>
      <c r="R260" s="224"/>
      <c r="S260" s="224"/>
      <c r="T260" s="225"/>
      <c r="U260" s="226">
        <f t="shared" si="38"/>
        <v>3.2222222222222222E-2</v>
      </c>
      <c r="V260" s="227"/>
      <c r="W260" s="228" t="str">
        <f t="shared" si="39"/>
        <v>0</v>
      </c>
      <c r="X260" s="509"/>
      <c r="Y260" s="229">
        <f t="shared" si="33"/>
        <v>0</v>
      </c>
    </row>
    <row r="261" spans="2:25" ht="18.75" customHeight="1">
      <c r="B261" s="503"/>
      <c r="C261" s="506"/>
      <c r="D261" s="216">
        <v>16</v>
      </c>
      <c r="E261" s="216" t="s">
        <v>8313</v>
      </c>
      <c r="F261" s="217">
        <v>285</v>
      </c>
      <c r="G261" s="218">
        <f t="shared" si="34"/>
        <v>57</v>
      </c>
      <c r="H261" s="219">
        <f t="shared" si="35"/>
        <v>158.33333333333334</v>
      </c>
      <c r="I261" s="219">
        <f t="shared" si="36"/>
        <v>5.2777777777777778E-2</v>
      </c>
      <c r="J261" s="217"/>
      <c r="K261" s="220"/>
      <c r="L261" s="220"/>
      <c r="M261" s="221"/>
      <c r="N261" s="222">
        <f t="shared" si="37"/>
        <v>0</v>
      </c>
      <c r="O261" s="223"/>
      <c r="P261" s="224"/>
      <c r="Q261" s="224"/>
      <c r="R261" s="224"/>
      <c r="S261" s="224"/>
      <c r="T261" s="225"/>
      <c r="U261" s="226">
        <f t="shared" si="38"/>
        <v>0.10555555555555556</v>
      </c>
      <c r="V261" s="227"/>
      <c r="W261" s="228" t="str">
        <f t="shared" si="39"/>
        <v>0</v>
      </c>
      <c r="X261" s="509"/>
      <c r="Y261" s="229">
        <f t="shared" si="33"/>
        <v>0</v>
      </c>
    </row>
    <row r="262" spans="2:25" ht="18.75" customHeight="1">
      <c r="B262" s="503"/>
      <c r="C262" s="506"/>
      <c r="D262" s="216">
        <v>17</v>
      </c>
      <c r="E262" s="216" t="s">
        <v>8314</v>
      </c>
      <c r="F262" s="217">
        <v>190</v>
      </c>
      <c r="G262" s="218">
        <f t="shared" si="34"/>
        <v>38</v>
      </c>
      <c r="H262" s="219">
        <f t="shared" si="35"/>
        <v>105.55555555555556</v>
      </c>
      <c r="I262" s="219">
        <f t="shared" si="36"/>
        <v>3.5185185185185187E-2</v>
      </c>
      <c r="J262" s="217"/>
      <c r="K262" s="220"/>
      <c r="L262" s="220"/>
      <c r="M262" s="221"/>
      <c r="N262" s="222">
        <f t="shared" si="37"/>
        <v>0</v>
      </c>
      <c r="O262" s="223"/>
      <c r="P262" s="224"/>
      <c r="Q262" s="224"/>
      <c r="R262" s="224"/>
      <c r="S262" s="224"/>
      <c r="T262" s="225"/>
      <c r="U262" s="226">
        <f t="shared" si="38"/>
        <v>7.0370370370370375E-2</v>
      </c>
      <c r="V262" s="227"/>
      <c r="W262" s="228" t="str">
        <f t="shared" si="39"/>
        <v>0</v>
      </c>
      <c r="X262" s="509"/>
      <c r="Y262" s="229">
        <f t="shared" si="33"/>
        <v>0</v>
      </c>
    </row>
    <row r="263" spans="2:25" ht="18.75" customHeight="1">
      <c r="B263" s="503"/>
      <c r="C263" s="506"/>
      <c r="D263" s="216">
        <v>18</v>
      </c>
      <c r="E263" s="216" t="s">
        <v>8315</v>
      </c>
      <c r="F263" s="217">
        <v>60</v>
      </c>
      <c r="G263" s="218">
        <f t="shared" si="34"/>
        <v>12</v>
      </c>
      <c r="H263" s="219">
        <f t="shared" si="35"/>
        <v>33.333333333333336</v>
      </c>
      <c r="I263" s="219">
        <f t="shared" si="36"/>
        <v>1.1111111111111112E-2</v>
      </c>
      <c r="J263" s="217"/>
      <c r="K263" s="220"/>
      <c r="L263" s="220"/>
      <c r="M263" s="221"/>
      <c r="N263" s="222">
        <f t="shared" si="37"/>
        <v>0</v>
      </c>
      <c r="O263" s="223"/>
      <c r="P263" s="224"/>
      <c r="Q263" s="224"/>
      <c r="R263" s="224"/>
      <c r="S263" s="224"/>
      <c r="T263" s="225"/>
      <c r="U263" s="226">
        <f t="shared" si="38"/>
        <v>2.2222222222222223E-2</v>
      </c>
      <c r="V263" s="227"/>
      <c r="W263" s="228" t="str">
        <f t="shared" si="39"/>
        <v>0</v>
      </c>
      <c r="X263" s="509"/>
      <c r="Y263" s="229">
        <f t="shared" si="33"/>
        <v>0</v>
      </c>
    </row>
    <row r="264" spans="2:25" ht="18.75" customHeight="1">
      <c r="B264" s="503"/>
      <c r="C264" s="506"/>
      <c r="D264" s="216">
        <v>19</v>
      </c>
      <c r="E264" s="216" t="s">
        <v>8316</v>
      </c>
      <c r="F264" s="217">
        <v>64</v>
      </c>
      <c r="G264" s="218">
        <f t="shared" si="34"/>
        <v>12.8</v>
      </c>
      <c r="H264" s="219">
        <f t="shared" si="35"/>
        <v>35.555555555555557</v>
      </c>
      <c r="I264" s="219">
        <f t="shared" si="36"/>
        <v>1.1851851851851853E-2</v>
      </c>
      <c r="J264" s="217"/>
      <c r="K264" s="220"/>
      <c r="L264" s="220"/>
      <c r="M264" s="221"/>
      <c r="N264" s="222">
        <f t="shared" si="37"/>
        <v>0</v>
      </c>
      <c r="O264" s="223"/>
      <c r="P264" s="224"/>
      <c r="Q264" s="224"/>
      <c r="R264" s="224"/>
      <c r="S264" s="224"/>
      <c r="T264" s="225"/>
      <c r="U264" s="226">
        <f t="shared" si="38"/>
        <v>2.3703703703703706E-2</v>
      </c>
      <c r="V264" s="227"/>
      <c r="W264" s="228" t="str">
        <f t="shared" si="39"/>
        <v>0</v>
      </c>
      <c r="X264" s="509"/>
      <c r="Y264" s="229">
        <f t="shared" si="33"/>
        <v>0</v>
      </c>
    </row>
    <row r="265" spans="2:25" ht="18.75" customHeight="1">
      <c r="B265" s="503"/>
      <c r="C265" s="506"/>
      <c r="D265" s="216"/>
      <c r="E265" s="216"/>
      <c r="F265" s="217"/>
      <c r="G265" s="218">
        <f t="shared" si="34"/>
        <v>0</v>
      </c>
      <c r="H265" s="219">
        <f t="shared" si="35"/>
        <v>0</v>
      </c>
      <c r="I265" s="219">
        <f t="shared" si="36"/>
        <v>0</v>
      </c>
      <c r="J265" s="217"/>
      <c r="K265" s="220"/>
      <c r="L265" s="220"/>
      <c r="M265" s="221"/>
      <c r="N265" s="222">
        <f t="shared" si="37"/>
        <v>0</v>
      </c>
      <c r="O265" s="223"/>
      <c r="P265" s="224"/>
      <c r="Q265" s="224"/>
      <c r="R265" s="224"/>
      <c r="S265" s="224"/>
      <c r="T265" s="225"/>
      <c r="U265" s="226">
        <f t="shared" si="38"/>
        <v>0</v>
      </c>
      <c r="V265" s="227"/>
      <c r="W265" s="228" t="str">
        <f t="shared" si="39"/>
        <v>0</v>
      </c>
      <c r="X265" s="509"/>
      <c r="Y265" s="229">
        <f t="shared" si="33"/>
        <v>0</v>
      </c>
    </row>
    <row r="266" spans="2:25" ht="18.75" customHeight="1">
      <c r="B266" s="504"/>
      <c r="C266" s="507"/>
      <c r="D266" s="216"/>
      <c r="E266" s="216"/>
      <c r="F266" s="217"/>
      <c r="G266" s="218">
        <f t="shared" si="34"/>
        <v>0</v>
      </c>
      <c r="H266" s="219">
        <f t="shared" si="35"/>
        <v>0</v>
      </c>
      <c r="I266" s="219">
        <f t="shared" si="36"/>
        <v>0</v>
      </c>
      <c r="J266" s="217"/>
      <c r="K266" s="220"/>
      <c r="L266" s="220"/>
      <c r="M266" s="232"/>
      <c r="N266" s="222">
        <f t="shared" si="37"/>
        <v>0</v>
      </c>
      <c r="O266" s="231"/>
      <c r="P266" s="231"/>
      <c r="Q266" s="231"/>
      <c r="R266" s="231"/>
      <c r="S266" s="231"/>
      <c r="T266" s="225"/>
      <c r="U266" s="226">
        <f t="shared" si="38"/>
        <v>0</v>
      </c>
      <c r="V266" s="227"/>
      <c r="W266" s="228" t="str">
        <f t="shared" si="39"/>
        <v>0</v>
      </c>
      <c r="X266" s="510"/>
      <c r="Y266" s="229">
        <f t="shared" si="33"/>
        <v>0</v>
      </c>
    </row>
    <row r="267" spans="2:25">
      <c r="B267" s="233"/>
      <c r="C267" s="234" t="s">
        <v>111</v>
      </c>
      <c r="D267" s="235"/>
      <c r="E267" s="236">
        <f>COUNTA(E155:E266)</f>
        <v>105</v>
      </c>
      <c r="F267" s="236">
        <f>SUM(F155:F266)</f>
        <v>29953</v>
      </c>
      <c r="G267" s="236">
        <f>SUM(G155:G266)</f>
        <v>5990.6000000000022</v>
      </c>
      <c r="H267" s="236">
        <f>SUM(H155:H266)</f>
        <v>16640.555555555551</v>
      </c>
      <c r="I267" s="236">
        <f>SUM(I155:I266)</f>
        <v>5.5468518518518497</v>
      </c>
      <c r="J267" s="236">
        <f>COUNTA(J155:J266)</f>
        <v>3</v>
      </c>
      <c r="K267" s="236">
        <f>COUNTA(K155:K266)</f>
        <v>6</v>
      </c>
      <c r="L267" s="236">
        <f>COUNTA(L155:L266)</f>
        <v>0</v>
      </c>
      <c r="M267" s="236">
        <f>SUM(M155:M266)</f>
        <v>16640.555555555555</v>
      </c>
      <c r="N267" s="236">
        <f>SUM(N155:N266)</f>
        <v>332.81111111111113</v>
      </c>
      <c r="O267" s="237"/>
      <c r="P267" s="238">
        <f>COUNTIF(P155:P266, "YES")</f>
        <v>2</v>
      </c>
      <c r="Q267" s="237"/>
      <c r="R267" s="237"/>
      <c r="S267" s="237"/>
      <c r="T267" s="237"/>
      <c r="U267" s="236">
        <f>SUM(U155:U266)</f>
        <v>11.093703703703699</v>
      </c>
      <c r="V267" s="236">
        <f>SUM(V155:V266)</f>
        <v>11.093703703703703</v>
      </c>
      <c r="W267" s="236">
        <f t="array" ref="W267">SUM(ABS(W155:W266))</f>
        <v>12</v>
      </c>
      <c r="X267" s="238" t="str">
        <f>IF(X155&lt;0.2, "0", IF(X155&lt;=2, "2", IF(X155&gt;2, ROUND(X155,0))))</f>
        <v>2</v>
      </c>
      <c r="Y267" s="236">
        <f>SUM(Y155:Y266)</f>
        <v>6</v>
      </c>
    </row>
    <row r="268" spans="2:25" ht="18.75" customHeight="1">
      <c r="B268" s="514">
        <v>3</v>
      </c>
      <c r="C268" s="505" t="s">
        <v>8317</v>
      </c>
      <c r="D268" s="216">
        <v>1</v>
      </c>
      <c r="E268" s="216" t="s">
        <v>8318</v>
      </c>
      <c r="F268" s="217">
        <v>1784</v>
      </c>
      <c r="G268" s="218">
        <f t="shared" ref="G268" si="40">F268/$G$15</f>
        <v>356.8</v>
      </c>
      <c r="H268" s="219">
        <f t="shared" ref="H268" si="41">F268/$H$15</f>
        <v>991.11111111111109</v>
      </c>
      <c r="I268" s="219">
        <f t="shared" ref="I268" si="42">H268/$I$15</f>
        <v>0.33037037037037037</v>
      </c>
      <c r="J268" s="217" t="s">
        <v>8319</v>
      </c>
      <c r="K268" s="220" t="s">
        <v>11460</v>
      </c>
      <c r="L268" s="220"/>
      <c r="M268" s="221">
        <f>SUM(H268:H272)</f>
        <v>2003.8888888888887</v>
      </c>
      <c r="N268" s="222">
        <f t="shared" ref="N268:N372" si="43">M268/$N$15</f>
        <v>40.077777777777776</v>
      </c>
      <c r="O268" s="223">
        <v>36</v>
      </c>
      <c r="P268" s="224" t="s">
        <v>12</v>
      </c>
      <c r="Q268" s="224" t="s">
        <v>8086</v>
      </c>
      <c r="R268" s="224" t="s">
        <v>1064</v>
      </c>
      <c r="S268" s="224"/>
      <c r="T268" s="225" t="s">
        <v>8108</v>
      </c>
      <c r="U268" s="226">
        <f t="shared" ref="U268:U332" si="44">H268/$U$15</f>
        <v>0.66074074074074074</v>
      </c>
      <c r="V268" s="227">
        <f>SUM(U268:U272)</f>
        <v>1.3359259259259257</v>
      </c>
      <c r="W268" s="228" t="str">
        <f t="shared" ref="W268:W332" si="45">IF(V268&lt;1,"0",IF(V268&lt;5,"2",IF(V268&gt;=5,"6")))</f>
        <v>2</v>
      </c>
      <c r="X268" s="508">
        <f>K374/$X$15</f>
        <v>1.6666666666666667</v>
      </c>
      <c r="Y268" s="229">
        <f t="shared" ref="Y268:Y332" si="46">W268/2</f>
        <v>1</v>
      </c>
    </row>
    <row r="269" spans="2:25" ht="18.75" customHeight="1">
      <c r="B269" s="515"/>
      <c r="C269" s="506"/>
      <c r="D269" s="216">
        <v>2</v>
      </c>
      <c r="E269" s="216" t="s">
        <v>8320</v>
      </c>
      <c r="F269" s="217">
        <v>1000</v>
      </c>
      <c r="G269" s="218">
        <f t="shared" ref="G269:G333" si="47">F269/$G$15</f>
        <v>200</v>
      </c>
      <c r="H269" s="219">
        <f t="shared" ref="H269:H333" si="48">F269/$H$15</f>
        <v>555.55555555555554</v>
      </c>
      <c r="I269" s="219">
        <f t="shared" ref="I269:I333" si="49">H269/$I$15</f>
        <v>0.18518518518518517</v>
      </c>
      <c r="J269" s="217"/>
      <c r="K269" s="220"/>
      <c r="L269" s="220"/>
      <c r="M269" s="221"/>
      <c r="N269" s="222">
        <f t="shared" si="43"/>
        <v>0</v>
      </c>
      <c r="O269" s="223"/>
      <c r="P269" s="224"/>
      <c r="Q269" s="224"/>
      <c r="R269" s="224"/>
      <c r="S269" s="224"/>
      <c r="T269" s="225"/>
      <c r="U269" s="226">
        <f t="shared" si="44"/>
        <v>0.37037037037037035</v>
      </c>
      <c r="V269" s="227"/>
      <c r="W269" s="228" t="str">
        <f t="shared" si="45"/>
        <v>0</v>
      </c>
      <c r="X269" s="509"/>
      <c r="Y269" s="229">
        <f t="shared" si="46"/>
        <v>0</v>
      </c>
    </row>
    <row r="270" spans="2:25" ht="18.75" customHeight="1">
      <c r="B270" s="515"/>
      <c r="C270" s="506"/>
      <c r="D270" s="216">
        <v>3</v>
      </c>
      <c r="E270" s="216" t="s">
        <v>8321</v>
      </c>
      <c r="F270" s="217">
        <v>290</v>
      </c>
      <c r="G270" s="218">
        <f t="shared" si="47"/>
        <v>58</v>
      </c>
      <c r="H270" s="219">
        <f t="shared" si="48"/>
        <v>161.11111111111111</v>
      </c>
      <c r="I270" s="219">
        <f t="shared" si="49"/>
        <v>5.3703703703703705E-2</v>
      </c>
      <c r="J270" s="217"/>
      <c r="K270" s="220"/>
      <c r="L270" s="220"/>
      <c r="M270" s="221"/>
      <c r="N270" s="222">
        <f t="shared" si="43"/>
        <v>0</v>
      </c>
      <c r="O270" s="223"/>
      <c r="P270" s="224"/>
      <c r="Q270" s="224"/>
      <c r="R270" s="224"/>
      <c r="S270" s="224"/>
      <c r="T270" s="225"/>
      <c r="U270" s="226">
        <f t="shared" si="44"/>
        <v>0.10740740740740741</v>
      </c>
      <c r="V270" s="227"/>
      <c r="W270" s="228" t="str">
        <f t="shared" si="45"/>
        <v>0</v>
      </c>
      <c r="X270" s="509"/>
      <c r="Y270" s="229">
        <f t="shared" si="46"/>
        <v>0</v>
      </c>
    </row>
    <row r="271" spans="2:25" ht="18.75" customHeight="1">
      <c r="B271" s="515"/>
      <c r="C271" s="506"/>
      <c r="D271" s="216">
        <v>4</v>
      </c>
      <c r="E271" s="216" t="s">
        <v>8322</v>
      </c>
      <c r="F271" s="217">
        <v>444</v>
      </c>
      <c r="G271" s="218">
        <f t="shared" si="47"/>
        <v>88.8</v>
      </c>
      <c r="H271" s="219">
        <f t="shared" si="48"/>
        <v>246.66666666666666</v>
      </c>
      <c r="I271" s="219">
        <f t="shared" si="49"/>
        <v>8.2222222222222224E-2</v>
      </c>
      <c r="J271" s="217"/>
      <c r="K271" s="220"/>
      <c r="L271" s="220"/>
      <c r="M271" s="221"/>
      <c r="N271" s="222">
        <f t="shared" si="43"/>
        <v>0</v>
      </c>
      <c r="O271" s="223"/>
      <c r="P271" s="224"/>
      <c r="Q271" s="224"/>
      <c r="R271" s="224"/>
      <c r="S271" s="224"/>
      <c r="T271" s="225"/>
      <c r="U271" s="226">
        <f t="shared" si="44"/>
        <v>0.16444444444444445</v>
      </c>
      <c r="V271" s="227"/>
      <c r="W271" s="228" t="str">
        <f t="shared" si="45"/>
        <v>0</v>
      </c>
      <c r="X271" s="509"/>
      <c r="Y271" s="229">
        <f t="shared" si="46"/>
        <v>0</v>
      </c>
    </row>
    <row r="272" spans="2:25" ht="18.75" customHeight="1">
      <c r="B272" s="515"/>
      <c r="C272" s="506"/>
      <c r="D272" s="216">
        <v>5</v>
      </c>
      <c r="E272" s="216" t="s">
        <v>8323</v>
      </c>
      <c r="F272" s="217">
        <v>89</v>
      </c>
      <c r="G272" s="218">
        <f t="shared" si="47"/>
        <v>17.8</v>
      </c>
      <c r="H272" s="219">
        <f t="shared" si="48"/>
        <v>49.444444444444443</v>
      </c>
      <c r="I272" s="219">
        <f t="shared" si="49"/>
        <v>1.6481481481481482E-2</v>
      </c>
      <c r="J272" s="217"/>
      <c r="K272" s="220"/>
      <c r="L272" s="220"/>
      <c r="M272" s="221"/>
      <c r="N272" s="222">
        <f t="shared" si="43"/>
        <v>0</v>
      </c>
      <c r="O272" s="223"/>
      <c r="P272" s="224"/>
      <c r="Q272" s="224"/>
      <c r="R272" s="224"/>
      <c r="S272" s="224"/>
      <c r="T272" s="225"/>
      <c r="U272" s="226">
        <f t="shared" si="44"/>
        <v>3.2962962962962965E-2</v>
      </c>
      <c r="V272" s="227"/>
      <c r="W272" s="228" t="str">
        <f t="shared" si="45"/>
        <v>0</v>
      </c>
      <c r="X272" s="509"/>
      <c r="Y272" s="229">
        <f t="shared" si="46"/>
        <v>0</v>
      </c>
    </row>
    <row r="273" spans="2:25" ht="18.75" customHeight="1">
      <c r="B273" s="515"/>
      <c r="C273" s="506"/>
      <c r="D273" s="216"/>
      <c r="E273" s="216"/>
      <c r="F273" s="217"/>
      <c r="G273" s="218">
        <f t="shared" si="47"/>
        <v>0</v>
      </c>
      <c r="H273" s="219">
        <f t="shared" si="48"/>
        <v>0</v>
      </c>
      <c r="I273" s="219">
        <f t="shared" si="49"/>
        <v>0</v>
      </c>
      <c r="J273" s="217"/>
      <c r="K273" s="220"/>
      <c r="L273" s="220"/>
      <c r="M273" s="221"/>
      <c r="N273" s="222">
        <f t="shared" si="43"/>
        <v>0</v>
      </c>
      <c r="O273" s="223"/>
      <c r="P273" s="224"/>
      <c r="Q273" s="224"/>
      <c r="R273" s="224"/>
      <c r="S273" s="224"/>
      <c r="T273" s="225"/>
      <c r="U273" s="226">
        <f t="shared" si="44"/>
        <v>0</v>
      </c>
      <c r="V273" s="227"/>
      <c r="W273" s="228" t="str">
        <f t="shared" si="45"/>
        <v>0</v>
      </c>
      <c r="X273" s="509"/>
      <c r="Y273" s="229">
        <f t="shared" si="46"/>
        <v>0</v>
      </c>
    </row>
    <row r="274" spans="2:25" ht="18.75" customHeight="1">
      <c r="B274" s="515"/>
      <c r="C274" s="506"/>
      <c r="D274" s="216">
        <v>6</v>
      </c>
      <c r="E274" s="216" t="s">
        <v>8324</v>
      </c>
      <c r="F274" s="217">
        <v>494</v>
      </c>
      <c r="G274" s="218">
        <f t="shared" si="47"/>
        <v>98.8</v>
      </c>
      <c r="H274" s="219">
        <f t="shared" si="48"/>
        <v>274.44444444444446</v>
      </c>
      <c r="I274" s="219">
        <f t="shared" si="49"/>
        <v>9.1481481481481483E-2</v>
      </c>
      <c r="J274" s="217"/>
      <c r="K274" s="220" t="s">
        <v>11459</v>
      </c>
      <c r="L274" s="220"/>
      <c r="M274" s="221">
        <f>SUM(H274:H291)</f>
        <v>2249.4444444444448</v>
      </c>
      <c r="N274" s="222">
        <f t="shared" si="43"/>
        <v>44.988888888888894</v>
      </c>
      <c r="O274" s="223">
        <v>36</v>
      </c>
      <c r="P274" s="224" t="s">
        <v>12</v>
      </c>
      <c r="Q274" s="224" t="s">
        <v>8086</v>
      </c>
      <c r="R274" s="224" t="s">
        <v>1064</v>
      </c>
      <c r="S274" s="224"/>
      <c r="T274" s="225"/>
      <c r="U274" s="226">
        <f t="shared" si="44"/>
        <v>0.18296296296296297</v>
      </c>
      <c r="V274" s="227">
        <f>SUM(U274:U291)</f>
        <v>1.4996296296296299</v>
      </c>
      <c r="W274" s="228" t="str">
        <f t="shared" si="45"/>
        <v>2</v>
      </c>
      <c r="X274" s="509"/>
      <c r="Y274" s="229">
        <f t="shared" si="46"/>
        <v>1</v>
      </c>
    </row>
    <row r="275" spans="2:25" ht="18.75" customHeight="1">
      <c r="B275" s="515"/>
      <c r="C275" s="506"/>
      <c r="D275" s="216">
        <v>7</v>
      </c>
      <c r="E275" s="216" t="s">
        <v>8325</v>
      </c>
      <c r="F275" s="217">
        <v>140</v>
      </c>
      <c r="G275" s="218">
        <f t="shared" si="47"/>
        <v>28</v>
      </c>
      <c r="H275" s="219">
        <f t="shared" si="48"/>
        <v>77.777777777777771</v>
      </c>
      <c r="I275" s="219">
        <f t="shared" si="49"/>
        <v>2.5925925925925925E-2</v>
      </c>
      <c r="J275" s="217"/>
      <c r="K275" s="220"/>
      <c r="L275" s="220"/>
      <c r="M275" s="221"/>
      <c r="N275" s="222">
        <f t="shared" si="43"/>
        <v>0</v>
      </c>
      <c r="O275" s="223"/>
      <c r="P275" s="224"/>
      <c r="Q275" s="224"/>
      <c r="R275" s="224"/>
      <c r="S275" s="224"/>
      <c r="T275" s="225"/>
      <c r="U275" s="226">
        <f t="shared" si="44"/>
        <v>5.185185185185185E-2</v>
      </c>
      <c r="V275" s="227"/>
      <c r="W275" s="228" t="str">
        <f t="shared" si="45"/>
        <v>0</v>
      </c>
      <c r="X275" s="509"/>
      <c r="Y275" s="229">
        <f t="shared" si="46"/>
        <v>0</v>
      </c>
    </row>
    <row r="276" spans="2:25" ht="18.75" customHeight="1">
      <c r="B276" s="515"/>
      <c r="C276" s="506"/>
      <c r="D276" s="216">
        <v>8</v>
      </c>
      <c r="E276" s="216" t="s">
        <v>8326</v>
      </c>
      <c r="F276" s="217">
        <v>216</v>
      </c>
      <c r="G276" s="218">
        <f t="shared" si="47"/>
        <v>43.2</v>
      </c>
      <c r="H276" s="219">
        <f t="shared" si="48"/>
        <v>120</v>
      </c>
      <c r="I276" s="219">
        <f t="shared" si="49"/>
        <v>0.04</v>
      </c>
      <c r="J276" s="217"/>
      <c r="K276" s="220"/>
      <c r="L276" s="220"/>
      <c r="M276" s="221"/>
      <c r="N276" s="222">
        <f t="shared" si="43"/>
        <v>0</v>
      </c>
      <c r="O276" s="223"/>
      <c r="P276" s="224"/>
      <c r="Q276" s="224"/>
      <c r="R276" s="224"/>
      <c r="S276" s="224"/>
      <c r="T276" s="225"/>
      <c r="U276" s="226">
        <f t="shared" si="44"/>
        <v>0.08</v>
      </c>
      <c r="V276" s="227"/>
      <c r="W276" s="228" t="str">
        <f t="shared" si="45"/>
        <v>0</v>
      </c>
      <c r="X276" s="509"/>
      <c r="Y276" s="229">
        <f t="shared" si="46"/>
        <v>0</v>
      </c>
    </row>
    <row r="277" spans="2:25" ht="18.75" customHeight="1">
      <c r="B277" s="515"/>
      <c r="C277" s="506"/>
      <c r="D277" s="216">
        <v>9</v>
      </c>
      <c r="E277" s="216" t="s">
        <v>8327</v>
      </c>
      <c r="F277" s="217">
        <v>373</v>
      </c>
      <c r="G277" s="218">
        <f t="shared" si="47"/>
        <v>74.599999999999994</v>
      </c>
      <c r="H277" s="219">
        <f t="shared" si="48"/>
        <v>207.22222222222223</v>
      </c>
      <c r="I277" s="219">
        <f t="shared" si="49"/>
        <v>6.9074074074074079E-2</v>
      </c>
      <c r="J277" s="217"/>
      <c r="K277" s="220"/>
      <c r="L277" s="220"/>
      <c r="M277" s="221"/>
      <c r="N277" s="222">
        <f t="shared" si="43"/>
        <v>0</v>
      </c>
      <c r="O277" s="223"/>
      <c r="P277" s="224"/>
      <c r="Q277" s="224"/>
      <c r="R277" s="224"/>
      <c r="S277" s="224"/>
      <c r="T277" s="225"/>
      <c r="U277" s="226">
        <f t="shared" si="44"/>
        <v>0.13814814814814816</v>
      </c>
      <c r="V277" s="227"/>
      <c r="W277" s="228" t="str">
        <f t="shared" si="45"/>
        <v>0</v>
      </c>
      <c r="X277" s="509"/>
      <c r="Y277" s="229">
        <f t="shared" si="46"/>
        <v>0</v>
      </c>
    </row>
    <row r="278" spans="2:25" ht="18.75" customHeight="1">
      <c r="B278" s="515"/>
      <c r="C278" s="506"/>
      <c r="D278" s="216">
        <v>10</v>
      </c>
      <c r="E278" s="216" t="s">
        <v>8328</v>
      </c>
      <c r="F278" s="217">
        <v>316</v>
      </c>
      <c r="G278" s="218">
        <f t="shared" si="47"/>
        <v>63.2</v>
      </c>
      <c r="H278" s="219">
        <f t="shared" si="48"/>
        <v>175.55555555555554</v>
      </c>
      <c r="I278" s="219">
        <f t="shared" si="49"/>
        <v>5.8518518518518511E-2</v>
      </c>
      <c r="J278" s="217"/>
      <c r="K278" s="220"/>
      <c r="L278" s="220"/>
      <c r="M278" s="221"/>
      <c r="N278" s="222">
        <f t="shared" si="43"/>
        <v>0</v>
      </c>
      <c r="O278" s="223"/>
      <c r="P278" s="224"/>
      <c r="Q278" s="224"/>
      <c r="R278" s="224"/>
      <c r="S278" s="224"/>
      <c r="T278" s="225"/>
      <c r="U278" s="226">
        <f t="shared" si="44"/>
        <v>0.11703703703703702</v>
      </c>
      <c r="V278" s="227"/>
      <c r="W278" s="228" t="str">
        <f t="shared" si="45"/>
        <v>0</v>
      </c>
      <c r="X278" s="509"/>
      <c r="Y278" s="229">
        <f t="shared" si="46"/>
        <v>0</v>
      </c>
    </row>
    <row r="279" spans="2:25" ht="18.75" customHeight="1">
      <c r="B279" s="515"/>
      <c r="C279" s="506"/>
      <c r="D279" s="216">
        <v>11</v>
      </c>
      <c r="E279" s="216" t="s">
        <v>8329</v>
      </c>
      <c r="F279" s="217">
        <v>118</v>
      </c>
      <c r="G279" s="218">
        <f t="shared" si="47"/>
        <v>23.6</v>
      </c>
      <c r="H279" s="219">
        <f t="shared" si="48"/>
        <v>65.555555555555557</v>
      </c>
      <c r="I279" s="219">
        <f t="shared" si="49"/>
        <v>2.1851851851851851E-2</v>
      </c>
      <c r="J279" s="217"/>
      <c r="K279" s="220"/>
      <c r="L279" s="220"/>
      <c r="M279" s="221"/>
      <c r="N279" s="222">
        <f t="shared" si="43"/>
        <v>0</v>
      </c>
      <c r="O279" s="223"/>
      <c r="P279" s="224"/>
      <c r="Q279" s="224"/>
      <c r="R279" s="224"/>
      <c r="S279" s="224"/>
      <c r="T279" s="225"/>
      <c r="U279" s="226">
        <f t="shared" si="44"/>
        <v>4.3703703703703703E-2</v>
      </c>
      <c r="V279" s="227"/>
      <c r="W279" s="228" t="str">
        <f t="shared" si="45"/>
        <v>0</v>
      </c>
      <c r="X279" s="509"/>
      <c r="Y279" s="229">
        <f t="shared" si="46"/>
        <v>0</v>
      </c>
    </row>
    <row r="280" spans="2:25" ht="18.75" customHeight="1">
      <c r="B280" s="515"/>
      <c r="C280" s="506"/>
      <c r="D280" s="216">
        <v>12</v>
      </c>
      <c r="E280" s="216" t="s">
        <v>8330</v>
      </c>
      <c r="F280" s="217">
        <v>116</v>
      </c>
      <c r="G280" s="218">
        <f t="shared" si="47"/>
        <v>23.2</v>
      </c>
      <c r="H280" s="219">
        <f t="shared" si="48"/>
        <v>64.444444444444443</v>
      </c>
      <c r="I280" s="219">
        <f t="shared" si="49"/>
        <v>2.148148148148148E-2</v>
      </c>
      <c r="J280" s="217"/>
      <c r="K280" s="220"/>
      <c r="L280" s="220"/>
      <c r="M280" s="221"/>
      <c r="N280" s="222">
        <f t="shared" si="43"/>
        <v>0</v>
      </c>
      <c r="O280" s="223"/>
      <c r="P280" s="224"/>
      <c r="Q280" s="224"/>
      <c r="R280" s="224"/>
      <c r="S280" s="224"/>
      <c r="T280" s="225"/>
      <c r="U280" s="226">
        <f t="shared" si="44"/>
        <v>4.296296296296296E-2</v>
      </c>
      <c r="V280" s="227"/>
      <c r="W280" s="228" t="str">
        <f t="shared" si="45"/>
        <v>0</v>
      </c>
      <c r="X280" s="509"/>
      <c r="Y280" s="229">
        <f t="shared" si="46"/>
        <v>0</v>
      </c>
    </row>
    <row r="281" spans="2:25" ht="18.75" customHeight="1">
      <c r="B281" s="515"/>
      <c r="C281" s="506"/>
      <c r="D281" s="216">
        <v>13</v>
      </c>
      <c r="E281" s="216" t="s">
        <v>8331</v>
      </c>
      <c r="F281" s="217">
        <v>100</v>
      </c>
      <c r="G281" s="218">
        <f t="shared" si="47"/>
        <v>20</v>
      </c>
      <c r="H281" s="219">
        <f t="shared" si="48"/>
        <v>55.555555555555557</v>
      </c>
      <c r="I281" s="219">
        <f t="shared" si="49"/>
        <v>1.8518518518518517E-2</v>
      </c>
      <c r="J281" s="217"/>
      <c r="K281" s="220"/>
      <c r="L281" s="220"/>
      <c r="M281" s="221"/>
      <c r="N281" s="222">
        <f t="shared" si="43"/>
        <v>0</v>
      </c>
      <c r="O281" s="223"/>
      <c r="P281" s="224"/>
      <c r="Q281" s="224"/>
      <c r="R281" s="224"/>
      <c r="S281" s="224"/>
      <c r="T281" s="225"/>
      <c r="U281" s="226">
        <f t="shared" si="44"/>
        <v>3.7037037037037035E-2</v>
      </c>
      <c r="V281" s="227"/>
      <c r="W281" s="228" t="str">
        <f t="shared" si="45"/>
        <v>0</v>
      </c>
      <c r="X281" s="509"/>
      <c r="Y281" s="229">
        <f t="shared" si="46"/>
        <v>0</v>
      </c>
    </row>
    <row r="282" spans="2:25" ht="18.75" customHeight="1">
      <c r="B282" s="515"/>
      <c r="C282" s="506"/>
      <c r="D282" s="216">
        <v>14</v>
      </c>
      <c r="E282" s="216" t="s">
        <v>8332</v>
      </c>
      <c r="F282" s="217">
        <v>901</v>
      </c>
      <c r="G282" s="218">
        <f t="shared" si="47"/>
        <v>180.2</v>
      </c>
      <c r="H282" s="219">
        <f t="shared" si="48"/>
        <v>500.55555555555554</v>
      </c>
      <c r="I282" s="219">
        <f t="shared" si="49"/>
        <v>0.16685185185185183</v>
      </c>
      <c r="J282" s="217"/>
      <c r="K282" s="220"/>
      <c r="L282" s="220"/>
      <c r="M282" s="221"/>
      <c r="N282" s="222">
        <f t="shared" si="43"/>
        <v>0</v>
      </c>
      <c r="O282" s="223"/>
      <c r="P282" s="224"/>
      <c r="Q282" s="224"/>
      <c r="R282" s="224"/>
      <c r="S282" s="224"/>
      <c r="T282" s="225"/>
      <c r="U282" s="226">
        <f t="shared" si="44"/>
        <v>0.33370370370370367</v>
      </c>
      <c r="V282" s="227"/>
      <c r="W282" s="228" t="str">
        <f t="shared" si="45"/>
        <v>0</v>
      </c>
      <c r="X282" s="509"/>
      <c r="Y282" s="229">
        <f t="shared" si="46"/>
        <v>0</v>
      </c>
    </row>
    <row r="283" spans="2:25" ht="18.75" customHeight="1">
      <c r="B283" s="515"/>
      <c r="C283" s="506"/>
      <c r="D283" s="216">
        <v>15</v>
      </c>
      <c r="E283" s="216" t="s">
        <v>8333</v>
      </c>
      <c r="F283" s="217">
        <v>64</v>
      </c>
      <c r="G283" s="218">
        <f t="shared" si="47"/>
        <v>12.8</v>
      </c>
      <c r="H283" s="219">
        <f t="shared" si="48"/>
        <v>35.555555555555557</v>
      </c>
      <c r="I283" s="219">
        <f t="shared" si="49"/>
        <v>1.1851851851851853E-2</v>
      </c>
      <c r="J283" s="217"/>
      <c r="K283" s="220"/>
      <c r="L283" s="220"/>
      <c r="M283" s="221"/>
      <c r="N283" s="222">
        <f t="shared" si="43"/>
        <v>0</v>
      </c>
      <c r="O283" s="223"/>
      <c r="P283" s="224"/>
      <c r="Q283" s="224"/>
      <c r="R283" s="224"/>
      <c r="S283" s="224"/>
      <c r="T283" s="225"/>
      <c r="U283" s="226">
        <f t="shared" si="44"/>
        <v>2.3703703703703706E-2</v>
      </c>
      <c r="V283" s="227"/>
      <c r="W283" s="228" t="str">
        <f t="shared" si="45"/>
        <v>0</v>
      </c>
      <c r="X283" s="509"/>
      <c r="Y283" s="229">
        <f t="shared" si="46"/>
        <v>0</v>
      </c>
    </row>
    <row r="284" spans="2:25" ht="18.75" customHeight="1">
      <c r="B284" s="515"/>
      <c r="C284" s="506"/>
      <c r="D284" s="216">
        <v>16</v>
      </c>
      <c r="E284" s="216" t="s">
        <v>8334</v>
      </c>
      <c r="F284" s="217">
        <v>324</v>
      </c>
      <c r="G284" s="218">
        <f t="shared" si="47"/>
        <v>64.8</v>
      </c>
      <c r="H284" s="219">
        <f t="shared" si="48"/>
        <v>180</v>
      </c>
      <c r="I284" s="219">
        <f t="shared" si="49"/>
        <v>0.06</v>
      </c>
      <c r="J284" s="217"/>
      <c r="K284" s="220"/>
      <c r="L284" s="220"/>
      <c r="M284" s="221"/>
      <c r="N284" s="222">
        <f t="shared" si="43"/>
        <v>0</v>
      </c>
      <c r="O284" s="223"/>
      <c r="P284" s="224"/>
      <c r="Q284" s="224"/>
      <c r="R284" s="224"/>
      <c r="S284" s="224"/>
      <c r="T284" s="225"/>
      <c r="U284" s="226">
        <f t="shared" si="44"/>
        <v>0.12</v>
      </c>
      <c r="V284" s="227"/>
      <c r="W284" s="228" t="str">
        <f t="shared" si="45"/>
        <v>0</v>
      </c>
      <c r="X284" s="509"/>
      <c r="Y284" s="229">
        <f t="shared" si="46"/>
        <v>0</v>
      </c>
    </row>
    <row r="285" spans="2:25" ht="18.75" customHeight="1">
      <c r="B285" s="515"/>
      <c r="C285" s="506"/>
      <c r="D285" s="216">
        <v>17</v>
      </c>
      <c r="E285" s="216" t="s">
        <v>8335</v>
      </c>
      <c r="F285" s="217">
        <v>96</v>
      </c>
      <c r="G285" s="218">
        <f t="shared" si="47"/>
        <v>19.2</v>
      </c>
      <c r="H285" s="219">
        <f t="shared" si="48"/>
        <v>53.333333333333329</v>
      </c>
      <c r="I285" s="219">
        <f t="shared" si="49"/>
        <v>1.7777777777777778E-2</v>
      </c>
      <c r="J285" s="217"/>
      <c r="K285" s="220"/>
      <c r="L285" s="220"/>
      <c r="M285" s="221"/>
      <c r="N285" s="222">
        <f t="shared" si="43"/>
        <v>0</v>
      </c>
      <c r="O285" s="223"/>
      <c r="P285" s="224"/>
      <c r="Q285" s="224"/>
      <c r="R285" s="224"/>
      <c r="S285" s="224"/>
      <c r="T285" s="225"/>
      <c r="U285" s="226">
        <f t="shared" si="44"/>
        <v>3.5555555555555556E-2</v>
      </c>
      <c r="V285" s="227"/>
      <c r="W285" s="228" t="str">
        <f t="shared" si="45"/>
        <v>0</v>
      </c>
      <c r="X285" s="509"/>
      <c r="Y285" s="229">
        <f t="shared" si="46"/>
        <v>0</v>
      </c>
    </row>
    <row r="286" spans="2:25" ht="18.75" customHeight="1">
      <c r="B286" s="515"/>
      <c r="C286" s="506"/>
      <c r="D286" s="216">
        <v>18</v>
      </c>
      <c r="E286" s="216" t="s">
        <v>8336</v>
      </c>
      <c r="F286" s="217">
        <v>84</v>
      </c>
      <c r="G286" s="218">
        <f t="shared" si="47"/>
        <v>16.8</v>
      </c>
      <c r="H286" s="219">
        <f t="shared" si="48"/>
        <v>46.666666666666664</v>
      </c>
      <c r="I286" s="219">
        <f t="shared" si="49"/>
        <v>1.5555555555555555E-2</v>
      </c>
      <c r="J286" s="217"/>
      <c r="K286" s="220"/>
      <c r="L286" s="220"/>
      <c r="M286" s="221"/>
      <c r="N286" s="222">
        <f t="shared" si="43"/>
        <v>0</v>
      </c>
      <c r="O286" s="223"/>
      <c r="P286" s="224"/>
      <c r="Q286" s="224"/>
      <c r="R286" s="224"/>
      <c r="S286" s="224"/>
      <c r="T286" s="225"/>
      <c r="U286" s="226">
        <f t="shared" si="44"/>
        <v>3.111111111111111E-2</v>
      </c>
      <c r="V286" s="227"/>
      <c r="W286" s="228" t="str">
        <f t="shared" si="45"/>
        <v>0</v>
      </c>
      <c r="X286" s="509"/>
      <c r="Y286" s="229">
        <f t="shared" si="46"/>
        <v>0</v>
      </c>
    </row>
    <row r="287" spans="2:25" ht="18.75" customHeight="1">
      <c r="B287" s="515"/>
      <c r="C287" s="506"/>
      <c r="D287" s="216">
        <v>19</v>
      </c>
      <c r="E287" s="216" t="s">
        <v>8337</v>
      </c>
      <c r="F287" s="217">
        <v>79</v>
      </c>
      <c r="G287" s="218">
        <f t="shared" si="47"/>
        <v>15.8</v>
      </c>
      <c r="H287" s="219">
        <f t="shared" si="48"/>
        <v>43.888888888888886</v>
      </c>
      <c r="I287" s="219">
        <f t="shared" si="49"/>
        <v>1.4629629629629628E-2</v>
      </c>
      <c r="J287" s="217"/>
      <c r="K287" s="220"/>
      <c r="L287" s="220"/>
      <c r="M287" s="221"/>
      <c r="N287" s="222">
        <f t="shared" si="43"/>
        <v>0</v>
      </c>
      <c r="O287" s="223"/>
      <c r="P287" s="224"/>
      <c r="Q287" s="224"/>
      <c r="R287" s="224"/>
      <c r="S287" s="224"/>
      <c r="T287" s="225"/>
      <c r="U287" s="226">
        <f t="shared" si="44"/>
        <v>2.9259259259259256E-2</v>
      </c>
      <c r="V287" s="227"/>
      <c r="W287" s="228" t="str">
        <f t="shared" si="45"/>
        <v>0</v>
      </c>
      <c r="X287" s="509"/>
      <c r="Y287" s="229">
        <f t="shared" si="46"/>
        <v>0</v>
      </c>
    </row>
    <row r="288" spans="2:25" ht="18.75" customHeight="1">
      <c r="B288" s="515"/>
      <c r="C288" s="506"/>
      <c r="D288" s="216">
        <v>20</v>
      </c>
      <c r="E288" s="216" t="s">
        <v>8338</v>
      </c>
      <c r="F288" s="217">
        <v>440</v>
      </c>
      <c r="G288" s="218">
        <f t="shared" si="47"/>
        <v>88</v>
      </c>
      <c r="H288" s="219">
        <f t="shared" si="48"/>
        <v>244.44444444444443</v>
      </c>
      <c r="I288" s="219">
        <f t="shared" si="49"/>
        <v>8.1481481481481474E-2</v>
      </c>
      <c r="J288" s="217"/>
      <c r="K288" s="220"/>
      <c r="L288" s="220"/>
      <c r="M288" s="221"/>
      <c r="N288" s="222">
        <f t="shared" si="43"/>
        <v>0</v>
      </c>
      <c r="O288" s="223"/>
      <c r="P288" s="224"/>
      <c r="Q288" s="224"/>
      <c r="R288" s="224"/>
      <c r="S288" s="224"/>
      <c r="T288" s="225"/>
      <c r="U288" s="226">
        <f t="shared" si="44"/>
        <v>0.16296296296296295</v>
      </c>
      <c r="V288" s="227"/>
      <c r="W288" s="228" t="str">
        <f t="shared" si="45"/>
        <v>0</v>
      </c>
      <c r="X288" s="509"/>
      <c r="Y288" s="229">
        <f t="shared" si="46"/>
        <v>0</v>
      </c>
    </row>
    <row r="289" spans="2:25" ht="18.75" customHeight="1">
      <c r="B289" s="515"/>
      <c r="C289" s="506"/>
      <c r="D289" s="216">
        <v>21</v>
      </c>
      <c r="E289" s="216" t="s">
        <v>8339</v>
      </c>
      <c r="F289" s="217">
        <v>40</v>
      </c>
      <c r="G289" s="218">
        <f t="shared" si="47"/>
        <v>8</v>
      </c>
      <c r="H289" s="219">
        <f t="shared" si="48"/>
        <v>22.222222222222221</v>
      </c>
      <c r="I289" s="219">
        <f t="shared" si="49"/>
        <v>7.4074074074074068E-3</v>
      </c>
      <c r="J289" s="217"/>
      <c r="K289" s="220"/>
      <c r="L289" s="220"/>
      <c r="M289" s="221"/>
      <c r="N289" s="222">
        <f t="shared" si="43"/>
        <v>0</v>
      </c>
      <c r="O289" s="223"/>
      <c r="P289" s="224"/>
      <c r="Q289" s="224"/>
      <c r="R289" s="224"/>
      <c r="S289" s="224"/>
      <c r="T289" s="225"/>
      <c r="U289" s="226">
        <f t="shared" si="44"/>
        <v>1.4814814814814814E-2</v>
      </c>
      <c r="V289" s="227"/>
      <c r="W289" s="228" t="str">
        <f t="shared" si="45"/>
        <v>0</v>
      </c>
      <c r="X289" s="509"/>
      <c r="Y289" s="229">
        <f t="shared" si="46"/>
        <v>0</v>
      </c>
    </row>
    <row r="290" spans="2:25" ht="18.75" customHeight="1">
      <c r="B290" s="515"/>
      <c r="C290" s="506"/>
      <c r="D290" s="216">
        <v>22</v>
      </c>
      <c r="E290" s="216" t="s">
        <v>8340</v>
      </c>
      <c r="F290" s="217">
        <v>64</v>
      </c>
      <c r="G290" s="218">
        <f t="shared" si="47"/>
        <v>12.8</v>
      </c>
      <c r="H290" s="219">
        <f t="shared" si="48"/>
        <v>35.555555555555557</v>
      </c>
      <c r="I290" s="219">
        <f t="shared" si="49"/>
        <v>1.1851851851851853E-2</v>
      </c>
      <c r="J290" s="217"/>
      <c r="K290" s="220"/>
      <c r="L290" s="220"/>
      <c r="M290" s="221"/>
      <c r="N290" s="222">
        <f t="shared" si="43"/>
        <v>0</v>
      </c>
      <c r="O290" s="223"/>
      <c r="P290" s="224"/>
      <c r="Q290" s="224"/>
      <c r="R290" s="224"/>
      <c r="S290" s="224"/>
      <c r="T290" s="225"/>
      <c r="U290" s="226">
        <f t="shared" si="44"/>
        <v>2.3703703703703706E-2</v>
      </c>
      <c r="V290" s="227"/>
      <c r="W290" s="228" t="str">
        <f t="shared" si="45"/>
        <v>0</v>
      </c>
      <c r="X290" s="509"/>
      <c r="Y290" s="229">
        <f t="shared" si="46"/>
        <v>0</v>
      </c>
    </row>
    <row r="291" spans="2:25" ht="18.75" customHeight="1">
      <c r="B291" s="515"/>
      <c r="C291" s="506"/>
      <c r="D291" s="216">
        <v>23</v>
      </c>
      <c r="E291" s="216" t="s">
        <v>8341</v>
      </c>
      <c r="F291" s="217">
        <v>84</v>
      </c>
      <c r="G291" s="218">
        <f t="shared" si="47"/>
        <v>16.8</v>
      </c>
      <c r="H291" s="219">
        <f t="shared" si="48"/>
        <v>46.666666666666664</v>
      </c>
      <c r="I291" s="219">
        <f t="shared" si="49"/>
        <v>1.5555555555555555E-2</v>
      </c>
      <c r="J291" s="217"/>
      <c r="K291" s="220"/>
      <c r="L291" s="220"/>
      <c r="M291" s="221"/>
      <c r="N291" s="222">
        <f t="shared" si="43"/>
        <v>0</v>
      </c>
      <c r="O291" s="223"/>
      <c r="P291" s="224"/>
      <c r="Q291" s="224"/>
      <c r="R291" s="224"/>
      <c r="S291" s="224"/>
      <c r="T291" s="225"/>
      <c r="U291" s="226">
        <f t="shared" si="44"/>
        <v>3.111111111111111E-2</v>
      </c>
      <c r="V291" s="227"/>
      <c r="W291" s="228" t="str">
        <f t="shared" si="45"/>
        <v>0</v>
      </c>
      <c r="X291" s="509"/>
      <c r="Y291" s="229">
        <f t="shared" si="46"/>
        <v>0</v>
      </c>
    </row>
    <row r="292" spans="2:25" ht="18.75" customHeight="1">
      <c r="B292" s="515"/>
      <c r="C292" s="506"/>
      <c r="D292" s="216"/>
      <c r="E292" s="216"/>
      <c r="F292" s="217"/>
      <c r="G292" s="218">
        <f t="shared" si="47"/>
        <v>0</v>
      </c>
      <c r="H292" s="219">
        <f t="shared" si="48"/>
        <v>0</v>
      </c>
      <c r="I292" s="219">
        <f t="shared" si="49"/>
        <v>0</v>
      </c>
      <c r="J292" s="217"/>
      <c r="K292" s="220"/>
      <c r="L292" s="220"/>
      <c r="M292" s="221"/>
      <c r="N292" s="222">
        <f t="shared" si="43"/>
        <v>0</v>
      </c>
      <c r="O292" s="223"/>
      <c r="P292" s="224"/>
      <c r="Q292" s="224"/>
      <c r="R292" s="224"/>
      <c r="S292" s="224"/>
      <c r="T292" s="225"/>
      <c r="U292" s="226">
        <f t="shared" si="44"/>
        <v>0</v>
      </c>
      <c r="V292" s="227"/>
      <c r="W292" s="228" t="str">
        <f t="shared" si="45"/>
        <v>0</v>
      </c>
      <c r="X292" s="509"/>
      <c r="Y292" s="229">
        <f t="shared" si="46"/>
        <v>0</v>
      </c>
    </row>
    <row r="293" spans="2:25" ht="18.75" customHeight="1">
      <c r="B293" s="515"/>
      <c r="C293" s="506"/>
      <c r="D293" s="216">
        <v>1</v>
      </c>
      <c r="E293" s="216" t="s">
        <v>8342</v>
      </c>
      <c r="F293" s="217">
        <v>760</v>
      </c>
      <c r="G293" s="218">
        <f t="shared" si="47"/>
        <v>152</v>
      </c>
      <c r="H293" s="219">
        <f t="shared" si="48"/>
        <v>422.22222222222223</v>
      </c>
      <c r="I293" s="219">
        <f t="shared" si="49"/>
        <v>0.14074074074074075</v>
      </c>
      <c r="J293" s="217" t="s">
        <v>8343</v>
      </c>
      <c r="K293" s="220" t="s">
        <v>8343</v>
      </c>
      <c r="L293" s="220"/>
      <c r="M293" s="221">
        <f>SUM(H293:H308)</f>
        <v>1978.8888888888887</v>
      </c>
      <c r="N293" s="222">
        <f t="shared" si="43"/>
        <v>39.577777777777776</v>
      </c>
      <c r="O293" s="223">
        <v>30</v>
      </c>
      <c r="P293" s="224" t="s">
        <v>12</v>
      </c>
      <c r="Q293" s="224" t="s">
        <v>8086</v>
      </c>
      <c r="R293" s="224" t="s">
        <v>1064</v>
      </c>
      <c r="S293" s="224"/>
      <c r="T293" s="225" t="s">
        <v>8108</v>
      </c>
      <c r="U293" s="226">
        <f t="shared" si="44"/>
        <v>0.2814814814814815</v>
      </c>
      <c r="V293" s="227">
        <f>SUM(U293:U308)</f>
        <v>1.3192592592592589</v>
      </c>
      <c r="W293" s="228" t="str">
        <f t="shared" si="45"/>
        <v>2</v>
      </c>
      <c r="X293" s="509"/>
      <c r="Y293" s="229">
        <f t="shared" si="46"/>
        <v>1</v>
      </c>
    </row>
    <row r="294" spans="2:25" ht="18.75" customHeight="1">
      <c r="B294" s="515"/>
      <c r="C294" s="506"/>
      <c r="D294" s="216">
        <v>2</v>
      </c>
      <c r="E294" s="216" t="s">
        <v>8344</v>
      </c>
      <c r="F294" s="217">
        <v>260</v>
      </c>
      <c r="G294" s="218">
        <f t="shared" si="47"/>
        <v>52</v>
      </c>
      <c r="H294" s="219">
        <f t="shared" si="48"/>
        <v>144.44444444444443</v>
      </c>
      <c r="I294" s="219">
        <f t="shared" si="49"/>
        <v>4.8148148148148141E-2</v>
      </c>
      <c r="J294" s="217"/>
      <c r="K294" s="220"/>
      <c r="L294" s="220"/>
      <c r="M294" s="221"/>
      <c r="N294" s="222">
        <f t="shared" si="43"/>
        <v>0</v>
      </c>
      <c r="O294" s="223"/>
      <c r="P294" s="224"/>
      <c r="Q294" s="224"/>
      <c r="R294" s="224"/>
      <c r="S294" s="224"/>
      <c r="T294" s="225"/>
      <c r="U294" s="226">
        <f t="shared" si="44"/>
        <v>9.6296296296296283E-2</v>
      </c>
      <c r="V294" s="227"/>
      <c r="W294" s="228" t="str">
        <f t="shared" si="45"/>
        <v>0</v>
      </c>
      <c r="X294" s="509"/>
      <c r="Y294" s="229">
        <f t="shared" si="46"/>
        <v>0</v>
      </c>
    </row>
    <row r="295" spans="2:25" ht="18.75" customHeight="1">
      <c r="B295" s="515"/>
      <c r="C295" s="506"/>
      <c r="D295" s="216">
        <v>3</v>
      </c>
      <c r="E295" s="216" t="s">
        <v>8345</v>
      </c>
      <c r="F295" s="217">
        <v>230</v>
      </c>
      <c r="G295" s="218">
        <f t="shared" si="47"/>
        <v>46</v>
      </c>
      <c r="H295" s="219">
        <f t="shared" si="48"/>
        <v>127.77777777777777</v>
      </c>
      <c r="I295" s="219">
        <f t="shared" si="49"/>
        <v>4.2592592592592592E-2</v>
      </c>
      <c r="J295" s="217"/>
      <c r="K295" s="220"/>
      <c r="L295" s="220"/>
      <c r="M295" s="221"/>
      <c r="N295" s="222">
        <f t="shared" si="43"/>
        <v>0</v>
      </c>
      <c r="O295" s="223"/>
      <c r="P295" s="224"/>
      <c r="Q295" s="224"/>
      <c r="R295" s="224"/>
      <c r="S295" s="224"/>
      <c r="T295" s="225"/>
      <c r="U295" s="226">
        <f t="shared" si="44"/>
        <v>8.5185185185185183E-2</v>
      </c>
      <c r="V295" s="227"/>
      <c r="W295" s="228" t="str">
        <f t="shared" si="45"/>
        <v>0</v>
      </c>
      <c r="X295" s="509"/>
      <c r="Y295" s="229">
        <f t="shared" si="46"/>
        <v>0</v>
      </c>
    </row>
    <row r="296" spans="2:25" ht="18.75" customHeight="1">
      <c r="B296" s="515"/>
      <c r="C296" s="506"/>
      <c r="D296" s="216">
        <v>4</v>
      </c>
      <c r="E296" s="216" t="s">
        <v>8346</v>
      </c>
      <c r="F296" s="217">
        <v>516</v>
      </c>
      <c r="G296" s="218">
        <f t="shared" si="47"/>
        <v>103.2</v>
      </c>
      <c r="H296" s="219">
        <f t="shared" si="48"/>
        <v>286.66666666666669</v>
      </c>
      <c r="I296" s="219">
        <f t="shared" si="49"/>
        <v>9.555555555555556E-2</v>
      </c>
      <c r="J296" s="217"/>
      <c r="K296" s="220"/>
      <c r="L296" s="220"/>
      <c r="M296" s="221"/>
      <c r="N296" s="222">
        <f t="shared" si="43"/>
        <v>0</v>
      </c>
      <c r="O296" s="223"/>
      <c r="P296" s="224"/>
      <c r="Q296" s="224"/>
      <c r="R296" s="224"/>
      <c r="S296" s="224"/>
      <c r="T296" s="225"/>
      <c r="U296" s="226">
        <f t="shared" si="44"/>
        <v>0.19111111111111112</v>
      </c>
      <c r="V296" s="227"/>
      <c r="W296" s="228" t="str">
        <f t="shared" si="45"/>
        <v>0</v>
      </c>
      <c r="X296" s="509"/>
      <c r="Y296" s="229">
        <f t="shared" si="46"/>
        <v>0</v>
      </c>
    </row>
    <row r="297" spans="2:25" ht="18.75" customHeight="1">
      <c r="B297" s="515"/>
      <c r="C297" s="506"/>
      <c r="D297" s="216">
        <v>5</v>
      </c>
      <c r="E297" s="216" t="s">
        <v>8347</v>
      </c>
      <c r="F297" s="217">
        <v>500</v>
      </c>
      <c r="G297" s="218">
        <f t="shared" si="47"/>
        <v>100</v>
      </c>
      <c r="H297" s="219">
        <f t="shared" si="48"/>
        <v>277.77777777777777</v>
      </c>
      <c r="I297" s="219">
        <f t="shared" si="49"/>
        <v>9.2592592592592587E-2</v>
      </c>
      <c r="J297" s="217"/>
      <c r="K297" s="220"/>
      <c r="L297" s="220"/>
      <c r="M297" s="221"/>
      <c r="N297" s="222">
        <f t="shared" si="43"/>
        <v>0</v>
      </c>
      <c r="O297" s="223"/>
      <c r="P297" s="224"/>
      <c r="Q297" s="224"/>
      <c r="R297" s="224"/>
      <c r="S297" s="224"/>
      <c r="T297" s="225"/>
      <c r="U297" s="226">
        <f t="shared" si="44"/>
        <v>0.18518518518518517</v>
      </c>
      <c r="V297" s="227"/>
      <c r="W297" s="228" t="str">
        <f t="shared" si="45"/>
        <v>0</v>
      </c>
      <c r="X297" s="509"/>
      <c r="Y297" s="229">
        <f t="shared" si="46"/>
        <v>0</v>
      </c>
    </row>
    <row r="298" spans="2:25" ht="18.75" customHeight="1">
      <c r="B298" s="515"/>
      <c r="C298" s="506"/>
      <c r="D298" s="216">
        <v>6</v>
      </c>
      <c r="E298" s="216" t="s">
        <v>8348</v>
      </c>
      <c r="F298" s="217">
        <v>125</v>
      </c>
      <c r="G298" s="218">
        <f t="shared" si="47"/>
        <v>25</v>
      </c>
      <c r="H298" s="219">
        <f t="shared" si="48"/>
        <v>69.444444444444443</v>
      </c>
      <c r="I298" s="219">
        <f t="shared" si="49"/>
        <v>2.3148148148148147E-2</v>
      </c>
      <c r="J298" s="217"/>
      <c r="K298" s="220"/>
      <c r="L298" s="220"/>
      <c r="M298" s="221"/>
      <c r="N298" s="222">
        <f t="shared" si="43"/>
        <v>0</v>
      </c>
      <c r="O298" s="223"/>
      <c r="P298" s="224"/>
      <c r="Q298" s="224"/>
      <c r="R298" s="224"/>
      <c r="S298" s="224"/>
      <c r="T298" s="225"/>
      <c r="U298" s="226">
        <f t="shared" si="44"/>
        <v>4.6296296296296294E-2</v>
      </c>
      <c r="V298" s="227"/>
      <c r="W298" s="228" t="str">
        <f t="shared" si="45"/>
        <v>0</v>
      </c>
      <c r="X298" s="509"/>
      <c r="Y298" s="229">
        <f t="shared" si="46"/>
        <v>0</v>
      </c>
    </row>
    <row r="299" spans="2:25" ht="18.75" customHeight="1">
      <c r="B299" s="515"/>
      <c r="C299" s="506"/>
      <c r="D299" s="216">
        <v>7</v>
      </c>
      <c r="E299" s="216" t="s">
        <v>8349</v>
      </c>
      <c r="F299" s="217">
        <v>130</v>
      </c>
      <c r="G299" s="218">
        <f t="shared" si="47"/>
        <v>26</v>
      </c>
      <c r="H299" s="219">
        <f t="shared" si="48"/>
        <v>72.222222222222214</v>
      </c>
      <c r="I299" s="219">
        <f t="shared" si="49"/>
        <v>2.4074074074074071E-2</v>
      </c>
      <c r="J299" s="217"/>
      <c r="K299" s="220"/>
      <c r="L299" s="220"/>
      <c r="M299" s="221"/>
      <c r="N299" s="222">
        <f t="shared" si="43"/>
        <v>0</v>
      </c>
      <c r="O299" s="223"/>
      <c r="P299" s="224"/>
      <c r="Q299" s="224"/>
      <c r="R299" s="224"/>
      <c r="S299" s="224"/>
      <c r="T299" s="225"/>
      <c r="U299" s="226">
        <f t="shared" si="44"/>
        <v>4.8148148148148141E-2</v>
      </c>
      <c r="V299" s="227"/>
      <c r="W299" s="228" t="str">
        <f t="shared" si="45"/>
        <v>0</v>
      </c>
      <c r="X299" s="509"/>
      <c r="Y299" s="229">
        <f t="shared" si="46"/>
        <v>0</v>
      </c>
    </row>
    <row r="300" spans="2:25" ht="18.75" customHeight="1">
      <c r="B300" s="515"/>
      <c r="C300" s="506"/>
      <c r="D300" s="216">
        <v>8</v>
      </c>
      <c r="E300" s="216" t="s">
        <v>8350</v>
      </c>
      <c r="F300" s="217">
        <v>160</v>
      </c>
      <c r="G300" s="218">
        <f t="shared" si="47"/>
        <v>32</v>
      </c>
      <c r="H300" s="219">
        <f t="shared" si="48"/>
        <v>88.888888888888886</v>
      </c>
      <c r="I300" s="219">
        <f t="shared" si="49"/>
        <v>2.9629629629629627E-2</v>
      </c>
      <c r="J300" s="217"/>
      <c r="K300" s="220"/>
      <c r="L300" s="220"/>
      <c r="M300" s="221"/>
      <c r="N300" s="222">
        <f t="shared" si="43"/>
        <v>0</v>
      </c>
      <c r="O300" s="223"/>
      <c r="P300" s="224"/>
      <c r="Q300" s="224"/>
      <c r="R300" s="224"/>
      <c r="S300" s="224"/>
      <c r="T300" s="225"/>
      <c r="U300" s="226">
        <f t="shared" si="44"/>
        <v>5.9259259259259255E-2</v>
      </c>
      <c r="V300" s="227"/>
      <c r="W300" s="228" t="str">
        <f t="shared" si="45"/>
        <v>0</v>
      </c>
      <c r="X300" s="509"/>
      <c r="Y300" s="229">
        <f t="shared" si="46"/>
        <v>0</v>
      </c>
    </row>
    <row r="301" spans="2:25" ht="18.75" customHeight="1">
      <c r="B301" s="515"/>
      <c r="C301" s="506"/>
      <c r="D301" s="216">
        <v>9</v>
      </c>
      <c r="E301" s="216" t="s">
        <v>8351</v>
      </c>
      <c r="F301" s="217">
        <v>84</v>
      </c>
      <c r="G301" s="218">
        <f t="shared" si="47"/>
        <v>16.8</v>
      </c>
      <c r="H301" s="219">
        <f t="shared" si="48"/>
        <v>46.666666666666664</v>
      </c>
      <c r="I301" s="219">
        <f t="shared" si="49"/>
        <v>1.5555555555555555E-2</v>
      </c>
      <c r="J301" s="217"/>
      <c r="K301" s="220"/>
      <c r="L301" s="220"/>
      <c r="M301" s="221"/>
      <c r="N301" s="222">
        <f t="shared" si="43"/>
        <v>0</v>
      </c>
      <c r="O301" s="223"/>
      <c r="P301" s="224"/>
      <c r="Q301" s="224"/>
      <c r="R301" s="224"/>
      <c r="S301" s="224"/>
      <c r="T301" s="225"/>
      <c r="U301" s="226">
        <f t="shared" si="44"/>
        <v>3.111111111111111E-2</v>
      </c>
      <c r="V301" s="227"/>
      <c r="W301" s="228" t="str">
        <f t="shared" si="45"/>
        <v>0</v>
      </c>
      <c r="X301" s="509"/>
      <c r="Y301" s="229">
        <f t="shared" si="46"/>
        <v>0</v>
      </c>
    </row>
    <row r="302" spans="2:25" ht="18.75" customHeight="1">
      <c r="B302" s="515"/>
      <c r="C302" s="506"/>
      <c r="D302" s="216">
        <v>10</v>
      </c>
      <c r="E302" s="216" t="s">
        <v>8352</v>
      </c>
      <c r="F302" s="217">
        <v>74</v>
      </c>
      <c r="G302" s="218">
        <f t="shared" si="47"/>
        <v>14.8</v>
      </c>
      <c r="H302" s="219">
        <f t="shared" si="48"/>
        <v>41.111111111111107</v>
      </c>
      <c r="I302" s="219">
        <f t="shared" si="49"/>
        <v>1.3703703703703702E-2</v>
      </c>
      <c r="J302" s="217"/>
      <c r="K302" s="220"/>
      <c r="L302" s="220"/>
      <c r="M302" s="221"/>
      <c r="N302" s="222">
        <f t="shared" si="43"/>
        <v>0</v>
      </c>
      <c r="O302" s="223"/>
      <c r="P302" s="224"/>
      <c r="Q302" s="224"/>
      <c r="R302" s="224"/>
      <c r="S302" s="224"/>
      <c r="T302" s="225"/>
      <c r="U302" s="226">
        <f t="shared" si="44"/>
        <v>2.7407407407407405E-2</v>
      </c>
      <c r="V302" s="227"/>
      <c r="W302" s="228" t="str">
        <f t="shared" si="45"/>
        <v>0</v>
      </c>
      <c r="X302" s="509"/>
      <c r="Y302" s="229">
        <f t="shared" si="46"/>
        <v>0</v>
      </c>
    </row>
    <row r="303" spans="2:25" ht="18.75" customHeight="1">
      <c r="B303" s="515"/>
      <c r="C303" s="506"/>
      <c r="D303" s="216">
        <v>11</v>
      </c>
      <c r="E303" s="216" t="s">
        <v>8353</v>
      </c>
      <c r="F303" s="217">
        <v>105</v>
      </c>
      <c r="G303" s="218">
        <f t="shared" si="47"/>
        <v>21</v>
      </c>
      <c r="H303" s="219">
        <f t="shared" si="48"/>
        <v>58.333333333333329</v>
      </c>
      <c r="I303" s="219">
        <f t="shared" si="49"/>
        <v>1.9444444444444441E-2</v>
      </c>
      <c r="J303" s="217"/>
      <c r="K303" s="220"/>
      <c r="L303" s="220"/>
      <c r="M303" s="221"/>
      <c r="N303" s="222">
        <f t="shared" si="43"/>
        <v>0</v>
      </c>
      <c r="O303" s="223"/>
      <c r="P303" s="224"/>
      <c r="Q303" s="224"/>
      <c r="R303" s="224"/>
      <c r="S303" s="224"/>
      <c r="T303" s="225"/>
      <c r="U303" s="226">
        <f t="shared" si="44"/>
        <v>3.8888888888888883E-2</v>
      </c>
      <c r="V303" s="227"/>
      <c r="W303" s="228" t="str">
        <f t="shared" si="45"/>
        <v>0</v>
      </c>
      <c r="X303" s="509"/>
      <c r="Y303" s="229">
        <f t="shared" si="46"/>
        <v>0</v>
      </c>
    </row>
    <row r="304" spans="2:25" ht="18.75" customHeight="1">
      <c r="B304" s="515"/>
      <c r="C304" s="506"/>
      <c r="D304" s="216">
        <v>12</v>
      </c>
      <c r="E304" s="216" t="s">
        <v>428</v>
      </c>
      <c r="F304" s="217">
        <v>164</v>
      </c>
      <c r="G304" s="218">
        <f t="shared" si="47"/>
        <v>32.799999999999997</v>
      </c>
      <c r="H304" s="219">
        <f t="shared" si="48"/>
        <v>91.111111111111114</v>
      </c>
      <c r="I304" s="219">
        <f t="shared" si="49"/>
        <v>3.037037037037037E-2</v>
      </c>
      <c r="J304" s="217"/>
      <c r="K304" s="220"/>
      <c r="L304" s="220"/>
      <c r="M304" s="221"/>
      <c r="N304" s="222">
        <f t="shared" si="43"/>
        <v>0</v>
      </c>
      <c r="O304" s="223"/>
      <c r="P304" s="224"/>
      <c r="Q304" s="224"/>
      <c r="R304" s="224"/>
      <c r="S304" s="224"/>
      <c r="T304" s="225"/>
      <c r="U304" s="226">
        <f t="shared" si="44"/>
        <v>6.0740740740740741E-2</v>
      </c>
      <c r="V304" s="227"/>
      <c r="W304" s="228" t="str">
        <f t="shared" si="45"/>
        <v>0</v>
      </c>
      <c r="X304" s="509"/>
      <c r="Y304" s="229">
        <f t="shared" si="46"/>
        <v>0</v>
      </c>
    </row>
    <row r="305" spans="2:25" ht="18.75" customHeight="1">
      <c r="B305" s="515"/>
      <c r="C305" s="506"/>
      <c r="D305" s="216">
        <v>13</v>
      </c>
      <c r="E305" s="216" t="s">
        <v>8354</v>
      </c>
      <c r="F305" s="217">
        <v>75</v>
      </c>
      <c r="G305" s="218">
        <f t="shared" si="47"/>
        <v>15</v>
      </c>
      <c r="H305" s="219">
        <f t="shared" si="48"/>
        <v>41.666666666666664</v>
      </c>
      <c r="I305" s="219">
        <f t="shared" si="49"/>
        <v>1.3888888888888888E-2</v>
      </c>
      <c r="J305" s="217"/>
      <c r="K305" s="220"/>
      <c r="L305" s="220"/>
      <c r="M305" s="221"/>
      <c r="N305" s="222">
        <f t="shared" si="43"/>
        <v>0</v>
      </c>
      <c r="O305" s="223"/>
      <c r="P305" s="224"/>
      <c r="Q305" s="224"/>
      <c r="R305" s="224"/>
      <c r="S305" s="224"/>
      <c r="T305" s="225"/>
      <c r="U305" s="226">
        <f t="shared" si="44"/>
        <v>2.7777777777777776E-2</v>
      </c>
      <c r="V305" s="227"/>
      <c r="W305" s="228" t="str">
        <f t="shared" si="45"/>
        <v>0</v>
      </c>
      <c r="X305" s="509"/>
      <c r="Y305" s="229">
        <f t="shared" si="46"/>
        <v>0</v>
      </c>
    </row>
    <row r="306" spans="2:25" ht="18.75" customHeight="1">
      <c r="B306" s="515"/>
      <c r="C306" s="506"/>
      <c r="D306" s="216">
        <v>14</v>
      </c>
      <c r="E306" s="216" t="s">
        <v>8355</v>
      </c>
      <c r="F306" s="217">
        <v>125</v>
      </c>
      <c r="G306" s="218">
        <f t="shared" si="47"/>
        <v>25</v>
      </c>
      <c r="H306" s="219">
        <f t="shared" si="48"/>
        <v>69.444444444444443</v>
      </c>
      <c r="I306" s="219">
        <f t="shared" si="49"/>
        <v>2.3148148148148147E-2</v>
      </c>
      <c r="J306" s="217"/>
      <c r="K306" s="220"/>
      <c r="L306" s="220"/>
      <c r="M306" s="221"/>
      <c r="N306" s="222">
        <f t="shared" si="43"/>
        <v>0</v>
      </c>
      <c r="O306" s="223"/>
      <c r="P306" s="224"/>
      <c r="Q306" s="224"/>
      <c r="R306" s="224"/>
      <c r="S306" s="224"/>
      <c r="T306" s="225"/>
      <c r="U306" s="226">
        <f t="shared" si="44"/>
        <v>4.6296296296296294E-2</v>
      </c>
      <c r="V306" s="227"/>
      <c r="W306" s="228" t="str">
        <f t="shared" si="45"/>
        <v>0</v>
      </c>
      <c r="X306" s="509"/>
      <c r="Y306" s="229">
        <f t="shared" si="46"/>
        <v>0</v>
      </c>
    </row>
    <row r="307" spans="2:25" ht="18.75" customHeight="1">
      <c r="B307" s="515"/>
      <c r="C307" s="506"/>
      <c r="D307" s="216">
        <v>15</v>
      </c>
      <c r="E307" s="216" t="s">
        <v>8356</v>
      </c>
      <c r="F307" s="217">
        <v>165</v>
      </c>
      <c r="G307" s="218">
        <f t="shared" si="47"/>
        <v>33</v>
      </c>
      <c r="H307" s="219">
        <f t="shared" si="48"/>
        <v>91.666666666666671</v>
      </c>
      <c r="I307" s="219">
        <f t="shared" si="49"/>
        <v>3.0555555555555558E-2</v>
      </c>
      <c r="J307" s="217"/>
      <c r="K307" s="220"/>
      <c r="L307" s="220"/>
      <c r="M307" s="221"/>
      <c r="N307" s="222">
        <f t="shared" si="43"/>
        <v>0</v>
      </c>
      <c r="O307" s="223"/>
      <c r="P307" s="224"/>
      <c r="Q307" s="224"/>
      <c r="R307" s="224"/>
      <c r="S307" s="224"/>
      <c r="T307" s="225"/>
      <c r="U307" s="226">
        <f t="shared" si="44"/>
        <v>6.1111111111111116E-2</v>
      </c>
      <c r="V307" s="227"/>
      <c r="W307" s="228" t="str">
        <f t="shared" si="45"/>
        <v>0</v>
      </c>
      <c r="X307" s="509"/>
      <c r="Y307" s="229">
        <f t="shared" si="46"/>
        <v>0</v>
      </c>
    </row>
    <row r="308" spans="2:25" ht="18.75" customHeight="1">
      <c r="B308" s="515"/>
      <c r="C308" s="506"/>
      <c r="D308" s="216">
        <v>16</v>
      </c>
      <c r="E308" s="216" t="s">
        <v>8357</v>
      </c>
      <c r="F308" s="217">
        <v>89</v>
      </c>
      <c r="G308" s="218">
        <f t="shared" si="47"/>
        <v>17.8</v>
      </c>
      <c r="H308" s="219">
        <f t="shared" si="48"/>
        <v>49.444444444444443</v>
      </c>
      <c r="I308" s="219">
        <f t="shared" si="49"/>
        <v>1.6481481481481482E-2</v>
      </c>
      <c r="J308" s="217"/>
      <c r="K308" s="220"/>
      <c r="L308" s="220"/>
      <c r="M308" s="221"/>
      <c r="N308" s="222">
        <f t="shared" si="43"/>
        <v>0</v>
      </c>
      <c r="O308" s="223"/>
      <c r="P308" s="224"/>
      <c r="Q308" s="224"/>
      <c r="R308" s="224"/>
      <c r="S308" s="224"/>
      <c r="T308" s="225"/>
      <c r="U308" s="226">
        <f t="shared" si="44"/>
        <v>3.2962962962962965E-2</v>
      </c>
      <c r="V308" s="227"/>
      <c r="W308" s="228" t="str">
        <f t="shared" si="45"/>
        <v>0</v>
      </c>
      <c r="X308" s="509"/>
      <c r="Y308" s="229">
        <f t="shared" si="46"/>
        <v>0</v>
      </c>
    </row>
    <row r="309" spans="2:25" ht="18.75" customHeight="1">
      <c r="B309" s="515"/>
      <c r="C309" s="506"/>
      <c r="D309" s="216"/>
      <c r="E309" s="216"/>
      <c r="F309" s="217"/>
      <c r="G309" s="218">
        <f t="shared" si="47"/>
        <v>0</v>
      </c>
      <c r="H309" s="219">
        <f t="shared" si="48"/>
        <v>0</v>
      </c>
      <c r="I309" s="219">
        <f t="shared" si="49"/>
        <v>0</v>
      </c>
      <c r="J309" s="217"/>
      <c r="K309" s="220"/>
      <c r="L309" s="220"/>
      <c r="M309" s="221"/>
      <c r="N309" s="222">
        <f t="shared" si="43"/>
        <v>0</v>
      </c>
      <c r="O309" s="223"/>
      <c r="P309" s="224"/>
      <c r="Q309" s="224"/>
      <c r="R309" s="224"/>
      <c r="S309" s="224"/>
      <c r="T309" s="225"/>
      <c r="U309" s="226">
        <f t="shared" si="44"/>
        <v>0</v>
      </c>
      <c r="V309" s="227"/>
      <c r="W309" s="228" t="str">
        <f t="shared" si="45"/>
        <v>0</v>
      </c>
      <c r="X309" s="509"/>
      <c r="Y309" s="229">
        <f t="shared" si="46"/>
        <v>0</v>
      </c>
    </row>
    <row r="310" spans="2:25" ht="18.75" customHeight="1">
      <c r="B310" s="515"/>
      <c r="C310" s="506"/>
      <c r="D310" s="216">
        <v>1</v>
      </c>
      <c r="E310" s="216" t="s">
        <v>8358</v>
      </c>
      <c r="F310" s="217">
        <v>1377</v>
      </c>
      <c r="G310" s="218">
        <f t="shared" si="47"/>
        <v>275.39999999999998</v>
      </c>
      <c r="H310" s="219">
        <f t="shared" si="48"/>
        <v>765</v>
      </c>
      <c r="I310" s="219">
        <f t="shared" si="49"/>
        <v>0.255</v>
      </c>
      <c r="J310" s="217" t="s">
        <v>8359</v>
      </c>
      <c r="K310" s="220" t="s">
        <v>8359</v>
      </c>
      <c r="L310" s="220"/>
      <c r="M310" s="221">
        <f>SUM(H310:H324)</f>
        <v>2395.5555555555552</v>
      </c>
      <c r="N310" s="222">
        <f t="shared" si="43"/>
        <v>47.911111111111104</v>
      </c>
      <c r="O310" s="223">
        <v>5</v>
      </c>
      <c r="P310" s="224" t="s">
        <v>12</v>
      </c>
      <c r="Q310" s="224" t="s">
        <v>8086</v>
      </c>
      <c r="R310" s="224" t="s">
        <v>1064</v>
      </c>
      <c r="S310" s="224"/>
      <c r="T310" s="225" t="s">
        <v>8108</v>
      </c>
      <c r="U310" s="226">
        <f t="shared" si="44"/>
        <v>0.51</v>
      </c>
      <c r="V310" s="227">
        <f>SUM(U310:U324)</f>
        <v>1.5970370370370368</v>
      </c>
      <c r="W310" s="228" t="str">
        <f t="shared" si="45"/>
        <v>2</v>
      </c>
      <c r="X310" s="509"/>
      <c r="Y310" s="229">
        <f t="shared" si="46"/>
        <v>1</v>
      </c>
    </row>
    <row r="311" spans="2:25" ht="18.75" customHeight="1">
      <c r="B311" s="515"/>
      <c r="C311" s="506"/>
      <c r="D311" s="216">
        <v>2</v>
      </c>
      <c r="E311" s="216" t="s">
        <v>8360</v>
      </c>
      <c r="F311" s="217">
        <v>800</v>
      </c>
      <c r="G311" s="218">
        <f t="shared" si="47"/>
        <v>160</v>
      </c>
      <c r="H311" s="219">
        <f t="shared" si="48"/>
        <v>444.44444444444446</v>
      </c>
      <c r="I311" s="219">
        <f t="shared" si="49"/>
        <v>0.14814814814814814</v>
      </c>
      <c r="J311" s="217"/>
      <c r="K311" s="220"/>
      <c r="L311" s="220"/>
      <c r="M311" s="221"/>
      <c r="N311" s="222">
        <f t="shared" si="43"/>
        <v>0</v>
      </c>
      <c r="O311" s="223"/>
      <c r="P311" s="224"/>
      <c r="Q311" s="224"/>
      <c r="R311" s="224"/>
      <c r="S311" s="224"/>
      <c r="T311" s="225"/>
      <c r="U311" s="226">
        <f t="shared" si="44"/>
        <v>0.29629629629629628</v>
      </c>
      <c r="V311" s="227"/>
      <c r="W311" s="228" t="str">
        <f t="shared" si="45"/>
        <v>0</v>
      </c>
      <c r="X311" s="509"/>
      <c r="Y311" s="229">
        <f t="shared" si="46"/>
        <v>0</v>
      </c>
    </row>
    <row r="312" spans="2:25" ht="18.75" customHeight="1">
      <c r="B312" s="515"/>
      <c r="C312" s="506"/>
      <c r="D312" s="216">
        <v>3</v>
      </c>
      <c r="E312" s="216" t="s">
        <v>8361</v>
      </c>
      <c r="F312" s="217">
        <v>400</v>
      </c>
      <c r="G312" s="218">
        <f t="shared" si="47"/>
        <v>80</v>
      </c>
      <c r="H312" s="219">
        <f t="shared" si="48"/>
        <v>222.22222222222223</v>
      </c>
      <c r="I312" s="219">
        <f t="shared" si="49"/>
        <v>7.407407407407407E-2</v>
      </c>
      <c r="J312" s="217"/>
      <c r="K312" s="220"/>
      <c r="L312" s="220"/>
      <c r="M312" s="221"/>
      <c r="N312" s="222">
        <f t="shared" si="43"/>
        <v>0</v>
      </c>
      <c r="O312" s="223"/>
      <c r="P312" s="224"/>
      <c r="Q312" s="224"/>
      <c r="R312" s="224"/>
      <c r="S312" s="224"/>
      <c r="T312" s="225"/>
      <c r="U312" s="226">
        <f t="shared" si="44"/>
        <v>0.14814814814814814</v>
      </c>
      <c r="V312" s="227"/>
      <c r="W312" s="228" t="str">
        <f t="shared" si="45"/>
        <v>0</v>
      </c>
      <c r="X312" s="509"/>
      <c r="Y312" s="229">
        <f t="shared" si="46"/>
        <v>0</v>
      </c>
    </row>
    <row r="313" spans="2:25" ht="18.75" customHeight="1">
      <c r="B313" s="515"/>
      <c r="C313" s="506"/>
      <c r="D313" s="216">
        <v>4</v>
      </c>
      <c r="E313" s="216" t="s">
        <v>8362</v>
      </c>
      <c r="F313" s="217">
        <v>160</v>
      </c>
      <c r="G313" s="218">
        <f t="shared" si="47"/>
        <v>32</v>
      </c>
      <c r="H313" s="219">
        <f t="shared" si="48"/>
        <v>88.888888888888886</v>
      </c>
      <c r="I313" s="219">
        <f t="shared" si="49"/>
        <v>2.9629629629629627E-2</v>
      </c>
      <c r="J313" s="217"/>
      <c r="K313" s="220"/>
      <c r="L313" s="220"/>
      <c r="M313" s="221"/>
      <c r="N313" s="222">
        <f t="shared" si="43"/>
        <v>0</v>
      </c>
      <c r="O313" s="223"/>
      <c r="P313" s="224"/>
      <c r="Q313" s="224"/>
      <c r="R313" s="224"/>
      <c r="S313" s="224"/>
      <c r="T313" s="225"/>
      <c r="U313" s="226">
        <f t="shared" si="44"/>
        <v>5.9259259259259255E-2</v>
      </c>
      <c r="V313" s="227"/>
      <c r="W313" s="228" t="str">
        <f t="shared" si="45"/>
        <v>0</v>
      </c>
      <c r="X313" s="509"/>
      <c r="Y313" s="229">
        <f t="shared" si="46"/>
        <v>0</v>
      </c>
    </row>
    <row r="314" spans="2:25" ht="18.75" customHeight="1">
      <c r="B314" s="515"/>
      <c r="C314" s="506"/>
      <c r="D314" s="216">
        <v>5</v>
      </c>
      <c r="E314" s="216" t="s">
        <v>8363</v>
      </c>
      <c r="F314" s="217">
        <v>86</v>
      </c>
      <c r="G314" s="218">
        <f t="shared" si="47"/>
        <v>17.2</v>
      </c>
      <c r="H314" s="219">
        <f t="shared" si="48"/>
        <v>47.777777777777779</v>
      </c>
      <c r="I314" s="219">
        <f t="shared" si="49"/>
        <v>1.5925925925925927E-2</v>
      </c>
      <c r="J314" s="217"/>
      <c r="K314" s="220"/>
      <c r="L314" s="220"/>
      <c r="M314" s="221"/>
      <c r="N314" s="222">
        <f t="shared" si="43"/>
        <v>0</v>
      </c>
      <c r="O314" s="223"/>
      <c r="P314" s="224"/>
      <c r="Q314" s="224"/>
      <c r="R314" s="224"/>
      <c r="S314" s="224"/>
      <c r="T314" s="225"/>
      <c r="U314" s="226">
        <f t="shared" si="44"/>
        <v>3.1851851851851853E-2</v>
      </c>
      <c r="V314" s="227"/>
      <c r="W314" s="228" t="str">
        <f t="shared" si="45"/>
        <v>0</v>
      </c>
      <c r="X314" s="509"/>
      <c r="Y314" s="229">
        <f t="shared" si="46"/>
        <v>0</v>
      </c>
    </row>
    <row r="315" spans="2:25" ht="18.75" customHeight="1">
      <c r="B315" s="515"/>
      <c r="C315" s="506"/>
      <c r="D315" s="216">
        <v>6</v>
      </c>
      <c r="E315" s="216" t="s">
        <v>8364</v>
      </c>
      <c r="F315" s="217">
        <v>144</v>
      </c>
      <c r="G315" s="218">
        <f t="shared" si="47"/>
        <v>28.8</v>
      </c>
      <c r="H315" s="219">
        <f t="shared" si="48"/>
        <v>80</v>
      </c>
      <c r="I315" s="219">
        <f t="shared" si="49"/>
        <v>2.6666666666666668E-2</v>
      </c>
      <c r="J315" s="217"/>
      <c r="K315" s="220"/>
      <c r="L315" s="220"/>
      <c r="M315" s="221"/>
      <c r="N315" s="222">
        <f t="shared" si="43"/>
        <v>0</v>
      </c>
      <c r="O315" s="223"/>
      <c r="P315" s="224"/>
      <c r="Q315" s="224"/>
      <c r="R315" s="224"/>
      <c r="S315" s="224"/>
      <c r="T315" s="225"/>
      <c r="U315" s="226">
        <f t="shared" si="44"/>
        <v>5.3333333333333337E-2</v>
      </c>
      <c r="V315" s="227"/>
      <c r="W315" s="228" t="str">
        <f t="shared" si="45"/>
        <v>0</v>
      </c>
      <c r="X315" s="509"/>
      <c r="Y315" s="229">
        <f t="shared" si="46"/>
        <v>0</v>
      </c>
    </row>
    <row r="316" spans="2:25" ht="18.75" customHeight="1">
      <c r="B316" s="515"/>
      <c r="C316" s="506"/>
      <c r="D316" s="216">
        <v>7</v>
      </c>
      <c r="E316" s="216" t="s">
        <v>8365</v>
      </c>
      <c r="F316" s="217">
        <v>156</v>
      </c>
      <c r="G316" s="218">
        <f t="shared" si="47"/>
        <v>31.2</v>
      </c>
      <c r="H316" s="219">
        <f t="shared" si="48"/>
        <v>86.666666666666671</v>
      </c>
      <c r="I316" s="219">
        <f t="shared" si="49"/>
        <v>2.8888888888888891E-2</v>
      </c>
      <c r="J316" s="217"/>
      <c r="K316" s="220"/>
      <c r="L316" s="220"/>
      <c r="M316" s="221"/>
      <c r="N316" s="222">
        <f t="shared" si="43"/>
        <v>0</v>
      </c>
      <c r="O316" s="223"/>
      <c r="P316" s="224"/>
      <c r="Q316" s="224"/>
      <c r="R316" s="224"/>
      <c r="S316" s="224"/>
      <c r="T316" s="225"/>
      <c r="U316" s="226">
        <f t="shared" si="44"/>
        <v>5.7777777777777782E-2</v>
      </c>
      <c r="V316" s="227"/>
      <c r="W316" s="228" t="str">
        <f t="shared" si="45"/>
        <v>0</v>
      </c>
      <c r="X316" s="509"/>
      <c r="Y316" s="229">
        <f t="shared" si="46"/>
        <v>0</v>
      </c>
    </row>
    <row r="317" spans="2:25" ht="18.75" customHeight="1">
      <c r="B317" s="515"/>
      <c r="C317" s="506"/>
      <c r="D317" s="216">
        <v>8</v>
      </c>
      <c r="E317" s="216" t="s">
        <v>8366</v>
      </c>
      <c r="F317" s="217">
        <v>89</v>
      </c>
      <c r="G317" s="218">
        <f t="shared" si="47"/>
        <v>17.8</v>
      </c>
      <c r="H317" s="219">
        <f t="shared" si="48"/>
        <v>49.444444444444443</v>
      </c>
      <c r="I317" s="219">
        <f t="shared" si="49"/>
        <v>1.6481481481481482E-2</v>
      </c>
      <c r="J317" s="217"/>
      <c r="K317" s="220"/>
      <c r="L317" s="220"/>
      <c r="M317" s="221"/>
      <c r="N317" s="222">
        <f t="shared" si="43"/>
        <v>0</v>
      </c>
      <c r="O317" s="223"/>
      <c r="P317" s="224"/>
      <c r="Q317" s="224"/>
      <c r="R317" s="224"/>
      <c r="S317" s="224"/>
      <c r="T317" s="225"/>
      <c r="U317" s="226">
        <f t="shared" si="44"/>
        <v>3.2962962962962965E-2</v>
      </c>
      <c r="V317" s="227"/>
      <c r="W317" s="228" t="str">
        <f t="shared" si="45"/>
        <v>0</v>
      </c>
      <c r="X317" s="509"/>
      <c r="Y317" s="229">
        <f t="shared" si="46"/>
        <v>0</v>
      </c>
    </row>
    <row r="318" spans="2:25" ht="18.75" customHeight="1">
      <c r="B318" s="515"/>
      <c r="C318" s="506"/>
      <c r="D318" s="216">
        <v>9</v>
      </c>
      <c r="E318" s="216" t="s">
        <v>8367</v>
      </c>
      <c r="F318" s="217">
        <v>91</v>
      </c>
      <c r="G318" s="218">
        <f t="shared" si="47"/>
        <v>18.2</v>
      </c>
      <c r="H318" s="219">
        <f t="shared" si="48"/>
        <v>50.555555555555557</v>
      </c>
      <c r="I318" s="219">
        <f t="shared" si="49"/>
        <v>1.6851851851851854E-2</v>
      </c>
      <c r="J318" s="217"/>
      <c r="K318" s="220"/>
      <c r="L318" s="220"/>
      <c r="M318" s="221"/>
      <c r="N318" s="222">
        <f t="shared" si="43"/>
        <v>0</v>
      </c>
      <c r="O318" s="223"/>
      <c r="P318" s="224"/>
      <c r="Q318" s="224"/>
      <c r="R318" s="224"/>
      <c r="S318" s="224"/>
      <c r="T318" s="225"/>
      <c r="U318" s="226">
        <f t="shared" si="44"/>
        <v>3.3703703703703708E-2</v>
      </c>
      <c r="V318" s="227"/>
      <c r="W318" s="228" t="str">
        <f t="shared" si="45"/>
        <v>0</v>
      </c>
      <c r="X318" s="509"/>
      <c r="Y318" s="229">
        <f t="shared" si="46"/>
        <v>0</v>
      </c>
    </row>
    <row r="319" spans="2:25" ht="18.75" customHeight="1">
      <c r="B319" s="515"/>
      <c r="C319" s="506"/>
      <c r="D319" s="216">
        <v>10</v>
      </c>
      <c r="E319" s="216" t="s">
        <v>8368</v>
      </c>
      <c r="F319" s="217">
        <v>110</v>
      </c>
      <c r="G319" s="218">
        <f t="shared" si="47"/>
        <v>22</v>
      </c>
      <c r="H319" s="219">
        <f t="shared" si="48"/>
        <v>61.111111111111107</v>
      </c>
      <c r="I319" s="219">
        <f t="shared" si="49"/>
        <v>2.0370370370370369E-2</v>
      </c>
      <c r="J319" s="217"/>
      <c r="K319" s="220"/>
      <c r="L319" s="220"/>
      <c r="M319" s="221"/>
      <c r="N319" s="222">
        <f t="shared" si="43"/>
        <v>0</v>
      </c>
      <c r="O319" s="223"/>
      <c r="P319" s="224"/>
      <c r="Q319" s="224"/>
      <c r="R319" s="224"/>
      <c r="S319" s="224"/>
      <c r="T319" s="225"/>
      <c r="U319" s="226">
        <f t="shared" si="44"/>
        <v>4.0740740740740737E-2</v>
      </c>
      <c r="V319" s="227"/>
      <c r="W319" s="228" t="str">
        <f t="shared" si="45"/>
        <v>0</v>
      </c>
      <c r="X319" s="509"/>
      <c r="Y319" s="229">
        <f t="shared" si="46"/>
        <v>0</v>
      </c>
    </row>
    <row r="320" spans="2:25" ht="18.75" customHeight="1">
      <c r="B320" s="515"/>
      <c r="C320" s="506"/>
      <c r="D320" s="216">
        <v>11</v>
      </c>
      <c r="E320" s="216" t="s">
        <v>8369</v>
      </c>
      <c r="F320" s="217">
        <v>130</v>
      </c>
      <c r="G320" s="218">
        <f t="shared" si="47"/>
        <v>26</v>
      </c>
      <c r="H320" s="219">
        <f t="shared" si="48"/>
        <v>72.222222222222214</v>
      </c>
      <c r="I320" s="219">
        <f t="shared" si="49"/>
        <v>2.4074074074074071E-2</v>
      </c>
      <c r="J320" s="217"/>
      <c r="K320" s="220"/>
      <c r="L320" s="220"/>
      <c r="M320" s="221"/>
      <c r="N320" s="222">
        <f t="shared" si="43"/>
        <v>0</v>
      </c>
      <c r="O320" s="223"/>
      <c r="P320" s="224"/>
      <c r="Q320" s="224"/>
      <c r="R320" s="224"/>
      <c r="S320" s="224"/>
      <c r="T320" s="225"/>
      <c r="U320" s="226">
        <f t="shared" si="44"/>
        <v>4.8148148148148141E-2</v>
      </c>
      <c r="V320" s="227"/>
      <c r="W320" s="228" t="str">
        <f t="shared" si="45"/>
        <v>0</v>
      </c>
      <c r="X320" s="509"/>
      <c r="Y320" s="229">
        <f t="shared" si="46"/>
        <v>0</v>
      </c>
    </row>
    <row r="321" spans="2:25" ht="18.75" customHeight="1">
      <c r="B321" s="515"/>
      <c r="C321" s="506"/>
      <c r="D321" s="216">
        <v>12</v>
      </c>
      <c r="E321" s="216" t="s">
        <v>8370</v>
      </c>
      <c r="F321" s="217">
        <v>67</v>
      </c>
      <c r="G321" s="218">
        <f t="shared" si="47"/>
        <v>13.4</v>
      </c>
      <c r="H321" s="219">
        <f t="shared" si="48"/>
        <v>37.222222222222221</v>
      </c>
      <c r="I321" s="219">
        <f t="shared" si="49"/>
        <v>1.2407407407407407E-2</v>
      </c>
      <c r="J321" s="217"/>
      <c r="K321" s="220"/>
      <c r="L321" s="220"/>
      <c r="M321" s="221"/>
      <c r="N321" s="222">
        <f t="shared" si="43"/>
        <v>0</v>
      </c>
      <c r="O321" s="223"/>
      <c r="P321" s="224"/>
      <c r="Q321" s="224"/>
      <c r="R321" s="224"/>
      <c r="S321" s="224"/>
      <c r="T321" s="225"/>
      <c r="U321" s="226">
        <f t="shared" si="44"/>
        <v>2.4814814814814814E-2</v>
      </c>
      <c r="V321" s="227"/>
      <c r="W321" s="228" t="str">
        <f t="shared" si="45"/>
        <v>0</v>
      </c>
      <c r="X321" s="509"/>
      <c r="Y321" s="229">
        <f t="shared" si="46"/>
        <v>0</v>
      </c>
    </row>
    <row r="322" spans="2:25" ht="18.75" customHeight="1">
      <c r="B322" s="515"/>
      <c r="C322" s="506"/>
      <c r="D322" s="216">
        <v>13</v>
      </c>
      <c r="E322" s="216" t="s">
        <v>8371</v>
      </c>
      <c r="F322" s="217">
        <v>372</v>
      </c>
      <c r="G322" s="218">
        <f t="shared" si="47"/>
        <v>74.400000000000006</v>
      </c>
      <c r="H322" s="219">
        <f t="shared" si="48"/>
        <v>206.66666666666666</v>
      </c>
      <c r="I322" s="219">
        <f t="shared" si="49"/>
        <v>6.8888888888888888E-2</v>
      </c>
      <c r="J322" s="216" t="s">
        <v>8372</v>
      </c>
      <c r="K322" s="220"/>
      <c r="L322" s="220"/>
      <c r="M322" s="221"/>
      <c r="N322" s="222">
        <f t="shared" si="43"/>
        <v>0</v>
      </c>
      <c r="O322" s="223"/>
      <c r="P322" s="224"/>
      <c r="Q322" s="224"/>
      <c r="R322" s="224"/>
      <c r="S322" s="224"/>
      <c r="T322" s="225"/>
      <c r="U322" s="226">
        <f t="shared" si="44"/>
        <v>0.13777777777777778</v>
      </c>
      <c r="V322" s="227"/>
      <c r="W322" s="228" t="str">
        <f t="shared" si="45"/>
        <v>0</v>
      </c>
      <c r="X322" s="509"/>
      <c r="Y322" s="229">
        <f t="shared" si="46"/>
        <v>0</v>
      </c>
    </row>
    <row r="323" spans="2:25" ht="18.75" customHeight="1">
      <c r="B323" s="515"/>
      <c r="C323" s="506"/>
      <c r="D323" s="216">
        <v>14</v>
      </c>
      <c r="E323" s="216" t="s">
        <v>8373</v>
      </c>
      <c r="F323" s="217">
        <v>120</v>
      </c>
      <c r="G323" s="218">
        <f t="shared" si="47"/>
        <v>24</v>
      </c>
      <c r="H323" s="219">
        <f t="shared" si="48"/>
        <v>66.666666666666671</v>
      </c>
      <c r="I323" s="219">
        <f t="shared" si="49"/>
        <v>2.2222222222222223E-2</v>
      </c>
      <c r="J323" s="217"/>
      <c r="K323" s="220"/>
      <c r="L323" s="220"/>
      <c r="M323" s="221"/>
      <c r="N323" s="222">
        <f t="shared" si="43"/>
        <v>0</v>
      </c>
      <c r="O323" s="223"/>
      <c r="P323" s="224"/>
      <c r="Q323" s="224"/>
      <c r="R323" s="224"/>
      <c r="S323" s="224"/>
      <c r="T323" s="225"/>
      <c r="U323" s="226">
        <f t="shared" si="44"/>
        <v>4.4444444444444446E-2</v>
      </c>
      <c r="V323" s="227"/>
      <c r="W323" s="228" t="str">
        <f t="shared" si="45"/>
        <v>0</v>
      </c>
      <c r="X323" s="509"/>
      <c r="Y323" s="229">
        <f t="shared" si="46"/>
        <v>0</v>
      </c>
    </row>
    <row r="324" spans="2:25" ht="18.75" customHeight="1">
      <c r="B324" s="515"/>
      <c r="C324" s="506"/>
      <c r="D324" s="216">
        <v>15</v>
      </c>
      <c r="E324" s="216" t="s">
        <v>8374</v>
      </c>
      <c r="F324" s="217">
        <v>210</v>
      </c>
      <c r="G324" s="218">
        <f t="shared" si="47"/>
        <v>42</v>
      </c>
      <c r="H324" s="219">
        <f t="shared" si="48"/>
        <v>116.66666666666666</v>
      </c>
      <c r="I324" s="219">
        <f t="shared" si="49"/>
        <v>3.8888888888888883E-2</v>
      </c>
      <c r="J324" s="217"/>
      <c r="K324" s="220"/>
      <c r="L324" s="220"/>
      <c r="M324" s="221"/>
      <c r="N324" s="222">
        <f t="shared" si="43"/>
        <v>0</v>
      </c>
      <c r="O324" s="223"/>
      <c r="P324" s="224"/>
      <c r="Q324" s="224"/>
      <c r="R324" s="224"/>
      <c r="S324" s="224"/>
      <c r="T324" s="225"/>
      <c r="U324" s="226">
        <f t="shared" si="44"/>
        <v>7.7777777777777765E-2</v>
      </c>
      <c r="V324" s="227"/>
      <c r="W324" s="228" t="str">
        <f t="shared" si="45"/>
        <v>0</v>
      </c>
      <c r="X324" s="509"/>
      <c r="Y324" s="229">
        <f t="shared" si="46"/>
        <v>0</v>
      </c>
    </row>
    <row r="325" spans="2:25" ht="18.75" customHeight="1">
      <c r="B325" s="515"/>
      <c r="C325" s="506"/>
      <c r="D325" s="216"/>
      <c r="E325" s="216"/>
      <c r="F325" s="217"/>
      <c r="G325" s="218">
        <f t="shared" si="47"/>
        <v>0</v>
      </c>
      <c r="H325" s="219">
        <f t="shared" si="48"/>
        <v>0</v>
      </c>
      <c r="I325" s="219">
        <f t="shared" si="49"/>
        <v>0</v>
      </c>
      <c r="J325" s="217"/>
      <c r="K325" s="220"/>
      <c r="L325" s="220"/>
      <c r="M325" s="221"/>
      <c r="N325" s="222">
        <f t="shared" si="43"/>
        <v>0</v>
      </c>
      <c r="O325" s="223"/>
      <c r="P325" s="224"/>
      <c r="Q325" s="224"/>
      <c r="R325" s="224"/>
      <c r="S325" s="224"/>
      <c r="T325" s="225"/>
      <c r="U325" s="226">
        <f t="shared" si="44"/>
        <v>0</v>
      </c>
      <c r="V325" s="227"/>
      <c r="W325" s="228" t="str">
        <f t="shared" si="45"/>
        <v>0</v>
      </c>
      <c r="X325" s="509"/>
      <c r="Y325" s="229">
        <f t="shared" si="46"/>
        <v>0</v>
      </c>
    </row>
    <row r="326" spans="2:25" ht="18.75" customHeight="1">
      <c r="B326" s="515"/>
      <c r="C326" s="506"/>
      <c r="D326" s="216">
        <v>1</v>
      </c>
      <c r="E326" s="251" t="s">
        <v>8375</v>
      </c>
      <c r="F326" s="217">
        <v>1000</v>
      </c>
      <c r="G326" s="218">
        <f t="shared" si="47"/>
        <v>200</v>
      </c>
      <c r="H326" s="219">
        <f t="shared" si="48"/>
        <v>555.55555555555554</v>
      </c>
      <c r="I326" s="219">
        <f t="shared" si="49"/>
        <v>0.18518518518518517</v>
      </c>
      <c r="J326" s="217" t="s">
        <v>8376</v>
      </c>
      <c r="K326" s="220" t="s">
        <v>8377</v>
      </c>
      <c r="L326" s="220"/>
      <c r="M326" s="221">
        <f>SUM(H326:H371)</f>
        <v>3457.7777777777783</v>
      </c>
      <c r="N326" s="222">
        <f t="shared" si="43"/>
        <v>69.155555555555566</v>
      </c>
      <c r="O326" s="223">
        <v>10</v>
      </c>
      <c r="P326" s="224" t="s">
        <v>351</v>
      </c>
      <c r="Q326" s="224" t="s">
        <v>8378</v>
      </c>
      <c r="R326" s="224" t="s">
        <v>1064</v>
      </c>
      <c r="S326" s="224"/>
      <c r="T326" s="225" t="s">
        <v>8379</v>
      </c>
      <c r="U326" s="226">
        <f t="shared" si="44"/>
        <v>0.37037037037037035</v>
      </c>
      <c r="V326" s="227">
        <f>SUM(U326:U371)</f>
        <v>2.3051851851851843</v>
      </c>
      <c r="W326" s="228" t="str">
        <f t="shared" si="45"/>
        <v>2</v>
      </c>
      <c r="X326" s="509"/>
      <c r="Y326" s="229">
        <f t="shared" si="46"/>
        <v>1</v>
      </c>
    </row>
    <row r="327" spans="2:25" ht="18.75" customHeight="1">
      <c r="B327" s="515"/>
      <c r="C327" s="506"/>
      <c r="D327" s="216">
        <v>2</v>
      </c>
      <c r="E327" s="216" t="s">
        <v>8380</v>
      </c>
      <c r="F327" s="217">
        <v>210</v>
      </c>
      <c r="G327" s="218">
        <f t="shared" si="47"/>
        <v>42</v>
      </c>
      <c r="H327" s="219">
        <f t="shared" si="48"/>
        <v>116.66666666666666</v>
      </c>
      <c r="I327" s="219">
        <f t="shared" si="49"/>
        <v>3.8888888888888883E-2</v>
      </c>
      <c r="J327" s="217"/>
      <c r="K327" s="220"/>
      <c r="L327" s="220"/>
      <c r="M327" s="221"/>
      <c r="N327" s="222">
        <f t="shared" si="43"/>
        <v>0</v>
      </c>
      <c r="O327" s="223"/>
      <c r="P327" s="224"/>
      <c r="Q327" s="224"/>
      <c r="R327" s="224"/>
      <c r="S327" s="224"/>
      <c r="T327" s="225"/>
      <c r="U327" s="226">
        <f t="shared" si="44"/>
        <v>7.7777777777777765E-2</v>
      </c>
      <c r="V327" s="227"/>
      <c r="W327" s="228" t="str">
        <f t="shared" si="45"/>
        <v>0</v>
      </c>
      <c r="X327" s="509"/>
      <c r="Y327" s="229">
        <f t="shared" si="46"/>
        <v>0</v>
      </c>
    </row>
    <row r="328" spans="2:25" ht="18.75" customHeight="1">
      <c r="B328" s="515"/>
      <c r="C328" s="506"/>
      <c r="D328" s="216">
        <v>3</v>
      </c>
      <c r="E328" s="216" t="s">
        <v>8381</v>
      </c>
      <c r="F328" s="217">
        <v>84</v>
      </c>
      <c r="G328" s="218">
        <f t="shared" si="47"/>
        <v>16.8</v>
      </c>
      <c r="H328" s="219">
        <f t="shared" si="48"/>
        <v>46.666666666666664</v>
      </c>
      <c r="I328" s="219">
        <f t="shared" si="49"/>
        <v>1.5555555555555555E-2</v>
      </c>
      <c r="J328" s="217"/>
      <c r="K328" s="220"/>
      <c r="L328" s="220"/>
      <c r="M328" s="221"/>
      <c r="N328" s="222">
        <f t="shared" si="43"/>
        <v>0</v>
      </c>
      <c r="O328" s="223"/>
      <c r="P328" s="224"/>
      <c r="Q328" s="224"/>
      <c r="R328" s="224"/>
      <c r="S328" s="224"/>
      <c r="T328" s="225"/>
      <c r="U328" s="226">
        <f t="shared" si="44"/>
        <v>3.111111111111111E-2</v>
      </c>
      <c r="V328" s="227"/>
      <c r="W328" s="228" t="str">
        <f t="shared" si="45"/>
        <v>0</v>
      </c>
      <c r="X328" s="509"/>
      <c r="Y328" s="229">
        <f t="shared" si="46"/>
        <v>0</v>
      </c>
    </row>
    <row r="329" spans="2:25" ht="18.75" customHeight="1">
      <c r="B329" s="515"/>
      <c r="C329" s="506"/>
      <c r="D329" s="216">
        <v>4</v>
      </c>
      <c r="E329" s="216" t="s">
        <v>8382</v>
      </c>
      <c r="F329" s="217">
        <v>67</v>
      </c>
      <c r="G329" s="218">
        <f t="shared" si="47"/>
        <v>13.4</v>
      </c>
      <c r="H329" s="219">
        <f t="shared" si="48"/>
        <v>37.222222222222221</v>
      </c>
      <c r="I329" s="219">
        <f t="shared" si="49"/>
        <v>1.2407407407407407E-2</v>
      </c>
      <c r="J329" s="217"/>
      <c r="K329" s="220"/>
      <c r="L329" s="220"/>
      <c r="M329" s="232"/>
      <c r="N329" s="222">
        <f t="shared" si="43"/>
        <v>0</v>
      </c>
      <c r="O329" s="223"/>
      <c r="P329" s="224"/>
      <c r="Q329" s="224"/>
      <c r="R329" s="224"/>
      <c r="S329" s="224"/>
      <c r="T329" s="225"/>
      <c r="U329" s="226">
        <f t="shared" si="44"/>
        <v>2.4814814814814814E-2</v>
      </c>
      <c r="V329" s="227"/>
      <c r="W329" s="228" t="str">
        <f t="shared" si="45"/>
        <v>0</v>
      </c>
      <c r="X329" s="509"/>
      <c r="Y329" s="229">
        <f t="shared" si="46"/>
        <v>0</v>
      </c>
    </row>
    <row r="330" spans="2:25" ht="18.75" customHeight="1">
      <c r="B330" s="515"/>
      <c r="C330" s="506"/>
      <c r="D330" s="216">
        <v>5</v>
      </c>
      <c r="E330" s="216" t="s">
        <v>8383</v>
      </c>
      <c r="F330" s="217">
        <v>114</v>
      </c>
      <c r="G330" s="218">
        <f t="shared" si="47"/>
        <v>22.8</v>
      </c>
      <c r="H330" s="219">
        <f t="shared" si="48"/>
        <v>63.333333333333329</v>
      </c>
      <c r="I330" s="219">
        <f t="shared" si="49"/>
        <v>2.1111111111111108E-2</v>
      </c>
      <c r="J330" s="217"/>
      <c r="K330" s="220"/>
      <c r="L330" s="220"/>
      <c r="M330" s="232"/>
      <c r="N330" s="222">
        <f t="shared" si="43"/>
        <v>0</v>
      </c>
      <c r="O330" s="223"/>
      <c r="P330" s="224"/>
      <c r="Q330" s="224"/>
      <c r="R330" s="224"/>
      <c r="S330" s="224"/>
      <c r="T330" s="225"/>
      <c r="U330" s="226">
        <f t="shared" si="44"/>
        <v>4.2222222222222217E-2</v>
      </c>
      <c r="V330" s="227"/>
      <c r="W330" s="228" t="str">
        <f t="shared" si="45"/>
        <v>0</v>
      </c>
      <c r="X330" s="509"/>
      <c r="Y330" s="229">
        <f t="shared" si="46"/>
        <v>0</v>
      </c>
    </row>
    <row r="331" spans="2:25" ht="18.75" customHeight="1">
      <c r="B331" s="515"/>
      <c r="C331" s="506"/>
      <c r="D331" s="216">
        <v>6</v>
      </c>
      <c r="E331" s="216" t="s">
        <v>7502</v>
      </c>
      <c r="F331" s="217">
        <v>48</v>
      </c>
      <c r="G331" s="218">
        <f t="shared" si="47"/>
        <v>9.6</v>
      </c>
      <c r="H331" s="219">
        <f t="shared" si="48"/>
        <v>26.666666666666664</v>
      </c>
      <c r="I331" s="219">
        <f t="shared" si="49"/>
        <v>8.8888888888888889E-3</v>
      </c>
      <c r="J331" s="217"/>
      <c r="K331" s="220"/>
      <c r="L331" s="220"/>
      <c r="M331" s="232"/>
      <c r="N331" s="222">
        <f t="shared" si="43"/>
        <v>0</v>
      </c>
      <c r="O331" s="223"/>
      <c r="P331" s="224"/>
      <c r="Q331" s="224"/>
      <c r="R331" s="224"/>
      <c r="S331" s="224"/>
      <c r="T331" s="225"/>
      <c r="U331" s="226">
        <f t="shared" si="44"/>
        <v>1.7777777777777778E-2</v>
      </c>
      <c r="V331" s="227"/>
      <c r="W331" s="228" t="str">
        <f t="shared" si="45"/>
        <v>0</v>
      </c>
      <c r="X331" s="509"/>
      <c r="Y331" s="229">
        <f t="shared" si="46"/>
        <v>0</v>
      </c>
    </row>
    <row r="332" spans="2:25" ht="18.75" customHeight="1">
      <c r="B332" s="515"/>
      <c r="C332" s="506"/>
      <c r="D332" s="216">
        <v>7</v>
      </c>
      <c r="E332" s="216" t="s">
        <v>8384</v>
      </c>
      <c r="F332" s="217">
        <v>58</v>
      </c>
      <c r="G332" s="218">
        <f t="shared" si="47"/>
        <v>11.6</v>
      </c>
      <c r="H332" s="219">
        <f t="shared" si="48"/>
        <v>32.222222222222221</v>
      </c>
      <c r="I332" s="219">
        <f t="shared" si="49"/>
        <v>1.074074074074074E-2</v>
      </c>
      <c r="J332" s="217"/>
      <c r="K332" s="220"/>
      <c r="L332" s="220"/>
      <c r="M332" s="232"/>
      <c r="N332" s="222">
        <f t="shared" si="43"/>
        <v>0</v>
      </c>
      <c r="O332" s="223"/>
      <c r="P332" s="224"/>
      <c r="Q332" s="224"/>
      <c r="R332" s="224"/>
      <c r="S332" s="224"/>
      <c r="T332" s="225"/>
      <c r="U332" s="226">
        <f t="shared" si="44"/>
        <v>2.148148148148148E-2</v>
      </c>
      <c r="V332" s="227"/>
      <c r="W332" s="228" t="str">
        <f t="shared" si="45"/>
        <v>0</v>
      </c>
      <c r="X332" s="509"/>
      <c r="Y332" s="229">
        <f t="shared" si="46"/>
        <v>0</v>
      </c>
    </row>
    <row r="333" spans="2:25" ht="18.75" customHeight="1">
      <c r="B333" s="515"/>
      <c r="C333" s="506"/>
      <c r="D333" s="216">
        <v>8</v>
      </c>
      <c r="E333" s="216" t="s">
        <v>8385</v>
      </c>
      <c r="F333" s="217">
        <v>70</v>
      </c>
      <c r="G333" s="218">
        <f t="shared" si="47"/>
        <v>14</v>
      </c>
      <c r="H333" s="219">
        <f t="shared" si="48"/>
        <v>38.888888888888886</v>
      </c>
      <c r="I333" s="219">
        <f t="shared" si="49"/>
        <v>1.2962962962962963E-2</v>
      </c>
      <c r="J333" s="217"/>
      <c r="K333" s="220"/>
      <c r="L333" s="220"/>
      <c r="M333" s="232"/>
      <c r="N333" s="222">
        <f t="shared" si="43"/>
        <v>0</v>
      </c>
      <c r="O333" s="223"/>
      <c r="P333" s="224"/>
      <c r="Q333" s="224"/>
      <c r="R333" s="224"/>
      <c r="S333" s="224"/>
      <c r="T333" s="225"/>
      <c r="U333" s="226">
        <f t="shared" ref="U333:U373" si="50">H333/$U$15</f>
        <v>2.5925925925925925E-2</v>
      </c>
      <c r="V333" s="227"/>
      <c r="W333" s="228" t="str">
        <f t="shared" ref="W333:W373" si="51">IF(V333&lt;1,"0",IF(V333&lt;5,"2",IF(V333&gt;=5,"6")))</f>
        <v>0</v>
      </c>
      <c r="X333" s="509"/>
      <c r="Y333" s="229">
        <f t="shared" ref="Y333:Y373" si="52">W333/2</f>
        <v>0</v>
      </c>
    </row>
    <row r="334" spans="2:25" ht="18.75" customHeight="1">
      <c r="B334" s="515"/>
      <c r="C334" s="506"/>
      <c r="D334" s="216">
        <v>9</v>
      </c>
      <c r="E334" s="216" t="s">
        <v>8386</v>
      </c>
      <c r="F334" s="217">
        <v>78</v>
      </c>
      <c r="G334" s="218">
        <f t="shared" ref="G334:G373" si="53">F334/$G$15</f>
        <v>15.6</v>
      </c>
      <c r="H334" s="219">
        <f t="shared" ref="H334:H373" si="54">F334/$H$15</f>
        <v>43.333333333333336</v>
      </c>
      <c r="I334" s="219">
        <f t="shared" ref="I334:I373" si="55">H334/$I$15</f>
        <v>1.4444444444444446E-2</v>
      </c>
      <c r="J334" s="217"/>
      <c r="K334" s="220"/>
      <c r="L334" s="220"/>
      <c r="M334" s="232"/>
      <c r="N334" s="222">
        <f t="shared" si="43"/>
        <v>0</v>
      </c>
      <c r="O334" s="223"/>
      <c r="P334" s="224"/>
      <c r="Q334" s="224"/>
      <c r="R334" s="224"/>
      <c r="S334" s="224"/>
      <c r="T334" s="225"/>
      <c r="U334" s="226">
        <f t="shared" si="50"/>
        <v>2.8888888888888891E-2</v>
      </c>
      <c r="V334" s="227"/>
      <c r="W334" s="228" t="str">
        <f t="shared" si="51"/>
        <v>0</v>
      </c>
      <c r="X334" s="509"/>
      <c r="Y334" s="229">
        <f t="shared" si="52"/>
        <v>0</v>
      </c>
    </row>
    <row r="335" spans="2:25" ht="18.75" customHeight="1">
      <c r="B335" s="515"/>
      <c r="C335" s="506"/>
      <c r="D335" s="216">
        <v>10</v>
      </c>
      <c r="E335" s="216" t="s">
        <v>739</v>
      </c>
      <c r="F335" s="217">
        <v>60</v>
      </c>
      <c r="G335" s="218">
        <f t="shared" si="53"/>
        <v>12</v>
      </c>
      <c r="H335" s="219">
        <f t="shared" si="54"/>
        <v>33.333333333333336</v>
      </c>
      <c r="I335" s="219">
        <f t="shared" si="55"/>
        <v>1.1111111111111112E-2</v>
      </c>
      <c r="J335" s="217"/>
      <c r="K335" s="220"/>
      <c r="L335" s="220"/>
      <c r="M335" s="232"/>
      <c r="N335" s="222">
        <f t="shared" si="43"/>
        <v>0</v>
      </c>
      <c r="O335" s="223"/>
      <c r="P335" s="224"/>
      <c r="Q335" s="224"/>
      <c r="R335" s="224"/>
      <c r="S335" s="224"/>
      <c r="T335" s="225"/>
      <c r="U335" s="226">
        <f t="shared" si="50"/>
        <v>2.2222222222222223E-2</v>
      </c>
      <c r="V335" s="227"/>
      <c r="W335" s="228" t="str">
        <f t="shared" si="51"/>
        <v>0</v>
      </c>
      <c r="X335" s="509"/>
      <c r="Y335" s="229">
        <f t="shared" si="52"/>
        <v>0</v>
      </c>
    </row>
    <row r="336" spans="2:25" ht="18.75" customHeight="1">
      <c r="B336" s="515"/>
      <c r="C336" s="506"/>
      <c r="D336" s="216">
        <v>11</v>
      </c>
      <c r="E336" s="216" t="s">
        <v>8387</v>
      </c>
      <c r="F336" s="217">
        <v>300</v>
      </c>
      <c r="G336" s="218">
        <f t="shared" si="53"/>
        <v>60</v>
      </c>
      <c r="H336" s="219">
        <f t="shared" si="54"/>
        <v>166.66666666666666</v>
      </c>
      <c r="I336" s="219">
        <f t="shared" si="55"/>
        <v>5.5555555555555552E-2</v>
      </c>
      <c r="J336" s="217"/>
      <c r="K336" s="220"/>
      <c r="L336" s="220"/>
      <c r="M336" s="232"/>
      <c r="N336" s="222">
        <f t="shared" si="43"/>
        <v>0</v>
      </c>
      <c r="O336" s="223"/>
      <c r="P336" s="224"/>
      <c r="Q336" s="224"/>
      <c r="R336" s="224"/>
      <c r="S336" s="224"/>
      <c r="T336" s="225"/>
      <c r="U336" s="226">
        <f t="shared" si="50"/>
        <v>0.1111111111111111</v>
      </c>
      <c r="V336" s="227"/>
      <c r="W336" s="228" t="str">
        <f t="shared" si="51"/>
        <v>0</v>
      </c>
      <c r="X336" s="509"/>
      <c r="Y336" s="229">
        <f t="shared" si="52"/>
        <v>0</v>
      </c>
    </row>
    <row r="337" spans="2:25" ht="18.75" customHeight="1">
      <c r="B337" s="515"/>
      <c r="C337" s="506"/>
      <c r="D337" s="216">
        <v>12</v>
      </c>
      <c r="E337" s="216" t="s">
        <v>8388</v>
      </c>
      <c r="F337" s="217">
        <v>79</v>
      </c>
      <c r="G337" s="218">
        <f t="shared" si="53"/>
        <v>15.8</v>
      </c>
      <c r="H337" s="219">
        <f t="shared" si="54"/>
        <v>43.888888888888886</v>
      </c>
      <c r="I337" s="219">
        <f t="shared" si="55"/>
        <v>1.4629629629629628E-2</v>
      </c>
      <c r="J337" s="217"/>
      <c r="K337" s="220"/>
      <c r="L337" s="220"/>
      <c r="M337" s="232"/>
      <c r="N337" s="222">
        <f t="shared" si="43"/>
        <v>0</v>
      </c>
      <c r="O337" s="223"/>
      <c r="P337" s="224"/>
      <c r="Q337" s="224"/>
      <c r="R337" s="224"/>
      <c r="S337" s="224"/>
      <c r="T337" s="225"/>
      <c r="U337" s="226">
        <f t="shared" si="50"/>
        <v>2.9259259259259256E-2</v>
      </c>
      <c r="V337" s="227"/>
      <c r="W337" s="228" t="str">
        <f t="shared" si="51"/>
        <v>0</v>
      </c>
      <c r="X337" s="509"/>
      <c r="Y337" s="229">
        <f t="shared" si="52"/>
        <v>0</v>
      </c>
    </row>
    <row r="338" spans="2:25" ht="18.75" customHeight="1">
      <c r="B338" s="515"/>
      <c r="C338" s="506"/>
      <c r="D338" s="216">
        <v>13</v>
      </c>
      <c r="E338" s="216" t="s">
        <v>8389</v>
      </c>
      <c r="F338" s="217">
        <v>68</v>
      </c>
      <c r="G338" s="218">
        <f t="shared" si="53"/>
        <v>13.6</v>
      </c>
      <c r="H338" s="219">
        <f t="shared" si="54"/>
        <v>37.777777777777779</v>
      </c>
      <c r="I338" s="219">
        <f t="shared" si="55"/>
        <v>1.2592592592592593E-2</v>
      </c>
      <c r="J338" s="217"/>
      <c r="K338" s="220"/>
      <c r="L338" s="220"/>
      <c r="M338" s="232"/>
      <c r="N338" s="222">
        <f t="shared" si="43"/>
        <v>0</v>
      </c>
      <c r="O338" s="223"/>
      <c r="P338" s="224"/>
      <c r="Q338" s="224"/>
      <c r="R338" s="224"/>
      <c r="S338" s="224"/>
      <c r="T338" s="225"/>
      <c r="U338" s="226">
        <f t="shared" si="50"/>
        <v>2.5185185185185185E-2</v>
      </c>
      <c r="V338" s="227"/>
      <c r="W338" s="228" t="str">
        <f t="shared" si="51"/>
        <v>0</v>
      </c>
      <c r="X338" s="509"/>
      <c r="Y338" s="229">
        <f t="shared" si="52"/>
        <v>0</v>
      </c>
    </row>
    <row r="339" spans="2:25" ht="18.75" customHeight="1">
      <c r="B339" s="515"/>
      <c r="C339" s="506"/>
      <c r="D339" s="216">
        <v>14</v>
      </c>
      <c r="E339" s="216" t="s">
        <v>8390</v>
      </c>
      <c r="F339" s="217">
        <v>71</v>
      </c>
      <c r="G339" s="218">
        <f t="shared" si="53"/>
        <v>14.2</v>
      </c>
      <c r="H339" s="219">
        <f t="shared" si="54"/>
        <v>39.444444444444443</v>
      </c>
      <c r="I339" s="219">
        <f t="shared" si="55"/>
        <v>1.3148148148148148E-2</v>
      </c>
      <c r="J339" s="217"/>
      <c r="K339" s="220"/>
      <c r="L339" s="220"/>
      <c r="M339" s="232"/>
      <c r="N339" s="222">
        <f t="shared" si="43"/>
        <v>0</v>
      </c>
      <c r="O339" s="223"/>
      <c r="P339" s="224"/>
      <c r="Q339" s="224"/>
      <c r="R339" s="224"/>
      <c r="S339" s="224"/>
      <c r="T339" s="225"/>
      <c r="U339" s="226">
        <f t="shared" si="50"/>
        <v>2.6296296296296297E-2</v>
      </c>
      <c r="V339" s="227"/>
      <c r="W339" s="228" t="str">
        <f t="shared" si="51"/>
        <v>0</v>
      </c>
      <c r="X339" s="509"/>
      <c r="Y339" s="229">
        <f t="shared" si="52"/>
        <v>0</v>
      </c>
    </row>
    <row r="340" spans="2:25" ht="18.75" customHeight="1">
      <c r="B340" s="515"/>
      <c r="C340" s="506"/>
      <c r="D340" s="216">
        <v>15</v>
      </c>
      <c r="E340" s="216" t="s">
        <v>8391</v>
      </c>
      <c r="F340" s="217">
        <v>60</v>
      </c>
      <c r="G340" s="218">
        <f t="shared" si="53"/>
        <v>12</v>
      </c>
      <c r="H340" s="219">
        <f t="shared" si="54"/>
        <v>33.333333333333336</v>
      </c>
      <c r="I340" s="219">
        <f t="shared" si="55"/>
        <v>1.1111111111111112E-2</v>
      </c>
      <c r="J340" s="217"/>
      <c r="K340" s="220"/>
      <c r="L340" s="220"/>
      <c r="M340" s="232"/>
      <c r="N340" s="222">
        <f t="shared" si="43"/>
        <v>0</v>
      </c>
      <c r="O340" s="223"/>
      <c r="P340" s="224"/>
      <c r="Q340" s="224"/>
      <c r="R340" s="224"/>
      <c r="S340" s="224"/>
      <c r="T340" s="225"/>
      <c r="U340" s="226">
        <f t="shared" si="50"/>
        <v>2.2222222222222223E-2</v>
      </c>
      <c r="V340" s="227"/>
      <c r="W340" s="228" t="str">
        <f t="shared" si="51"/>
        <v>0</v>
      </c>
      <c r="X340" s="509"/>
      <c r="Y340" s="229">
        <f t="shared" si="52"/>
        <v>0</v>
      </c>
    </row>
    <row r="341" spans="2:25" ht="18.75" customHeight="1">
      <c r="B341" s="515"/>
      <c r="C341" s="506"/>
      <c r="D341" s="216">
        <v>16</v>
      </c>
      <c r="E341" s="216" t="s">
        <v>8392</v>
      </c>
      <c r="F341" s="217">
        <v>94</v>
      </c>
      <c r="G341" s="218">
        <f t="shared" si="53"/>
        <v>18.8</v>
      </c>
      <c r="H341" s="219">
        <f t="shared" si="54"/>
        <v>52.222222222222221</v>
      </c>
      <c r="I341" s="219">
        <f t="shared" si="55"/>
        <v>1.7407407407407406E-2</v>
      </c>
      <c r="J341" s="217"/>
      <c r="K341" s="220"/>
      <c r="L341" s="220"/>
      <c r="M341" s="232"/>
      <c r="N341" s="222">
        <f t="shared" si="43"/>
        <v>0</v>
      </c>
      <c r="O341" s="223"/>
      <c r="P341" s="224"/>
      <c r="Q341" s="224"/>
      <c r="R341" s="224"/>
      <c r="S341" s="224"/>
      <c r="T341" s="225"/>
      <c r="U341" s="226">
        <f t="shared" si="50"/>
        <v>3.4814814814814812E-2</v>
      </c>
      <c r="V341" s="227"/>
      <c r="W341" s="228" t="str">
        <f t="shared" si="51"/>
        <v>0</v>
      </c>
      <c r="X341" s="509"/>
      <c r="Y341" s="229">
        <f t="shared" si="52"/>
        <v>0</v>
      </c>
    </row>
    <row r="342" spans="2:25" ht="18.75" customHeight="1">
      <c r="B342" s="515"/>
      <c r="C342" s="506"/>
      <c r="D342" s="216">
        <v>17</v>
      </c>
      <c r="E342" s="216" t="s">
        <v>8393</v>
      </c>
      <c r="F342" s="217">
        <v>64</v>
      </c>
      <c r="G342" s="218">
        <f t="shared" si="53"/>
        <v>12.8</v>
      </c>
      <c r="H342" s="219">
        <f t="shared" si="54"/>
        <v>35.555555555555557</v>
      </c>
      <c r="I342" s="219">
        <f t="shared" si="55"/>
        <v>1.1851851851851853E-2</v>
      </c>
      <c r="J342" s="217"/>
      <c r="K342" s="220"/>
      <c r="L342" s="220"/>
      <c r="M342" s="232"/>
      <c r="N342" s="222">
        <f t="shared" si="43"/>
        <v>0</v>
      </c>
      <c r="O342" s="223"/>
      <c r="P342" s="224"/>
      <c r="Q342" s="224"/>
      <c r="R342" s="224"/>
      <c r="S342" s="224"/>
      <c r="T342" s="225"/>
      <c r="U342" s="226">
        <f t="shared" si="50"/>
        <v>2.3703703703703706E-2</v>
      </c>
      <c r="V342" s="227"/>
      <c r="W342" s="228" t="str">
        <f t="shared" si="51"/>
        <v>0</v>
      </c>
      <c r="X342" s="509"/>
      <c r="Y342" s="229">
        <f t="shared" si="52"/>
        <v>0</v>
      </c>
    </row>
    <row r="343" spans="2:25" ht="18.75" customHeight="1">
      <c r="B343" s="515"/>
      <c r="C343" s="506"/>
      <c r="D343" s="216">
        <v>18</v>
      </c>
      <c r="E343" s="216" t="s">
        <v>8333</v>
      </c>
      <c r="F343" s="217">
        <v>64</v>
      </c>
      <c r="G343" s="218">
        <f t="shared" si="53"/>
        <v>12.8</v>
      </c>
      <c r="H343" s="219">
        <f t="shared" si="54"/>
        <v>35.555555555555557</v>
      </c>
      <c r="I343" s="219">
        <f t="shared" si="55"/>
        <v>1.1851851851851853E-2</v>
      </c>
      <c r="J343" s="217"/>
      <c r="K343" s="220"/>
      <c r="L343" s="220"/>
      <c r="M343" s="221"/>
      <c r="N343" s="222">
        <f t="shared" si="43"/>
        <v>0</v>
      </c>
      <c r="O343" s="223"/>
      <c r="P343" s="224"/>
      <c r="Q343" s="224"/>
      <c r="R343" s="224"/>
      <c r="S343" s="224"/>
      <c r="T343" s="225"/>
      <c r="U343" s="226">
        <f t="shared" si="50"/>
        <v>2.3703703703703706E-2</v>
      </c>
      <c r="V343" s="227"/>
      <c r="W343" s="228" t="str">
        <f t="shared" si="51"/>
        <v>0</v>
      </c>
      <c r="X343" s="509"/>
      <c r="Y343" s="229">
        <f t="shared" si="52"/>
        <v>0</v>
      </c>
    </row>
    <row r="344" spans="2:25" ht="18.75" customHeight="1">
      <c r="B344" s="515"/>
      <c r="C344" s="506"/>
      <c r="D344" s="216">
        <v>19</v>
      </c>
      <c r="E344" s="216" t="s">
        <v>8394</v>
      </c>
      <c r="F344" s="217">
        <v>54</v>
      </c>
      <c r="G344" s="218">
        <f t="shared" si="53"/>
        <v>10.8</v>
      </c>
      <c r="H344" s="219">
        <f t="shared" si="54"/>
        <v>30</v>
      </c>
      <c r="I344" s="219">
        <f t="shared" si="55"/>
        <v>0.01</v>
      </c>
      <c r="J344" s="217"/>
      <c r="K344" s="220"/>
      <c r="L344" s="220"/>
      <c r="M344" s="221"/>
      <c r="N344" s="222">
        <f t="shared" si="43"/>
        <v>0</v>
      </c>
      <c r="O344" s="223"/>
      <c r="P344" s="224"/>
      <c r="Q344" s="224"/>
      <c r="R344" s="224"/>
      <c r="S344" s="224"/>
      <c r="T344" s="225"/>
      <c r="U344" s="226">
        <f t="shared" si="50"/>
        <v>0.02</v>
      </c>
      <c r="V344" s="227"/>
      <c r="W344" s="228" t="str">
        <f t="shared" si="51"/>
        <v>0</v>
      </c>
      <c r="X344" s="509"/>
      <c r="Y344" s="229">
        <f t="shared" si="52"/>
        <v>0</v>
      </c>
    </row>
    <row r="345" spans="2:25" ht="18.75" customHeight="1">
      <c r="B345" s="515"/>
      <c r="C345" s="506"/>
      <c r="D345" s="216">
        <v>20</v>
      </c>
      <c r="E345" s="216" t="s">
        <v>8395</v>
      </c>
      <c r="F345" s="217">
        <v>71</v>
      </c>
      <c r="G345" s="218">
        <f t="shared" si="53"/>
        <v>14.2</v>
      </c>
      <c r="H345" s="219">
        <f t="shared" si="54"/>
        <v>39.444444444444443</v>
      </c>
      <c r="I345" s="219">
        <f t="shared" si="55"/>
        <v>1.3148148148148148E-2</v>
      </c>
      <c r="J345" s="217"/>
      <c r="K345" s="220"/>
      <c r="L345" s="220"/>
      <c r="M345" s="221"/>
      <c r="N345" s="222">
        <f t="shared" si="43"/>
        <v>0</v>
      </c>
      <c r="O345" s="223"/>
      <c r="P345" s="224"/>
      <c r="Q345" s="224"/>
      <c r="R345" s="224"/>
      <c r="S345" s="224"/>
      <c r="T345" s="225"/>
      <c r="U345" s="226">
        <f t="shared" si="50"/>
        <v>2.6296296296296297E-2</v>
      </c>
      <c r="V345" s="227"/>
      <c r="W345" s="228" t="str">
        <f t="shared" si="51"/>
        <v>0</v>
      </c>
      <c r="X345" s="509"/>
      <c r="Y345" s="229">
        <f t="shared" si="52"/>
        <v>0</v>
      </c>
    </row>
    <row r="346" spans="2:25" ht="18.75" customHeight="1">
      <c r="B346" s="515"/>
      <c r="C346" s="506"/>
      <c r="D346" s="216">
        <v>21</v>
      </c>
      <c r="E346" s="216" t="s">
        <v>8396</v>
      </c>
      <c r="F346" s="217">
        <v>60</v>
      </c>
      <c r="G346" s="218">
        <f t="shared" si="53"/>
        <v>12</v>
      </c>
      <c r="H346" s="219">
        <f t="shared" si="54"/>
        <v>33.333333333333336</v>
      </c>
      <c r="I346" s="219">
        <f t="shared" si="55"/>
        <v>1.1111111111111112E-2</v>
      </c>
      <c r="J346" s="217"/>
      <c r="K346" s="220"/>
      <c r="L346" s="220"/>
      <c r="M346" s="221"/>
      <c r="N346" s="222">
        <f t="shared" si="43"/>
        <v>0</v>
      </c>
      <c r="O346" s="223"/>
      <c r="P346" s="224"/>
      <c r="Q346" s="224"/>
      <c r="R346" s="224"/>
      <c r="S346" s="224"/>
      <c r="T346" s="225"/>
      <c r="U346" s="226">
        <f t="shared" si="50"/>
        <v>2.2222222222222223E-2</v>
      </c>
      <c r="V346" s="227"/>
      <c r="W346" s="228" t="str">
        <f t="shared" si="51"/>
        <v>0</v>
      </c>
      <c r="X346" s="509"/>
      <c r="Y346" s="229">
        <f t="shared" si="52"/>
        <v>0</v>
      </c>
    </row>
    <row r="347" spans="2:25" ht="18.75" customHeight="1">
      <c r="B347" s="515"/>
      <c r="C347" s="506"/>
      <c r="D347" s="216">
        <v>22</v>
      </c>
      <c r="E347" s="216" t="s">
        <v>8397</v>
      </c>
      <c r="F347" s="217">
        <v>60</v>
      </c>
      <c r="G347" s="218">
        <f t="shared" si="53"/>
        <v>12</v>
      </c>
      <c r="H347" s="219">
        <f t="shared" si="54"/>
        <v>33.333333333333336</v>
      </c>
      <c r="I347" s="219">
        <f t="shared" si="55"/>
        <v>1.1111111111111112E-2</v>
      </c>
      <c r="J347" s="217"/>
      <c r="K347" s="220"/>
      <c r="L347" s="220"/>
      <c r="M347" s="221"/>
      <c r="N347" s="222">
        <f t="shared" si="43"/>
        <v>0</v>
      </c>
      <c r="O347" s="223"/>
      <c r="P347" s="224"/>
      <c r="Q347" s="224"/>
      <c r="R347" s="224"/>
      <c r="S347" s="224"/>
      <c r="T347" s="225"/>
      <c r="U347" s="226">
        <f t="shared" si="50"/>
        <v>2.2222222222222223E-2</v>
      </c>
      <c r="V347" s="227"/>
      <c r="W347" s="228" t="str">
        <f t="shared" si="51"/>
        <v>0</v>
      </c>
      <c r="X347" s="509"/>
      <c r="Y347" s="229">
        <f t="shared" si="52"/>
        <v>0</v>
      </c>
    </row>
    <row r="348" spans="2:25" ht="18.75" customHeight="1">
      <c r="B348" s="515"/>
      <c r="C348" s="506"/>
      <c r="D348" s="216">
        <v>23</v>
      </c>
      <c r="E348" s="216" t="s">
        <v>8398</v>
      </c>
      <c r="F348" s="217">
        <v>79</v>
      </c>
      <c r="G348" s="218">
        <f t="shared" si="53"/>
        <v>15.8</v>
      </c>
      <c r="H348" s="219">
        <f t="shared" si="54"/>
        <v>43.888888888888886</v>
      </c>
      <c r="I348" s="219">
        <f t="shared" si="55"/>
        <v>1.4629629629629628E-2</v>
      </c>
      <c r="J348" s="217"/>
      <c r="K348" s="220"/>
      <c r="L348" s="220"/>
      <c r="M348" s="221"/>
      <c r="N348" s="222">
        <f t="shared" si="43"/>
        <v>0</v>
      </c>
      <c r="O348" s="223"/>
      <c r="P348" s="224"/>
      <c r="Q348" s="224"/>
      <c r="R348" s="224"/>
      <c r="S348" s="224"/>
      <c r="T348" s="225"/>
      <c r="U348" s="226">
        <f t="shared" si="50"/>
        <v>2.9259259259259256E-2</v>
      </c>
      <c r="V348" s="227"/>
      <c r="W348" s="228" t="str">
        <f t="shared" si="51"/>
        <v>0</v>
      </c>
      <c r="X348" s="509"/>
      <c r="Y348" s="229">
        <f t="shared" si="52"/>
        <v>0</v>
      </c>
    </row>
    <row r="349" spans="2:25" ht="18.75" customHeight="1">
      <c r="B349" s="515"/>
      <c r="C349" s="506"/>
      <c r="D349" s="216">
        <v>24</v>
      </c>
      <c r="E349" s="216" t="s">
        <v>8399</v>
      </c>
      <c r="F349" s="217">
        <v>70</v>
      </c>
      <c r="G349" s="218">
        <f t="shared" si="53"/>
        <v>14</v>
      </c>
      <c r="H349" s="219">
        <f t="shared" si="54"/>
        <v>38.888888888888886</v>
      </c>
      <c r="I349" s="219">
        <f t="shared" si="55"/>
        <v>1.2962962962962963E-2</v>
      </c>
      <c r="J349" s="217"/>
      <c r="K349" s="220"/>
      <c r="L349" s="220"/>
      <c r="M349" s="221"/>
      <c r="N349" s="222">
        <f t="shared" si="43"/>
        <v>0</v>
      </c>
      <c r="O349" s="223"/>
      <c r="P349" s="224"/>
      <c r="Q349" s="224"/>
      <c r="R349" s="224"/>
      <c r="S349" s="224"/>
      <c r="T349" s="225"/>
      <c r="U349" s="226">
        <f t="shared" si="50"/>
        <v>2.5925925925925925E-2</v>
      </c>
      <c r="V349" s="227"/>
      <c r="W349" s="228" t="str">
        <f t="shared" si="51"/>
        <v>0</v>
      </c>
      <c r="X349" s="509"/>
      <c r="Y349" s="229">
        <f t="shared" si="52"/>
        <v>0</v>
      </c>
    </row>
    <row r="350" spans="2:25" ht="18.75" customHeight="1">
      <c r="B350" s="515"/>
      <c r="C350" s="506"/>
      <c r="D350" s="216">
        <v>25</v>
      </c>
      <c r="E350" s="216" t="s">
        <v>8400</v>
      </c>
      <c r="F350" s="217">
        <v>48</v>
      </c>
      <c r="G350" s="218">
        <f t="shared" si="53"/>
        <v>9.6</v>
      </c>
      <c r="H350" s="219">
        <f t="shared" si="54"/>
        <v>26.666666666666664</v>
      </c>
      <c r="I350" s="219">
        <f t="shared" si="55"/>
        <v>8.8888888888888889E-3</v>
      </c>
      <c r="J350" s="217"/>
      <c r="K350" s="220"/>
      <c r="L350" s="220"/>
      <c r="M350" s="221"/>
      <c r="N350" s="222">
        <f t="shared" si="43"/>
        <v>0</v>
      </c>
      <c r="O350" s="223"/>
      <c r="P350" s="224"/>
      <c r="Q350" s="224"/>
      <c r="R350" s="224"/>
      <c r="S350" s="224"/>
      <c r="T350" s="225"/>
      <c r="U350" s="226">
        <f t="shared" si="50"/>
        <v>1.7777777777777778E-2</v>
      </c>
      <c r="V350" s="227"/>
      <c r="W350" s="228" t="str">
        <f t="shared" si="51"/>
        <v>0</v>
      </c>
      <c r="X350" s="509"/>
      <c r="Y350" s="229">
        <f t="shared" si="52"/>
        <v>0</v>
      </c>
    </row>
    <row r="351" spans="2:25" ht="18.75" customHeight="1">
      <c r="B351" s="515"/>
      <c r="C351" s="506"/>
      <c r="D351" s="216">
        <v>26</v>
      </c>
      <c r="E351" s="216" t="s">
        <v>8401</v>
      </c>
      <c r="F351" s="217">
        <v>68</v>
      </c>
      <c r="G351" s="218">
        <f t="shared" si="53"/>
        <v>13.6</v>
      </c>
      <c r="H351" s="219">
        <f t="shared" si="54"/>
        <v>37.777777777777779</v>
      </c>
      <c r="I351" s="219">
        <f t="shared" si="55"/>
        <v>1.2592592592592593E-2</v>
      </c>
      <c r="J351" s="217"/>
      <c r="K351" s="220"/>
      <c r="L351" s="220"/>
      <c r="M351" s="221"/>
      <c r="N351" s="222">
        <f t="shared" si="43"/>
        <v>0</v>
      </c>
      <c r="O351" s="223"/>
      <c r="P351" s="224"/>
      <c r="Q351" s="224"/>
      <c r="R351" s="224"/>
      <c r="S351" s="224"/>
      <c r="T351" s="225"/>
      <c r="U351" s="226">
        <f t="shared" si="50"/>
        <v>2.5185185185185185E-2</v>
      </c>
      <c r="V351" s="227"/>
      <c r="W351" s="228" t="str">
        <f t="shared" si="51"/>
        <v>0</v>
      </c>
      <c r="X351" s="509"/>
      <c r="Y351" s="229">
        <f t="shared" si="52"/>
        <v>0</v>
      </c>
    </row>
    <row r="352" spans="2:25" ht="18.75" customHeight="1">
      <c r="B352" s="515"/>
      <c r="C352" s="506"/>
      <c r="D352" s="216">
        <v>27</v>
      </c>
      <c r="E352" s="216" t="s">
        <v>8402</v>
      </c>
      <c r="F352" s="217">
        <v>1260</v>
      </c>
      <c r="G352" s="218">
        <f t="shared" si="53"/>
        <v>252</v>
      </c>
      <c r="H352" s="219">
        <f t="shared" si="54"/>
        <v>700</v>
      </c>
      <c r="I352" s="219">
        <f t="shared" si="55"/>
        <v>0.23333333333333334</v>
      </c>
      <c r="J352" s="217"/>
      <c r="K352" s="220"/>
      <c r="L352" s="220"/>
      <c r="M352" s="221"/>
      <c r="N352" s="222">
        <f t="shared" si="43"/>
        <v>0</v>
      </c>
      <c r="O352" s="223"/>
      <c r="P352" s="224"/>
      <c r="Q352" s="224"/>
      <c r="R352" s="224"/>
      <c r="S352" s="224"/>
      <c r="T352" s="225"/>
      <c r="U352" s="226">
        <f t="shared" si="50"/>
        <v>0.46666666666666667</v>
      </c>
      <c r="V352" s="227"/>
      <c r="W352" s="228" t="str">
        <f t="shared" si="51"/>
        <v>0</v>
      </c>
      <c r="X352" s="509"/>
      <c r="Y352" s="229">
        <f t="shared" si="52"/>
        <v>0</v>
      </c>
    </row>
    <row r="353" spans="2:25" ht="18.75" customHeight="1">
      <c r="B353" s="515"/>
      <c r="C353" s="506"/>
      <c r="D353" s="216">
        <v>28</v>
      </c>
      <c r="E353" s="216" t="s">
        <v>4747</v>
      </c>
      <c r="F353" s="217">
        <v>84</v>
      </c>
      <c r="G353" s="218">
        <f t="shared" si="53"/>
        <v>16.8</v>
      </c>
      <c r="H353" s="219">
        <f t="shared" si="54"/>
        <v>46.666666666666664</v>
      </c>
      <c r="I353" s="219">
        <f t="shared" si="55"/>
        <v>1.5555555555555555E-2</v>
      </c>
      <c r="J353" s="217"/>
      <c r="K353" s="220"/>
      <c r="L353" s="220"/>
      <c r="M353" s="221"/>
      <c r="N353" s="222">
        <f t="shared" si="43"/>
        <v>0</v>
      </c>
      <c r="O353" s="223"/>
      <c r="P353" s="224"/>
      <c r="Q353" s="224"/>
      <c r="R353" s="224"/>
      <c r="S353" s="224"/>
      <c r="T353" s="225"/>
      <c r="U353" s="226">
        <f t="shared" si="50"/>
        <v>3.111111111111111E-2</v>
      </c>
      <c r="V353" s="227"/>
      <c r="W353" s="228" t="str">
        <f t="shared" si="51"/>
        <v>0</v>
      </c>
      <c r="X353" s="509"/>
      <c r="Y353" s="229">
        <f t="shared" si="52"/>
        <v>0</v>
      </c>
    </row>
    <row r="354" spans="2:25" ht="18.75" customHeight="1">
      <c r="B354" s="515"/>
      <c r="C354" s="506"/>
      <c r="D354" s="216">
        <v>29</v>
      </c>
      <c r="E354" s="216" t="s">
        <v>8297</v>
      </c>
      <c r="F354" s="217">
        <v>64</v>
      </c>
      <c r="G354" s="218">
        <f t="shared" si="53"/>
        <v>12.8</v>
      </c>
      <c r="H354" s="219">
        <f t="shared" si="54"/>
        <v>35.555555555555557</v>
      </c>
      <c r="I354" s="219">
        <f t="shared" si="55"/>
        <v>1.1851851851851853E-2</v>
      </c>
      <c r="J354" s="217"/>
      <c r="K354" s="220"/>
      <c r="L354" s="220"/>
      <c r="M354" s="221"/>
      <c r="N354" s="222">
        <f t="shared" si="43"/>
        <v>0</v>
      </c>
      <c r="O354" s="223"/>
      <c r="P354" s="224"/>
      <c r="Q354" s="224"/>
      <c r="R354" s="224"/>
      <c r="S354" s="224"/>
      <c r="T354" s="225"/>
      <c r="U354" s="226">
        <f t="shared" si="50"/>
        <v>2.3703703703703706E-2</v>
      </c>
      <c r="V354" s="227"/>
      <c r="W354" s="228" t="str">
        <f t="shared" si="51"/>
        <v>0</v>
      </c>
      <c r="X354" s="509"/>
      <c r="Y354" s="229">
        <f t="shared" si="52"/>
        <v>0</v>
      </c>
    </row>
    <row r="355" spans="2:25" ht="18.75" customHeight="1">
      <c r="B355" s="515"/>
      <c r="C355" s="506"/>
      <c r="D355" s="216">
        <v>30</v>
      </c>
      <c r="E355" s="216" t="s">
        <v>8403</v>
      </c>
      <c r="F355" s="217">
        <v>110</v>
      </c>
      <c r="G355" s="218">
        <f t="shared" si="53"/>
        <v>22</v>
      </c>
      <c r="H355" s="219">
        <f t="shared" si="54"/>
        <v>61.111111111111107</v>
      </c>
      <c r="I355" s="219">
        <f t="shared" si="55"/>
        <v>2.0370370370370369E-2</v>
      </c>
      <c r="J355" s="217"/>
      <c r="K355" s="220"/>
      <c r="L355" s="220"/>
      <c r="M355" s="221"/>
      <c r="N355" s="222">
        <f t="shared" si="43"/>
        <v>0</v>
      </c>
      <c r="O355" s="223"/>
      <c r="P355" s="224"/>
      <c r="Q355" s="224"/>
      <c r="R355" s="224"/>
      <c r="S355" s="224"/>
      <c r="T355" s="225"/>
      <c r="U355" s="226">
        <f t="shared" si="50"/>
        <v>4.0740740740740737E-2</v>
      </c>
      <c r="V355" s="227"/>
      <c r="W355" s="228" t="str">
        <f t="shared" si="51"/>
        <v>0</v>
      </c>
      <c r="X355" s="509"/>
      <c r="Y355" s="229">
        <f t="shared" si="52"/>
        <v>0</v>
      </c>
    </row>
    <row r="356" spans="2:25" ht="18.75" customHeight="1">
      <c r="B356" s="515"/>
      <c r="C356" s="506"/>
      <c r="D356" s="216">
        <v>31</v>
      </c>
      <c r="E356" s="216" t="s">
        <v>8404</v>
      </c>
      <c r="F356" s="217">
        <v>104</v>
      </c>
      <c r="G356" s="218">
        <f t="shared" si="53"/>
        <v>20.8</v>
      </c>
      <c r="H356" s="219">
        <f t="shared" si="54"/>
        <v>57.777777777777779</v>
      </c>
      <c r="I356" s="219">
        <f t="shared" si="55"/>
        <v>1.9259259259259261E-2</v>
      </c>
      <c r="J356" s="217"/>
      <c r="K356" s="220"/>
      <c r="L356" s="220"/>
      <c r="M356" s="221"/>
      <c r="N356" s="222">
        <f t="shared" si="43"/>
        <v>0</v>
      </c>
      <c r="O356" s="223"/>
      <c r="P356" s="224"/>
      <c r="Q356" s="224"/>
      <c r="R356" s="224"/>
      <c r="S356" s="224"/>
      <c r="T356" s="225"/>
      <c r="U356" s="226">
        <f t="shared" si="50"/>
        <v>3.8518518518518521E-2</v>
      </c>
      <c r="V356" s="227"/>
      <c r="W356" s="228" t="str">
        <f t="shared" si="51"/>
        <v>0</v>
      </c>
      <c r="X356" s="509"/>
      <c r="Y356" s="229">
        <f t="shared" si="52"/>
        <v>0</v>
      </c>
    </row>
    <row r="357" spans="2:25" ht="18.75" customHeight="1">
      <c r="B357" s="515"/>
      <c r="C357" s="506"/>
      <c r="D357" s="216">
        <v>32</v>
      </c>
      <c r="E357" s="216" t="s">
        <v>8405</v>
      </c>
      <c r="F357" s="217">
        <v>128</v>
      </c>
      <c r="G357" s="218">
        <f t="shared" si="53"/>
        <v>25.6</v>
      </c>
      <c r="H357" s="219">
        <f t="shared" si="54"/>
        <v>71.111111111111114</v>
      </c>
      <c r="I357" s="219">
        <f t="shared" si="55"/>
        <v>2.3703703703703706E-2</v>
      </c>
      <c r="J357" s="217"/>
      <c r="K357" s="220"/>
      <c r="L357" s="220"/>
      <c r="M357" s="221"/>
      <c r="N357" s="222">
        <f t="shared" si="43"/>
        <v>0</v>
      </c>
      <c r="O357" s="223"/>
      <c r="P357" s="224"/>
      <c r="Q357" s="224"/>
      <c r="R357" s="224"/>
      <c r="S357" s="224"/>
      <c r="T357" s="225"/>
      <c r="U357" s="226">
        <f t="shared" si="50"/>
        <v>4.7407407407407412E-2</v>
      </c>
      <c r="V357" s="227"/>
      <c r="W357" s="228" t="str">
        <f t="shared" si="51"/>
        <v>0</v>
      </c>
      <c r="X357" s="509"/>
      <c r="Y357" s="229">
        <f t="shared" si="52"/>
        <v>0</v>
      </c>
    </row>
    <row r="358" spans="2:25" ht="18.75" customHeight="1">
      <c r="B358" s="515"/>
      <c r="C358" s="506"/>
      <c r="D358" s="216">
        <v>33</v>
      </c>
      <c r="E358" s="216" t="s">
        <v>8406</v>
      </c>
      <c r="F358" s="217">
        <v>103</v>
      </c>
      <c r="G358" s="218">
        <f t="shared" si="53"/>
        <v>20.6</v>
      </c>
      <c r="H358" s="219">
        <f t="shared" si="54"/>
        <v>57.222222222222221</v>
      </c>
      <c r="I358" s="219">
        <f t="shared" si="55"/>
        <v>1.9074074074074073E-2</v>
      </c>
      <c r="J358" s="217"/>
      <c r="K358" s="220"/>
      <c r="L358" s="220"/>
      <c r="M358" s="221"/>
      <c r="N358" s="222">
        <f t="shared" si="43"/>
        <v>0</v>
      </c>
      <c r="O358" s="223"/>
      <c r="P358" s="224"/>
      <c r="Q358" s="224"/>
      <c r="R358" s="224"/>
      <c r="S358" s="224"/>
      <c r="T358" s="225"/>
      <c r="U358" s="226">
        <f t="shared" si="50"/>
        <v>3.8148148148148146E-2</v>
      </c>
      <c r="V358" s="227"/>
      <c r="W358" s="228" t="str">
        <f t="shared" si="51"/>
        <v>0</v>
      </c>
      <c r="X358" s="509"/>
      <c r="Y358" s="229">
        <f t="shared" si="52"/>
        <v>0</v>
      </c>
    </row>
    <row r="359" spans="2:25" ht="18.75" customHeight="1">
      <c r="B359" s="515"/>
      <c r="C359" s="506"/>
      <c r="D359" s="216">
        <v>34</v>
      </c>
      <c r="E359" s="216" t="s">
        <v>8407</v>
      </c>
      <c r="F359" s="217">
        <v>143</v>
      </c>
      <c r="G359" s="218">
        <f t="shared" si="53"/>
        <v>28.6</v>
      </c>
      <c r="H359" s="219">
        <f t="shared" si="54"/>
        <v>79.444444444444443</v>
      </c>
      <c r="I359" s="219">
        <f t="shared" si="55"/>
        <v>2.6481481481481481E-2</v>
      </c>
      <c r="J359" s="217"/>
      <c r="K359" s="220"/>
      <c r="L359" s="220"/>
      <c r="M359" s="221"/>
      <c r="N359" s="222">
        <f t="shared" si="43"/>
        <v>0</v>
      </c>
      <c r="O359" s="223"/>
      <c r="P359" s="224"/>
      <c r="Q359" s="224"/>
      <c r="R359" s="224"/>
      <c r="S359" s="224"/>
      <c r="T359" s="225"/>
      <c r="U359" s="226">
        <f t="shared" si="50"/>
        <v>5.2962962962962962E-2</v>
      </c>
      <c r="V359" s="227"/>
      <c r="W359" s="228" t="str">
        <f t="shared" si="51"/>
        <v>0</v>
      </c>
      <c r="X359" s="509"/>
      <c r="Y359" s="229">
        <f t="shared" si="52"/>
        <v>0</v>
      </c>
    </row>
    <row r="360" spans="2:25" ht="18.75" customHeight="1">
      <c r="B360" s="515"/>
      <c r="C360" s="506"/>
      <c r="D360" s="216">
        <v>35</v>
      </c>
      <c r="E360" s="216" t="s">
        <v>8408</v>
      </c>
      <c r="F360" s="217">
        <v>164</v>
      </c>
      <c r="G360" s="218">
        <f t="shared" si="53"/>
        <v>32.799999999999997</v>
      </c>
      <c r="H360" s="219">
        <f t="shared" si="54"/>
        <v>91.111111111111114</v>
      </c>
      <c r="I360" s="219">
        <f t="shared" si="55"/>
        <v>3.037037037037037E-2</v>
      </c>
      <c r="J360" s="217"/>
      <c r="K360" s="220"/>
      <c r="L360" s="220"/>
      <c r="M360" s="221"/>
      <c r="N360" s="222">
        <f t="shared" si="43"/>
        <v>0</v>
      </c>
      <c r="O360" s="223"/>
      <c r="P360" s="224"/>
      <c r="Q360" s="224"/>
      <c r="R360" s="224"/>
      <c r="S360" s="224"/>
      <c r="T360" s="225"/>
      <c r="U360" s="226">
        <f t="shared" si="50"/>
        <v>6.0740740740740741E-2</v>
      </c>
      <c r="V360" s="227"/>
      <c r="W360" s="228" t="str">
        <f t="shared" si="51"/>
        <v>0</v>
      </c>
      <c r="X360" s="509"/>
      <c r="Y360" s="229">
        <f t="shared" si="52"/>
        <v>0</v>
      </c>
    </row>
    <row r="361" spans="2:25" ht="18.75" customHeight="1">
      <c r="B361" s="515"/>
      <c r="C361" s="506"/>
      <c r="D361" s="216">
        <v>36</v>
      </c>
      <c r="E361" s="216" t="s">
        <v>8215</v>
      </c>
      <c r="F361" s="217">
        <v>91</v>
      </c>
      <c r="G361" s="218">
        <f t="shared" si="53"/>
        <v>18.2</v>
      </c>
      <c r="H361" s="219">
        <f t="shared" si="54"/>
        <v>50.555555555555557</v>
      </c>
      <c r="I361" s="219">
        <f t="shared" si="55"/>
        <v>1.6851851851851854E-2</v>
      </c>
      <c r="J361" s="217"/>
      <c r="K361" s="220"/>
      <c r="L361" s="220"/>
      <c r="M361" s="221"/>
      <c r="N361" s="222">
        <f t="shared" si="43"/>
        <v>0</v>
      </c>
      <c r="O361" s="223"/>
      <c r="P361" s="224"/>
      <c r="Q361" s="224"/>
      <c r="R361" s="224"/>
      <c r="S361" s="224"/>
      <c r="T361" s="225"/>
      <c r="U361" s="226">
        <f t="shared" si="50"/>
        <v>3.3703703703703708E-2</v>
      </c>
      <c r="V361" s="227"/>
      <c r="W361" s="228" t="str">
        <f t="shared" si="51"/>
        <v>0</v>
      </c>
      <c r="X361" s="509"/>
      <c r="Y361" s="229">
        <f t="shared" si="52"/>
        <v>0</v>
      </c>
    </row>
    <row r="362" spans="2:25" ht="18.75" customHeight="1">
      <c r="B362" s="515"/>
      <c r="C362" s="506"/>
      <c r="D362" s="216">
        <v>37</v>
      </c>
      <c r="E362" s="216" t="s">
        <v>8409</v>
      </c>
      <c r="F362" s="217">
        <v>94</v>
      </c>
      <c r="G362" s="218">
        <f t="shared" si="53"/>
        <v>18.8</v>
      </c>
      <c r="H362" s="219">
        <f t="shared" si="54"/>
        <v>52.222222222222221</v>
      </c>
      <c r="I362" s="219">
        <f t="shared" si="55"/>
        <v>1.7407407407407406E-2</v>
      </c>
      <c r="J362" s="217"/>
      <c r="K362" s="220"/>
      <c r="L362" s="220"/>
      <c r="M362" s="221"/>
      <c r="N362" s="222">
        <f t="shared" si="43"/>
        <v>0</v>
      </c>
      <c r="O362" s="223"/>
      <c r="P362" s="224"/>
      <c r="Q362" s="224"/>
      <c r="R362" s="224"/>
      <c r="S362" s="224"/>
      <c r="T362" s="225"/>
      <c r="U362" s="226">
        <f t="shared" si="50"/>
        <v>3.4814814814814812E-2</v>
      </c>
      <c r="V362" s="227"/>
      <c r="W362" s="228" t="str">
        <f t="shared" si="51"/>
        <v>0</v>
      </c>
      <c r="X362" s="509"/>
      <c r="Y362" s="229">
        <f t="shared" si="52"/>
        <v>0</v>
      </c>
    </row>
    <row r="363" spans="2:25" ht="18.75" customHeight="1">
      <c r="B363" s="515"/>
      <c r="C363" s="506"/>
      <c r="D363" s="216">
        <v>38</v>
      </c>
      <c r="E363" s="216" t="s">
        <v>8410</v>
      </c>
      <c r="F363" s="217">
        <v>82</v>
      </c>
      <c r="G363" s="218">
        <f t="shared" si="53"/>
        <v>16.399999999999999</v>
      </c>
      <c r="H363" s="219">
        <f t="shared" si="54"/>
        <v>45.555555555555557</v>
      </c>
      <c r="I363" s="219">
        <f t="shared" si="55"/>
        <v>1.5185185185185185E-2</v>
      </c>
      <c r="J363" s="217"/>
      <c r="K363" s="220"/>
      <c r="L363" s="220"/>
      <c r="M363" s="221"/>
      <c r="N363" s="222">
        <f t="shared" si="43"/>
        <v>0</v>
      </c>
      <c r="O363" s="223"/>
      <c r="P363" s="224"/>
      <c r="Q363" s="224"/>
      <c r="R363" s="224"/>
      <c r="S363" s="224"/>
      <c r="T363" s="225"/>
      <c r="U363" s="226">
        <f t="shared" si="50"/>
        <v>3.037037037037037E-2</v>
      </c>
      <c r="V363" s="227"/>
      <c r="W363" s="228" t="str">
        <f t="shared" si="51"/>
        <v>0</v>
      </c>
      <c r="X363" s="509"/>
      <c r="Y363" s="229">
        <f t="shared" si="52"/>
        <v>0</v>
      </c>
    </row>
    <row r="364" spans="2:25" ht="18.75" customHeight="1">
      <c r="B364" s="515"/>
      <c r="C364" s="506"/>
      <c r="D364" s="216">
        <v>39</v>
      </c>
      <c r="E364" s="216" t="s">
        <v>8411</v>
      </c>
      <c r="F364" s="217">
        <v>94</v>
      </c>
      <c r="G364" s="218">
        <f t="shared" si="53"/>
        <v>18.8</v>
      </c>
      <c r="H364" s="219">
        <f t="shared" si="54"/>
        <v>52.222222222222221</v>
      </c>
      <c r="I364" s="219">
        <f t="shared" si="55"/>
        <v>1.7407407407407406E-2</v>
      </c>
      <c r="J364" s="217"/>
      <c r="K364" s="220"/>
      <c r="L364" s="220"/>
      <c r="M364" s="221"/>
      <c r="N364" s="222">
        <f t="shared" si="43"/>
        <v>0</v>
      </c>
      <c r="O364" s="223"/>
      <c r="P364" s="224"/>
      <c r="Q364" s="224"/>
      <c r="R364" s="224"/>
      <c r="S364" s="224"/>
      <c r="T364" s="225"/>
      <c r="U364" s="226">
        <f t="shared" si="50"/>
        <v>3.4814814814814812E-2</v>
      </c>
      <c r="V364" s="227"/>
      <c r="W364" s="228" t="str">
        <f t="shared" si="51"/>
        <v>0</v>
      </c>
      <c r="X364" s="509"/>
      <c r="Y364" s="229">
        <f t="shared" si="52"/>
        <v>0</v>
      </c>
    </row>
    <row r="365" spans="2:25" ht="18.75" customHeight="1">
      <c r="B365" s="515"/>
      <c r="C365" s="506"/>
      <c r="D365" s="216">
        <v>40</v>
      </c>
      <c r="E365" s="216" t="s">
        <v>8412</v>
      </c>
      <c r="F365" s="217">
        <v>110</v>
      </c>
      <c r="G365" s="218">
        <f t="shared" si="53"/>
        <v>22</v>
      </c>
      <c r="H365" s="219">
        <f t="shared" si="54"/>
        <v>61.111111111111107</v>
      </c>
      <c r="I365" s="219">
        <f t="shared" si="55"/>
        <v>2.0370370370370369E-2</v>
      </c>
      <c r="J365" s="217"/>
      <c r="K365" s="220"/>
      <c r="L365" s="220"/>
      <c r="M365" s="221"/>
      <c r="N365" s="222">
        <f t="shared" si="43"/>
        <v>0</v>
      </c>
      <c r="O365" s="223"/>
      <c r="P365" s="224"/>
      <c r="Q365" s="224"/>
      <c r="R365" s="224"/>
      <c r="S365" s="224"/>
      <c r="T365" s="225"/>
      <c r="U365" s="226">
        <f t="shared" si="50"/>
        <v>4.0740740740740737E-2</v>
      </c>
      <c r="V365" s="227"/>
      <c r="W365" s="228" t="str">
        <f t="shared" si="51"/>
        <v>0</v>
      </c>
      <c r="X365" s="509"/>
      <c r="Y365" s="229">
        <f t="shared" si="52"/>
        <v>0</v>
      </c>
    </row>
    <row r="366" spans="2:25" ht="18.75" customHeight="1">
      <c r="B366" s="515"/>
      <c r="C366" s="506"/>
      <c r="D366" s="216">
        <v>41</v>
      </c>
      <c r="E366" s="216" t="s">
        <v>8413</v>
      </c>
      <c r="F366" s="217">
        <v>64</v>
      </c>
      <c r="G366" s="218">
        <f t="shared" si="53"/>
        <v>12.8</v>
      </c>
      <c r="H366" s="219">
        <f t="shared" si="54"/>
        <v>35.555555555555557</v>
      </c>
      <c r="I366" s="219">
        <f t="shared" si="55"/>
        <v>1.1851851851851853E-2</v>
      </c>
      <c r="J366" s="217"/>
      <c r="K366" s="220"/>
      <c r="L366" s="220"/>
      <c r="M366" s="221"/>
      <c r="N366" s="222">
        <f t="shared" si="43"/>
        <v>0</v>
      </c>
      <c r="O366" s="223"/>
      <c r="P366" s="224"/>
      <c r="Q366" s="224"/>
      <c r="R366" s="224"/>
      <c r="S366" s="224"/>
      <c r="T366" s="225"/>
      <c r="U366" s="226">
        <f t="shared" si="50"/>
        <v>2.3703703703703706E-2</v>
      </c>
      <c r="V366" s="227"/>
      <c r="W366" s="228" t="str">
        <f t="shared" si="51"/>
        <v>0</v>
      </c>
      <c r="X366" s="509"/>
      <c r="Y366" s="229">
        <f t="shared" si="52"/>
        <v>0</v>
      </c>
    </row>
    <row r="367" spans="2:25" ht="18.75" customHeight="1">
      <c r="B367" s="515"/>
      <c r="C367" s="506"/>
      <c r="D367" s="216">
        <v>42</v>
      </c>
      <c r="E367" s="216" t="s">
        <v>8414</v>
      </c>
      <c r="F367" s="217">
        <v>94</v>
      </c>
      <c r="G367" s="218">
        <f t="shared" si="53"/>
        <v>18.8</v>
      </c>
      <c r="H367" s="219">
        <f t="shared" si="54"/>
        <v>52.222222222222221</v>
      </c>
      <c r="I367" s="219">
        <f t="shared" si="55"/>
        <v>1.7407407407407406E-2</v>
      </c>
      <c r="J367" s="217"/>
      <c r="K367" s="220"/>
      <c r="L367" s="220"/>
      <c r="M367" s="221"/>
      <c r="N367" s="222">
        <f t="shared" si="43"/>
        <v>0</v>
      </c>
      <c r="O367" s="223"/>
      <c r="P367" s="224"/>
      <c r="Q367" s="224"/>
      <c r="R367" s="224"/>
      <c r="S367" s="224"/>
      <c r="T367" s="225"/>
      <c r="U367" s="226">
        <f t="shared" si="50"/>
        <v>3.4814814814814812E-2</v>
      </c>
      <c r="V367" s="227"/>
      <c r="W367" s="228" t="str">
        <f t="shared" si="51"/>
        <v>0</v>
      </c>
      <c r="X367" s="509"/>
      <c r="Y367" s="229">
        <f t="shared" si="52"/>
        <v>0</v>
      </c>
    </row>
    <row r="368" spans="2:25" ht="18.75" customHeight="1">
      <c r="B368" s="515"/>
      <c r="C368" s="506"/>
      <c r="D368" s="216">
        <v>43</v>
      </c>
      <c r="E368" s="216" t="s">
        <v>8244</v>
      </c>
      <c r="F368" s="217">
        <v>74</v>
      </c>
      <c r="G368" s="218">
        <f t="shared" si="53"/>
        <v>14.8</v>
      </c>
      <c r="H368" s="219">
        <f t="shared" si="54"/>
        <v>41.111111111111107</v>
      </c>
      <c r="I368" s="219">
        <f t="shared" si="55"/>
        <v>1.3703703703703702E-2</v>
      </c>
      <c r="J368" s="217"/>
      <c r="K368" s="220"/>
      <c r="L368" s="220"/>
      <c r="M368" s="221"/>
      <c r="N368" s="222">
        <f t="shared" si="43"/>
        <v>0</v>
      </c>
      <c r="O368" s="223"/>
      <c r="P368" s="224"/>
      <c r="Q368" s="224"/>
      <c r="R368" s="224"/>
      <c r="S368" s="224"/>
      <c r="T368" s="225"/>
      <c r="U368" s="226">
        <f t="shared" si="50"/>
        <v>2.7407407407407405E-2</v>
      </c>
      <c r="V368" s="227"/>
      <c r="W368" s="228" t="str">
        <f t="shared" si="51"/>
        <v>0</v>
      </c>
      <c r="X368" s="509"/>
      <c r="Y368" s="229">
        <f t="shared" si="52"/>
        <v>0</v>
      </c>
    </row>
    <row r="369" spans="2:25" ht="18.75" customHeight="1">
      <c r="B369" s="515"/>
      <c r="C369" s="506"/>
      <c r="D369" s="216">
        <v>44</v>
      </c>
      <c r="E369" s="216" t="s">
        <v>8415</v>
      </c>
      <c r="F369" s="217">
        <v>94</v>
      </c>
      <c r="G369" s="218">
        <f t="shared" si="53"/>
        <v>18.8</v>
      </c>
      <c r="H369" s="219">
        <f t="shared" si="54"/>
        <v>52.222222222222221</v>
      </c>
      <c r="I369" s="219">
        <f t="shared" si="55"/>
        <v>1.7407407407407406E-2</v>
      </c>
      <c r="J369" s="217"/>
      <c r="K369" s="220"/>
      <c r="L369" s="220"/>
      <c r="M369" s="221"/>
      <c r="N369" s="222">
        <f t="shared" si="43"/>
        <v>0</v>
      </c>
      <c r="O369" s="223"/>
      <c r="P369" s="224"/>
      <c r="Q369" s="224"/>
      <c r="R369" s="224"/>
      <c r="S369" s="224"/>
      <c r="T369" s="225"/>
      <c r="U369" s="226">
        <f t="shared" si="50"/>
        <v>3.4814814814814812E-2</v>
      </c>
      <c r="V369" s="227"/>
      <c r="W369" s="228" t="str">
        <f t="shared" si="51"/>
        <v>0</v>
      </c>
      <c r="X369" s="509"/>
      <c r="Y369" s="229">
        <f t="shared" si="52"/>
        <v>0</v>
      </c>
    </row>
    <row r="370" spans="2:25" ht="18.75" customHeight="1">
      <c r="B370" s="515"/>
      <c r="C370" s="506"/>
      <c r="D370" s="216">
        <v>45</v>
      </c>
      <c r="E370" s="216" t="s">
        <v>8400</v>
      </c>
      <c r="F370" s="217">
        <v>48</v>
      </c>
      <c r="G370" s="218">
        <f t="shared" si="53"/>
        <v>9.6</v>
      </c>
      <c r="H370" s="219">
        <f t="shared" si="54"/>
        <v>26.666666666666664</v>
      </c>
      <c r="I370" s="219">
        <f t="shared" si="55"/>
        <v>8.8888888888888889E-3</v>
      </c>
      <c r="J370" s="217"/>
      <c r="K370" s="220"/>
      <c r="L370" s="220"/>
      <c r="M370" s="221"/>
      <c r="N370" s="222">
        <f t="shared" si="43"/>
        <v>0</v>
      </c>
      <c r="O370" s="223"/>
      <c r="P370" s="224"/>
      <c r="Q370" s="224"/>
      <c r="R370" s="224"/>
      <c r="S370" s="224"/>
      <c r="T370" s="225"/>
      <c r="U370" s="226">
        <f t="shared" si="50"/>
        <v>1.7777777777777778E-2</v>
      </c>
      <c r="V370" s="227"/>
      <c r="W370" s="228" t="str">
        <f t="shared" si="51"/>
        <v>0</v>
      </c>
      <c r="X370" s="509"/>
      <c r="Y370" s="229">
        <f t="shared" si="52"/>
        <v>0</v>
      </c>
    </row>
    <row r="371" spans="2:25" ht="18.75" customHeight="1">
      <c r="B371" s="515"/>
      <c r="C371" s="506"/>
      <c r="D371" s="216">
        <v>46</v>
      </c>
      <c r="E371" s="216" t="s">
        <v>8416</v>
      </c>
      <c r="F371" s="217">
        <v>120</v>
      </c>
      <c r="G371" s="218">
        <f t="shared" si="53"/>
        <v>24</v>
      </c>
      <c r="H371" s="219">
        <f t="shared" si="54"/>
        <v>66.666666666666671</v>
      </c>
      <c r="I371" s="219">
        <f t="shared" si="55"/>
        <v>2.2222222222222223E-2</v>
      </c>
      <c r="J371" s="217"/>
      <c r="K371" s="220"/>
      <c r="L371" s="220"/>
      <c r="M371" s="221"/>
      <c r="N371" s="222">
        <f t="shared" si="43"/>
        <v>0</v>
      </c>
      <c r="O371" s="223"/>
      <c r="P371" s="224"/>
      <c r="Q371" s="224"/>
      <c r="R371" s="224"/>
      <c r="S371" s="224"/>
      <c r="T371" s="225"/>
      <c r="U371" s="226">
        <f t="shared" si="50"/>
        <v>4.4444444444444446E-2</v>
      </c>
      <c r="V371" s="227"/>
      <c r="W371" s="228" t="str">
        <f t="shared" si="51"/>
        <v>0</v>
      </c>
      <c r="X371" s="509"/>
      <c r="Y371" s="229">
        <f t="shared" si="52"/>
        <v>0</v>
      </c>
    </row>
    <row r="372" spans="2:25" ht="18.75" customHeight="1">
      <c r="B372" s="515"/>
      <c r="C372" s="506"/>
      <c r="D372" s="216"/>
      <c r="E372" s="216"/>
      <c r="F372" s="217"/>
      <c r="G372" s="218">
        <f t="shared" si="53"/>
        <v>0</v>
      </c>
      <c r="H372" s="219">
        <f t="shared" si="54"/>
        <v>0</v>
      </c>
      <c r="I372" s="219">
        <f t="shared" si="55"/>
        <v>0</v>
      </c>
      <c r="J372" s="217"/>
      <c r="K372" s="220"/>
      <c r="L372" s="220"/>
      <c r="M372" s="221"/>
      <c r="N372" s="222">
        <f t="shared" si="43"/>
        <v>0</v>
      </c>
      <c r="O372" s="223"/>
      <c r="P372" s="224"/>
      <c r="Q372" s="224"/>
      <c r="R372" s="224"/>
      <c r="S372" s="224"/>
      <c r="T372" s="225"/>
      <c r="U372" s="226">
        <f t="shared" si="50"/>
        <v>0</v>
      </c>
      <c r="V372" s="227"/>
      <c r="W372" s="228" t="str">
        <f t="shared" si="51"/>
        <v>0</v>
      </c>
      <c r="X372" s="509"/>
      <c r="Y372" s="229">
        <f t="shared" si="52"/>
        <v>0</v>
      </c>
    </row>
    <row r="373" spans="2:25" ht="18.75" customHeight="1">
      <c r="B373" s="516"/>
      <c r="C373" s="507"/>
      <c r="D373" s="216"/>
      <c r="E373" s="216"/>
      <c r="F373" s="217"/>
      <c r="G373" s="218">
        <f t="shared" si="53"/>
        <v>0</v>
      </c>
      <c r="H373" s="219">
        <f t="shared" si="54"/>
        <v>0</v>
      </c>
      <c r="I373" s="219">
        <f t="shared" si="55"/>
        <v>0</v>
      </c>
      <c r="J373" s="217"/>
      <c r="K373" s="220"/>
      <c r="L373" s="220"/>
      <c r="M373" s="232"/>
      <c r="N373" s="222">
        <f>M373/$N$15</f>
        <v>0</v>
      </c>
      <c r="O373" s="231"/>
      <c r="P373" s="231"/>
      <c r="Q373" s="231"/>
      <c r="R373" s="231"/>
      <c r="S373" s="231"/>
      <c r="T373" s="225"/>
      <c r="U373" s="226">
        <f t="shared" si="50"/>
        <v>0</v>
      </c>
      <c r="V373" s="227"/>
      <c r="W373" s="228" t="str">
        <f t="shared" si="51"/>
        <v>0</v>
      </c>
      <c r="X373" s="510"/>
      <c r="Y373" s="229">
        <f t="shared" si="52"/>
        <v>0</v>
      </c>
    </row>
    <row r="374" spans="2:25">
      <c r="B374" s="233"/>
      <c r="C374" s="234" t="s">
        <v>111</v>
      </c>
      <c r="D374" s="235"/>
      <c r="E374" s="236">
        <f>COUNTA(E268:E373)</f>
        <v>100</v>
      </c>
      <c r="F374" s="236">
        <f>SUM(F268:F373)</f>
        <v>21754</v>
      </c>
      <c r="G374" s="236">
        <f>SUM(G268:G373)</f>
        <v>4350.8000000000029</v>
      </c>
      <c r="H374" s="236">
        <f>SUM(H268:H373)</f>
        <v>12085.555555555553</v>
      </c>
      <c r="I374" s="236">
        <f>SUM(I268:I373)</f>
        <v>4.0285185185185162</v>
      </c>
      <c r="J374" s="236">
        <f>COUNTA(J268:J373)</f>
        <v>5</v>
      </c>
      <c r="K374" s="236">
        <f>COUNTA(K268:K373)</f>
        <v>5</v>
      </c>
      <c r="L374" s="236">
        <f>COUNTA(L268:L373)</f>
        <v>0</v>
      </c>
      <c r="M374" s="236">
        <f>SUM(M268:M373)</f>
        <v>12085.555555555555</v>
      </c>
      <c r="N374" s="236">
        <f>SUM(N268:N373)</f>
        <v>241.71111111111111</v>
      </c>
      <c r="O374" s="237"/>
      <c r="P374" s="238">
        <f>COUNTIF(P268:P373, "YES")</f>
        <v>1</v>
      </c>
      <c r="Q374" s="237"/>
      <c r="R374" s="237"/>
      <c r="S374" s="237"/>
      <c r="T374" s="237"/>
      <c r="U374" s="236">
        <f>SUM(U268:U373)</f>
        <v>8.0570370370370323</v>
      </c>
      <c r="V374" s="236">
        <f>SUM(V268:V373)</f>
        <v>8.0570370370370359</v>
      </c>
      <c r="W374" s="236">
        <f t="array" ref="W374">SUM(ABS(W268:W373))</f>
        <v>10</v>
      </c>
      <c r="X374" s="238" t="str">
        <f>IF(X268&lt;0.2, "0", IF(X268&lt;=2, "2", IF(X268&gt;2, ROUND(X268,0))))</f>
        <v>2</v>
      </c>
      <c r="Y374" s="236">
        <f>SUM(Y268:Y373)</f>
        <v>5</v>
      </c>
    </row>
    <row r="375" spans="2:25" ht="18.75" customHeight="1">
      <c r="B375" s="514">
        <v>4</v>
      </c>
      <c r="C375" s="517" t="s">
        <v>8417</v>
      </c>
      <c r="D375" s="216">
        <v>1</v>
      </c>
      <c r="E375" s="216" t="s">
        <v>8418</v>
      </c>
      <c r="F375" s="217">
        <v>50</v>
      </c>
      <c r="G375" s="218">
        <f t="shared" ref="G375" si="56">F375/$G$15</f>
        <v>10</v>
      </c>
      <c r="H375" s="219">
        <f t="shared" ref="H375" si="57">F375/$H$15</f>
        <v>27.777777777777779</v>
      </c>
      <c r="I375" s="219">
        <f t="shared" ref="I375" si="58">H375/$I$15</f>
        <v>9.2592592592592587E-3</v>
      </c>
      <c r="J375" s="217"/>
      <c r="K375" s="220"/>
      <c r="L375" s="220"/>
      <c r="M375" s="221"/>
      <c r="N375" s="222">
        <f t="shared" ref="N375:N433" si="59">M375/$N$15</f>
        <v>0</v>
      </c>
      <c r="O375" s="223"/>
      <c r="P375" s="224"/>
      <c r="Q375" s="224"/>
      <c r="R375" s="224"/>
      <c r="S375" s="224"/>
      <c r="T375" s="225"/>
      <c r="U375" s="226">
        <f t="shared" ref="U375:U433" si="60">H375/$U$15</f>
        <v>1.8518518518518517E-2</v>
      </c>
      <c r="V375" s="227"/>
      <c r="W375" s="228" t="str">
        <f t="shared" ref="W375:W433" si="61">IF(V375&lt;1,"0",IF(V375&lt;5,"2",IF(V375&gt;=5,"6")))</f>
        <v>0</v>
      </c>
      <c r="X375" s="508">
        <f>K434/$X$15</f>
        <v>1</v>
      </c>
      <c r="Y375" s="229">
        <f t="shared" ref="Y375:Y433" si="62">W375/2</f>
        <v>0</v>
      </c>
    </row>
    <row r="376" spans="2:25" ht="18.75" customHeight="1">
      <c r="B376" s="515"/>
      <c r="C376" s="518"/>
      <c r="D376" s="216">
        <v>2</v>
      </c>
      <c r="E376" s="216" t="s">
        <v>8419</v>
      </c>
      <c r="F376" s="217">
        <v>1040</v>
      </c>
      <c r="G376" s="218">
        <f t="shared" ref="G376:G433" si="63">F376/$G$15</f>
        <v>208</v>
      </c>
      <c r="H376" s="219">
        <f t="shared" ref="H376:H433" si="64">F376/$H$15</f>
        <v>577.77777777777771</v>
      </c>
      <c r="I376" s="219">
        <f t="shared" ref="I376:I433" si="65">H376/$I$15</f>
        <v>0.19259259259259257</v>
      </c>
      <c r="J376" s="217" t="s">
        <v>8420</v>
      </c>
      <c r="K376" s="220" t="s">
        <v>8420</v>
      </c>
      <c r="L376" s="220"/>
      <c r="M376" s="221">
        <f>SUM(H375:H388)</f>
        <v>3430</v>
      </c>
      <c r="N376" s="222">
        <f t="shared" si="59"/>
        <v>68.599999999999994</v>
      </c>
      <c r="O376" s="223">
        <v>9</v>
      </c>
      <c r="P376" s="224" t="s">
        <v>12</v>
      </c>
      <c r="Q376" s="224" t="s">
        <v>8086</v>
      </c>
      <c r="R376" s="224" t="s">
        <v>1064</v>
      </c>
      <c r="S376" s="224"/>
      <c r="T376" s="225" t="s">
        <v>8269</v>
      </c>
      <c r="U376" s="226">
        <f t="shared" si="60"/>
        <v>0.38518518518518513</v>
      </c>
      <c r="V376" s="227">
        <f>SUM(U375:U388)</f>
        <v>2.2866666666666666</v>
      </c>
      <c r="W376" s="228" t="str">
        <f t="shared" si="61"/>
        <v>2</v>
      </c>
      <c r="X376" s="509"/>
      <c r="Y376" s="229">
        <f t="shared" si="62"/>
        <v>1</v>
      </c>
    </row>
    <row r="377" spans="2:25" ht="18.75" customHeight="1">
      <c r="B377" s="515"/>
      <c r="C377" s="518"/>
      <c r="D377" s="216">
        <v>3</v>
      </c>
      <c r="E377" s="216" t="s">
        <v>8421</v>
      </c>
      <c r="F377" s="217">
        <v>1050</v>
      </c>
      <c r="G377" s="218">
        <f t="shared" si="63"/>
        <v>210</v>
      </c>
      <c r="H377" s="219">
        <f t="shared" si="64"/>
        <v>583.33333333333337</v>
      </c>
      <c r="I377" s="219">
        <f t="shared" si="65"/>
        <v>0.19444444444444445</v>
      </c>
      <c r="J377" s="217"/>
      <c r="K377" s="220"/>
      <c r="L377" s="220"/>
      <c r="M377" s="221"/>
      <c r="N377" s="222">
        <f t="shared" si="59"/>
        <v>0</v>
      </c>
      <c r="O377" s="223"/>
      <c r="P377" s="224"/>
      <c r="Q377" s="224"/>
      <c r="R377" s="224"/>
      <c r="S377" s="224"/>
      <c r="T377" s="225"/>
      <c r="U377" s="226">
        <f t="shared" si="60"/>
        <v>0.3888888888888889</v>
      </c>
      <c r="V377" s="227"/>
      <c r="W377" s="228" t="str">
        <f t="shared" si="61"/>
        <v>0</v>
      </c>
      <c r="X377" s="509"/>
      <c r="Y377" s="229">
        <f t="shared" si="62"/>
        <v>0</v>
      </c>
    </row>
    <row r="378" spans="2:25" ht="18.75" customHeight="1">
      <c r="B378" s="515"/>
      <c r="C378" s="518"/>
      <c r="D378" s="216">
        <v>4</v>
      </c>
      <c r="E378" s="216" t="s">
        <v>8422</v>
      </c>
      <c r="F378" s="217">
        <v>110</v>
      </c>
      <c r="G378" s="218">
        <f t="shared" si="63"/>
        <v>22</v>
      </c>
      <c r="H378" s="219">
        <f t="shared" si="64"/>
        <v>61.111111111111107</v>
      </c>
      <c r="I378" s="219">
        <f t="shared" si="65"/>
        <v>2.0370370370370369E-2</v>
      </c>
      <c r="J378" s="217"/>
      <c r="K378" s="220"/>
      <c r="L378" s="220"/>
      <c r="M378" s="221"/>
      <c r="N378" s="222">
        <f t="shared" si="59"/>
        <v>0</v>
      </c>
      <c r="O378" s="223"/>
      <c r="P378" s="224"/>
      <c r="Q378" s="224"/>
      <c r="R378" s="224"/>
      <c r="S378" s="224"/>
      <c r="T378" s="225"/>
      <c r="U378" s="226">
        <f t="shared" si="60"/>
        <v>4.0740740740740737E-2</v>
      </c>
      <c r="V378" s="227"/>
      <c r="W378" s="228" t="str">
        <f t="shared" si="61"/>
        <v>0</v>
      </c>
      <c r="X378" s="509"/>
      <c r="Y378" s="229">
        <f t="shared" si="62"/>
        <v>0</v>
      </c>
    </row>
    <row r="379" spans="2:25" ht="18.75" customHeight="1">
      <c r="B379" s="515"/>
      <c r="C379" s="518"/>
      <c r="D379" s="216">
        <v>5</v>
      </c>
      <c r="E379" s="216" t="s">
        <v>8321</v>
      </c>
      <c r="F379" s="217">
        <v>130</v>
      </c>
      <c r="G379" s="218">
        <f t="shared" si="63"/>
        <v>26</v>
      </c>
      <c r="H379" s="219">
        <f t="shared" si="64"/>
        <v>72.222222222222214</v>
      </c>
      <c r="I379" s="219">
        <f t="shared" si="65"/>
        <v>2.4074074074074071E-2</v>
      </c>
      <c r="J379" s="217"/>
      <c r="K379" s="220"/>
      <c r="L379" s="220"/>
      <c r="M379" s="221"/>
      <c r="N379" s="222">
        <f t="shared" si="59"/>
        <v>0</v>
      </c>
      <c r="O379" s="223"/>
      <c r="P379" s="224"/>
      <c r="Q379" s="224"/>
      <c r="R379" s="224"/>
      <c r="S379" s="224"/>
      <c r="T379" s="225"/>
      <c r="U379" s="226">
        <f t="shared" si="60"/>
        <v>4.8148148148148141E-2</v>
      </c>
      <c r="V379" s="227"/>
      <c r="W379" s="228" t="str">
        <f t="shared" si="61"/>
        <v>0</v>
      </c>
      <c r="X379" s="509"/>
      <c r="Y379" s="229">
        <f t="shared" si="62"/>
        <v>0</v>
      </c>
    </row>
    <row r="380" spans="2:25" ht="18.75" customHeight="1">
      <c r="B380" s="515"/>
      <c r="C380" s="518"/>
      <c r="D380" s="216">
        <v>6</v>
      </c>
      <c r="E380" s="216" t="s">
        <v>8423</v>
      </c>
      <c r="F380" s="217">
        <v>210</v>
      </c>
      <c r="G380" s="218">
        <f t="shared" si="63"/>
        <v>42</v>
      </c>
      <c r="H380" s="219">
        <f t="shared" si="64"/>
        <v>116.66666666666666</v>
      </c>
      <c r="I380" s="219">
        <f t="shared" si="65"/>
        <v>3.8888888888888883E-2</v>
      </c>
      <c r="J380" s="217"/>
      <c r="K380" s="220"/>
      <c r="L380" s="220"/>
      <c r="M380" s="221"/>
      <c r="N380" s="222">
        <f t="shared" si="59"/>
        <v>0</v>
      </c>
      <c r="O380" s="223"/>
      <c r="P380" s="224"/>
      <c r="Q380" s="224"/>
      <c r="R380" s="224"/>
      <c r="S380" s="224"/>
      <c r="T380" s="225"/>
      <c r="U380" s="226">
        <f t="shared" si="60"/>
        <v>7.7777777777777765E-2</v>
      </c>
      <c r="V380" s="227"/>
      <c r="W380" s="228" t="str">
        <f t="shared" si="61"/>
        <v>0</v>
      </c>
      <c r="X380" s="509"/>
      <c r="Y380" s="229">
        <f t="shared" si="62"/>
        <v>0</v>
      </c>
    </row>
    <row r="381" spans="2:25" ht="18.75" customHeight="1">
      <c r="B381" s="515"/>
      <c r="C381" s="518"/>
      <c r="D381" s="216">
        <v>7</v>
      </c>
      <c r="E381" s="216" t="s">
        <v>8424</v>
      </c>
      <c r="F381" s="217">
        <v>640</v>
      </c>
      <c r="G381" s="218">
        <f t="shared" si="63"/>
        <v>128</v>
      </c>
      <c r="H381" s="219">
        <f t="shared" si="64"/>
        <v>355.55555555555554</v>
      </c>
      <c r="I381" s="219">
        <f t="shared" si="65"/>
        <v>0.11851851851851851</v>
      </c>
      <c r="J381" s="217"/>
      <c r="K381" s="220"/>
      <c r="L381" s="220"/>
      <c r="M381" s="221"/>
      <c r="N381" s="222">
        <f t="shared" si="59"/>
        <v>0</v>
      </c>
      <c r="O381" s="223"/>
      <c r="P381" s="224"/>
      <c r="Q381" s="224"/>
      <c r="R381" s="224"/>
      <c r="S381" s="224"/>
      <c r="T381" s="225"/>
      <c r="U381" s="226">
        <f t="shared" si="60"/>
        <v>0.23703703703703702</v>
      </c>
      <c r="V381" s="227"/>
      <c r="W381" s="228" t="str">
        <f t="shared" si="61"/>
        <v>0</v>
      </c>
      <c r="X381" s="509"/>
      <c r="Y381" s="229">
        <f t="shared" si="62"/>
        <v>0</v>
      </c>
    </row>
    <row r="382" spans="2:25" ht="18.75" customHeight="1">
      <c r="B382" s="515"/>
      <c r="C382" s="518"/>
      <c r="D382" s="216">
        <v>8</v>
      </c>
      <c r="E382" s="216" t="s">
        <v>8425</v>
      </c>
      <c r="F382" s="217">
        <v>250</v>
      </c>
      <c r="G382" s="218">
        <f t="shared" si="63"/>
        <v>50</v>
      </c>
      <c r="H382" s="219">
        <f t="shared" si="64"/>
        <v>138.88888888888889</v>
      </c>
      <c r="I382" s="219">
        <f t="shared" si="65"/>
        <v>4.6296296296296294E-2</v>
      </c>
      <c r="J382" s="217"/>
      <c r="K382" s="220"/>
      <c r="L382" s="220"/>
      <c r="M382" s="221"/>
      <c r="N382" s="222">
        <f t="shared" si="59"/>
        <v>0</v>
      </c>
      <c r="O382" s="223"/>
      <c r="P382" s="224"/>
      <c r="Q382" s="224"/>
      <c r="R382" s="224"/>
      <c r="S382" s="224"/>
      <c r="T382" s="225"/>
      <c r="U382" s="226">
        <f t="shared" si="60"/>
        <v>9.2592592592592587E-2</v>
      </c>
      <c r="V382" s="227"/>
      <c r="W382" s="228" t="str">
        <f t="shared" si="61"/>
        <v>0</v>
      </c>
      <c r="X382" s="509"/>
      <c r="Y382" s="229">
        <f t="shared" si="62"/>
        <v>0</v>
      </c>
    </row>
    <row r="383" spans="2:25" ht="18.75" customHeight="1">
      <c r="B383" s="515"/>
      <c r="C383" s="518"/>
      <c r="D383" s="216">
        <v>9</v>
      </c>
      <c r="E383" s="216" t="s">
        <v>8426</v>
      </c>
      <c r="F383" s="217">
        <v>190</v>
      </c>
      <c r="G383" s="218">
        <f t="shared" si="63"/>
        <v>38</v>
      </c>
      <c r="H383" s="219">
        <f t="shared" si="64"/>
        <v>105.55555555555556</v>
      </c>
      <c r="I383" s="219">
        <f t="shared" si="65"/>
        <v>3.5185185185185187E-2</v>
      </c>
      <c r="J383" s="217"/>
      <c r="K383" s="220"/>
      <c r="L383" s="220"/>
      <c r="M383" s="221"/>
      <c r="N383" s="222">
        <f t="shared" si="59"/>
        <v>0</v>
      </c>
      <c r="O383" s="223"/>
      <c r="P383" s="224"/>
      <c r="Q383" s="224"/>
      <c r="R383" s="224"/>
      <c r="S383" s="224"/>
      <c r="T383" s="225"/>
      <c r="U383" s="226">
        <f t="shared" si="60"/>
        <v>7.0370370370370375E-2</v>
      </c>
      <c r="V383" s="227"/>
      <c r="W383" s="228" t="str">
        <f t="shared" si="61"/>
        <v>0</v>
      </c>
      <c r="X383" s="509"/>
      <c r="Y383" s="229">
        <f t="shared" si="62"/>
        <v>0</v>
      </c>
    </row>
    <row r="384" spans="2:25" ht="18.75" customHeight="1">
      <c r="B384" s="515"/>
      <c r="C384" s="518"/>
      <c r="D384" s="216">
        <v>10</v>
      </c>
      <c r="E384" s="216" t="s">
        <v>8427</v>
      </c>
      <c r="F384" s="217">
        <v>600</v>
      </c>
      <c r="G384" s="218">
        <f t="shared" si="63"/>
        <v>120</v>
      </c>
      <c r="H384" s="219">
        <f t="shared" si="64"/>
        <v>333.33333333333331</v>
      </c>
      <c r="I384" s="219">
        <f t="shared" si="65"/>
        <v>0.1111111111111111</v>
      </c>
      <c r="J384" s="217"/>
      <c r="K384" s="220"/>
      <c r="L384" s="220"/>
      <c r="M384" s="221"/>
      <c r="N384" s="222">
        <f t="shared" si="59"/>
        <v>0</v>
      </c>
      <c r="O384" s="223"/>
      <c r="P384" s="224"/>
      <c r="Q384" s="224"/>
      <c r="R384" s="224"/>
      <c r="S384" s="224"/>
      <c r="T384" s="225"/>
      <c r="U384" s="226">
        <f t="shared" si="60"/>
        <v>0.22222222222222221</v>
      </c>
      <c r="V384" s="227"/>
      <c r="W384" s="228" t="str">
        <f t="shared" si="61"/>
        <v>0</v>
      </c>
      <c r="X384" s="509"/>
      <c r="Y384" s="229">
        <f t="shared" si="62"/>
        <v>0</v>
      </c>
    </row>
    <row r="385" spans="2:25" ht="18.75" customHeight="1">
      <c r="B385" s="515"/>
      <c r="C385" s="518"/>
      <c r="D385" s="216">
        <v>11</v>
      </c>
      <c r="E385" s="216" t="s">
        <v>8407</v>
      </c>
      <c r="F385" s="217">
        <v>350</v>
      </c>
      <c r="G385" s="218">
        <f t="shared" si="63"/>
        <v>70</v>
      </c>
      <c r="H385" s="219">
        <f t="shared" si="64"/>
        <v>194.44444444444443</v>
      </c>
      <c r="I385" s="219">
        <f t="shared" si="65"/>
        <v>6.4814814814814811E-2</v>
      </c>
      <c r="J385" s="217"/>
      <c r="K385" s="220"/>
      <c r="L385" s="220"/>
      <c r="M385" s="221"/>
      <c r="N385" s="222">
        <f t="shared" si="59"/>
        <v>0</v>
      </c>
      <c r="O385" s="223"/>
      <c r="P385" s="224"/>
      <c r="Q385" s="224"/>
      <c r="R385" s="224"/>
      <c r="S385" s="224"/>
      <c r="T385" s="225"/>
      <c r="U385" s="226">
        <f t="shared" si="60"/>
        <v>0.12962962962962962</v>
      </c>
      <c r="V385" s="227"/>
      <c r="W385" s="228" t="str">
        <f t="shared" si="61"/>
        <v>0</v>
      </c>
      <c r="X385" s="509"/>
      <c r="Y385" s="229">
        <f t="shared" si="62"/>
        <v>0</v>
      </c>
    </row>
    <row r="386" spans="2:25" ht="18.75" customHeight="1">
      <c r="B386" s="515"/>
      <c r="C386" s="518"/>
      <c r="D386" s="216">
        <v>12</v>
      </c>
      <c r="E386" s="216" t="s">
        <v>8428</v>
      </c>
      <c r="F386" s="217">
        <v>460</v>
      </c>
      <c r="G386" s="218">
        <f t="shared" si="63"/>
        <v>92</v>
      </c>
      <c r="H386" s="219">
        <f t="shared" si="64"/>
        <v>255.55555555555554</v>
      </c>
      <c r="I386" s="219">
        <f t="shared" si="65"/>
        <v>8.5185185185185183E-2</v>
      </c>
      <c r="J386" s="217"/>
      <c r="K386" s="220"/>
      <c r="L386" s="220"/>
      <c r="M386" s="221"/>
      <c r="N386" s="222">
        <f t="shared" si="59"/>
        <v>0</v>
      </c>
      <c r="O386" s="223"/>
      <c r="P386" s="224"/>
      <c r="Q386" s="224"/>
      <c r="R386" s="224"/>
      <c r="S386" s="224"/>
      <c r="T386" s="225"/>
      <c r="U386" s="226">
        <f t="shared" si="60"/>
        <v>0.17037037037037037</v>
      </c>
      <c r="V386" s="227"/>
      <c r="W386" s="228" t="str">
        <f t="shared" si="61"/>
        <v>0</v>
      </c>
      <c r="X386" s="509"/>
      <c r="Y386" s="229">
        <f t="shared" si="62"/>
        <v>0</v>
      </c>
    </row>
    <row r="387" spans="2:25" ht="18.75" customHeight="1">
      <c r="B387" s="515"/>
      <c r="C387" s="518"/>
      <c r="D387" s="216">
        <v>13</v>
      </c>
      <c r="E387" s="216" t="s">
        <v>8429</v>
      </c>
      <c r="F387" s="217">
        <v>850</v>
      </c>
      <c r="G387" s="218">
        <f t="shared" si="63"/>
        <v>170</v>
      </c>
      <c r="H387" s="219">
        <f t="shared" si="64"/>
        <v>472.22222222222223</v>
      </c>
      <c r="I387" s="219">
        <f t="shared" si="65"/>
        <v>0.15740740740740741</v>
      </c>
      <c r="J387" s="217"/>
      <c r="K387" s="220"/>
      <c r="L387" s="220"/>
      <c r="M387" s="221"/>
      <c r="N387" s="222">
        <f t="shared" si="59"/>
        <v>0</v>
      </c>
      <c r="O387" s="223"/>
      <c r="P387" s="224"/>
      <c r="Q387" s="224"/>
      <c r="R387" s="224"/>
      <c r="S387" s="224"/>
      <c r="T387" s="225"/>
      <c r="U387" s="226">
        <f t="shared" si="60"/>
        <v>0.31481481481481483</v>
      </c>
      <c r="V387" s="227"/>
      <c r="W387" s="228" t="str">
        <f t="shared" si="61"/>
        <v>0</v>
      </c>
      <c r="X387" s="509"/>
      <c r="Y387" s="229">
        <f t="shared" si="62"/>
        <v>0</v>
      </c>
    </row>
    <row r="388" spans="2:25" ht="18.75" customHeight="1">
      <c r="B388" s="515"/>
      <c r="C388" s="518"/>
      <c r="D388" s="216">
        <v>14</v>
      </c>
      <c r="E388" s="216" t="s">
        <v>8430</v>
      </c>
      <c r="F388" s="217">
        <v>244</v>
      </c>
      <c r="G388" s="218">
        <f t="shared" si="63"/>
        <v>48.8</v>
      </c>
      <c r="H388" s="219">
        <f t="shared" si="64"/>
        <v>135.55555555555554</v>
      </c>
      <c r="I388" s="219">
        <f t="shared" si="65"/>
        <v>4.5185185185185182E-2</v>
      </c>
      <c r="J388" s="217"/>
      <c r="K388" s="220"/>
      <c r="L388" s="220"/>
      <c r="M388" s="221"/>
      <c r="N388" s="222">
        <f t="shared" si="59"/>
        <v>0</v>
      </c>
      <c r="O388" s="223"/>
      <c r="P388" s="224"/>
      <c r="Q388" s="224"/>
      <c r="R388" s="224"/>
      <c r="S388" s="224"/>
      <c r="T388" s="225"/>
      <c r="U388" s="226">
        <f t="shared" si="60"/>
        <v>9.0370370370370365E-2</v>
      </c>
      <c r="V388" s="227"/>
      <c r="W388" s="228" t="str">
        <f t="shared" si="61"/>
        <v>0</v>
      </c>
      <c r="X388" s="509"/>
      <c r="Y388" s="229">
        <f t="shared" si="62"/>
        <v>0</v>
      </c>
    </row>
    <row r="389" spans="2:25" ht="18.75" customHeight="1">
      <c r="B389" s="515"/>
      <c r="C389" s="518"/>
      <c r="D389" s="216"/>
      <c r="E389" s="216"/>
      <c r="F389" s="217"/>
      <c r="G389" s="218">
        <f t="shared" si="63"/>
        <v>0</v>
      </c>
      <c r="H389" s="219">
        <f t="shared" si="64"/>
        <v>0</v>
      </c>
      <c r="I389" s="219">
        <f t="shared" si="65"/>
        <v>0</v>
      </c>
      <c r="J389" s="217"/>
      <c r="K389" s="220"/>
      <c r="L389" s="220"/>
      <c r="M389" s="221"/>
      <c r="N389" s="222">
        <f t="shared" si="59"/>
        <v>0</v>
      </c>
      <c r="O389" s="223"/>
      <c r="P389" s="224"/>
      <c r="Q389" s="224"/>
      <c r="R389" s="224"/>
      <c r="S389" s="224"/>
      <c r="T389" s="225"/>
      <c r="U389" s="226">
        <f t="shared" si="60"/>
        <v>0</v>
      </c>
      <c r="V389" s="227"/>
      <c r="W389" s="228" t="str">
        <f t="shared" si="61"/>
        <v>0</v>
      </c>
      <c r="X389" s="509"/>
      <c r="Y389" s="229">
        <f t="shared" si="62"/>
        <v>0</v>
      </c>
    </row>
    <row r="390" spans="2:25" ht="18.75" customHeight="1">
      <c r="B390" s="515"/>
      <c r="C390" s="518"/>
      <c r="D390" s="216">
        <v>1</v>
      </c>
      <c r="E390" s="216" t="s">
        <v>8431</v>
      </c>
      <c r="F390" s="217">
        <v>1191</v>
      </c>
      <c r="G390" s="218">
        <f t="shared" si="63"/>
        <v>238.2</v>
      </c>
      <c r="H390" s="219">
        <f t="shared" si="64"/>
        <v>661.66666666666663</v>
      </c>
      <c r="I390" s="219">
        <f t="shared" si="65"/>
        <v>0.22055555555555553</v>
      </c>
      <c r="J390" s="217" t="s">
        <v>8432</v>
      </c>
      <c r="K390" s="220" t="s">
        <v>8432</v>
      </c>
      <c r="L390" s="220"/>
      <c r="M390" s="221">
        <f>SUM(H390:H410)</f>
        <v>3428.3333333333326</v>
      </c>
      <c r="N390" s="222">
        <f t="shared" si="59"/>
        <v>68.566666666666649</v>
      </c>
      <c r="O390" s="223">
        <v>12</v>
      </c>
      <c r="P390" s="224" t="s">
        <v>12</v>
      </c>
      <c r="Q390" s="224" t="s">
        <v>8086</v>
      </c>
      <c r="R390" s="224" t="s">
        <v>1064</v>
      </c>
      <c r="S390" s="224"/>
      <c r="T390" s="225" t="s">
        <v>8269</v>
      </c>
      <c r="U390" s="226">
        <f t="shared" si="60"/>
        <v>0.44111111111111106</v>
      </c>
      <c r="V390" s="227">
        <f>SUM(U390:U410)</f>
        <v>2.2855555555555549</v>
      </c>
      <c r="W390" s="228" t="str">
        <f t="shared" si="61"/>
        <v>2</v>
      </c>
      <c r="X390" s="509"/>
      <c r="Y390" s="229">
        <f t="shared" si="62"/>
        <v>1</v>
      </c>
    </row>
    <row r="391" spans="2:25" ht="18.75" customHeight="1">
      <c r="B391" s="515"/>
      <c r="C391" s="518"/>
      <c r="D391" s="216">
        <v>2</v>
      </c>
      <c r="E391" s="216" t="s">
        <v>8433</v>
      </c>
      <c r="F391" s="217">
        <v>1200</v>
      </c>
      <c r="G391" s="218">
        <f t="shared" si="63"/>
        <v>240</v>
      </c>
      <c r="H391" s="219">
        <f t="shared" si="64"/>
        <v>666.66666666666663</v>
      </c>
      <c r="I391" s="219">
        <f t="shared" si="65"/>
        <v>0.22222222222222221</v>
      </c>
      <c r="J391" s="217"/>
      <c r="K391" s="220"/>
      <c r="L391" s="220"/>
      <c r="M391" s="221"/>
      <c r="N391" s="222">
        <f t="shared" si="59"/>
        <v>0</v>
      </c>
      <c r="O391" s="223"/>
      <c r="P391" s="224"/>
      <c r="Q391" s="224"/>
      <c r="R391" s="224"/>
      <c r="S391" s="224"/>
      <c r="T391" s="225"/>
      <c r="U391" s="226">
        <f t="shared" si="60"/>
        <v>0.44444444444444442</v>
      </c>
      <c r="V391" s="227"/>
      <c r="W391" s="228" t="str">
        <f t="shared" si="61"/>
        <v>0</v>
      </c>
      <c r="X391" s="509"/>
      <c r="Y391" s="229">
        <f t="shared" si="62"/>
        <v>0</v>
      </c>
    </row>
    <row r="392" spans="2:25" ht="18.75" customHeight="1">
      <c r="B392" s="515"/>
      <c r="C392" s="518"/>
      <c r="D392" s="216">
        <v>3</v>
      </c>
      <c r="E392" s="216" t="s">
        <v>8434</v>
      </c>
      <c r="F392" s="217">
        <v>203</v>
      </c>
      <c r="G392" s="218">
        <f t="shared" si="63"/>
        <v>40.6</v>
      </c>
      <c r="H392" s="219">
        <f t="shared" si="64"/>
        <v>112.77777777777777</v>
      </c>
      <c r="I392" s="219">
        <f t="shared" si="65"/>
        <v>3.7592592592592587E-2</v>
      </c>
      <c r="J392" s="217"/>
      <c r="K392" s="220"/>
      <c r="L392" s="220"/>
      <c r="M392" s="221"/>
      <c r="N392" s="222">
        <f t="shared" si="59"/>
        <v>0</v>
      </c>
      <c r="O392" s="223"/>
      <c r="P392" s="224"/>
      <c r="Q392" s="224"/>
      <c r="R392" s="224"/>
      <c r="S392" s="224"/>
      <c r="T392" s="225"/>
      <c r="U392" s="226">
        <f t="shared" si="60"/>
        <v>7.5185185185185174E-2</v>
      </c>
      <c r="V392" s="227"/>
      <c r="W392" s="228" t="str">
        <f t="shared" si="61"/>
        <v>0</v>
      </c>
      <c r="X392" s="509"/>
      <c r="Y392" s="229">
        <f t="shared" si="62"/>
        <v>0</v>
      </c>
    </row>
    <row r="393" spans="2:25" ht="18.75" customHeight="1">
      <c r="B393" s="515"/>
      <c r="C393" s="518"/>
      <c r="D393" s="216">
        <v>4</v>
      </c>
      <c r="E393" s="216" t="s">
        <v>8435</v>
      </c>
      <c r="F393" s="217">
        <v>260</v>
      </c>
      <c r="G393" s="218">
        <f t="shared" si="63"/>
        <v>52</v>
      </c>
      <c r="H393" s="219">
        <f t="shared" si="64"/>
        <v>144.44444444444443</v>
      </c>
      <c r="I393" s="219">
        <f t="shared" si="65"/>
        <v>4.8148148148148141E-2</v>
      </c>
      <c r="J393" s="217"/>
      <c r="K393" s="220"/>
      <c r="L393" s="220"/>
      <c r="M393" s="221"/>
      <c r="N393" s="222">
        <f t="shared" si="59"/>
        <v>0</v>
      </c>
      <c r="O393" s="223"/>
      <c r="P393" s="224"/>
      <c r="Q393" s="224"/>
      <c r="R393" s="224"/>
      <c r="S393" s="224"/>
      <c r="T393" s="225"/>
      <c r="U393" s="226">
        <f t="shared" si="60"/>
        <v>9.6296296296296283E-2</v>
      </c>
      <c r="V393" s="227"/>
      <c r="W393" s="228" t="str">
        <f t="shared" si="61"/>
        <v>0</v>
      </c>
      <c r="X393" s="509"/>
      <c r="Y393" s="229">
        <f t="shared" si="62"/>
        <v>0</v>
      </c>
    </row>
    <row r="394" spans="2:25" ht="18.75" customHeight="1">
      <c r="B394" s="515"/>
      <c r="C394" s="518"/>
      <c r="D394" s="216">
        <v>5</v>
      </c>
      <c r="E394" s="216" t="s">
        <v>5079</v>
      </c>
      <c r="F394" s="217">
        <v>209</v>
      </c>
      <c r="G394" s="218">
        <f t="shared" si="63"/>
        <v>41.8</v>
      </c>
      <c r="H394" s="219">
        <f t="shared" si="64"/>
        <v>116.11111111111111</v>
      </c>
      <c r="I394" s="219">
        <f t="shared" si="65"/>
        <v>3.8703703703703705E-2</v>
      </c>
      <c r="J394" s="217"/>
      <c r="K394" s="220"/>
      <c r="L394" s="220"/>
      <c r="M394" s="221"/>
      <c r="N394" s="222">
        <f t="shared" si="59"/>
        <v>0</v>
      </c>
      <c r="O394" s="223"/>
      <c r="P394" s="224"/>
      <c r="Q394" s="224"/>
      <c r="R394" s="224"/>
      <c r="S394" s="224"/>
      <c r="T394" s="225"/>
      <c r="U394" s="226">
        <f t="shared" si="60"/>
        <v>7.7407407407407411E-2</v>
      </c>
      <c r="V394" s="227"/>
      <c r="W394" s="228" t="str">
        <f t="shared" si="61"/>
        <v>0</v>
      </c>
      <c r="X394" s="509"/>
      <c r="Y394" s="229">
        <f t="shared" si="62"/>
        <v>0</v>
      </c>
    </row>
    <row r="395" spans="2:25" ht="18.75" customHeight="1">
      <c r="B395" s="515"/>
      <c r="C395" s="518"/>
      <c r="D395" s="216">
        <v>6</v>
      </c>
      <c r="E395" s="216" t="s">
        <v>8436</v>
      </c>
      <c r="F395" s="217">
        <v>150</v>
      </c>
      <c r="G395" s="218">
        <f t="shared" si="63"/>
        <v>30</v>
      </c>
      <c r="H395" s="219">
        <f t="shared" si="64"/>
        <v>83.333333333333329</v>
      </c>
      <c r="I395" s="219">
        <f t="shared" si="65"/>
        <v>2.7777777777777776E-2</v>
      </c>
      <c r="J395" s="217"/>
      <c r="K395" s="220"/>
      <c r="L395" s="220"/>
      <c r="M395" s="221"/>
      <c r="N395" s="222">
        <f t="shared" si="59"/>
        <v>0</v>
      </c>
      <c r="O395" s="223"/>
      <c r="P395" s="224"/>
      <c r="Q395" s="224"/>
      <c r="R395" s="224"/>
      <c r="S395" s="224"/>
      <c r="T395" s="225"/>
      <c r="U395" s="226">
        <f t="shared" si="60"/>
        <v>5.5555555555555552E-2</v>
      </c>
      <c r="V395" s="227"/>
      <c r="W395" s="228" t="str">
        <f t="shared" si="61"/>
        <v>0</v>
      </c>
      <c r="X395" s="509"/>
      <c r="Y395" s="229">
        <f t="shared" si="62"/>
        <v>0</v>
      </c>
    </row>
    <row r="396" spans="2:25" ht="18.75" customHeight="1">
      <c r="B396" s="515"/>
      <c r="C396" s="518"/>
      <c r="D396" s="216">
        <v>7</v>
      </c>
      <c r="E396" s="216" t="s">
        <v>8437</v>
      </c>
      <c r="F396" s="217">
        <v>50</v>
      </c>
      <c r="G396" s="218">
        <f t="shared" si="63"/>
        <v>10</v>
      </c>
      <c r="H396" s="219">
        <f t="shared" si="64"/>
        <v>27.777777777777779</v>
      </c>
      <c r="I396" s="219">
        <f t="shared" si="65"/>
        <v>9.2592592592592587E-3</v>
      </c>
      <c r="J396" s="217"/>
      <c r="K396" s="220"/>
      <c r="L396" s="220"/>
      <c r="M396" s="221"/>
      <c r="N396" s="222">
        <f t="shared" si="59"/>
        <v>0</v>
      </c>
      <c r="O396" s="223"/>
      <c r="P396" s="224"/>
      <c r="Q396" s="224"/>
      <c r="R396" s="224"/>
      <c r="S396" s="224"/>
      <c r="T396" s="225"/>
      <c r="U396" s="226">
        <f t="shared" si="60"/>
        <v>1.8518518518518517E-2</v>
      </c>
      <c r="V396" s="227"/>
      <c r="W396" s="228" t="str">
        <f t="shared" si="61"/>
        <v>0</v>
      </c>
      <c r="X396" s="509"/>
      <c r="Y396" s="229">
        <f t="shared" si="62"/>
        <v>0</v>
      </c>
    </row>
    <row r="397" spans="2:25" ht="18.75" customHeight="1">
      <c r="B397" s="515"/>
      <c r="C397" s="518"/>
      <c r="D397" s="216">
        <v>8</v>
      </c>
      <c r="E397" s="216" t="s">
        <v>8438</v>
      </c>
      <c r="F397" s="217">
        <v>60</v>
      </c>
      <c r="G397" s="218">
        <f t="shared" si="63"/>
        <v>12</v>
      </c>
      <c r="H397" s="219">
        <f t="shared" si="64"/>
        <v>33.333333333333336</v>
      </c>
      <c r="I397" s="219">
        <f t="shared" si="65"/>
        <v>1.1111111111111112E-2</v>
      </c>
      <c r="J397" s="217"/>
      <c r="K397" s="220"/>
      <c r="L397" s="220"/>
      <c r="M397" s="221"/>
      <c r="N397" s="222">
        <f t="shared" si="59"/>
        <v>0</v>
      </c>
      <c r="O397" s="223"/>
      <c r="P397" s="224"/>
      <c r="Q397" s="224"/>
      <c r="R397" s="224"/>
      <c r="S397" s="224"/>
      <c r="T397" s="225"/>
      <c r="U397" s="226">
        <f t="shared" si="60"/>
        <v>2.2222222222222223E-2</v>
      </c>
      <c r="V397" s="227"/>
      <c r="W397" s="228" t="str">
        <f t="shared" si="61"/>
        <v>0</v>
      </c>
      <c r="X397" s="509"/>
      <c r="Y397" s="229">
        <f t="shared" si="62"/>
        <v>0</v>
      </c>
    </row>
    <row r="398" spans="2:25" ht="18.75" customHeight="1">
      <c r="B398" s="515"/>
      <c r="C398" s="518"/>
      <c r="D398" s="216">
        <v>9</v>
      </c>
      <c r="E398" s="216" t="s">
        <v>8185</v>
      </c>
      <c r="F398" s="217">
        <v>146</v>
      </c>
      <c r="G398" s="218">
        <f t="shared" si="63"/>
        <v>29.2</v>
      </c>
      <c r="H398" s="219">
        <f t="shared" si="64"/>
        <v>81.111111111111114</v>
      </c>
      <c r="I398" s="219">
        <f t="shared" si="65"/>
        <v>2.7037037037037037E-2</v>
      </c>
      <c r="J398" s="217"/>
      <c r="K398" s="220"/>
      <c r="L398" s="220"/>
      <c r="M398" s="221"/>
      <c r="N398" s="222">
        <f t="shared" si="59"/>
        <v>0</v>
      </c>
      <c r="O398" s="223"/>
      <c r="P398" s="224"/>
      <c r="Q398" s="224"/>
      <c r="R398" s="224"/>
      <c r="S398" s="224"/>
      <c r="T398" s="225"/>
      <c r="U398" s="226">
        <f t="shared" si="60"/>
        <v>5.4074074074074073E-2</v>
      </c>
      <c r="V398" s="227"/>
      <c r="W398" s="228" t="str">
        <f t="shared" si="61"/>
        <v>0</v>
      </c>
      <c r="X398" s="509"/>
      <c r="Y398" s="229">
        <f t="shared" si="62"/>
        <v>0</v>
      </c>
    </row>
    <row r="399" spans="2:25" ht="18.75" customHeight="1">
      <c r="B399" s="515"/>
      <c r="C399" s="518"/>
      <c r="D399" s="216">
        <v>10</v>
      </c>
      <c r="E399" s="216" t="s">
        <v>8406</v>
      </c>
      <c r="F399" s="217">
        <v>100</v>
      </c>
      <c r="G399" s="218">
        <f t="shared" si="63"/>
        <v>20</v>
      </c>
      <c r="H399" s="219">
        <f t="shared" si="64"/>
        <v>55.555555555555557</v>
      </c>
      <c r="I399" s="219">
        <f t="shared" si="65"/>
        <v>1.8518518518518517E-2</v>
      </c>
      <c r="J399" s="217"/>
      <c r="K399" s="220"/>
      <c r="L399" s="220"/>
      <c r="M399" s="221"/>
      <c r="N399" s="222">
        <f t="shared" si="59"/>
        <v>0</v>
      </c>
      <c r="O399" s="223"/>
      <c r="P399" s="224"/>
      <c r="Q399" s="224"/>
      <c r="R399" s="224"/>
      <c r="S399" s="224"/>
      <c r="T399" s="225"/>
      <c r="U399" s="226">
        <f t="shared" si="60"/>
        <v>3.7037037037037035E-2</v>
      </c>
      <c r="V399" s="227"/>
      <c r="W399" s="228" t="str">
        <f t="shared" si="61"/>
        <v>0</v>
      </c>
      <c r="X399" s="509"/>
      <c r="Y399" s="229">
        <f t="shared" si="62"/>
        <v>0</v>
      </c>
    </row>
    <row r="400" spans="2:25" ht="18.75" customHeight="1">
      <c r="B400" s="515"/>
      <c r="C400" s="518"/>
      <c r="D400" s="216">
        <v>11</v>
      </c>
      <c r="E400" s="216" t="s">
        <v>8439</v>
      </c>
      <c r="F400" s="217">
        <v>200</v>
      </c>
      <c r="G400" s="218">
        <f t="shared" si="63"/>
        <v>40</v>
      </c>
      <c r="H400" s="219">
        <f t="shared" si="64"/>
        <v>111.11111111111111</v>
      </c>
      <c r="I400" s="219">
        <f t="shared" si="65"/>
        <v>3.7037037037037035E-2</v>
      </c>
      <c r="J400" s="217"/>
      <c r="K400" s="220"/>
      <c r="L400" s="220"/>
      <c r="M400" s="221"/>
      <c r="N400" s="222">
        <f t="shared" si="59"/>
        <v>0</v>
      </c>
      <c r="O400" s="223"/>
      <c r="P400" s="224"/>
      <c r="Q400" s="224"/>
      <c r="R400" s="224"/>
      <c r="S400" s="224"/>
      <c r="T400" s="225"/>
      <c r="U400" s="226">
        <f t="shared" si="60"/>
        <v>7.407407407407407E-2</v>
      </c>
      <c r="V400" s="227"/>
      <c r="W400" s="228" t="str">
        <f t="shared" si="61"/>
        <v>0</v>
      </c>
      <c r="X400" s="509"/>
      <c r="Y400" s="229">
        <f t="shared" si="62"/>
        <v>0</v>
      </c>
    </row>
    <row r="401" spans="2:25" ht="18.75" customHeight="1">
      <c r="B401" s="515"/>
      <c r="C401" s="518"/>
      <c r="D401" s="216">
        <v>12</v>
      </c>
      <c r="E401" s="216" t="s">
        <v>8440</v>
      </c>
      <c r="F401" s="217">
        <v>300</v>
      </c>
      <c r="G401" s="218">
        <f t="shared" si="63"/>
        <v>60</v>
      </c>
      <c r="H401" s="219">
        <f t="shared" si="64"/>
        <v>166.66666666666666</v>
      </c>
      <c r="I401" s="219">
        <f t="shared" si="65"/>
        <v>5.5555555555555552E-2</v>
      </c>
      <c r="J401" s="217"/>
      <c r="K401" s="220"/>
      <c r="L401" s="220"/>
      <c r="M401" s="221"/>
      <c r="N401" s="222">
        <f t="shared" si="59"/>
        <v>0</v>
      </c>
      <c r="O401" s="223"/>
      <c r="P401" s="224"/>
      <c r="Q401" s="224"/>
      <c r="R401" s="224"/>
      <c r="S401" s="224"/>
      <c r="T401" s="225"/>
      <c r="U401" s="226">
        <f t="shared" si="60"/>
        <v>0.1111111111111111</v>
      </c>
      <c r="V401" s="227"/>
      <c r="W401" s="228" t="str">
        <f t="shared" si="61"/>
        <v>0</v>
      </c>
      <c r="X401" s="509"/>
      <c r="Y401" s="229">
        <f t="shared" si="62"/>
        <v>0</v>
      </c>
    </row>
    <row r="402" spans="2:25" ht="18.75" customHeight="1">
      <c r="B402" s="515"/>
      <c r="C402" s="518"/>
      <c r="D402" s="216">
        <v>13</v>
      </c>
      <c r="E402" s="216" t="s">
        <v>8441</v>
      </c>
      <c r="F402" s="217">
        <v>350</v>
      </c>
      <c r="G402" s="218">
        <f t="shared" si="63"/>
        <v>70</v>
      </c>
      <c r="H402" s="219">
        <f t="shared" si="64"/>
        <v>194.44444444444443</v>
      </c>
      <c r="I402" s="219">
        <f t="shared" si="65"/>
        <v>6.4814814814814811E-2</v>
      </c>
      <c r="J402" s="217"/>
      <c r="K402" s="220"/>
      <c r="L402" s="220"/>
      <c r="M402" s="221"/>
      <c r="N402" s="222">
        <f t="shared" si="59"/>
        <v>0</v>
      </c>
      <c r="O402" s="223"/>
      <c r="P402" s="224"/>
      <c r="Q402" s="224"/>
      <c r="R402" s="224"/>
      <c r="S402" s="224"/>
      <c r="T402" s="225"/>
      <c r="U402" s="226">
        <f t="shared" si="60"/>
        <v>0.12962962962962962</v>
      </c>
      <c r="V402" s="227"/>
      <c r="W402" s="228" t="str">
        <f t="shared" si="61"/>
        <v>0</v>
      </c>
      <c r="X402" s="509"/>
      <c r="Y402" s="229">
        <f t="shared" si="62"/>
        <v>0</v>
      </c>
    </row>
    <row r="403" spans="2:25" ht="18.75" customHeight="1">
      <c r="B403" s="515"/>
      <c r="C403" s="518"/>
      <c r="D403" s="216">
        <v>14</v>
      </c>
      <c r="E403" s="216" t="s">
        <v>8442</v>
      </c>
      <c r="F403" s="217">
        <v>210</v>
      </c>
      <c r="G403" s="218">
        <f t="shared" si="63"/>
        <v>42</v>
      </c>
      <c r="H403" s="219">
        <f t="shared" si="64"/>
        <v>116.66666666666666</v>
      </c>
      <c r="I403" s="219">
        <f t="shared" si="65"/>
        <v>3.8888888888888883E-2</v>
      </c>
      <c r="J403" s="217"/>
      <c r="K403" s="220"/>
      <c r="L403" s="220"/>
      <c r="M403" s="221"/>
      <c r="N403" s="222">
        <f t="shared" si="59"/>
        <v>0</v>
      </c>
      <c r="O403" s="223"/>
      <c r="P403" s="224"/>
      <c r="Q403" s="224"/>
      <c r="R403" s="224"/>
      <c r="S403" s="224"/>
      <c r="T403" s="225"/>
      <c r="U403" s="226">
        <f t="shared" si="60"/>
        <v>7.7777777777777765E-2</v>
      </c>
      <c r="V403" s="227"/>
      <c r="W403" s="228" t="str">
        <f t="shared" si="61"/>
        <v>0</v>
      </c>
      <c r="X403" s="509"/>
      <c r="Y403" s="229">
        <f t="shared" si="62"/>
        <v>0</v>
      </c>
    </row>
    <row r="404" spans="2:25" ht="18.75" customHeight="1">
      <c r="B404" s="515"/>
      <c r="C404" s="518"/>
      <c r="D404" s="216">
        <v>15</v>
      </c>
      <c r="E404" s="216" t="s">
        <v>8443</v>
      </c>
      <c r="F404" s="217">
        <v>50</v>
      </c>
      <c r="G404" s="218">
        <f t="shared" si="63"/>
        <v>10</v>
      </c>
      <c r="H404" s="219">
        <f t="shared" si="64"/>
        <v>27.777777777777779</v>
      </c>
      <c r="I404" s="219">
        <f t="shared" si="65"/>
        <v>9.2592592592592587E-3</v>
      </c>
      <c r="J404" s="217"/>
      <c r="K404" s="220"/>
      <c r="L404" s="220"/>
      <c r="M404" s="221"/>
      <c r="N404" s="222">
        <f t="shared" si="59"/>
        <v>0</v>
      </c>
      <c r="O404" s="223"/>
      <c r="P404" s="224"/>
      <c r="Q404" s="224"/>
      <c r="R404" s="224"/>
      <c r="S404" s="224"/>
      <c r="T404" s="225"/>
      <c r="U404" s="226">
        <f t="shared" si="60"/>
        <v>1.8518518518518517E-2</v>
      </c>
      <c r="V404" s="227"/>
      <c r="W404" s="228" t="str">
        <f t="shared" si="61"/>
        <v>0</v>
      </c>
      <c r="X404" s="509"/>
      <c r="Y404" s="229">
        <f t="shared" si="62"/>
        <v>0</v>
      </c>
    </row>
    <row r="405" spans="2:25" ht="18.75" customHeight="1">
      <c r="B405" s="515"/>
      <c r="C405" s="518"/>
      <c r="D405" s="216">
        <v>16</v>
      </c>
      <c r="E405" s="216" t="s">
        <v>8408</v>
      </c>
      <c r="F405" s="217">
        <v>300</v>
      </c>
      <c r="G405" s="218">
        <f t="shared" si="63"/>
        <v>60</v>
      </c>
      <c r="H405" s="219">
        <f t="shared" si="64"/>
        <v>166.66666666666666</v>
      </c>
      <c r="I405" s="219">
        <f t="shared" si="65"/>
        <v>5.5555555555555552E-2</v>
      </c>
      <c r="J405" s="217"/>
      <c r="K405" s="220"/>
      <c r="L405" s="220"/>
      <c r="M405" s="221"/>
      <c r="N405" s="222">
        <f t="shared" si="59"/>
        <v>0</v>
      </c>
      <c r="O405" s="223"/>
      <c r="P405" s="224"/>
      <c r="Q405" s="224"/>
      <c r="R405" s="224"/>
      <c r="S405" s="224"/>
      <c r="T405" s="225"/>
      <c r="U405" s="226">
        <f t="shared" si="60"/>
        <v>0.1111111111111111</v>
      </c>
      <c r="V405" s="227"/>
      <c r="W405" s="228" t="str">
        <f t="shared" si="61"/>
        <v>0</v>
      </c>
      <c r="X405" s="509"/>
      <c r="Y405" s="229">
        <f t="shared" si="62"/>
        <v>0</v>
      </c>
    </row>
    <row r="406" spans="2:25" ht="18.75" customHeight="1">
      <c r="B406" s="515"/>
      <c r="C406" s="518"/>
      <c r="D406" s="216">
        <v>17</v>
      </c>
      <c r="E406" s="216" t="s">
        <v>8444</v>
      </c>
      <c r="F406" s="217">
        <v>156</v>
      </c>
      <c r="G406" s="218">
        <f t="shared" si="63"/>
        <v>31.2</v>
      </c>
      <c r="H406" s="219">
        <f t="shared" si="64"/>
        <v>86.666666666666671</v>
      </c>
      <c r="I406" s="219">
        <f t="shared" si="65"/>
        <v>2.8888888888888891E-2</v>
      </c>
      <c r="J406" s="217"/>
      <c r="K406" s="220"/>
      <c r="L406" s="220"/>
      <c r="M406" s="221"/>
      <c r="N406" s="222">
        <f t="shared" si="59"/>
        <v>0</v>
      </c>
      <c r="O406" s="223"/>
      <c r="P406" s="224"/>
      <c r="Q406" s="224"/>
      <c r="R406" s="224"/>
      <c r="S406" s="224"/>
      <c r="T406" s="225"/>
      <c r="U406" s="226">
        <f t="shared" si="60"/>
        <v>5.7777777777777782E-2</v>
      </c>
      <c r="V406" s="227"/>
      <c r="W406" s="228" t="str">
        <f t="shared" si="61"/>
        <v>0</v>
      </c>
      <c r="X406" s="509"/>
      <c r="Y406" s="229">
        <f t="shared" si="62"/>
        <v>0</v>
      </c>
    </row>
    <row r="407" spans="2:25" ht="18.75" customHeight="1">
      <c r="B407" s="515"/>
      <c r="C407" s="518"/>
      <c r="D407" s="216">
        <v>18</v>
      </c>
      <c r="E407" s="216" t="s">
        <v>8445</v>
      </c>
      <c r="F407" s="217">
        <v>215</v>
      </c>
      <c r="G407" s="218">
        <f t="shared" si="63"/>
        <v>43</v>
      </c>
      <c r="H407" s="219">
        <f t="shared" si="64"/>
        <v>119.44444444444444</v>
      </c>
      <c r="I407" s="219">
        <f t="shared" si="65"/>
        <v>3.9814814814814817E-2</v>
      </c>
      <c r="J407" s="217"/>
      <c r="K407" s="220"/>
      <c r="L407" s="220"/>
      <c r="M407" s="221"/>
      <c r="N407" s="222">
        <f t="shared" si="59"/>
        <v>0</v>
      </c>
      <c r="O407" s="223"/>
      <c r="P407" s="224"/>
      <c r="Q407" s="224"/>
      <c r="R407" s="224"/>
      <c r="S407" s="224"/>
      <c r="T407" s="225"/>
      <c r="U407" s="226">
        <f t="shared" si="60"/>
        <v>7.9629629629629634E-2</v>
      </c>
      <c r="V407" s="227"/>
      <c r="W407" s="228" t="str">
        <f t="shared" si="61"/>
        <v>0</v>
      </c>
      <c r="X407" s="509"/>
      <c r="Y407" s="229">
        <f t="shared" si="62"/>
        <v>0</v>
      </c>
    </row>
    <row r="408" spans="2:25" ht="18.75" customHeight="1">
      <c r="B408" s="515"/>
      <c r="C408" s="518"/>
      <c r="D408" s="216">
        <v>19</v>
      </c>
      <c r="E408" s="216" t="s">
        <v>8446</v>
      </c>
      <c r="F408" s="217">
        <v>256</v>
      </c>
      <c r="G408" s="218">
        <f t="shared" si="63"/>
        <v>51.2</v>
      </c>
      <c r="H408" s="219">
        <f t="shared" si="64"/>
        <v>142.22222222222223</v>
      </c>
      <c r="I408" s="219">
        <f t="shared" si="65"/>
        <v>4.7407407407407412E-2</v>
      </c>
      <c r="J408" s="217"/>
      <c r="K408" s="220"/>
      <c r="L408" s="220"/>
      <c r="M408" s="221"/>
      <c r="N408" s="222">
        <f t="shared" si="59"/>
        <v>0</v>
      </c>
      <c r="O408" s="223"/>
      <c r="P408" s="224"/>
      <c r="Q408" s="224"/>
      <c r="R408" s="224"/>
      <c r="S408" s="224"/>
      <c r="T408" s="225"/>
      <c r="U408" s="226">
        <f t="shared" si="60"/>
        <v>9.4814814814814824E-2</v>
      </c>
      <c r="V408" s="227"/>
      <c r="W408" s="228" t="str">
        <f t="shared" si="61"/>
        <v>0</v>
      </c>
      <c r="X408" s="509"/>
      <c r="Y408" s="229">
        <f t="shared" si="62"/>
        <v>0</v>
      </c>
    </row>
    <row r="409" spans="2:25" ht="18.75" customHeight="1">
      <c r="B409" s="515"/>
      <c r="C409" s="518"/>
      <c r="D409" s="216">
        <v>20</v>
      </c>
      <c r="E409" s="216" t="s">
        <v>8447</v>
      </c>
      <c r="F409" s="217">
        <v>303</v>
      </c>
      <c r="G409" s="218">
        <f t="shared" si="63"/>
        <v>60.6</v>
      </c>
      <c r="H409" s="219">
        <f t="shared" si="64"/>
        <v>168.33333333333334</v>
      </c>
      <c r="I409" s="219">
        <f t="shared" si="65"/>
        <v>5.6111111111111112E-2</v>
      </c>
      <c r="J409" s="217"/>
      <c r="K409" s="220"/>
      <c r="L409" s="220"/>
      <c r="M409" s="221"/>
      <c r="N409" s="222">
        <f t="shared" si="59"/>
        <v>0</v>
      </c>
      <c r="O409" s="223"/>
      <c r="P409" s="224"/>
      <c r="Q409" s="224"/>
      <c r="R409" s="224"/>
      <c r="S409" s="224"/>
      <c r="T409" s="225"/>
      <c r="U409" s="226">
        <f t="shared" si="60"/>
        <v>0.11222222222222222</v>
      </c>
      <c r="V409" s="227"/>
      <c r="W409" s="228" t="str">
        <f t="shared" si="61"/>
        <v>0</v>
      </c>
      <c r="X409" s="509"/>
      <c r="Y409" s="229">
        <f t="shared" si="62"/>
        <v>0</v>
      </c>
    </row>
    <row r="410" spans="2:25" ht="18.75" customHeight="1">
      <c r="B410" s="515"/>
      <c r="C410" s="518"/>
      <c r="D410" s="216">
        <v>21</v>
      </c>
      <c r="E410" s="216" t="s">
        <v>8448</v>
      </c>
      <c r="F410" s="217">
        <v>262</v>
      </c>
      <c r="G410" s="218">
        <f t="shared" si="63"/>
        <v>52.4</v>
      </c>
      <c r="H410" s="219">
        <f t="shared" si="64"/>
        <v>145.55555555555554</v>
      </c>
      <c r="I410" s="219">
        <f t="shared" si="65"/>
        <v>4.8518518518518516E-2</v>
      </c>
      <c r="J410" s="217"/>
      <c r="K410" s="220"/>
      <c r="L410" s="220"/>
      <c r="M410" s="221"/>
      <c r="N410" s="222">
        <f t="shared" si="59"/>
        <v>0</v>
      </c>
      <c r="O410" s="223"/>
      <c r="P410" s="224"/>
      <c r="Q410" s="224"/>
      <c r="R410" s="224"/>
      <c r="S410" s="224"/>
      <c r="T410" s="225"/>
      <c r="U410" s="226">
        <f t="shared" si="60"/>
        <v>9.7037037037037033E-2</v>
      </c>
      <c r="V410" s="227"/>
      <c r="W410" s="228" t="str">
        <f t="shared" si="61"/>
        <v>0</v>
      </c>
      <c r="X410" s="509"/>
      <c r="Y410" s="229">
        <f t="shared" si="62"/>
        <v>0</v>
      </c>
    </row>
    <row r="411" spans="2:25" ht="18.75" customHeight="1">
      <c r="B411" s="515"/>
      <c r="C411" s="518"/>
      <c r="D411" s="216"/>
      <c r="E411" s="216"/>
      <c r="F411" s="217"/>
      <c r="G411" s="218">
        <f t="shared" si="63"/>
        <v>0</v>
      </c>
      <c r="H411" s="219">
        <f t="shared" si="64"/>
        <v>0</v>
      </c>
      <c r="I411" s="219">
        <f t="shared" si="65"/>
        <v>0</v>
      </c>
      <c r="J411" s="217"/>
      <c r="K411" s="220"/>
      <c r="L411" s="220"/>
      <c r="M411" s="221"/>
      <c r="N411" s="222">
        <f t="shared" si="59"/>
        <v>0</v>
      </c>
      <c r="O411" s="223"/>
      <c r="P411" s="224"/>
      <c r="Q411" s="224"/>
      <c r="R411" s="224"/>
      <c r="S411" s="224"/>
      <c r="T411" s="225"/>
      <c r="U411" s="226">
        <f t="shared" si="60"/>
        <v>0</v>
      </c>
      <c r="V411" s="227"/>
      <c r="W411" s="228" t="str">
        <f t="shared" si="61"/>
        <v>0</v>
      </c>
      <c r="X411" s="509"/>
      <c r="Y411" s="229">
        <f t="shared" si="62"/>
        <v>0</v>
      </c>
    </row>
    <row r="412" spans="2:25" ht="18.75" customHeight="1">
      <c r="B412" s="515"/>
      <c r="C412" s="518"/>
      <c r="D412" s="216">
        <v>1</v>
      </c>
      <c r="E412" s="216" t="s">
        <v>8449</v>
      </c>
      <c r="F412" s="217">
        <v>500</v>
      </c>
      <c r="G412" s="218">
        <f t="shared" si="63"/>
        <v>100</v>
      </c>
      <c r="H412" s="219">
        <f t="shared" si="64"/>
        <v>277.77777777777777</v>
      </c>
      <c r="I412" s="219">
        <f t="shared" si="65"/>
        <v>9.2592592592592587E-2</v>
      </c>
      <c r="J412" s="217"/>
      <c r="K412" s="220" t="s">
        <v>8450</v>
      </c>
      <c r="L412" s="220"/>
      <c r="M412" s="221">
        <f>SUM(H412:H431)</f>
        <v>2937.2222222222222</v>
      </c>
      <c r="N412" s="222">
        <f t="shared" si="59"/>
        <v>58.74444444444444</v>
      </c>
      <c r="O412" s="223">
        <v>20</v>
      </c>
      <c r="P412" s="224" t="s">
        <v>12</v>
      </c>
      <c r="Q412" s="224" t="s">
        <v>8086</v>
      </c>
      <c r="R412" s="224" t="s">
        <v>1064</v>
      </c>
      <c r="S412" s="224"/>
      <c r="T412" s="225" t="s">
        <v>8269</v>
      </c>
      <c r="U412" s="226">
        <f t="shared" si="60"/>
        <v>0.18518518518518517</v>
      </c>
      <c r="V412" s="227">
        <f>SUM(U412:U431)</f>
        <v>1.9581481481481482</v>
      </c>
      <c r="W412" s="228" t="str">
        <f t="shared" si="61"/>
        <v>2</v>
      </c>
      <c r="X412" s="509"/>
      <c r="Y412" s="229">
        <f t="shared" si="62"/>
        <v>1</v>
      </c>
    </row>
    <row r="413" spans="2:25" ht="18.75" customHeight="1">
      <c r="B413" s="515"/>
      <c r="C413" s="518"/>
      <c r="D413" s="216">
        <v>2</v>
      </c>
      <c r="E413" s="216" t="s">
        <v>8451</v>
      </c>
      <c r="F413" s="217">
        <v>209</v>
      </c>
      <c r="G413" s="218">
        <f t="shared" si="63"/>
        <v>41.8</v>
      </c>
      <c r="H413" s="219">
        <f t="shared" si="64"/>
        <v>116.11111111111111</v>
      </c>
      <c r="I413" s="219">
        <f t="shared" si="65"/>
        <v>3.8703703703703705E-2</v>
      </c>
      <c r="J413" s="217"/>
      <c r="K413" s="220"/>
      <c r="L413" s="220"/>
      <c r="M413" s="221"/>
      <c r="N413" s="222">
        <f t="shared" si="59"/>
        <v>0</v>
      </c>
      <c r="O413" s="223"/>
      <c r="P413" s="224"/>
      <c r="Q413" s="224"/>
      <c r="R413" s="224"/>
      <c r="S413" s="224"/>
      <c r="T413" s="225"/>
      <c r="U413" s="226">
        <f t="shared" si="60"/>
        <v>7.7407407407407411E-2</v>
      </c>
      <c r="V413" s="227"/>
      <c r="W413" s="228" t="str">
        <f t="shared" si="61"/>
        <v>0</v>
      </c>
      <c r="X413" s="509"/>
      <c r="Y413" s="229">
        <f t="shared" si="62"/>
        <v>0</v>
      </c>
    </row>
    <row r="414" spans="2:25" ht="18.75" customHeight="1">
      <c r="B414" s="515"/>
      <c r="C414" s="518"/>
      <c r="D414" s="216">
        <v>3</v>
      </c>
      <c r="E414" s="216" t="s">
        <v>8452</v>
      </c>
      <c r="F414" s="217">
        <v>140</v>
      </c>
      <c r="G414" s="218">
        <f t="shared" si="63"/>
        <v>28</v>
      </c>
      <c r="H414" s="219">
        <f t="shared" si="64"/>
        <v>77.777777777777771</v>
      </c>
      <c r="I414" s="219">
        <f t="shared" si="65"/>
        <v>2.5925925925925925E-2</v>
      </c>
      <c r="J414" s="217"/>
      <c r="K414" s="220"/>
      <c r="L414" s="220"/>
      <c r="M414" s="221"/>
      <c r="N414" s="222">
        <f t="shared" si="59"/>
        <v>0</v>
      </c>
      <c r="O414" s="223"/>
      <c r="P414" s="224"/>
      <c r="Q414" s="224"/>
      <c r="R414" s="224"/>
      <c r="S414" s="224"/>
      <c r="T414" s="225"/>
      <c r="U414" s="226">
        <f t="shared" si="60"/>
        <v>5.185185185185185E-2</v>
      </c>
      <c r="V414" s="227"/>
      <c r="W414" s="228" t="str">
        <f t="shared" si="61"/>
        <v>0</v>
      </c>
      <c r="X414" s="509"/>
      <c r="Y414" s="229">
        <f t="shared" si="62"/>
        <v>0</v>
      </c>
    </row>
    <row r="415" spans="2:25" ht="18.75" customHeight="1">
      <c r="B415" s="515"/>
      <c r="C415" s="518"/>
      <c r="D415" s="216">
        <v>4</v>
      </c>
      <c r="E415" s="216" t="s">
        <v>8453</v>
      </c>
      <c r="F415" s="217">
        <v>250</v>
      </c>
      <c r="G415" s="218">
        <f t="shared" si="63"/>
        <v>50</v>
      </c>
      <c r="H415" s="219">
        <f t="shared" si="64"/>
        <v>138.88888888888889</v>
      </c>
      <c r="I415" s="219">
        <f t="shared" si="65"/>
        <v>4.6296296296296294E-2</v>
      </c>
      <c r="J415" s="217"/>
      <c r="K415" s="220"/>
      <c r="L415" s="220"/>
      <c r="M415" s="221"/>
      <c r="N415" s="222">
        <f t="shared" si="59"/>
        <v>0</v>
      </c>
      <c r="O415" s="223"/>
      <c r="P415" s="224"/>
      <c r="Q415" s="224"/>
      <c r="R415" s="224"/>
      <c r="S415" s="224"/>
      <c r="T415" s="225"/>
      <c r="U415" s="226">
        <f t="shared" si="60"/>
        <v>9.2592592592592587E-2</v>
      </c>
      <c r="V415" s="227"/>
      <c r="W415" s="228" t="str">
        <f t="shared" si="61"/>
        <v>0</v>
      </c>
      <c r="X415" s="509"/>
      <c r="Y415" s="229">
        <f t="shared" si="62"/>
        <v>0</v>
      </c>
    </row>
    <row r="416" spans="2:25" ht="18.75" customHeight="1">
      <c r="B416" s="515"/>
      <c r="C416" s="518"/>
      <c r="D416" s="216">
        <v>5</v>
      </c>
      <c r="E416" s="216" t="s">
        <v>8454</v>
      </c>
      <c r="F416" s="217">
        <v>385</v>
      </c>
      <c r="G416" s="218">
        <f t="shared" si="63"/>
        <v>77</v>
      </c>
      <c r="H416" s="219">
        <f t="shared" si="64"/>
        <v>213.88888888888889</v>
      </c>
      <c r="I416" s="219">
        <f t="shared" si="65"/>
        <v>7.1296296296296302E-2</v>
      </c>
      <c r="J416" s="217"/>
      <c r="K416" s="220"/>
      <c r="L416" s="220"/>
      <c r="M416" s="221"/>
      <c r="N416" s="222">
        <f t="shared" si="59"/>
        <v>0</v>
      </c>
      <c r="O416" s="223"/>
      <c r="P416" s="224"/>
      <c r="Q416" s="224"/>
      <c r="R416" s="224"/>
      <c r="S416" s="224"/>
      <c r="T416" s="225"/>
      <c r="U416" s="226">
        <f t="shared" si="60"/>
        <v>0.1425925925925926</v>
      </c>
      <c r="V416" s="227"/>
      <c r="W416" s="228" t="str">
        <f t="shared" si="61"/>
        <v>0</v>
      </c>
      <c r="X416" s="509"/>
      <c r="Y416" s="229">
        <f t="shared" si="62"/>
        <v>0</v>
      </c>
    </row>
    <row r="417" spans="2:25" ht="18.75" customHeight="1">
      <c r="B417" s="515"/>
      <c r="C417" s="518"/>
      <c r="D417" s="216">
        <v>6</v>
      </c>
      <c r="E417" s="216" t="s">
        <v>8455</v>
      </c>
      <c r="F417" s="217">
        <v>150</v>
      </c>
      <c r="G417" s="218">
        <f t="shared" si="63"/>
        <v>30</v>
      </c>
      <c r="H417" s="219">
        <f t="shared" si="64"/>
        <v>83.333333333333329</v>
      </c>
      <c r="I417" s="219">
        <f t="shared" si="65"/>
        <v>2.7777777777777776E-2</v>
      </c>
      <c r="J417" s="217"/>
      <c r="K417" s="220"/>
      <c r="L417" s="220"/>
      <c r="M417" s="221"/>
      <c r="N417" s="222">
        <f t="shared" si="59"/>
        <v>0</v>
      </c>
      <c r="O417" s="223"/>
      <c r="P417" s="224"/>
      <c r="Q417" s="224"/>
      <c r="R417" s="224"/>
      <c r="S417" s="224"/>
      <c r="T417" s="225"/>
      <c r="U417" s="226">
        <f t="shared" si="60"/>
        <v>5.5555555555555552E-2</v>
      </c>
      <c r="V417" s="227"/>
      <c r="W417" s="228" t="str">
        <f t="shared" si="61"/>
        <v>0</v>
      </c>
      <c r="X417" s="509"/>
      <c r="Y417" s="229">
        <f t="shared" si="62"/>
        <v>0</v>
      </c>
    </row>
    <row r="418" spans="2:25" ht="18.75" customHeight="1">
      <c r="B418" s="515"/>
      <c r="C418" s="518"/>
      <c r="D418" s="216">
        <v>7</v>
      </c>
      <c r="E418" s="216" t="s">
        <v>8456</v>
      </c>
      <c r="F418" s="217">
        <v>762</v>
      </c>
      <c r="G418" s="218">
        <f t="shared" si="63"/>
        <v>152.4</v>
      </c>
      <c r="H418" s="219">
        <f t="shared" si="64"/>
        <v>423.33333333333331</v>
      </c>
      <c r="I418" s="219">
        <f t="shared" si="65"/>
        <v>0.1411111111111111</v>
      </c>
      <c r="J418" s="217"/>
      <c r="K418" s="220"/>
      <c r="L418" s="220"/>
      <c r="M418" s="221"/>
      <c r="N418" s="222">
        <f t="shared" si="59"/>
        <v>0</v>
      </c>
      <c r="O418" s="223"/>
      <c r="P418" s="224"/>
      <c r="Q418" s="224"/>
      <c r="R418" s="224"/>
      <c r="S418" s="224"/>
      <c r="T418" s="225"/>
      <c r="U418" s="226">
        <f t="shared" si="60"/>
        <v>0.28222222222222221</v>
      </c>
      <c r="V418" s="227"/>
      <c r="W418" s="228" t="str">
        <f t="shared" si="61"/>
        <v>0</v>
      </c>
      <c r="X418" s="509"/>
      <c r="Y418" s="229">
        <f t="shared" si="62"/>
        <v>0</v>
      </c>
    </row>
    <row r="419" spans="2:25" ht="18.75" customHeight="1">
      <c r="B419" s="515"/>
      <c r="C419" s="518"/>
      <c r="D419" s="216">
        <v>8</v>
      </c>
      <c r="E419" s="216" t="s">
        <v>8457</v>
      </c>
      <c r="F419" s="217">
        <v>165</v>
      </c>
      <c r="G419" s="218">
        <f t="shared" si="63"/>
        <v>33</v>
      </c>
      <c r="H419" s="219">
        <f t="shared" si="64"/>
        <v>91.666666666666671</v>
      </c>
      <c r="I419" s="219">
        <f t="shared" si="65"/>
        <v>3.0555555555555558E-2</v>
      </c>
      <c r="J419" s="217"/>
      <c r="K419" s="220"/>
      <c r="L419" s="220"/>
      <c r="M419" s="221"/>
      <c r="N419" s="222">
        <f t="shared" si="59"/>
        <v>0</v>
      </c>
      <c r="O419" s="223"/>
      <c r="P419" s="224"/>
      <c r="Q419" s="224"/>
      <c r="R419" s="224"/>
      <c r="S419" s="224"/>
      <c r="T419" s="225"/>
      <c r="U419" s="226">
        <f t="shared" si="60"/>
        <v>6.1111111111111116E-2</v>
      </c>
      <c r="V419" s="227"/>
      <c r="W419" s="228" t="str">
        <f t="shared" si="61"/>
        <v>0</v>
      </c>
      <c r="X419" s="509"/>
      <c r="Y419" s="229">
        <f t="shared" si="62"/>
        <v>0</v>
      </c>
    </row>
    <row r="420" spans="2:25" ht="18.75" customHeight="1">
      <c r="B420" s="515"/>
      <c r="C420" s="518"/>
      <c r="D420" s="216">
        <v>9</v>
      </c>
      <c r="E420" s="216" t="s">
        <v>8458</v>
      </c>
      <c r="F420" s="217">
        <v>250</v>
      </c>
      <c r="G420" s="218">
        <f t="shared" si="63"/>
        <v>50</v>
      </c>
      <c r="H420" s="219">
        <f t="shared" si="64"/>
        <v>138.88888888888889</v>
      </c>
      <c r="I420" s="219">
        <f t="shared" si="65"/>
        <v>4.6296296296296294E-2</v>
      </c>
      <c r="J420" s="217"/>
      <c r="K420" s="220"/>
      <c r="L420" s="220"/>
      <c r="M420" s="221"/>
      <c r="N420" s="222">
        <f t="shared" si="59"/>
        <v>0</v>
      </c>
      <c r="O420" s="223"/>
      <c r="P420" s="224"/>
      <c r="Q420" s="224"/>
      <c r="R420" s="224"/>
      <c r="S420" s="224"/>
      <c r="T420" s="225"/>
      <c r="U420" s="226">
        <f t="shared" si="60"/>
        <v>9.2592592592592587E-2</v>
      </c>
      <c r="V420" s="227"/>
      <c r="W420" s="228" t="str">
        <f t="shared" si="61"/>
        <v>0</v>
      </c>
      <c r="X420" s="509"/>
      <c r="Y420" s="229">
        <f t="shared" si="62"/>
        <v>0</v>
      </c>
    </row>
    <row r="421" spans="2:25" ht="18.75" customHeight="1">
      <c r="B421" s="515"/>
      <c r="C421" s="518"/>
      <c r="D421" s="216">
        <v>10</v>
      </c>
      <c r="E421" s="216" t="s">
        <v>8459</v>
      </c>
      <c r="F421" s="217">
        <v>150</v>
      </c>
      <c r="G421" s="218">
        <f t="shared" si="63"/>
        <v>30</v>
      </c>
      <c r="H421" s="219">
        <f t="shared" si="64"/>
        <v>83.333333333333329</v>
      </c>
      <c r="I421" s="219">
        <f t="shared" si="65"/>
        <v>2.7777777777777776E-2</v>
      </c>
      <c r="J421" s="217"/>
      <c r="K421" s="220"/>
      <c r="L421" s="220"/>
      <c r="M421" s="221"/>
      <c r="N421" s="222">
        <f t="shared" si="59"/>
        <v>0</v>
      </c>
      <c r="O421" s="223"/>
      <c r="P421" s="224"/>
      <c r="Q421" s="224"/>
      <c r="R421" s="224"/>
      <c r="S421" s="224"/>
      <c r="T421" s="225"/>
      <c r="U421" s="226">
        <f t="shared" si="60"/>
        <v>5.5555555555555552E-2</v>
      </c>
      <c r="V421" s="227"/>
      <c r="W421" s="228" t="str">
        <f t="shared" si="61"/>
        <v>0</v>
      </c>
      <c r="X421" s="509"/>
      <c r="Y421" s="229">
        <f t="shared" si="62"/>
        <v>0</v>
      </c>
    </row>
    <row r="422" spans="2:25" ht="18.75" customHeight="1">
      <c r="B422" s="515"/>
      <c r="C422" s="518"/>
      <c r="D422" s="216">
        <v>11</v>
      </c>
      <c r="E422" s="216" t="s">
        <v>4206</v>
      </c>
      <c r="F422" s="217">
        <v>160</v>
      </c>
      <c r="G422" s="218">
        <f t="shared" si="63"/>
        <v>32</v>
      </c>
      <c r="H422" s="219">
        <f t="shared" si="64"/>
        <v>88.888888888888886</v>
      </c>
      <c r="I422" s="219">
        <f t="shared" si="65"/>
        <v>2.9629629629629627E-2</v>
      </c>
      <c r="J422" s="217"/>
      <c r="K422" s="220"/>
      <c r="L422" s="220"/>
      <c r="M422" s="221"/>
      <c r="N422" s="222">
        <f t="shared" si="59"/>
        <v>0</v>
      </c>
      <c r="O422" s="223"/>
      <c r="P422" s="224"/>
      <c r="Q422" s="224"/>
      <c r="R422" s="224"/>
      <c r="S422" s="224"/>
      <c r="T422" s="225"/>
      <c r="U422" s="226">
        <f t="shared" si="60"/>
        <v>5.9259259259259255E-2</v>
      </c>
      <c r="V422" s="227"/>
      <c r="W422" s="228" t="str">
        <f t="shared" si="61"/>
        <v>0</v>
      </c>
      <c r="X422" s="509"/>
      <c r="Y422" s="229">
        <f t="shared" si="62"/>
        <v>0</v>
      </c>
    </row>
    <row r="423" spans="2:25" ht="18.75" customHeight="1">
      <c r="B423" s="515"/>
      <c r="C423" s="518"/>
      <c r="D423" s="216">
        <v>12</v>
      </c>
      <c r="E423" s="216" t="s">
        <v>8460</v>
      </c>
      <c r="F423" s="217">
        <v>300</v>
      </c>
      <c r="G423" s="218">
        <f t="shared" si="63"/>
        <v>60</v>
      </c>
      <c r="H423" s="219">
        <f t="shared" si="64"/>
        <v>166.66666666666666</v>
      </c>
      <c r="I423" s="219">
        <f t="shared" si="65"/>
        <v>5.5555555555555552E-2</v>
      </c>
      <c r="J423" s="217"/>
      <c r="K423" s="220"/>
      <c r="L423" s="220"/>
      <c r="M423" s="221"/>
      <c r="N423" s="222">
        <f t="shared" si="59"/>
        <v>0</v>
      </c>
      <c r="O423" s="223"/>
      <c r="P423" s="224"/>
      <c r="Q423" s="224"/>
      <c r="R423" s="224"/>
      <c r="S423" s="224"/>
      <c r="T423" s="225"/>
      <c r="U423" s="226">
        <f t="shared" si="60"/>
        <v>0.1111111111111111</v>
      </c>
      <c r="V423" s="227"/>
      <c r="W423" s="228" t="str">
        <f t="shared" si="61"/>
        <v>0</v>
      </c>
      <c r="X423" s="509"/>
      <c r="Y423" s="229">
        <f t="shared" si="62"/>
        <v>0</v>
      </c>
    </row>
    <row r="424" spans="2:25" ht="18.75" customHeight="1">
      <c r="B424" s="515"/>
      <c r="C424" s="518"/>
      <c r="D424" s="216">
        <v>13</v>
      </c>
      <c r="E424" s="216" t="s">
        <v>8461</v>
      </c>
      <c r="F424" s="217">
        <v>200</v>
      </c>
      <c r="G424" s="218">
        <f t="shared" si="63"/>
        <v>40</v>
      </c>
      <c r="H424" s="219">
        <f t="shared" si="64"/>
        <v>111.11111111111111</v>
      </c>
      <c r="I424" s="219">
        <f t="shared" si="65"/>
        <v>3.7037037037037035E-2</v>
      </c>
      <c r="J424" s="217"/>
      <c r="K424" s="220"/>
      <c r="L424" s="220"/>
      <c r="M424" s="221"/>
      <c r="N424" s="222">
        <f t="shared" si="59"/>
        <v>0</v>
      </c>
      <c r="O424" s="223"/>
      <c r="P424" s="224"/>
      <c r="Q424" s="224"/>
      <c r="R424" s="224"/>
      <c r="S424" s="224"/>
      <c r="T424" s="225"/>
      <c r="U424" s="226">
        <f t="shared" si="60"/>
        <v>7.407407407407407E-2</v>
      </c>
      <c r="V424" s="227"/>
      <c r="W424" s="228" t="str">
        <f t="shared" si="61"/>
        <v>0</v>
      </c>
      <c r="X424" s="509"/>
      <c r="Y424" s="229">
        <f t="shared" si="62"/>
        <v>0</v>
      </c>
    </row>
    <row r="425" spans="2:25" ht="18.75" customHeight="1">
      <c r="B425" s="515"/>
      <c r="C425" s="518"/>
      <c r="D425" s="216">
        <v>14</v>
      </c>
      <c r="E425" s="216" t="s">
        <v>8462</v>
      </c>
      <c r="F425" s="217">
        <v>153</v>
      </c>
      <c r="G425" s="218">
        <f t="shared" si="63"/>
        <v>30.6</v>
      </c>
      <c r="H425" s="219">
        <f t="shared" si="64"/>
        <v>85</v>
      </c>
      <c r="I425" s="219">
        <f t="shared" si="65"/>
        <v>2.8333333333333332E-2</v>
      </c>
      <c r="J425" s="217"/>
      <c r="K425" s="220"/>
      <c r="L425" s="220"/>
      <c r="M425" s="221"/>
      <c r="N425" s="222">
        <f t="shared" si="59"/>
        <v>0</v>
      </c>
      <c r="O425" s="223"/>
      <c r="P425" s="224"/>
      <c r="Q425" s="224"/>
      <c r="R425" s="224"/>
      <c r="S425" s="224"/>
      <c r="T425" s="225"/>
      <c r="U425" s="226">
        <f t="shared" si="60"/>
        <v>5.6666666666666664E-2</v>
      </c>
      <c r="V425" s="227"/>
      <c r="W425" s="228" t="str">
        <f t="shared" si="61"/>
        <v>0</v>
      </c>
      <c r="X425" s="509"/>
      <c r="Y425" s="229">
        <f t="shared" si="62"/>
        <v>0</v>
      </c>
    </row>
    <row r="426" spans="2:25" ht="18.75" customHeight="1">
      <c r="B426" s="515"/>
      <c r="C426" s="518"/>
      <c r="D426" s="216">
        <v>15</v>
      </c>
      <c r="E426" s="216" t="s">
        <v>8463</v>
      </c>
      <c r="F426" s="217">
        <v>110</v>
      </c>
      <c r="G426" s="218">
        <f t="shared" si="63"/>
        <v>22</v>
      </c>
      <c r="H426" s="219">
        <f t="shared" si="64"/>
        <v>61.111111111111107</v>
      </c>
      <c r="I426" s="219">
        <f t="shared" si="65"/>
        <v>2.0370370370370369E-2</v>
      </c>
      <c r="J426" s="217"/>
      <c r="K426" s="220"/>
      <c r="L426" s="220"/>
      <c r="M426" s="221"/>
      <c r="N426" s="222">
        <f t="shared" si="59"/>
        <v>0</v>
      </c>
      <c r="O426" s="223"/>
      <c r="P426" s="224"/>
      <c r="Q426" s="224"/>
      <c r="R426" s="224"/>
      <c r="S426" s="224"/>
      <c r="T426" s="225"/>
      <c r="U426" s="226">
        <f t="shared" si="60"/>
        <v>4.0740740740740737E-2</v>
      </c>
      <c r="V426" s="227"/>
      <c r="W426" s="228" t="str">
        <f t="shared" si="61"/>
        <v>0</v>
      </c>
      <c r="X426" s="509"/>
      <c r="Y426" s="229">
        <f t="shared" si="62"/>
        <v>0</v>
      </c>
    </row>
    <row r="427" spans="2:25" ht="18.75" customHeight="1">
      <c r="B427" s="515"/>
      <c r="C427" s="518"/>
      <c r="D427" s="216">
        <v>16</v>
      </c>
      <c r="E427" s="216" t="s">
        <v>8464</v>
      </c>
      <c r="F427" s="217">
        <v>400</v>
      </c>
      <c r="G427" s="218">
        <f t="shared" si="63"/>
        <v>80</v>
      </c>
      <c r="H427" s="219">
        <f t="shared" si="64"/>
        <v>222.22222222222223</v>
      </c>
      <c r="I427" s="219">
        <f t="shared" si="65"/>
        <v>7.407407407407407E-2</v>
      </c>
      <c r="J427" s="217"/>
      <c r="K427" s="220"/>
      <c r="L427" s="220"/>
      <c r="M427" s="221"/>
      <c r="N427" s="222">
        <f t="shared" si="59"/>
        <v>0</v>
      </c>
      <c r="O427" s="223"/>
      <c r="P427" s="224"/>
      <c r="Q427" s="224"/>
      <c r="R427" s="224"/>
      <c r="S427" s="224"/>
      <c r="T427" s="225"/>
      <c r="U427" s="226">
        <f t="shared" si="60"/>
        <v>0.14814814814814814</v>
      </c>
      <c r="V427" s="227"/>
      <c r="W427" s="228" t="str">
        <f t="shared" si="61"/>
        <v>0</v>
      </c>
      <c r="X427" s="509"/>
      <c r="Y427" s="229">
        <f t="shared" si="62"/>
        <v>0</v>
      </c>
    </row>
    <row r="428" spans="2:25" ht="18.75" customHeight="1">
      <c r="B428" s="515"/>
      <c r="C428" s="518"/>
      <c r="D428" s="216">
        <v>17</v>
      </c>
      <c r="E428" s="216" t="s">
        <v>8465</v>
      </c>
      <c r="F428" s="217">
        <v>340</v>
      </c>
      <c r="G428" s="218">
        <f t="shared" si="63"/>
        <v>68</v>
      </c>
      <c r="H428" s="219">
        <f t="shared" si="64"/>
        <v>188.88888888888889</v>
      </c>
      <c r="I428" s="219">
        <f t="shared" si="65"/>
        <v>6.2962962962962957E-2</v>
      </c>
      <c r="J428" s="217"/>
      <c r="K428" s="220"/>
      <c r="L428" s="220"/>
      <c r="M428" s="221"/>
      <c r="N428" s="222">
        <f t="shared" si="59"/>
        <v>0</v>
      </c>
      <c r="O428" s="223"/>
      <c r="P428" s="224"/>
      <c r="Q428" s="224"/>
      <c r="R428" s="224"/>
      <c r="S428" s="224"/>
      <c r="T428" s="225"/>
      <c r="U428" s="226">
        <f t="shared" si="60"/>
        <v>0.12592592592592591</v>
      </c>
      <c r="V428" s="227"/>
      <c r="W428" s="228" t="str">
        <f t="shared" si="61"/>
        <v>0</v>
      </c>
      <c r="X428" s="509"/>
      <c r="Y428" s="229">
        <f t="shared" si="62"/>
        <v>0</v>
      </c>
    </row>
    <row r="429" spans="2:25" ht="18.75" customHeight="1">
      <c r="B429" s="515"/>
      <c r="C429" s="518"/>
      <c r="D429" s="216">
        <v>18</v>
      </c>
      <c r="E429" s="216" t="s">
        <v>8466</v>
      </c>
      <c r="F429" s="217">
        <v>166</v>
      </c>
      <c r="G429" s="218">
        <f t="shared" si="63"/>
        <v>33.200000000000003</v>
      </c>
      <c r="H429" s="219">
        <f t="shared" si="64"/>
        <v>92.222222222222214</v>
      </c>
      <c r="I429" s="219">
        <f t="shared" si="65"/>
        <v>3.0740740740740739E-2</v>
      </c>
      <c r="J429" s="217"/>
      <c r="K429" s="220"/>
      <c r="L429" s="220"/>
      <c r="M429" s="221"/>
      <c r="N429" s="222">
        <f t="shared" si="59"/>
        <v>0</v>
      </c>
      <c r="O429" s="223"/>
      <c r="P429" s="224"/>
      <c r="Q429" s="224"/>
      <c r="R429" s="224"/>
      <c r="S429" s="224"/>
      <c r="T429" s="225"/>
      <c r="U429" s="226">
        <f t="shared" si="60"/>
        <v>6.1481481481481477E-2</v>
      </c>
      <c r="V429" s="227"/>
      <c r="W429" s="228" t="str">
        <f t="shared" si="61"/>
        <v>0</v>
      </c>
      <c r="X429" s="509"/>
      <c r="Y429" s="229">
        <f t="shared" si="62"/>
        <v>0</v>
      </c>
    </row>
    <row r="430" spans="2:25" ht="18.75" customHeight="1">
      <c r="B430" s="515"/>
      <c r="C430" s="518"/>
      <c r="D430" s="216">
        <v>19</v>
      </c>
      <c r="E430" s="216" t="s">
        <v>8467</v>
      </c>
      <c r="F430" s="217">
        <v>157</v>
      </c>
      <c r="G430" s="218">
        <f t="shared" si="63"/>
        <v>31.4</v>
      </c>
      <c r="H430" s="219">
        <f t="shared" si="64"/>
        <v>87.222222222222214</v>
      </c>
      <c r="I430" s="219">
        <f t="shared" si="65"/>
        <v>2.9074074074074072E-2</v>
      </c>
      <c r="J430" s="217"/>
      <c r="K430" s="220"/>
      <c r="L430" s="220"/>
      <c r="M430" s="221"/>
      <c r="N430" s="222">
        <f t="shared" si="59"/>
        <v>0</v>
      </c>
      <c r="O430" s="223"/>
      <c r="P430" s="224"/>
      <c r="Q430" s="224"/>
      <c r="R430" s="224"/>
      <c r="S430" s="224"/>
      <c r="T430" s="225"/>
      <c r="U430" s="226">
        <f t="shared" si="60"/>
        <v>5.8148148148148143E-2</v>
      </c>
      <c r="V430" s="227"/>
      <c r="W430" s="228" t="str">
        <f t="shared" si="61"/>
        <v>0</v>
      </c>
      <c r="X430" s="509"/>
      <c r="Y430" s="229">
        <f t="shared" si="62"/>
        <v>0</v>
      </c>
    </row>
    <row r="431" spans="2:25" ht="18.75" customHeight="1">
      <c r="B431" s="515"/>
      <c r="C431" s="518"/>
      <c r="D431" s="216">
        <v>20</v>
      </c>
      <c r="E431" s="216" t="s">
        <v>3878</v>
      </c>
      <c r="F431" s="217">
        <v>340</v>
      </c>
      <c r="G431" s="218">
        <f t="shared" si="63"/>
        <v>68</v>
      </c>
      <c r="H431" s="219">
        <f t="shared" si="64"/>
        <v>188.88888888888889</v>
      </c>
      <c r="I431" s="219">
        <f t="shared" si="65"/>
        <v>6.2962962962962957E-2</v>
      </c>
      <c r="J431" s="217"/>
      <c r="K431" s="220"/>
      <c r="L431" s="220"/>
      <c r="M431" s="221"/>
      <c r="N431" s="222">
        <f t="shared" si="59"/>
        <v>0</v>
      </c>
      <c r="O431" s="223"/>
      <c r="P431" s="224"/>
      <c r="Q431" s="224"/>
      <c r="R431" s="224"/>
      <c r="S431" s="224"/>
      <c r="T431" s="225"/>
      <c r="U431" s="226">
        <f t="shared" si="60"/>
        <v>0.12592592592592591</v>
      </c>
      <c r="V431" s="227"/>
      <c r="W431" s="228" t="str">
        <f t="shared" si="61"/>
        <v>0</v>
      </c>
      <c r="X431" s="509"/>
      <c r="Y431" s="229">
        <f t="shared" si="62"/>
        <v>0</v>
      </c>
    </row>
    <row r="432" spans="2:25" ht="18.75" customHeight="1">
      <c r="B432" s="515"/>
      <c r="C432" s="518"/>
      <c r="D432" s="216"/>
      <c r="E432" s="216"/>
      <c r="F432" s="217"/>
      <c r="G432" s="218">
        <f t="shared" si="63"/>
        <v>0</v>
      </c>
      <c r="H432" s="219">
        <f t="shared" si="64"/>
        <v>0</v>
      </c>
      <c r="I432" s="219">
        <f t="shared" si="65"/>
        <v>0</v>
      </c>
      <c r="J432" s="217"/>
      <c r="K432" s="220"/>
      <c r="L432" s="220"/>
      <c r="M432" s="221"/>
      <c r="N432" s="222">
        <f t="shared" si="59"/>
        <v>0</v>
      </c>
      <c r="O432" s="223"/>
      <c r="P432" s="224"/>
      <c r="Q432" s="224"/>
      <c r="R432" s="224"/>
      <c r="S432" s="224"/>
      <c r="T432" s="225"/>
      <c r="U432" s="226">
        <f t="shared" si="60"/>
        <v>0</v>
      </c>
      <c r="V432" s="227"/>
      <c r="W432" s="228" t="str">
        <f t="shared" si="61"/>
        <v>0</v>
      </c>
      <c r="X432" s="509"/>
      <c r="Y432" s="229">
        <f t="shared" si="62"/>
        <v>0</v>
      </c>
    </row>
    <row r="433" spans="2:25" ht="18.75" customHeight="1">
      <c r="B433" s="516"/>
      <c r="C433" s="519"/>
      <c r="D433" s="216"/>
      <c r="E433" s="216"/>
      <c r="F433" s="217"/>
      <c r="G433" s="218">
        <f t="shared" si="63"/>
        <v>0</v>
      </c>
      <c r="H433" s="219">
        <f t="shared" si="64"/>
        <v>0</v>
      </c>
      <c r="I433" s="219">
        <f t="shared" si="65"/>
        <v>0</v>
      </c>
      <c r="J433" s="217"/>
      <c r="K433" s="220"/>
      <c r="L433" s="220"/>
      <c r="M433" s="232"/>
      <c r="N433" s="222">
        <f t="shared" si="59"/>
        <v>0</v>
      </c>
      <c r="O433" s="231"/>
      <c r="P433" s="231"/>
      <c r="Q433" s="231"/>
      <c r="R433" s="231"/>
      <c r="S433" s="231"/>
      <c r="T433" s="225"/>
      <c r="U433" s="226">
        <f t="shared" si="60"/>
        <v>0</v>
      </c>
      <c r="V433" s="227"/>
      <c r="W433" s="228" t="str">
        <f t="shared" si="61"/>
        <v>0</v>
      </c>
      <c r="X433" s="510"/>
      <c r="Y433" s="229">
        <f t="shared" si="62"/>
        <v>0</v>
      </c>
    </row>
    <row r="434" spans="2:25">
      <c r="B434" s="233"/>
      <c r="C434" s="234" t="s">
        <v>111</v>
      </c>
      <c r="D434" s="235"/>
      <c r="E434" s="236">
        <f>COUNTA(E375:E433)</f>
        <v>55</v>
      </c>
      <c r="F434" s="236">
        <f>SUM(F375:F433)</f>
        <v>17632</v>
      </c>
      <c r="G434" s="236">
        <f>SUM(G375:G433)</f>
        <v>3526.3999999999996</v>
      </c>
      <c r="H434" s="236">
        <f>SUM(H375:H433)</f>
        <v>9795.5555555555547</v>
      </c>
      <c r="I434" s="236">
        <f>SUM(I375:I433)</f>
        <v>3.2651851851851843</v>
      </c>
      <c r="J434" s="236">
        <f>COUNTA(J375:J433)</f>
        <v>2</v>
      </c>
      <c r="K434" s="236">
        <f>COUNTA(K375:K433)</f>
        <v>3</v>
      </c>
      <c r="L434" s="236">
        <f>COUNTA(L375:L433)</f>
        <v>0</v>
      </c>
      <c r="M434" s="236">
        <f>SUM(M375:M433)</f>
        <v>9795.5555555555547</v>
      </c>
      <c r="N434" s="236">
        <f>SUM(N375:N433)</f>
        <v>195.91111111111107</v>
      </c>
      <c r="O434" s="237"/>
      <c r="P434" s="238">
        <f>COUNTIF(P375:P433, "YES")</f>
        <v>0</v>
      </c>
      <c r="Q434" s="237"/>
      <c r="R434" s="237"/>
      <c r="S434" s="237"/>
      <c r="T434" s="237"/>
      <c r="U434" s="236">
        <f>SUM(U375:U433)</f>
        <v>6.5303703703703686</v>
      </c>
      <c r="V434" s="236">
        <f>SUM(V375:V433)</f>
        <v>6.5303703703703695</v>
      </c>
      <c r="W434" s="236">
        <f t="array" ref="W434">SUM(ABS(W375:W433))</f>
        <v>6</v>
      </c>
      <c r="X434" s="238" t="str">
        <f>IF(X375&lt;0.2, "0", IF(X375&lt;=2, "2", IF(X375&gt;2, ROUND(X375,0))))</f>
        <v>2</v>
      </c>
      <c r="Y434" s="236">
        <f>SUM(Y375:Y433)</f>
        <v>3</v>
      </c>
    </row>
    <row r="435" spans="2:25" ht="18.75" customHeight="1">
      <c r="B435" s="514">
        <v>5</v>
      </c>
      <c r="C435" s="505" t="s">
        <v>8468</v>
      </c>
      <c r="D435" s="216">
        <v>1</v>
      </c>
      <c r="E435" s="216" t="s">
        <v>8469</v>
      </c>
      <c r="F435" s="217">
        <v>1400</v>
      </c>
      <c r="G435" s="218">
        <f t="shared" ref="G435" si="66">F435/$G$15</f>
        <v>280</v>
      </c>
      <c r="H435" s="219">
        <f t="shared" ref="H435" si="67">F435/$H$15</f>
        <v>777.77777777777771</v>
      </c>
      <c r="I435" s="219">
        <f t="shared" ref="I435" si="68">H435/$I$15</f>
        <v>0.25925925925925924</v>
      </c>
      <c r="J435" s="217" t="s">
        <v>8470</v>
      </c>
      <c r="K435" s="220" t="s">
        <v>8470</v>
      </c>
      <c r="L435" s="220"/>
      <c r="M435" s="221">
        <f>SUM(H435:H454)</f>
        <v>2937.2222222222222</v>
      </c>
      <c r="N435" s="222">
        <f t="shared" ref="N435:N535" si="69">M435/$N$15</f>
        <v>58.74444444444444</v>
      </c>
      <c r="O435" s="223">
        <v>45</v>
      </c>
      <c r="P435" s="224" t="s">
        <v>12</v>
      </c>
      <c r="Q435" s="224" t="s">
        <v>8086</v>
      </c>
      <c r="R435" s="224" t="s">
        <v>1064</v>
      </c>
      <c r="S435" s="224"/>
      <c r="T435" s="225" t="s">
        <v>8108</v>
      </c>
      <c r="U435" s="226">
        <f t="shared" ref="U435:U498" si="70">H435/$U$15</f>
        <v>0.51851851851851849</v>
      </c>
      <c r="V435" s="227">
        <f>SUM(U435:U454)</f>
        <v>1.958148148148148</v>
      </c>
      <c r="W435" s="228" t="str">
        <f t="shared" ref="W435:W498" si="71">IF(V435&lt;1,"0",IF(V435&lt;5,"2",IF(V435&gt;=5,"6")))</f>
        <v>2</v>
      </c>
      <c r="X435" s="508">
        <f>K537/$X$15</f>
        <v>1.3333333333333333</v>
      </c>
      <c r="Y435" s="229">
        <f t="shared" ref="Y435:Y498" si="72">W435/2</f>
        <v>1</v>
      </c>
    </row>
    <row r="436" spans="2:25" ht="18.75" customHeight="1">
      <c r="B436" s="515"/>
      <c r="C436" s="506"/>
      <c r="D436" s="216">
        <v>2</v>
      </c>
      <c r="E436" s="216" t="s">
        <v>8471</v>
      </c>
      <c r="F436" s="217">
        <v>1200</v>
      </c>
      <c r="G436" s="218">
        <f t="shared" ref="G436:G499" si="73">F436/$G$15</f>
        <v>240</v>
      </c>
      <c r="H436" s="219">
        <f t="shared" ref="H436:H499" si="74">F436/$H$15</f>
        <v>666.66666666666663</v>
      </c>
      <c r="I436" s="219">
        <f t="shared" ref="I436:I499" si="75">H436/$I$15</f>
        <v>0.22222222222222221</v>
      </c>
      <c r="J436" s="217"/>
      <c r="K436" s="220"/>
      <c r="L436" s="220"/>
      <c r="M436" s="221"/>
      <c r="N436" s="222">
        <f t="shared" si="69"/>
        <v>0</v>
      </c>
      <c r="O436" s="223"/>
      <c r="P436" s="224"/>
      <c r="Q436" s="224"/>
      <c r="R436" s="224"/>
      <c r="S436" s="224"/>
      <c r="T436" s="225"/>
      <c r="U436" s="226">
        <f t="shared" si="70"/>
        <v>0.44444444444444442</v>
      </c>
      <c r="V436" s="227"/>
      <c r="W436" s="228" t="str">
        <f t="shared" si="71"/>
        <v>0</v>
      </c>
      <c r="X436" s="509"/>
      <c r="Y436" s="229">
        <f t="shared" si="72"/>
        <v>0</v>
      </c>
    </row>
    <row r="437" spans="2:25" ht="18.75" customHeight="1">
      <c r="B437" s="515"/>
      <c r="C437" s="506"/>
      <c r="D437" s="216">
        <v>3</v>
      </c>
      <c r="E437" s="216" t="s">
        <v>8472</v>
      </c>
      <c r="F437" s="217">
        <v>80</v>
      </c>
      <c r="G437" s="218">
        <f t="shared" si="73"/>
        <v>16</v>
      </c>
      <c r="H437" s="219">
        <f t="shared" si="74"/>
        <v>44.444444444444443</v>
      </c>
      <c r="I437" s="219">
        <f t="shared" si="75"/>
        <v>1.4814814814814814E-2</v>
      </c>
      <c r="J437" s="217"/>
      <c r="K437" s="220"/>
      <c r="L437" s="220"/>
      <c r="M437" s="221"/>
      <c r="N437" s="222">
        <f t="shared" si="69"/>
        <v>0</v>
      </c>
      <c r="O437" s="223"/>
      <c r="P437" s="224"/>
      <c r="Q437" s="224"/>
      <c r="R437" s="224"/>
      <c r="S437" s="224"/>
      <c r="T437" s="225"/>
      <c r="U437" s="226">
        <f t="shared" si="70"/>
        <v>2.9629629629629627E-2</v>
      </c>
      <c r="V437" s="227"/>
      <c r="W437" s="228" t="str">
        <f t="shared" si="71"/>
        <v>0</v>
      </c>
      <c r="X437" s="509"/>
      <c r="Y437" s="229">
        <f t="shared" si="72"/>
        <v>0</v>
      </c>
    </row>
    <row r="438" spans="2:25" ht="18.75" customHeight="1">
      <c r="B438" s="515"/>
      <c r="C438" s="506"/>
      <c r="D438" s="216">
        <v>4</v>
      </c>
      <c r="E438" s="216" t="s">
        <v>8473</v>
      </c>
      <c r="F438" s="217">
        <v>521</v>
      </c>
      <c r="G438" s="218">
        <f t="shared" si="73"/>
        <v>104.2</v>
      </c>
      <c r="H438" s="219">
        <f t="shared" si="74"/>
        <v>289.44444444444446</v>
      </c>
      <c r="I438" s="219">
        <f t="shared" si="75"/>
        <v>9.6481481481481488E-2</v>
      </c>
      <c r="J438" s="217"/>
      <c r="K438" s="220"/>
      <c r="L438" s="220"/>
      <c r="M438" s="221"/>
      <c r="N438" s="222">
        <f t="shared" si="69"/>
        <v>0</v>
      </c>
      <c r="O438" s="223"/>
      <c r="P438" s="224"/>
      <c r="Q438" s="224"/>
      <c r="R438" s="224"/>
      <c r="S438" s="224"/>
      <c r="T438" s="225"/>
      <c r="U438" s="226">
        <f t="shared" si="70"/>
        <v>0.19296296296296298</v>
      </c>
      <c r="V438" s="227"/>
      <c r="W438" s="228" t="str">
        <f t="shared" si="71"/>
        <v>0</v>
      </c>
      <c r="X438" s="509"/>
      <c r="Y438" s="229">
        <f t="shared" si="72"/>
        <v>0</v>
      </c>
    </row>
    <row r="439" spans="2:25" ht="18.75" customHeight="1">
      <c r="B439" s="515"/>
      <c r="C439" s="506"/>
      <c r="D439" s="216">
        <v>5</v>
      </c>
      <c r="E439" s="216" t="s">
        <v>8474</v>
      </c>
      <c r="F439" s="217">
        <v>150</v>
      </c>
      <c r="G439" s="218">
        <f t="shared" si="73"/>
        <v>30</v>
      </c>
      <c r="H439" s="219">
        <f t="shared" si="74"/>
        <v>83.333333333333329</v>
      </c>
      <c r="I439" s="219">
        <f t="shared" si="75"/>
        <v>2.7777777777777776E-2</v>
      </c>
      <c r="J439" s="217"/>
      <c r="K439" s="220"/>
      <c r="L439" s="220"/>
      <c r="M439" s="221"/>
      <c r="N439" s="222">
        <f t="shared" si="69"/>
        <v>0</v>
      </c>
      <c r="O439" s="223"/>
      <c r="P439" s="224"/>
      <c r="Q439" s="224"/>
      <c r="R439" s="224"/>
      <c r="S439" s="224"/>
      <c r="T439" s="225"/>
      <c r="U439" s="226">
        <f t="shared" si="70"/>
        <v>5.5555555555555552E-2</v>
      </c>
      <c r="V439" s="227"/>
      <c r="W439" s="228" t="str">
        <f t="shared" si="71"/>
        <v>0</v>
      </c>
      <c r="X439" s="509"/>
      <c r="Y439" s="229">
        <f t="shared" si="72"/>
        <v>0</v>
      </c>
    </row>
    <row r="440" spans="2:25" ht="18.75" customHeight="1">
      <c r="B440" s="515"/>
      <c r="C440" s="506"/>
      <c r="D440" s="216">
        <v>6</v>
      </c>
      <c r="E440" s="216" t="s">
        <v>8475</v>
      </c>
      <c r="F440" s="217">
        <v>100</v>
      </c>
      <c r="G440" s="218">
        <f t="shared" si="73"/>
        <v>20</v>
      </c>
      <c r="H440" s="219">
        <f t="shared" si="74"/>
        <v>55.555555555555557</v>
      </c>
      <c r="I440" s="219">
        <f t="shared" si="75"/>
        <v>1.8518518518518517E-2</v>
      </c>
      <c r="J440" s="217"/>
      <c r="K440" s="220"/>
      <c r="L440" s="220"/>
      <c r="M440" s="221"/>
      <c r="N440" s="222">
        <f t="shared" si="69"/>
        <v>0</v>
      </c>
      <c r="O440" s="223"/>
      <c r="P440" s="224"/>
      <c r="Q440" s="224"/>
      <c r="R440" s="224"/>
      <c r="S440" s="224"/>
      <c r="T440" s="225"/>
      <c r="U440" s="226">
        <f t="shared" si="70"/>
        <v>3.7037037037037035E-2</v>
      </c>
      <c r="V440" s="227"/>
      <c r="W440" s="228" t="str">
        <f t="shared" si="71"/>
        <v>0</v>
      </c>
      <c r="X440" s="509"/>
      <c r="Y440" s="229">
        <f t="shared" si="72"/>
        <v>0</v>
      </c>
    </row>
    <row r="441" spans="2:25" ht="18.75" customHeight="1">
      <c r="B441" s="515"/>
      <c r="C441" s="506"/>
      <c r="D441" s="216">
        <v>7</v>
      </c>
      <c r="E441" s="216" t="s">
        <v>8476</v>
      </c>
      <c r="F441" s="217">
        <v>50</v>
      </c>
      <c r="G441" s="218">
        <f t="shared" si="73"/>
        <v>10</v>
      </c>
      <c r="H441" s="219">
        <f t="shared" si="74"/>
        <v>27.777777777777779</v>
      </c>
      <c r="I441" s="219">
        <f t="shared" si="75"/>
        <v>9.2592592592592587E-3</v>
      </c>
      <c r="J441" s="217"/>
      <c r="K441" s="220"/>
      <c r="L441" s="220"/>
      <c r="M441" s="221"/>
      <c r="N441" s="222">
        <f t="shared" si="69"/>
        <v>0</v>
      </c>
      <c r="O441" s="223"/>
      <c r="P441" s="224"/>
      <c r="Q441" s="224"/>
      <c r="R441" s="224"/>
      <c r="S441" s="224"/>
      <c r="T441" s="225"/>
      <c r="U441" s="226">
        <f t="shared" si="70"/>
        <v>1.8518518518518517E-2</v>
      </c>
      <c r="V441" s="227"/>
      <c r="W441" s="228" t="str">
        <f t="shared" si="71"/>
        <v>0</v>
      </c>
      <c r="X441" s="509"/>
      <c r="Y441" s="229">
        <f t="shared" si="72"/>
        <v>0</v>
      </c>
    </row>
    <row r="442" spans="2:25" ht="18.75" customHeight="1">
      <c r="B442" s="515"/>
      <c r="C442" s="506"/>
      <c r="D442" s="216">
        <v>8</v>
      </c>
      <c r="E442" s="216" t="s">
        <v>8477</v>
      </c>
      <c r="F442" s="217">
        <v>200</v>
      </c>
      <c r="G442" s="218">
        <f t="shared" si="73"/>
        <v>40</v>
      </c>
      <c r="H442" s="219">
        <f t="shared" si="74"/>
        <v>111.11111111111111</v>
      </c>
      <c r="I442" s="219">
        <f t="shared" si="75"/>
        <v>3.7037037037037035E-2</v>
      </c>
      <c r="J442" s="217"/>
      <c r="K442" s="220"/>
      <c r="L442" s="220"/>
      <c r="M442" s="221"/>
      <c r="N442" s="222">
        <f t="shared" si="69"/>
        <v>0</v>
      </c>
      <c r="O442" s="223"/>
      <c r="P442" s="224"/>
      <c r="Q442" s="224"/>
      <c r="R442" s="224"/>
      <c r="S442" s="224"/>
      <c r="T442" s="225"/>
      <c r="U442" s="226">
        <f t="shared" si="70"/>
        <v>7.407407407407407E-2</v>
      </c>
      <c r="V442" s="227"/>
      <c r="W442" s="228" t="str">
        <f t="shared" si="71"/>
        <v>0</v>
      </c>
      <c r="X442" s="509"/>
      <c r="Y442" s="229">
        <f t="shared" si="72"/>
        <v>0</v>
      </c>
    </row>
    <row r="443" spans="2:25" ht="18.75" customHeight="1">
      <c r="B443" s="515"/>
      <c r="C443" s="506"/>
      <c r="D443" s="216">
        <v>9</v>
      </c>
      <c r="E443" s="216" t="s">
        <v>8478</v>
      </c>
      <c r="F443" s="217">
        <v>500</v>
      </c>
      <c r="G443" s="218">
        <f t="shared" si="73"/>
        <v>100</v>
      </c>
      <c r="H443" s="219">
        <f t="shared" si="74"/>
        <v>277.77777777777777</v>
      </c>
      <c r="I443" s="219">
        <f t="shared" si="75"/>
        <v>9.2592592592592587E-2</v>
      </c>
      <c r="J443" s="217"/>
      <c r="K443" s="220"/>
      <c r="L443" s="220"/>
      <c r="M443" s="221"/>
      <c r="N443" s="222">
        <f t="shared" si="69"/>
        <v>0</v>
      </c>
      <c r="O443" s="223"/>
      <c r="P443" s="224"/>
      <c r="Q443" s="224"/>
      <c r="R443" s="224"/>
      <c r="S443" s="224"/>
      <c r="T443" s="225"/>
      <c r="U443" s="226">
        <f t="shared" si="70"/>
        <v>0.18518518518518517</v>
      </c>
      <c r="V443" s="227"/>
      <c r="W443" s="228" t="str">
        <f t="shared" si="71"/>
        <v>0</v>
      </c>
      <c r="X443" s="509"/>
      <c r="Y443" s="229">
        <f t="shared" si="72"/>
        <v>0</v>
      </c>
    </row>
    <row r="444" spans="2:25" ht="18.75" customHeight="1">
      <c r="B444" s="515"/>
      <c r="C444" s="506"/>
      <c r="D444" s="216">
        <v>10</v>
      </c>
      <c r="E444" s="216" t="s">
        <v>8479</v>
      </c>
      <c r="F444" s="217">
        <v>100</v>
      </c>
      <c r="G444" s="218">
        <f t="shared" si="73"/>
        <v>20</v>
      </c>
      <c r="H444" s="219">
        <f t="shared" si="74"/>
        <v>55.555555555555557</v>
      </c>
      <c r="I444" s="219">
        <f t="shared" si="75"/>
        <v>1.8518518518518517E-2</v>
      </c>
      <c r="J444" s="217"/>
      <c r="K444" s="220"/>
      <c r="L444" s="220"/>
      <c r="M444" s="221"/>
      <c r="N444" s="222">
        <f t="shared" si="69"/>
        <v>0</v>
      </c>
      <c r="O444" s="223"/>
      <c r="P444" s="224"/>
      <c r="Q444" s="224"/>
      <c r="R444" s="224"/>
      <c r="S444" s="224"/>
      <c r="T444" s="225"/>
      <c r="U444" s="226">
        <f t="shared" si="70"/>
        <v>3.7037037037037035E-2</v>
      </c>
      <c r="V444" s="227"/>
      <c r="W444" s="228" t="str">
        <f t="shared" si="71"/>
        <v>0</v>
      </c>
      <c r="X444" s="509"/>
      <c r="Y444" s="229">
        <f t="shared" si="72"/>
        <v>0</v>
      </c>
    </row>
    <row r="445" spans="2:25" ht="18.75" customHeight="1">
      <c r="B445" s="515"/>
      <c r="C445" s="506"/>
      <c r="D445" s="216">
        <v>11</v>
      </c>
      <c r="E445" s="216" t="s">
        <v>8480</v>
      </c>
      <c r="F445" s="217">
        <v>50</v>
      </c>
      <c r="G445" s="218">
        <f t="shared" si="73"/>
        <v>10</v>
      </c>
      <c r="H445" s="219">
        <f t="shared" si="74"/>
        <v>27.777777777777779</v>
      </c>
      <c r="I445" s="219">
        <f t="shared" si="75"/>
        <v>9.2592592592592587E-3</v>
      </c>
      <c r="J445" s="217"/>
      <c r="K445" s="220"/>
      <c r="L445" s="220"/>
      <c r="M445" s="221"/>
      <c r="N445" s="222">
        <f t="shared" si="69"/>
        <v>0</v>
      </c>
      <c r="O445" s="223"/>
      <c r="P445" s="224"/>
      <c r="Q445" s="224"/>
      <c r="R445" s="224"/>
      <c r="S445" s="224"/>
      <c r="T445" s="225"/>
      <c r="U445" s="226">
        <f t="shared" si="70"/>
        <v>1.8518518518518517E-2</v>
      </c>
      <c r="V445" s="227"/>
      <c r="W445" s="228" t="str">
        <f t="shared" si="71"/>
        <v>0</v>
      </c>
      <c r="X445" s="509"/>
      <c r="Y445" s="229">
        <f t="shared" si="72"/>
        <v>0</v>
      </c>
    </row>
    <row r="446" spans="2:25" ht="18.75" customHeight="1">
      <c r="B446" s="515"/>
      <c r="C446" s="506"/>
      <c r="D446" s="216">
        <v>12</v>
      </c>
      <c r="E446" s="216" t="s">
        <v>8481</v>
      </c>
      <c r="F446" s="217">
        <v>80</v>
      </c>
      <c r="G446" s="218">
        <f t="shared" si="73"/>
        <v>16</v>
      </c>
      <c r="H446" s="219">
        <f t="shared" si="74"/>
        <v>44.444444444444443</v>
      </c>
      <c r="I446" s="219">
        <f t="shared" si="75"/>
        <v>1.4814814814814814E-2</v>
      </c>
      <c r="J446" s="217"/>
      <c r="K446" s="220"/>
      <c r="L446" s="220"/>
      <c r="M446" s="221"/>
      <c r="N446" s="222">
        <f t="shared" si="69"/>
        <v>0</v>
      </c>
      <c r="O446" s="223"/>
      <c r="P446" s="224"/>
      <c r="Q446" s="224"/>
      <c r="R446" s="224"/>
      <c r="S446" s="224"/>
      <c r="T446" s="225"/>
      <c r="U446" s="226">
        <f t="shared" si="70"/>
        <v>2.9629629629629627E-2</v>
      </c>
      <c r="V446" s="227"/>
      <c r="W446" s="228" t="str">
        <f t="shared" si="71"/>
        <v>0</v>
      </c>
      <c r="X446" s="509"/>
      <c r="Y446" s="229">
        <f t="shared" si="72"/>
        <v>0</v>
      </c>
    </row>
    <row r="447" spans="2:25" ht="18.75" customHeight="1">
      <c r="B447" s="515"/>
      <c r="C447" s="506"/>
      <c r="D447" s="216">
        <v>13</v>
      </c>
      <c r="E447" s="216" t="s">
        <v>8482</v>
      </c>
      <c r="F447" s="217">
        <v>100</v>
      </c>
      <c r="G447" s="218">
        <f t="shared" si="73"/>
        <v>20</v>
      </c>
      <c r="H447" s="219">
        <f t="shared" si="74"/>
        <v>55.555555555555557</v>
      </c>
      <c r="I447" s="219">
        <f t="shared" si="75"/>
        <v>1.8518518518518517E-2</v>
      </c>
      <c r="J447" s="217"/>
      <c r="K447" s="220"/>
      <c r="L447" s="220"/>
      <c r="M447" s="221"/>
      <c r="N447" s="222">
        <f t="shared" si="69"/>
        <v>0</v>
      </c>
      <c r="O447" s="223"/>
      <c r="P447" s="224"/>
      <c r="Q447" s="224"/>
      <c r="R447" s="224"/>
      <c r="S447" s="224"/>
      <c r="T447" s="225"/>
      <c r="U447" s="226">
        <f t="shared" si="70"/>
        <v>3.7037037037037035E-2</v>
      </c>
      <c r="V447" s="227"/>
      <c r="W447" s="228" t="str">
        <f t="shared" si="71"/>
        <v>0</v>
      </c>
      <c r="X447" s="509"/>
      <c r="Y447" s="229">
        <f t="shared" si="72"/>
        <v>0</v>
      </c>
    </row>
    <row r="448" spans="2:25" ht="18.75" customHeight="1">
      <c r="B448" s="515"/>
      <c r="C448" s="506"/>
      <c r="D448" s="216">
        <v>14</v>
      </c>
      <c r="E448" s="216" t="s">
        <v>8308</v>
      </c>
      <c r="F448" s="217">
        <v>70</v>
      </c>
      <c r="G448" s="218">
        <f t="shared" si="73"/>
        <v>14</v>
      </c>
      <c r="H448" s="219">
        <f t="shared" si="74"/>
        <v>38.888888888888886</v>
      </c>
      <c r="I448" s="219">
        <f t="shared" si="75"/>
        <v>1.2962962962962963E-2</v>
      </c>
      <c r="J448" s="217"/>
      <c r="K448" s="220"/>
      <c r="L448" s="220"/>
      <c r="M448" s="221"/>
      <c r="N448" s="222">
        <f t="shared" si="69"/>
        <v>0</v>
      </c>
      <c r="O448" s="223"/>
      <c r="P448" s="224"/>
      <c r="Q448" s="224"/>
      <c r="R448" s="224"/>
      <c r="S448" s="224"/>
      <c r="T448" s="225"/>
      <c r="U448" s="226">
        <f t="shared" si="70"/>
        <v>2.5925925925925925E-2</v>
      </c>
      <c r="V448" s="227"/>
      <c r="W448" s="228" t="str">
        <f t="shared" si="71"/>
        <v>0</v>
      </c>
      <c r="X448" s="509"/>
      <c r="Y448" s="229">
        <f t="shared" si="72"/>
        <v>0</v>
      </c>
    </row>
    <row r="449" spans="2:25" ht="18.75" customHeight="1">
      <c r="B449" s="515"/>
      <c r="C449" s="506"/>
      <c r="D449" s="216">
        <v>15</v>
      </c>
      <c r="E449" s="216" t="s">
        <v>493</v>
      </c>
      <c r="F449" s="217">
        <v>55</v>
      </c>
      <c r="G449" s="218">
        <f t="shared" si="73"/>
        <v>11</v>
      </c>
      <c r="H449" s="219">
        <f t="shared" si="74"/>
        <v>30.555555555555554</v>
      </c>
      <c r="I449" s="219">
        <f t="shared" si="75"/>
        <v>1.0185185185185184E-2</v>
      </c>
      <c r="J449" s="217"/>
      <c r="K449" s="220"/>
      <c r="L449" s="220"/>
      <c r="M449" s="221"/>
      <c r="N449" s="222">
        <f t="shared" si="69"/>
        <v>0</v>
      </c>
      <c r="O449" s="223"/>
      <c r="P449" s="224"/>
      <c r="Q449" s="224"/>
      <c r="R449" s="224"/>
      <c r="S449" s="224"/>
      <c r="T449" s="225"/>
      <c r="U449" s="226">
        <f t="shared" si="70"/>
        <v>2.0370370370370369E-2</v>
      </c>
      <c r="V449" s="227"/>
      <c r="W449" s="228" t="str">
        <f t="shared" si="71"/>
        <v>0</v>
      </c>
      <c r="X449" s="509"/>
      <c r="Y449" s="229">
        <f t="shared" si="72"/>
        <v>0</v>
      </c>
    </row>
    <row r="450" spans="2:25" ht="18.75" customHeight="1">
      <c r="B450" s="515"/>
      <c r="C450" s="506"/>
      <c r="D450" s="216">
        <v>16</v>
      </c>
      <c r="E450" s="216" t="s">
        <v>8483</v>
      </c>
      <c r="F450" s="217">
        <v>100</v>
      </c>
      <c r="G450" s="218">
        <f t="shared" si="73"/>
        <v>20</v>
      </c>
      <c r="H450" s="219">
        <f t="shared" si="74"/>
        <v>55.555555555555557</v>
      </c>
      <c r="I450" s="219">
        <f t="shared" si="75"/>
        <v>1.8518518518518517E-2</v>
      </c>
      <c r="J450" s="217"/>
      <c r="K450" s="220"/>
      <c r="L450" s="220"/>
      <c r="M450" s="221"/>
      <c r="N450" s="222">
        <f t="shared" si="69"/>
        <v>0</v>
      </c>
      <c r="O450" s="223"/>
      <c r="P450" s="224"/>
      <c r="Q450" s="224"/>
      <c r="R450" s="224"/>
      <c r="S450" s="224"/>
      <c r="T450" s="225"/>
      <c r="U450" s="226">
        <f t="shared" si="70"/>
        <v>3.7037037037037035E-2</v>
      </c>
      <c r="V450" s="227"/>
      <c r="W450" s="228" t="str">
        <f t="shared" si="71"/>
        <v>0</v>
      </c>
      <c r="X450" s="509"/>
      <c r="Y450" s="229">
        <f t="shared" si="72"/>
        <v>0</v>
      </c>
    </row>
    <row r="451" spans="2:25" ht="18.75" customHeight="1">
      <c r="B451" s="515"/>
      <c r="C451" s="506"/>
      <c r="D451" s="216">
        <v>17</v>
      </c>
      <c r="E451" s="216" t="s">
        <v>8484</v>
      </c>
      <c r="F451" s="217">
        <v>50</v>
      </c>
      <c r="G451" s="218">
        <f t="shared" si="73"/>
        <v>10</v>
      </c>
      <c r="H451" s="219">
        <f t="shared" si="74"/>
        <v>27.777777777777779</v>
      </c>
      <c r="I451" s="219">
        <f t="shared" si="75"/>
        <v>9.2592592592592587E-3</v>
      </c>
      <c r="J451" s="217"/>
      <c r="K451" s="220"/>
      <c r="L451" s="220"/>
      <c r="M451" s="221"/>
      <c r="N451" s="222">
        <f t="shared" si="69"/>
        <v>0</v>
      </c>
      <c r="O451" s="223"/>
      <c r="P451" s="224"/>
      <c r="Q451" s="224"/>
      <c r="R451" s="224"/>
      <c r="S451" s="224"/>
      <c r="T451" s="225"/>
      <c r="U451" s="226">
        <f t="shared" si="70"/>
        <v>1.8518518518518517E-2</v>
      </c>
      <c r="V451" s="227"/>
      <c r="W451" s="228" t="str">
        <f t="shared" si="71"/>
        <v>0</v>
      </c>
      <c r="X451" s="509"/>
      <c r="Y451" s="229">
        <f t="shared" si="72"/>
        <v>0</v>
      </c>
    </row>
    <row r="452" spans="2:25" ht="18.75" customHeight="1">
      <c r="B452" s="515"/>
      <c r="C452" s="506"/>
      <c r="D452" s="216">
        <v>18</v>
      </c>
      <c r="E452" s="216" t="s">
        <v>8485</v>
      </c>
      <c r="F452" s="217">
        <v>75</v>
      </c>
      <c r="G452" s="218">
        <f t="shared" si="73"/>
        <v>15</v>
      </c>
      <c r="H452" s="219">
        <f t="shared" si="74"/>
        <v>41.666666666666664</v>
      </c>
      <c r="I452" s="219">
        <f t="shared" si="75"/>
        <v>1.3888888888888888E-2</v>
      </c>
      <c r="J452" s="217"/>
      <c r="K452" s="220"/>
      <c r="L452" s="220"/>
      <c r="M452" s="221"/>
      <c r="N452" s="222">
        <f t="shared" si="69"/>
        <v>0</v>
      </c>
      <c r="O452" s="223"/>
      <c r="P452" s="224"/>
      <c r="Q452" s="224"/>
      <c r="R452" s="224"/>
      <c r="S452" s="224"/>
      <c r="T452" s="225"/>
      <c r="U452" s="226">
        <f t="shared" si="70"/>
        <v>2.7777777777777776E-2</v>
      </c>
      <c r="V452" s="227"/>
      <c r="W452" s="228" t="str">
        <f t="shared" si="71"/>
        <v>0</v>
      </c>
      <c r="X452" s="509"/>
      <c r="Y452" s="229">
        <f t="shared" si="72"/>
        <v>0</v>
      </c>
    </row>
    <row r="453" spans="2:25" ht="18.75" customHeight="1">
      <c r="B453" s="515"/>
      <c r="C453" s="506"/>
      <c r="D453" s="216">
        <v>19</v>
      </c>
      <c r="E453" s="216" t="s">
        <v>8486</v>
      </c>
      <c r="F453" s="217">
        <v>181</v>
      </c>
      <c r="G453" s="218">
        <f t="shared" si="73"/>
        <v>36.200000000000003</v>
      </c>
      <c r="H453" s="219">
        <f t="shared" si="74"/>
        <v>100.55555555555556</v>
      </c>
      <c r="I453" s="219">
        <f t="shared" si="75"/>
        <v>3.3518518518518517E-2</v>
      </c>
      <c r="J453" s="217"/>
      <c r="K453" s="220"/>
      <c r="L453" s="220"/>
      <c r="M453" s="221"/>
      <c r="N453" s="222">
        <f t="shared" si="69"/>
        <v>0</v>
      </c>
      <c r="O453" s="223"/>
      <c r="P453" s="224"/>
      <c r="Q453" s="224"/>
      <c r="R453" s="224"/>
      <c r="S453" s="224"/>
      <c r="T453" s="225"/>
      <c r="U453" s="226">
        <f t="shared" si="70"/>
        <v>6.7037037037037034E-2</v>
      </c>
      <c r="V453" s="227"/>
      <c r="W453" s="228" t="str">
        <f t="shared" si="71"/>
        <v>0</v>
      </c>
      <c r="X453" s="509"/>
      <c r="Y453" s="229">
        <f t="shared" si="72"/>
        <v>0</v>
      </c>
    </row>
    <row r="454" spans="2:25" ht="18.75" customHeight="1">
      <c r="B454" s="515"/>
      <c r="C454" s="506"/>
      <c r="D454" s="216">
        <v>20</v>
      </c>
      <c r="E454" s="216" t="s">
        <v>8487</v>
      </c>
      <c r="F454" s="217">
        <v>225</v>
      </c>
      <c r="G454" s="218">
        <f t="shared" si="73"/>
        <v>45</v>
      </c>
      <c r="H454" s="219">
        <f t="shared" si="74"/>
        <v>125</v>
      </c>
      <c r="I454" s="219">
        <f t="shared" si="75"/>
        <v>4.1666666666666664E-2</v>
      </c>
      <c r="J454" s="217"/>
      <c r="K454" s="220"/>
      <c r="L454" s="220"/>
      <c r="M454" s="221"/>
      <c r="N454" s="222">
        <f t="shared" si="69"/>
        <v>0</v>
      </c>
      <c r="O454" s="223"/>
      <c r="P454" s="224"/>
      <c r="Q454" s="224"/>
      <c r="R454" s="224"/>
      <c r="S454" s="224"/>
      <c r="T454" s="225"/>
      <c r="U454" s="226">
        <f t="shared" si="70"/>
        <v>8.3333333333333329E-2</v>
      </c>
      <c r="V454" s="227"/>
      <c r="W454" s="228" t="str">
        <f t="shared" si="71"/>
        <v>0</v>
      </c>
      <c r="X454" s="509"/>
      <c r="Y454" s="229">
        <f t="shared" si="72"/>
        <v>0</v>
      </c>
    </row>
    <row r="455" spans="2:25" ht="18.75" customHeight="1">
      <c r="B455" s="515"/>
      <c r="C455" s="506"/>
      <c r="D455" s="216"/>
      <c r="E455" s="216"/>
      <c r="F455" s="217"/>
      <c r="G455" s="218">
        <f t="shared" si="73"/>
        <v>0</v>
      </c>
      <c r="H455" s="219">
        <f t="shared" si="74"/>
        <v>0</v>
      </c>
      <c r="I455" s="219">
        <f t="shared" si="75"/>
        <v>0</v>
      </c>
      <c r="J455" s="217"/>
      <c r="K455" s="220"/>
      <c r="L455" s="220"/>
      <c r="M455" s="221"/>
      <c r="N455" s="222">
        <f t="shared" si="69"/>
        <v>0</v>
      </c>
      <c r="O455" s="223"/>
      <c r="P455" s="224"/>
      <c r="Q455" s="224"/>
      <c r="R455" s="224"/>
      <c r="S455" s="224"/>
      <c r="T455" s="225"/>
      <c r="U455" s="226">
        <f t="shared" si="70"/>
        <v>0</v>
      </c>
      <c r="V455" s="227"/>
      <c r="W455" s="228" t="str">
        <f t="shared" si="71"/>
        <v>0</v>
      </c>
      <c r="X455" s="509"/>
      <c r="Y455" s="229">
        <f t="shared" si="72"/>
        <v>0</v>
      </c>
    </row>
    <row r="456" spans="2:25" ht="18.75" customHeight="1">
      <c r="B456" s="515"/>
      <c r="C456" s="506"/>
      <c r="D456" s="216">
        <v>1</v>
      </c>
      <c r="E456" s="216" t="s">
        <v>8488</v>
      </c>
      <c r="F456" s="217">
        <v>700</v>
      </c>
      <c r="G456" s="218">
        <f t="shared" si="73"/>
        <v>140</v>
      </c>
      <c r="H456" s="219">
        <f t="shared" si="74"/>
        <v>388.88888888888886</v>
      </c>
      <c r="I456" s="219">
        <f t="shared" si="75"/>
        <v>0.12962962962962962</v>
      </c>
      <c r="J456" s="217"/>
      <c r="K456" s="220"/>
      <c r="L456" s="220"/>
      <c r="M456" s="221"/>
      <c r="N456" s="222">
        <f t="shared" si="69"/>
        <v>0</v>
      </c>
      <c r="O456" s="223"/>
      <c r="P456" s="224"/>
      <c r="Q456" s="224"/>
      <c r="R456" s="224"/>
      <c r="S456" s="224"/>
      <c r="T456" s="225"/>
      <c r="U456" s="226">
        <f t="shared" si="70"/>
        <v>0.25925925925925924</v>
      </c>
      <c r="V456" s="227"/>
      <c r="W456" s="228" t="str">
        <f t="shared" si="71"/>
        <v>0</v>
      </c>
      <c r="X456" s="509"/>
      <c r="Y456" s="229">
        <f t="shared" si="72"/>
        <v>0</v>
      </c>
    </row>
    <row r="457" spans="2:25" ht="18.75" customHeight="1">
      <c r="B457" s="515"/>
      <c r="C457" s="506"/>
      <c r="D457" s="216">
        <v>2</v>
      </c>
      <c r="E457" s="216" t="s">
        <v>8489</v>
      </c>
      <c r="F457" s="217">
        <v>150</v>
      </c>
      <c r="G457" s="218">
        <f t="shared" si="73"/>
        <v>30</v>
      </c>
      <c r="H457" s="219">
        <f t="shared" si="74"/>
        <v>83.333333333333329</v>
      </c>
      <c r="I457" s="219">
        <f t="shared" si="75"/>
        <v>2.7777777777777776E-2</v>
      </c>
      <c r="J457" s="217"/>
      <c r="K457" s="220"/>
      <c r="L457" s="220"/>
      <c r="M457" s="221"/>
      <c r="N457" s="222">
        <f t="shared" si="69"/>
        <v>0</v>
      </c>
      <c r="O457" s="223"/>
      <c r="P457" s="224"/>
      <c r="Q457" s="224"/>
      <c r="R457" s="224"/>
      <c r="S457" s="224"/>
      <c r="T457" s="225"/>
      <c r="U457" s="226">
        <f t="shared" si="70"/>
        <v>5.5555555555555552E-2</v>
      </c>
      <c r="V457" s="227"/>
      <c r="W457" s="228" t="str">
        <f t="shared" si="71"/>
        <v>0</v>
      </c>
      <c r="X457" s="509"/>
      <c r="Y457" s="229">
        <f t="shared" si="72"/>
        <v>0</v>
      </c>
    </row>
    <row r="458" spans="2:25" ht="18.75" customHeight="1">
      <c r="B458" s="515"/>
      <c r="C458" s="506"/>
      <c r="D458" s="216">
        <v>3</v>
      </c>
      <c r="E458" s="216" t="s">
        <v>8490</v>
      </c>
      <c r="F458" s="217">
        <v>200</v>
      </c>
      <c r="G458" s="218">
        <f t="shared" si="73"/>
        <v>40</v>
      </c>
      <c r="H458" s="219">
        <f t="shared" si="74"/>
        <v>111.11111111111111</v>
      </c>
      <c r="I458" s="219">
        <f t="shared" si="75"/>
        <v>3.7037037037037035E-2</v>
      </c>
      <c r="J458" s="217"/>
      <c r="K458" s="220"/>
      <c r="L458" s="220"/>
      <c r="M458" s="221"/>
      <c r="N458" s="222">
        <f t="shared" si="69"/>
        <v>0</v>
      </c>
      <c r="O458" s="223"/>
      <c r="P458" s="224"/>
      <c r="Q458" s="224"/>
      <c r="R458" s="224"/>
      <c r="S458" s="224"/>
      <c r="T458" s="225"/>
      <c r="U458" s="226">
        <f t="shared" si="70"/>
        <v>7.407407407407407E-2</v>
      </c>
      <c r="V458" s="227"/>
      <c r="W458" s="228" t="str">
        <f t="shared" si="71"/>
        <v>0</v>
      </c>
      <c r="X458" s="509"/>
      <c r="Y458" s="229">
        <f t="shared" si="72"/>
        <v>0</v>
      </c>
    </row>
    <row r="459" spans="2:25" ht="18.75" customHeight="1">
      <c r="B459" s="515"/>
      <c r="C459" s="506"/>
      <c r="D459" s="216">
        <v>4</v>
      </c>
      <c r="E459" s="216" t="s">
        <v>8491</v>
      </c>
      <c r="F459" s="217">
        <v>50</v>
      </c>
      <c r="G459" s="218">
        <f t="shared" si="73"/>
        <v>10</v>
      </c>
      <c r="H459" s="219">
        <f t="shared" si="74"/>
        <v>27.777777777777779</v>
      </c>
      <c r="I459" s="219">
        <f t="shared" si="75"/>
        <v>9.2592592592592587E-3</v>
      </c>
      <c r="J459" s="217"/>
      <c r="K459" s="220"/>
      <c r="L459" s="220"/>
      <c r="M459" s="221"/>
      <c r="N459" s="222">
        <f t="shared" si="69"/>
        <v>0</v>
      </c>
      <c r="O459" s="223"/>
      <c r="P459" s="224"/>
      <c r="Q459" s="224"/>
      <c r="R459" s="224"/>
      <c r="S459" s="224"/>
      <c r="T459" s="225"/>
      <c r="U459" s="226">
        <f t="shared" si="70"/>
        <v>1.8518518518518517E-2</v>
      </c>
      <c r="V459" s="227"/>
      <c r="W459" s="228" t="str">
        <f t="shared" si="71"/>
        <v>0</v>
      </c>
      <c r="X459" s="509"/>
      <c r="Y459" s="229">
        <f t="shared" si="72"/>
        <v>0</v>
      </c>
    </row>
    <row r="460" spans="2:25" ht="18.75" customHeight="1">
      <c r="B460" s="515"/>
      <c r="C460" s="506"/>
      <c r="D460" s="216">
        <v>5</v>
      </c>
      <c r="E460" s="216" t="s">
        <v>5079</v>
      </c>
      <c r="F460" s="217">
        <v>60</v>
      </c>
      <c r="G460" s="218">
        <f t="shared" si="73"/>
        <v>12</v>
      </c>
      <c r="H460" s="219">
        <f t="shared" si="74"/>
        <v>33.333333333333336</v>
      </c>
      <c r="I460" s="219">
        <f t="shared" si="75"/>
        <v>1.1111111111111112E-2</v>
      </c>
      <c r="J460" s="217"/>
      <c r="K460" s="220"/>
      <c r="L460" s="220"/>
      <c r="M460" s="221"/>
      <c r="N460" s="222">
        <f t="shared" si="69"/>
        <v>0</v>
      </c>
      <c r="O460" s="223"/>
      <c r="P460" s="224"/>
      <c r="Q460" s="224"/>
      <c r="R460" s="224"/>
      <c r="S460" s="224"/>
      <c r="T460" s="225"/>
      <c r="U460" s="226">
        <f t="shared" si="70"/>
        <v>2.2222222222222223E-2</v>
      </c>
      <c r="V460" s="227"/>
      <c r="W460" s="228" t="str">
        <f t="shared" si="71"/>
        <v>0</v>
      </c>
      <c r="X460" s="509"/>
      <c r="Y460" s="229">
        <f t="shared" si="72"/>
        <v>0</v>
      </c>
    </row>
    <row r="461" spans="2:25" ht="18.75" customHeight="1">
      <c r="B461" s="515"/>
      <c r="C461" s="506"/>
      <c r="D461" s="216">
        <v>6</v>
      </c>
      <c r="E461" s="216" t="s">
        <v>8492</v>
      </c>
      <c r="F461" s="217">
        <v>100</v>
      </c>
      <c r="G461" s="218">
        <f t="shared" si="73"/>
        <v>20</v>
      </c>
      <c r="H461" s="219">
        <f t="shared" si="74"/>
        <v>55.555555555555557</v>
      </c>
      <c r="I461" s="219">
        <f t="shared" si="75"/>
        <v>1.8518518518518517E-2</v>
      </c>
      <c r="J461" s="217"/>
      <c r="K461" s="220"/>
      <c r="L461" s="220"/>
      <c r="M461" s="221"/>
      <c r="N461" s="222">
        <f t="shared" si="69"/>
        <v>0</v>
      </c>
      <c r="O461" s="223"/>
      <c r="P461" s="224"/>
      <c r="Q461" s="224"/>
      <c r="R461" s="224"/>
      <c r="S461" s="224"/>
      <c r="T461" s="225"/>
      <c r="U461" s="226">
        <f t="shared" si="70"/>
        <v>3.7037037037037035E-2</v>
      </c>
      <c r="V461" s="227"/>
      <c r="W461" s="228" t="str">
        <f t="shared" si="71"/>
        <v>0</v>
      </c>
      <c r="X461" s="509"/>
      <c r="Y461" s="229">
        <f t="shared" si="72"/>
        <v>0</v>
      </c>
    </row>
    <row r="462" spans="2:25" ht="18.75" customHeight="1">
      <c r="B462" s="515"/>
      <c r="C462" s="506"/>
      <c r="D462" s="216">
        <v>7</v>
      </c>
      <c r="E462" s="216" t="s">
        <v>8493</v>
      </c>
      <c r="F462" s="217">
        <v>200</v>
      </c>
      <c r="G462" s="218">
        <f t="shared" si="73"/>
        <v>40</v>
      </c>
      <c r="H462" s="219">
        <f t="shared" si="74"/>
        <v>111.11111111111111</v>
      </c>
      <c r="I462" s="219">
        <f t="shared" si="75"/>
        <v>3.7037037037037035E-2</v>
      </c>
      <c r="J462" s="217"/>
      <c r="K462" s="220"/>
      <c r="L462" s="220"/>
      <c r="M462" s="221"/>
      <c r="N462" s="222">
        <f t="shared" si="69"/>
        <v>0</v>
      </c>
      <c r="O462" s="223"/>
      <c r="P462" s="224"/>
      <c r="Q462" s="224"/>
      <c r="R462" s="224"/>
      <c r="S462" s="224"/>
      <c r="T462" s="225"/>
      <c r="U462" s="226">
        <f t="shared" si="70"/>
        <v>7.407407407407407E-2</v>
      </c>
      <c r="V462" s="227"/>
      <c r="W462" s="228" t="str">
        <f t="shared" si="71"/>
        <v>0</v>
      </c>
      <c r="X462" s="509"/>
      <c r="Y462" s="229">
        <f t="shared" si="72"/>
        <v>0</v>
      </c>
    </row>
    <row r="463" spans="2:25" ht="18.75" customHeight="1">
      <c r="B463" s="515"/>
      <c r="C463" s="506"/>
      <c r="D463" s="216">
        <v>8</v>
      </c>
      <c r="E463" s="216" t="s">
        <v>8494</v>
      </c>
      <c r="F463" s="217">
        <v>100</v>
      </c>
      <c r="G463" s="218">
        <f t="shared" si="73"/>
        <v>20</v>
      </c>
      <c r="H463" s="219">
        <f t="shared" si="74"/>
        <v>55.555555555555557</v>
      </c>
      <c r="I463" s="219">
        <f t="shared" si="75"/>
        <v>1.8518518518518517E-2</v>
      </c>
      <c r="J463" s="217"/>
      <c r="K463" s="220"/>
      <c r="L463" s="220"/>
      <c r="M463" s="221"/>
      <c r="N463" s="222">
        <f t="shared" si="69"/>
        <v>0</v>
      </c>
      <c r="O463" s="223"/>
      <c r="P463" s="224"/>
      <c r="Q463" s="224"/>
      <c r="R463" s="224"/>
      <c r="S463" s="224"/>
      <c r="T463" s="225"/>
      <c r="U463" s="226">
        <f t="shared" si="70"/>
        <v>3.7037037037037035E-2</v>
      </c>
      <c r="V463" s="227"/>
      <c r="W463" s="228" t="str">
        <f t="shared" si="71"/>
        <v>0</v>
      </c>
      <c r="X463" s="509"/>
      <c r="Y463" s="229">
        <f t="shared" si="72"/>
        <v>0</v>
      </c>
    </row>
    <row r="464" spans="2:25" ht="18.75" customHeight="1">
      <c r="B464" s="515"/>
      <c r="C464" s="506"/>
      <c r="D464" s="216">
        <v>9</v>
      </c>
      <c r="E464" s="216" t="s">
        <v>8495</v>
      </c>
      <c r="F464" s="217">
        <v>700</v>
      </c>
      <c r="G464" s="218">
        <f t="shared" si="73"/>
        <v>140</v>
      </c>
      <c r="H464" s="219">
        <f t="shared" si="74"/>
        <v>388.88888888888886</v>
      </c>
      <c r="I464" s="219">
        <f t="shared" si="75"/>
        <v>0.12962962962962962</v>
      </c>
      <c r="J464" s="217"/>
      <c r="K464" s="220"/>
      <c r="L464" s="220"/>
      <c r="M464" s="221"/>
      <c r="N464" s="222">
        <f t="shared" si="69"/>
        <v>0</v>
      </c>
      <c r="O464" s="223"/>
      <c r="P464" s="224"/>
      <c r="Q464" s="224"/>
      <c r="R464" s="224"/>
      <c r="S464" s="224"/>
      <c r="T464" s="225"/>
      <c r="U464" s="226">
        <f t="shared" si="70"/>
        <v>0.25925925925925924</v>
      </c>
      <c r="V464" s="227"/>
      <c r="W464" s="228" t="str">
        <f t="shared" si="71"/>
        <v>0</v>
      </c>
      <c r="X464" s="509"/>
      <c r="Y464" s="229">
        <f t="shared" si="72"/>
        <v>0</v>
      </c>
    </row>
    <row r="465" spans="2:25" ht="18.75" customHeight="1">
      <c r="B465" s="515"/>
      <c r="C465" s="506"/>
      <c r="D465" s="216">
        <v>10</v>
      </c>
      <c r="E465" s="216" t="s">
        <v>8496</v>
      </c>
      <c r="F465" s="217">
        <v>374</v>
      </c>
      <c r="G465" s="218">
        <f t="shared" si="73"/>
        <v>74.8</v>
      </c>
      <c r="H465" s="219">
        <f t="shared" si="74"/>
        <v>207.77777777777777</v>
      </c>
      <c r="I465" s="219">
        <f t="shared" si="75"/>
        <v>6.9259259259259257E-2</v>
      </c>
      <c r="J465" s="217"/>
      <c r="K465" s="220"/>
      <c r="L465" s="220"/>
      <c r="M465" s="221"/>
      <c r="N465" s="222">
        <f t="shared" si="69"/>
        <v>0</v>
      </c>
      <c r="O465" s="223"/>
      <c r="P465" s="224"/>
      <c r="Q465" s="224"/>
      <c r="R465" s="224"/>
      <c r="S465" s="224"/>
      <c r="T465" s="225"/>
      <c r="U465" s="226">
        <f t="shared" si="70"/>
        <v>0.13851851851851851</v>
      </c>
      <c r="V465" s="227"/>
      <c r="W465" s="228" t="str">
        <f t="shared" si="71"/>
        <v>0</v>
      </c>
      <c r="X465" s="509"/>
      <c r="Y465" s="229">
        <f t="shared" si="72"/>
        <v>0</v>
      </c>
    </row>
    <row r="466" spans="2:25" ht="18.75" customHeight="1">
      <c r="B466" s="515"/>
      <c r="C466" s="506"/>
      <c r="D466" s="216">
        <v>11</v>
      </c>
      <c r="E466" s="216" t="s">
        <v>8497</v>
      </c>
      <c r="F466" s="217">
        <v>360</v>
      </c>
      <c r="G466" s="218">
        <f t="shared" si="73"/>
        <v>72</v>
      </c>
      <c r="H466" s="219">
        <f t="shared" si="74"/>
        <v>200</v>
      </c>
      <c r="I466" s="219">
        <f t="shared" si="75"/>
        <v>6.6666666666666666E-2</v>
      </c>
      <c r="J466" s="217"/>
      <c r="K466" s="220"/>
      <c r="L466" s="220"/>
      <c r="M466" s="221"/>
      <c r="N466" s="222">
        <f t="shared" si="69"/>
        <v>0</v>
      </c>
      <c r="O466" s="223"/>
      <c r="P466" s="224"/>
      <c r="Q466" s="224"/>
      <c r="R466" s="224"/>
      <c r="S466" s="224"/>
      <c r="T466" s="225"/>
      <c r="U466" s="226">
        <f t="shared" si="70"/>
        <v>0.13333333333333333</v>
      </c>
      <c r="V466" s="227"/>
      <c r="W466" s="228" t="str">
        <f t="shared" si="71"/>
        <v>0</v>
      </c>
      <c r="X466" s="509"/>
      <c r="Y466" s="229">
        <f t="shared" si="72"/>
        <v>0</v>
      </c>
    </row>
    <row r="467" spans="2:25" ht="18.75" customHeight="1">
      <c r="B467" s="515"/>
      <c r="C467" s="506"/>
      <c r="D467" s="216">
        <v>12</v>
      </c>
      <c r="E467" s="216" t="s">
        <v>8498</v>
      </c>
      <c r="F467" s="217">
        <v>300</v>
      </c>
      <c r="G467" s="218">
        <f t="shared" si="73"/>
        <v>60</v>
      </c>
      <c r="H467" s="219">
        <f t="shared" si="74"/>
        <v>166.66666666666666</v>
      </c>
      <c r="I467" s="219">
        <f t="shared" si="75"/>
        <v>5.5555555555555552E-2</v>
      </c>
      <c r="J467" s="217"/>
      <c r="K467" s="220"/>
      <c r="L467" s="220"/>
      <c r="M467" s="221"/>
      <c r="N467" s="222">
        <f t="shared" si="69"/>
        <v>0</v>
      </c>
      <c r="O467" s="223"/>
      <c r="P467" s="224"/>
      <c r="Q467" s="224"/>
      <c r="R467" s="224"/>
      <c r="S467" s="224"/>
      <c r="T467" s="225"/>
      <c r="U467" s="226">
        <f t="shared" si="70"/>
        <v>0.1111111111111111</v>
      </c>
      <c r="V467" s="227"/>
      <c r="W467" s="228" t="str">
        <f t="shared" si="71"/>
        <v>0</v>
      </c>
      <c r="X467" s="509"/>
      <c r="Y467" s="229">
        <f t="shared" si="72"/>
        <v>0</v>
      </c>
    </row>
    <row r="468" spans="2:25" ht="18.75" customHeight="1">
      <c r="B468" s="515"/>
      <c r="C468" s="506"/>
      <c r="D468" s="216">
        <v>13</v>
      </c>
      <c r="E468" s="216" t="s">
        <v>8499</v>
      </c>
      <c r="F468" s="217">
        <v>200</v>
      </c>
      <c r="G468" s="218">
        <f t="shared" si="73"/>
        <v>40</v>
      </c>
      <c r="H468" s="219">
        <f t="shared" si="74"/>
        <v>111.11111111111111</v>
      </c>
      <c r="I468" s="219">
        <f t="shared" si="75"/>
        <v>3.7037037037037035E-2</v>
      </c>
      <c r="J468" s="217"/>
      <c r="K468" s="220"/>
      <c r="L468" s="220"/>
      <c r="M468" s="221"/>
      <c r="N468" s="222">
        <f t="shared" si="69"/>
        <v>0</v>
      </c>
      <c r="O468" s="223"/>
      <c r="P468" s="224"/>
      <c r="Q468" s="224"/>
      <c r="R468" s="224"/>
      <c r="S468" s="224"/>
      <c r="T468" s="225"/>
      <c r="U468" s="226">
        <f t="shared" si="70"/>
        <v>7.407407407407407E-2</v>
      </c>
      <c r="V468" s="227"/>
      <c r="W468" s="228" t="str">
        <f t="shared" si="71"/>
        <v>0</v>
      </c>
      <c r="X468" s="509"/>
      <c r="Y468" s="229">
        <f t="shared" si="72"/>
        <v>0</v>
      </c>
    </row>
    <row r="469" spans="2:25" ht="18.75" customHeight="1">
      <c r="B469" s="515"/>
      <c r="C469" s="506"/>
      <c r="D469" s="216">
        <v>14</v>
      </c>
      <c r="E469" s="216" t="s">
        <v>8500</v>
      </c>
      <c r="F469" s="217">
        <v>180</v>
      </c>
      <c r="G469" s="218">
        <f t="shared" si="73"/>
        <v>36</v>
      </c>
      <c r="H469" s="219">
        <f t="shared" si="74"/>
        <v>100</v>
      </c>
      <c r="I469" s="219">
        <f t="shared" si="75"/>
        <v>3.3333333333333333E-2</v>
      </c>
      <c r="J469" s="217"/>
      <c r="K469" s="220"/>
      <c r="L469" s="220"/>
      <c r="M469" s="221"/>
      <c r="N469" s="222">
        <f t="shared" si="69"/>
        <v>0</v>
      </c>
      <c r="O469" s="223"/>
      <c r="P469" s="224"/>
      <c r="Q469" s="224"/>
      <c r="R469" s="224"/>
      <c r="S469" s="224"/>
      <c r="T469" s="225"/>
      <c r="U469" s="226">
        <f t="shared" si="70"/>
        <v>6.6666666666666666E-2</v>
      </c>
      <c r="V469" s="227"/>
      <c r="W469" s="228" t="str">
        <f t="shared" si="71"/>
        <v>0</v>
      </c>
      <c r="X469" s="509"/>
      <c r="Y469" s="229">
        <f t="shared" si="72"/>
        <v>0</v>
      </c>
    </row>
    <row r="470" spans="2:25" ht="18.75" customHeight="1">
      <c r="B470" s="515"/>
      <c r="C470" s="506"/>
      <c r="D470" s="216">
        <v>15</v>
      </c>
      <c r="E470" s="251" t="s">
        <v>8501</v>
      </c>
      <c r="F470" s="217">
        <v>940</v>
      </c>
      <c r="G470" s="218">
        <f t="shared" si="73"/>
        <v>188</v>
      </c>
      <c r="H470" s="219">
        <f t="shared" si="74"/>
        <v>522.22222222222217</v>
      </c>
      <c r="I470" s="219">
        <f t="shared" si="75"/>
        <v>0.17407407407407405</v>
      </c>
      <c r="J470" s="217"/>
      <c r="K470" s="220" t="s">
        <v>8502</v>
      </c>
      <c r="L470" s="220"/>
      <c r="M470" s="221">
        <f>SUM(H456:H482)</f>
        <v>3405</v>
      </c>
      <c r="N470" s="222">
        <f t="shared" si="69"/>
        <v>68.099999999999994</v>
      </c>
      <c r="O470" s="223">
        <v>55</v>
      </c>
      <c r="P470" s="224" t="s">
        <v>351</v>
      </c>
      <c r="Q470" s="224" t="s">
        <v>8305</v>
      </c>
      <c r="R470" s="224" t="s">
        <v>1064</v>
      </c>
      <c r="S470" s="224"/>
      <c r="T470" s="225" t="s">
        <v>8503</v>
      </c>
      <c r="U470" s="226">
        <f t="shared" si="70"/>
        <v>0.3481481481481481</v>
      </c>
      <c r="V470" s="227">
        <f>SUM(U456:U482)</f>
        <v>2.27</v>
      </c>
      <c r="W470" s="228" t="str">
        <f t="shared" si="71"/>
        <v>2</v>
      </c>
      <c r="X470" s="509"/>
      <c r="Y470" s="229">
        <f t="shared" si="72"/>
        <v>1</v>
      </c>
    </row>
    <row r="471" spans="2:25" ht="18.75" customHeight="1">
      <c r="B471" s="515"/>
      <c r="C471" s="506"/>
      <c r="D471" s="216">
        <v>16</v>
      </c>
      <c r="E471" s="216" t="s">
        <v>8504</v>
      </c>
      <c r="F471" s="217">
        <v>700</v>
      </c>
      <c r="G471" s="218">
        <f t="shared" si="73"/>
        <v>140</v>
      </c>
      <c r="H471" s="219">
        <f t="shared" si="74"/>
        <v>388.88888888888886</v>
      </c>
      <c r="I471" s="219">
        <f t="shared" si="75"/>
        <v>0.12962962962962962</v>
      </c>
      <c r="J471" s="217"/>
      <c r="K471" s="220"/>
      <c r="L471" s="220"/>
      <c r="M471" s="221"/>
      <c r="N471" s="222">
        <f t="shared" si="69"/>
        <v>0</v>
      </c>
      <c r="O471" s="223"/>
      <c r="P471" s="224"/>
      <c r="Q471" s="224"/>
      <c r="R471" s="224"/>
      <c r="S471" s="224"/>
      <c r="T471" s="225"/>
      <c r="U471" s="226">
        <f t="shared" si="70"/>
        <v>0.25925925925925924</v>
      </c>
      <c r="V471" s="227"/>
      <c r="W471" s="228" t="str">
        <f t="shared" si="71"/>
        <v>0</v>
      </c>
      <c r="X471" s="509"/>
      <c r="Y471" s="229">
        <f t="shared" si="72"/>
        <v>0</v>
      </c>
    </row>
    <row r="472" spans="2:25" ht="18.75" customHeight="1">
      <c r="B472" s="515"/>
      <c r="C472" s="506"/>
      <c r="D472" s="216">
        <v>17</v>
      </c>
      <c r="E472" s="216" t="s">
        <v>8505</v>
      </c>
      <c r="F472" s="217">
        <v>100</v>
      </c>
      <c r="G472" s="218">
        <f t="shared" si="73"/>
        <v>20</v>
      </c>
      <c r="H472" s="219">
        <f t="shared" si="74"/>
        <v>55.555555555555557</v>
      </c>
      <c r="I472" s="219">
        <f t="shared" si="75"/>
        <v>1.8518518518518517E-2</v>
      </c>
      <c r="J472" s="217"/>
      <c r="K472" s="220"/>
      <c r="L472" s="220"/>
      <c r="M472" s="221"/>
      <c r="N472" s="222">
        <f t="shared" si="69"/>
        <v>0</v>
      </c>
      <c r="O472" s="223"/>
      <c r="P472" s="224"/>
      <c r="Q472" s="224"/>
      <c r="R472" s="224"/>
      <c r="S472" s="224"/>
      <c r="T472" s="225"/>
      <c r="U472" s="226">
        <f t="shared" si="70"/>
        <v>3.7037037037037035E-2</v>
      </c>
      <c r="V472" s="227"/>
      <c r="W472" s="228" t="str">
        <f t="shared" si="71"/>
        <v>0</v>
      </c>
      <c r="X472" s="509"/>
      <c r="Y472" s="229">
        <f t="shared" si="72"/>
        <v>0</v>
      </c>
    </row>
    <row r="473" spans="2:25" ht="18.75" customHeight="1">
      <c r="B473" s="515"/>
      <c r="C473" s="506"/>
      <c r="D473" s="216">
        <v>18</v>
      </c>
      <c r="E473" s="216" t="s">
        <v>968</v>
      </c>
      <c r="F473" s="217">
        <v>70</v>
      </c>
      <c r="G473" s="218">
        <f t="shared" si="73"/>
        <v>14</v>
      </c>
      <c r="H473" s="219">
        <f t="shared" si="74"/>
        <v>38.888888888888886</v>
      </c>
      <c r="I473" s="219">
        <f t="shared" si="75"/>
        <v>1.2962962962962963E-2</v>
      </c>
      <c r="J473" s="217"/>
      <c r="K473" s="220"/>
      <c r="L473" s="220"/>
      <c r="M473" s="221"/>
      <c r="N473" s="222">
        <f t="shared" si="69"/>
        <v>0</v>
      </c>
      <c r="O473" s="223"/>
      <c r="P473" s="224"/>
      <c r="Q473" s="224"/>
      <c r="R473" s="224"/>
      <c r="S473" s="224"/>
      <c r="T473" s="225"/>
      <c r="U473" s="226">
        <f t="shared" si="70"/>
        <v>2.5925925925925925E-2</v>
      </c>
      <c r="V473" s="227"/>
      <c r="W473" s="228" t="str">
        <f t="shared" si="71"/>
        <v>0</v>
      </c>
      <c r="X473" s="509"/>
      <c r="Y473" s="229">
        <f t="shared" si="72"/>
        <v>0</v>
      </c>
    </row>
    <row r="474" spans="2:25" ht="18.75" customHeight="1">
      <c r="B474" s="515"/>
      <c r="C474" s="506"/>
      <c r="D474" s="216">
        <v>19</v>
      </c>
      <c r="E474" s="216" t="s">
        <v>310</v>
      </c>
      <c r="F474" s="217">
        <v>70</v>
      </c>
      <c r="G474" s="218">
        <f t="shared" si="73"/>
        <v>14</v>
      </c>
      <c r="H474" s="219">
        <f t="shared" si="74"/>
        <v>38.888888888888886</v>
      </c>
      <c r="I474" s="219">
        <f t="shared" si="75"/>
        <v>1.2962962962962963E-2</v>
      </c>
      <c r="J474" s="217"/>
      <c r="K474" s="220"/>
      <c r="L474" s="220"/>
      <c r="M474" s="221"/>
      <c r="N474" s="222">
        <f t="shared" si="69"/>
        <v>0</v>
      </c>
      <c r="O474" s="223"/>
      <c r="P474" s="224"/>
      <c r="Q474" s="224"/>
      <c r="R474" s="224"/>
      <c r="S474" s="224"/>
      <c r="T474" s="225"/>
      <c r="U474" s="226">
        <f t="shared" si="70"/>
        <v>2.5925925925925925E-2</v>
      </c>
      <c r="V474" s="227"/>
      <c r="W474" s="228" t="str">
        <f t="shared" si="71"/>
        <v>0</v>
      </c>
      <c r="X474" s="509"/>
      <c r="Y474" s="229">
        <f t="shared" si="72"/>
        <v>0</v>
      </c>
    </row>
    <row r="475" spans="2:25" ht="18.75" customHeight="1">
      <c r="B475" s="515"/>
      <c r="C475" s="506"/>
      <c r="D475" s="216">
        <v>20</v>
      </c>
      <c r="E475" s="216" t="s">
        <v>8506</v>
      </c>
      <c r="F475" s="217">
        <v>50</v>
      </c>
      <c r="G475" s="218">
        <f t="shared" si="73"/>
        <v>10</v>
      </c>
      <c r="H475" s="219">
        <f t="shared" si="74"/>
        <v>27.777777777777779</v>
      </c>
      <c r="I475" s="219">
        <f t="shared" si="75"/>
        <v>9.2592592592592587E-3</v>
      </c>
      <c r="J475" s="217"/>
      <c r="K475" s="220"/>
      <c r="L475" s="220"/>
      <c r="M475" s="221"/>
      <c r="N475" s="222">
        <f t="shared" si="69"/>
        <v>0</v>
      </c>
      <c r="O475" s="223"/>
      <c r="P475" s="224"/>
      <c r="Q475" s="224"/>
      <c r="R475" s="224"/>
      <c r="S475" s="224"/>
      <c r="T475" s="225"/>
      <c r="U475" s="226">
        <f t="shared" si="70"/>
        <v>1.8518518518518517E-2</v>
      </c>
      <c r="V475" s="227"/>
      <c r="W475" s="228" t="str">
        <f t="shared" si="71"/>
        <v>0</v>
      </c>
      <c r="X475" s="509"/>
      <c r="Y475" s="229">
        <f t="shared" si="72"/>
        <v>0</v>
      </c>
    </row>
    <row r="476" spans="2:25" ht="18.75" customHeight="1">
      <c r="B476" s="515"/>
      <c r="C476" s="506"/>
      <c r="D476" s="216">
        <v>21</v>
      </c>
      <c r="E476" s="216" t="s">
        <v>8507</v>
      </c>
      <c r="F476" s="217">
        <v>50</v>
      </c>
      <c r="G476" s="218">
        <f t="shared" si="73"/>
        <v>10</v>
      </c>
      <c r="H476" s="219">
        <f t="shared" si="74"/>
        <v>27.777777777777779</v>
      </c>
      <c r="I476" s="219">
        <f t="shared" si="75"/>
        <v>9.2592592592592587E-3</v>
      </c>
      <c r="J476" s="217"/>
      <c r="K476" s="220"/>
      <c r="L476" s="220"/>
      <c r="M476" s="221"/>
      <c r="N476" s="222">
        <f t="shared" si="69"/>
        <v>0</v>
      </c>
      <c r="O476" s="223"/>
      <c r="P476" s="224"/>
      <c r="Q476" s="224"/>
      <c r="R476" s="224"/>
      <c r="S476" s="224"/>
      <c r="T476" s="225"/>
      <c r="U476" s="226">
        <f t="shared" si="70"/>
        <v>1.8518518518518517E-2</v>
      </c>
      <c r="V476" s="227"/>
      <c r="W476" s="228" t="str">
        <f t="shared" si="71"/>
        <v>0</v>
      </c>
      <c r="X476" s="509"/>
      <c r="Y476" s="229">
        <f t="shared" si="72"/>
        <v>0</v>
      </c>
    </row>
    <row r="477" spans="2:25" ht="18.75" customHeight="1">
      <c r="B477" s="515"/>
      <c r="C477" s="506"/>
      <c r="D477" s="216">
        <v>22</v>
      </c>
      <c r="E477" s="216" t="s">
        <v>8508</v>
      </c>
      <c r="F477" s="217">
        <v>200</v>
      </c>
      <c r="G477" s="218">
        <f t="shared" si="73"/>
        <v>40</v>
      </c>
      <c r="H477" s="219">
        <f t="shared" si="74"/>
        <v>111.11111111111111</v>
      </c>
      <c r="I477" s="219">
        <f t="shared" si="75"/>
        <v>3.7037037037037035E-2</v>
      </c>
      <c r="J477" s="217"/>
      <c r="K477" s="220"/>
      <c r="L477" s="220"/>
      <c r="M477" s="221"/>
      <c r="N477" s="222">
        <f t="shared" si="69"/>
        <v>0</v>
      </c>
      <c r="O477" s="223"/>
      <c r="P477" s="224"/>
      <c r="Q477" s="224"/>
      <c r="R477" s="224"/>
      <c r="S477" s="224"/>
      <c r="T477" s="225"/>
      <c r="U477" s="226">
        <f t="shared" si="70"/>
        <v>7.407407407407407E-2</v>
      </c>
      <c r="V477" s="227"/>
      <c r="W477" s="228" t="str">
        <f t="shared" si="71"/>
        <v>0</v>
      </c>
      <c r="X477" s="509"/>
      <c r="Y477" s="229">
        <f t="shared" si="72"/>
        <v>0</v>
      </c>
    </row>
    <row r="478" spans="2:25" ht="18.75" customHeight="1">
      <c r="B478" s="515"/>
      <c r="C478" s="506"/>
      <c r="D478" s="216">
        <v>23</v>
      </c>
      <c r="E478" s="216" t="s">
        <v>8509</v>
      </c>
      <c r="F478" s="217">
        <v>55</v>
      </c>
      <c r="G478" s="218">
        <f t="shared" si="73"/>
        <v>11</v>
      </c>
      <c r="H478" s="219">
        <f t="shared" si="74"/>
        <v>30.555555555555554</v>
      </c>
      <c r="I478" s="219">
        <f t="shared" si="75"/>
        <v>1.0185185185185184E-2</v>
      </c>
      <c r="J478" s="217"/>
      <c r="K478" s="220"/>
      <c r="L478" s="220"/>
      <c r="M478" s="221"/>
      <c r="N478" s="222">
        <f t="shared" si="69"/>
        <v>0</v>
      </c>
      <c r="O478" s="223"/>
      <c r="P478" s="224"/>
      <c r="Q478" s="224"/>
      <c r="R478" s="224"/>
      <c r="S478" s="224"/>
      <c r="T478" s="225"/>
      <c r="U478" s="226">
        <f t="shared" si="70"/>
        <v>2.0370370370370369E-2</v>
      </c>
      <c r="V478" s="227"/>
      <c r="W478" s="228" t="str">
        <f t="shared" si="71"/>
        <v>0</v>
      </c>
      <c r="X478" s="509"/>
      <c r="Y478" s="229">
        <f t="shared" si="72"/>
        <v>0</v>
      </c>
    </row>
    <row r="479" spans="2:25" ht="18.75" customHeight="1">
      <c r="B479" s="515"/>
      <c r="C479" s="506"/>
      <c r="D479" s="216">
        <v>24</v>
      </c>
      <c r="E479" s="216" t="s">
        <v>8510</v>
      </c>
      <c r="F479" s="217">
        <v>50</v>
      </c>
      <c r="G479" s="218">
        <f t="shared" si="73"/>
        <v>10</v>
      </c>
      <c r="H479" s="219">
        <f t="shared" si="74"/>
        <v>27.777777777777779</v>
      </c>
      <c r="I479" s="219">
        <f t="shared" si="75"/>
        <v>9.2592592592592587E-3</v>
      </c>
      <c r="J479" s="217"/>
      <c r="K479" s="220"/>
      <c r="L479" s="220"/>
      <c r="M479" s="221"/>
      <c r="N479" s="222">
        <f t="shared" si="69"/>
        <v>0</v>
      </c>
      <c r="O479" s="223"/>
      <c r="P479" s="224"/>
      <c r="Q479" s="224"/>
      <c r="R479" s="224"/>
      <c r="S479" s="224"/>
      <c r="T479" s="225"/>
      <c r="U479" s="226">
        <f t="shared" si="70"/>
        <v>1.8518518518518517E-2</v>
      </c>
      <c r="V479" s="227"/>
      <c r="W479" s="228" t="str">
        <f t="shared" si="71"/>
        <v>0</v>
      </c>
      <c r="X479" s="509"/>
      <c r="Y479" s="229">
        <f t="shared" si="72"/>
        <v>0</v>
      </c>
    </row>
    <row r="480" spans="2:25" ht="18.75" customHeight="1">
      <c r="B480" s="515"/>
      <c r="C480" s="506"/>
      <c r="D480" s="216">
        <v>25</v>
      </c>
      <c r="E480" s="216" t="s">
        <v>891</v>
      </c>
      <c r="F480" s="217">
        <v>55</v>
      </c>
      <c r="G480" s="218">
        <f t="shared" si="73"/>
        <v>11</v>
      </c>
      <c r="H480" s="219">
        <f t="shared" si="74"/>
        <v>30.555555555555554</v>
      </c>
      <c r="I480" s="219">
        <f t="shared" si="75"/>
        <v>1.0185185185185184E-2</v>
      </c>
      <c r="J480" s="217"/>
      <c r="K480" s="220"/>
      <c r="L480" s="220"/>
      <c r="M480" s="221"/>
      <c r="N480" s="222">
        <f t="shared" si="69"/>
        <v>0</v>
      </c>
      <c r="O480" s="223"/>
      <c r="P480" s="224"/>
      <c r="Q480" s="224"/>
      <c r="R480" s="224"/>
      <c r="S480" s="224"/>
      <c r="T480" s="225"/>
      <c r="U480" s="226">
        <f t="shared" si="70"/>
        <v>2.0370370370370369E-2</v>
      </c>
      <c r="V480" s="227"/>
      <c r="W480" s="228" t="str">
        <f t="shared" si="71"/>
        <v>0</v>
      </c>
      <c r="X480" s="509"/>
      <c r="Y480" s="229">
        <f t="shared" si="72"/>
        <v>0</v>
      </c>
    </row>
    <row r="481" spans="2:25" ht="18.75" customHeight="1">
      <c r="B481" s="515"/>
      <c r="C481" s="506"/>
      <c r="D481" s="216">
        <v>26</v>
      </c>
      <c r="E481" s="216" t="s">
        <v>238</v>
      </c>
      <c r="F481" s="217">
        <v>55</v>
      </c>
      <c r="G481" s="218">
        <f t="shared" si="73"/>
        <v>11</v>
      </c>
      <c r="H481" s="219">
        <f t="shared" si="74"/>
        <v>30.555555555555554</v>
      </c>
      <c r="I481" s="219">
        <f t="shared" si="75"/>
        <v>1.0185185185185184E-2</v>
      </c>
      <c r="J481" s="217"/>
      <c r="K481" s="220"/>
      <c r="L481" s="220"/>
      <c r="M481" s="221"/>
      <c r="N481" s="222">
        <f t="shared" si="69"/>
        <v>0</v>
      </c>
      <c r="O481" s="223"/>
      <c r="P481" s="224"/>
      <c r="Q481" s="224"/>
      <c r="R481" s="224"/>
      <c r="S481" s="224"/>
      <c r="T481" s="225"/>
      <c r="U481" s="226">
        <f t="shared" si="70"/>
        <v>2.0370370370370369E-2</v>
      </c>
      <c r="V481" s="227"/>
      <c r="W481" s="228" t="str">
        <f t="shared" si="71"/>
        <v>0</v>
      </c>
      <c r="X481" s="509"/>
      <c r="Y481" s="229">
        <f t="shared" si="72"/>
        <v>0</v>
      </c>
    </row>
    <row r="482" spans="2:25" ht="18.75" customHeight="1">
      <c r="B482" s="515"/>
      <c r="C482" s="506"/>
      <c r="D482" s="216">
        <v>27</v>
      </c>
      <c r="E482" s="216" t="s">
        <v>371</v>
      </c>
      <c r="F482" s="217">
        <v>60</v>
      </c>
      <c r="G482" s="218">
        <f t="shared" si="73"/>
        <v>12</v>
      </c>
      <c r="H482" s="219">
        <f t="shared" si="74"/>
        <v>33.333333333333336</v>
      </c>
      <c r="I482" s="219">
        <f t="shared" si="75"/>
        <v>1.1111111111111112E-2</v>
      </c>
      <c r="J482" s="217"/>
      <c r="K482" s="220"/>
      <c r="L482" s="220"/>
      <c r="M482" s="221"/>
      <c r="N482" s="222">
        <f t="shared" si="69"/>
        <v>0</v>
      </c>
      <c r="O482" s="223"/>
      <c r="P482" s="224"/>
      <c r="Q482" s="224"/>
      <c r="R482" s="224"/>
      <c r="S482" s="224"/>
      <c r="T482" s="225"/>
      <c r="U482" s="226">
        <f t="shared" si="70"/>
        <v>2.2222222222222223E-2</v>
      </c>
      <c r="V482" s="227"/>
      <c r="W482" s="228" t="str">
        <f t="shared" si="71"/>
        <v>0</v>
      </c>
      <c r="X482" s="509"/>
      <c r="Y482" s="229">
        <f t="shared" si="72"/>
        <v>0</v>
      </c>
    </row>
    <row r="483" spans="2:25" ht="18.75" customHeight="1">
      <c r="B483" s="515"/>
      <c r="C483" s="506"/>
      <c r="D483" s="216"/>
      <c r="E483" s="216"/>
      <c r="F483" s="217"/>
      <c r="G483" s="218">
        <f t="shared" si="73"/>
        <v>0</v>
      </c>
      <c r="H483" s="219">
        <f t="shared" si="74"/>
        <v>0</v>
      </c>
      <c r="I483" s="219">
        <f t="shared" si="75"/>
        <v>0</v>
      </c>
      <c r="J483" s="217"/>
      <c r="K483" s="220"/>
      <c r="L483" s="220"/>
      <c r="M483" s="221"/>
      <c r="N483" s="222">
        <f t="shared" si="69"/>
        <v>0</v>
      </c>
      <c r="O483" s="223"/>
      <c r="P483" s="224"/>
      <c r="Q483" s="224"/>
      <c r="R483" s="224"/>
      <c r="S483" s="224"/>
      <c r="T483" s="225"/>
      <c r="U483" s="226">
        <f t="shared" si="70"/>
        <v>0</v>
      </c>
      <c r="V483" s="227"/>
      <c r="W483" s="228" t="str">
        <f t="shared" si="71"/>
        <v>0</v>
      </c>
      <c r="X483" s="509"/>
      <c r="Y483" s="229">
        <f t="shared" si="72"/>
        <v>0</v>
      </c>
    </row>
    <row r="484" spans="2:25" ht="18.75" customHeight="1">
      <c r="B484" s="515"/>
      <c r="C484" s="506"/>
      <c r="D484" s="216">
        <v>1</v>
      </c>
      <c r="E484" s="216" t="s">
        <v>8511</v>
      </c>
      <c r="F484" s="217">
        <v>650</v>
      </c>
      <c r="G484" s="218">
        <f t="shared" si="73"/>
        <v>130</v>
      </c>
      <c r="H484" s="219">
        <f t="shared" si="74"/>
        <v>361.11111111111109</v>
      </c>
      <c r="I484" s="219">
        <f t="shared" si="75"/>
        <v>0.12037037037037036</v>
      </c>
      <c r="J484" s="217" t="s">
        <v>8512</v>
      </c>
      <c r="K484" s="220" t="s">
        <v>8512</v>
      </c>
      <c r="L484" s="220"/>
      <c r="M484" s="221">
        <f>SUM(H484:H509)</f>
        <v>2776.666666666667</v>
      </c>
      <c r="N484" s="222">
        <f t="shared" si="69"/>
        <v>55.533333333333339</v>
      </c>
      <c r="O484" s="223">
        <v>40</v>
      </c>
      <c r="P484" s="224" t="s">
        <v>12</v>
      </c>
      <c r="Q484" s="224" t="s">
        <v>8086</v>
      </c>
      <c r="R484" s="224" t="s">
        <v>1064</v>
      </c>
      <c r="S484" s="224"/>
      <c r="T484" s="225" t="s">
        <v>8108</v>
      </c>
      <c r="U484" s="226">
        <f t="shared" si="70"/>
        <v>0.24074074074074073</v>
      </c>
      <c r="V484" s="227">
        <f>SUM(U484:U509)</f>
        <v>1.8511111111111109</v>
      </c>
      <c r="W484" s="228" t="str">
        <f t="shared" si="71"/>
        <v>2</v>
      </c>
      <c r="X484" s="509"/>
      <c r="Y484" s="229">
        <f t="shared" si="72"/>
        <v>1</v>
      </c>
    </row>
    <row r="485" spans="2:25" ht="18.75" customHeight="1">
      <c r="B485" s="515"/>
      <c r="C485" s="506"/>
      <c r="D485" s="216">
        <v>2</v>
      </c>
      <c r="E485" s="216" t="s">
        <v>8513</v>
      </c>
      <c r="F485" s="217">
        <v>250</v>
      </c>
      <c r="G485" s="218">
        <f t="shared" si="73"/>
        <v>50</v>
      </c>
      <c r="H485" s="219">
        <f t="shared" si="74"/>
        <v>138.88888888888889</v>
      </c>
      <c r="I485" s="219">
        <f t="shared" si="75"/>
        <v>4.6296296296296294E-2</v>
      </c>
      <c r="J485" s="217"/>
      <c r="K485" s="220"/>
      <c r="L485" s="220"/>
      <c r="M485" s="221"/>
      <c r="N485" s="222">
        <f t="shared" si="69"/>
        <v>0</v>
      </c>
      <c r="O485" s="223"/>
      <c r="P485" s="224"/>
      <c r="Q485" s="224"/>
      <c r="R485" s="224"/>
      <c r="S485" s="224"/>
      <c r="T485" s="225"/>
      <c r="U485" s="226">
        <f t="shared" si="70"/>
        <v>9.2592592592592587E-2</v>
      </c>
      <c r="V485" s="227"/>
      <c r="W485" s="228" t="str">
        <f t="shared" si="71"/>
        <v>0</v>
      </c>
      <c r="X485" s="509"/>
      <c r="Y485" s="229">
        <f t="shared" si="72"/>
        <v>0</v>
      </c>
    </row>
    <row r="486" spans="2:25" ht="18.75" customHeight="1">
      <c r="B486" s="515"/>
      <c r="C486" s="506"/>
      <c r="D486" s="216">
        <v>3</v>
      </c>
      <c r="E486" s="216" t="s">
        <v>8514</v>
      </c>
      <c r="F486" s="217">
        <v>150</v>
      </c>
      <c r="G486" s="218">
        <f t="shared" si="73"/>
        <v>30</v>
      </c>
      <c r="H486" s="219">
        <f t="shared" si="74"/>
        <v>83.333333333333329</v>
      </c>
      <c r="I486" s="219">
        <f t="shared" si="75"/>
        <v>2.7777777777777776E-2</v>
      </c>
      <c r="J486" s="217"/>
      <c r="K486" s="220"/>
      <c r="L486" s="220"/>
      <c r="M486" s="221"/>
      <c r="N486" s="222">
        <f t="shared" si="69"/>
        <v>0</v>
      </c>
      <c r="O486" s="223"/>
      <c r="P486" s="224"/>
      <c r="Q486" s="224"/>
      <c r="R486" s="224"/>
      <c r="S486" s="224"/>
      <c r="T486" s="225"/>
      <c r="U486" s="226">
        <f t="shared" si="70"/>
        <v>5.5555555555555552E-2</v>
      </c>
      <c r="V486" s="227"/>
      <c r="W486" s="228" t="str">
        <f t="shared" si="71"/>
        <v>0</v>
      </c>
      <c r="X486" s="509"/>
      <c r="Y486" s="229">
        <f t="shared" si="72"/>
        <v>0</v>
      </c>
    </row>
    <row r="487" spans="2:25" ht="18.75" customHeight="1">
      <c r="B487" s="515"/>
      <c r="C487" s="506"/>
      <c r="D487" s="216">
        <v>4</v>
      </c>
      <c r="E487" s="216" t="s">
        <v>8515</v>
      </c>
      <c r="F487" s="217">
        <v>100</v>
      </c>
      <c r="G487" s="218">
        <f t="shared" si="73"/>
        <v>20</v>
      </c>
      <c r="H487" s="219">
        <f t="shared" si="74"/>
        <v>55.555555555555557</v>
      </c>
      <c r="I487" s="219">
        <f t="shared" si="75"/>
        <v>1.8518518518518517E-2</v>
      </c>
      <c r="J487" s="217"/>
      <c r="K487" s="220"/>
      <c r="L487" s="220"/>
      <c r="M487" s="221"/>
      <c r="N487" s="222">
        <f t="shared" si="69"/>
        <v>0</v>
      </c>
      <c r="O487" s="223"/>
      <c r="P487" s="224"/>
      <c r="Q487" s="224"/>
      <c r="R487" s="224"/>
      <c r="S487" s="224"/>
      <c r="T487" s="225"/>
      <c r="U487" s="226">
        <f t="shared" si="70"/>
        <v>3.7037037037037035E-2</v>
      </c>
      <c r="V487" s="227"/>
      <c r="W487" s="228" t="str">
        <f t="shared" si="71"/>
        <v>0</v>
      </c>
      <c r="X487" s="509"/>
      <c r="Y487" s="229">
        <f t="shared" si="72"/>
        <v>0</v>
      </c>
    </row>
    <row r="488" spans="2:25" ht="18.75" customHeight="1">
      <c r="B488" s="515"/>
      <c r="C488" s="506"/>
      <c r="D488" s="216">
        <v>5</v>
      </c>
      <c r="E488" s="216" t="s">
        <v>8516</v>
      </c>
      <c r="F488" s="217">
        <v>100</v>
      </c>
      <c r="G488" s="218">
        <f t="shared" si="73"/>
        <v>20</v>
      </c>
      <c r="H488" s="219">
        <f t="shared" si="74"/>
        <v>55.555555555555557</v>
      </c>
      <c r="I488" s="219">
        <f t="shared" si="75"/>
        <v>1.8518518518518517E-2</v>
      </c>
      <c r="J488" s="217"/>
      <c r="K488" s="220"/>
      <c r="L488" s="220"/>
      <c r="M488" s="221"/>
      <c r="N488" s="222">
        <f t="shared" si="69"/>
        <v>0</v>
      </c>
      <c r="O488" s="223"/>
      <c r="P488" s="224"/>
      <c r="Q488" s="224"/>
      <c r="R488" s="224"/>
      <c r="S488" s="224"/>
      <c r="T488" s="225"/>
      <c r="U488" s="226">
        <f t="shared" si="70"/>
        <v>3.7037037037037035E-2</v>
      </c>
      <c r="V488" s="227"/>
      <c r="W488" s="228" t="str">
        <f t="shared" si="71"/>
        <v>0</v>
      </c>
      <c r="X488" s="509"/>
      <c r="Y488" s="229">
        <f t="shared" si="72"/>
        <v>0</v>
      </c>
    </row>
    <row r="489" spans="2:25" ht="18.75" customHeight="1">
      <c r="B489" s="515"/>
      <c r="C489" s="506"/>
      <c r="D489" s="216">
        <v>6</v>
      </c>
      <c r="E489" s="216" t="s">
        <v>8517</v>
      </c>
      <c r="F489" s="217">
        <v>400</v>
      </c>
      <c r="G489" s="218">
        <f t="shared" si="73"/>
        <v>80</v>
      </c>
      <c r="H489" s="219">
        <f t="shared" si="74"/>
        <v>222.22222222222223</v>
      </c>
      <c r="I489" s="219">
        <f t="shared" si="75"/>
        <v>7.407407407407407E-2</v>
      </c>
      <c r="J489" s="217"/>
      <c r="K489" s="220"/>
      <c r="L489" s="220"/>
      <c r="M489" s="221"/>
      <c r="N489" s="222">
        <f t="shared" si="69"/>
        <v>0</v>
      </c>
      <c r="O489" s="223"/>
      <c r="P489" s="224"/>
      <c r="Q489" s="224"/>
      <c r="R489" s="224"/>
      <c r="S489" s="224"/>
      <c r="T489" s="225"/>
      <c r="U489" s="226">
        <f t="shared" si="70"/>
        <v>0.14814814814814814</v>
      </c>
      <c r="V489" s="227"/>
      <c r="W489" s="228" t="str">
        <f t="shared" si="71"/>
        <v>0</v>
      </c>
      <c r="X489" s="509"/>
      <c r="Y489" s="229">
        <f t="shared" si="72"/>
        <v>0</v>
      </c>
    </row>
    <row r="490" spans="2:25" ht="18.75" customHeight="1">
      <c r="B490" s="515"/>
      <c r="C490" s="506"/>
      <c r="D490" s="216">
        <v>7</v>
      </c>
      <c r="E490" s="216" t="s">
        <v>8518</v>
      </c>
      <c r="F490" s="217">
        <v>250</v>
      </c>
      <c r="G490" s="218">
        <f t="shared" si="73"/>
        <v>50</v>
      </c>
      <c r="H490" s="219">
        <f t="shared" si="74"/>
        <v>138.88888888888889</v>
      </c>
      <c r="I490" s="219">
        <f t="shared" si="75"/>
        <v>4.6296296296296294E-2</v>
      </c>
      <c r="J490" s="217"/>
      <c r="K490" s="220"/>
      <c r="L490" s="220"/>
      <c r="M490" s="221"/>
      <c r="N490" s="222">
        <f t="shared" si="69"/>
        <v>0</v>
      </c>
      <c r="O490" s="223"/>
      <c r="P490" s="224"/>
      <c r="Q490" s="224"/>
      <c r="R490" s="224"/>
      <c r="S490" s="224"/>
      <c r="T490" s="225"/>
      <c r="U490" s="226">
        <f t="shared" si="70"/>
        <v>9.2592592592592587E-2</v>
      </c>
      <c r="V490" s="227"/>
      <c r="W490" s="228" t="str">
        <f t="shared" si="71"/>
        <v>0</v>
      </c>
      <c r="X490" s="509"/>
      <c r="Y490" s="229">
        <f t="shared" si="72"/>
        <v>0</v>
      </c>
    </row>
    <row r="491" spans="2:25" ht="18.75" customHeight="1">
      <c r="B491" s="515"/>
      <c r="C491" s="506"/>
      <c r="D491" s="216">
        <v>8</v>
      </c>
      <c r="E491" s="216" t="s">
        <v>8519</v>
      </c>
      <c r="F491" s="217">
        <v>20</v>
      </c>
      <c r="G491" s="218">
        <f t="shared" si="73"/>
        <v>4</v>
      </c>
      <c r="H491" s="219">
        <f t="shared" si="74"/>
        <v>11.111111111111111</v>
      </c>
      <c r="I491" s="219">
        <f t="shared" si="75"/>
        <v>3.7037037037037034E-3</v>
      </c>
      <c r="J491" s="217"/>
      <c r="K491" s="220"/>
      <c r="L491" s="220"/>
      <c r="M491" s="221"/>
      <c r="N491" s="222">
        <f t="shared" si="69"/>
        <v>0</v>
      </c>
      <c r="O491" s="223"/>
      <c r="P491" s="224"/>
      <c r="Q491" s="224"/>
      <c r="R491" s="224"/>
      <c r="S491" s="224"/>
      <c r="T491" s="225"/>
      <c r="U491" s="226">
        <f t="shared" si="70"/>
        <v>7.4074074074074068E-3</v>
      </c>
      <c r="V491" s="227"/>
      <c r="W491" s="228" t="str">
        <f t="shared" si="71"/>
        <v>0</v>
      </c>
      <c r="X491" s="509"/>
      <c r="Y491" s="229">
        <f t="shared" si="72"/>
        <v>0</v>
      </c>
    </row>
    <row r="492" spans="2:25" ht="18.75" customHeight="1">
      <c r="B492" s="515"/>
      <c r="C492" s="506"/>
      <c r="D492" s="216">
        <v>9</v>
      </c>
      <c r="E492" s="216" t="s">
        <v>8520</v>
      </c>
      <c r="F492" s="217">
        <v>186</v>
      </c>
      <c r="G492" s="218">
        <f t="shared" si="73"/>
        <v>37.200000000000003</v>
      </c>
      <c r="H492" s="219">
        <f t="shared" si="74"/>
        <v>103.33333333333333</v>
      </c>
      <c r="I492" s="219">
        <f t="shared" si="75"/>
        <v>3.4444444444444444E-2</v>
      </c>
      <c r="J492" s="217"/>
      <c r="K492" s="220"/>
      <c r="L492" s="220"/>
      <c r="M492" s="221"/>
      <c r="N492" s="222">
        <f t="shared" si="69"/>
        <v>0</v>
      </c>
      <c r="O492" s="223"/>
      <c r="P492" s="224"/>
      <c r="Q492" s="224"/>
      <c r="R492" s="224"/>
      <c r="S492" s="224"/>
      <c r="T492" s="225"/>
      <c r="U492" s="226">
        <f t="shared" si="70"/>
        <v>6.8888888888888888E-2</v>
      </c>
      <c r="V492" s="227"/>
      <c r="W492" s="228" t="str">
        <f t="shared" si="71"/>
        <v>0</v>
      </c>
      <c r="X492" s="509"/>
      <c r="Y492" s="229">
        <f t="shared" si="72"/>
        <v>0</v>
      </c>
    </row>
    <row r="493" spans="2:25" ht="18.75" customHeight="1">
      <c r="B493" s="515"/>
      <c r="C493" s="506"/>
      <c r="D493" s="216">
        <v>10</v>
      </c>
      <c r="E493" s="216" t="s">
        <v>8521</v>
      </c>
      <c r="F493" s="217">
        <v>450</v>
      </c>
      <c r="G493" s="218">
        <f t="shared" si="73"/>
        <v>90</v>
      </c>
      <c r="H493" s="219">
        <f t="shared" si="74"/>
        <v>250</v>
      </c>
      <c r="I493" s="219">
        <f t="shared" si="75"/>
        <v>8.3333333333333329E-2</v>
      </c>
      <c r="J493" s="217"/>
      <c r="K493" s="220"/>
      <c r="L493" s="220"/>
      <c r="M493" s="221"/>
      <c r="N493" s="222">
        <f t="shared" si="69"/>
        <v>0</v>
      </c>
      <c r="O493" s="223"/>
      <c r="P493" s="224"/>
      <c r="Q493" s="224"/>
      <c r="R493" s="224"/>
      <c r="S493" s="224"/>
      <c r="T493" s="225"/>
      <c r="U493" s="226">
        <f t="shared" si="70"/>
        <v>0.16666666666666666</v>
      </c>
      <c r="V493" s="227"/>
      <c r="W493" s="228" t="str">
        <f t="shared" si="71"/>
        <v>0</v>
      </c>
      <c r="X493" s="509"/>
      <c r="Y493" s="229">
        <f t="shared" si="72"/>
        <v>0</v>
      </c>
    </row>
    <row r="494" spans="2:25" ht="18.75" customHeight="1">
      <c r="B494" s="515"/>
      <c r="C494" s="506"/>
      <c r="D494" s="216">
        <v>11</v>
      </c>
      <c r="E494" s="216" t="s">
        <v>8393</v>
      </c>
      <c r="F494" s="217">
        <v>150</v>
      </c>
      <c r="G494" s="218">
        <f t="shared" si="73"/>
        <v>30</v>
      </c>
      <c r="H494" s="219">
        <f t="shared" si="74"/>
        <v>83.333333333333329</v>
      </c>
      <c r="I494" s="219">
        <f t="shared" si="75"/>
        <v>2.7777777777777776E-2</v>
      </c>
      <c r="J494" s="217"/>
      <c r="K494" s="220"/>
      <c r="L494" s="220"/>
      <c r="M494" s="221"/>
      <c r="N494" s="222">
        <f t="shared" si="69"/>
        <v>0</v>
      </c>
      <c r="O494" s="223"/>
      <c r="P494" s="224"/>
      <c r="Q494" s="224"/>
      <c r="R494" s="224"/>
      <c r="S494" s="224"/>
      <c r="T494" s="225"/>
      <c r="U494" s="226">
        <f t="shared" si="70"/>
        <v>5.5555555555555552E-2</v>
      </c>
      <c r="V494" s="227"/>
      <c r="W494" s="228" t="str">
        <f t="shared" si="71"/>
        <v>0</v>
      </c>
      <c r="X494" s="509"/>
      <c r="Y494" s="229">
        <f t="shared" si="72"/>
        <v>0</v>
      </c>
    </row>
    <row r="495" spans="2:25" ht="18.75" customHeight="1">
      <c r="B495" s="515"/>
      <c r="C495" s="506"/>
      <c r="D495" s="216">
        <v>12</v>
      </c>
      <c r="E495" s="216" t="s">
        <v>8522</v>
      </c>
      <c r="F495" s="217">
        <v>100</v>
      </c>
      <c r="G495" s="218">
        <f t="shared" si="73"/>
        <v>20</v>
      </c>
      <c r="H495" s="219">
        <f t="shared" si="74"/>
        <v>55.555555555555557</v>
      </c>
      <c r="I495" s="219">
        <f t="shared" si="75"/>
        <v>1.8518518518518517E-2</v>
      </c>
      <c r="J495" s="217"/>
      <c r="K495" s="220"/>
      <c r="L495" s="220"/>
      <c r="M495" s="221"/>
      <c r="N495" s="222">
        <f t="shared" si="69"/>
        <v>0</v>
      </c>
      <c r="O495" s="223"/>
      <c r="P495" s="224"/>
      <c r="Q495" s="224"/>
      <c r="R495" s="224"/>
      <c r="S495" s="224"/>
      <c r="T495" s="225"/>
      <c r="U495" s="226">
        <f t="shared" si="70"/>
        <v>3.7037037037037035E-2</v>
      </c>
      <c r="V495" s="227"/>
      <c r="W495" s="228" t="str">
        <f t="shared" si="71"/>
        <v>0</v>
      </c>
      <c r="X495" s="509"/>
      <c r="Y495" s="229">
        <f t="shared" si="72"/>
        <v>0</v>
      </c>
    </row>
    <row r="496" spans="2:25" ht="18.75" customHeight="1">
      <c r="B496" s="515"/>
      <c r="C496" s="506"/>
      <c r="D496" s="216">
        <v>13</v>
      </c>
      <c r="E496" s="216" t="s">
        <v>8465</v>
      </c>
      <c r="F496" s="217">
        <v>200</v>
      </c>
      <c r="G496" s="218">
        <f t="shared" si="73"/>
        <v>40</v>
      </c>
      <c r="H496" s="219">
        <f t="shared" si="74"/>
        <v>111.11111111111111</v>
      </c>
      <c r="I496" s="219">
        <f t="shared" si="75"/>
        <v>3.7037037037037035E-2</v>
      </c>
      <c r="J496" s="217"/>
      <c r="K496" s="220"/>
      <c r="L496" s="220"/>
      <c r="M496" s="221"/>
      <c r="N496" s="222">
        <f t="shared" si="69"/>
        <v>0</v>
      </c>
      <c r="O496" s="223"/>
      <c r="P496" s="224"/>
      <c r="Q496" s="224"/>
      <c r="R496" s="224"/>
      <c r="S496" s="224"/>
      <c r="T496" s="225"/>
      <c r="U496" s="226">
        <f t="shared" si="70"/>
        <v>7.407407407407407E-2</v>
      </c>
      <c r="V496" s="227"/>
      <c r="W496" s="228" t="str">
        <f t="shared" si="71"/>
        <v>0</v>
      </c>
      <c r="X496" s="509"/>
      <c r="Y496" s="229">
        <f t="shared" si="72"/>
        <v>0</v>
      </c>
    </row>
    <row r="497" spans="2:25" ht="18.75" customHeight="1">
      <c r="B497" s="515"/>
      <c r="C497" s="506"/>
      <c r="D497" s="216">
        <v>14</v>
      </c>
      <c r="E497" s="216" t="s">
        <v>8338</v>
      </c>
      <c r="F497" s="217">
        <v>170</v>
      </c>
      <c r="G497" s="218">
        <f t="shared" si="73"/>
        <v>34</v>
      </c>
      <c r="H497" s="219">
        <f t="shared" si="74"/>
        <v>94.444444444444443</v>
      </c>
      <c r="I497" s="219">
        <f t="shared" si="75"/>
        <v>3.1481481481481478E-2</v>
      </c>
      <c r="J497" s="217"/>
      <c r="K497" s="220"/>
      <c r="L497" s="220"/>
      <c r="M497" s="232"/>
      <c r="N497" s="222">
        <f t="shared" si="69"/>
        <v>0</v>
      </c>
      <c r="O497" s="223"/>
      <c r="P497" s="224"/>
      <c r="Q497" s="224"/>
      <c r="R497" s="224"/>
      <c r="S497" s="224"/>
      <c r="T497" s="225"/>
      <c r="U497" s="226">
        <f t="shared" si="70"/>
        <v>6.2962962962962957E-2</v>
      </c>
      <c r="V497" s="227"/>
      <c r="W497" s="228" t="str">
        <f t="shared" si="71"/>
        <v>0</v>
      </c>
      <c r="X497" s="509"/>
      <c r="Y497" s="229">
        <f t="shared" si="72"/>
        <v>0</v>
      </c>
    </row>
    <row r="498" spans="2:25" ht="18.75" customHeight="1">
      <c r="B498" s="515"/>
      <c r="C498" s="506"/>
      <c r="D498" s="216">
        <v>15</v>
      </c>
      <c r="E498" s="216" t="s">
        <v>8523</v>
      </c>
      <c r="F498" s="217">
        <v>200</v>
      </c>
      <c r="G498" s="218">
        <f t="shared" si="73"/>
        <v>40</v>
      </c>
      <c r="H498" s="219">
        <f t="shared" si="74"/>
        <v>111.11111111111111</v>
      </c>
      <c r="I498" s="219">
        <f t="shared" si="75"/>
        <v>3.7037037037037035E-2</v>
      </c>
      <c r="J498" s="217"/>
      <c r="K498" s="220"/>
      <c r="L498" s="220"/>
      <c r="M498" s="232"/>
      <c r="N498" s="222">
        <f t="shared" si="69"/>
        <v>0</v>
      </c>
      <c r="O498" s="223"/>
      <c r="P498" s="224"/>
      <c r="Q498" s="224"/>
      <c r="R498" s="224"/>
      <c r="S498" s="224"/>
      <c r="T498" s="225"/>
      <c r="U498" s="226">
        <f t="shared" si="70"/>
        <v>7.407407407407407E-2</v>
      </c>
      <c r="V498" s="227"/>
      <c r="W498" s="228" t="str">
        <f t="shared" si="71"/>
        <v>0</v>
      </c>
      <c r="X498" s="509"/>
      <c r="Y498" s="229">
        <f t="shared" si="72"/>
        <v>0</v>
      </c>
    </row>
    <row r="499" spans="2:25" ht="18.75" customHeight="1">
      <c r="B499" s="515"/>
      <c r="C499" s="506"/>
      <c r="D499" s="216">
        <v>16</v>
      </c>
      <c r="E499" s="216" t="s">
        <v>8524</v>
      </c>
      <c r="F499" s="217">
        <v>109</v>
      </c>
      <c r="G499" s="218">
        <f t="shared" si="73"/>
        <v>21.8</v>
      </c>
      <c r="H499" s="219">
        <f t="shared" si="74"/>
        <v>60.555555555555557</v>
      </c>
      <c r="I499" s="219">
        <f t="shared" si="75"/>
        <v>2.0185185185185184E-2</v>
      </c>
      <c r="J499" s="217"/>
      <c r="K499" s="220"/>
      <c r="L499" s="220"/>
      <c r="M499" s="232"/>
      <c r="N499" s="222">
        <f t="shared" si="69"/>
        <v>0</v>
      </c>
      <c r="O499" s="223"/>
      <c r="P499" s="224"/>
      <c r="Q499" s="224"/>
      <c r="R499" s="224"/>
      <c r="S499" s="224"/>
      <c r="T499" s="225"/>
      <c r="U499" s="226">
        <f t="shared" ref="U499:U536" si="76">H499/$U$15</f>
        <v>4.0370370370370369E-2</v>
      </c>
      <c r="V499" s="227"/>
      <c r="W499" s="228" t="str">
        <f t="shared" ref="W499:W536" si="77">IF(V499&lt;1,"0",IF(V499&lt;5,"2",IF(V499&gt;=5,"6")))</f>
        <v>0</v>
      </c>
      <c r="X499" s="509"/>
      <c r="Y499" s="229">
        <f t="shared" ref="Y499:Y536" si="78">W499/2</f>
        <v>0</v>
      </c>
    </row>
    <row r="500" spans="2:25" ht="18.75" customHeight="1">
      <c r="B500" s="515"/>
      <c r="C500" s="506"/>
      <c r="D500" s="216">
        <v>17</v>
      </c>
      <c r="E500" s="216" t="s">
        <v>8494</v>
      </c>
      <c r="F500" s="217">
        <v>80</v>
      </c>
      <c r="G500" s="218">
        <f t="shared" ref="G500:G536" si="79">F500/$G$15</f>
        <v>16</v>
      </c>
      <c r="H500" s="219">
        <f t="shared" ref="H500:H536" si="80">F500/$H$15</f>
        <v>44.444444444444443</v>
      </c>
      <c r="I500" s="219">
        <f t="shared" ref="I500:I536" si="81">H500/$I$15</f>
        <v>1.4814814814814814E-2</v>
      </c>
      <c r="J500" s="217"/>
      <c r="K500" s="220"/>
      <c r="L500" s="220"/>
      <c r="M500" s="232"/>
      <c r="N500" s="222">
        <f t="shared" si="69"/>
        <v>0</v>
      </c>
      <c r="O500" s="223"/>
      <c r="P500" s="224"/>
      <c r="Q500" s="224"/>
      <c r="R500" s="224"/>
      <c r="S500" s="224"/>
      <c r="T500" s="225"/>
      <c r="U500" s="226">
        <f t="shared" si="76"/>
        <v>2.9629629629629627E-2</v>
      </c>
      <c r="V500" s="227"/>
      <c r="W500" s="228" t="str">
        <f t="shared" si="77"/>
        <v>0</v>
      </c>
      <c r="X500" s="509"/>
      <c r="Y500" s="229">
        <f t="shared" si="78"/>
        <v>0</v>
      </c>
    </row>
    <row r="501" spans="2:25" ht="18.75" customHeight="1">
      <c r="B501" s="515"/>
      <c r="C501" s="506"/>
      <c r="D501" s="216">
        <v>18</v>
      </c>
      <c r="E501" s="216" t="s">
        <v>8214</v>
      </c>
      <c r="F501" s="217">
        <v>75</v>
      </c>
      <c r="G501" s="218">
        <f t="shared" si="79"/>
        <v>15</v>
      </c>
      <c r="H501" s="219">
        <f t="shared" si="80"/>
        <v>41.666666666666664</v>
      </c>
      <c r="I501" s="219">
        <f t="shared" si="81"/>
        <v>1.3888888888888888E-2</v>
      </c>
      <c r="J501" s="217"/>
      <c r="K501" s="220"/>
      <c r="L501" s="220"/>
      <c r="M501" s="232"/>
      <c r="N501" s="222">
        <f t="shared" si="69"/>
        <v>0</v>
      </c>
      <c r="O501" s="223"/>
      <c r="P501" s="224"/>
      <c r="Q501" s="224"/>
      <c r="R501" s="224"/>
      <c r="S501" s="224"/>
      <c r="T501" s="225"/>
      <c r="U501" s="226">
        <f t="shared" si="76"/>
        <v>2.7777777777777776E-2</v>
      </c>
      <c r="V501" s="227"/>
      <c r="W501" s="228" t="str">
        <f t="shared" si="77"/>
        <v>0</v>
      </c>
      <c r="X501" s="509"/>
      <c r="Y501" s="229">
        <f t="shared" si="78"/>
        <v>0</v>
      </c>
    </row>
    <row r="502" spans="2:25" ht="18.75" customHeight="1">
      <c r="B502" s="515"/>
      <c r="C502" s="506"/>
      <c r="D502" s="216">
        <v>19</v>
      </c>
      <c r="E502" s="216" t="s">
        <v>8525</v>
      </c>
      <c r="F502" s="217">
        <v>60</v>
      </c>
      <c r="G502" s="218">
        <f t="shared" si="79"/>
        <v>12</v>
      </c>
      <c r="H502" s="219">
        <f t="shared" si="80"/>
        <v>33.333333333333336</v>
      </c>
      <c r="I502" s="219">
        <f t="shared" si="81"/>
        <v>1.1111111111111112E-2</v>
      </c>
      <c r="J502" s="217"/>
      <c r="K502" s="220"/>
      <c r="L502" s="220"/>
      <c r="M502" s="232"/>
      <c r="N502" s="222">
        <f t="shared" si="69"/>
        <v>0</v>
      </c>
      <c r="O502" s="223"/>
      <c r="P502" s="224"/>
      <c r="Q502" s="224"/>
      <c r="R502" s="224"/>
      <c r="S502" s="224"/>
      <c r="T502" s="225"/>
      <c r="U502" s="226">
        <f t="shared" si="76"/>
        <v>2.2222222222222223E-2</v>
      </c>
      <c r="V502" s="227"/>
      <c r="W502" s="228" t="str">
        <f t="shared" si="77"/>
        <v>0</v>
      </c>
      <c r="X502" s="509"/>
      <c r="Y502" s="229">
        <f t="shared" si="78"/>
        <v>0</v>
      </c>
    </row>
    <row r="503" spans="2:25" ht="18.75" customHeight="1">
      <c r="B503" s="515"/>
      <c r="C503" s="506"/>
      <c r="D503" s="216">
        <v>20</v>
      </c>
      <c r="E503" s="216" t="s">
        <v>8526</v>
      </c>
      <c r="F503" s="217">
        <v>55</v>
      </c>
      <c r="G503" s="218">
        <f t="shared" si="79"/>
        <v>11</v>
      </c>
      <c r="H503" s="219">
        <f t="shared" si="80"/>
        <v>30.555555555555554</v>
      </c>
      <c r="I503" s="219">
        <f t="shared" si="81"/>
        <v>1.0185185185185184E-2</v>
      </c>
      <c r="J503" s="217"/>
      <c r="K503" s="220"/>
      <c r="L503" s="220"/>
      <c r="M503" s="232"/>
      <c r="N503" s="222">
        <f t="shared" si="69"/>
        <v>0</v>
      </c>
      <c r="O503" s="223"/>
      <c r="P503" s="224"/>
      <c r="Q503" s="224"/>
      <c r="R503" s="224"/>
      <c r="S503" s="224"/>
      <c r="T503" s="225"/>
      <c r="U503" s="226">
        <f t="shared" si="76"/>
        <v>2.0370370370370369E-2</v>
      </c>
      <c r="V503" s="227"/>
      <c r="W503" s="228" t="str">
        <f t="shared" si="77"/>
        <v>0</v>
      </c>
      <c r="X503" s="509"/>
      <c r="Y503" s="229">
        <f t="shared" si="78"/>
        <v>0</v>
      </c>
    </row>
    <row r="504" spans="2:25" ht="18.75" customHeight="1">
      <c r="B504" s="515"/>
      <c r="C504" s="506"/>
      <c r="D504" s="216">
        <v>21</v>
      </c>
      <c r="E504" s="216" t="s">
        <v>8527</v>
      </c>
      <c r="F504" s="217">
        <v>100</v>
      </c>
      <c r="G504" s="218">
        <f t="shared" si="79"/>
        <v>20</v>
      </c>
      <c r="H504" s="219">
        <f t="shared" si="80"/>
        <v>55.555555555555557</v>
      </c>
      <c r="I504" s="219">
        <f t="shared" si="81"/>
        <v>1.8518518518518517E-2</v>
      </c>
      <c r="J504" s="217"/>
      <c r="K504" s="220"/>
      <c r="L504" s="220"/>
      <c r="M504" s="232"/>
      <c r="N504" s="222">
        <f t="shared" si="69"/>
        <v>0</v>
      </c>
      <c r="O504" s="223"/>
      <c r="P504" s="224"/>
      <c r="Q504" s="224"/>
      <c r="R504" s="224"/>
      <c r="S504" s="224"/>
      <c r="T504" s="225"/>
      <c r="U504" s="226">
        <f t="shared" si="76"/>
        <v>3.7037037037037035E-2</v>
      </c>
      <c r="V504" s="227"/>
      <c r="W504" s="228" t="str">
        <f t="shared" si="77"/>
        <v>0</v>
      </c>
      <c r="X504" s="509"/>
      <c r="Y504" s="229">
        <f t="shared" si="78"/>
        <v>0</v>
      </c>
    </row>
    <row r="505" spans="2:25" ht="18.75" customHeight="1">
      <c r="B505" s="515"/>
      <c r="C505" s="506"/>
      <c r="D505" s="216">
        <v>22</v>
      </c>
      <c r="E505" s="216" t="s">
        <v>8528</v>
      </c>
      <c r="F505" s="217">
        <v>55</v>
      </c>
      <c r="G505" s="218">
        <f t="shared" si="79"/>
        <v>11</v>
      </c>
      <c r="H505" s="219">
        <f t="shared" si="80"/>
        <v>30.555555555555554</v>
      </c>
      <c r="I505" s="219">
        <f t="shared" si="81"/>
        <v>1.0185185185185184E-2</v>
      </c>
      <c r="J505" s="217"/>
      <c r="K505" s="220"/>
      <c r="L505" s="220"/>
      <c r="M505" s="232"/>
      <c r="N505" s="222">
        <f t="shared" si="69"/>
        <v>0</v>
      </c>
      <c r="O505" s="223"/>
      <c r="P505" s="224"/>
      <c r="Q505" s="224"/>
      <c r="R505" s="224"/>
      <c r="S505" s="224"/>
      <c r="T505" s="225"/>
      <c r="U505" s="226">
        <f t="shared" si="76"/>
        <v>2.0370370370370369E-2</v>
      </c>
      <c r="V505" s="227"/>
      <c r="W505" s="228" t="str">
        <f t="shared" si="77"/>
        <v>0</v>
      </c>
      <c r="X505" s="509"/>
      <c r="Y505" s="229">
        <f t="shared" si="78"/>
        <v>0</v>
      </c>
    </row>
    <row r="506" spans="2:25" ht="18.75" customHeight="1">
      <c r="B506" s="515"/>
      <c r="C506" s="506"/>
      <c r="D506" s="216">
        <v>23</v>
      </c>
      <c r="E506" s="216" t="s">
        <v>8529</v>
      </c>
      <c r="F506" s="217">
        <v>738</v>
      </c>
      <c r="G506" s="218">
        <f t="shared" si="79"/>
        <v>147.6</v>
      </c>
      <c r="H506" s="219">
        <f t="shared" si="80"/>
        <v>410</v>
      </c>
      <c r="I506" s="219">
        <f t="shared" si="81"/>
        <v>0.13666666666666666</v>
      </c>
      <c r="J506" s="217"/>
      <c r="K506" s="220"/>
      <c r="L506" s="220"/>
      <c r="M506" s="232"/>
      <c r="N506" s="222">
        <f t="shared" si="69"/>
        <v>0</v>
      </c>
      <c r="O506" s="223"/>
      <c r="P506" s="224"/>
      <c r="Q506" s="224"/>
      <c r="R506" s="224"/>
      <c r="S506" s="224"/>
      <c r="T506" s="225"/>
      <c r="U506" s="226">
        <f t="shared" si="76"/>
        <v>0.27333333333333332</v>
      </c>
      <c r="V506" s="227"/>
      <c r="W506" s="228" t="str">
        <f t="shared" si="77"/>
        <v>0</v>
      </c>
      <c r="X506" s="509"/>
      <c r="Y506" s="229">
        <f t="shared" si="78"/>
        <v>0</v>
      </c>
    </row>
    <row r="507" spans="2:25" ht="18.75" customHeight="1">
      <c r="B507" s="515"/>
      <c r="C507" s="506"/>
      <c r="D507" s="216">
        <v>24</v>
      </c>
      <c r="E507" s="216" t="s">
        <v>357</v>
      </c>
      <c r="F507" s="217">
        <v>120</v>
      </c>
      <c r="G507" s="218">
        <f t="shared" si="79"/>
        <v>24</v>
      </c>
      <c r="H507" s="219">
        <f t="shared" si="80"/>
        <v>66.666666666666671</v>
      </c>
      <c r="I507" s="219">
        <f t="shared" si="81"/>
        <v>2.2222222222222223E-2</v>
      </c>
      <c r="J507" s="217"/>
      <c r="K507" s="220"/>
      <c r="L507" s="220"/>
      <c r="M507" s="232"/>
      <c r="N507" s="222">
        <f t="shared" si="69"/>
        <v>0</v>
      </c>
      <c r="O507" s="223"/>
      <c r="P507" s="224"/>
      <c r="Q507" s="224"/>
      <c r="R507" s="224"/>
      <c r="S507" s="224"/>
      <c r="T507" s="225"/>
      <c r="U507" s="226">
        <f t="shared" si="76"/>
        <v>4.4444444444444446E-2</v>
      </c>
      <c r="V507" s="227"/>
      <c r="W507" s="228" t="str">
        <f t="shared" si="77"/>
        <v>0</v>
      </c>
      <c r="X507" s="509"/>
      <c r="Y507" s="229">
        <f t="shared" si="78"/>
        <v>0</v>
      </c>
    </row>
    <row r="508" spans="2:25" ht="18.75" customHeight="1">
      <c r="B508" s="515"/>
      <c r="C508" s="506"/>
      <c r="D508" s="216">
        <v>25</v>
      </c>
      <c r="E508" s="216" t="s">
        <v>8530</v>
      </c>
      <c r="F508" s="217">
        <v>150</v>
      </c>
      <c r="G508" s="218">
        <f t="shared" si="79"/>
        <v>30</v>
      </c>
      <c r="H508" s="219">
        <f t="shared" si="80"/>
        <v>83.333333333333329</v>
      </c>
      <c r="I508" s="219">
        <f t="shared" si="81"/>
        <v>2.7777777777777776E-2</v>
      </c>
      <c r="J508" s="217"/>
      <c r="K508" s="220"/>
      <c r="L508" s="220"/>
      <c r="M508" s="232"/>
      <c r="N508" s="222">
        <f t="shared" si="69"/>
        <v>0</v>
      </c>
      <c r="O508" s="223"/>
      <c r="P508" s="224"/>
      <c r="Q508" s="224"/>
      <c r="R508" s="224"/>
      <c r="S508" s="224"/>
      <c r="T508" s="225"/>
      <c r="U508" s="226">
        <f t="shared" si="76"/>
        <v>5.5555555555555552E-2</v>
      </c>
      <c r="V508" s="227"/>
      <c r="W508" s="228" t="str">
        <f t="shared" si="77"/>
        <v>0</v>
      </c>
      <c r="X508" s="509"/>
      <c r="Y508" s="229">
        <f t="shared" si="78"/>
        <v>0</v>
      </c>
    </row>
    <row r="509" spans="2:25" ht="18.75" customHeight="1">
      <c r="B509" s="515"/>
      <c r="C509" s="506"/>
      <c r="D509" s="216">
        <v>26</v>
      </c>
      <c r="E509" s="216" t="s">
        <v>448</v>
      </c>
      <c r="F509" s="217">
        <v>80</v>
      </c>
      <c r="G509" s="218">
        <f t="shared" si="79"/>
        <v>16</v>
      </c>
      <c r="H509" s="219">
        <f t="shared" si="80"/>
        <v>44.444444444444443</v>
      </c>
      <c r="I509" s="219">
        <f t="shared" si="81"/>
        <v>1.4814814814814814E-2</v>
      </c>
      <c r="J509" s="217"/>
      <c r="K509" s="220"/>
      <c r="L509" s="220"/>
      <c r="M509" s="232"/>
      <c r="N509" s="222">
        <f t="shared" si="69"/>
        <v>0</v>
      </c>
      <c r="O509" s="223"/>
      <c r="P509" s="224"/>
      <c r="Q509" s="224"/>
      <c r="R509" s="224"/>
      <c r="S509" s="224"/>
      <c r="T509" s="225"/>
      <c r="U509" s="226">
        <f t="shared" si="76"/>
        <v>2.9629629629629627E-2</v>
      </c>
      <c r="V509" s="227"/>
      <c r="W509" s="228" t="str">
        <f t="shared" si="77"/>
        <v>0</v>
      </c>
      <c r="X509" s="509"/>
      <c r="Y509" s="229">
        <f t="shared" si="78"/>
        <v>0</v>
      </c>
    </row>
    <row r="510" spans="2:25" ht="18.75" customHeight="1">
      <c r="B510" s="515"/>
      <c r="C510" s="506"/>
      <c r="D510" s="216"/>
      <c r="E510" s="216"/>
      <c r="F510" s="217"/>
      <c r="G510" s="218">
        <f t="shared" si="79"/>
        <v>0</v>
      </c>
      <c r="H510" s="219">
        <f t="shared" si="80"/>
        <v>0</v>
      </c>
      <c r="I510" s="219">
        <f t="shared" si="81"/>
        <v>0</v>
      </c>
      <c r="J510" s="217"/>
      <c r="K510" s="220"/>
      <c r="L510" s="220"/>
      <c r="M510" s="232"/>
      <c r="N510" s="222">
        <f t="shared" si="69"/>
        <v>0</v>
      </c>
      <c r="O510" s="223"/>
      <c r="P510" s="224"/>
      <c r="Q510" s="224"/>
      <c r="R510" s="224"/>
      <c r="S510" s="224"/>
      <c r="T510" s="225"/>
      <c r="U510" s="226">
        <f t="shared" si="76"/>
        <v>0</v>
      </c>
      <c r="V510" s="227"/>
      <c r="W510" s="228" t="str">
        <f t="shared" si="77"/>
        <v>0</v>
      </c>
      <c r="X510" s="509"/>
      <c r="Y510" s="229">
        <f t="shared" si="78"/>
        <v>0</v>
      </c>
    </row>
    <row r="511" spans="2:25" ht="18.75" customHeight="1">
      <c r="B511" s="515"/>
      <c r="C511" s="506"/>
      <c r="D511" s="216">
        <v>1</v>
      </c>
      <c r="E511" s="216" t="s">
        <v>8531</v>
      </c>
      <c r="F511" s="217">
        <v>976</v>
      </c>
      <c r="G511" s="218">
        <f t="shared" si="79"/>
        <v>195.2</v>
      </c>
      <c r="H511" s="219">
        <f t="shared" si="80"/>
        <v>542.22222222222217</v>
      </c>
      <c r="I511" s="219">
        <f t="shared" si="81"/>
        <v>0.18074074074074073</v>
      </c>
      <c r="J511" s="217" t="s">
        <v>8532</v>
      </c>
      <c r="K511" s="220" t="s">
        <v>8532</v>
      </c>
      <c r="L511" s="220"/>
      <c r="M511" s="221">
        <f>SUM(H511:H534)</f>
        <v>2455.5555555555547</v>
      </c>
      <c r="N511" s="222">
        <f t="shared" si="69"/>
        <v>49.111111111111093</v>
      </c>
      <c r="O511" s="223">
        <v>75</v>
      </c>
      <c r="P511" s="224" t="s">
        <v>12</v>
      </c>
      <c r="Q511" s="224" t="s">
        <v>8086</v>
      </c>
      <c r="R511" s="224" t="s">
        <v>1064</v>
      </c>
      <c r="S511" s="224"/>
      <c r="T511" s="225" t="s">
        <v>8108</v>
      </c>
      <c r="U511" s="226">
        <f t="shared" si="76"/>
        <v>0.36148148148148146</v>
      </c>
      <c r="V511" s="227">
        <f>SUM(U511:U534)</f>
        <v>1.6370370370370371</v>
      </c>
      <c r="W511" s="228" t="str">
        <f t="shared" si="77"/>
        <v>2</v>
      </c>
      <c r="X511" s="509"/>
      <c r="Y511" s="229">
        <f t="shared" si="78"/>
        <v>1</v>
      </c>
    </row>
    <row r="512" spans="2:25" ht="18.75" customHeight="1">
      <c r="B512" s="515"/>
      <c r="C512" s="506"/>
      <c r="D512" s="216">
        <v>2</v>
      </c>
      <c r="E512" s="216" t="s">
        <v>8533</v>
      </c>
      <c r="F512" s="217">
        <v>140</v>
      </c>
      <c r="G512" s="218">
        <f t="shared" si="79"/>
        <v>28</v>
      </c>
      <c r="H512" s="219">
        <f t="shared" si="80"/>
        <v>77.777777777777771</v>
      </c>
      <c r="I512" s="219">
        <f t="shared" si="81"/>
        <v>2.5925925925925925E-2</v>
      </c>
      <c r="J512" s="217"/>
      <c r="K512" s="220"/>
      <c r="L512" s="220"/>
      <c r="M512" s="221"/>
      <c r="N512" s="222">
        <f t="shared" si="69"/>
        <v>0</v>
      </c>
      <c r="O512" s="223"/>
      <c r="P512" s="224"/>
      <c r="Q512" s="224"/>
      <c r="R512" s="224"/>
      <c r="S512" s="224"/>
      <c r="T512" s="225"/>
      <c r="U512" s="226">
        <f t="shared" si="76"/>
        <v>5.185185185185185E-2</v>
      </c>
      <c r="V512" s="227"/>
      <c r="W512" s="228" t="str">
        <f t="shared" si="77"/>
        <v>0</v>
      </c>
      <c r="X512" s="509"/>
      <c r="Y512" s="229">
        <f t="shared" si="78"/>
        <v>0</v>
      </c>
    </row>
    <row r="513" spans="2:25" ht="18.75" customHeight="1">
      <c r="B513" s="515"/>
      <c r="C513" s="506"/>
      <c r="D513" s="216">
        <v>3</v>
      </c>
      <c r="E513" s="216" t="s">
        <v>8534</v>
      </c>
      <c r="F513" s="217">
        <v>130</v>
      </c>
      <c r="G513" s="218">
        <f t="shared" si="79"/>
        <v>26</v>
      </c>
      <c r="H513" s="219">
        <f t="shared" si="80"/>
        <v>72.222222222222214</v>
      </c>
      <c r="I513" s="219">
        <f t="shared" si="81"/>
        <v>2.4074074074074071E-2</v>
      </c>
      <c r="J513" s="217"/>
      <c r="K513" s="220"/>
      <c r="L513" s="220"/>
      <c r="M513" s="221"/>
      <c r="N513" s="222">
        <f t="shared" si="69"/>
        <v>0</v>
      </c>
      <c r="O513" s="223"/>
      <c r="P513" s="224"/>
      <c r="Q513" s="224"/>
      <c r="R513" s="224"/>
      <c r="S513" s="224"/>
      <c r="T513" s="225"/>
      <c r="U513" s="226">
        <f t="shared" si="76"/>
        <v>4.8148148148148141E-2</v>
      </c>
      <c r="V513" s="227"/>
      <c r="W513" s="228" t="str">
        <f t="shared" si="77"/>
        <v>0</v>
      </c>
      <c r="X513" s="509"/>
      <c r="Y513" s="229">
        <f t="shared" si="78"/>
        <v>0</v>
      </c>
    </row>
    <row r="514" spans="2:25" ht="18.75" customHeight="1">
      <c r="B514" s="515"/>
      <c r="C514" s="506"/>
      <c r="D514" s="216">
        <v>4</v>
      </c>
      <c r="E514" s="216" t="s">
        <v>8535</v>
      </c>
      <c r="F514" s="217">
        <v>210</v>
      </c>
      <c r="G514" s="218">
        <f t="shared" si="79"/>
        <v>42</v>
      </c>
      <c r="H514" s="219">
        <f t="shared" si="80"/>
        <v>116.66666666666666</v>
      </c>
      <c r="I514" s="219">
        <f t="shared" si="81"/>
        <v>3.8888888888888883E-2</v>
      </c>
      <c r="J514" s="217"/>
      <c r="K514" s="220"/>
      <c r="L514" s="220"/>
      <c r="M514" s="221"/>
      <c r="N514" s="222">
        <f t="shared" si="69"/>
        <v>0</v>
      </c>
      <c r="O514" s="223"/>
      <c r="P514" s="224"/>
      <c r="Q514" s="224"/>
      <c r="R514" s="224"/>
      <c r="S514" s="224"/>
      <c r="T514" s="225"/>
      <c r="U514" s="226">
        <f t="shared" si="76"/>
        <v>7.7777777777777765E-2</v>
      </c>
      <c r="V514" s="227"/>
      <c r="W514" s="228" t="str">
        <f t="shared" si="77"/>
        <v>0</v>
      </c>
      <c r="X514" s="509"/>
      <c r="Y514" s="229">
        <f t="shared" si="78"/>
        <v>0</v>
      </c>
    </row>
    <row r="515" spans="2:25" ht="18.75" customHeight="1">
      <c r="B515" s="515"/>
      <c r="C515" s="506"/>
      <c r="D515" s="216">
        <v>5</v>
      </c>
      <c r="E515" s="216" t="s">
        <v>8536</v>
      </c>
      <c r="F515" s="217">
        <v>136</v>
      </c>
      <c r="G515" s="218">
        <f t="shared" si="79"/>
        <v>27.2</v>
      </c>
      <c r="H515" s="219">
        <f t="shared" si="80"/>
        <v>75.555555555555557</v>
      </c>
      <c r="I515" s="219">
        <f t="shared" si="81"/>
        <v>2.5185185185185185E-2</v>
      </c>
      <c r="J515" s="217"/>
      <c r="K515" s="220"/>
      <c r="L515" s="220"/>
      <c r="M515" s="221"/>
      <c r="N515" s="222">
        <f t="shared" si="69"/>
        <v>0</v>
      </c>
      <c r="O515" s="223"/>
      <c r="P515" s="224"/>
      <c r="Q515" s="224"/>
      <c r="R515" s="224"/>
      <c r="S515" s="224"/>
      <c r="T515" s="225"/>
      <c r="U515" s="226">
        <f t="shared" si="76"/>
        <v>5.0370370370370371E-2</v>
      </c>
      <c r="V515" s="227"/>
      <c r="W515" s="228" t="str">
        <f t="shared" si="77"/>
        <v>0</v>
      </c>
      <c r="X515" s="509"/>
      <c r="Y515" s="229">
        <f t="shared" si="78"/>
        <v>0</v>
      </c>
    </row>
    <row r="516" spans="2:25" ht="18.75" customHeight="1">
      <c r="B516" s="515"/>
      <c r="C516" s="506"/>
      <c r="D516" s="216">
        <v>6</v>
      </c>
      <c r="E516" s="216" t="s">
        <v>8537</v>
      </c>
      <c r="F516" s="217">
        <v>155</v>
      </c>
      <c r="G516" s="218">
        <f t="shared" si="79"/>
        <v>31</v>
      </c>
      <c r="H516" s="219">
        <f t="shared" si="80"/>
        <v>86.111111111111114</v>
      </c>
      <c r="I516" s="219">
        <f t="shared" si="81"/>
        <v>2.8703703703703703E-2</v>
      </c>
      <c r="J516" s="217"/>
      <c r="K516" s="220"/>
      <c r="L516" s="220"/>
      <c r="M516" s="221"/>
      <c r="N516" s="222">
        <f t="shared" si="69"/>
        <v>0</v>
      </c>
      <c r="O516" s="223"/>
      <c r="P516" s="224"/>
      <c r="Q516" s="224"/>
      <c r="R516" s="224"/>
      <c r="S516" s="224"/>
      <c r="T516" s="225"/>
      <c r="U516" s="226">
        <f t="shared" si="76"/>
        <v>5.7407407407407407E-2</v>
      </c>
      <c r="V516" s="227"/>
      <c r="W516" s="228" t="str">
        <f t="shared" si="77"/>
        <v>0</v>
      </c>
      <c r="X516" s="509"/>
      <c r="Y516" s="229">
        <f t="shared" si="78"/>
        <v>0</v>
      </c>
    </row>
    <row r="517" spans="2:25" ht="18.75" customHeight="1">
      <c r="B517" s="515"/>
      <c r="C517" s="506"/>
      <c r="D517" s="216">
        <v>7</v>
      </c>
      <c r="E517" s="216" t="s">
        <v>8538</v>
      </c>
      <c r="F517" s="217">
        <v>180</v>
      </c>
      <c r="G517" s="218">
        <f t="shared" si="79"/>
        <v>36</v>
      </c>
      <c r="H517" s="219">
        <f t="shared" si="80"/>
        <v>100</v>
      </c>
      <c r="I517" s="219">
        <f t="shared" si="81"/>
        <v>3.3333333333333333E-2</v>
      </c>
      <c r="J517" s="217"/>
      <c r="K517" s="220"/>
      <c r="L517" s="220"/>
      <c r="M517" s="221"/>
      <c r="N517" s="222">
        <f t="shared" si="69"/>
        <v>0</v>
      </c>
      <c r="O517" s="223"/>
      <c r="P517" s="224"/>
      <c r="Q517" s="224"/>
      <c r="R517" s="224"/>
      <c r="S517" s="224"/>
      <c r="T517" s="225"/>
      <c r="U517" s="226">
        <f t="shared" si="76"/>
        <v>6.6666666666666666E-2</v>
      </c>
      <c r="V517" s="227"/>
      <c r="W517" s="228" t="str">
        <f t="shared" si="77"/>
        <v>0</v>
      </c>
      <c r="X517" s="509"/>
      <c r="Y517" s="229">
        <f t="shared" si="78"/>
        <v>0</v>
      </c>
    </row>
    <row r="518" spans="2:25" ht="18.75" customHeight="1">
      <c r="B518" s="515"/>
      <c r="C518" s="506"/>
      <c r="D518" s="216">
        <v>8</v>
      </c>
      <c r="E518" s="216" t="s">
        <v>8539</v>
      </c>
      <c r="F518" s="217">
        <v>170</v>
      </c>
      <c r="G518" s="218">
        <f t="shared" si="79"/>
        <v>34</v>
      </c>
      <c r="H518" s="219">
        <f t="shared" si="80"/>
        <v>94.444444444444443</v>
      </c>
      <c r="I518" s="219">
        <f t="shared" si="81"/>
        <v>3.1481481481481478E-2</v>
      </c>
      <c r="J518" s="217"/>
      <c r="K518" s="220"/>
      <c r="L518" s="220"/>
      <c r="M518" s="221"/>
      <c r="N518" s="222">
        <f t="shared" si="69"/>
        <v>0</v>
      </c>
      <c r="O518" s="223"/>
      <c r="P518" s="224"/>
      <c r="Q518" s="224"/>
      <c r="R518" s="224"/>
      <c r="S518" s="224"/>
      <c r="T518" s="225"/>
      <c r="U518" s="226">
        <f t="shared" si="76"/>
        <v>6.2962962962962957E-2</v>
      </c>
      <c r="V518" s="227"/>
      <c r="W518" s="228" t="str">
        <f t="shared" si="77"/>
        <v>0</v>
      </c>
      <c r="X518" s="509"/>
      <c r="Y518" s="229">
        <f t="shared" si="78"/>
        <v>0</v>
      </c>
    </row>
    <row r="519" spans="2:25" ht="18.75" customHeight="1">
      <c r="B519" s="515"/>
      <c r="C519" s="506"/>
      <c r="D519" s="216">
        <v>9</v>
      </c>
      <c r="E519" s="216" t="s">
        <v>8540</v>
      </c>
      <c r="F519" s="217">
        <v>130</v>
      </c>
      <c r="G519" s="218">
        <f t="shared" si="79"/>
        <v>26</v>
      </c>
      <c r="H519" s="219">
        <f t="shared" si="80"/>
        <v>72.222222222222214</v>
      </c>
      <c r="I519" s="219">
        <f t="shared" si="81"/>
        <v>2.4074074074074071E-2</v>
      </c>
      <c r="J519" s="217"/>
      <c r="K519" s="220"/>
      <c r="L519" s="220"/>
      <c r="M519" s="221"/>
      <c r="N519" s="222">
        <f t="shared" si="69"/>
        <v>0</v>
      </c>
      <c r="O519" s="223"/>
      <c r="P519" s="224"/>
      <c r="Q519" s="224"/>
      <c r="R519" s="224"/>
      <c r="S519" s="224"/>
      <c r="T519" s="225"/>
      <c r="U519" s="226">
        <f t="shared" si="76"/>
        <v>4.8148148148148141E-2</v>
      </c>
      <c r="V519" s="227"/>
      <c r="W519" s="228" t="str">
        <f t="shared" si="77"/>
        <v>0</v>
      </c>
      <c r="X519" s="509"/>
      <c r="Y519" s="229">
        <f t="shared" si="78"/>
        <v>0</v>
      </c>
    </row>
    <row r="520" spans="2:25" ht="18.75" customHeight="1">
      <c r="B520" s="515"/>
      <c r="C520" s="506"/>
      <c r="D520" s="216">
        <v>10</v>
      </c>
      <c r="E520" s="216" t="s">
        <v>8541</v>
      </c>
      <c r="F520" s="217">
        <v>230</v>
      </c>
      <c r="G520" s="218">
        <f t="shared" si="79"/>
        <v>46</v>
      </c>
      <c r="H520" s="219">
        <f t="shared" si="80"/>
        <v>127.77777777777777</v>
      </c>
      <c r="I520" s="219">
        <f t="shared" si="81"/>
        <v>4.2592592592592592E-2</v>
      </c>
      <c r="J520" s="217"/>
      <c r="K520" s="220"/>
      <c r="L520" s="220"/>
      <c r="M520" s="221"/>
      <c r="N520" s="222">
        <f t="shared" si="69"/>
        <v>0</v>
      </c>
      <c r="O520" s="223"/>
      <c r="P520" s="224"/>
      <c r="Q520" s="224"/>
      <c r="R520" s="224"/>
      <c r="S520" s="224"/>
      <c r="T520" s="225"/>
      <c r="U520" s="226">
        <f t="shared" si="76"/>
        <v>8.5185185185185183E-2</v>
      </c>
      <c r="V520" s="227"/>
      <c r="W520" s="228" t="str">
        <f t="shared" si="77"/>
        <v>0</v>
      </c>
      <c r="X520" s="509"/>
      <c r="Y520" s="229">
        <f t="shared" si="78"/>
        <v>0</v>
      </c>
    </row>
    <row r="521" spans="2:25" ht="18.75" customHeight="1">
      <c r="B521" s="515"/>
      <c r="C521" s="506"/>
      <c r="D521" s="216">
        <v>11</v>
      </c>
      <c r="E521" s="216" t="s">
        <v>3940</v>
      </c>
      <c r="F521" s="217">
        <v>60</v>
      </c>
      <c r="G521" s="218">
        <f t="shared" si="79"/>
        <v>12</v>
      </c>
      <c r="H521" s="219">
        <f t="shared" si="80"/>
        <v>33.333333333333336</v>
      </c>
      <c r="I521" s="219">
        <f t="shared" si="81"/>
        <v>1.1111111111111112E-2</v>
      </c>
      <c r="J521" s="217"/>
      <c r="K521" s="220"/>
      <c r="L521" s="220"/>
      <c r="M521" s="221"/>
      <c r="N521" s="222">
        <f t="shared" si="69"/>
        <v>0</v>
      </c>
      <c r="O521" s="223"/>
      <c r="P521" s="224"/>
      <c r="Q521" s="224"/>
      <c r="R521" s="224"/>
      <c r="S521" s="224"/>
      <c r="T521" s="225"/>
      <c r="U521" s="226">
        <f t="shared" si="76"/>
        <v>2.2222222222222223E-2</v>
      </c>
      <c r="V521" s="227"/>
      <c r="W521" s="228" t="str">
        <f t="shared" si="77"/>
        <v>0</v>
      </c>
      <c r="X521" s="509"/>
      <c r="Y521" s="229">
        <f t="shared" si="78"/>
        <v>0</v>
      </c>
    </row>
    <row r="522" spans="2:25" ht="18.75" customHeight="1">
      <c r="B522" s="515"/>
      <c r="C522" s="506"/>
      <c r="D522" s="216">
        <v>12</v>
      </c>
      <c r="E522" s="216" t="s">
        <v>8542</v>
      </c>
      <c r="F522" s="217">
        <v>152</v>
      </c>
      <c r="G522" s="218">
        <f t="shared" si="79"/>
        <v>30.4</v>
      </c>
      <c r="H522" s="219">
        <f t="shared" si="80"/>
        <v>84.444444444444443</v>
      </c>
      <c r="I522" s="219">
        <f t="shared" si="81"/>
        <v>2.8148148148148148E-2</v>
      </c>
      <c r="J522" s="217"/>
      <c r="K522" s="220"/>
      <c r="L522" s="220"/>
      <c r="M522" s="221"/>
      <c r="N522" s="222">
        <f t="shared" si="69"/>
        <v>0</v>
      </c>
      <c r="O522" s="223"/>
      <c r="P522" s="224"/>
      <c r="Q522" s="224"/>
      <c r="R522" s="224"/>
      <c r="S522" s="224"/>
      <c r="T522" s="225"/>
      <c r="U522" s="226">
        <f t="shared" si="76"/>
        <v>5.6296296296296296E-2</v>
      </c>
      <c r="V522" s="227"/>
      <c r="W522" s="228" t="str">
        <f t="shared" si="77"/>
        <v>0</v>
      </c>
      <c r="X522" s="509"/>
      <c r="Y522" s="229">
        <f t="shared" si="78"/>
        <v>0</v>
      </c>
    </row>
    <row r="523" spans="2:25" ht="18.75" customHeight="1">
      <c r="B523" s="515"/>
      <c r="C523" s="506"/>
      <c r="D523" s="216">
        <v>13</v>
      </c>
      <c r="E523" s="216" t="s">
        <v>8543</v>
      </c>
      <c r="F523" s="217">
        <v>88</v>
      </c>
      <c r="G523" s="218">
        <f t="shared" si="79"/>
        <v>17.600000000000001</v>
      </c>
      <c r="H523" s="219">
        <f t="shared" si="80"/>
        <v>48.888888888888886</v>
      </c>
      <c r="I523" s="219">
        <f t="shared" si="81"/>
        <v>1.6296296296296295E-2</v>
      </c>
      <c r="J523" s="217"/>
      <c r="K523" s="220"/>
      <c r="L523" s="220"/>
      <c r="M523" s="221"/>
      <c r="N523" s="222">
        <f t="shared" si="69"/>
        <v>0</v>
      </c>
      <c r="O523" s="223"/>
      <c r="P523" s="224"/>
      <c r="Q523" s="224"/>
      <c r="R523" s="224"/>
      <c r="S523" s="224"/>
      <c r="T523" s="225"/>
      <c r="U523" s="226">
        <f t="shared" si="76"/>
        <v>3.259259259259259E-2</v>
      </c>
      <c r="V523" s="227"/>
      <c r="W523" s="228" t="str">
        <f t="shared" si="77"/>
        <v>0</v>
      </c>
      <c r="X523" s="509"/>
      <c r="Y523" s="229">
        <f t="shared" si="78"/>
        <v>0</v>
      </c>
    </row>
    <row r="524" spans="2:25" ht="18.75" customHeight="1">
      <c r="B524" s="515"/>
      <c r="C524" s="506"/>
      <c r="D524" s="216">
        <v>14</v>
      </c>
      <c r="E524" s="216" t="s">
        <v>8544</v>
      </c>
      <c r="F524" s="217">
        <v>165</v>
      </c>
      <c r="G524" s="218">
        <f t="shared" si="79"/>
        <v>33</v>
      </c>
      <c r="H524" s="219">
        <f t="shared" si="80"/>
        <v>91.666666666666671</v>
      </c>
      <c r="I524" s="219">
        <f t="shared" si="81"/>
        <v>3.0555555555555558E-2</v>
      </c>
      <c r="J524" s="217"/>
      <c r="K524" s="220"/>
      <c r="L524" s="220"/>
      <c r="M524" s="221"/>
      <c r="N524" s="222">
        <f t="shared" si="69"/>
        <v>0</v>
      </c>
      <c r="O524" s="223"/>
      <c r="P524" s="224"/>
      <c r="Q524" s="224"/>
      <c r="R524" s="224"/>
      <c r="S524" s="224"/>
      <c r="T524" s="225"/>
      <c r="U524" s="226">
        <f t="shared" si="76"/>
        <v>6.1111111111111116E-2</v>
      </c>
      <c r="V524" s="227"/>
      <c r="W524" s="228" t="str">
        <f t="shared" si="77"/>
        <v>0</v>
      </c>
      <c r="X524" s="509"/>
      <c r="Y524" s="229">
        <f t="shared" si="78"/>
        <v>0</v>
      </c>
    </row>
    <row r="525" spans="2:25" ht="18.75" customHeight="1">
      <c r="B525" s="515"/>
      <c r="C525" s="506"/>
      <c r="D525" s="216">
        <v>15</v>
      </c>
      <c r="E525" s="216" t="s">
        <v>8545</v>
      </c>
      <c r="F525" s="217">
        <v>150</v>
      </c>
      <c r="G525" s="218">
        <f t="shared" si="79"/>
        <v>30</v>
      </c>
      <c r="H525" s="219">
        <f t="shared" si="80"/>
        <v>83.333333333333329</v>
      </c>
      <c r="I525" s="219">
        <f t="shared" si="81"/>
        <v>2.7777777777777776E-2</v>
      </c>
      <c r="J525" s="217"/>
      <c r="K525" s="220"/>
      <c r="L525" s="220"/>
      <c r="M525" s="221"/>
      <c r="N525" s="222">
        <f t="shared" si="69"/>
        <v>0</v>
      </c>
      <c r="O525" s="223"/>
      <c r="P525" s="224"/>
      <c r="Q525" s="224"/>
      <c r="R525" s="224"/>
      <c r="S525" s="224"/>
      <c r="T525" s="225"/>
      <c r="U525" s="226">
        <f t="shared" si="76"/>
        <v>5.5555555555555552E-2</v>
      </c>
      <c r="V525" s="227"/>
      <c r="W525" s="228" t="str">
        <f t="shared" si="77"/>
        <v>0</v>
      </c>
      <c r="X525" s="509"/>
      <c r="Y525" s="229">
        <f t="shared" si="78"/>
        <v>0</v>
      </c>
    </row>
    <row r="526" spans="2:25" ht="18.75" customHeight="1">
      <c r="B526" s="515"/>
      <c r="C526" s="506"/>
      <c r="D526" s="216">
        <v>16</v>
      </c>
      <c r="E526" s="216" t="s">
        <v>8546</v>
      </c>
      <c r="F526" s="217">
        <v>180</v>
      </c>
      <c r="G526" s="218">
        <f t="shared" si="79"/>
        <v>36</v>
      </c>
      <c r="H526" s="219">
        <f t="shared" si="80"/>
        <v>100</v>
      </c>
      <c r="I526" s="219">
        <f t="shared" si="81"/>
        <v>3.3333333333333333E-2</v>
      </c>
      <c r="J526" s="217"/>
      <c r="K526" s="220"/>
      <c r="L526" s="220"/>
      <c r="M526" s="221"/>
      <c r="N526" s="222">
        <f t="shared" si="69"/>
        <v>0</v>
      </c>
      <c r="O526" s="223"/>
      <c r="P526" s="224"/>
      <c r="Q526" s="224"/>
      <c r="R526" s="224"/>
      <c r="S526" s="224"/>
      <c r="T526" s="225"/>
      <c r="U526" s="226">
        <f t="shared" si="76"/>
        <v>6.6666666666666666E-2</v>
      </c>
      <c r="V526" s="227"/>
      <c r="W526" s="228" t="str">
        <f t="shared" si="77"/>
        <v>0</v>
      </c>
      <c r="X526" s="509"/>
      <c r="Y526" s="229">
        <f t="shared" si="78"/>
        <v>0</v>
      </c>
    </row>
    <row r="527" spans="2:25" ht="18.75" customHeight="1">
      <c r="B527" s="515"/>
      <c r="C527" s="506"/>
      <c r="D527" s="216">
        <v>17</v>
      </c>
      <c r="E527" s="216" t="s">
        <v>8547</v>
      </c>
      <c r="F527" s="217">
        <v>165</v>
      </c>
      <c r="G527" s="218">
        <f t="shared" si="79"/>
        <v>33</v>
      </c>
      <c r="H527" s="219">
        <f t="shared" si="80"/>
        <v>91.666666666666671</v>
      </c>
      <c r="I527" s="219">
        <f t="shared" si="81"/>
        <v>3.0555555555555558E-2</v>
      </c>
      <c r="J527" s="217"/>
      <c r="K527" s="220"/>
      <c r="L527" s="220"/>
      <c r="M527" s="221"/>
      <c r="N527" s="222">
        <f t="shared" si="69"/>
        <v>0</v>
      </c>
      <c r="O527" s="223"/>
      <c r="P527" s="224"/>
      <c r="Q527" s="224"/>
      <c r="R527" s="224"/>
      <c r="S527" s="224"/>
      <c r="T527" s="225"/>
      <c r="U527" s="226">
        <f t="shared" si="76"/>
        <v>6.1111111111111116E-2</v>
      </c>
      <c r="V527" s="227"/>
      <c r="W527" s="228" t="str">
        <f t="shared" si="77"/>
        <v>0</v>
      </c>
      <c r="X527" s="509"/>
      <c r="Y527" s="229">
        <f t="shared" si="78"/>
        <v>0</v>
      </c>
    </row>
    <row r="528" spans="2:25" ht="18.75" customHeight="1">
      <c r="B528" s="515"/>
      <c r="C528" s="506"/>
      <c r="D528" s="216">
        <v>18</v>
      </c>
      <c r="E528" s="216" t="s">
        <v>8548</v>
      </c>
      <c r="F528" s="217">
        <v>150</v>
      </c>
      <c r="G528" s="218">
        <f t="shared" si="79"/>
        <v>30</v>
      </c>
      <c r="H528" s="219">
        <f t="shared" si="80"/>
        <v>83.333333333333329</v>
      </c>
      <c r="I528" s="219">
        <f t="shared" si="81"/>
        <v>2.7777777777777776E-2</v>
      </c>
      <c r="J528" s="217"/>
      <c r="K528" s="220"/>
      <c r="L528" s="220"/>
      <c r="M528" s="221"/>
      <c r="N528" s="222">
        <f t="shared" si="69"/>
        <v>0</v>
      </c>
      <c r="O528" s="223"/>
      <c r="P528" s="224"/>
      <c r="Q528" s="224"/>
      <c r="R528" s="224"/>
      <c r="S528" s="224"/>
      <c r="T528" s="225"/>
      <c r="U528" s="226">
        <f t="shared" si="76"/>
        <v>5.5555555555555552E-2</v>
      </c>
      <c r="V528" s="227"/>
      <c r="W528" s="228" t="str">
        <f t="shared" si="77"/>
        <v>0</v>
      </c>
      <c r="X528" s="509"/>
      <c r="Y528" s="229">
        <f t="shared" si="78"/>
        <v>0</v>
      </c>
    </row>
    <row r="529" spans="2:25" ht="18.75" customHeight="1">
      <c r="B529" s="515"/>
      <c r="C529" s="506"/>
      <c r="D529" s="216">
        <v>19</v>
      </c>
      <c r="E529" s="216" t="s">
        <v>8549</v>
      </c>
      <c r="F529" s="217">
        <v>350</v>
      </c>
      <c r="G529" s="218">
        <f t="shared" si="79"/>
        <v>70</v>
      </c>
      <c r="H529" s="219">
        <f t="shared" si="80"/>
        <v>194.44444444444443</v>
      </c>
      <c r="I529" s="219">
        <f t="shared" si="81"/>
        <v>6.4814814814814811E-2</v>
      </c>
      <c r="J529" s="217"/>
      <c r="K529" s="220"/>
      <c r="L529" s="220"/>
      <c r="M529" s="221"/>
      <c r="N529" s="222">
        <f t="shared" si="69"/>
        <v>0</v>
      </c>
      <c r="O529" s="223"/>
      <c r="P529" s="224"/>
      <c r="Q529" s="224"/>
      <c r="R529" s="224"/>
      <c r="S529" s="224"/>
      <c r="T529" s="225"/>
      <c r="U529" s="226">
        <f t="shared" si="76"/>
        <v>0.12962962962962962</v>
      </c>
      <c r="V529" s="227"/>
      <c r="W529" s="228" t="str">
        <f t="shared" si="77"/>
        <v>0</v>
      </c>
      <c r="X529" s="509"/>
      <c r="Y529" s="229">
        <f t="shared" si="78"/>
        <v>0</v>
      </c>
    </row>
    <row r="530" spans="2:25" ht="18.75" customHeight="1">
      <c r="B530" s="515"/>
      <c r="C530" s="506"/>
      <c r="D530" s="216">
        <v>20</v>
      </c>
      <c r="E530" s="216" t="s">
        <v>8550</v>
      </c>
      <c r="F530" s="217">
        <v>115</v>
      </c>
      <c r="G530" s="218">
        <f t="shared" si="79"/>
        <v>23</v>
      </c>
      <c r="H530" s="219">
        <f t="shared" si="80"/>
        <v>63.888888888888886</v>
      </c>
      <c r="I530" s="219">
        <f t="shared" si="81"/>
        <v>2.1296296296296296E-2</v>
      </c>
      <c r="J530" s="217"/>
      <c r="K530" s="220"/>
      <c r="L530" s="220"/>
      <c r="M530" s="221"/>
      <c r="N530" s="222">
        <f t="shared" si="69"/>
        <v>0</v>
      </c>
      <c r="O530" s="223"/>
      <c r="P530" s="224"/>
      <c r="Q530" s="224"/>
      <c r="R530" s="224"/>
      <c r="S530" s="224"/>
      <c r="T530" s="225"/>
      <c r="U530" s="226">
        <f t="shared" si="76"/>
        <v>4.2592592592592592E-2</v>
      </c>
      <c r="V530" s="227"/>
      <c r="W530" s="228" t="str">
        <f t="shared" si="77"/>
        <v>0</v>
      </c>
      <c r="X530" s="509"/>
      <c r="Y530" s="229">
        <f t="shared" si="78"/>
        <v>0</v>
      </c>
    </row>
    <row r="531" spans="2:25" ht="18.75" customHeight="1">
      <c r="B531" s="515"/>
      <c r="C531" s="506"/>
      <c r="D531" s="216">
        <v>21</v>
      </c>
      <c r="E531" s="216" t="s">
        <v>8551</v>
      </c>
      <c r="F531" s="217">
        <v>175</v>
      </c>
      <c r="G531" s="218">
        <f t="shared" si="79"/>
        <v>35</v>
      </c>
      <c r="H531" s="219">
        <f t="shared" si="80"/>
        <v>97.222222222222214</v>
      </c>
      <c r="I531" s="219">
        <f t="shared" si="81"/>
        <v>3.2407407407407406E-2</v>
      </c>
      <c r="J531" s="217"/>
      <c r="K531" s="220"/>
      <c r="L531" s="220"/>
      <c r="M531" s="221"/>
      <c r="N531" s="222">
        <f t="shared" si="69"/>
        <v>0</v>
      </c>
      <c r="O531" s="223"/>
      <c r="P531" s="224"/>
      <c r="Q531" s="224"/>
      <c r="R531" s="224"/>
      <c r="S531" s="224"/>
      <c r="T531" s="225"/>
      <c r="U531" s="226">
        <f t="shared" si="76"/>
        <v>6.4814814814814811E-2</v>
      </c>
      <c r="V531" s="227"/>
      <c r="W531" s="228" t="str">
        <f t="shared" si="77"/>
        <v>0</v>
      </c>
      <c r="X531" s="509"/>
      <c r="Y531" s="229">
        <f t="shared" si="78"/>
        <v>0</v>
      </c>
    </row>
    <row r="532" spans="2:25" ht="18.75" customHeight="1">
      <c r="B532" s="515"/>
      <c r="C532" s="506"/>
      <c r="D532" s="216">
        <v>22</v>
      </c>
      <c r="E532" s="216" t="s">
        <v>8333</v>
      </c>
      <c r="F532" s="217">
        <v>70</v>
      </c>
      <c r="G532" s="218">
        <f t="shared" si="79"/>
        <v>14</v>
      </c>
      <c r="H532" s="219">
        <f t="shared" si="80"/>
        <v>38.888888888888886</v>
      </c>
      <c r="I532" s="219">
        <f t="shared" si="81"/>
        <v>1.2962962962962963E-2</v>
      </c>
      <c r="J532" s="217"/>
      <c r="K532" s="220"/>
      <c r="L532" s="220"/>
      <c r="M532" s="221"/>
      <c r="N532" s="222">
        <f t="shared" si="69"/>
        <v>0</v>
      </c>
      <c r="O532" s="223"/>
      <c r="P532" s="224"/>
      <c r="Q532" s="224"/>
      <c r="R532" s="224"/>
      <c r="S532" s="224"/>
      <c r="T532" s="225"/>
      <c r="U532" s="226">
        <f t="shared" si="76"/>
        <v>2.5925925925925925E-2</v>
      </c>
      <c r="V532" s="227"/>
      <c r="W532" s="228" t="str">
        <f t="shared" si="77"/>
        <v>0</v>
      </c>
      <c r="X532" s="509"/>
      <c r="Y532" s="229">
        <f t="shared" si="78"/>
        <v>0</v>
      </c>
    </row>
    <row r="533" spans="2:25" ht="18.75" customHeight="1">
      <c r="B533" s="515"/>
      <c r="C533" s="506"/>
      <c r="D533" s="216">
        <v>23</v>
      </c>
      <c r="E533" s="216" t="s">
        <v>8552</v>
      </c>
      <c r="F533" s="217">
        <v>80</v>
      </c>
      <c r="G533" s="218">
        <f t="shared" si="79"/>
        <v>16</v>
      </c>
      <c r="H533" s="219">
        <f t="shared" si="80"/>
        <v>44.444444444444443</v>
      </c>
      <c r="I533" s="219">
        <f t="shared" si="81"/>
        <v>1.4814814814814814E-2</v>
      </c>
      <c r="J533" s="217"/>
      <c r="K533" s="220"/>
      <c r="L533" s="220"/>
      <c r="M533" s="221"/>
      <c r="N533" s="222">
        <f t="shared" si="69"/>
        <v>0</v>
      </c>
      <c r="O533" s="223"/>
      <c r="P533" s="224"/>
      <c r="Q533" s="224"/>
      <c r="R533" s="224"/>
      <c r="S533" s="224"/>
      <c r="T533" s="225"/>
      <c r="U533" s="226">
        <f t="shared" si="76"/>
        <v>2.9629629629629627E-2</v>
      </c>
      <c r="V533" s="227"/>
      <c r="W533" s="228" t="str">
        <f t="shared" si="77"/>
        <v>0</v>
      </c>
      <c r="X533" s="509"/>
      <c r="Y533" s="229">
        <f t="shared" si="78"/>
        <v>0</v>
      </c>
    </row>
    <row r="534" spans="2:25" ht="18.75" customHeight="1">
      <c r="B534" s="515"/>
      <c r="C534" s="506"/>
      <c r="D534" s="216">
        <v>24</v>
      </c>
      <c r="E534" s="216" t="s">
        <v>8553</v>
      </c>
      <c r="F534" s="217">
        <v>63</v>
      </c>
      <c r="G534" s="218">
        <f t="shared" si="79"/>
        <v>12.6</v>
      </c>
      <c r="H534" s="219">
        <f t="shared" si="80"/>
        <v>35</v>
      </c>
      <c r="I534" s="219">
        <f t="shared" si="81"/>
        <v>1.1666666666666667E-2</v>
      </c>
      <c r="J534" s="217"/>
      <c r="K534" s="220"/>
      <c r="L534" s="220"/>
      <c r="M534" s="221"/>
      <c r="N534" s="222">
        <f t="shared" si="69"/>
        <v>0</v>
      </c>
      <c r="O534" s="223"/>
      <c r="P534" s="224"/>
      <c r="Q534" s="224"/>
      <c r="R534" s="224"/>
      <c r="S534" s="224"/>
      <c r="T534" s="225"/>
      <c r="U534" s="226">
        <f t="shared" si="76"/>
        <v>2.3333333333333334E-2</v>
      </c>
      <c r="V534" s="227"/>
      <c r="W534" s="228" t="str">
        <f t="shared" si="77"/>
        <v>0</v>
      </c>
      <c r="X534" s="509"/>
      <c r="Y534" s="229">
        <f t="shared" si="78"/>
        <v>0</v>
      </c>
    </row>
    <row r="535" spans="2:25" ht="18.75" customHeight="1">
      <c r="B535" s="515"/>
      <c r="C535" s="506"/>
      <c r="D535" s="216"/>
      <c r="E535" s="216"/>
      <c r="F535" s="217"/>
      <c r="G535" s="218">
        <f t="shared" si="79"/>
        <v>0</v>
      </c>
      <c r="H535" s="219">
        <f t="shared" si="80"/>
        <v>0</v>
      </c>
      <c r="I535" s="219">
        <f t="shared" si="81"/>
        <v>0</v>
      </c>
      <c r="J535" s="217"/>
      <c r="K535" s="220"/>
      <c r="L535" s="220"/>
      <c r="M535" s="221"/>
      <c r="N535" s="222">
        <f t="shared" si="69"/>
        <v>0</v>
      </c>
      <c r="O535" s="223"/>
      <c r="P535" s="224"/>
      <c r="Q535" s="224"/>
      <c r="R535" s="224"/>
      <c r="S535" s="224"/>
      <c r="T535" s="225"/>
      <c r="U535" s="226">
        <f t="shared" si="76"/>
        <v>0</v>
      </c>
      <c r="V535" s="227"/>
      <c r="W535" s="228" t="str">
        <f t="shared" si="77"/>
        <v>0</v>
      </c>
      <c r="X535" s="509"/>
      <c r="Y535" s="229">
        <f t="shared" si="78"/>
        <v>0</v>
      </c>
    </row>
    <row r="536" spans="2:25" ht="18.75" customHeight="1">
      <c r="B536" s="516"/>
      <c r="C536" s="507"/>
      <c r="D536" s="216"/>
      <c r="E536" s="216"/>
      <c r="F536" s="217"/>
      <c r="G536" s="218">
        <f t="shared" si="79"/>
        <v>0</v>
      </c>
      <c r="H536" s="219">
        <f t="shared" si="80"/>
        <v>0</v>
      </c>
      <c r="I536" s="219">
        <f t="shared" si="81"/>
        <v>0</v>
      </c>
      <c r="J536" s="217"/>
      <c r="K536" s="220"/>
      <c r="L536" s="220"/>
      <c r="M536" s="232"/>
      <c r="N536" s="222">
        <f>M536/$N$15</f>
        <v>0</v>
      </c>
      <c r="O536" s="231"/>
      <c r="P536" s="231"/>
      <c r="Q536" s="231"/>
      <c r="R536" s="231"/>
      <c r="S536" s="231"/>
      <c r="T536" s="225"/>
      <c r="U536" s="226">
        <f t="shared" si="76"/>
        <v>0</v>
      </c>
      <c r="V536" s="227"/>
      <c r="W536" s="228" t="str">
        <f t="shared" si="77"/>
        <v>0</v>
      </c>
      <c r="X536" s="510"/>
      <c r="Y536" s="229">
        <f t="shared" si="78"/>
        <v>0</v>
      </c>
    </row>
    <row r="537" spans="2:25">
      <c r="B537" s="233"/>
      <c r="C537" s="234" t="s">
        <v>111</v>
      </c>
      <c r="D537" s="235"/>
      <c r="E537" s="236">
        <f>COUNTA(E435:E536)</f>
        <v>97</v>
      </c>
      <c r="F537" s="236">
        <f>SUM(F435:F536)</f>
        <v>20834</v>
      </c>
      <c r="G537" s="236">
        <f>SUM(G435:G536)</f>
        <v>4166.7999999999993</v>
      </c>
      <c r="H537" s="236">
        <f>SUM(H435:H536)</f>
        <v>11574.444444444445</v>
      </c>
      <c r="I537" s="236">
        <f>SUM(I435:I536)</f>
        <v>3.8581481481481483</v>
      </c>
      <c r="J537" s="236">
        <f>COUNTA(J435:J536)</f>
        <v>3</v>
      </c>
      <c r="K537" s="236">
        <f>COUNTA(K435:K536)</f>
        <v>4</v>
      </c>
      <c r="L537" s="236">
        <f>COUNTA(L435:L536)</f>
        <v>0</v>
      </c>
      <c r="M537" s="236">
        <f>SUM(M435:M536)</f>
        <v>11574.444444444445</v>
      </c>
      <c r="N537" s="236">
        <f>SUM(N435:N536)</f>
        <v>231.48888888888885</v>
      </c>
      <c r="O537" s="237"/>
      <c r="P537" s="238">
        <f>COUNTIF(P435:P536, "YES")</f>
        <v>1</v>
      </c>
      <c r="Q537" s="237"/>
      <c r="R537" s="237"/>
      <c r="S537" s="237"/>
      <c r="T537" s="237"/>
      <c r="U537" s="236">
        <f>SUM(U435:U536)</f>
        <v>7.7162962962962967</v>
      </c>
      <c r="V537" s="236">
        <f>SUM(V435:V536)</f>
        <v>7.7162962962962958</v>
      </c>
      <c r="W537" s="236">
        <f t="array" ref="W537">SUM(ABS(W435:W536))</f>
        <v>8</v>
      </c>
      <c r="X537" s="238" t="str">
        <f>IF(X435&lt;0.2, "0", IF(X435&lt;=2, "2", IF(X435&gt;2, ROUND(X435,0))))</f>
        <v>2</v>
      </c>
      <c r="Y537" s="236">
        <f>SUM(Y435:Y536)</f>
        <v>4</v>
      </c>
    </row>
    <row r="538" spans="2:25" ht="18.75" customHeight="1">
      <c r="B538" s="514">
        <v>6</v>
      </c>
      <c r="C538" s="505" t="s">
        <v>8554</v>
      </c>
      <c r="D538" s="216">
        <v>1</v>
      </c>
      <c r="E538" s="216" t="s">
        <v>8555</v>
      </c>
      <c r="F538" s="217">
        <v>700</v>
      </c>
      <c r="G538" s="218">
        <f t="shared" ref="G538" si="82">F538/$G$15</f>
        <v>140</v>
      </c>
      <c r="H538" s="219">
        <f t="shared" ref="H538" si="83">F538/$H$15</f>
        <v>388.88888888888886</v>
      </c>
      <c r="I538" s="219">
        <f t="shared" ref="I538" si="84">H538/$I$15</f>
        <v>0.12962962962962962</v>
      </c>
      <c r="J538" s="217"/>
      <c r="K538" s="220"/>
      <c r="L538" s="220"/>
      <c r="M538" s="221"/>
      <c r="N538" s="222">
        <f t="shared" ref="N538:N568" si="85">M538/$N$15</f>
        <v>0</v>
      </c>
      <c r="O538" s="223"/>
      <c r="P538" s="224"/>
      <c r="Q538" s="224"/>
      <c r="R538" s="224"/>
      <c r="S538" s="224"/>
      <c r="T538" s="225"/>
      <c r="U538" s="226">
        <f t="shared" ref="U538:U568" si="86">H538/$U$15</f>
        <v>0.25925925925925924</v>
      </c>
      <c r="V538" s="227"/>
      <c r="W538" s="228" t="str">
        <f t="shared" ref="W538:W568" si="87">IF(V538&lt;1,"0",IF(V538&lt;5,"2",IF(V538&gt;=5,"6")))</f>
        <v>0</v>
      </c>
      <c r="X538" s="508">
        <f>K569/$X$15</f>
        <v>1</v>
      </c>
      <c r="Y538" s="229">
        <f t="shared" ref="Y538:Y568" si="88">W538/2</f>
        <v>0</v>
      </c>
    </row>
    <row r="539" spans="2:25" ht="18.75" customHeight="1">
      <c r="B539" s="515"/>
      <c r="C539" s="506"/>
      <c r="D539" s="216">
        <v>2</v>
      </c>
      <c r="E539" s="216" t="s">
        <v>8556</v>
      </c>
      <c r="F539" s="217">
        <v>677</v>
      </c>
      <c r="G539" s="218">
        <f t="shared" ref="G539:G568" si="89">F539/$G$15</f>
        <v>135.4</v>
      </c>
      <c r="H539" s="219">
        <f t="shared" ref="H539:H568" si="90">F539/$H$15</f>
        <v>376.11111111111109</v>
      </c>
      <c r="I539" s="219">
        <f t="shared" ref="I539:I568" si="91">H539/$I$15</f>
        <v>0.12537037037037035</v>
      </c>
      <c r="J539" s="217"/>
      <c r="K539" s="220"/>
      <c r="L539" s="220"/>
      <c r="M539" s="221"/>
      <c r="N539" s="222">
        <f t="shared" si="85"/>
        <v>0</v>
      </c>
      <c r="O539" s="223"/>
      <c r="P539" s="224"/>
      <c r="Q539" s="224"/>
      <c r="R539" s="224"/>
      <c r="S539" s="224"/>
      <c r="T539" s="225"/>
      <c r="U539" s="226">
        <f t="shared" si="86"/>
        <v>0.25074074074074071</v>
      </c>
      <c r="V539" s="227"/>
      <c r="W539" s="228" t="str">
        <f t="shared" si="87"/>
        <v>0</v>
      </c>
      <c r="X539" s="509"/>
      <c r="Y539" s="229">
        <f t="shared" si="88"/>
        <v>0</v>
      </c>
    </row>
    <row r="540" spans="2:25" ht="18.75" customHeight="1">
      <c r="B540" s="515"/>
      <c r="C540" s="506"/>
      <c r="D540" s="216">
        <v>3</v>
      </c>
      <c r="E540" s="216" t="s">
        <v>8557</v>
      </c>
      <c r="F540" s="217">
        <v>101</v>
      </c>
      <c r="G540" s="218">
        <f t="shared" si="89"/>
        <v>20.2</v>
      </c>
      <c r="H540" s="219">
        <f t="shared" si="90"/>
        <v>56.111111111111107</v>
      </c>
      <c r="I540" s="219">
        <f t="shared" si="91"/>
        <v>1.8703703703703702E-2</v>
      </c>
      <c r="J540" s="217"/>
      <c r="K540" s="220"/>
      <c r="L540" s="220"/>
      <c r="M540" s="221"/>
      <c r="N540" s="222">
        <f t="shared" si="85"/>
        <v>0</v>
      </c>
      <c r="O540" s="223"/>
      <c r="P540" s="224"/>
      <c r="Q540" s="224"/>
      <c r="R540" s="224"/>
      <c r="S540" s="224"/>
      <c r="T540" s="225"/>
      <c r="U540" s="226">
        <f t="shared" si="86"/>
        <v>3.7407407407407403E-2</v>
      </c>
      <c r="V540" s="227"/>
      <c r="W540" s="228" t="str">
        <f t="shared" si="87"/>
        <v>0</v>
      </c>
      <c r="X540" s="509"/>
      <c r="Y540" s="229">
        <f t="shared" si="88"/>
        <v>0</v>
      </c>
    </row>
    <row r="541" spans="2:25" ht="18.75" customHeight="1">
      <c r="B541" s="515"/>
      <c r="C541" s="506"/>
      <c r="D541" s="216">
        <v>4</v>
      </c>
      <c r="E541" s="216" t="s">
        <v>8558</v>
      </c>
      <c r="F541" s="217">
        <v>504</v>
      </c>
      <c r="G541" s="218">
        <f t="shared" si="89"/>
        <v>100.8</v>
      </c>
      <c r="H541" s="219">
        <f t="shared" si="90"/>
        <v>280</v>
      </c>
      <c r="I541" s="219">
        <f t="shared" si="91"/>
        <v>9.3333333333333338E-2</v>
      </c>
      <c r="J541" s="217"/>
      <c r="K541" s="220"/>
      <c r="L541" s="220"/>
      <c r="M541" s="221"/>
      <c r="N541" s="222">
        <f t="shared" si="85"/>
        <v>0</v>
      </c>
      <c r="O541" s="223"/>
      <c r="P541" s="224"/>
      <c r="Q541" s="224"/>
      <c r="R541" s="224"/>
      <c r="S541" s="224"/>
      <c r="T541" s="225"/>
      <c r="U541" s="226">
        <f t="shared" si="86"/>
        <v>0.18666666666666668</v>
      </c>
      <c r="V541" s="227"/>
      <c r="W541" s="228" t="str">
        <f t="shared" si="87"/>
        <v>0</v>
      </c>
      <c r="X541" s="509"/>
      <c r="Y541" s="229">
        <f t="shared" si="88"/>
        <v>0</v>
      </c>
    </row>
    <row r="542" spans="2:25" ht="18.75" customHeight="1">
      <c r="B542" s="515"/>
      <c r="C542" s="506"/>
      <c r="D542" s="216">
        <v>5</v>
      </c>
      <c r="E542" s="216" t="s">
        <v>8559</v>
      </c>
      <c r="F542" s="217">
        <v>114</v>
      </c>
      <c r="G542" s="218">
        <f t="shared" si="89"/>
        <v>22.8</v>
      </c>
      <c r="H542" s="219">
        <f t="shared" si="90"/>
        <v>63.333333333333329</v>
      </c>
      <c r="I542" s="219">
        <f t="shared" si="91"/>
        <v>2.1111111111111108E-2</v>
      </c>
      <c r="J542" s="217"/>
      <c r="K542" s="220"/>
      <c r="L542" s="220"/>
      <c r="M542" s="221"/>
      <c r="N542" s="222">
        <f t="shared" si="85"/>
        <v>0</v>
      </c>
      <c r="O542" s="223"/>
      <c r="P542" s="224"/>
      <c r="Q542" s="224"/>
      <c r="R542" s="224"/>
      <c r="S542" s="224"/>
      <c r="T542" s="225"/>
      <c r="U542" s="226">
        <f t="shared" si="86"/>
        <v>4.2222222222222217E-2</v>
      </c>
      <c r="V542" s="227"/>
      <c r="W542" s="228" t="str">
        <f t="shared" si="87"/>
        <v>0</v>
      </c>
      <c r="X542" s="509"/>
      <c r="Y542" s="229">
        <f t="shared" si="88"/>
        <v>0</v>
      </c>
    </row>
    <row r="543" spans="2:25" ht="18.75" customHeight="1">
      <c r="B543" s="515"/>
      <c r="C543" s="506"/>
      <c r="D543" s="216">
        <v>6</v>
      </c>
      <c r="E543" s="216" t="s">
        <v>8560</v>
      </c>
      <c r="F543" s="217">
        <v>1040</v>
      </c>
      <c r="G543" s="218">
        <f t="shared" si="89"/>
        <v>208</v>
      </c>
      <c r="H543" s="219">
        <f t="shared" si="90"/>
        <v>577.77777777777771</v>
      </c>
      <c r="I543" s="219">
        <f t="shared" si="91"/>
        <v>0.19259259259259257</v>
      </c>
      <c r="J543" s="217"/>
      <c r="K543" s="220"/>
      <c r="L543" s="220"/>
      <c r="M543" s="221"/>
      <c r="N543" s="222">
        <f t="shared" si="85"/>
        <v>0</v>
      </c>
      <c r="O543" s="223"/>
      <c r="P543" s="224"/>
      <c r="Q543" s="224"/>
      <c r="R543" s="224"/>
      <c r="S543" s="224"/>
      <c r="T543" s="225"/>
      <c r="U543" s="226">
        <f t="shared" si="86"/>
        <v>0.38518518518518513</v>
      </c>
      <c r="V543" s="227"/>
      <c r="W543" s="228" t="str">
        <f t="shared" si="87"/>
        <v>0</v>
      </c>
      <c r="X543" s="509"/>
      <c r="Y543" s="229">
        <f t="shared" si="88"/>
        <v>0</v>
      </c>
    </row>
    <row r="544" spans="2:25" ht="18.75" customHeight="1">
      <c r="B544" s="515"/>
      <c r="C544" s="506"/>
      <c r="D544" s="216">
        <v>7</v>
      </c>
      <c r="E544" s="216" t="s">
        <v>8561</v>
      </c>
      <c r="F544" s="217">
        <v>2014</v>
      </c>
      <c r="G544" s="218">
        <f t="shared" si="89"/>
        <v>402.8</v>
      </c>
      <c r="H544" s="219">
        <f t="shared" si="90"/>
        <v>1118.8888888888889</v>
      </c>
      <c r="I544" s="219">
        <f t="shared" si="91"/>
        <v>0.372962962962963</v>
      </c>
      <c r="J544" s="217"/>
      <c r="K544" s="220" t="s">
        <v>8562</v>
      </c>
      <c r="L544" s="220"/>
      <c r="M544" s="221">
        <f>SUM(H538:H544)</f>
        <v>2861.1111111111113</v>
      </c>
      <c r="N544" s="222">
        <f t="shared" si="85"/>
        <v>57.222222222222229</v>
      </c>
      <c r="O544" s="223">
        <v>3</v>
      </c>
      <c r="P544" s="224" t="s">
        <v>12</v>
      </c>
      <c r="Q544" s="224" t="s">
        <v>8086</v>
      </c>
      <c r="R544" s="224" t="s">
        <v>1064</v>
      </c>
      <c r="S544" s="224"/>
      <c r="T544" s="225" t="s">
        <v>8108</v>
      </c>
      <c r="U544" s="226">
        <f t="shared" si="86"/>
        <v>0.74592592592592599</v>
      </c>
      <c r="V544" s="227">
        <f>SUM(U538:U544)</f>
        <v>1.9074074074074074</v>
      </c>
      <c r="W544" s="228" t="str">
        <f t="shared" si="87"/>
        <v>2</v>
      </c>
      <c r="X544" s="509"/>
      <c r="Y544" s="229">
        <f t="shared" si="88"/>
        <v>1</v>
      </c>
    </row>
    <row r="545" spans="2:25" ht="18.75" customHeight="1">
      <c r="B545" s="515"/>
      <c r="C545" s="506"/>
      <c r="D545" s="216"/>
      <c r="E545" s="216"/>
      <c r="F545" s="217"/>
      <c r="G545" s="218">
        <f t="shared" si="89"/>
        <v>0</v>
      </c>
      <c r="H545" s="219">
        <f t="shared" si="90"/>
        <v>0</v>
      </c>
      <c r="I545" s="219">
        <f t="shared" si="91"/>
        <v>0</v>
      </c>
      <c r="J545" s="217"/>
      <c r="K545" s="220"/>
      <c r="L545" s="220"/>
      <c r="M545" s="221"/>
      <c r="N545" s="222">
        <f t="shared" si="85"/>
        <v>0</v>
      </c>
      <c r="O545" s="223"/>
      <c r="P545" s="224"/>
      <c r="Q545" s="224"/>
      <c r="R545" s="224"/>
      <c r="S545" s="224"/>
      <c r="T545" s="225"/>
      <c r="U545" s="226">
        <f t="shared" si="86"/>
        <v>0</v>
      </c>
      <c r="V545" s="227"/>
      <c r="W545" s="228" t="str">
        <f t="shared" si="87"/>
        <v>0</v>
      </c>
      <c r="X545" s="509"/>
      <c r="Y545" s="229">
        <f t="shared" si="88"/>
        <v>0</v>
      </c>
    </row>
    <row r="546" spans="2:25" ht="18.75" customHeight="1">
      <c r="B546" s="515"/>
      <c r="C546" s="506"/>
      <c r="D546" s="216">
        <v>1</v>
      </c>
      <c r="E546" s="216" t="s">
        <v>8563</v>
      </c>
      <c r="F546" s="217">
        <v>1014</v>
      </c>
      <c r="G546" s="218">
        <f t="shared" si="89"/>
        <v>202.8</v>
      </c>
      <c r="H546" s="219">
        <f t="shared" si="90"/>
        <v>563.33333333333337</v>
      </c>
      <c r="I546" s="219">
        <f t="shared" si="91"/>
        <v>0.18777777777777779</v>
      </c>
      <c r="J546" s="217" t="s">
        <v>8564</v>
      </c>
      <c r="K546" s="220" t="s">
        <v>8564</v>
      </c>
      <c r="L546" s="220"/>
      <c r="M546" s="221">
        <f>SUM(H546:H552)</f>
        <v>2922.7777777777774</v>
      </c>
      <c r="N546" s="222">
        <f t="shared" si="85"/>
        <v>58.455555555555549</v>
      </c>
      <c r="O546" s="223">
        <v>2</v>
      </c>
      <c r="P546" s="224" t="s">
        <v>12</v>
      </c>
      <c r="Q546" s="224" t="s">
        <v>8086</v>
      </c>
      <c r="R546" s="224" t="s">
        <v>1064</v>
      </c>
      <c r="S546" s="224"/>
      <c r="T546" s="225" t="s">
        <v>8108</v>
      </c>
      <c r="U546" s="226">
        <f t="shared" si="86"/>
        <v>0.37555555555555559</v>
      </c>
      <c r="V546" s="227">
        <f>SUM(U546:U552)</f>
        <v>1.9485185185185185</v>
      </c>
      <c r="W546" s="228" t="str">
        <f t="shared" si="87"/>
        <v>2</v>
      </c>
      <c r="X546" s="509"/>
      <c r="Y546" s="229">
        <f t="shared" si="88"/>
        <v>1</v>
      </c>
    </row>
    <row r="547" spans="2:25" ht="18.75" customHeight="1">
      <c r="B547" s="515"/>
      <c r="C547" s="506"/>
      <c r="D547" s="216">
        <v>2</v>
      </c>
      <c r="E547" s="216" t="s">
        <v>8565</v>
      </c>
      <c r="F547" s="217">
        <v>363</v>
      </c>
      <c r="G547" s="218">
        <f t="shared" si="89"/>
        <v>72.599999999999994</v>
      </c>
      <c r="H547" s="219">
        <f t="shared" si="90"/>
        <v>201.66666666666666</v>
      </c>
      <c r="I547" s="219">
        <f t="shared" si="91"/>
        <v>6.7222222222222225E-2</v>
      </c>
      <c r="J547" s="217"/>
      <c r="K547" s="220"/>
      <c r="L547" s="220"/>
      <c r="M547" s="221"/>
      <c r="N547" s="222">
        <f t="shared" si="85"/>
        <v>0</v>
      </c>
      <c r="O547" s="223"/>
      <c r="P547" s="224"/>
      <c r="Q547" s="224"/>
      <c r="R547" s="224"/>
      <c r="S547" s="224"/>
      <c r="T547" s="225"/>
      <c r="U547" s="226">
        <f t="shared" si="86"/>
        <v>0.13444444444444445</v>
      </c>
      <c r="V547" s="227"/>
      <c r="W547" s="228" t="str">
        <f t="shared" si="87"/>
        <v>0</v>
      </c>
      <c r="X547" s="509"/>
      <c r="Y547" s="229">
        <f t="shared" si="88"/>
        <v>0</v>
      </c>
    </row>
    <row r="548" spans="2:25" ht="18.75" customHeight="1">
      <c r="B548" s="515"/>
      <c r="C548" s="506"/>
      <c r="D548" s="216">
        <v>3</v>
      </c>
      <c r="E548" s="216" t="s">
        <v>8566</v>
      </c>
      <c r="F548" s="217">
        <v>300</v>
      </c>
      <c r="G548" s="218">
        <f t="shared" si="89"/>
        <v>60</v>
      </c>
      <c r="H548" s="219">
        <f t="shared" si="90"/>
        <v>166.66666666666666</v>
      </c>
      <c r="I548" s="219">
        <f t="shared" si="91"/>
        <v>5.5555555555555552E-2</v>
      </c>
      <c r="J548" s="217"/>
      <c r="K548" s="220"/>
      <c r="L548" s="220"/>
      <c r="M548" s="221"/>
      <c r="N548" s="222">
        <f t="shared" si="85"/>
        <v>0</v>
      </c>
      <c r="O548" s="223"/>
      <c r="P548" s="224"/>
      <c r="Q548" s="224"/>
      <c r="R548" s="224"/>
      <c r="S548" s="224"/>
      <c r="T548" s="225"/>
      <c r="U548" s="226">
        <f t="shared" si="86"/>
        <v>0.1111111111111111</v>
      </c>
      <c r="V548" s="227"/>
      <c r="W548" s="228" t="str">
        <f t="shared" si="87"/>
        <v>0</v>
      </c>
      <c r="X548" s="509"/>
      <c r="Y548" s="229">
        <f t="shared" si="88"/>
        <v>0</v>
      </c>
    </row>
    <row r="549" spans="2:25" ht="18.75" customHeight="1">
      <c r="B549" s="515"/>
      <c r="C549" s="506"/>
      <c r="D549" s="216">
        <v>4</v>
      </c>
      <c r="E549" s="216" t="s">
        <v>8567</v>
      </c>
      <c r="F549" s="217">
        <v>1107</v>
      </c>
      <c r="G549" s="218">
        <f t="shared" si="89"/>
        <v>221.4</v>
      </c>
      <c r="H549" s="219">
        <f t="shared" si="90"/>
        <v>615</v>
      </c>
      <c r="I549" s="219">
        <f t="shared" si="91"/>
        <v>0.20499999999999999</v>
      </c>
      <c r="J549" s="217"/>
      <c r="K549" s="220"/>
      <c r="L549" s="220"/>
      <c r="M549" s="221"/>
      <c r="N549" s="222">
        <f t="shared" si="85"/>
        <v>0</v>
      </c>
      <c r="O549" s="223"/>
      <c r="P549" s="224"/>
      <c r="Q549" s="224"/>
      <c r="R549" s="224"/>
      <c r="S549" s="224"/>
      <c r="T549" s="225"/>
      <c r="U549" s="226">
        <f t="shared" si="86"/>
        <v>0.41</v>
      </c>
      <c r="V549" s="227"/>
      <c r="W549" s="228" t="str">
        <f t="shared" si="87"/>
        <v>0</v>
      </c>
      <c r="X549" s="509"/>
      <c r="Y549" s="229">
        <f t="shared" si="88"/>
        <v>0</v>
      </c>
    </row>
    <row r="550" spans="2:25" ht="18.75" customHeight="1">
      <c r="B550" s="515"/>
      <c r="C550" s="506"/>
      <c r="D550" s="216">
        <v>5</v>
      </c>
      <c r="E550" s="216" t="s">
        <v>8568</v>
      </c>
      <c r="F550" s="217">
        <v>1219</v>
      </c>
      <c r="G550" s="218">
        <f t="shared" si="89"/>
        <v>243.8</v>
      </c>
      <c r="H550" s="219">
        <f t="shared" si="90"/>
        <v>677.22222222222217</v>
      </c>
      <c r="I550" s="219">
        <f t="shared" si="91"/>
        <v>0.22574074074074071</v>
      </c>
      <c r="J550" s="217"/>
      <c r="K550" s="220"/>
      <c r="L550" s="220"/>
      <c r="M550" s="221"/>
      <c r="N550" s="222">
        <f t="shared" si="85"/>
        <v>0</v>
      </c>
      <c r="O550" s="223"/>
      <c r="P550" s="224"/>
      <c r="Q550" s="224"/>
      <c r="R550" s="224"/>
      <c r="S550" s="224"/>
      <c r="T550" s="225"/>
      <c r="U550" s="226">
        <f t="shared" si="86"/>
        <v>0.45148148148148143</v>
      </c>
      <c r="V550" s="227"/>
      <c r="W550" s="228" t="str">
        <f t="shared" si="87"/>
        <v>0</v>
      </c>
      <c r="X550" s="509"/>
      <c r="Y550" s="229">
        <f t="shared" si="88"/>
        <v>0</v>
      </c>
    </row>
    <row r="551" spans="2:25" ht="18.75" customHeight="1">
      <c r="B551" s="515"/>
      <c r="C551" s="506"/>
      <c r="D551" s="216">
        <v>6</v>
      </c>
      <c r="E551" s="216" t="s">
        <v>8569</v>
      </c>
      <c r="F551" s="217">
        <v>1151</v>
      </c>
      <c r="G551" s="218">
        <f t="shared" si="89"/>
        <v>230.2</v>
      </c>
      <c r="H551" s="219">
        <f t="shared" si="90"/>
        <v>639.44444444444446</v>
      </c>
      <c r="I551" s="219">
        <f t="shared" si="91"/>
        <v>0.21314814814814814</v>
      </c>
      <c r="J551" s="217"/>
      <c r="K551" s="220"/>
      <c r="L551" s="220"/>
      <c r="M551" s="221"/>
      <c r="N551" s="222">
        <f t="shared" si="85"/>
        <v>0</v>
      </c>
      <c r="O551" s="223"/>
      <c r="P551" s="224"/>
      <c r="Q551" s="224"/>
      <c r="R551" s="224"/>
      <c r="S551" s="224"/>
      <c r="T551" s="225"/>
      <c r="U551" s="226">
        <f t="shared" si="86"/>
        <v>0.42629629629629628</v>
      </c>
      <c r="V551" s="227"/>
      <c r="W551" s="228" t="str">
        <f t="shared" si="87"/>
        <v>0</v>
      </c>
      <c r="X551" s="509"/>
      <c r="Y551" s="229">
        <f t="shared" si="88"/>
        <v>0</v>
      </c>
    </row>
    <row r="552" spans="2:25" ht="18.75" customHeight="1">
      <c r="B552" s="515"/>
      <c r="C552" s="506"/>
      <c r="D552" s="216">
        <v>7</v>
      </c>
      <c r="E552" s="216" t="s">
        <v>8570</v>
      </c>
      <c r="F552" s="217">
        <v>107</v>
      </c>
      <c r="G552" s="218">
        <f t="shared" si="89"/>
        <v>21.4</v>
      </c>
      <c r="H552" s="219">
        <f t="shared" si="90"/>
        <v>59.444444444444443</v>
      </c>
      <c r="I552" s="219">
        <f t="shared" si="91"/>
        <v>1.9814814814814813E-2</v>
      </c>
      <c r="J552" s="217"/>
      <c r="K552" s="220"/>
      <c r="L552" s="220"/>
      <c r="M552" s="221"/>
      <c r="N552" s="222">
        <f t="shared" si="85"/>
        <v>0</v>
      </c>
      <c r="O552" s="223"/>
      <c r="P552" s="224"/>
      <c r="Q552" s="224"/>
      <c r="R552" s="224"/>
      <c r="S552" s="224"/>
      <c r="T552" s="225"/>
      <c r="U552" s="226">
        <f t="shared" si="86"/>
        <v>3.9629629629629626E-2</v>
      </c>
      <c r="V552" s="227"/>
      <c r="W552" s="228" t="str">
        <f t="shared" si="87"/>
        <v>0</v>
      </c>
      <c r="X552" s="509"/>
      <c r="Y552" s="229">
        <f t="shared" si="88"/>
        <v>0</v>
      </c>
    </row>
    <row r="553" spans="2:25" ht="18.75" customHeight="1">
      <c r="B553" s="515"/>
      <c r="C553" s="506"/>
      <c r="D553" s="216"/>
      <c r="E553" s="216"/>
      <c r="F553" s="217"/>
      <c r="G553" s="218">
        <f t="shared" si="89"/>
        <v>0</v>
      </c>
      <c r="H553" s="219">
        <f t="shared" si="90"/>
        <v>0</v>
      </c>
      <c r="I553" s="219">
        <f t="shared" si="91"/>
        <v>0</v>
      </c>
      <c r="J553" s="217"/>
      <c r="K553" s="220"/>
      <c r="L553" s="220"/>
      <c r="M553" s="221"/>
      <c r="N553" s="222">
        <f t="shared" si="85"/>
        <v>0</v>
      </c>
      <c r="O553" s="223"/>
      <c r="P553" s="224"/>
      <c r="Q553" s="224"/>
      <c r="R553" s="224"/>
      <c r="S553" s="224"/>
      <c r="T553" s="225"/>
      <c r="U553" s="226">
        <f t="shared" si="86"/>
        <v>0</v>
      </c>
      <c r="V553" s="227"/>
      <c r="W553" s="228" t="str">
        <f t="shared" si="87"/>
        <v>0</v>
      </c>
      <c r="X553" s="509"/>
      <c r="Y553" s="229">
        <f t="shared" si="88"/>
        <v>0</v>
      </c>
    </row>
    <row r="554" spans="2:25" ht="18.75" customHeight="1">
      <c r="B554" s="515"/>
      <c r="C554" s="506"/>
      <c r="D554" s="216">
        <v>1</v>
      </c>
      <c r="E554" s="216" t="s">
        <v>8571</v>
      </c>
      <c r="F554" s="217">
        <v>2050</v>
      </c>
      <c r="G554" s="218">
        <f t="shared" si="89"/>
        <v>410</v>
      </c>
      <c r="H554" s="219">
        <f t="shared" si="90"/>
        <v>1138.8888888888889</v>
      </c>
      <c r="I554" s="219">
        <f t="shared" si="91"/>
        <v>0.37962962962962965</v>
      </c>
      <c r="J554" s="217"/>
      <c r="K554" s="220"/>
      <c r="L554" s="220"/>
      <c r="M554" s="221"/>
      <c r="N554" s="222">
        <f t="shared" si="85"/>
        <v>0</v>
      </c>
      <c r="O554" s="223"/>
      <c r="P554" s="224"/>
      <c r="Q554" s="224"/>
      <c r="R554" s="224"/>
      <c r="S554" s="224"/>
      <c r="T554" s="225"/>
      <c r="U554" s="226">
        <f t="shared" si="86"/>
        <v>0.7592592592592593</v>
      </c>
      <c r="V554" s="227"/>
      <c r="W554" s="228" t="str">
        <f t="shared" si="87"/>
        <v>0</v>
      </c>
      <c r="X554" s="509"/>
      <c r="Y554" s="229">
        <f t="shared" si="88"/>
        <v>0</v>
      </c>
    </row>
    <row r="555" spans="2:25" ht="18.75" customHeight="1">
      <c r="B555" s="515"/>
      <c r="C555" s="506"/>
      <c r="D555" s="216">
        <v>2</v>
      </c>
      <c r="E555" s="216" t="s">
        <v>8572</v>
      </c>
      <c r="F555" s="217">
        <v>600</v>
      </c>
      <c r="G555" s="218">
        <f t="shared" si="89"/>
        <v>120</v>
      </c>
      <c r="H555" s="219">
        <f t="shared" si="90"/>
        <v>333.33333333333331</v>
      </c>
      <c r="I555" s="219">
        <f t="shared" si="91"/>
        <v>0.1111111111111111</v>
      </c>
      <c r="J555" s="217"/>
      <c r="K555" s="220"/>
      <c r="L555" s="220"/>
      <c r="M555" s="221"/>
      <c r="N555" s="222">
        <f t="shared" si="85"/>
        <v>0</v>
      </c>
      <c r="O555" s="223"/>
      <c r="P555" s="224"/>
      <c r="Q555" s="224"/>
      <c r="R555" s="224"/>
      <c r="S555" s="224"/>
      <c r="T555" s="225"/>
      <c r="U555" s="226">
        <f t="shared" si="86"/>
        <v>0.22222222222222221</v>
      </c>
      <c r="V555" s="227"/>
      <c r="W555" s="228" t="str">
        <f t="shared" si="87"/>
        <v>0</v>
      </c>
      <c r="X555" s="509"/>
      <c r="Y555" s="229">
        <f t="shared" si="88"/>
        <v>0</v>
      </c>
    </row>
    <row r="556" spans="2:25" ht="18.75" customHeight="1">
      <c r="B556" s="515"/>
      <c r="C556" s="506"/>
      <c r="D556" s="216">
        <v>3</v>
      </c>
      <c r="E556" s="216" t="s">
        <v>8573</v>
      </c>
      <c r="F556" s="217">
        <v>312</v>
      </c>
      <c r="G556" s="218">
        <f t="shared" si="89"/>
        <v>62.4</v>
      </c>
      <c r="H556" s="219">
        <f t="shared" si="90"/>
        <v>173.33333333333334</v>
      </c>
      <c r="I556" s="219">
        <f t="shared" si="91"/>
        <v>5.7777777777777782E-2</v>
      </c>
      <c r="J556" s="217"/>
      <c r="K556" s="220"/>
      <c r="L556" s="220"/>
      <c r="M556" s="221"/>
      <c r="N556" s="222">
        <f t="shared" si="85"/>
        <v>0</v>
      </c>
      <c r="O556" s="223"/>
      <c r="P556" s="224"/>
      <c r="Q556" s="224"/>
      <c r="R556" s="224"/>
      <c r="S556" s="224"/>
      <c r="T556" s="225"/>
      <c r="U556" s="226">
        <f t="shared" si="86"/>
        <v>0.11555555555555556</v>
      </c>
      <c r="V556" s="227"/>
      <c r="W556" s="228" t="str">
        <f t="shared" si="87"/>
        <v>0</v>
      </c>
      <c r="X556" s="509"/>
      <c r="Y556" s="229">
        <f t="shared" si="88"/>
        <v>0</v>
      </c>
    </row>
    <row r="557" spans="2:25" ht="18.75" customHeight="1">
      <c r="B557" s="515"/>
      <c r="C557" s="506"/>
      <c r="D557" s="216">
        <v>4</v>
      </c>
      <c r="E557" s="216" t="s">
        <v>8574</v>
      </c>
      <c r="F557" s="217">
        <v>105</v>
      </c>
      <c r="G557" s="218">
        <f t="shared" si="89"/>
        <v>21</v>
      </c>
      <c r="H557" s="219">
        <f t="shared" si="90"/>
        <v>58.333333333333329</v>
      </c>
      <c r="I557" s="219">
        <f t="shared" si="91"/>
        <v>1.9444444444444441E-2</v>
      </c>
      <c r="J557" s="217"/>
      <c r="K557" s="220"/>
      <c r="L557" s="220"/>
      <c r="M557" s="221"/>
      <c r="N557" s="222">
        <f t="shared" si="85"/>
        <v>0</v>
      </c>
      <c r="O557" s="223"/>
      <c r="P557" s="224"/>
      <c r="Q557" s="224"/>
      <c r="R557" s="224"/>
      <c r="S557" s="224"/>
      <c r="T557" s="225"/>
      <c r="U557" s="226">
        <f t="shared" si="86"/>
        <v>3.8888888888888883E-2</v>
      </c>
      <c r="V557" s="227"/>
      <c r="W557" s="228" t="str">
        <f t="shared" si="87"/>
        <v>0</v>
      </c>
      <c r="X557" s="509"/>
      <c r="Y557" s="229">
        <f t="shared" si="88"/>
        <v>0</v>
      </c>
    </row>
    <row r="558" spans="2:25" ht="18.75" customHeight="1">
      <c r="B558" s="515"/>
      <c r="C558" s="506"/>
      <c r="D558" s="216">
        <v>5</v>
      </c>
      <c r="E558" s="216" t="s">
        <v>8575</v>
      </c>
      <c r="F558" s="217">
        <v>115</v>
      </c>
      <c r="G558" s="218">
        <f t="shared" si="89"/>
        <v>23</v>
      </c>
      <c r="H558" s="219">
        <f t="shared" si="90"/>
        <v>63.888888888888886</v>
      </c>
      <c r="I558" s="219">
        <f t="shared" si="91"/>
        <v>2.1296296296296296E-2</v>
      </c>
      <c r="J558" s="217"/>
      <c r="K558" s="220"/>
      <c r="L558" s="220"/>
      <c r="M558" s="221"/>
      <c r="N558" s="222">
        <f t="shared" si="85"/>
        <v>0</v>
      </c>
      <c r="O558" s="223"/>
      <c r="P558" s="224"/>
      <c r="Q558" s="224"/>
      <c r="R558" s="224"/>
      <c r="S558" s="224"/>
      <c r="T558" s="225"/>
      <c r="U558" s="226">
        <f t="shared" si="86"/>
        <v>4.2592592592592592E-2</v>
      </c>
      <c r="V558" s="227"/>
      <c r="W558" s="228" t="str">
        <f t="shared" si="87"/>
        <v>0</v>
      </c>
      <c r="X558" s="509"/>
      <c r="Y558" s="229">
        <f t="shared" si="88"/>
        <v>0</v>
      </c>
    </row>
    <row r="559" spans="2:25" ht="18.75" customHeight="1">
      <c r="B559" s="515"/>
      <c r="C559" s="506"/>
      <c r="D559" s="216">
        <v>6</v>
      </c>
      <c r="E559" s="216" t="s">
        <v>8576</v>
      </c>
      <c r="F559" s="217">
        <v>57</v>
      </c>
      <c r="G559" s="218">
        <f t="shared" si="89"/>
        <v>11.4</v>
      </c>
      <c r="H559" s="219">
        <f t="shared" si="90"/>
        <v>31.666666666666664</v>
      </c>
      <c r="I559" s="219">
        <f t="shared" si="91"/>
        <v>1.0555555555555554E-2</v>
      </c>
      <c r="J559" s="217"/>
      <c r="K559" s="220"/>
      <c r="L559" s="220"/>
      <c r="M559" s="221"/>
      <c r="N559" s="222">
        <f t="shared" si="85"/>
        <v>0</v>
      </c>
      <c r="O559" s="223"/>
      <c r="P559" s="224"/>
      <c r="Q559" s="224"/>
      <c r="R559" s="224"/>
      <c r="S559" s="224"/>
      <c r="T559" s="225"/>
      <c r="U559" s="226">
        <f t="shared" si="86"/>
        <v>2.1111111111111108E-2</v>
      </c>
      <c r="V559" s="227"/>
      <c r="W559" s="228" t="str">
        <f t="shared" si="87"/>
        <v>0</v>
      </c>
      <c r="X559" s="509"/>
      <c r="Y559" s="229">
        <f t="shared" si="88"/>
        <v>0</v>
      </c>
    </row>
    <row r="560" spans="2:25" ht="18.75" customHeight="1">
      <c r="B560" s="515"/>
      <c r="C560" s="506"/>
      <c r="D560" s="216">
        <v>7</v>
      </c>
      <c r="E560" s="216" t="s">
        <v>8577</v>
      </c>
      <c r="F560" s="217">
        <v>519</v>
      </c>
      <c r="G560" s="218">
        <f t="shared" si="89"/>
        <v>103.8</v>
      </c>
      <c r="H560" s="219">
        <f t="shared" si="90"/>
        <v>288.33333333333331</v>
      </c>
      <c r="I560" s="219">
        <f t="shared" si="91"/>
        <v>9.6111111111111105E-2</v>
      </c>
      <c r="J560" s="217"/>
      <c r="K560" s="220"/>
      <c r="L560" s="220"/>
      <c r="M560" s="221"/>
      <c r="N560" s="222">
        <f t="shared" si="85"/>
        <v>0</v>
      </c>
      <c r="O560" s="223"/>
      <c r="P560" s="224"/>
      <c r="Q560" s="224"/>
      <c r="R560" s="224"/>
      <c r="S560" s="224"/>
      <c r="T560" s="225"/>
      <c r="U560" s="226">
        <f t="shared" si="86"/>
        <v>0.19222222222222221</v>
      </c>
      <c r="V560" s="227"/>
      <c r="W560" s="228" t="str">
        <f t="shared" si="87"/>
        <v>0</v>
      </c>
      <c r="X560" s="509"/>
      <c r="Y560" s="229">
        <f t="shared" si="88"/>
        <v>0</v>
      </c>
    </row>
    <row r="561" spans="2:25" ht="18.75" customHeight="1">
      <c r="B561" s="515"/>
      <c r="C561" s="506"/>
      <c r="D561" s="216">
        <v>8</v>
      </c>
      <c r="E561" s="216" t="s">
        <v>3501</v>
      </c>
      <c r="F561" s="217">
        <v>117</v>
      </c>
      <c r="G561" s="218">
        <f t="shared" si="89"/>
        <v>23.4</v>
      </c>
      <c r="H561" s="219">
        <f t="shared" si="90"/>
        <v>65</v>
      </c>
      <c r="I561" s="219">
        <f t="shared" si="91"/>
        <v>2.1666666666666667E-2</v>
      </c>
      <c r="J561" s="217"/>
      <c r="K561" s="220" t="s">
        <v>8578</v>
      </c>
      <c r="L561" s="220"/>
      <c r="M561" s="221">
        <f>SUM(H554:H566)</f>
        <v>3610.5555555555552</v>
      </c>
      <c r="N561" s="222">
        <f t="shared" si="85"/>
        <v>72.211111111111109</v>
      </c>
      <c r="O561" s="223">
        <v>1</v>
      </c>
      <c r="P561" s="224" t="s">
        <v>12</v>
      </c>
      <c r="Q561" s="224" t="s">
        <v>8086</v>
      </c>
      <c r="R561" s="224" t="s">
        <v>1064</v>
      </c>
      <c r="S561" s="224"/>
      <c r="T561" s="225" t="s">
        <v>8108</v>
      </c>
      <c r="U561" s="226">
        <f t="shared" si="86"/>
        <v>4.3333333333333335E-2</v>
      </c>
      <c r="V561" s="227">
        <f>SUM(U554:U566)</f>
        <v>2.4070370370370369</v>
      </c>
      <c r="W561" s="228" t="str">
        <f t="shared" si="87"/>
        <v>2</v>
      </c>
      <c r="X561" s="509"/>
      <c r="Y561" s="229">
        <f t="shared" si="88"/>
        <v>1</v>
      </c>
    </row>
    <row r="562" spans="2:25" ht="18.75" customHeight="1">
      <c r="B562" s="515"/>
      <c r="C562" s="506"/>
      <c r="D562" s="216">
        <v>9</v>
      </c>
      <c r="E562" s="216" t="s">
        <v>8579</v>
      </c>
      <c r="F562" s="217">
        <v>1100</v>
      </c>
      <c r="G562" s="218">
        <f t="shared" si="89"/>
        <v>220</v>
      </c>
      <c r="H562" s="219">
        <f t="shared" si="90"/>
        <v>611.11111111111109</v>
      </c>
      <c r="I562" s="219">
        <f t="shared" si="91"/>
        <v>0.20370370370370369</v>
      </c>
      <c r="J562" s="217"/>
      <c r="K562" s="220"/>
      <c r="L562" s="220"/>
      <c r="M562" s="221"/>
      <c r="N562" s="222">
        <f t="shared" si="85"/>
        <v>0</v>
      </c>
      <c r="O562" s="223"/>
      <c r="P562" s="224"/>
      <c r="Q562" s="224"/>
      <c r="R562" s="224"/>
      <c r="S562" s="224"/>
      <c r="T562" s="225"/>
      <c r="U562" s="226">
        <f t="shared" si="86"/>
        <v>0.40740740740740738</v>
      </c>
      <c r="V562" s="227"/>
      <c r="W562" s="228" t="str">
        <f t="shared" si="87"/>
        <v>0</v>
      </c>
      <c r="X562" s="509"/>
      <c r="Y562" s="229">
        <f t="shared" si="88"/>
        <v>0</v>
      </c>
    </row>
    <row r="563" spans="2:25" ht="18.75" customHeight="1">
      <c r="B563" s="515"/>
      <c r="C563" s="506"/>
      <c r="D563" s="216">
        <v>10</v>
      </c>
      <c r="E563" s="216" t="s">
        <v>8580</v>
      </c>
      <c r="F563" s="217">
        <v>101</v>
      </c>
      <c r="G563" s="218">
        <f t="shared" si="89"/>
        <v>20.2</v>
      </c>
      <c r="H563" s="219">
        <f t="shared" si="90"/>
        <v>56.111111111111107</v>
      </c>
      <c r="I563" s="219">
        <f t="shared" si="91"/>
        <v>1.8703703703703702E-2</v>
      </c>
      <c r="J563" s="217"/>
      <c r="K563" s="220"/>
      <c r="L563" s="220"/>
      <c r="M563" s="221"/>
      <c r="N563" s="222">
        <f t="shared" si="85"/>
        <v>0</v>
      </c>
      <c r="O563" s="223"/>
      <c r="P563" s="224"/>
      <c r="Q563" s="224"/>
      <c r="R563" s="224"/>
      <c r="S563" s="224"/>
      <c r="T563" s="225"/>
      <c r="U563" s="226">
        <f t="shared" si="86"/>
        <v>3.7407407407407403E-2</v>
      </c>
      <c r="V563" s="227"/>
      <c r="W563" s="228" t="str">
        <f t="shared" si="87"/>
        <v>0</v>
      </c>
      <c r="X563" s="509"/>
      <c r="Y563" s="229">
        <f t="shared" si="88"/>
        <v>0</v>
      </c>
    </row>
    <row r="564" spans="2:25" ht="18.75" customHeight="1">
      <c r="B564" s="515"/>
      <c r="C564" s="506"/>
      <c r="D564" s="216">
        <v>11</v>
      </c>
      <c r="E564" s="216" t="s">
        <v>8581</v>
      </c>
      <c r="F564" s="217">
        <v>250</v>
      </c>
      <c r="G564" s="218">
        <f t="shared" si="89"/>
        <v>50</v>
      </c>
      <c r="H564" s="219">
        <f t="shared" si="90"/>
        <v>138.88888888888889</v>
      </c>
      <c r="I564" s="219">
        <f t="shared" si="91"/>
        <v>4.6296296296296294E-2</v>
      </c>
      <c r="J564" s="217"/>
      <c r="K564" s="220"/>
      <c r="L564" s="220"/>
      <c r="M564" s="221"/>
      <c r="N564" s="222">
        <f t="shared" si="85"/>
        <v>0</v>
      </c>
      <c r="O564" s="223"/>
      <c r="P564" s="224"/>
      <c r="Q564" s="224"/>
      <c r="R564" s="224"/>
      <c r="S564" s="224"/>
      <c r="T564" s="225"/>
      <c r="U564" s="226">
        <f t="shared" si="86"/>
        <v>9.2592592592592587E-2</v>
      </c>
      <c r="V564" s="227"/>
      <c r="W564" s="228" t="str">
        <f t="shared" si="87"/>
        <v>0</v>
      </c>
      <c r="X564" s="509"/>
      <c r="Y564" s="229">
        <f t="shared" si="88"/>
        <v>0</v>
      </c>
    </row>
    <row r="565" spans="2:25" ht="18.75" customHeight="1">
      <c r="B565" s="515"/>
      <c r="C565" s="506"/>
      <c r="D565" s="216">
        <v>12</v>
      </c>
      <c r="E565" s="216" t="s">
        <v>8582</v>
      </c>
      <c r="F565" s="217">
        <v>1016</v>
      </c>
      <c r="G565" s="218">
        <f t="shared" si="89"/>
        <v>203.2</v>
      </c>
      <c r="H565" s="219">
        <f t="shared" si="90"/>
        <v>564.44444444444446</v>
      </c>
      <c r="I565" s="219">
        <f t="shared" si="91"/>
        <v>0.18814814814814815</v>
      </c>
      <c r="J565" s="217"/>
      <c r="K565" s="220"/>
      <c r="L565" s="220"/>
      <c r="M565" s="221"/>
      <c r="N565" s="222">
        <f t="shared" si="85"/>
        <v>0</v>
      </c>
      <c r="O565" s="223"/>
      <c r="P565" s="224"/>
      <c r="Q565" s="224"/>
      <c r="R565" s="224"/>
      <c r="S565" s="224"/>
      <c r="T565" s="225"/>
      <c r="U565" s="226">
        <f t="shared" si="86"/>
        <v>0.3762962962962963</v>
      </c>
      <c r="V565" s="227"/>
      <c r="W565" s="228" t="str">
        <f t="shared" si="87"/>
        <v>0</v>
      </c>
      <c r="X565" s="509"/>
      <c r="Y565" s="229">
        <f t="shared" si="88"/>
        <v>0</v>
      </c>
    </row>
    <row r="566" spans="2:25" ht="18.75" customHeight="1">
      <c r="B566" s="515"/>
      <c r="C566" s="506"/>
      <c r="D566" s="216">
        <v>13</v>
      </c>
      <c r="E566" s="216" t="s">
        <v>8583</v>
      </c>
      <c r="F566" s="217">
        <v>157</v>
      </c>
      <c r="G566" s="218">
        <f t="shared" si="89"/>
        <v>31.4</v>
      </c>
      <c r="H566" s="219">
        <f t="shared" si="90"/>
        <v>87.222222222222214</v>
      </c>
      <c r="I566" s="219">
        <f t="shared" si="91"/>
        <v>2.9074074074074072E-2</v>
      </c>
      <c r="J566" s="217"/>
      <c r="K566" s="220"/>
      <c r="L566" s="220"/>
      <c r="M566" s="221"/>
      <c r="N566" s="222">
        <f t="shared" si="85"/>
        <v>0</v>
      </c>
      <c r="O566" s="223"/>
      <c r="P566" s="224"/>
      <c r="Q566" s="224"/>
      <c r="R566" s="224"/>
      <c r="S566" s="224"/>
      <c r="T566" s="225"/>
      <c r="U566" s="226">
        <f t="shared" si="86"/>
        <v>5.8148148148148143E-2</v>
      </c>
      <c r="V566" s="227"/>
      <c r="W566" s="228" t="str">
        <f t="shared" si="87"/>
        <v>0</v>
      </c>
      <c r="X566" s="509"/>
      <c r="Y566" s="229">
        <f t="shared" si="88"/>
        <v>0</v>
      </c>
    </row>
    <row r="567" spans="2:25" ht="18.75" customHeight="1">
      <c r="B567" s="515"/>
      <c r="C567" s="506"/>
      <c r="D567" s="216"/>
      <c r="E567" s="216"/>
      <c r="F567" s="217"/>
      <c r="G567" s="218">
        <f t="shared" si="89"/>
        <v>0</v>
      </c>
      <c r="H567" s="219">
        <f t="shared" si="90"/>
        <v>0</v>
      </c>
      <c r="I567" s="219">
        <f t="shared" si="91"/>
        <v>0</v>
      </c>
      <c r="J567" s="217"/>
      <c r="K567" s="220"/>
      <c r="L567" s="220"/>
      <c r="M567" s="221"/>
      <c r="N567" s="222">
        <f t="shared" si="85"/>
        <v>0</v>
      </c>
      <c r="O567" s="223"/>
      <c r="P567" s="224"/>
      <c r="Q567" s="224"/>
      <c r="R567" s="224"/>
      <c r="S567" s="224"/>
      <c r="T567" s="225"/>
      <c r="U567" s="226">
        <f t="shared" si="86"/>
        <v>0</v>
      </c>
      <c r="V567" s="227"/>
      <c r="W567" s="228" t="str">
        <f t="shared" si="87"/>
        <v>0</v>
      </c>
      <c r="X567" s="509"/>
      <c r="Y567" s="229">
        <f t="shared" si="88"/>
        <v>0</v>
      </c>
    </row>
    <row r="568" spans="2:25" ht="18.75" customHeight="1">
      <c r="B568" s="516"/>
      <c r="C568" s="507"/>
      <c r="D568" s="216"/>
      <c r="E568" s="216"/>
      <c r="F568" s="217"/>
      <c r="G568" s="218">
        <f t="shared" si="89"/>
        <v>0</v>
      </c>
      <c r="H568" s="219">
        <f t="shared" si="90"/>
        <v>0</v>
      </c>
      <c r="I568" s="219">
        <f t="shared" si="91"/>
        <v>0</v>
      </c>
      <c r="J568" s="217"/>
      <c r="K568" s="220"/>
      <c r="L568" s="220"/>
      <c r="M568" s="232"/>
      <c r="N568" s="222">
        <f t="shared" si="85"/>
        <v>0</v>
      </c>
      <c r="O568" s="231"/>
      <c r="P568" s="231"/>
      <c r="Q568" s="231"/>
      <c r="R568" s="231"/>
      <c r="S568" s="231"/>
      <c r="T568" s="225"/>
      <c r="U568" s="226">
        <f t="shared" si="86"/>
        <v>0</v>
      </c>
      <c r="V568" s="227"/>
      <c r="W568" s="228" t="str">
        <f t="shared" si="87"/>
        <v>0</v>
      </c>
      <c r="X568" s="510"/>
      <c r="Y568" s="229">
        <f t="shared" si="88"/>
        <v>0</v>
      </c>
    </row>
    <row r="569" spans="2:25">
      <c r="B569" s="233"/>
      <c r="C569" s="234" t="s">
        <v>111</v>
      </c>
      <c r="D569" s="235"/>
      <c r="E569" s="236">
        <f>COUNTA(E538:E568)</f>
        <v>27</v>
      </c>
      <c r="F569" s="236">
        <f>SUM(F538:F568)</f>
        <v>16910</v>
      </c>
      <c r="G569" s="236">
        <f>SUM(G538:G568)</f>
        <v>3382</v>
      </c>
      <c r="H569" s="236">
        <f>SUM(H538:H568)</f>
        <v>9394.4444444444434</v>
      </c>
      <c r="I569" s="236">
        <f>SUM(I538:I568)</f>
        <v>3.1314814814814813</v>
      </c>
      <c r="J569" s="236">
        <f>COUNTA(J538:J568)</f>
        <v>1</v>
      </c>
      <c r="K569" s="236">
        <f>COUNTA(K538:K568)</f>
        <v>3</v>
      </c>
      <c r="L569" s="236">
        <f>COUNTA(L538:L568)</f>
        <v>0</v>
      </c>
      <c r="M569" s="236">
        <f>SUM(M538:M568)</f>
        <v>9394.4444444444434</v>
      </c>
      <c r="N569" s="236">
        <f>SUM(N538:N568)</f>
        <v>187.88888888888889</v>
      </c>
      <c r="O569" s="237"/>
      <c r="P569" s="238">
        <f>COUNTIF(P538:P568, "YES")</f>
        <v>0</v>
      </c>
      <c r="Q569" s="237"/>
      <c r="R569" s="237"/>
      <c r="S569" s="237"/>
      <c r="T569" s="237"/>
      <c r="U569" s="236">
        <f>SUM(U538:U568)</f>
        <v>6.2629629629629626</v>
      </c>
      <c r="V569" s="236">
        <f>SUM(V538:V568)</f>
        <v>6.2629629629629626</v>
      </c>
      <c r="W569" s="236">
        <f t="array" ref="W569">SUM(ABS(W538:W568))</f>
        <v>6</v>
      </c>
      <c r="X569" s="238" t="str">
        <f>IF(X538&lt;0.2, "0", IF(X538&lt;=2, "2", IF(X538&gt;2, ROUND(X538,0))))</f>
        <v>2</v>
      </c>
      <c r="Y569" s="236">
        <f>SUM(Y538:Y568)</f>
        <v>3</v>
      </c>
    </row>
    <row r="570" spans="2:25" ht="18.75" customHeight="1">
      <c r="B570" s="514">
        <v>7</v>
      </c>
      <c r="C570" s="505" t="s">
        <v>8584</v>
      </c>
      <c r="D570" s="216">
        <v>1</v>
      </c>
      <c r="E570" s="216" t="s">
        <v>8585</v>
      </c>
      <c r="F570" s="217">
        <v>1380</v>
      </c>
      <c r="G570" s="218">
        <f t="shared" ref="G570" si="92">F570/$G$15</f>
        <v>276</v>
      </c>
      <c r="H570" s="219">
        <f t="shared" ref="H570" si="93">F570/$H$15</f>
        <v>766.66666666666663</v>
      </c>
      <c r="I570" s="219">
        <f t="shared" ref="I570" si="94">H570/$I$15</f>
        <v>0.25555555555555554</v>
      </c>
      <c r="K570" s="220"/>
      <c r="L570" s="220"/>
      <c r="M570" s="221"/>
      <c r="N570" s="222">
        <f t="shared" ref="N570:N612" si="95">M570/$N$15</f>
        <v>0</v>
      </c>
      <c r="O570" s="223"/>
      <c r="P570" s="224"/>
      <c r="Q570" s="224"/>
      <c r="R570" s="224"/>
      <c r="S570" s="224"/>
      <c r="T570" s="225"/>
      <c r="U570" s="226">
        <f t="shared" ref="U570:U612" si="96">H570/$U$15</f>
        <v>0.51111111111111107</v>
      </c>
      <c r="V570" s="227"/>
      <c r="W570" s="228" t="str">
        <f t="shared" ref="W570:W612" si="97">IF(V570&lt;1,"0",IF(V570&lt;5,"2",IF(V570&gt;=5,"6")))</f>
        <v>0</v>
      </c>
      <c r="X570" s="508">
        <f>K613/$X$15</f>
        <v>1.6666666666666667</v>
      </c>
      <c r="Y570" s="229">
        <f t="shared" ref="Y570:Y612" si="98">W570/2</f>
        <v>0</v>
      </c>
    </row>
    <row r="571" spans="2:25" ht="18.75" customHeight="1">
      <c r="B571" s="515"/>
      <c r="C571" s="506"/>
      <c r="D571" s="216">
        <v>2</v>
      </c>
      <c r="E571" s="216" t="s">
        <v>8586</v>
      </c>
      <c r="F571" s="217">
        <v>250</v>
      </c>
      <c r="G571" s="218">
        <f t="shared" ref="G571:G612" si="99">F571/$G$15</f>
        <v>50</v>
      </c>
      <c r="H571" s="219">
        <f t="shared" ref="H571:H612" si="100">F571/$H$15</f>
        <v>138.88888888888889</v>
      </c>
      <c r="I571" s="219">
        <f t="shared" ref="I571:I612" si="101">H571/$I$15</f>
        <v>4.6296296296296294E-2</v>
      </c>
      <c r="J571" s="217"/>
      <c r="K571" s="220"/>
      <c r="L571" s="220"/>
      <c r="M571" s="221"/>
      <c r="N571" s="222">
        <f t="shared" si="95"/>
        <v>0</v>
      </c>
      <c r="O571" s="223"/>
      <c r="P571" s="224"/>
      <c r="Q571" s="224"/>
      <c r="R571" s="224"/>
      <c r="S571" s="224"/>
      <c r="T571" s="225"/>
      <c r="U571" s="226">
        <f t="shared" si="96"/>
        <v>9.2592592592592587E-2</v>
      </c>
      <c r="V571" s="227"/>
      <c r="W571" s="228" t="str">
        <f t="shared" si="97"/>
        <v>0</v>
      </c>
      <c r="X571" s="509"/>
      <c r="Y571" s="229">
        <f t="shared" si="98"/>
        <v>0</v>
      </c>
    </row>
    <row r="572" spans="2:25" ht="18.75" customHeight="1">
      <c r="B572" s="515"/>
      <c r="C572" s="506"/>
      <c r="D572" s="216">
        <v>3</v>
      </c>
      <c r="E572" s="216" t="s">
        <v>8587</v>
      </c>
      <c r="F572" s="217">
        <v>145</v>
      </c>
      <c r="G572" s="218">
        <f t="shared" si="99"/>
        <v>29</v>
      </c>
      <c r="H572" s="219">
        <f t="shared" si="100"/>
        <v>80.555555555555557</v>
      </c>
      <c r="I572" s="219">
        <f t="shared" si="101"/>
        <v>2.6851851851851852E-2</v>
      </c>
      <c r="J572" s="217" t="s">
        <v>8588</v>
      </c>
      <c r="K572" s="217" t="s">
        <v>8588</v>
      </c>
      <c r="L572" s="220"/>
      <c r="M572" s="221">
        <f>SUM(H570:H576)</f>
        <v>3291.1111111111113</v>
      </c>
      <c r="N572" s="222">
        <f t="shared" si="95"/>
        <v>65.822222222222223</v>
      </c>
      <c r="O572" s="223">
        <v>2</v>
      </c>
      <c r="P572" s="224" t="s">
        <v>12</v>
      </c>
      <c r="Q572" s="224" t="s">
        <v>8086</v>
      </c>
      <c r="R572" s="224" t="s">
        <v>1064</v>
      </c>
      <c r="S572" s="224"/>
      <c r="T572" s="225" t="s">
        <v>8108</v>
      </c>
      <c r="U572" s="226">
        <f t="shared" si="96"/>
        <v>5.3703703703703705E-2</v>
      </c>
      <c r="V572" s="227">
        <f>SUM(U570:U576)</f>
        <v>2.1940740740740736</v>
      </c>
      <c r="W572" s="228" t="str">
        <f t="shared" si="97"/>
        <v>2</v>
      </c>
      <c r="X572" s="509"/>
      <c r="Y572" s="229">
        <f t="shared" si="98"/>
        <v>1</v>
      </c>
    </row>
    <row r="573" spans="2:25" ht="18.75" customHeight="1">
      <c r="B573" s="515"/>
      <c r="C573" s="506"/>
      <c r="D573" s="216">
        <v>4</v>
      </c>
      <c r="E573" s="216" t="s">
        <v>8589</v>
      </c>
      <c r="F573" s="217">
        <v>2100</v>
      </c>
      <c r="G573" s="218">
        <f t="shared" si="99"/>
        <v>420</v>
      </c>
      <c r="H573" s="219">
        <f t="shared" si="100"/>
        <v>1166.6666666666667</v>
      </c>
      <c r="I573" s="219">
        <f t="shared" si="101"/>
        <v>0.3888888888888889</v>
      </c>
      <c r="J573" s="217"/>
      <c r="K573" s="220"/>
      <c r="L573" s="220"/>
      <c r="M573" s="221"/>
      <c r="N573" s="222">
        <f t="shared" si="95"/>
        <v>0</v>
      </c>
      <c r="O573" s="223"/>
      <c r="P573" s="224"/>
      <c r="Q573" s="224"/>
      <c r="R573" s="224"/>
      <c r="S573" s="224"/>
      <c r="T573" s="225"/>
      <c r="U573" s="226">
        <f t="shared" si="96"/>
        <v>0.77777777777777779</v>
      </c>
      <c r="V573" s="227"/>
      <c r="W573" s="228" t="str">
        <f t="shared" si="97"/>
        <v>0</v>
      </c>
      <c r="X573" s="509"/>
      <c r="Y573" s="229">
        <f t="shared" si="98"/>
        <v>0</v>
      </c>
    </row>
    <row r="574" spans="2:25" ht="18.75" customHeight="1">
      <c r="B574" s="515"/>
      <c r="C574" s="506"/>
      <c r="D574" s="216">
        <v>5</v>
      </c>
      <c r="E574" s="216" t="s">
        <v>8590</v>
      </c>
      <c r="F574" s="217">
        <v>720</v>
      </c>
      <c r="G574" s="218">
        <f t="shared" si="99"/>
        <v>144</v>
      </c>
      <c r="H574" s="219">
        <f t="shared" si="100"/>
        <v>400</v>
      </c>
      <c r="I574" s="219">
        <f t="shared" si="101"/>
        <v>0.13333333333333333</v>
      </c>
      <c r="J574" s="217"/>
      <c r="K574" s="220"/>
      <c r="L574" s="220"/>
      <c r="M574" s="221"/>
      <c r="N574" s="222">
        <f t="shared" si="95"/>
        <v>0</v>
      </c>
      <c r="O574" s="223"/>
      <c r="P574" s="224"/>
      <c r="Q574" s="224"/>
      <c r="R574" s="224"/>
      <c r="S574" s="224"/>
      <c r="T574" s="225"/>
      <c r="U574" s="226">
        <f t="shared" si="96"/>
        <v>0.26666666666666666</v>
      </c>
      <c r="V574" s="227"/>
      <c r="W574" s="228" t="str">
        <f t="shared" si="97"/>
        <v>0</v>
      </c>
      <c r="X574" s="509"/>
      <c r="Y574" s="229">
        <f t="shared" si="98"/>
        <v>0</v>
      </c>
    </row>
    <row r="575" spans="2:25" ht="18.75" customHeight="1">
      <c r="B575" s="515"/>
      <c r="C575" s="506"/>
      <c r="D575" s="216">
        <v>6</v>
      </c>
      <c r="E575" s="216" t="s">
        <v>8591</v>
      </c>
      <c r="F575" s="217">
        <v>1274</v>
      </c>
      <c r="G575" s="218">
        <f t="shared" si="99"/>
        <v>254.8</v>
      </c>
      <c r="H575" s="219">
        <f t="shared" si="100"/>
        <v>707.77777777777771</v>
      </c>
      <c r="I575" s="219">
        <f t="shared" si="101"/>
        <v>0.2359259259259259</v>
      </c>
      <c r="J575" s="217"/>
      <c r="K575" s="220"/>
      <c r="L575" s="220"/>
      <c r="M575" s="221"/>
      <c r="N575" s="222">
        <f t="shared" si="95"/>
        <v>0</v>
      </c>
      <c r="O575" s="223"/>
      <c r="P575" s="224"/>
      <c r="Q575" s="224"/>
      <c r="R575" s="224"/>
      <c r="S575" s="224"/>
      <c r="T575" s="225"/>
      <c r="U575" s="226">
        <f t="shared" si="96"/>
        <v>0.4718518518518518</v>
      </c>
      <c r="V575" s="227"/>
      <c r="W575" s="228" t="str">
        <f t="shared" si="97"/>
        <v>0</v>
      </c>
      <c r="X575" s="509"/>
      <c r="Y575" s="229">
        <f t="shared" si="98"/>
        <v>0</v>
      </c>
    </row>
    <row r="576" spans="2:25" ht="18.75" customHeight="1">
      <c r="B576" s="515"/>
      <c r="C576" s="506"/>
      <c r="D576" s="216">
        <v>7</v>
      </c>
      <c r="E576" s="216" t="s">
        <v>8592</v>
      </c>
      <c r="F576" s="217">
        <v>55</v>
      </c>
      <c r="G576" s="218">
        <f t="shared" si="99"/>
        <v>11</v>
      </c>
      <c r="H576" s="219">
        <f t="shared" si="100"/>
        <v>30.555555555555554</v>
      </c>
      <c r="I576" s="219">
        <f t="shared" si="101"/>
        <v>1.0185185185185184E-2</v>
      </c>
      <c r="J576" s="217"/>
      <c r="K576" s="220"/>
      <c r="L576" s="220"/>
      <c r="M576" s="221"/>
      <c r="N576" s="222">
        <f t="shared" si="95"/>
        <v>0</v>
      </c>
      <c r="O576" s="223"/>
      <c r="P576" s="224"/>
      <c r="Q576" s="224"/>
      <c r="R576" s="224"/>
      <c r="S576" s="224"/>
      <c r="T576" s="225"/>
      <c r="U576" s="226">
        <f t="shared" si="96"/>
        <v>2.0370370370370369E-2</v>
      </c>
      <c r="V576" s="227"/>
      <c r="W576" s="228" t="str">
        <f t="shared" si="97"/>
        <v>0</v>
      </c>
      <c r="X576" s="509"/>
      <c r="Y576" s="229">
        <f t="shared" si="98"/>
        <v>0</v>
      </c>
    </row>
    <row r="577" spans="2:25" ht="18.75" customHeight="1">
      <c r="B577" s="515"/>
      <c r="C577" s="506"/>
      <c r="D577" s="216"/>
      <c r="F577" s="217"/>
      <c r="G577" s="218">
        <f t="shared" si="99"/>
        <v>0</v>
      </c>
      <c r="H577" s="219">
        <f t="shared" si="100"/>
        <v>0</v>
      </c>
      <c r="I577" s="219">
        <f t="shared" si="101"/>
        <v>0</v>
      </c>
      <c r="J577" s="217"/>
      <c r="K577" s="220"/>
      <c r="L577" s="220"/>
      <c r="M577" s="221"/>
      <c r="N577" s="222">
        <f t="shared" si="95"/>
        <v>0</v>
      </c>
      <c r="O577" s="223"/>
      <c r="P577" s="224"/>
      <c r="Q577" s="224"/>
      <c r="R577" s="224"/>
      <c r="S577" s="224"/>
      <c r="T577" s="225"/>
      <c r="U577" s="226">
        <f t="shared" si="96"/>
        <v>0</v>
      </c>
      <c r="V577" s="227"/>
      <c r="W577" s="228" t="str">
        <f t="shared" si="97"/>
        <v>0</v>
      </c>
      <c r="X577" s="509"/>
      <c r="Y577" s="229">
        <f t="shared" si="98"/>
        <v>0</v>
      </c>
    </row>
    <row r="578" spans="2:25" ht="18.75" customHeight="1">
      <c r="B578" s="515"/>
      <c r="C578" s="506"/>
      <c r="D578" s="216">
        <v>1</v>
      </c>
      <c r="E578" s="216" t="s">
        <v>8593</v>
      </c>
      <c r="F578" s="217">
        <v>40</v>
      </c>
      <c r="G578" s="218">
        <f t="shared" si="99"/>
        <v>8</v>
      </c>
      <c r="H578" s="219">
        <f t="shared" si="100"/>
        <v>22.222222222222221</v>
      </c>
      <c r="I578" s="219">
        <f t="shared" si="101"/>
        <v>7.4074074074074068E-3</v>
      </c>
      <c r="J578" s="217"/>
      <c r="K578" s="220"/>
      <c r="L578" s="220"/>
      <c r="M578" s="221"/>
      <c r="N578" s="222">
        <f t="shared" si="95"/>
        <v>0</v>
      </c>
      <c r="O578" s="223"/>
      <c r="P578" s="224"/>
      <c r="Q578" s="224"/>
      <c r="R578" s="224"/>
      <c r="S578" s="224"/>
      <c r="T578" s="225"/>
      <c r="U578" s="226">
        <f t="shared" si="96"/>
        <v>1.4814814814814814E-2</v>
      </c>
      <c r="V578" s="227"/>
      <c r="W578" s="228" t="str">
        <f t="shared" si="97"/>
        <v>0</v>
      </c>
      <c r="X578" s="509"/>
      <c r="Y578" s="229">
        <f t="shared" si="98"/>
        <v>0</v>
      </c>
    </row>
    <row r="579" spans="2:25" ht="18.75" customHeight="1">
      <c r="B579" s="515"/>
      <c r="C579" s="506"/>
      <c r="D579" s="216">
        <v>2</v>
      </c>
      <c r="E579" s="216" t="s">
        <v>8594</v>
      </c>
      <c r="F579" s="217">
        <v>1000</v>
      </c>
      <c r="G579" s="218">
        <f t="shared" si="99"/>
        <v>200</v>
      </c>
      <c r="H579" s="219">
        <f t="shared" si="100"/>
        <v>555.55555555555554</v>
      </c>
      <c r="I579" s="219">
        <f t="shared" si="101"/>
        <v>0.18518518518518517</v>
      </c>
      <c r="J579" s="217"/>
      <c r="K579" s="220"/>
      <c r="L579" s="220"/>
      <c r="M579" s="221"/>
      <c r="N579" s="222">
        <f t="shared" si="95"/>
        <v>0</v>
      </c>
      <c r="O579" s="223"/>
      <c r="P579" s="224"/>
      <c r="Q579" s="224"/>
      <c r="R579" s="224"/>
      <c r="S579" s="224"/>
      <c r="T579" s="225"/>
      <c r="U579" s="226">
        <f t="shared" si="96"/>
        <v>0.37037037037037035</v>
      </c>
      <c r="V579" s="227"/>
      <c r="W579" s="228" t="str">
        <f t="shared" si="97"/>
        <v>0</v>
      </c>
      <c r="X579" s="509"/>
      <c r="Y579" s="229">
        <f t="shared" si="98"/>
        <v>0</v>
      </c>
    </row>
    <row r="580" spans="2:25" ht="18.75" customHeight="1">
      <c r="B580" s="515"/>
      <c r="C580" s="506"/>
      <c r="D580" s="216">
        <v>3</v>
      </c>
      <c r="E580" s="216" t="s">
        <v>8595</v>
      </c>
      <c r="F580" s="217">
        <v>900</v>
      </c>
      <c r="G580" s="218">
        <f t="shared" si="99"/>
        <v>180</v>
      </c>
      <c r="H580" s="219">
        <f t="shared" si="100"/>
        <v>500</v>
      </c>
      <c r="I580" s="219">
        <f t="shared" si="101"/>
        <v>0.16666666666666666</v>
      </c>
      <c r="J580" s="217" t="s">
        <v>8596</v>
      </c>
      <c r="K580" s="217" t="s">
        <v>8596</v>
      </c>
      <c r="L580" s="220"/>
      <c r="M580" s="221">
        <f>SUM(H578:H587)</f>
        <v>2945.5555555555552</v>
      </c>
      <c r="N580" s="222">
        <f t="shared" si="95"/>
        <v>58.911111111111104</v>
      </c>
      <c r="O580" s="223">
        <v>1</v>
      </c>
      <c r="P580" s="224" t="s">
        <v>12</v>
      </c>
      <c r="Q580" s="224" t="s">
        <v>8086</v>
      </c>
      <c r="R580" s="224" t="s">
        <v>1064</v>
      </c>
      <c r="S580" s="224"/>
      <c r="T580" s="225" t="s">
        <v>8108</v>
      </c>
      <c r="U580" s="226">
        <f t="shared" si="96"/>
        <v>0.33333333333333331</v>
      </c>
      <c r="V580" s="227">
        <f>SUM(U578:U587)</f>
        <v>1.9637037037037037</v>
      </c>
      <c r="W580" s="228" t="str">
        <f t="shared" si="97"/>
        <v>2</v>
      </c>
      <c r="X580" s="509"/>
      <c r="Y580" s="229">
        <f t="shared" si="98"/>
        <v>1</v>
      </c>
    </row>
    <row r="581" spans="2:25" ht="18.75" customHeight="1">
      <c r="B581" s="515"/>
      <c r="C581" s="506"/>
      <c r="D581" s="216">
        <v>4</v>
      </c>
      <c r="E581" s="216" t="s">
        <v>8597</v>
      </c>
      <c r="F581" s="217">
        <v>210</v>
      </c>
      <c r="G581" s="218">
        <f t="shared" si="99"/>
        <v>42</v>
      </c>
      <c r="H581" s="219">
        <f t="shared" si="100"/>
        <v>116.66666666666666</v>
      </c>
      <c r="I581" s="219">
        <f t="shared" si="101"/>
        <v>3.8888888888888883E-2</v>
      </c>
      <c r="J581" s="217"/>
      <c r="K581" s="220"/>
      <c r="L581" s="220"/>
      <c r="M581" s="221"/>
      <c r="N581" s="222">
        <f t="shared" si="95"/>
        <v>0</v>
      </c>
      <c r="O581" s="223"/>
      <c r="P581" s="224"/>
      <c r="Q581" s="224"/>
      <c r="R581" s="224"/>
      <c r="S581" s="224"/>
      <c r="T581" s="225"/>
      <c r="U581" s="226">
        <f t="shared" si="96"/>
        <v>7.7777777777777765E-2</v>
      </c>
      <c r="V581" s="227"/>
      <c r="W581" s="228" t="str">
        <f t="shared" si="97"/>
        <v>0</v>
      </c>
      <c r="X581" s="509"/>
      <c r="Y581" s="229">
        <f t="shared" si="98"/>
        <v>0</v>
      </c>
    </row>
    <row r="582" spans="2:25" ht="18.75" customHeight="1">
      <c r="B582" s="515"/>
      <c r="C582" s="506"/>
      <c r="D582" s="216">
        <v>5</v>
      </c>
      <c r="E582" s="216" t="s">
        <v>8598</v>
      </c>
      <c r="F582" s="217">
        <v>1167</v>
      </c>
      <c r="G582" s="218">
        <f t="shared" si="99"/>
        <v>233.4</v>
      </c>
      <c r="H582" s="219">
        <f t="shared" si="100"/>
        <v>648.33333333333337</v>
      </c>
      <c r="I582" s="219">
        <f t="shared" si="101"/>
        <v>0.21611111111111111</v>
      </c>
      <c r="J582" s="217"/>
      <c r="K582" s="220"/>
      <c r="L582" s="220"/>
      <c r="M582" s="221"/>
      <c r="N582" s="222">
        <f t="shared" si="95"/>
        <v>0</v>
      </c>
      <c r="O582" s="223"/>
      <c r="P582" s="224"/>
      <c r="Q582" s="224"/>
      <c r="R582" s="224"/>
      <c r="S582" s="224"/>
      <c r="T582" s="225"/>
      <c r="U582" s="226">
        <f t="shared" si="96"/>
        <v>0.43222222222222223</v>
      </c>
      <c r="V582" s="227"/>
      <c r="W582" s="228" t="str">
        <f t="shared" si="97"/>
        <v>0</v>
      </c>
      <c r="X582" s="509"/>
      <c r="Y582" s="229">
        <f t="shared" si="98"/>
        <v>0</v>
      </c>
    </row>
    <row r="583" spans="2:25" ht="18.75" customHeight="1">
      <c r="B583" s="515"/>
      <c r="C583" s="506"/>
      <c r="D583" s="216">
        <v>6</v>
      </c>
      <c r="E583" s="216" t="s">
        <v>8129</v>
      </c>
      <c r="F583" s="217">
        <v>1100</v>
      </c>
      <c r="G583" s="218">
        <f t="shared" si="99"/>
        <v>220</v>
      </c>
      <c r="H583" s="219">
        <f t="shared" si="100"/>
        <v>611.11111111111109</v>
      </c>
      <c r="I583" s="219">
        <f t="shared" si="101"/>
        <v>0.20370370370370369</v>
      </c>
      <c r="J583" s="217"/>
      <c r="K583" s="220"/>
      <c r="L583" s="220"/>
      <c r="M583" s="221"/>
      <c r="N583" s="222">
        <f t="shared" si="95"/>
        <v>0</v>
      </c>
      <c r="O583" s="223"/>
      <c r="P583" s="224"/>
      <c r="Q583" s="224"/>
      <c r="R583" s="224"/>
      <c r="S583" s="224"/>
      <c r="T583" s="225"/>
      <c r="U583" s="226">
        <f t="shared" si="96"/>
        <v>0.40740740740740738</v>
      </c>
      <c r="V583" s="227"/>
      <c r="W583" s="228" t="str">
        <f t="shared" si="97"/>
        <v>0</v>
      </c>
      <c r="X583" s="509"/>
      <c r="Y583" s="229">
        <f t="shared" si="98"/>
        <v>0</v>
      </c>
    </row>
    <row r="584" spans="2:25" ht="18.75" customHeight="1">
      <c r="B584" s="515"/>
      <c r="C584" s="506"/>
      <c r="D584" s="216">
        <v>7</v>
      </c>
      <c r="E584" s="216" t="s">
        <v>8599</v>
      </c>
      <c r="F584" s="217">
        <v>320</v>
      </c>
      <c r="G584" s="218">
        <f t="shared" si="99"/>
        <v>64</v>
      </c>
      <c r="H584" s="219">
        <f t="shared" si="100"/>
        <v>177.77777777777777</v>
      </c>
      <c r="I584" s="219">
        <f t="shared" si="101"/>
        <v>5.9259259259259255E-2</v>
      </c>
      <c r="J584" s="217"/>
      <c r="K584" s="220"/>
      <c r="L584" s="220"/>
      <c r="M584" s="221"/>
      <c r="N584" s="222">
        <f t="shared" si="95"/>
        <v>0</v>
      </c>
      <c r="O584" s="223"/>
      <c r="P584" s="224"/>
      <c r="Q584" s="224"/>
      <c r="R584" s="224"/>
      <c r="S584" s="224"/>
      <c r="T584" s="225"/>
      <c r="U584" s="226">
        <f t="shared" si="96"/>
        <v>0.11851851851851851</v>
      </c>
      <c r="V584" s="227"/>
      <c r="W584" s="228" t="str">
        <f t="shared" si="97"/>
        <v>0</v>
      </c>
      <c r="X584" s="509"/>
      <c r="Y584" s="229">
        <f t="shared" si="98"/>
        <v>0</v>
      </c>
    </row>
    <row r="585" spans="2:25" ht="18.75" customHeight="1">
      <c r="B585" s="515"/>
      <c r="C585" s="506"/>
      <c r="D585" s="216">
        <v>8</v>
      </c>
      <c r="E585" s="216" t="s">
        <v>8600</v>
      </c>
      <c r="F585" s="217">
        <v>127</v>
      </c>
      <c r="G585" s="218">
        <f t="shared" si="99"/>
        <v>25.4</v>
      </c>
      <c r="H585" s="219">
        <f t="shared" si="100"/>
        <v>70.555555555555557</v>
      </c>
      <c r="I585" s="219">
        <f t="shared" si="101"/>
        <v>2.3518518518518518E-2</v>
      </c>
      <c r="J585" s="217"/>
      <c r="K585" s="220"/>
      <c r="L585" s="220"/>
      <c r="M585" s="221"/>
      <c r="N585" s="222">
        <f t="shared" si="95"/>
        <v>0</v>
      </c>
      <c r="O585" s="223"/>
      <c r="P585" s="224"/>
      <c r="Q585" s="224"/>
      <c r="R585" s="224"/>
      <c r="S585" s="224"/>
      <c r="T585" s="225"/>
      <c r="U585" s="226">
        <f t="shared" si="96"/>
        <v>4.7037037037037037E-2</v>
      </c>
      <c r="V585" s="227"/>
      <c r="W585" s="228" t="str">
        <f t="shared" si="97"/>
        <v>0</v>
      </c>
      <c r="X585" s="509"/>
      <c r="Y585" s="229">
        <f t="shared" si="98"/>
        <v>0</v>
      </c>
    </row>
    <row r="586" spans="2:25" ht="18.75" customHeight="1">
      <c r="B586" s="515"/>
      <c r="C586" s="506"/>
      <c r="D586" s="216">
        <v>9</v>
      </c>
      <c r="E586" s="216" t="s">
        <v>8601</v>
      </c>
      <c r="F586" s="217">
        <v>70</v>
      </c>
      <c r="G586" s="218">
        <f t="shared" si="99"/>
        <v>14</v>
      </c>
      <c r="H586" s="219">
        <f t="shared" si="100"/>
        <v>38.888888888888886</v>
      </c>
      <c r="I586" s="219">
        <f t="shared" si="101"/>
        <v>1.2962962962962963E-2</v>
      </c>
      <c r="J586" s="217"/>
      <c r="K586" s="220"/>
      <c r="L586" s="220"/>
      <c r="M586" s="221"/>
      <c r="N586" s="222">
        <f t="shared" si="95"/>
        <v>0</v>
      </c>
      <c r="O586" s="223"/>
      <c r="P586" s="224"/>
      <c r="Q586" s="224"/>
      <c r="R586" s="224"/>
      <c r="S586" s="224"/>
      <c r="T586" s="225"/>
      <c r="U586" s="226">
        <f t="shared" si="96"/>
        <v>2.5925925925925925E-2</v>
      </c>
      <c r="V586" s="227"/>
      <c r="W586" s="228" t="str">
        <f t="shared" si="97"/>
        <v>0</v>
      </c>
      <c r="X586" s="509"/>
      <c r="Y586" s="229">
        <f t="shared" si="98"/>
        <v>0</v>
      </c>
    </row>
    <row r="587" spans="2:25" ht="18.75" customHeight="1">
      <c r="B587" s="515"/>
      <c r="C587" s="506"/>
      <c r="D587" s="216">
        <v>10</v>
      </c>
      <c r="E587" s="216" t="s">
        <v>8602</v>
      </c>
      <c r="F587" s="217">
        <v>368</v>
      </c>
      <c r="G587" s="218">
        <f t="shared" si="99"/>
        <v>73.599999999999994</v>
      </c>
      <c r="H587" s="219">
        <f t="shared" si="100"/>
        <v>204.44444444444443</v>
      </c>
      <c r="I587" s="219">
        <f t="shared" si="101"/>
        <v>6.8148148148148138E-2</v>
      </c>
      <c r="J587" s="217"/>
      <c r="K587" s="220"/>
      <c r="L587" s="220"/>
      <c r="M587" s="221"/>
      <c r="N587" s="222">
        <f t="shared" si="95"/>
        <v>0</v>
      </c>
      <c r="O587" s="223"/>
      <c r="P587" s="224"/>
      <c r="Q587" s="224"/>
      <c r="R587" s="224"/>
      <c r="S587" s="224"/>
      <c r="T587" s="225"/>
      <c r="U587" s="226">
        <f t="shared" si="96"/>
        <v>0.13629629629629628</v>
      </c>
      <c r="V587" s="227"/>
      <c r="W587" s="228" t="str">
        <f t="shared" si="97"/>
        <v>0</v>
      </c>
      <c r="X587" s="509"/>
      <c r="Y587" s="229">
        <f t="shared" si="98"/>
        <v>0</v>
      </c>
    </row>
    <row r="588" spans="2:25" ht="18.75" customHeight="1">
      <c r="B588" s="515"/>
      <c r="C588" s="506"/>
      <c r="D588" s="216"/>
      <c r="E588" s="216"/>
      <c r="F588" s="217"/>
      <c r="G588" s="218">
        <f t="shared" si="99"/>
        <v>0</v>
      </c>
      <c r="H588" s="219">
        <f t="shared" si="100"/>
        <v>0</v>
      </c>
      <c r="I588" s="219">
        <f t="shared" si="101"/>
        <v>0</v>
      </c>
      <c r="J588" s="217"/>
      <c r="K588" s="220"/>
      <c r="L588" s="220"/>
      <c r="M588" s="221"/>
      <c r="N588" s="222">
        <f t="shared" si="95"/>
        <v>0</v>
      </c>
      <c r="O588" s="223"/>
      <c r="P588" s="224"/>
      <c r="Q588" s="224"/>
      <c r="R588" s="224"/>
      <c r="S588" s="224"/>
      <c r="T588" s="225"/>
      <c r="U588" s="226">
        <f t="shared" si="96"/>
        <v>0</v>
      </c>
      <c r="V588" s="227"/>
      <c r="W588" s="228" t="str">
        <f t="shared" si="97"/>
        <v>0</v>
      </c>
      <c r="X588" s="509"/>
      <c r="Y588" s="229">
        <f t="shared" si="98"/>
        <v>0</v>
      </c>
    </row>
    <row r="589" spans="2:25" ht="18.75" customHeight="1">
      <c r="B589" s="515"/>
      <c r="C589" s="506"/>
      <c r="D589" s="216">
        <v>1</v>
      </c>
      <c r="E589" s="216" t="s">
        <v>8603</v>
      </c>
      <c r="F589" s="217">
        <v>1070</v>
      </c>
      <c r="G589" s="218">
        <f t="shared" si="99"/>
        <v>214</v>
      </c>
      <c r="H589" s="219">
        <f t="shared" si="100"/>
        <v>594.44444444444446</v>
      </c>
      <c r="I589" s="219">
        <f t="shared" si="101"/>
        <v>0.19814814814814816</v>
      </c>
      <c r="J589" s="217"/>
      <c r="K589" s="220"/>
      <c r="L589" s="220"/>
      <c r="M589" s="221"/>
      <c r="N589" s="222">
        <f t="shared" si="95"/>
        <v>0</v>
      </c>
      <c r="O589" s="223"/>
      <c r="P589" s="224"/>
      <c r="Q589" s="224"/>
      <c r="R589" s="224"/>
      <c r="S589" s="224"/>
      <c r="T589" s="225"/>
      <c r="U589" s="226">
        <f t="shared" si="96"/>
        <v>0.39629629629629631</v>
      </c>
      <c r="V589" s="227"/>
      <c r="W589" s="228" t="str">
        <f t="shared" si="97"/>
        <v>0</v>
      </c>
      <c r="X589" s="509"/>
      <c r="Y589" s="229">
        <f t="shared" si="98"/>
        <v>0</v>
      </c>
    </row>
    <row r="590" spans="2:25" ht="18.75" customHeight="1">
      <c r="B590" s="515"/>
      <c r="C590" s="506"/>
      <c r="D590" s="216">
        <v>2</v>
      </c>
      <c r="E590" s="216" t="s">
        <v>8604</v>
      </c>
      <c r="F590" s="217">
        <v>450</v>
      </c>
      <c r="G590" s="218">
        <f t="shared" si="99"/>
        <v>90</v>
      </c>
      <c r="H590" s="219">
        <f t="shared" si="100"/>
        <v>250</v>
      </c>
      <c r="I590" s="219">
        <f t="shared" si="101"/>
        <v>8.3333333333333329E-2</v>
      </c>
      <c r="J590" s="217"/>
      <c r="K590" s="220"/>
      <c r="L590" s="220"/>
      <c r="M590" s="221"/>
      <c r="N590" s="222">
        <f t="shared" si="95"/>
        <v>0</v>
      </c>
      <c r="O590" s="223"/>
      <c r="P590" s="224"/>
      <c r="Q590" s="224"/>
      <c r="R590" s="224"/>
      <c r="S590" s="224"/>
      <c r="T590" s="225"/>
      <c r="U590" s="226">
        <f t="shared" si="96"/>
        <v>0.16666666666666666</v>
      </c>
      <c r="V590" s="227"/>
      <c r="W590" s="228" t="str">
        <f t="shared" si="97"/>
        <v>0</v>
      </c>
      <c r="X590" s="509"/>
      <c r="Y590" s="229">
        <f t="shared" si="98"/>
        <v>0</v>
      </c>
    </row>
    <row r="591" spans="2:25" ht="18.75" customHeight="1">
      <c r="B591" s="515"/>
      <c r="C591" s="506"/>
      <c r="D591" s="216">
        <v>3</v>
      </c>
      <c r="E591" s="216" t="s">
        <v>8605</v>
      </c>
      <c r="F591" s="217">
        <v>860</v>
      </c>
      <c r="G591" s="218">
        <f t="shared" si="99"/>
        <v>172</v>
      </c>
      <c r="H591" s="219">
        <f t="shared" si="100"/>
        <v>477.77777777777777</v>
      </c>
      <c r="I591" s="219">
        <f t="shared" si="101"/>
        <v>0.15925925925925927</v>
      </c>
      <c r="J591" s="217"/>
      <c r="K591" s="220"/>
      <c r="L591" s="220"/>
      <c r="M591" s="221"/>
      <c r="N591" s="222">
        <f t="shared" si="95"/>
        <v>0</v>
      </c>
      <c r="O591" s="223"/>
      <c r="P591" s="224"/>
      <c r="Q591" s="224"/>
      <c r="R591" s="224"/>
      <c r="S591" s="224"/>
      <c r="T591" s="225"/>
      <c r="U591" s="226">
        <f t="shared" si="96"/>
        <v>0.31851851851851853</v>
      </c>
      <c r="V591" s="227"/>
      <c r="W591" s="228" t="str">
        <f t="shared" si="97"/>
        <v>0</v>
      </c>
      <c r="X591" s="509"/>
      <c r="Y591" s="229">
        <f t="shared" si="98"/>
        <v>0</v>
      </c>
    </row>
    <row r="592" spans="2:25" ht="18.75" customHeight="1">
      <c r="B592" s="515"/>
      <c r="C592" s="506"/>
      <c r="D592" s="216">
        <v>4</v>
      </c>
      <c r="E592" s="216" t="s">
        <v>8606</v>
      </c>
      <c r="F592" s="217">
        <v>372</v>
      </c>
      <c r="G592" s="218">
        <f t="shared" si="99"/>
        <v>74.400000000000006</v>
      </c>
      <c r="H592" s="219">
        <f t="shared" si="100"/>
        <v>206.66666666666666</v>
      </c>
      <c r="I592" s="219">
        <f t="shared" si="101"/>
        <v>6.8888888888888888E-2</v>
      </c>
      <c r="J592" s="217"/>
      <c r="K592" s="220"/>
      <c r="L592" s="220"/>
      <c r="M592" s="221"/>
      <c r="N592" s="222">
        <f t="shared" si="95"/>
        <v>0</v>
      </c>
      <c r="O592" s="223"/>
      <c r="P592" s="224"/>
      <c r="Q592" s="224"/>
      <c r="R592" s="224"/>
      <c r="S592" s="224"/>
      <c r="T592" s="225"/>
      <c r="U592" s="226">
        <f t="shared" si="96"/>
        <v>0.13777777777777778</v>
      </c>
      <c r="V592" s="227"/>
      <c r="W592" s="228" t="str">
        <f t="shared" si="97"/>
        <v>0</v>
      </c>
      <c r="X592" s="509"/>
      <c r="Y592" s="229">
        <f t="shared" si="98"/>
        <v>0</v>
      </c>
    </row>
    <row r="593" spans="2:25" ht="18.75" customHeight="1">
      <c r="B593" s="515"/>
      <c r="C593" s="506"/>
      <c r="D593" s="216">
        <v>5</v>
      </c>
      <c r="E593" s="216" t="s">
        <v>8607</v>
      </c>
      <c r="F593" s="217">
        <v>647</v>
      </c>
      <c r="G593" s="218">
        <f t="shared" si="99"/>
        <v>129.4</v>
      </c>
      <c r="H593" s="219">
        <f t="shared" si="100"/>
        <v>359.44444444444446</v>
      </c>
      <c r="I593" s="219">
        <f t="shared" si="101"/>
        <v>0.11981481481481482</v>
      </c>
      <c r="J593" s="217"/>
      <c r="K593" s="220"/>
      <c r="L593" s="220"/>
      <c r="M593" s="221"/>
      <c r="N593" s="222">
        <f t="shared" si="95"/>
        <v>0</v>
      </c>
      <c r="O593" s="223"/>
      <c r="P593" s="224"/>
      <c r="Q593" s="224"/>
      <c r="R593" s="224"/>
      <c r="S593" s="224"/>
      <c r="T593" s="225"/>
      <c r="U593" s="226">
        <f t="shared" si="96"/>
        <v>0.23962962962962964</v>
      </c>
      <c r="V593" s="227"/>
      <c r="W593" s="228" t="str">
        <f t="shared" si="97"/>
        <v>0</v>
      </c>
      <c r="X593" s="509"/>
      <c r="Y593" s="229">
        <f t="shared" si="98"/>
        <v>0</v>
      </c>
    </row>
    <row r="594" spans="2:25" ht="18.75" customHeight="1">
      <c r="B594" s="515"/>
      <c r="C594" s="506"/>
      <c r="D594" s="216">
        <v>6</v>
      </c>
      <c r="E594" s="216" t="s">
        <v>4486</v>
      </c>
      <c r="F594" s="217">
        <v>1187</v>
      </c>
      <c r="G594" s="218">
        <f t="shared" si="99"/>
        <v>237.4</v>
      </c>
      <c r="H594" s="219">
        <f t="shared" si="100"/>
        <v>659.44444444444446</v>
      </c>
      <c r="I594" s="219">
        <f t="shared" si="101"/>
        <v>0.21981481481481482</v>
      </c>
      <c r="J594" s="217"/>
      <c r="K594" s="220" t="s">
        <v>8608</v>
      </c>
      <c r="L594" s="220"/>
      <c r="M594" s="221">
        <f>SUM(H589:H595)</f>
        <v>2992.2222222222222</v>
      </c>
      <c r="N594" s="222">
        <f t="shared" si="95"/>
        <v>59.844444444444441</v>
      </c>
      <c r="O594" s="223">
        <v>1</v>
      </c>
      <c r="P594" s="224" t="s">
        <v>12</v>
      </c>
      <c r="Q594" s="224" t="s">
        <v>8086</v>
      </c>
      <c r="R594" s="224" t="s">
        <v>1064</v>
      </c>
      <c r="S594" s="224"/>
      <c r="T594" s="225" t="s">
        <v>8108</v>
      </c>
      <c r="U594" s="226">
        <f t="shared" si="96"/>
        <v>0.43962962962962965</v>
      </c>
      <c r="V594" s="227">
        <f>SUM(U589:U595)</f>
        <v>1.9948148148148148</v>
      </c>
      <c r="W594" s="228" t="str">
        <f t="shared" si="97"/>
        <v>2</v>
      </c>
      <c r="X594" s="509"/>
      <c r="Y594" s="229">
        <f t="shared" si="98"/>
        <v>1</v>
      </c>
    </row>
    <row r="595" spans="2:25" ht="18.75" customHeight="1">
      <c r="B595" s="515"/>
      <c r="C595" s="506"/>
      <c r="D595" s="216">
        <v>8</v>
      </c>
      <c r="E595" s="216" t="s">
        <v>8609</v>
      </c>
      <c r="F595" s="217">
        <v>800</v>
      </c>
      <c r="G595" s="218">
        <f t="shared" si="99"/>
        <v>160</v>
      </c>
      <c r="H595" s="219">
        <f t="shared" si="100"/>
        <v>444.44444444444446</v>
      </c>
      <c r="I595" s="219">
        <f t="shared" si="101"/>
        <v>0.14814814814814814</v>
      </c>
      <c r="J595" s="217"/>
      <c r="K595" s="220"/>
      <c r="L595" s="220"/>
      <c r="M595" s="221"/>
      <c r="N595" s="222">
        <f t="shared" si="95"/>
        <v>0</v>
      </c>
      <c r="O595" s="223"/>
      <c r="P595" s="224"/>
      <c r="Q595" s="224"/>
      <c r="R595" s="224"/>
      <c r="S595" s="224"/>
      <c r="T595" s="225"/>
      <c r="U595" s="226">
        <f t="shared" si="96"/>
        <v>0.29629629629629628</v>
      </c>
      <c r="V595" s="227"/>
      <c r="W595" s="228" t="str">
        <f t="shared" si="97"/>
        <v>0</v>
      </c>
      <c r="X595" s="509"/>
      <c r="Y595" s="229">
        <f t="shared" si="98"/>
        <v>0</v>
      </c>
    </row>
    <row r="596" spans="2:25" ht="18.75" customHeight="1">
      <c r="B596" s="515"/>
      <c r="C596" s="506"/>
      <c r="D596" s="216"/>
      <c r="E596" s="216"/>
      <c r="F596" s="217"/>
      <c r="G596" s="218">
        <f t="shared" si="99"/>
        <v>0</v>
      </c>
      <c r="H596" s="219">
        <f t="shared" si="100"/>
        <v>0</v>
      </c>
      <c r="I596" s="219">
        <f t="shared" si="101"/>
        <v>0</v>
      </c>
      <c r="J596" s="217"/>
      <c r="K596" s="220"/>
      <c r="L596" s="220"/>
      <c r="M596" s="221"/>
      <c r="N596" s="222">
        <f t="shared" si="95"/>
        <v>0</v>
      </c>
      <c r="O596" s="223"/>
      <c r="P596" s="224"/>
      <c r="Q596" s="224"/>
      <c r="R596" s="224"/>
      <c r="S596" s="224"/>
      <c r="T596" s="225"/>
      <c r="U596" s="226">
        <f t="shared" si="96"/>
        <v>0</v>
      </c>
      <c r="V596" s="227"/>
      <c r="W596" s="228" t="str">
        <f t="shared" si="97"/>
        <v>0</v>
      </c>
      <c r="X596" s="509"/>
      <c r="Y596" s="229">
        <f t="shared" si="98"/>
        <v>0</v>
      </c>
    </row>
    <row r="597" spans="2:25" ht="18.75" customHeight="1">
      <c r="B597" s="515"/>
      <c r="C597" s="506"/>
      <c r="D597" s="216">
        <v>1</v>
      </c>
      <c r="E597" s="216" t="s">
        <v>8610</v>
      </c>
      <c r="F597" s="217">
        <v>1070</v>
      </c>
      <c r="G597" s="218">
        <f t="shared" si="99"/>
        <v>214</v>
      </c>
      <c r="H597" s="219">
        <f t="shared" si="100"/>
        <v>594.44444444444446</v>
      </c>
      <c r="I597" s="219">
        <f t="shared" si="101"/>
        <v>0.19814814814814816</v>
      </c>
      <c r="J597" s="217"/>
      <c r="K597" s="220" t="s">
        <v>8611</v>
      </c>
      <c r="L597" s="220"/>
      <c r="M597" s="221">
        <f>SUM(H597:H601)</f>
        <v>3055.5555555555557</v>
      </c>
      <c r="N597" s="222">
        <f t="shared" si="95"/>
        <v>61.111111111111114</v>
      </c>
      <c r="O597" s="223">
        <v>1</v>
      </c>
      <c r="P597" s="224" t="s">
        <v>12</v>
      </c>
      <c r="Q597" s="224" t="s">
        <v>8086</v>
      </c>
      <c r="R597" s="224" t="s">
        <v>1064</v>
      </c>
      <c r="S597" s="224"/>
      <c r="T597" s="225" t="s">
        <v>8108</v>
      </c>
      <c r="U597" s="226">
        <f t="shared" si="96"/>
        <v>0.39629629629629631</v>
      </c>
      <c r="V597" s="227">
        <f>SUM(U597:U601)</f>
        <v>2.0370370370370368</v>
      </c>
      <c r="W597" s="228" t="str">
        <f t="shared" si="97"/>
        <v>2</v>
      </c>
      <c r="X597" s="509"/>
      <c r="Y597" s="229">
        <f t="shared" si="98"/>
        <v>1</v>
      </c>
    </row>
    <row r="598" spans="2:25" ht="18.75" customHeight="1">
      <c r="B598" s="515"/>
      <c r="C598" s="506"/>
      <c r="D598" s="216">
        <v>2</v>
      </c>
      <c r="E598" s="216" t="s">
        <v>8612</v>
      </c>
      <c r="F598" s="217">
        <v>2110</v>
      </c>
      <c r="G598" s="218">
        <f t="shared" si="99"/>
        <v>422</v>
      </c>
      <c r="H598" s="219">
        <f t="shared" si="100"/>
        <v>1172.2222222222222</v>
      </c>
      <c r="I598" s="219">
        <f t="shared" si="101"/>
        <v>0.39074074074074072</v>
      </c>
      <c r="J598" s="217"/>
      <c r="K598" s="220"/>
      <c r="L598" s="220"/>
      <c r="M598" s="221"/>
      <c r="N598" s="222">
        <f t="shared" si="95"/>
        <v>0</v>
      </c>
      <c r="O598" s="223"/>
      <c r="P598" s="224"/>
      <c r="Q598" s="224"/>
      <c r="R598" s="224"/>
      <c r="S598" s="224"/>
      <c r="T598" s="225"/>
      <c r="U598" s="226">
        <f t="shared" si="96"/>
        <v>0.78148148148148144</v>
      </c>
      <c r="V598" s="227"/>
      <c r="W598" s="228" t="str">
        <f t="shared" si="97"/>
        <v>0</v>
      </c>
      <c r="X598" s="509"/>
      <c r="Y598" s="229">
        <f t="shared" si="98"/>
        <v>0</v>
      </c>
    </row>
    <row r="599" spans="2:25" ht="18.75" customHeight="1">
      <c r="B599" s="515"/>
      <c r="C599" s="506"/>
      <c r="D599" s="216">
        <v>3</v>
      </c>
      <c r="E599" s="216" t="s">
        <v>8613</v>
      </c>
      <c r="F599" s="217">
        <v>1220</v>
      </c>
      <c r="G599" s="218">
        <f t="shared" si="99"/>
        <v>244</v>
      </c>
      <c r="H599" s="219">
        <f t="shared" si="100"/>
        <v>677.77777777777771</v>
      </c>
      <c r="I599" s="219">
        <f t="shared" si="101"/>
        <v>0.22592592592592589</v>
      </c>
      <c r="J599" s="217"/>
      <c r="K599" s="220"/>
      <c r="L599" s="220"/>
      <c r="M599" s="221"/>
      <c r="N599" s="222">
        <f t="shared" si="95"/>
        <v>0</v>
      </c>
      <c r="U599" s="226">
        <f t="shared" si="96"/>
        <v>0.45185185185185178</v>
      </c>
      <c r="V599" s="227"/>
      <c r="W599" s="228" t="str">
        <f t="shared" si="97"/>
        <v>0</v>
      </c>
      <c r="X599" s="509"/>
      <c r="Y599" s="229">
        <f t="shared" si="98"/>
        <v>0</v>
      </c>
    </row>
    <row r="600" spans="2:25" ht="18.75" customHeight="1">
      <c r="B600" s="515"/>
      <c r="C600" s="506"/>
      <c r="D600" s="216">
        <v>4</v>
      </c>
      <c r="E600" s="216" t="s">
        <v>8614</v>
      </c>
      <c r="F600" s="217">
        <v>500</v>
      </c>
      <c r="G600" s="218">
        <f t="shared" si="99"/>
        <v>100</v>
      </c>
      <c r="H600" s="219">
        <f t="shared" si="100"/>
        <v>277.77777777777777</v>
      </c>
      <c r="I600" s="219">
        <f t="shared" si="101"/>
        <v>9.2592592592592587E-2</v>
      </c>
      <c r="J600" s="217"/>
      <c r="K600" s="220"/>
      <c r="L600" s="220"/>
      <c r="M600" s="221"/>
      <c r="N600" s="222">
        <f t="shared" si="95"/>
        <v>0</v>
      </c>
      <c r="O600" s="223"/>
      <c r="P600" s="224"/>
      <c r="Q600" s="224"/>
      <c r="R600" s="224"/>
      <c r="S600" s="224"/>
      <c r="T600" s="225"/>
      <c r="U600" s="226">
        <f t="shared" si="96"/>
        <v>0.18518518518518517</v>
      </c>
      <c r="V600" s="227"/>
      <c r="W600" s="228" t="str">
        <f t="shared" si="97"/>
        <v>0</v>
      </c>
      <c r="X600" s="509"/>
      <c r="Y600" s="229">
        <f t="shared" si="98"/>
        <v>0</v>
      </c>
    </row>
    <row r="601" spans="2:25" ht="18.75" customHeight="1">
      <c r="B601" s="515"/>
      <c r="C601" s="506"/>
      <c r="D601" s="216">
        <v>5</v>
      </c>
      <c r="E601" s="216" t="s">
        <v>8615</v>
      </c>
      <c r="F601" s="217">
        <v>600</v>
      </c>
      <c r="G601" s="218">
        <f t="shared" si="99"/>
        <v>120</v>
      </c>
      <c r="H601" s="219">
        <f t="shared" si="100"/>
        <v>333.33333333333331</v>
      </c>
      <c r="I601" s="219">
        <f t="shared" si="101"/>
        <v>0.1111111111111111</v>
      </c>
      <c r="J601" s="217"/>
      <c r="K601" s="220"/>
      <c r="L601" s="220"/>
      <c r="M601" s="221"/>
      <c r="N601" s="222">
        <f t="shared" si="95"/>
        <v>0</v>
      </c>
      <c r="O601" s="223"/>
      <c r="P601" s="224"/>
      <c r="Q601" s="224"/>
      <c r="R601" s="224"/>
      <c r="S601" s="224"/>
      <c r="T601" s="225"/>
      <c r="U601" s="226">
        <f t="shared" si="96"/>
        <v>0.22222222222222221</v>
      </c>
      <c r="V601" s="227"/>
      <c r="W601" s="228" t="str">
        <f t="shared" si="97"/>
        <v>0</v>
      </c>
      <c r="X601" s="509"/>
      <c r="Y601" s="229">
        <f t="shared" si="98"/>
        <v>0</v>
      </c>
    </row>
    <row r="602" spans="2:25" ht="18.75" customHeight="1">
      <c r="B602" s="515"/>
      <c r="C602" s="506"/>
      <c r="D602" s="216"/>
      <c r="E602" s="216"/>
      <c r="F602" s="217"/>
      <c r="G602" s="218">
        <f t="shared" si="99"/>
        <v>0</v>
      </c>
      <c r="H602" s="219">
        <f t="shared" si="100"/>
        <v>0</v>
      </c>
      <c r="I602" s="219">
        <f t="shared" si="101"/>
        <v>0</v>
      </c>
      <c r="J602" s="217"/>
      <c r="K602" s="220"/>
      <c r="L602" s="220"/>
      <c r="M602" s="221"/>
      <c r="N602" s="222">
        <f t="shared" si="95"/>
        <v>0</v>
      </c>
      <c r="O602" s="223"/>
      <c r="P602" s="224"/>
      <c r="Q602" s="224"/>
      <c r="R602" s="224"/>
      <c r="S602" s="224"/>
      <c r="T602" s="225"/>
      <c r="U602" s="226">
        <f t="shared" si="96"/>
        <v>0</v>
      </c>
      <c r="V602" s="227"/>
      <c r="W602" s="228" t="str">
        <f t="shared" si="97"/>
        <v>0</v>
      </c>
      <c r="X602" s="509"/>
      <c r="Y602" s="229">
        <f t="shared" si="98"/>
        <v>0</v>
      </c>
    </row>
    <row r="603" spans="2:25" ht="18.75" customHeight="1">
      <c r="B603" s="515"/>
      <c r="C603" s="506"/>
      <c r="D603" s="216">
        <v>1</v>
      </c>
      <c r="E603" s="216" t="s">
        <v>8616</v>
      </c>
      <c r="F603" s="217">
        <v>1155</v>
      </c>
      <c r="G603" s="218">
        <f t="shared" si="99"/>
        <v>231</v>
      </c>
      <c r="H603" s="219">
        <f t="shared" si="100"/>
        <v>641.66666666666663</v>
      </c>
      <c r="I603" s="219">
        <f t="shared" si="101"/>
        <v>0.21388888888888888</v>
      </c>
      <c r="J603" s="217"/>
      <c r="K603" s="220"/>
      <c r="L603" s="220"/>
      <c r="M603" s="221"/>
      <c r="N603" s="222">
        <f t="shared" si="95"/>
        <v>0</v>
      </c>
      <c r="O603" s="223"/>
      <c r="P603" s="224"/>
      <c r="Q603" s="224"/>
      <c r="R603" s="224"/>
      <c r="S603" s="224"/>
      <c r="T603" s="225"/>
      <c r="U603" s="226">
        <f t="shared" si="96"/>
        <v>0.42777777777777776</v>
      </c>
      <c r="V603" s="227"/>
      <c r="W603" s="228" t="str">
        <f t="shared" si="97"/>
        <v>0</v>
      </c>
      <c r="X603" s="509"/>
      <c r="Y603" s="229">
        <f t="shared" si="98"/>
        <v>0</v>
      </c>
    </row>
    <row r="604" spans="2:25" ht="18.75" customHeight="1">
      <c r="B604" s="515"/>
      <c r="C604" s="506"/>
      <c r="D604" s="216">
        <v>2</v>
      </c>
      <c r="E604" s="216" t="s">
        <v>8617</v>
      </c>
      <c r="F604" s="217">
        <v>350</v>
      </c>
      <c r="G604" s="218">
        <f t="shared" si="99"/>
        <v>70</v>
      </c>
      <c r="H604" s="219">
        <f t="shared" si="100"/>
        <v>194.44444444444443</v>
      </c>
      <c r="I604" s="219">
        <f t="shared" si="101"/>
        <v>6.4814814814814811E-2</v>
      </c>
      <c r="J604" s="217"/>
      <c r="K604" s="220"/>
      <c r="L604" s="220"/>
      <c r="M604" s="221"/>
      <c r="N604" s="222">
        <f t="shared" si="95"/>
        <v>0</v>
      </c>
      <c r="O604" s="223"/>
      <c r="P604" s="224"/>
      <c r="Q604" s="224"/>
      <c r="R604" s="224"/>
      <c r="S604" s="224"/>
      <c r="T604" s="225"/>
      <c r="U604" s="226">
        <f t="shared" si="96"/>
        <v>0.12962962962962962</v>
      </c>
      <c r="V604" s="227"/>
      <c r="W604" s="228" t="str">
        <f t="shared" si="97"/>
        <v>0</v>
      </c>
      <c r="X604" s="509"/>
      <c r="Y604" s="229">
        <f t="shared" si="98"/>
        <v>0</v>
      </c>
    </row>
    <row r="605" spans="2:25" ht="18.75" customHeight="1">
      <c r="B605" s="515"/>
      <c r="C605" s="506"/>
      <c r="D605" s="216">
        <v>3</v>
      </c>
      <c r="E605" s="216" t="s">
        <v>8618</v>
      </c>
      <c r="F605" s="217">
        <v>300</v>
      </c>
      <c r="G605" s="218">
        <f t="shared" si="99"/>
        <v>60</v>
      </c>
      <c r="H605" s="219">
        <f t="shared" si="100"/>
        <v>166.66666666666666</v>
      </c>
      <c r="I605" s="219">
        <f t="shared" si="101"/>
        <v>5.5555555555555552E-2</v>
      </c>
      <c r="J605" s="217"/>
      <c r="K605" s="220"/>
      <c r="L605" s="220"/>
      <c r="M605" s="221"/>
      <c r="N605" s="222">
        <f t="shared" si="95"/>
        <v>0</v>
      </c>
      <c r="O605" s="223"/>
      <c r="P605" s="224"/>
      <c r="Q605" s="224"/>
      <c r="R605" s="224"/>
      <c r="S605" s="224"/>
      <c r="T605" s="225"/>
      <c r="U605" s="226">
        <f t="shared" si="96"/>
        <v>0.1111111111111111</v>
      </c>
      <c r="V605" s="227"/>
      <c r="W605" s="228" t="str">
        <f t="shared" si="97"/>
        <v>0</v>
      </c>
      <c r="X605" s="509"/>
      <c r="Y605" s="229">
        <f t="shared" si="98"/>
        <v>0</v>
      </c>
    </row>
    <row r="606" spans="2:25" ht="18.75" customHeight="1">
      <c r="B606" s="515"/>
      <c r="C606" s="506"/>
      <c r="D606" s="216">
        <v>4</v>
      </c>
      <c r="E606" s="216" t="s">
        <v>8619</v>
      </c>
      <c r="F606" s="217">
        <v>500</v>
      </c>
      <c r="G606" s="218">
        <f t="shared" si="99"/>
        <v>100</v>
      </c>
      <c r="H606" s="219">
        <f t="shared" si="100"/>
        <v>277.77777777777777</v>
      </c>
      <c r="I606" s="219">
        <f t="shared" si="101"/>
        <v>9.2592592592592587E-2</v>
      </c>
      <c r="J606" s="217"/>
      <c r="K606" s="220"/>
      <c r="L606" s="220"/>
      <c r="M606" s="221"/>
      <c r="N606" s="222">
        <f t="shared" si="95"/>
        <v>0</v>
      </c>
      <c r="O606" s="223"/>
      <c r="P606" s="224"/>
      <c r="Q606" s="224"/>
      <c r="R606" s="224"/>
      <c r="S606" s="224"/>
      <c r="T606" s="225"/>
      <c r="U606" s="226">
        <f t="shared" si="96"/>
        <v>0.18518518518518517</v>
      </c>
      <c r="V606" s="227"/>
      <c r="W606" s="228" t="str">
        <f t="shared" si="97"/>
        <v>0</v>
      </c>
      <c r="X606" s="509"/>
      <c r="Y606" s="229">
        <f t="shared" si="98"/>
        <v>0</v>
      </c>
    </row>
    <row r="607" spans="2:25" ht="18.75" customHeight="1">
      <c r="B607" s="515"/>
      <c r="C607" s="506"/>
      <c r="D607" s="216">
        <v>5</v>
      </c>
      <c r="E607" s="216" t="s">
        <v>8620</v>
      </c>
      <c r="F607" s="217">
        <v>1000</v>
      </c>
      <c r="G607" s="218">
        <f t="shared" si="99"/>
        <v>200</v>
      </c>
      <c r="H607" s="219">
        <f t="shared" si="100"/>
        <v>555.55555555555554</v>
      </c>
      <c r="I607" s="219">
        <f t="shared" si="101"/>
        <v>0.18518518518518517</v>
      </c>
      <c r="J607" s="217"/>
      <c r="K607" s="220"/>
      <c r="L607" s="220"/>
      <c r="M607" s="221"/>
      <c r="N607" s="222">
        <f t="shared" si="95"/>
        <v>0</v>
      </c>
      <c r="O607" s="223"/>
      <c r="P607" s="224"/>
      <c r="Q607" s="224"/>
      <c r="R607" s="224"/>
      <c r="S607" s="224"/>
      <c r="T607" s="225"/>
      <c r="U607" s="226">
        <f t="shared" si="96"/>
        <v>0.37037037037037035</v>
      </c>
      <c r="V607" s="227"/>
      <c r="W607" s="228" t="str">
        <f t="shared" si="97"/>
        <v>0</v>
      </c>
      <c r="X607" s="509"/>
      <c r="Y607" s="229">
        <f t="shared" si="98"/>
        <v>0</v>
      </c>
    </row>
    <row r="608" spans="2:25" ht="18.75" customHeight="1">
      <c r="B608" s="515"/>
      <c r="C608" s="506"/>
      <c r="D608" s="216">
        <v>6</v>
      </c>
      <c r="E608" s="216" t="s">
        <v>8621</v>
      </c>
      <c r="F608" s="217">
        <v>204</v>
      </c>
      <c r="G608" s="218">
        <f t="shared" si="99"/>
        <v>40.799999999999997</v>
      </c>
      <c r="H608" s="219">
        <f t="shared" si="100"/>
        <v>113.33333333333333</v>
      </c>
      <c r="I608" s="219">
        <f t="shared" si="101"/>
        <v>3.7777777777777778E-2</v>
      </c>
      <c r="J608" s="217"/>
      <c r="K608" s="220"/>
      <c r="L608" s="220"/>
      <c r="M608" s="221"/>
      <c r="N608" s="222">
        <f t="shared" si="95"/>
        <v>0</v>
      </c>
      <c r="O608" s="223"/>
      <c r="P608" s="224"/>
      <c r="Q608" s="224"/>
      <c r="R608" s="224"/>
      <c r="S608" s="224"/>
      <c r="T608" s="225"/>
      <c r="U608" s="226">
        <f t="shared" si="96"/>
        <v>7.5555555555555556E-2</v>
      </c>
      <c r="V608" s="227"/>
      <c r="W608" s="228" t="str">
        <f t="shared" si="97"/>
        <v>0</v>
      </c>
      <c r="X608" s="509"/>
      <c r="Y608" s="229">
        <f t="shared" si="98"/>
        <v>0</v>
      </c>
    </row>
    <row r="609" spans="2:25" ht="18.75" customHeight="1">
      <c r="B609" s="515"/>
      <c r="C609" s="506"/>
      <c r="D609" s="216">
        <v>7</v>
      </c>
      <c r="E609" s="216" t="s">
        <v>8622</v>
      </c>
      <c r="F609" s="217">
        <v>154</v>
      </c>
      <c r="G609" s="218">
        <f t="shared" si="99"/>
        <v>30.8</v>
      </c>
      <c r="H609" s="219">
        <f t="shared" si="100"/>
        <v>85.555555555555557</v>
      </c>
      <c r="I609" s="219">
        <f t="shared" si="101"/>
        <v>2.8518518518518519E-2</v>
      </c>
      <c r="J609" s="217"/>
      <c r="K609" s="220"/>
      <c r="L609" s="220"/>
      <c r="M609" s="221"/>
      <c r="N609" s="222">
        <f t="shared" si="95"/>
        <v>0</v>
      </c>
      <c r="O609" s="223"/>
      <c r="P609" s="224"/>
      <c r="Q609" s="224"/>
      <c r="R609" s="224"/>
      <c r="S609" s="224"/>
      <c r="T609" s="225"/>
      <c r="U609" s="226">
        <f t="shared" si="96"/>
        <v>5.7037037037037039E-2</v>
      </c>
      <c r="V609" s="227"/>
      <c r="W609" s="228" t="str">
        <f t="shared" si="97"/>
        <v>0</v>
      </c>
      <c r="X609" s="509"/>
      <c r="Y609" s="229">
        <f t="shared" si="98"/>
        <v>0</v>
      </c>
    </row>
    <row r="610" spans="2:25" ht="18.75" customHeight="1">
      <c r="B610" s="515"/>
      <c r="C610" s="506"/>
      <c r="D610" s="216">
        <v>9</v>
      </c>
      <c r="E610" s="216" t="s">
        <v>8603</v>
      </c>
      <c r="F610" s="217">
        <v>1000</v>
      </c>
      <c r="G610" s="218">
        <f t="shared" si="99"/>
        <v>200</v>
      </c>
      <c r="H610" s="219">
        <f t="shared" si="100"/>
        <v>555.55555555555554</v>
      </c>
      <c r="I610" s="219">
        <f t="shared" si="101"/>
        <v>0.18518518518518517</v>
      </c>
      <c r="J610" s="217"/>
      <c r="K610" s="220" t="s">
        <v>8623</v>
      </c>
      <c r="L610" s="220"/>
      <c r="M610" s="221">
        <f>SUM(H603:H610)</f>
        <v>2590.5555555555552</v>
      </c>
      <c r="N610" s="222">
        <f t="shared" si="95"/>
        <v>51.811111111111103</v>
      </c>
      <c r="O610" s="223">
        <v>1</v>
      </c>
      <c r="P610" s="224" t="s">
        <v>12</v>
      </c>
      <c r="Q610" s="224" t="s">
        <v>8086</v>
      </c>
      <c r="R610" s="224" t="s">
        <v>1064</v>
      </c>
      <c r="S610" s="224"/>
      <c r="T610" s="225" t="s">
        <v>8108</v>
      </c>
      <c r="U610" s="226">
        <f t="shared" si="96"/>
        <v>0.37037037037037035</v>
      </c>
      <c r="V610" s="227">
        <f>SUM(U603:U610)</f>
        <v>1.7270370370370367</v>
      </c>
      <c r="W610" s="228" t="str">
        <f t="shared" si="97"/>
        <v>2</v>
      </c>
      <c r="X610" s="509"/>
      <c r="Y610" s="229">
        <f t="shared" si="98"/>
        <v>1</v>
      </c>
    </row>
    <row r="611" spans="2:25" ht="18.75" customHeight="1">
      <c r="B611" s="515"/>
      <c r="C611" s="506"/>
      <c r="D611" s="216"/>
      <c r="E611" s="216"/>
      <c r="F611" s="217"/>
      <c r="G611" s="218">
        <f t="shared" si="99"/>
        <v>0</v>
      </c>
      <c r="H611" s="219">
        <f t="shared" si="100"/>
        <v>0</v>
      </c>
      <c r="I611" s="219">
        <f t="shared" si="101"/>
        <v>0</v>
      </c>
      <c r="J611" s="217"/>
      <c r="K611" s="220"/>
      <c r="L611" s="220"/>
      <c r="M611" s="221"/>
      <c r="N611" s="222">
        <f t="shared" si="95"/>
        <v>0</v>
      </c>
      <c r="O611" s="223"/>
      <c r="P611" s="224"/>
      <c r="Q611" s="224"/>
      <c r="R611" s="224"/>
      <c r="S611" s="224"/>
      <c r="T611" s="225"/>
      <c r="U611" s="226">
        <f t="shared" si="96"/>
        <v>0</v>
      </c>
      <c r="V611" s="227"/>
      <c r="W611" s="228" t="str">
        <f t="shared" si="97"/>
        <v>0</v>
      </c>
      <c r="X611" s="509"/>
      <c r="Y611" s="229">
        <f t="shared" si="98"/>
        <v>0</v>
      </c>
    </row>
    <row r="612" spans="2:25" ht="18.75" customHeight="1">
      <c r="B612" s="516"/>
      <c r="C612" s="507"/>
      <c r="D612" s="216"/>
      <c r="E612" s="216"/>
      <c r="F612" s="217"/>
      <c r="G612" s="218">
        <f t="shared" si="99"/>
        <v>0</v>
      </c>
      <c r="H612" s="219">
        <f t="shared" si="100"/>
        <v>0</v>
      </c>
      <c r="I612" s="219">
        <f t="shared" si="101"/>
        <v>0</v>
      </c>
      <c r="J612" s="217"/>
      <c r="K612" s="220"/>
      <c r="L612" s="220"/>
      <c r="M612" s="232"/>
      <c r="N612" s="222">
        <f t="shared" si="95"/>
        <v>0</v>
      </c>
      <c r="O612" s="231"/>
      <c r="P612" s="231"/>
      <c r="Q612" s="231"/>
      <c r="R612" s="231"/>
      <c r="S612" s="231"/>
      <c r="T612" s="225"/>
      <c r="U612" s="226">
        <f t="shared" si="96"/>
        <v>0</v>
      </c>
      <c r="V612" s="227"/>
      <c r="W612" s="228" t="str">
        <f t="shared" si="97"/>
        <v>0</v>
      </c>
      <c r="X612" s="510"/>
      <c r="Y612" s="229">
        <f t="shared" si="98"/>
        <v>0</v>
      </c>
    </row>
    <row r="613" spans="2:25">
      <c r="B613" s="233"/>
      <c r="C613" s="234" t="s">
        <v>111</v>
      </c>
      <c r="D613" s="235"/>
      <c r="E613" s="236">
        <f>COUNTA(E570:E612)</f>
        <v>37</v>
      </c>
      <c r="F613" s="236">
        <f>SUM(F570:F612)</f>
        <v>26775</v>
      </c>
      <c r="G613" s="236">
        <f>SUM(G570:G612)</f>
        <v>5355</v>
      </c>
      <c r="H613" s="236">
        <f>SUM(H570:H612)</f>
        <v>14874.999999999998</v>
      </c>
      <c r="I613" s="236">
        <f>SUM(I570:I612)</f>
        <v>4.958333333333333</v>
      </c>
      <c r="J613" s="236">
        <f>COUNTA(J571:J612)</f>
        <v>2</v>
      </c>
      <c r="K613" s="236">
        <f>COUNTA(K570:K612)</f>
        <v>5</v>
      </c>
      <c r="L613" s="236">
        <f>COUNTA(L570:L612)</f>
        <v>0</v>
      </c>
      <c r="M613" s="236">
        <f>SUM(M570:M612)</f>
        <v>14875</v>
      </c>
      <c r="N613" s="236">
        <f>SUM(N570:N612)</f>
        <v>297.5</v>
      </c>
      <c r="O613" s="237"/>
      <c r="P613" s="238">
        <f>COUNTIF(P570:P612, "YES")</f>
        <v>0</v>
      </c>
      <c r="Q613" s="237"/>
      <c r="R613" s="237"/>
      <c r="S613" s="237"/>
      <c r="T613" s="237"/>
      <c r="U613" s="236">
        <f>SUM(U570:U612)</f>
        <v>9.9166666666666661</v>
      </c>
      <c r="V613" s="236">
        <f>SUM(V570:V612)</f>
        <v>9.9166666666666643</v>
      </c>
      <c r="W613" s="236">
        <f t="array" ref="W613">SUM(ABS(W570:W612))</f>
        <v>10</v>
      </c>
      <c r="X613" s="238" t="str">
        <f>IF(X570&lt;0.2, "0", IF(X570&lt;=2, "2", IF(X570&gt;2, ROUND(X570,0))))</f>
        <v>2</v>
      </c>
      <c r="Y613" s="236">
        <f>SUM(Y570:Y612)</f>
        <v>5</v>
      </c>
    </row>
    <row r="614" spans="2:25" ht="18.75" customHeight="1">
      <c r="B614" s="514">
        <v>8</v>
      </c>
      <c r="C614" s="505" t="s">
        <v>8624</v>
      </c>
      <c r="D614" s="216">
        <v>1</v>
      </c>
      <c r="E614" s="216" t="s">
        <v>8625</v>
      </c>
      <c r="F614" s="217">
        <v>692</v>
      </c>
      <c r="G614" s="218">
        <f t="shared" ref="G614" si="102">F614/$G$15</f>
        <v>138.4</v>
      </c>
      <c r="H614" s="219">
        <f t="shared" ref="H614" si="103">F614/$H$15</f>
        <v>384.44444444444446</v>
      </c>
      <c r="I614" s="219">
        <f t="shared" ref="I614" si="104">H614/$I$15</f>
        <v>0.12814814814814815</v>
      </c>
      <c r="J614" s="217"/>
      <c r="K614" s="220"/>
      <c r="L614" s="220"/>
      <c r="M614" s="221"/>
      <c r="N614" s="222">
        <f t="shared" ref="N614:N640" si="105">M614/$N$15</f>
        <v>0</v>
      </c>
      <c r="O614" s="223"/>
      <c r="P614" s="224"/>
      <c r="Q614" s="224"/>
      <c r="R614" s="224"/>
      <c r="S614" s="224"/>
      <c r="T614" s="225"/>
      <c r="U614" s="226">
        <f t="shared" ref="U614:U640" si="106">H614/$U$15</f>
        <v>0.2562962962962963</v>
      </c>
      <c r="V614" s="227"/>
      <c r="W614" s="228" t="str">
        <f t="shared" ref="W614:W640" si="107">IF(V614&lt;1,"0",IF(V614&lt;5,"2",IF(V614&gt;=5,"6")))</f>
        <v>0</v>
      </c>
      <c r="X614" s="508">
        <f>K641/$X$15</f>
        <v>1</v>
      </c>
      <c r="Y614" s="229">
        <f t="shared" ref="Y614:Y640" si="108">W614/2</f>
        <v>0</v>
      </c>
    </row>
    <row r="615" spans="2:25" ht="18.75" customHeight="1">
      <c r="B615" s="515"/>
      <c r="C615" s="506"/>
      <c r="D615" s="216">
        <v>2</v>
      </c>
      <c r="E615" s="216" t="s">
        <v>8626</v>
      </c>
      <c r="F615" s="217">
        <v>732</v>
      </c>
      <c r="G615" s="218">
        <f t="shared" ref="G615:G640" si="109">F615/$G$15</f>
        <v>146.4</v>
      </c>
      <c r="H615" s="219">
        <f t="shared" ref="H615:H640" si="110">F615/$H$15</f>
        <v>406.66666666666663</v>
      </c>
      <c r="I615" s="219">
        <f t="shared" ref="I615:I640" si="111">H615/$I$15</f>
        <v>0.13555555555555554</v>
      </c>
      <c r="J615" s="217"/>
      <c r="K615" s="220"/>
      <c r="L615" s="220"/>
      <c r="M615" s="221"/>
      <c r="N615" s="222">
        <f t="shared" si="105"/>
        <v>0</v>
      </c>
      <c r="O615" s="223"/>
      <c r="P615" s="224"/>
      <c r="Q615" s="224"/>
      <c r="R615" s="224"/>
      <c r="S615" s="224"/>
      <c r="T615" s="225"/>
      <c r="U615" s="226">
        <f t="shared" si="106"/>
        <v>0.27111111111111108</v>
      </c>
      <c r="V615" s="227"/>
      <c r="W615" s="228" t="str">
        <f t="shared" si="107"/>
        <v>0</v>
      </c>
      <c r="X615" s="509"/>
      <c r="Y615" s="229">
        <f t="shared" si="108"/>
        <v>0</v>
      </c>
    </row>
    <row r="616" spans="2:25" ht="18.75" customHeight="1">
      <c r="B616" s="515"/>
      <c r="C616" s="506"/>
      <c r="D616" s="216">
        <v>3</v>
      </c>
      <c r="E616" s="216" t="s">
        <v>8627</v>
      </c>
      <c r="F616" s="217">
        <v>948</v>
      </c>
      <c r="G616" s="218">
        <f t="shared" si="109"/>
        <v>189.6</v>
      </c>
      <c r="H616" s="219">
        <f t="shared" si="110"/>
        <v>526.66666666666663</v>
      </c>
      <c r="I616" s="219">
        <f t="shared" si="111"/>
        <v>0.17555555555555555</v>
      </c>
      <c r="J616" s="217"/>
      <c r="K616" s="220"/>
      <c r="L616" s="220"/>
      <c r="M616" s="221"/>
      <c r="N616" s="222">
        <f t="shared" si="105"/>
        <v>0</v>
      </c>
      <c r="O616" s="223"/>
      <c r="P616" s="224"/>
      <c r="Q616" s="224"/>
      <c r="R616" s="224"/>
      <c r="S616" s="224"/>
      <c r="T616" s="225"/>
      <c r="U616" s="226">
        <f t="shared" si="106"/>
        <v>0.3511111111111111</v>
      </c>
      <c r="V616" s="227"/>
      <c r="W616" s="228" t="str">
        <f t="shared" si="107"/>
        <v>0</v>
      </c>
      <c r="X616" s="509"/>
      <c r="Y616" s="229">
        <f t="shared" si="108"/>
        <v>0</v>
      </c>
    </row>
    <row r="617" spans="2:25" ht="18.75" customHeight="1">
      <c r="B617" s="515"/>
      <c r="C617" s="506"/>
      <c r="D617" s="216">
        <v>4</v>
      </c>
      <c r="E617" s="216" t="s">
        <v>8628</v>
      </c>
      <c r="F617" s="217">
        <v>932</v>
      </c>
      <c r="G617" s="218">
        <f t="shared" si="109"/>
        <v>186.4</v>
      </c>
      <c r="H617" s="219">
        <f t="shared" si="110"/>
        <v>517.77777777777771</v>
      </c>
      <c r="I617" s="219">
        <f t="shared" si="111"/>
        <v>0.17259259259259258</v>
      </c>
      <c r="J617" s="217"/>
      <c r="K617" s="220"/>
      <c r="L617" s="220"/>
      <c r="M617" s="221"/>
      <c r="N617" s="222">
        <f t="shared" si="105"/>
        <v>0</v>
      </c>
      <c r="O617" s="223"/>
      <c r="P617" s="224"/>
      <c r="Q617" s="224"/>
      <c r="R617" s="224"/>
      <c r="S617" s="224"/>
      <c r="T617" s="225"/>
      <c r="U617" s="226">
        <f t="shared" si="106"/>
        <v>0.34518518518518515</v>
      </c>
      <c r="V617" s="227"/>
      <c r="W617" s="228" t="str">
        <f t="shared" si="107"/>
        <v>0</v>
      </c>
      <c r="X617" s="509"/>
      <c r="Y617" s="229">
        <f t="shared" si="108"/>
        <v>0</v>
      </c>
    </row>
    <row r="618" spans="2:25" ht="18.75" customHeight="1">
      <c r="B618" s="515"/>
      <c r="C618" s="506"/>
      <c r="D618" s="216">
        <v>5</v>
      </c>
      <c r="E618" s="216" t="s">
        <v>5148</v>
      </c>
      <c r="F618" s="217">
        <v>636</v>
      </c>
      <c r="G618" s="218">
        <f t="shared" si="109"/>
        <v>127.2</v>
      </c>
      <c r="H618" s="219">
        <f t="shared" si="110"/>
        <v>353.33333333333331</v>
      </c>
      <c r="I618" s="219">
        <f t="shared" si="111"/>
        <v>0.11777777777777777</v>
      </c>
      <c r="J618" s="217"/>
      <c r="K618" s="220"/>
      <c r="L618" s="220"/>
      <c r="M618" s="221"/>
      <c r="N618" s="222">
        <f t="shared" si="105"/>
        <v>0</v>
      </c>
      <c r="O618" s="223"/>
      <c r="P618" s="224"/>
      <c r="Q618" s="224"/>
      <c r="R618" s="224"/>
      <c r="S618" s="224"/>
      <c r="T618" s="225"/>
      <c r="U618" s="226">
        <f t="shared" si="106"/>
        <v>0.23555555555555555</v>
      </c>
      <c r="V618" s="227"/>
      <c r="W618" s="228" t="str">
        <f t="shared" si="107"/>
        <v>0</v>
      </c>
      <c r="X618" s="509"/>
      <c r="Y618" s="229">
        <f t="shared" si="108"/>
        <v>0</v>
      </c>
    </row>
    <row r="619" spans="2:25" ht="18.75" customHeight="1">
      <c r="B619" s="515"/>
      <c r="C619" s="506"/>
      <c r="D619" s="216">
        <v>6</v>
      </c>
      <c r="E619" s="216" t="s">
        <v>8593</v>
      </c>
      <c r="F619" s="217">
        <v>371</v>
      </c>
      <c r="G619" s="218">
        <f t="shared" si="109"/>
        <v>74.2</v>
      </c>
      <c r="H619" s="219">
        <f t="shared" si="110"/>
        <v>206.11111111111111</v>
      </c>
      <c r="I619" s="219">
        <f t="shared" si="111"/>
        <v>6.8703703703703711E-2</v>
      </c>
      <c r="J619" s="217"/>
      <c r="K619" s="220"/>
      <c r="L619" s="220"/>
      <c r="M619" s="221"/>
      <c r="N619" s="222">
        <f t="shared" si="105"/>
        <v>0</v>
      </c>
      <c r="O619" s="223"/>
      <c r="P619" s="224"/>
      <c r="Q619" s="224"/>
      <c r="R619" s="224"/>
      <c r="S619" s="224"/>
      <c r="T619" s="225"/>
      <c r="U619" s="226">
        <f t="shared" si="106"/>
        <v>0.13740740740740742</v>
      </c>
      <c r="V619" s="227"/>
      <c r="W619" s="228" t="str">
        <f t="shared" si="107"/>
        <v>0</v>
      </c>
      <c r="X619" s="509"/>
      <c r="Y619" s="229">
        <f t="shared" si="108"/>
        <v>0</v>
      </c>
    </row>
    <row r="620" spans="2:25" ht="18.75" customHeight="1">
      <c r="B620" s="515"/>
      <c r="C620" s="506"/>
      <c r="D620" s="216">
        <v>7</v>
      </c>
      <c r="E620" s="216" t="s">
        <v>8629</v>
      </c>
      <c r="F620" s="217">
        <v>468</v>
      </c>
      <c r="G620" s="218">
        <f t="shared" si="109"/>
        <v>93.6</v>
      </c>
      <c r="H620" s="219">
        <f t="shared" si="110"/>
        <v>260</v>
      </c>
      <c r="I620" s="219">
        <f t="shared" si="111"/>
        <v>8.666666666666667E-2</v>
      </c>
      <c r="J620" s="217"/>
      <c r="K620" s="220"/>
      <c r="L620" s="220"/>
      <c r="M620" s="221"/>
      <c r="N620" s="222">
        <f t="shared" si="105"/>
        <v>0</v>
      </c>
      <c r="O620" s="223"/>
      <c r="P620" s="224"/>
      <c r="Q620" s="224"/>
      <c r="R620" s="224"/>
      <c r="S620" s="224"/>
      <c r="T620" s="225"/>
      <c r="U620" s="226">
        <f t="shared" si="106"/>
        <v>0.17333333333333334</v>
      </c>
      <c r="V620" s="227"/>
      <c r="W620" s="228" t="str">
        <f t="shared" si="107"/>
        <v>0</v>
      </c>
      <c r="X620" s="509"/>
      <c r="Y620" s="229">
        <f t="shared" si="108"/>
        <v>0</v>
      </c>
    </row>
    <row r="621" spans="2:25" ht="18.75" customHeight="1">
      <c r="B621" s="515"/>
      <c r="C621" s="506"/>
      <c r="D621" s="216">
        <v>8</v>
      </c>
      <c r="E621" s="216" t="s">
        <v>8630</v>
      </c>
      <c r="F621" s="217">
        <v>243</v>
      </c>
      <c r="G621" s="218">
        <f t="shared" si="109"/>
        <v>48.6</v>
      </c>
      <c r="H621" s="219">
        <f t="shared" si="110"/>
        <v>135</v>
      </c>
      <c r="I621" s="219">
        <f t="shared" si="111"/>
        <v>4.4999999999999998E-2</v>
      </c>
      <c r="J621" s="217"/>
      <c r="K621" s="220"/>
      <c r="L621" s="220"/>
      <c r="M621" s="221"/>
      <c r="N621" s="222">
        <f t="shared" si="105"/>
        <v>0</v>
      </c>
      <c r="O621" s="223"/>
      <c r="P621" s="224"/>
      <c r="Q621" s="224"/>
      <c r="R621" s="224"/>
      <c r="S621" s="224"/>
      <c r="T621" s="225"/>
      <c r="U621" s="226">
        <f t="shared" si="106"/>
        <v>0.09</v>
      </c>
      <c r="V621" s="227"/>
      <c r="W621" s="228" t="str">
        <f t="shared" si="107"/>
        <v>0</v>
      </c>
      <c r="X621" s="509"/>
      <c r="Y621" s="229">
        <f t="shared" si="108"/>
        <v>0</v>
      </c>
    </row>
    <row r="622" spans="2:25" ht="18.75" customHeight="1">
      <c r="B622" s="515"/>
      <c r="C622" s="506"/>
      <c r="D622" s="216">
        <v>9</v>
      </c>
      <c r="E622" s="216" t="s">
        <v>8631</v>
      </c>
      <c r="F622" s="217">
        <v>215</v>
      </c>
      <c r="G622" s="218">
        <f t="shared" si="109"/>
        <v>43</v>
      </c>
      <c r="H622" s="219">
        <f t="shared" si="110"/>
        <v>119.44444444444444</v>
      </c>
      <c r="I622" s="219">
        <f t="shared" si="111"/>
        <v>3.9814814814814817E-2</v>
      </c>
      <c r="J622" s="217"/>
      <c r="K622" s="220"/>
      <c r="L622" s="220"/>
      <c r="M622" s="221"/>
      <c r="N622" s="222">
        <f t="shared" si="105"/>
        <v>0</v>
      </c>
      <c r="O622" s="223"/>
      <c r="P622" s="224"/>
      <c r="Q622" s="224"/>
      <c r="R622" s="224"/>
      <c r="S622" s="224"/>
      <c r="T622" s="225"/>
      <c r="U622" s="226">
        <f t="shared" si="106"/>
        <v>7.9629629629629634E-2</v>
      </c>
      <c r="V622" s="227"/>
      <c r="W622" s="228" t="str">
        <f t="shared" si="107"/>
        <v>0</v>
      </c>
      <c r="X622" s="509"/>
      <c r="Y622" s="229">
        <f t="shared" si="108"/>
        <v>0</v>
      </c>
    </row>
    <row r="623" spans="2:25" ht="18.75" customHeight="1">
      <c r="B623" s="515"/>
      <c r="C623" s="506"/>
      <c r="D623" s="216">
        <v>10</v>
      </c>
      <c r="E623" s="216" t="s">
        <v>8632</v>
      </c>
      <c r="F623" s="217">
        <v>863</v>
      </c>
      <c r="G623" s="218">
        <f t="shared" si="109"/>
        <v>172.6</v>
      </c>
      <c r="H623" s="219">
        <f t="shared" si="110"/>
        <v>479.44444444444446</v>
      </c>
      <c r="I623" s="219">
        <f t="shared" si="111"/>
        <v>0.15981481481481483</v>
      </c>
      <c r="J623" s="217"/>
      <c r="K623" s="220" t="s">
        <v>8633</v>
      </c>
      <c r="L623" s="220"/>
      <c r="M623" s="221">
        <f>SUM(H614:H623)</f>
        <v>3388.8888888888891</v>
      </c>
      <c r="N623" s="222">
        <f t="shared" si="105"/>
        <v>67.777777777777786</v>
      </c>
      <c r="O623" s="223">
        <v>1</v>
      </c>
      <c r="P623" s="224" t="s">
        <v>12</v>
      </c>
      <c r="Q623" s="224" t="s">
        <v>8086</v>
      </c>
      <c r="R623" s="224" t="s">
        <v>1064</v>
      </c>
      <c r="S623" s="224"/>
      <c r="T623" s="225" t="s">
        <v>8108</v>
      </c>
      <c r="U623" s="226">
        <f t="shared" si="106"/>
        <v>0.31962962962962965</v>
      </c>
      <c r="V623" s="227">
        <f>SUM(U614:U623)</f>
        <v>2.2592592592592595</v>
      </c>
      <c r="W623" s="228" t="str">
        <f t="shared" si="107"/>
        <v>2</v>
      </c>
      <c r="X623" s="509"/>
      <c r="Y623" s="229">
        <f t="shared" si="108"/>
        <v>1</v>
      </c>
    </row>
    <row r="624" spans="2:25" ht="18.75" customHeight="1">
      <c r="B624" s="515"/>
      <c r="C624" s="506"/>
      <c r="D624" s="216"/>
      <c r="E624" s="216"/>
      <c r="F624" s="217"/>
      <c r="G624" s="218">
        <f t="shared" si="109"/>
        <v>0</v>
      </c>
      <c r="H624" s="219">
        <f t="shared" si="110"/>
        <v>0</v>
      </c>
      <c r="I624" s="219">
        <f t="shared" si="111"/>
        <v>0</v>
      </c>
      <c r="J624" s="217"/>
      <c r="K624" s="220"/>
      <c r="L624" s="220"/>
      <c r="M624" s="221"/>
      <c r="N624" s="222">
        <f t="shared" si="105"/>
        <v>0</v>
      </c>
      <c r="O624" s="223"/>
      <c r="P624" s="224"/>
      <c r="Q624" s="224"/>
      <c r="R624" s="224"/>
      <c r="S624" s="224"/>
      <c r="T624" s="225"/>
      <c r="U624" s="226">
        <f t="shared" si="106"/>
        <v>0</v>
      </c>
      <c r="V624" s="227"/>
      <c r="W624" s="228" t="str">
        <f t="shared" si="107"/>
        <v>0</v>
      </c>
      <c r="X624" s="509"/>
      <c r="Y624" s="229">
        <f t="shared" si="108"/>
        <v>0</v>
      </c>
    </row>
    <row r="625" spans="2:25" ht="18.75" customHeight="1">
      <c r="B625" s="515"/>
      <c r="C625" s="506"/>
      <c r="D625" s="216">
        <v>1</v>
      </c>
      <c r="E625" s="216" t="s">
        <v>8634</v>
      </c>
      <c r="F625" s="217">
        <v>1619</v>
      </c>
      <c r="G625" s="218">
        <f t="shared" si="109"/>
        <v>323.8</v>
      </c>
      <c r="H625" s="219">
        <f t="shared" si="110"/>
        <v>899.44444444444446</v>
      </c>
      <c r="I625" s="219">
        <f t="shared" si="111"/>
        <v>0.29981481481481481</v>
      </c>
      <c r="J625" s="217"/>
      <c r="K625" s="220"/>
      <c r="L625" s="220"/>
      <c r="M625" s="221"/>
      <c r="N625" s="222">
        <f t="shared" si="105"/>
        <v>0</v>
      </c>
      <c r="O625" s="223"/>
      <c r="P625" s="224"/>
      <c r="Q625" s="224"/>
      <c r="R625" s="224"/>
      <c r="S625" s="224"/>
      <c r="T625" s="225"/>
      <c r="U625" s="226">
        <f t="shared" si="106"/>
        <v>0.59962962962962962</v>
      </c>
      <c r="V625" s="227"/>
      <c r="W625" s="228" t="str">
        <f t="shared" si="107"/>
        <v>0</v>
      </c>
      <c r="X625" s="509"/>
      <c r="Y625" s="229">
        <f t="shared" si="108"/>
        <v>0</v>
      </c>
    </row>
    <row r="626" spans="2:25" ht="18.75" customHeight="1">
      <c r="B626" s="515"/>
      <c r="C626" s="506"/>
      <c r="D626" s="216">
        <v>2</v>
      </c>
      <c r="E626" s="216" t="s">
        <v>8635</v>
      </c>
      <c r="F626" s="217">
        <v>748</v>
      </c>
      <c r="G626" s="218">
        <f t="shared" si="109"/>
        <v>149.6</v>
      </c>
      <c r="H626" s="219">
        <f t="shared" si="110"/>
        <v>415.55555555555554</v>
      </c>
      <c r="I626" s="219">
        <f t="shared" si="111"/>
        <v>0.13851851851851851</v>
      </c>
      <c r="J626" s="217"/>
      <c r="K626" s="220"/>
      <c r="L626" s="220"/>
      <c r="M626" s="221"/>
      <c r="N626" s="222">
        <f t="shared" si="105"/>
        <v>0</v>
      </c>
      <c r="O626" s="223"/>
      <c r="P626" s="224"/>
      <c r="Q626" s="224"/>
      <c r="R626" s="224"/>
      <c r="S626" s="224"/>
      <c r="T626" s="225"/>
      <c r="U626" s="226">
        <f t="shared" si="106"/>
        <v>0.27703703703703703</v>
      </c>
      <c r="V626" s="227"/>
      <c r="W626" s="228" t="str">
        <f t="shared" si="107"/>
        <v>0</v>
      </c>
      <c r="X626" s="509"/>
      <c r="Y626" s="229">
        <f t="shared" si="108"/>
        <v>0</v>
      </c>
    </row>
    <row r="627" spans="2:25" ht="18.75" customHeight="1">
      <c r="B627" s="515"/>
      <c r="C627" s="506"/>
      <c r="D627" s="216">
        <v>3</v>
      </c>
      <c r="E627" s="216" t="s">
        <v>8636</v>
      </c>
      <c r="F627" s="217">
        <v>306</v>
      </c>
      <c r="G627" s="218">
        <f t="shared" si="109"/>
        <v>61.2</v>
      </c>
      <c r="H627" s="219">
        <f t="shared" si="110"/>
        <v>170</v>
      </c>
      <c r="I627" s="219">
        <f t="shared" si="111"/>
        <v>5.6666666666666664E-2</v>
      </c>
      <c r="J627" s="217"/>
      <c r="K627" s="220"/>
      <c r="L627" s="220"/>
      <c r="M627" s="221"/>
      <c r="N627" s="222">
        <f t="shared" si="105"/>
        <v>0</v>
      </c>
      <c r="O627" s="223"/>
      <c r="P627" s="224"/>
      <c r="Q627" s="224"/>
      <c r="R627" s="224"/>
      <c r="S627" s="224"/>
      <c r="T627" s="225"/>
      <c r="U627" s="226">
        <f t="shared" si="106"/>
        <v>0.11333333333333333</v>
      </c>
      <c r="V627" s="227"/>
      <c r="W627" s="228" t="str">
        <f t="shared" si="107"/>
        <v>0</v>
      </c>
      <c r="X627" s="509"/>
      <c r="Y627" s="229">
        <f t="shared" si="108"/>
        <v>0</v>
      </c>
    </row>
    <row r="628" spans="2:25" ht="18.75" customHeight="1">
      <c r="B628" s="515"/>
      <c r="C628" s="506"/>
      <c r="D628" s="216">
        <v>4</v>
      </c>
      <c r="E628" s="216" t="s">
        <v>8637</v>
      </c>
      <c r="F628" s="217">
        <v>456</v>
      </c>
      <c r="G628" s="218">
        <f t="shared" si="109"/>
        <v>91.2</v>
      </c>
      <c r="H628" s="219">
        <f t="shared" si="110"/>
        <v>253.33333333333331</v>
      </c>
      <c r="I628" s="219">
        <f t="shared" si="111"/>
        <v>8.4444444444444433E-2</v>
      </c>
      <c r="J628" s="217"/>
      <c r="K628" s="220"/>
      <c r="L628" s="220"/>
      <c r="M628" s="221"/>
      <c r="N628" s="222">
        <f t="shared" si="105"/>
        <v>0</v>
      </c>
      <c r="O628" s="223"/>
      <c r="P628" s="224"/>
      <c r="Q628" s="224"/>
      <c r="R628" s="224"/>
      <c r="S628" s="224"/>
      <c r="T628" s="225"/>
      <c r="U628" s="226">
        <f t="shared" si="106"/>
        <v>0.16888888888888887</v>
      </c>
      <c r="V628" s="227"/>
      <c r="W628" s="228" t="str">
        <f t="shared" si="107"/>
        <v>0</v>
      </c>
      <c r="X628" s="509"/>
      <c r="Y628" s="229">
        <f t="shared" si="108"/>
        <v>0</v>
      </c>
    </row>
    <row r="629" spans="2:25" ht="18.75" customHeight="1">
      <c r="B629" s="515"/>
      <c r="C629" s="506"/>
      <c r="D629" s="216">
        <v>5</v>
      </c>
      <c r="E629" s="216" t="s">
        <v>8638</v>
      </c>
      <c r="F629" s="217">
        <v>363</v>
      </c>
      <c r="G629" s="218">
        <f t="shared" si="109"/>
        <v>72.599999999999994</v>
      </c>
      <c r="H629" s="219">
        <f t="shared" si="110"/>
        <v>201.66666666666666</v>
      </c>
      <c r="I629" s="219">
        <f t="shared" si="111"/>
        <v>6.7222222222222225E-2</v>
      </c>
      <c r="J629" s="217"/>
      <c r="K629" s="220"/>
      <c r="L629" s="220"/>
      <c r="M629" s="221"/>
      <c r="N629" s="222">
        <f t="shared" si="105"/>
        <v>0</v>
      </c>
      <c r="O629" s="223"/>
      <c r="P629" s="224"/>
      <c r="Q629" s="224"/>
      <c r="R629" s="224"/>
      <c r="S629" s="224"/>
      <c r="T629" s="225"/>
      <c r="U629" s="226">
        <f t="shared" si="106"/>
        <v>0.13444444444444445</v>
      </c>
      <c r="V629" s="227"/>
      <c r="W629" s="228" t="str">
        <f t="shared" si="107"/>
        <v>0</v>
      </c>
      <c r="X629" s="509"/>
      <c r="Y629" s="229">
        <f t="shared" si="108"/>
        <v>0</v>
      </c>
    </row>
    <row r="630" spans="2:25" ht="18.75" customHeight="1">
      <c r="B630" s="515"/>
      <c r="C630" s="506"/>
      <c r="D630" s="216">
        <v>6</v>
      </c>
      <c r="E630" s="216" t="s">
        <v>8639</v>
      </c>
      <c r="F630" s="217">
        <v>2111</v>
      </c>
      <c r="G630" s="218">
        <f t="shared" si="109"/>
        <v>422.2</v>
      </c>
      <c r="H630" s="219">
        <f t="shared" si="110"/>
        <v>1172.7777777777778</v>
      </c>
      <c r="I630" s="219">
        <f t="shared" si="111"/>
        <v>0.39092592592592595</v>
      </c>
      <c r="J630" s="217" t="s">
        <v>8640</v>
      </c>
      <c r="K630" s="217" t="s">
        <v>8640</v>
      </c>
      <c r="L630" s="220"/>
      <c r="M630" s="221">
        <f>SUM(H625:H630)</f>
        <v>3112.7777777777778</v>
      </c>
      <c r="N630" s="222">
        <f t="shared" si="105"/>
        <v>62.25555555555556</v>
      </c>
      <c r="O630" s="223">
        <v>2</v>
      </c>
      <c r="P630" s="224" t="s">
        <v>12</v>
      </c>
      <c r="Q630" s="224" t="s">
        <v>8086</v>
      </c>
      <c r="R630" s="224" t="s">
        <v>1064</v>
      </c>
      <c r="S630" s="224"/>
      <c r="T630" s="225" t="s">
        <v>8108</v>
      </c>
      <c r="U630" s="226">
        <f t="shared" si="106"/>
        <v>0.78185185185185191</v>
      </c>
      <c r="V630" s="227">
        <f>SUM(U625:U630)</f>
        <v>2.0751851851851852</v>
      </c>
      <c r="W630" s="228" t="str">
        <f t="shared" si="107"/>
        <v>2</v>
      </c>
      <c r="X630" s="509"/>
      <c r="Y630" s="229">
        <f t="shared" si="108"/>
        <v>1</v>
      </c>
    </row>
    <row r="631" spans="2:25" ht="18.75" customHeight="1">
      <c r="B631" s="515"/>
      <c r="C631" s="506"/>
      <c r="D631" s="216"/>
      <c r="E631" s="216"/>
      <c r="F631" s="217"/>
      <c r="G631" s="218">
        <f t="shared" si="109"/>
        <v>0</v>
      </c>
      <c r="H631" s="219">
        <f t="shared" si="110"/>
        <v>0</v>
      </c>
      <c r="I631" s="219">
        <f t="shared" si="111"/>
        <v>0</v>
      </c>
      <c r="J631" s="217"/>
      <c r="K631" s="220"/>
      <c r="L631" s="220"/>
      <c r="M631" s="221"/>
      <c r="N631" s="222">
        <f t="shared" si="105"/>
        <v>0</v>
      </c>
      <c r="O631" s="223"/>
      <c r="P631" s="224"/>
      <c r="Q631" s="224"/>
      <c r="R631" s="224"/>
      <c r="S631" s="224"/>
      <c r="T631" s="225"/>
      <c r="U631" s="226">
        <f t="shared" si="106"/>
        <v>0</v>
      </c>
      <c r="V631" s="227"/>
      <c r="W631" s="228" t="str">
        <f t="shared" si="107"/>
        <v>0</v>
      </c>
      <c r="X631" s="509"/>
      <c r="Y631" s="229">
        <f t="shared" si="108"/>
        <v>0</v>
      </c>
    </row>
    <row r="632" spans="2:25" ht="18.75" customHeight="1">
      <c r="B632" s="515"/>
      <c r="C632" s="506"/>
      <c r="D632" s="216">
        <v>1</v>
      </c>
      <c r="E632" s="216" t="s">
        <v>8641</v>
      </c>
      <c r="F632" s="217">
        <v>742</v>
      </c>
      <c r="G632" s="218">
        <f t="shared" si="109"/>
        <v>148.4</v>
      </c>
      <c r="H632" s="219">
        <f t="shared" si="110"/>
        <v>412.22222222222223</v>
      </c>
      <c r="I632" s="219">
        <f t="shared" si="111"/>
        <v>0.13740740740740742</v>
      </c>
      <c r="J632" s="217"/>
      <c r="K632" s="220" t="s">
        <v>8642</v>
      </c>
      <c r="L632" s="220"/>
      <c r="M632" s="221">
        <f>SUM(H632:H638)</f>
        <v>2066.1111111111113</v>
      </c>
      <c r="N632" s="222">
        <f t="shared" si="105"/>
        <v>41.322222222222223</v>
      </c>
      <c r="O632" s="223">
        <v>1</v>
      </c>
      <c r="P632" s="224" t="s">
        <v>12</v>
      </c>
      <c r="Q632" s="224" t="s">
        <v>8086</v>
      </c>
      <c r="R632" s="224" t="s">
        <v>1064</v>
      </c>
      <c r="S632" s="224"/>
      <c r="T632" s="225" t="s">
        <v>8108</v>
      </c>
      <c r="U632" s="226">
        <f t="shared" si="106"/>
        <v>0.27481481481481485</v>
      </c>
      <c r="V632" s="227">
        <f>SUM(U632:U638)</f>
        <v>1.3774074074074074</v>
      </c>
      <c r="W632" s="228" t="str">
        <f t="shared" si="107"/>
        <v>2</v>
      </c>
      <c r="X632" s="509"/>
      <c r="Y632" s="229">
        <f t="shared" si="108"/>
        <v>1</v>
      </c>
    </row>
    <row r="633" spans="2:25" ht="18.75" customHeight="1">
      <c r="B633" s="515"/>
      <c r="C633" s="506"/>
      <c r="D633" s="216">
        <v>2</v>
      </c>
      <c r="E633" s="216" t="s">
        <v>8643</v>
      </c>
      <c r="F633" s="217">
        <v>279</v>
      </c>
      <c r="G633" s="218">
        <f t="shared" si="109"/>
        <v>55.8</v>
      </c>
      <c r="H633" s="219">
        <f t="shared" si="110"/>
        <v>155</v>
      </c>
      <c r="I633" s="219">
        <f t="shared" si="111"/>
        <v>5.1666666666666666E-2</v>
      </c>
      <c r="J633" s="217"/>
      <c r="K633" s="220"/>
      <c r="L633" s="220"/>
      <c r="M633" s="221"/>
      <c r="N633" s="222">
        <f t="shared" si="105"/>
        <v>0</v>
      </c>
      <c r="O633" s="223"/>
      <c r="P633" s="224"/>
      <c r="Q633" s="224"/>
      <c r="R633" s="224"/>
      <c r="S633" s="224"/>
      <c r="T633" s="225"/>
      <c r="U633" s="226">
        <f t="shared" si="106"/>
        <v>0.10333333333333333</v>
      </c>
      <c r="V633" s="227"/>
      <c r="W633" s="228" t="str">
        <f t="shared" si="107"/>
        <v>0</v>
      </c>
      <c r="X633" s="509"/>
      <c r="Y633" s="229">
        <f t="shared" si="108"/>
        <v>0</v>
      </c>
    </row>
    <row r="634" spans="2:25" ht="18.75" customHeight="1">
      <c r="B634" s="515"/>
      <c r="C634" s="506"/>
      <c r="D634" s="216">
        <v>3</v>
      </c>
      <c r="E634" s="216" t="s">
        <v>8644</v>
      </c>
      <c r="F634" s="217">
        <v>531</v>
      </c>
      <c r="G634" s="218">
        <f t="shared" si="109"/>
        <v>106.2</v>
      </c>
      <c r="H634" s="219">
        <f t="shared" si="110"/>
        <v>295</v>
      </c>
      <c r="I634" s="219">
        <f t="shared" si="111"/>
        <v>9.8333333333333328E-2</v>
      </c>
      <c r="J634" s="217"/>
      <c r="K634" s="220"/>
      <c r="L634" s="220"/>
      <c r="M634" s="221"/>
      <c r="N634" s="222">
        <f t="shared" si="105"/>
        <v>0</v>
      </c>
      <c r="O634" s="223"/>
      <c r="P634" s="224"/>
      <c r="Q634" s="224"/>
      <c r="R634" s="224"/>
      <c r="S634" s="224"/>
      <c r="T634" s="225"/>
      <c r="U634" s="226">
        <f t="shared" si="106"/>
        <v>0.19666666666666666</v>
      </c>
      <c r="V634" s="227"/>
      <c r="W634" s="228" t="str">
        <f t="shared" si="107"/>
        <v>0</v>
      </c>
      <c r="X634" s="509"/>
      <c r="Y634" s="229">
        <f t="shared" si="108"/>
        <v>0</v>
      </c>
    </row>
    <row r="635" spans="2:25" ht="18.75" customHeight="1">
      <c r="B635" s="515"/>
      <c r="C635" s="506"/>
      <c r="D635" s="216">
        <v>4</v>
      </c>
      <c r="E635" s="216" t="s">
        <v>8645</v>
      </c>
      <c r="F635" s="217">
        <v>720</v>
      </c>
      <c r="G635" s="218">
        <f t="shared" si="109"/>
        <v>144</v>
      </c>
      <c r="H635" s="219">
        <f t="shared" si="110"/>
        <v>400</v>
      </c>
      <c r="I635" s="219">
        <f t="shared" si="111"/>
        <v>0.13333333333333333</v>
      </c>
      <c r="J635" s="217"/>
      <c r="K635" s="220"/>
      <c r="L635" s="220"/>
      <c r="M635" s="221"/>
      <c r="N635" s="222">
        <f t="shared" si="105"/>
        <v>0</v>
      </c>
      <c r="O635" s="223"/>
      <c r="P635" s="224"/>
      <c r="Q635" s="224"/>
      <c r="R635" s="224"/>
      <c r="S635" s="224"/>
      <c r="T635" s="225"/>
      <c r="U635" s="226">
        <f t="shared" si="106"/>
        <v>0.26666666666666666</v>
      </c>
      <c r="V635" s="227"/>
      <c r="W635" s="228" t="str">
        <f t="shared" si="107"/>
        <v>0</v>
      </c>
      <c r="X635" s="509"/>
      <c r="Y635" s="229">
        <f t="shared" si="108"/>
        <v>0</v>
      </c>
    </row>
    <row r="636" spans="2:25" ht="18.75" customHeight="1">
      <c r="B636" s="515"/>
      <c r="C636" s="506"/>
      <c r="D636" s="216">
        <v>5</v>
      </c>
      <c r="E636" s="216" t="s">
        <v>8646</v>
      </c>
      <c r="F636" s="217">
        <v>325</v>
      </c>
      <c r="G636" s="218">
        <f t="shared" si="109"/>
        <v>65</v>
      </c>
      <c r="H636" s="219">
        <f t="shared" si="110"/>
        <v>180.55555555555554</v>
      </c>
      <c r="I636" s="219">
        <f t="shared" si="111"/>
        <v>6.0185185185185182E-2</v>
      </c>
      <c r="J636" s="217"/>
      <c r="K636" s="220"/>
      <c r="L636" s="220"/>
      <c r="M636" s="221"/>
      <c r="N636" s="222">
        <f t="shared" si="105"/>
        <v>0</v>
      </c>
      <c r="O636" s="223"/>
      <c r="P636" s="224"/>
      <c r="Q636" s="224"/>
      <c r="R636" s="224"/>
      <c r="S636" s="224"/>
      <c r="T636" s="225"/>
      <c r="U636" s="226">
        <f t="shared" si="106"/>
        <v>0.12037037037037036</v>
      </c>
      <c r="V636" s="227"/>
      <c r="W636" s="228" t="str">
        <f t="shared" si="107"/>
        <v>0</v>
      </c>
      <c r="X636" s="509"/>
      <c r="Y636" s="229">
        <f t="shared" si="108"/>
        <v>0</v>
      </c>
    </row>
    <row r="637" spans="2:25" ht="18.75" customHeight="1">
      <c r="B637" s="515"/>
      <c r="C637" s="506"/>
      <c r="D637" s="216">
        <v>6</v>
      </c>
      <c r="E637" s="216" t="s">
        <v>8647</v>
      </c>
      <c r="F637" s="217">
        <v>866</v>
      </c>
      <c r="G637" s="218">
        <f t="shared" si="109"/>
        <v>173.2</v>
      </c>
      <c r="H637" s="219">
        <f t="shared" si="110"/>
        <v>481.11111111111109</v>
      </c>
      <c r="I637" s="219">
        <f t="shared" si="111"/>
        <v>0.16037037037037036</v>
      </c>
      <c r="J637" s="217"/>
      <c r="K637" s="220"/>
      <c r="L637" s="220"/>
      <c r="M637" s="221"/>
      <c r="N637" s="222">
        <f t="shared" si="105"/>
        <v>0</v>
      </c>
      <c r="O637" s="223"/>
      <c r="P637" s="224"/>
      <c r="Q637" s="224"/>
      <c r="R637" s="224"/>
      <c r="S637" s="224"/>
      <c r="T637" s="225"/>
      <c r="U637" s="226">
        <f t="shared" si="106"/>
        <v>0.32074074074074072</v>
      </c>
      <c r="V637" s="227"/>
      <c r="W637" s="228" t="str">
        <f t="shared" si="107"/>
        <v>0</v>
      </c>
      <c r="X637" s="509"/>
      <c r="Y637" s="229">
        <f t="shared" si="108"/>
        <v>0</v>
      </c>
    </row>
    <row r="638" spans="2:25" ht="18.75" customHeight="1">
      <c r="B638" s="515"/>
      <c r="C638" s="506"/>
      <c r="D638" s="216">
        <v>7</v>
      </c>
      <c r="E638" s="216" t="s">
        <v>8648</v>
      </c>
      <c r="F638" s="217">
        <v>256</v>
      </c>
      <c r="G638" s="218">
        <f t="shared" si="109"/>
        <v>51.2</v>
      </c>
      <c r="H638" s="219">
        <f t="shared" si="110"/>
        <v>142.22222222222223</v>
      </c>
      <c r="I638" s="219">
        <f t="shared" si="111"/>
        <v>4.7407407407407412E-2</v>
      </c>
      <c r="J638" s="217"/>
      <c r="K638" s="220"/>
      <c r="L638" s="220"/>
      <c r="M638" s="221"/>
      <c r="N638" s="222">
        <f t="shared" si="105"/>
        <v>0</v>
      </c>
      <c r="O638" s="223"/>
      <c r="P638" s="224"/>
      <c r="Q638" s="224"/>
      <c r="R638" s="224"/>
      <c r="S638" s="224"/>
      <c r="T638" s="225"/>
      <c r="U638" s="226">
        <f t="shared" si="106"/>
        <v>9.4814814814814824E-2</v>
      </c>
      <c r="V638" s="227"/>
      <c r="W638" s="228" t="str">
        <f t="shared" si="107"/>
        <v>0</v>
      </c>
      <c r="X638" s="509"/>
      <c r="Y638" s="229">
        <f t="shared" si="108"/>
        <v>0</v>
      </c>
    </row>
    <row r="639" spans="2:25" ht="18.75" customHeight="1">
      <c r="B639" s="515"/>
      <c r="C639" s="506"/>
      <c r="D639" s="216"/>
      <c r="E639" s="216"/>
      <c r="F639" s="217"/>
      <c r="G639" s="218">
        <f t="shared" si="109"/>
        <v>0</v>
      </c>
      <c r="H639" s="219">
        <f t="shared" si="110"/>
        <v>0</v>
      </c>
      <c r="I639" s="219">
        <f t="shared" si="111"/>
        <v>0</v>
      </c>
      <c r="J639" s="217"/>
      <c r="K639" s="220"/>
      <c r="L639" s="220"/>
      <c r="M639" s="221"/>
      <c r="N639" s="222">
        <f t="shared" si="105"/>
        <v>0</v>
      </c>
      <c r="O639" s="223"/>
      <c r="P639" s="224"/>
      <c r="Q639" s="224"/>
      <c r="R639" s="224"/>
      <c r="S639" s="224"/>
      <c r="T639" s="225"/>
      <c r="U639" s="226">
        <f t="shared" si="106"/>
        <v>0</v>
      </c>
      <c r="V639" s="227"/>
      <c r="W639" s="228" t="str">
        <f t="shared" si="107"/>
        <v>0</v>
      </c>
      <c r="X639" s="509"/>
      <c r="Y639" s="229">
        <f t="shared" si="108"/>
        <v>0</v>
      </c>
    </row>
    <row r="640" spans="2:25" ht="18.75" customHeight="1">
      <c r="B640" s="516"/>
      <c r="C640" s="507"/>
      <c r="D640" s="216"/>
      <c r="E640" s="216"/>
      <c r="F640" s="217"/>
      <c r="G640" s="218">
        <f t="shared" si="109"/>
        <v>0</v>
      </c>
      <c r="H640" s="219">
        <f t="shared" si="110"/>
        <v>0</v>
      </c>
      <c r="I640" s="219">
        <f t="shared" si="111"/>
        <v>0</v>
      </c>
      <c r="J640" s="217"/>
      <c r="K640" s="220"/>
      <c r="L640" s="220"/>
      <c r="M640" s="232"/>
      <c r="N640" s="222">
        <f t="shared" si="105"/>
        <v>0</v>
      </c>
      <c r="O640" s="231"/>
      <c r="P640" s="231"/>
      <c r="Q640" s="231"/>
      <c r="R640" s="231"/>
      <c r="S640" s="231"/>
      <c r="T640" s="225"/>
      <c r="U640" s="226">
        <f t="shared" si="106"/>
        <v>0</v>
      </c>
      <c r="V640" s="227"/>
      <c r="W640" s="228" t="str">
        <f t="shared" si="107"/>
        <v>0</v>
      </c>
      <c r="X640" s="510"/>
      <c r="Y640" s="229">
        <f t="shared" si="108"/>
        <v>0</v>
      </c>
    </row>
    <row r="641" spans="2:25">
      <c r="B641" s="233"/>
      <c r="C641" s="234" t="s">
        <v>111</v>
      </c>
      <c r="D641" s="235"/>
      <c r="E641" s="236">
        <f>COUNTA(E614:E640)</f>
        <v>23</v>
      </c>
      <c r="F641" s="236">
        <f>SUM(F614:F640)</f>
        <v>15422</v>
      </c>
      <c r="G641" s="236">
        <f>SUM(G614:G640)</f>
        <v>3084.3999999999996</v>
      </c>
      <c r="H641" s="236">
        <f>SUM(H614:H640)</f>
        <v>8567.7777777777792</v>
      </c>
      <c r="I641" s="236">
        <f>SUM(I614:I640)</f>
        <v>2.8559259259259262</v>
      </c>
      <c r="J641" s="236">
        <f>COUNTA(J614:J640)</f>
        <v>1</v>
      </c>
      <c r="K641" s="236">
        <f>COUNTA(K614:K640)</f>
        <v>3</v>
      </c>
      <c r="L641" s="236">
        <f>COUNTA(L614:L640)</f>
        <v>0</v>
      </c>
      <c r="M641" s="236">
        <f>SUM(M614:M640)</f>
        <v>8567.7777777777774</v>
      </c>
      <c r="N641" s="236">
        <f>SUM(N614:N640)</f>
        <v>171.35555555555558</v>
      </c>
      <c r="O641" s="237"/>
      <c r="P641" s="238">
        <f>COUNTIF(P614:P640, "YES")</f>
        <v>0</v>
      </c>
      <c r="Q641" s="237"/>
      <c r="R641" s="237"/>
      <c r="S641" s="237"/>
      <c r="T641" s="237"/>
      <c r="U641" s="236">
        <f>SUM(U614:U640)</f>
        <v>5.7118518518518524</v>
      </c>
      <c r="V641" s="236">
        <f>SUM(V614:V640)</f>
        <v>5.7118518518518524</v>
      </c>
      <c r="W641" s="236">
        <f t="array" ref="W641">SUM(ABS(W614:W640))</f>
        <v>6</v>
      </c>
      <c r="X641" s="238" t="str">
        <f>IF(X614&lt;0.2, "0", IF(X614&lt;=2, "2", IF(X614&gt;2, ROUND(X614,0))))</f>
        <v>2</v>
      </c>
      <c r="Y641" s="236">
        <f>SUM(Y614:Y640)</f>
        <v>3</v>
      </c>
    </row>
    <row r="642" spans="2:25" ht="18.75" customHeight="1">
      <c r="B642" s="514">
        <v>9</v>
      </c>
      <c r="C642" s="505" t="s">
        <v>8649</v>
      </c>
      <c r="D642" s="216">
        <v>1</v>
      </c>
      <c r="E642" s="216" t="s">
        <v>8650</v>
      </c>
      <c r="F642" s="217">
        <v>400</v>
      </c>
      <c r="G642" s="218">
        <f t="shared" ref="G642" si="112">F642/$G$15</f>
        <v>80</v>
      </c>
      <c r="H642" s="219">
        <f t="shared" ref="H642" si="113">F642/$H$15</f>
        <v>222.22222222222223</v>
      </c>
      <c r="I642" s="219">
        <f t="shared" ref="I642" si="114">H642/$I$15</f>
        <v>7.407407407407407E-2</v>
      </c>
      <c r="J642" s="217" t="s">
        <v>8651</v>
      </c>
      <c r="K642" s="220" t="s">
        <v>8651</v>
      </c>
      <c r="L642" s="220"/>
      <c r="M642" s="221">
        <f>SUM(H642:H648)</f>
        <v>3021.1111111111109</v>
      </c>
      <c r="N642" s="222">
        <f t="shared" ref="N642:N695" si="115">M642/$N$15</f>
        <v>60.422222222222217</v>
      </c>
      <c r="O642" s="223">
        <v>20</v>
      </c>
      <c r="P642" s="224" t="s">
        <v>12</v>
      </c>
      <c r="Q642" s="224" t="s">
        <v>8086</v>
      </c>
      <c r="R642" s="224" t="s">
        <v>1064</v>
      </c>
      <c r="S642" s="224"/>
      <c r="T642" s="225" t="s">
        <v>8108</v>
      </c>
      <c r="U642" s="226">
        <f t="shared" ref="U642:U695" si="116">H642/$U$15</f>
        <v>0.14814814814814814</v>
      </c>
      <c r="V642" s="227">
        <f>SUM(U642:U648)</f>
        <v>2.0140740740740739</v>
      </c>
      <c r="W642" s="228" t="str">
        <f t="shared" ref="W642:W695" si="117">IF(V642&lt;1,"0",IF(V642&lt;5,"2",IF(V642&gt;=5,"6")))</f>
        <v>2</v>
      </c>
      <c r="X642" s="508">
        <f>K696/$X$15</f>
        <v>1.6666666666666667</v>
      </c>
      <c r="Y642" s="229">
        <f t="shared" ref="Y642:Y695" si="118">W642/2</f>
        <v>1</v>
      </c>
    </row>
    <row r="643" spans="2:25" ht="18.75" customHeight="1">
      <c r="B643" s="515"/>
      <c r="C643" s="506"/>
      <c r="D643" s="216">
        <v>2</v>
      </c>
      <c r="E643" s="216" t="s">
        <v>8652</v>
      </c>
      <c r="F643" s="217">
        <v>154</v>
      </c>
      <c r="G643" s="218">
        <f t="shared" ref="G643:G695" si="119">F643/$G$15</f>
        <v>30.8</v>
      </c>
      <c r="H643" s="219">
        <f t="shared" ref="H643:H695" si="120">F643/$H$15</f>
        <v>85.555555555555557</v>
      </c>
      <c r="I643" s="219">
        <f t="shared" ref="I643:I695" si="121">H643/$I$15</f>
        <v>2.8518518518518519E-2</v>
      </c>
      <c r="J643" s="217"/>
      <c r="K643" s="220"/>
      <c r="L643" s="220"/>
      <c r="M643" s="221"/>
      <c r="N643" s="222">
        <f t="shared" si="115"/>
        <v>0</v>
      </c>
      <c r="O643" s="223"/>
      <c r="P643" s="224"/>
      <c r="Q643" s="224"/>
      <c r="R643" s="224"/>
      <c r="S643" s="224"/>
      <c r="T643" s="225"/>
      <c r="U643" s="226">
        <f t="shared" si="116"/>
        <v>5.7037037037037039E-2</v>
      </c>
      <c r="V643" s="227"/>
      <c r="W643" s="228" t="str">
        <f t="shared" si="117"/>
        <v>0</v>
      </c>
      <c r="X643" s="509"/>
      <c r="Y643" s="229">
        <f t="shared" si="118"/>
        <v>0</v>
      </c>
    </row>
    <row r="644" spans="2:25" ht="18.75" customHeight="1">
      <c r="B644" s="515"/>
      <c r="C644" s="506"/>
      <c r="D644" s="216">
        <v>3</v>
      </c>
      <c r="E644" s="216" t="s">
        <v>8653</v>
      </c>
      <c r="F644" s="217">
        <v>1124</v>
      </c>
      <c r="G644" s="218">
        <f t="shared" si="119"/>
        <v>224.8</v>
      </c>
      <c r="H644" s="219">
        <f t="shared" si="120"/>
        <v>624.44444444444446</v>
      </c>
      <c r="I644" s="219">
        <f t="shared" si="121"/>
        <v>0.20814814814814817</v>
      </c>
      <c r="J644" s="217"/>
      <c r="K644" s="220"/>
      <c r="L644" s="220"/>
      <c r="M644" s="221"/>
      <c r="N644" s="222">
        <f t="shared" si="115"/>
        <v>0</v>
      </c>
      <c r="O644" s="223"/>
      <c r="P644" s="224"/>
      <c r="Q644" s="224"/>
      <c r="R644" s="224"/>
      <c r="S644" s="224"/>
      <c r="T644" s="225"/>
      <c r="U644" s="226">
        <f t="shared" si="116"/>
        <v>0.41629629629629633</v>
      </c>
      <c r="V644" s="227"/>
      <c r="W644" s="228" t="str">
        <f t="shared" si="117"/>
        <v>0</v>
      </c>
      <c r="X644" s="509"/>
      <c r="Y644" s="229">
        <f t="shared" si="118"/>
        <v>0</v>
      </c>
    </row>
    <row r="645" spans="2:25" ht="18.75" customHeight="1">
      <c r="B645" s="515"/>
      <c r="C645" s="506"/>
      <c r="D645" s="216">
        <v>4</v>
      </c>
      <c r="E645" s="216" t="s">
        <v>8654</v>
      </c>
      <c r="F645" s="217">
        <v>1000</v>
      </c>
      <c r="G645" s="218">
        <f t="shared" si="119"/>
        <v>200</v>
      </c>
      <c r="H645" s="219">
        <f t="shared" si="120"/>
        <v>555.55555555555554</v>
      </c>
      <c r="I645" s="219">
        <f t="shared" si="121"/>
        <v>0.18518518518518517</v>
      </c>
      <c r="J645" s="217"/>
      <c r="K645" s="220"/>
      <c r="L645" s="220"/>
      <c r="M645" s="221"/>
      <c r="N645" s="222">
        <f t="shared" si="115"/>
        <v>0</v>
      </c>
      <c r="O645" s="223"/>
      <c r="P645" s="224"/>
      <c r="Q645" s="224"/>
      <c r="R645" s="224"/>
      <c r="S645" s="224"/>
      <c r="T645" s="225"/>
      <c r="U645" s="226">
        <f t="shared" si="116"/>
        <v>0.37037037037037035</v>
      </c>
      <c r="V645" s="227"/>
      <c r="W645" s="228" t="str">
        <f t="shared" si="117"/>
        <v>0</v>
      </c>
      <c r="X645" s="509"/>
      <c r="Y645" s="229">
        <f t="shared" si="118"/>
        <v>0</v>
      </c>
    </row>
    <row r="646" spans="2:25" ht="18.75" customHeight="1">
      <c r="B646" s="515"/>
      <c r="C646" s="506"/>
      <c r="D646" s="216">
        <v>4</v>
      </c>
      <c r="E646" s="216" t="s">
        <v>8655</v>
      </c>
      <c r="F646" s="217">
        <v>1300</v>
      </c>
      <c r="G646" s="218">
        <f t="shared" si="119"/>
        <v>260</v>
      </c>
      <c r="H646" s="219">
        <f t="shared" si="120"/>
        <v>722.22222222222217</v>
      </c>
      <c r="I646" s="219">
        <f t="shared" si="121"/>
        <v>0.24074074074074073</v>
      </c>
      <c r="J646" s="217"/>
      <c r="K646" s="220"/>
      <c r="L646" s="220"/>
      <c r="M646" s="221"/>
      <c r="N646" s="222">
        <f t="shared" si="115"/>
        <v>0</v>
      </c>
      <c r="O646" s="223"/>
      <c r="P646" s="224"/>
      <c r="Q646" s="224"/>
      <c r="R646" s="224"/>
      <c r="S646" s="224"/>
      <c r="T646" s="225"/>
      <c r="U646" s="226">
        <f t="shared" si="116"/>
        <v>0.48148148148148145</v>
      </c>
      <c r="V646" s="227"/>
      <c r="W646" s="228" t="str">
        <f t="shared" si="117"/>
        <v>0</v>
      </c>
      <c r="X646" s="509"/>
      <c r="Y646" s="229">
        <f t="shared" si="118"/>
        <v>0</v>
      </c>
    </row>
    <row r="647" spans="2:25" ht="18.75" customHeight="1">
      <c r="B647" s="515"/>
      <c r="C647" s="506"/>
      <c r="D647" s="216">
        <v>5</v>
      </c>
      <c r="E647" s="216" t="s">
        <v>8656</v>
      </c>
      <c r="F647" s="217">
        <v>260</v>
      </c>
      <c r="G647" s="218">
        <f t="shared" si="119"/>
        <v>52</v>
      </c>
      <c r="H647" s="219">
        <f t="shared" si="120"/>
        <v>144.44444444444443</v>
      </c>
      <c r="I647" s="219">
        <f t="shared" si="121"/>
        <v>4.8148148148148141E-2</v>
      </c>
      <c r="J647" s="217"/>
      <c r="K647" s="220"/>
      <c r="L647" s="220"/>
      <c r="M647" s="221"/>
      <c r="N647" s="222">
        <f t="shared" si="115"/>
        <v>0</v>
      </c>
      <c r="O647" s="223"/>
      <c r="P647" s="224"/>
      <c r="Q647" s="224"/>
      <c r="R647" s="224"/>
      <c r="S647" s="224"/>
      <c r="T647" s="225"/>
      <c r="U647" s="226">
        <f t="shared" si="116"/>
        <v>9.6296296296296283E-2</v>
      </c>
      <c r="V647" s="227"/>
      <c r="W647" s="228" t="str">
        <f t="shared" si="117"/>
        <v>0</v>
      </c>
      <c r="X647" s="509"/>
      <c r="Y647" s="229">
        <f t="shared" si="118"/>
        <v>0</v>
      </c>
    </row>
    <row r="648" spans="2:25" ht="18.75" customHeight="1">
      <c r="B648" s="515"/>
      <c r="C648" s="506"/>
      <c r="D648" s="216">
        <v>6</v>
      </c>
      <c r="E648" s="216" t="s">
        <v>8561</v>
      </c>
      <c r="F648" s="217">
        <v>1200</v>
      </c>
      <c r="G648" s="218">
        <f t="shared" si="119"/>
        <v>240</v>
      </c>
      <c r="H648" s="219">
        <f t="shared" si="120"/>
        <v>666.66666666666663</v>
      </c>
      <c r="I648" s="219">
        <f t="shared" si="121"/>
        <v>0.22222222222222221</v>
      </c>
      <c r="J648" s="217"/>
      <c r="K648" s="220"/>
      <c r="L648" s="220"/>
      <c r="M648" s="221"/>
      <c r="N648" s="222">
        <f t="shared" si="115"/>
        <v>0</v>
      </c>
      <c r="O648" s="223"/>
      <c r="P648" s="224"/>
      <c r="Q648" s="224"/>
      <c r="R648" s="224"/>
      <c r="S648" s="224"/>
      <c r="T648" s="225"/>
      <c r="U648" s="226">
        <f t="shared" si="116"/>
        <v>0.44444444444444442</v>
      </c>
      <c r="V648" s="227"/>
      <c r="W648" s="228" t="str">
        <f t="shared" si="117"/>
        <v>0</v>
      </c>
      <c r="X648" s="509"/>
      <c r="Y648" s="229">
        <f t="shared" si="118"/>
        <v>0</v>
      </c>
    </row>
    <row r="649" spans="2:25" ht="18.75" customHeight="1">
      <c r="B649" s="515"/>
      <c r="C649" s="506"/>
      <c r="D649" s="216"/>
      <c r="E649" s="216"/>
      <c r="F649" s="217"/>
      <c r="G649" s="218">
        <f t="shared" si="119"/>
        <v>0</v>
      </c>
      <c r="H649" s="219">
        <f t="shared" si="120"/>
        <v>0</v>
      </c>
      <c r="I649" s="219">
        <f t="shared" si="121"/>
        <v>0</v>
      </c>
      <c r="J649" s="217"/>
      <c r="K649" s="220"/>
      <c r="L649" s="220"/>
      <c r="M649" s="221"/>
      <c r="N649" s="222">
        <f t="shared" si="115"/>
        <v>0</v>
      </c>
      <c r="O649" s="223"/>
      <c r="P649" s="224"/>
      <c r="Q649" s="224"/>
      <c r="R649" s="224"/>
      <c r="S649" s="224"/>
      <c r="T649" s="225"/>
      <c r="U649" s="226">
        <f t="shared" si="116"/>
        <v>0</v>
      </c>
      <c r="V649" s="227"/>
      <c r="W649" s="228" t="str">
        <f t="shared" si="117"/>
        <v>0</v>
      </c>
      <c r="X649" s="509"/>
      <c r="Y649" s="229">
        <f t="shared" si="118"/>
        <v>0</v>
      </c>
    </row>
    <row r="650" spans="2:25" ht="18.75" customHeight="1">
      <c r="B650" s="515"/>
      <c r="C650" s="506"/>
      <c r="D650" s="216">
        <v>1</v>
      </c>
      <c r="E650" s="216" t="s">
        <v>8657</v>
      </c>
      <c r="F650" s="217">
        <v>1000</v>
      </c>
      <c r="G650" s="218">
        <f t="shared" si="119"/>
        <v>200</v>
      </c>
      <c r="H650" s="219">
        <f t="shared" si="120"/>
        <v>555.55555555555554</v>
      </c>
      <c r="I650" s="219">
        <f t="shared" si="121"/>
        <v>0.18518518518518517</v>
      </c>
      <c r="J650" s="217"/>
      <c r="K650" s="220"/>
      <c r="L650" s="220"/>
      <c r="M650" s="221"/>
      <c r="N650" s="222">
        <f t="shared" si="115"/>
        <v>0</v>
      </c>
      <c r="O650" s="223"/>
      <c r="P650" s="224"/>
      <c r="Q650" s="224"/>
      <c r="R650" s="224"/>
      <c r="S650" s="224"/>
      <c r="T650" s="225"/>
      <c r="U650" s="226">
        <f t="shared" si="116"/>
        <v>0.37037037037037035</v>
      </c>
      <c r="V650" s="227"/>
      <c r="W650" s="228" t="str">
        <f t="shared" si="117"/>
        <v>0</v>
      </c>
      <c r="X650" s="509"/>
      <c r="Y650" s="229">
        <f t="shared" si="118"/>
        <v>0</v>
      </c>
    </row>
    <row r="651" spans="2:25" ht="18.75" customHeight="1">
      <c r="B651" s="515"/>
      <c r="C651" s="506"/>
      <c r="D651" s="216">
        <v>2</v>
      </c>
      <c r="E651" s="216" t="s">
        <v>8658</v>
      </c>
      <c r="F651" s="217">
        <v>622</v>
      </c>
      <c r="G651" s="218">
        <f t="shared" si="119"/>
        <v>124.4</v>
      </c>
      <c r="H651" s="219">
        <f t="shared" si="120"/>
        <v>345.55555555555554</v>
      </c>
      <c r="I651" s="219">
        <f t="shared" si="121"/>
        <v>0.11518518518518518</v>
      </c>
      <c r="J651" s="217"/>
      <c r="K651" s="220" t="s">
        <v>8659</v>
      </c>
      <c r="L651" s="220"/>
      <c r="M651" s="221">
        <f>SUM(H650:H660)</f>
        <v>2356.6666666666665</v>
      </c>
      <c r="N651" s="222">
        <f t="shared" si="115"/>
        <v>47.133333333333333</v>
      </c>
      <c r="O651" s="223">
        <v>25</v>
      </c>
      <c r="P651" s="224" t="s">
        <v>12</v>
      </c>
      <c r="Q651" s="224" t="s">
        <v>8086</v>
      </c>
      <c r="R651" s="224" t="s">
        <v>1064</v>
      </c>
      <c r="S651" s="224"/>
      <c r="T651" s="225" t="s">
        <v>8108</v>
      </c>
      <c r="U651" s="226">
        <f t="shared" si="116"/>
        <v>0.23037037037037036</v>
      </c>
      <c r="V651" s="227">
        <f>SUM(U650:U660)</f>
        <v>1.5711111111111107</v>
      </c>
      <c r="W651" s="228" t="str">
        <f t="shared" si="117"/>
        <v>2</v>
      </c>
      <c r="X651" s="509"/>
      <c r="Y651" s="229">
        <f t="shared" si="118"/>
        <v>1</v>
      </c>
    </row>
    <row r="652" spans="2:25" ht="18.75" customHeight="1">
      <c r="B652" s="515"/>
      <c r="C652" s="506"/>
      <c r="D652" s="216">
        <v>3</v>
      </c>
      <c r="E652" s="216" t="s">
        <v>8660</v>
      </c>
      <c r="F652" s="217">
        <v>500</v>
      </c>
      <c r="G652" s="218">
        <f t="shared" si="119"/>
        <v>100</v>
      </c>
      <c r="H652" s="219">
        <f t="shared" si="120"/>
        <v>277.77777777777777</v>
      </c>
      <c r="I652" s="219">
        <f t="shared" si="121"/>
        <v>9.2592592592592587E-2</v>
      </c>
      <c r="J652" s="217"/>
      <c r="K652" s="220"/>
      <c r="L652" s="220"/>
      <c r="M652" s="221"/>
      <c r="N652" s="222">
        <f t="shared" si="115"/>
        <v>0</v>
      </c>
      <c r="O652" s="223"/>
      <c r="P652" s="224"/>
      <c r="Q652" s="224"/>
      <c r="R652" s="224"/>
      <c r="S652" s="224"/>
      <c r="T652" s="225"/>
      <c r="U652" s="226">
        <f t="shared" si="116"/>
        <v>0.18518518518518517</v>
      </c>
      <c r="V652" s="227"/>
      <c r="W652" s="228" t="str">
        <f t="shared" si="117"/>
        <v>0</v>
      </c>
      <c r="X652" s="509"/>
      <c r="Y652" s="229">
        <f t="shared" si="118"/>
        <v>0</v>
      </c>
    </row>
    <row r="653" spans="2:25" ht="18.75" customHeight="1">
      <c r="B653" s="515"/>
      <c r="C653" s="506"/>
      <c r="D653" s="216">
        <v>4</v>
      </c>
      <c r="E653" s="216" t="s">
        <v>8661</v>
      </c>
      <c r="F653" s="217">
        <v>150</v>
      </c>
      <c r="G653" s="218">
        <f t="shared" si="119"/>
        <v>30</v>
      </c>
      <c r="H653" s="219">
        <f t="shared" si="120"/>
        <v>83.333333333333329</v>
      </c>
      <c r="I653" s="219">
        <f t="shared" si="121"/>
        <v>2.7777777777777776E-2</v>
      </c>
      <c r="J653" s="217"/>
      <c r="K653" s="220"/>
      <c r="L653" s="220"/>
      <c r="M653" s="221"/>
      <c r="N653" s="222">
        <f t="shared" si="115"/>
        <v>0</v>
      </c>
      <c r="O653" s="223"/>
      <c r="P653" s="224"/>
      <c r="Q653" s="224"/>
      <c r="R653" s="224"/>
      <c r="S653" s="224"/>
      <c r="T653" s="225"/>
      <c r="U653" s="226">
        <f t="shared" si="116"/>
        <v>5.5555555555555552E-2</v>
      </c>
      <c r="V653" s="227"/>
      <c r="W653" s="228" t="str">
        <f t="shared" si="117"/>
        <v>0</v>
      </c>
      <c r="X653" s="509"/>
      <c r="Y653" s="229">
        <f t="shared" si="118"/>
        <v>0</v>
      </c>
    </row>
    <row r="654" spans="2:25" ht="18.75" customHeight="1">
      <c r="B654" s="515"/>
      <c r="C654" s="506"/>
      <c r="D654" s="216">
        <v>5</v>
      </c>
      <c r="E654" s="216" t="s">
        <v>8662</v>
      </c>
      <c r="F654" s="217">
        <v>150</v>
      </c>
      <c r="G654" s="218">
        <f t="shared" si="119"/>
        <v>30</v>
      </c>
      <c r="H654" s="219">
        <f t="shared" si="120"/>
        <v>83.333333333333329</v>
      </c>
      <c r="I654" s="219">
        <f t="shared" si="121"/>
        <v>2.7777777777777776E-2</v>
      </c>
      <c r="J654" s="217"/>
      <c r="K654" s="220"/>
      <c r="L654" s="220"/>
      <c r="M654" s="221"/>
      <c r="N654" s="222">
        <f t="shared" si="115"/>
        <v>0</v>
      </c>
      <c r="O654" s="223"/>
      <c r="P654" s="224"/>
      <c r="Q654" s="224"/>
      <c r="R654" s="224"/>
      <c r="S654" s="224"/>
      <c r="T654" s="225"/>
      <c r="U654" s="226">
        <f t="shared" si="116"/>
        <v>5.5555555555555552E-2</v>
      </c>
      <c r="V654" s="227"/>
      <c r="W654" s="228" t="str">
        <f t="shared" si="117"/>
        <v>0</v>
      </c>
      <c r="X654" s="509"/>
      <c r="Y654" s="229">
        <f t="shared" si="118"/>
        <v>0</v>
      </c>
    </row>
    <row r="655" spans="2:25" ht="18.75" customHeight="1">
      <c r="B655" s="515"/>
      <c r="C655" s="506"/>
      <c r="D655" s="216">
        <v>6</v>
      </c>
      <c r="E655" s="216" t="s">
        <v>8663</v>
      </c>
      <c r="F655" s="217">
        <v>220</v>
      </c>
      <c r="G655" s="218">
        <f t="shared" si="119"/>
        <v>44</v>
      </c>
      <c r="H655" s="219">
        <f t="shared" si="120"/>
        <v>122.22222222222221</v>
      </c>
      <c r="I655" s="219">
        <f t="shared" si="121"/>
        <v>4.0740740740740737E-2</v>
      </c>
      <c r="J655" s="217"/>
      <c r="K655" s="220"/>
      <c r="L655" s="220"/>
      <c r="M655" s="221"/>
      <c r="N655" s="222">
        <f t="shared" si="115"/>
        <v>0</v>
      </c>
      <c r="O655" s="223"/>
      <c r="P655" s="224"/>
      <c r="Q655" s="224"/>
      <c r="R655" s="224"/>
      <c r="S655" s="224"/>
      <c r="T655" s="225"/>
      <c r="U655" s="226">
        <f t="shared" si="116"/>
        <v>8.1481481481481474E-2</v>
      </c>
      <c r="V655" s="227"/>
      <c r="W655" s="228" t="str">
        <f t="shared" si="117"/>
        <v>0</v>
      </c>
      <c r="X655" s="509"/>
      <c r="Y655" s="229">
        <f t="shared" si="118"/>
        <v>0</v>
      </c>
    </row>
    <row r="656" spans="2:25" ht="18.75" customHeight="1">
      <c r="B656" s="515"/>
      <c r="C656" s="506"/>
      <c r="D656" s="216">
        <v>7</v>
      </c>
      <c r="E656" s="216" t="s">
        <v>8664</v>
      </c>
      <c r="F656" s="217">
        <v>50</v>
      </c>
      <c r="G656" s="218">
        <f t="shared" si="119"/>
        <v>10</v>
      </c>
      <c r="H656" s="219">
        <f t="shared" si="120"/>
        <v>27.777777777777779</v>
      </c>
      <c r="I656" s="219">
        <f t="shared" si="121"/>
        <v>9.2592592592592587E-3</v>
      </c>
      <c r="J656" s="217"/>
      <c r="K656" s="220"/>
      <c r="L656" s="220"/>
      <c r="M656" s="221"/>
      <c r="N656" s="222">
        <f t="shared" si="115"/>
        <v>0</v>
      </c>
      <c r="O656" s="223"/>
      <c r="P656" s="224"/>
      <c r="Q656" s="224"/>
      <c r="R656" s="224"/>
      <c r="S656" s="224"/>
      <c r="T656" s="225"/>
      <c r="U656" s="226">
        <f t="shared" si="116"/>
        <v>1.8518518518518517E-2</v>
      </c>
      <c r="V656" s="227"/>
      <c r="W656" s="228" t="str">
        <f t="shared" si="117"/>
        <v>0</v>
      </c>
      <c r="X656" s="509"/>
      <c r="Y656" s="229">
        <f t="shared" si="118"/>
        <v>0</v>
      </c>
    </row>
    <row r="657" spans="2:25" ht="18.75" customHeight="1">
      <c r="B657" s="515"/>
      <c r="C657" s="506"/>
      <c r="D657" s="216">
        <v>8</v>
      </c>
      <c r="E657" s="216" t="s">
        <v>8665</v>
      </c>
      <c r="F657" s="217">
        <v>150</v>
      </c>
      <c r="G657" s="218">
        <f t="shared" si="119"/>
        <v>30</v>
      </c>
      <c r="H657" s="219">
        <f t="shared" si="120"/>
        <v>83.333333333333329</v>
      </c>
      <c r="I657" s="219">
        <f t="shared" si="121"/>
        <v>2.7777777777777776E-2</v>
      </c>
      <c r="J657" s="217"/>
      <c r="K657" s="220"/>
      <c r="L657" s="220"/>
      <c r="M657" s="221"/>
      <c r="N657" s="222">
        <f t="shared" si="115"/>
        <v>0</v>
      </c>
      <c r="O657" s="223"/>
      <c r="P657" s="224"/>
      <c r="Q657" s="224"/>
      <c r="R657" s="224"/>
      <c r="S657" s="224"/>
      <c r="T657" s="225"/>
      <c r="U657" s="226">
        <f t="shared" si="116"/>
        <v>5.5555555555555552E-2</v>
      </c>
      <c r="V657" s="227"/>
      <c r="W657" s="228" t="str">
        <f t="shared" si="117"/>
        <v>0</v>
      </c>
      <c r="X657" s="509"/>
      <c r="Y657" s="229">
        <f t="shared" si="118"/>
        <v>0</v>
      </c>
    </row>
    <row r="658" spans="2:25" ht="18.75" customHeight="1">
      <c r="B658" s="515"/>
      <c r="C658" s="506"/>
      <c r="D658" s="216">
        <v>9</v>
      </c>
      <c r="E658" s="216" t="s">
        <v>8666</v>
      </c>
      <c r="F658" s="217">
        <v>200</v>
      </c>
      <c r="G658" s="218">
        <f t="shared" si="119"/>
        <v>40</v>
      </c>
      <c r="H658" s="219">
        <f t="shared" si="120"/>
        <v>111.11111111111111</v>
      </c>
      <c r="I658" s="219">
        <f t="shared" si="121"/>
        <v>3.7037037037037035E-2</v>
      </c>
      <c r="J658" s="217"/>
      <c r="K658" s="220"/>
      <c r="L658" s="220"/>
      <c r="M658" s="221"/>
      <c r="N658" s="222">
        <f t="shared" si="115"/>
        <v>0</v>
      </c>
      <c r="O658" s="223"/>
      <c r="P658" s="224"/>
      <c r="Q658" s="224"/>
      <c r="R658" s="224"/>
      <c r="S658" s="224"/>
      <c r="T658" s="225"/>
      <c r="U658" s="226">
        <f t="shared" si="116"/>
        <v>7.407407407407407E-2</v>
      </c>
      <c r="V658" s="227"/>
      <c r="W658" s="228" t="str">
        <f t="shared" si="117"/>
        <v>0</v>
      </c>
      <c r="X658" s="509"/>
      <c r="Y658" s="229">
        <f t="shared" si="118"/>
        <v>0</v>
      </c>
    </row>
    <row r="659" spans="2:25" ht="18.75" customHeight="1">
      <c r="B659" s="515"/>
      <c r="C659" s="506"/>
      <c r="D659" s="216">
        <v>10</v>
      </c>
      <c r="E659" s="216" t="s">
        <v>8667</v>
      </c>
      <c r="F659" s="217">
        <v>200</v>
      </c>
      <c r="G659" s="218">
        <f t="shared" si="119"/>
        <v>40</v>
      </c>
      <c r="H659" s="219">
        <f t="shared" si="120"/>
        <v>111.11111111111111</v>
      </c>
      <c r="I659" s="219">
        <f t="shared" si="121"/>
        <v>3.7037037037037035E-2</v>
      </c>
      <c r="J659" s="217"/>
      <c r="K659" s="220"/>
      <c r="L659" s="220"/>
      <c r="M659" s="221"/>
      <c r="N659" s="222">
        <f t="shared" si="115"/>
        <v>0</v>
      </c>
      <c r="O659" s="223"/>
      <c r="P659" s="224"/>
      <c r="Q659" s="224"/>
      <c r="R659" s="224"/>
      <c r="S659" s="224"/>
      <c r="T659" s="225"/>
      <c r="U659" s="226">
        <f t="shared" si="116"/>
        <v>7.407407407407407E-2</v>
      </c>
      <c r="V659" s="227"/>
      <c r="W659" s="228" t="str">
        <f t="shared" si="117"/>
        <v>0</v>
      </c>
      <c r="X659" s="509"/>
      <c r="Y659" s="229">
        <f t="shared" si="118"/>
        <v>0</v>
      </c>
    </row>
    <row r="660" spans="2:25" ht="18.75" customHeight="1">
      <c r="B660" s="515"/>
      <c r="C660" s="506"/>
      <c r="D660" s="216">
        <v>11</v>
      </c>
      <c r="E660" s="216" t="s">
        <v>8668</v>
      </c>
      <c r="F660" s="217">
        <v>1000</v>
      </c>
      <c r="G660" s="218">
        <f t="shared" si="119"/>
        <v>200</v>
      </c>
      <c r="H660" s="219">
        <f t="shared" si="120"/>
        <v>555.55555555555554</v>
      </c>
      <c r="I660" s="219">
        <f t="shared" si="121"/>
        <v>0.18518518518518517</v>
      </c>
      <c r="J660" s="217"/>
      <c r="K660" s="220"/>
      <c r="L660" s="220"/>
      <c r="M660" s="221"/>
      <c r="N660" s="222">
        <f t="shared" si="115"/>
        <v>0</v>
      </c>
      <c r="O660" s="223"/>
      <c r="P660" s="224"/>
      <c r="Q660" s="224"/>
      <c r="R660" s="224"/>
      <c r="S660" s="224"/>
      <c r="T660" s="225"/>
      <c r="U660" s="226">
        <f t="shared" si="116"/>
        <v>0.37037037037037035</v>
      </c>
      <c r="V660" s="227"/>
      <c r="W660" s="228" t="str">
        <f t="shared" si="117"/>
        <v>0</v>
      </c>
      <c r="X660" s="509"/>
      <c r="Y660" s="229">
        <f t="shared" si="118"/>
        <v>0</v>
      </c>
    </row>
    <row r="661" spans="2:25" ht="18.75" customHeight="1">
      <c r="B661" s="515"/>
      <c r="C661" s="506"/>
      <c r="D661" s="216"/>
      <c r="E661" s="216"/>
      <c r="F661" s="217"/>
      <c r="G661" s="218">
        <f t="shared" ref="G661" si="122">F661/$G$15</f>
        <v>0</v>
      </c>
      <c r="H661" s="219">
        <f t="shared" ref="H661" si="123">F661/$H$15</f>
        <v>0</v>
      </c>
      <c r="I661" s="219">
        <f t="shared" ref="I661" si="124">H661/$I$15</f>
        <v>0</v>
      </c>
      <c r="J661" s="217"/>
      <c r="K661" s="220"/>
      <c r="L661" s="220"/>
      <c r="M661" s="221"/>
      <c r="N661" s="222">
        <f t="shared" ref="N661" si="125">M661/$N$15</f>
        <v>0</v>
      </c>
      <c r="O661" s="223"/>
      <c r="P661" s="224"/>
      <c r="Q661" s="224"/>
      <c r="R661" s="224"/>
      <c r="S661" s="224"/>
      <c r="T661" s="225"/>
      <c r="U661" s="226">
        <f t="shared" ref="U661" si="126">H661/$U$15</f>
        <v>0</v>
      </c>
      <c r="V661" s="227"/>
      <c r="W661" s="228" t="str">
        <f t="shared" ref="W661" si="127">IF(V661&lt;1,"0",IF(V661&lt;5,"2",IF(V661&gt;=5,"6")))</f>
        <v>0</v>
      </c>
      <c r="X661" s="509"/>
      <c r="Y661" s="229">
        <f t="shared" ref="Y661" si="128">W661/2</f>
        <v>0</v>
      </c>
    </row>
    <row r="662" spans="2:25" ht="18.75" customHeight="1">
      <c r="B662" s="515"/>
      <c r="C662" s="506"/>
      <c r="D662" s="216">
        <v>12</v>
      </c>
      <c r="E662" s="216" t="s">
        <v>8669</v>
      </c>
      <c r="F662" s="217">
        <v>284</v>
      </c>
      <c r="G662" s="218">
        <f t="shared" si="119"/>
        <v>56.8</v>
      </c>
      <c r="H662" s="219">
        <f t="shared" si="120"/>
        <v>157.77777777777777</v>
      </c>
      <c r="I662" s="219">
        <f t="shared" si="121"/>
        <v>5.2592592592592594E-2</v>
      </c>
      <c r="J662" s="217"/>
      <c r="K662" s="220"/>
      <c r="L662" s="220"/>
      <c r="M662" s="221"/>
      <c r="N662" s="222">
        <f t="shared" si="115"/>
        <v>0</v>
      </c>
      <c r="O662" s="223"/>
      <c r="P662" s="224"/>
      <c r="Q662" s="224"/>
      <c r="R662" s="224"/>
      <c r="S662" s="224"/>
      <c r="T662" s="225"/>
      <c r="U662" s="226">
        <f t="shared" si="116"/>
        <v>0.10518518518518519</v>
      </c>
      <c r="V662" s="227"/>
      <c r="W662" s="228" t="str">
        <f t="shared" si="117"/>
        <v>0</v>
      </c>
      <c r="X662" s="509"/>
      <c r="Y662" s="229">
        <f t="shared" si="118"/>
        <v>0</v>
      </c>
    </row>
    <row r="663" spans="2:25" ht="18.75" customHeight="1">
      <c r="B663" s="515"/>
      <c r="C663" s="506"/>
      <c r="D663" s="216">
        <v>13</v>
      </c>
      <c r="E663" s="216" t="s">
        <v>8670</v>
      </c>
      <c r="F663" s="217">
        <v>155</v>
      </c>
      <c r="G663" s="218">
        <f t="shared" si="119"/>
        <v>31</v>
      </c>
      <c r="H663" s="219">
        <f t="shared" si="120"/>
        <v>86.111111111111114</v>
      </c>
      <c r="I663" s="219">
        <f t="shared" si="121"/>
        <v>2.8703703703703703E-2</v>
      </c>
      <c r="J663" s="217"/>
      <c r="K663" s="220"/>
      <c r="L663" s="220"/>
      <c r="M663" s="221"/>
      <c r="N663" s="222">
        <f t="shared" si="115"/>
        <v>0</v>
      </c>
      <c r="O663" s="223"/>
      <c r="P663" s="224"/>
      <c r="Q663" s="224"/>
      <c r="R663" s="224"/>
      <c r="S663" s="224"/>
      <c r="T663" s="225"/>
      <c r="U663" s="226">
        <f t="shared" si="116"/>
        <v>5.7407407407407407E-2</v>
      </c>
      <c r="V663" s="227"/>
      <c r="W663" s="228" t="str">
        <f t="shared" si="117"/>
        <v>0</v>
      </c>
      <c r="X663" s="509"/>
      <c r="Y663" s="229">
        <f t="shared" si="118"/>
        <v>0</v>
      </c>
    </row>
    <row r="664" spans="2:25" ht="18.75" customHeight="1">
      <c r="B664" s="515"/>
      <c r="C664" s="506"/>
      <c r="D664" s="216">
        <v>14</v>
      </c>
      <c r="E664" s="216" t="s">
        <v>8671</v>
      </c>
      <c r="F664" s="217">
        <v>1100</v>
      </c>
      <c r="G664" s="218">
        <f t="shared" si="119"/>
        <v>220</v>
      </c>
      <c r="H664" s="219">
        <f t="shared" si="120"/>
        <v>611.11111111111109</v>
      </c>
      <c r="I664" s="219">
        <f t="shared" si="121"/>
        <v>0.20370370370370369</v>
      </c>
      <c r="J664" s="217"/>
      <c r="K664" s="354" t="s">
        <v>11477</v>
      </c>
      <c r="L664" s="220"/>
      <c r="M664" s="221">
        <f>SUM(H662:H672)</f>
        <v>2060.5555555555552</v>
      </c>
      <c r="N664" s="222">
        <f t="shared" si="115"/>
        <v>41.211111111111101</v>
      </c>
      <c r="O664" s="223">
        <v>22</v>
      </c>
      <c r="P664" s="224" t="s">
        <v>12</v>
      </c>
      <c r="Q664" s="224" t="s">
        <v>8086</v>
      </c>
      <c r="R664" s="224" t="s">
        <v>1064</v>
      </c>
      <c r="S664" s="224"/>
      <c r="T664" s="225" t="s">
        <v>8108</v>
      </c>
      <c r="U664" s="226">
        <f t="shared" si="116"/>
        <v>0.40740740740740738</v>
      </c>
      <c r="V664" s="227">
        <f>SUM(U662:U672)</f>
        <v>1.3737037037037036</v>
      </c>
      <c r="W664" s="228" t="str">
        <f t="shared" si="117"/>
        <v>2</v>
      </c>
      <c r="X664" s="509"/>
      <c r="Y664" s="229">
        <f t="shared" si="118"/>
        <v>1</v>
      </c>
    </row>
    <row r="665" spans="2:25" ht="18.75" customHeight="1">
      <c r="B665" s="515"/>
      <c r="C665" s="506"/>
      <c r="D665" s="216">
        <v>15</v>
      </c>
      <c r="E665" s="216" t="s">
        <v>8672</v>
      </c>
      <c r="F665" s="217">
        <v>150</v>
      </c>
      <c r="G665" s="218">
        <f t="shared" si="119"/>
        <v>30</v>
      </c>
      <c r="H665" s="219">
        <f t="shared" si="120"/>
        <v>83.333333333333329</v>
      </c>
      <c r="I665" s="219">
        <f t="shared" si="121"/>
        <v>2.7777777777777776E-2</v>
      </c>
      <c r="J665" s="217"/>
      <c r="K665" s="220"/>
      <c r="L665" s="220"/>
      <c r="M665" s="221"/>
      <c r="N665" s="222">
        <f t="shared" si="115"/>
        <v>0</v>
      </c>
      <c r="O665" s="223"/>
      <c r="P665" s="224"/>
      <c r="Q665" s="224"/>
      <c r="R665" s="224"/>
      <c r="S665" s="224"/>
      <c r="T665" s="225"/>
      <c r="U665" s="226">
        <f t="shared" si="116"/>
        <v>5.5555555555555552E-2</v>
      </c>
      <c r="V665" s="227"/>
      <c r="W665" s="228" t="str">
        <f t="shared" si="117"/>
        <v>0</v>
      </c>
      <c r="X665" s="509"/>
      <c r="Y665" s="229">
        <f t="shared" si="118"/>
        <v>0</v>
      </c>
    </row>
    <row r="666" spans="2:25" ht="18.75" customHeight="1">
      <c r="B666" s="515"/>
      <c r="C666" s="506"/>
      <c r="D666" s="216">
        <v>16</v>
      </c>
      <c r="E666" s="216" t="s">
        <v>8673</v>
      </c>
      <c r="F666" s="217">
        <v>160</v>
      </c>
      <c r="G666" s="218">
        <f t="shared" si="119"/>
        <v>32</v>
      </c>
      <c r="H666" s="219">
        <f t="shared" si="120"/>
        <v>88.888888888888886</v>
      </c>
      <c r="I666" s="219">
        <f t="shared" si="121"/>
        <v>2.9629629629629627E-2</v>
      </c>
      <c r="J666" s="217"/>
      <c r="K666" s="220"/>
      <c r="L666" s="220"/>
      <c r="M666" s="221"/>
      <c r="N666" s="222">
        <f t="shared" si="115"/>
        <v>0</v>
      </c>
      <c r="O666" s="223"/>
      <c r="P666" s="224"/>
      <c r="Q666" s="224"/>
      <c r="R666" s="224"/>
      <c r="S666" s="224"/>
      <c r="T666" s="225"/>
      <c r="U666" s="226">
        <f t="shared" si="116"/>
        <v>5.9259259259259255E-2</v>
      </c>
      <c r="V666" s="227"/>
      <c r="W666" s="228" t="str">
        <f t="shared" si="117"/>
        <v>0</v>
      </c>
      <c r="X666" s="509"/>
      <c r="Y666" s="229">
        <f t="shared" si="118"/>
        <v>0</v>
      </c>
    </row>
    <row r="667" spans="2:25" ht="18.75" customHeight="1">
      <c r="B667" s="515"/>
      <c r="C667" s="506"/>
      <c r="D667" s="216">
        <v>17</v>
      </c>
      <c r="E667" s="216" t="s">
        <v>8674</v>
      </c>
      <c r="F667" s="217">
        <v>870</v>
      </c>
      <c r="G667" s="218">
        <f t="shared" si="119"/>
        <v>174</v>
      </c>
      <c r="H667" s="219">
        <f t="shared" si="120"/>
        <v>483.33333333333331</v>
      </c>
      <c r="I667" s="219">
        <f t="shared" si="121"/>
        <v>0.16111111111111109</v>
      </c>
      <c r="J667" s="217"/>
      <c r="K667" s="220"/>
      <c r="L667" s="220"/>
      <c r="M667" s="221"/>
      <c r="N667" s="222">
        <f t="shared" si="115"/>
        <v>0</v>
      </c>
      <c r="O667" s="223"/>
      <c r="P667" s="224"/>
      <c r="Q667" s="224"/>
      <c r="R667" s="224"/>
      <c r="S667" s="224"/>
      <c r="T667" s="225"/>
      <c r="U667" s="226">
        <f t="shared" si="116"/>
        <v>0.32222222222222219</v>
      </c>
      <c r="V667" s="227"/>
      <c r="W667" s="228" t="str">
        <f t="shared" si="117"/>
        <v>0</v>
      </c>
      <c r="X667" s="509"/>
      <c r="Y667" s="229">
        <f t="shared" si="118"/>
        <v>0</v>
      </c>
    </row>
    <row r="668" spans="2:25" ht="18.75" customHeight="1">
      <c r="B668" s="515"/>
      <c r="C668" s="506"/>
      <c r="D668" s="216">
        <v>18</v>
      </c>
      <c r="E668" s="216" t="s">
        <v>8675</v>
      </c>
      <c r="F668" s="217">
        <v>160</v>
      </c>
      <c r="G668" s="218">
        <f t="shared" si="119"/>
        <v>32</v>
      </c>
      <c r="H668" s="219">
        <f t="shared" si="120"/>
        <v>88.888888888888886</v>
      </c>
      <c r="I668" s="219">
        <f t="shared" si="121"/>
        <v>2.9629629629629627E-2</v>
      </c>
      <c r="J668" s="217"/>
      <c r="K668" s="220"/>
      <c r="L668" s="220"/>
      <c r="M668" s="221"/>
      <c r="N668" s="222">
        <f t="shared" si="115"/>
        <v>0</v>
      </c>
      <c r="O668" s="223"/>
      <c r="P668" s="224"/>
      <c r="Q668" s="224"/>
      <c r="R668" s="224"/>
      <c r="S668" s="224"/>
      <c r="T668" s="225"/>
      <c r="U668" s="226">
        <f t="shared" si="116"/>
        <v>5.9259259259259255E-2</v>
      </c>
      <c r="V668" s="227"/>
      <c r="W668" s="228" t="str">
        <f t="shared" si="117"/>
        <v>0</v>
      </c>
      <c r="X668" s="509"/>
      <c r="Y668" s="229">
        <f t="shared" si="118"/>
        <v>0</v>
      </c>
    </row>
    <row r="669" spans="2:25" ht="18.75" customHeight="1">
      <c r="B669" s="515"/>
      <c r="C669" s="506"/>
      <c r="D669" s="216">
        <v>19</v>
      </c>
      <c r="E669" s="216" t="s">
        <v>8676</v>
      </c>
      <c r="F669" s="217">
        <v>160</v>
      </c>
      <c r="G669" s="218">
        <f t="shared" si="119"/>
        <v>32</v>
      </c>
      <c r="H669" s="219">
        <f t="shared" si="120"/>
        <v>88.888888888888886</v>
      </c>
      <c r="I669" s="219">
        <f t="shared" si="121"/>
        <v>2.9629629629629627E-2</v>
      </c>
      <c r="J669" s="217"/>
      <c r="K669" s="220"/>
      <c r="L669" s="220"/>
      <c r="M669" s="221"/>
      <c r="N669" s="222">
        <f t="shared" si="115"/>
        <v>0</v>
      </c>
      <c r="O669" s="223"/>
      <c r="P669" s="224"/>
      <c r="Q669" s="224"/>
      <c r="R669" s="224"/>
      <c r="S669" s="224"/>
      <c r="T669" s="225"/>
      <c r="U669" s="226">
        <f t="shared" si="116"/>
        <v>5.9259259259259255E-2</v>
      </c>
      <c r="V669" s="227"/>
      <c r="W669" s="228" t="str">
        <f t="shared" si="117"/>
        <v>0</v>
      </c>
      <c r="X669" s="509"/>
      <c r="Y669" s="229">
        <f t="shared" si="118"/>
        <v>0</v>
      </c>
    </row>
    <row r="670" spans="2:25" ht="18.75" customHeight="1">
      <c r="B670" s="515"/>
      <c r="C670" s="506"/>
      <c r="D670" s="216">
        <v>20</v>
      </c>
      <c r="E670" s="216" t="s">
        <v>8677</v>
      </c>
      <c r="F670" s="217">
        <v>200</v>
      </c>
      <c r="G670" s="218">
        <f t="shared" si="119"/>
        <v>40</v>
      </c>
      <c r="H670" s="219">
        <f t="shared" si="120"/>
        <v>111.11111111111111</v>
      </c>
      <c r="I670" s="219">
        <f t="shared" si="121"/>
        <v>3.7037037037037035E-2</v>
      </c>
      <c r="J670" s="217"/>
      <c r="K670" s="220"/>
      <c r="L670" s="220"/>
      <c r="M670" s="221"/>
      <c r="N670" s="222">
        <f t="shared" si="115"/>
        <v>0</v>
      </c>
      <c r="O670" s="223"/>
      <c r="P670" s="224"/>
      <c r="Q670" s="224"/>
      <c r="R670" s="224"/>
      <c r="S670" s="224"/>
      <c r="T670" s="225"/>
      <c r="U670" s="226">
        <f t="shared" si="116"/>
        <v>7.407407407407407E-2</v>
      </c>
      <c r="V670" s="227"/>
      <c r="W670" s="228" t="str">
        <f t="shared" si="117"/>
        <v>0</v>
      </c>
      <c r="X670" s="509"/>
      <c r="Y670" s="229">
        <f t="shared" si="118"/>
        <v>0</v>
      </c>
    </row>
    <row r="671" spans="2:25" ht="18.75" customHeight="1">
      <c r="B671" s="515"/>
      <c r="C671" s="506"/>
      <c r="D671" s="216">
        <v>21</v>
      </c>
      <c r="E671" s="216" t="s">
        <v>8678</v>
      </c>
      <c r="F671" s="217">
        <v>170</v>
      </c>
      <c r="G671" s="218">
        <f t="shared" si="119"/>
        <v>34</v>
      </c>
      <c r="H671" s="219">
        <f t="shared" si="120"/>
        <v>94.444444444444443</v>
      </c>
      <c r="I671" s="219">
        <f t="shared" si="121"/>
        <v>3.1481481481481478E-2</v>
      </c>
      <c r="J671" s="217"/>
      <c r="K671" s="220"/>
      <c r="L671" s="220"/>
      <c r="M671" s="221"/>
      <c r="N671" s="222">
        <f t="shared" si="115"/>
        <v>0</v>
      </c>
      <c r="O671" s="223"/>
      <c r="P671" s="224"/>
      <c r="Q671" s="224"/>
      <c r="R671" s="224"/>
      <c r="S671" s="224"/>
      <c r="T671" s="225"/>
      <c r="U671" s="226">
        <f t="shared" si="116"/>
        <v>6.2962962962962957E-2</v>
      </c>
      <c r="V671" s="227"/>
      <c r="W671" s="228" t="str">
        <f t="shared" si="117"/>
        <v>0</v>
      </c>
      <c r="X671" s="509"/>
      <c r="Y671" s="229">
        <f t="shared" si="118"/>
        <v>0</v>
      </c>
    </row>
    <row r="672" spans="2:25" ht="18.75" customHeight="1">
      <c r="B672" s="515"/>
      <c r="C672" s="506"/>
      <c r="D672" s="216">
        <v>22</v>
      </c>
      <c r="E672" s="216" t="s">
        <v>8679</v>
      </c>
      <c r="F672" s="217">
        <v>300</v>
      </c>
      <c r="G672" s="218">
        <f t="shared" si="119"/>
        <v>60</v>
      </c>
      <c r="H672" s="219">
        <f t="shared" si="120"/>
        <v>166.66666666666666</v>
      </c>
      <c r="I672" s="219">
        <f t="shared" si="121"/>
        <v>5.5555555555555552E-2</v>
      </c>
      <c r="J672" s="217"/>
      <c r="K672" s="220"/>
      <c r="L672" s="220"/>
      <c r="M672" s="221"/>
      <c r="N672" s="222">
        <f t="shared" si="115"/>
        <v>0</v>
      </c>
      <c r="O672" s="223"/>
      <c r="P672" s="224"/>
      <c r="Q672" s="224"/>
      <c r="R672" s="224"/>
      <c r="S672" s="224"/>
      <c r="T672" s="225"/>
      <c r="U672" s="226">
        <f t="shared" si="116"/>
        <v>0.1111111111111111</v>
      </c>
      <c r="V672" s="227"/>
      <c r="W672" s="228" t="str">
        <f t="shared" si="117"/>
        <v>0</v>
      </c>
      <c r="X672" s="509"/>
      <c r="Y672" s="229">
        <f t="shared" si="118"/>
        <v>0</v>
      </c>
    </row>
    <row r="673" spans="2:25" ht="18.75" customHeight="1">
      <c r="B673" s="515"/>
      <c r="C673" s="506"/>
      <c r="D673" s="216"/>
      <c r="E673" s="216"/>
      <c r="F673" s="217"/>
      <c r="G673" s="218">
        <f t="shared" si="119"/>
        <v>0</v>
      </c>
      <c r="H673" s="219">
        <f t="shared" si="120"/>
        <v>0</v>
      </c>
      <c r="I673" s="219">
        <f t="shared" si="121"/>
        <v>0</v>
      </c>
      <c r="J673" s="217"/>
      <c r="K673" s="220"/>
      <c r="L673" s="220"/>
      <c r="M673" s="221"/>
      <c r="N673" s="222">
        <f t="shared" si="115"/>
        <v>0</v>
      </c>
      <c r="O673" s="223"/>
      <c r="P673" s="224"/>
      <c r="Q673" s="224"/>
      <c r="R673" s="224"/>
      <c r="S673" s="224"/>
      <c r="T673" s="225"/>
      <c r="U673" s="226">
        <f t="shared" si="116"/>
        <v>0</v>
      </c>
      <c r="V673" s="227"/>
      <c r="W673" s="228" t="str">
        <f t="shared" si="117"/>
        <v>0</v>
      </c>
      <c r="X673" s="509"/>
      <c r="Y673" s="229">
        <f t="shared" si="118"/>
        <v>0</v>
      </c>
    </row>
    <row r="674" spans="2:25" ht="18.75" customHeight="1">
      <c r="B674" s="515"/>
      <c r="C674" s="506"/>
      <c r="D674" s="216">
        <v>1</v>
      </c>
      <c r="E674" s="216" t="s">
        <v>8680</v>
      </c>
      <c r="F674" s="217">
        <v>1000</v>
      </c>
      <c r="G674" s="218">
        <f t="shared" si="119"/>
        <v>200</v>
      </c>
      <c r="H674" s="219">
        <f t="shared" si="120"/>
        <v>555.55555555555554</v>
      </c>
      <c r="I674" s="219">
        <f t="shared" si="121"/>
        <v>0.18518518518518517</v>
      </c>
      <c r="J674" s="217" t="s">
        <v>8681</v>
      </c>
      <c r="K674" s="220" t="s">
        <v>8681</v>
      </c>
      <c r="L674" s="220"/>
      <c r="M674" s="221">
        <f>SUM(H674:H681)</f>
        <v>3011.1111111111113</v>
      </c>
      <c r="N674" s="222">
        <f t="shared" si="115"/>
        <v>60.222222222222229</v>
      </c>
      <c r="O674" s="223">
        <v>12</v>
      </c>
      <c r="P674" s="224" t="s">
        <v>12</v>
      </c>
      <c r="Q674" s="224" t="s">
        <v>8086</v>
      </c>
      <c r="R674" s="224" t="s">
        <v>1064</v>
      </c>
      <c r="S674" s="224"/>
      <c r="T674" s="225" t="s">
        <v>8108</v>
      </c>
      <c r="U674" s="226">
        <f t="shared" si="116"/>
        <v>0.37037037037037035</v>
      </c>
      <c r="V674" s="227">
        <f>SUM(U674:U681)</f>
        <v>2.0074074074074075</v>
      </c>
      <c r="W674" s="228" t="str">
        <f t="shared" si="117"/>
        <v>2</v>
      </c>
      <c r="X674" s="509"/>
      <c r="Y674" s="229">
        <f t="shared" si="118"/>
        <v>1</v>
      </c>
    </row>
    <row r="675" spans="2:25" ht="18.75" customHeight="1">
      <c r="B675" s="515"/>
      <c r="C675" s="506"/>
      <c r="D675" s="216">
        <v>2</v>
      </c>
      <c r="E675" s="216" t="s">
        <v>8682</v>
      </c>
      <c r="F675" s="217">
        <v>1000</v>
      </c>
      <c r="G675" s="218">
        <f t="shared" si="119"/>
        <v>200</v>
      </c>
      <c r="H675" s="219">
        <f t="shared" si="120"/>
        <v>555.55555555555554</v>
      </c>
      <c r="I675" s="219">
        <f t="shared" si="121"/>
        <v>0.18518518518518517</v>
      </c>
      <c r="J675" s="217"/>
      <c r="K675" s="220"/>
      <c r="L675" s="220"/>
      <c r="M675" s="221"/>
      <c r="N675" s="222">
        <f t="shared" si="115"/>
        <v>0</v>
      </c>
      <c r="O675" s="223"/>
      <c r="P675" s="224"/>
      <c r="Q675" s="224"/>
      <c r="R675" s="224"/>
      <c r="S675" s="224"/>
      <c r="T675" s="225"/>
      <c r="U675" s="226">
        <f t="shared" si="116"/>
        <v>0.37037037037037035</v>
      </c>
      <c r="V675" s="227"/>
      <c r="W675" s="228" t="str">
        <f t="shared" si="117"/>
        <v>0</v>
      </c>
      <c r="X675" s="509"/>
      <c r="Y675" s="229">
        <f t="shared" si="118"/>
        <v>0</v>
      </c>
    </row>
    <row r="676" spans="2:25" ht="18.75" customHeight="1">
      <c r="B676" s="515"/>
      <c r="C676" s="506"/>
      <c r="D676" s="216">
        <v>3</v>
      </c>
      <c r="E676" s="216" t="s">
        <v>8683</v>
      </c>
      <c r="F676" s="217">
        <v>1000</v>
      </c>
      <c r="G676" s="218">
        <f t="shared" si="119"/>
        <v>200</v>
      </c>
      <c r="H676" s="219">
        <f t="shared" si="120"/>
        <v>555.55555555555554</v>
      </c>
      <c r="I676" s="219">
        <f t="shared" si="121"/>
        <v>0.18518518518518517</v>
      </c>
      <c r="J676" s="217"/>
      <c r="K676" s="220"/>
      <c r="L676" s="220"/>
      <c r="M676" s="221"/>
      <c r="N676" s="222">
        <f t="shared" si="115"/>
        <v>0</v>
      </c>
      <c r="O676" s="223"/>
      <c r="P676" s="224"/>
      <c r="Q676" s="224"/>
      <c r="R676" s="224"/>
      <c r="S676" s="224"/>
      <c r="T676" s="225"/>
      <c r="U676" s="226">
        <f t="shared" si="116"/>
        <v>0.37037037037037035</v>
      </c>
      <c r="V676" s="227"/>
      <c r="W676" s="228" t="str">
        <f t="shared" si="117"/>
        <v>0</v>
      </c>
      <c r="X676" s="509"/>
      <c r="Y676" s="229">
        <f t="shared" si="118"/>
        <v>0</v>
      </c>
    </row>
    <row r="677" spans="2:25" ht="18.75" customHeight="1">
      <c r="B677" s="515"/>
      <c r="C677" s="506"/>
      <c r="D677" s="216">
        <v>4</v>
      </c>
      <c r="E677" s="216" t="s">
        <v>8684</v>
      </c>
      <c r="F677" s="217">
        <v>100</v>
      </c>
      <c r="G677" s="218">
        <f t="shared" si="119"/>
        <v>20</v>
      </c>
      <c r="H677" s="219">
        <f t="shared" si="120"/>
        <v>55.555555555555557</v>
      </c>
      <c r="I677" s="219">
        <f t="shared" si="121"/>
        <v>1.8518518518518517E-2</v>
      </c>
      <c r="J677" s="217"/>
      <c r="K677" s="220"/>
      <c r="L677" s="220"/>
      <c r="M677" s="221"/>
      <c r="N677" s="222">
        <f t="shared" si="115"/>
        <v>0</v>
      </c>
      <c r="O677" s="223"/>
      <c r="P677" s="224"/>
      <c r="Q677" s="224"/>
      <c r="R677" s="224"/>
      <c r="S677" s="224"/>
      <c r="T677" s="225"/>
      <c r="U677" s="226">
        <f t="shared" si="116"/>
        <v>3.7037037037037035E-2</v>
      </c>
      <c r="V677" s="227"/>
      <c r="W677" s="228" t="str">
        <f t="shared" si="117"/>
        <v>0</v>
      </c>
      <c r="X677" s="509"/>
      <c r="Y677" s="229">
        <f t="shared" si="118"/>
        <v>0</v>
      </c>
    </row>
    <row r="678" spans="2:25" ht="18.75" customHeight="1">
      <c r="B678" s="515"/>
      <c r="C678" s="506"/>
      <c r="D678" s="216">
        <v>5</v>
      </c>
      <c r="E678" s="216" t="s">
        <v>8685</v>
      </c>
      <c r="F678" s="217">
        <v>1000</v>
      </c>
      <c r="G678" s="218">
        <f t="shared" si="119"/>
        <v>200</v>
      </c>
      <c r="H678" s="219">
        <f t="shared" si="120"/>
        <v>555.55555555555554</v>
      </c>
      <c r="I678" s="219">
        <f t="shared" si="121"/>
        <v>0.18518518518518517</v>
      </c>
      <c r="J678" s="217"/>
      <c r="K678" s="220"/>
      <c r="L678" s="220"/>
      <c r="M678" s="221"/>
      <c r="N678" s="222">
        <f t="shared" si="115"/>
        <v>0</v>
      </c>
      <c r="O678" s="223"/>
      <c r="P678" s="224"/>
      <c r="Q678" s="224"/>
      <c r="R678" s="224"/>
      <c r="S678" s="224"/>
      <c r="T678" s="225"/>
      <c r="U678" s="226">
        <f t="shared" si="116"/>
        <v>0.37037037037037035</v>
      </c>
      <c r="V678" s="227"/>
      <c r="W678" s="228" t="str">
        <f t="shared" si="117"/>
        <v>0</v>
      </c>
      <c r="X678" s="509"/>
      <c r="Y678" s="229">
        <f t="shared" si="118"/>
        <v>0</v>
      </c>
    </row>
    <row r="679" spans="2:25" ht="18.75" customHeight="1">
      <c r="B679" s="515"/>
      <c r="C679" s="506"/>
      <c r="D679" s="216">
        <v>6</v>
      </c>
      <c r="E679" s="216" t="s">
        <v>8686</v>
      </c>
      <c r="F679" s="217">
        <v>1000</v>
      </c>
      <c r="G679" s="218">
        <f t="shared" si="119"/>
        <v>200</v>
      </c>
      <c r="H679" s="219">
        <f t="shared" si="120"/>
        <v>555.55555555555554</v>
      </c>
      <c r="I679" s="219">
        <f t="shared" si="121"/>
        <v>0.18518518518518517</v>
      </c>
      <c r="J679" s="217"/>
      <c r="K679" s="220"/>
      <c r="L679" s="220"/>
      <c r="M679" s="221"/>
      <c r="N679" s="222">
        <f t="shared" si="115"/>
        <v>0</v>
      </c>
      <c r="O679" s="223"/>
      <c r="P679" s="224"/>
      <c r="Q679" s="224"/>
      <c r="R679" s="224"/>
      <c r="S679" s="224"/>
      <c r="T679" s="225"/>
      <c r="U679" s="226">
        <f t="shared" si="116"/>
        <v>0.37037037037037035</v>
      </c>
      <c r="V679" s="227"/>
      <c r="W679" s="228" t="str">
        <f t="shared" si="117"/>
        <v>0</v>
      </c>
      <c r="X679" s="509"/>
      <c r="Y679" s="229">
        <f t="shared" si="118"/>
        <v>0</v>
      </c>
    </row>
    <row r="680" spans="2:25" ht="18.75" customHeight="1">
      <c r="B680" s="515"/>
      <c r="C680" s="506"/>
      <c r="D680" s="216">
        <v>7</v>
      </c>
      <c r="E680" s="216" t="s">
        <v>8687</v>
      </c>
      <c r="F680" s="217">
        <v>120</v>
      </c>
      <c r="G680" s="218">
        <f t="shared" si="119"/>
        <v>24</v>
      </c>
      <c r="H680" s="219">
        <f t="shared" si="120"/>
        <v>66.666666666666671</v>
      </c>
      <c r="I680" s="219">
        <f t="shared" si="121"/>
        <v>2.2222222222222223E-2</v>
      </c>
      <c r="J680" s="217"/>
      <c r="K680" s="220"/>
      <c r="L680" s="220"/>
      <c r="M680" s="221"/>
      <c r="N680" s="222">
        <f t="shared" si="115"/>
        <v>0</v>
      </c>
      <c r="O680" s="223"/>
      <c r="P680" s="224"/>
      <c r="Q680" s="224"/>
      <c r="R680" s="224"/>
      <c r="S680" s="224"/>
      <c r="T680" s="225"/>
      <c r="U680" s="226">
        <f t="shared" si="116"/>
        <v>4.4444444444444446E-2</v>
      </c>
      <c r="V680" s="227"/>
      <c r="W680" s="228" t="str">
        <f t="shared" si="117"/>
        <v>0</v>
      </c>
      <c r="X680" s="509"/>
      <c r="Y680" s="229">
        <f t="shared" si="118"/>
        <v>0</v>
      </c>
    </row>
    <row r="681" spans="2:25" ht="18.75" customHeight="1">
      <c r="B681" s="515"/>
      <c r="C681" s="506"/>
      <c r="D681" s="216">
        <v>8</v>
      </c>
      <c r="E681" s="216" t="s">
        <v>8688</v>
      </c>
      <c r="F681" s="217">
        <v>200</v>
      </c>
      <c r="G681" s="218">
        <f t="shared" si="119"/>
        <v>40</v>
      </c>
      <c r="H681" s="219">
        <f t="shared" si="120"/>
        <v>111.11111111111111</v>
      </c>
      <c r="I681" s="219">
        <f t="shared" si="121"/>
        <v>3.7037037037037035E-2</v>
      </c>
      <c r="J681" s="217"/>
      <c r="K681" s="220"/>
      <c r="L681" s="220"/>
      <c r="M681" s="221"/>
      <c r="N681" s="222">
        <f t="shared" si="115"/>
        <v>0</v>
      </c>
      <c r="O681" s="223"/>
      <c r="P681" s="224"/>
      <c r="Q681" s="224"/>
      <c r="R681" s="224"/>
      <c r="S681" s="224"/>
      <c r="T681" s="225"/>
      <c r="U681" s="226">
        <f t="shared" si="116"/>
        <v>7.407407407407407E-2</v>
      </c>
      <c r="V681" s="227"/>
      <c r="W681" s="228" t="str">
        <f t="shared" si="117"/>
        <v>0</v>
      </c>
      <c r="X681" s="509"/>
      <c r="Y681" s="229">
        <f t="shared" si="118"/>
        <v>0</v>
      </c>
    </row>
    <row r="682" spans="2:25" ht="18.75" customHeight="1">
      <c r="B682" s="515"/>
      <c r="C682" s="506"/>
      <c r="D682" s="216"/>
      <c r="E682" s="216"/>
      <c r="F682" s="217"/>
      <c r="G682" s="218">
        <f t="shared" si="119"/>
        <v>0</v>
      </c>
      <c r="H682" s="219">
        <f t="shared" si="120"/>
        <v>0</v>
      </c>
      <c r="I682" s="219">
        <f t="shared" si="121"/>
        <v>0</v>
      </c>
      <c r="J682" s="217"/>
      <c r="K682" s="220"/>
      <c r="L682" s="220"/>
      <c r="M682" s="221"/>
      <c r="N682" s="222">
        <f t="shared" si="115"/>
        <v>0</v>
      </c>
      <c r="O682" s="223"/>
      <c r="P682" s="224"/>
      <c r="Q682" s="224"/>
      <c r="R682" s="224"/>
      <c r="S682" s="224"/>
      <c r="T682" s="225"/>
      <c r="U682" s="226">
        <f t="shared" si="116"/>
        <v>0</v>
      </c>
      <c r="V682" s="227"/>
      <c r="W682" s="228" t="str">
        <f t="shared" si="117"/>
        <v>0</v>
      </c>
      <c r="X682" s="509"/>
      <c r="Y682" s="229">
        <f t="shared" si="118"/>
        <v>0</v>
      </c>
    </row>
    <row r="683" spans="2:25" ht="18.75" customHeight="1">
      <c r="B683" s="515"/>
      <c r="C683" s="506"/>
      <c r="D683" s="216">
        <v>1</v>
      </c>
      <c r="E683" s="216" t="s">
        <v>8689</v>
      </c>
      <c r="F683" s="217">
        <v>940</v>
      </c>
      <c r="G683" s="218">
        <f t="shared" si="119"/>
        <v>188</v>
      </c>
      <c r="H683" s="219">
        <f t="shared" si="120"/>
        <v>522.22222222222217</v>
      </c>
      <c r="I683" s="219">
        <f t="shared" si="121"/>
        <v>0.17407407407407405</v>
      </c>
      <c r="J683" s="217"/>
      <c r="K683" s="220" t="s">
        <v>8690</v>
      </c>
      <c r="L683" s="220"/>
      <c r="M683" s="221">
        <f>SUM(H683:H693)</f>
        <v>2483.3333333333335</v>
      </c>
      <c r="N683" s="222">
        <f t="shared" si="115"/>
        <v>49.666666666666671</v>
      </c>
      <c r="O683" s="223">
        <v>14</v>
      </c>
      <c r="P683" s="224" t="s">
        <v>12</v>
      </c>
      <c r="Q683" s="224" t="s">
        <v>8086</v>
      </c>
      <c r="R683" s="224" t="s">
        <v>1064</v>
      </c>
      <c r="S683" s="224"/>
      <c r="T683" s="225" t="s">
        <v>8108</v>
      </c>
      <c r="U683" s="226">
        <f t="shared" si="116"/>
        <v>0.3481481481481481</v>
      </c>
      <c r="V683" s="227">
        <f>SUM(U683:U693)</f>
        <v>1.6555555555555554</v>
      </c>
      <c r="W683" s="228" t="str">
        <f t="shared" si="117"/>
        <v>2</v>
      </c>
      <c r="X683" s="509"/>
      <c r="Y683" s="229">
        <f t="shared" si="118"/>
        <v>1</v>
      </c>
    </row>
    <row r="684" spans="2:25" ht="18.75" customHeight="1">
      <c r="B684" s="515"/>
      <c r="C684" s="506"/>
      <c r="D684" s="216">
        <v>2</v>
      </c>
      <c r="E684" s="216" t="s">
        <v>8691</v>
      </c>
      <c r="F684" s="217">
        <v>100</v>
      </c>
      <c r="G684" s="218">
        <f t="shared" si="119"/>
        <v>20</v>
      </c>
      <c r="H684" s="219">
        <f t="shared" si="120"/>
        <v>55.555555555555557</v>
      </c>
      <c r="I684" s="219">
        <f t="shared" si="121"/>
        <v>1.8518518518518517E-2</v>
      </c>
      <c r="J684" s="217"/>
      <c r="K684" s="220"/>
      <c r="L684" s="220"/>
      <c r="M684" s="221"/>
      <c r="N684" s="222">
        <f t="shared" si="115"/>
        <v>0</v>
      </c>
      <c r="O684" s="223"/>
      <c r="P684" s="224"/>
      <c r="Q684" s="224"/>
      <c r="R684" s="224"/>
      <c r="S684" s="224"/>
      <c r="T684" s="225"/>
      <c r="U684" s="226">
        <f t="shared" si="116"/>
        <v>3.7037037037037035E-2</v>
      </c>
      <c r="V684" s="227"/>
      <c r="W684" s="228" t="str">
        <f t="shared" si="117"/>
        <v>0</v>
      </c>
      <c r="X684" s="509"/>
      <c r="Y684" s="229">
        <f t="shared" si="118"/>
        <v>0</v>
      </c>
    </row>
    <row r="685" spans="2:25" ht="18.75" customHeight="1">
      <c r="B685" s="515"/>
      <c r="C685" s="506"/>
      <c r="D685" s="216">
        <v>3</v>
      </c>
      <c r="E685" s="216" t="s">
        <v>8692</v>
      </c>
      <c r="F685" s="217">
        <v>150</v>
      </c>
      <c r="G685" s="218">
        <f t="shared" si="119"/>
        <v>30</v>
      </c>
      <c r="H685" s="219">
        <f t="shared" si="120"/>
        <v>83.333333333333329</v>
      </c>
      <c r="I685" s="219">
        <f t="shared" si="121"/>
        <v>2.7777777777777776E-2</v>
      </c>
      <c r="J685" s="217"/>
      <c r="K685" s="220"/>
      <c r="L685" s="220"/>
      <c r="M685" s="221"/>
      <c r="N685" s="222">
        <f t="shared" si="115"/>
        <v>0</v>
      </c>
      <c r="O685" s="223"/>
      <c r="P685" s="224"/>
      <c r="Q685" s="224"/>
      <c r="R685" s="224"/>
      <c r="S685" s="224"/>
      <c r="T685" s="225"/>
      <c r="U685" s="226">
        <f t="shared" si="116"/>
        <v>5.5555555555555552E-2</v>
      </c>
      <c r="V685" s="227"/>
      <c r="W685" s="228" t="str">
        <f t="shared" si="117"/>
        <v>0</v>
      </c>
      <c r="X685" s="509"/>
      <c r="Y685" s="229">
        <f t="shared" si="118"/>
        <v>0</v>
      </c>
    </row>
    <row r="686" spans="2:25" ht="18.75" customHeight="1">
      <c r="B686" s="515"/>
      <c r="C686" s="506"/>
      <c r="D686" s="216">
        <v>4</v>
      </c>
      <c r="E686" s="216" t="s">
        <v>8693</v>
      </c>
      <c r="F686" s="217">
        <v>200</v>
      </c>
      <c r="G686" s="218">
        <f t="shared" si="119"/>
        <v>40</v>
      </c>
      <c r="H686" s="219">
        <f t="shared" si="120"/>
        <v>111.11111111111111</v>
      </c>
      <c r="I686" s="219">
        <f t="shared" si="121"/>
        <v>3.7037037037037035E-2</v>
      </c>
      <c r="J686" s="217"/>
      <c r="K686" s="220"/>
      <c r="L686" s="220"/>
      <c r="M686" s="221"/>
      <c r="N686" s="222">
        <f t="shared" si="115"/>
        <v>0</v>
      </c>
      <c r="O686" s="223"/>
      <c r="P686" s="224"/>
      <c r="Q686" s="224"/>
      <c r="R686" s="224"/>
      <c r="S686" s="224"/>
      <c r="T686" s="225"/>
      <c r="U686" s="226">
        <f t="shared" si="116"/>
        <v>7.407407407407407E-2</v>
      </c>
      <c r="V686" s="227"/>
      <c r="W686" s="228" t="str">
        <f t="shared" si="117"/>
        <v>0</v>
      </c>
      <c r="X686" s="509"/>
      <c r="Y686" s="229">
        <f t="shared" si="118"/>
        <v>0</v>
      </c>
    </row>
    <row r="687" spans="2:25" ht="18.75" customHeight="1">
      <c r="B687" s="515"/>
      <c r="C687" s="506"/>
      <c r="D687" s="216">
        <v>5</v>
      </c>
      <c r="E687" s="216" t="s">
        <v>8694</v>
      </c>
      <c r="F687" s="217">
        <v>1000</v>
      </c>
      <c r="G687" s="218">
        <f t="shared" si="119"/>
        <v>200</v>
      </c>
      <c r="H687" s="219">
        <f t="shared" si="120"/>
        <v>555.55555555555554</v>
      </c>
      <c r="I687" s="219">
        <f t="shared" si="121"/>
        <v>0.18518518518518517</v>
      </c>
      <c r="J687" s="217"/>
      <c r="K687" s="220"/>
      <c r="L687" s="220"/>
      <c r="M687" s="221"/>
      <c r="N687" s="222">
        <f t="shared" si="115"/>
        <v>0</v>
      </c>
      <c r="O687" s="223"/>
      <c r="P687" s="224"/>
      <c r="Q687" s="224"/>
      <c r="R687" s="224"/>
      <c r="S687" s="224"/>
      <c r="T687" s="225"/>
      <c r="U687" s="226">
        <f t="shared" si="116"/>
        <v>0.37037037037037035</v>
      </c>
      <c r="V687" s="227"/>
      <c r="W687" s="228" t="str">
        <f t="shared" si="117"/>
        <v>0</v>
      </c>
      <c r="X687" s="509"/>
      <c r="Y687" s="229">
        <f t="shared" si="118"/>
        <v>0</v>
      </c>
    </row>
    <row r="688" spans="2:25" ht="18.75" customHeight="1">
      <c r="B688" s="515"/>
      <c r="C688" s="506"/>
      <c r="D688" s="216">
        <v>6</v>
      </c>
      <c r="E688" s="216" t="s">
        <v>8695</v>
      </c>
      <c r="F688" s="217">
        <v>180</v>
      </c>
      <c r="G688" s="218">
        <f t="shared" si="119"/>
        <v>36</v>
      </c>
      <c r="H688" s="219">
        <f t="shared" si="120"/>
        <v>100</v>
      </c>
      <c r="I688" s="219">
        <f t="shared" si="121"/>
        <v>3.3333333333333333E-2</v>
      </c>
      <c r="J688" s="217"/>
      <c r="K688" s="220"/>
      <c r="L688" s="220"/>
      <c r="M688" s="221"/>
      <c r="N688" s="222">
        <f t="shared" si="115"/>
        <v>0</v>
      </c>
      <c r="O688" s="223"/>
      <c r="P688" s="224"/>
      <c r="Q688" s="224"/>
      <c r="R688" s="224"/>
      <c r="S688" s="224"/>
      <c r="T688" s="225"/>
      <c r="U688" s="226">
        <f t="shared" si="116"/>
        <v>6.6666666666666666E-2</v>
      </c>
      <c r="V688" s="227"/>
      <c r="W688" s="228" t="str">
        <f t="shared" si="117"/>
        <v>0</v>
      </c>
      <c r="X688" s="509"/>
      <c r="Y688" s="229">
        <f t="shared" si="118"/>
        <v>0</v>
      </c>
    </row>
    <row r="689" spans="2:25" ht="18.75" customHeight="1">
      <c r="B689" s="515"/>
      <c r="C689" s="506"/>
      <c r="D689" s="216">
        <v>7</v>
      </c>
      <c r="E689" s="216" t="s">
        <v>8696</v>
      </c>
      <c r="F689" s="217">
        <v>100</v>
      </c>
      <c r="G689" s="218">
        <f t="shared" si="119"/>
        <v>20</v>
      </c>
      <c r="H689" s="219">
        <f t="shared" si="120"/>
        <v>55.555555555555557</v>
      </c>
      <c r="I689" s="219">
        <f t="shared" si="121"/>
        <v>1.8518518518518517E-2</v>
      </c>
      <c r="J689" s="217"/>
      <c r="K689" s="220"/>
      <c r="L689" s="220"/>
      <c r="M689" s="221"/>
      <c r="N689" s="222">
        <f t="shared" si="115"/>
        <v>0</v>
      </c>
      <c r="O689" s="223"/>
      <c r="P689" s="224"/>
      <c r="Q689" s="224"/>
      <c r="R689" s="224"/>
      <c r="S689" s="224"/>
      <c r="T689" s="225"/>
      <c r="U689" s="226">
        <f t="shared" si="116"/>
        <v>3.7037037037037035E-2</v>
      </c>
      <c r="V689" s="227"/>
      <c r="W689" s="228" t="str">
        <f t="shared" si="117"/>
        <v>0</v>
      </c>
      <c r="X689" s="509"/>
      <c r="Y689" s="229">
        <f t="shared" si="118"/>
        <v>0</v>
      </c>
    </row>
    <row r="690" spans="2:25" ht="18.75" customHeight="1">
      <c r="B690" s="515"/>
      <c r="C690" s="506"/>
      <c r="D690" s="216">
        <v>8</v>
      </c>
      <c r="E690" s="216" t="s">
        <v>8697</v>
      </c>
      <c r="F690" s="217">
        <v>300</v>
      </c>
      <c r="G690" s="218">
        <f t="shared" si="119"/>
        <v>60</v>
      </c>
      <c r="H690" s="219">
        <f t="shared" si="120"/>
        <v>166.66666666666666</v>
      </c>
      <c r="I690" s="219">
        <f t="shared" si="121"/>
        <v>5.5555555555555552E-2</v>
      </c>
      <c r="J690" s="217"/>
      <c r="K690" s="220"/>
      <c r="L690" s="220"/>
      <c r="M690" s="221"/>
      <c r="N690" s="222">
        <f t="shared" si="115"/>
        <v>0</v>
      </c>
      <c r="O690" s="223"/>
      <c r="P690" s="224"/>
      <c r="Q690" s="224"/>
      <c r="R690" s="224"/>
      <c r="S690" s="224"/>
      <c r="T690" s="225"/>
      <c r="U690" s="226">
        <f t="shared" si="116"/>
        <v>0.1111111111111111</v>
      </c>
      <c r="V690" s="227"/>
      <c r="W690" s="228" t="str">
        <f t="shared" si="117"/>
        <v>0</v>
      </c>
      <c r="X690" s="509"/>
      <c r="Y690" s="229">
        <f t="shared" si="118"/>
        <v>0</v>
      </c>
    </row>
    <row r="691" spans="2:25" ht="18.75" customHeight="1">
      <c r="B691" s="515"/>
      <c r="C691" s="506"/>
      <c r="D691" s="216">
        <v>9</v>
      </c>
      <c r="E691" s="216" t="s">
        <v>8698</v>
      </c>
      <c r="F691" s="217">
        <v>200</v>
      </c>
      <c r="G691" s="218">
        <f t="shared" si="119"/>
        <v>40</v>
      </c>
      <c r="H691" s="219">
        <f t="shared" si="120"/>
        <v>111.11111111111111</v>
      </c>
      <c r="I691" s="219">
        <f t="shared" si="121"/>
        <v>3.7037037037037035E-2</v>
      </c>
      <c r="J691" s="217"/>
      <c r="K691" s="220"/>
      <c r="L691" s="220"/>
      <c r="M691" s="221"/>
      <c r="N691" s="222">
        <f t="shared" si="115"/>
        <v>0</v>
      </c>
      <c r="O691" s="223"/>
      <c r="P691" s="224"/>
      <c r="Q691" s="224"/>
      <c r="R691" s="224"/>
      <c r="S691" s="224"/>
      <c r="T691" s="225"/>
      <c r="U691" s="226">
        <f t="shared" si="116"/>
        <v>7.407407407407407E-2</v>
      </c>
      <c r="V691" s="227"/>
      <c r="W691" s="228" t="str">
        <f t="shared" si="117"/>
        <v>0</v>
      </c>
      <c r="X691" s="509"/>
      <c r="Y691" s="229">
        <f t="shared" si="118"/>
        <v>0</v>
      </c>
    </row>
    <row r="692" spans="2:25" ht="18.75" customHeight="1">
      <c r="B692" s="515"/>
      <c r="C692" s="506"/>
      <c r="D692" s="216">
        <v>10</v>
      </c>
      <c r="E692" s="216" t="s">
        <v>8699</v>
      </c>
      <c r="F692" s="217">
        <v>1000</v>
      </c>
      <c r="G692" s="218">
        <f t="shared" si="119"/>
        <v>200</v>
      </c>
      <c r="H692" s="219">
        <f t="shared" si="120"/>
        <v>555.55555555555554</v>
      </c>
      <c r="I692" s="219">
        <f t="shared" si="121"/>
        <v>0.18518518518518517</v>
      </c>
      <c r="J692" s="217"/>
      <c r="K692" s="220"/>
      <c r="L692" s="220"/>
      <c r="M692" s="221"/>
      <c r="N692" s="222">
        <f t="shared" si="115"/>
        <v>0</v>
      </c>
      <c r="O692" s="223"/>
      <c r="P692" s="224"/>
      <c r="Q692" s="224"/>
      <c r="R692" s="224"/>
      <c r="S692" s="224"/>
      <c r="T692" s="225"/>
      <c r="U692" s="226">
        <f t="shared" si="116"/>
        <v>0.37037037037037035</v>
      </c>
      <c r="V692" s="227"/>
      <c r="W692" s="228" t="str">
        <f t="shared" si="117"/>
        <v>0</v>
      </c>
      <c r="X692" s="509"/>
      <c r="Y692" s="229">
        <f t="shared" si="118"/>
        <v>0</v>
      </c>
    </row>
    <row r="693" spans="2:25" ht="18.75" customHeight="1">
      <c r="B693" s="515"/>
      <c r="C693" s="506"/>
      <c r="D693" s="216">
        <v>11</v>
      </c>
      <c r="E693" s="216" t="s">
        <v>8700</v>
      </c>
      <c r="F693" s="217">
        <v>300</v>
      </c>
      <c r="G693" s="218">
        <f t="shared" si="119"/>
        <v>60</v>
      </c>
      <c r="H693" s="219">
        <f t="shared" si="120"/>
        <v>166.66666666666666</v>
      </c>
      <c r="I693" s="219">
        <f t="shared" si="121"/>
        <v>5.5555555555555552E-2</v>
      </c>
      <c r="J693" s="217"/>
      <c r="K693" s="220"/>
      <c r="L693" s="220"/>
      <c r="M693" s="221"/>
      <c r="N693" s="222">
        <f t="shared" si="115"/>
        <v>0</v>
      </c>
      <c r="O693" s="223"/>
      <c r="P693" s="224"/>
      <c r="Q693" s="224"/>
      <c r="R693" s="224"/>
      <c r="S693" s="224"/>
      <c r="T693" s="225"/>
      <c r="U693" s="226">
        <f t="shared" si="116"/>
        <v>0.1111111111111111</v>
      </c>
      <c r="V693" s="227"/>
      <c r="W693" s="228" t="str">
        <f t="shared" si="117"/>
        <v>0</v>
      </c>
      <c r="X693" s="509"/>
      <c r="Y693" s="229">
        <f t="shared" si="118"/>
        <v>0</v>
      </c>
    </row>
    <row r="694" spans="2:25" ht="18.75" customHeight="1">
      <c r="B694" s="515"/>
      <c r="C694" s="506"/>
      <c r="D694" s="216"/>
      <c r="E694" s="216"/>
      <c r="F694" s="217"/>
      <c r="G694" s="218">
        <f t="shared" si="119"/>
        <v>0</v>
      </c>
      <c r="H694" s="219">
        <f t="shared" si="120"/>
        <v>0</v>
      </c>
      <c r="I694" s="219">
        <f t="shared" si="121"/>
        <v>0</v>
      </c>
      <c r="J694" s="217"/>
      <c r="K694" s="220"/>
      <c r="L694" s="220"/>
      <c r="M694" s="221"/>
      <c r="N694" s="222">
        <f t="shared" si="115"/>
        <v>0</v>
      </c>
      <c r="O694" s="223"/>
      <c r="P694" s="224"/>
      <c r="Q694" s="224"/>
      <c r="R694" s="224"/>
      <c r="S694" s="224"/>
      <c r="T694" s="225"/>
      <c r="U694" s="226">
        <f t="shared" si="116"/>
        <v>0</v>
      </c>
      <c r="V694" s="227"/>
      <c r="W694" s="228" t="str">
        <f t="shared" si="117"/>
        <v>0</v>
      </c>
      <c r="X694" s="509"/>
      <c r="Y694" s="229">
        <f t="shared" si="118"/>
        <v>0</v>
      </c>
    </row>
    <row r="695" spans="2:25" ht="18.75" customHeight="1">
      <c r="B695" s="516"/>
      <c r="C695" s="507"/>
      <c r="D695" s="216"/>
      <c r="E695" s="216"/>
      <c r="F695" s="217"/>
      <c r="G695" s="218">
        <f t="shared" si="119"/>
        <v>0</v>
      </c>
      <c r="H695" s="219">
        <f t="shared" si="120"/>
        <v>0</v>
      </c>
      <c r="I695" s="219">
        <f t="shared" si="121"/>
        <v>0</v>
      </c>
      <c r="J695" s="217"/>
      <c r="K695" s="220"/>
      <c r="L695" s="220"/>
      <c r="M695" s="232"/>
      <c r="N695" s="222">
        <f t="shared" si="115"/>
        <v>0</v>
      </c>
      <c r="O695" s="231"/>
      <c r="P695" s="231"/>
      <c r="Q695" s="231"/>
      <c r="R695" s="231"/>
      <c r="S695" s="231"/>
      <c r="T695" s="225"/>
      <c r="U695" s="226">
        <f t="shared" si="116"/>
        <v>0</v>
      </c>
      <c r="V695" s="227"/>
      <c r="W695" s="228" t="str">
        <f t="shared" si="117"/>
        <v>0</v>
      </c>
      <c r="X695" s="510"/>
      <c r="Y695" s="229">
        <f t="shared" si="118"/>
        <v>0</v>
      </c>
    </row>
    <row r="696" spans="2:25">
      <c r="B696" s="233"/>
      <c r="C696" s="234" t="s">
        <v>111</v>
      </c>
      <c r="D696" s="235"/>
      <c r="E696" s="236">
        <f>COUNTA(E642:E695)</f>
        <v>48</v>
      </c>
      <c r="F696" s="236">
        <f>SUM(F642:F695)</f>
        <v>23279</v>
      </c>
      <c r="G696" s="236">
        <f>SUM(G642:G695)</f>
        <v>4655.8</v>
      </c>
      <c r="H696" s="236">
        <f>SUM(H642:H695)</f>
        <v>12932.77777777777</v>
      </c>
      <c r="I696" s="236">
        <f>SUM(I642:I695)</f>
        <v>4.3109259259259254</v>
      </c>
      <c r="J696" s="236">
        <f>COUNTA(J642:J695)</f>
        <v>2</v>
      </c>
      <c r="K696" s="236">
        <f>COUNTA(K642:K695)</f>
        <v>5</v>
      </c>
      <c r="L696" s="236">
        <f>COUNTA(L642:L695)</f>
        <v>0</v>
      </c>
      <c r="M696" s="236">
        <f>SUM(M642:M695)</f>
        <v>12932.777777777777</v>
      </c>
      <c r="N696" s="236">
        <f>SUM(N642:N695)</f>
        <v>258.65555555555557</v>
      </c>
      <c r="O696" s="237"/>
      <c r="P696" s="238">
        <f>COUNTIF(P642:P695, "YES")</f>
        <v>0</v>
      </c>
      <c r="Q696" s="237"/>
      <c r="R696" s="237"/>
      <c r="S696" s="237"/>
      <c r="T696" s="237"/>
      <c r="U696" s="236">
        <f>SUM(U642:U695)</f>
        <v>8.6218518518518508</v>
      </c>
      <c r="V696" s="236">
        <f>SUM(V642:V695)</f>
        <v>8.6218518518518508</v>
      </c>
      <c r="W696" s="236">
        <f t="array" ref="W696">SUM(ABS(W642:W695))</f>
        <v>10</v>
      </c>
      <c r="X696" s="238" t="str">
        <f>IF(X642&lt;0.2, "0", IF(X642&lt;=2, "2", IF(X642&gt;2, ROUND(X642,0))))</f>
        <v>2</v>
      </c>
      <c r="Y696" s="236">
        <f>SUM(Y642:Y695)</f>
        <v>5</v>
      </c>
    </row>
    <row r="697" spans="2:25" ht="18.75" customHeight="1">
      <c r="B697" s="514">
        <v>10</v>
      </c>
      <c r="C697" s="517" t="s">
        <v>8701</v>
      </c>
      <c r="D697" s="216">
        <v>1</v>
      </c>
      <c r="E697" s="216" t="s">
        <v>8702</v>
      </c>
      <c r="F697" s="217">
        <v>2118</v>
      </c>
      <c r="G697" s="218">
        <f t="shared" ref="G697" si="129">F697/$G$15</f>
        <v>423.6</v>
      </c>
      <c r="H697" s="219">
        <f t="shared" ref="H697" si="130">F697/$H$15</f>
        <v>1176.6666666666667</v>
      </c>
      <c r="I697" s="219">
        <f t="shared" ref="I697" si="131">H697/$I$15</f>
        <v>0.39222222222222225</v>
      </c>
      <c r="J697" s="217" t="s">
        <v>8703</v>
      </c>
      <c r="K697" s="217" t="s">
        <v>8703</v>
      </c>
      <c r="L697" s="220"/>
      <c r="M697" s="221">
        <f>SUM(H697:H711)</f>
        <v>2858.8888888888891</v>
      </c>
      <c r="N697" s="222">
        <f>M697/$N$15</f>
        <v>57.177777777777784</v>
      </c>
      <c r="O697" s="223" t="s">
        <v>1412</v>
      </c>
      <c r="P697" s="224" t="s">
        <v>12</v>
      </c>
      <c r="Q697" s="224" t="s">
        <v>8086</v>
      </c>
      <c r="R697" s="224" t="s">
        <v>1064</v>
      </c>
      <c r="S697" s="224"/>
      <c r="T697" s="225" t="s">
        <v>8108</v>
      </c>
      <c r="U697" s="226">
        <f t="shared" ref="U697:U764" si="132">H697/$U$15</f>
        <v>0.7844444444444445</v>
      </c>
      <c r="V697" s="227">
        <f>SUM(U697:U711)</f>
        <v>1.9059259259259262</v>
      </c>
      <c r="W697" s="228" t="str">
        <f t="shared" ref="W697:W764" si="133">IF(V697&lt;1,"0",IF(V697&lt;5,"2",IF(V697&gt;=5,"6")))</f>
        <v>2</v>
      </c>
      <c r="X697" s="508">
        <f>K770/$X$15</f>
        <v>1.3333333333333333</v>
      </c>
      <c r="Y697" s="229">
        <f t="shared" ref="Y697:Y760" si="134">W697/2</f>
        <v>1</v>
      </c>
    </row>
    <row r="698" spans="2:25" ht="18.75" customHeight="1">
      <c r="B698" s="515"/>
      <c r="C698" s="518"/>
      <c r="D698" s="216">
        <v>2</v>
      </c>
      <c r="E698" s="216" t="s">
        <v>8704</v>
      </c>
      <c r="F698" s="217">
        <v>178</v>
      </c>
      <c r="G698" s="218">
        <f t="shared" ref="G698:G761" si="135">F698/$G$15</f>
        <v>35.6</v>
      </c>
      <c r="H698" s="219">
        <f t="shared" ref="H698:H761" si="136">F698/$H$15</f>
        <v>98.888888888888886</v>
      </c>
      <c r="I698" s="219">
        <f t="shared" ref="I698:I761" si="137">H698/$I$15</f>
        <v>3.2962962962962965E-2</v>
      </c>
      <c r="J698" s="217"/>
      <c r="K698" s="220"/>
      <c r="L698" s="220"/>
      <c r="M698" s="221"/>
      <c r="N698" s="222">
        <f t="shared" ref="N698:N761" si="138">M698/$N$15</f>
        <v>0</v>
      </c>
      <c r="O698" s="223"/>
      <c r="P698" s="224"/>
      <c r="Q698" s="224"/>
      <c r="R698" s="224"/>
      <c r="S698" s="224"/>
      <c r="T698" s="225"/>
      <c r="U698" s="226">
        <f t="shared" si="132"/>
        <v>6.5925925925925929E-2</v>
      </c>
      <c r="V698" s="227"/>
      <c r="W698" s="228" t="str">
        <f t="shared" si="133"/>
        <v>0</v>
      </c>
      <c r="X698" s="509"/>
      <c r="Y698" s="229">
        <f t="shared" si="134"/>
        <v>0</v>
      </c>
    </row>
    <row r="699" spans="2:25" ht="18.75" customHeight="1">
      <c r="B699" s="515"/>
      <c r="C699" s="518"/>
      <c r="D699" s="216">
        <v>3</v>
      </c>
      <c r="E699" s="216" t="s">
        <v>8705</v>
      </c>
      <c r="F699" s="217">
        <v>273</v>
      </c>
      <c r="G699" s="218">
        <f t="shared" si="135"/>
        <v>54.6</v>
      </c>
      <c r="H699" s="219">
        <f t="shared" si="136"/>
        <v>151.66666666666666</v>
      </c>
      <c r="I699" s="219">
        <f t="shared" si="137"/>
        <v>5.0555555555555555E-2</v>
      </c>
      <c r="J699" s="217"/>
      <c r="K699" s="220"/>
      <c r="L699" s="220"/>
      <c r="M699" s="221"/>
      <c r="N699" s="222">
        <f t="shared" si="138"/>
        <v>0</v>
      </c>
      <c r="O699" s="223"/>
      <c r="P699" s="224"/>
      <c r="Q699" s="224"/>
      <c r="R699" s="224"/>
      <c r="S699" s="224"/>
      <c r="T699" s="225"/>
      <c r="U699" s="226">
        <f t="shared" si="132"/>
        <v>0.10111111111111111</v>
      </c>
      <c r="V699" s="227"/>
      <c r="W699" s="228" t="str">
        <f t="shared" si="133"/>
        <v>0</v>
      </c>
      <c r="X699" s="509"/>
      <c r="Y699" s="229">
        <f t="shared" si="134"/>
        <v>0</v>
      </c>
    </row>
    <row r="700" spans="2:25" ht="18.75" customHeight="1">
      <c r="B700" s="515"/>
      <c r="C700" s="518"/>
      <c r="D700" s="216">
        <v>4</v>
      </c>
      <c r="E700" s="216" t="s">
        <v>8706</v>
      </c>
      <c r="F700" s="217">
        <v>217</v>
      </c>
      <c r="G700" s="218">
        <f t="shared" si="135"/>
        <v>43.4</v>
      </c>
      <c r="H700" s="219">
        <f t="shared" si="136"/>
        <v>120.55555555555556</v>
      </c>
      <c r="I700" s="219">
        <f t="shared" si="137"/>
        <v>4.0185185185185185E-2</v>
      </c>
      <c r="J700" s="217"/>
      <c r="K700" s="220"/>
      <c r="L700" s="220"/>
      <c r="M700" s="221"/>
      <c r="N700" s="222">
        <f t="shared" si="138"/>
        <v>0</v>
      </c>
      <c r="O700" s="223"/>
      <c r="P700" s="224"/>
      <c r="Q700" s="224"/>
      <c r="R700" s="224"/>
      <c r="S700" s="224"/>
      <c r="T700" s="225"/>
      <c r="U700" s="226">
        <f t="shared" si="132"/>
        <v>8.037037037037037E-2</v>
      </c>
      <c r="V700" s="227"/>
      <c r="W700" s="228" t="str">
        <f t="shared" si="133"/>
        <v>0</v>
      </c>
      <c r="X700" s="509"/>
      <c r="Y700" s="229">
        <f t="shared" si="134"/>
        <v>0</v>
      </c>
    </row>
    <row r="701" spans="2:25" ht="18.75" customHeight="1">
      <c r="B701" s="515"/>
      <c r="C701" s="518"/>
      <c r="D701" s="216">
        <v>5</v>
      </c>
      <c r="E701" s="216" t="s">
        <v>8707</v>
      </c>
      <c r="F701" s="217">
        <v>94</v>
      </c>
      <c r="G701" s="218">
        <f t="shared" si="135"/>
        <v>18.8</v>
      </c>
      <c r="H701" s="219">
        <f t="shared" si="136"/>
        <v>52.222222222222221</v>
      </c>
      <c r="I701" s="219">
        <f t="shared" si="137"/>
        <v>1.7407407407407406E-2</v>
      </c>
      <c r="J701" s="217"/>
      <c r="K701" s="220"/>
      <c r="L701" s="220"/>
      <c r="M701" s="221"/>
      <c r="N701" s="222">
        <f t="shared" si="138"/>
        <v>0</v>
      </c>
      <c r="O701" s="223"/>
      <c r="P701" s="224"/>
      <c r="Q701" s="224"/>
      <c r="R701" s="224"/>
      <c r="S701" s="224"/>
      <c r="T701" s="225"/>
      <c r="U701" s="226">
        <f t="shared" si="132"/>
        <v>3.4814814814814812E-2</v>
      </c>
      <c r="V701" s="227"/>
      <c r="W701" s="228" t="str">
        <f t="shared" si="133"/>
        <v>0</v>
      </c>
      <c r="X701" s="509"/>
      <c r="Y701" s="229">
        <f t="shared" si="134"/>
        <v>0</v>
      </c>
    </row>
    <row r="702" spans="2:25" ht="18.75" customHeight="1">
      <c r="B702" s="515"/>
      <c r="C702" s="518"/>
      <c r="D702" s="216">
        <v>6</v>
      </c>
      <c r="E702" s="216" t="s">
        <v>8708</v>
      </c>
      <c r="F702" s="217">
        <v>102</v>
      </c>
      <c r="G702" s="218">
        <f t="shared" si="135"/>
        <v>20.399999999999999</v>
      </c>
      <c r="H702" s="219">
        <f t="shared" si="136"/>
        <v>56.666666666666664</v>
      </c>
      <c r="I702" s="219">
        <f t="shared" si="137"/>
        <v>1.8888888888888889E-2</v>
      </c>
      <c r="J702" s="217"/>
      <c r="K702" s="220"/>
      <c r="L702" s="220"/>
      <c r="M702" s="221"/>
      <c r="N702" s="222">
        <f t="shared" si="138"/>
        <v>0</v>
      </c>
      <c r="O702" s="223"/>
      <c r="P702" s="224"/>
      <c r="Q702" s="224"/>
      <c r="R702" s="224"/>
      <c r="S702" s="224"/>
      <c r="T702" s="225"/>
      <c r="U702" s="226">
        <f t="shared" si="132"/>
        <v>3.7777777777777778E-2</v>
      </c>
      <c r="V702" s="227"/>
      <c r="W702" s="228" t="str">
        <f t="shared" si="133"/>
        <v>0</v>
      </c>
      <c r="X702" s="509"/>
      <c r="Y702" s="229">
        <f t="shared" si="134"/>
        <v>0</v>
      </c>
    </row>
    <row r="703" spans="2:25" ht="18.75" customHeight="1">
      <c r="B703" s="515"/>
      <c r="C703" s="518"/>
      <c r="D703" s="216">
        <v>7</v>
      </c>
      <c r="E703" s="216" t="s">
        <v>8709</v>
      </c>
      <c r="F703" s="217">
        <v>64</v>
      </c>
      <c r="G703" s="218">
        <f t="shared" si="135"/>
        <v>12.8</v>
      </c>
      <c r="H703" s="219">
        <f t="shared" si="136"/>
        <v>35.555555555555557</v>
      </c>
      <c r="I703" s="219">
        <f t="shared" si="137"/>
        <v>1.1851851851851853E-2</v>
      </c>
      <c r="J703" s="217"/>
      <c r="K703" s="220"/>
      <c r="L703" s="220"/>
      <c r="M703" s="221"/>
      <c r="N703" s="222">
        <f t="shared" si="138"/>
        <v>0</v>
      </c>
      <c r="O703" s="223"/>
      <c r="P703" s="224"/>
      <c r="Q703" s="224"/>
      <c r="R703" s="224"/>
      <c r="S703" s="224"/>
      <c r="T703" s="225"/>
      <c r="U703" s="226">
        <f t="shared" si="132"/>
        <v>2.3703703703703706E-2</v>
      </c>
      <c r="V703" s="227"/>
      <c r="W703" s="228" t="str">
        <f t="shared" si="133"/>
        <v>0</v>
      </c>
      <c r="X703" s="509"/>
      <c r="Y703" s="229">
        <f t="shared" si="134"/>
        <v>0</v>
      </c>
    </row>
    <row r="704" spans="2:25" ht="18.75" customHeight="1">
      <c r="B704" s="515"/>
      <c r="C704" s="518"/>
      <c r="D704" s="216">
        <v>8</v>
      </c>
      <c r="E704" s="216" t="s">
        <v>8710</v>
      </c>
      <c r="F704" s="217">
        <v>1108</v>
      </c>
      <c r="G704" s="218">
        <f t="shared" si="135"/>
        <v>221.6</v>
      </c>
      <c r="H704" s="219">
        <f t="shared" si="136"/>
        <v>615.55555555555554</v>
      </c>
      <c r="I704" s="219">
        <f t="shared" si="137"/>
        <v>0.20518518518518519</v>
      </c>
      <c r="J704" s="217"/>
      <c r="K704" s="220"/>
      <c r="L704" s="220"/>
      <c r="M704" s="221"/>
      <c r="N704" s="222">
        <f t="shared" si="138"/>
        <v>0</v>
      </c>
      <c r="O704" s="223"/>
      <c r="P704" s="224"/>
      <c r="Q704" s="224"/>
      <c r="R704" s="224"/>
      <c r="S704" s="224"/>
      <c r="T704" s="225"/>
      <c r="U704" s="226">
        <f t="shared" si="132"/>
        <v>0.41037037037037039</v>
      </c>
      <c r="V704" s="227"/>
      <c r="W704" s="228" t="str">
        <f t="shared" si="133"/>
        <v>0</v>
      </c>
      <c r="X704" s="509"/>
      <c r="Y704" s="229">
        <f t="shared" si="134"/>
        <v>0</v>
      </c>
    </row>
    <row r="705" spans="2:25" ht="18.75" customHeight="1">
      <c r="B705" s="515"/>
      <c r="C705" s="518"/>
      <c r="D705" s="216">
        <v>9</v>
      </c>
      <c r="E705" s="216" t="s">
        <v>8711</v>
      </c>
      <c r="F705" s="217">
        <v>138</v>
      </c>
      <c r="G705" s="218">
        <f t="shared" si="135"/>
        <v>27.6</v>
      </c>
      <c r="H705" s="219">
        <f t="shared" si="136"/>
        <v>76.666666666666671</v>
      </c>
      <c r="I705" s="219">
        <f t="shared" si="137"/>
        <v>2.5555555555555557E-2</v>
      </c>
      <c r="J705" s="217"/>
      <c r="K705" s="220"/>
      <c r="L705" s="220"/>
      <c r="M705" s="221"/>
      <c r="N705" s="222">
        <f t="shared" si="138"/>
        <v>0</v>
      </c>
      <c r="O705" s="223"/>
      <c r="P705" s="224"/>
      <c r="Q705" s="224"/>
      <c r="R705" s="224"/>
      <c r="S705" s="224"/>
      <c r="T705" s="225"/>
      <c r="U705" s="226">
        <f t="shared" si="132"/>
        <v>5.1111111111111114E-2</v>
      </c>
      <c r="V705" s="227"/>
      <c r="W705" s="228" t="str">
        <f t="shared" si="133"/>
        <v>0</v>
      </c>
      <c r="X705" s="509"/>
      <c r="Y705" s="229">
        <f t="shared" si="134"/>
        <v>0</v>
      </c>
    </row>
    <row r="706" spans="2:25" ht="18.75" customHeight="1">
      <c r="B706" s="515"/>
      <c r="C706" s="518"/>
      <c r="D706" s="216">
        <v>10</v>
      </c>
      <c r="E706" s="216" t="s">
        <v>8712</v>
      </c>
      <c r="F706" s="217">
        <v>110</v>
      </c>
      <c r="G706" s="218">
        <f t="shared" si="135"/>
        <v>22</v>
      </c>
      <c r="H706" s="219">
        <f t="shared" si="136"/>
        <v>61.111111111111107</v>
      </c>
      <c r="I706" s="219">
        <f t="shared" si="137"/>
        <v>2.0370370370370369E-2</v>
      </c>
      <c r="J706" s="217"/>
      <c r="K706" s="220"/>
      <c r="L706" s="220"/>
      <c r="M706" s="221"/>
      <c r="N706" s="222">
        <f t="shared" si="138"/>
        <v>0</v>
      </c>
      <c r="O706" s="223"/>
      <c r="P706" s="224"/>
      <c r="Q706" s="224"/>
      <c r="R706" s="224"/>
      <c r="S706" s="224"/>
      <c r="T706" s="225"/>
      <c r="U706" s="226">
        <f t="shared" si="132"/>
        <v>4.0740740740740737E-2</v>
      </c>
      <c r="V706" s="227"/>
      <c r="W706" s="228" t="str">
        <f t="shared" si="133"/>
        <v>0</v>
      </c>
      <c r="X706" s="509"/>
      <c r="Y706" s="229">
        <f t="shared" si="134"/>
        <v>0</v>
      </c>
    </row>
    <row r="707" spans="2:25" ht="18.75" customHeight="1">
      <c r="B707" s="515"/>
      <c r="C707" s="518"/>
      <c r="D707" s="216">
        <v>11</v>
      </c>
      <c r="E707" s="216" t="s">
        <v>8713</v>
      </c>
      <c r="F707" s="217">
        <v>120</v>
      </c>
      <c r="G707" s="218">
        <f t="shared" si="135"/>
        <v>24</v>
      </c>
      <c r="H707" s="219">
        <f t="shared" si="136"/>
        <v>66.666666666666671</v>
      </c>
      <c r="I707" s="219">
        <f t="shared" si="137"/>
        <v>2.2222222222222223E-2</v>
      </c>
      <c r="J707" s="217"/>
      <c r="K707" s="220"/>
      <c r="L707" s="220"/>
      <c r="M707" s="221"/>
      <c r="N707" s="222">
        <f t="shared" si="138"/>
        <v>0</v>
      </c>
      <c r="O707" s="223"/>
      <c r="P707" s="224"/>
      <c r="Q707" s="224"/>
      <c r="R707" s="224"/>
      <c r="S707" s="224"/>
      <c r="T707" s="225"/>
      <c r="U707" s="226">
        <f t="shared" si="132"/>
        <v>4.4444444444444446E-2</v>
      </c>
      <c r="V707" s="227"/>
      <c r="W707" s="228" t="str">
        <f t="shared" si="133"/>
        <v>0</v>
      </c>
      <c r="X707" s="509"/>
      <c r="Y707" s="229">
        <f t="shared" si="134"/>
        <v>0</v>
      </c>
    </row>
    <row r="708" spans="2:25" ht="18.75" customHeight="1">
      <c r="B708" s="515"/>
      <c r="C708" s="518"/>
      <c r="D708" s="216">
        <v>12</v>
      </c>
      <c r="E708" s="216" t="s">
        <v>8714</v>
      </c>
      <c r="F708" s="217">
        <v>330</v>
      </c>
      <c r="G708" s="218">
        <f t="shared" si="135"/>
        <v>66</v>
      </c>
      <c r="H708" s="219">
        <f t="shared" si="136"/>
        <v>183.33333333333334</v>
      </c>
      <c r="I708" s="219">
        <f t="shared" si="137"/>
        <v>6.1111111111111116E-2</v>
      </c>
      <c r="J708" s="217"/>
      <c r="K708" s="220"/>
      <c r="L708" s="220"/>
      <c r="M708" s="221"/>
      <c r="N708" s="222">
        <f t="shared" si="138"/>
        <v>0</v>
      </c>
      <c r="O708" s="223"/>
      <c r="P708" s="224"/>
      <c r="Q708" s="224"/>
      <c r="R708" s="224"/>
      <c r="S708" s="224"/>
      <c r="T708" s="225"/>
      <c r="U708" s="226">
        <f t="shared" si="132"/>
        <v>0.12222222222222223</v>
      </c>
      <c r="V708" s="227"/>
      <c r="W708" s="228" t="str">
        <f t="shared" si="133"/>
        <v>0</v>
      </c>
      <c r="X708" s="509"/>
      <c r="Y708" s="229">
        <f t="shared" si="134"/>
        <v>0</v>
      </c>
    </row>
    <row r="709" spans="2:25" ht="18.75" customHeight="1">
      <c r="B709" s="515"/>
      <c r="C709" s="518"/>
      <c r="D709" s="216">
        <v>13</v>
      </c>
      <c r="E709" s="216" t="s">
        <v>8715</v>
      </c>
      <c r="F709" s="217">
        <v>80</v>
      </c>
      <c r="G709" s="218">
        <f t="shared" si="135"/>
        <v>16</v>
      </c>
      <c r="H709" s="219">
        <f t="shared" si="136"/>
        <v>44.444444444444443</v>
      </c>
      <c r="I709" s="219">
        <f t="shared" si="137"/>
        <v>1.4814814814814814E-2</v>
      </c>
      <c r="J709" s="217"/>
      <c r="K709" s="220"/>
      <c r="L709" s="220"/>
      <c r="M709" s="221"/>
      <c r="N709" s="222">
        <f t="shared" si="138"/>
        <v>0</v>
      </c>
      <c r="O709" s="223"/>
      <c r="P709" s="224"/>
      <c r="Q709" s="224"/>
      <c r="R709" s="224"/>
      <c r="S709" s="224"/>
      <c r="T709" s="225"/>
      <c r="U709" s="226">
        <f t="shared" si="132"/>
        <v>2.9629629629629627E-2</v>
      </c>
      <c r="V709" s="227"/>
      <c r="W709" s="228" t="str">
        <f t="shared" si="133"/>
        <v>0</v>
      </c>
      <c r="X709" s="509"/>
      <c r="Y709" s="229">
        <f t="shared" si="134"/>
        <v>0</v>
      </c>
    </row>
    <row r="710" spans="2:25" ht="18.75" customHeight="1">
      <c r="B710" s="515"/>
      <c r="C710" s="518"/>
      <c r="D710" s="216">
        <v>14</v>
      </c>
      <c r="E710" s="216" t="s">
        <v>8716</v>
      </c>
      <c r="F710" s="217">
        <v>120</v>
      </c>
      <c r="G710" s="218">
        <f t="shared" si="135"/>
        <v>24</v>
      </c>
      <c r="H710" s="219">
        <f t="shared" si="136"/>
        <v>66.666666666666671</v>
      </c>
      <c r="I710" s="219">
        <f t="shared" si="137"/>
        <v>2.2222222222222223E-2</v>
      </c>
      <c r="J710" s="217"/>
      <c r="K710" s="220"/>
      <c r="L710" s="220"/>
      <c r="M710" s="221"/>
      <c r="N710" s="222">
        <f t="shared" si="138"/>
        <v>0</v>
      </c>
      <c r="O710" s="223"/>
      <c r="P710" s="224"/>
      <c r="Q710" s="224"/>
      <c r="R710" s="224"/>
      <c r="S710" s="224"/>
      <c r="T710" s="225"/>
      <c r="U710" s="226">
        <f t="shared" si="132"/>
        <v>4.4444444444444446E-2</v>
      </c>
      <c r="V710" s="227"/>
      <c r="W710" s="228" t="str">
        <f t="shared" si="133"/>
        <v>0</v>
      </c>
      <c r="X710" s="509"/>
      <c r="Y710" s="229">
        <f t="shared" si="134"/>
        <v>0</v>
      </c>
    </row>
    <row r="711" spans="2:25" ht="18.75" customHeight="1">
      <c r="B711" s="515"/>
      <c r="C711" s="518"/>
      <c r="D711" s="216">
        <v>15</v>
      </c>
      <c r="E711" s="216" t="s">
        <v>8717</v>
      </c>
      <c r="F711" s="217">
        <v>94</v>
      </c>
      <c r="G711" s="218">
        <f t="shared" si="135"/>
        <v>18.8</v>
      </c>
      <c r="H711" s="219">
        <f t="shared" si="136"/>
        <v>52.222222222222221</v>
      </c>
      <c r="I711" s="219">
        <f t="shared" si="137"/>
        <v>1.7407407407407406E-2</v>
      </c>
      <c r="J711" s="217"/>
      <c r="K711" s="220"/>
      <c r="L711" s="220"/>
      <c r="M711" s="221"/>
      <c r="N711" s="222">
        <f t="shared" si="138"/>
        <v>0</v>
      </c>
      <c r="O711" s="223"/>
      <c r="P711" s="224"/>
      <c r="Q711" s="224"/>
      <c r="R711" s="224"/>
      <c r="S711" s="224"/>
      <c r="T711" s="225"/>
      <c r="U711" s="226">
        <f t="shared" si="132"/>
        <v>3.4814814814814812E-2</v>
      </c>
      <c r="V711" s="227"/>
      <c r="W711" s="228" t="str">
        <f t="shared" si="133"/>
        <v>0</v>
      </c>
      <c r="X711" s="509"/>
      <c r="Y711" s="229">
        <f t="shared" si="134"/>
        <v>0</v>
      </c>
    </row>
    <row r="712" spans="2:25" ht="18.75" customHeight="1">
      <c r="B712" s="515"/>
      <c r="C712" s="518"/>
      <c r="D712" s="216"/>
      <c r="E712" s="216"/>
      <c r="F712" s="217"/>
      <c r="G712" s="218">
        <f t="shared" si="135"/>
        <v>0</v>
      </c>
      <c r="H712" s="219">
        <f t="shared" si="136"/>
        <v>0</v>
      </c>
      <c r="I712" s="219">
        <f t="shared" si="137"/>
        <v>0</v>
      </c>
      <c r="J712" s="217"/>
      <c r="K712" s="220"/>
      <c r="L712" s="220"/>
      <c r="M712" s="221"/>
      <c r="N712" s="222">
        <f t="shared" si="138"/>
        <v>0</v>
      </c>
      <c r="O712" s="223"/>
      <c r="P712" s="224"/>
      <c r="Q712" s="224"/>
      <c r="R712" s="224"/>
      <c r="S712" s="224"/>
      <c r="T712" s="225"/>
      <c r="U712" s="226">
        <f t="shared" si="132"/>
        <v>0</v>
      </c>
      <c r="V712" s="227"/>
      <c r="W712" s="228" t="str">
        <f t="shared" si="133"/>
        <v>0</v>
      </c>
      <c r="X712" s="509"/>
      <c r="Y712" s="229">
        <f t="shared" si="134"/>
        <v>0</v>
      </c>
    </row>
    <row r="713" spans="2:25" ht="18.75" customHeight="1">
      <c r="B713" s="515"/>
      <c r="C713" s="518"/>
      <c r="D713" s="216">
        <v>1</v>
      </c>
      <c r="E713" s="216" t="s">
        <v>8718</v>
      </c>
      <c r="F713" s="217">
        <v>1570</v>
      </c>
      <c r="G713" s="218">
        <f t="shared" si="135"/>
        <v>314</v>
      </c>
      <c r="H713" s="219">
        <f t="shared" si="136"/>
        <v>872.22222222222217</v>
      </c>
      <c r="I713" s="219">
        <f t="shared" si="137"/>
        <v>0.29074074074074074</v>
      </c>
      <c r="J713" s="217" t="s">
        <v>8719</v>
      </c>
      <c r="K713" s="220" t="s">
        <v>8719</v>
      </c>
      <c r="L713" s="220"/>
      <c r="M713" s="221">
        <f>SUM(H713:H729)</f>
        <v>2864.4444444444443</v>
      </c>
      <c r="N713" s="222">
        <f t="shared" si="138"/>
        <v>57.288888888888884</v>
      </c>
      <c r="O713" s="223">
        <v>4</v>
      </c>
      <c r="P713" s="224" t="s">
        <v>12</v>
      </c>
      <c r="Q713" s="224" t="s">
        <v>8086</v>
      </c>
      <c r="R713" s="224" t="s">
        <v>1064</v>
      </c>
      <c r="S713" s="224"/>
      <c r="T713" s="225" t="s">
        <v>8108</v>
      </c>
      <c r="U713" s="226">
        <f t="shared" si="132"/>
        <v>0.58148148148148149</v>
      </c>
      <c r="V713" s="227">
        <f>SUM(U713:U729)</f>
        <v>1.9096296296296296</v>
      </c>
      <c r="W713" s="228" t="str">
        <f t="shared" si="133"/>
        <v>2</v>
      </c>
      <c r="X713" s="509"/>
      <c r="Y713" s="229">
        <f t="shared" si="134"/>
        <v>1</v>
      </c>
    </row>
    <row r="714" spans="2:25" ht="18.75" customHeight="1">
      <c r="B714" s="515"/>
      <c r="C714" s="518"/>
      <c r="D714" s="216">
        <v>2</v>
      </c>
      <c r="E714" s="216" t="s">
        <v>8720</v>
      </c>
      <c r="F714" s="217">
        <v>361</v>
      </c>
      <c r="G714" s="218">
        <f t="shared" si="135"/>
        <v>72.2</v>
      </c>
      <c r="H714" s="219">
        <f t="shared" si="136"/>
        <v>200.55555555555554</v>
      </c>
      <c r="I714" s="219">
        <f t="shared" si="137"/>
        <v>6.6851851851851843E-2</v>
      </c>
      <c r="J714" s="217"/>
      <c r="K714" s="220"/>
      <c r="L714" s="220"/>
      <c r="M714" s="221"/>
      <c r="N714" s="222">
        <f t="shared" si="138"/>
        <v>0</v>
      </c>
      <c r="O714" s="223"/>
      <c r="P714" s="224"/>
      <c r="Q714" s="224"/>
      <c r="R714" s="224"/>
      <c r="S714" s="224"/>
      <c r="T714" s="225"/>
      <c r="U714" s="226">
        <f t="shared" si="132"/>
        <v>0.13370370370370369</v>
      </c>
      <c r="V714" s="227"/>
      <c r="W714" s="228" t="str">
        <f t="shared" si="133"/>
        <v>0</v>
      </c>
      <c r="X714" s="509"/>
      <c r="Y714" s="229">
        <f t="shared" si="134"/>
        <v>0</v>
      </c>
    </row>
    <row r="715" spans="2:25" ht="18.75" customHeight="1">
      <c r="B715" s="515"/>
      <c r="C715" s="518"/>
      <c r="D715" s="216">
        <v>3</v>
      </c>
      <c r="E715" s="216" t="s">
        <v>8721</v>
      </c>
      <c r="F715" s="217">
        <v>60</v>
      </c>
      <c r="G715" s="218">
        <f t="shared" si="135"/>
        <v>12</v>
      </c>
      <c r="H715" s="219">
        <f t="shared" si="136"/>
        <v>33.333333333333336</v>
      </c>
      <c r="I715" s="219">
        <f t="shared" si="137"/>
        <v>1.1111111111111112E-2</v>
      </c>
      <c r="J715" s="217"/>
      <c r="K715" s="220"/>
      <c r="L715" s="220"/>
      <c r="M715" s="221"/>
      <c r="N715" s="222">
        <f t="shared" si="138"/>
        <v>0</v>
      </c>
      <c r="O715" s="223"/>
      <c r="P715" s="224"/>
      <c r="Q715" s="224"/>
      <c r="R715" s="224"/>
      <c r="S715" s="224"/>
      <c r="T715" s="225"/>
      <c r="U715" s="226">
        <f t="shared" si="132"/>
        <v>2.2222222222222223E-2</v>
      </c>
      <c r="V715" s="227"/>
      <c r="W715" s="228" t="str">
        <f t="shared" si="133"/>
        <v>0</v>
      </c>
      <c r="X715" s="509"/>
      <c r="Y715" s="229">
        <f t="shared" si="134"/>
        <v>0</v>
      </c>
    </row>
    <row r="716" spans="2:25" ht="18.75" customHeight="1">
      <c r="B716" s="515"/>
      <c r="C716" s="518"/>
      <c r="D716" s="216">
        <v>4</v>
      </c>
      <c r="E716" s="216" t="s">
        <v>8722</v>
      </c>
      <c r="F716" s="217">
        <v>80</v>
      </c>
      <c r="G716" s="218">
        <f t="shared" si="135"/>
        <v>16</v>
      </c>
      <c r="H716" s="219">
        <f t="shared" si="136"/>
        <v>44.444444444444443</v>
      </c>
      <c r="I716" s="219">
        <f t="shared" si="137"/>
        <v>1.4814814814814814E-2</v>
      </c>
      <c r="J716" s="217"/>
      <c r="K716" s="220"/>
      <c r="L716" s="220"/>
      <c r="M716" s="221"/>
      <c r="N716" s="222">
        <f t="shared" si="138"/>
        <v>0</v>
      </c>
      <c r="O716" s="223"/>
      <c r="P716" s="224"/>
      <c r="Q716" s="224"/>
      <c r="R716" s="224"/>
      <c r="S716" s="224"/>
      <c r="T716" s="225"/>
      <c r="U716" s="226">
        <f t="shared" si="132"/>
        <v>2.9629629629629627E-2</v>
      </c>
      <c r="V716" s="227"/>
      <c r="W716" s="228" t="str">
        <f t="shared" si="133"/>
        <v>0</v>
      </c>
      <c r="X716" s="509"/>
      <c r="Y716" s="229">
        <f t="shared" si="134"/>
        <v>0</v>
      </c>
    </row>
    <row r="717" spans="2:25" ht="18.75" customHeight="1">
      <c r="B717" s="515"/>
      <c r="C717" s="518"/>
      <c r="D717" s="216">
        <v>5</v>
      </c>
      <c r="E717" s="216" t="s">
        <v>8723</v>
      </c>
      <c r="F717" s="217">
        <v>50</v>
      </c>
      <c r="G717" s="218">
        <f t="shared" si="135"/>
        <v>10</v>
      </c>
      <c r="H717" s="219">
        <f t="shared" si="136"/>
        <v>27.777777777777779</v>
      </c>
      <c r="I717" s="219">
        <f t="shared" si="137"/>
        <v>9.2592592592592587E-3</v>
      </c>
      <c r="J717" s="217"/>
      <c r="K717" s="220"/>
      <c r="L717" s="220"/>
      <c r="M717" s="221"/>
      <c r="N717" s="222">
        <f t="shared" si="138"/>
        <v>0</v>
      </c>
      <c r="O717" s="223"/>
      <c r="P717" s="224"/>
      <c r="Q717" s="224"/>
      <c r="R717" s="224"/>
      <c r="S717" s="224"/>
      <c r="T717" s="225"/>
      <c r="U717" s="226">
        <f t="shared" si="132"/>
        <v>1.8518518518518517E-2</v>
      </c>
      <c r="V717" s="227"/>
      <c r="W717" s="228" t="str">
        <f t="shared" si="133"/>
        <v>0</v>
      </c>
      <c r="X717" s="509"/>
      <c r="Y717" s="229">
        <f t="shared" si="134"/>
        <v>0</v>
      </c>
    </row>
    <row r="718" spans="2:25" ht="18.75" customHeight="1">
      <c r="B718" s="515"/>
      <c r="C718" s="518"/>
      <c r="D718" s="216">
        <v>6</v>
      </c>
      <c r="E718" s="216" t="s">
        <v>8724</v>
      </c>
      <c r="F718" s="217">
        <v>134</v>
      </c>
      <c r="G718" s="218">
        <f t="shared" si="135"/>
        <v>26.8</v>
      </c>
      <c r="H718" s="219">
        <f t="shared" si="136"/>
        <v>74.444444444444443</v>
      </c>
      <c r="I718" s="219">
        <f t="shared" si="137"/>
        <v>2.4814814814814814E-2</v>
      </c>
      <c r="J718" s="217"/>
      <c r="K718" s="220"/>
      <c r="L718" s="220"/>
      <c r="M718" s="221"/>
      <c r="N718" s="222">
        <f t="shared" si="138"/>
        <v>0</v>
      </c>
      <c r="O718" s="223"/>
      <c r="P718" s="224"/>
      <c r="Q718" s="224"/>
      <c r="R718" s="224"/>
      <c r="S718" s="224"/>
      <c r="T718" s="225"/>
      <c r="U718" s="226">
        <f t="shared" si="132"/>
        <v>4.9629629629629628E-2</v>
      </c>
      <c r="V718" s="227"/>
      <c r="W718" s="228" t="str">
        <f t="shared" si="133"/>
        <v>0</v>
      </c>
      <c r="X718" s="509"/>
      <c r="Y718" s="229">
        <f t="shared" si="134"/>
        <v>0</v>
      </c>
    </row>
    <row r="719" spans="2:25" ht="18.75" customHeight="1">
      <c r="B719" s="515"/>
      <c r="C719" s="518"/>
      <c r="D719" s="216">
        <v>7</v>
      </c>
      <c r="E719" s="216" t="s">
        <v>8725</v>
      </c>
      <c r="F719" s="217">
        <v>102</v>
      </c>
      <c r="G719" s="218">
        <f t="shared" si="135"/>
        <v>20.399999999999999</v>
      </c>
      <c r="H719" s="219">
        <f t="shared" si="136"/>
        <v>56.666666666666664</v>
      </c>
      <c r="I719" s="219">
        <f t="shared" si="137"/>
        <v>1.8888888888888889E-2</v>
      </c>
      <c r="J719" s="217"/>
      <c r="K719" s="220"/>
      <c r="L719" s="220"/>
      <c r="M719" s="221"/>
      <c r="N719" s="222">
        <f t="shared" si="138"/>
        <v>0</v>
      </c>
      <c r="O719" s="223"/>
      <c r="P719" s="224"/>
      <c r="Q719" s="224"/>
      <c r="R719" s="224"/>
      <c r="S719" s="224"/>
      <c r="T719" s="225"/>
      <c r="U719" s="226">
        <f t="shared" si="132"/>
        <v>3.7777777777777778E-2</v>
      </c>
      <c r="V719" s="227"/>
      <c r="W719" s="228" t="str">
        <f t="shared" si="133"/>
        <v>0</v>
      </c>
      <c r="X719" s="509"/>
      <c r="Y719" s="229">
        <f t="shared" si="134"/>
        <v>0</v>
      </c>
    </row>
    <row r="720" spans="2:25" ht="18.75" customHeight="1">
      <c r="B720" s="515"/>
      <c r="C720" s="518"/>
      <c r="D720" s="216">
        <v>8</v>
      </c>
      <c r="E720" s="216" t="s">
        <v>8726</v>
      </c>
      <c r="F720" s="217">
        <v>170</v>
      </c>
      <c r="G720" s="218">
        <f t="shared" si="135"/>
        <v>34</v>
      </c>
      <c r="H720" s="219">
        <f t="shared" si="136"/>
        <v>94.444444444444443</v>
      </c>
      <c r="I720" s="219">
        <f t="shared" si="137"/>
        <v>3.1481481481481478E-2</v>
      </c>
      <c r="J720" s="217"/>
      <c r="K720" s="220"/>
      <c r="L720" s="220"/>
      <c r="M720" s="221"/>
      <c r="N720" s="222">
        <f t="shared" si="138"/>
        <v>0</v>
      </c>
      <c r="O720" s="223"/>
      <c r="P720" s="224"/>
      <c r="Q720" s="224"/>
      <c r="R720" s="224"/>
      <c r="S720" s="224"/>
      <c r="T720" s="225"/>
      <c r="U720" s="226">
        <f t="shared" si="132"/>
        <v>6.2962962962962957E-2</v>
      </c>
      <c r="V720" s="227"/>
      <c r="W720" s="228" t="str">
        <f t="shared" si="133"/>
        <v>0</v>
      </c>
      <c r="X720" s="509"/>
      <c r="Y720" s="229">
        <f t="shared" si="134"/>
        <v>0</v>
      </c>
    </row>
    <row r="721" spans="2:25" ht="18.75" customHeight="1">
      <c r="B721" s="515"/>
      <c r="C721" s="518"/>
      <c r="D721" s="216">
        <v>9</v>
      </c>
      <c r="E721" s="216" t="s">
        <v>8727</v>
      </c>
      <c r="F721" s="217">
        <v>84</v>
      </c>
      <c r="G721" s="218">
        <f t="shared" si="135"/>
        <v>16.8</v>
      </c>
      <c r="H721" s="219">
        <f t="shared" si="136"/>
        <v>46.666666666666664</v>
      </c>
      <c r="I721" s="219">
        <f t="shared" si="137"/>
        <v>1.5555555555555555E-2</v>
      </c>
      <c r="J721" s="217"/>
      <c r="K721" s="220"/>
      <c r="L721" s="220"/>
      <c r="M721" s="221"/>
      <c r="N721" s="222">
        <f t="shared" si="138"/>
        <v>0</v>
      </c>
      <c r="O721" s="223"/>
      <c r="P721" s="224"/>
      <c r="Q721" s="224"/>
      <c r="R721" s="224"/>
      <c r="S721" s="224"/>
      <c r="T721" s="225"/>
      <c r="U721" s="226">
        <f t="shared" si="132"/>
        <v>3.111111111111111E-2</v>
      </c>
      <c r="V721" s="227"/>
      <c r="W721" s="228" t="str">
        <f t="shared" si="133"/>
        <v>0</v>
      </c>
      <c r="X721" s="509"/>
      <c r="Y721" s="229">
        <f t="shared" si="134"/>
        <v>0</v>
      </c>
    </row>
    <row r="722" spans="2:25" ht="18.75" customHeight="1">
      <c r="B722" s="515"/>
      <c r="C722" s="518"/>
      <c r="D722" s="216">
        <v>10</v>
      </c>
      <c r="E722" s="216" t="s">
        <v>8728</v>
      </c>
      <c r="F722" s="217">
        <v>171</v>
      </c>
      <c r="G722" s="218">
        <f t="shared" si="135"/>
        <v>34.200000000000003</v>
      </c>
      <c r="H722" s="219">
        <f t="shared" si="136"/>
        <v>95</v>
      </c>
      <c r="I722" s="219">
        <f t="shared" si="137"/>
        <v>3.1666666666666669E-2</v>
      </c>
      <c r="J722" s="217"/>
      <c r="K722" s="220"/>
      <c r="L722" s="220"/>
      <c r="M722" s="221"/>
      <c r="N722" s="222">
        <f t="shared" si="138"/>
        <v>0</v>
      </c>
      <c r="O722" s="223"/>
      <c r="P722" s="224"/>
      <c r="Q722" s="224"/>
      <c r="R722" s="224"/>
      <c r="S722" s="224"/>
      <c r="T722" s="225"/>
      <c r="U722" s="226">
        <f t="shared" si="132"/>
        <v>6.3333333333333339E-2</v>
      </c>
      <c r="V722" s="227"/>
      <c r="W722" s="228" t="str">
        <f t="shared" si="133"/>
        <v>0</v>
      </c>
      <c r="X722" s="509"/>
      <c r="Y722" s="229">
        <f t="shared" si="134"/>
        <v>0</v>
      </c>
    </row>
    <row r="723" spans="2:25" ht="18.75" customHeight="1">
      <c r="B723" s="515"/>
      <c r="C723" s="518"/>
      <c r="D723" s="216">
        <v>11</v>
      </c>
      <c r="E723" s="216" t="s">
        <v>8729</v>
      </c>
      <c r="F723" s="217">
        <v>58</v>
      </c>
      <c r="G723" s="218">
        <f t="shared" si="135"/>
        <v>11.6</v>
      </c>
      <c r="H723" s="219">
        <f t="shared" si="136"/>
        <v>32.222222222222221</v>
      </c>
      <c r="I723" s="219">
        <f t="shared" si="137"/>
        <v>1.074074074074074E-2</v>
      </c>
      <c r="J723" s="217"/>
      <c r="K723" s="220"/>
      <c r="L723" s="220"/>
      <c r="M723" s="221"/>
      <c r="N723" s="222">
        <f t="shared" si="138"/>
        <v>0</v>
      </c>
      <c r="O723" s="223"/>
      <c r="P723" s="224"/>
      <c r="Q723" s="224"/>
      <c r="R723" s="224"/>
      <c r="S723" s="224"/>
      <c r="T723" s="225"/>
      <c r="U723" s="226">
        <f t="shared" si="132"/>
        <v>2.148148148148148E-2</v>
      </c>
      <c r="V723" s="227"/>
      <c r="W723" s="228" t="str">
        <f t="shared" si="133"/>
        <v>0</v>
      </c>
      <c r="X723" s="509"/>
      <c r="Y723" s="229">
        <f t="shared" si="134"/>
        <v>0</v>
      </c>
    </row>
    <row r="724" spans="2:25" ht="18.75" customHeight="1">
      <c r="B724" s="515"/>
      <c r="C724" s="518"/>
      <c r="D724" s="216">
        <v>12</v>
      </c>
      <c r="E724" s="216" t="s">
        <v>8730</v>
      </c>
      <c r="F724" s="217">
        <v>903</v>
      </c>
      <c r="G724" s="218">
        <f t="shared" si="135"/>
        <v>180.6</v>
      </c>
      <c r="H724" s="219">
        <f t="shared" si="136"/>
        <v>501.66666666666663</v>
      </c>
      <c r="I724" s="219">
        <f t="shared" si="137"/>
        <v>0.16722222222222222</v>
      </c>
      <c r="J724" s="217"/>
      <c r="K724" s="220"/>
      <c r="L724" s="220"/>
      <c r="M724" s="221"/>
      <c r="N724" s="222">
        <f t="shared" si="138"/>
        <v>0</v>
      </c>
      <c r="O724" s="223"/>
      <c r="P724" s="224"/>
      <c r="Q724" s="224"/>
      <c r="R724" s="224"/>
      <c r="S724" s="224"/>
      <c r="T724" s="225"/>
      <c r="U724" s="226">
        <f t="shared" si="132"/>
        <v>0.33444444444444443</v>
      </c>
      <c r="V724" s="227"/>
      <c r="W724" s="228" t="str">
        <f t="shared" si="133"/>
        <v>0</v>
      </c>
      <c r="X724" s="509"/>
      <c r="Y724" s="229">
        <f t="shared" si="134"/>
        <v>0</v>
      </c>
    </row>
    <row r="725" spans="2:25" ht="18.75" customHeight="1">
      <c r="B725" s="515"/>
      <c r="C725" s="518"/>
      <c r="D725" s="216">
        <v>13</v>
      </c>
      <c r="E725" s="216" t="s">
        <v>8731</v>
      </c>
      <c r="F725" s="217">
        <v>527</v>
      </c>
      <c r="G725" s="218">
        <f t="shared" si="135"/>
        <v>105.4</v>
      </c>
      <c r="H725" s="219">
        <f t="shared" si="136"/>
        <v>292.77777777777777</v>
      </c>
      <c r="I725" s="219">
        <f t="shared" si="137"/>
        <v>9.7592592592592592E-2</v>
      </c>
      <c r="J725" s="217"/>
      <c r="K725" s="220"/>
      <c r="L725" s="220"/>
      <c r="M725" s="221"/>
      <c r="N725" s="222">
        <f t="shared" si="138"/>
        <v>0</v>
      </c>
      <c r="O725" s="223"/>
      <c r="P725" s="224"/>
      <c r="Q725" s="224"/>
      <c r="R725" s="224"/>
      <c r="S725" s="224"/>
      <c r="T725" s="225"/>
      <c r="U725" s="226">
        <f t="shared" si="132"/>
        <v>0.19518518518518518</v>
      </c>
      <c r="V725" s="227"/>
      <c r="W725" s="228" t="str">
        <f t="shared" si="133"/>
        <v>0</v>
      </c>
      <c r="X725" s="509"/>
      <c r="Y725" s="229">
        <f t="shared" si="134"/>
        <v>0</v>
      </c>
    </row>
    <row r="726" spans="2:25" ht="18.75" customHeight="1">
      <c r="B726" s="515"/>
      <c r="C726" s="518"/>
      <c r="D726" s="216">
        <v>14</v>
      </c>
      <c r="E726" s="216" t="s">
        <v>8732</v>
      </c>
      <c r="F726" s="217">
        <v>493</v>
      </c>
      <c r="G726" s="218">
        <f t="shared" si="135"/>
        <v>98.6</v>
      </c>
      <c r="H726" s="219">
        <f t="shared" si="136"/>
        <v>273.88888888888886</v>
      </c>
      <c r="I726" s="219">
        <f t="shared" si="137"/>
        <v>9.1296296296296292E-2</v>
      </c>
      <c r="J726" s="217"/>
      <c r="K726" s="220"/>
      <c r="L726" s="220"/>
      <c r="M726" s="221"/>
      <c r="N726" s="222">
        <f t="shared" si="138"/>
        <v>0</v>
      </c>
      <c r="O726" s="223"/>
      <c r="P726" s="224"/>
      <c r="Q726" s="224"/>
      <c r="R726" s="224"/>
      <c r="S726" s="224"/>
      <c r="T726" s="225"/>
      <c r="U726" s="226">
        <f t="shared" si="132"/>
        <v>0.18259259259259258</v>
      </c>
      <c r="V726" s="227"/>
      <c r="W726" s="228" t="str">
        <f t="shared" si="133"/>
        <v>0</v>
      </c>
      <c r="X726" s="509"/>
      <c r="Y726" s="229">
        <f t="shared" si="134"/>
        <v>0</v>
      </c>
    </row>
    <row r="727" spans="2:25" ht="18.75" customHeight="1">
      <c r="B727" s="515"/>
      <c r="C727" s="518"/>
      <c r="D727" s="216">
        <v>15</v>
      </c>
      <c r="E727" s="216" t="s">
        <v>8733</v>
      </c>
      <c r="F727" s="217">
        <v>77</v>
      </c>
      <c r="G727" s="218">
        <f t="shared" si="135"/>
        <v>15.4</v>
      </c>
      <c r="H727" s="219">
        <f t="shared" si="136"/>
        <v>42.777777777777779</v>
      </c>
      <c r="I727" s="219">
        <f t="shared" si="137"/>
        <v>1.425925925925926E-2</v>
      </c>
      <c r="J727" s="217"/>
      <c r="K727" s="220"/>
      <c r="L727" s="220"/>
      <c r="M727" s="221"/>
      <c r="N727" s="222">
        <f t="shared" si="138"/>
        <v>0</v>
      </c>
      <c r="O727" s="223"/>
      <c r="P727" s="224"/>
      <c r="Q727" s="224"/>
      <c r="R727" s="224"/>
      <c r="S727" s="224"/>
      <c r="T727" s="225"/>
      <c r="U727" s="226">
        <f t="shared" si="132"/>
        <v>2.8518518518518519E-2</v>
      </c>
      <c r="V727" s="227"/>
      <c r="W727" s="228" t="str">
        <f t="shared" si="133"/>
        <v>0</v>
      </c>
      <c r="X727" s="509"/>
      <c r="Y727" s="229">
        <f t="shared" si="134"/>
        <v>0</v>
      </c>
    </row>
    <row r="728" spans="2:25" ht="18.75" customHeight="1">
      <c r="B728" s="515"/>
      <c r="C728" s="518"/>
      <c r="D728" s="216">
        <v>16</v>
      </c>
      <c r="E728" s="216" t="s">
        <v>8734</v>
      </c>
      <c r="F728" s="217">
        <v>132</v>
      </c>
      <c r="G728" s="218">
        <f t="shared" si="135"/>
        <v>26.4</v>
      </c>
      <c r="H728" s="219">
        <f t="shared" si="136"/>
        <v>73.333333333333329</v>
      </c>
      <c r="I728" s="219">
        <f t="shared" si="137"/>
        <v>2.4444444444444442E-2</v>
      </c>
      <c r="J728" s="217"/>
      <c r="K728" s="220"/>
      <c r="L728" s="220"/>
      <c r="M728" s="221"/>
      <c r="N728" s="222">
        <f t="shared" si="138"/>
        <v>0</v>
      </c>
      <c r="O728" s="223"/>
      <c r="P728" s="224"/>
      <c r="Q728" s="224"/>
      <c r="R728" s="224"/>
      <c r="S728" s="224"/>
      <c r="T728" s="225"/>
      <c r="U728" s="226">
        <f t="shared" si="132"/>
        <v>4.8888888888888885E-2</v>
      </c>
      <c r="V728" s="227"/>
      <c r="W728" s="228" t="str">
        <f t="shared" si="133"/>
        <v>0</v>
      </c>
      <c r="X728" s="509"/>
      <c r="Y728" s="229">
        <f t="shared" si="134"/>
        <v>0</v>
      </c>
    </row>
    <row r="729" spans="2:25" ht="18.75" customHeight="1">
      <c r="B729" s="515"/>
      <c r="C729" s="518"/>
      <c r="D729" s="216">
        <v>17</v>
      </c>
      <c r="E729" s="216" t="s">
        <v>8735</v>
      </c>
      <c r="F729" s="217">
        <v>184</v>
      </c>
      <c r="G729" s="218">
        <f t="shared" si="135"/>
        <v>36.799999999999997</v>
      </c>
      <c r="H729" s="219">
        <f t="shared" si="136"/>
        <v>102.22222222222221</v>
      </c>
      <c r="I729" s="219">
        <f t="shared" si="137"/>
        <v>3.4074074074074069E-2</v>
      </c>
      <c r="J729" s="216" t="s">
        <v>8736</v>
      </c>
      <c r="K729" s="220"/>
      <c r="L729" s="220"/>
      <c r="M729" s="221"/>
      <c r="N729" s="222">
        <f t="shared" si="138"/>
        <v>0</v>
      </c>
      <c r="O729" s="223"/>
      <c r="P729" s="224"/>
      <c r="Q729" s="224"/>
      <c r="R729" s="224"/>
      <c r="S729" s="224"/>
      <c r="T729" s="225"/>
      <c r="U729" s="226">
        <f t="shared" si="132"/>
        <v>6.8148148148148138E-2</v>
      </c>
      <c r="V729" s="227"/>
      <c r="W729" s="228" t="str">
        <f t="shared" si="133"/>
        <v>0</v>
      </c>
      <c r="X729" s="509"/>
      <c r="Y729" s="229">
        <f t="shared" si="134"/>
        <v>0</v>
      </c>
    </row>
    <row r="730" spans="2:25" ht="18.75" customHeight="1">
      <c r="B730" s="515"/>
      <c r="C730" s="518"/>
      <c r="D730" s="216"/>
      <c r="E730" s="216"/>
      <c r="F730" s="217"/>
      <c r="G730" s="218">
        <f t="shared" si="135"/>
        <v>0</v>
      </c>
      <c r="H730" s="219">
        <f t="shared" si="136"/>
        <v>0</v>
      </c>
      <c r="I730" s="219">
        <f t="shared" si="137"/>
        <v>0</v>
      </c>
      <c r="J730" s="217"/>
      <c r="K730" s="220"/>
      <c r="L730" s="220"/>
      <c r="M730" s="221"/>
      <c r="N730" s="222">
        <f t="shared" si="138"/>
        <v>0</v>
      </c>
      <c r="O730" s="223"/>
      <c r="P730" s="224"/>
      <c r="Q730" s="224"/>
      <c r="R730" s="224"/>
      <c r="S730" s="224"/>
      <c r="T730" s="225"/>
      <c r="U730" s="226">
        <f t="shared" si="132"/>
        <v>0</v>
      </c>
      <c r="V730" s="227"/>
      <c r="W730" s="228" t="str">
        <f t="shared" si="133"/>
        <v>0</v>
      </c>
      <c r="X730" s="509"/>
      <c r="Y730" s="229">
        <f t="shared" si="134"/>
        <v>0</v>
      </c>
    </row>
    <row r="731" spans="2:25" ht="18.75" customHeight="1">
      <c r="B731" s="515"/>
      <c r="C731" s="518"/>
      <c r="D731" s="216">
        <v>1</v>
      </c>
      <c r="E731" s="251" t="s">
        <v>8737</v>
      </c>
      <c r="F731" s="217">
        <v>1078</v>
      </c>
      <c r="G731" s="218">
        <f t="shared" si="135"/>
        <v>215.6</v>
      </c>
      <c r="H731" s="219">
        <f t="shared" si="136"/>
        <v>598.88888888888891</v>
      </c>
      <c r="I731" s="219">
        <f t="shared" si="137"/>
        <v>0.19962962962962963</v>
      </c>
      <c r="J731" s="217" t="s">
        <v>8738</v>
      </c>
      <c r="K731" s="220" t="s">
        <v>8738</v>
      </c>
      <c r="L731" s="220"/>
      <c r="M731" s="221">
        <f>SUM(H731:H748)</f>
        <v>3422.7777777777778</v>
      </c>
      <c r="N731" s="222">
        <f t="shared" si="138"/>
        <v>68.455555555555563</v>
      </c>
      <c r="O731" s="223">
        <v>15</v>
      </c>
      <c r="P731" s="224" t="s">
        <v>351</v>
      </c>
      <c r="Q731" s="224" t="s">
        <v>8305</v>
      </c>
      <c r="R731" s="224" t="s">
        <v>1064</v>
      </c>
      <c r="S731" s="224"/>
      <c r="T731" s="225" t="s">
        <v>8739</v>
      </c>
      <c r="U731" s="226">
        <f t="shared" si="132"/>
        <v>0.39925925925925926</v>
      </c>
      <c r="V731" s="227">
        <f>SUM(U731:U748)</f>
        <v>2.2818518518518522</v>
      </c>
      <c r="W731" s="228" t="str">
        <f t="shared" si="133"/>
        <v>2</v>
      </c>
      <c r="X731" s="509"/>
      <c r="Y731" s="229">
        <f t="shared" si="134"/>
        <v>1</v>
      </c>
    </row>
    <row r="732" spans="2:25" ht="18.75" customHeight="1">
      <c r="B732" s="515"/>
      <c r="C732" s="518"/>
      <c r="D732" s="216">
        <v>2</v>
      </c>
      <c r="E732" s="216" t="s">
        <v>8740</v>
      </c>
      <c r="F732" s="217">
        <v>412</v>
      </c>
      <c r="G732" s="218">
        <f t="shared" si="135"/>
        <v>82.4</v>
      </c>
      <c r="H732" s="219">
        <f t="shared" si="136"/>
        <v>228.88888888888889</v>
      </c>
      <c r="I732" s="219">
        <f t="shared" si="137"/>
        <v>7.6296296296296293E-2</v>
      </c>
      <c r="J732" s="217"/>
      <c r="K732" s="220"/>
      <c r="L732" s="220"/>
      <c r="M732" s="221"/>
      <c r="N732" s="222">
        <f t="shared" si="138"/>
        <v>0</v>
      </c>
      <c r="O732" s="223"/>
      <c r="P732" s="224"/>
      <c r="Q732" s="224"/>
      <c r="R732" s="224"/>
      <c r="S732" s="224"/>
      <c r="T732" s="225"/>
      <c r="U732" s="226">
        <f t="shared" si="132"/>
        <v>0.15259259259259259</v>
      </c>
      <c r="V732" s="227"/>
      <c r="W732" s="228" t="str">
        <f t="shared" si="133"/>
        <v>0</v>
      </c>
      <c r="X732" s="509"/>
      <c r="Y732" s="229">
        <f t="shared" si="134"/>
        <v>0</v>
      </c>
    </row>
    <row r="733" spans="2:25" ht="18.75" customHeight="1">
      <c r="B733" s="515"/>
      <c r="C733" s="518"/>
      <c r="D733" s="216">
        <v>3</v>
      </c>
      <c r="E733" s="216" t="s">
        <v>8741</v>
      </c>
      <c r="F733" s="217">
        <v>225</v>
      </c>
      <c r="G733" s="218">
        <f t="shared" si="135"/>
        <v>45</v>
      </c>
      <c r="H733" s="219">
        <f t="shared" si="136"/>
        <v>125</v>
      </c>
      <c r="I733" s="219">
        <f t="shared" si="137"/>
        <v>4.1666666666666664E-2</v>
      </c>
      <c r="J733" s="217"/>
      <c r="K733" s="220"/>
      <c r="L733" s="220"/>
      <c r="M733" s="221"/>
      <c r="N733" s="222">
        <f t="shared" si="138"/>
        <v>0</v>
      </c>
      <c r="O733" s="223"/>
      <c r="P733" s="224"/>
      <c r="Q733" s="224"/>
      <c r="R733" s="224"/>
      <c r="S733" s="224"/>
      <c r="T733" s="225"/>
      <c r="U733" s="226">
        <f t="shared" si="132"/>
        <v>8.3333333333333329E-2</v>
      </c>
      <c r="V733" s="227"/>
      <c r="W733" s="228" t="str">
        <f t="shared" si="133"/>
        <v>0</v>
      </c>
      <c r="X733" s="509"/>
      <c r="Y733" s="229">
        <f t="shared" si="134"/>
        <v>0</v>
      </c>
    </row>
    <row r="734" spans="2:25" ht="18.75" customHeight="1">
      <c r="B734" s="515"/>
      <c r="C734" s="518"/>
      <c r="D734" s="216">
        <v>4</v>
      </c>
      <c r="E734" s="216" t="s">
        <v>8742</v>
      </c>
      <c r="F734" s="217">
        <v>62</v>
      </c>
      <c r="G734" s="218">
        <f t="shared" si="135"/>
        <v>12.4</v>
      </c>
      <c r="H734" s="219">
        <f t="shared" si="136"/>
        <v>34.444444444444443</v>
      </c>
      <c r="I734" s="219">
        <f t="shared" si="137"/>
        <v>1.1481481481481481E-2</v>
      </c>
      <c r="J734" s="217"/>
      <c r="K734" s="220"/>
      <c r="L734" s="220"/>
      <c r="M734" s="221"/>
      <c r="N734" s="222">
        <f t="shared" si="138"/>
        <v>0</v>
      </c>
      <c r="O734" s="223"/>
      <c r="P734" s="224"/>
      <c r="Q734" s="224"/>
      <c r="R734" s="224"/>
      <c r="S734" s="224"/>
      <c r="T734" s="225"/>
      <c r="U734" s="226">
        <f t="shared" si="132"/>
        <v>2.2962962962962963E-2</v>
      </c>
      <c r="V734" s="227"/>
      <c r="W734" s="228" t="str">
        <f t="shared" si="133"/>
        <v>0</v>
      </c>
      <c r="X734" s="509"/>
      <c r="Y734" s="229">
        <f t="shared" si="134"/>
        <v>0</v>
      </c>
    </row>
    <row r="735" spans="2:25" ht="18.75" customHeight="1">
      <c r="B735" s="515"/>
      <c r="C735" s="518"/>
      <c r="D735" s="216">
        <v>5</v>
      </c>
      <c r="E735" s="216" t="s">
        <v>8743</v>
      </c>
      <c r="F735" s="217">
        <v>370</v>
      </c>
      <c r="G735" s="218">
        <f t="shared" si="135"/>
        <v>74</v>
      </c>
      <c r="H735" s="219">
        <f t="shared" si="136"/>
        <v>205.55555555555554</v>
      </c>
      <c r="I735" s="219">
        <f t="shared" si="137"/>
        <v>6.851851851851852E-2</v>
      </c>
      <c r="J735" s="217"/>
      <c r="K735" s="220"/>
      <c r="L735" s="220"/>
      <c r="M735" s="221"/>
      <c r="N735" s="222">
        <f t="shared" si="138"/>
        <v>0</v>
      </c>
      <c r="O735" s="223"/>
      <c r="P735" s="224"/>
      <c r="Q735" s="224"/>
      <c r="R735" s="224"/>
      <c r="S735" s="224"/>
      <c r="T735" s="225"/>
      <c r="U735" s="226">
        <f t="shared" si="132"/>
        <v>0.13703703703703704</v>
      </c>
      <c r="V735" s="227"/>
      <c r="W735" s="228" t="str">
        <f t="shared" si="133"/>
        <v>0</v>
      </c>
      <c r="X735" s="509"/>
      <c r="Y735" s="229">
        <f t="shared" si="134"/>
        <v>0</v>
      </c>
    </row>
    <row r="736" spans="2:25" ht="18.75" customHeight="1">
      <c r="B736" s="515"/>
      <c r="C736" s="518"/>
      <c r="D736" s="216">
        <v>6</v>
      </c>
      <c r="E736" s="216" t="s">
        <v>8744</v>
      </c>
      <c r="F736" s="217">
        <v>247</v>
      </c>
      <c r="G736" s="218">
        <f t="shared" si="135"/>
        <v>49.4</v>
      </c>
      <c r="H736" s="219">
        <f t="shared" si="136"/>
        <v>137.22222222222223</v>
      </c>
      <c r="I736" s="219">
        <f t="shared" si="137"/>
        <v>4.5740740740740742E-2</v>
      </c>
      <c r="J736" s="217"/>
      <c r="K736" s="220"/>
      <c r="L736" s="220"/>
      <c r="M736" s="221"/>
      <c r="N736" s="222">
        <f t="shared" si="138"/>
        <v>0</v>
      </c>
      <c r="O736" s="223"/>
      <c r="P736" s="224"/>
      <c r="Q736" s="224"/>
      <c r="R736" s="224"/>
      <c r="S736" s="224"/>
      <c r="T736" s="225"/>
      <c r="U736" s="226">
        <f t="shared" si="132"/>
        <v>9.1481481481481483E-2</v>
      </c>
      <c r="V736" s="227"/>
      <c r="W736" s="228" t="str">
        <f t="shared" si="133"/>
        <v>0</v>
      </c>
      <c r="X736" s="509"/>
      <c r="Y736" s="229">
        <f t="shared" si="134"/>
        <v>0</v>
      </c>
    </row>
    <row r="737" spans="2:25" ht="18.75" customHeight="1">
      <c r="B737" s="515"/>
      <c r="C737" s="518"/>
      <c r="D737" s="216">
        <v>7</v>
      </c>
      <c r="E737" s="216" t="s">
        <v>8745</v>
      </c>
      <c r="F737" s="217">
        <v>120</v>
      </c>
      <c r="G737" s="218">
        <f t="shared" si="135"/>
        <v>24</v>
      </c>
      <c r="H737" s="219">
        <f t="shared" si="136"/>
        <v>66.666666666666671</v>
      </c>
      <c r="I737" s="219">
        <f t="shared" si="137"/>
        <v>2.2222222222222223E-2</v>
      </c>
      <c r="J737" s="217"/>
      <c r="K737" s="220"/>
      <c r="L737" s="220"/>
      <c r="M737" s="221"/>
      <c r="N737" s="222">
        <f t="shared" si="138"/>
        <v>0</v>
      </c>
      <c r="O737" s="223"/>
      <c r="P737" s="224"/>
      <c r="Q737" s="224"/>
      <c r="R737" s="224"/>
      <c r="S737" s="224"/>
      <c r="T737" s="225"/>
      <c r="U737" s="226">
        <f t="shared" si="132"/>
        <v>4.4444444444444446E-2</v>
      </c>
      <c r="V737" s="227"/>
      <c r="W737" s="228" t="str">
        <f t="shared" si="133"/>
        <v>0</v>
      </c>
      <c r="X737" s="509"/>
      <c r="Y737" s="229">
        <f t="shared" si="134"/>
        <v>0</v>
      </c>
    </row>
    <row r="738" spans="2:25" ht="18.75" customHeight="1">
      <c r="B738" s="515"/>
      <c r="C738" s="518"/>
      <c r="D738" s="216">
        <v>8</v>
      </c>
      <c r="E738" s="216" t="s">
        <v>8746</v>
      </c>
      <c r="F738" s="217">
        <v>187</v>
      </c>
      <c r="G738" s="218">
        <f t="shared" si="135"/>
        <v>37.4</v>
      </c>
      <c r="H738" s="219">
        <f t="shared" si="136"/>
        <v>103.88888888888889</v>
      </c>
      <c r="I738" s="219">
        <f t="shared" si="137"/>
        <v>3.4629629629629628E-2</v>
      </c>
      <c r="J738" s="217"/>
      <c r="K738" s="220"/>
      <c r="L738" s="220"/>
      <c r="M738" s="221"/>
      <c r="N738" s="222">
        <f t="shared" si="138"/>
        <v>0</v>
      </c>
      <c r="O738" s="223"/>
      <c r="P738" s="224"/>
      <c r="Q738" s="224"/>
      <c r="R738" s="224"/>
      <c r="S738" s="224"/>
      <c r="T738" s="225"/>
      <c r="U738" s="226">
        <f t="shared" si="132"/>
        <v>6.9259259259259257E-2</v>
      </c>
      <c r="V738" s="227"/>
      <c r="W738" s="228" t="str">
        <f t="shared" si="133"/>
        <v>0</v>
      </c>
      <c r="X738" s="509"/>
      <c r="Y738" s="229">
        <f t="shared" si="134"/>
        <v>0</v>
      </c>
    </row>
    <row r="739" spans="2:25" ht="18.75" customHeight="1">
      <c r="B739" s="515"/>
      <c r="C739" s="518"/>
      <c r="D739" s="216">
        <v>9</v>
      </c>
      <c r="E739" s="216" t="s">
        <v>8747</v>
      </c>
      <c r="F739" s="217">
        <v>403</v>
      </c>
      <c r="G739" s="218">
        <f t="shared" si="135"/>
        <v>80.599999999999994</v>
      </c>
      <c r="H739" s="219">
        <f t="shared" si="136"/>
        <v>223.88888888888889</v>
      </c>
      <c r="I739" s="219">
        <f t="shared" si="137"/>
        <v>7.4629629629629629E-2</v>
      </c>
      <c r="J739" s="217"/>
      <c r="K739" s="220"/>
      <c r="L739" s="220"/>
      <c r="M739" s="221"/>
      <c r="N739" s="222">
        <f t="shared" si="138"/>
        <v>0</v>
      </c>
      <c r="O739" s="223"/>
      <c r="P739" s="224"/>
      <c r="Q739" s="224"/>
      <c r="R739" s="224"/>
      <c r="S739" s="224"/>
      <c r="T739" s="225"/>
      <c r="U739" s="226">
        <f t="shared" si="132"/>
        <v>0.14925925925925926</v>
      </c>
      <c r="V739" s="227"/>
      <c r="W739" s="228" t="str">
        <f t="shared" si="133"/>
        <v>0</v>
      </c>
      <c r="X739" s="509"/>
      <c r="Y739" s="229">
        <f t="shared" si="134"/>
        <v>0</v>
      </c>
    </row>
    <row r="740" spans="2:25" ht="18.75" customHeight="1">
      <c r="B740" s="515"/>
      <c r="C740" s="518"/>
      <c r="D740" s="216">
        <v>10</v>
      </c>
      <c r="E740" s="216" t="s">
        <v>8748</v>
      </c>
      <c r="F740" s="217">
        <v>285</v>
      </c>
      <c r="G740" s="218">
        <f t="shared" si="135"/>
        <v>57</v>
      </c>
      <c r="H740" s="219">
        <f t="shared" si="136"/>
        <v>158.33333333333334</v>
      </c>
      <c r="I740" s="219">
        <f t="shared" si="137"/>
        <v>5.2777777777777778E-2</v>
      </c>
      <c r="J740" s="217"/>
      <c r="K740" s="220"/>
      <c r="L740" s="220"/>
      <c r="M740" s="221"/>
      <c r="N740" s="222">
        <f t="shared" si="138"/>
        <v>0</v>
      </c>
      <c r="O740" s="223"/>
      <c r="P740" s="224"/>
      <c r="Q740" s="224"/>
      <c r="R740" s="224"/>
      <c r="S740" s="224"/>
      <c r="T740" s="225"/>
      <c r="U740" s="226">
        <f t="shared" si="132"/>
        <v>0.10555555555555556</v>
      </c>
      <c r="V740" s="227"/>
      <c r="W740" s="228" t="str">
        <f t="shared" si="133"/>
        <v>0</v>
      </c>
      <c r="X740" s="509"/>
      <c r="Y740" s="229">
        <f t="shared" si="134"/>
        <v>0</v>
      </c>
    </row>
    <row r="741" spans="2:25" ht="18.75" customHeight="1">
      <c r="B741" s="515"/>
      <c r="C741" s="518"/>
      <c r="D741" s="216">
        <v>11</v>
      </c>
      <c r="E741" s="216" t="s">
        <v>8749</v>
      </c>
      <c r="F741" s="217">
        <v>360</v>
      </c>
      <c r="G741" s="218">
        <f t="shared" si="135"/>
        <v>72</v>
      </c>
      <c r="H741" s="219">
        <f t="shared" si="136"/>
        <v>200</v>
      </c>
      <c r="I741" s="219">
        <f t="shared" si="137"/>
        <v>6.6666666666666666E-2</v>
      </c>
      <c r="J741" s="217"/>
      <c r="K741" s="220"/>
      <c r="L741" s="220"/>
      <c r="M741" s="221"/>
      <c r="N741" s="222">
        <f t="shared" si="138"/>
        <v>0</v>
      </c>
      <c r="O741" s="223"/>
      <c r="P741" s="224"/>
      <c r="Q741" s="224"/>
      <c r="R741" s="224"/>
      <c r="S741" s="224"/>
      <c r="T741" s="225"/>
      <c r="U741" s="226">
        <f t="shared" si="132"/>
        <v>0.13333333333333333</v>
      </c>
      <c r="V741" s="227"/>
      <c r="W741" s="228" t="str">
        <f t="shared" si="133"/>
        <v>0</v>
      </c>
      <c r="X741" s="509"/>
      <c r="Y741" s="229">
        <f t="shared" si="134"/>
        <v>0</v>
      </c>
    </row>
    <row r="742" spans="2:25" ht="18.75" customHeight="1">
      <c r="B742" s="515"/>
      <c r="C742" s="518"/>
      <c r="D742" s="216">
        <v>12</v>
      </c>
      <c r="E742" s="216" t="s">
        <v>8455</v>
      </c>
      <c r="F742" s="217">
        <v>347</v>
      </c>
      <c r="G742" s="218">
        <f t="shared" si="135"/>
        <v>69.400000000000006</v>
      </c>
      <c r="H742" s="219">
        <f t="shared" si="136"/>
        <v>192.77777777777777</v>
      </c>
      <c r="I742" s="219">
        <f t="shared" si="137"/>
        <v>6.4259259259259252E-2</v>
      </c>
      <c r="J742" s="217"/>
      <c r="K742" s="220"/>
      <c r="L742" s="220"/>
      <c r="M742" s="221"/>
      <c r="N742" s="222">
        <f t="shared" si="138"/>
        <v>0</v>
      </c>
      <c r="O742" s="223"/>
      <c r="P742" s="224"/>
      <c r="Q742" s="224"/>
      <c r="R742" s="224"/>
      <c r="S742" s="224"/>
      <c r="T742" s="225"/>
      <c r="U742" s="226">
        <f t="shared" si="132"/>
        <v>0.1285185185185185</v>
      </c>
      <c r="V742" s="227"/>
      <c r="W742" s="228" t="str">
        <f t="shared" si="133"/>
        <v>0</v>
      </c>
      <c r="X742" s="509"/>
      <c r="Y742" s="229">
        <f t="shared" si="134"/>
        <v>0</v>
      </c>
    </row>
    <row r="743" spans="2:25" ht="18.75" customHeight="1">
      <c r="B743" s="515"/>
      <c r="C743" s="518"/>
      <c r="D743" s="216">
        <v>13</v>
      </c>
      <c r="E743" s="216" t="s">
        <v>8750</v>
      </c>
      <c r="F743" s="217">
        <v>462</v>
      </c>
      <c r="G743" s="218">
        <f t="shared" si="135"/>
        <v>92.4</v>
      </c>
      <c r="H743" s="219">
        <f t="shared" si="136"/>
        <v>256.66666666666669</v>
      </c>
      <c r="I743" s="219">
        <f t="shared" si="137"/>
        <v>8.5555555555555565E-2</v>
      </c>
      <c r="J743" s="217"/>
      <c r="K743" s="220"/>
      <c r="L743" s="220"/>
      <c r="M743" s="221"/>
      <c r="N743" s="222">
        <f t="shared" si="138"/>
        <v>0</v>
      </c>
      <c r="O743" s="223"/>
      <c r="P743" s="224"/>
      <c r="Q743" s="224"/>
      <c r="R743" s="224"/>
      <c r="S743" s="224"/>
      <c r="T743" s="225"/>
      <c r="U743" s="226">
        <f t="shared" si="132"/>
        <v>0.17111111111111113</v>
      </c>
      <c r="V743" s="227"/>
      <c r="W743" s="228" t="str">
        <f t="shared" si="133"/>
        <v>0</v>
      </c>
      <c r="X743" s="509"/>
      <c r="Y743" s="229">
        <f t="shared" si="134"/>
        <v>0</v>
      </c>
    </row>
    <row r="744" spans="2:25" ht="18.75" customHeight="1">
      <c r="B744" s="515"/>
      <c r="C744" s="518"/>
      <c r="D744" s="216">
        <v>14</v>
      </c>
      <c r="E744" s="216" t="s">
        <v>8751</v>
      </c>
      <c r="F744" s="217">
        <v>160</v>
      </c>
      <c r="G744" s="218">
        <f t="shared" si="135"/>
        <v>32</v>
      </c>
      <c r="H744" s="219">
        <f t="shared" si="136"/>
        <v>88.888888888888886</v>
      </c>
      <c r="I744" s="219">
        <f t="shared" si="137"/>
        <v>2.9629629629629627E-2</v>
      </c>
      <c r="J744" s="217"/>
      <c r="K744" s="220"/>
      <c r="L744" s="220"/>
      <c r="M744" s="221"/>
      <c r="N744" s="222">
        <f t="shared" si="138"/>
        <v>0</v>
      </c>
      <c r="O744" s="223"/>
      <c r="P744" s="224"/>
      <c r="Q744" s="224"/>
      <c r="R744" s="224"/>
      <c r="S744" s="224"/>
      <c r="T744" s="225"/>
      <c r="U744" s="226">
        <f t="shared" si="132"/>
        <v>5.9259259259259255E-2</v>
      </c>
      <c r="V744" s="227"/>
      <c r="W744" s="228" t="str">
        <f t="shared" si="133"/>
        <v>0</v>
      </c>
      <c r="X744" s="509"/>
      <c r="Y744" s="229">
        <f t="shared" si="134"/>
        <v>0</v>
      </c>
    </row>
    <row r="745" spans="2:25" ht="18.75" customHeight="1">
      <c r="B745" s="515"/>
      <c r="C745" s="518"/>
      <c r="D745" s="216">
        <v>15</v>
      </c>
      <c r="E745" s="216" t="s">
        <v>8752</v>
      </c>
      <c r="F745" s="217">
        <v>298</v>
      </c>
      <c r="G745" s="218">
        <f t="shared" si="135"/>
        <v>59.6</v>
      </c>
      <c r="H745" s="219">
        <f t="shared" si="136"/>
        <v>165.55555555555554</v>
      </c>
      <c r="I745" s="219">
        <f t="shared" si="137"/>
        <v>5.5185185185185184E-2</v>
      </c>
      <c r="J745" s="217"/>
      <c r="K745" s="220"/>
      <c r="L745" s="220"/>
      <c r="M745" s="221"/>
      <c r="N745" s="222">
        <f t="shared" si="138"/>
        <v>0</v>
      </c>
      <c r="O745" s="223"/>
      <c r="P745" s="224"/>
      <c r="Q745" s="224"/>
      <c r="R745" s="224"/>
      <c r="S745" s="224"/>
      <c r="T745" s="225"/>
      <c r="U745" s="226">
        <f t="shared" si="132"/>
        <v>0.11037037037037037</v>
      </c>
      <c r="V745" s="227"/>
      <c r="W745" s="228" t="str">
        <f t="shared" si="133"/>
        <v>0</v>
      </c>
      <c r="X745" s="509"/>
      <c r="Y745" s="229">
        <f t="shared" si="134"/>
        <v>0</v>
      </c>
    </row>
    <row r="746" spans="2:25" ht="18.75" customHeight="1">
      <c r="B746" s="515"/>
      <c r="C746" s="518"/>
      <c r="D746" s="216">
        <v>16</v>
      </c>
      <c r="E746" s="216" t="s">
        <v>8753</v>
      </c>
      <c r="F746" s="217">
        <v>330</v>
      </c>
      <c r="G746" s="218">
        <f t="shared" si="135"/>
        <v>66</v>
      </c>
      <c r="H746" s="219">
        <f t="shared" si="136"/>
        <v>183.33333333333334</v>
      </c>
      <c r="I746" s="219">
        <f t="shared" si="137"/>
        <v>6.1111111111111116E-2</v>
      </c>
      <c r="J746" s="217"/>
      <c r="K746" s="220"/>
      <c r="L746" s="220"/>
      <c r="M746" s="221"/>
      <c r="N746" s="222">
        <f t="shared" si="138"/>
        <v>0</v>
      </c>
      <c r="O746" s="223"/>
      <c r="P746" s="224"/>
      <c r="Q746" s="224"/>
      <c r="R746" s="224"/>
      <c r="S746" s="224"/>
      <c r="T746" s="225"/>
      <c r="U746" s="226">
        <f t="shared" si="132"/>
        <v>0.12222222222222223</v>
      </c>
      <c r="V746" s="227"/>
      <c r="W746" s="228" t="str">
        <f t="shared" si="133"/>
        <v>0</v>
      </c>
      <c r="X746" s="509"/>
      <c r="Y746" s="229">
        <f t="shared" si="134"/>
        <v>0</v>
      </c>
    </row>
    <row r="747" spans="2:25" ht="18.75" customHeight="1">
      <c r="B747" s="515"/>
      <c r="C747" s="518"/>
      <c r="D747" s="216">
        <v>17</v>
      </c>
      <c r="E747" s="216" t="s">
        <v>8754</v>
      </c>
      <c r="F747" s="217">
        <v>413</v>
      </c>
      <c r="G747" s="218">
        <f t="shared" si="135"/>
        <v>82.6</v>
      </c>
      <c r="H747" s="219">
        <f t="shared" si="136"/>
        <v>229.44444444444443</v>
      </c>
      <c r="I747" s="219">
        <f t="shared" si="137"/>
        <v>7.648148148148147E-2</v>
      </c>
      <c r="J747" s="217"/>
      <c r="K747" s="220"/>
      <c r="L747" s="220"/>
      <c r="M747" s="221"/>
      <c r="N747" s="222">
        <f t="shared" si="138"/>
        <v>0</v>
      </c>
      <c r="O747" s="223"/>
      <c r="P747" s="224"/>
      <c r="Q747" s="224"/>
      <c r="R747" s="224"/>
      <c r="S747" s="224"/>
      <c r="T747" s="225"/>
      <c r="U747" s="226">
        <f t="shared" si="132"/>
        <v>0.15296296296296294</v>
      </c>
      <c r="V747" s="227"/>
      <c r="W747" s="228" t="str">
        <f t="shared" si="133"/>
        <v>0</v>
      </c>
      <c r="X747" s="509"/>
      <c r="Y747" s="229">
        <f t="shared" si="134"/>
        <v>0</v>
      </c>
    </row>
    <row r="748" spans="2:25" ht="18.75" customHeight="1">
      <c r="B748" s="515"/>
      <c r="C748" s="518"/>
      <c r="D748" s="216">
        <v>18</v>
      </c>
      <c r="E748" s="216" t="s">
        <v>8755</v>
      </c>
      <c r="F748" s="217">
        <v>402</v>
      </c>
      <c r="G748" s="218">
        <f t="shared" si="135"/>
        <v>80.400000000000006</v>
      </c>
      <c r="H748" s="219">
        <f t="shared" si="136"/>
        <v>223.33333333333331</v>
      </c>
      <c r="I748" s="219">
        <f t="shared" si="137"/>
        <v>7.4444444444444438E-2</v>
      </c>
      <c r="J748" s="217"/>
      <c r="K748" s="220"/>
      <c r="L748" s="220"/>
      <c r="M748" s="221"/>
      <c r="N748" s="222">
        <f t="shared" si="138"/>
        <v>0</v>
      </c>
      <c r="O748" s="223"/>
      <c r="P748" s="224"/>
      <c r="Q748" s="224"/>
      <c r="R748" s="224"/>
      <c r="S748" s="224"/>
      <c r="T748" s="225"/>
      <c r="U748" s="226">
        <f t="shared" si="132"/>
        <v>0.14888888888888888</v>
      </c>
      <c r="V748" s="227"/>
      <c r="W748" s="228" t="str">
        <f t="shared" si="133"/>
        <v>0</v>
      </c>
      <c r="X748" s="509"/>
      <c r="Y748" s="229">
        <f t="shared" si="134"/>
        <v>0</v>
      </c>
    </row>
    <row r="749" spans="2:25" ht="18.75" customHeight="1">
      <c r="B749" s="515"/>
      <c r="C749" s="518"/>
      <c r="D749" s="216"/>
      <c r="E749" s="216"/>
      <c r="F749" s="217"/>
      <c r="G749" s="218">
        <f t="shared" si="135"/>
        <v>0</v>
      </c>
      <c r="H749" s="219">
        <f t="shared" si="136"/>
        <v>0</v>
      </c>
      <c r="I749" s="219">
        <f t="shared" si="137"/>
        <v>0</v>
      </c>
      <c r="J749" s="217"/>
      <c r="K749" s="220"/>
      <c r="L749" s="220"/>
      <c r="M749" s="221"/>
      <c r="N749" s="222">
        <f t="shared" si="138"/>
        <v>0</v>
      </c>
      <c r="O749" s="223"/>
      <c r="P749" s="224"/>
      <c r="Q749" s="224"/>
      <c r="R749" s="224"/>
      <c r="S749" s="224"/>
      <c r="T749" s="225"/>
      <c r="U749" s="226">
        <f t="shared" si="132"/>
        <v>0</v>
      </c>
      <c r="V749" s="227"/>
      <c r="W749" s="228" t="str">
        <f t="shared" si="133"/>
        <v>0</v>
      </c>
      <c r="X749" s="509"/>
      <c r="Y749" s="229">
        <f t="shared" si="134"/>
        <v>0</v>
      </c>
    </row>
    <row r="750" spans="2:25" ht="18.75" customHeight="1">
      <c r="B750" s="515"/>
      <c r="C750" s="518"/>
      <c r="D750" s="216">
        <v>1</v>
      </c>
      <c r="E750" s="251" t="s">
        <v>8756</v>
      </c>
      <c r="F750" s="217">
        <v>653</v>
      </c>
      <c r="G750" s="218">
        <f t="shared" si="135"/>
        <v>130.6</v>
      </c>
      <c r="H750" s="219">
        <f t="shared" si="136"/>
        <v>362.77777777777777</v>
      </c>
      <c r="I750" s="219">
        <f t="shared" si="137"/>
        <v>0.12092592592592592</v>
      </c>
      <c r="J750" s="217" t="s">
        <v>8757</v>
      </c>
      <c r="K750" s="220" t="s">
        <v>8757</v>
      </c>
      <c r="L750" s="220"/>
      <c r="M750" s="221">
        <f>SUM(H750:H767)</f>
        <v>3273.3333333333335</v>
      </c>
      <c r="N750" s="222">
        <f t="shared" si="138"/>
        <v>65.466666666666669</v>
      </c>
      <c r="O750" s="223">
        <v>50</v>
      </c>
      <c r="P750" s="224" t="s">
        <v>351</v>
      </c>
      <c r="Q750" s="224" t="s">
        <v>3305</v>
      </c>
      <c r="R750" s="224" t="s">
        <v>8758</v>
      </c>
      <c r="S750" s="224"/>
      <c r="T750" s="225" t="s">
        <v>8759</v>
      </c>
      <c r="U750" s="226">
        <f t="shared" si="132"/>
        <v>0.24185185185185185</v>
      </c>
      <c r="V750" s="227">
        <f>SUM(U750:U767)</f>
        <v>2.1822222222222223</v>
      </c>
      <c r="W750" s="228" t="str">
        <f t="shared" si="133"/>
        <v>2</v>
      </c>
      <c r="X750" s="509"/>
      <c r="Y750" s="229">
        <f t="shared" si="134"/>
        <v>1</v>
      </c>
    </row>
    <row r="751" spans="2:25" ht="18.75" customHeight="1">
      <c r="B751" s="515"/>
      <c r="C751" s="518"/>
      <c r="D751" s="216">
        <v>2</v>
      </c>
      <c r="E751" s="216" t="s">
        <v>8760</v>
      </c>
      <c r="F751" s="217">
        <v>634</v>
      </c>
      <c r="G751" s="218">
        <f t="shared" si="135"/>
        <v>126.8</v>
      </c>
      <c r="H751" s="219">
        <f t="shared" si="136"/>
        <v>352.22222222222223</v>
      </c>
      <c r="I751" s="219">
        <f t="shared" si="137"/>
        <v>0.1174074074074074</v>
      </c>
      <c r="J751" s="217"/>
      <c r="K751" s="220"/>
      <c r="L751" s="220"/>
      <c r="M751" s="221"/>
      <c r="N751" s="222">
        <f t="shared" si="138"/>
        <v>0</v>
      </c>
      <c r="O751" s="223"/>
      <c r="P751" s="224"/>
      <c r="Q751" s="224"/>
      <c r="R751" s="224"/>
      <c r="S751" s="224"/>
      <c r="T751" s="225"/>
      <c r="U751" s="226">
        <f t="shared" si="132"/>
        <v>0.23481481481481481</v>
      </c>
      <c r="V751" s="227"/>
      <c r="W751" s="228" t="str">
        <f t="shared" si="133"/>
        <v>0</v>
      </c>
      <c r="X751" s="509"/>
      <c r="Y751" s="229">
        <f t="shared" si="134"/>
        <v>0</v>
      </c>
    </row>
    <row r="752" spans="2:25" ht="18.75" customHeight="1">
      <c r="B752" s="515"/>
      <c r="C752" s="518"/>
      <c r="D752" s="216">
        <v>3</v>
      </c>
      <c r="E752" s="216" t="s">
        <v>8674</v>
      </c>
      <c r="F752" s="217">
        <v>173</v>
      </c>
      <c r="G752" s="218">
        <f t="shared" si="135"/>
        <v>34.6</v>
      </c>
      <c r="H752" s="219">
        <f t="shared" si="136"/>
        <v>96.111111111111114</v>
      </c>
      <c r="I752" s="219">
        <f t="shared" si="137"/>
        <v>3.2037037037037037E-2</v>
      </c>
      <c r="J752" s="217"/>
      <c r="K752" s="220"/>
      <c r="L752" s="220"/>
      <c r="M752" s="221"/>
      <c r="N752" s="222">
        <f t="shared" si="138"/>
        <v>0</v>
      </c>
      <c r="O752" s="223"/>
      <c r="P752" s="224"/>
      <c r="Q752" s="224"/>
      <c r="R752" s="224"/>
      <c r="S752" s="224"/>
      <c r="T752" s="225"/>
      <c r="U752" s="226">
        <f t="shared" si="132"/>
        <v>6.4074074074074075E-2</v>
      </c>
      <c r="V752" s="227"/>
      <c r="W752" s="228" t="str">
        <f t="shared" si="133"/>
        <v>0</v>
      </c>
      <c r="X752" s="509"/>
      <c r="Y752" s="229">
        <f t="shared" si="134"/>
        <v>0</v>
      </c>
    </row>
    <row r="753" spans="2:25" ht="18.75" customHeight="1">
      <c r="B753" s="515"/>
      <c r="C753" s="518"/>
      <c r="D753" s="216">
        <v>4</v>
      </c>
      <c r="E753" s="216" t="s">
        <v>8761</v>
      </c>
      <c r="F753" s="217">
        <v>117</v>
      </c>
      <c r="G753" s="218">
        <f t="shared" si="135"/>
        <v>23.4</v>
      </c>
      <c r="H753" s="219">
        <f t="shared" si="136"/>
        <v>65</v>
      </c>
      <c r="I753" s="219">
        <f t="shared" si="137"/>
        <v>2.1666666666666667E-2</v>
      </c>
      <c r="J753" s="217"/>
      <c r="K753" s="220"/>
      <c r="L753" s="220"/>
      <c r="M753" s="221"/>
      <c r="N753" s="222">
        <f t="shared" si="138"/>
        <v>0</v>
      </c>
      <c r="O753" s="223"/>
      <c r="P753" s="224"/>
      <c r="Q753" s="224"/>
      <c r="R753" s="224"/>
      <c r="S753" s="224"/>
      <c r="T753" s="225"/>
      <c r="U753" s="226">
        <f t="shared" si="132"/>
        <v>4.3333333333333335E-2</v>
      </c>
      <c r="V753" s="227"/>
      <c r="W753" s="228" t="str">
        <f t="shared" si="133"/>
        <v>0</v>
      </c>
      <c r="X753" s="509"/>
      <c r="Y753" s="229">
        <f t="shared" si="134"/>
        <v>0</v>
      </c>
    </row>
    <row r="754" spans="2:25" ht="18.75" customHeight="1">
      <c r="B754" s="515"/>
      <c r="C754" s="518"/>
      <c r="D754" s="216">
        <v>5</v>
      </c>
      <c r="E754" s="216" t="s">
        <v>8762</v>
      </c>
      <c r="F754" s="217">
        <v>428</v>
      </c>
      <c r="G754" s="218">
        <f t="shared" si="135"/>
        <v>85.6</v>
      </c>
      <c r="H754" s="219">
        <f t="shared" si="136"/>
        <v>237.77777777777777</v>
      </c>
      <c r="I754" s="219">
        <f t="shared" si="137"/>
        <v>7.9259259259259252E-2</v>
      </c>
      <c r="J754" s="217"/>
      <c r="K754" s="220"/>
      <c r="L754" s="220"/>
      <c r="M754" s="221"/>
      <c r="N754" s="222">
        <f t="shared" si="138"/>
        <v>0</v>
      </c>
      <c r="O754" s="223"/>
      <c r="P754" s="224"/>
      <c r="Q754" s="224"/>
      <c r="R754" s="224"/>
      <c r="S754" s="224"/>
      <c r="T754" s="225"/>
      <c r="U754" s="226">
        <f t="shared" si="132"/>
        <v>0.1585185185185185</v>
      </c>
      <c r="V754" s="227"/>
      <c r="W754" s="228" t="str">
        <f t="shared" si="133"/>
        <v>0</v>
      </c>
      <c r="X754" s="509"/>
      <c r="Y754" s="229">
        <f t="shared" si="134"/>
        <v>0</v>
      </c>
    </row>
    <row r="755" spans="2:25" ht="18.75" customHeight="1">
      <c r="B755" s="515"/>
      <c r="C755" s="518"/>
      <c r="D755" s="216">
        <v>6</v>
      </c>
      <c r="E755" s="216" t="s">
        <v>8763</v>
      </c>
      <c r="F755" s="217">
        <v>233</v>
      </c>
      <c r="G755" s="218">
        <f t="shared" si="135"/>
        <v>46.6</v>
      </c>
      <c r="H755" s="219">
        <f t="shared" si="136"/>
        <v>129.44444444444443</v>
      </c>
      <c r="I755" s="219">
        <f t="shared" si="137"/>
        <v>4.3148148148148144E-2</v>
      </c>
      <c r="J755" s="217"/>
      <c r="K755" s="220"/>
      <c r="L755" s="220"/>
      <c r="M755" s="221"/>
      <c r="N755" s="222">
        <f t="shared" si="138"/>
        <v>0</v>
      </c>
      <c r="O755" s="223"/>
      <c r="P755" s="224"/>
      <c r="Q755" s="224"/>
      <c r="R755" s="224"/>
      <c r="S755" s="224"/>
      <c r="T755" s="225"/>
      <c r="U755" s="226">
        <f t="shared" si="132"/>
        <v>8.6296296296296288E-2</v>
      </c>
      <c r="V755" s="227"/>
      <c r="W755" s="228" t="str">
        <f t="shared" si="133"/>
        <v>0</v>
      </c>
      <c r="X755" s="509"/>
      <c r="Y755" s="229">
        <f t="shared" si="134"/>
        <v>0</v>
      </c>
    </row>
    <row r="756" spans="2:25" ht="18.75" customHeight="1">
      <c r="B756" s="515"/>
      <c r="C756" s="518"/>
      <c r="D756" s="216">
        <v>7</v>
      </c>
      <c r="E756" s="216" t="s">
        <v>8764</v>
      </c>
      <c r="F756" s="217">
        <v>158</v>
      </c>
      <c r="G756" s="218">
        <f t="shared" si="135"/>
        <v>31.6</v>
      </c>
      <c r="H756" s="219">
        <f t="shared" si="136"/>
        <v>87.777777777777771</v>
      </c>
      <c r="I756" s="219">
        <f t="shared" si="137"/>
        <v>2.9259259259259256E-2</v>
      </c>
      <c r="J756" s="217"/>
      <c r="K756" s="220"/>
      <c r="L756" s="220"/>
      <c r="M756" s="221"/>
      <c r="N756" s="222">
        <f t="shared" si="138"/>
        <v>0</v>
      </c>
      <c r="O756" s="223"/>
      <c r="P756" s="224"/>
      <c r="Q756" s="224"/>
      <c r="R756" s="224"/>
      <c r="S756" s="224"/>
      <c r="T756" s="225"/>
      <c r="U756" s="226">
        <f t="shared" si="132"/>
        <v>5.8518518518518511E-2</v>
      </c>
      <c r="V756" s="227"/>
      <c r="W756" s="228" t="str">
        <f t="shared" si="133"/>
        <v>0</v>
      </c>
      <c r="X756" s="509"/>
      <c r="Y756" s="229">
        <f t="shared" si="134"/>
        <v>0</v>
      </c>
    </row>
    <row r="757" spans="2:25" ht="18.75" customHeight="1">
      <c r="B757" s="515"/>
      <c r="C757" s="518"/>
      <c r="D757" s="216">
        <v>8</v>
      </c>
      <c r="E757" s="216" t="s">
        <v>8765</v>
      </c>
      <c r="F757" s="217">
        <v>103</v>
      </c>
      <c r="G757" s="218">
        <f t="shared" si="135"/>
        <v>20.6</v>
      </c>
      <c r="H757" s="219">
        <f t="shared" si="136"/>
        <v>57.222222222222221</v>
      </c>
      <c r="I757" s="219">
        <f t="shared" si="137"/>
        <v>1.9074074074074073E-2</v>
      </c>
      <c r="K757" s="231"/>
      <c r="L757" s="220"/>
      <c r="M757" s="221"/>
      <c r="N757" s="222">
        <f t="shared" si="138"/>
        <v>0</v>
      </c>
      <c r="O757" s="231"/>
      <c r="P757" s="231"/>
      <c r="Q757" s="231"/>
      <c r="R757" s="231"/>
      <c r="S757" s="224"/>
      <c r="T757" s="231"/>
      <c r="U757" s="226">
        <f t="shared" si="132"/>
        <v>3.8148148148148146E-2</v>
      </c>
      <c r="V757" s="227"/>
      <c r="W757" s="228" t="str">
        <f t="shared" si="133"/>
        <v>0</v>
      </c>
      <c r="X757" s="509"/>
      <c r="Y757" s="229">
        <f t="shared" si="134"/>
        <v>0</v>
      </c>
    </row>
    <row r="758" spans="2:25" ht="18.75" customHeight="1">
      <c r="B758" s="515"/>
      <c r="C758" s="518"/>
      <c r="D758" s="216">
        <v>9</v>
      </c>
      <c r="E758" s="251" t="s">
        <v>8766</v>
      </c>
      <c r="F758" s="217">
        <v>634</v>
      </c>
      <c r="G758" s="218">
        <f t="shared" si="135"/>
        <v>126.8</v>
      </c>
      <c r="H758" s="219">
        <f t="shared" si="136"/>
        <v>352.22222222222223</v>
      </c>
      <c r="I758" s="219">
        <f t="shared" si="137"/>
        <v>0.1174074074074074</v>
      </c>
      <c r="J758" s="217" t="s">
        <v>8767</v>
      </c>
      <c r="K758" s="220"/>
      <c r="L758" s="220"/>
      <c r="M758" s="221"/>
      <c r="N758" s="222">
        <f t="shared" si="138"/>
        <v>0</v>
      </c>
      <c r="O758" s="223"/>
      <c r="P758" s="224" t="s">
        <v>351</v>
      </c>
      <c r="Q758" s="224" t="s">
        <v>3305</v>
      </c>
      <c r="R758" s="224" t="s">
        <v>8758</v>
      </c>
      <c r="S758" s="224"/>
      <c r="T758" s="225" t="s">
        <v>8759</v>
      </c>
      <c r="U758" s="226">
        <f t="shared" si="132"/>
        <v>0.23481481481481481</v>
      </c>
      <c r="V758" s="227"/>
      <c r="W758" s="228" t="str">
        <f t="shared" si="133"/>
        <v>0</v>
      </c>
      <c r="X758" s="509"/>
      <c r="Y758" s="229">
        <f t="shared" si="134"/>
        <v>0</v>
      </c>
    </row>
    <row r="759" spans="2:25" ht="18.75" customHeight="1">
      <c r="B759" s="515"/>
      <c r="C759" s="518"/>
      <c r="D759" s="216">
        <v>10</v>
      </c>
      <c r="E759" s="216" t="s">
        <v>525</v>
      </c>
      <c r="F759" s="217">
        <v>310</v>
      </c>
      <c r="G759" s="218">
        <f t="shared" si="135"/>
        <v>62</v>
      </c>
      <c r="H759" s="219">
        <f t="shared" si="136"/>
        <v>172.22222222222223</v>
      </c>
      <c r="I759" s="219">
        <f t="shared" si="137"/>
        <v>5.7407407407407407E-2</v>
      </c>
      <c r="J759" s="217"/>
      <c r="K759" s="220"/>
      <c r="L759" s="220"/>
      <c r="M759" s="221"/>
      <c r="N759" s="222">
        <f t="shared" si="138"/>
        <v>0</v>
      </c>
      <c r="O759" s="223"/>
      <c r="P759" s="224"/>
      <c r="Q759" s="224"/>
      <c r="R759" s="224"/>
      <c r="S759" s="224"/>
      <c r="T759" s="225"/>
      <c r="U759" s="226">
        <f t="shared" si="132"/>
        <v>0.11481481481481481</v>
      </c>
      <c r="V759" s="227"/>
      <c r="W759" s="228" t="str">
        <f t="shared" si="133"/>
        <v>0</v>
      </c>
      <c r="X759" s="509"/>
      <c r="Y759" s="229">
        <f t="shared" si="134"/>
        <v>0</v>
      </c>
    </row>
    <row r="760" spans="2:25" ht="18.75" customHeight="1">
      <c r="B760" s="515"/>
      <c r="C760" s="518"/>
      <c r="D760" s="216">
        <v>11</v>
      </c>
      <c r="E760" s="216" t="s">
        <v>8768</v>
      </c>
      <c r="F760" s="217">
        <v>73</v>
      </c>
      <c r="G760" s="218">
        <f t="shared" si="135"/>
        <v>14.6</v>
      </c>
      <c r="H760" s="219">
        <f t="shared" si="136"/>
        <v>40.555555555555557</v>
      </c>
      <c r="I760" s="219">
        <f t="shared" si="137"/>
        <v>1.3518518518518518E-2</v>
      </c>
      <c r="J760" s="217"/>
      <c r="K760" s="220"/>
      <c r="L760" s="220"/>
      <c r="M760" s="221"/>
      <c r="N760" s="222">
        <f t="shared" si="138"/>
        <v>0</v>
      </c>
      <c r="O760" s="223"/>
      <c r="P760" s="224"/>
      <c r="Q760" s="224"/>
      <c r="R760" s="224"/>
      <c r="S760" s="224"/>
      <c r="T760" s="225"/>
      <c r="U760" s="226">
        <f t="shared" si="132"/>
        <v>2.7037037037037037E-2</v>
      </c>
      <c r="V760" s="227"/>
      <c r="W760" s="228" t="str">
        <f t="shared" si="133"/>
        <v>0</v>
      </c>
      <c r="X760" s="509"/>
      <c r="Y760" s="229">
        <f t="shared" si="134"/>
        <v>0</v>
      </c>
    </row>
    <row r="761" spans="2:25" ht="18.75" customHeight="1">
      <c r="B761" s="515"/>
      <c r="C761" s="518"/>
      <c r="D761" s="216">
        <v>12</v>
      </c>
      <c r="E761" s="216" t="s">
        <v>8769</v>
      </c>
      <c r="F761" s="217">
        <v>418</v>
      </c>
      <c r="G761" s="218">
        <f t="shared" si="135"/>
        <v>83.6</v>
      </c>
      <c r="H761" s="219">
        <f t="shared" si="136"/>
        <v>232.22222222222223</v>
      </c>
      <c r="I761" s="219">
        <f t="shared" si="137"/>
        <v>7.7407407407407411E-2</v>
      </c>
      <c r="J761" s="217"/>
      <c r="K761" s="220"/>
      <c r="L761" s="220"/>
      <c r="M761" s="221"/>
      <c r="N761" s="222">
        <f t="shared" si="138"/>
        <v>0</v>
      </c>
      <c r="O761" s="223"/>
      <c r="P761" s="224"/>
      <c r="Q761" s="224"/>
      <c r="R761" s="224"/>
      <c r="S761" s="224"/>
      <c r="T761" s="225"/>
      <c r="U761" s="226">
        <f t="shared" si="132"/>
        <v>0.15481481481481482</v>
      </c>
      <c r="V761" s="227"/>
      <c r="W761" s="228" t="str">
        <f t="shared" si="133"/>
        <v>0</v>
      </c>
      <c r="X761" s="509"/>
      <c r="Y761" s="229">
        <f t="shared" ref="Y761:Y768" si="139">W761/2</f>
        <v>0</v>
      </c>
    </row>
    <row r="762" spans="2:25" ht="18.75" customHeight="1">
      <c r="B762" s="515"/>
      <c r="C762" s="518"/>
      <c r="D762" s="216">
        <v>13</v>
      </c>
      <c r="E762" s="216" t="s">
        <v>8770</v>
      </c>
      <c r="F762" s="217">
        <v>270</v>
      </c>
      <c r="G762" s="218">
        <f t="shared" ref="G762:G769" si="140">F762/$G$15</f>
        <v>54</v>
      </c>
      <c r="H762" s="219">
        <f t="shared" ref="H762:H769" si="141">F762/$H$15</f>
        <v>150</v>
      </c>
      <c r="I762" s="219">
        <f t="shared" ref="I762:I769" si="142">H762/$I$15</f>
        <v>0.05</v>
      </c>
      <c r="J762" s="217"/>
      <c r="K762" s="220"/>
      <c r="L762" s="220"/>
      <c r="M762" s="221"/>
      <c r="N762" s="222">
        <f t="shared" ref="N762:N769" si="143">M762/$N$15</f>
        <v>0</v>
      </c>
      <c r="O762" s="223"/>
      <c r="P762" s="224"/>
      <c r="Q762" s="224"/>
      <c r="R762" s="224"/>
      <c r="S762" s="224"/>
      <c r="T762" s="225"/>
      <c r="U762" s="226">
        <f t="shared" si="132"/>
        <v>0.1</v>
      </c>
      <c r="V762" s="227"/>
      <c r="W762" s="228" t="str">
        <f t="shared" si="133"/>
        <v>0</v>
      </c>
      <c r="X762" s="509"/>
      <c r="Y762" s="229">
        <f t="shared" si="139"/>
        <v>0</v>
      </c>
    </row>
    <row r="763" spans="2:25" ht="18.75" customHeight="1">
      <c r="B763" s="515"/>
      <c r="C763" s="518"/>
      <c r="D763" s="216">
        <v>14</v>
      </c>
      <c r="E763" s="216" t="s">
        <v>8771</v>
      </c>
      <c r="F763" s="217">
        <v>284</v>
      </c>
      <c r="G763" s="218">
        <f t="shared" si="140"/>
        <v>56.8</v>
      </c>
      <c r="H763" s="219">
        <f t="shared" si="141"/>
        <v>157.77777777777777</v>
      </c>
      <c r="I763" s="219">
        <f t="shared" si="142"/>
        <v>5.2592592592592594E-2</v>
      </c>
      <c r="J763" s="217"/>
      <c r="K763" s="220"/>
      <c r="L763" s="220"/>
      <c r="M763" s="232"/>
      <c r="N763" s="222">
        <f t="shared" si="143"/>
        <v>0</v>
      </c>
      <c r="O763" s="223"/>
      <c r="P763" s="224"/>
      <c r="Q763" s="224"/>
      <c r="R763" s="224"/>
      <c r="S763" s="224"/>
      <c r="T763" s="225"/>
      <c r="U763" s="226">
        <f t="shared" si="132"/>
        <v>0.10518518518518519</v>
      </c>
      <c r="V763" s="227"/>
      <c r="W763" s="228" t="str">
        <f t="shared" si="133"/>
        <v>0</v>
      </c>
      <c r="X763" s="509"/>
      <c r="Y763" s="229">
        <f t="shared" si="139"/>
        <v>0</v>
      </c>
    </row>
    <row r="764" spans="2:25" ht="18.75" customHeight="1">
      <c r="B764" s="515"/>
      <c r="C764" s="518"/>
      <c r="D764" s="216">
        <v>15</v>
      </c>
      <c r="E764" s="216" t="s">
        <v>8772</v>
      </c>
      <c r="F764" s="217">
        <v>394</v>
      </c>
      <c r="G764" s="218">
        <f t="shared" si="140"/>
        <v>78.8</v>
      </c>
      <c r="H764" s="219">
        <f t="shared" si="141"/>
        <v>218.88888888888889</v>
      </c>
      <c r="I764" s="219">
        <f t="shared" si="142"/>
        <v>7.2962962962962966E-2</v>
      </c>
      <c r="J764" s="217"/>
      <c r="K764" s="220"/>
      <c r="L764" s="220"/>
      <c r="M764" s="232"/>
      <c r="N764" s="222">
        <f t="shared" si="143"/>
        <v>0</v>
      </c>
      <c r="O764" s="223"/>
      <c r="P764" s="224"/>
      <c r="Q764" s="224"/>
      <c r="R764" s="224"/>
      <c r="S764" s="224"/>
      <c r="T764" s="225"/>
      <c r="U764" s="226">
        <f t="shared" si="132"/>
        <v>0.14592592592592593</v>
      </c>
      <c r="V764" s="227"/>
      <c r="W764" s="228" t="str">
        <f t="shared" si="133"/>
        <v>0</v>
      </c>
      <c r="X764" s="509"/>
      <c r="Y764" s="229">
        <f t="shared" si="139"/>
        <v>0</v>
      </c>
    </row>
    <row r="765" spans="2:25" ht="18.75" customHeight="1">
      <c r="B765" s="515"/>
      <c r="C765" s="518"/>
      <c r="D765" s="216">
        <v>16</v>
      </c>
      <c r="E765" s="216" t="s">
        <v>8773</v>
      </c>
      <c r="F765" s="217">
        <v>420</v>
      </c>
      <c r="G765" s="218">
        <f t="shared" si="140"/>
        <v>84</v>
      </c>
      <c r="H765" s="219">
        <f t="shared" si="141"/>
        <v>233.33333333333331</v>
      </c>
      <c r="I765" s="219">
        <f t="shared" si="142"/>
        <v>7.7777777777777765E-2</v>
      </c>
      <c r="J765" s="217"/>
      <c r="K765" s="220"/>
      <c r="L765" s="220"/>
      <c r="M765" s="232"/>
      <c r="N765" s="222">
        <f t="shared" si="143"/>
        <v>0</v>
      </c>
      <c r="O765" s="223"/>
      <c r="P765" s="224"/>
      <c r="Q765" s="224"/>
      <c r="R765" s="224"/>
      <c r="S765" s="224"/>
      <c r="T765" s="225"/>
      <c r="U765" s="226">
        <f>H765/$U$15</f>
        <v>0.15555555555555553</v>
      </c>
      <c r="V765" s="227"/>
      <c r="W765" s="228" t="str">
        <f>IF(V765&lt;1,"0",IF(V765&lt;5,"2",IF(V765&gt;=5,"6")))</f>
        <v>0</v>
      </c>
      <c r="X765" s="509"/>
      <c r="Y765" s="229">
        <f t="shared" si="139"/>
        <v>0</v>
      </c>
    </row>
    <row r="766" spans="2:25" ht="18.75" customHeight="1">
      <c r="B766" s="515"/>
      <c r="C766" s="518"/>
      <c r="D766" s="216">
        <v>17</v>
      </c>
      <c r="E766" s="216" t="s">
        <v>8774</v>
      </c>
      <c r="F766" s="217">
        <v>300</v>
      </c>
      <c r="G766" s="218">
        <f t="shared" si="140"/>
        <v>60</v>
      </c>
      <c r="H766" s="219">
        <f t="shared" si="141"/>
        <v>166.66666666666666</v>
      </c>
      <c r="I766" s="219">
        <f t="shared" si="142"/>
        <v>5.5555555555555552E-2</v>
      </c>
      <c r="J766" s="217"/>
      <c r="K766" s="220"/>
      <c r="L766" s="220"/>
      <c r="M766" s="232"/>
      <c r="N766" s="222">
        <f t="shared" si="143"/>
        <v>0</v>
      </c>
      <c r="O766" s="223"/>
      <c r="P766" s="224"/>
      <c r="Q766" s="224"/>
      <c r="R766" s="224"/>
      <c r="S766" s="224"/>
      <c r="T766" s="225"/>
      <c r="U766" s="226">
        <f>H766/$U$15</f>
        <v>0.1111111111111111</v>
      </c>
      <c r="V766" s="227"/>
      <c r="W766" s="228" t="str">
        <f>IF(V766&lt;1,"0",IF(V766&lt;5,"2",IF(V766&gt;=5,"6")))</f>
        <v>0</v>
      </c>
      <c r="X766" s="509"/>
      <c r="Y766" s="229">
        <f t="shared" si="139"/>
        <v>0</v>
      </c>
    </row>
    <row r="767" spans="2:25" ht="18.75" customHeight="1">
      <c r="B767" s="515"/>
      <c r="C767" s="518"/>
      <c r="D767" s="216">
        <v>18</v>
      </c>
      <c r="E767" s="216" t="s">
        <v>8775</v>
      </c>
      <c r="F767" s="217">
        <v>290</v>
      </c>
      <c r="G767" s="218">
        <f t="shared" si="140"/>
        <v>58</v>
      </c>
      <c r="H767" s="219">
        <f t="shared" si="141"/>
        <v>161.11111111111111</v>
      </c>
      <c r="I767" s="219">
        <f t="shared" si="142"/>
        <v>5.3703703703703705E-2</v>
      </c>
      <c r="J767" s="217"/>
      <c r="K767" s="220"/>
      <c r="L767" s="220"/>
      <c r="M767" s="232"/>
      <c r="N767" s="222">
        <f t="shared" si="143"/>
        <v>0</v>
      </c>
      <c r="O767" s="223"/>
      <c r="P767" s="224"/>
      <c r="Q767" s="224"/>
      <c r="R767" s="224"/>
      <c r="S767" s="224"/>
      <c r="T767" s="225"/>
      <c r="U767" s="226">
        <f>H767/$U$15</f>
        <v>0.10740740740740741</v>
      </c>
      <c r="V767" s="227"/>
      <c r="W767" s="228" t="str">
        <f>IF(V767&lt;1,"0",IF(V767&lt;5,"2",IF(V767&gt;=5,"6")))</f>
        <v>0</v>
      </c>
      <c r="X767" s="509"/>
      <c r="Y767" s="229">
        <f t="shared" si="139"/>
        <v>0</v>
      </c>
    </row>
    <row r="768" spans="2:25" ht="18.75" customHeight="1">
      <c r="B768" s="515"/>
      <c r="C768" s="518"/>
      <c r="D768" s="216"/>
      <c r="E768" s="216"/>
      <c r="F768" s="217"/>
      <c r="G768" s="218">
        <f t="shared" si="140"/>
        <v>0</v>
      </c>
      <c r="H768" s="219">
        <f t="shared" si="141"/>
        <v>0</v>
      </c>
      <c r="I768" s="219">
        <f t="shared" si="142"/>
        <v>0</v>
      </c>
      <c r="J768" s="217"/>
      <c r="K768" s="220"/>
      <c r="L768" s="220"/>
      <c r="M768" s="232"/>
      <c r="N768" s="222">
        <f t="shared" si="143"/>
        <v>0</v>
      </c>
      <c r="O768" s="223"/>
      <c r="P768" s="224"/>
      <c r="Q768" s="224"/>
      <c r="R768" s="224"/>
      <c r="S768" s="224"/>
      <c r="T768" s="225"/>
      <c r="U768" s="226">
        <f>H768/$U$15</f>
        <v>0</v>
      </c>
      <c r="V768" s="227"/>
      <c r="W768" s="228" t="str">
        <f>IF(V768&lt;1,"0",IF(V768&lt;5,"2",IF(V768&gt;=5,"6")))</f>
        <v>0</v>
      </c>
      <c r="X768" s="509"/>
      <c r="Y768" s="229">
        <f t="shared" si="139"/>
        <v>0</v>
      </c>
    </row>
    <row r="769" spans="2:25" ht="18.75" customHeight="1">
      <c r="B769" s="516"/>
      <c r="C769" s="519"/>
      <c r="D769" s="216"/>
      <c r="E769" s="216"/>
      <c r="F769" s="217"/>
      <c r="G769" s="218">
        <f t="shared" si="140"/>
        <v>0</v>
      </c>
      <c r="H769" s="219">
        <f t="shared" si="141"/>
        <v>0</v>
      </c>
      <c r="I769" s="219">
        <f t="shared" si="142"/>
        <v>0</v>
      </c>
      <c r="J769" s="217"/>
      <c r="K769" s="220"/>
      <c r="L769" s="220"/>
      <c r="M769" s="232"/>
      <c r="N769" s="222">
        <f t="shared" si="143"/>
        <v>0</v>
      </c>
      <c r="O769" s="231"/>
      <c r="P769" s="231"/>
      <c r="Q769" s="231"/>
      <c r="R769" s="231"/>
      <c r="S769" s="231"/>
      <c r="T769" s="225"/>
      <c r="U769" s="226">
        <f>H769/$U$15</f>
        <v>0</v>
      </c>
      <c r="V769" s="227"/>
      <c r="W769" s="228" t="str">
        <f>IF(V769&lt;1,"0",IF(V769&lt;5,"2",IF(V769&gt;=5,"6")))</f>
        <v>0</v>
      </c>
      <c r="X769" s="510"/>
      <c r="Y769" s="229">
        <f>W769/2</f>
        <v>0</v>
      </c>
    </row>
    <row r="770" spans="2:25">
      <c r="B770" s="233"/>
      <c r="C770" s="234" t="s">
        <v>111</v>
      </c>
      <c r="D770" s="235"/>
      <c r="E770" s="236">
        <f>COUNTA(E697:E769)</f>
        <v>68</v>
      </c>
      <c r="F770" s="236">
        <f>SUM(F697:F769)</f>
        <v>22355</v>
      </c>
      <c r="G770" s="236">
        <f>SUM(G697:G769)</f>
        <v>4471</v>
      </c>
      <c r="H770" s="236">
        <f>SUM(H697:H769)</f>
        <v>12419.444444444445</v>
      </c>
      <c r="I770" s="236">
        <f>SUM(I697:I769)</f>
        <v>4.1398148148148142</v>
      </c>
      <c r="J770" s="236">
        <f>COUNTA(J697:J769)</f>
        <v>6</v>
      </c>
      <c r="K770" s="236">
        <f>COUNTA(K697:K769)</f>
        <v>4</v>
      </c>
      <c r="L770" s="236">
        <f>COUNTA(L697:L769)</f>
        <v>0</v>
      </c>
      <c r="M770" s="236">
        <f>SUM(M697:M769)</f>
        <v>12419.444444444445</v>
      </c>
      <c r="N770" s="236">
        <f>SUM(N697:N769)</f>
        <v>248.38888888888889</v>
      </c>
      <c r="O770" s="237"/>
      <c r="P770" s="238">
        <f>COUNTIF(P697:P769, "YES")</f>
        <v>3</v>
      </c>
      <c r="Q770" s="237"/>
      <c r="R770" s="237"/>
      <c r="S770" s="237"/>
      <c r="T770" s="237"/>
      <c r="U770" s="236">
        <f>SUM(U697:U769)</f>
        <v>8.2796296296296283</v>
      </c>
      <c r="V770" s="236">
        <f>SUM(V697:V769)</f>
        <v>8.2796296296296301</v>
      </c>
      <c r="W770" s="236">
        <f t="array" ref="W770">SUM(ABS(W697:W769))</f>
        <v>8</v>
      </c>
      <c r="X770" s="238" t="str">
        <f>IF(X697&lt;0.2, "0", IF(X697&lt;=2, "2", IF(X697&gt;2, ROUND(X697,0))))</f>
        <v>2</v>
      </c>
      <c r="Y770" s="236">
        <f>SUM(Y697:Y769)</f>
        <v>4</v>
      </c>
    </row>
    <row r="771" spans="2:25">
      <c r="B771" s="520" t="s">
        <v>112</v>
      </c>
      <c r="C771" s="521"/>
      <c r="D771" s="235"/>
      <c r="E771" s="253">
        <f t="shared" ref="E771:N771" si="144">E154+E267+E374+E434+E537+E569+E613+E641+E696+E770</f>
        <v>690</v>
      </c>
      <c r="F771" s="253">
        <f t="shared" si="144"/>
        <v>225159</v>
      </c>
      <c r="G771" s="253">
        <f t="shared" si="144"/>
        <v>45031.80000000001</v>
      </c>
      <c r="H771" s="253">
        <f t="shared" si="144"/>
        <v>125088.33333333331</v>
      </c>
      <c r="I771" s="253">
        <f t="shared" si="144"/>
        <v>41.696111111111108</v>
      </c>
      <c r="J771" s="253">
        <f t="shared" si="144"/>
        <v>28</v>
      </c>
      <c r="K771" s="253">
        <f t="shared" si="144"/>
        <v>44</v>
      </c>
      <c r="L771" s="253">
        <f t="shared" si="144"/>
        <v>0</v>
      </c>
      <c r="M771" s="253">
        <f t="shared" si="144"/>
        <v>125088.33333333331</v>
      </c>
      <c r="N771" s="253">
        <f t="shared" si="144"/>
        <v>2501.7666666666664</v>
      </c>
      <c r="O771" s="217"/>
      <c r="P771" s="253">
        <f>P154+P267+P374+P434+P537+P569+P613+P641+P696+P770</f>
        <v>10</v>
      </c>
      <c r="Q771" s="217"/>
      <c r="R771" s="217"/>
      <c r="S771" s="254"/>
      <c r="T771" s="225"/>
      <c r="U771" s="253">
        <f>U154+U267+U374+U434+U537+U569+U613+U641+U696+U770</f>
        <v>83.392222222222216</v>
      </c>
      <c r="V771" s="253">
        <f>V154+V267+V374+V434+V537+V569+V613+V641+V696+V770</f>
        <v>83.392222222222216</v>
      </c>
      <c r="W771" s="253">
        <f>W154+W267+W374+W434+W537+W569+W613+W641+W696+W770</f>
        <v>88</v>
      </c>
      <c r="X771" s="253">
        <f>X154+X267+X374+X434+X537+X569+X613+X641+X696+X770</f>
        <v>20</v>
      </c>
      <c r="Y771" s="253">
        <f>Y154+Y267+Y374+Y434+Y537+Y569+Y613+Y641+Y696+Y770</f>
        <v>44</v>
      </c>
    </row>
    <row r="773" spans="2:25">
      <c r="U773" s="256"/>
      <c r="V773" s="256"/>
    </row>
  </sheetData>
  <autoFilter ref="A16:Y771" xr:uid="{00000000-0001-0000-0E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153"/>
    <mergeCell ref="C17:C153"/>
    <mergeCell ref="X17:X153"/>
    <mergeCell ref="B155:B266"/>
    <mergeCell ref="C155:C266"/>
    <mergeCell ref="X155:X266"/>
    <mergeCell ref="B697:B769"/>
    <mergeCell ref="C697:C769"/>
    <mergeCell ref="X697:X769"/>
    <mergeCell ref="B771:C771"/>
    <mergeCell ref="B268:B373"/>
    <mergeCell ref="C268:C373"/>
    <mergeCell ref="X268:X373"/>
    <mergeCell ref="B375:B433"/>
    <mergeCell ref="C375:C433"/>
    <mergeCell ref="X375:X433"/>
    <mergeCell ref="B435:B536"/>
    <mergeCell ref="C435:C536"/>
    <mergeCell ref="X435:X536"/>
    <mergeCell ref="B538:B568"/>
    <mergeCell ref="C538:C568"/>
    <mergeCell ref="X538:X568"/>
    <mergeCell ref="B642:B695"/>
    <mergeCell ref="C642:C695"/>
    <mergeCell ref="X642:X695"/>
    <mergeCell ref="B570:B612"/>
    <mergeCell ref="C570:C612"/>
    <mergeCell ref="X570:X612"/>
    <mergeCell ref="B614:B640"/>
    <mergeCell ref="C614:C640"/>
    <mergeCell ref="X614:X640"/>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Y824"/>
  <sheetViews>
    <sheetView topLeftCell="B789" zoomScale="40" zoomScaleNormal="40" workbookViewId="0">
      <selection activeCell="X17" sqref="X17:X62"/>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26.46484375" style="20" customWidth="1"/>
    <col min="6" max="6" width="22.53125" style="20" customWidth="1"/>
    <col min="7" max="7" width="19" style="20" customWidth="1"/>
    <col min="8" max="8" width="20.19921875" style="20" customWidth="1"/>
    <col min="9" max="9" width="18" style="20" customWidth="1"/>
    <col min="10" max="10" width="30"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4.464843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26.46484375" style="20" customWidth="1"/>
    <col min="262" max="262" width="22.53125" style="20" customWidth="1"/>
    <col min="263" max="263" width="23.796875" style="20" customWidth="1"/>
    <col min="264" max="264" width="27.796875" style="20" customWidth="1"/>
    <col min="265" max="265" width="24.19921875" style="20" customWidth="1"/>
    <col min="266" max="266" width="30"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4.464843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26.46484375" style="20" customWidth="1"/>
    <col min="518" max="518" width="22.53125" style="20" customWidth="1"/>
    <col min="519" max="519" width="23.796875" style="20" customWidth="1"/>
    <col min="520" max="520" width="27.796875" style="20" customWidth="1"/>
    <col min="521" max="521" width="24.19921875" style="20" customWidth="1"/>
    <col min="522" max="522" width="30"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4.464843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26.46484375" style="20" customWidth="1"/>
    <col min="774" max="774" width="22.53125" style="20" customWidth="1"/>
    <col min="775" max="775" width="23.796875" style="20" customWidth="1"/>
    <col min="776" max="776" width="27.796875" style="20" customWidth="1"/>
    <col min="777" max="777" width="24.19921875" style="20" customWidth="1"/>
    <col min="778" max="778" width="30"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4.464843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26.46484375" style="20" customWidth="1"/>
    <col min="1030" max="1030" width="22.53125" style="20" customWidth="1"/>
    <col min="1031" max="1031" width="23.796875" style="20" customWidth="1"/>
    <col min="1032" max="1032" width="27.796875" style="20" customWidth="1"/>
    <col min="1033" max="1033" width="24.19921875" style="20" customWidth="1"/>
    <col min="1034" max="1034" width="30"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4.464843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26.46484375" style="20" customWidth="1"/>
    <col min="1286" max="1286" width="22.53125" style="20" customWidth="1"/>
    <col min="1287" max="1287" width="23.796875" style="20" customWidth="1"/>
    <col min="1288" max="1288" width="27.796875" style="20" customWidth="1"/>
    <col min="1289" max="1289" width="24.19921875" style="20" customWidth="1"/>
    <col min="1290" max="1290" width="30"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4.464843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26.46484375" style="20" customWidth="1"/>
    <col min="1542" max="1542" width="22.53125" style="20" customWidth="1"/>
    <col min="1543" max="1543" width="23.796875" style="20" customWidth="1"/>
    <col min="1544" max="1544" width="27.796875" style="20" customWidth="1"/>
    <col min="1545" max="1545" width="24.19921875" style="20" customWidth="1"/>
    <col min="1546" max="1546" width="30"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4.464843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26.46484375" style="20" customWidth="1"/>
    <col min="1798" max="1798" width="22.53125" style="20" customWidth="1"/>
    <col min="1799" max="1799" width="23.796875" style="20" customWidth="1"/>
    <col min="1800" max="1800" width="27.796875" style="20" customWidth="1"/>
    <col min="1801" max="1801" width="24.19921875" style="20" customWidth="1"/>
    <col min="1802" max="1802" width="30"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4.464843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26.46484375" style="20" customWidth="1"/>
    <col min="2054" max="2054" width="22.53125" style="20" customWidth="1"/>
    <col min="2055" max="2055" width="23.796875" style="20" customWidth="1"/>
    <col min="2056" max="2056" width="27.796875" style="20" customWidth="1"/>
    <col min="2057" max="2057" width="24.19921875" style="20" customWidth="1"/>
    <col min="2058" max="2058" width="30"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4.464843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26.46484375" style="20" customWidth="1"/>
    <col min="2310" max="2310" width="22.53125" style="20" customWidth="1"/>
    <col min="2311" max="2311" width="23.796875" style="20" customWidth="1"/>
    <col min="2312" max="2312" width="27.796875" style="20" customWidth="1"/>
    <col min="2313" max="2313" width="24.19921875" style="20" customWidth="1"/>
    <col min="2314" max="2314" width="30"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4.464843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26.46484375" style="20" customWidth="1"/>
    <col min="2566" max="2566" width="22.53125" style="20" customWidth="1"/>
    <col min="2567" max="2567" width="23.796875" style="20" customWidth="1"/>
    <col min="2568" max="2568" width="27.796875" style="20" customWidth="1"/>
    <col min="2569" max="2569" width="24.19921875" style="20" customWidth="1"/>
    <col min="2570" max="2570" width="30"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4.464843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26.46484375" style="20" customWidth="1"/>
    <col min="2822" max="2822" width="22.53125" style="20" customWidth="1"/>
    <col min="2823" max="2823" width="23.796875" style="20" customWidth="1"/>
    <col min="2824" max="2824" width="27.796875" style="20" customWidth="1"/>
    <col min="2825" max="2825" width="24.19921875" style="20" customWidth="1"/>
    <col min="2826" max="2826" width="30"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4.464843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26.46484375" style="20" customWidth="1"/>
    <col min="3078" max="3078" width="22.53125" style="20" customWidth="1"/>
    <col min="3079" max="3079" width="23.796875" style="20" customWidth="1"/>
    <col min="3080" max="3080" width="27.796875" style="20" customWidth="1"/>
    <col min="3081" max="3081" width="24.19921875" style="20" customWidth="1"/>
    <col min="3082" max="3082" width="30"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4.464843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26.46484375" style="20" customWidth="1"/>
    <col min="3334" max="3334" width="22.53125" style="20" customWidth="1"/>
    <col min="3335" max="3335" width="23.796875" style="20" customWidth="1"/>
    <col min="3336" max="3336" width="27.796875" style="20" customWidth="1"/>
    <col min="3337" max="3337" width="24.19921875" style="20" customWidth="1"/>
    <col min="3338" max="3338" width="30"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4.464843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26.46484375" style="20" customWidth="1"/>
    <col min="3590" max="3590" width="22.53125" style="20" customWidth="1"/>
    <col min="3591" max="3591" width="23.796875" style="20" customWidth="1"/>
    <col min="3592" max="3592" width="27.796875" style="20" customWidth="1"/>
    <col min="3593" max="3593" width="24.19921875" style="20" customWidth="1"/>
    <col min="3594" max="3594" width="30"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4.464843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26.46484375" style="20" customWidth="1"/>
    <col min="3846" max="3846" width="22.53125" style="20" customWidth="1"/>
    <col min="3847" max="3847" width="23.796875" style="20" customWidth="1"/>
    <col min="3848" max="3848" width="27.796875" style="20" customWidth="1"/>
    <col min="3849" max="3849" width="24.19921875" style="20" customWidth="1"/>
    <col min="3850" max="3850" width="30"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4.464843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26.46484375" style="20" customWidth="1"/>
    <col min="4102" max="4102" width="22.53125" style="20" customWidth="1"/>
    <col min="4103" max="4103" width="23.796875" style="20" customWidth="1"/>
    <col min="4104" max="4104" width="27.796875" style="20" customWidth="1"/>
    <col min="4105" max="4105" width="24.19921875" style="20" customWidth="1"/>
    <col min="4106" max="4106" width="30"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4.464843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26.46484375" style="20" customWidth="1"/>
    <col min="4358" max="4358" width="22.53125" style="20" customWidth="1"/>
    <col min="4359" max="4359" width="23.796875" style="20" customWidth="1"/>
    <col min="4360" max="4360" width="27.796875" style="20" customWidth="1"/>
    <col min="4361" max="4361" width="24.19921875" style="20" customWidth="1"/>
    <col min="4362" max="4362" width="30"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4.464843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26.46484375" style="20" customWidth="1"/>
    <col min="4614" max="4614" width="22.53125" style="20" customWidth="1"/>
    <col min="4615" max="4615" width="23.796875" style="20" customWidth="1"/>
    <col min="4616" max="4616" width="27.796875" style="20" customWidth="1"/>
    <col min="4617" max="4617" width="24.19921875" style="20" customWidth="1"/>
    <col min="4618" max="4618" width="30"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4.464843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26.46484375" style="20" customWidth="1"/>
    <col min="4870" max="4870" width="22.53125" style="20" customWidth="1"/>
    <col min="4871" max="4871" width="23.796875" style="20" customWidth="1"/>
    <col min="4872" max="4872" width="27.796875" style="20" customWidth="1"/>
    <col min="4873" max="4873" width="24.19921875" style="20" customWidth="1"/>
    <col min="4874" max="4874" width="30"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4.464843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26.46484375" style="20" customWidth="1"/>
    <col min="5126" max="5126" width="22.53125" style="20" customWidth="1"/>
    <col min="5127" max="5127" width="23.796875" style="20" customWidth="1"/>
    <col min="5128" max="5128" width="27.796875" style="20" customWidth="1"/>
    <col min="5129" max="5129" width="24.19921875" style="20" customWidth="1"/>
    <col min="5130" max="5130" width="30"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4.464843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26.46484375" style="20" customWidth="1"/>
    <col min="5382" max="5382" width="22.53125" style="20" customWidth="1"/>
    <col min="5383" max="5383" width="23.796875" style="20" customWidth="1"/>
    <col min="5384" max="5384" width="27.796875" style="20" customWidth="1"/>
    <col min="5385" max="5385" width="24.19921875" style="20" customWidth="1"/>
    <col min="5386" max="5386" width="30"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4.464843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26.46484375" style="20" customWidth="1"/>
    <col min="5638" max="5638" width="22.53125" style="20" customWidth="1"/>
    <col min="5639" max="5639" width="23.796875" style="20" customWidth="1"/>
    <col min="5640" max="5640" width="27.796875" style="20" customWidth="1"/>
    <col min="5641" max="5641" width="24.19921875" style="20" customWidth="1"/>
    <col min="5642" max="5642" width="30"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4.464843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26.46484375" style="20" customWidth="1"/>
    <col min="5894" max="5894" width="22.53125" style="20" customWidth="1"/>
    <col min="5895" max="5895" width="23.796875" style="20" customWidth="1"/>
    <col min="5896" max="5896" width="27.796875" style="20" customWidth="1"/>
    <col min="5897" max="5897" width="24.19921875" style="20" customWidth="1"/>
    <col min="5898" max="5898" width="30"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4.464843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26.46484375" style="20" customWidth="1"/>
    <col min="6150" max="6150" width="22.53125" style="20" customWidth="1"/>
    <col min="6151" max="6151" width="23.796875" style="20" customWidth="1"/>
    <col min="6152" max="6152" width="27.796875" style="20" customWidth="1"/>
    <col min="6153" max="6153" width="24.19921875" style="20" customWidth="1"/>
    <col min="6154" max="6154" width="30"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4.464843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26.46484375" style="20" customWidth="1"/>
    <col min="6406" max="6406" width="22.53125" style="20" customWidth="1"/>
    <col min="6407" max="6407" width="23.796875" style="20" customWidth="1"/>
    <col min="6408" max="6408" width="27.796875" style="20" customWidth="1"/>
    <col min="6409" max="6409" width="24.19921875" style="20" customWidth="1"/>
    <col min="6410" max="6410" width="30"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4.464843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26.46484375" style="20" customWidth="1"/>
    <col min="6662" max="6662" width="22.53125" style="20" customWidth="1"/>
    <col min="6663" max="6663" width="23.796875" style="20" customWidth="1"/>
    <col min="6664" max="6664" width="27.796875" style="20" customWidth="1"/>
    <col min="6665" max="6665" width="24.19921875" style="20" customWidth="1"/>
    <col min="6666" max="6666" width="30"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4.464843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26.46484375" style="20" customWidth="1"/>
    <col min="6918" max="6918" width="22.53125" style="20" customWidth="1"/>
    <col min="6919" max="6919" width="23.796875" style="20" customWidth="1"/>
    <col min="6920" max="6920" width="27.796875" style="20" customWidth="1"/>
    <col min="6921" max="6921" width="24.19921875" style="20" customWidth="1"/>
    <col min="6922" max="6922" width="30"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4.464843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26.46484375" style="20" customWidth="1"/>
    <col min="7174" max="7174" width="22.53125" style="20" customWidth="1"/>
    <col min="7175" max="7175" width="23.796875" style="20" customWidth="1"/>
    <col min="7176" max="7176" width="27.796875" style="20" customWidth="1"/>
    <col min="7177" max="7177" width="24.19921875" style="20" customWidth="1"/>
    <col min="7178" max="7178" width="30"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4.464843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26.46484375" style="20" customWidth="1"/>
    <col min="7430" max="7430" width="22.53125" style="20" customWidth="1"/>
    <col min="7431" max="7431" width="23.796875" style="20" customWidth="1"/>
    <col min="7432" max="7432" width="27.796875" style="20" customWidth="1"/>
    <col min="7433" max="7433" width="24.19921875" style="20" customWidth="1"/>
    <col min="7434" max="7434" width="30"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4.464843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26.46484375" style="20" customWidth="1"/>
    <col min="7686" max="7686" width="22.53125" style="20" customWidth="1"/>
    <col min="7687" max="7687" width="23.796875" style="20" customWidth="1"/>
    <col min="7688" max="7688" width="27.796875" style="20" customWidth="1"/>
    <col min="7689" max="7689" width="24.19921875" style="20" customWidth="1"/>
    <col min="7690" max="7690" width="30"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4.464843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26.46484375" style="20" customWidth="1"/>
    <col min="7942" max="7942" width="22.53125" style="20" customWidth="1"/>
    <col min="7943" max="7943" width="23.796875" style="20" customWidth="1"/>
    <col min="7944" max="7944" width="27.796875" style="20" customWidth="1"/>
    <col min="7945" max="7945" width="24.19921875" style="20" customWidth="1"/>
    <col min="7946" max="7946" width="30"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4.464843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26.46484375" style="20" customWidth="1"/>
    <col min="8198" max="8198" width="22.53125" style="20" customWidth="1"/>
    <col min="8199" max="8199" width="23.796875" style="20" customWidth="1"/>
    <col min="8200" max="8200" width="27.796875" style="20" customWidth="1"/>
    <col min="8201" max="8201" width="24.19921875" style="20" customWidth="1"/>
    <col min="8202" max="8202" width="30"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4.464843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26.46484375" style="20" customWidth="1"/>
    <col min="8454" max="8454" width="22.53125" style="20" customWidth="1"/>
    <col min="8455" max="8455" width="23.796875" style="20" customWidth="1"/>
    <col min="8456" max="8456" width="27.796875" style="20" customWidth="1"/>
    <col min="8457" max="8457" width="24.19921875" style="20" customWidth="1"/>
    <col min="8458" max="8458" width="30"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4.464843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26.46484375" style="20" customWidth="1"/>
    <col min="8710" max="8710" width="22.53125" style="20" customWidth="1"/>
    <col min="8711" max="8711" width="23.796875" style="20" customWidth="1"/>
    <col min="8712" max="8712" width="27.796875" style="20" customWidth="1"/>
    <col min="8713" max="8713" width="24.19921875" style="20" customWidth="1"/>
    <col min="8714" max="8714" width="30"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4.464843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26.46484375" style="20" customWidth="1"/>
    <col min="8966" max="8966" width="22.53125" style="20" customWidth="1"/>
    <col min="8967" max="8967" width="23.796875" style="20" customWidth="1"/>
    <col min="8968" max="8968" width="27.796875" style="20" customWidth="1"/>
    <col min="8969" max="8969" width="24.19921875" style="20" customWidth="1"/>
    <col min="8970" max="8970" width="30"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4.464843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26.46484375" style="20" customWidth="1"/>
    <col min="9222" max="9222" width="22.53125" style="20" customWidth="1"/>
    <col min="9223" max="9223" width="23.796875" style="20" customWidth="1"/>
    <col min="9224" max="9224" width="27.796875" style="20" customWidth="1"/>
    <col min="9225" max="9225" width="24.19921875" style="20" customWidth="1"/>
    <col min="9226" max="9226" width="30"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4.464843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26.46484375" style="20" customWidth="1"/>
    <col min="9478" max="9478" width="22.53125" style="20" customWidth="1"/>
    <col min="9479" max="9479" width="23.796875" style="20" customWidth="1"/>
    <col min="9480" max="9480" width="27.796875" style="20" customWidth="1"/>
    <col min="9481" max="9481" width="24.19921875" style="20" customWidth="1"/>
    <col min="9482" max="9482" width="30"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4.464843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26.46484375" style="20" customWidth="1"/>
    <col min="9734" max="9734" width="22.53125" style="20" customWidth="1"/>
    <col min="9735" max="9735" width="23.796875" style="20" customWidth="1"/>
    <col min="9736" max="9736" width="27.796875" style="20" customWidth="1"/>
    <col min="9737" max="9737" width="24.19921875" style="20" customWidth="1"/>
    <col min="9738" max="9738" width="30"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4.464843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26.46484375" style="20" customWidth="1"/>
    <col min="9990" max="9990" width="22.53125" style="20" customWidth="1"/>
    <col min="9991" max="9991" width="23.796875" style="20" customWidth="1"/>
    <col min="9992" max="9992" width="27.796875" style="20" customWidth="1"/>
    <col min="9993" max="9993" width="24.19921875" style="20" customWidth="1"/>
    <col min="9994" max="9994" width="30"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4.464843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26.46484375" style="20" customWidth="1"/>
    <col min="10246" max="10246" width="22.53125" style="20" customWidth="1"/>
    <col min="10247" max="10247" width="23.796875" style="20" customWidth="1"/>
    <col min="10248" max="10248" width="27.796875" style="20" customWidth="1"/>
    <col min="10249" max="10249" width="24.19921875" style="20" customWidth="1"/>
    <col min="10250" max="10250" width="30"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4.464843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26.46484375" style="20" customWidth="1"/>
    <col min="10502" max="10502" width="22.53125" style="20" customWidth="1"/>
    <col min="10503" max="10503" width="23.796875" style="20" customWidth="1"/>
    <col min="10504" max="10504" width="27.796875" style="20" customWidth="1"/>
    <col min="10505" max="10505" width="24.19921875" style="20" customWidth="1"/>
    <col min="10506" max="10506" width="30"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4.464843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26.46484375" style="20" customWidth="1"/>
    <col min="10758" max="10758" width="22.53125" style="20" customWidth="1"/>
    <col min="10759" max="10759" width="23.796875" style="20" customWidth="1"/>
    <col min="10760" max="10760" width="27.796875" style="20" customWidth="1"/>
    <col min="10761" max="10761" width="24.19921875" style="20" customWidth="1"/>
    <col min="10762" max="10762" width="30"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4.464843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26.46484375" style="20" customWidth="1"/>
    <col min="11014" max="11014" width="22.53125" style="20" customWidth="1"/>
    <col min="11015" max="11015" width="23.796875" style="20" customWidth="1"/>
    <col min="11016" max="11016" width="27.796875" style="20" customWidth="1"/>
    <col min="11017" max="11017" width="24.19921875" style="20" customWidth="1"/>
    <col min="11018" max="11018" width="30"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4.464843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26.46484375" style="20" customWidth="1"/>
    <col min="11270" max="11270" width="22.53125" style="20" customWidth="1"/>
    <col min="11271" max="11271" width="23.796875" style="20" customWidth="1"/>
    <col min="11272" max="11272" width="27.796875" style="20" customWidth="1"/>
    <col min="11273" max="11273" width="24.19921875" style="20" customWidth="1"/>
    <col min="11274" max="11274" width="30"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4.464843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26.46484375" style="20" customWidth="1"/>
    <col min="11526" max="11526" width="22.53125" style="20" customWidth="1"/>
    <col min="11527" max="11527" width="23.796875" style="20" customWidth="1"/>
    <col min="11528" max="11528" width="27.796875" style="20" customWidth="1"/>
    <col min="11529" max="11529" width="24.19921875" style="20" customWidth="1"/>
    <col min="11530" max="11530" width="30"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4.464843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26.46484375" style="20" customWidth="1"/>
    <col min="11782" max="11782" width="22.53125" style="20" customWidth="1"/>
    <col min="11783" max="11783" width="23.796875" style="20" customWidth="1"/>
    <col min="11784" max="11784" width="27.796875" style="20" customWidth="1"/>
    <col min="11785" max="11785" width="24.19921875" style="20" customWidth="1"/>
    <col min="11786" max="11786" width="30"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4.464843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26.46484375" style="20" customWidth="1"/>
    <col min="12038" max="12038" width="22.53125" style="20" customWidth="1"/>
    <col min="12039" max="12039" width="23.796875" style="20" customWidth="1"/>
    <col min="12040" max="12040" width="27.796875" style="20" customWidth="1"/>
    <col min="12041" max="12041" width="24.19921875" style="20" customWidth="1"/>
    <col min="12042" max="12042" width="30"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4.464843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26.46484375" style="20" customWidth="1"/>
    <col min="12294" max="12294" width="22.53125" style="20" customWidth="1"/>
    <col min="12295" max="12295" width="23.796875" style="20" customWidth="1"/>
    <col min="12296" max="12296" width="27.796875" style="20" customWidth="1"/>
    <col min="12297" max="12297" width="24.19921875" style="20" customWidth="1"/>
    <col min="12298" max="12298" width="30"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4.464843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26.46484375" style="20" customWidth="1"/>
    <col min="12550" max="12550" width="22.53125" style="20" customWidth="1"/>
    <col min="12551" max="12551" width="23.796875" style="20" customWidth="1"/>
    <col min="12552" max="12552" width="27.796875" style="20" customWidth="1"/>
    <col min="12553" max="12553" width="24.19921875" style="20" customWidth="1"/>
    <col min="12554" max="12554" width="30"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4.464843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26.46484375" style="20" customWidth="1"/>
    <col min="12806" max="12806" width="22.53125" style="20" customWidth="1"/>
    <col min="12807" max="12807" width="23.796875" style="20" customWidth="1"/>
    <col min="12808" max="12808" width="27.796875" style="20" customWidth="1"/>
    <col min="12809" max="12809" width="24.19921875" style="20" customWidth="1"/>
    <col min="12810" max="12810" width="30"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4.464843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26.46484375" style="20" customWidth="1"/>
    <col min="13062" max="13062" width="22.53125" style="20" customWidth="1"/>
    <col min="13063" max="13063" width="23.796875" style="20" customWidth="1"/>
    <col min="13064" max="13064" width="27.796875" style="20" customWidth="1"/>
    <col min="13065" max="13065" width="24.19921875" style="20" customWidth="1"/>
    <col min="13066" max="13066" width="30"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4.464843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26.46484375" style="20" customWidth="1"/>
    <col min="13318" max="13318" width="22.53125" style="20" customWidth="1"/>
    <col min="13319" max="13319" width="23.796875" style="20" customWidth="1"/>
    <col min="13320" max="13320" width="27.796875" style="20" customWidth="1"/>
    <col min="13321" max="13321" width="24.19921875" style="20" customWidth="1"/>
    <col min="13322" max="13322" width="30"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4.464843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26.46484375" style="20" customWidth="1"/>
    <col min="13574" max="13574" width="22.53125" style="20" customWidth="1"/>
    <col min="13575" max="13575" width="23.796875" style="20" customWidth="1"/>
    <col min="13576" max="13576" width="27.796875" style="20" customWidth="1"/>
    <col min="13577" max="13577" width="24.19921875" style="20" customWidth="1"/>
    <col min="13578" max="13578" width="30"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4.464843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26.46484375" style="20" customWidth="1"/>
    <col min="13830" max="13830" width="22.53125" style="20" customWidth="1"/>
    <col min="13831" max="13831" width="23.796875" style="20" customWidth="1"/>
    <col min="13832" max="13832" width="27.796875" style="20" customWidth="1"/>
    <col min="13833" max="13833" width="24.19921875" style="20" customWidth="1"/>
    <col min="13834" max="13834" width="30"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4.464843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26.46484375" style="20" customWidth="1"/>
    <col min="14086" max="14086" width="22.53125" style="20" customWidth="1"/>
    <col min="14087" max="14087" width="23.796875" style="20" customWidth="1"/>
    <col min="14088" max="14088" width="27.796875" style="20" customWidth="1"/>
    <col min="14089" max="14089" width="24.19921875" style="20" customWidth="1"/>
    <col min="14090" max="14090" width="30"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4.464843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26.46484375" style="20" customWidth="1"/>
    <col min="14342" max="14342" width="22.53125" style="20" customWidth="1"/>
    <col min="14343" max="14343" width="23.796875" style="20" customWidth="1"/>
    <col min="14344" max="14344" width="27.796875" style="20" customWidth="1"/>
    <col min="14345" max="14345" width="24.19921875" style="20" customWidth="1"/>
    <col min="14346" max="14346" width="30"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4.464843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26.46484375" style="20" customWidth="1"/>
    <col min="14598" max="14598" width="22.53125" style="20" customWidth="1"/>
    <col min="14599" max="14599" width="23.796875" style="20" customWidth="1"/>
    <col min="14600" max="14600" width="27.796875" style="20" customWidth="1"/>
    <col min="14601" max="14601" width="24.19921875" style="20" customWidth="1"/>
    <col min="14602" max="14602" width="30"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4.464843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26.46484375" style="20" customWidth="1"/>
    <col min="14854" max="14854" width="22.53125" style="20" customWidth="1"/>
    <col min="14855" max="14855" width="23.796875" style="20" customWidth="1"/>
    <col min="14856" max="14856" width="27.796875" style="20" customWidth="1"/>
    <col min="14857" max="14857" width="24.19921875" style="20" customWidth="1"/>
    <col min="14858" max="14858" width="30"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4.464843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26.46484375" style="20" customWidth="1"/>
    <col min="15110" max="15110" width="22.53125" style="20" customWidth="1"/>
    <col min="15111" max="15111" width="23.796875" style="20" customWidth="1"/>
    <col min="15112" max="15112" width="27.796875" style="20" customWidth="1"/>
    <col min="15113" max="15113" width="24.19921875" style="20" customWidth="1"/>
    <col min="15114" max="15114" width="30"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4.464843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26.46484375" style="20" customWidth="1"/>
    <col min="15366" max="15366" width="22.53125" style="20" customWidth="1"/>
    <col min="15367" max="15367" width="23.796875" style="20" customWidth="1"/>
    <col min="15368" max="15368" width="27.796875" style="20" customWidth="1"/>
    <col min="15369" max="15369" width="24.19921875" style="20" customWidth="1"/>
    <col min="15370" max="15370" width="30"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4.464843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26.46484375" style="20" customWidth="1"/>
    <col min="15622" max="15622" width="22.53125" style="20" customWidth="1"/>
    <col min="15623" max="15623" width="23.796875" style="20" customWidth="1"/>
    <col min="15624" max="15624" width="27.796875" style="20" customWidth="1"/>
    <col min="15625" max="15625" width="24.19921875" style="20" customWidth="1"/>
    <col min="15626" max="15626" width="30"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4.464843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26.46484375" style="20" customWidth="1"/>
    <col min="15878" max="15878" width="22.53125" style="20" customWidth="1"/>
    <col min="15879" max="15879" width="23.796875" style="20" customWidth="1"/>
    <col min="15880" max="15880" width="27.796875" style="20" customWidth="1"/>
    <col min="15881" max="15881" width="24.19921875" style="20" customWidth="1"/>
    <col min="15882" max="15882" width="30"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4.464843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26.46484375" style="20" customWidth="1"/>
    <col min="16134" max="16134" width="22.53125" style="20" customWidth="1"/>
    <col min="16135" max="16135" width="23.796875" style="20" customWidth="1"/>
    <col min="16136" max="16136" width="27.796875" style="20" customWidth="1"/>
    <col min="16137" max="16137" width="24.19921875" style="20" customWidth="1"/>
    <col min="16138" max="16138" width="30"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4.464843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116</v>
      </c>
      <c r="J4" s="45"/>
      <c r="N4" s="156"/>
    </row>
    <row r="5" spans="1:25" ht="11.25" customHeight="1">
      <c r="B5" s="25"/>
      <c r="C5" s="144"/>
      <c r="D5" s="145"/>
      <c r="E5" s="146"/>
      <c r="F5" s="147"/>
      <c r="G5" s="145"/>
      <c r="H5" s="145"/>
      <c r="I5" s="148"/>
      <c r="J5" s="46"/>
      <c r="N5" s="156"/>
    </row>
    <row r="6" spans="1:25" ht="25.5">
      <c r="B6" s="524" t="s">
        <v>77</v>
      </c>
      <c r="C6" s="525"/>
      <c r="D6" s="526"/>
      <c r="E6" s="158">
        <f>F822</f>
        <v>180709</v>
      </c>
      <c r="F6" s="159"/>
      <c r="G6" s="525" t="s">
        <v>78</v>
      </c>
      <c r="H6" s="526"/>
      <c r="I6" s="160">
        <f>K822</f>
        <v>34</v>
      </c>
      <c r="J6" s="47"/>
      <c r="N6" s="156"/>
    </row>
    <row r="7" spans="1:25" ht="25.5">
      <c r="B7" s="524" t="s">
        <v>79</v>
      </c>
      <c r="C7" s="525"/>
      <c r="D7" s="526"/>
      <c r="E7" s="158">
        <f>G822</f>
        <v>36141.80000000001</v>
      </c>
      <c r="F7" s="159"/>
      <c r="G7" s="525" t="s">
        <v>80</v>
      </c>
      <c r="H7" s="526"/>
      <c r="I7" s="160">
        <f>L822</f>
        <v>0</v>
      </c>
      <c r="J7" s="47"/>
      <c r="N7" s="156"/>
    </row>
    <row r="8" spans="1:25" ht="25.5">
      <c r="B8" s="524" t="s">
        <v>81</v>
      </c>
      <c r="C8" s="525"/>
      <c r="D8" s="526"/>
      <c r="E8" s="158">
        <f>H822</f>
        <v>100393.88888888891</v>
      </c>
      <c r="F8" s="159"/>
      <c r="G8" s="525" t="s">
        <v>82</v>
      </c>
      <c r="H8" s="526"/>
      <c r="I8" s="161">
        <f>W822</f>
        <v>68</v>
      </c>
      <c r="J8" s="47"/>
      <c r="N8" s="156"/>
    </row>
    <row r="9" spans="1:25" ht="25.5">
      <c r="A9" s="29"/>
      <c r="B9" s="524" t="s">
        <v>83</v>
      </c>
      <c r="C9" s="525"/>
      <c r="D9" s="526"/>
      <c r="E9" s="158">
        <f>N822</f>
        <v>2007.8777777777777</v>
      </c>
      <c r="F9" s="159"/>
      <c r="G9" s="525" t="s">
        <v>84</v>
      </c>
      <c r="H9" s="526"/>
      <c r="I9" s="162">
        <f>X822</f>
        <v>34</v>
      </c>
      <c r="J9" s="47"/>
      <c r="N9" s="156"/>
    </row>
    <row r="10" spans="1:25" ht="25.5">
      <c r="B10" s="529" t="s">
        <v>85</v>
      </c>
      <c r="C10" s="527"/>
      <c r="D10" s="528"/>
      <c r="E10" s="158">
        <f>COUNTA(C17,C64,C94,C144,C191,C254,C318,C392,C442,C489,C522,C572,C609,C663,C709,C753,C786)</f>
        <v>17</v>
      </c>
      <c r="F10" s="159"/>
      <c r="G10" s="149"/>
      <c r="H10" s="149"/>
      <c r="I10" s="150"/>
      <c r="J10" s="47"/>
      <c r="N10" s="156"/>
    </row>
    <row r="11" spans="1:25" ht="25.5">
      <c r="B11" s="157"/>
      <c r="C11" s="527" t="s">
        <v>86</v>
      </c>
      <c r="D11" s="528"/>
      <c r="E11" s="158">
        <f>J822</f>
        <v>28</v>
      </c>
      <c r="F11" s="159"/>
      <c r="G11" s="159"/>
      <c r="H11" s="159"/>
      <c r="I11" s="150"/>
      <c r="J11" s="47"/>
      <c r="M11" s="48"/>
      <c r="N11" s="156"/>
      <c r="U11" s="48"/>
    </row>
    <row r="12" spans="1:25" ht="25.5">
      <c r="B12" s="524" t="s">
        <v>87</v>
      </c>
      <c r="C12" s="525"/>
      <c r="D12" s="526"/>
      <c r="E12" s="158">
        <f>E822</f>
        <v>737</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8776</v>
      </c>
      <c r="D17" s="39">
        <v>1</v>
      </c>
      <c r="E17" s="39" t="s">
        <v>8777</v>
      </c>
      <c r="F17" s="165">
        <v>360</v>
      </c>
      <c r="G17" s="181">
        <f>F17/$G$15</f>
        <v>72</v>
      </c>
      <c r="H17" s="182">
        <f t="shared" ref="H17:H61" si="0">F17/$H$15</f>
        <v>200</v>
      </c>
      <c r="I17" s="182">
        <f t="shared" ref="I17:I61" si="1">H17/$I$15</f>
        <v>6.6666666666666666E-2</v>
      </c>
      <c r="J17" s="166" t="s">
        <v>8778</v>
      </c>
      <c r="K17" s="166" t="s">
        <v>8778</v>
      </c>
      <c r="L17" s="166"/>
      <c r="M17" s="167">
        <f>SUM(H17:H25)</f>
        <v>3574.9999999999995</v>
      </c>
      <c r="N17" s="52">
        <f>M17/$N$15</f>
        <v>71.499999999999986</v>
      </c>
      <c r="O17" s="53" t="s">
        <v>8779</v>
      </c>
      <c r="P17" s="54" t="s">
        <v>178</v>
      </c>
      <c r="Q17" s="54" t="s">
        <v>8780</v>
      </c>
      <c r="R17" s="54" t="s">
        <v>8781</v>
      </c>
      <c r="S17" s="54"/>
      <c r="T17" s="58"/>
      <c r="U17" s="183">
        <f t="shared" ref="U17:U61" si="2">H17/$U$15</f>
        <v>0.13333333333333333</v>
      </c>
      <c r="V17" s="168">
        <f>SUM(U17:U25)</f>
        <v>2.3833333333333333</v>
      </c>
      <c r="W17" s="59" t="str">
        <f>IF(V17&lt;1,"0",IF(V17&lt;5,"2",IF(V17&gt;=5,"6")))</f>
        <v>2</v>
      </c>
      <c r="X17" s="574">
        <f>K63/$X$15</f>
        <v>1</v>
      </c>
      <c r="Y17" s="60">
        <f>W17/2</f>
        <v>1</v>
      </c>
    </row>
    <row r="18" spans="2:25" ht="18.75" customHeight="1">
      <c r="B18" s="569"/>
      <c r="C18" s="572"/>
      <c r="D18" s="39">
        <v>2</v>
      </c>
      <c r="E18" s="39" t="s">
        <v>8782</v>
      </c>
      <c r="F18" s="165">
        <v>185</v>
      </c>
      <c r="G18" s="181">
        <f t="shared" ref="G18:G62" si="3">F18/$G$15</f>
        <v>37</v>
      </c>
      <c r="H18" s="182">
        <f t="shared" si="0"/>
        <v>102.77777777777777</v>
      </c>
      <c r="I18" s="182">
        <f t="shared" si="1"/>
        <v>3.425925925925926E-2</v>
      </c>
      <c r="J18" s="39"/>
      <c r="K18" s="153"/>
      <c r="L18" s="166"/>
      <c r="M18" s="167"/>
      <c r="N18" s="52">
        <f t="shared" ref="N18:N62" si="4">M18/$N$15</f>
        <v>0</v>
      </c>
      <c r="O18" s="53"/>
      <c r="P18" s="54"/>
      <c r="Q18" s="54"/>
      <c r="R18" s="54"/>
      <c r="S18" s="54"/>
      <c r="T18" s="58"/>
      <c r="U18" s="183">
        <f t="shared" si="2"/>
        <v>6.851851851851852E-2</v>
      </c>
      <c r="V18" s="168"/>
      <c r="W18" s="59" t="str">
        <f t="shared" ref="W18:W62" si="5">IF(V18&lt;1,"0",IF(V18&lt;5,"2",IF(V18&gt;=5,"6")))</f>
        <v>0</v>
      </c>
      <c r="X18" s="575"/>
      <c r="Y18" s="60">
        <f t="shared" ref="Y18:Y62" si="6">W18/2</f>
        <v>0</v>
      </c>
    </row>
    <row r="19" spans="2:25" ht="18.75" customHeight="1">
      <c r="B19" s="569"/>
      <c r="C19" s="572"/>
      <c r="D19" s="39">
        <v>3</v>
      </c>
      <c r="E19" s="39" t="s">
        <v>171</v>
      </c>
      <c r="F19" s="165">
        <v>2800</v>
      </c>
      <c r="G19" s="181">
        <f t="shared" si="3"/>
        <v>560</v>
      </c>
      <c r="H19" s="182">
        <f t="shared" si="0"/>
        <v>1555.5555555555554</v>
      </c>
      <c r="I19" s="182">
        <f t="shared" si="1"/>
        <v>0.51851851851851849</v>
      </c>
      <c r="J19" s="39"/>
      <c r="K19" s="153"/>
      <c r="L19" s="166"/>
      <c r="M19" s="167"/>
      <c r="N19" s="52">
        <f t="shared" si="4"/>
        <v>0</v>
      </c>
      <c r="O19" s="55"/>
      <c r="P19" s="54"/>
      <c r="Q19" s="54"/>
      <c r="R19" s="54"/>
      <c r="S19" s="54"/>
      <c r="T19" s="58"/>
      <c r="U19" s="183">
        <f t="shared" si="2"/>
        <v>1.037037037037037</v>
      </c>
      <c r="V19" s="168"/>
      <c r="W19" s="59" t="str">
        <f t="shared" si="5"/>
        <v>0</v>
      </c>
      <c r="X19" s="575"/>
      <c r="Y19" s="60">
        <f t="shared" si="6"/>
        <v>0</v>
      </c>
    </row>
    <row r="20" spans="2:25" ht="18.75" customHeight="1">
      <c r="B20" s="569"/>
      <c r="C20" s="572"/>
      <c r="D20" s="39">
        <v>4</v>
      </c>
      <c r="E20" s="39" t="s">
        <v>8783</v>
      </c>
      <c r="F20" s="165">
        <v>370</v>
      </c>
      <c r="G20" s="181">
        <f t="shared" si="3"/>
        <v>74</v>
      </c>
      <c r="H20" s="182">
        <f t="shared" si="0"/>
        <v>205.55555555555554</v>
      </c>
      <c r="I20" s="182">
        <f t="shared" si="1"/>
        <v>6.851851851851852E-2</v>
      </c>
      <c r="J20" s="39"/>
      <c r="K20" s="153"/>
      <c r="L20" s="166"/>
      <c r="M20" s="167"/>
      <c r="N20" s="52">
        <f t="shared" si="4"/>
        <v>0</v>
      </c>
      <c r="O20" s="53"/>
      <c r="P20" s="54"/>
      <c r="Q20" s="54"/>
      <c r="R20" s="54"/>
      <c r="S20" s="54"/>
      <c r="T20" s="58"/>
      <c r="U20" s="183">
        <f t="shared" si="2"/>
        <v>0.13703703703703704</v>
      </c>
      <c r="V20" s="168"/>
      <c r="W20" s="59" t="str">
        <f t="shared" si="5"/>
        <v>0</v>
      </c>
      <c r="X20" s="575"/>
      <c r="Y20" s="60">
        <f t="shared" si="6"/>
        <v>0</v>
      </c>
    </row>
    <row r="21" spans="2:25" ht="18.75" customHeight="1">
      <c r="B21" s="569"/>
      <c r="C21" s="572"/>
      <c r="D21" s="39">
        <v>5</v>
      </c>
      <c r="E21" s="39" t="s">
        <v>8784</v>
      </c>
      <c r="F21" s="165">
        <v>250</v>
      </c>
      <c r="G21" s="181">
        <f t="shared" si="3"/>
        <v>50</v>
      </c>
      <c r="H21" s="182">
        <f t="shared" si="0"/>
        <v>138.88888888888889</v>
      </c>
      <c r="I21" s="182">
        <f t="shared" si="1"/>
        <v>4.6296296296296294E-2</v>
      </c>
      <c r="J21" s="39"/>
      <c r="K21" s="153"/>
      <c r="L21" s="166"/>
      <c r="M21" s="167"/>
      <c r="N21" s="52">
        <f t="shared" si="4"/>
        <v>0</v>
      </c>
      <c r="O21" s="53"/>
      <c r="P21" s="54"/>
      <c r="Q21" s="54"/>
      <c r="R21" s="54"/>
      <c r="S21" s="54"/>
      <c r="T21" s="58"/>
      <c r="U21" s="183">
        <f t="shared" si="2"/>
        <v>9.2592592592592587E-2</v>
      </c>
      <c r="V21" s="168"/>
      <c r="W21" s="59" t="str">
        <f t="shared" si="5"/>
        <v>0</v>
      </c>
      <c r="X21" s="575"/>
      <c r="Y21" s="60">
        <f t="shared" si="6"/>
        <v>0</v>
      </c>
    </row>
    <row r="22" spans="2:25" ht="18.75" customHeight="1">
      <c r="B22" s="569"/>
      <c r="C22" s="572"/>
      <c r="D22" s="39">
        <v>6</v>
      </c>
      <c r="E22" s="39" t="s">
        <v>8785</v>
      </c>
      <c r="F22" s="165">
        <v>500</v>
      </c>
      <c r="G22" s="181">
        <f t="shared" si="3"/>
        <v>100</v>
      </c>
      <c r="H22" s="182">
        <f t="shared" si="0"/>
        <v>277.77777777777777</v>
      </c>
      <c r="I22" s="182">
        <f t="shared" si="1"/>
        <v>9.2592592592592587E-2</v>
      </c>
      <c r="J22" s="39"/>
      <c r="K22" s="153"/>
      <c r="L22" s="166"/>
      <c r="M22" s="167"/>
      <c r="N22" s="52">
        <f t="shared" si="4"/>
        <v>0</v>
      </c>
      <c r="O22" s="53"/>
      <c r="P22" s="54"/>
      <c r="Q22" s="54"/>
      <c r="R22" s="54"/>
      <c r="S22" s="54"/>
      <c r="T22" s="58"/>
      <c r="U22" s="183">
        <f t="shared" si="2"/>
        <v>0.18518518518518517</v>
      </c>
      <c r="V22" s="168"/>
      <c r="W22" s="59" t="str">
        <f t="shared" si="5"/>
        <v>0</v>
      </c>
      <c r="X22" s="575"/>
      <c r="Y22" s="60">
        <f t="shared" si="6"/>
        <v>0</v>
      </c>
    </row>
    <row r="23" spans="2:25" ht="18.75" customHeight="1">
      <c r="B23" s="569"/>
      <c r="C23" s="572"/>
      <c r="D23" s="39">
        <v>7</v>
      </c>
      <c r="E23" s="39" t="s">
        <v>8786</v>
      </c>
      <c r="F23" s="165">
        <v>300</v>
      </c>
      <c r="G23" s="181">
        <f t="shared" si="3"/>
        <v>60</v>
      </c>
      <c r="H23" s="182">
        <f t="shared" si="0"/>
        <v>166.66666666666666</v>
      </c>
      <c r="I23" s="182">
        <f t="shared" si="1"/>
        <v>5.5555555555555552E-2</v>
      </c>
      <c r="J23" s="39"/>
      <c r="K23" s="153"/>
      <c r="L23" s="166"/>
      <c r="M23" s="167"/>
      <c r="N23" s="52">
        <f t="shared" si="4"/>
        <v>0</v>
      </c>
      <c r="O23" s="53"/>
      <c r="P23" s="54"/>
      <c r="Q23" s="54"/>
      <c r="R23" s="54"/>
      <c r="S23" s="54"/>
      <c r="T23" s="58"/>
      <c r="U23" s="183">
        <f t="shared" si="2"/>
        <v>0.1111111111111111</v>
      </c>
      <c r="V23" s="168"/>
      <c r="W23" s="59" t="str">
        <f t="shared" si="5"/>
        <v>0</v>
      </c>
      <c r="X23" s="575"/>
      <c r="Y23" s="60">
        <f t="shared" si="6"/>
        <v>0</v>
      </c>
    </row>
    <row r="24" spans="2:25" ht="18.75" customHeight="1">
      <c r="B24" s="569"/>
      <c r="C24" s="572"/>
      <c r="D24" s="39">
        <v>8</v>
      </c>
      <c r="E24" s="39" t="s">
        <v>8787</v>
      </c>
      <c r="F24" s="165">
        <v>1000</v>
      </c>
      <c r="G24" s="181">
        <f t="shared" si="3"/>
        <v>200</v>
      </c>
      <c r="H24" s="182">
        <f t="shared" si="0"/>
        <v>555.55555555555554</v>
      </c>
      <c r="I24" s="182">
        <f t="shared" si="1"/>
        <v>0.18518518518518517</v>
      </c>
      <c r="J24" s="39"/>
      <c r="K24" s="153"/>
      <c r="L24" s="166"/>
      <c r="M24" s="167"/>
      <c r="N24" s="52">
        <f t="shared" si="4"/>
        <v>0</v>
      </c>
      <c r="O24" s="53"/>
      <c r="P24" s="54"/>
      <c r="Q24" s="54"/>
      <c r="R24" s="54"/>
      <c r="S24" s="54"/>
      <c r="T24" s="58"/>
      <c r="U24" s="183">
        <f t="shared" si="2"/>
        <v>0.37037037037037035</v>
      </c>
      <c r="V24" s="168"/>
      <c r="W24" s="59" t="str">
        <f t="shared" si="5"/>
        <v>0</v>
      </c>
      <c r="X24" s="575"/>
      <c r="Y24" s="60">
        <f t="shared" si="6"/>
        <v>0</v>
      </c>
    </row>
    <row r="25" spans="2:25" ht="18.75" customHeight="1">
      <c r="B25" s="569"/>
      <c r="C25" s="572"/>
      <c r="D25" s="39">
        <v>9</v>
      </c>
      <c r="E25" s="39" t="s">
        <v>8788</v>
      </c>
      <c r="F25" s="165">
        <v>670</v>
      </c>
      <c r="G25" s="181">
        <f t="shared" si="3"/>
        <v>134</v>
      </c>
      <c r="H25" s="182">
        <f t="shared" si="0"/>
        <v>372.22222222222223</v>
      </c>
      <c r="I25" s="182">
        <f t="shared" si="1"/>
        <v>0.12407407407407407</v>
      </c>
      <c r="J25" s="39"/>
      <c r="K25" s="153"/>
      <c r="L25" s="166"/>
      <c r="M25" s="167"/>
      <c r="N25" s="52">
        <f t="shared" si="4"/>
        <v>0</v>
      </c>
      <c r="O25" s="53"/>
      <c r="P25" s="54"/>
      <c r="Q25" s="54"/>
      <c r="R25" s="54"/>
      <c r="S25" s="54"/>
      <c r="T25" s="58"/>
      <c r="U25" s="183">
        <f t="shared" si="2"/>
        <v>0.24814814814814815</v>
      </c>
      <c r="V25" s="168"/>
      <c r="W25" s="59" t="str">
        <f t="shared" si="5"/>
        <v>0</v>
      </c>
      <c r="X25" s="575"/>
      <c r="Y25" s="60">
        <f t="shared" si="6"/>
        <v>0</v>
      </c>
    </row>
    <row r="26" spans="2:25" ht="18.75" customHeight="1">
      <c r="B26" s="569"/>
      <c r="C26" s="572"/>
      <c r="D26" s="39"/>
      <c r="E26" s="39"/>
      <c r="F26" s="165"/>
      <c r="G26" s="181">
        <f t="shared" si="3"/>
        <v>0</v>
      </c>
      <c r="H26" s="182">
        <f t="shared" si="0"/>
        <v>0</v>
      </c>
      <c r="I26" s="182">
        <f t="shared" si="1"/>
        <v>0</v>
      </c>
      <c r="J26" s="39"/>
      <c r="K26" s="153"/>
      <c r="L26" s="166"/>
      <c r="M26" s="167"/>
      <c r="N26" s="52">
        <f t="shared" si="4"/>
        <v>0</v>
      </c>
      <c r="O26" s="53"/>
      <c r="P26" s="54"/>
      <c r="Q26" s="54"/>
      <c r="R26" s="54"/>
      <c r="S26" s="54"/>
      <c r="T26" s="58"/>
      <c r="U26" s="183">
        <f t="shared" si="2"/>
        <v>0</v>
      </c>
      <c r="V26" s="168"/>
      <c r="W26" s="59" t="str">
        <f t="shared" si="5"/>
        <v>0</v>
      </c>
      <c r="X26" s="575"/>
      <c r="Y26" s="60">
        <f t="shared" si="6"/>
        <v>0</v>
      </c>
    </row>
    <row r="27" spans="2:25" ht="18.75" customHeight="1">
      <c r="B27" s="569"/>
      <c r="C27" s="572"/>
      <c r="D27" s="39">
        <v>1</v>
      </c>
      <c r="E27" s="39" t="s">
        <v>8789</v>
      </c>
      <c r="F27" s="165">
        <v>450</v>
      </c>
      <c r="G27" s="181">
        <f t="shared" si="3"/>
        <v>90</v>
      </c>
      <c r="H27" s="182">
        <f t="shared" si="0"/>
        <v>250</v>
      </c>
      <c r="I27" s="182">
        <f t="shared" si="1"/>
        <v>8.3333333333333329E-2</v>
      </c>
      <c r="J27" s="39" t="s">
        <v>8790</v>
      </c>
      <c r="K27" s="166" t="s">
        <v>8790</v>
      </c>
      <c r="L27" s="166"/>
      <c r="M27" s="167">
        <f>SUM(H27:H41)</f>
        <v>3188.8888888888891</v>
      </c>
      <c r="N27" s="52">
        <f t="shared" si="4"/>
        <v>63.777777777777786</v>
      </c>
      <c r="O27" s="53" t="s">
        <v>8791</v>
      </c>
      <c r="P27" s="54" t="s">
        <v>178</v>
      </c>
      <c r="Q27" s="54" t="s">
        <v>8780</v>
      </c>
      <c r="R27" s="54" t="s">
        <v>8792</v>
      </c>
      <c r="S27" s="54"/>
      <c r="T27" s="58"/>
      <c r="U27" s="183">
        <f t="shared" si="2"/>
        <v>0.16666666666666666</v>
      </c>
      <c r="V27" s="168">
        <f>SUM(U27:U41)</f>
        <v>2.1259259259259258</v>
      </c>
      <c r="W27" s="59" t="str">
        <f t="shared" si="5"/>
        <v>2</v>
      </c>
      <c r="X27" s="575"/>
      <c r="Y27" s="60">
        <f t="shared" si="6"/>
        <v>1</v>
      </c>
    </row>
    <row r="28" spans="2:25" ht="18.75" customHeight="1">
      <c r="B28" s="569"/>
      <c r="C28" s="572"/>
      <c r="D28" s="39">
        <v>2</v>
      </c>
      <c r="E28" s="39" t="s">
        <v>8793</v>
      </c>
      <c r="F28" s="165">
        <v>800</v>
      </c>
      <c r="G28" s="181">
        <f t="shared" si="3"/>
        <v>160</v>
      </c>
      <c r="H28" s="182">
        <f t="shared" si="0"/>
        <v>444.44444444444446</v>
      </c>
      <c r="I28" s="182">
        <f t="shared" si="1"/>
        <v>0.14814814814814814</v>
      </c>
      <c r="J28" s="39"/>
      <c r="K28" s="153"/>
      <c r="L28" s="166"/>
      <c r="M28" s="167"/>
      <c r="N28" s="52">
        <f t="shared" si="4"/>
        <v>0</v>
      </c>
      <c r="O28" s="53"/>
      <c r="P28" s="54"/>
      <c r="Q28" s="54"/>
      <c r="R28" s="54"/>
      <c r="S28" s="54"/>
      <c r="T28" s="58"/>
      <c r="U28" s="183">
        <f t="shared" si="2"/>
        <v>0.29629629629629628</v>
      </c>
      <c r="V28" s="168"/>
      <c r="W28" s="59" t="str">
        <f t="shared" si="5"/>
        <v>0</v>
      </c>
      <c r="X28" s="575"/>
      <c r="Y28" s="60">
        <f t="shared" si="6"/>
        <v>0</v>
      </c>
    </row>
    <row r="29" spans="2:25" ht="18.75" customHeight="1">
      <c r="B29" s="569"/>
      <c r="C29" s="572"/>
      <c r="D29" s="39">
        <v>3</v>
      </c>
      <c r="E29" s="39" t="s">
        <v>8794</v>
      </c>
      <c r="F29" s="165">
        <v>600</v>
      </c>
      <c r="G29" s="181">
        <f t="shared" si="3"/>
        <v>120</v>
      </c>
      <c r="H29" s="182">
        <f t="shared" si="0"/>
        <v>333.33333333333331</v>
      </c>
      <c r="I29" s="182">
        <f t="shared" si="1"/>
        <v>0.1111111111111111</v>
      </c>
      <c r="J29" s="39"/>
      <c r="K29" s="153"/>
      <c r="L29" s="166"/>
      <c r="M29" s="167"/>
      <c r="N29" s="52">
        <f t="shared" si="4"/>
        <v>0</v>
      </c>
      <c r="O29" s="53"/>
      <c r="P29" s="54"/>
      <c r="Q29" s="54"/>
      <c r="R29" s="54"/>
      <c r="S29" s="54"/>
      <c r="T29" s="58"/>
      <c r="U29" s="183">
        <f t="shared" si="2"/>
        <v>0.22222222222222221</v>
      </c>
      <c r="V29" s="168"/>
      <c r="W29" s="59" t="str">
        <f t="shared" si="5"/>
        <v>0</v>
      </c>
      <c r="X29" s="575"/>
      <c r="Y29" s="60">
        <f t="shared" si="6"/>
        <v>0</v>
      </c>
    </row>
    <row r="30" spans="2:25" ht="18.75" customHeight="1">
      <c r="B30" s="569"/>
      <c r="C30" s="572"/>
      <c r="D30" s="39">
        <v>4</v>
      </c>
      <c r="E30" s="39" t="s">
        <v>8795</v>
      </c>
      <c r="F30" s="165">
        <v>240</v>
      </c>
      <c r="G30" s="181">
        <f t="shared" si="3"/>
        <v>48</v>
      </c>
      <c r="H30" s="182">
        <f t="shared" si="0"/>
        <v>133.33333333333334</v>
      </c>
      <c r="I30" s="182">
        <f t="shared" si="1"/>
        <v>4.4444444444444446E-2</v>
      </c>
      <c r="J30" s="39"/>
      <c r="K30" s="153"/>
      <c r="L30" s="166"/>
      <c r="M30" s="167"/>
      <c r="N30" s="52">
        <f t="shared" si="4"/>
        <v>0</v>
      </c>
      <c r="O30" s="53"/>
      <c r="P30" s="54"/>
      <c r="Q30" s="54"/>
      <c r="R30" s="54"/>
      <c r="S30" s="54"/>
      <c r="T30" s="58"/>
      <c r="U30" s="183">
        <f t="shared" si="2"/>
        <v>8.8888888888888892E-2</v>
      </c>
      <c r="V30" s="168"/>
      <c r="W30" s="59" t="str">
        <f t="shared" si="5"/>
        <v>0</v>
      </c>
      <c r="X30" s="575"/>
      <c r="Y30" s="60">
        <f t="shared" si="6"/>
        <v>0</v>
      </c>
    </row>
    <row r="31" spans="2:25" ht="18.75" customHeight="1">
      <c r="B31" s="569"/>
      <c r="C31" s="572"/>
      <c r="D31" s="39">
        <v>5</v>
      </c>
      <c r="E31" s="39" t="s">
        <v>8796</v>
      </c>
      <c r="F31" s="165">
        <v>200</v>
      </c>
      <c r="G31" s="181">
        <f t="shared" si="3"/>
        <v>40</v>
      </c>
      <c r="H31" s="182">
        <f t="shared" si="0"/>
        <v>111.11111111111111</v>
      </c>
      <c r="I31" s="182">
        <f t="shared" si="1"/>
        <v>3.7037037037037035E-2</v>
      </c>
      <c r="J31" s="39"/>
      <c r="K31" s="153"/>
      <c r="L31" s="166"/>
      <c r="M31" s="167"/>
      <c r="N31" s="52">
        <f t="shared" si="4"/>
        <v>0</v>
      </c>
      <c r="O31" s="53"/>
      <c r="P31" s="54"/>
      <c r="Q31" s="54"/>
      <c r="R31" s="54"/>
      <c r="S31" s="54"/>
      <c r="T31" s="58"/>
      <c r="U31" s="183">
        <f t="shared" si="2"/>
        <v>7.407407407407407E-2</v>
      </c>
      <c r="V31" s="168"/>
      <c r="W31" s="59" t="str">
        <f t="shared" si="5"/>
        <v>0</v>
      </c>
      <c r="X31" s="575"/>
      <c r="Y31" s="60">
        <f t="shared" si="6"/>
        <v>0</v>
      </c>
    </row>
    <row r="32" spans="2:25" ht="18.75" customHeight="1">
      <c r="B32" s="569"/>
      <c r="C32" s="572"/>
      <c r="D32" s="39">
        <v>6</v>
      </c>
      <c r="E32" s="39" t="s">
        <v>8797</v>
      </c>
      <c r="F32" s="165">
        <v>250</v>
      </c>
      <c r="G32" s="181">
        <f t="shared" si="3"/>
        <v>50</v>
      </c>
      <c r="H32" s="182">
        <f t="shared" si="0"/>
        <v>138.88888888888889</v>
      </c>
      <c r="I32" s="182">
        <f t="shared" si="1"/>
        <v>4.6296296296296294E-2</v>
      </c>
      <c r="J32" s="39"/>
      <c r="K32" s="153"/>
      <c r="L32" s="166"/>
      <c r="M32" s="167"/>
      <c r="N32" s="52">
        <f t="shared" si="4"/>
        <v>0</v>
      </c>
      <c r="O32" s="53"/>
      <c r="P32" s="54"/>
      <c r="Q32" s="54"/>
      <c r="R32" s="54"/>
      <c r="S32" s="54"/>
      <c r="T32" s="58"/>
      <c r="U32" s="183">
        <f t="shared" si="2"/>
        <v>9.2592592592592587E-2</v>
      </c>
      <c r="V32" s="168"/>
      <c r="W32" s="59" t="str">
        <f t="shared" si="5"/>
        <v>0</v>
      </c>
      <c r="X32" s="575"/>
      <c r="Y32" s="60">
        <f t="shared" si="6"/>
        <v>0</v>
      </c>
    </row>
    <row r="33" spans="2:25" ht="18.75" customHeight="1">
      <c r="B33" s="569"/>
      <c r="C33" s="572"/>
      <c r="D33" s="39">
        <v>7</v>
      </c>
      <c r="E33" s="39" t="s">
        <v>8798</v>
      </c>
      <c r="F33" s="165">
        <v>300</v>
      </c>
      <c r="G33" s="181">
        <f t="shared" si="3"/>
        <v>60</v>
      </c>
      <c r="H33" s="182">
        <f t="shared" si="0"/>
        <v>166.66666666666666</v>
      </c>
      <c r="I33" s="182">
        <f t="shared" si="1"/>
        <v>5.5555555555555552E-2</v>
      </c>
      <c r="J33" s="39"/>
      <c r="K33" s="153"/>
      <c r="L33" s="166"/>
      <c r="M33" s="167"/>
      <c r="N33" s="52">
        <f t="shared" si="4"/>
        <v>0</v>
      </c>
      <c r="O33" s="53"/>
      <c r="P33" s="54"/>
      <c r="Q33" s="54"/>
      <c r="R33" s="54"/>
      <c r="S33" s="54"/>
      <c r="T33" s="58"/>
      <c r="U33" s="183">
        <f t="shared" si="2"/>
        <v>0.1111111111111111</v>
      </c>
      <c r="V33" s="168"/>
      <c r="W33" s="59" t="str">
        <f t="shared" si="5"/>
        <v>0</v>
      </c>
      <c r="X33" s="575"/>
      <c r="Y33" s="60">
        <f t="shared" si="6"/>
        <v>0</v>
      </c>
    </row>
    <row r="34" spans="2:25" ht="18.75" customHeight="1">
      <c r="B34" s="569"/>
      <c r="C34" s="572"/>
      <c r="D34" s="39">
        <v>8</v>
      </c>
      <c r="E34" s="39" t="s">
        <v>3507</v>
      </c>
      <c r="F34" s="165">
        <v>200</v>
      </c>
      <c r="G34" s="181">
        <f t="shared" si="3"/>
        <v>40</v>
      </c>
      <c r="H34" s="182">
        <f t="shared" si="0"/>
        <v>111.11111111111111</v>
      </c>
      <c r="I34" s="182">
        <f t="shared" si="1"/>
        <v>3.7037037037037035E-2</v>
      </c>
      <c r="J34" s="39"/>
      <c r="K34" s="153"/>
      <c r="L34" s="166"/>
      <c r="M34" s="167"/>
      <c r="N34" s="52">
        <f t="shared" si="4"/>
        <v>0</v>
      </c>
      <c r="O34" s="53"/>
      <c r="P34" s="54"/>
      <c r="Q34" s="54"/>
      <c r="R34" s="54"/>
      <c r="S34" s="54"/>
      <c r="T34" s="58"/>
      <c r="U34" s="183">
        <f t="shared" si="2"/>
        <v>7.407407407407407E-2</v>
      </c>
      <c r="V34" s="168"/>
      <c r="W34" s="59" t="str">
        <f t="shared" si="5"/>
        <v>0</v>
      </c>
      <c r="X34" s="575"/>
      <c r="Y34" s="60">
        <f t="shared" si="6"/>
        <v>0</v>
      </c>
    </row>
    <row r="35" spans="2:25" ht="18.75" customHeight="1">
      <c r="B35" s="569"/>
      <c r="C35" s="572"/>
      <c r="D35" s="39">
        <v>9</v>
      </c>
      <c r="E35" s="39" t="s">
        <v>3862</v>
      </c>
      <c r="F35" s="165">
        <v>200</v>
      </c>
      <c r="G35" s="181">
        <f t="shared" si="3"/>
        <v>40</v>
      </c>
      <c r="H35" s="182">
        <f t="shared" si="0"/>
        <v>111.11111111111111</v>
      </c>
      <c r="I35" s="182">
        <f t="shared" si="1"/>
        <v>3.7037037037037035E-2</v>
      </c>
      <c r="J35" s="39"/>
      <c r="K35" s="153"/>
      <c r="L35" s="166"/>
      <c r="M35" s="167"/>
      <c r="N35" s="52">
        <f t="shared" si="4"/>
        <v>0</v>
      </c>
      <c r="O35" s="53"/>
      <c r="P35" s="54"/>
      <c r="Q35" s="54"/>
      <c r="R35" s="54"/>
      <c r="S35" s="54"/>
      <c r="T35" s="58"/>
      <c r="U35" s="183">
        <f t="shared" si="2"/>
        <v>7.407407407407407E-2</v>
      </c>
      <c r="V35" s="168"/>
      <c r="W35" s="59" t="str">
        <f t="shared" si="5"/>
        <v>0</v>
      </c>
      <c r="X35" s="575"/>
      <c r="Y35" s="60">
        <f t="shared" si="6"/>
        <v>0</v>
      </c>
    </row>
    <row r="36" spans="2:25" ht="18.75" customHeight="1">
      <c r="B36" s="569"/>
      <c r="C36" s="572"/>
      <c r="D36" s="39">
        <v>10</v>
      </c>
      <c r="E36" s="39" t="s">
        <v>8799</v>
      </c>
      <c r="F36" s="165">
        <v>300</v>
      </c>
      <c r="G36" s="181">
        <f t="shared" si="3"/>
        <v>60</v>
      </c>
      <c r="H36" s="182">
        <f t="shared" si="0"/>
        <v>166.66666666666666</v>
      </c>
      <c r="I36" s="182">
        <f t="shared" si="1"/>
        <v>5.5555555555555552E-2</v>
      </c>
      <c r="J36" s="39"/>
      <c r="K36" s="153"/>
      <c r="L36" s="166"/>
      <c r="M36" s="167"/>
      <c r="N36" s="52">
        <f t="shared" si="4"/>
        <v>0</v>
      </c>
      <c r="O36" s="53"/>
      <c r="P36" s="54"/>
      <c r="Q36" s="54"/>
      <c r="R36" s="54"/>
      <c r="S36" s="54"/>
      <c r="T36" s="58"/>
      <c r="U36" s="183">
        <f t="shared" si="2"/>
        <v>0.1111111111111111</v>
      </c>
      <c r="V36" s="168"/>
      <c r="W36" s="59" t="str">
        <f t="shared" si="5"/>
        <v>0</v>
      </c>
      <c r="X36" s="575"/>
      <c r="Y36" s="60">
        <f t="shared" si="6"/>
        <v>0</v>
      </c>
    </row>
    <row r="37" spans="2:25" ht="18.75" customHeight="1">
      <c r="B37" s="569"/>
      <c r="C37" s="572"/>
      <c r="D37" s="39">
        <v>11</v>
      </c>
      <c r="E37" s="39" t="s">
        <v>8800</v>
      </c>
      <c r="F37" s="165">
        <v>300</v>
      </c>
      <c r="G37" s="181">
        <f t="shared" si="3"/>
        <v>60</v>
      </c>
      <c r="H37" s="182">
        <f t="shared" si="0"/>
        <v>166.66666666666666</v>
      </c>
      <c r="I37" s="182">
        <f t="shared" si="1"/>
        <v>5.5555555555555552E-2</v>
      </c>
      <c r="J37" s="39"/>
      <c r="K37" s="153"/>
      <c r="L37" s="166"/>
      <c r="M37" s="167"/>
      <c r="N37" s="52">
        <f t="shared" si="4"/>
        <v>0</v>
      </c>
      <c r="O37" s="53"/>
      <c r="P37" s="54"/>
      <c r="Q37" s="54"/>
      <c r="R37" s="54"/>
      <c r="S37" s="54"/>
      <c r="T37" s="58"/>
      <c r="U37" s="183">
        <f t="shared" si="2"/>
        <v>0.1111111111111111</v>
      </c>
      <c r="V37" s="168"/>
      <c r="W37" s="59" t="str">
        <f t="shared" si="5"/>
        <v>0</v>
      </c>
      <c r="X37" s="575"/>
      <c r="Y37" s="60">
        <f t="shared" si="6"/>
        <v>0</v>
      </c>
    </row>
    <row r="38" spans="2:25" ht="18.75" customHeight="1">
      <c r="B38" s="569"/>
      <c r="C38" s="572"/>
      <c r="D38" s="39">
        <v>12</v>
      </c>
      <c r="E38" s="39" t="s">
        <v>8801</v>
      </c>
      <c r="F38" s="165">
        <v>200</v>
      </c>
      <c r="G38" s="181">
        <f t="shared" si="3"/>
        <v>40</v>
      </c>
      <c r="H38" s="182">
        <f t="shared" si="0"/>
        <v>111.11111111111111</v>
      </c>
      <c r="I38" s="182">
        <f t="shared" si="1"/>
        <v>3.7037037037037035E-2</v>
      </c>
      <c r="J38" s="39"/>
      <c r="K38" s="153"/>
      <c r="L38" s="166"/>
      <c r="M38" s="167"/>
      <c r="N38" s="52">
        <f t="shared" si="4"/>
        <v>0</v>
      </c>
      <c r="O38" s="53"/>
      <c r="P38" s="54"/>
      <c r="Q38" s="54"/>
      <c r="R38" s="54"/>
      <c r="S38" s="54"/>
      <c r="T38" s="58"/>
      <c r="U38" s="183">
        <f t="shared" si="2"/>
        <v>7.407407407407407E-2</v>
      </c>
      <c r="V38" s="168"/>
      <c r="W38" s="59" t="str">
        <f t="shared" si="5"/>
        <v>0</v>
      </c>
      <c r="X38" s="575"/>
      <c r="Y38" s="60">
        <f t="shared" si="6"/>
        <v>0</v>
      </c>
    </row>
    <row r="39" spans="2:25" ht="18.75" customHeight="1">
      <c r="B39" s="569"/>
      <c r="C39" s="572"/>
      <c r="D39" s="39">
        <v>13</v>
      </c>
      <c r="E39" s="39" t="s">
        <v>8802</v>
      </c>
      <c r="F39" s="165">
        <v>300</v>
      </c>
      <c r="G39" s="181">
        <f t="shared" si="3"/>
        <v>60</v>
      </c>
      <c r="H39" s="182">
        <f t="shared" si="0"/>
        <v>166.66666666666666</v>
      </c>
      <c r="I39" s="182">
        <f t="shared" si="1"/>
        <v>5.5555555555555552E-2</v>
      </c>
      <c r="J39" s="39"/>
      <c r="K39" s="153"/>
      <c r="L39" s="166"/>
      <c r="M39" s="167"/>
      <c r="N39" s="52">
        <f t="shared" si="4"/>
        <v>0</v>
      </c>
      <c r="O39" s="53"/>
      <c r="P39" s="54"/>
      <c r="Q39" s="54"/>
      <c r="R39" s="54"/>
      <c r="S39" s="54"/>
      <c r="T39" s="58"/>
      <c r="U39" s="183">
        <f t="shared" si="2"/>
        <v>0.1111111111111111</v>
      </c>
      <c r="V39" s="168"/>
      <c r="W39" s="59" t="str">
        <f t="shared" si="5"/>
        <v>0</v>
      </c>
      <c r="X39" s="575"/>
      <c r="Y39" s="60">
        <f t="shared" si="6"/>
        <v>0</v>
      </c>
    </row>
    <row r="40" spans="2:25" ht="18.75" customHeight="1">
      <c r="B40" s="569"/>
      <c r="C40" s="572"/>
      <c r="D40" s="39">
        <v>14</v>
      </c>
      <c r="E40" s="39" t="s">
        <v>8803</v>
      </c>
      <c r="F40" s="165">
        <v>400</v>
      </c>
      <c r="G40" s="181">
        <f t="shared" si="3"/>
        <v>80</v>
      </c>
      <c r="H40" s="182">
        <f t="shared" si="0"/>
        <v>222.22222222222223</v>
      </c>
      <c r="I40" s="182">
        <f t="shared" si="1"/>
        <v>7.407407407407407E-2</v>
      </c>
      <c r="J40" s="39"/>
      <c r="K40" s="153"/>
      <c r="L40" s="166"/>
      <c r="M40" s="167"/>
      <c r="N40" s="52">
        <f t="shared" si="4"/>
        <v>0</v>
      </c>
      <c r="O40" s="53"/>
      <c r="P40" s="54"/>
      <c r="Q40" s="54"/>
      <c r="R40" s="54"/>
      <c r="S40" s="54"/>
      <c r="T40" s="58"/>
      <c r="U40" s="183">
        <f t="shared" si="2"/>
        <v>0.14814814814814814</v>
      </c>
      <c r="V40" s="168"/>
      <c r="W40" s="59" t="str">
        <f t="shared" si="5"/>
        <v>0</v>
      </c>
      <c r="X40" s="575"/>
      <c r="Y40" s="60">
        <f t="shared" si="6"/>
        <v>0</v>
      </c>
    </row>
    <row r="41" spans="2:25" ht="18.75" customHeight="1">
      <c r="B41" s="569"/>
      <c r="C41" s="572"/>
      <c r="D41" s="39">
        <v>15</v>
      </c>
      <c r="E41" s="39" t="s">
        <v>8804</v>
      </c>
      <c r="F41" s="165">
        <v>1000</v>
      </c>
      <c r="G41" s="181">
        <f t="shared" si="3"/>
        <v>200</v>
      </c>
      <c r="H41" s="182">
        <f t="shared" si="0"/>
        <v>555.55555555555554</v>
      </c>
      <c r="I41" s="182">
        <f t="shared" si="1"/>
        <v>0.18518518518518517</v>
      </c>
      <c r="J41" s="39" t="s">
        <v>8805</v>
      </c>
      <c r="K41" s="153"/>
      <c r="L41" s="166"/>
      <c r="M41" s="167"/>
      <c r="N41" s="52">
        <f t="shared" si="4"/>
        <v>0</v>
      </c>
      <c r="O41" s="53"/>
      <c r="P41" s="54"/>
      <c r="Q41" s="54"/>
      <c r="R41" s="54"/>
      <c r="S41" s="54"/>
      <c r="T41" s="58"/>
      <c r="U41" s="183">
        <f t="shared" si="2"/>
        <v>0.37037037037037035</v>
      </c>
      <c r="V41" s="168"/>
      <c r="W41" s="59" t="str">
        <f t="shared" si="5"/>
        <v>0</v>
      </c>
      <c r="X41" s="575"/>
      <c r="Y41" s="60">
        <f t="shared" si="6"/>
        <v>0</v>
      </c>
    </row>
    <row r="42" spans="2:25" ht="18.75" customHeight="1">
      <c r="B42" s="569"/>
      <c r="C42" s="572"/>
      <c r="D42" s="39"/>
      <c r="E42" s="39"/>
      <c r="F42" s="165"/>
      <c r="G42" s="181">
        <f t="shared" si="3"/>
        <v>0</v>
      </c>
      <c r="H42" s="182">
        <f t="shared" si="0"/>
        <v>0</v>
      </c>
      <c r="I42" s="182">
        <f t="shared" si="1"/>
        <v>0</v>
      </c>
      <c r="J42" s="39"/>
      <c r="K42" s="153"/>
      <c r="L42" s="166"/>
      <c r="M42" s="167"/>
      <c r="N42" s="52">
        <f t="shared" si="4"/>
        <v>0</v>
      </c>
      <c r="O42" s="53"/>
      <c r="P42" s="54"/>
      <c r="Q42" s="54"/>
      <c r="R42" s="54"/>
      <c r="S42" s="54"/>
      <c r="T42" s="58"/>
      <c r="U42" s="183">
        <f t="shared" si="2"/>
        <v>0</v>
      </c>
      <c r="V42" s="168"/>
      <c r="W42" s="59" t="str">
        <f t="shared" si="5"/>
        <v>0</v>
      </c>
      <c r="X42" s="575"/>
      <c r="Y42" s="60">
        <f t="shared" si="6"/>
        <v>0</v>
      </c>
    </row>
    <row r="43" spans="2:25" ht="33" customHeight="1">
      <c r="B43" s="569"/>
      <c r="C43" s="572"/>
      <c r="D43" s="39">
        <v>1</v>
      </c>
      <c r="E43" s="326" t="s">
        <v>8806</v>
      </c>
      <c r="F43" s="165">
        <v>1500</v>
      </c>
      <c r="G43" s="181">
        <f t="shared" si="3"/>
        <v>300</v>
      </c>
      <c r="H43" s="182">
        <f t="shared" si="0"/>
        <v>833.33333333333326</v>
      </c>
      <c r="I43" s="182">
        <f t="shared" si="1"/>
        <v>0.27777777777777773</v>
      </c>
      <c r="J43" s="39"/>
      <c r="K43" s="166" t="s">
        <v>8807</v>
      </c>
      <c r="L43" s="166"/>
      <c r="M43" s="167">
        <f>SUM(H43:H60)</f>
        <v>3673.8888888888891</v>
      </c>
      <c r="N43" s="52">
        <f t="shared" si="4"/>
        <v>73.477777777777789</v>
      </c>
      <c r="O43" s="53" t="s">
        <v>8808</v>
      </c>
      <c r="P43" s="54" t="s">
        <v>178</v>
      </c>
      <c r="Q43" s="54" t="s">
        <v>8780</v>
      </c>
      <c r="R43" s="54" t="s">
        <v>8781</v>
      </c>
      <c r="S43" s="54"/>
      <c r="T43" s="58" t="s">
        <v>8809</v>
      </c>
      <c r="U43" s="183">
        <f t="shared" si="2"/>
        <v>0.55555555555555547</v>
      </c>
      <c r="V43" s="168">
        <f>SUM(U43:U60)</f>
        <v>2.449259259259259</v>
      </c>
      <c r="W43" s="59" t="str">
        <f t="shared" si="5"/>
        <v>2</v>
      </c>
      <c r="X43" s="575"/>
      <c r="Y43" s="60">
        <f>W43/2</f>
        <v>1</v>
      </c>
    </row>
    <row r="44" spans="2:25" ht="18.75" customHeight="1">
      <c r="B44" s="569"/>
      <c r="C44" s="572"/>
      <c r="D44" s="39">
        <v>2</v>
      </c>
      <c r="E44" s="39" t="s">
        <v>8810</v>
      </c>
      <c r="F44" s="165">
        <v>300</v>
      </c>
      <c r="G44" s="181">
        <f t="shared" si="3"/>
        <v>60</v>
      </c>
      <c r="H44" s="182">
        <f t="shared" si="0"/>
        <v>166.66666666666666</v>
      </c>
      <c r="I44" s="182">
        <f t="shared" si="1"/>
        <v>5.5555555555555552E-2</v>
      </c>
      <c r="J44" s="39"/>
      <c r="K44" s="153"/>
      <c r="L44" s="166"/>
      <c r="M44" s="167"/>
      <c r="N44" s="52">
        <f t="shared" si="4"/>
        <v>0</v>
      </c>
      <c r="O44" s="53"/>
      <c r="P44" s="54"/>
      <c r="Q44" s="54"/>
      <c r="R44" s="54"/>
      <c r="S44" s="54"/>
      <c r="T44" s="58"/>
      <c r="U44" s="183">
        <f t="shared" si="2"/>
        <v>0.1111111111111111</v>
      </c>
      <c r="V44" s="168"/>
      <c r="W44" s="59" t="str">
        <f t="shared" si="5"/>
        <v>0</v>
      </c>
      <c r="X44" s="575"/>
      <c r="Y44" s="60">
        <f t="shared" si="6"/>
        <v>0</v>
      </c>
    </row>
    <row r="45" spans="2:25" ht="18.75" customHeight="1">
      <c r="B45" s="569"/>
      <c r="C45" s="572"/>
      <c r="D45" s="39">
        <v>3</v>
      </c>
      <c r="E45" s="39" t="s">
        <v>8811</v>
      </c>
      <c r="F45" s="165">
        <v>400</v>
      </c>
      <c r="G45" s="181">
        <f t="shared" si="3"/>
        <v>80</v>
      </c>
      <c r="H45" s="182">
        <f t="shared" si="0"/>
        <v>222.22222222222223</v>
      </c>
      <c r="I45" s="182">
        <f t="shared" si="1"/>
        <v>7.407407407407407E-2</v>
      </c>
      <c r="J45" s="39"/>
      <c r="K45" s="153"/>
      <c r="L45" s="166"/>
      <c r="M45" s="167"/>
      <c r="N45" s="52">
        <f t="shared" si="4"/>
        <v>0</v>
      </c>
      <c r="O45" s="53"/>
      <c r="P45" s="54"/>
      <c r="Q45" s="54"/>
      <c r="R45" s="54"/>
      <c r="S45" s="54"/>
      <c r="T45" s="58"/>
      <c r="U45" s="183">
        <f t="shared" si="2"/>
        <v>0.14814814814814814</v>
      </c>
      <c r="V45" s="168"/>
      <c r="W45" s="59" t="str">
        <f t="shared" si="5"/>
        <v>0</v>
      </c>
      <c r="X45" s="575"/>
      <c r="Y45" s="60">
        <f t="shared" si="6"/>
        <v>0</v>
      </c>
    </row>
    <row r="46" spans="2:25" ht="18.75" customHeight="1">
      <c r="B46" s="569"/>
      <c r="C46" s="572"/>
      <c r="D46" s="39">
        <v>4</v>
      </c>
      <c r="E46" s="39" t="s">
        <v>8812</v>
      </c>
      <c r="F46" s="165">
        <v>300</v>
      </c>
      <c r="G46" s="181">
        <f t="shared" si="3"/>
        <v>60</v>
      </c>
      <c r="H46" s="182">
        <f t="shared" si="0"/>
        <v>166.66666666666666</v>
      </c>
      <c r="I46" s="182">
        <f t="shared" si="1"/>
        <v>5.5555555555555552E-2</v>
      </c>
      <c r="J46" s="39"/>
      <c r="K46" s="153"/>
      <c r="L46" s="166"/>
      <c r="M46" s="167"/>
      <c r="N46" s="52">
        <f t="shared" si="4"/>
        <v>0</v>
      </c>
      <c r="O46" s="53"/>
      <c r="P46" s="54"/>
      <c r="Q46" s="54"/>
      <c r="R46" s="54"/>
      <c r="S46" s="54"/>
      <c r="T46" s="58"/>
      <c r="U46" s="183">
        <f t="shared" si="2"/>
        <v>0.1111111111111111</v>
      </c>
      <c r="V46" s="168"/>
      <c r="W46" s="59" t="str">
        <f t="shared" si="5"/>
        <v>0</v>
      </c>
      <c r="X46" s="575"/>
      <c r="Y46" s="60">
        <f t="shared" si="6"/>
        <v>0</v>
      </c>
    </row>
    <row r="47" spans="2:25" ht="18.75" customHeight="1">
      <c r="B47" s="569"/>
      <c r="C47" s="572"/>
      <c r="D47" s="39">
        <v>5</v>
      </c>
      <c r="E47" s="39" t="s">
        <v>496</v>
      </c>
      <c r="F47" s="165">
        <v>400</v>
      </c>
      <c r="G47" s="181">
        <f t="shared" si="3"/>
        <v>80</v>
      </c>
      <c r="H47" s="182">
        <f t="shared" si="0"/>
        <v>222.22222222222223</v>
      </c>
      <c r="I47" s="182">
        <f t="shared" si="1"/>
        <v>7.407407407407407E-2</v>
      </c>
      <c r="J47" s="40"/>
      <c r="K47" s="153"/>
      <c r="L47" s="166"/>
      <c r="M47" s="167"/>
      <c r="N47" s="52">
        <f t="shared" si="4"/>
        <v>0</v>
      </c>
      <c r="O47" s="53"/>
      <c r="P47" s="54"/>
      <c r="Q47" s="54"/>
      <c r="R47" s="54"/>
      <c r="S47" s="54"/>
      <c r="T47" s="58"/>
      <c r="U47" s="183">
        <f t="shared" si="2"/>
        <v>0.14814814814814814</v>
      </c>
      <c r="V47" s="168"/>
      <c r="W47" s="59" t="str">
        <f t="shared" si="5"/>
        <v>0</v>
      </c>
      <c r="X47" s="575"/>
      <c r="Y47" s="60">
        <f t="shared" si="6"/>
        <v>0</v>
      </c>
    </row>
    <row r="48" spans="2:25" ht="18.75" customHeight="1">
      <c r="B48" s="569"/>
      <c r="C48" s="572"/>
      <c r="D48" s="39">
        <v>6</v>
      </c>
      <c r="E48" s="40" t="s">
        <v>664</v>
      </c>
      <c r="F48" s="165">
        <v>200</v>
      </c>
      <c r="G48" s="181">
        <f t="shared" si="3"/>
        <v>40</v>
      </c>
      <c r="H48" s="182">
        <f t="shared" si="0"/>
        <v>111.11111111111111</v>
      </c>
      <c r="I48" s="182">
        <f t="shared" si="1"/>
        <v>3.7037037037037035E-2</v>
      </c>
      <c r="J48" s="39"/>
      <c r="K48" s="153"/>
      <c r="L48" s="166"/>
      <c r="M48" s="167"/>
      <c r="N48" s="52">
        <f t="shared" si="4"/>
        <v>0</v>
      </c>
      <c r="O48" s="53"/>
      <c r="P48" s="54"/>
      <c r="Q48" s="54"/>
      <c r="R48" s="54"/>
      <c r="S48" s="54"/>
      <c r="T48" s="58"/>
      <c r="U48" s="183">
        <f t="shared" si="2"/>
        <v>7.407407407407407E-2</v>
      </c>
      <c r="V48" s="168"/>
      <c r="W48" s="59" t="str">
        <f t="shared" si="5"/>
        <v>0</v>
      </c>
      <c r="X48" s="575"/>
      <c r="Y48" s="60">
        <f t="shared" si="6"/>
        <v>0</v>
      </c>
    </row>
    <row r="49" spans="2:25" ht="18.75" customHeight="1">
      <c r="B49" s="569"/>
      <c r="C49" s="572"/>
      <c r="D49" s="39">
        <v>7</v>
      </c>
      <c r="E49" s="39" t="s">
        <v>7581</v>
      </c>
      <c r="F49" s="165">
        <v>150</v>
      </c>
      <c r="G49" s="181">
        <f t="shared" si="3"/>
        <v>30</v>
      </c>
      <c r="H49" s="182">
        <f t="shared" si="0"/>
        <v>83.333333333333329</v>
      </c>
      <c r="I49" s="182">
        <f t="shared" si="1"/>
        <v>2.7777777777777776E-2</v>
      </c>
      <c r="J49" s="39"/>
      <c r="K49" s="153"/>
      <c r="L49" s="166"/>
      <c r="M49" s="167"/>
      <c r="N49" s="52">
        <f t="shared" si="4"/>
        <v>0</v>
      </c>
      <c r="O49" s="53"/>
      <c r="P49" s="54"/>
      <c r="Q49" s="54"/>
      <c r="R49" s="54"/>
      <c r="S49" s="54"/>
      <c r="T49" s="58"/>
      <c r="U49" s="183">
        <f t="shared" si="2"/>
        <v>5.5555555555555552E-2</v>
      </c>
      <c r="V49" s="168"/>
      <c r="W49" s="59" t="str">
        <f t="shared" si="5"/>
        <v>0</v>
      </c>
      <c r="X49" s="575"/>
      <c r="Y49" s="60">
        <f t="shared" si="6"/>
        <v>0</v>
      </c>
    </row>
    <row r="50" spans="2:25" ht="18.75" customHeight="1">
      <c r="B50" s="569"/>
      <c r="C50" s="572"/>
      <c r="D50" s="39">
        <v>8</v>
      </c>
      <c r="E50" s="39" t="s">
        <v>8813</v>
      </c>
      <c r="F50" s="165">
        <v>1553</v>
      </c>
      <c r="G50" s="181">
        <f t="shared" si="3"/>
        <v>310.60000000000002</v>
      </c>
      <c r="H50" s="182">
        <f t="shared" si="0"/>
        <v>862.77777777777771</v>
      </c>
      <c r="I50" s="182">
        <f t="shared" si="1"/>
        <v>0.28759259259259257</v>
      </c>
      <c r="J50" s="39"/>
      <c r="K50" s="153"/>
      <c r="L50" s="166"/>
      <c r="M50" s="167"/>
      <c r="N50" s="52">
        <f t="shared" si="4"/>
        <v>0</v>
      </c>
      <c r="O50" s="53"/>
      <c r="P50" s="54"/>
      <c r="Q50" s="54"/>
      <c r="R50" s="54"/>
      <c r="S50" s="54"/>
      <c r="T50" s="58"/>
      <c r="U50" s="183">
        <f t="shared" si="2"/>
        <v>0.57518518518518513</v>
      </c>
      <c r="V50" s="168"/>
      <c r="W50" s="59" t="str">
        <f t="shared" si="5"/>
        <v>0</v>
      </c>
      <c r="X50" s="575"/>
      <c r="Y50" s="60">
        <f t="shared" si="6"/>
        <v>0</v>
      </c>
    </row>
    <row r="51" spans="2:25" ht="18.75" customHeight="1">
      <c r="B51" s="569"/>
      <c r="C51" s="572"/>
      <c r="D51" s="39">
        <v>9</v>
      </c>
      <c r="E51" s="39" t="s">
        <v>8814</v>
      </c>
      <c r="F51" s="165">
        <v>300</v>
      </c>
      <c r="G51" s="181">
        <f t="shared" si="3"/>
        <v>60</v>
      </c>
      <c r="H51" s="182">
        <f t="shared" si="0"/>
        <v>166.66666666666666</v>
      </c>
      <c r="I51" s="182">
        <f t="shared" si="1"/>
        <v>5.5555555555555552E-2</v>
      </c>
      <c r="J51" s="39"/>
      <c r="K51" s="153"/>
      <c r="L51" s="166"/>
      <c r="M51" s="167"/>
      <c r="N51" s="52">
        <f t="shared" si="4"/>
        <v>0</v>
      </c>
      <c r="O51" s="53"/>
      <c r="P51" s="54"/>
      <c r="Q51" s="54"/>
      <c r="R51" s="54"/>
      <c r="S51" s="54"/>
      <c r="T51" s="58"/>
      <c r="U51" s="183">
        <f t="shared" si="2"/>
        <v>0.1111111111111111</v>
      </c>
      <c r="V51" s="168"/>
      <c r="W51" s="59" t="str">
        <f t="shared" si="5"/>
        <v>0</v>
      </c>
      <c r="X51" s="575"/>
      <c r="Y51" s="60">
        <f t="shared" si="6"/>
        <v>0</v>
      </c>
    </row>
    <row r="52" spans="2:25" ht="18.75" customHeight="1">
      <c r="B52" s="569"/>
      <c r="C52" s="572"/>
      <c r="D52" s="39">
        <v>10</v>
      </c>
      <c r="E52" s="39" t="s">
        <v>8815</v>
      </c>
      <c r="F52" s="165">
        <v>200</v>
      </c>
      <c r="G52" s="181">
        <f t="shared" si="3"/>
        <v>40</v>
      </c>
      <c r="H52" s="182">
        <f t="shared" si="0"/>
        <v>111.11111111111111</v>
      </c>
      <c r="I52" s="182">
        <f t="shared" si="1"/>
        <v>3.7037037037037035E-2</v>
      </c>
      <c r="J52" s="39"/>
      <c r="K52" s="39"/>
      <c r="L52" s="166"/>
      <c r="M52" s="167"/>
      <c r="N52" s="52">
        <f t="shared" si="4"/>
        <v>0</v>
      </c>
      <c r="O52" s="53"/>
      <c r="P52" s="54"/>
      <c r="Q52" s="54"/>
      <c r="R52" s="54"/>
      <c r="S52" s="54"/>
      <c r="T52" s="58"/>
      <c r="U52" s="183">
        <f t="shared" si="2"/>
        <v>7.407407407407407E-2</v>
      </c>
      <c r="V52" s="168"/>
      <c r="W52" s="59" t="str">
        <f t="shared" si="5"/>
        <v>0</v>
      </c>
      <c r="X52" s="575"/>
      <c r="Y52" s="60">
        <f t="shared" si="6"/>
        <v>0</v>
      </c>
    </row>
    <row r="53" spans="2:25" ht="18.75" customHeight="1">
      <c r="B53" s="569"/>
      <c r="C53" s="572"/>
      <c r="D53" s="39">
        <v>11</v>
      </c>
      <c r="E53" s="39" t="s">
        <v>4846</v>
      </c>
      <c r="F53" s="165">
        <v>200</v>
      </c>
      <c r="G53" s="181">
        <f t="shared" si="3"/>
        <v>40</v>
      </c>
      <c r="H53" s="182">
        <f t="shared" si="0"/>
        <v>111.11111111111111</v>
      </c>
      <c r="I53" s="182">
        <f t="shared" si="1"/>
        <v>3.7037037037037035E-2</v>
      </c>
      <c r="J53" s="39"/>
      <c r="K53" s="153"/>
      <c r="L53" s="166"/>
      <c r="M53" s="167"/>
      <c r="N53" s="52">
        <f t="shared" si="4"/>
        <v>0</v>
      </c>
      <c r="O53" s="53"/>
      <c r="P53" s="54"/>
      <c r="Q53" s="54"/>
      <c r="R53" s="54"/>
      <c r="S53" s="54"/>
      <c r="T53" s="58"/>
      <c r="U53" s="183">
        <f t="shared" si="2"/>
        <v>7.407407407407407E-2</v>
      </c>
      <c r="V53" s="168"/>
      <c r="W53" s="59" t="str">
        <f t="shared" si="5"/>
        <v>0</v>
      </c>
      <c r="X53" s="575"/>
      <c r="Y53" s="60">
        <f t="shared" si="6"/>
        <v>0</v>
      </c>
    </row>
    <row r="54" spans="2:25" ht="18.75" customHeight="1">
      <c r="B54" s="569"/>
      <c r="C54" s="572"/>
      <c r="D54" s="39">
        <v>12</v>
      </c>
      <c r="E54" s="39" t="s">
        <v>3925</v>
      </c>
      <c r="F54" s="165">
        <v>200</v>
      </c>
      <c r="G54" s="181">
        <f t="shared" si="3"/>
        <v>40</v>
      </c>
      <c r="H54" s="182">
        <f t="shared" si="0"/>
        <v>111.11111111111111</v>
      </c>
      <c r="I54" s="182">
        <f t="shared" si="1"/>
        <v>3.7037037037037035E-2</v>
      </c>
      <c r="J54" s="39"/>
      <c r="K54" s="153"/>
      <c r="L54" s="166"/>
      <c r="M54" s="167"/>
      <c r="N54" s="52">
        <f t="shared" si="4"/>
        <v>0</v>
      </c>
      <c r="O54" s="53"/>
      <c r="P54" s="54"/>
      <c r="Q54" s="54"/>
      <c r="R54" s="54"/>
      <c r="S54" s="54"/>
      <c r="T54" s="58"/>
      <c r="U54" s="183">
        <f t="shared" si="2"/>
        <v>7.407407407407407E-2</v>
      </c>
      <c r="V54" s="168"/>
      <c r="W54" s="59" t="str">
        <f t="shared" si="5"/>
        <v>0</v>
      </c>
      <c r="X54" s="575"/>
      <c r="Y54" s="60">
        <f t="shared" si="6"/>
        <v>0</v>
      </c>
    </row>
    <row r="55" spans="2:25" ht="18.75" customHeight="1">
      <c r="B55" s="569"/>
      <c r="C55" s="572"/>
      <c r="D55" s="39">
        <v>13</v>
      </c>
      <c r="E55" s="39" t="s">
        <v>8816</v>
      </c>
      <c r="F55" s="165">
        <v>150</v>
      </c>
      <c r="G55" s="181">
        <f t="shared" si="3"/>
        <v>30</v>
      </c>
      <c r="H55" s="182">
        <f t="shared" si="0"/>
        <v>83.333333333333329</v>
      </c>
      <c r="I55" s="182">
        <f t="shared" si="1"/>
        <v>2.7777777777777776E-2</v>
      </c>
      <c r="J55" s="39"/>
      <c r="K55" s="153"/>
      <c r="L55" s="166"/>
      <c r="M55" s="167"/>
      <c r="N55" s="52">
        <f t="shared" si="4"/>
        <v>0</v>
      </c>
      <c r="O55" s="53"/>
      <c r="P55" s="54"/>
      <c r="Q55" s="54"/>
      <c r="R55" s="54"/>
      <c r="S55" s="54"/>
      <c r="T55" s="58"/>
      <c r="U55" s="183">
        <f t="shared" si="2"/>
        <v>5.5555555555555552E-2</v>
      </c>
      <c r="V55" s="168"/>
      <c r="W55" s="59" t="str">
        <f t="shared" si="5"/>
        <v>0</v>
      </c>
      <c r="X55" s="575"/>
      <c r="Y55" s="60">
        <f t="shared" si="6"/>
        <v>0</v>
      </c>
    </row>
    <row r="56" spans="2:25" ht="18.75" customHeight="1">
      <c r="B56" s="569"/>
      <c r="C56" s="572"/>
      <c r="D56" s="39">
        <v>14</v>
      </c>
      <c r="E56" s="39" t="s">
        <v>8817</v>
      </c>
      <c r="F56" s="165">
        <v>100</v>
      </c>
      <c r="G56" s="181">
        <f t="shared" si="3"/>
        <v>20</v>
      </c>
      <c r="H56" s="182">
        <f t="shared" si="0"/>
        <v>55.555555555555557</v>
      </c>
      <c r="I56" s="182">
        <f t="shared" si="1"/>
        <v>1.8518518518518517E-2</v>
      </c>
      <c r="J56" s="39"/>
      <c r="K56" s="153"/>
      <c r="L56" s="166"/>
      <c r="M56" s="167"/>
      <c r="N56" s="52">
        <f t="shared" si="4"/>
        <v>0</v>
      </c>
      <c r="O56" s="53"/>
      <c r="P56" s="54"/>
      <c r="Q56" s="54"/>
      <c r="R56" s="54"/>
      <c r="S56" s="54"/>
      <c r="T56" s="58"/>
      <c r="U56" s="183">
        <f t="shared" si="2"/>
        <v>3.7037037037037035E-2</v>
      </c>
      <c r="V56" s="168"/>
      <c r="W56" s="59" t="str">
        <f t="shared" si="5"/>
        <v>0</v>
      </c>
      <c r="X56" s="575"/>
      <c r="Y56" s="60">
        <f t="shared" si="6"/>
        <v>0</v>
      </c>
    </row>
    <row r="57" spans="2:25" ht="18.75" customHeight="1">
      <c r="B57" s="569"/>
      <c r="C57" s="572"/>
      <c r="D57" s="39">
        <v>15</v>
      </c>
      <c r="E57" s="39" t="s">
        <v>5071</v>
      </c>
      <c r="F57" s="165">
        <v>160</v>
      </c>
      <c r="G57" s="181">
        <f t="shared" si="3"/>
        <v>32</v>
      </c>
      <c r="H57" s="182">
        <f t="shared" si="0"/>
        <v>88.888888888888886</v>
      </c>
      <c r="I57" s="182">
        <f t="shared" si="1"/>
        <v>2.9629629629629627E-2</v>
      </c>
      <c r="J57" s="39"/>
      <c r="K57" s="153"/>
      <c r="L57" s="166"/>
      <c r="M57" s="167"/>
      <c r="N57" s="52">
        <f t="shared" si="4"/>
        <v>0</v>
      </c>
      <c r="O57" s="53"/>
      <c r="P57" s="54"/>
      <c r="Q57" s="54"/>
      <c r="R57" s="54"/>
      <c r="S57" s="54"/>
      <c r="T57" s="58"/>
      <c r="U57" s="183">
        <f t="shared" si="2"/>
        <v>5.9259259259259255E-2</v>
      </c>
      <c r="V57" s="168"/>
      <c r="W57" s="59" t="str">
        <f t="shared" si="5"/>
        <v>0</v>
      </c>
      <c r="X57" s="575"/>
      <c r="Y57" s="60">
        <f t="shared" si="6"/>
        <v>0</v>
      </c>
    </row>
    <row r="58" spans="2:25" ht="18.75" customHeight="1">
      <c r="B58" s="569"/>
      <c r="C58" s="572"/>
      <c r="D58" s="39">
        <v>16</v>
      </c>
      <c r="E58" s="39" t="s">
        <v>8818</v>
      </c>
      <c r="F58" s="165">
        <v>70</v>
      </c>
      <c r="G58" s="181">
        <f t="shared" si="3"/>
        <v>14</v>
      </c>
      <c r="H58" s="182">
        <f t="shared" si="0"/>
        <v>38.888888888888886</v>
      </c>
      <c r="I58" s="182">
        <f t="shared" si="1"/>
        <v>1.2962962962962963E-2</v>
      </c>
      <c r="J58" s="39"/>
      <c r="K58" s="153"/>
      <c r="L58" s="166"/>
      <c r="M58" s="167"/>
      <c r="N58" s="52">
        <f t="shared" si="4"/>
        <v>0</v>
      </c>
      <c r="O58" s="53"/>
      <c r="P58" s="54"/>
      <c r="Q58" s="54"/>
      <c r="R58" s="54"/>
      <c r="S58" s="54"/>
      <c r="T58" s="58"/>
      <c r="U58" s="183">
        <f t="shared" si="2"/>
        <v>2.5925925925925925E-2</v>
      </c>
      <c r="V58" s="168"/>
      <c r="W58" s="59" t="str">
        <f t="shared" si="5"/>
        <v>0</v>
      </c>
      <c r="X58" s="575"/>
      <c r="Y58" s="60">
        <f t="shared" si="6"/>
        <v>0</v>
      </c>
    </row>
    <row r="59" spans="2:25" ht="18.75" customHeight="1">
      <c r="B59" s="569"/>
      <c r="C59" s="572"/>
      <c r="D59" s="39">
        <v>17</v>
      </c>
      <c r="E59" s="39" t="s">
        <v>3631</v>
      </c>
      <c r="F59" s="170">
        <v>100</v>
      </c>
      <c r="G59" s="181">
        <f t="shared" si="3"/>
        <v>20</v>
      </c>
      <c r="H59" s="182">
        <f t="shared" si="0"/>
        <v>55.555555555555557</v>
      </c>
      <c r="I59" s="182">
        <f t="shared" si="1"/>
        <v>1.8518518518518517E-2</v>
      </c>
      <c r="J59" s="170"/>
      <c r="K59" s="166"/>
      <c r="L59" s="166"/>
      <c r="M59" s="167"/>
      <c r="N59" s="52">
        <f t="shared" si="4"/>
        <v>0</v>
      </c>
      <c r="O59" s="53"/>
      <c r="P59" s="54"/>
      <c r="Q59" s="54"/>
      <c r="R59" s="54"/>
      <c r="S59" s="54"/>
      <c r="T59" s="58"/>
      <c r="U59" s="183">
        <f t="shared" si="2"/>
        <v>3.7037037037037035E-2</v>
      </c>
      <c r="V59" s="168"/>
      <c r="W59" s="59" t="str">
        <f t="shared" si="5"/>
        <v>0</v>
      </c>
      <c r="X59" s="575"/>
      <c r="Y59" s="60">
        <f t="shared" si="6"/>
        <v>0</v>
      </c>
    </row>
    <row r="60" spans="2:25" ht="18.75" customHeight="1">
      <c r="B60" s="569"/>
      <c r="C60" s="572"/>
      <c r="D60" s="39">
        <v>18</v>
      </c>
      <c r="E60" s="39" t="s">
        <v>8819</v>
      </c>
      <c r="F60" s="170">
        <v>330</v>
      </c>
      <c r="G60" s="181">
        <f t="shared" si="3"/>
        <v>66</v>
      </c>
      <c r="H60" s="182">
        <f t="shared" si="0"/>
        <v>183.33333333333334</v>
      </c>
      <c r="I60" s="182">
        <f t="shared" si="1"/>
        <v>6.1111111111111116E-2</v>
      </c>
      <c r="J60" s="170"/>
      <c r="K60" s="166"/>
      <c r="L60" s="166"/>
      <c r="M60" s="167"/>
      <c r="N60" s="52">
        <f t="shared" si="4"/>
        <v>0</v>
      </c>
      <c r="O60" s="53"/>
      <c r="P60" s="54"/>
      <c r="Q60" s="54"/>
      <c r="R60" s="54"/>
      <c r="S60" s="54"/>
      <c r="T60" s="58"/>
      <c r="U60" s="183">
        <f t="shared" si="2"/>
        <v>0.12222222222222223</v>
      </c>
      <c r="V60" s="168"/>
      <c r="W60" s="59" t="str">
        <f t="shared" si="5"/>
        <v>0</v>
      </c>
      <c r="X60" s="575"/>
      <c r="Y60" s="60">
        <f t="shared" si="6"/>
        <v>0</v>
      </c>
    </row>
    <row r="61" spans="2:25" ht="18.75" customHeight="1">
      <c r="B61" s="569"/>
      <c r="C61" s="572"/>
      <c r="D61" s="39"/>
      <c r="E61" s="39"/>
      <c r="F61" s="170"/>
      <c r="G61" s="181">
        <f t="shared" si="3"/>
        <v>0</v>
      </c>
      <c r="H61" s="182">
        <f t="shared" si="0"/>
        <v>0</v>
      </c>
      <c r="I61" s="182">
        <f t="shared" si="1"/>
        <v>0</v>
      </c>
      <c r="J61" s="170"/>
      <c r="K61" s="166"/>
      <c r="L61" s="166"/>
      <c r="M61" s="167"/>
      <c r="N61" s="52">
        <f t="shared" si="4"/>
        <v>0</v>
      </c>
      <c r="O61" s="53"/>
      <c r="P61" s="54"/>
      <c r="Q61" s="54"/>
      <c r="R61" s="54"/>
      <c r="S61" s="54"/>
      <c r="T61" s="58"/>
      <c r="U61" s="183">
        <f t="shared" si="2"/>
        <v>0</v>
      </c>
      <c r="V61" s="168"/>
      <c r="W61" s="59" t="str">
        <f t="shared" si="5"/>
        <v>0</v>
      </c>
      <c r="X61" s="575"/>
      <c r="Y61" s="60">
        <f t="shared" si="6"/>
        <v>0</v>
      </c>
    </row>
    <row r="62" spans="2:25" ht="18.75" customHeight="1">
      <c r="B62" s="570"/>
      <c r="C62" s="573"/>
      <c r="D62" s="39"/>
      <c r="E62" s="39"/>
      <c r="F62" s="170"/>
      <c r="G62" s="181">
        <f t="shared" si="3"/>
        <v>0</v>
      </c>
      <c r="H62" s="182">
        <f>F62/$H$15</f>
        <v>0</v>
      </c>
      <c r="I62" s="182">
        <f>H62/$I$15</f>
        <v>0</v>
      </c>
      <c r="J62" s="170"/>
      <c r="K62" s="166"/>
      <c r="L62" s="166"/>
      <c r="M62" s="171"/>
      <c r="N62" s="52">
        <f t="shared" si="4"/>
        <v>0</v>
      </c>
      <c r="O62" s="40"/>
      <c r="P62" s="40"/>
      <c r="Q62" s="40"/>
      <c r="R62" s="40"/>
      <c r="S62" s="40"/>
      <c r="T62" s="58"/>
      <c r="U62" s="183">
        <f>H62/$U$15</f>
        <v>0</v>
      </c>
      <c r="V62" s="168"/>
      <c r="W62" s="59" t="str">
        <f t="shared" si="5"/>
        <v>0</v>
      </c>
      <c r="X62" s="576"/>
      <c r="Y62" s="60">
        <f t="shared" si="6"/>
        <v>0</v>
      </c>
    </row>
    <row r="63" spans="2:25">
      <c r="B63" s="41"/>
      <c r="C63" s="172" t="s">
        <v>111</v>
      </c>
      <c r="D63" s="154"/>
      <c r="E63" s="173">
        <f>COUNTA(E17:E62)</f>
        <v>42</v>
      </c>
      <c r="F63" s="173">
        <f>SUM(F17:F62)</f>
        <v>18788</v>
      </c>
      <c r="G63" s="173">
        <f>SUM(G17:G62)</f>
        <v>3757.6</v>
      </c>
      <c r="H63" s="173">
        <f>SUM(H17:H62)</f>
        <v>10437.777777777779</v>
      </c>
      <c r="I63" s="173">
        <f>SUM(I17:I62)</f>
        <v>3.4792592592592584</v>
      </c>
      <c r="J63" s="173">
        <f>COUNTA(J17:J62)</f>
        <v>3</v>
      </c>
      <c r="K63" s="173">
        <f>COUNTA(K17:K62)</f>
        <v>3</v>
      </c>
      <c r="L63" s="173">
        <f>COUNTA(L17:L62)</f>
        <v>0</v>
      </c>
      <c r="M63" s="173">
        <f>SUM(M17:M62)</f>
        <v>10437.777777777777</v>
      </c>
      <c r="N63" s="173">
        <f>SUM(N17:N62)</f>
        <v>208.75555555555556</v>
      </c>
      <c r="O63" s="174"/>
      <c r="P63" s="175">
        <f>COUNTIF(P17:P62, "YES")</f>
        <v>0</v>
      </c>
      <c r="Q63" s="174"/>
      <c r="R63" s="174"/>
      <c r="S63" s="174"/>
      <c r="T63" s="174"/>
      <c r="U63" s="173">
        <f>SUM(U17:U62)</f>
        <v>6.9585185185185168</v>
      </c>
      <c r="V63" s="173">
        <f>SUM(V17:V62)</f>
        <v>6.9585185185185185</v>
      </c>
      <c r="W63" s="173">
        <f t="array" ref="W63">SUM(ABS(W17:W62))</f>
        <v>6</v>
      </c>
      <c r="X63" s="175" t="str">
        <f>IF(X17&lt;0.3, "0", IF(X17&lt;=2, "2", IF(X17&gt;2, ROUND(X17,0))))</f>
        <v>2</v>
      </c>
      <c r="Y63" s="173">
        <f>SUM(Y17:Y62)</f>
        <v>3</v>
      </c>
    </row>
    <row r="64" spans="2:25" ht="39.75" customHeight="1">
      <c r="B64" s="568">
        <v>2</v>
      </c>
      <c r="C64" s="571" t="s">
        <v>8820</v>
      </c>
      <c r="D64" s="39">
        <v>1</v>
      </c>
      <c r="E64" s="39" t="s">
        <v>8821</v>
      </c>
      <c r="F64" s="170">
        <v>200</v>
      </c>
      <c r="G64" s="181">
        <f t="shared" ref="G64:G92" si="7">F64/$G$15</f>
        <v>40</v>
      </c>
      <c r="H64" s="182">
        <f t="shared" ref="H64:H91" si="8">F64/$H$15</f>
        <v>111.11111111111111</v>
      </c>
      <c r="I64" s="182">
        <f t="shared" ref="I64:I91" si="9">H64/$I$15</f>
        <v>3.7037037037037035E-2</v>
      </c>
      <c r="J64" s="170" t="s">
        <v>8822</v>
      </c>
      <c r="K64" s="166" t="s">
        <v>8822</v>
      </c>
      <c r="L64" s="166"/>
      <c r="M64" s="167">
        <f>SUM(H64:H90)</f>
        <v>4376.1111111111113</v>
      </c>
      <c r="N64" s="52">
        <f>M64/$N$15</f>
        <v>87.522222222222226</v>
      </c>
      <c r="O64" s="53" t="s">
        <v>8823</v>
      </c>
      <c r="P64" s="54" t="s">
        <v>178</v>
      </c>
      <c r="Q64" s="54" t="s">
        <v>8780</v>
      </c>
      <c r="R64" s="54" t="s">
        <v>2634</v>
      </c>
      <c r="S64" s="54"/>
      <c r="T64" s="58" t="s">
        <v>8824</v>
      </c>
      <c r="U64" s="183">
        <f t="shared" ref="U64:U91" si="10">H64/$U$15</f>
        <v>7.407407407407407E-2</v>
      </c>
      <c r="V64" s="168">
        <f>SUM(U64:U90)</f>
        <v>2.9174074074074068</v>
      </c>
      <c r="W64" s="59" t="str">
        <f t="shared" ref="W64:W92" si="11">IF(V64&lt;1,"0",IF(V64&lt;5,"2",IF(V64&gt;=5,"6")))</f>
        <v>2</v>
      </c>
      <c r="X64" s="574">
        <f>K93/$X$15</f>
        <v>0.33333333333333331</v>
      </c>
      <c r="Y64" s="60">
        <f t="shared" ref="Y64:Y92" si="12">W64/2</f>
        <v>1</v>
      </c>
    </row>
    <row r="65" spans="2:25" ht="18.75" customHeight="1">
      <c r="B65" s="569"/>
      <c r="C65" s="572"/>
      <c r="D65" s="39">
        <v>2</v>
      </c>
      <c r="E65" s="39" t="s">
        <v>8825</v>
      </c>
      <c r="F65" s="170">
        <v>350</v>
      </c>
      <c r="G65" s="181">
        <f t="shared" si="7"/>
        <v>70</v>
      </c>
      <c r="H65" s="182">
        <f t="shared" si="8"/>
        <v>194.44444444444443</v>
      </c>
      <c r="I65" s="182">
        <f t="shared" si="9"/>
        <v>6.4814814814814811E-2</v>
      </c>
      <c r="J65" s="170"/>
      <c r="K65" s="166"/>
      <c r="L65" s="166"/>
      <c r="M65" s="167"/>
      <c r="N65" s="52">
        <f t="shared" ref="N65:N92" si="13">M65/$N$15</f>
        <v>0</v>
      </c>
      <c r="O65" s="53"/>
      <c r="P65" s="54"/>
      <c r="Q65" s="54"/>
      <c r="R65" s="54"/>
      <c r="S65" s="54"/>
      <c r="T65" s="58"/>
      <c r="U65" s="183">
        <f t="shared" si="10"/>
        <v>0.12962962962962962</v>
      </c>
      <c r="V65" s="168"/>
      <c r="W65" s="59" t="str">
        <f t="shared" si="11"/>
        <v>0</v>
      </c>
      <c r="X65" s="575"/>
      <c r="Y65" s="60">
        <f t="shared" si="12"/>
        <v>0</v>
      </c>
    </row>
    <row r="66" spans="2:25" ht="18.75" customHeight="1">
      <c r="B66" s="569"/>
      <c r="C66" s="572"/>
      <c r="D66" s="39">
        <v>3</v>
      </c>
      <c r="E66" s="39" t="s">
        <v>8826</v>
      </c>
      <c r="F66" s="170">
        <v>300</v>
      </c>
      <c r="G66" s="181">
        <f t="shared" si="7"/>
        <v>60</v>
      </c>
      <c r="H66" s="182">
        <f t="shared" si="8"/>
        <v>166.66666666666666</v>
      </c>
      <c r="I66" s="182">
        <f t="shared" si="9"/>
        <v>5.5555555555555552E-2</v>
      </c>
      <c r="J66" s="170"/>
      <c r="K66" s="166"/>
      <c r="L66" s="166"/>
      <c r="M66" s="167"/>
      <c r="N66" s="52">
        <f t="shared" si="13"/>
        <v>0</v>
      </c>
      <c r="O66" s="53"/>
      <c r="P66" s="54"/>
      <c r="Q66" s="54"/>
      <c r="R66" s="54"/>
      <c r="S66" s="54"/>
      <c r="T66" s="58"/>
      <c r="U66" s="183">
        <f t="shared" si="10"/>
        <v>0.1111111111111111</v>
      </c>
      <c r="V66" s="168"/>
      <c r="W66" s="59" t="str">
        <f t="shared" si="11"/>
        <v>0</v>
      </c>
      <c r="X66" s="575"/>
      <c r="Y66" s="60">
        <f t="shared" si="12"/>
        <v>0</v>
      </c>
    </row>
    <row r="67" spans="2:25" ht="18.75" customHeight="1">
      <c r="B67" s="569"/>
      <c r="C67" s="572"/>
      <c r="D67" s="39">
        <v>4</v>
      </c>
      <c r="E67" s="39" t="s">
        <v>371</v>
      </c>
      <c r="F67" s="170">
        <v>50</v>
      </c>
      <c r="G67" s="181">
        <f t="shared" si="7"/>
        <v>10</v>
      </c>
      <c r="H67" s="182">
        <f t="shared" si="8"/>
        <v>27.777777777777779</v>
      </c>
      <c r="I67" s="182">
        <f t="shared" si="9"/>
        <v>9.2592592592592587E-3</v>
      </c>
      <c r="J67" s="170"/>
      <c r="K67" s="166"/>
      <c r="L67" s="166"/>
      <c r="M67" s="167"/>
      <c r="N67" s="52">
        <f t="shared" si="13"/>
        <v>0</v>
      </c>
      <c r="O67" s="53"/>
      <c r="P67" s="54"/>
      <c r="Q67" s="54"/>
      <c r="R67" s="54"/>
      <c r="S67" s="54"/>
      <c r="T67" s="58"/>
      <c r="U67" s="183">
        <f t="shared" si="10"/>
        <v>1.8518518518518517E-2</v>
      </c>
      <c r="V67" s="168"/>
      <c r="W67" s="59" t="str">
        <f t="shared" si="11"/>
        <v>0</v>
      </c>
      <c r="X67" s="575"/>
      <c r="Y67" s="60">
        <f t="shared" si="12"/>
        <v>0</v>
      </c>
    </row>
    <row r="68" spans="2:25" ht="18.75" customHeight="1">
      <c r="B68" s="569"/>
      <c r="C68" s="572"/>
      <c r="D68" s="39">
        <v>5</v>
      </c>
      <c r="E68" s="39" t="s">
        <v>1001</v>
      </c>
      <c r="F68" s="170">
        <v>350</v>
      </c>
      <c r="G68" s="181">
        <f t="shared" si="7"/>
        <v>70</v>
      </c>
      <c r="H68" s="182">
        <f t="shared" si="8"/>
        <v>194.44444444444443</v>
      </c>
      <c r="I68" s="182">
        <f t="shared" si="9"/>
        <v>6.4814814814814811E-2</v>
      </c>
      <c r="J68" s="170"/>
      <c r="K68" s="166"/>
      <c r="L68" s="166"/>
      <c r="M68" s="167"/>
      <c r="N68" s="52">
        <f t="shared" si="13"/>
        <v>0</v>
      </c>
      <c r="O68" s="53"/>
      <c r="P68" s="54"/>
      <c r="Q68" s="54"/>
      <c r="R68" s="54"/>
      <c r="S68" s="54"/>
      <c r="T68" s="58"/>
      <c r="U68" s="183">
        <f t="shared" si="10"/>
        <v>0.12962962962962962</v>
      </c>
      <c r="V68" s="168"/>
      <c r="W68" s="59" t="str">
        <f t="shared" si="11"/>
        <v>0</v>
      </c>
      <c r="X68" s="575"/>
      <c r="Y68" s="60">
        <f t="shared" si="12"/>
        <v>0</v>
      </c>
    </row>
    <row r="69" spans="2:25" ht="18.75" customHeight="1">
      <c r="B69" s="569"/>
      <c r="C69" s="572"/>
      <c r="D69" s="39">
        <v>6</v>
      </c>
      <c r="E69" s="39" t="s">
        <v>8827</v>
      </c>
      <c r="F69" s="170">
        <v>300</v>
      </c>
      <c r="G69" s="181">
        <f t="shared" si="7"/>
        <v>60</v>
      </c>
      <c r="H69" s="182">
        <f t="shared" si="8"/>
        <v>166.66666666666666</v>
      </c>
      <c r="I69" s="182">
        <f t="shared" si="9"/>
        <v>5.5555555555555552E-2</v>
      </c>
      <c r="J69" s="170"/>
      <c r="K69" s="166"/>
      <c r="L69" s="166"/>
      <c r="M69" s="167"/>
      <c r="N69" s="52">
        <f t="shared" si="13"/>
        <v>0</v>
      </c>
      <c r="O69" s="53"/>
      <c r="P69" s="54"/>
      <c r="Q69" s="54"/>
      <c r="R69" s="54"/>
      <c r="S69" s="54"/>
      <c r="T69" s="58"/>
      <c r="U69" s="183">
        <f t="shared" si="10"/>
        <v>0.1111111111111111</v>
      </c>
      <c r="V69" s="168"/>
      <c r="W69" s="59" t="str">
        <f t="shared" si="11"/>
        <v>0</v>
      </c>
      <c r="X69" s="575"/>
      <c r="Y69" s="60">
        <f t="shared" si="12"/>
        <v>0</v>
      </c>
    </row>
    <row r="70" spans="2:25" ht="18.75" customHeight="1">
      <c r="B70" s="569"/>
      <c r="C70" s="572"/>
      <c r="D70" s="39">
        <v>7</v>
      </c>
      <c r="E70" s="39" t="s">
        <v>4673</v>
      </c>
      <c r="F70" s="170">
        <v>200</v>
      </c>
      <c r="G70" s="181">
        <f t="shared" si="7"/>
        <v>40</v>
      </c>
      <c r="H70" s="182">
        <f t="shared" si="8"/>
        <v>111.11111111111111</v>
      </c>
      <c r="I70" s="182">
        <f t="shared" si="9"/>
        <v>3.7037037037037035E-2</v>
      </c>
      <c r="J70" s="170"/>
      <c r="K70" s="166"/>
      <c r="L70" s="166"/>
      <c r="M70" s="167"/>
      <c r="N70" s="52">
        <f t="shared" si="13"/>
        <v>0</v>
      </c>
      <c r="O70" s="53"/>
      <c r="P70" s="54"/>
      <c r="Q70" s="54"/>
      <c r="R70" s="54"/>
      <c r="S70" s="54"/>
      <c r="T70" s="58"/>
      <c r="U70" s="183">
        <f t="shared" si="10"/>
        <v>7.407407407407407E-2</v>
      </c>
      <c r="V70" s="168"/>
      <c r="W70" s="59" t="str">
        <f t="shared" si="11"/>
        <v>0</v>
      </c>
      <c r="X70" s="575"/>
      <c r="Y70" s="60">
        <f t="shared" si="12"/>
        <v>0</v>
      </c>
    </row>
    <row r="71" spans="2:25" ht="18.75" customHeight="1">
      <c r="B71" s="569"/>
      <c r="C71" s="572"/>
      <c r="D71" s="39">
        <v>8</v>
      </c>
      <c r="E71" s="39" t="s">
        <v>8828</v>
      </c>
      <c r="F71" s="170">
        <v>200</v>
      </c>
      <c r="G71" s="181">
        <f t="shared" si="7"/>
        <v>40</v>
      </c>
      <c r="H71" s="182">
        <f t="shared" si="8"/>
        <v>111.11111111111111</v>
      </c>
      <c r="I71" s="182">
        <f t="shared" si="9"/>
        <v>3.7037037037037035E-2</v>
      </c>
      <c r="J71" s="170"/>
      <c r="K71" s="166"/>
      <c r="L71" s="166"/>
      <c r="M71" s="167"/>
      <c r="N71" s="52">
        <f t="shared" si="13"/>
        <v>0</v>
      </c>
      <c r="O71" s="53"/>
      <c r="P71" s="54"/>
      <c r="Q71" s="54"/>
      <c r="R71" s="54"/>
      <c r="S71" s="54"/>
      <c r="T71" s="58"/>
      <c r="U71" s="183">
        <f t="shared" si="10"/>
        <v>7.407407407407407E-2</v>
      </c>
      <c r="V71" s="168"/>
      <c r="W71" s="59" t="str">
        <f t="shared" si="11"/>
        <v>0</v>
      </c>
      <c r="X71" s="575"/>
      <c r="Y71" s="60">
        <f t="shared" si="12"/>
        <v>0</v>
      </c>
    </row>
    <row r="72" spans="2:25" ht="18.75" customHeight="1">
      <c r="B72" s="569"/>
      <c r="C72" s="572"/>
      <c r="D72" s="39">
        <v>9</v>
      </c>
      <c r="E72" s="39" t="s">
        <v>8829</v>
      </c>
      <c r="F72" s="170">
        <v>1000</v>
      </c>
      <c r="G72" s="181">
        <f t="shared" si="7"/>
        <v>200</v>
      </c>
      <c r="H72" s="182">
        <f t="shared" si="8"/>
        <v>555.55555555555554</v>
      </c>
      <c r="I72" s="182">
        <f t="shared" si="9"/>
        <v>0.18518518518518517</v>
      </c>
      <c r="J72" s="170"/>
      <c r="K72" s="166"/>
      <c r="L72" s="166"/>
      <c r="M72" s="167"/>
      <c r="N72" s="52">
        <f t="shared" si="13"/>
        <v>0</v>
      </c>
      <c r="O72" s="53"/>
      <c r="P72" s="54"/>
      <c r="Q72" s="54"/>
      <c r="R72" s="54"/>
      <c r="S72" s="54"/>
      <c r="T72" s="58"/>
      <c r="U72" s="183">
        <f t="shared" si="10"/>
        <v>0.37037037037037035</v>
      </c>
      <c r="V72" s="168"/>
      <c r="W72" s="59" t="str">
        <f t="shared" si="11"/>
        <v>0</v>
      </c>
      <c r="X72" s="575"/>
      <c r="Y72" s="60">
        <f t="shared" si="12"/>
        <v>0</v>
      </c>
    </row>
    <row r="73" spans="2:25" ht="18.75" customHeight="1">
      <c r="B73" s="569"/>
      <c r="C73" s="572"/>
      <c r="D73" s="39">
        <v>10</v>
      </c>
      <c r="E73" s="39" t="s">
        <v>8830</v>
      </c>
      <c r="F73" s="170">
        <v>280</v>
      </c>
      <c r="G73" s="181">
        <f t="shared" si="7"/>
        <v>56</v>
      </c>
      <c r="H73" s="182">
        <f t="shared" si="8"/>
        <v>155.55555555555554</v>
      </c>
      <c r="I73" s="182">
        <f t="shared" si="9"/>
        <v>5.185185185185185E-2</v>
      </c>
      <c r="J73" s="170"/>
      <c r="K73" s="166"/>
      <c r="L73" s="166"/>
      <c r="M73" s="167"/>
      <c r="N73" s="52">
        <f t="shared" si="13"/>
        <v>0</v>
      </c>
      <c r="O73" s="53"/>
      <c r="P73" s="54"/>
      <c r="Q73" s="54"/>
      <c r="R73" s="54"/>
      <c r="S73" s="54"/>
      <c r="T73" s="58"/>
      <c r="U73" s="183">
        <f t="shared" si="10"/>
        <v>0.1037037037037037</v>
      </c>
      <c r="V73" s="168"/>
      <c r="W73" s="59" t="str">
        <f t="shared" si="11"/>
        <v>0</v>
      </c>
      <c r="X73" s="575"/>
      <c r="Y73" s="60">
        <f t="shared" si="12"/>
        <v>0</v>
      </c>
    </row>
    <row r="74" spans="2:25" ht="18.75" customHeight="1">
      <c r="B74" s="569"/>
      <c r="C74" s="572"/>
      <c r="D74" s="39">
        <v>11</v>
      </c>
      <c r="E74" s="39" t="s">
        <v>8831</v>
      </c>
      <c r="F74" s="170">
        <v>350</v>
      </c>
      <c r="G74" s="181">
        <f t="shared" si="7"/>
        <v>70</v>
      </c>
      <c r="H74" s="182">
        <f t="shared" si="8"/>
        <v>194.44444444444443</v>
      </c>
      <c r="I74" s="182">
        <f t="shared" si="9"/>
        <v>6.4814814814814811E-2</v>
      </c>
      <c r="J74" s="170"/>
      <c r="K74" s="166"/>
      <c r="L74" s="166"/>
      <c r="M74" s="167"/>
      <c r="N74" s="52">
        <f t="shared" si="13"/>
        <v>0</v>
      </c>
      <c r="O74" s="53"/>
      <c r="P74" s="54"/>
      <c r="Q74" s="54"/>
      <c r="R74" s="54"/>
      <c r="S74" s="54"/>
      <c r="T74" s="58"/>
      <c r="U74" s="183">
        <f t="shared" si="10"/>
        <v>0.12962962962962962</v>
      </c>
      <c r="V74" s="168"/>
      <c r="W74" s="59" t="str">
        <f t="shared" si="11"/>
        <v>0</v>
      </c>
      <c r="X74" s="575"/>
      <c r="Y74" s="60">
        <f t="shared" si="12"/>
        <v>0</v>
      </c>
    </row>
    <row r="75" spans="2:25" ht="18.75" customHeight="1">
      <c r="B75" s="569"/>
      <c r="C75" s="572"/>
      <c r="D75" s="39">
        <v>12</v>
      </c>
      <c r="E75" s="39" t="s">
        <v>8832</v>
      </c>
      <c r="F75" s="170">
        <v>200</v>
      </c>
      <c r="G75" s="181">
        <f t="shared" si="7"/>
        <v>40</v>
      </c>
      <c r="H75" s="182">
        <f t="shared" si="8"/>
        <v>111.11111111111111</v>
      </c>
      <c r="I75" s="182">
        <f t="shared" si="9"/>
        <v>3.7037037037037035E-2</v>
      </c>
      <c r="J75" s="170"/>
      <c r="K75" s="166"/>
      <c r="L75" s="166"/>
      <c r="M75" s="167"/>
      <c r="N75" s="52">
        <f t="shared" si="13"/>
        <v>0</v>
      </c>
      <c r="O75" s="53"/>
      <c r="P75" s="54"/>
      <c r="Q75" s="54"/>
      <c r="R75" s="54"/>
      <c r="S75" s="54"/>
      <c r="T75" s="58"/>
      <c r="U75" s="183">
        <f t="shared" si="10"/>
        <v>7.407407407407407E-2</v>
      </c>
      <c r="V75" s="168"/>
      <c r="W75" s="59" t="str">
        <f t="shared" si="11"/>
        <v>0</v>
      </c>
      <c r="X75" s="575"/>
      <c r="Y75" s="60">
        <f t="shared" si="12"/>
        <v>0</v>
      </c>
    </row>
    <row r="76" spans="2:25" ht="18.75" customHeight="1">
      <c r="B76" s="569"/>
      <c r="C76" s="572"/>
      <c r="D76" s="39">
        <v>13</v>
      </c>
      <c r="E76" s="39" t="s">
        <v>8833</v>
      </c>
      <c r="F76" s="170">
        <v>500</v>
      </c>
      <c r="G76" s="181">
        <f t="shared" si="7"/>
        <v>100</v>
      </c>
      <c r="H76" s="182">
        <f t="shared" si="8"/>
        <v>277.77777777777777</v>
      </c>
      <c r="I76" s="182">
        <f t="shared" si="9"/>
        <v>9.2592592592592587E-2</v>
      </c>
      <c r="J76" s="170"/>
      <c r="K76" s="166"/>
      <c r="L76" s="166"/>
      <c r="M76" s="167"/>
      <c r="N76" s="52">
        <f t="shared" si="13"/>
        <v>0</v>
      </c>
      <c r="O76" s="53"/>
      <c r="P76" s="54"/>
      <c r="Q76" s="54"/>
      <c r="R76" s="54"/>
      <c r="S76" s="54"/>
      <c r="T76" s="58"/>
      <c r="U76" s="183">
        <f t="shared" si="10"/>
        <v>0.18518518518518517</v>
      </c>
      <c r="V76" s="168"/>
      <c r="W76" s="59" t="str">
        <f t="shared" si="11"/>
        <v>0</v>
      </c>
      <c r="X76" s="575"/>
      <c r="Y76" s="60">
        <f t="shared" si="12"/>
        <v>0</v>
      </c>
    </row>
    <row r="77" spans="2:25" ht="18.75" customHeight="1">
      <c r="B77" s="569"/>
      <c r="C77" s="572"/>
      <c r="D77" s="39">
        <v>14</v>
      </c>
      <c r="E77" s="39" t="s">
        <v>8834</v>
      </c>
      <c r="F77" s="170">
        <v>170</v>
      </c>
      <c r="G77" s="181">
        <f t="shared" si="7"/>
        <v>34</v>
      </c>
      <c r="H77" s="182">
        <f t="shared" si="8"/>
        <v>94.444444444444443</v>
      </c>
      <c r="I77" s="182">
        <f t="shared" si="9"/>
        <v>3.1481481481481478E-2</v>
      </c>
      <c r="J77" s="170"/>
      <c r="K77" s="166"/>
      <c r="L77" s="166"/>
      <c r="M77" s="167"/>
      <c r="N77" s="52">
        <f t="shared" si="13"/>
        <v>0</v>
      </c>
      <c r="O77" s="53"/>
      <c r="P77" s="54"/>
      <c r="Q77" s="54"/>
      <c r="R77" s="54"/>
      <c r="S77" s="54"/>
      <c r="T77" s="58"/>
      <c r="U77" s="183">
        <f t="shared" si="10"/>
        <v>6.2962962962962957E-2</v>
      </c>
      <c r="V77" s="168"/>
      <c r="W77" s="59" t="str">
        <f t="shared" si="11"/>
        <v>0</v>
      </c>
      <c r="X77" s="575"/>
      <c r="Y77" s="60">
        <f t="shared" si="12"/>
        <v>0</v>
      </c>
    </row>
    <row r="78" spans="2:25" ht="18.75" customHeight="1">
      <c r="B78" s="569"/>
      <c r="C78" s="572"/>
      <c r="D78" s="39">
        <v>15</v>
      </c>
      <c r="E78" s="39" t="s">
        <v>8835</v>
      </c>
      <c r="F78" s="170">
        <v>65</v>
      </c>
      <c r="G78" s="181">
        <f t="shared" si="7"/>
        <v>13</v>
      </c>
      <c r="H78" s="182">
        <f t="shared" si="8"/>
        <v>36.111111111111107</v>
      </c>
      <c r="I78" s="182">
        <f t="shared" si="9"/>
        <v>1.2037037037037035E-2</v>
      </c>
      <c r="J78" s="170"/>
      <c r="K78" s="166"/>
      <c r="L78" s="166"/>
      <c r="M78" s="167"/>
      <c r="N78" s="52">
        <f t="shared" si="13"/>
        <v>0</v>
      </c>
      <c r="O78" s="53"/>
      <c r="P78" s="54"/>
      <c r="Q78" s="54"/>
      <c r="R78" s="54"/>
      <c r="S78" s="54"/>
      <c r="T78" s="58"/>
      <c r="U78" s="183">
        <f t="shared" si="10"/>
        <v>2.4074074074074071E-2</v>
      </c>
      <c r="V78" s="168"/>
      <c r="W78" s="59" t="str">
        <f t="shared" si="11"/>
        <v>0</v>
      </c>
      <c r="X78" s="575"/>
      <c r="Y78" s="60">
        <f t="shared" si="12"/>
        <v>0</v>
      </c>
    </row>
    <row r="79" spans="2:25" ht="18.75" customHeight="1">
      <c r="B79" s="569"/>
      <c r="C79" s="572"/>
      <c r="D79" s="39">
        <v>16</v>
      </c>
      <c r="E79" s="39" t="s">
        <v>8836</v>
      </c>
      <c r="F79" s="170">
        <v>200</v>
      </c>
      <c r="G79" s="181">
        <f t="shared" si="7"/>
        <v>40</v>
      </c>
      <c r="H79" s="182">
        <f t="shared" si="8"/>
        <v>111.11111111111111</v>
      </c>
      <c r="I79" s="182">
        <f t="shared" si="9"/>
        <v>3.7037037037037035E-2</v>
      </c>
      <c r="J79" s="170"/>
      <c r="K79" s="166"/>
      <c r="L79" s="166"/>
      <c r="M79" s="167"/>
      <c r="N79" s="52">
        <f t="shared" si="13"/>
        <v>0</v>
      </c>
      <c r="O79" s="53"/>
      <c r="P79" s="54"/>
      <c r="Q79" s="54"/>
      <c r="R79" s="54"/>
      <c r="S79" s="54"/>
      <c r="T79" s="58"/>
      <c r="U79" s="183">
        <f t="shared" si="10"/>
        <v>7.407407407407407E-2</v>
      </c>
      <c r="V79" s="168"/>
      <c r="W79" s="59" t="str">
        <f t="shared" si="11"/>
        <v>0</v>
      </c>
      <c r="X79" s="575"/>
      <c r="Y79" s="60">
        <f t="shared" si="12"/>
        <v>0</v>
      </c>
    </row>
    <row r="80" spans="2:25" ht="18.75" customHeight="1">
      <c r="B80" s="569"/>
      <c r="C80" s="572"/>
      <c r="D80" s="39">
        <v>17</v>
      </c>
      <c r="E80" s="39" t="s">
        <v>8837</v>
      </c>
      <c r="F80" s="170">
        <v>145</v>
      </c>
      <c r="G80" s="181">
        <f t="shared" si="7"/>
        <v>29</v>
      </c>
      <c r="H80" s="182">
        <f t="shared" si="8"/>
        <v>80.555555555555557</v>
      </c>
      <c r="I80" s="182">
        <f t="shared" si="9"/>
        <v>2.6851851851851852E-2</v>
      </c>
      <c r="J80" s="170"/>
      <c r="K80" s="166"/>
      <c r="L80" s="166"/>
      <c r="M80" s="167"/>
      <c r="N80" s="52">
        <f t="shared" si="13"/>
        <v>0</v>
      </c>
      <c r="O80" s="53"/>
      <c r="P80" s="54"/>
      <c r="Q80" s="54"/>
      <c r="R80" s="54"/>
      <c r="S80" s="54"/>
      <c r="T80" s="58"/>
      <c r="U80" s="183">
        <f t="shared" si="10"/>
        <v>5.3703703703703705E-2</v>
      </c>
      <c r="V80" s="168"/>
      <c r="W80" s="59" t="str">
        <f t="shared" si="11"/>
        <v>0</v>
      </c>
      <c r="X80" s="575"/>
      <c r="Y80" s="60">
        <f t="shared" si="12"/>
        <v>0</v>
      </c>
    </row>
    <row r="81" spans="2:25" ht="18.75" customHeight="1">
      <c r="B81" s="569"/>
      <c r="C81" s="572"/>
      <c r="D81" s="39">
        <v>18</v>
      </c>
      <c r="E81" s="39" t="s">
        <v>8838</v>
      </c>
      <c r="F81" s="170">
        <v>200</v>
      </c>
      <c r="G81" s="181">
        <f t="shared" si="7"/>
        <v>40</v>
      </c>
      <c r="H81" s="182">
        <f t="shared" si="8"/>
        <v>111.11111111111111</v>
      </c>
      <c r="I81" s="182">
        <f t="shared" si="9"/>
        <v>3.7037037037037035E-2</v>
      </c>
      <c r="J81" s="170"/>
      <c r="K81" s="166"/>
      <c r="L81" s="166"/>
      <c r="M81" s="167"/>
      <c r="N81" s="52">
        <f t="shared" si="13"/>
        <v>0</v>
      </c>
      <c r="O81" s="53"/>
      <c r="P81" s="54"/>
      <c r="Q81" s="54"/>
      <c r="R81" s="54"/>
      <c r="S81" s="54"/>
      <c r="T81" s="58"/>
      <c r="U81" s="183">
        <f t="shared" si="10"/>
        <v>7.407407407407407E-2</v>
      </c>
      <c r="V81" s="168"/>
      <c r="W81" s="59" t="str">
        <f t="shared" si="11"/>
        <v>0</v>
      </c>
      <c r="X81" s="575"/>
      <c r="Y81" s="60">
        <f t="shared" si="12"/>
        <v>0</v>
      </c>
    </row>
    <row r="82" spans="2:25" ht="18.75" customHeight="1">
      <c r="B82" s="569"/>
      <c r="C82" s="572"/>
      <c r="D82" s="39">
        <v>19</v>
      </c>
      <c r="E82" s="39" t="s">
        <v>8839</v>
      </c>
      <c r="F82" s="170">
        <v>200</v>
      </c>
      <c r="G82" s="181">
        <f t="shared" si="7"/>
        <v>40</v>
      </c>
      <c r="H82" s="182">
        <f t="shared" si="8"/>
        <v>111.11111111111111</v>
      </c>
      <c r="I82" s="182">
        <f t="shared" si="9"/>
        <v>3.7037037037037035E-2</v>
      </c>
      <c r="J82" s="170"/>
      <c r="K82" s="166"/>
      <c r="L82" s="166"/>
      <c r="M82" s="167"/>
      <c r="N82" s="52">
        <f t="shared" si="13"/>
        <v>0</v>
      </c>
      <c r="O82" s="53"/>
      <c r="P82" s="54"/>
      <c r="Q82" s="54"/>
      <c r="R82" s="54"/>
      <c r="S82" s="54"/>
      <c r="T82" s="58"/>
      <c r="U82" s="183">
        <f t="shared" si="10"/>
        <v>7.407407407407407E-2</v>
      </c>
      <c r="V82" s="168"/>
      <c r="W82" s="59" t="str">
        <f t="shared" si="11"/>
        <v>0</v>
      </c>
      <c r="X82" s="575"/>
      <c r="Y82" s="60">
        <f t="shared" si="12"/>
        <v>0</v>
      </c>
    </row>
    <row r="83" spans="2:25" ht="18.75" customHeight="1">
      <c r="B83" s="569"/>
      <c r="C83" s="572"/>
      <c r="D83" s="39">
        <v>20</v>
      </c>
      <c r="E83" s="39" t="s">
        <v>4981</v>
      </c>
      <c r="F83" s="170">
        <v>130</v>
      </c>
      <c r="G83" s="181">
        <f t="shared" si="7"/>
        <v>26</v>
      </c>
      <c r="H83" s="182">
        <f t="shared" si="8"/>
        <v>72.222222222222214</v>
      </c>
      <c r="I83" s="182">
        <f t="shared" si="9"/>
        <v>2.4074074074074071E-2</v>
      </c>
      <c r="J83" s="170"/>
      <c r="K83" s="166"/>
      <c r="L83" s="166"/>
      <c r="M83" s="167"/>
      <c r="N83" s="52">
        <f t="shared" si="13"/>
        <v>0</v>
      </c>
      <c r="O83" s="53"/>
      <c r="P83" s="54"/>
      <c r="Q83" s="54"/>
      <c r="R83" s="54"/>
      <c r="S83" s="54"/>
      <c r="T83" s="58"/>
      <c r="U83" s="183">
        <f t="shared" si="10"/>
        <v>4.8148148148148141E-2</v>
      </c>
      <c r="V83" s="168"/>
      <c r="W83" s="59" t="str">
        <f t="shared" si="11"/>
        <v>0</v>
      </c>
      <c r="X83" s="575"/>
      <c r="Y83" s="60">
        <f t="shared" si="12"/>
        <v>0</v>
      </c>
    </row>
    <row r="84" spans="2:25" ht="18.75" customHeight="1">
      <c r="B84" s="569"/>
      <c r="C84" s="572"/>
      <c r="D84" s="39">
        <v>21</v>
      </c>
      <c r="E84" s="39" t="s">
        <v>8840</v>
      </c>
      <c r="F84" s="170">
        <v>300</v>
      </c>
      <c r="G84" s="181">
        <f t="shared" si="7"/>
        <v>60</v>
      </c>
      <c r="H84" s="182">
        <f t="shared" si="8"/>
        <v>166.66666666666666</v>
      </c>
      <c r="I84" s="182">
        <f t="shared" si="9"/>
        <v>5.5555555555555552E-2</v>
      </c>
      <c r="J84" s="170"/>
      <c r="K84" s="166"/>
      <c r="L84" s="166"/>
      <c r="M84" s="167"/>
      <c r="N84" s="52">
        <f t="shared" si="13"/>
        <v>0</v>
      </c>
      <c r="O84" s="53"/>
      <c r="P84" s="54"/>
      <c r="Q84" s="54"/>
      <c r="R84" s="54"/>
      <c r="S84" s="54"/>
      <c r="T84" s="58"/>
      <c r="U84" s="183">
        <f t="shared" si="10"/>
        <v>0.1111111111111111</v>
      </c>
      <c r="V84" s="168"/>
      <c r="W84" s="59" t="str">
        <f t="shared" si="11"/>
        <v>0</v>
      </c>
      <c r="X84" s="575"/>
      <c r="Y84" s="60">
        <f t="shared" si="12"/>
        <v>0</v>
      </c>
    </row>
    <row r="85" spans="2:25" ht="18.75" customHeight="1">
      <c r="B85" s="569"/>
      <c r="C85" s="572"/>
      <c r="D85" s="39">
        <v>22</v>
      </c>
      <c r="E85" s="39" t="s">
        <v>8841</v>
      </c>
      <c r="F85" s="170">
        <v>75</v>
      </c>
      <c r="G85" s="181">
        <f t="shared" si="7"/>
        <v>15</v>
      </c>
      <c r="H85" s="182">
        <f t="shared" si="8"/>
        <v>41.666666666666664</v>
      </c>
      <c r="I85" s="182">
        <f t="shared" si="9"/>
        <v>1.3888888888888888E-2</v>
      </c>
      <c r="J85" s="170"/>
      <c r="K85" s="166"/>
      <c r="L85" s="166"/>
      <c r="M85" s="167"/>
      <c r="N85" s="52">
        <f t="shared" si="13"/>
        <v>0</v>
      </c>
      <c r="O85" s="53"/>
      <c r="P85" s="54"/>
      <c r="Q85" s="54"/>
      <c r="R85" s="54"/>
      <c r="S85" s="54"/>
      <c r="T85" s="58"/>
      <c r="U85" s="183">
        <f t="shared" si="10"/>
        <v>2.7777777777777776E-2</v>
      </c>
      <c r="V85" s="168"/>
      <c r="W85" s="59" t="str">
        <f t="shared" si="11"/>
        <v>0</v>
      </c>
      <c r="X85" s="575"/>
      <c r="Y85" s="60">
        <f t="shared" si="12"/>
        <v>0</v>
      </c>
    </row>
    <row r="86" spans="2:25" ht="27" customHeight="1">
      <c r="B86" s="569"/>
      <c r="C86" s="572"/>
      <c r="D86" s="39">
        <v>23</v>
      </c>
      <c r="E86" s="176" t="s">
        <v>952</v>
      </c>
      <c r="F86" s="170">
        <v>600</v>
      </c>
      <c r="G86" s="181">
        <f t="shared" si="7"/>
        <v>120</v>
      </c>
      <c r="H86" s="182">
        <f t="shared" si="8"/>
        <v>333.33333333333331</v>
      </c>
      <c r="I86" s="182">
        <f t="shared" si="9"/>
        <v>0.1111111111111111</v>
      </c>
      <c r="J86" s="170"/>
      <c r="K86" s="166"/>
      <c r="L86" s="166"/>
      <c r="M86" s="167"/>
      <c r="N86" s="52">
        <f t="shared" si="13"/>
        <v>0</v>
      </c>
      <c r="O86" s="53"/>
      <c r="P86" s="54" t="s">
        <v>2441</v>
      </c>
      <c r="Q86" s="54" t="s">
        <v>8842</v>
      </c>
      <c r="R86" s="54" t="s">
        <v>8843</v>
      </c>
      <c r="S86" s="54"/>
      <c r="T86" s="58" t="s">
        <v>8844</v>
      </c>
      <c r="U86" s="183">
        <f t="shared" si="10"/>
        <v>0.22222222222222221</v>
      </c>
      <c r="V86" s="168"/>
      <c r="W86" s="59" t="str">
        <f t="shared" si="11"/>
        <v>0</v>
      </c>
      <c r="X86" s="575"/>
      <c r="Y86" s="60">
        <f t="shared" si="12"/>
        <v>0</v>
      </c>
    </row>
    <row r="87" spans="2:25" ht="18.75" customHeight="1">
      <c r="B87" s="569"/>
      <c r="C87" s="572"/>
      <c r="D87" s="39">
        <v>24</v>
      </c>
      <c r="E87" s="39" t="s">
        <v>8845</v>
      </c>
      <c r="F87" s="170">
        <v>100</v>
      </c>
      <c r="G87" s="181">
        <f t="shared" si="7"/>
        <v>20</v>
      </c>
      <c r="H87" s="182">
        <f t="shared" si="8"/>
        <v>55.555555555555557</v>
      </c>
      <c r="I87" s="182">
        <f t="shared" si="9"/>
        <v>1.8518518518518517E-2</v>
      </c>
      <c r="J87" s="170"/>
      <c r="K87" s="166"/>
      <c r="L87" s="166"/>
      <c r="M87" s="167"/>
      <c r="N87" s="52">
        <f t="shared" si="13"/>
        <v>0</v>
      </c>
      <c r="O87" s="53"/>
      <c r="P87" s="54"/>
      <c r="Q87" s="54"/>
      <c r="R87" s="54"/>
      <c r="S87" s="54"/>
      <c r="T87" s="58"/>
      <c r="U87" s="183">
        <f t="shared" si="10"/>
        <v>3.7037037037037035E-2</v>
      </c>
      <c r="V87" s="168"/>
      <c r="W87" s="59" t="str">
        <f t="shared" si="11"/>
        <v>0</v>
      </c>
      <c r="X87" s="575"/>
      <c r="Y87" s="60">
        <f t="shared" si="12"/>
        <v>0</v>
      </c>
    </row>
    <row r="88" spans="2:25" ht="18.75" customHeight="1">
      <c r="B88" s="569"/>
      <c r="C88" s="572"/>
      <c r="D88" s="39">
        <v>25</v>
      </c>
      <c r="E88" s="39" t="s">
        <v>8846</v>
      </c>
      <c r="F88" s="170">
        <v>1072</v>
      </c>
      <c r="G88" s="181">
        <f t="shared" si="7"/>
        <v>214.4</v>
      </c>
      <c r="H88" s="182">
        <f t="shared" si="8"/>
        <v>595.55555555555554</v>
      </c>
      <c r="I88" s="182">
        <f t="shared" si="9"/>
        <v>0.19851851851851851</v>
      </c>
      <c r="J88" s="170"/>
      <c r="K88" s="166"/>
      <c r="L88" s="166"/>
      <c r="M88" s="167"/>
      <c r="N88" s="52">
        <f t="shared" si="13"/>
        <v>0</v>
      </c>
      <c r="O88" s="53"/>
      <c r="P88" s="54"/>
      <c r="Q88" s="54"/>
      <c r="R88" s="54"/>
      <c r="S88" s="54"/>
      <c r="T88" s="58"/>
      <c r="U88" s="183">
        <f t="shared" si="10"/>
        <v>0.39703703703703702</v>
      </c>
      <c r="V88" s="168"/>
      <c r="W88" s="59" t="str">
        <f t="shared" si="11"/>
        <v>0</v>
      </c>
      <c r="X88" s="575"/>
      <c r="Y88" s="60">
        <f t="shared" si="12"/>
        <v>0</v>
      </c>
    </row>
    <row r="89" spans="2:25" ht="18.75" customHeight="1">
      <c r="B89" s="569"/>
      <c r="C89" s="572"/>
      <c r="D89" s="39">
        <v>26</v>
      </c>
      <c r="E89" s="39" t="s">
        <v>8847</v>
      </c>
      <c r="F89" s="170">
        <v>200</v>
      </c>
      <c r="G89" s="181">
        <f t="shared" si="7"/>
        <v>40</v>
      </c>
      <c r="H89" s="182">
        <f t="shared" si="8"/>
        <v>111.11111111111111</v>
      </c>
      <c r="I89" s="182">
        <f t="shared" si="9"/>
        <v>3.7037037037037035E-2</v>
      </c>
      <c r="J89" s="170"/>
      <c r="K89" s="166"/>
      <c r="L89" s="166"/>
      <c r="M89" s="167"/>
      <c r="N89" s="52">
        <f t="shared" si="13"/>
        <v>0</v>
      </c>
      <c r="O89" s="53"/>
      <c r="P89" s="54"/>
      <c r="Q89" s="54"/>
      <c r="R89" s="54"/>
      <c r="S89" s="54"/>
      <c r="T89" s="58"/>
      <c r="U89" s="183">
        <f t="shared" si="10"/>
        <v>7.407407407407407E-2</v>
      </c>
      <c r="V89" s="168"/>
      <c r="W89" s="59" t="str">
        <f t="shared" si="11"/>
        <v>0</v>
      </c>
      <c r="X89" s="575"/>
      <c r="Y89" s="60">
        <f t="shared" si="12"/>
        <v>0</v>
      </c>
    </row>
    <row r="90" spans="2:25" ht="18.75" customHeight="1">
      <c r="B90" s="569"/>
      <c r="C90" s="572"/>
      <c r="D90" s="39">
        <v>27</v>
      </c>
      <c r="E90" s="39" t="s">
        <v>8848</v>
      </c>
      <c r="F90" s="170">
        <v>140</v>
      </c>
      <c r="G90" s="181">
        <f t="shared" si="7"/>
        <v>28</v>
      </c>
      <c r="H90" s="182">
        <f t="shared" si="8"/>
        <v>77.777777777777771</v>
      </c>
      <c r="I90" s="182">
        <f t="shared" si="9"/>
        <v>2.5925925925925925E-2</v>
      </c>
      <c r="J90" s="170"/>
      <c r="K90" s="166"/>
      <c r="L90" s="166"/>
      <c r="M90" s="167"/>
      <c r="N90" s="52">
        <f t="shared" si="13"/>
        <v>0</v>
      </c>
      <c r="O90" s="53"/>
      <c r="P90" s="54"/>
      <c r="Q90" s="54"/>
      <c r="R90" s="54"/>
      <c r="S90" s="54"/>
      <c r="T90" s="58"/>
      <c r="U90" s="183">
        <f t="shared" si="10"/>
        <v>5.185185185185185E-2</v>
      </c>
      <c r="V90" s="168"/>
      <c r="W90" s="59" t="str">
        <f t="shared" si="11"/>
        <v>0</v>
      </c>
      <c r="X90" s="575"/>
      <c r="Y90" s="60">
        <f t="shared" si="12"/>
        <v>0</v>
      </c>
    </row>
    <row r="91" spans="2:25" ht="18.75" customHeight="1">
      <c r="B91" s="569"/>
      <c r="C91" s="572"/>
      <c r="D91" s="39"/>
      <c r="E91" s="39"/>
      <c r="F91" s="170"/>
      <c r="G91" s="181">
        <f t="shared" si="7"/>
        <v>0</v>
      </c>
      <c r="H91" s="182">
        <f t="shared" si="8"/>
        <v>0</v>
      </c>
      <c r="I91" s="182">
        <f t="shared" si="9"/>
        <v>0</v>
      </c>
      <c r="J91" s="170"/>
      <c r="K91" s="166"/>
      <c r="L91" s="166"/>
      <c r="M91" s="167"/>
      <c r="N91" s="52">
        <f t="shared" si="13"/>
        <v>0</v>
      </c>
      <c r="O91" s="53"/>
      <c r="P91" s="54"/>
      <c r="Q91" s="54"/>
      <c r="R91" s="54"/>
      <c r="S91" s="54"/>
      <c r="T91" s="58"/>
      <c r="U91" s="183">
        <f t="shared" si="10"/>
        <v>0</v>
      </c>
      <c r="V91" s="168"/>
      <c r="W91" s="59" t="str">
        <f t="shared" si="11"/>
        <v>0</v>
      </c>
      <c r="X91" s="575"/>
      <c r="Y91" s="60">
        <f t="shared" si="12"/>
        <v>0</v>
      </c>
    </row>
    <row r="92" spans="2:25" ht="18.75" customHeight="1">
      <c r="B92" s="570"/>
      <c r="C92" s="573"/>
      <c r="D92" s="39"/>
      <c r="E92" s="39"/>
      <c r="F92" s="170"/>
      <c r="G92" s="181">
        <f t="shared" si="7"/>
        <v>0</v>
      </c>
      <c r="H92" s="182">
        <f>F92/$H$15</f>
        <v>0</v>
      </c>
      <c r="I92" s="182">
        <f>H92/$I$15</f>
        <v>0</v>
      </c>
      <c r="J92" s="170"/>
      <c r="K92" s="166"/>
      <c r="L92" s="166"/>
      <c r="M92" s="171"/>
      <c r="N92" s="52">
        <f t="shared" si="13"/>
        <v>0</v>
      </c>
      <c r="O92" s="40"/>
      <c r="P92" s="40"/>
      <c r="Q92" s="40"/>
      <c r="R92" s="40"/>
      <c r="S92" s="40"/>
      <c r="T92" s="58"/>
      <c r="U92" s="183">
        <f>H92/$U$15</f>
        <v>0</v>
      </c>
      <c r="V92" s="168"/>
      <c r="W92" s="59" t="str">
        <f t="shared" si="11"/>
        <v>0</v>
      </c>
      <c r="X92" s="576"/>
      <c r="Y92" s="60">
        <f t="shared" si="12"/>
        <v>0</v>
      </c>
    </row>
    <row r="93" spans="2:25">
      <c r="B93" s="41"/>
      <c r="C93" s="172" t="s">
        <v>111</v>
      </c>
      <c r="D93" s="154"/>
      <c r="E93" s="173">
        <f>COUNTA(E64:E92)</f>
        <v>27</v>
      </c>
      <c r="F93" s="173">
        <f>SUM(F64:F92)</f>
        <v>7877</v>
      </c>
      <c r="G93" s="173">
        <f>SUM(G64:G92)</f>
        <v>1575.4</v>
      </c>
      <c r="H93" s="173">
        <f>SUM(H64:H92)</f>
        <v>4376.1111111111113</v>
      </c>
      <c r="I93" s="173">
        <f>SUM(I64:I92)</f>
        <v>1.4587037037037034</v>
      </c>
      <c r="J93" s="173">
        <f>COUNTA(J64:J92)</f>
        <v>1</v>
      </c>
      <c r="K93" s="173">
        <f>COUNTA(K64:K92)</f>
        <v>1</v>
      </c>
      <c r="L93" s="173">
        <f>COUNTA(L64:L92)</f>
        <v>0</v>
      </c>
      <c r="M93" s="173">
        <f>SUM(M64:M92)</f>
        <v>4376.1111111111113</v>
      </c>
      <c r="N93" s="173">
        <f>SUM(N64:N92)</f>
        <v>87.522222222222226</v>
      </c>
      <c r="O93" s="174"/>
      <c r="P93" s="175">
        <f>COUNTIF(P64:P92, "YES")</f>
        <v>1</v>
      </c>
      <c r="Q93" s="174"/>
      <c r="R93" s="174"/>
      <c r="S93" s="174"/>
      <c r="T93" s="174"/>
      <c r="U93" s="173">
        <f>SUM(U64:U92)</f>
        <v>2.9174074074074068</v>
      </c>
      <c r="V93" s="173">
        <f>SUM(V64:V92)</f>
        <v>2.9174074074074068</v>
      </c>
      <c r="W93" s="173">
        <f t="array" ref="W93">SUM(ABS(W64:W92))</f>
        <v>2</v>
      </c>
      <c r="X93" s="175" t="str">
        <f>IF(X64&lt;0.2, "0", IF(X64&lt;=2, "2", IF(X64&gt;2, ROUND(X64,0))))</f>
        <v>2</v>
      </c>
      <c r="Y93" s="173">
        <f>SUM(Y64:Y92)</f>
        <v>1</v>
      </c>
    </row>
    <row r="94" spans="2:25" ht="18.75" customHeight="1">
      <c r="B94" s="577">
        <v>3</v>
      </c>
      <c r="C94" s="571" t="s">
        <v>8849</v>
      </c>
      <c r="D94" s="39">
        <v>1</v>
      </c>
      <c r="E94" s="39" t="s">
        <v>8850</v>
      </c>
      <c r="F94" s="170">
        <v>150</v>
      </c>
      <c r="G94" s="181">
        <f t="shared" ref="G94:G142" si="14">F94/$G$15</f>
        <v>30</v>
      </c>
      <c r="H94" s="182">
        <f t="shared" ref="H94:H141" si="15">F94/$H$15</f>
        <v>83.333333333333329</v>
      </c>
      <c r="I94" s="182">
        <f t="shared" ref="I94:I141" si="16">H94/$I$15</f>
        <v>2.7777777777777776E-2</v>
      </c>
      <c r="J94" s="170"/>
      <c r="K94" s="166"/>
      <c r="L94" s="166"/>
      <c r="M94" s="167"/>
      <c r="N94" s="52">
        <f t="shared" ref="N94:N142" si="17">M94/$N$15</f>
        <v>0</v>
      </c>
      <c r="O94" s="53"/>
      <c r="P94" s="54"/>
      <c r="Q94" s="54"/>
      <c r="R94" s="54"/>
      <c r="S94" s="54"/>
      <c r="T94" s="58"/>
      <c r="U94" s="183">
        <f t="shared" ref="U94:U141" si="18">H94/$U$15</f>
        <v>5.5555555555555552E-2</v>
      </c>
      <c r="V94" s="168"/>
      <c r="W94" s="59" t="str">
        <f t="shared" ref="W94:W142" si="19">IF(V94&lt;1,"0",IF(V94&lt;5,"2",IF(V94&gt;=5,"6")))</f>
        <v>0</v>
      </c>
      <c r="X94" s="574">
        <f>K143/$X$15</f>
        <v>0.33333333333333331</v>
      </c>
      <c r="Y94" s="60">
        <f t="shared" ref="Y94:Y142" si="20">W94/2</f>
        <v>0</v>
      </c>
    </row>
    <row r="95" spans="2:25" ht="18.75" customHeight="1">
      <c r="B95" s="578"/>
      <c r="C95" s="572"/>
      <c r="D95" s="39">
        <v>2</v>
      </c>
      <c r="E95" s="39" t="s">
        <v>8851</v>
      </c>
      <c r="F95" s="170">
        <v>200</v>
      </c>
      <c r="G95" s="181">
        <f t="shared" si="14"/>
        <v>40</v>
      </c>
      <c r="H95" s="182">
        <f t="shared" si="15"/>
        <v>111.11111111111111</v>
      </c>
      <c r="I95" s="182">
        <f t="shared" si="16"/>
        <v>3.7037037037037035E-2</v>
      </c>
      <c r="J95" s="170"/>
      <c r="K95" s="166"/>
      <c r="L95" s="166"/>
      <c r="M95" s="167"/>
      <c r="N95" s="52">
        <f t="shared" si="17"/>
        <v>0</v>
      </c>
      <c r="O95" s="53"/>
      <c r="P95" s="54"/>
      <c r="Q95" s="54"/>
      <c r="R95" s="54"/>
      <c r="S95" s="54"/>
      <c r="T95" s="58"/>
      <c r="U95" s="183">
        <f t="shared" si="18"/>
        <v>7.407407407407407E-2</v>
      </c>
      <c r="V95" s="168"/>
      <c r="W95" s="59" t="str">
        <f t="shared" si="19"/>
        <v>0</v>
      </c>
      <c r="X95" s="575"/>
      <c r="Y95" s="60">
        <f t="shared" si="20"/>
        <v>0</v>
      </c>
    </row>
    <row r="96" spans="2:25" ht="18.75" customHeight="1">
      <c r="B96" s="578"/>
      <c r="C96" s="572"/>
      <c r="D96" s="39">
        <v>3</v>
      </c>
      <c r="E96" s="39" t="s">
        <v>547</v>
      </c>
      <c r="F96" s="170">
        <v>50</v>
      </c>
      <c r="G96" s="181">
        <f t="shared" si="14"/>
        <v>10</v>
      </c>
      <c r="H96" s="182">
        <f t="shared" si="15"/>
        <v>27.777777777777779</v>
      </c>
      <c r="I96" s="182">
        <f t="shared" si="16"/>
        <v>9.2592592592592587E-3</v>
      </c>
      <c r="J96" s="170"/>
      <c r="K96" s="166"/>
      <c r="L96" s="166"/>
      <c r="M96" s="167"/>
      <c r="N96" s="52">
        <f t="shared" si="17"/>
        <v>0</v>
      </c>
      <c r="O96" s="53"/>
      <c r="P96" s="54"/>
      <c r="Q96" s="54"/>
      <c r="R96" s="54"/>
      <c r="S96" s="54"/>
      <c r="T96" s="58"/>
      <c r="U96" s="183">
        <f t="shared" si="18"/>
        <v>1.8518518518518517E-2</v>
      </c>
      <c r="V96" s="168"/>
      <c r="W96" s="59" t="str">
        <f t="shared" si="19"/>
        <v>0</v>
      </c>
      <c r="X96" s="575"/>
      <c r="Y96" s="60">
        <f t="shared" si="20"/>
        <v>0</v>
      </c>
    </row>
    <row r="97" spans="2:25" ht="18.75" customHeight="1">
      <c r="B97" s="578"/>
      <c r="C97" s="572"/>
      <c r="D97" s="39">
        <v>4</v>
      </c>
      <c r="E97" s="39" t="s">
        <v>8852</v>
      </c>
      <c r="F97" s="170">
        <v>80</v>
      </c>
      <c r="G97" s="181">
        <f t="shared" si="14"/>
        <v>16</v>
      </c>
      <c r="H97" s="182">
        <f t="shared" si="15"/>
        <v>44.444444444444443</v>
      </c>
      <c r="I97" s="182">
        <f t="shared" si="16"/>
        <v>1.4814814814814814E-2</v>
      </c>
      <c r="J97" s="170"/>
      <c r="K97" s="166"/>
      <c r="L97" s="166"/>
      <c r="M97" s="167"/>
      <c r="N97" s="52">
        <f t="shared" si="17"/>
        <v>0</v>
      </c>
      <c r="O97" s="53"/>
      <c r="P97" s="54"/>
      <c r="Q97" s="54"/>
      <c r="R97" s="54"/>
      <c r="S97" s="54"/>
      <c r="T97" s="58"/>
      <c r="U97" s="183">
        <f t="shared" si="18"/>
        <v>2.9629629629629627E-2</v>
      </c>
      <c r="V97" s="168"/>
      <c r="W97" s="59" t="str">
        <f t="shared" si="19"/>
        <v>0</v>
      </c>
      <c r="X97" s="575"/>
      <c r="Y97" s="60">
        <f t="shared" si="20"/>
        <v>0</v>
      </c>
    </row>
    <row r="98" spans="2:25" ht="18.75" customHeight="1">
      <c r="B98" s="578"/>
      <c r="C98" s="572"/>
      <c r="D98" s="39">
        <v>5</v>
      </c>
      <c r="E98" s="39" t="s">
        <v>904</v>
      </c>
      <c r="F98" s="170">
        <v>250</v>
      </c>
      <c r="G98" s="181">
        <f t="shared" si="14"/>
        <v>50</v>
      </c>
      <c r="H98" s="182">
        <f t="shared" si="15"/>
        <v>138.88888888888889</v>
      </c>
      <c r="I98" s="182">
        <f t="shared" si="16"/>
        <v>4.6296296296296294E-2</v>
      </c>
      <c r="J98" s="170"/>
      <c r="K98" s="166"/>
      <c r="L98" s="166"/>
      <c r="M98" s="167"/>
      <c r="N98" s="52">
        <f t="shared" si="17"/>
        <v>0</v>
      </c>
      <c r="O98" s="53"/>
      <c r="P98" s="54"/>
      <c r="Q98" s="54"/>
      <c r="R98" s="54"/>
      <c r="S98" s="54"/>
      <c r="T98" s="58"/>
      <c r="U98" s="183">
        <f t="shared" si="18"/>
        <v>9.2592592592592587E-2</v>
      </c>
      <c r="V98" s="168"/>
      <c r="W98" s="59" t="str">
        <f t="shared" si="19"/>
        <v>0</v>
      </c>
      <c r="X98" s="575"/>
      <c r="Y98" s="60">
        <f t="shared" si="20"/>
        <v>0</v>
      </c>
    </row>
    <row r="99" spans="2:25" ht="18.75" customHeight="1">
      <c r="B99" s="578"/>
      <c r="C99" s="572"/>
      <c r="D99" s="39">
        <v>6</v>
      </c>
      <c r="E99" s="39" t="s">
        <v>8299</v>
      </c>
      <c r="F99" s="170">
        <v>150</v>
      </c>
      <c r="G99" s="181">
        <f t="shared" si="14"/>
        <v>30</v>
      </c>
      <c r="H99" s="182">
        <f t="shared" si="15"/>
        <v>83.333333333333329</v>
      </c>
      <c r="I99" s="182">
        <f t="shared" si="16"/>
        <v>2.7777777777777776E-2</v>
      </c>
      <c r="J99" s="170"/>
      <c r="K99" s="166"/>
      <c r="L99" s="166"/>
      <c r="M99" s="167"/>
      <c r="N99" s="52">
        <f t="shared" si="17"/>
        <v>0</v>
      </c>
      <c r="O99" s="53"/>
      <c r="P99" s="54"/>
      <c r="Q99" s="54"/>
      <c r="R99" s="54"/>
      <c r="S99" s="54"/>
      <c r="T99" s="58"/>
      <c r="U99" s="183">
        <f t="shared" si="18"/>
        <v>5.5555555555555552E-2</v>
      </c>
      <c r="V99" s="168"/>
      <c r="W99" s="59" t="str">
        <f t="shared" si="19"/>
        <v>0</v>
      </c>
      <c r="X99" s="575"/>
      <c r="Y99" s="60">
        <f t="shared" si="20"/>
        <v>0</v>
      </c>
    </row>
    <row r="100" spans="2:25" ht="18.75" customHeight="1">
      <c r="B100" s="578"/>
      <c r="C100" s="572"/>
      <c r="D100" s="39">
        <v>7</v>
      </c>
      <c r="E100" s="39" t="s">
        <v>8853</v>
      </c>
      <c r="F100" s="170">
        <v>300</v>
      </c>
      <c r="G100" s="181">
        <f t="shared" si="14"/>
        <v>60</v>
      </c>
      <c r="H100" s="182">
        <f t="shared" si="15"/>
        <v>166.66666666666666</v>
      </c>
      <c r="I100" s="182">
        <f t="shared" si="16"/>
        <v>5.5555555555555552E-2</v>
      </c>
      <c r="J100" s="170"/>
      <c r="K100" s="166"/>
      <c r="L100" s="166"/>
      <c r="M100" s="167"/>
      <c r="N100" s="52">
        <f t="shared" si="17"/>
        <v>0</v>
      </c>
      <c r="O100" s="53"/>
      <c r="P100" s="54"/>
      <c r="Q100" s="54"/>
      <c r="R100" s="54"/>
      <c r="S100" s="54"/>
      <c r="T100" s="58"/>
      <c r="U100" s="183">
        <f t="shared" si="18"/>
        <v>0.1111111111111111</v>
      </c>
      <c r="V100" s="168"/>
      <c r="W100" s="59" t="str">
        <f t="shared" si="19"/>
        <v>0</v>
      </c>
      <c r="X100" s="575"/>
      <c r="Y100" s="60">
        <f t="shared" si="20"/>
        <v>0</v>
      </c>
    </row>
    <row r="101" spans="2:25" ht="18.75" customHeight="1">
      <c r="B101" s="578"/>
      <c r="C101" s="572"/>
      <c r="D101" s="39">
        <v>8</v>
      </c>
      <c r="E101" s="39" t="s">
        <v>8854</v>
      </c>
      <c r="F101" s="170">
        <v>160</v>
      </c>
      <c r="G101" s="181">
        <f t="shared" si="14"/>
        <v>32</v>
      </c>
      <c r="H101" s="182">
        <f t="shared" si="15"/>
        <v>88.888888888888886</v>
      </c>
      <c r="I101" s="182">
        <f t="shared" si="16"/>
        <v>2.9629629629629627E-2</v>
      </c>
      <c r="J101" s="170"/>
      <c r="K101" s="166"/>
      <c r="L101" s="166"/>
      <c r="M101" s="167"/>
      <c r="N101" s="52">
        <f t="shared" si="17"/>
        <v>0</v>
      </c>
      <c r="O101" s="53"/>
      <c r="P101" s="54"/>
      <c r="Q101" s="54"/>
      <c r="R101" s="54"/>
      <c r="S101" s="54"/>
      <c r="T101" s="58"/>
      <c r="U101" s="183">
        <f t="shared" si="18"/>
        <v>5.9259259259259255E-2</v>
      </c>
      <c r="V101" s="168"/>
      <c r="W101" s="59" t="str">
        <f t="shared" si="19"/>
        <v>0</v>
      </c>
      <c r="X101" s="575"/>
      <c r="Y101" s="60">
        <f t="shared" si="20"/>
        <v>0</v>
      </c>
    </row>
    <row r="102" spans="2:25" ht="18.75" customHeight="1">
      <c r="B102" s="578"/>
      <c r="C102" s="572"/>
      <c r="D102" s="39">
        <v>9</v>
      </c>
      <c r="E102" s="39" t="s">
        <v>8855</v>
      </c>
      <c r="F102" s="170">
        <v>200</v>
      </c>
      <c r="G102" s="181">
        <f t="shared" si="14"/>
        <v>40</v>
      </c>
      <c r="H102" s="182">
        <f t="shared" si="15"/>
        <v>111.11111111111111</v>
      </c>
      <c r="I102" s="182">
        <f t="shared" si="16"/>
        <v>3.7037037037037035E-2</v>
      </c>
      <c r="J102" s="170"/>
      <c r="K102" s="166"/>
      <c r="L102" s="166"/>
      <c r="M102" s="167"/>
      <c r="N102" s="52">
        <f t="shared" si="17"/>
        <v>0</v>
      </c>
      <c r="O102" s="53"/>
      <c r="P102" s="54"/>
      <c r="Q102" s="54"/>
      <c r="R102" s="54"/>
      <c r="S102" s="54"/>
      <c r="T102" s="58"/>
      <c r="U102" s="183">
        <f t="shared" si="18"/>
        <v>7.407407407407407E-2</v>
      </c>
      <c r="V102" s="168"/>
      <c r="W102" s="59" t="str">
        <f t="shared" si="19"/>
        <v>0</v>
      </c>
      <c r="X102" s="575"/>
      <c r="Y102" s="60">
        <f t="shared" si="20"/>
        <v>0</v>
      </c>
    </row>
    <row r="103" spans="2:25" ht="18.75" customHeight="1">
      <c r="B103" s="578"/>
      <c r="C103" s="572"/>
      <c r="D103" s="39">
        <v>10</v>
      </c>
      <c r="E103" s="39" t="s">
        <v>8856</v>
      </c>
      <c r="F103" s="170">
        <v>200</v>
      </c>
      <c r="G103" s="181">
        <f t="shared" si="14"/>
        <v>40</v>
      </c>
      <c r="H103" s="182">
        <f t="shared" si="15"/>
        <v>111.11111111111111</v>
      </c>
      <c r="I103" s="182">
        <f t="shared" si="16"/>
        <v>3.7037037037037035E-2</v>
      </c>
      <c r="J103" s="170"/>
      <c r="K103" s="166"/>
      <c r="L103" s="166"/>
      <c r="M103" s="167"/>
      <c r="N103" s="52">
        <f t="shared" si="17"/>
        <v>0</v>
      </c>
      <c r="O103" s="53"/>
      <c r="P103" s="54"/>
      <c r="Q103" s="54"/>
      <c r="R103" s="54"/>
      <c r="S103" s="54"/>
      <c r="T103" s="58"/>
      <c r="U103" s="183">
        <f t="shared" si="18"/>
        <v>7.407407407407407E-2</v>
      </c>
      <c r="V103" s="168"/>
      <c r="W103" s="59" t="str">
        <f t="shared" si="19"/>
        <v>0</v>
      </c>
      <c r="X103" s="575"/>
      <c r="Y103" s="60">
        <f t="shared" si="20"/>
        <v>0</v>
      </c>
    </row>
    <row r="104" spans="2:25" ht="18.75" customHeight="1">
      <c r="B104" s="578"/>
      <c r="C104" s="572"/>
      <c r="D104" s="39">
        <v>11</v>
      </c>
      <c r="E104" s="39" t="s">
        <v>8857</v>
      </c>
      <c r="F104" s="170">
        <v>120</v>
      </c>
      <c r="G104" s="181">
        <f t="shared" si="14"/>
        <v>24</v>
      </c>
      <c r="H104" s="182">
        <f t="shared" si="15"/>
        <v>66.666666666666671</v>
      </c>
      <c r="I104" s="182">
        <f t="shared" si="16"/>
        <v>2.2222222222222223E-2</v>
      </c>
      <c r="J104" s="170"/>
      <c r="K104" s="166"/>
      <c r="L104" s="166"/>
      <c r="M104" s="167"/>
      <c r="N104" s="52">
        <f t="shared" si="17"/>
        <v>0</v>
      </c>
      <c r="O104" s="53"/>
      <c r="P104" s="54"/>
      <c r="Q104" s="54"/>
      <c r="R104" s="54"/>
      <c r="S104" s="54"/>
      <c r="T104" s="58"/>
      <c r="U104" s="183">
        <f t="shared" si="18"/>
        <v>4.4444444444444446E-2</v>
      </c>
      <c r="V104" s="168"/>
      <c r="W104" s="59" t="str">
        <f t="shared" si="19"/>
        <v>0</v>
      </c>
      <c r="X104" s="575"/>
      <c r="Y104" s="60">
        <f t="shared" si="20"/>
        <v>0</v>
      </c>
    </row>
    <row r="105" spans="2:25" ht="16.5" customHeight="1">
      <c r="B105" s="578"/>
      <c r="C105" s="572"/>
      <c r="D105" s="39">
        <v>12</v>
      </c>
      <c r="E105" s="39" t="s">
        <v>8858</v>
      </c>
      <c r="F105" s="170">
        <v>100</v>
      </c>
      <c r="G105" s="181">
        <f t="shared" si="14"/>
        <v>20</v>
      </c>
      <c r="H105" s="182">
        <f t="shared" si="15"/>
        <v>55.555555555555557</v>
      </c>
      <c r="I105" s="182">
        <f t="shared" si="16"/>
        <v>1.8518518518518517E-2</v>
      </c>
      <c r="J105" s="170"/>
      <c r="K105" s="166"/>
      <c r="L105" s="166"/>
      <c r="M105" s="167"/>
      <c r="N105" s="52">
        <f t="shared" si="17"/>
        <v>0</v>
      </c>
      <c r="O105" s="53"/>
      <c r="P105" s="54"/>
      <c r="Q105" s="54"/>
      <c r="R105" s="54"/>
      <c r="S105" s="54"/>
      <c r="T105" s="58"/>
      <c r="U105" s="183">
        <f t="shared" si="18"/>
        <v>3.7037037037037035E-2</v>
      </c>
      <c r="V105" s="168"/>
      <c r="W105" s="59" t="str">
        <f t="shared" si="19"/>
        <v>0</v>
      </c>
      <c r="X105" s="575"/>
      <c r="Y105" s="60">
        <f t="shared" si="20"/>
        <v>0</v>
      </c>
    </row>
    <row r="106" spans="2:25" ht="45" customHeight="1">
      <c r="B106" s="578"/>
      <c r="C106" s="572"/>
      <c r="D106" s="39">
        <v>13</v>
      </c>
      <c r="E106" s="39" t="s">
        <v>8849</v>
      </c>
      <c r="F106" s="170">
        <v>400</v>
      </c>
      <c r="G106" s="181">
        <f t="shared" si="14"/>
        <v>80</v>
      </c>
      <c r="H106" s="182">
        <f t="shared" si="15"/>
        <v>222.22222222222223</v>
      </c>
      <c r="I106" s="182">
        <f t="shared" si="16"/>
        <v>7.407407407407407E-2</v>
      </c>
      <c r="J106" s="170" t="s">
        <v>8859</v>
      </c>
      <c r="K106" s="166" t="s">
        <v>8859</v>
      </c>
      <c r="L106" s="166"/>
      <c r="M106" s="167">
        <f>SUM(H94:H140)</f>
        <v>3915.5555555555561</v>
      </c>
      <c r="N106" s="52">
        <f t="shared" si="17"/>
        <v>78.311111111111117</v>
      </c>
      <c r="O106" s="53" t="s">
        <v>8860</v>
      </c>
      <c r="P106" s="54" t="s">
        <v>178</v>
      </c>
      <c r="Q106" s="54" t="s">
        <v>8780</v>
      </c>
      <c r="R106" s="54" t="s">
        <v>8781</v>
      </c>
      <c r="S106" s="54"/>
      <c r="T106" s="58" t="s">
        <v>8861</v>
      </c>
      <c r="U106" s="183">
        <f t="shared" si="18"/>
        <v>0.14814814814814814</v>
      </c>
      <c r="V106" s="168">
        <f>SUM(U94:U140)</f>
        <v>2.6103703703703705</v>
      </c>
      <c r="W106" s="59" t="str">
        <f t="shared" si="19"/>
        <v>2</v>
      </c>
      <c r="X106" s="575"/>
      <c r="Y106" s="60">
        <f t="shared" si="20"/>
        <v>1</v>
      </c>
    </row>
    <row r="107" spans="2:25" ht="18.75" customHeight="1">
      <c r="B107" s="578"/>
      <c r="C107" s="572"/>
      <c r="D107" s="39">
        <v>14</v>
      </c>
      <c r="E107" s="39" t="s">
        <v>3903</v>
      </c>
      <c r="F107" s="170">
        <v>80</v>
      </c>
      <c r="G107" s="181">
        <f t="shared" si="14"/>
        <v>16</v>
      </c>
      <c r="H107" s="182">
        <f t="shared" si="15"/>
        <v>44.444444444444443</v>
      </c>
      <c r="I107" s="182">
        <f t="shared" si="16"/>
        <v>1.4814814814814814E-2</v>
      </c>
      <c r="J107" s="170"/>
      <c r="K107" s="166"/>
      <c r="L107" s="166"/>
      <c r="M107" s="167"/>
      <c r="N107" s="52">
        <f t="shared" si="17"/>
        <v>0</v>
      </c>
      <c r="O107" s="53"/>
      <c r="P107" s="54"/>
      <c r="Q107" s="54"/>
      <c r="R107" s="54"/>
      <c r="S107" s="54"/>
      <c r="T107" s="58"/>
      <c r="U107" s="183">
        <f t="shared" si="18"/>
        <v>2.9629629629629627E-2</v>
      </c>
      <c r="V107" s="168"/>
      <c r="W107" s="59" t="str">
        <f t="shared" si="19"/>
        <v>0</v>
      </c>
      <c r="X107" s="575"/>
      <c r="Y107" s="60">
        <f t="shared" si="20"/>
        <v>0</v>
      </c>
    </row>
    <row r="108" spans="2:25" ht="18.75" customHeight="1">
      <c r="B108" s="578"/>
      <c r="C108" s="572"/>
      <c r="D108" s="39">
        <v>15</v>
      </c>
      <c r="E108" s="39" t="s">
        <v>8862</v>
      </c>
      <c r="F108" s="170">
        <v>60</v>
      </c>
      <c r="G108" s="181">
        <f t="shared" si="14"/>
        <v>12</v>
      </c>
      <c r="H108" s="182">
        <f t="shared" si="15"/>
        <v>33.333333333333336</v>
      </c>
      <c r="I108" s="182">
        <f t="shared" si="16"/>
        <v>1.1111111111111112E-2</v>
      </c>
      <c r="J108" s="170"/>
      <c r="K108" s="166"/>
      <c r="L108" s="166"/>
      <c r="M108" s="167"/>
      <c r="N108" s="52">
        <f t="shared" si="17"/>
        <v>0</v>
      </c>
      <c r="O108" s="53"/>
      <c r="P108" s="54"/>
      <c r="Q108" s="54"/>
      <c r="R108" s="54"/>
      <c r="S108" s="54"/>
      <c r="T108" s="58"/>
      <c r="U108" s="183">
        <f t="shared" si="18"/>
        <v>2.2222222222222223E-2</v>
      </c>
      <c r="V108" s="168"/>
      <c r="W108" s="59" t="str">
        <f t="shared" si="19"/>
        <v>0</v>
      </c>
      <c r="X108" s="575"/>
      <c r="Y108" s="60">
        <f t="shared" si="20"/>
        <v>0</v>
      </c>
    </row>
    <row r="109" spans="2:25" ht="18.75" customHeight="1">
      <c r="B109" s="578"/>
      <c r="C109" s="572"/>
      <c r="D109" s="39">
        <v>16</v>
      </c>
      <c r="E109" s="39" t="s">
        <v>8863</v>
      </c>
      <c r="F109" s="170">
        <v>350</v>
      </c>
      <c r="G109" s="181">
        <f t="shared" si="14"/>
        <v>70</v>
      </c>
      <c r="H109" s="182">
        <f t="shared" si="15"/>
        <v>194.44444444444443</v>
      </c>
      <c r="I109" s="182">
        <f t="shared" si="16"/>
        <v>6.4814814814814811E-2</v>
      </c>
      <c r="J109" s="170"/>
      <c r="K109" s="166"/>
      <c r="L109" s="166"/>
      <c r="M109" s="167"/>
      <c r="N109" s="52">
        <f t="shared" si="17"/>
        <v>0</v>
      </c>
      <c r="O109" s="53"/>
      <c r="P109" s="54"/>
      <c r="Q109" s="54"/>
      <c r="R109" s="54"/>
      <c r="S109" s="54"/>
      <c r="T109" s="58"/>
      <c r="U109" s="183">
        <f t="shared" si="18"/>
        <v>0.12962962962962962</v>
      </c>
      <c r="V109" s="168"/>
      <c r="W109" s="59" t="str">
        <f t="shared" si="19"/>
        <v>0</v>
      </c>
      <c r="X109" s="575"/>
      <c r="Y109" s="60">
        <f t="shared" si="20"/>
        <v>0</v>
      </c>
    </row>
    <row r="110" spans="2:25" ht="18.75" customHeight="1">
      <c r="B110" s="578"/>
      <c r="C110" s="572"/>
      <c r="D110" s="39">
        <v>17</v>
      </c>
      <c r="E110" s="39" t="s">
        <v>8864</v>
      </c>
      <c r="F110" s="170">
        <v>500</v>
      </c>
      <c r="G110" s="181">
        <f t="shared" si="14"/>
        <v>100</v>
      </c>
      <c r="H110" s="182">
        <f t="shared" si="15"/>
        <v>277.77777777777777</v>
      </c>
      <c r="I110" s="182">
        <f t="shared" si="16"/>
        <v>9.2592592592592587E-2</v>
      </c>
      <c r="J110" s="170"/>
      <c r="K110" s="166"/>
      <c r="L110" s="166"/>
      <c r="M110" s="167"/>
      <c r="N110" s="52">
        <f t="shared" si="17"/>
        <v>0</v>
      </c>
      <c r="O110" s="53"/>
      <c r="P110" s="54"/>
      <c r="Q110" s="54"/>
      <c r="R110" s="54"/>
      <c r="S110" s="54"/>
      <c r="T110" s="58"/>
      <c r="U110" s="183">
        <f t="shared" si="18"/>
        <v>0.18518518518518517</v>
      </c>
      <c r="V110" s="168"/>
      <c r="W110" s="59" t="str">
        <f t="shared" si="19"/>
        <v>0</v>
      </c>
      <c r="X110" s="575"/>
      <c r="Y110" s="60">
        <f t="shared" si="20"/>
        <v>0</v>
      </c>
    </row>
    <row r="111" spans="2:25" ht="18.75" customHeight="1">
      <c r="B111" s="578"/>
      <c r="C111" s="572"/>
      <c r="D111" s="39">
        <v>18</v>
      </c>
      <c r="E111" s="39" t="s">
        <v>8865</v>
      </c>
      <c r="F111" s="170">
        <v>190</v>
      </c>
      <c r="G111" s="181">
        <f t="shared" si="14"/>
        <v>38</v>
      </c>
      <c r="H111" s="182">
        <f t="shared" si="15"/>
        <v>105.55555555555556</v>
      </c>
      <c r="I111" s="182">
        <f t="shared" si="16"/>
        <v>3.5185185185185187E-2</v>
      </c>
      <c r="J111" s="170"/>
      <c r="K111" s="166"/>
      <c r="L111" s="166"/>
      <c r="M111" s="167"/>
      <c r="N111" s="52">
        <f t="shared" si="17"/>
        <v>0</v>
      </c>
      <c r="O111" s="53"/>
      <c r="P111" s="54"/>
      <c r="Q111" s="54"/>
      <c r="R111" s="54"/>
      <c r="S111" s="54"/>
      <c r="T111" s="58"/>
      <c r="U111" s="183">
        <f t="shared" si="18"/>
        <v>7.0370370370370375E-2</v>
      </c>
      <c r="V111" s="168"/>
      <c r="W111" s="59" t="str">
        <f t="shared" si="19"/>
        <v>0</v>
      </c>
      <c r="X111" s="575"/>
      <c r="Y111" s="60">
        <f t="shared" si="20"/>
        <v>0</v>
      </c>
    </row>
    <row r="112" spans="2:25" ht="18.75" customHeight="1">
      <c r="B112" s="578"/>
      <c r="C112" s="572"/>
      <c r="D112" s="39">
        <v>19</v>
      </c>
      <c r="E112" s="39" t="s">
        <v>975</v>
      </c>
      <c r="F112" s="170">
        <v>100</v>
      </c>
      <c r="G112" s="181">
        <f t="shared" si="14"/>
        <v>20</v>
      </c>
      <c r="H112" s="182">
        <f t="shared" si="15"/>
        <v>55.555555555555557</v>
      </c>
      <c r="I112" s="182">
        <f t="shared" si="16"/>
        <v>1.8518518518518517E-2</v>
      </c>
      <c r="J112" s="170"/>
      <c r="K112" s="166"/>
      <c r="L112" s="166"/>
      <c r="M112" s="167"/>
      <c r="N112" s="52">
        <f t="shared" si="17"/>
        <v>0</v>
      </c>
      <c r="O112" s="53"/>
      <c r="P112" s="54"/>
      <c r="Q112" s="54"/>
      <c r="R112" s="54"/>
      <c r="S112" s="54"/>
      <c r="T112" s="58"/>
      <c r="U112" s="183">
        <f t="shared" si="18"/>
        <v>3.7037037037037035E-2</v>
      </c>
      <c r="V112" s="168"/>
      <c r="W112" s="59" t="str">
        <f t="shared" si="19"/>
        <v>0</v>
      </c>
      <c r="X112" s="575"/>
      <c r="Y112" s="60">
        <f t="shared" si="20"/>
        <v>0</v>
      </c>
    </row>
    <row r="113" spans="2:25" ht="18.75" customHeight="1">
      <c r="B113" s="578"/>
      <c r="C113" s="572"/>
      <c r="D113" s="39">
        <v>20</v>
      </c>
      <c r="E113" s="39" t="s">
        <v>8866</v>
      </c>
      <c r="F113" s="170">
        <v>200</v>
      </c>
      <c r="G113" s="181">
        <f t="shared" si="14"/>
        <v>40</v>
      </c>
      <c r="H113" s="182">
        <f t="shared" si="15"/>
        <v>111.11111111111111</v>
      </c>
      <c r="I113" s="182">
        <f t="shared" si="16"/>
        <v>3.7037037037037035E-2</v>
      </c>
      <c r="J113" s="170"/>
      <c r="K113" s="166"/>
      <c r="L113" s="166"/>
      <c r="M113" s="167"/>
      <c r="N113" s="52">
        <f t="shared" si="17"/>
        <v>0</v>
      </c>
      <c r="O113" s="53"/>
      <c r="P113" s="54"/>
      <c r="Q113" s="54"/>
      <c r="R113" s="54"/>
      <c r="S113" s="54"/>
      <c r="T113" s="58"/>
      <c r="U113" s="183">
        <f t="shared" si="18"/>
        <v>7.407407407407407E-2</v>
      </c>
      <c r="V113" s="168"/>
      <c r="W113" s="59" t="str">
        <f t="shared" si="19"/>
        <v>0</v>
      </c>
      <c r="X113" s="575"/>
      <c r="Y113" s="60">
        <f t="shared" si="20"/>
        <v>0</v>
      </c>
    </row>
    <row r="114" spans="2:25" ht="18.75" customHeight="1">
      <c r="B114" s="578"/>
      <c r="C114" s="572"/>
      <c r="D114" s="39">
        <v>21</v>
      </c>
      <c r="E114" s="39" t="s">
        <v>8867</v>
      </c>
      <c r="F114" s="170">
        <v>400</v>
      </c>
      <c r="G114" s="181">
        <f t="shared" si="14"/>
        <v>80</v>
      </c>
      <c r="H114" s="182">
        <f t="shared" si="15"/>
        <v>222.22222222222223</v>
      </c>
      <c r="I114" s="182">
        <f t="shared" si="16"/>
        <v>7.407407407407407E-2</v>
      </c>
      <c r="J114" s="170"/>
      <c r="K114" s="166"/>
      <c r="L114" s="166"/>
      <c r="M114" s="167"/>
      <c r="N114" s="52">
        <f t="shared" si="17"/>
        <v>0</v>
      </c>
      <c r="O114" s="53"/>
      <c r="P114" s="54"/>
      <c r="Q114" s="54"/>
      <c r="R114" s="54"/>
      <c r="S114" s="54"/>
      <c r="T114" s="58"/>
      <c r="U114" s="183">
        <f t="shared" si="18"/>
        <v>0.14814814814814814</v>
      </c>
      <c r="V114" s="168"/>
      <c r="W114" s="59" t="str">
        <f t="shared" si="19"/>
        <v>0</v>
      </c>
      <c r="X114" s="575"/>
      <c r="Y114" s="60">
        <f t="shared" si="20"/>
        <v>0</v>
      </c>
    </row>
    <row r="115" spans="2:25" ht="18.75" customHeight="1">
      <c r="B115" s="578"/>
      <c r="C115" s="572"/>
      <c r="D115" s="39">
        <v>22</v>
      </c>
      <c r="E115" s="39" t="s">
        <v>8868</v>
      </c>
      <c r="F115" s="170">
        <v>450</v>
      </c>
      <c r="G115" s="181">
        <f t="shared" si="14"/>
        <v>90</v>
      </c>
      <c r="H115" s="182">
        <f t="shared" si="15"/>
        <v>250</v>
      </c>
      <c r="I115" s="182">
        <f t="shared" si="16"/>
        <v>8.3333333333333329E-2</v>
      </c>
      <c r="J115" s="170"/>
      <c r="K115" s="166"/>
      <c r="L115" s="166"/>
      <c r="M115" s="167"/>
      <c r="N115" s="52">
        <f t="shared" si="17"/>
        <v>0</v>
      </c>
      <c r="O115" s="53"/>
      <c r="P115" s="54"/>
      <c r="Q115" s="54"/>
      <c r="R115" s="54"/>
      <c r="S115" s="54"/>
      <c r="T115" s="58"/>
      <c r="U115" s="183">
        <f t="shared" si="18"/>
        <v>0.16666666666666666</v>
      </c>
      <c r="V115" s="168"/>
      <c r="W115" s="59" t="str">
        <f t="shared" si="19"/>
        <v>0</v>
      </c>
      <c r="X115" s="575"/>
      <c r="Y115" s="60">
        <f t="shared" si="20"/>
        <v>0</v>
      </c>
    </row>
    <row r="116" spans="2:25" ht="18.75" customHeight="1">
      <c r="B116" s="578"/>
      <c r="C116" s="572"/>
      <c r="D116" s="39">
        <v>23</v>
      </c>
      <c r="E116" s="39" t="s">
        <v>4367</v>
      </c>
      <c r="F116" s="170">
        <v>68</v>
      </c>
      <c r="G116" s="181">
        <f t="shared" si="14"/>
        <v>13.6</v>
      </c>
      <c r="H116" s="182">
        <f t="shared" si="15"/>
        <v>37.777777777777779</v>
      </c>
      <c r="I116" s="182">
        <f t="shared" si="16"/>
        <v>1.2592592592592593E-2</v>
      </c>
      <c r="J116" s="170"/>
      <c r="K116" s="166"/>
      <c r="L116" s="166"/>
      <c r="M116" s="167"/>
      <c r="N116" s="52">
        <f t="shared" si="17"/>
        <v>0</v>
      </c>
      <c r="O116" s="53"/>
      <c r="P116" s="54"/>
      <c r="Q116" s="54"/>
      <c r="R116" s="54"/>
      <c r="S116" s="54"/>
      <c r="T116" s="58"/>
      <c r="U116" s="183">
        <f t="shared" si="18"/>
        <v>2.5185185185185185E-2</v>
      </c>
      <c r="V116" s="168"/>
      <c r="W116" s="59" t="str">
        <f t="shared" si="19"/>
        <v>0</v>
      </c>
      <c r="X116" s="575"/>
      <c r="Y116" s="60">
        <f t="shared" si="20"/>
        <v>0</v>
      </c>
    </row>
    <row r="117" spans="2:25" ht="18.75" customHeight="1">
      <c r="B117" s="578"/>
      <c r="C117" s="572"/>
      <c r="D117" s="39">
        <v>24</v>
      </c>
      <c r="E117" s="39" t="s">
        <v>8869</v>
      </c>
      <c r="F117" s="170">
        <v>300</v>
      </c>
      <c r="G117" s="181">
        <f t="shared" si="14"/>
        <v>60</v>
      </c>
      <c r="H117" s="182">
        <f t="shared" si="15"/>
        <v>166.66666666666666</v>
      </c>
      <c r="I117" s="182">
        <f t="shared" si="16"/>
        <v>5.5555555555555552E-2</v>
      </c>
      <c r="J117" s="170"/>
      <c r="K117" s="166"/>
      <c r="L117" s="166"/>
      <c r="M117" s="167"/>
      <c r="N117" s="52">
        <f t="shared" si="17"/>
        <v>0</v>
      </c>
      <c r="O117" s="53"/>
      <c r="P117" s="54"/>
      <c r="Q117" s="54"/>
      <c r="R117" s="54"/>
      <c r="S117" s="54"/>
      <c r="T117" s="58"/>
      <c r="U117" s="183">
        <f t="shared" si="18"/>
        <v>0.1111111111111111</v>
      </c>
      <c r="V117" s="168"/>
      <c r="W117" s="59" t="str">
        <f t="shared" si="19"/>
        <v>0</v>
      </c>
      <c r="X117" s="575"/>
      <c r="Y117" s="60">
        <f t="shared" si="20"/>
        <v>0</v>
      </c>
    </row>
    <row r="118" spans="2:25" ht="18.75" customHeight="1">
      <c r="B118" s="578"/>
      <c r="C118" s="572"/>
      <c r="D118" s="39">
        <v>25</v>
      </c>
      <c r="E118" s="39" t="s">
        <v>8870</v>
      </c>
      <c r="F118" s="170">
        <v>160</v>
      </c>
      <c r="G118" s="181">
        <f t="shared" si="14"/>
        <v>32</v>
      </c>
      <c r="H118" s="182">
        <f t="shared" si="15"/>
        <v>88.888888888888886</v>
      </c>
      <c r="I118" s="182">
        <f t="shared" si="16"/>
        <v>2.9629629629629627E-2</v>
      </c>
      <c r="J118" s="170"/>
      <c r="K118" s="166"/>
      <c r="L118" s="166"/>
      <c r="M118" s="167"/>
      <c r="N118" s="52">
        <f t="shared" si="17"/>
        <v>0</v>
      </c>
      <c r="O118" s="53"/>
      <c r="P118" s="54"/>
      <c r="Q118" s="54"/>
      <c r="R118" s="54"/>
      <c r="S118" s="54"/>
      <c r="T118" s="58"/>
      <c r="U118" s="183">
        <f t="shared" si="18"/>
        <v>5.9259259259259255E-2</v>
      </c>
      <c r="V118" s="168"/>
      <c r="W118" s="59" t="str">
        <f t="shared" si="19"/>
        <v>0</v>
      </c>
      <c r="X118" s="575"/>
      <c r="Y118" s="60">
        <f t="shared" si="20"/>
        <v>0</v>
      </c>
    </row>
    <row r="119" spans="2:25" ht="18.75" customHeight="1">
      <c r="B119" s="578"/>
      <c r="C119" s="572"/>
      <c r="D119" s="39">
        <v>26</v>
      </c>
      <c r="E119" s="39" t="s">
        <v>905</v>
      </c>
      <c r="F119" s="170">
        <v>90</v>
      </c>
      <c r="G119" s="181">
        <f t="shared" si="14"/>
        <v>18</v>
      </c>
      <c r="H119" s="182">
        <f t="shared" si="15"/>
        <v>50</v>
      </c>
      <c r="I119" s="182">
        <f t="shared" si="16"/>
        <v>1.6666666666666666E-2</v>
      </c>
      <c r="J119" s="170"/>
      <c r="K119" s="166"/>
      <c r="L119" s="166"/>
      <c r="M119" s="167"/>
      <c r="N119" s="52">
        <f t="shared" si="17"/>
        <v>0</v>
      </c>
      <c r="O119" s="53"/>
      <c r="P119" s="54"/>
      <c r="Q119" s="54"/>
      <c r="R119" s="54"/>
      <c r="S119" s="54"/>
      <c r="T119" s="58"/>
      <c r="U119" s="183">
        <f t="shared" si="18"/>
        <v>3.3333333333333333E-2</v>
      </c>
      <c r="V119" s="168"/>
      <c r="W119" s="59" t="str">
        <f t="shared" si="19"/>
        <v>0</v>
      </c>
      <c r="X119" s="575"/>
      <c r="Y119" s="60">
        <f t="shared" si="20"/>
        <v>0</v>
      </c>
    </row>
    <row r="120" spans="2:25" ht="27" customHeight="1">
      <c r="B120" s="578"/>
      <c r="C120" s="572"/>
      <c r="D120" s="39">
        <v>27</v>
      </c>
      <c r="E120" s="176" t="s">
        <v>8871</v>
      </c>
      <c r="F120" s="170">
        <v>160</v>
      </c>
      <c r="G120" s="181">
        <f t="shared" si="14"/>
        <v>32</v>
      </c>
      <c r="H120" s="182">
        <f t="shared" si="15"/>
        <v>88.888888888888886</v>
      </c>
      <c r="I120" s="182">
        <f t="shared" si="16"/>
        <v>2.9629629629629627E-2</v>
      </c>
      <c r="J120" s="170"/>
      <c r="K120" s="166"/>
      <c r="L120" s="166"/>
      <c r="M120" s="167"/>
      <c r="N120" s="52">
        <f t="shared" si="17"/>
        <v>0</v>
      </c>
      <c r="O120" s="53"/>
      <c r="P120" s="54" t="s">
        <v>2441</v>
      </c>
      <c r="Q120" s="54" t="s">
        <v>8872</v>
      </c>
      <c r="R120" s="54" t="s">
        <v>8781</v>
      </c>
      <c r="S120" s="54"/>
      <c r="T120" s="58" t="s">
        <v>8873</v>
      </c>
      <c r="U120" s="183">
        <f t="shared" si="18"/>
        <v>5.9259259259259255E-2</v>
      </c>
      <c r="V120" s="168"/>
      <c r="W120" s="59" t="str">
        <f t="shared" si="19"/>
        <v>0</v>
      </c>
      <c r="X120" s="575"/>
      <c r="Y120" s="60">
        <f t="shared" si="20"/>
        <v>0</v>
      </c>
    </row>
    <row r="121" spans="2:25" ht="18.75" customHeight="1">
      <c r="B121" s="578"/>
      <c r="C121" s="572"/>
      <c r="D121" s="39">
        <v>28</v>
      </c>
      <c r="E121" s="39" t="s">
        <v>8874</v>
      </c>
      <c r="F121" s="170">
        <v>82</v>
      </c>
      <c r="G121" s="181">
        <f t="shared" si="14"/>
        <v>16.399999999999999</v>
      </c>
      <c r="H121" s="182">
        <f t="shared" si="15"/>
        <v>45.555555555555557</v>
      </c>
      <c r="I121" s="182">
        <f t="shared" si="16"/>
        <v>1.5185185185185185E-2</v>
      </c>
      <c r="J121" s="170"/>
      <c r="K121" s="166"/>
      <c r="L121" s="166"/>
      <c r="M121" s="167"/>
      <c r="N121" s="52">
        <f t="shared" si="17"/>
        <v>0</v>
      </c>
      <c r="O121" s="53"/>
      <c r="P121" s="54"/>
      <c r="Q121" s="54"/>
      <c r="R121" s="54"/>
      <c r="S121" s="54"/>
      <c r="T121" s="58"/>
      <c r="U121" s="183">
        <f t="shared" si="18"/>
        <v>3.037037037037037E-2</v>
      </c>
      <c r="V121" s="168"/>
      <c r="W121" s="59" t="str">
        <f t="shared" si="19"/>
        <v>0</v>
      </c>
      <c r="X121" s="575"/>
      <c r="Y121" s="60">
        <f t="shared" si="20"/>
        <v>0</v>
      </c>
    </row>
    <row r="122" spans="2:25" ht="18.75" customHeight="1">
      <c r="B122" s="578"/>
      <c r="C122" s="572"/>
      <c r="D122" s="39">
        <v>29</v>
      </c>
      <c r="E122" s="39" t="s">
        <v>8875</v>
      </c>
      <c r="F122" s="170">
        <v>200</v>
      </c>
      <c r="G122" s="181">
        <f t="shared" si="14"/>
        <v>40</v>
      </c>
      <c r="H122" s="182">
        <f t="shared" si="15"/>
        <v>111.11111111111111</v>
      </c>
      <c r="I122" s="182">
        <f t="shared" si="16"/>
        <v>3.7037037037037035E-2</v>
      </c>
      <c r="J122" s="170"/>
      <c r="K122" s="166"/>
      <c r="L122" s="166"/>
      <c r="M122" s="167"/>
      <c r="N122" s="52">
        <f t="shared" si="17"/>
        <v>0</v>
      </c>
      <c r="O122" s="53"/>
      <c r="P122" s="54"/>
      <c r="Q122" s="54"/>
      <c r="R122" s="54"/>
      <c r="S122" s="54"/>
      <c r="T122" s="58"/>
      <c r="U122" s="183">
        <f t="shared" si="18"/>
        <v>7.407407407407407E-2</v>
      </c>
      <c r="V122" s="168"/>
      <c r="W122" s="59" t="str">
        <f t="shared" si="19"/>
        <v>0</v>
      </c>
      <c r="X122" s="575"/>
      <c r="Y122" s="60">
        <f t="shared" si="20"/>
        <v>0</v>
      </c>
    </row>
    <row r="123" spans="2:25" ht="18.75" customHeight="1">
      <c r="B123" s="578"/>
      <c r="C123" s="572"/>
      <c r="D123" s="39">
        <v>30</v>
      </c>
      <c r="E123" s="39" t="s">
        <v>8876</v>
      </c>
      <c r="F123" s="170">
        <v>280</v>
      </c>
      <c r="G123" s="181">
        <f t="shared" si="14"/>
        <v>56</v>
      </c>
      <c r="H123" s="182">
        <f t="shared" si="15"/>
        <v>155.55555555555554</v>
      </c>
      <c r="I123" s="182">
        <f t="shared" si="16"/>
        <v>5.185185185185185E-2</v>
      </c>
      <c r="J123" s="170"/>
      <c r="K123" s="166"/>
      <c r="L123" s="166"/>
      <c r="M123" s="167"/>
      <c r="N123" s="52">
        <f t="shared" si="17"/>
        <v>0</v>
      </c>
      <c r="O123" s="53"/>
      <c r="P123" s="54"/>
      <c r="Q123" s="54"/>
      <c r="R123" s="54"/>
      <c r="S123" s="54"/>
      <c r="T123" s="58"/>
      <c r="U123" s="183">
        <f t="shared" si="18"/>
        <v>0.1037037037037037</v>
      </c>
      <c r="V123" s="168"/>
      <c r="W123" s="59" t="str">
        <f t="shared" si="19"/>
        <v>0</v>
      </c>
      <c r="X123" s="575"/>
      <c r="Y123" s="60">
        <f t="shared" si="20"/>
        <v>0</v>
      </c>
    </row>
    <row r="124" spans="2:25" ht="18.75" customHeight="1">
      <c r="B124" s="578"/>
      <c r="C124" s="572"/>
      <c r="D124" s="39">
        <v>31</v>
      </c>
      <c r="E124" s="39" t="s">
        <v>8877</v>
      </c>
      <c r="F124" s="170">
        <v>100</v>
      </c>
      <c r="G124" s="181">
        <f t="shared" si="14"/>
        <v>20</v>
      </c>
      <c r="H124" s="182">
        <f t="shared" si="15"/>
        <v>55.555555555555557</v>
      </c>
      <c r="I124" s="182">
        <f t="shared" si="16"/>
        <v>1.8518518518518517E-2</v>
      </c>
      <c r="J124" s="170"/>
      <c r="K124" s="166"/>
      <c r="L124" s="166"/>
      <c r="M124" s="167"/>
      <c r="N124" s="52">
        <f t="shared" si="17"/>
        <v>0</v>
      </c>
      <c r="O124" s="53"/>
      <c r="P124" s="54"/>
      <c r="Q124" s="54"/>
      <c r="R124" s="54"/>
      <c r="S124" s="54"/>
      <c r="T124" s="58"/>
      <c r="U124" s="183">
        <f t="shared" si="18"/>
        <v>3.7037037037037035E-2</v>
      </c>
      <c r="V124" s="168"/>
      <c r="W124" s="59" t="str">
        <f t="shared" si="19"/>
        <v>0</v>
      </c>
      <c r="X124" s="575"/>
      <c r="Y124" s="60">
        <f t="shared" si="20"/>
        <v>0</v>
      </c>
    </row>
    <row r="125" spans="2:25" ht="18.75" customHeight="1">
      <c r="B125" s="578"/>
      <c r="C125" s="572"/>
      <c r="D125" s="39">
        <v>32</v>
      </c>
      <c r="E125" s="39" t="s">
        <v>8838</v>
      </c>
      <c r="F125" s="170">
        <v>69</v>
      </c>
      <c r="G125" s="181">
        <f t="shared" si="14"/>
        <v>13.8</v>
      </c>
      <c r="H125" s="182">
        <f t="shared" si="15"/>
        <v>38.333333333333336</v>
      </c>
      <c r="I125" s="182">
        <f t="shared" si="16"/>
        <v>1.2777777777777779E-2</v>
      </c>
      <c r="J125" s="170"/>
      <c r="K125" s="166"/>
      <c r="L125" s="166"/>
      <c r="M125" s="167"/>
      <c r="N125" s="52">
        <f t="shared" si="17"/>
        <v>0</v>
      </c>
      <c r="O125" s="53"/>
      <c r="P125" s="54"/>
      <c r="Q125" s="54"/>
      <c r="R125" s="54"/>
      <c r="S125" s="54"/>
      <c r="T125" s="58"/>
      <c r="U125" s="183">
        <f t="shared" si="18"/>
        <v>2.5555555555555557E-2</v>
      </c>
      <c r="V125" s="168"/>
      <c r="W125" s="59" t="str">
        <f t="shared" si="19"/>
        <v>0</v>
      </c>
      <c r="X125" s="575"/>
      <c r="Y125" s="60">
        <f t="shared" si="20"/>
        <v>0</v>
      </c>
    </row>
    <row r="126" spans="2:25" ht="18.75" customHeight="1">
      <c r="B126" s="578"/>
      <c r="C126" s="572"/>
      <c r="D126" s="39">
        <v>33</v>
      </c>
      <c r="E126" s="39" t="s">
        <v>981</v>
      </c>
      <c r="F126" s="170">
        <v>100</v>
      </c>
      <c r="G126" s="181">
        <f t="shared" si="14"/>
        <v>20</v>
      </c>
      <c r="H126" s="182">
        <f t="shared" si="15"/>
        <v>55.555555555555557</v>
      </c>
      <c r="I126" s="182">
        <f t="shared" si="16"/>
        <v>1.8518518518518517E-2</v>
      </c>
      <c r="J126" s="170"/>
      <c r="K126" s="166"/>
      <c r="L126" s="166"/>
      <c r="M126" s="167"/>
      <c r="N126" s="52">
        <f t="shared" si="17"/>
        <v>0</v>
      </c>
      <c r="O126" s="53"/>
      <c r="P126" s="54"/>
      <c r="Q126" s="54"/>
      <c r="R126" s="54"/>
      <c r="S126" s="54"/>
      <c r="T126" s="58"/>
      <c r="U126" s="183">
        <f t="shared" si="18"/>
        <v>3.7037037037037035E-2</v>
      </c>
      <c r="V126" s="168"/>
      <c r="W126" s="59" t="str">
        <f t="shared" si="19"/>
        <v>0</v>
      </c>
      <c r="X126" s="575"/>
      <c r="Y126" s="60">
        <f t="shared" si="20"/>
        <v>0</v>
      </c>
    </row>
    <row r="127" spans="2:25" ht="18.75" customHeight="1">
      <c r="B127" s="578"/>
      <c r="C127" s="572"/>
      <c r="D127" s="39">
        <v>34</v>
      </c>
      <c r="E127" s="39" t="s">
        <v>8878</v>
      </c>
      <c r="F127" s="170">
        <v>92</v>
      </c>
      <c r="G127" s="181">
        <f t="shared" si="14"/>
        <v>18.399999999999999</v>
      </c>
      <c r="H127" s="182">
        <f t="shared" si="15"/>
        <v>51.111111111111107</v>
      </c>
      <c r="I127" s="182">
        <f t="shared" si="16"/>
        <v>1.7037037037037035E-2</v>
      </c>
      <c r="J127" s="170"/>
      <c r="K127" s="166"/>
      <c r="L127" s="166"/>
      <c r="M127" s="167"/>
      <c r="N127" s="52">
        <f t="shared" si="17"/>
        <v>0</v>
      </c>
      <c r="O127" s="53"/>
      <c r="P127" s="54"/>
      <c r="Q127" s="54"/>
      <c r="R127" s="54"/>
      <c r="S127" s="54"/>
      <c r="T127" s="58"/>
      <c r="U127" s="183">
        <f t="shared" si="18"/>
        <v>3.4074074074074069E-2</v>
      </c>
      <c r="V127" s="168"/>
      <c r="W127" s="59" t="str">
        <f t="shared" si="19"/>
        <v>0</v>
      </c>
      <c r="X127" s="575"/>
      <c r="Y127" s="60">
        <f t="shared" si="20"/>
        <v>0</v>
      </c>
    </row>
    <row r="128" spans="2:25" ht="18.75" customHeight="1">
      <c r="B128" s="578"/>
      <c r="C128" s="572"/>
      <c r="D128" s="39">
        <v>35</v>
      </c>
      <c r="E128" s="39" t="s">
        <v>8879</v>
      </c>
      <c r="F128" s="170">
        <v>62</v>
      </c>
      <c r="G128" s="181">
        <f t="shared" si="14"/>
        <v>12.4</v>
      </c>
      <c r="H128" s="182">
        <f t="shared" si="15"/>
        <v>34.444444444444443</v>
      </c>
      <c r="I128" s="182">
        <f t="shared" si="16"/>
        <v>1.1481481481481481E-2</v>
      </c>
      <c r="J128" s="170"/>
      <c r="K128" s="166"/>
      <c r="L128" s="166"/>
      <c r="M128" s="167"/>
      <c r="N128" s="52">
        <f t="shared" si="17"/>
        <v>0</v>
      </c>
      <c r="O128" s="53"/>
      <c r="P128" s="54"/>
      <c r="Q128" s="54"/>
      <c r="R128" s="54"/>
      <c r="S128" s="54"/>
      <c r="T128" s="58"/>
      <c r="U128" s="183">
        <f t="shared" si="18"/>
        <v>2.2962962962962963E-2</v>
      </c>
      <c r="V128" s="168"/>
      <c r="W128" s="59" t="str">
        <f t="shared" si="19"/>
        <v>0</v>
      </c>
      <c r="X128" s="575"/>
      <c r="Y128" s="60">
        <f t="shared" si="20"/>
        <v>0</v>
      </c>
    </row>
    <row r="129" spans="2:25" ht="18.75" customHeight="1">
      <c r="B129" s="578"/>
      <c r="C129" s="572"/>
      <c r="D129" s="39">
        <v>36</v>
      </c>
      <c r="E129" s="39" t="s">
        <v>8880</v>
      </c>
      <c r="F129" s="170">
        <v>82</v>
      </c>
      <c r="G129" s="181">
        <f t="shared" si="14"/>
        <v>16.399999999999999</v>
      </c>
      <c r="H129" s="182">
        <f t="shared" si="15"/>
        <v>45.555555555555557</v>
      </c>
      <c r="I129" s="182">
        <f t="shared" si="16"/>
        <v>1.5185185185185185E-2</v>
      </c>
      <c r="J129" s="170"/>
      <c r="K129" s="166"/>
      <c r="L129" s="166"/>
      <c r="M129" s="167"/>
      <c r="N129" s="52">
        <f t="shared" si="17"/>
        <v>0</v>
      </c>
      <c r="O129" s="53"/>
      <c r="P129" s="54"/>
      <c r="Q129" s="54"/>
      <c r="R129" s="54"/>
      <c r="S129" s="54"/>
      <c r="T129" s="58"/>
      <c r="U129" s="183">
        <f t="shared" si="18"/>
        <v>3.037037037037037E-2</v>
      </c>
      <c r="V129" s="168"/>
      <c r="W129" s="59" t="str">
        <f t="shared" si="19"/>
        <v>0</v>
      </c>
      <c r="X129" s="575"/>
      <c r="Y129" s="60">
        <f t="shared" si="20"/>
        <v>0</v>
      </c>
    </row>
    <row r="130" spans="2:25" ht="18.75" customHeight="1">
      <c r="B130" s="578"/>
      <c r="C130" s="572"/>
      <c r="D130" s="39">
        <v>37</v>
      </c>
      <c r="E130" s="39" t="s">
        <v>8855</v>
      </c>
      <c r="F130" s="170">
        <v>60</v>
      </c>
      <c r="G130" s="181">
        <f t="shared" si="14"/>
        <v>12</v>
      </c>
      <c r="H130" s="182">
        <f t="shared" si="15"/>
        <v>33.333333333333336</v>
      </c>
      <c r="I130" s="182">
        <f t="shared" si="16"/>
        <v>1.1111111111111112E-2</v>
      </c>
      <c r="J130" s="170"/>
      <c r="K130" s="166"/>
      <c r="L130" s="166"/>
      <c r="M130" s="167"/>
      <c r="N130" s="52">
        <f t="shared" si="17"/>
        <v>0</v>
      </c>
      <c r="O130" s="53"/>
      <c r="P130" s="54"/>
      <c r="Q130" s="54"/>
      <c r="R130" s="54"/>
      <c r="S130" s="54"/>
      <c r="T130" s="58"/>
      <c r="U130" s="183">
        <f t="shared" si="18"/>
        <v>2.2222222222222223E-2</v>
      </c>
      <c r="V130" s="168"/>
      <c r="W130" s="59" t="str">
        <f t="shared" si="19"/>
        <v>0</v>
      </c>
      <c r="X130" s="575"/>
      <c r="Y130" s="60">
        <f t="shared" si="20"/>
        <v>0</v>
      </c>
    </row>
    <row r="131" spans="2:25" ht="18.75" customHeight="1">
      <c r="B131" s="578"/>
      <c r="C131" s="572"/>
      <c r="D131" s="39">
        <v>38</v>
      </c>
      <c r="E131" s="39" t="s">
        <v>8881</v>
      </c>
      <c r="F131" s="170">
        <v>75</v>
      </c>
      <c r="G131" s="181">
        <f t="shared" si="14"/>
        <v>15</v>
      </c>
      <c r="H131" s="182">
        <f t="shared" si="15"/>
        <v>41.666666666666664</v>
      </c>
      <c r="I131" s="182">
        <f t="shared" si="16"/>
        <v>1.3888888888888888E-2</v>
      </c>
      <c r="J131" s="170"/>
      <c r="K131" s="166"/>
      <c r="L131" s="166"/>
      <c r="M131" s="167"/>
      <c r="N131" s="52">
        <f t="shared" si="17"/>
        <v>0</v>
      </c>
      <c r="O131" s="53"/>
      <c r="P131" s="54"/>
      <c r="Q131" s="54"/>
      <c r="R131" s="54"/>
      <c r="S131" s="54"/>
      <c r="T131" s="58"/>
      <c r="U131" s="183">
        <f t="shared" si="18"/>
        <v>2.7777777777777776E-2</v>
      </c>
      <c r="V131" s="168"/>
      <c r="W131" s="59" t="str">
        <f t="shared" si="19"/>
        <v>0</v>
      </c>
      <c r="X131" s="575"/>
      <c r="Y131" s="60">
        <f t="shared" si="20"/>
        <v>0</v>
      </c>
    </row>
    <row r="132" spans="2:25" ht="18.75" customHeight="1">
      <c r="B132" s="578"/>
      <c r="C132" s="572"/>
      <c r="D132" s="39">
        <v>39</v>
      </c>
      <c r="E132" s="39" t="s">
        <v>8882</v>
      </c>
      <c r="F132" s="170">
        <v>93</v>
      </c>
      <c r="G132" s="181">
        <f t="shared" si="14"/>
        <v>18.600000000000001</v>
      </c>
      <c r="H132" s="182">
        <f t="shared" si="15"/>
        <v>51.666666666666664</v>
      </c>
      <c r="I132" s="182">
        <f t="shared" si="16"/>
        <v>1.7222222222222222E-2</v>
      </c>
      <c r="J132" s="170"/>
      <c r="K132" s="166"/>
      <c r="L132" s="166"/>
      <c r="M132" s="167"/>
      <c r="N132" s="52">
        <f t="shared" si="17"/>
        <v>0</v>
      </c>
      <c r="O132" s="53"/>
      <c r="P132" s="54"/>
      <c r="Q132" s="54"/>
      <c r="R132" s="54"/>
      <c r="S132" s="54"/>
      <c r="T132" s="58"/>
      <c r="U132" s="183">
        <f t="shared" si="18"/>
        <v>3.4444444444444444E-2</v>
      </c>
      <c r="V132" s="168"/>
      <c r="W132" s="59" t="str">
        <f t="shared" si="19"/>
        <v>0</v>
      </c>
      <c r="X132" s="575"/>
      <c r="Y132" s="60">
        <f t="shared" si="20"/>
        <v>0</v>
      </c>
    </row>
    <row r="133" spans="2:25" ht="18.75" customHeight="1">
      <c r="B133" s="578"/>
      <c r="C133" s="572"/>
      <c r="D133" s="39">
        <v>40</v>
      </c>
      <c r="E133" s="39" t="s">
        <v>8883</v>
      </c>
      <c r="F133" s="170">
        <v>100</v>
      </c>
      <c r="G133" s="181">
        <f t="shared" si="14"/>
        <v>20</v>
      </c>
      <c r="H133" s="182">
        <f t="shared" si="15"/>
        <v>55.555555555555557</v>
      </c>
      <c r="I133" s="182">
        <f t="shared" si="16"/>
        <v>1.8518518518518517E-2</v>
      </c>
      <c r="J133" s="170"/>
      <c r="K133" s="166"/>
      <c r="L133" s="166"/>
      <c r="M133" s="167"/>
      <c r="N133" s="52">
        <f t="shared" si="17"/>
        <v>0</v>
      </c>
      <c r="O133" s="53"/>
      <c r="P133" s="54"/>
      <c r="Q133" s="54"/>
      <c r="R133" s="54"/>
      <c r="S133" s="54"/>
      <c r="T133" s="58"/>
      <c r="U133" s="183">
        <f t="shared" si="18"/>
        <v>3.7037037037037035E-2</v>
      </c>
      <c r="V133" s="168"/>
      <c r="W133" s="59" t="str">
        <f t="shared" si="19"/>
        <v>0</v>
      </c>
      <c r="X133" s="575"/>
      <c r="Y133" s="60">
        <f t="shared" si="20"/>
        <v>0</v>
      </c>
    </row>
    <row r="134" spans="2:25" ht="18.75" customHeight="1">
      <c r="B134" s="578"/>
      <c r="C134" s="572"/>
      <c r="D134" s="39">
        <v>41</v>
      </c>
      <c r="E134" s="39" t="s">
        <v>8884</v>
      </c>
      <c r="F134" s="170">
        <v>13</v>
      </c>
      <c r="G134" s="181">
        <f t="shared" si="14"/>
        <v>2.6</v>
      </c>
      <c r="H134" s="182">
        <f t="shared" si="15"/>
        <v>7.2222222222222223</v>
      </c>
      <c r="I134" s="182">
        <f t="shared" si="16"/>
        <v>2.4074074074074076E-3</v>
      </c>
      <c r="J134" s="170"/>
      <c r="K134" s="166"/>
      <c r="L134" s="166"/>
      <c r="M134" s="167"/>
      <c r="N134" s="52">
        <f t="shared" si="17"/>
        <v>0</v>
      </c>
      <c r="O134" s="53"/>
      <c r="P134" s="54"/>
      <c r="Q134" s="54"/>
      <c r="R134" s="54"/>
      <c r="S134" s="54"/>
      <c r="T134" s="58"/>
      <c r="U134" s="183">
        <f t="shared" si="18"/>
        <v>4.8148148148148152E-3</v>
      </c>
      <c r="V134" s="168"/>
      <c r="W134" s="59" t="str">
        <f t="shared" si="19"/>
        <v>0</v>
      </c>
      <c r="X134" s="575"/>
      <c r="Y134" s="60">
        <f t="shared" si="20"/>
        <v>0</v>
      </c>
    </row>
    <row r="135" spans="2:25" ht="32.25" customHeight="1">
      <c r="B135" s="578"/>
      <c r="C135" s="572"/>
      <c r="D135" s="39">
        <v>42</v>
      </c>
      <c r="E135" s="176" t="s">
        <v>8885</v>
      </c>
      <c r="F135" s="170">
        <v>30</v>
      </c>
      <c r="G135" s="181">
        <f t="shared" si="14"/>
        <v>6</v>
      </c>
      <c r="H135" s="182">
        <f t="shared" si="15"/>
        <v>16.666666666666668</v>
      </c>
      <c r="I135" s="182">
        <f t="shared" si="16"/>
        <v>5.5555555555555558E-3</v>
      </c>
      <c r="J135" s="170"/>
      <c r="K135" s="166"/>
      <c r="L135" s="166"/>
      <c r="M135" s="167"/>
      <c r="N135" s="52">
        <f t="shared" si="17"/>
        <v>0</v>
      </c>
      <c r="O135" s="53"/>
      <c r="P135" s="54" t="s">
        <v>2441</v>
      </c>
      <c r="Q135" s="54" t="s">
        <v>8886</v>
      </c>
      <c r="R135" s="54" t="s">
        <v>8843</v>
      </c>
      <c r="S135" s="54"/>
      <c r="T135" s="58" t="s">
        <v>8887</v>
      </c>
      <c r="U135" s="183">
        <f t="shared" si="18"/>
        <v>1.1111111111111112E-2</v>
      </c>
      <c r="V135" s="168"/>
      <c r="W135" s="59" t="str">
        <f t="shared" si="19"/>
        <v>0</v>
      </c>
      <c r="X135" s="575"/>
      <c r="Y135" s="60">
        <f t="shared" si="20"/>
        <v>0</v>
      </c>
    </row>
    <row r="136" spans="2:25" ht="18.75" customHeight="1">
      <c r="B136" s="578"/>
      <c r="C136" s="572"/>
      <c r="D136" s="39">
        <v>43</v>
      </c>
      <c r="E136" s="39" t="s">
        <v>8888</v>
      </c>
      <c r="F136" s="170">
        <v>40</v>
      </c>
      <c r="G136" s="181">
        <f t="shared" si="14"/>
        <v>8</v>
      </c>
      <c r="H136" s="182">
        <f t="shared" si="15"/>
        <v>22.222222222222221</v>
      </c>
      <c r="I136" s="182">
        <f t="shared" si="16"/>
        <v>7.4074074074074068E-3</v>
      </c>
      <c r="J136" s="170"/>
      <c r="K136" s="166"/>
      <c r="L136" s="166"/>
      <c r="M136" s="167"/>
      <c r="N136" s="52">
        <f t="shared" si="17"/>
        <v>0</v>
      </c>
      <c r="O136" s="53"/>
      <c r="P136" s="54"/>
      <c r="Q136" s="54"/>
      <c r="R136" s="54"/>
      <c r="S136" s="54"/>
      <c r="T136" s="58"/>
      <c r="U136" s="183">
        <f t="shared" si="18"/>
        <v>1.4814814814814814E-2</v>
      </c>
      <c r="V136" s="168"/>
      <c r="W136" s="59" t="str">
        <f t="shared" si="19"/>
        <v>0</v>
      </c>
      <c r="X136" s="575"/>
      <c r="Y136" s="60">
        <f t="shared" si="20"/>
        <v>0</v>
      </c>
    </row>
    <row r="137" spans="2:25" ht="18.75" customHeight="1">
      <c r="B137" s="578"/>
      <c r="C137" s="572"/>
      <c r="D137" s="39">
        <v>44</v>
      </c>
      <c r="E137" s="39" t="s">
        <v>554</v>
      </c>
      <c r="F137" s="170">
        <v>30</v>
      </c>
      <c r="G137" s="181">
        <f t="shared" si="14"/>
        <v>6</v>
      </c>
      <c r="H137" s="182">
        <f t="shared" si="15"/>
        <v>16.666666666666668</v>
      </c>
      <c r="I137" s="182">
        <f t="shared" si="16"/>
        <v>5.5555555555555558E-3</v>
      </c>
      <c r="J137" s="170"/>
      <c r="K137" s="166"/>
      <c r="L137" s="166"/>
      <c r="M137" s="167"/>
      <c r="N137" s="52">
        <f t="shared" si="17"/>
        <v>0</v>
      </c>
      <c r="O137" s="53"/>
      <c r="P137" s="54"/>
      <c r="Q137" s="54"/>
      <c r="R137" s="54"/>
      <c r="S137" s="54"/>
      <c r="T137" s="58"/>
      <c r="U137" s="183">
        <f t="shared" si="18"/>
        <v>1.1111111111111112E-2</v>
      </c>
      <c r="V137" s="168"/>
      <c r="W137" s="59" t="str">
        <f t="shared" si="19"/>
        <v>0</v>
      </c>
      <c r="X137" s="575"/>
      <c r="Y137" s="60">
        <f t="shared" si="20"/>
        <v>0</v>
      </c>
    </row>
    <row r="138" spans="2:25" ht="18.75" customHeight="1">
      <c r="B138" s="578"/>
      <c r="C138" s="572"/>
      <c r="D138" s="39">
        <v>45</v>
      </c>
      <c r="E138" s="39" t="s">
        <v>8889</v>
      </c>
      <c r="F138" s="170">
        <v>32</v>
      </c>
      <c r="G138" s="181">
        <f t="shared" si="14"/>
        <v>6.4</v>
      </c>
      <c r="H138" s="182">
        <f t="shared" si="15"/>
        <v>17.777777777777779</v>
      </c>
      <c r="I138" s="182">
        <f t="shared" si="16"/>
        <v>5.9259259259259265E-3</v>
      </c>
      <c r="J138" s="170"/>
      <c r="K138" s="166"/>
      <c r="L138" s="166"/>
      <c r="M138" s="167"/>
      <c r="N138" s="52">
        <f t="shared" si="17"/>
        <v>0</v>
      </c>
      <c r="O138" s="53"/>
      <c r="P138" s="54"/>
      <c r="Q138" s="54"/>
      <c r="R138" s="54"/>
      <c r="S138" s="54"/>
      <c r="T138" s="58"/>
      <c r="U138" s="183">
        <f t="shared" si="18"/>
        <v>1.1851851851851853E-2</v>
      </c>
      <c r="V138" s="168"/>
      <c r="W138" s="59" t="str">
        <f t="shared" si="19"/>
        <v>0</v>
      </c>
      <c r="X138" s="575"/>
      <c r="Y138" s="60">
        <f t="shared" si="20"/>
        <v>0</v>
      </c>
    </row>
    <row r="139" spans="2:25" ht="18.75" customHeight="1">
      <c r="B139" s="578"/>
      <c r="C139" s="572"/>
      <c r="D139" s="39">
        <v>46</v>
      </c>
      <c r="E139" s="39" t="s">
        <v>8890</v>
      </c>
      <c r="F139" s="170">
        <v>20</v>
      </c>
      <c r="G139" s="181">
        <f t="shared" si="14"/>
        <v>4</v>
      </c>
      <c r="H139" s="182">
        <f t="shared" si="15"/>
        <v>11.111111111111111</v>
      </c>
      <c r="I139" s="182">
        <f t="shared" si="16"/>
        <v>3.7037037037037034E-3</v>
      </c>
      <c r="J139" s="170"/>
      <c r="K139" s="166"/>
      <c r="L139" s="166"/>
      <c r="M139" s="167"/>
      <c r="N139" s="52">
        <f t="shared" si="17"/>
        <v>0</v>
      </c>
      <c r="O139" s="53"/>
      <c r="P139" s="54"/>
      <c r="Q139" s="54"/>
      <c r="R139" s="54"/>
      <c r="S139" s="54"/>
      <c r="T139" s="58"/>
      <c r="U139" s="183">
        <f t="shared" si="18"/>
        <v>7.4074074074074068E-3</v>
      </c>
      <c r="V139" s="168"/>
      <c r="W139" s="59" t="str">
        <f t="shared" si="19"/>
        <v>0</v>
      </c>
      <c r="X139" s="575"/>
      <c r="Y139" s="60">
        <f t="shared" si="20"/>
        <v>0</v>
      </c>
    </row>
    <row r="140" spans="2:25" ht="18.75" customHeight="1">
      <c r="B140" s="578"/>
      <c r="C140" s="572"/>
      <c r="D140" s="39">
        <v>47</v>
      </c>
      <c r="E140" s="39" t="s">
        <v>8891</v>
      </c>
      <c r="F140" s="170">
        <v>20</v>
      </c>
      <c r="G140" s="181">
        <f t="shared" si="14"/>
        <v>4</v>
      </c>
      <c r="H140" s="182">
        <f t="shared" si="15"/>
        <v>11.111111111111111</v>
      </c>
      <c r="I140" s="182">
        <f t="shared" si="16"/>
        <v>3.7037037037037034E-3</v>
      </c>
      <c r="J140" s="170"/>
      <c r="K140" s="166"/>
      <c r="L140" s="166"/>
      <c r="M140" s="167"/>
      <c r="N140" s="52">
        <f t="shared" si="17"/>
        <v>0</v>
      </c>
      <c r="O140" s="53"/>
      <c r="P140" s="54"/>
      <c r="Q140" s="54"/>
      <c r="R140" s="54"/>
      <c r="S140" s="54"/>
      <c r="T140" s="58"/>
      <c r="U140" s="183">
        <f t="shared" si="18"/>
        <v>7.4074074074074068E-3</v>
      </c>
      <c r="V140" s="168"/>
      <c r="W140" s="59" t="str">
        <f t="shared" si="19"/>
        <v>0</v>
      </c>
      <c r="X140" s="575"/>
      <c r="Y140" s="60">
        <f t="shared" si="20"/>
        <v>0</v>
      </c>
    </row>
    <row r="141" spans="2:25" ht="18.75" customHeight="1">
      <c r="B141" s="578"/>
      <c r="C141" s="572"/>
      <c r="D141" s="39"/>
      <c r="E141" s="39"/>
      <c r="F141" s="170"/>
      <c r="G141" s="181">
        <f t="shared" si="14"/>
        <v>0</v>
      </c>
      <c r="H141" s="182">
        <f t="shared" si="15"/>
        <v>0</v>
      </c>
      <c r="I141" s="182">
        <f t="shared" si="16"/>
        <v>0</v>
      </c>
      <c r="J141" s="170"/>
      <c r="K141" s="166"/>
      <c r="L141" s="166"/>
      <c r="M141" s="167"/>
      <c r="N141" s="52">
        <f t="shared" si="17"/>
        <v>0</v>
      </c>
      <c r="O141" s="53"/>
      <c r="P141" s="54"/>
      <c r="Q141" s="54"/>
      <c r="R141" s="54"/>
      <c r="S141" s="54"/>
      <c r="T141" s="58"/>
      <c r="U141" s="183">
        <f t="shared" si="18"/>
        <v>0</v>
      </c>
      <c r="V141" s="168"/>
      <c r="W141" s="59" t="str">
        <f t="shared" si="19"/>
        <v>0</v>
      </c>
      <c r="X141" s="575"/>
      <c r="Y141" s="60">
        <f t="shared" si="20"/>
        <v>0</v>
      </c>
    </row>
    <row r="142" spans="2:25" ht="18.75" customHeight="1">
      <c r="B142" s="579"/>
      <c r="C142" s="573"/>
      <c r="D142" s="39"/>
      <c r="E142" s="39"/>
      <c r="F142" s="170"/>
      <c r="G142" s="181">
        <f t="shared" si="14"/>
        <v>0</v>
      </c>
      <c r="H142" s="182">
        <f>F142/$H$15</f>
        <v>0</v>
      </c>
      <c r="I142" s="182">
        <f>H142/$I$15</f>
        <v>0</v>
      </c>
      <c r="J142" s="170"/>
      <c r="K142" s="166"/>
      <c r="L142" s="166"/>
      <c r="M142" s="171"/>
      <c r="N142" s="52">
        <f t="shared" si="17"/>
        <v>0</v>
      </c>
      <c r="O142" s="40"/>
      <c r="P142" s="40"/>
      <c r="Q142" s="40"/>
      <c r="R142" s="40"/>
      <c r="S142" s="40"/>
      <c r="T142" s="58"/>
      <c r="U142" s="183">
        <f>H142/$U$15</f>
        <v>0</v>
      </c>
      <c r="V142" s="168"/>
      <c r="W142" s="59" t="str">
        <f t="shared" si="19"/>
        <v>0</v>
      </c>
      <c r="X142" s="576"/>
      <c r="Y142" s="60">
        <f t="shared" si="20"/>
        <v>0</v>
      </c>
    </row>
    <row r="143" spans="2:25">
      <c r="B143" s="41"/>
      <c r="C143" s="172" t="s">
        <v>111</v>
      </c>
      <c r="D143" s="154"/>
      <c r="E143" s="173">
        <f>COUNTA(E94:E142)</f>
        <v>47</v>
      </c>
      <c r="F143" s="173">
        <f>SUM(F94:F142)</f>
        <v>7048</v>
      </c>
      <c r="G143" s="173">
        <f>SUM(G94:G142)</f>
        <v>1409.6000000000001</v>
      </c>
      <c r="H143" s="173">
        <f>SUM(H94:H142)</f>
        <v>3915.5555555555561</v>
      </c>
      <c r="I143" s="173">
        <f>SUM(I94:I142)</f>
        <v>1.3051851851851852</v>
      </c>
      <c r="J143" s="173">
        <f>COUNTA(J94:J142)</f>
        <v>1</v>
      </c>
      <c r="K143" s="173">
        <f>COUNTA(K94:K142)</f>
        <v>1</v>
      </c>
      <c r="L143" s="173">
        <f>COUNTA(L94:L142)</f>
        <v>0</v>
      </c>
      <c r="M143" s="173">
        <f>SUM(M94:M142)</f>
        <v>3915.5555555555561</v>
      </c>
      <c r="N143" s="173">
        <f>SUM(N94:N142)</f>
        <v>78.311111111111117</v>
      </c>
      <c r="O143" s="174"/>
      <c r="P143" s="175">
        <f>COUNTIF(P94:P142, "YES")</f>
        <v>2</v>
      </c>
      <c r="Q143" s="174"/>
      <c r="R143" s="174"/>
      <c r="S143" s="174"/>
      <c r="T143" s="174"/>
      <c r="U143" s="173">
        <f>SUM(U94:U142)</f>
        <v>2.6103703703703705</v>
      </c>
      <c r="V143" s="173">
        <f>SUM(V94:V142)</f>
        <v>2.6103703703703705</v>
      </c>
      <c r="W143" s="173">
        <f t="array" ref="W143">SUM(ABS(W94:W142))</f>
        <v>2</v>
      </c>
      <c r="X143" s="175" t="str">
        <f>IF(X94&lt;0.2, "0", IF(X94&lt;=2, "2", IF(X94&gt;2, ROUND(X94,0))))</f>
        <v>2</v>
      </c>
      <c r="Y143" s="173">
        <f>SUM(Y94:Y142)</f>
        <v>1</v>
      </c>
    </row>
    <row r="144" spans="2:25" ht="18.75" customHeight="1">
      <c r="B144" s="577">
        <v>4</v>
      </c>
      <c r="C144" s="583" t="s">
        <v>520</v>
      </c>
      <c r="D144" s="39">
        <v>1</v>
      </c>
      <c r="E144" s="39" t="s">
        <v>520</v>
      </c>
      <c r="F144" s="170">
        <v>502</v>
      </c>
      <c r="G144" s="181">
        <f t="shared" ref="G144:G189" si="21">F144/$G$15</f>
        <v>100.4</v>
      </c>
      <c r="H144" s="182">
        <f t="shared" ref="H144:H188" si="22">F144/$H$15</f>
        <v>278.88888888888886</v>
      </c>
      <c r="I144" s="182">
        <f t="shared" ref="I144:I188" si="23">H144/$I$15</f>
        <v>9.2962962962962956E-2</v>
      </c>
      <c r="J144" s="170" t="s">
        <v>8892</v>
      </c>
      <c r="K144" s="166"/>
      <c r="L144" s="166"/>
      <c r="M144" s="167"/>
      <c r="N144" s="52">
        <f t="shared" ref="N144:N189" si="24">M144/$N$15</f>
        <v>0</v>
      </c>
      <c r="O144" s="53"/>
      <c r="P144" s="54"/>
      <c r="Q144" s="54"/>
      <c r="R144" s="54"/>
      <c r="S144" s="54"/>
      <c r="T144" s="58"/>
      <c r="U144" s="183">
        <f t="shared" ref="U144:U188" si="25">H144/$U$15</f>
        <v>0.18592592592592591</v>
      </c>
      <c r="V144" s="168"/>
      <c r="W144" s="59" t="str">
        <f t="shared" ref="W144:W189" si="26">IF(V144&lt;1,"0",IF(V144&lt;5,"2",IF(V144&gt;=5,"6")))</f>
        <v>0</v>
      </c>
      <c r="X144" s="574">
        <f>K190/$X$15</f>
        <v>0.66666666666666663</v>
      </c>
      <c r="Y144" s="60">
        <f t="shared" ref="Y144:Y189" si="27">W144/2</f>
        <v>0</v>
      </c>
    </row>
    <row r="145" spans="2:25" ht="18.75" customHeight="1">
      <c r="B145" s="578"/>
      <c r="C145" s="584"/>
      <c r="D145" s="39">
        <v>2</v>
      </c>
      <c r="E145" s="39" t="s">
        <v>830</v>
      </c>
      <c r="F145" s="170">
        <v>25</v>
      </c>
      <c r="G145" s="181">
        <f t="shared" si="21"/>
        <v>5</v>
      </c>
      <c r="H145" s="182">
        <f t="shared" si="22"/>
        <v>13.888888888888889</v>
      </c>
      <c r="I145" s="182">
        <f t="shared" si="23"/>
        <v>4.6296296296296294E-3</v>
      </c>
      <c r="J145" s="170"/>
      <c r="K145" s="166"/>
      <c r="L145" s="166"/>
      <c r="M145" s="167"/>
      <c r="N145" s="52">
        <f t="shared" si="24"/>
        <v>0</v>
      </c>
      <c r="O145" s="53"/>
      <c r="P145" s="54"/>
      <c r="Q145" s="54"/>
      <c r="R145" s="54"/>
      <c r="S145" s="54"/>
      <c r="T145" s="58"/>
      <c r="U145" s="183">
        <f t="shared" si="25"/>
        <v>9.2592592592592587E-3</v>
      </c>
      <c r="V145" s="168"/>
      <c r="W145" s="59" t="str">
        <f t="shared" si="26"/>
        <v>0</v>
      </c>
      <c r="X145" s="575"/>
      <c r="Y145" s="60">
        <f t="shared" si="27"/>
        <v>0</v>
      </c>
    </row>
    <row r="146" spans="2:25" ht="18.75" customHeight="1">
      <c r="B146" s="578"/>
      <c r="C146" s="584"/>
      <c r="D146" s="39">
        <v>3</v>
      </c>
      <c r="E146" s="39" t="s">
        <v>8893</v>
      </c>
      <c r="F146" s="170">
        <v>137</v>
      </c>
      <c r="G146" s="181">
        <f t="shared" si="21"/>
        <v>27.4</v>
      </c>
      <c r="H146" s="182">
        <f t="shared" si="22"/>
        <v>76.111111111111114</v>
      </c>
      <c r="I146" s="182">
        <f t="shared" si="23"/>
        <v>2.5370370370370373E-2</v>
      </c>
      <c r="J146" s="170"/>
      <c r="K146" s="166"/>
      <c r="L146" s="166"/>
      <c r="M146" s="167"/>
      <c r="N146" s="52">
        <f t="shared" si="24"/>
        <v>0</v>
      </c>
      <c r="O146" s="53"/>
      <c r="P146" s="54"/>
      <c r="Q146" s="54"/>
      <c r="R146" s="54"/>
      <c r="S146" s="54"/>
      <c r="T146" s="58"/>
      <c r="U146" s="183">
        <f t="shared" si="25"/>
        <v>5.0740740740740746E-2</v>
      </c>
      <c r="V146" s="168"/>
      <c r="W146" s="59" t="str">
        <f t="shared" si="26"/>
        <v>0</v>
      </c>
      <c r="X146" s="575"/>
      <c r="Y146" s="60">
        <f t="shared" si="27"/>
        <v>0</v>
      </c>
    </row>
    <row r="147" spans="2:25" ht="18.75" customHeight="1">
      <c r="B147" s="578"/>
      <c r="C147" s="584"/>
      <c r="D147" s="39">
        <v>4</v>
      </c>
      <c r="E147" s="39" t="s">
        <v>4671</v>
      </c>
      <c r="F147" s="170">
        <v>102</v>
      </c>
      <c r="G147" s="181">
        <f t="shared" si="21"/>
        <v>20.399999999999999</v>
      </c>
      <c r="H147" s="182">
        <f t="shared" si="22"/>
        <v>56.666666666666664</v>
      </c>
      <c r="I147" s="182">
        <f t="shared" si="23"/>
        <v>1.8888888888888889E-2</v>
      </c>
      <c r="J147" s="170"/>
      <c r="K147" s="166"/>
      <c r="L147" s="166"/>
      <c r="M147" s="167"/>
      <c r="N147" s="52">
        <f t="shared" si="24"/>
        <v>0</v>
      </c>
      <c r="O147" s="53"/>
      <c r="P147" s="54"/>
      <c r="Q147" s="54"/>
      <c r="R147" s="54"/>
      <c r="S147" s="54"/>
      <c r="T147" s="58"/>
      <c r="U147" s="183">
        <f t="shared" si="25"/>
        <v>3.7777777777777778E-2</v>
      </c>
      <c r="V147" s="168"/>
      <c r="W147" s="59" t="str">
        <f t="shared" si="26"/>
        <v>0</v>
      </c>
      <c r="X147" s="575"/>
      <c r="Y147" s="60">
        <f t="shared" si="27"/>
        <v>0</v>
      </c>
    </row>
    <row r="148" spans="2:25" ht="18.75" customHeight="1">
      <c r="B148" s="578"/>
      <c r="C148" s="584"/>
      <c r="D148" s="39">
        <v>5</v>
      </c>
      <c r="E148" s="39" t="s">
        <v>8894</v>
      </c>
      <c r="F148" s="170">
        <v>51</v>
      </c>
      <c r="G148" s="181">
        <f t="shared" si="21"/>
        <v>10.199999999999999</v>
      </c>
      <c r="H148" s="182">
        <f t="shared" si="22"/>
        <v>28.333333333333332</v>
      </c>
      <c r="I148" s="182">
        <f t="shared" si="23"/>
        <v>9.4444444444444445E-3</v>
      </c>
      <c r="J148" s="170"/>
      <c r="K148" s="166"/>
      <c r="L148" s="166"/>
      <c r="M148" s="167"/>
      <c r="N148" s="52">
        <f t="shared" si="24"/>
        <v>0</v>
      </c>
      <c r="O148" s="53"/>
      <c r="P148" s="54"/>
      <c r="Q148" s="54"/>
      <c r="R148" s="54"/>
      <c r="S148" s="54"/>
      <c r="T148" s="58"/>
      <c r="U148" s="183">
        <f t="shared" si="25"/>
        <v>1.8888888888888889E-2</v>
      </c>
      <c r="V148" s="168"/>
      <c r="W148" s="59" t="str">
        <f t="shared" si="26"/>
        <v>0</v>
      </c>
      <c r="X148" s="575"/>
      <c r="Y148" s="60">
        <f t="shared" si="27"/>
        <v>0</v>
      </c>
    </row>
    <row r="149" spans="2:25" ht="18.75" customHeight="1">
      <c r="B149" s="578"/>
      <c r="C149" s="584"/>
      <c r="D149" s="39">
        <v>6</v>
      </c>
      <c r="E149" s="39" t="s">
        <v>8895</v>
      </c>
      <c r="F149" s="170">
        <v>82</v>
      </c>
      <c r="G149" s="181">
        <f t="shared" si="21"/>
        <v>16.399999999999999</v>
      </c>
      <c r="H149" s="182">
        <f t="shared" si="22"/>
        <v>45.555555555555557</v>
      </c>
      <c r="I149" s="182">
        <f t="shared" si="23"/>
        <v>1.5185185185185185E-2</v>
      </c>
      <c r="J149" s="170"/>
      <c r="K149" s="166"/>
      <c r="L149" s="166"/>
      <c r="M149" s="167"/>
      <c r="N149" s="52">
        <f t="shared" si="24"/>
        <v>0</v>
      </c>
      <c r="O149" s="53"/>
      <c r="P149" s="54"/>
      <c r="Q149" s="54"/>
      <c r="R149" s="54"/>
      <c r="S149" s="54"/>
      <c r="T149" s="58"/>
      <c r="U149" s="183">
        <f t="shared" si="25"/>
        <v>3.037037037037037E-2</v>
      </c>
      <c r="V149" s="168"/>
      <c r="W149" s="59" t="str">
        <f t="shared" si="26"/>
        <v>0</v>
      </c>
      <c r="X149" s="575"/>
      <c r="Y149" s="60">
        <f t="shared" si="27"/>
        <v>0</v>
      </c>
    </row>
    <row r="150" spans="2:25" ht="18.75" customHeight="1">
      <c r="B150" s="578"/>
      <c r="C150" s="584"/>
      <c r="D150" s="39">
        <v>7</v>
      </c>
      <c r="E150" s="39" t="s">
        <v>8896</v>
      </c>
      <c r="F150" s="170">
        <v>108</v>
      </c>
      <c r="G150" s="181">
        <f t="shared" si="21"/>
        <v>21.6</v>
      </c>
      <c r="H150" s="182">
        <f t="shared" si="22"/>
        <v>60</v>
      </c>
      <c r="I150" s="182">
        <f t="shared" si="23"/>
        <v>0.02</v>
      </c>
      <c r="J150" s="170"/>
      <c r="K150" s="166"/>
      <c r="L150" s="166"/>
      <c r="M150" s="167"/>
      <c r="N150" s="52">
        <f t="shared" si="24"/>
        <v>0</v>
      </c>
      <c r="O150" s="53"/>
      <c r="P150" s="54"/>
      <c r="Q150" s="54"/>
      <c r="R150" s="54"/>
      <c r="S150" s="54"/>
      <c r="T150" s="58"/>
      <c r="U150" s="183">
        <f t="shared" si="25"/>
        <v>0.04</v>
      </c>
      <c r="V150" s="168"/>
      <c r="W150" s="59" t="str">
        <f t="shared" si="26"/>
        <v>0</v>
      </c>
      <c r="X150" s="575"/>
      <c r="Y150" s="60">
        <f t="shared" si="27"/>
        <v>0</v>
      </c>
    </row>
    <row r="151" spans="2:25" ht="18.75" customHeight="1">
      <c r="B151" s="578"/>
      <c r="C151" s="584"/>
      <c r="D151" s="39">
        <v>8</v>
      </c>
      <c r="E151" s="39" t="s">
        <v>607</v>
      </c>
      <c r="F151" s="170">
        <v>109</v>
      </c>
      <c r="G151" s="181">
        <f t="shared" si="21"/>
        <v>21.8</v>
      </c>
      <c r="H151" s="182">
        <f t="shared" si="22"/>
        <v>60.555555555555557</v>
      </c>
      <c r="I151" s="182">
        <f t="shared" si="23"/>
        <v>2.0185185185185184E-2</v>
      </c>
      <c r="J151" s="170"/>
      <c r="K151" s="166"/>
      <c r="L151" s="166"/>
      <c r="M151" s="167"/>
      <c r="N151" s="52">
        <f t="shared" si="24"/>
        <v>0</v>
      </c>
      <c r="O151" s="53"/>
      <c r="P151" s="54"/>
      <c r="Q151" s="54"/>
      <c r="R151" s="54"/>
      <c r="S151" s="54"/>
      <c r="T151" s="58"/>
      <c r="U151" s="183">
        <f t="shared" si="25"/>
        <v>4.0370370370370369E-2</v>
      </c>
      <c r="V151" s="168"/>
      <c r="W151" s="59" t="str">
        <f t="shared" si="26"/>
        <v>0</v>
      </c>
      <c r="X151" s="575"/>
      <c r="Y151" s="60">
        <f t="shared" si="27"/>
        <v>0</v>
      </c>
    </row>
    <row r="152" spans="2:25" ht="18.75" customHeight="1">
      <c r="B152" s="578"/>
      <c r="C152" s="584"/>
      <c r="D152" s="39">
        <v>9</v>
      </c>
      <c r="E152" s="39" t="s">
        <v>563</v>
      </c>
      <c r="F152" s="170">
        <v>189</v>
      </c>
      <c r="G152" s="181">
        <f t="shared" si="21"/>
        <v>37.799999999999997</v>
      </c>
      <c r="H152" s="182">
        <f t="shared" si="22"/>
        <v>105</v>
      </c>
      <c r="I152" s="182">
        <f t="shared" si="23"/>
        <v>3.5000000000000003E-2</v>
      </c>
      <c r="J152" s="170"/>
      <c r="K152" s="166"/>
      <c r="L152" s="166"/>
      <c r="M152" s="167"/>
      <c r="N152" s="52">
        <f t="shared" si="24"/>
        <v>0</v>
      </c>
      <c r="O152" s="53"/>
      <c r="P152" s="54"/>
      <c r="Q152" s="54"/>
      <c r="R152" s="54"/>
      <c r="S152" s="54"/>
      <c r="T152" s="58"/>
      <c r="U152" s="183">
        <f t="shared" si="25"/>
        <v>7.0000000000000007E-2</v>
      </c>
      <c r="V152" s="168"/>
      <c r="W152" s="59" t="str">
        <f t="shared" si="26"/>
        <v>0</v>
      </c>
      <c r="X152" s="575"/>
      <c r="Y152" s="60">
        <f t="shared" si="27"/>
        <v>0</v>
      </c>
    </row>
    <row r="153" spans="2:25" ht="18.75" customHeight="1">
      <c r="B153" s="578"/>
      <c r="C153" s="584"/>
      <c r="D153" s="39">
        <v>10</v>
      </c>
      <c r="E153" s="39" t="s">
        <v>8897</v>
      </c>
      <c r="F153" s="170">
        <v>376</v>
      </c>
      <c r="G153" s="181">
        <f t="shared" si="21"/>
        <v>75.2</v>
      </c>
      <c r="H153" s="182">
        <f t="shared" si="22"/>
        <v>208.88888888888889</v>
      </c>
      <c r="I153" s="182">
        <f t="shared" si="23"/>
        <v>6.9629629629629625E-2</v>
      </c>
      <c r="J153" s="170"/>
      <c r="K153" s="166"/>
      <c r="L153" s="166"/>
      <c r="M153" s="167"/>
      <c r="N153" s="52">
        <f t="shared" si="24"/>
        <v>0</v>
      </c>
      <c r="O153" s="53"/>
      <c r="P153" s="54"/>
      <c r="Q153" s="54"/>
      <c r="R153" s="54"/>
      <c r="S153" s="54"/>
      <c r="T153" s="58"/>
      <c r="U153" s="183">
        <f t="shared" si="25"/>
        <v>0.13925925925925925</v>
      </c>
      <c r="V153" s="168"/>
      <c r="W153" s="59" t="str">
        <f t="shared" si="26"/>
        <v>0</v>
      </c>
      <c r="X153" s="575"/>
      <c r="Y153" s="60">
        <f t="shared" si="27"/>
        <v>0</v>
      </c>
    </row>
    <row r="154" spans="2:25" ht="18.75" customHeight="1">
      <c r="B154" s="578"/>
      <c r="C154" s="584"/>
      <c r="D154" s="39">
        <v>11</v>
      </c>
      <c r="E154" s="39" t="s">
        <v>8898</v>
      </c>
      <c r="F154" s="170">
        <v>211</v>
      </c>
      <c r="G154" s="181">
        <f t="shared" si="21"/>
        <v>42.2</v>
      </c>
      <c r="H154" s="182">
        <f t="shared" si="22"/>
        <v>117.22222222222221</v>
      </c>
      <c r="I154" s="182">
        <f t="shared" si="23"/>
        <v>3.9074074074074074E-2</v>
      </c>
      <c r="J154" s="170" t="s">
        <v>8899</v>
      </c>
      <c r="K154" s="166" t="s">
        <v>8900</v>
      </c>
      <c r="L154" s="166"/>
      <c r="M154" s="167">
        <f>SUM(H144:H163)</f>
        <v>2182.2222222222222</v>
      </c>
      <c r="N154" s="52">
        <f t="shared" si="24"/>
        <v>43.644444444444446</v>
      </c>
      <c r="O154" s="53" t="s">
        <v>8901</v>
      </c>
      <c r="P154" s="54" t="s">
        <v>178</v>
      </c>
      <c r="Q154" s="54" t="s">
        <v>8780</v>
      </c>
      <c r="R154" s="54" t="s">
        <v>8781</v>
      </c>
      <c r="S154" s="54"/>
      <c r="T154" s="58"/>
      <c r="U154" s="183">
        <f t="shared" si="25"/>
        <v>7.8148148148148147E-2</v>
      </c>
      <c r="V154" s="168">
        <f>SUM(U144:U163)</f>
        <v>1.454814814814815</v>
      </c>
      <c r="W154" s="59" t="str">
        <f t="shared" si="26"/>
        <v>2</v>
      </c>
      <c r="X154" s="575"/>
      <c r="Y154" s="60">
        <f t="shared" si="27"/>
        <v>1</v>
      </c>
    </row>
    <row r="155" spans="2:25" ht="18.75" customHeight="1">
      <c r="B155" s="578"/>
      <c r="C155" s="584"/>
      <c r="D155" s="39">
        <v>12</v>
      </c>
      <c r="E155" s="39" t="s">
        <v>8902</v>
      </c>
      <c r="F155" s="170">
        <v>241</v>
      </c>
      <c r="G155" s="181">
        <f t="shared" si="21"/>
        <v>48.2</v>
      </c>
      <c r="H155" s="182">
        <f t="shared" si="22"/>
        <v>133.88888888888889</v>
      </c>
      <c r="I155" s="182">
        <f t="shared" si="23"/>
        <v>4.462962962962963E-2</v>
      </c>
      <c r="J155" s="170"/>
      <c r="K155" s="166"/>
      <c r="L155" s="166"/>
      <c r="M155" s="167"/>
      <c r="N155" s="52">
        <f t="shared" si="24"/>
        <v>0</v>
      </c>
      <c r="O155" s="53"/>
      <c r="P155" s="54"/>
      <c r="Q155" s="54"/>
      <c r="R155" s="54"/>
      <c r="S155" s="54"/>
      <c r="T155" s="58"/>
      <c r="U155" s="183">
        <f t="shared" si="25"/>
        <v>8.925925925925926E-2</v>
      </c>
      <c r="V155" s="168"/>
      <c r="W155" s="59" t="str">
        <f t="shared" si="26"/>
        <v>0</v>
      </c>
      <c r="X155" s="575"/>
      <c r="Y155" s="60">
        <f t="shared" si="27"/>
        <v>0</v>
      </c>
    </row>
    <row r="156" spans="2:25" ht="18.75" customHeight="1">
      <c r="B156" s="578"/>
      <c r="C156" s="584"/>
      <c r="D156" s="39">
        <v>13</v>
      </c>
      <c r="E156" s="39" t="s">
        <v>3812</v>
      </c>
      <c r="F156" s="170">
        <v>228</v>
      </c>
      <c r="G156" s="181">
        <f t="shared" si="21"/>
        <v>45.6</v>
      </c>
      <c r="H156" s="182">
        <f t="shared" si="22"/>
        <v>126.66666666666666</v>
      </c>
      <c r="I156" s="182">
        <f t="shared" si="23"/>
        <v>4.2222222222222217E-2</v>
      </c>
      <c r="J156" s="170"/>
      <c r="K156" s="166"/>
      <c r="L156" s="166"/>
      <c r="M156" s="167"/>
      <c r="N156" s="52">
        <f t="shared" si="24"/>
        <v>0</v>
      </c>
      <c r="O156" s="53"/>
      <c r="P156" s="54"/>
      <c r="Q156" s="54"/>
      <c r="R156" s="54"/>
      <c r="S156" s="54"/>
      <c r="T156" s="58"/>
      <c r="U156" s="183">
        <f t="shared" si="25"/>
        <v>8.4444444444444433E-2</v>
      </c>
      <c r="V156" s="168"/>
      <c r="W156" s="59" t="str">
        <f t="shared" si="26"/>
        <v>0</v>
      </c>
      <c r="X156" s="575"/>
      <c r="Y156" s="60">
        <f t="shared" si="27"/>
        <v>0</v>
      </c>
    </row>
    <row r="157" spans="2:25" ht="18.75" customHeight="1">
      <c r="B157" s="578"/>
      <c r="C157" s="584"/>
      <c r="D157" s="39">
        <v>14</v>
      </c>
      <c r="E157" s="39" t="s">
        <v>8903</v>
      </c>
      <c r="F157" s="170">
        <v>296</v>
      </c>
      <c r="G157" s="181">
        <f t="shared" si="21"/>
        <v>59.2</v>
      </c>
      <c r="H157" s="182">
        <f t="shared" si="22"/>
        <v>164.44444444444443</v>
      </c>
      <c r="I157" s="182">
        <f t="shared" si="23"/>
        <v>5.4814814814814809E-2</v>
      </c>
      <c r="J157" s="170"/>
      <c r="K157" s="166"/>
      <c r="L157" s="166"/>
      <c r="M157" s="167"/>
      <c r="N157" s="52">
        <f t="shared" si="24"/>
        <v>0</v>
      </c>
      <c r="O157" s="53"/>
      <c r="P157" s="54"/>
      <c r="Q157" s="54"/>
      <c r="R157" s="54"/>
      <c r="S157" s="54"/>
      <c r="T157" s="58"/>
      <c r="U157" s="183">
        <f t="shared" si="25"/>
        <v>0.10962962962962962</v>
      </c>
      <c r="V157" s="168"/>
      <c r="W157" s="59" t="str">
        <f t="shared" si="26"/>
        <v>0</v>
      </c>
      <c r="X157" s="575"/>
      <c r="Y157" s="60">
        <f t="shared" si="27"/>
        <v>0</v>
      </c>
    </row>
    <row r="158" spans="2:25" ht="18.75" customHeight="1">
      <c r="B158" s="578"/>
      <c r="C158" s="584"/>
      <c r="D158" s="39">
        <v>15</v>
      </c>
      <c r="E158" s="39" t="s">
        <v>8904</v>
      </c>
      <c r="F158" s="170">
        <v>204</v>
      </c>
      <c r="G158" s="181">
        <f t="shared" si="21"/>
        <v>40.799999999999997</v>
      </c>
      <c r="H158" s="182">
        <f t="shared" si="22"/>
        <v>113.33333333333333</v>
      </c>
      <c r="I158" s="182">
        <f t="shared" si="23"/>
        <v>3.7777777777777778E-2</v>
      </c>
      <c r="J158" s="170"/>
      <c r="K158" s="166"/>
      <c r="L158" s="166"/>
      <c r="M158" s="167"/>
      <c r="N158" s="52">
        <f t="shared" si="24"/>
        <v>0</v>
      </c>
      <c r="O158" s="53"/>
      <c r="P158" s="54"/>
      <c r="Q158" s="54"/>
      <c r="R158" s="54"/>
      <c r="S158" s="54"/>
      <c r="T158" s="58"/>
      <c r="U158" s="183">
        <f t="shared" si="25"/>
        <v>7.5555555555555556E-2</v>
      </c>
      <c r="V158" s="168"/>
      <c r="W158" s="59" t="str">
        <f t="shared" si="26"/>
        <v>0</v>
      </c>
      <c r="X158" s="575"/>
      <c r="Y158" s="60">
        <f t="shared" si="27"/>
        <v>0</v>
      </c>
    </row>
    <row r="159" spans="2:25" ht="20.25" customHeight="1">
      <c r="B159" s="578"/>
      <c r="C159" s="584"/>
      <c r="D159" s="39">
        <v>16</v>
      </c>
      <c r="E159" s="39" t="s">
        <v>8905</v>
      </c>
      <c r="F159" s="170">
        <v>184</v>
      </c>
      <c r="G159" s="181">
        <f t="shared" si="21"/>
        <v>36.799999999999997</v>
      </c>
      <c r="H159" s="182">
        <f t="shared" si="22"/>
        <v>102.22222222222221</v>
      </c>
      <c r="I159" s="182">
        <f t="shared" si="23"/>
        <v>3.4074074074074069E-2</v>
      </c>
      <c r="J159" s="170"/>
      <c r="K159" s="166"/>
      <c r="L159" s="166"/>
      <c r="M159" s="167"/>
      <c r="N159" s="52">
        <f t="shared" si="24"/>
        <v>0</v>
      </c>
      <c r="O159" s="53"/>
      <c r="Q159" s="54"/>
      <c r="S159" s="54"/>
      <c r="U159" s="183">
        <f t="shared" si="25"/>
        <v>6.8148148148148138E-2</v>
      </c>
      <c r="V159" s="168"/>
      <c r="W159" s="59" t="str">
        <f t="shared" si="26"/>
        <v>0</v>
      </c>
      <c r="X159" s="575"/>
      <c r="Y159" s="60">
        <f t="shared" si="27"/>
        <v>0</v>
      </c>
    </row>
    <row r="160" spans="2:25" ht="18.75" customHeight="1">
      <c r="B160" s="578"/>
      <c r="C160" s="584"/>
      <c r="D160" s="39">
        <v>17</v>
      </c>
      <c r="E160" s="39" t="s">
        <v>8906</v>
      </c>
      <c r="F160" s="170">
        <v>121</v>
      </c>
      <c r="G160" s="181">
        <f t="shared" si="21"/>
        <v>24.2</v>
      </c>
      <c r="H160" s="182">
        <f t="shared" si="22"/>
        <v>67.222222222222214</v>
      </c>
      <c r="I160" s="182">
        <f t="shared" si="23"/>
        <v>2.2407407407407404E-2</v>
      </c>
      <c r="J160" s="170"/>
      <c r="K160" s="166"/>
      <c r="L160" s="166"/>
      <c r="M160" s="167"/>
      <c r="N160" s="52">
        <f t="shared" si="24"/>
        <v>0</v>
      </c>
      <c r="O160" s="53"/>
      <c r="P160" s="54"/>
      <c r="Q160" s="54"/>
      <c r="R160" s="54"/>
      <c r="S160" s="54"/>
      <c r="T160" s="58"/>
      <c r="U160" s="183">
        <f t="shared" si="25"/>
        <v>4.4814814814814807E-2</v>
      </c>
      <c r="V160" s="168"/>
      <c r="W160" s="59" t="str">
        <f t="shared" si="26"/>
        <v>0</v>
      </c>
      <c r="X160" s="575"/>
      <c r="Y160" s="60">
        <f t="shared" si="27"/>
        <v>0</v>
      </c>
    </row>
    <row r="161" spans="2:25" ht="18.75" customHeight="1">
      <c r="B161" s="578"/>
      <c r="C161" s="584"/>
      <c r="D161" s="39">
        <v>18</v>
      </c>
      <c r="E161" s="39" t="s">
        <v>8907</v>
      </c>
      <c r="F161" s="170">
        <v>182</v>
      </c>
      <c r="G161" s="181">
        <f t="shared" si="21"/>
        <v>36.4</v>
      </c>
      <c r="H161" s="182">
        <f t="shared" si="22"/>
        <v>101.11111111111111</v>
      </c>
      <c r="I161" s="182">
        <f t="shared" si="23"/>
        <v>3.3703703703703708E-2</v>
      </c>
      <c r="J161" s="170"/>
      <c r="K161" s="166"/>
      <c r="L161" s="166"/>
      <c r="M161" s="167"/>
      <c r="N161" s="52">
        <f t="shared" si="24"/>
        <v>0</v>
      </c>
      <c r="O161" s="53"/>
      <c r="P161" s="54"/>
      <c r="Q161" s="54"/>
      <c r="R161" s="54"/>
      <c r="S161" s="54"/>
      <c r="T161" s="58"/>
      <c r="U161" s="183">
        <f t="shared" si="25"/>
        <v>6.7407407407407416E-2</v>
      </c>
      <c r="V161" s="168"/>
      <c r="W161" s="59" t="str">
        <f t="shared" si="26"/>
        <v>0</v>
      </c>
      <c r="X161" s="575"/>
      <c r="Y161" s="60">
        <f t="shared" si="27"/>
        <v>0</v>
      </c>
    </row>
    <row r="162" spans="2:25" ht="18.75" customHeight="1">
      <c r="B162" s="578"/>
      <c r="C162" s="584"/>
      <c r="D162" s="39">
        <v>19</v>
      </c>
      <c r="E162" s="39" t="s">
        <v>8908</v>
      </c>
      <c r="F162" s="170">
        <v>90</v>
      </c>
      <c r="G162" s="181">
        <f t="shared" si="21"/>
        <v>18</v>
      </c>
      <c r="H162" s="182">
        <f t="shared" si="22"/>
        <v>50</v>
      </c>
      <c r="I162" s="182">
        <f t="shared" si="23"/>
        <v>1.6666666666666666E-2</v>
      </c>
      <c r="J162" s="170"/>
      <c r="K162" s="166"/>
      <c r="L162" s="166"/>
      <c r="M162" s="167"/>
      <c r="N162" s="52">
        <f t="shared" si="24"/>
        <v>0</v>
      </c>
      <c r="O162" s="53"/>
      <c r="P162" s="54"/>
      <c r="Q162" s="54"/>
      <c r="R162" s="54"/>
      <c r="S162" s="54"/>
      <c r="T162" s="58"/>
      <c r="U162" s="183">
        <f t="shared" si="25"/>
        <v>3.3333333333333333E-2</v>
      </c>
      <c r="V162" s="168"/>
      <c r="W162" s="59" t="str">
        <f t="shared" si="26"/>
        <v>0</v>
      </c>
      <c r="X162" s="575"/>
      <c r="Y162" s="60">
        <f t="shared" si="27"/>
        <v>0</v>
      </c>
    </row>
    <row r="163" spans="2:25" ht="18.75" customHeight="1">
      <c r="B163" s="578"/>
      <c r="C163" s="584"/>
      <c r="D163" s="39">
        <v>20</v>
      </c>
      <c r="E163" s="39" t="s">
        <v>8909</v>
      </c>
      <c r="F163" s="170">
        <v>490</v>
      </c>
      <c r="G163" s="181">
        <f t="shared" si="21"/>
        <v>98</v>
      </c>
      <c r="H163" s="182">
        <f t="shared" si="22"/>
        <v>272.22222222222223</v>
      </c>
      <c r="I163" s="182">
        <f t="shared" si="23"/>
        <v>9.0740740740740747E-2</v>
      </c>
      <c r="J163" s="170"/>
      <c r="K163" s="166"/>
      <c r="L163" s="166"/>
      <c r="M163" s="167"/>
      <c r="N163" s="52">
        <f t="shared" si="24"/>
        <v>0</v>
      </c>
      <c r="O163" s="53"/>
      <c r="P163" s="54"/>
      <c r="Q163" s="54"/>
      <c r="R163" s="54"/>
      <c r="S163" s="54"/>
      <c r="T163" s="58"/>
      <c r="U163" s="183">
        <f t="shared" si="25"/>
        <v>0.18148148148148149</v>
      </c>
      <c r="V163" s="168"/>
      <c r="W163" s="59" t="str">
        <f t="shared" si="26"/>
        <v>0</v>
      </c>
      <c r="X163" s="575"/>
      <c r="Y163" s="60">
        <f t="shared" si="27"/>
        <v>0</v>
      </c>
    </row>
    <row r="164" spans="2:25" ht="18.75" customHeight="1">
      <c r="B164" s="578"/>
      <c r="C164" s="584"/>
      <c r="D164" s="39"/>
      <c r="E164" s="39"/>
      <c r="F164" s="170"/>
      <c r="G164" s="181">
        <f t="shared" si="21"/>
        <v>0</v>
      </c>
      <c r="H164" s="182">
        <f t="shared" si="22"/>
        <v>0</v>
      </c>
      <c r="I164" s="182">
        <f t="shared" si="23"/>
        <v>0</v>
      </c>
      <c r="J164" s="170"/>
      <c r="K164" s="166"/>
      <c r="L164" s="166"/>
      <c r="M164" s="167"/>
      <c r="N164" s="52">
        <f t="shared" si="24"/>
        <v>0</v>
      </c>
      <c r="O164" s="53"/>
      <c r="P164" s="54"/>
      <c r="Q164" s="54"/>
      <c r="R164" s="54"/>
      <c r="S164" s="54"/>
      <c r="T164" s="58"/>
      <c r="U164" s="183">
        <f t="shared" si="25"/>
        <v>0</v>
      </c>
      <c r="V164" s="168"/>
      <c r="W164" s="59" t="str">
        <f t="shared" si="26"/>
        <v>0</v>
      </c>
      <c r="X164" s="575"/>
      <c r="Y164" s="60">
        <f t="shared" si="27"/>
        <v>0</v>
      </c>
    </row>
    <row r="165" spans="2:25" ht="42" customHeight="1">
      <c r="B165" s="578"/>
      <c r="C165" s="584"/>
      <c r="D165" s="39">
        <v>1</v>
      </c>
      <c r="E165" s="39" t="s">
        <v>8910</v>
      </c>
      <c r="F165" s="170">
        <v>520</v>
      </c>
      <c r="G165" s="181">
        <f t="shared" si="21"/>
        <v>104</v>
      </c>
      <c r="H165" s="182">
        <f t="shared" si="22"/>
        <v>288.88888888888886</v>
      </c>
      <c r="I165" s="182">
        <f t="shared" si="23"/>
        <v>9.6296296296296283E-2</v>
      </c>
      <c r="J165" s="170" t="s">
        <v>8911</v>
      </c>
      <c r="K165" s="166" t="s">
        <v>8911</v>
      </c>
      <c r="L165" s="166"/>
      <c r="M165" s="167">
        <f>SUM(H165:H187)</f>
        <v>1963.8888888888889</v>
      </c>
      <c r="N165" s="52">
        <f t="shared" si="24"/>
        <v>39.277777777777779</v>
      </c>
      <c r="O165" s="53" t="s">
        <v>8912</v>
      </c>
      <c r="P165" s="54" t="s">
        <v>178</v>
      </c>
      <c r="Q165" s="54"/>
      <c r="R165" s="54" t="s">
        <v>8781</v>
      </c>
      <c r="S165" s="54"/>
      <c r="T165" s="58" t="s">
        <v>8913</v>
      </c>
      <c r="U165" s="183">
        <f t="shared" si="25"/>
        <v>0.19259259259259257</v>
      </c>
      <c r="V165" s="168">
        <f>SUM(U165:U187)</f>
        <v>1.3092592592592593</v>
      </c>
      <c r="W165" s="59" t="str">
        <f t="shared" si="26"/>
        <v>2</v>
      </c>
      <c r="X165" s="575"/>
      <c r="Y165" s="60">
        <f t="shared" si="27"/>
        <v>1</v>
      </c>
    </row>
    <row r="166" spans="2:25" ht="18.75" customHeight="1">
      <c r="B166" s="578"/>
      <c r="C166" s="584"/>
      <c r="D166" s="39">
        <v>2</v>
      </c>
      <c r="E166" s="39" t="s">
        <v>8914</v>
      </c>
      <c r="F166" s="170">
        <v>221</v>
      </c>
      <c r="G166" s="181">
        <f t="shared" si="21"/>
        <v>44.2</v>
      </c>
      <c r="H166" s="182">
        <f t="shared" si="22"/>
        <v>122.77777777777777</v>
      </c>
      <c r="I166" s="182">
        <f t="shared" si="23"/>
        <v>4.0925925925925921E-2</v>
      </c>
      <c r="J166" s="170"/>
      <c r="K166" s="166"/>
      <c r="L166" s="166"/>
      <c r="M166" s="167"/>
      <c r="N166" s="52">
        <f t="shared" si="24"/>
        <v>0</v>
      </c>
      <c r="O166" s="53"/>
      <c r="P166" s="54"/>
      <c r="Q166" s="54"/>
      <c r="R166" s="54"/>
      <c r="S166" s="54"/>
      <c r="T166" s="58"/>
      <c r="U166" s="183">
        <f t="shared" si="25"/>
        <v>8.1851851851851842E-2</v>
      </c>
      <c r="V166" s="168"/>
      <c r="W166" s="59" t="str">
        <f t="shared" si="26"/>
        <v>0</v>
      </c>
      <c r="X166" s="575"/>
      <c r="Y166" s="60">
        <f t="shared" si="27"/>
        <v>0</v>
      </c>
    </row>
    <row r="167" spans="2:25" ht="18.75" customHeight="1">
      <c r="B167" s="578"/>
      <c r="C167" s="584"/>
      <c r="D167" s="39">
        <v>3</v>
      </c>
      <c r="E167" s="39" t="s">
        <v>8915</v>
      </c>
      <c r="F167" s="170">
        <v>141</v>
      </c>
      <c r="G167" s="181">
        <f t="shared" si="21"/>
        <v>28.2</v>
      </c>
      <c r="H167" s="182">
        <f t="shared" si="22"/>
        <v>78.333333333333329</v>
      </c>
      <c r="I167" s="182">
        <f t="shared" si="23"/>
        <v>2.6111111111111109E-2</v>
      </c>
      <c r="J167" s="170"/>
      <c r="K167" s="166"/>
      <c r="L167" s="166"/>
      <c r="M167" s="167"/>
      <c r="N167" s="52">
        <f t="shared" si="24"/>
        <v>0</v>
      </c>
      <c r="O167" s="53"/>
      <c r="P167" s="54"/>
      <c r="Q167" s="54"/>
      <c r="R167" s="54"/>
      <c r="S167" s="54"/>
      <c r="T167" s="58"/>
      <c r="U167" s="183">
        <f t="shared" si="25"/>
        <v>5.2222222222222218E-2</v>
      </c>
      <c r="V167" s="168"/>
      <c r="W167" s="59" t="str">
        <f t="shared" si="26"/>
        <v>0</v>
      </c>
      <c r="X167" s="575"/>
      <c r="Y167" s="60">
        <f t="shared" si="27"/>
        <v>0</v>
      </c>
    </row>
    <row r="168" spans="2:25" ht="18.75" customHeight="1">
      <c r="B168" s="578"/>
      <c r="C168" s="584"/>
      <c r="D168" s="39">
        <v>4</v>
      </c>
      <c r="E168" s="39" t="s">
        <v>8916</v>
      </c>
      <c r="F168" s="170">
        <v>67</v>
      </c>
      <c r="G168" s="181">
        <f t="shared" si="21"/>
        <v>13.4</v>
      </c>
      <c r="H168" s="182">
        <f t="shared" si="22"/>
        <v>37.222222222222221</v>
      </c>
      <c r="I168" s="182">
        <f t="shared" si="23"/>
        <v>1.2407407407407407E-2</v>
      </c>
      <c r="J168" s="170"/>
      <c r="K168" s="166"/>
      <c r="L168" s="166"/>
      <c r="M168" s="167"/>
      <c r="N168" s="52">
        <f t="shared" si="24"/>
        <v>0</v>
      </c>
      <c r="O168" s="53"/>
      <c r="P168" s="54"/>
      <c r="Q168" s="54"/>
      <c r="R168" s="54"/>
      <c r="S168" s="54"/>
      <c r="T168" s="58"/>
      <c r="U168" s="183">
        <f t="shared" si="25"/>
        <v>2.4814814814814814E-2</v>
      </c>
      <c r="V168" s="168"/>
      <c r="W168" s="59" t="str">
        <f t="shared" si="26"/>
        <v>0</v>
      </c>
      <c r="X168" s="575"/>
      <c r="Y168" s="60">
        <f t="shared" si="27"/>
        <v>0</v>
      </c>
    </row>
    <row r="169" spans="2:25" ht="18.75" customHeight="1">
      <c r="B169" s="578"/>
      <c r="C169" s="584"/>
      <c r="D169" s="39">
        <v>5</v>
      </c>
      <c r="E169" s="39" t="s">
        <v>8917</v>
      </c>
      <c r="F169" s="170">
        <v>247</v>
      </c>
      <c r="G169" s="181">
        <f t="shared" si="21"/>
        <v>49.4</v>
      </c>
      <c r="H169" s="182">
        <f t="shared" si="22"/>
        <v>137.22222222222223</v>
      </c>
      <c r="I169" s="182">
        <f t="shared" si="23"/>
        <v>4.5740740740740742E-2</v>
      </c>
      <c r="J169" s="170"/>
      <c r="K169" s="166"/>
      <c r="L169" s="166"/>
      <c r="M169" s="167"/>
      <c r="N169" s="52">
        <f t="shared" si="24"/>
        <v>0</v>
      </c>
      <c r="O169" s="53"/>
      <c r="P169" s="54"/>
      <c r="Q169" s="54"/>
      <c r="R169" s="54"/>
      <c r="S169" s="54"/>
      <c r="T169" s="58"/>
      <c r="U169" s="183">
        <f t="shared" si="25"/>
        <v>9.1481481481481483E-2</v>
      </c>
      <c r="V169" s="168"/>
      <c r="W169" s="59" t="str">
        <f t="shared" si="26"/>
        <v>0</v>
      </c>
      <c r="X169" s="575"/>
      <c r="Y169" s="60">
        <f t="shared" si="27"/>
        <v>0</v>
      </c>
    </row>
    <row r="170" spans="2:25" ht="18.75" customHeight="1">
      <c r="B170" s="578"/>
      <c r="C170" s="584"/>
      <c r="D170" s="39">
        <v>5</v>
      </c>
      <c r="E170" s="39" t="s">
        <v>8918</v>
      </c>
      <c r="F170" s="170">
        <v>387</v>
      </c>
      <c r="G170" s="181">
        <f t="shared" si="21"/>
        <v>77.400000000000006</v>
      </c>
      <c r="H170" s="182">
        <f t="shared" si="22"/>
        <v>215</v>
      </c>
      <c r="I170" s="182">
        <f t="shared" si="23"/>
        <v>7.166666666666667E-2</v>
      </c>
      <c r="J170" s="170"/>
      <c r="K170" s="166"/>
      <c r="L170" s="166"/>
      <c r="M170" s="167"/>
      <c r="N170" s="52">
        <f t="shared" si="24"/>
        <v>0</v>
      </c>
      <c r="O170" s="53"/>
      <c r="P170" s="54"/>
      <c r="Q170" s="54"/>
      <c r="R170" s="54"/>
      <c r="S170" s="54"/>
      <c r="T170" s="58"/>
      <c r="U170" s="183">
        <f t="shared" si="25"/>
        <v>0.14333333333333334</v>
      </c>
      <c r="V170" s="168"/>
      <c r="W170" s="59" t="str">
        <f t="shared" si="26"/>
        <v>0</v>
      </c>
      <c r="X170" s="575"/>
      <c r="Y170" s="60">
        <f t="shared" si="27"/>
        <v>0</v>
      </c>
    </row>
    <row r="171" spans="2:25" ht="18.75" customHeight="1">
      <c r="B171" s="578"/>
      <c r="C171" s="584"/>
      <c r="D171" s="39">
        <v>6</v>
      </c>
      <c r="E171" s="39" t="s">
        <v>8919</v>
      </c>
      <c r="F171" s="170">
        <v>100</v>
      </c>
      <c r="G171" s="181">
        <f t="shared" si="21"/>
        <v>20</v>
      </c>
      <c r="H171" s="182">
        <f t="shared" si="22"/>
        <v>55.555555555555557</v>
      </c>
      <c r="I171" s="182">
        <f t="shared" si="23"/>
        <v>1.8518518518518517E-2</v>
      </c>
      <c r="J171" s="170"/>
      <c r="K171" s="166"/>
      <c r="L171" s="166"/>
      <c r="M171" s="167"/>
      <c r="N171" s="52">
        <f t="shared" si="24"/>
        <v>0</v>
      </c>
      <c r="O171" s="53"/>
      <c r="P171" s="54"/>
      <c r="Q171" s="54"/>
      <c r="R171" s="54"/>
      <c r="S171" s="54"/>
      <c r="T171" s="58"/>
      <c r="U171" s="183">
        <f t="shared" si="25"/>
        <v>3.7037037037037035E-2</v>
      </c>
      <c r="V171" s="168"/>
      <c r="W171" s="59" t="str">
        <f t="shared" si="26"/>
        <v>0</v>
      </c>
      <c r="X171" s="575"/>
      <c r="Y171" s="60">
        <f t="shared" si="27"/>
        <v>0</v>
      </c>
    </row>
    <row r="172" spans="2:25" ht="18.75" customHeight="1">
      <c r="B172" s="578"/>
      <c r="C172" s="584"/>
      <c r="D172" s="39">
        <v>7</v>
      </c>
      <c r="E172" s="39" t="s">
        <v>8920</v>
      </c>
      <c r="F172" s="170">
        <v>30</v>
      </c>
      <c r="G172" s="181">
        <f t="shared" si="21"/>
        <v>6</v>
      </c>
      <c r="H172" s="182">
        <f t="shared" si="22"/>
        <v>16.666666666666668</v>
      </c>
      <c r="I172" s="182">
        <f t="shared" si="23"/>
        <v>5.5555555555555558E-3</v>
      </c>
      <c r="J172" s="170"/>
      <c r="K172" s="166"/>
      <c r="L172" s="166"/>
      <c r="M172" s="167"/>
      <c r="N172" s="52">
        <f t="shared" si="24"/>
        <v>0</v>
      </c>
      <c r="O172" s="53"/>
      <c r="P172" s="54"/>
      <c r="Q172" s="54"/>
      <c r="R172" s="54"/>
      <c r="S172" s="54"/>
      <c r="T172" s="58"/>
      <c r="U172" s="183">
        <f t="shared" si="25"/>
        <v>1.1111111111111112E-2</v>
      </c>
      <c r="V172" s="168"/>
      <c r="W172" s="59" t="str">
        <f t="shared" si="26"/>
        <v>0</v>
      </c>
      <c r="X172" s="575"/>
      <c r="Y172" s="60">
        <f t="shared" si="27"/>
        <v>0</v>
      </c>
    </row>
    <row r="173" spans="2:25" ht="18.75" customHeight="1">
      <c r="B173" s="578"/>
      <c r="C173" s="584"/>
      <c r="D173" s="39">
        <v>8</v>
      </c>
      <c r="E173" s="39" t="s">
        <v>8921</v>
      </c>
      <c r="F173" s="170">
        <v>28</v>
      </c>
      <c r="G173" s="181">
        <f t="shared" si="21"/>
        <v>5.6</v>
      </c>
      <c r="H173" s="182">
        <f t="shared" si="22"/>
        <v>15.555555555555555</v>
      </c>
      <c r="I173" s="182">
        <f t="shared" si="23"/>
        <v>5.185185185185185E-3</v>
      </c>
      <c r="J173" s="170"/>
      <c r="K173" s="166"/>
      <c r="L173" s="166"/>
      <c r="M173" s="167"/>
      <c r="N173" s="52">
        <f t="shared" si="24"/>
        <v>0</v>
      </c>
      <c r="O173" s="53"/>
      <c r="P173" s="54"/>
      <c r="Q173" s="54"/>
      <c r="R173" s="54"/>
      <c r="S173" s="54"/>
      <c r="T173" s="58"/>
      <c r="U173" s="183">
        <f t="shared" si="25"/>
        <v>1.037037037037037E-2</v>
      </c>
      <c r="V173" s="168"/>
      <c r="W173" s="59" t="str">
        <f t="shared" si="26"/>
        <v>0</v>
      </c>
      <c r="X173" s="575"/>
      <c r="Y173" s="60">
        <f t="shared" si="27"/>
        <v>0</v>
      </c>
    </row>
    <row r="174" spans="2:25" ht="18.75" customHeight="1">
      <c r="B174" s="578"/>
      <c r="C174" s="584"/>
      <c r="D174" s="39">
        <v>9</v>
      </c>
      <c r="E174" s="39" t="s">
        <v>4015</v>
      </c>
      <c r="F174" s="170">
        <v>52</v>
      </c>
      <c r="G174" s="181">
        <f t="shared" si="21"/>
        <v>10.4</v>
      </c>
      <c r="H174" s="182">
        <f t="shared" si="22"/>
        <v>28.888888888888889</v>
      </c>
      <c r="I174" s="182">
        <f t="shared" si="23"/>
        <v>9.6296296296296303E-3</v>
      </c>
      <c r="J174" s="170"/>
      <c r="K174" s="166"/>
      <c r="L174" s="166"/>
      <c r="M174" s="167"/>
      <c r="N174" s="52">
        <f t="shared" si="24"/>
        <v>0</v>
      </c>
      <c r="O174" s="53"/>
      <c r="P174" s="54"/>
      <c r="Q174" s="54"/>
      <c r="R174" s="54"/>
      <c r="S174" s="54"/>
      <c r="T174" s="58"/>
      <c r="U174" s="183">
        <f t="shared" si="25"/>
        <v>1.9259259259259261E-2</v>
      </c>
      <c r="V174" s="168"/>
      <c r="W174" s="59" t="str">
        <f t="shared" si="26"/>
        <v>0</v>
      </c>
      <c r="X174" s="575"/>
      <c r="Y174" s="60">
        <f t="shared" si="27"/>
        <v>0</v>
      </c>
    </row>
    <row r="175" spans="2:25" ht="18.75" customHeight="1">
      <c r="B175" s="578"/>
      <c r="C175" s="584"/>
      <c r="D175" s="39">
        <v>10</v>
      </c>
      <c r="E175" s="39" t="s">
        <v>8884</v>
      </c>
      <c r="F175" s="170">
        <v>49</v>
      </c>
      <c r="G175" s="181">
        <f t="shared" si="21"/>
        <v>9.8000000000000007</v>
      </c>
      <c r="H175" s="182">
        <f t="shared" si="22"/>
        <v>27.222222222222221</v>
      </c>
      <c r="I175" s="182">
        <f t="shared" si="23"/>
        <v>9.0740740740740729E-3</v>
      </c>
      <c r="J175" s="170"/>
      <c r="K175" s="166"/>
      <c r="L175" s="166"/>
      <c r="M175" s="167"/>
      <c r="N175" s="52">
        <f t="shared" si="24"/>
        <v>0</v>
      </c>
      <c r="O175" s="53"/>
      <c r="P175" s="54"/>
      <c r="Q175" s="54"/>
      <c r="R175" s="54"/>
      <c r="S175" s="54"/>
      <c r="T175" s="58"/>
      <c r="U175" s="183">
        <f t="shared" si="25"/>
        <v>1.8148148148148146E-2</v>
      </c>
      <c r="V175" s="168"/>
      <c r="W175" s="59" t="str">
        <f t="shared" si="26"/>
        <v>0</v>
      </c>
      <c r="X175" s="575"/>
      <c r="Y175" s="60">
        <f t="shared" si="27"/>
        <v>0</v>
      </c>
    </row>
    <row r="176" spans="2:25" ht="18.75" customHeight="1">
      <c r="B176" s="578"/>
      <c r="C176" s="584"/>
      <c r="D176" s="39">
        <v>11</v>
      </c>
      <c r="E176" s="39" t="s">
        <v>8922</v>
      </c>
      <c r="F176" s="170">
        <v>227</v>
      </c>
      <c r="G176" s="181">
        <f t="shared" si="21"/>
        <v>45.4</v>
      </c>
      <c r="H176" s="182">
        <f t="shared" si="22"/>
        <v>126.11111111111111</v>
      </c>
      <c r="I176" s="182">
        <f t="shared" si="23"/>
        <v>4.2037037037037039E-2</v>
      </c>
      <c r="J176" s="170"/>
      <c r="K176" s="166"/>
      <c r="L176" s="166"/>
      <c r="M176" s="167"/>
      <c r="N176" s="52">
        <f t="shared" si="24"/>
        <v>0</v>
      </c>
      <c r="O176" s="53"/>
      <c r="P176" s="54"/>
      <c r="Q176" s="54"/>
      <c r="R176" s="54"/>
      <c r="S176" s="54"/>
      <c r="T176" s="58"/>
      <c r="U176" s="183">
        <f t="shared" si="25"/>
        <v>8.4074074074074079E-2</v>
      </c>
      <c r="V176" s="168"/>
      <c r="W176" s="59" t="str">
        <f t="shared" si="26"/>
        <v>0</v>
      </c>
      <c r="X176" s="575"/>
      <c r="Y176" s="60">
        <f t="shared" si="27"/>
        <v>0</v>
      </c>
    </row>
    <row r="177" spans="2:25" ht="18.75" customHeight="1">
      <c r="B177" s="578"/>
      <c r="C177" s="584"/>
      <c r="D177" s="39">
        <v>12</v>
      </c>
      <c r="E177" s="39" t="s">
        <v>8923</v>
      </c>
      <c r="F177" s="170">
        <v>267</v>
      </c>
      <c r="G177" s="181">
        <f t="shared" si="21"/>
        <v>53.4</v>
      </c>
      <c r="H177" s="182">
        <f t="shared" si="22"/>
        <v>148.33333333333334</v>
      </c>
      <c r="I177" s="182">
        <f t="shared" si="23"/>
        <v>4.9444444444444451E-2</v>
      </c>
      <c r="J177" s="170"/>
      <c r="K177" s="166"/>
      <c r="L177" s="166"/>
      <c r="M177" s="167"/>
      <c r="N177" s="52">
        <f t="shared" si="24"/>
        <v>0</v>
      </c>
      <c r="O177" s="53"/>
      <c r="P177" s="54"/>
      <c r="Q177" s="54"/>
      <c r="R177" s="54"/>
      <c r="S177" s="54"/>
      <c r="T177" s="58"/>
      <c r="U177" s="183">
        <f t="shared" si="25"/>
        <v>9.8888888888888901E-2</v>
      </c>
      <c r="V177" s="168"/>
      <c r="W177" s="59" t="str">
        <f t="shared" si="26"/>
        <v>0</v>
      </c>
      <c r="X177" s="575"/>
      <c r="Y177" s="60">
        <f t="shared" si="27"/>
        <v>0</v>
      </c>
    </row>
    <row r="178" spans="2:25" ht="18.75" customHeight="1">
      <c r="B178" s="578"/>
      <c r="C178" s="584"/>
      <c r="D178" s="39">
        <v>13</v>
      </c>
      <c r="E178" s="39" t="s">
        <v>8924</v>
      </c>
      <c r="F178" s="170">
        <v>381</v>
      </c>
      <c r="G178" s="181">
        <f t="shared" si="21"/>
        <v>76.2</v>
      </c>
      <c r="H178" s="182">
        <f t="shared" si="22"/>
        <v>211.66666666666666</v>
      </c>
      <c r="I178" s="182">
        <f t="shared" si="23"/>
        <v>7.0555555555555552E-2</v>
      </c>
      <c r="J178" s="170"/>
      <c r="K178" s="166"/>
      <c r="L178" s="166"/>
      <c r="M178" s="167"/>
      <c r="N178" s="52">
        <f t="shared" si="24"/>
        <v>0</v>
      </c>
      <c r="O178" s="53"/>
      <c r="P178" s="54"/>
      <c r="Q178" s="54"/>
      <c r="R178" s="54"/>
      <c r="S178" s="54"/>
      <c r="T178" s="58"/>
      <c r="U178" s="183">
        <f t="shared" si="25"/>
        <v>0.1411111111111111</v>
      </c>
      <c r="V178" s="168"/>
      <c r="W178" s="59" t="str">
        <f t="shared" si="26"/>
        <v>0</v>
      </c>
      <c r="X178" s="575"/>
      <c r="Y178" s="60">
        <f t="shared" si="27"/>
        <v>0</v>
      </c>
    </row>
    <row r="179" spans="2:25" ht="18.75" customHeight="1">
      <c r="B179" s="578"/>
      <c r="C179" s="584"/>
      <c r="D179" s="39">
        <v>14</v>
      </c>
      <c r="E179" s="39" t="s">
        <v>8925</v>
      </c>
      <c r="F179" s="170">
        <v>55</v>
      </c>
      <c r="G179" s="181">
        <f t="shared" si="21"/>
        <v>11</v>
      </c>
      <c r="H179" s="182">
        <f t="shared" si="22"/>
        <v>30.555555555555554</v>
      </c>
      <c r="I179" s="182">
        <f t="shared" si="23"/>
        <v>1.0185185185185184E-2</v>
      </c>
      <c r="J179" s="170"/>
      <c r="K179" s="166"/>
      <c r="L179" s="166"/>
      <c r="M179" s="167"/>
      <c r="N179" s="52">
        <f t="shared" si="24"/>
        <v>0</v>
      </c>
      <c r="O179" s="53"/>
      <c r="P179" s="54"/>
      <c r="Q179" s="54"/>
      <c r="R179" s="54"/>
      <c r="S179" s="54"/>
      <c r="T179" s="58"/>
      <c r="U179" s="183">
        <f t="shared" si="25"/>
        <v>2.0370370370370369E-2</v>
      </c>
      <c r="V179" s="168"/>
      <c r="W179" s="59" t="str">
        <f t="shared" si="26"/>
        <v>0</v>
      </c>
      <c r="X179" s="575"/>
      <c r="Y179" s="60">
        <f t="shared" si="27"/>
        <v>0</v>
      </c>
    </row>
    <row r="180" spans="2:25" ht="18.75" customHeight="1">
      <c r="B180" s="578"/>
      <c r="C180" s="584"/>
      <c r="D180" s="39">
        <v>15</v>
      </c>
      <c r="E180" s="39" t="s">
        <v>7062</v>
      </c>
      <c r="F180" s="170">
        <v>162</v>
      </c>
      <c r="G180" s="181">
        <f t="shared" si="21"/>
        <v>32.4</v>
      </c>
      <c r="H180" s="182">
        <f t="shared" si="22"/>
        <v>90</v>
      </c>
      <c r="I180" s="182">
        <f t="shared" si="23"/>
        <v>0.03</v>
      </c>
      <c r="J180" s="170"/>
      <c r="K180" s="166"/>
      <c r="L180" s="166"/>
      <c r="M180" s="167"/>
      <c r="N180" s="52">
        <f t="shared" si="24"/>
        <v>0</v>
      </c>
      <c r="O180" s="53"/>
      <c r="P180" s="54"/>
      <c r="Q180" s="54"/>
      <c r="R180" s="54"/>
      <c r="S180" s="54"/>
      <c r="T180" s="58"/>
      <c r="U180" s="183">
        <f t="shared" si="25"/>
        <v>0.06</v>
      </c>
      <c r="V180" s="168"/>
      <c r="W180" s="59" t="str">
        <f t="shared" si="26"/>
        <v>0</v>
      </c>
      <c r="X180" s="575"/>
      <c r="Y180" s="60">
        <f t="shared" si="27"/>
        <v>0</v>
      </c>
    </row>
    <row r="181" spans="2:25" ht="18.75" customHeight="1">
      <c r="B181" s="578"/>
      <c r="C181" s="584"/>
      <c r="D181" s="39">
        <v>16</v>
      </c>
      <c r="E181" s="39" t="s">
        <v>8926</v>
      </c>
      <c r="F181" s="170">
        <v>97</v>
      </c>
      <c r="G181" s="181">
        <f t="shared" si="21"/>
        <v>19.399999999999999</v>
      </c>
      <c r="H181" s="182">
        <f t="shared" si="22"/>
        <v>53.888888888888886</v>
      </c>
      <c r="I181" s="182">
        <f t="shared" si="23"/>
        <v>1.7962962962962962E-2</v>
      </c>
      <c r="J181" s="170"/>
      <c r="K181" s="166"/>
      <c r="L181" s="166"/>
      <c r="M181" s="167"/>
      <c r="N181" s="52">
        <f t="shared" si="24"/>
        <v>0</v>
      </c>
      <c r="O181" s="53"/>
      <c r="P181" s="54"/>
      <c r="Q181" s="54"/>
      <c r="R181" s="54"/>
      <c r="S181" s="54"/>
      <c r="T181" s="58"/>
      <c r="U181" s="183">
        <f t="shared" si="25"/>
        <v>3.5925925925925924E-2</v>
      </c>
      <c r="V181" s="168"/>
      <c r="W181" s="59" t="str">
        <f t="shared" si="26"/>
        <v>0</v>
      </c>
      <c r="X181" s="575"/>
      <c r="Y181" s="60">
        <f t="shared" si="27"/>
        <v>0</v>
      </c>
    </row>
    <row r="182" spans="2:25" ht="18.75" customHeight="1">
      <c r="B182" s="578"/>
      <c r="C182" s="584"/>
      <c r="D182" s="39">
        <v>17</v>
      </c>
      <c r="E182" s="39" t="s">
        <v>8927</v>
      </c>
      <c r="F182" s="170">
        <v>85</v>
      </c>
      <c r="G182" s="181">
        <f t="shared" si="21"/>
        <v>17</v>
      </c>
      <c r="H182" s="182">
        <f t="shared" si="22"/>
        <v>47.222222222222221</v>
      </c>
      <c r="I182" s="182">
        <f t="shared" si="23"/>
        <v>1.5740740740740739E-2</v>
      </c>
      <c r="J182" s="170"/>
      <c r="K182" s="166"/>
      <c r="L182" s="166"/>
      <c r="M182" s="167"/>
      <c r="N182" s="52">
        <f t="shared" si="24"/>
        <v>0</v>
      </c>
      <c r="O182" s="53"/>
      <c r="P182" s="54"/>
      <c r="Q182" s="54"/>
      <c r="R182" s="54"/>
      <c r="S182" s="54"/>
      <c r="T182" s="58"/>
      <c r="U182" s="183">
        <f t="shared" si="25"/>
        <v>3.1481481481481478E-2</v>
      </c>
      <c r="V182" s="168"/>
      <c r="W182" s="59" t="str">
        <f t="shared" si="26"/>
        <v>0</v>
      </c>
      <c r="X182" s="575"/>
      <c r="Y182" s="60">
        <f t="shared" si="27"/>
        <v>0</v>
      </c>
    </row>
    <row r="183" spans="2:25" ht="18.75" customHeight="1">
      <c r="B183" s="578"/>
      <c r="C183" s="584"/>
      <c r="D183" s="39">
        <v>18</v>
      </c>
      <c r="E183" s="39" t="s">
        <v>811</v>
      </c>
      <c r="F183" s="170">
        <v>65</v>
      </c>
      <c r="G183" s="181">
        <f t="shared" si="21"/>
        <v>13</v>
      </c>
      <c r="H183" s="182">
        <f t="shared" si="22"/>
        <v>36.111111111111107</v>
      </c>
      <c r="I183" s="182">
        <f t="shared" si="23"/>
        <v>1.2037037037037035E-2</v>
      </c>
      <c r="J183" s="170"/>
      <c r="K183" s="166"/>
      <c r="L183" s="166"/>
      <c r="M183" s="167"/>
      <c r="N183" s="52">
        <f t="shared" si="24"/>
        <v>0</v>
      </c>
      <c r="O183" s="53"/>
      <c r="P183" s="54"/>
      <c r="Q183" s="54"/>
      <c r="R183" s="54"/>
      <c r="S183" s="54"/>
      <c r="T183" s="58"/>
      <c r="U183" s="183">
        <f t="shared" si="25"/>
        <v>2.4074074074074071E-2</v>
      </c>
      <c r="V183" s="168"/>
      <c r="W183" s="59" t="str">
        <f t="shared" si="26"/>
        <v>0</v>
      </c>
      <c r="X183" s="575"/>
      <c r="Y183" s="60">
        <f t="shared" si="27"/>
        <v>0</v>
      </c>
    </row>
    <row r="184" spans="2:25" ht="18.75" customHeight="1">
      <c r="B184" s="578"/>
      <c r="C184" s="584"/>
      <c r="D184" s="39">
        <v>19</v>
      </c>
      <c r="E184" s="39" t="s">
        <v>8928</v>
      </c>
      <c r="F184" s="170">
        <v>120</v>
      </c>
      <c r="G184" s="181">
        <f t="shared" si="21"/>
        <v>24</v>
      </c>
      <c r="H184" s="182">
        <f t="shared" si="22"/>
        <v>66.666666666666671</v>
      </c>
      <c r="I184" s="182">
        <f t="shared" si="23"/>
        <v>2.2222222222222223E-2</v>
      </c>
      <c r="J184" s="170"/>
      <c r="K184" s="166"/>
      <c r="L184" s="166"/>
      <c r="M184" s="167"/>
      <c r="N184" s="52">
        <f t="shared" si="24"/>
        <v>0</v>
      </c>
      <c r="O184" s="53"/>
      <c r="P184" s="54"/>
      <c r="Q184" s="54"/>
      <c r="R184" s="54"/>
      <c r="S184" s="54"/>
      <c r="T184" s="58"/>
      <c r="U184" s="183">
        <f t="shared" si="25"/>
        <v>4.4444444444444446E-2</v>
      </c>
      <c r="V184" s="168"/>
      <c r="W184" s="59" t="str">
        <f t="shared" si="26"/>
        <v>0</v>
      </c>
      <c r="X184" s="575"/>
      <c r="Y184" s="60">
        <f t="shared" si="27"/>
        <v>0</v>
      </c>
    </row>
    <row r="185" spans="2:25" ht="18.75" customHeight="1">
      <c r="B185" s="578"/>
      <c r="C185" s="584"/>
      <c r="D185" s="39">
        <v>20</v>
      </c>
      <c r="E185" s="39" t="s">
        <v>8929</v>
      </c>
      <c r="F185" s="170">
        <v>82</v>
      </c>
      <c r="G185" s="181">
        <f t="shared" si="21"/>
        <v>16.399999999999999</v>
      </c>
      <c r="H185" s="182">
        <f t="shared" si="22"/>
        <v>45.555555555555557</v>
      </c>
      <c r="I185" s="182">
        <f t="shared" si="23"/>
        <v>1.5185185185185185E-2</v>
      </c>
      <c r="J185" s="170"/>
      <c r="K185" s="166"/>
      <c r="L185" s="166"/>
      <c r="M185" s="167"/>
      <c r="N185" s="52">
        <f t="shared" si="24"/>
        <v>0</v>
      </c>
      <c r="O185" s="53"/>
      <c r="P185" s="54"/>
      <c r="Q185" s="54"/>
      <c r="R185" s="54"/>
      <c r="S185" s="54"/>
      <c r="T185" s="58"/>
      <c r="U185" s="183">
        <f t="shared" si="25"/>
        <v>3.037037037037037E-2</v>
      </c>
      <c r="V185" s="168"/>
      <c r="W185" s="59" t="str">
        <f t="shared" si="26"/>
        <v>0</v>
      </c>
      <c r="X185" s="575"/>
      <c r="Y185" s="60">
        <f t="shared" si="27"/>
        <v>0</v>
      </c>
    </row>
    <row r="186" spans="2:25" ht="18.75" customHeight="1">
      <c r="B186" s="578"/>
      <c r="C186" s="584"/>
      <c r="D186" s="39">
        <v>21</v>
      </c>
      <c r="E186" s="39" t="s">
        <v>8930</v>
      </c>
      <c r="F186" s="170">
        <v>60</v>
      </c>
      <c r="G186" s="181">
        <f t="shared" si="21"/>
        <v>12</v>
      </c>
      <c r="H186" s="182">
        <f t="shared" si="22"/>
        <v>33.333333333333336</v>
      </c>
      <c r="I186" s="182">
        <f t="shared" si="23"/>
        <v>1.1111111111111112E-2</v>
      </c>
      <c r="J186" s="170"/>
      <c r="K186" s="166"/>
      <c r="L186" s="166"/>
      <c r="M186" s="167"/>
      <c r="N186" s="52">
        <f t="shared" si="24"/>
        <v>0</v>
      </c>
      <c r="O186" s="53"/>
      <c r="P186" s="54"/>
      <c r="Q186" s="54"/>
      <c r="R186" s="54"/>
      <c r="S186" s="54"/>
      <c r="T186" s="58"/>
      <c r="U186" s="183">
        <f t="shared" si="25"/>
        <v>2.2222222222222223E-2</v>
      </c>
      <c r="V186" s="168"/>
      <c r="W186" s="59" t="str">
        <f t="shared" si="26"/>
        <v>0</v>
      </c>
      <c r="X186" s="575"/>
      <c r="Y186" s="60">
        <f t="shared" si="27"/>
        <v>0</v>
      </c>
    </row>
    <row r="187" spans="2:25" ht="18.75" customHeight="1">
      <c r="B187" s="578"/>
      <c r="C187" s="584"/>
      <c r="D187" s="39">
        <v>22</v>
      </c>
      <c r="E187" s="39" t="s">
        <v>8931</v>
      </c>
      <c r="F187" s="170">
        <v>92</v>
      </c>
      <c r="G187" s="181">
        <f t="shared" si="21"/>
        <v>18.399999999999999</v>
      </c>
      <c r="H187" s="182">
        <f t="shared" si="22"/>
        <v>51.111111111111107</v>
      </c>
      <c r="I187" s="182">
        <f t="shared" si="23"/>
        <v>1.7037037037037035E-2</v>
      </c>
      <c r="J187" s="170"/>
      <c r="K187" s="166"/>
      <c r="L187" s="166"/>
      <c r="M187" s="167"/>
      <c r="N187" s="52">
        <f t="shared" si="24"/>
        <v>0</v>
      </c>
      <c r="O187" s="53"/>
      <c r="P187" s="54"/>
      <c r="Q187" s="54"/>
      <c r="R187" s="54"/>
      <c r="S187" s="54"/>
      <c r="T187" s="58"/>
      <c r="U187" s="183">
        <f t="shared" si="25"/>
        <v>3.4074074074074069E-2</v>
      </c>
      <c r="V187" s="168"/>
      <c r="W187" s="59" t="str">
        <f t="shared" si="26"/>
        <v>0</v>
      </c>
      <c r="X187" s="575"/>
      <c r="Y187" s="60">
        <f t="shared" si="27"/>
        <v>0</v>
      </c>
    </row>
    <row r="188" spans="2:25" ht="18.75" customHeight="1">
      <c r="B188" s="578"/>
      <c r="C188" s="584"/>
      <c r="D188" s="39"/>
      <c r="E188" s="39"/>
      <c r="F188" s="170"/>
      <c r="G188" s="181">
        <f t="shared" si="21"/>
        <v>0</v>
      </c>
      <c r="H188" s="182">
        <f t="shared" si="22"/>
        <v>0</v>
      </c>
      <c r="I188" s="182">
        <f t="shared" si="23"/>
        <v>0</v>
      </c>
      <c r="J188" s="170"/>
      <c r="K188" s="166"/>
      <c r="L188" s="166"/>
      <c r="M188" s="167"/>
      <c r="N188" s="52">
        <f t="shared" si="24"/>
        <v>0</v>
      </c>
      <c r="O188" s="53"/>
      <c r="P188" s="54"/>
      <c r="Q188" s="54"/>
      <c r="R188" s="54"/>
      <c r="S188" s="54"/>
      <c r="T188" s="58"/>
      <c r="U188" s="183">
        <f t="shared" si="25"/>
        <v>0</v>
      </c>
      <c r="V188" s="168"/>
      <c r="W188" s="59" t="str">
        <f t="shared" si="26"/>
        <v>0</v>
      </c>
      <c r="X188" s="575"/>
      <c r="Y188" s="60">
        <f t="shared" si="27"/>
        <v>0</v>
      </c>
    </row>
    <row r="189" spans="2:25" ht="18.75" customHeight="1">
      <c r="B189" s="579"/>
      <c r="C189" s="585"/>
      <c r="D189" s="39"/>
      <c r="E189" s="39"/>
      <c r="F189" s="170"/>
      <c r="G189" s="181">
        <f t="shared" si="21"/>
        <v>0</v>
      </c>
      <c r="H189" s="182">
        <f>F189/$H$15</f>
        <v>0</v>
      </c>
      <c r="I189" s="182">
        <f>H189/$I$15</f>
        <v>0</v>
      </c>
      <c r="J189" s="170"/>
      <c r="K189" s="166"/>
      <c r="L189" s="166"/>
      <c r="M189" s="171"/>
      <c r="N189" s="52">
        <f t="shared" si="24"/>
        <v>0</v>
      </c>
      <c r="O189" s="40"/>
      <c r="P189" s="40"/>
      <c r="Q189" s="40"/>
      <c r="R189" s="40"/>
      <c r="S189" s="40"/>
      <c r="T189" s="58"/>
      <c r="U189" s="183">
        <f>H189/$U$15</f>
        <v>0</v>
      </c>
      <c r="V189" s="168"/>
      <c r="W189" s="59" t="str">
        <f t="shared" si="26"/>
        <v>0</v>
      </c>
      <c r="X189" s="576"/>
      <c r="Y189" s="60">
        <f t="shared" si="27"/>
        <v>0</v>
      </c>
    </row>
    <row r="190" spans="2:25">
      <c r="B190" s="41"/>
      <c r="C190" s="172" t="s">
        <v>111</v>
      </c>
      <c r="D190" s="154"/>
      <c r="E190" s="173">
        <f>COUNTA(E144:E189)</f>
        <v>43</v>
      </c>
      <c r="F190" s="173">
        <f>SUM(F144:F189)</f>
        <v>7463</v>
      </c>
      <c r="G190" s="173">
        <f>SUM(G144:G189)</f>
        <v>1492.6000000000006</v>
      </c>
      <c r="H190" s="173">
        <f>SUM(H144:H189)</f>
        <v>4146.1111111111113</v>
      </c>
      <c r="I190" s="173">
        <f>SUM(I144:I189)</f>
        <v>1.382037037037037</v>
      </c>
      <c r="J190" s="173">
        <f>COUNTA(J144:J189)</f>
        <v>3</v>
      </c>
      <c r="K190" s="173">
        <f>COUNTA(K144:K189)</f>
        <v>2</v>
      </c>
      <c r="L190" s="173">
        <f>COUNTA(L144:L189)</f>
        <v>0</v>
      </c>
      <c r="M190" s="173">
        <f>SUM(M144:M189)</f>
        <v>4146.1111111111113</v>
      </c>
      <c r="N190" s="173">
        <f>SUM(N144:N189)</f>
        <v>82.922222222222217</v>
      </c>
      <c r="O190" s="174"/>
      <c r="P190" s="175">
        <f>COUNTIF(P144:P189, "YES")</f>
        <v>0</v>
      </c>
      <c r="Q190" s="174"/>
      <c r="R190" s="174"/>
      <c r="S190" s="174"/>
      <c r="T190" s="174"/>
      <c r="U190" s="173">
        <f>SUM(U144:U189)</f>
        <v>2.7640740740740739</v>
      </c>
      <c r="V190" s="173">
        <f>SUM(V144:V189)</f>
        <v>2.7640740740740743</v>
      </c>
      <c r="W190" s="173">
        <f t="array" ref="W190">SUM(ABS(W144:W189))</f>
        <v>4</v>
      </c>
      <c r="X190" s="175" t="str">
        <f>IF(X144&lt;0.2, "0", IF(X144&lt;=2, "2", IF(X144&gt;2, ROUND(X144,0))))</f>
        <v>2</v>
      </c>
      <c r="Y190" s="173">
        <f>SUM(Y144:Y189)</f>
        <v>2</v>
      </c>
    </row>
    <row r="191" spans="2:25" ht="18.75" customHeight="1">
      <c r="B191" s="577">
        <v>5</v>
      </c>
      <c r="C191" s="571" t="s">
        <v>8932</v>
      </c>
      <c r="D191" s="39">
        <v>1</v>
      </c>
      <c r="E191" s="39" t="s">
        <v>8933</v>
      </c>
      <c r="F191" s="170">
        <v>52</v>
      </c>
      <c r="G191" s="181">
        <f t="shared" ref="G191:G252" si="28">F191/$G$15</f>
        <v>10.4</v>
      </c>
      <c r="H191" s="182">
        <f t="shared" ref="H191:H251" si="29">F191/$H$15</f>
        <v>28.888888888888889</v>
      </c>
      <c r="I191" s="182">
        <f t="shared" ref="I191:I251" si="30">H191/$I$15</f>
        <v>9.6296296296296303E-3</v>
      </c>
      <c r="J191" s="170"/>
      <c r="K191" s="166"/>
      <c r="L191" s="166"/>
      <c r="M191" s="167"/>
      <c r="N191" s="52">
        <f t="shared" ref="N191:N252" si="31">M191/$N$15</f>
        <v>0</v>
      </c>
      <c r="O191" s="53"/>
      <c r="P191" s="54"/>
      <c r="Q191" s="54"/>
      <c r="R191" s="54"/>
      <c r="S191" s="54"/>
      <c r="T191" s="58"/>
      <c r="U191" s="183">
        <f t="shared" ref="U191:U251" si="32">H191/$U$15</f>
        <v>1.9259259259259261E-2</v>
      </c>
      <c r="V191" s="168"/>
      <c r="W191" s="59" t="str">
        <f t="shared" ref="W191:W252" si="33">IF(V191&lt;1,"0",IF(V191&lt;5,"2",IF(V191&gt;=5,"6")))</f>
        <v>0</v>
      </c>
      <c r="X191" s="574">
        <f>K253/$X$15</f>
        <v>1</v>
      </c>
      <c r="Y191" s="60">
        <f t="shared" ref="Y191:Y252" si="34">W191/2</f>
        <v>0</v>
      </c>
    </row>
    <row r="192" spans="2:25" ht="18.75" customHeight="1">
      <c r="B192" s="578"/>
      <c r="C192" s="572"/>
      <c r="D192" s="39">
        <v>2</v>
      </c>
      <c r="E192" s="39" t="s">
        <v>8934</v>
      </c>
      <c r="F192" s="170">
        <v>470</v>
      </c>
      <c r="G192" s="181">
        <f t="shared" si="28"/>
        <v>94</v>
      </c>
      <c r="H192" s="182">
        <f t="shared" si="29"/>
        <v>261.11111111111109</v>
      </c>
      <c r="I192" s="182">
        <f t="shared" si="30"/>
        <v>8.7037037037037024E-2</v>
      </c>
      <c r="J192" s="170"/>
      <c r="K192" s="166"/>
      <c r="L192" s="166"/>
      <c r="M192" s="167"/>
      <c r="N192" s="52">
        <f t="shared" si="31"/>
        <v>0</v>
      </c>
      <c r="O192" s="53"/>
      <c r="P192" s="54"/>
      <c r="Q192" s="54"/>
      <c r="R192" s="54"/>
      <c r="S192" s="54"/>
      <c r="T192" s="58"/>
      <c r="U192" s="183">
        <f t="shared" si="32"/>
        <v>0.17407407407407405</v>
      </c>
      <c r="V192" s="168"/>
      <c r="W192" s="59" t="str">
        <f t="shared" si="33"/>
        <v>0</v>
      </c>
      <c r="X192" s="575"/>
      <c r="Y192" s="60">
        <f t="shared" si="34"/>
        <v>0</v>
      </c>
    </row>
    <row r="193" spans="2:25" ht="18.75" customHeight="1">
      <c r="B193" s="578"/>
      <c r="C193" s="572"/>
      <c r="D193" s="39">
        <v>3</v>
      </c>
      <c r="E193" s="39" t="s">
        <v>8935</v>
      </c>
      <c r="F193" s="170">
        <v>770</v>
      </c>
      <c r="G193" s="181">
        <f t="shared" si="28"/>
        <v>154</v>
      </c>
      <c r="H193" s="182">
        <f t="shared" si="29"/>
        <v>427.77777777777777</v>
      </c>
      <c r="I193" s="182">
        <f t="shared" si="30"/>
        <v>0.1425925925925926</v>
      </c>
      <c r="J193" s="170"/>
      <c r="K193" s="166"/>
      <c r="L193" s="166"/>
      <c r="M193" s="167"/>
      <c r="N193" s="52">
        <f t="shared" si="31"/>
        <v>0</v>
      </c>
      <c r="O193" s="53"/>
      <c r="P193" s="54"/>
      <c r="Q193" s="54"/>
      <c r="R193" s="54"/>
      <c r="S193" s="54"/>
      <c r="T193" s="58"/>
      <c r="U193" s="183">
        <f t="shared" si="32"/>
        <v>0.28518518518518521</v>
      </c>
      <c r="V193" s="168"/>
      <c r="W193" s="59" t="str">
        <f t="shared" si="33"/>
        <v>0</v>
      </c>
      <c r="X193" s="575"/>
      <c r="Y193" s="60">
        <f t="shared" si="34"/>
        <v>0</v>
      </c>
    </row>
    <row r="194" spans="2:25" ht="18.75" customHeight="1">
      <c r="B194" s="578"/>
      <c r="C194" s="572"/>
      <c r="D194" s="39">
        <v>4</v>
      </c>
      <c r="E194" s="39" t="s">
        <v>8936</v>
      </c>
      <c r="F194" s="170">
        <v>96</v>
      </c>
      <c r="G194" s="181">
        <f t="shared" si="28"/>
        <v>19.2</v>
      </c>
      <c r="H194" s="182">
        <f t="shared" si="29"/>
        <v>53.333333333333329</v>
      </c>
      <c r="I194" s="182">
        <f t="shared" si="30"/>
        <v>1.7777777777777778E-2</v>
      </c>
      <c r="J194" s="170"/>
      <c r="K194" s="166"/>
      <c r="L194" s="166"/>
      <c r="M194" s="167"/>
      <c r="N194" s="52">
        <f t="shared" si="31"/>
        <v>0</v>
      </c>
      <c r="O194" s="53"/>
      <c r="P194" s="54"/>
      <c r="Q194" s="54"/>
      <c r="R194" s="54"/>
      <c r="S194" s="54"/>
      <c r="T194" s="58"/>
      <c r="U194" s="183">
        <f t="shared" si="32"/>
        <v>3.5555555555555556E-2</v>
      </c>
      <c r="V194" s="168"/>
      <c r="W194" s="59" t="str">
        <f t="shared" si="33"/>
        <v>0</v>
      </c>
      <c r="X194" s="575"/>
      <c r="Y194" s="60">
        <f t="shared" si="34"/>
        <v>0</v>
      </c>
    </row>
    <row r="195" spans="2:25" ht="18.75" customHeight="1">
      <c r="B195" s="578"/>
      <c r="C195" s="572"/>
      <c r="D195" s="39">
        <v>5</v>
      </c>
      <c r="E195" s="39" t="s">
        <v>8937</v>
      </c>
      <c r="F195" s="170">
        <v>25</v>
      </c>
      <c r="G195" s="181">
        <f t="shared" si="28"/>
        <v>5</v>
      </c>
      <c r="H195" s="182">
        <f t="shared" si="29"/>
        <v>13.888888888888889</v>
      </c>
      <c r="I195" s="182">
        <f t="shared" si="30"/>
        <v>4.6296296296296294E-3</v>
      </c>
      <c r="J195" s="170" t="s">
        <v>8938</v>
      </c>
      <c r="K195" s="166" t="s">
        <v>8938</v>
      </c>
      <c r="L195" s="166"/>
      <c r="M195" s="167">
        <f>SUM(H191:H199)</f>
        <v>2725</v>
      </c>
      <c r="N195" s="52">
        <f t="shared" si="31"/>
        <v>54.5</v>
      </c>
      <c r="O195" s="53" t="s">
        <v>8939</v>
      </c>
      <c r="P195" s="54" t="s">
        <v>178</v>
      </c>
      <c r="Q195" s="54" t="s">
        <v>8780</v>
      </c>
      <c r="R195" s="54" t="s">
        <v>8781</v>
      </c>
      <c r="S195" s="54"/>
      <c r="T195" s="58"/>
      <c r="U195" s="183">
        <f t="shared" si="32"/>
        <v>9.2592592592592587E-3</v>
      </c>
      <c r="V195" s="168">
        <f>SUM(U191:U199)</f>
        <v>1.8166666666666664</v>
      </c>
      <c r="W195" s="59" t="str">
        <f t="shared" si="33"/>
        <v>2</v>
      </c>
      <c r="X195" s="575"/>
      <c r="Y195" s="60">
        <f t="shared" si="34"/>
        <v>1</v>
      </c>
    </row>
    <row r="196" spans="2:25" ht="18.75" customHeight="1">
      <c r="B196" s="578"/>
      <c r="C196" s="572"/>
      <c r="D196" s="39">
        <v>6</v>
      </c>
      <c r="E196" s="39" t="s">
        <v>8940</v>
      </c>
      <c r="F196" s="170">
        <v>272</v>
      </c>
      <c r="G196" s="181">
        <f t="shared" si="28"/>
        <v>54.4</v>
      </c>
      <c r="H196" s="182">
        <f t="shared" si="29"/>
        <v>151.11111111111111</v>
      </c>
      <c r="I196" s="182">
        <f t="shared" si="30"/>
        <v>5.0370370370370371E-2</v>
      </c>
      <c r="J196" s="170"/>
      <c r="K196" s="166"/>
      <c r="L196" s="166"/>
      <c r="M196" s="167"/>
      <c r="N196" s="52">
        <f t="shared" si="31"/>
        <v>0</v>
      </c>
      <c r="O196" s="53"/>
      <c r="P196" s="54"/>
      <c r="Q196" s="54"/>
      <c r="R196" s="54"/>
      <c r="S196" s="54"/>
      <c r="T196" s="58"/>
      <c r="U196" s="183">
        <f t="shared" si="32"/>
        <v>0.10074074074074074</v>
      </c>
      <c r="V196" s="168"/>
      <c r="W196" s="59" t="str">
        <f t="shared" si="33"/>
        <v>0</v>
      </c>
      <c r="X196" s="575"/>
      <c r="Y196" s="60">
        <f t="shared" si="34"/>
        <v>0</v>
      </c>
    </row>
    <row r="197" spans="2:25" ht="18.75" customHeight="1">
      <c r="B197" s="578"/>
      <c r="C197" s="572"/>
      <c r="D197" s="39">
        <v>7</v>
      </c>
      <c r="E197" s="39" t="s">
        <v>8941</v>
      </c>
      <c r="F197" s="170">
        <v>720</v>
      </c>
      <c r="G197" s="181">
        <f t="shared" si="28"/>
        <v>144</v>
      </c>
      <c r="H197" s="182">
        <f t="shared" si="29"/>
        <v>400</v>
      </c>
      <c r="I197" s="182">
        <f t="shared" si="30"/>
        <v>0.13333333333333333</v>
      </c>
      <c r="J197" s="170"/>
      <c r="K197" s="166"/>
      <c r="L197" s="166"/>
      <c r="M197" s="167"/>
      <c r="N197" s="52">
        <f t="shared" si="31"/>
        <v>0</v>
      </c>
      <c r="O197" s="53"/>
      <c r="P197" s="54"/>
      <c r="Q197" s="54"/>
      <c r="R197" s="54"/>
      <c r="S197" s="54"/>
      <c r="T197" s="58"/>
      <c r="U197" s="183">
        <f t="shared" si="32"/>
        <v>0.26666666666666666</v>
      </c>
      <c r="V197" s="168"/>
      <c r="W197" s="59" t="str">
        <f t="shared" si="33"/>
        <v>0</v>
      </c>
      <c r="X197" s="575"/>
      <c r="Y197" s="60">
        <f t="shared" si="34"/>
        <v>0</v>
      </c>
    </row>
    <row r="198" spans="2:25" ht="18.75" customHeight="1">
      <c r="B198" s="578"/>
      <c r="C198" s="572"/>
      <c r="D198" s="39">
        <v>8</v>
      </c>
      <c r="E198" s="39" t="s">
        <v>5034</v>
      </c>
      <c r="F198" s="170">
        <v>1400</v>
      </c>
      <c r="G198" s="181">
        <f t="shared" si="28"/>
        <v>280</v>
      </c>
      <c r="H198" s="182">
        <f t="shared" si="29"/>
        <v>777.77777777777771</v>
      </c>
      <c r="I198" s="182">
        <f t="shared" si="30"/>
        <v>0.25925925925925924</v>
      </c>
      <c r="J198" s="170"/>
      <c r="K198" s="166"/>
      <c r="L198" s="166"/>
      <c r="M198" s="167"/>
      <c r="N198" s="52">
        <f t="shared" si="31"/>
        <v>0</v>
      </c>
      <c r="O198" s="53"/>
      <c r="P198" s="54"/>
      <c r="Q198" s="54"/>
      <c r="R198" s="54"/>
      <c r="S198" s="54"/>
      <c r="T198" s="58"/>
      <c r="U198" s="183">
        <f t="shared" si="32"/>
        <v>0.51851851851851849</v>
      </c>
      <c r="V198" s="168"/>
      <c r="W198" s="59" t="str">
        <f t="shared" si="33"/>
        <v>0</v>
      </c>
      <c r="X198" s="575"/>
      <c r="Y198" s="60">
        <f t="shared" si="34"/>
        <v>0</v>
      </c>
    </row>
    <row r="199" spans="2:25" ht="18.75" customHeight="1">
      <c r="B199" s="578"/>
      <c r="C199" s="572"/>
      <c r="D199" s="39">
        <v>9</v>
      </c>
      <c r="E199" s="39" t="s">
        <v>5181</v>
      </c>
      <c r="F199" s="170">
        <v>1100</v>
      </c>
      <c r="G199" s="181">
        <f t="shared" si="28"/>
        <v>220</v>
      </c>
      <c r="H199" s="182">
        <f t="shared" si="29"/>
        <v>611.11111111111109</v>
      </c>
      <c r="I199" s="182">
        <f t="shared" si="30"/>
        <v>0.20370370370370369</v>
      </c>
      <c r="J199" s="170"/>
      <c r="K199" s="166"/>
      <c r="L199" s="166"/>
      <c r="M199" s="167"/>
      <c r="N199" s="52">
        <f t="shared" si="31"/>
        <v>0</v>
      </c>
      <c r="O199" s="53"/>
      <c r="P199" s="54"/>
      <c r="Q199" s="54"/>
      <c r="R199" s="54"/>
      <c r="S199" s="54"/>
      <c r="T199" s="58"/>
      <c r="U199" s="183">
        <f t="shared" si="32"/>
        <v>0.40740740740740738</v>
      </c>
      <c r="V199" s="168"/>
      <c r="W199" s="59" t="str">
        <f t="shared" si="33"/>
        <v>0</v>
      </c>
      <c r="X199" s="575"/>
      <c r="Y199" s="60">
        <f t="shared" si="34"/>
        <v>0</v>
      </c>
    </row>
    <row r="200" spans="2:25" ht="18.75" customHeight="1">
      <c r="B200" s="578"/>
      <c r="C200" s="572"/>
      <c r="D200" s="39"/>
      <c r="E200" s="39"/>
      <c r="F200" s="170"/>
      <c r="G200" s="181">
        <f t="shared" si="28"/>
        <v>0</v>
      </c>
      <c r="H200" s="182">
        <f t="shared" si="29"/>
        <v>0</v>
      </c>
      <c r="I200" s="182">
        <f t="shared" si="30"/>
        <v>0</v>
      </c>
      <c r="J200" s="170"/>
      <c r="K200" s="166"/>
      <c r="L200" s="166"/>
      <c r="M200" s="167"/>
      <c r="N200" s="52">
        <f t="shared" si="31"/>
        <v>0</v>
      </c>
      <c r="O200" s="53"/>
      <c r="P200" s="54"/>
      <c r="Q200" s="54"/>
      <c r="R200" s="54"/>
      <c r="S200" s="54"/>
      <c r="T200" s="58"/>
      <c r="U200" s="183">
        <f t="shared" si="32"/>
        <v>0</v>
      </c>
      <c r="V200" s="168"/>
      <c r="W200" s="59" t="str">
        <f t="shared" si="33"/>
        <v>0</v>
      </c>
      <c r="X200" s="575"/>
      <c r="Y200" s="60">
        <f t="shared" si="34"/>
        <v>0</v>
      </c>
    </row>
    <row r="201" spans="2:25" ht="18.75" customHeight="1">
      <c r="B201" s="578"/>
      <c r="C201" s="572"/>
      <c r="D201" s="39">
        <v>1</v>
      </c>
      <c r="E201" s="39" t="s">
        <v>8942</v>
      </c>
      <c r="F201" s="170">
        <v>102</v>
      </c>
      <c r="G201" s="181">
        <f t="shared" si="28"/>
        <v>20.399999999999999</v>
      </c>
      <c r="H201" s="182">
        <f t="shared" si="29"/>
        <v>56.666666666666664</v>
      </c>
      <c r="I201" s="182">
        <f t="shared" si="30"/>
        <v>1.8888888888888889E-2</v>
      </c>
      <c r="J201" s="170"/>
      <c r="K201" s="166"/>
      <c r="L201" s="166"/>
      <c r="M201" s="167"/>
      <c r="N201" s="52">
        <f t="shared" si="31"/>
        <v>0</v>
      </c>
      <c r="O201" s="53"/>
      <c r="P201" s="54"/>
      <c r="Q201" s="54"/>
      <c r="R201" s="54"/>
      <c r="S201" s="54"/>
      <c r="T201" s="58"/>
      <c r="U201" s="183">
        <f t="shared" si="32"/>
        <v>3.7777777777777778E-2</v>
      </c>
      <c r="V201" s="168"/>
      <c r="W201" s="59" t="str">
        <f t="shared" si="33"/>
        <v>0</v>
      </c>
      <c r="X201" s="575"/>
      <c r="Y201" s="60">
        <f t="shared" si="34"/>
        <v>0</v>
      </c>
    </row>
    <row r="202" spans="2:25" ht="18.75" customHeight="1">
      <c r="B202" s="578"/>
      <c r="C202" s="572"/>
      <c r="D202" s="39">
        <v>2</v>
      </c>
      <c r="E202" s="39" t="s">
        <v>5114</v>
      </c>
      <c r="F202" s="170">
        <v>55</v>
      </c>
      <c r="G202" s="181">
        <f t="shared" si="28"/>
        <v>11</v>
      </c>
      <c r="H202" s="182">
        <f t="shared" si="29"/>
        <v>30.555555555555554</v>
      </c>
      <c r="I202" s="182">
        <f t="shared" si="30"/>
        <v>1.0185185185185184E-2</v>
      </c>
      <c r="J202" s="170"/>
      <c r="K202" s="166" t="s">
        <v>8943</v>
      </c>
      <c r="L202" s="166"/>
      <c r="M202" s="167">
        <f>SUM(H201:H218)</f>
        <v>2692.2222222222217</v>
      </c>
      <c r="N202" s="52">
        <f t="shared" si="31"/>
        <v>53.844444444444434</v>
      </c>
      <c r="O202" s="53" t="s">
        <v>8944</v>
      </c>
      <c r="P202" s="54" t="s">
        <v>178</v>
      </c>
      <c r="Q202" s="54" t="s">
        <v>8780</v>
      </c>
      <c r="R202" s="54" t="s">
        <v>8781</v>
      </c>
      <c r="S202" s="54"/>
      <c r="T202" s="58"/>
      <c r="U202" s="183">
        <f t="shared" si="32"/>
        <v>2.0370370370370369E-2</v>
      </c>
      <c r="V202" s="168">
        <f>SUM(U201:U218)</f>
        <v>1.7948148148148146</v>
      </c>
      <c r="W202" s="59" t="str">
        <f t="shared" si="33"/>
        <v>2</v>
      </c>
      <c r="X202" s="575"/>
      <c r="Y202" s="60">
        <f t="shared" si="34"/>
        <v>1</v>
      </c>
    </row>
    <row r="203" spans="2:25" ht="18.75" customHeight="1">
      <c r="B203" s="578"/>
      <c r="C203" s="572"/>
      <c r="D203" s="39">
        <v>3</v>
      </c>
      <c r="E203" s="39" t="s">
        <v>8945</v>
      </c>
      <c r="F203" s="170">
        <v>30</v>
      </c>
      <c r="G203" s="181">
        <f t="shared" si="28"/>
        <v>6</v>
      </c>
      <c r="H203" s="182">
        <f t="shared" si="29"/>
        <v>16.666666666666668</v>
      </c>
      <c r="I203" s="182">
        <f t="shared" si="30"/>
        <v>5.5555555555555558E-3</v>
      </c>
      <c r="J203" s="170"/>
      <c r="K203" s="166"/>
      <c r="L203" s="166"/>
      <c r="M203" s="167"/>
      <c r="N203" s="52">
        <f t="shared" si="31"/>
        <v>0</v>
      </c>
      <c r="O203" s="53"/>
      <c r="P203" s="54"/>
      <c r="Q203" s="54"/>
      <c r="R203" s="54"/>
      <c r="S203" s="54"/>
      <c r="T203" s="58"/>
      <c r="U203" s="183">
        <f t="shared" si="32"/>
        <v>1.1111111111111112E-2</v>
      </c>
      <c r="V203" s="168"/>
      <c r="W203" s="59" t="str">
        <f t="shared" si="33"/>
        <v>0</v>
      </c>
      <c r="X203" s="575"/>
      <c r="Y203" s="60">
        <f t="shared" si="34"/>
        <v>0</v>
      </c>
    </row>
    <row r="204" spans="2:25" ht="18.75" customHeight="1">
      <c r="B204" s="578"/>
      <c r="C204" s="572"/>
      <c r="D204" s="39">
        <v>4</v>
      </c>
      <c r="E204" s="176" t="s">
        <v>8946</v>
      </c>
      <c r="F204" s="170">
        <v>55</v>
      </c>
      <c r="G204" s="181">
        <f t="shared" si="28"/>
        <v>11</v>
      </c>
      <c r="H204" s="182">
        <f t="shared" si="29"/>
        <v>30.555555555555554</v>
      </c>
      <c r="I204" s="182">
        <f t="shared" si="30"/>
        <v>1.0185185185185184E-2</v>
      </c>
      <c r="J204" s="170"/>
      <c r="K204" s="166"/>
      <c r="L204" s="166"/>
      <c r="M204" s="167"/>
      <c r="N204" s="52">
        <f t="shared" si="31"/>
        <v>0</v>
      </c>
      <c r="O204" s="53"/>
      <c r="P204" s="54" t="s">
        <v>2441</v>
      </c>
      <c r="Q204" s="54" t="s">
        <v>8947</v>
      </c>
      <c r="R204" s="54" t="s">
        <v>8843</v>
      </c>
      <c r="S204" s="54"/>
      <c r="T204" s="58"/>
      <c r="U204" s="183">
        <f t="shared" si="32"/>
        <v>2.0370370370370369E-2</v>
      </c>
      <c r="V204" s="168"/>
      <c r="W204" s="59" t="str">
        <f t="shared" si="33"/>
        <v>0</v>
      </c>
      <c r="X204" s="575"/>
      <c r="Y204" s="60">
        <f t="shared" si="34"/>
        <v>0</v>
      </c>
    </row>
    <row r="205" spans="2:25" ht="18.75" customHeight="1">
      <c r="B205" s="578"/>
      <c r="C205" s="572"/>
      <c r="D205" s="39">
        <v>5</v>
      </c>
      <c r="E205" s="39" t="s">
        <v>8948</v>
      </c>
      <c r="F205" s="170">
        <v>125</v>
      </c>
      <c r="G205" s="181">
        <f t="shared" si="28"/>
        <v>25</v>
      </c>
      <c r="H205" s="182">
        <f t="shared" si="29"/>
        <v>69.444444444444443</v>
      </c>
      <c r="I205" s="182">
        <f t="shared" si="30"/>
        <v>2.3148148148148147E-2</v>
      </c>
      <c r="J205" s="170"/>
      <c r="K205" s="166"/>
      <c r="L205" s="166"/>
      <c r="M205" s="167"/>
      <c r="N205" s="52">
        <f t="shared" si="31"/>
        <v>0</v>
      </c>
      <c r="O205" s="53"/>
      <c r="P205" s="54"/>
      <c r="Q205" s="54"/>
      <c r="R205" s="54"/>
      <c r="S205" s="54"/>
      <c r="T205" s="58"/>
      <c r="U205" s="183">
        <f t="shared" si="32"/>
        <v>4.6296296296296294E-2</v>
      </c>
      <c r="V205" s="168"/>
      <c r="W205" s="59" t="str">
        <f t="shared" si="33"/>
        <v>0</v>
      </c>
      <c r="X205" s="575"/>
      <c r="Y205" s="60">
        <f t="shared" si="34"/>
        <v>0</v>
      </c>
    </row>
    <row r="206" spans="2:25" ht="18.75" customHeight="1">
      <c r="B206" s="578"/>
      <c r="C206" s="572"/>
      <c r="D206" s="39">
        <v>6</v>
      </c>
      <c r="E206" s="39" t="s">
        <v>8949</v>
      </c>
      <c r="F206" s="170">
        <v>68</v>
      </c>
      <c r="G206" s="181">
        <f t="shared" si="28"/>
        <v>13.6</v>
      </c>
      <c r="H206" s="182">
        <f t="shared" si="29"/>
        <v>37.777777777777779</v>
      </c>
      <c r="I206" s="182">
        <f t="shared" si="30"/>
        <v>1.2592592592592593E-2</v>
      </c>
      <c r="J206" s="170"/>
      <c r="K206" s="166"/>
      <c r="L206" s="166"/>
      <c r="M206" s="167"/>
      <c r="N206" s="52">
        <f t="shared" si="31"/>
        <v>0</v>
      </c>
      <c r="O206" s="53"/>
      <c r="P206" s="54"/>
      <c r="Q206" s="54"/>
      <c r="R206" s="54"/>
      <c r="S206" s="54"/>
      <c r="T206" s="58"/>
      <c r="U206" s="183">
        <f t="shared" si="32"/>
        <v>2.5185185185185185E-2</v>
      </c>
      <c r="V206" s="168"/>
      <c r="W206" s="59" t="str">
        <f t="shared" si="33"/>
        <v>0</v>
      </c>
      <c r="X206" s="575"/>
      <c r="Y206" s="60">
        <f t="shared" si="34"/>
        <v>0</v>
      </c>
    </row>
    <row r="207" spans="2:25" ht="18.75" customHeight="1">
      <c r="B207" s="578"/>
      <c r="C207" s="572"/>
      <c r="D207" s="39">
        <v>7</v>
      </c>
      <c r="E207" s="176" t="s">
        <v>7533</v>
      </c>
      <c r="F207" s="170">
        <v>300</v>
      </c>
      <c r="G207" s="181">
        <f t="shared" si="28"/>
        <v>60</v>
      </c>
      <c r="H207" s="182">
        <f t="shared" si="29"/>
        <v>166.66666666666666</v>
      </c>
      <c r="I207" s="182">
        <f t="shared" si="30"/>
        <v>5.5555555555555552E-2</v>
      </c>
      <c r="J207" s="170"/>
      <c r="K207" s="166"/>
      <c r="L207" s="166"/>
      <c r="M207" s="167"/>
      <c r="N207" s="52">
        <f t="shared" si="31"/>
        <v>0</v>
      </c>
      <c r="O207" s="53"/>
      <c r="P207" s="54" t="s">
        <v>2441</v>
      </c>
      <c r="Q207" s="54" t="s">
        <v>4646</v>
      </c>
      <c r="R207" s="54" t="s">
        <v>8843</v>
      </c>
      <c r="S207" s="54"/>
      <c r="T207" s="58"/>
      <c r="U207" s="183">
        <f t="shared" si="32"/>
        <v>0.1111111111111111</v>
      </c>
      <c r="V207" s="168"/>
      <c r="W207" s="59" t="str">
        <f t="shared" si="33"/>
        <v>0</v>
      </c>
      <c r="X207" s="575"/>
      <c r="Y207" s="60">
        <f t="shared" si="34"/>
        <v>0</v>
      </c>
    </row>
    <row r="208" spans="2:25" ht="18.75" customHeight="1">
      <c r="B208" s="578"/>
      <c r="C208" s="572"/>
      <c r="D208" s="39">
        <v>8</v>
      </c>
      <c r="E208" s="39" t="s">
        <v>8950</v>
      </c>
      <c r="F208" s="170">
        <v>300</v>
      </c>
      <c r="G208" s="181">
        <f t="shared" si="28"/>
        <v>60</v>
      </c>
      <c r="H208" s="182">
        <f t="shared" si="29"/>
        <v>166.66666666666666</v>
      </c>
      <c r="I208" s="182">
        <f t="shared" si="30"/>
        <v>5.5555555555555552E-2</v>
      </c>
      <c r="J208" s="170"/>
      <c r="K208" s="166"/>
      <c r="L208" s="166"/>
      <c r="M208" s="167"/>
      <c r="N208" s="52">
        <f t="shared" si="31"/>
        <v>0</v>
      </c>
      <c r="O208" s="53"/>
      <c r="P208" s="54"/>
      <c r="Q208" s="54"/>
      <c r="R208" s="54"/>
      <c r="S208" s="54"/>
      <c r="T208" s="58"/>
      <c r="U208" s="183">
        <f t="shared" si="32"/>
        <v>0.1111111111111111</v>
      </c>
      <c r="V208" s="168"/>
      <c r="W208" s="59" t="str">
        <f t="shared" si="33"/>
        <v>0</v>
      </c>
      <c r="X208" s="575"/>
      <c r="Y208" s="60">
        <f t="shared" si="34"/>
        <v>0</v>
      </c>
    </row>
    <row r="209" spans="2:25" ht="18.75" customHeight="1">
      <c r="B209" s="578"/>
      <c r="C209" s="572"/>
      <c r="D209" s="39">
        <v>9</v>
      </c>
      <c r="E209" s="39" t="s">
        <v>8951</v>
      </c>
      <c r="F209" s="170">
        <v>350</v>
      </c>
      <c r="G209" s="181">
        <f t="shared" si="28"/>
        <v>70</v>
      </c>
      <c r="H209" s="182">
        <f t="shared" si="29"/>
        <v>194.44444444444443</v>
      </c>
      <c r="I209" s="182">
        <f t="shared" si="30"/>
        <v>6.4814814814814811E-2</v>
      </c>
      <c r="J209" s="170"/>
      <c r="K209" s="166"/>
      <c r="L209" s="166"/>
      <c r="M209" s="167"/>
      <c r="N209" s="52">
        <f t="shared" si="31"/>
        <v>0</v>
      </c>
      <c r="O209" s="53"/>
      <c r="P209" s="54"/>
      <c r="Q209" s="54"/>
      <c r="R209" s="54"/>
      <c r="S209" s="54"/>
      <c r="T209" s="58"/>
      <c r="U209" s="183">
        <f t="shared" si="32"/>
        <v>0.12962962962962962</v>
      </c>
      <c r="V209" s="168"/>
      <c r="W209" s="59" t="str">
        <f t="shared" si="33"/>
        <v>0</v>
      </c>
      <c r="X209" s="575"/>
      <c r="Y209" s="60">
        <f t="shared" si="34"/>
        <v>0</v>
      </c>
    </row>
    <row r="210" spans="2:25" ht="39" customHeight="1">
      <c r="B210" s="578"/>
      <c r="C210" s="572"/>
      <c r="D210" s="39">
        <v>10</v>
      </c>
      <c r="E210" s="176" t="s">
        <v>8952</v>
      </c>
      <c r="F210" s="170">
        <v>665</v>
      </c>
      <c r="G210" s="181">
        <f t="shared" si="28"/>
        <v>133</v>
      </c>
      <c r="H210" s="182">
        <f t="shared" si="29"/>
        <v>369.44444444444446</v>
      </c>
      <c r="I210" s="182">
        <f t="shared" si="30"/>
        <v>0.12314814814814815</v>
      </c>
      <c r="J210" s="170"/>
      <c r="K210" s="166"/>
      <c r="L210" s="166"/>
      <c r="M210" s="167"/>
      <c r="N210" s="52">
        <f t="shared" si="31"/>
        <v>0</v>
      </c>
      <c r="O210" s="53"/>
      <c r="P210" s="54" t="s">
        <v>2441</v>
      </c>
      <c r="Q210" s="54" t="s">
        <v>4646</v>
      </c>
      <c r="R210" s="54" t="s">
        <v>8843</v>
      </c>
      <c r="S210" s="54"/>
      <c r="T210" s="58" t="s">
        <v>8953</v>
      </c>
      <c r="U210" s="183">
        <f t="shared" si="32"/>
        <v>0.24629629629629629</v>
      </c>
      <c r="V210" s="168"/>
      <c r="W210" s="59" t="str">
        <f t="shared" si="33"/>
        <v>0</v>
      </c>
      <c r="X210" s="575"/>
      <c r="Y210" s="60">
        <f t="shared" si="34"/>
        <v>0</v>
      </c>
    </row>
    <row r="211" spans="2:25" ht="18.75" customHeight="1">
      <c r="B211" s="578"/>
      <c r="C211" s="572"/>
      <c r="D211" s="39">
        <v>11</v>
      </c>
      <c r="E211" s="39" t="s">
        <v>8954</v>
      </c>
      <c r="F211" s="170">
        <v>70</v>
      </c>
      <c r="G211" s="181">
        <f t="shared" si="28"/>
        <v>14</v>
      </c>
      <c r="H211" s="182">
        <f t="shared" si="29"/>
        <v>38.888888888888886</v>
      </c>
      <c r="I211" s="182">
        <f t="shared" si="30"/>
        <v>1.2962962962962963E-2</v>
      </c>
      <c r="J211" s="170"/>
      <c r="K211" s="166"/>
      <c r="L211" s="166"/>
      <c r="M211" s="167"/>
      <c r="N211" s="52">
        <f t="shared" si="31"/>
        <v>0</v>
      </c>
      <c r="O211" s="53"/>
      <c r="P211" s="54"/>
      <c r="Q211" s="54"/>
      <c r="R211" s="54"/>
      <c r="S211" s="54"/>
      <c r="T211" s="58"/>
      <c r="U211" s="183">
        <f t="shared" si="32"/>
        <v>2.5925925925925925E-2</v>
      </c>
      <c r="V211" s="168"/>
      <c r="W211" s="59" t="str">
        <f t="shared" si="33"/>
        <v>0</v>
      </c>
      <c r="X211" s="575"/>
      <c r="Y211" s="60">
        <f t="shared" si="34"/>
        <v>0</v>
      </c>
    </row>
    <row r="212" spans="2:25" ht="18.75" customHeight="1">
      <c r="B212" s="578"/>
      <c r="C212" s="572"/>
      <c r="D212" s="39">
        <v>12</v>
      </c>
      <c r="E212" s="39" t="s">
        <v>8955</v>
      </c>
      <c r="F212" s="170">
        <v>220</v>
      </c>
      <c r="G212" s="181">
        <f t="shared" si="28"/>
        <v>44</v>
      </c>
      <c r="H212" s="182">
        <f t="shared" si="29"/>
        <v>122.22222222222221</v>
      </c>
      <c r="I212" s="182">
        <f t="shared" si="30"/>
        <v>4.0740740740740737E-2</v>
      </c>
      <c r="J212" s="170"/>
      <c r="K212" s="166"/>
      <c r="L212" s="166"/>
      <c r="M212" s="167"/>
      <c r="N212" s="52">
        <f t="shared" si="31"/>
        <v>0</v>
      </c>
      <c r="O212" s="53"/>
      <c r="P212" s="54"/>
      <c r="Q212" s="54"/>
      <c r="R212" s="54"/>
      <c r="S212" s="54"/>
      <c r="T212" s="58"/>
      <c r="U212" s="183">
        <f t="shared" si="32"/>
        <v>8.1481481481481474E-2</v>
      </c>
      <c r="V212" s="168"/>
      <c r="W212" s="59" t="str">
        <f t="shared" si="33"/>
        <v>0</v>
      </c>
      <c r="X212" s="575"/>
      <c r="Y212" s="60">
        <f t="shared" si="34"/>
        <v>0</v>
      </c>
    </row>
    <row r="213" spans="2:25" ht="18.75" customHeight="1">
      <c r="B213" s="578"/>
      <c r="C213" s="572"/>
      <c r="D213" s="39">
        <v>13</v>
      </c>
      <c r="E213" s="39" t="s">
        <v>8956</v>
      </c>
      <c r="F213" s="170">
        <v>50</v>
      </c>
      <c r="G213" s="181">
        <f t="shared" si="28"/>
        <v>10</v>
      </c>
      <c r="H213" s="182">
        <f t="shared" si="29"/>
        <v>27.777777777777779</v>
      </c>
      <c r="I213" s="182">
        <f t="shared" si="30"/>
        <v>9.2592592592592587E-3</v>
      </c>
      <c r="J213" s="170"/>
      <c r="K213" s="166"/>
      <c r="L213" s="166"/>
      <c r="M213" s="167"/>
      <c r="N213" s="52">
        <f t="shared" si="31"/>
        <v>0</v>
      </c>
      <c r="O213" s="53"/>
      <c r="P213" s="54"/>
      <c r="Q213" s="54"/>
      <c r="R213" s="54"/>
      <c r="S213" s="54"/>
      <c r="T213" s="58"/>
      <c r="U213" s="183">
        <f t="shared" si="32"/>
        <v>1.8518518518518517E-2</v>
      </c>
      <c r="V213" s="168"/>
      <c r="W213" s="59" t="str">
        <f t="shared" si="33"/>
        <v>0</v>
      </c>
      <c r="X213" s="575"/>
      <c r="Y213" s="60">
        <f t="shared" si="34"/>
        <v>0</v>
      </c>
    </row>
    <row r="214" spans="2:25" ht="18.75" customHeight="1">
      <c r="B214" s="578"/>
      <c r="C214" s="572"/>
      <c r="D214" s="39">
        <v>14</v>
      </c>
      <c r="E214" s="39" t="s">
        <v>8957</v>
      </c>
      <c r="F214" s="170">
        <v>80</v>
      </c>
      <c r="G214" s="181">
        <f t="shared" si="28"/>
        <v>16</v>
      </c>
      <c r="H214" s="182">
        <f t="shared" si="29"/>
        <v>44.444444444444443</v>
      </c>
      <c r="I214" s="182">
        <f t="shared" si="30"/>
        <v>1.4814814814814814E-2</v>
      </c>
      <c r="J214" s="170"/>
      <c r="K214" s="166"/>
      <c r="L214" s="166"/>
      <c r="M214" s="167"/>
      <c r="N214" s="52">
        <f t="shared" si="31"/>
        <v>0</v>
      </c>
      <c r="O214" s="53"/>
      <c r="P214" s="54"/>
      <c r="Q214" s="54"/>
      <c r="R214" s="54"/>
      <c r="S214" s="54"/>
      <c r="T214" s="58"/>
      <c r="U214" s="183">
        <f t="shared" si="32"/>
        <v>2.9629629629629627E-2</v>
      </c>
      <c r="V214" s="168"/>
      <c r="W214" s="59" t="str">
        <f t="shared" si="33"/>
        <v>0</v>
      </c>
      <c r="X214" s="575"/>
      <c r="Y214" s="60">
        <f t="shared" si="34"/>
        <v>0</v>
      </c>
    </row>
    <row r="215" spans="2:25" ht="18.75" customHeight="1">
      <c r="B215" s="578"/>
      <c r="C215" s="572"/>
      <c r="D215" s="39">
        <v>15</v>
      </c>
      <c r="E215" s="39" t="s">
        <v>8958</v>
      </c>
      <c r="F215" s="170">
        <v>216</v>
      </c>
      <c r="G215" s="181">
        <f t="shared" si="28"/>
        <v>43.2</v>
      </c>
      <c r="H215" s="182">
        <f t="shared" si="29"/>
        <v>120</v>
      </c>
      <c r="I215" s="182">
        <f t="shared" si="30"/>
        <v>0.04</v>
      </c>
      <c r="J215" s="170"/>
      <c r="K215" s="166"/>
      <c r="L215" s="166"/>
      <c r="M215" s="167"/>
      <c r="N215" s="52">
        <f t="shared" si="31"/>
        <v>0</v>
      </c>
      <c r="O215" s="53"/>
      <c r="P215" s="54"/>
      <c r="Q215" s="54"/>
      <c r="R215" s="54"/>
      <c r="S215" s="54"/>
      <c r="T215" s="58"/>
      <c r="U215" s="183">
        <f t="shared" si="32"/>
        <v>0.08</v>
      </c>
      <c r="V215" s="168"/>
      <c r="W215" s="59" t="str">
        <f t="shared" si="33"/>
        <v>0</v>
      </c>
      <c r="X215" s="575"/>
      <c r="Y215" s="60">
        <f t="shared" si="34"/>
        <v>0</v>
      </c>
    </row>
    <row r="216" spans="2:25" ht="18.75" customHeight="1">
      <c r="B216" s="578"/>
      <c r="C216" s="572"/>
      <c r="D216" s="39">
        <v>16</v>
      </c>
      <c r="E216" s="39" t="s">
        <v>8959</v>
      </c>
      <c r="F216" s="170">
        <v>70</v>
      </c>
      <c r="G216" s="181">
        <f t="shared" si="28"/>
        <v>14</v>
      </c>
      <c r="H216" s="182">
        <f t="shared" si="29"/>
        <v>38.888888888888886</v>
      </c>
      <c r="I216" s="182">
        <f t="shared" si="30"/>
        <v>1.2962962962962963E-2</v>
      </c>
      <c r="J216" s="170"/>
      <c r="K216" s="166"/>
      <c r="L216" s="166"/>
      <c r="M216" s="167"/>
      <c r="N216" s="52">
        <f t="shared" si="31"/>
        <v>0</v>
      </c>
      <c r="O216" s="53"/>
      <c r="P216" s="54"/>
      <c r="Q216" s="54"/>
      <c r="R216" s="54"/>
      <c r="S216" s="54"/>
      <c r="T216" s="58"/>
      <c r="U216" s="183">
        <f t="shared" si="32"/>
        <v>2.5925925925925925E-2</v>
      </c>
      <c r="V216" s="168"/>
      <c r="W216" s="59" t="str">
        <f t="shared" si="33"/>
        <v>0</v>
      </c>
      <c r="X216" s="575"/>
      <c r="Y216" s="60">
        <f t="shared" si="34"/>
        <v>0</v>
      </c>
    </row>
    <row r="217" spans="2:25" ht="18.75" customHeight="1">
      <c r="B217" s="578"/>
      <c r="C217" s="572"/>
      <c r="D217" s="39">
        <v>17</v>
      </c>
      <c r="E217" s="39" t="s">
        <v>8960</v>
      </c>
      <c r="F217" s="170">
        <v>1190</v>
      </c>
      <c r="G217" s="181">
        <f t="shared" si="28"/>
        <v>238</v>
      </c>
      <c r="H217" s="182">
        <f t="shared" si="29"/>
        <v>661.11111111111109</v>
      </c>
      <c r="I217" s="182">
        <f t="shared" si="30"/>
        <v>0.22037037037037036</v>
      </c>
      <c r="J217" s="170"/>
      <c r="K217" s="166"/>
      <c r="L217" s="166"/>
      <c r="M217" s="167"/>
      <c r="N217" s="52">
        <f t="shared" si="31"/>
        <v>0</v>
      </c>
      <c r="O217" s="53"/>
      <c r="P217" s="54"/>
      <c r="Q217" s="54"/>
      <c r="R217" s="54"/>
      <c r="S217" s="54"/>
      <c r="T217" s="58"/>
      <c r="U217" s="183">
        <f t="shared" si="32"/>
        <v>0.44074074074074071</v>
      </c>
      <c r="V217" s="168"/>
      <c r="W217" s="59" t="str">
        <f t="shared" si="33"/>
        <v>0</v>
      </c>
      <c r="X217" s="575"/>
      <c r="Y217" s="60">
        <f t="shared" si="34"/>
        <v>0</v>
      </c>
    </row>
    <row r="218" spans="2:25" ht="18.75" customHeight="1">
      <c r="B218" s="578"/>
      <c r="C218" s="572"/>
      <c r="D218" s="39">
        <v>18</v>
      </c>
      <c r="E218" s="39" t="s">
        <v>8961</v>
      </c>
      <c r="F218" s="170">
        <v>900</v>
      </c>
      <c r="G218" s="181">
        <f t="shared" si="28"/>
        <v>180</v>
      </c>
      <c r="H218" s="182">
        <f t="shared" si="29"/>
        <v>500</v>
      </c>
      <c r="I218" s="182">
        <f t="shared" si="30"/>
        <v>0.16666666666666666</v>
      </c>
      <c r="J218" s="170"/>
      <c r="K218" s="166"/>
      <c r="L218" s="166"/>
      <c r="M218" s="167"/>
      <c r="N218" s="52">
        <f t="shared" si="31"/>
        <v>0</v>
      </c>
      <c r="O218" s="53"/>
      <c r="P218" s="54"/>
      <c r="Q218" s="54"/>
      <c r="R218" s="54"/>
      <c r="S218" s="54"/>
      <c r="T218" s="58"/>
      <c r="U218" s="183">
        <f t="shared" si="32"/>
        <v>0.33333333333333331</v>
      </c>
      <c r="V218" s="168"/>
      <c r="W218" s="59" t="str">
        <f t="shared" si="33"/>
        <v>0</v>
      </c>
      <c r="X218" s="575"/>
      <c r="Y218" s="60">
        <f t="shared" si="34"/>
        <v>0</v>
      </c>
    </row>
    <row r="219" spans="2:25" ht="18.75" customHeight="1">
      <c r="B219" s="578"/>
      <c r="C219" s="572"/>
      <c r="D219" s="39"/>
      <c r="E219" s="39"/>
      <c r="F219" s="170"/>
      <c r="G219" s="181">
        <f t="shared" si="28"/>
        <v>0</v>
      </c>
      <c r="H219" s="182">
        <f t="shared" si="29"/>
        <v>0</v>
      </c>
      <c r="I219" s="182">
        <f t="shared" si="30"/>
        <v>0</v>
      </c>
      <c r="J219" s="170"/>
      <c r="K219" s="166"/>
      <c r="L219" s="166"/>
      <c r="M219" s="167"/>
      <c r="N219" s="52">
        <f t="shared" si="31"/>
        <v>0</v>
      </c>
      <c r="O219" s="53"/>
      <c r="P219" s="54"/>
      <c r="Q219" s="54"/>
      <c r="R219" s="54"/>
      <c r="S219" s="54"/>
      <c r="T219" s="58"/>
      <c r="U219" s="183">
        <f t="shared" si="32"/>
        <v>0</v>
      </c>
      <c r="V219" s="168"/>
      <c r="W219" s="59" t="str">
        <f t="shared" si="33"/>
        <v>0</v>
      </c>
      <c r="X219" s="575"/>
      <c r="Y219" s="60">
        <f t="shared" si="34"/>
        <v>0</v>
      </c>
    </row>
    <row r="220" spans="2:25" ht="18.75" customHeight="1">
      <c r="B220" s="578"/>
      <c r="C220" s="572"/>
      <c r="D220" s="39">
        <v>1</v>
      </c>
      <c r="E220" s="39" t="s">
        <v>8962</v>
      </c>
      <c r="F220" s="170">
        <v>65</v>
      </c>
      <c r="G220" s="181">
        <f t="shared" si="28"/>
        <v>13</v>
      </c>
      <c r="H220" s="182">
        <f t="shared" si="29"/>
        <v>36.111111111111107</v>
      </c>
      <c r="I220" s="182">
        <f t="shared" si="30"/>
        <v>1.2037037037037035E-2</v>
      </c>
      <c r="J220" s="170"/>
      <c r="K220" s="166"/>
      <c r="L220" s="166"/>
      <c r="M220" s="167"/>
      <c r="N220" s="52">
        <f t="shared" si="31"/>
        <v>0</v>
      </c>
      <c r="O220" s="53"/>
      <c r="P220" s="54"/>
      <c r="Q220" s="54"/>
      <c r="R220" s="54"/>
      <c r="S220" s="54"/>
      <c r="T220" s="58"/>
      <c r="U220" s="183">
        <f t="shared" si="32"/>
        <v>2.4074074074074071E-2</v>
      </c>
      <c r="V220" s="168"/>
      <c r="W220" s="59" t="str">
        <f t="shared" si="33"/>
        <v>0</v>
      </c>
      <c r="X220" s="575"/>
      <c r="Y220" s="60">
        <f t="shared" si="34"/>
        <v>0</v>
      </c>
    </row>
    <row r="221" spans="2:25" ht="18.75" customHeight="1">
      <c r="B221" s="578"/>
      <c r="C221" s="572"/>
      <c r="D221" s="39">
        <v>2</v>
      </c>
      <c r="E221" s="39" t="s">
        <v>8963</v>
      </c>
      <c r="F221" s="170">
        <v>120</v>
      </c>
      <c r="G221" s="181">
        <f t="shared" si="28"/>
        <v>24</v>
      </c>
      <c r="H221" s="182">
        <f t="shared" si="29"/>
        <v>66.666666666666671</v>
      </c>
      <c r="I221" s="182">
        <f t="shared" si="30"/>
        <v>2.2222222222222223E-2</v>
      </c>
      <c r="J221" s="170"/>
      <c r="K221" s="166"/>
      <c r="L221" s="166"/>
      <c r="M221" s="167"/>
      <c r="N221" s="52">
        <f t="shared" si="31"/>
        <v>0</v>
      </c>
      <c r="O221" s="53"/>
      <c r="P221" s="54"/>
      <c r="Q221" s="54"/>
      <c r="R221" s="54"/>
      <c r="S221" s="54"/>
      <c r="T221" s="58"/>
      <c r="U221" s="183">
        <f t="shared" si="32"/>
        <v>4.4444444444444446E-2</v>
      </c>
      <c r="V221" s="168"/>
      <c r="W221" s="59" t="str">
        <f t="shared" si="33"/>
        <v>0</v>
      </c>
      <c r="X221" s="575"/>
      <c r="Y221" s="60">
        <f t="shared" si="34"/>
        <v>0</v>
      </c>
    </row>
    <row r="222" spans="2:25" ht="18.75" customHeight="1">
      <c r="B222" s="578"/>
      <c r="C222" s="572"/>
      <c r="D222" s="39">
        <v>3</v>
      </c>
      <c r="E222" s="39" t="s">
        <v>8964</v>
      </c>
      <c r="F222" s="170">
        <v>65</v>
      </c>
      <c r="G222" s="181">
        <f t="shared" si="28"/>
        <v>13</v>
      </c>
      <c r="H222" s="182">
        <f t="shared" si="29"/>
        <v>36.111111111111107</v>
      </c>
      <c r="I222" s="182">
        <f t="shared" si="30"/>
        <v>1.2037037037037035E-2</v>
      </c>
      <c r="J222" s="170"/>
      <c r="K222" s="166"/>
      <c r="L222" s="166"/>
      <c r="M222" s="167"/>
      <c r="N222" s="52">
        <f t="shared" si="31"/>
        <v>0</v>
      </c>
      <c r="O222" s="53"/>
      <c r="P222" s="54"/>
      <c r="Q222" s="54"/>
      <c r="R222" s="54"/>
      <c r="S222" s="54"/>
      <c r="T222" s="58"/>
      <c r="U222" s="183">
        <f t="shared" si="32"/>
        <v>2.4074074074074071E-2</v>
      </c>
      <c r="V222" s="168"/>
      <c r="W222" s="59" t="str">
        <f t="shared" si="33"/>
        <v>0</v>
      </c>
      <c r="X222" s="575"/>
      <c r="Y222" s="60">
        <f t="shared" si="34"/>
        <v>0</v>
      </c>
    </row>
    <row r="223" spans="2:25" ht="18.75" customHeight="1">
      <c r="B223" s="578"/>
      <c r="C223" s="572"/>
      <c r="D223" s="39">
        <v>4</v>
      </c>
      <c r="E223" s="39" t="s">
        <v>571</v>
      </c>
      <c r="F223" s="170">
        <v>1470</v>
      </c>
      <c r="G223" s="181">
        <f t="shared" si="28"/>
        <v>294</v>
      </c>
      <c r="H223" s="182">
        <f t="shared" si="29"/>
        <v>816.66666666666663</v>
      </c>
      <c r="I223" s="182">
        <f t="shared" si="30"/>
        <v>0.2722222222222222</v>
      </c>
      <c r="J223" s="170"/>
      <c r="K223" s="166"/>
      <c r="L223" s="166"/>
      <c r="M223" s="167"/>
      <c r="N223" s="52">
        <f t="shared" si="31"/>
        <v>0</v>
      </c>
      <c r="O223" s="53"/>
      <c r="P223" s="54"/>
      <c r="Q223" s="54"/>
      <c r="R223" s="54"/>
      <c r="S223" s="54"/>
      <c r="T223" s="58"/>
      <c r="U223" s="183">
        <f t="shared" si="32"/>
        <v>0.5444444444444444</v>
      </c>
      <c r="V223" s="168"/>
      <c r="W223" s="59" t="str">
        <f t="shared" si="33"/>
        <v>0</v>
      </c>
      <c r="X223" s="575"/>
      <c r="Y223" s="60">
        <f t="shared" si="34"/>
        <v>0</v>
      </c>
    </row>
    <row r="224" spans="2:25" ht="18.75" customHeight="1">
      <c r="B224" s="578"/>
      <c r="C224" s="572"/>
      <c r="D224" s="39">
        <v>5</v>
      </c>
      <c r="E224" s="39" t="s">
        <v>8965</v>
      </c>
      <c r="F224" s="170">
        <v>220</v>
      </c>
      <c r="G224" s="181">
        <f t="shared" si="28"/>
        <v>44</v>
      </c>
      <c r="H224" s="182">
        <f t="shared" si="29"/>
        <v>122.22222222222221</v>
      </c>
      <c r="I224" s="182">
        <f t="shared" si="30"/>
        <v>4.0740740740740737E-2</v>
      </c>
      <c r="J224" s="170"/>
      <c r="K224" s="166"/>
      <c r="L224" s="166"/>
      <c r="M224" s="167"/>
      <c r="N224" s="52">
        <f t="shared" si="31"/>
        <v>0</v>
      </c>
      <c r="O224" s="53"/>
      <c r="P224" s="54"/>
      <c r="Q224" s="54"/>
      <c r="R224" s="54"/>
      <c r="S224" s="54"/>
      <c r="T224" s="58"/>
      <c r="U224" s="183">
        <f t="shared" si="32"/>
        <v>8.1481481481481474E-2</v>
      </c>
      <c r="V224" s="168"/>
      <c r="W224" s="59" t="str">
        <f t="shared" si="33"/>
        <v>0</v>
      </c>
      <c r="X224" s="575"/>
      <c r="Y224" s="60">
        <f t="shared" si="34"/>
        <v>0</v>
      </c>
    </row>
    <row r="225" spans="2:25" ht="18.75" customHeight="1">
      <c r="B225" s="578"/>
      <c r="C225" s="572"/>
      <c r="D225" s="39">
        <v>6</v>
      </c>
      <c r="E225" s="39" t="s">
        <v>8966</v>
      </c>
      <c r="F225" s="170">
        <v>30</v>
      </c>
      <c r="G225" s="181">
        <f t="shared" si="28"/>
        <v>6</v>
      </c>
      <c r="H225" s="182">
        <f t="shared" si="29"/>
        <v>16.666666666666668</v>
      </c>
      <c r="I225" s="182">
        <f t="shared" si="30"/>
        <v>5.5555555555555558E-3</v>
      </c>
      <c r="J225" s="170"/>
      <c r="K225" s="166"/>
      <c r="L225" s="166"/>
      <c r="M225" s="167"/>
      <c r="N225" s="52">
        <f t="shared" si="31"/>
        <v>0</v>
      </c>
      <c r="O225" s="53"/>
      <c r="P225" s="54"/>
      <c r="Q225" s="54"/>
      <c r="R225" s="54"/>
      <c r="S225" s="54"/>
      <c r="T225" s="58"/>
      <c r="U225" s="183">
        <f t="shared" si="32"/>
        <v>1.1111111111111112E-2</v>
      </c>
      <c r="V225" s="168"/>
      <c r="W225" s="59" t="str">
        <f t="shared" si="33"/>
        <v>0</v>
      </c>
      <c r="X225" s="575"/>
      <c r="Y225" s="60">
        <f t="shared" si="34"/>
        <v>0</v>
      </c>
    </row>
    <row r="226" spans="2:25" ht="18.75" customHeight="1">
      <c r="B226" s="578"/>
      <c r="C226" s="572"/>
      <c r="D226" s="39">
        <v>7</v>
      </c>
      <c r="E226" s="39" t="s">
        <v>8967</v>
      </c>
      <c r="F226" s="170">
        <v>55</v>
      </c>
      <c r="G226" s="181">
        <f t="shared" si="28"/>
        <v>11</v>
      </c>
      <c r="H226" s="182">
        <f t="shared" si="29"/>
        <v>30.555555555555554</v>
      </c>
      <c r="I226" s="182">
        <f t="shared" si="30"/>
        <v>1.0185185185185184E-2</v>
      </c>
      <c r="J226" s="170"/>
      <c r="K226" s="166"/>
      <c r="L226" s="166"/>
      <c r="M226" s="167"/>
      <c r="N226" s="52">
        <f t="shared" si="31"/>
        <v>0</v>
      </c>
      <c r="O226" s="53"/>
      <c r="P226" s="54"/>
      <c r="Q226" s="54"/>
      <c r="R226" s="54"/>
      <c r="S226" s="54"/>
      <c r="T226" s="58"/>
      <c r="U226" s="183">
        <f t="shared" si="32"/>
        <v>2.0370370370370369E-2</v>
      </c>
      <c r="V226" s="168"/>
      <c r="W226" s="59" t="str">
        <f t="shared" si="33"/>
        <v>0</v>
      </c>
      <c r="X226" s="575"/>
      <c r="Y226" s="60">
        <f t="shared" si="34"/>
        <v>0</v>
      </c>
    </row>
    <row r="227" spans="2:25" ht="25.5" customHeight="1">
      <c r="B227" s="578"/>
      <c r="C227" s="572"/>
      <c r="D227" s="39">
        <v>8</v>
      </c>
      <c r="E227" s="39" t="s">
        <v>4590</v>
      </c>
      <c r="F227" s="170">
        <v>600</v>
      </c>
      <c r="G227" s="181">
        <f t="shared" si="28"/>
        <v>120</v>
      </c>
      <c r="H227" s="182">
        <f t="shared" si="29"/>
        <v>333.33333333333331</v>
      </c>
      <c r="I227" s="182">
        <f t="shared" si="30"/>
        <v>0.1111111111111111</v>
      </c>
      <c r="J227" s="170"/>
      <c r="K227" s="166" t="s">
        <v>8968</v>
      </c>
      <c r="L227" s="166"/>
      <c r="M227" s="167">
        <f>SUM(H220:H250)</f>
        <v>2607.2222222222231</v>
      </c>
      <c r="N227" s="52">
        <f t="shared" si="31"/>
        <v>52.14444444444446</v>
      </c>
      <c r="O227" s="53" t="s">
        <v>8969</v>
      </c>
      <c r="P227" s="54" t="s">
        <v>178</v>
      </c>
      <c r="Q227" s="54" t="s">
        <v>8780</v>
      </c>
      <c r="R227" s="54" t="s">
        <v>8781</v>
      </c>
      <c r="S227" s="54"/>
      <c r="T227" s="58"/>
      <c r="U227" s="183">
        <f t="shared" si="32"/>
        <v>0.22222222222222221</v>
      </c>
      <c r="V227" s="168">
        <f>SUM(U220:U250)</f>
        <v>1.7381481481481482</v>
      </c>
      <c r="W227" s="59" t="str">
        <f t="shared" si="33"/>
        <v>2</v>
      </c>
      <c r="X227" s="575"/>
      <c r="Y227" s="60">
        <f t="shared" si="34"/>
        <v>1</v>
      </c>
    </row>
    <row r="228" spans="2:25" ht="18.75" customHeight="1">
      <c r="B228" s="578"/>
      <c r="C228" s="572"/>
      <c r="D228" s="39">
        <v>9</v>
      </c>
      <c r="E228" s="39" t="s">
        <v>4592</v>
      </c>
      <c r="F228" s="170">
        <v>60</v>
      </c>
      <c r="G228" s="181">
        <f t="shared" si="28"/>
        <v>12</v>
      </c>
      <c r="H228" s="182">
        <f t="shared" si="29"/>
        <v>33.333333333333336</v>
      </c>
      <c r="I228" s="182">
        <f t="shared" si="30"/>
        <v>1.1111111111111112E-2</v>
      </c>
      <c r="J228" s="170"/>
      <c r="K228" s="166"/>
      <c r="L228" s="166"/>
      <c r="M228" s="167"/>
      <c r="N228" s="52">
        <f t="shared" si="31"/>
        <v>0</v>
      </c>
      <c r="O228" s="53"/>
      <c r="P228" s="54"/>
      <c r="Q228" s="54"/>
      <c r="R228" s="54"/>
      <c r="S228" s="54"/>
      <c r="T228" s="58"/>
      <c r="U228" s="183">
        <f t="shared" si="32"/>
        <v>2.2222222222222223E-2</v>
      </c>
      <c r="V228" s="168"/>
      <c r="W228" s="59" t="str">
        <f t="shared" si="33"/>
        <v>0</v>
      </c>
      <c r="X228" s="575"/>
      <c r="Y228" s="60">
        <f t="shared" si="34"/>
        <v>0</v>
      </c>
    </row>
    <row r="229" spans="2:25" ht="18.75" customHeight="1">
      <c r="B229" s="578"/>
      <c r="C229" s="572"/>
      <c r="D229" s="39">
        <v>10</v>
      </c>
      <c r="E229" s="39" t="s">
        <v>8970</v>
      </c>
      <c r="F229" s="170">
        <v>50</v>
      </c>
      <c r="G229" s="181">
        <f t="shared" si="28"/>
        <v>10</v>
      </c>
      <c r="H229" s="182">
        <f t="shared" si="29"/>
        <v>27.777777777777779</v>
      </c>
      <c r="I229" s="182">
        <f t="shared" si="30"/>
        <v>9.2592592592592587E-3</v>
      </c>
      <c r="J229" s="170"/>
      <c r="K229" s="166"/>
      <c r="L229" s="166"/>
      <c r="M229" s="167"/>
      <c r="N229" s="52">
        <f t="shared" si="31"/>
        <v>0</v>
      </c>
      <c r="O229" s="53"/>
      <c r="P229" s="54"/>
      <c r="Q229" s="54"/>
      <c r="R229" s="54"/>
      <c r="S229" s="54"/>
      <c r="T229" s="58"/>
      <c r="U229" s="183">
        <f t="shared" si="32"/>
        <v>1.8518518518518517E-2</v>
      </c>
      <c r="V229" s="168"/>
      <c r="W229" s="59" t="str">
        <f t="shared" si="33"/>
        <v>0</v>
      </c>
      <c r="X229" s="575"/>
      <c r="Y229" s="60">
        <f t="shared" si="34"/>
        <v>0</v>
      </c>
    </row>
    <row r="230" spans="2:25" ht="18.75" customHeight="1">
      <c r="B230" s="578"/>
      <c r="C230" s="572"/>
      <c r="D230" s="39">
        <v>11</v>
      </c>
      <c r="E230" s="39" t="s">
        <v>8971</v>
      </c>
      <c r="F230" s="170">
        <v>120</v>
      </c>
      <c r="G230" s="181">
        <f t="shared" si="28"/>
        <v>24</v>
      </c>
      <c r="H230" s="182">
        <f t="shared" si="29"/>
        <v>66.666666666666671</v>
      </c>
      <c r="I230" s="182">
        <f t="shared" si="30"/>
        <v>2.2222222222222223E-2</v>
      </c>
      <c r="J230" s="170"/>
      <c r="K230" s="166"/>
      <c r="L230" s="166"/>
      <c r="M230" s="167"/>
      <c r="N230" s="52">
        <f t="shared" si="31"/>
        <v>0</v>
      </c>
      <c r="O230" s="53"/>
      <c r="P230" s="54"/>
      <c r="Q230" s="54"/>
      <c r="R230" s="54"/>
      <c r="S230" s="54"/>
      <c r="T230" s="58"/>
      <c r="U230" s="183">
        <f t="shared" si="32"/>
        <v>4.4444444444444446E-2</v>
      </c>
      <c r="V230" s="168"/>
      <c r="W230" s="59" t="str">
        <f t="shared" si="33"/>
        <v>0</v>
      </c>
      <c r="X230" s="575"/>
      <c r="Y230" s="60">
        <f t="shared" si="34"/>
        <v>0</v>
      </c>
    </row>
    <row r="231" spans="2:25" ht="18.75" customHeight="1">
      <c r="B231" s="578"/>
      <c r="C231" s="572"/>
      <c r="D231" s="39">
        <v>12</v>
      </c>
      <c r="E231" s="39" t="s">
        <v>8972</v>
      </c>
      <c r="F231" s="170">
        <v>90</v>
      </c>
      <c r="G231" s="181">
        <f t="shared" si="28"/>
        <v>18</v>
      </c>
      <c r="H231" s="182">
        <f t="shared" si="29"/>
        <v>50</v>
      </c>
      <c r="I231" s="182">
        <f t="shared" si="30"/>
        <v>1.6666666666666666E-2</v>
      </c>
      <c r="J231" s="170"/>
      <c r="K231" s="166"/>
      <c r="L231" s="166"/>
      <c r="M231" s="167"/>
      <c r="N231" s="52">
        <f t="shared" si="31"/>
        <v>0</v>
      </c>
      <c r="O231" s="53"/>
      <c r="P231" s="54"/>
      <c r="Q231" s="54"/>
      <c r="R231" s="54"/>
      <c r="S231" s="54"/>
      <c r="T231" s="58"/>
      <c r="U231" s="183">
        <f t="shared" si="32"/>
        <v>3.3333333333333333E-2</v>
      </c>
      <c r="V231" s="168"/>
      <c r="W231" s="59" t="str">
        <f t="shared" si="33"/>
        <v>0</v>
      </c>
      <c r="X231" s="575"/>
      <c r="Y231" s="60">
        <f t="shared" si="34"/>
        <v>0</v>
      </c>
    </row>
    <row r="232" spans="2:25" ht="18.75" customHeight="1">
      <c r="B232" s="578"/>
      <c r="C232" s="572"/>
      <c r="D232" s="39">
        <v>13</v>
      </c>
      <c r="E232" s="39" t="s">
        <v>8973</v>
      </c>
      <c r="F232" s="170">
        <v>350</v>
      </c>
      <c r="G232" s="181">
        <f t="shared" si="28"/>
        <v>70</v>
      </c>
      <c r="H232" s="182">
        <f t="shared" si="29"/>
        <v>194.44444444444443</v>
      </c>
      <c r="I232" s="182">
        <f t="shared" si="30"/>
        <v>6.4814814814814811E-2</v>
      </c>
      <c r="J232" s="170"/>
      <c r="K232" s="166"/>
      <c r="L232" s="166"/>
      <c r="M232" s="167"/>
      <c r="N232" s="52">
        <f t="shared" si="31"/>
        <v>0</v>
      </c>
      <c r="O232" s="53"/>
      <c r="P232" s="54"/>
      <c r="Q232" s="54"/>
      <c r="R232" s="54"/>
      <c r="S232" s="54"/>
      <c r="T232" s="58"/>
      <c r="U232" s="183">
        <f t="shared" si="32"/>
        <v>0.12962962962962962</v>
      </c>
      <c r="V232" s="168"/>
      <c r="W232" s="59" t="str">
        <f t="shared" si="33"/>
        <v>0</v>
      </c>
      <c r="X232" s="575"/>
      <c r="Y232" s="60">
        <f t="shared" si="34"/>
        <v>0</v>
      </c>
    </row>
    <row r="233" spans="2:25" ht="18.75" customHeight="1">
      <c r="B233" s="578"/>
      <c r="C233" s="572"/>
      <c r="D233" s="39">
        <v>14</v>
      </c>
      <c r="E233" s="39" t="s">
        <v>8974</v>
      </c>
      <c r="F233" s="170">
        <v>130</v>
      </c>
      <c r="G233" s="181">
        <f t="shared" si="28"/>
        <v>26</v>
      </c>
      <c r="H233" s="182">
        <f t="shared" si="29"/>
        <v>72.222222222222214</v>
      </c>
      <c r="I233" s="182">
        <f t="shared" si="30"/>
        <v>2.4074074074074071E-2</v>
      </c>
      <c r="J233" s="170"/>
      <c r="K233" s="166"/>
      <c r="L233" s="166"/>
      <c r="M233" s="167"/>
      <c r="N233" s="52">
        <f t="shared" si="31"/>
        <v>0</v>
      </c>
      <c r="O233" s="53"/>
      <c r="P233" s="54"/>
      <c r="Q233" s="54"/>
      <c r="R233" s="54"/>
      <c r="S233" s="54"/>
      <c r="T233" s="58"/>
      <c r="U233" s="183">
        <f t="shared" si="32"/>
        <v>4.8148148148148141E-2</v>
      </c>
      <c r="V233" s="168"/>
      <c r="W233" s="59" t="str">
        <f t="shared" si="33"/>
        <v>0</v>
      </c>
      <c r="X233" s="575"/>
      <c r="Y233" s="60">
        <f t="shared" si="34"/>
        <v>0</v>
      </c>
    </row>
    <row r="234" spans="2:25" ht="18.75" customHeight="1">
      <c r="B234" s="578"/>
      <c r="C234" s="572"/>
      <c r="D234" s="39">
        <v>15</v>
      </c>
      <c r="E234" s="39" t="s">
        <v>8975</v>
      </c>
      <c r="F234" s="170">
        <v>84</v>
      </c>
      <c r="G234" s="181">
        <f t="shared" si="28"/>
        <v>16.8</v>
      </c>
      <c r="H234" s="182">
        <f t="shared" si="29"/>
        <v>46.666666666666664</v>
      </c>
      <c r="I234" s="182">
        <f t="shared" si="30"/>
        <v>1.5555555555555555E-2</v>
      </c>
      <c r="J234" s="170"/>
      <c r="K234" s="166"/>
      <c r="L234" s="166"/>
      <c r="M234" s="167"/>
      <c r="N234" s="52">
        <f t="shared" si="31"/>
        <v>0</v>
      </c>
      <c r="O234" s="53"/>
      <c r="P234" s="54"/>
      <c r="Q234" s="54"/>
      <c r="R234" s="54"/>
      <c r="S234" s="54"/>
      <c r="T234" s="58"/>
      <c r="U234" s="183">
        <f t="shared" si="32"/>
        <v>3.111111111111111E-2</v>
      </c>
      <c r="V234" s="168"/>
      <c r="W234" s="59" t="str">
        <f t="shared" si="33"/>
        <v>0</v>
      </c>
      <c r="X234" s="575"/>
      <c r="Y234" s="60">
        <f t="shared" si="34"/>
        <v>0</v>
      </c>
    </row>
    <row r="235" spans="2:25" ht="18.75" customHeight="1">
      <c r="B235" s="578"/>
      <c r="C235" s="572"/>
      <c r="D235" s="39">
        <v>16</v>
      </c>
      <c r="E235" s="39" t="s">
        <v>8976</v>
      </c>
      <c r="F235" s="170">
        <v>65</v>
      </c>
      <c r="G235" s="181">
        <f t="shared" si="28"/>
        <v>13</v>
      </c>
      <c r="H235" s="182">
        <f t="shared" si="29"/>
        <v>36.111111111111107</v>
      </c>
      <c r="I235" s="182">
        <f t="shared" si="30"/>
        <v>1.2037037037037035E-2</v>
      </c>
      <c r="J235" s="170"/>
      <c r="K235" s="166"/>
      <c r="L235" s="166"/>
      <c r="M235" s="167"/>
      <c r="N235" s="52">
        <f t="shared" si="31"/>
        <v>0</v>
      </c>
      <c r="O235" s="53"/>
      <c r="P235" s="54"/>
      <c r="Q235" s="54"/>
      <c r="R235" s="54"/>
      <c r="S235" s="54"/>
      <c r="T235" s="58"/>
      <c r="U235" s="183">
        <f t="shared" si="32"/>
        <v>2.4074074074074071E-2</v>
      </c>
      <c r="V235" s="168"/>
      <c r="W235" s="59" t="str">
        <f t="shared" si="33"/>
        <v>0</v>
      </c>
      <c r="X235" s="575"/>
      <c r="Y235" s="60">
        <f t="shared" si="34"/>
        <v>0</v>
      </c>
    </row>
    <row r="236" spans="2:25" ht="18.75" customHeight="1">
      <c r="B236" s="578"/>
      <c r="C236" s="572"/>
      <c r="D236" s="39">
        <v>17</v>
      </c>
      <c r="E236" s="39" t="s">
        <v>8977</v>
      </c>
      <c r="F236" s="170">
        <v>55</v>
      </c>
      <c r="G236" s="181">
        <f t="shared" si="28"/>
        <v>11</v>
      </c>
      <c r="H236" s="182">
        <f t="shared" si="29"/>
        <v>30.555555555555554</v>
      </c>
      <c r="I236" s="182">
        <f t="shared" si="30"/>
        <v>1.0185185185185184E-2</v>
      </c>
      <c r="J236" s="170"/>
      <c r="K236" s="166"/>
      <c r="L236" s="166"/>
      <c r="M236" s="167"/>
      <c r="N236" s="52">
        <f t="shared" si="31"/>
        <v>0</v>
      </c>
      <c r="O236" s="53"/>
      <c r="P236" s="54"/>
      <c r="Q236" s="54"/>
      <c r="R236" s="54"/>
      <c r="S236" s="54"/>
      <c r="T236" s="58"/>
      <c r="U236" s="183">
        <f t="shared" si="32"/>
        <v>2.0370370370370369E-2</v>
      </c>
      <c r="V236" s="168"/>
      <c r="W236" s="59" t="str">
        <f t="shared" si="33"/>
        <v>0</v>
      </c>
      <c r="X236" s="575"/>
      <c r="Y236" s="60">
        <f t="shared" si="34"/>
        <v>0</v>
      </c>
    </row>
    <row r="237" spans="2:25" ht="18.75" customHeight="1">
      <c r="B237" s="578"/>
      <c r="C237" s="572"/>
      <c r="D237" s="39">
        <v>18</v>
      </c>
      <c r="E237" s="39" t="s">
        <v>8978</v>
      </c>
      <c r="F237" s="170">
        <v>90</v>
      </c>
      <c r="G237" s="181">
        <f t="shared" si="28"/>
        <v>18</v>
      </c>
      <c r="H237" s="182">
        <f t="shared" si="29"/>
        <v>50</v>
      </c>
      <c r="I237" s="182">
        <f t="shared" si="30"/>
        <v>1.6666666666666666E-2</v>
      </c>
      <c r="J237" s="170"/>
      <c r="K237" s="166"/>
      <c r="L237" s="166"/>
      <c r="M237" s="167"/>
      <c r="N237" s="52">
        <f t="shared" si="31"/>
        <v>0</v>
      </c>
      <c r="O237" s="53"/>
      <c r="P237" s="54"/>
      <c r="Q237" s="54"/>
      <c r="R237" s="54"/>
      <c r="S237" s="54"/>
      <c r="T237" s="58"/>
      <c r="U237" s="183">
        <f t="shared" si="32"/>
        <v>3.3333333333333333E-2</v>
      </c>
      <c r="V237" s="168"/>
      <c r="W237" s="59" t="str">
        <f t="shared" si="33"/>
        <v>0</v>
      </c>
      <c r="X237" s="575"/>
      <c r="Y237" s="60">
        <f t="shared" si="34"/>
        <v>0</v>
      </c>
    </row>
    <row r="238" spans="2:25" ht="18.75" customHeight="1">
      <c r="B238" s="578"/>
      <c r="C238" s="572"/>
      <c r="D238" s="39">
        <v>19</v>
      </c>
      <c r="E238" s="39" t="s">
        <v>488</v>
      </c>
      <c r="F238" s="170">
        <v>88</v>
      </c>
      <c r="G238" s="181">
        <f t="shared" si="28"/>
        <v>17.600000000000001</v>
      </c>
      <c r="H238" s="182">
        <f t="shared" si="29"/>
        <v>48.888888888888886</v>
      </c>
      <c r="I238" s="182">
        <f t="shared" si="30"/>
        <v>1.6296296296296295E-2</v>
      </c>
      <c r="J238" s="170"/>
      <c r="K238" s="166"/>
      <c r="L238" s="166"/>
      <c r="M238" s="167"/>
      <c r="N238" s="52">
        <f t="shared" si="31"/>
        <v>0</v>
      </c>
      <c r="O238" s="53"/>
      <c r="P238" s="54"/>
      <c r="Q238" s="54"/>
      <c r="R238" s="54"/>
      <c r="S238" s="54"/>
      <c r="T238" s="58"/>
      <c r="U238" s="183">
        <f t="shared" si="32"/>
        <v>3.259259259259259E-2</v>
      </c>
      <c r="V238" s="168"/>
      <c r="W238" s="59" t="str">
        <f t="shared" si="33"/>
        <v>0</v>
      </c>
      <c r="X238" s="575"/>
      <c r="Y238" s="60">
        <f t="shared" si="34"/>
        <v>0</v>
      </c>
    </row>
    <row r="239" spans="2:25" ht="18.75" customHeight="1">
      <c r="B239" s="578"/>
      <c r="C239" s="572"/>
      <c r="D239" s="39">
        <v>20</v>
      </c>
      <c r="E239" s="39" t="s">
        <v>8979</v>
      </c>
      <c r="F239" s="170">
        <v>50</v>
      </c>
      <c r="G239" s="181">
        <f t="shared" si="28"/>
        <v>10</v>
      </c>
      <c r="H239" s="182">
        <f t="shared" si="29"/>
        <v>27.777777777777779</v>
      </c>
      <c r="I239" s="182">
        <f t="shared" si="30"/>
        <v>9.2592592592592587E-3</v>
      </c>
      <c r="J239" s="170"/>
      <c r="K239" s="166"/>
      <c r="L239" s="166"/>
      <c r="M239" s="167"/>
      <c r="N239" s="52">
        <f t="shared" si="31"/>
        <v>0</v>
      </c>
      <c r="O239" s="53"/>
      <c r="P239" s="54"/>
      <c r="Q239" s="54"/>
      <c r="R239" s="54"/>
      <c r="S239" s="54"/>
      <c r="T239" s="58"/>
      <c r="U239" s="183">
        <f t="shared" si="32"/>
        <v>1.8518518518518517E-2</v>
      </c>
      <c r="V239" s="168"/>
      <c r="W239" s="59" t="str">
        <f t="shared" si="33"/>
        <v>0</v>
      </c>
      <c r="X239" s="575"/>
      <c r="Y239" s="60">
        <f t="shared" si="34"/>
        <v>0</v>
      </c>
    </row>
    <row r="240" spans="2:25" ht="18.75" customHeight="1">
      <c r="B240" s="578"/>
      <c r="C240" s="572"/>
      <c r="D240" s="39">
        <v>21</v>
      </c>
      <c r="E240" s="39" t="s">
        <v>8980</v>
      </c>
      <c r="F240" s="170">
        <v>56</v>
      </c>
      <c r="G240" s="181">
        <f t="shared" si="28"/>
        <v>11.2</v>
      </c>
      <c r="H240" s="182">
        <f t="shared" si="29"/>
        <v>31.111111111111111</v>
      </c>
      <c r="I240" s="182">
        <f t="shared" si="30"/>
        <v>1.037037037037037E-2</v>
      </c>
      <c r="J240" s="170"/>
      <c r="K240" s="166"/>
      <c r="L240" s="166"/>
      <c r="M240" s="167"/>
      <c r="N240" s="52">
        <f t="shared" si="31"/>
        <v>0</v>
      </c>
      <c r="O240" s="53"/>
      <c r="P240" s="54"/>
      <c r="Q240" s="54"/>
      <c r="R240" s="54"/>
      <c r="S240" s="54"/>
      <c r="T240" s="58"/>
      <c r="U240" s="183">
        <f t="shared" si="32"/>
        <v>2.074074074074074E-2</v>
      </c>
      <c r="V240" s="168"/>
      <c r="W240" s="59" t="str">
        <f t="shared" si="33"/>
        <v>0</v>
      </c>
      <c r="X240" s="575"/>
      <c r="Y240" s="60">
        <f t="shared" si="34"/>
        <v>0</v>
      </c>
    </row>
    <row r="241" spans="2:25" ht="18.75" customHeight="1">
      <c r="B241" s="578"/>
      <c r="C241" s="572"/>
      <c r="D241" s="39">
        <v>22</v>
      </c>
      <c r="E241" s="39" t="s">
        <v>8981</v>
      </c>
      <c r="F241" s="170">
        <v>65</v>
      </c>
      <c r="G241" s="181">
        <f t="shared" si="28"/>
        <v>13</v>
      </c>
      <c r="H241" s="182">
        <f t="shared" si="29"/>
        <v>36.111111111111107</v>
      </c>
      <c r="I241" s="182">
        <f t="shared" si="30"/>
        <v>1.2037037037037035E-2</v>
      </c>
      <c r="J241" s="170"/>
      <c r="K241" s="166"/>
      <c r="L241" s="166"/>
      <c r="M241" s="167"/>
      <c r="N241" s="52">
        <f t="shared" si="31"/>
        <v>0</v>
      </c>
      <c r="O241" s="53"/>
      <c r="P241" s="54"/>
      <c r="Q241" s="54"/>
      <c r="R241" s="54"/>
      <c r="S241" s="54"/>
      <c r="T241" s="58"/>
      <c r="U241" s="183">
        <f t="shared" si="32"/>
        <v>2.4074074074074071E-2</v>
      </c>
      <c r="V241" s="168"/>
      <c r="W241" s="59" t="str">
        <f t="shared" si="33"/>
        <v>0</v>
      </c>
      <c r="X241" s="575"/>
      <c r="Y241" s="60">
        <f t="shared" si="34"/>
        <v>0</v>
      </c>
    </row>
    <row r="242" spans="2:25" ht="18.75" customHeight="1">
      <c r="B242" s="578"/>
      <c r="C242" s="572"/>
      <c r="D242" s="39">
        <v>23</v>
      </c>
      <c r="E242" s="39" t="s">
        <v>8982</v>
      </c>
      <c r="F242" s="170">
        <v>60</v>
      </c>
      <c r="G242" s="181">
        <f t="shared" si="28"/>
        <v>12</v>
      </c>
      <c r="H242" s="182">
        <f t="shared" si="29"/>
        <v>33.333333333333336</v>
      </c>
      <c r="I242" s="182">
        <f t="shared" si="30"/>
        <v>1.1111111111111112E-2</v>
      </c>
      <c r="J242" s="170"/>
      <c r="K242" s="166"/>
      <c r="L242" s="166"/>
      <c r="M242" s="167"/>
      <c r="N242" s="52">
        <f t="shared" si="31"/>
        <v>0</v>
      </c>
      <c r="O242" s="53"/>
      <c r="P242" s="54"/>
      <c r="Q242" s="54"/>
      <c r="R242" s="54"/>
      <c r="S242" s="54"/>
      <c r="T242" s="58"/>
      <c r="U242" s="183">
        <f t="shared" si="32"/>
        <v>2.2222222222222223E-2</v>
      </c>
      <c r="V242" s="168"/>
      <c r="W242" s="59" t="str">
        <f t="shared" si="33"/>
        <v>0</v>
      </c>
      <c r="X242" s="575"/>
      <c r="Y242" s="60">
        <f t="shared" si="34"/>
        <v>0</v>
      </c>
    </row>
    <row r="243" spans="2:25" ht="18.75" customHeight="1">
      <c r="B243" s="578"/>
      <c r="C243" s="572"/>
      <c r="D243" s="39">
        <v>24</v>
      </c>
      <c r="E243" s="39" t="s">
        <v>240</v>
      </c>
      <c r="F243" s="170">
        <v>84</v>
      </c>
      <c r="G243" s="181">
        <f t="shared" si="28"/>
        <v>16.8</v>
      </c>
      <c r="H243" s="182">
        <f t="shared" si="29"/>
        <v>46.666666666666664</v>
      </c>
      <c r="I243" s="182">
        <f t="shared" si="30"/>
        <v>1.5555555555555555E-2</v>
      </c>
      <c r="J243" s="170"/>
      <c r="K243" s="166"/>
      <c r="L243" s="166"/>
      <c r="M243" s="167"/>
      <c r="N243" s="52">
        <f t="shared" si="31"/>
        <v>0</v>
      </c>
      <c r="O243" s="53"/>
      <c r="P243" s="54"/>
      <c r="Q243" s="54"/>
      <c r="R243" s="54"/>
      <c r="S243" s="54"/>
      <c r="T243" s="58"/>
      <c r="U243" s="183">
        <f t="shared" si="32"/>
        <v>3.111111111111111E-2</v>
      </c>
      <c r="V243" s="168"/>
      <c r="W243" s="59" t="str">
        <f t="shared" si="33"/>
        <v>0</v>
      </c>
      <c r="X243" s="575"/>
      <c r="Y243" s="60">
        <f t="shared" si="34"/>
        <v>0</v>
      </c>
    </row>
    <row r="244" spans="2:25" ht="18.75" customHeight="1">
      <c r="B244" s="578"/>
      <c r="C244" s="572"/>
      <c r="D244" s="39">
        <v>25</v>
      </c>
      <c r="E244" s="39" t="s">
        <v>8983</v>
      </c>
      <c r="F244" s="170">
        <v>62</v>
      </c>
      <c r="G244" s="181">
        <f t="shared" si="28"/>
        <v>12.4</v>
      </c>
      <c r="H244" s="182">
        <f t="shared" si="29"/>
        <v>34.444444444444443</v>
      </c>
      <c r="I244" s="182">
        <f t="shared" si="30"/>
        <v>1.1481481481481481E-2</v>
      </c>
      <c r="J244" s="170"/>
      <c r="K244" s="166"/>
      <c r="L244" s="166"/>
      <c r="M244" s="167"/>
      <c r="N244" s="52">
        <f t="shared" si="31"/>
        <v>0</v>
      </c>
      <c r="O244" s="53"/>
      <c r="P244" s="54"/>
      <c r="Q244" s="54"/>
      <c r="R244" s="54"/>
      <c r="S244" s="54"/>
      <c r="T244" s="58"/>
      <c r="U244" s="183">
        <f t="shared" si="32"/>
        <v>2.2962962962962963E-2</v>
      </c>
      <c r="V244" s="168"/>
      <c r="W244" s="59" t="str">
        <f t="shared" si="33"/>
        <v>0</v>
      </c>
      <c r="X244" s="575"/>
      <c r="Y244" s="60">
        <f t="shared" si="34"/>
        <v>0</v>
      </c>
    </row>
    <row r="245" spans="2:25" ht="18.75" customHeight="1">
      <c r="B245" s="578"/>
      <c r="C245" s="572"/>
      <c r="D245" s="39">
        <v>26</v>
      </c>
      <c r="E245" s="39" t="s">
        <v>8984</v>
      </c>
      <c r="F245" s="170">
        <v>96</v>
      </c>
      <c r="G245" s="181">
        <f t="shared" si="28"/>
        <v>19.2</v>
      </c>
      <c r="H245" s="182">
        <f t="shared" si="29"/>
        <v>53.333333333333329</v>
      </c>
      <c r="I245" s="182">
        <f t="shared" si="30"/>
        <v>1.7777777777777778E-2</v>
      </c>
      <c r="J245" s="170"/>
      <c r="K245" s="166"/>
      <c r="L245" s="166"/>
      <c r="M245" s="167"/>
      <c r="N245" s="52">
        <f t="shared" si="31"/>
        <v>0</v>
      </c>
      <c r="O245" s="53"/>
      <c r="P245" s="54"/>
      <c r="Q245" s="54"/>
      <c r="R245" s="54"/>
      <c r="S245" s="54"/>
      <c r="T245" s="58"/>
      <c r="U245" s="183">
        <f t="shared" si="32"/>
        <v>3.5555555555555556E-2</v>
      </c>
      <c r="V245" s="168"/>
      <c r="W245" s="59" t="str">
        <f t="shared" si="33"/>
        <v>0</v>
      </c>
      <c r="X245" s="575"/>
      <c r="Y245" s="60">
        <f t="shared" si="34"/>
        <v>0</v>
      </c>
    </row>
    <row r="246" spans="2:25" ht="18.75" customHeight="1">
      <c r="B246" s="578"/>
      <c r="C246" s="572"/>
      <c r="D246" s="39">
        <v>27</v>
      </c>
      <c r="E246" s="39" t="s">
        <v>8985</v>
      </c>
      <c r="F246" s="170">
        <v>95</v>
      </c>
      <c r="G246" s="181">
        <f t="shared" si="28"/>
        <v>19</v>
      </c>
      <c r="H246" s="182">
        <f t="shared" si="29"/>
        <v>52.777777777777779</v>
      </c>
      <c r="I246" s="182">
        <f t="shared" si="30"/>
        <v>1.7592592592592594E-2</v>
      </c>
      <c r="J246" s="170"/>
      <c r="K246" s="166"/>
      <c r="L246" s="166"/>
      <c r="M246" s="167"/>
      <c r="N246" s="52">
        <f t="shared" si="31"/>
        <v>0</v>
      </c>
      <c r="O246" s="53"/>
      <c r="P246" s="54"/>
      <c r="Q246" s="54"/>
      <c r="R246" s="54"/>
      <c r="S246" s="54"/>
      <c r="T246" s="58"/>
      <c r="U246" s="183">
        <f t="shared" si="32"/>
        <v>3.5185185185185187E-2</v>
      </c>
      <c r="V246" s="168"/>
      <c r="W246" s="59" t="str">
        <f t="shared" si="33"/>
        <v>0</v>
      </c>
      <c r="X246" s="575"/>
      <c r="Y246" s="60">
        <f t="shared" si="34"/>
        <v>0</v>
      </c>
    </row>
    <row r="247" spans="2:25" ht="18.75" customHeight="1">
      <c r="B247" s="578"/>
      <c r="C247" s="572"/>
      <c r="D247" s="39">
        <v>28</v>
      </c>
      <c r="E247" s="39" t="s">
        <v>8986</v>
      </c>
      <c r="F247" s="170">
        <v>110</v>
      </c>
      <c r="G247" s="181">
        <f t="shared" si="28"/>
        <v>22</v>
      </c>
      <c r="H247" s="182">
        <f t="shared" si="29"/>
        <v>61.111111111111107</v>
      </c>
      <c r="I247" s="182">
        <f t="shared" si="30"/>
        <v>2.0370370370370369E-2</v>
      </c>
      <c r="J247" s="170"/>
      <c r="K247" s="166"/>
      <c r="L247" s="166"/>
      <c r="M247" s="167"/>
      <c r="N247" s="52">
        <f t="shared" si="31"/>
        <v>0</v>
      </c>
      <c r="O247" s="53"/>
      <c r="P247" s="54"/>
      <c r="Q247" s="54"/>
      <c r="R247" s="54"/>
      <c r="S247" s="54"/>
      <c r="T247" s="58"/>
      <c r="U247" s="183">
        <f t="shared" si="32"/>
        <v>4.0740740740740737E-2</v>
      </c>
      <c r="V247" s="168"/>
      <c r="W247" s="59" t="str">
        <f t="shared" si="33"/>
        <v>0</v>
      </c>
      <c r="X247" s="575"/>
      <c r="Y247" s="60">
        <f t="shared" si="34"/>
        <v>0</v>
      </c>
    </row>
    <row r="248" spans="2:25" ht="18.75" customHeight="1">
      <c r="B248" s="578"/>
      <c r="C248" s="572"/>
      <c r="D248" s="39">
        <v>29</v>
      </c>
      <c r="E248" s="39" t="s">
        <v>8987</v>
      </c>
      <c r="F248" s="170">
        <v>70</v>
      </c>
      <c r="G248" s="181">
        <f t="shared" si="28"/>
        <v>14</v>
      </c>
      <c r="H248" s="182">
        <f t="shared" si="29"/>
        <v>38.888888888888886</v>
      </c>
      <c r="I248" s="182">
        <f t="shared" si="30"/>
        <v>1.2962962962962963E-2</v>
      </c>
      <c r="J248" s="170"/>
      <c r="K248" s="166"/>
      <c r="L248" s="166"/>
      <c r="M248" s="167"/>
      <c r="N248" s="52">
        <f t="shared" si="31"/>
        <v>0</v>
      </c>
      <c r="O248" s="53"/>
      <c r="P248" s="54"/>
      <c r="Q248" s="54"/>
      <c r="R248" s="54"/>
      <c r="S248" s="54"/>
      <c r="T248" s="58"/>
      <c r="U248" s="183">
        <f t="shared" si="32"/>
        <v>2.5925925925925925E-2</v>
      </c>
      <c r="V248" s="168"/>
      <c r="W248" s="59" t="str">
        <f t="shared" si="33"/>
        <v>0</v>
      </c>
      <c r="X248" s="575"/>
      <c r="Y248" s="60">
        <f t="shared" si="34"/>
        <v>0</v>
      </c>
    </row>
    <row r="249" spans="2:25" ht="18.75" customHeight="1">
      <c r="B249" s="578"/>
      <c r="C249" s="572"/>
      <c r="D249" s="39">
        <v>30</v>
      </c>
      <c r="E249" s="39" t="s">
        <v>988</v>
      </c>
      <c r="F249" s="170">
        <v>83</v>
      </c>
      <c r="G249" s="181">
        <f t="shared" si="28"/>
        <v>16.600000000000001</v>
      </c>
      <c r="H249" s="182">
        <f t="shared" si="29"/>
        <v>46.111111111111107</v>
      </c>
      <c r="I249" s="182">
        <f t="shared" si="30"/>
        <v>1.5370370370370369E-2</v>
      </c>
      <c r="J249" s="170"/>
      <c r="K249" s="166"/>
      <c r="L249" s="166"/>
      <c r="M249" s="167"/>
      <c r="N249" s="52">
        <f t="shared" si="31"/>
        <v>0</v>
      </c>
      <c r="O249" s="53"/>
      <c r="P249" s="54"/>
      <c r="Q249" s="54"/>
      <c r="R249" s="54"/>
      <c r="S249" s="54"/>
      <c r="T249" s="58"/>
      <c r="U249" s="183">
        <f t="shared" si="32"/>
        <v>3.0740740740740739E-2</v>
      </c>
      <c r="V249" s="168"/>
      <c r="W249" s="59" t="str">
        <f t="shared" si="33"/>
        <v>0</v>
      </c>
      <c r="X249" s="575"/>
      <c r="Y249" s="60">
        <f t="shared" si="34"/>
        <v>0</v>
      </c>
    </row>
    <row r="250" spans="2:25" ht="18.75" customHeight="1">
      <c r="B250" s="578"/>
      <c r="C250" s="572"/>
      <c r="D250" s="39">
        <v>31</v>
      </c>
      <c r="E250" s="39" t="s">
        <v>8988</v>
      </c>
      <c r="F250" s="170">
        <v>55</v>
      </c>
      <c r="G250" s="181">
        <f t="shared" si="28"/>
        <v>11</v>
      </c>
      <c r="H250" s="182">
        <f t="shared" si="29"/>
        <v>30.555555555555554</v>
      </c>
      <c r="I250" s="182">
        <f t="shared" si="30"/>
        <v>1.0185185185185184E-2</v>
      </c>
      <c r="J250" s="170"/>
      <c r="K250" s="166"/>
      <c r="L250" s="166"/>
      <c r="M250" s="167"/>
      <c r="N250" s="52">
        <f t="shared" si="31"/>
        <v>0</v>
      </c>
      <c r="O250" s="53"/>
      <c r="P250" s="54"/>
      <c r="Q250" s="54"/>
      <c r="R250" s="54"/>
      <c r="S250" s="54"/>
      <c r="T250" s="58"/>
      <c r="U250" s="183">
        <f t="shared" si="32"/>
        <v>2.0370370370370369E-2</v>
      </c>
      <c r="V250" s="168"/>
      <c r="W250" s="59" t="str">
        <f t="shared" si="33"/>
        <v>0</v>
      </c>
      <c r="X250" s="575"/>
      <c r="Y250" s="60">
        <f t="shared" si="34"/>
        <v>0</v>
      </c>
    </row>
    <row r="251" spans="2:25" ht="18.75" customHeight="1">
      <c r="B251" s="578"/>
      <c r="C251" s="572"/>
      <c r="D251" s="39"/>
      <c r="E251" s="39"/>
      <c r="F251" s="170"/>
      <c r="G251" s="181">
        <f t="shared" si="28"/>
        <v>0</v>
      </c>
      <c r="H251" s="182">
        <f t="shared" si="29"/>
        <v>0</v>
      </c>
      <c r="I251" s="182">
        <f t="shared" si="30"/>
        <v>0</v>
      </c>
      <c r="J251" s="170"/>
      <c r="K251" s="166"/>
      <c r="L251" s="166"/>
      <c r="M251" s="167"/>
      <c r="N251" s="52">
        <f t="shared" si="31"/>
        <v>0</v>
      </c>
      <c r="O251" s="53"/>
      <c r="P251" s="54"/>
      <c r="Q251" s="54"/>
      <c r="R251" s="54"/>
      <c r="S251" s="54"/>
      <c r="T251" s="58"/>
      <c r="U251" s="183">
        <f t="shared" si="32"/>
        <v>0</v>
      </c>
      <c r="V251" s="168"/>
      <c r="W251" s="59" t="str">
        <f t="shared" si="33"/>
        <v>0</v>
      </c>
      <c r="X251" s="575"/>
      <c r="Y251" s="60">
        <f t="shared" si="34"/>
        <v>0</v>
      </c>
    </row>
    <row r="252" spans="2:25" ht="18.75" customHeight="1">
      <c r="B252" s="579"/>
      <c r="C252" s="573"/>
      <c r="D252" s="39"/>
      <c r="E252" s="39"/>
      <c r="F252" s="170"/>
      <c r="G252" s="181">
        <f t="shared" si="28"/>
        <v>0</v>
      </c>
      <c r="H252" s="182">
        <f>F252/$H$15</f>
        <v>0</v>
      </c>
      <c r="I252" s="182">
        <f>H252/$I$15</f>
        <v>0</v>
      </c>
      <c r="J252" s="170"/>
      <c r="K252" s="166"/>
      <c r="L252" s="166"/>
      <c r="M252" s="171"/>
      <c r="N252" s="52">
        <f t="shared" si="31"/>
        <v>0</v>
      </c>
      <c r="O252" s="40"/>
      <c r="P252" s="40"/>
      <c r="Q252" s="40"/>
      <c r="R252" s="40"/>
      <c r="S252" s="40"/>
      <c r="T252" s="58"/>
      <c r="U252" s="183">
        <f>H252/$U$15</f>
        <v>0</v>
      </c>
      <c r="V252" s="168"/>
      <c r="W252" s="59" t="str">
        <f t="shared" si="33"/>
        <v>0</v>
      </c>
      <c r="X252" s="576"/>
      <c r="Y252" s="60">
        <f t="shared" si="34"/>
        <v>0</v>
      </c>
    </row>
    <row r="253" spans="2:25">
      <c r="B253" s="41"/>
      <c r="C253" s="172" t="s">
        <v>111</v>
      </c>
      <c r="D253" s="154"/>
      <c r="E253" s="173">
        <f>COUNTA(E191:E252)</f>
        <v>58</v>
      </c>
      <c r="F253" s="173">
        <f>SUM(F191:F252)</f>
        <v>14444</v>
      </c>
      <c r="G253" s="173">
        <f>SUM(G191:G252)</f>
        <v>2888.7999999999997</v>
      </c>
      <c r="H253" s="173">
        <f>SUM(H191:H252)</f>
        <v>8024.4444444444453</v>
      </c>
      <c r="I253" s="173">
        <f>SUM(I191:I252)</f>
        <v>2.6748148148148152</v>
      </c>
      <c r="J253" s="173">
        <f>COUNTA(J191:J252)</f>
        <v>1</v>
      </c>
      <c r="K253" s="173">
        <f>COUNTA(K191:K252)</f>
        <v>3</v>
      </c>
      <c r="L253" s="173">
        <f>COUNTA(L191:L252)</f>
        <v>0</v>
      </c>
      <c r="M253" s="173">
        <f>SUM(M191:M252)</f>
        <v>8024.4444444444453</v>
      </c>
      <c r="N253" s="173">
        <f>SUM(N191:N252)</f>
        <v>160.48888888888888</v>
      </c>
      <c r="O253" s="174"/>
      <c r="P253" s="175">
        <f>COUNTIF(P191:P252, "YES")</f>
        <v>3</v>
      </c>
      <c r="Q253" s="174"/>
      <c r="R253" s="174"/>
      <c r="S253" s="174"/>
      <c r="T253" s="174"/>
      <c r="U253" s="173">
        <f>SUM(U191:U252)</f>
        <v>5.3496296296296304</v>
      </c>
      <c r="V253" s="173">
        <f>SUM(V191:V252)</f>
        <v>5.3496296296296286</v>
      </c>
      <c r="W253" s="173">
        <f t="array" ref="W253">SUM(ABS(W191:W252))</f>
        <v>6</v>
      </c>
      <c r="X253" s="175" t="str">
        <f>IF(X191&lt;0.2, "0", IF(X191&lt;=2, "2", IF(X191&gt;2, ROUND(X191,0))))</f>
        <v>2</v>
      </c>
      <c r="Y253" s="173">
        <f>SUM(Y191:Y252)</f>
        <v>3</v>
      </c>
    </row>
    <row r="254" spans="2:25" ht="18.75" customHeight="1">
      <c r="B254" s="577">
        <v>6</v>
      </c>
      <c r="C254" s="571" t="s">
        <v>8989</v>
      </c>
      <c r="D254" s="39">
        <v>1</v>
      </c>
      <c r="E254" s="39" t="s">
        <v>8989</v>
      </c>
      <c r="F254" s="170">
        <v>727</v>
      </c>
      <c r="G254" s="181">
        <f t="shared" ref="G254:G316" si="35">F254/$G$15</f>
        <v>145.4</v>
      </c>
      <c r="H254" s="182">
        <f t="shared" ref="H254:H315" si="36">F254/$H$15</f>
        <v>403.88888888888886</v>
      </c>
      <c r="I254" s="182">
        <f t="shared" ref="I254:I315" si="37">H254/$I$15</f>
        <v>0.13462962962962963</v>
      </c>
      <c r="J254" s="170" t="s">
        <v>8990</v>
      </c>
      <c r="K254" s="166" t="s">
        <v>8990</v>
      </c>
      <c r="L254" s="166"/>
      <c r="M254" s="167">
        <f>SUM(H254:H277)</f>
        <v>3159.4444444444443</v>
      </c>
      <c r="N254" s="52">
        <f t="shared" ref="N254:N316" si="38">M254/$N$15</f>
        <v>63.18888888888889</v>
      </c>
      <c r="O254" s="53" t="s">
        <v>8991</v>
      </c>
      <c r="P254" s="54" t="s">
        <v>178</v>
      </c>
      <c r="Q254" s="54" t="s">
        <v>8780</v>
      </c>
      <c r="R254" s="54"/>
      <c r="S254" s="54"/>
      <c r="T254" s="58"/>
      <c r="U254" s="183">
        <f t="shared" ref="U254:U315" si="39">H254/$U$15</f>
        <v>0.26925925925925925</v>
      </c>
      <c r="V254" s="168">
        <f>SUM(U254:U277)</f>
        <v>2.1062962962962963</v>
      </c>
      <c r="W254" s="59" t="str">
        <f t="shared" ref="W254:W316" si="40">IF(V254&lt;1,"0",IF(V254&lt;5,"2",IF(V254&gt;=5,"6")))</f>
        <v>2</v>
      </c>
      <c r="X254" s="574">
        <f>K317/$X$15</f>
        <v>1</v>
      </c>
      <c r="Y254" s="60">
        <f t="shared" ref="Y254:Y316" si="41">W254/2</f>
        <v>1</v>
      </c>
    </row>
    <row r="255" spans="2:25" ht="18.75" customHeight="1">
      <c r="B255" s="578"/>
      <c r="C255" s="572"/>
      <c r="D255" s="39">
        <v>2</v>
      </c>
      <c r="E255" s="39" t="s">
        <v>8992</v>
      </c>
      <c r="F255" s="170">
        <v>135</v>
      </c>
      <c r="G255" s="181">
        <f t="shared" si="35"/>
        <v>27</v>
      </c>
      <c r="H255" s="182">
        <f t="shared" si="36"/>
        <v>75</v>
      </c>
      <c r="I255" s="182">
        <f t="shared" si="37"/>
        <v>2.5000000000000001E-2</v>
      </c>
      <c r="J255" s="170"/>
      <c r="K255" s="166"/>
      <c r="L255" s="166"/>
      <c r="M255" s="167"/>
      <c r="N255" s="52">
        <f t="shared" si="38"/>
        <v>0</v>
      </c>
      <c r="O255" s="53"/>
      <c r="P255" s="54"/>
      <c r="Q255" s="54"/>
      <c r="R255" s="54"/>
      <c r="S255" s="54"/>
      <c r="T255" s="58"/>
      <c r="U255" s="183">
        <f t="shared" si="39"/>
        <v>0.05</v>
      </c>
      <c r="V255" s="168"/>
      <c r="W255" s="59" t="str">
        <f t="shared" si="40"/>
        <v>0</v>
      </c>
      <c r="X255" s="575"/>
      <c r="Y255" s="60">
        <f t="shared" si="41"/>
        <v>0</v>
      </c>
    </row>
    <row r="256" spans="2:25" ht="18.75" customHeight="1">
      <c r="B256" s="578"/>
      <c r="C256" s="572"/>
      <c r="D256" s="39">
        <v>3</v>
      </c>
      <c r="E256" s="39" t="s">
        <v>8993</v>
      </c>
      <c r="F256" s="170">
        <v>209</v>
      </c>
      <c r="G256" s="181">
        <f t="shared" si="35"/>
        <v>41.8</v>
      </c>
      <c r="H256" s="182">
        <f t="shared" si="36"/>
        <v>116.11111111111111</v>
      </c>
      <c r="I256" s="182">
        <f t="shared" si="37"/>
        <v>3.8703703703703705E-2</v>
      </c>
      <c r="J256" s="170"/>
      <c r="K256" s="166"/>
      <c r="L256" s="166"/>
      <c r="M256" s="167"/>
      <c r="N256" s="52">
        <f t="shared" si="38"/>
        <v>0</v>
      </c>
      <c r="O256" s="53"/>
      <c r="P256" s="54"/>
      <c r="Q256" s="54"/>
      <c r="R256" s="54"/>
      <c r="S256" s="54"/>
      <c r="T256" s="58"/>
      <c r="U256" s="183">
        <f t="shared" si="39"/>
        <v>7.7407407407407411E-2</v>
      </c>
      <c r="V256" s="168"/>
      <c r="W256" s="59" t="str">
        <f t="shared" si="40"/>
        <v>0</v>
      </c>
      <c r="X256" s="575"/>
      <c r="Y256" s="60">
        <f t="shared" si="41"/>
        <v>0</v>
      </c>
    </row>
    <row r="257" spans="2:25" ht="18.75" customHeight="1">
      <c r="B257" s="578"/>
      <c r="C257" s="572"/>
      <c r="D257" s="39">
        <v>4</v>
      </c>
      <c r="E257" s="39" t="s">
        <v>8994</v>
      </c>
      <c r="F257" s="170">
        <v>110</v>
      </c>
      <c r="G257" s="181">
        <f t="shared" si="35"/>
        <v>22</v>
      </c>
      <c r="H257" s="182">
        <f t="shared" si="36"/>
        <v>61.111111111111107</v>
      </c>
      <c r="I257" s="182">
        <f t="shared" si="37"/>
        <v>2.0370370370370369E-2</v>
      </c>
      <c r="J257" s="170"/>
      <c r="K257" s="166"/>
      <c r="L257" s="166"/>
      <c r="M257" s="167"/>
      <c r="N257" s="52">
        <f t="shared" si="38"/>
        <v>0</v>
      </c>
      <c r="O257" s="53"/>
      <c r="P257" s="54"/>
      <c r="Q257" s="54"/>
      <c r="R257" s="54"/>
      <c r="S257" s="54"/>
      <c r="T257" s="58"/>
      <c r="U257" s="183">
        <f t="shared" si="39"/>
        <v>4.0740740740740737E-2</v>
      </c>
      <c r="V257" s="168"/>
      <c r="W257" s="59" t="str">
        <f t="shared" si="40"/>
        <v>0</v>
      </c>
      <c r="X257" s="575"/>
      <c r="Y257" s="60">
        <f t="shared" si="41"/>
        <v>0</v>
      </c>
    </row>
    <row r="258" spans="2:25" ht="18.75" customHeight="1">
      <c r="B258" s="578"/>
      <c r="C258" s="572"/>
      <c r="D258" s="39">
        <v>5</v>
      </c>
      <c r="E258" s="39" t="s">
        <v>8995</v>
      </c>
      <c r="F258" s="170">
        <v>232</v>
      </c>
      <c r="G258" s="181">
        <f t="shared" si="35"/>
        <v>46.4</v>
      </c>
      <c r="H258" s="182">
        <f t="shared" si="36"/>
        <v>128.88888888888889</v>
      </c>
      <c r="I258" s="182">
        <f t="shared" si="37"/>
        <v>4.296296296296296E-2</v>
      </c>
      <c r="J258" s="170"/>
      <c r="K258" s="166"/>
      <c r="L258" s="166"/>
      <c r="M258" s="167"/>
      <c r="N258" s="52">
        <f t="shared" si="38"/>
        <v>0</v>
      </c>
      <c r="O258" s="53"/>
      <c r="P258" s="54"/>
      <c r="Q258" s="54"/>
      <c r="R258" s="54"/>
      <c r="S258" s="54"/>
      <c r="T258" s="58"/>
      <c r="U258" s="183">
        <f t="shared" si="39"/>
        <v>8.5925925925925919E-2</v>
      </c>
      <c r="V258" s="168"/>
      <c r="W258" s="59" t="str">
        <f t="shared" si="40"/>
        <v>0</v>
      </c>
      <c r="X258" s="575"/>
      <c r="Y258" s="60">
        <f t="shared" si="41"/>
        <v>0</v>
      </c>
    </row>
    <row r="259" spans="2:25" ht="18.75" customHeight="1">
      <c r="B259" s="578"/>
      <c r="C259" s="572"/>
      <c r="D259" s="39">
        <v>6</v>
      </c>
      <c r="E259" s="39" t="s">
        <v>5079</v>
      </c>
      <c r="F259" s="170">
        <v>146</v>
      </c>
      <c r="G259" s="181">
        <f t="shared" si="35"/>
        <v>29.2</v>
      </c>
      <c r="H259" s="182">
        <f t="shared" si="36"/>
        <v>81.111111111111114</v>
      </c>
      <c r="I259" s="182">
        <f t="shared" si="37"/>
        <v>2.7037037037037037E-2</v>
      </c>
      <c r="J259" s="170"/>
      <c r="K259" s="166"/>
      <c r="L259" s="166"/>
      <c r="M259" s="167"/>
      <c r="N259" s="52">
        <f t="shared" si="38"/>
        <v>0</v>
      </c>
      <c r="O259" s="53"/>
      <c r="P259" s="54"/>
      <c r="Q259" s="54"/>
      <c r="R259" s="54"/>
      <c r="S259" s="54"/>
      <c r="T259" s="58"/>
      <c r="U259" s="183">
        <f t="shared" si="39"/>
        <v>5.4074074074074073E-2</v>
      </c>
      <c r="V259" s="168"/>
      <c r="W259" s="59" t="str">
        <f t="shared" si="40"/>
        <v>0</v>
      </c>
      <c r="X259" s="575"/>
      <c r="Y259" s="60">
        <f t="shared" si="41"/>
        <v>0</v>
      </c>
    </row>
    <row r="260" spans="2:25" ht="18.75" customHeight="1">
      <c r="B260" s="578"/>
      <c r="C260" s="572"/>
      <c r="D260" s="39">
        <v>7</v>
      </c>
      <c r="E260" s="39" t="s">
        <v>8996</v>
      </c>
      <c r="F260" s="170">
        <v>186</v>
      </c>
      <c r="G260" s="181">
        <f t="shared" si="35"/>
        <v>37.200000000000003</v>
      </c>
      <c r="H260" s="182">
        <f t="shared" si="36"/>
        <v>103.33333333333333</v>
      </c>
      <c r="I260" s="182">
        <f t="shared" si="37"/>
        <v>3.4444444444444444E-2</v>
      </c>
      <c r="J260" s="170"/>
      <c r="K260" s="166"/>
      <c r="L260" s="166"/>
      <c r="M260" s="167"/>
      <c r="N260" s="52">
        <f t="shared" si="38"/>
        <v>0</v>
      </c>
      <c r="O260" s="53"/>
      <c r="P260" s="54"/>
      <c r="Q260" s="54"/>
      <c r="R260" s="54"/>
      <c r="S260" s="54"/>
      <c r="T260" s="58"/>
      <c r="U260" s="183">
        <f t="shared" si="39"/>
        <v>6.8888888888888888E-2</v>
      </c>
      <c r="V260" s="168"/>
      <c r="W260" s="59" t="str">
        <f t="shared" si="40"/>
        <v>0</v>
      </c>
      <c r="X260" s="575"/>
      <c r="Y260" s="60">
        <f t="shared" si="41"/>
        <v>0</v>
      </c>
    </row>
    <row r="261" spans="2:25" ht="18.75" customHeight="1">
      <c r="B261" s="578"/>
      <c r="C261" s="572"/>
      <c r="D261" s="39">
        <v>8</v>
      </c>
      <c r="E261" s="39" t="s">
        <v>8997</v>
      </c>
      <c r="F261" s="170">
        <v>162</v>
      </c>
      <c r="G261" s="181">
        <f t="shared" si="35"/>
        <v>32.4</v>
      </c>
      <c r="H261" s="182">
        <f t="shared" si="36"/>
        <v>90</v>
      </c>
      <c r="I261" s="182">
        <f t="shared" si="37"/>
        <v>0.03</v>
      </c>
      <c r="J261" s="170"/>
      <c r="K261" s="166"/>
      <c r="L261" s="166"/>
      <c r="M261" s="167"/>
      <c r="N261" s="52">
        <f t="shared" si="38"/>
        <v>0</v>
      </c>
      <c r="O261" s="53"/>
      <c r="P261" s="54"/>
      <c r="Q261" s="54"/>
      <c r="R261" s="54"/>
      <c r="S261" s="54"/>
      <c r="T261" s="58"/>
      <c r="U261" s="183">
        <f t="shared" si="39"/>
        <v>0.06</v>
      </c>
      <c r="V261" s="168"/>
      <c r="W261" s="59" t="str">
        <f t="shared" si="40"/>
        <v>0</v>
      </c>
      <c r="X261" s="575"/>
      <c r="Y261" s="60">
        <f t="shared" si="41"/>
        <v>0</v>
      </c>
    </row>
    <row r="262" spans="2:25" ht="18.75" customHeight="1">
      <c r="B262" s="578"/>
      <c r="C262" s="572"/>
      <c r="D262" s="39">
        <v>9</v>
      </c>
      <c r="E262" s="39" t="s">
        <v>8998</v>
      </c>
      <c r="F262" s="170">
        <v>250</v>
      </c>
      <c r="G262" s="181">
        <f t="shared" si="35"/>
        <v>50</v>
      </c>
      <c r="H262" s="182">
        <f t="shared" si="36"/>
        <v>138.88888888888889</v>
      </c>
      <c r="I262" s="182">
        <f t="shared" si="37"/>
        <v>4.6296296296296294E-2</v>
      </c>
      <c r="J262" s="170"/>
      <c r="K262" s="166"/>
      <c r="L262" s="166"/>
      <c r="M262" s="167"/>
      <c r="N262" s="52">
        <f t="shared" si="38"/>
        <v>0</v>
      </c>
      <c r="O262" s="53"/>
      <c r="P262" s="54"/>
      <c r="Q262" s="54"/>
      <c r="R262" s="54"/>
      <c r="S262" s="54"/>
      <c r="T262" s="58"/>
      <c r="U262" s="183">
        <f t="shared" si="39"/>
        <v>9.2592592592592587E-2</v>
      </c>
      <c r="V262" s="168"/>
      <c r="W262" s="59" t="str">
        <f t="shared" si="40"/>
        <v>0</v>
      </c>
      <c r="X262" s="575"/>
      <c r="Y262" s="60">
        <f t="shared" si="41"/>
        <v>0</v>
      </c>
    </row>
    <row r="263" spans="2:25" ht="18.75" customHeight="1">
      <c r="B263" s="578"/>
      <c r="C263" s="572"/>
      <c r="D263" s="39">
        <v>10</v>
      </c>
      <c r="E263" s="39" t="s">
        <v>8999</v>
      </c>
      <c r="F263" s="170">
        <v>190</v>
      </c>
      <c r="G263" s="181">
        <f t="shared" si="35"/>
        <v>38</v>
      </c>
      <c r="H263" s="182">
        <f t="shared" si="36"/>
        <v>105.55555555555556</v>
      </c>
      <c r="I263" s="182">
        <f t="shared" si="37"/>
        <v>3.5185185185185187E-2</v>
      </c>
      <c r="J263" s="170"/>
      <c r="K263" s="166"/>
      <c r="L263" s="166"/>
      <c r="M263" s="167"/>
      <c r="N263" s="52">
        <f t="shared" si="38"/>
        <v>0</v>
      </c>
      <c r="O263" s="53"/>
      <c r="P263" s="54"/>
      <c r="Q263" s="54"/>
      <c r="R263" s="54"/>
      <c r="S263" s="54"/>
      <c r="T263" s="58"/>
      <c r="U263" s="183">
        <f t="shared" si="39"/>
        <v>7.0370370370370375E-2</v>
      </c>
      <c r="V263" s="168"/>
      <c r="W263" s="59" t="str">
        <f t="shared" si="40"/>
        <v>0</v>
      </c>
      <c r="X263" s="575"/>
      <c r="Y263" s="60">
        <f t="shared" si="41"/>
        <v>0</v>
      </c>
    </row>
    <row r="264" spans="2:25" ht="18.75" customHeight="1">
      <c r="B264" s="578"/>
      <c r="C264" s="572"/>
      <c r="D264" s="39">
        <v>11</v>
      </c>
      <c r="E264" s="39" t="s">
        <v>9000</v>
      </c>
      <c r="F264" s="170">
        <v>440</v>
      </c>
      <c r="G264" s="181">
        <f t="shared" si="35"/>
        <v>88</v>
      </c>
      <c r="H264" s="182">
        <f t="shared" si="36"/>
        <v>244.44444444444443</v>
      </c>
      <c r="I264" s="182">
        <f t="shared" si="37"/>
        <v>8.1481481481481474E-2</v>
      </c>
      <c r="J264" s="170"/>
      <c r="K264" s="166"/>
      <c r="L264" s="166"/>
      <c r="M264" s="167"/>
      <c r="N264" s="52">
        <f t="shared" si="38"/>
        <v>0</v>
      </c>
      <c r="O264" s="53"/>
      <c r="P264" s="54"/>
      <c r="Q264" s="54"/>
      <c r="R264" s="54"/>
      <c r="S264" s="54"/>
      <c r="T264" s="58"/>
      <c r="U264" s="183">
        <f t="shared" si="39"/>
        <v>0.16296296296296295</v>
      </c>
      <c r="V264" s="168"/>
      <c r="W264" s="59" t="str">
        <f t="shared" si="40"/>
        <v>0</v>
      </c>
      <c r="X264" s="575"/>
      <c r="Y264" s="60">
        <f t="shared" si="41"/>
        <v>0</v>
      </c>
    </row>
    <row r="265" spans="2:25" ht="18.75" customHeight="1">
      <c r="B265" s="578"/>
      <c r="C265" s="572"/>
      <c r="D265" s="39">
        <v>12</v>
      </c>
      <c r="E265" s="39" t="s">
        <v>240</v>
      </c>
      <c r="F265" s="170">
        <v>200</v>
      </c>
      <c r="G265" s="181">
        <f t="shared" si="35"/>
        <v>40</v>
      </c>
      <c r="H265" s="182">
        <f t="shared" si="36"/>
        <v>111.11111111111111</v>
      </c>
      <c r="I265" s="182">
        <f t="shared" si="37"/>
        <v>3.7037037037037035E-2</v>
      </c>
      <c r="J265" s="170"/>
      <c r="K265" s="166"/>
      <c r="L265" s="166"/>
      <c r="M265" s="167"/>
      <c r="N265" s="52">
        <f t="shared" si="38"/>
        <v>0</v>
      </c>
      <c r="O265" s="53"/>
      <c r="P265" s="54"/>
      <c r="Q265" s="54"/>
      <c r="R265" s="54"/>
      <c r="S265" s="54"/>
      <c r="T265" s="58"/>
      <c r="U265" s="183">
        <f t="shared" si="39"/>
        <v>7.407407407407407E-2</v>
      </c>
      <c r="V265" s="168"/>
      <c r="W265" s="59" t="str">
        <f t="shared" si="40"/>
        <v>0</v>
      </c>
      <c r="X265" s="575"/>
      <c r="Y265" s="60">
        <f t="shared" si="41"/>
        <v>0</v>
      </c>
    </row>
    <row r="266" spans="2:25" ht="18.75" customHeight="1">
      <c r="B266" s="578"/>
      <c r="C266" s="572"/>
      <c r="D266" s="39">
        <v>13</v>
      </c>
      <c r="E266" s="39" t="s">
        <v>9001</v>
      </c>
      <c r="F266" s="170">
        <v>120</v>
      </c>
      <c r="G266" s="181">
        <f t="shared" si="35"/>
        <v>24</v>
      </c>
      <c r="H266" s="182">
        <f t="shared" si="36"/>
        <v>66.666666666666671</v>
      </c>
      <c r="I266" s="182">
        <f t="shared" si="37"/>
        <v>2.2222222222222223E-2</v>
      </c>
      <c r="J266" s="170"/>
      <c r="K266" s="166"/>
      <c r="L266" s="166"/>
      <c r="M266" s="167"/>
      <c r="N266" s="52">
        <f t="shared" si="38"/>
        <v>0</v>
      </c>
      <c r="O266" s="53"/>
      <c r="P266" s="54"/>
      <c r="Q266" s="54"/>
      <c r="R266" s="54"/>
      <c r="S266" s="54"/>
      <c r="T266" s="58"/>
      <c r="U266" s="183">
        <f t="shared" si="39"/>
        <v>4.4444444444444446E-2</v>
      </c>
      <c r="V266" s="168"/>
      <c r="W266" s="59" t="str">
        <f t="shared" si="40"/>
        <v>0</v>
      </c>
      <c r="X266" s="575"/>
      <c r="Y266" s="60">
        <f t="shared" si="41"/>
        <v>0</v>
      </c>
    </row>
    <row r="267" spans="2:25" ht="18.75" customHeight="1">
      <c r="B267" s="578"/>
      <c r="C267" s="572"/>
      <c r="D267" s="39">
        <v>14</v>
      </c>
      <c r="E267" s="39" t="s">
        <v>9002</v>
      </c>
      <c r="F267" s="170">
        <v>300</v>
      </c>
      <c r="G267" s="181">
        <f t="shared" si="35"/>
        <v>60</v>
      </c>
      <c r="H267" s="182">
        <f t="shared" si="36"/>
        <v>166.66666666666666</v>
      </c>
      <c r="I267" s="182">
        <f t="shared" si="37"/>
        <v>5.5555555555555552E-2</v>
      </c>
      <c r="J267" s="170"/>
      <c r="K267" s="166"/>
      <c r="L267" s="166"/>
      <c r="M267" s="167"/>
      <c r="N267" s="52">
        <f t="shared" si="38"/>
        <v>0</v>
      </c>
      <c r="O267" s="53"/>
      <c r="P267" s="54"/>
      <c r="Q267" s="54"/>
      <c r="R267" s="54"/>
      <c r="S267" s="54"/>
      <c r="T267" s="58"/>
      <c r="U267" s="183">
        <f t="shared" si="39"/>
        <v>0.1111111111111111</v>
      </c>
      <c r="V267" s="168"/>
      <c r="W267" s="59" t="str">
        <f t="shared" si="40"/>
        <v>0</v>
      </c>
      <c r="X267" s="575"/>
      <c r="Y267" s="60">
        <f t="shared" si="41"/>
        <v>0</v>
      </c>
    </row>
    <row r="268" spans="2:25" ht="18.75" customHeight="1">
      <c r="B268" s="578"/>
      <c r="C268" s="572"/>
      <c r="D268" s="39">
        <v>15</v>
      </c>
      <c r="E268" s="39" t="s">
        <v>9003</v>
      </c>
      <c r="F268" s="170">
        <v>140</v>
      </c>
      <c r="G268" s="181">
        <f t="shared" si="35"/>
        <v>28</v>
      </c>
      <c r="H268" s="182">
        <f t="shared" si="36"/>
        <v>77.777777777777771</v>
      </c>
      <c r="I268" s="182">
        <f t="shared" si="37"/>
        <v>2.5925925925925925E-2</v>
      </c>
      <c r="J268" s="170"/>
      <c r="K268" s="166"/>
      <c r="L268" s="166"/>
      <c r="M268" s="167"/>
      <c r="N268" s="52">
        <f t="shared" si="38"/>
        <v>0</v>
      </c>
      <c r="O268" s="53"/>
      <c r="P268" s="54"/>
      <c r="Q268" s="54"/>
      <c r="R268" s="54"/>
      <c r="S268" s="54"/>
      <c r="T268" s="58"/>
      <c r="U268" s="183">
        <f t="shared" si="39"/>
        <v>5.185185185185185E-2</v>
      </c>
      <c r="V268" s="168"/>
      <c r="W268" s="59" t="str">
        <f t="shared" si="40"/>
        <v>0</v>
      </c>
      <c r="X268" s="575"/>
      <c r="Y268" s="60">
        <f t="shared" si="41"/>
        <v>0</v>
      </c>
    </row>
    <row r="269" spans="2:25" ht="18.75" customHeight="1">
      <c r="B269" s="578"/>
      <c r="C269" s="572"/>
      <c r="D269" s="39">
        <v>16</v>
      </c>
      <c r="E269" s="39" t="s">
        <v>9004</v>
      </c>
      <c r="F269" s="170">
        <v>250</v>
      </c>
      <c r="G269" s="181">
        <f t="shared" si="35"/>
        <v>50</v>
      </c>
      <c r="H269" s="182">
        <f t="shared" si="36"/>
        <v>138.88888888888889</v>
      </c>
      <c r="I269" s="182">
        <f t="shared" si="37"/>
        <v>4.6296296296296294E-2</v>
      </c>
      <c r="J269" s="170"/>
      <c r="K269" s="166"/>
      <c r="L269" s="166"/>
      <c r="M269" s="167"/>
      <c r="N269" s="52">
        <f t="shared" si="38"/>
        <v>0</v>
      </c>
      <c r="O269" s="53"/>
      <c r="P269" s="54"/>
      <c r="Q269" s="54"/>
      <c r="R269" s="54"/>
      <c r="S269" s="54"/>
      <c r="T269" s="58"/>
      <c r="U269" s="183">
        <f t="shared" si="39"/>
        <v>9.2592592592592587E-2</v>
      </c>
      <c r="V269" s="168"/>
      <c r="W269" s="59" t="str">
        <f t="shared" si="40"/>
        <v>0</v>
      </c>
      <c r="X269" s="575"/>
      <c r="Y269" s="60">
        <f t="shared" si="41"/>
        <v>0</v>
      </c>
    </row>
    <row r="270" spans="2:25" ht="18.75" customHeight="1">
      <c r="B270" s="578"/>
      <c r="C270" s="572"/>
      <c r="D270" s="39">
        <v>17</v>
      </c>
      <c r="E270" s="39" t="s">
        <v>9005</v>
      </c>
      <c r="F270" s="170">
        <v>300</v>
      </c>
      <c r="G270" s="181">
        <f t="shared" si="35"/>
        <v>60</v>
      </c>
      <c r="H270" s="182">
        <f t="shared" si="36"/>
        <v>166.66666666666666</v>
      </c>
      <c r="I270" s="182">
        <f t="shared" si="37"/>
        <v>5.5555555555555552E-2</v>
      </c>
      <c r="J270" s="170"/>
      <c r="K270" s="166"/>
      <c r="L270" s="166"/>
      <c r="M270" s="167"/>
      <c r="N270" s="52">
        <f t="shared" si="38"/>
        <v>0</v>
      </c>
      <c r="O270" s="53"/>
      <c r="P270" s="54"/>
      <c r="Q270" s="54"/>
      <c r="R270" s="54"/>
      <c r="S270" s="54"/>
      <c r="T270" s="58"/>
      <c r="U270" s="183">
        <f t="shared" si="39"/>
        <v>0.1111111111111111</v>
      </c>
      <c r="V270" s="168"/>
      <c r="W270" s="59" t="str">
        <f t="shared" si="40"/>
        <v>0</v>
      </c>
      <c r="X270" s="575"/>
      <c r="Y270" s="60">
        <f t="shared" si="41"/>
        <v>0</v>
      </c>
    </row>
    <row r="271" spans="2:25" ht="18.75" customHeight="1">
      <c r="B271" s="578"/>
      <c r="C271" s="572"/>
      <c r="D271" s="39">
        <v>18</v>
      </c>
      <c r="E271" s="39" t="s">
        <v>9006</v>
      </c>
      <c r="F271" s="170">
        <v>290</v>
      </c>
      <c r="G271" s="181">
        <f t="shared" si="35"/>
        <v>58</v>
      </c>
      <c r="H271" s="182">
        <f t="shared" si="36"/>
        <v>161.11111111111111</v>
      </c>
      <c r="I271" s="182">
        <f t="shared" si="37"/>
        <v>5.3703703703703705E-2</v>
      </c>
      <c r="J271" s="170"/>
      <c r="K271" s="166"/>
      <c r="L271" s="166"/>
      <c r="M271" s="167"/>
      <c r="N271" s="52">
        <f t="shared" si="38"/>
        <v>0</v>
      </c>
      <c r="O271" s="53"/>
      <c r="P271" s="54"/>
      <c r="Q271" s="54"/>
      <c r="R271" s="54"/>
      <c r="S271" s="54"/>
      <c r="T271" s="58"/>
      <c r="U271" s="183">
        <f t="shared" si="39"/>
        <v>0.10740740740740741</v>
      </c>
      <c r="V271" s="168"/>
      <c r="W271" s="59" t="str">
        <f t="shared" si="40"/>
        <v>0</v>
      </c>
      <c r="X271" s="575"/>
      <c r="Y271" s="60">
        <f t="shared" si="41"/>
        <v>0</v>
      </c>
    </row>
    <row r="272" spans="2:25" ht="18.75" customHeight="1">
      <c r="B272" s="578"/>
      <c r="C272" s="572"/>
      <c r="D272" s="39">
        <v>19</v>
      </c>
      <c r="E272" s="39" t="s">
        <v>9007</v>
      </c>
      <c r="F272" s="170">
        <v>340</v>
      </c>
      <c r="G272" s="181">
        <f t="shared" si="35"/>
        <v>68</v>
      </c>
      <c r="H272" s="182">
        <f t="shared" si="36"/>
        <v>188.88888888888889</v>
      </c>
      <c r="I272" s="182">
        <f t="shared" si="37"/>
        <v>6.2962962962962957E-2</v>
      </c>
      <c r="J272" s="170"/>
      <c r="K272" s="166"/>
      <c r="L272" s="166"/>
      <c r="M272" s="167"/>
      <c r="N272" s="52">
        <f t="shared" si="38"/>
        <v>0</v>
      </c>
      <c r="O272" s="53"/>
      <c r="P272" s="54"/>
      <c r="Q272" s="54"/>
      <c r="R272" s="54"/>
      <c r="S272" s="54"/>
      <c r="T272" s="58"/>
      <c r="U272" s="183">
        <f t="shared" si="39"/>
        <v>0.12592592592592591</v>
      </c>
      <c r="V272" s="168"/>
      <c r="W272" s="59" t="str">
        <f t="shared" si="40"/>
        <v>0</v>
      </c>
      <c r="X272" s="575"/>
      <c r="Y272" s="60">
        <f t="shared" si="41"/>
        <v>0</v>
      </c>
    </row>
    <row r="273" spans="2:25" ht="18.75" customHeight="1">
      <c r="B273" s="578"/>
      <c r="C273" s="572"/>
      <c r="D273" s="39">
        <v>20</v>
      </c>
      <c r="E273" s="39" t="s">
        <v>9008</v>
      </c>
      <c r="F273" s="170">
        <v>100</v>
      </c>
      <c r="G273" s="181">
        <f t="shared" si="35"/>
        <v>20</v>
      </c>
      <c r="H273" s="182">
        <f t="shared" si="36"/>
        <v>55.555555555555557</v>
      </c>
      <c r="I273" s="182">
        <f t="shared" si="37"/>
        <v>1.8518518518518517E-2</v>
      </c>
      <c r="J273" s="170"/>
      <c r="K273" s="166"/>
      <c r="L273" s="166"/>
      <c r="M273" s="167"/>
      <c r="N273" s="52">
        <f t="shared" si="38"/>
        <v>0</v>
      </c>
      <c r="O273" s="53"/>
      <c r="P273" s="54"/>
      <c r="Q273" s="54"/>
      <c r="R273" s="54"/>
      <c r="S273" s="54"/>
      <c r="T273" s="58"/>
      <c r="U273" s="183">
        <f t="shared" si="39"/>
        <v>3.7037037037037035E-2</v>
      </c>
      <c r="V273" s="168"/>
      <c r="W273" s="59" t="str">
        <f t="shared" si="40"/>
        <v>0</v>
      </c>
      <c r="X273" s="575"/>
      <c r="Y273" s="60">
        <f t="shared" si="41"/>
        <v>0</v>
      </c>
    </row>
    <row r="274" spans="2:25" ht="18.75" customHeight="1">
      <c r="B274" s="578"/>
      <c r="C274" s="572"/>
      <c r="D274" s="39">
        <v>21</v>
      </c>
      <c r="E274" s="39" t="s">
        <v>8255</v>
      </c>
      <c r="F274" s="170">
        <v>170</v>
      </c>
      <c r="G274" s="181">
        <f t="shared" si="35"/>
        <v>34</v>
      </c>
      <c r="H274" s="182">
        <f t="shared" si="36"/>
        <v>94.444444444444443</v>
      </c>
      <c r="I274" s="182">
        <f t="shared" si="37"/>
        <v>3.1481481481481478E-2</v>
      </c>
      <c r="J274" s="170"/>
      <c r="K274" s="166"/>
      <c r="L274" s="166"/>
      <c r="M274" s="167"/>
      <c r="N274" s="52">
        <f t="shared" si="38"/>
        <v>0</v>
      </c>
      <c r="O274" s="53"/>
      <c r="P274" s="54"/>
      <c r="Q274" s="54"/>
      <c r="R274" s="54"/>
      <c r="S274" s="54"/>
      <c r="T274" s="58"/>
      <c r="U274" s="183">
        <f t="shared" si="39"/>
        <v>6.2962962962962957E-2</v>
      </c>
      <c r="V274" s="168"/>
      <c r="W274" s="59" t="str">
        <f t="shared" si="40"/>
        <v>0</v>
      </c>
      <c r="X274" s="575"/>
      <c r="Y274" s="60">
        <f t="shared" si="41"/>
        <v>0</v>
      </c>
    </row>
    <row r="275" spans="2:25" ht="18.75" customHeight="1">
      <c r="B275" s="578"/>
      <c r="C275" s="572"/>
      <c r="D275" s="39">
        <v>22</v>
      </c>
      <c r="E275" s="39" t="s">
        <v>9009</v>
      </c>
      <c r="F275" s="170">
        <v>100</v>
      </c>
      <c r="G275" s="181">
        <f t="shared" si="35"/>
        <v>20</v>
      </c>
      <c r="H275" s="182">
        <f t="shared" si="36"/>
        <v>55.555555555555557</v>
      </c>
      <c r="I275" s="182">
        <f t="shared" si="37"/>
        <v>1.8518518518518517E-2</v>
      </c>
      <c r="J275" s="170"/>
      <c r="K275" s="166"/>
      <c r="L275" s="166"/>
      <c r="M275" s="167"/>
      <c r="N275" s="52">
        <f t="shared" si="38"/>
        <v>0</v>
      </c>
      <c r="O275" s="53"/>
      <c r="P275" s="54"/>
      <c r="Q275" s="54"/>
      <c r="R275" s="54"/>
      <c r="S275" s="54"/>
      <c r="T275" s="58"/>
      <c r="U275" s="183">
        <f t="shared" si="39"/>
        <v>3.7037037037037035E-2</v>
      </c>
      <c r="V275" s="168"/>
      <c r="W275" s="59" t="str">
        <f t="shared" si="40"/>
        <v>0</v>
      </c>
      <c r="X275" s="575"/>
      <c r="Y275" s="60">
        <f t="shared" si="41"/>
        <v>0</v>
      </c>
    </row>
    <row r="276" spans="2:25" ht="18.75" customHeight="1">
      <c r="B276" s="578"/>
      <c r="C276" s="572"/>
      <c r="D276" s="39">
        <v>23</v>
      </c>
      <c r="E276" s="39" t="s">
        <v>9010</v>
      </c>
      <c r="F276" s="170">
        <v>290</v>
      </c>
      <c r="G276" s="181">
        <f t="shared" si="35"/>
        <v>58</v>
      </c>
      <c r="H276" s="182">
        <f t="shared" si="36"/>
        <v>161.11111111111111</v>
      </c>
      <c r="I276" s="182">
        <f t="shared" si="37"/>
        <v>5.3703703703703705E-2</v>
      </c>
      <c r="J276" s="170"/>
      <c r="K276" s="166"/>
      <c r="L276" s="166"/>
      <c r="M276" s="167"/>
      <c r="N276" s="52">
        <f t="shared" si="38"/>
        <v>0</v>
      </c>
      <c r="O276" s="53"/>
      <c r="P276" s="54"/>
      <c r="Q276" s="54"/>
      <c r="R276" s="54"/>
      <c r="S276" s="54"/>
      <c r="T276" s="58"/>
      <c r="U276" s="183">
        <f t="shared" si="39"/>
        <v>0.10740740740740741</v>
      </c>
      <c r="V276" s="168"/>
      <c r="W276" s="59" t="str">
        <f t="shared" si="40"/>
        <v>0</v>
      </c>
      <c r="X276" s="575"/>
      <c r="Y276" s="60">
        <f t="shared" si="41"/>
        <v>0</v>
      </c>
    </row>
    <row r="277" spans="2:25" ht="18.75" customHeight="1">
      <c r="B277" s="578"/>
      <c r="C277" s="572"/>
      <c r="D277" s="39">
        <v>24</v>
      </c>
      <c r="E277" s="39" t="s">
        <v>9011</v>
      </c>
      <c r="F277" s="170">
        <v>300</v>
      </c>
      <c r="G277" s="181">
        <f t="shared" si="35"/>
        <v>60</v>
      </c>
      <c r="H277" s="182">
        <f t="shared" si="36"/>
        <v>166.66666666666666</v>
      </c>
      <c r="I277" s="182">
        <f t="shared" si="37"/>
        <v>5.5555555555555552E-2</v>
      </c>
      <c r="J277" s="170"/>
      <c r="K277" s="166"/>
      <c r="L277" s="166"/>
      <c r="M277" s="167"/>
      <c r="N277" s="52">
        <f t="shared" si="38"/>
        <v>0</v>
      </c>
      <c r="O277" s="53"/>
      <c r="P277" s="54"/>
      <c r="Q277" s="54"/>
      <c r="R277" s="54"/>
      <c r="S277" s="54"/>
      <c r="T277" s="58"/>
      <c r="U277" s="183">
        <f t="shared" si="39"/>
        <v>0.1111111111111111</v>
      </c>
      <c r="V277" s="168"/>
      <c r="W277" s="59" t="str">
        <f t="shared" si="40"/>
        <v>0</v>
      </c>
      <c r="X277" s="575"/>
      <c r="Y277" s="60">
        <f t="shared" si="41"/>
        <v>0</v>
      </c>
    </row>
    <row r="278" spans="2:25" ht="18.75" customHeight="1">
      <c r="B278" s="578"/>
      <c r="C278" s="572"/>
      <c r="D278" s="39"/>
      <c r="E278" s="39"/>
      <c r="F278" s="170"/>
      <c r="G278" s="181">
        <f t="shared" si="35"/>
        <v>0</v>
      </c>
      <c r="H278" s="182">
        <f t="shared" si="36"/>
        <v>0</v>
      </c>
      <c r="I278" s="182">
        <f t="shared" si="37"/>
        <v>0</v>
      </c>
      <c r="J278" s="170"/>
      <c r="K278" s="166"/>
      <c r="L278" s="166"/>
      <c r="M278" s="167"/>
      <c r="N278" s="52">
        <f t="shared" si="38"/>
        <v>0</v>
      </c>
      <c r="O278" s="53"/>
      <c r="P278" s="54"/>
      <c r="Q278" s="54"/>
      <c r="R278" s="54"/>
      <c r="S278" s="54"/>
      <c r="T278" s="58"/>
      <c r="U278" s="183">
        <f t="shared" si="39"/>
        <v>0</v>
      </c>
      <c r="V278" s="168"/>
      <c r="W278" s="59" t="str">
        <f t="shared" si="40"/>
        <v>0</v>
      </c>
      <c r="X278" s="575"/>
      <c r="Y278" s="60">
        <f t="shared" si="41"/>
        <v>0</v>
      </c>
    </row>
    <row r="279" spans="2:25" ht="18.75" customHeight="1">
      <c r="B279" s="578"/>
      <c r="C279" s="572"/>
      <c r="D279" s="39">
        <v>1</v>
      </c>
      <c r="E279" s="39" t="s">
        <v>9012</v>
      </c>
      <c r="F279" s="170">
        <v>160</v>
      </c>
      <c r="G279" s="181">
        <f t="shared" si="35"/>
        <v>32</v>
      </c>
      <c r="H279" s="182">
        <f t="shared" si="36"/>
        <v>88.888888888888886</v>
      </c>
      <c r="I279" s="182">
        <f t="shared" si="37"/>
        <v>2.9629629629629627E-2</v>
      </c>
      <c r="J279" s="170"/>
      <c r="K279" s="166"/>
      <c r="L279" s="166"/>
      <c r="M279" s="167"/>
      <c r="N279" s="52">
        <f t="shared" si="38"/>
        <v>0</v>
      </c>
      <c r="O279" s="53"/>
      <c r="P279" s="54"/>
      <c r="Q279" s="54"/>
      <c r="R279" s="54"/>
      <c r="S279" s="54"/>
      <c r="T279" s="58"/>
      <c r="U279" s="183">
        <f t="shared" si="39"/>
        <v>5.9259259259259255E-2</v>
      </c>
      <c r="V279" s="168"/>
      <c r="W279" s="59" t="str">
        <f t="shared" si="40"/>
        <v>0</v>
      </c>
      <c r="X279" s="575"/>
      <c r="Y279" s="60">
        <f t="shared" si="41"/>
        <v>0</v>
      </c>
    </row>
    <row r="280" spans="2:25" ht="18.75" customHeight="1">
      <c r="B280" s="578"/>
      <c r="C280" s="572"/>
      <c r="D280" s="39">
        <v>2</v>
      </c>
      <c r="E280" s="39" t="s">
        <v>5185</v>
      </c>
      <c r="F280" s="170">
        <v>260</v>
      </c>
      <c r="G280" s="181">
        <f t="shared" si="35"/>
        <v>52</v>
      </c>
      <c r="H280" s="182">
        <f t="shared" si="36"/>
        <v>144.44444444444443</v>
      </c>
      <c r="I280" s="182">
        <f t="shared" si="37"/>
        <v>4.8148148148148141E-2</v>
      </c>
      <c r="J280" s="170"/>
      <c r="K280" s="166"/>
      <c r="L280" s="166"/>
      <c r="M280" s="167"/>
      <c r="N280" s="52">
        <f t="shared" si="38"/>
        <v>0</v>
      </c>
      <c r="O280" s="53"/>
      <c r="P280" s="54"/>
      <c r="Q280" s="54"/>
      <c r="R280" s="54"/>
      <c r="S280" s="54"/>
      <c r="T280" s="58"/>
      <c r="U280" s="183">
        <f t="shared" si="39"/>
        <v>9.6296296296296283E-2</v>
      </c>
      <c r="V280" s="168"/>
      <c r="W280" s="59" t="str">
        <f t="shared" si="40"/>
        <v>0</v>
      </c>
      <c r="X280" s="575"/>
      <c r="Y280" s="60">
        <f t="shared" si="41"/>
        <v>0</v>
      </c>
    </row>
    <row r="281" spans="2:25" ht="18.75" customHeight="1">
      <c r="B281" s="578"/>
      <c r="C281" s="572"/>
      <c r="D281" s="39">
        <v>3</v>
      </c>
      <c r="E281" s="39" t="s">
        <v>9013</v>
      </c>
      <c r="F281" s="170">
        <v>310</v>
      </c>
      <c r="G281" s="181">
        <f t="shared" si="35"/>
        <v>62</v>
      </c>
      <c r="H281" s="182">
        <f t="shared" si="36"/>
        <v>172.22222222222223</v>
      </c>
      <c r="I281" s="182">
        <f t="shared" si="37"/>
        <v>5.7407407407407407E-2</v>
      </c>
      <c r="J281" s="170"/>
      <c r="K281" s="166"/>
      <c r="L281" s="166"/>
      <c r="M281" s="167"/>
      <c r="N281" s="52">
        <f t="shared" si="38"/>
        <v>0</v>
      </c>
      <c r="O281" s="53"/>
      <c r="P281" s="54"/>
      <c r="Q281" s="54"/>
      <c r="R281" s="54"/>
      <c r="S281" s="54"/>
      <c r="T281" s="58"/>
      <c r="U281" s="183">
        <f t="shared" si="39"/>
        <v>0.11481481481481481</v>
      </c>
      <c r="V281" s="168"/>
      <c r="W281" s="59" t="str">
        <f t="shared" si="40"/>
        <v>0</v>
      </c>
      <c r="X281" s="575"/>
      <c r="Y281" s="60">
        <f t="shared" si="41"/>
        <v>0</v>
      </c>
    </row>
    <row r="282" spans="2:25" ht="18.75" customHeight="1">
      <c r="B282" s="578"/>
      <c r="C282" s="572"/>
      <c r="D282" s="39">
        <v>4</v>
      </c>
      <c r="E282" s="39" t="s">
        <v>9014</v>
      </c>
      <c r="F282" s="170">
        <v>220</v>
      </c>
      <c r="G282" s="181">
        <f t="shared" si="35"/>
        <v>44</v>
      </c>
      <c r="H282" s="182">
        <f t="shared" si="36"/>
        <v>122.22222222222221</v>
      </c>
      <c r="I282" s="182">
        <f t="shared" si="37"/>
        <v>4.0740740740740737E-2</v>
      </c>
      <c r="J282" s="170"/>
      <c r="K282" s="166"/>
      <c r="L282" s="166"/>
      <c r="M282" s="167"/>
      <c r="N282" s="52">
        <f t="shared" si="38"/>
        <v>0</v>
      </c>
      <c r="O282" s="53"/>
      <c r="P282" s="54"/>
      <c r="Q282" s="54"/>
      <c r="R282" s="54"/>
      <c r="S282" s="54"/>
      <c r="T282" s="58"/>
      <c r="U282" s="183">
        <f t="shared" si="39"/>
        <v>8.1481481481481474E-2</v>
      </c>
      <c r="V282" s="168"/>
      <c r="W282" s="59" t="str">
        <f t="shared" si="40"/>
        <v>0</v>
      </c>
      <c r="X282" s="575"/>
      <c r="Y282" s="60">
        <f t="shared" si="41"/>
        <v>0</v>
      </c>
    </row>
    <row r="283" spans="2:25" ht="18.75" customHeight="1">
      <c r="B283" s="578"/>
      <c r="C283" s="572"/>
      <c r="D283" s="39">
        <v>5</v>
      </c>
      <c r="E283" s="39" t="s">
        <v>952</v>
      </c>
      <c r="F283" s="170">
        <v>184</v>
      </c>
      <c r="G283" s="181">
        <f t="shared" si="35"/>
        <v>36.799999999999997</v>
      </c>
      <c r="H283" s="182">
        <f t="shared" si="36"/>
        <v>102.22222222222221</v>
      </c>
      <c r="I283" s="182">
        <f t="shared" si="37"/>
        <v>3.4074074074074069E-2</v>
      </c>
      <c r="J283" s="170"/>
      <c r="K283" s="166"/>
      <c r="L283" s="166"/>
      <c r="M283" s="167"/>
      <c r="N283" s="52">
        <f t="shared" si="38"/>
        <v>0</v>
      </c>
      <c r="O283" s="53"/>
      <c r="P283" s="54"/>
      <c r="Q283" s="54"/>
      <c r="R283" s="54"/>
      <c r="S283" s="54"/>
      <c r="T283" s="58"/>
      <c r="U283" s="183">
        <f t="shared" si="39"/>
        <v>6.8148148148148138E-2</v>
      </c>
      <c r="V283" s="168"/>
      <c r="W283" s="59" t="str">
        <f t="shared" si="40"/>
        <v>0</v>
      </c>
      <c r="X283" s="575"/>
      <c r="Y283" s="60">
        <f t="shared" si="41"/>
        <v>0</v>
      </c>
    </row>
    <row r="284" spans="2:25" ht="18.75" customHeight="1">
      <c r="B284" s="578"/>
      <c r="C284" s="572"/>
      <c r="D284" s="39">
        <v>6</v>
      </c>
      <c r="E284" s="39" t="s">
        <v>9015</v>
      </c>
      <c r="F284" s="170">
        <v>180</v>
      </c>
      <c r="G284" s="181">
        <f t="shared" si="35"/>
        <v>36</v>
      </c>
      <c r="H284" s="182">
        <f t="shared" si="36"/>
        <v>100</v>
      </c>
      <c r="I284" s="182">
        <f t="shared" si="37"/>
        <v>3.3333333333333333E-2</v>
      </c>
      <c r="J284" s="170"/>
      <c r="K284" s="166"/>
      <c r="L284" s="166"/>
      <c r="M284" s="167"/>
      <c r="N284" s="52">
        <f t="shared" si="38"/>
        <v>0</v>
      </c>
      <c r="O284" s="53"/>
      <c r="P284" s="54"/>
      <c r="Q284" s="54"/>
      <c r="R284" s="54"/>
      <c r="S284" s="54"/>
      <c r="T284" s="58"/>
      <c r="U284" s="183">
        <f t="shared" si="39"/>
        <v>6.6666666666666666E-2</v>
      </c>
      <c r="V284" s="168"/>
      <c r="W284" s="59" t="str">
        <f t="shared" si="40"/>
        <v>0</v>
      </c>
      <c r="X284" s="575"/>
      <c r="Y284" s="60">
        <f t="shared" si="41"/>
        <v>0</v>
      </c>
    </row>
    <row r="285" spans="2:25" ht="29.25" customHeight="1">
      <c r="B285" s="578"/>
      <c r="C285" s="572"/>
      <c r="D285" s="39">
        <v>7</v>
      </c>
      <c r="E285" s="39" t="s">
        <v>9016</v>
      </c>
      <c r="F285" s="170">
        <v>216</v>
      </c>
      <c r="G285" s="181">
        <f t="shared" si="35"/>
        <v>43.2</v>
      </c>
      <c r="H285" s="182">
        <f t="shared" si="36"/>
        <v>120</v>
      </c>
      <c r="I285" s="182">
        <f t="shared" si="37"/>
        <v>0.04</v>
      </c>
      <c r="J285" s="170"/>
      <c r="K285" s="166" t="s">
        <v>9017</v>
      </c>
      <c r="L285" s="166"/>
      <c r="M285" s="167">
        <f>SUM(H279:H297)</f>
        <v>2787.2222222222226</v>
      </c>
      <c r="N285" s="52">
        <f t="shared" si="38"/>
        <v>55.744444444444454</v>
      </c>
      <c r="O285" s="53" t="s">
        <v>9018</v>
      </c>
      <c r="P285" s="54" t="s">
        <v>2441</v>
      </c>
      <c r="Q285" s="54" t="s">
        <v>9019</v>
      </c>
      <c r="R285" s="54" t="s">
        <v>8843</v>
      </c>
      <c r="S285" s="54"/>
      <c r="T285" s="58" t="s">
        <v>9020</v>
      </c>
      <c r="U285" s="183">
        <f t="shared" si="39"/>
        <v>0.08</v>
      </c>
      <c r="V285" s="168">
        <f>SUM(U279:U297)</f>
        <v>1.8581481481481479</v>
      </c>
      <c r="W285" s="59" t="str">
        <f t="shared" si="40"/>
        <v>2</v>
      </c>
      <c r="X285" s="575"/>
      <c r="Y285" s="60">
        <f t="shared" si="41"/>
        <v>1</v>
      </c>
    </row>
    <row r="286" spans="2:25" ht="18.75" customHeight="1">
      <c r="B286" s="578"/>
      <c r="C286" s="572"/>
      <c r="D286" s="39">
        <v>8</v>
      </c>
      <c r="E286" s="39" t="s">
        <v>9021</v>
      </c>
      <c r="F286" s="170">
        <v>214</v>
      </c>
      <c r="G286" s="181">
        <f t="shared" si="35"/>
        <v>42.8</v>
      </c>
      <c r="H286" s="182">
        <f t="shared" si="36"/>
        <v>118.88888888888889</v>
      </c>
      <c r="I286" s="182">
        <f t="shared" si="37"/>
        <v>3.9629629629629626E-2</v>
      </c>
      <c r="J286" s="170"/>
      <c r="K286" s="166"/>
      <c r="L286" s="166"/>
      <c r="M286" s="167"/>
      <c r="N286" s="52">
        <f t="shared" si="38"/>
        <v>0</v>
      </c>
      <c r="O286" s="53"/>
      <c r="P286" s="54"/>
      <c r="Q286" s="54"/>
      <c r="R286" s="54"/>
      <c r="S286" s="54"/>
      <c r="T286" s="58"/>
      <c r="U286" s="183">
        <f t="shared" si="39"/>
        <v>7.9259259259259252E-2</v>
      </c>
      <c r="V286" s="168"/>
      <c r="W286" s="59" t="str">
        <f t="shared" si="40"/>
        <v>0</v>
      </c>
      <c r="X286" s="575"/>
      <c r="Y286" s="60">
        <f t="shared" si="41"/>
        <v>0</v>
      </c>
    </row>
    <row r="287" spans="2:25" ht="18.75" customHeight="1">
      <c r="B287" s="578"/>
      <c r="C287" s="572"/>
      <c r="D287" s="39">
        <v>9</v>
      </c>
      <c r="E287" s="39" t="s">
        <v>9022</v>
      </c>
      <c r="F287" s="170">
        <v>226</v>
      </c>
      <c r="G287" s="181">
        <f t="shared" si="35"/>
        <v>45.2</v>
      </c>
      <c r="H287" s="182">
        <f t="shared" si="36"/>
        <v>125.55555555555556</v>
      </c>
      <c r="I287" s="182">
        <f t="shared" si="37"/>
        <v>4.1851851851851855E-2</v>
      </c>
      <c r="J287" s="170"/>
      <c r="K287" s="166"/>
      <c r="L287" s="166"/>
      <c r="M287" s="167"/>
      <c r="N287" s="52">
        <f t="shared" si="38"/>
        <v>0</v>
      </c>
      <c r="O287" s="53"/>
      <c r="P287" s="54"/>
      <c r="Q287" s="54"/>
      <c r="R287" s="54"/>
      <c r="S287" s="54"/>
      <c r="T287" s="58"/>
      <c r="U287" s="183">
        <f t="shared" si="39"/>
        <v>8.3703703703703711E-2</v>
      </c>
      <c r="V287" s="168"/>
      <c r="W287" s="59" t="str">
        <f t="shared" si="40"/>
        <v>0</v>
      </c>
      <c r="X287" s="575"/>
      <c r="Y287" s="60">
        <f t="shared" si="41"/>
        <v>0</v>
      </c>
    </row>
    <row r="288" spans="2:25" ht="18.75" customHeight="1">
      <c r="B288" s="578"/>
      <c r="C288" s="572"/>
      <c r="D288" s="39">
        <v>10</v>
      </c>
      <c r="E288" s="39" t="s">
        <v>9023</v>
      </c>
      <c r="F288" s="170">
        <v>380</v>
      </c>
      <c r="G288" s="181">
        <f t="shared" si="35"/>
        <v>76</v>
      </c>
      <c r="H288" s="182">
        <f t="shared" si="36"/>
        <v>211.11111111111111</v>
      </c>
      <c r="I288" s="182">
        <f t="shared" si="37"/>
        <v>7.0370370370370375E-2</v>
      </c>
      <c r="J288" s="170"/>
      <c r="K288" s="166"/>
      <c r="L288" s="166"/>
      <c r="M288" s="167"/>
      <c r="N288" s="52">
        <f t="shared" si="38"/>
        <v>0</v>
      </c>
      <c r="O288" s="53"/>
      <c r="P288" s="54"/>
      <c r="Q288" s="54"/>
      <c r="R288" s="54"/>
      <c r="S288" s="54"/>
      <c r="T288" s="58"/>
      <c r="U288" s="183">
        <f t="shared" si="39"/>
        <v>0.14074074074074075</v>
      </c>
      <c r="V288" s="168"/>
      <c r="W288" s="59" t="str">
        <f t="shared" si="40"/>
        <v>0</v>
      </c>
      <c r="X288" s="575"/>
      <c r="Y288" s="60">
        <f t="shared" si="41"/>
        <v>0</v>
      </c>
    </row>
    <row r="289" spans="2:25" ht="18.75" customHeight="1">
      <c r="B289" s="578"/>
      <c r="C289" s="572"/>
      <c r="D289" s="39">
        <v>11</v>
      </c>
      <c r="E289" s="39" t="s">
        <v>9024</v>
      </c>
      <c r="F289" s="170">
        <v>320</v>
      </c>
      <c r="G289" s="181">
        <f t="shared" si="35"/>
        <v>64</v>
      </c>
      <c r="H289" s="182">
        <f t="shared" si="36"/>
        <v>177.77777777777777</v>
      </c>
      <c r="I289" s="182">
        <f t="shared" si="37"/>
        <v>5.9259259259259255E-2</v>
      </c>
      <c r="J289" s="170"/>
      <c r="K289" s="166"/>
      <c r="L289" s="166"/>
      <c r="M289" s="167"/>
      <c r="N289" s="52">
        <f t="shared" si="38"/>
        <v>0</v>
      </c>
      <c r="O289" s="53"/>
      <c r="P289" s="54"/>
      <c r="Q289" s="54"/>
      <c r="R289" s="54"/>
      <c r="S289" s="54"/>
      <c r="T289" s="58"/>
      <c r="U289" s="183">
        <f t="shared" si="39"/>
        <v>0.11851851851851851</v>
      </c>
      <c r="V289" s="168"/>
      <c r="W289" s="59" t="str">
        <f t="shared" si="40"/>
        <v>0</v>
      </c>
      <c r="X289" s="575"/>
      <c r="Y289" s="60">
        <f t="shared" si="41"/>
        <v>0</v>
      </c>
    </row>
    <row r="290" spans="2:25" ht="18.75" customHeight="1">
      <c r="B290" s="578"/>
      <c r="C290" s="572"/>
      <c r="D290" s="39">
        <v>12</v>
      </c>
      <c r="E290" s="39" t="s">
        <v>9025</v>
      </c>
      <c r="F290" s="170">
        <v>503</v>
      </c>
      <c r="G290" s="181">
        <f t="shared" si="35"/>
        <v>100.6</v>
      </c>
      <c r="H290" s="182">
        <f t="shared" si="36"/>
        <v>279.44444444444446</v>
      </c>
      <c r="I290" s="182">
        <f t="shared" si="37"/>
        <v>9.3148148148148147E-2</v>
      </c>
      <c r="J290" s="170"/>
      <c r="K290" s="166"/>
      <c r="L290" s="166"/>
      <c r="M290" s="167"/>
      <c r="N290" s="52">
        <f t="shared" si="38"/>
        <v>0</v>
      </c>
      <c r="O290" s="53"/>
      <c r="P290" s="54"/>
      <c r="Q290" s="54"/>
      <c r="R290" s="54"/>
      <c r="S290" s="54"/>
      <c r="T290" s="58"/>
      <c r="U290" s="183">
        <f t="shared" si="39"/>
        <v>0.18629629629629629</v>
      </c>
      <c r="V290" s="168"/>
      <c r="W290" s="59" t="str">
        <f t="shared" si="40"/>
        <v>0</v>
      </c>
      <c r="X290" s="575"/>
      <c r="Y290" s="60">
        <f t="shared" si="41"/>
        <v>0</v>
      </c>
    </row>
    <row r="291" spans="2:25" ht="18.75" customHeight="1">
      <c r="B291" s="578"/>
      <c r="C291" s="572"/>
      <c r="D291" s="39">
        <v>13</v>
      </c>
      <c r="E291" s="39" t="s">
        <v>9026</v>
      </c>
      <c r="F291" s="170">
        <v>73</v>
      </c>
      <c r="G291" s="181">
        <f t="shared" si="35"/>
        <v>14.6</v>
      </c>
      <c r="H291" s="182">
        <f t="shared" si="36"/>
        <v>40.555555555555557</v>
      </c>
      <c r="I291" s="182">
        <f t="shared" si="37"/>
        <v>1.3518518518518518E-2</v>
      </c>
      <c r="J291" s="170"/>
      <c r="K291" s="166"/>
      <c r="L291" s="166"/>
      <c r="M291" s="167"/>
      <c r="N291" s="52">
        <f t="shared" si="38"/>
        <v>0</v>
      </c>
      <c r="O291" s="53"/>
      <c r="P291" s="54"/>
      <c r="Q291" s="54"/>
      <c r="R291" s="54"/>
      <c r="S291" s="54"/>
      <c r="T291" s="58"/>
      <c r="U291" s="183">
        <f t="shared" si="39"/>
        <v>2.7037037037037037E-2</v>
      </c>
      <c r="V291" s="168"/>
      <c r="W291" s="59" t="str">
        <f t="shared" si="40"/>
        <v>0</v>
      </c>
      <c r="X291" s="575"/>
      <c r="Y291" s="60">
        <f t="shared" si="41"/>
        <v>0</v>
      </c>
    </row>
    <row r="292" spans="2:25" ht="18.75" customHeight="1">
      <c r="B292" s="578"/>
      <c r="C292" s="572"/>
      <c r="D292" s="39">
        <v>14</v>
      </c>
      <c r="E292" s="39" t="s">
        <v>9027</v>
      </c>
      <c r="F292" s="170">
        <v>407</v>
      </c>
      <c r="G292" s="181">
        <f t="shared" si="35"/>
        <v>81.400000000000006</v>
      </c>
      <c r="H292" s="182">
        <f t="shared" si="36"/>
        <v>226.11111111111111</v>
      </c>
      <c r="I292" s="182">
        <f t="shared" si="37"/>
        <v>7.5370370370370365E-2</v>
      </c>
      <c r="J292" s="170"/>
      <c r="K292" s="166"/>
      <c r="L292" s="166"/>
      <c r="M292" s="167"/>
      <c r="N292" s="52">
        <f t="shared" si="38"/>
        <v>0</v>
      </c>
      <c r="O292" s="53"/>
      <c r="P292" s="54"/>
      <c r="Q292" s="54"/>
      <c r="R292" s="54"/>
      <c r="S292" s="54"/>
      <c r="T292" s="58"/>
      <c r="U292" s="183">
        <f t="shared" si="39"/>
        <v>0.15074074074074073</v>
      </c>
      <c r="V292" s="168"/>
      <c r="W292" s="59" t="str">
        <f t="shared" si="40"/>
        <v>0</v>
      </c>
      <c r="X292" s="575"/>
      <c r="Y292" s="60">
        <f t="shared" si="41"/>
        <v>0</v>
      </c>
    </row>
    <row r="293" spans="2:25" ht="18.75" customHeight="1">
      <c r="B293" s="578"/>
      <c r="C293" s="572"/>
      <c r="D293" s="39">
        <v>15</v>
      </c>
      <c r="E293" s="39" t="s">
        <v>9028</v>
      </c>
      <c r="F293" s="170">
        <v>310</v>
      </c>
      <c r="G293" s="181">
        <f t="shared" si="35"/>
        <v>62</v>
      </c>
      <c r="H293" s="182">
        <f t="shared" si="36"/>
        <v>172.22222222222223</v>
      </c>
      <c r="I293" s="182">
        <f t="shared" si="37"/>
        <v>5.7407407407407407E-2</v>
      </c>
      <c r="J293" s="170"/>
      <c r="K293" s="166"/>
      <c r="L293" s="166"/>
      <c r="M293" s="167"/>
      <c r="N293" s="52">
        <f t="shared" si="38"/>
        <v>0</v>
      </c>
      <c r="O293" s="53"/>
      <c r="P293" s="54"/>
      <c r="Q293" s="54"/>
      <c r="R293" s="54"/>
      <c r="S293" s="54"/>
      <c r="T293" s="58"/>
      <c r="U293" s="183">
        <f t="shared" si="39"/>
        <v>0.11481481481481481</v>
      </c>
      <c r="V293" s="168"/>
      <c r="W293" s="59" t="str">
        <f t="shared" si="40"/>
        <v>0</v>
      </c>
      <c r="X293" s="575"/>
      <c r="Y293" s="60">
        <f t="shared" si="41"/>
        <v>0</v>
      </c>
    </row>
    <row r="294" spans="2:25" ht="18.75" customHeight="1">
      <c r="B294" s="578"/>
      <c r="C294" s="572"/>
      <c r="D294" s="39">
        <v>16</v>
      </c>
      <c r="E294" s="39" t="s">
        <v>9029</v>
      </c>
      <c r="F294" s="170">
        <v>350</v>
      </c>
      <c r="G294" s="181">
        <f t="shared" si="35"/>
        <v>70</v>
      </c>
      <c r="H294" s="182">
        <f t="shared" si="36"/>
        <v>194.44444444444443</v>
      </c>
      <c r="I294" s="182">
        <f t="shared" si="37"/>
        <v>6.4814814814814811E-2</v>
      </c>
      <c r="J294" s="170"/>
      <c r="K294" s="166"/>
      <c r="L294" s="166"/>
      <c r="M294" s="167"/>
      <c r="N294" s="52">
        <f t="shared" si="38"/>
        <v>0</v>
      </c>
      <c r="O294" s="53"/>
      <c r="P294" s="54"/>
      <c r="Q294" s="54"/>
      <c r="R294" s="54"/>
      <c r="S294" s="54"/>
      <c r="T294" s="58"/>
      <c r="U294" s="183">
        <f t="shared" si="39"/>
        <v>0.12962962962962962</v>
      </c>
      <c r="V294" s="168"/>
      <c r="W294" s="59" t="str">
        <f t="shared" si="40"/>
        <v>0</v>
      </c>
      <c r="X294" s="575"/>
      <c r="Y294" s="60">
        <f t="shared" si="41"/>
        <v>0</v>
      </c>
    </row>
    <row r="295" spans="2:25" ht="18.75" customHeight="1">
      <c r="B295" s="578"/>
      <c r="C295" s="572"/>
      <c r="D295" s="39">
        <v>17</v>
      </c>
      <c r="E295" s="39" t="s">
        <v>9030</v>
      </c>
      <c r="F295" s="170">
        <v>250</v>
      </c>
      <c r="G295" s="181">
        <f t="shared" si="35"/>
        <v>50</v>
      </c>
      <c r="H295" s="182">
        <f t="shared" si="36"/>
        <v>138.88888888888889</v>
      </c>
      <c r="I295" s="182">
        <f t="shared" si="37"/>
        <v>4.6296296296296294E-2</v>
      </c>
      <c r="J295" s="170"/>
      <c r="K295" s="166"/>
      <c r="L295" s="166"/>
      <c r="M295" s="167"/>
      <c r="N295" s="52">
        <f t="shared" si="38"/>
        <v>0</v>
      </c>
      <c r="O295" s="53"/>
      <c r="P295" s="54"/>
      <c r="Q295" s="54"/>
      <c r="R295" s="54"/>
      <c r="S295" s="54"/>
      <c r="T295" s="58"/>
      <c r="U295" s="183">
        <f t="shared" si="39"/>
        <v>9.2592592592592587E-2</v>
      </c>
      <c r="V295" s="168"/>
      <c r="W295" s="59" t="str">
        <f t="shared" si="40"/>
        <v>0</v>
      </c>
      <c r="X295" s="575"/>
      <c r="Y295" s="60">
        <f t="shared" si="41"/>
        <v>0</v>
      </c>
    </row>
    <row r="296" spans="2:25" ht="18.75" customHeight="1">
      <c r="B296" s="578"/>
      <c r="C296" s="572"/>
      <c r="D296" s="39">
        <v>18</v>
      </c>
      <c r="E296" s="39" t="s">
        <v>9031</v>
      </c>
      <c r="F296" s="170">
        <v>245</v>
      </c>
      <c r="G296" s="181">
        <f t="shared" si="35"/>
        <v>49</v>
      </c>
      <c r="H296" s="182">
        <f t="shared" si="36"/>
        <v>136.11111111111111</v>
      </c>
      <c r="I296" s="182">
        <f t="shared" si="37"/>
        <v>4.5370370370370373E-2</v>
      </c>
      <c r="J296" s="170"/>
      <c r="K296" s="166"/>
      <c r="L296" s="166"/>
      <c r="M296" s="167"/>
      <c r="N296" s="52">
        <f t="shared" si="38"/>
        <v>0</v>
      </c>
      <c r="O296" s="53"/>
      <c r="P296" s="54"/>
      <c r="Q296" s="54"/>
      <c r="R296" s="54"/>
      <c r="S296" s="54"/>
      <c r="T296" s="58"/>
      <c r="U296" s="183">
        <f t="shared" si="39"/>
        <v>9.0740740740740747E-2</v>
      </c>
      <c r="V296" s="168"/>
      <c r="W296" s="59" t="str">
        <f t="shared" si="40"/>
        <v>0</v>
      </c>
      <c r="X296" s="575"/>
      <c r="Y296" s="60">
        <f t="shared" si="41"/>
        <v>0</v>
      </c>
    </row>
    <row r="297" spans="2:25" ht="18.75" customHeight="1">
      <c r="B297" s="578"/>
      <c r="C297" s="572"/>
      <c r="D297" s="39">
        <v>19</v>
      </c>
      <c r="E297" s="39" t="s">
        <v>9032</v>
      </c>
      <c r="F297" s="170">
        <v>209</v>
      </c>
      <c r="G297" s="181">
        <f t="shared" si="35"/>
        <v>41.8</v>
      </c>
      <c r="H297" s="182">
        <f t="shared" si="36"/>
        <v>116.11111111111111</v>
      </c>
      <c r="I297" s="182">
        <f t="shared" si="37"/>
        <v>3.8703703703703705E-2</v>
      </c>
      <c r="J297" s="170"/>
      <c r="K297" s="166"/>
      <c r="L297" s="166"/>
      <c r="M297" s="167"/>
      <c r="N297" s="52">
        <f t="shared" si="38"/>
        <v>0</v>
      </c>
      <c r="O297" s="53"/>
      <c r="P297" s="54"/>
      <c r="Q297" s="54"/>
      <c r="R297" s="54"/>
      <c r="S297" s="54"/>
      <c r="T297" s="58"/>
      <c r="U297" s="183">
        <f t="shared" si="39"/>
        <v>7.7407407407407411E-2</v>
      </c>
      <c r="V297" s="168"/>
      <c r="W297" s="59" t="str">
        <f t="shared" si="40"/>
        <v>0</v>
      </c>
      <c r="X297" s="575"/>
      <c r="Y297" s="60">
        <f t="shared" si="41"/>
        <v>0</v>
      </c>
    </row>
    <row r="298" spans="2:25" ht="18.75" customHeight="1">
      <c r="B298" s="578"/>
      <c r="C298" s="572"/>
      <c r="D298" s="39"/>
      <c r="E298" s="39"/>
      <c r="F298" s="170"/>
      <c r="G298" s="181">
        <f t="shared" si="35"/>
        <v>0</v>
      </c>
      <c r="H298" s="182">
        <f t="shared" si="36"/>
        <v>0</v>
      </c>
      <c r="I298" s="182">
        <f t="shared" si="37"/>
        <v>0</v>
      </c>
      <c r="J298" s="170"/>
      <c r="K298" s="166"/>
      <c r="L298" s="166"/>
      <c r="M298" s="167"/>
      <c r="N298" s="52">
        <f t="shared" si="38"/>
        <v>0</v>
      </c>
      <c r="O298" s="53"/>
      <c r="P298" s="54"/>
      <c r="Q298" s="54"/>
      <c r="R298" s="54"/>
      <c r="S298" s="54"/>
      <c r="T298" s="58"/>
      <c r="U298" s="183">
        <f t="shared" si="39"/>
        <v>0</v>
      </c>
      <c r="V298" s="168"/>
      <c r="W298" s="59" t="str">
        <f t="shared" si="40"/>
        <v>0</v>
      </c>
      <c r="X298" s="575"/>
      <c r="Y298" s="60">
        <f t="shared" si="41"/>
        <v>0</v>
      </c>
    </row>
    <row r="299" spans="2:25" ht="18.75" customHeight="1">
      <c r="B299" s="578"/>
      <c r="C299" s="572"/>
      <c r="D299" s="39">
        <v>1</v>
      </c>
      <c r="E299" s="39" t="s">
        <v>9033</v>
      </c>
      <c r="F299" s="170">
        <v>411</v>
      </c>
      <c r="G299" s="181">
        <f t="shared" si="35"/>
        <v>82.2</v>
      </c>
      <c r="H299" s="182">
        <f t="shared" si="36"/>
        <v>228.33333333333331</v>
      </c>
      <c r="I299" s="182">
        <f t="shared" si="37"/>
        <v>7.6111111111111102E-2</v>
      </c>
      <c r="J299" s="170"/>
      <c r="K299" s="166"/>
      <c r="L299" s="166"/>
      <c r="M299" s="167"/>
      <c r="N299" s="52">
        <f t="shared" si="38"/>
        <v>0</v>
      </c>
      <c r="O299" s="53"/>
      <c r="P299" s="54"/>
      <c r="Q299" s="54"/>
      <c r="R299" s="54"/>
      <c r="S299" s="54"/>
      <c r="T299" s="58"/>
      <c r="U299" s="183">
        <f t="shared" si="39"/>
        <v>0.1522222222222222</v>
      </c>
      <c r="V299" s="168"/>
      <c r="W299" s="59" t="str">
        <f t="shared" si="40"/>
        <v>0</v>
      </c>
      <c r="X299" s="575"/>
      <c r="Y299" s="60">
        <f t="shared" si="41"/>
        <v>0</v>
      </c>
    </row>
    <row r="300" spans="2:25" ht="18.75" customHeight="1">
      <c r="B300" s="578"/>
      <c r="C300" s="572"/>
      <c r="D300" s="39">
        <v>2</v>
      </c>
      <c r="E300" s="39" t="s">
        <v>8292</v>
      </c>
      <c r="F300" s="170">
        <v>270</v>
      </c>
      <c r="G300" s="181">
        <f t="shared" si="35"/>
        <v>54</v>
      </c>
      <c r="H300" s="182">
        <f t="shared" si="36"/>
        <v>150</v>
      </c>
      <c r="I300" s="182">
        <f t="shared" si="37"/>
        <v>0.05</v>
      </c>
      <c r="J300" s="170"/>
      <c r="K300" s="166"/>
      <c r="L300" s="166"/>
      <c r="M300" s="167"/>
      <c r="N300" s="52">
        <f t="shared" si="38"/>
        <v>0</v>
      </c>
      <c r="O300" s="53"/>
      <c r="P300" s="54"/>
      <c r="Q300" s="54"/>
      <c r="R300" s="54"/>
      <c r="S300" s="54"/>
      <c r="T300" s="58"/>
      <c r="U300" s="183">
        <f t="shared" si="39"/>
        <v>0.1</v>
      </c>
      <c r="V300" s="168"/>
      <c r="W300" s="59" t="str">
        <f t="shared" si="40"/>
        <v>0</v>
      </c>
      <c r="X300" s="575"/>
      <c r="Y300" s="60">
        <f t="shared" si="41"/>
        <v>0</v>
      </c>
    </row>
    <row r="301" spans="2:25" ht="18.75" customHeight="1">
      <c r="B301" s="578"/>
      <c r="C301" s="572"/>
      <c r="D301" s="39">
        <v>3</v>
      </c>
      <c r="E301" s="39" t="s">
        <v>9034</v>
      </c>
      <c r="F301" s="170">
        <v>359</v>
      </c>
      <c r="G301" s="181">
        <f t="shared" si="35"/>
        <v>71.8</v>
      </c>
      <c r="H301" s="182">
        <f t="shared" si="36"/>
        <v>199.44444444444443</v>
      </c>
      <c r="I301" s="182">
        <f t="shared" si="37"/>
        <v>6.6481481481481475E-2</v>
      </c>
      <c r="J301" s="170"/>
      <c r="K301" s="166"/>
      <c r="L301" s="166"/>
      <c r="M301" s="167"/>
      <c r="N301" s="52">
        <f t="shared" si="38"/>
        <v>0</v>
      </c>
      <c r="O301" s="53"/>
      <c r="P301" s="54"/>
      <c r="Q301" s="54"/>
      <c r="R301" s="54"/>
      <c r="S301" s="54"/>
      <c r="T301" s="58"/>
      <c r="U301" s="183">
        <f t="shared" si="39"/>
        <v>0.13296296296296295</v>
      </c>
      <c r="V301" s="168"/>
      <c r="W301" s="59" t="str">
        <f t="shared" si="40"/>
        <v>0</v>
      </c>
      <c r="X301" s="575"/>
      <c r="Y301" s="60">
        <f t="shared" si="41"/>
        <v>0</v>
      </c>
    </row>
    <row r="302" spans="2:25" ht="18.75" customHeight="1">
      <c r="B302" s="578"/>
      <c r="C302" s="572"/>
      <c r="D302" s="39">
        <v>4</v>
      </c>
      <c r="E302" s="39" t="s">
        <v>892</v>
      </c>
      <c r="F302" s="170">
        <v>281</v>
      </c>
      <c r="G302" s="181">
        <f t="shared" si="35"/>
        <v>56.2</v>
      </c>
      <c r="H302" s="182">
        <f t="shared" si="36"/>
        <v>156.11111111111111</v>
      </c>
      <c r="I302" s="182">
        <f t="shared" si="37"/>
        <v>5.2037037037037041E-2</v>
      </c>
      <c r="J302" s="170"/>
      <c r="K302" s="166"/>
      <c r="L302" s="166"/>
      <c r="M302" s="167"/>
      <c r="N302" s="52">
        <f t="shared" si="38"/>
        <v>0</v>
      </c>
      <c r="O302" s="53"/>
      <c r="P302" s="54"/>
      <c r="Q302" s="54"/>
      <c r="R302" s="54"/>
      <c r="S302" s="54"/>
      <c r="T302" s="58"/>
      <c r="U302" s="183">
        <f t="shared" si="39"/>
        <v>0.10407407407407408</v>
      </c>
      <c r="V302" s="168"/>
      <c r="W302" s="59" t="str">
        <f t="shared" si="40"/>
        <v>0</v>
      </c>
      <c r="X302" s="575"/>
      <c r="Y302" s="60">
        <f t="shared" si="41"/>
        <v>0</v>
      </c>
    </row>
    <row r="303" spans="2:25" ht="18.75" customHeight="1">
      <c r="B303" s="578"/>
      <c r="C303" s="572"/>
      <c r="D303" s="39">
        <v>5</v>
      </c>
      <c r="E303" s="39" t="s">
        <v>9035</v>
      </c>
      <c r="F303" s="170">
        <v>271</v>
      </c>
      <c r="G303" s="181">
        <f t="shared" si="35"/>
        <v>54.2</v>
      </c>
      <c r="H303" s="182">
        <f t="shared" si="36"/>
        <v>150.55555555555554</v>
      </c>
      <c r="I303" s="182">
        <f t="shared" si="37"/>
        <v>5.018518518518518E-2</v>
      </c>
      <c r="J303" s="170"/>
      <c r="K303" s="166"/>
      <c r="L303" s="166"/>
      <c r="M303" s="167"/>
      <c r="N303" s="52">
        <f t="shared" si="38"/>
        <v>0</v>
      </c>
      <c r="O303" s="53"/>
      <c r="P303" s="54"/>
      <c r="Q303" s="54"/>
      <c r="R303" s="54"/>
      <c r="S303" s="54"/>
      <c r="T303" s="58"/>
      <c r="U303" s="183">
        <f t="shared" si="39"/>
        <v>0.10037037037037036</v>
      </c>
      <c r="V303" s="168"/>
      <c r="W303" s="59" t="str">
        <f t="shared" si="40"/>
        <v>0</v>
      </c>
      <c r="X303" s="575"/>
      <c r="Y303" s="60">
        <f t="shared" si="41"/>
        <v>0</v>
      </c>
    </row>
    <row r="304" spans="2:25" ht="18.75" customHeight="1">
      <c r="B304" s="578"/>
      <c r="C304" s="572"/>
      <c r="D304" s="39">
        <v>6</v>
      </c>
      <c r="E304" s="39" t="s">
        <v>3862</v>
      </c>
      <c r="F304" s="170">
        <v>296</v>
      </c>
      <c r="G304" s="181">
        <f t="shared" si="35"/>
        <v>59.2</v>
      </c>
      <c r="H304" s="182">
        <f t="shared" si="36"/>
        <v>164.44444444444443</v>
      </c>
      <c r="I304" s="182">
        <f t="shared" si="37"/>
        <v>5.4814814814814809E-2</v>
      </c>
      <c r="J304" s="170"/>
      <c r="K304" s="166"/>
      <c r="L304" s="166"/>
      <c r="M304" s="167"/>
      <c r="N304" s="52">
        <f t="shared" si="38"/>
        <v>0</v>
      </c>
      <c r="O304" s="53"/>
      <c r="P304" s="54"/>
      <c r="Q304" s="54"/>
      <c r="R304" s="54"/>
      <c r="S304" s="54"/>
      <c r="T304" s="58"/>
      <c r="U304" s="183">
        <f t="shared" si="39"/>
        <v>0.10962962962962962</v>
      </c>
      <c r="V304" s="168"/>
      <c r="W304" s="59" t="str">
        <f t="shared" si="40"/>
        <v>0</v>
      </c>
      <c r="X304" s="575"/>
      <c r="Y304" s="60">
        <f t="shared" si="41"/>
        <v>0</v>
      </c>
    </row>
    <row r="305" spans="2:25" ht="18.75" customHeight="1">
      <c r="B305" s="578"/>
      <c r="C305" s="572"/>
      <c r="D305" s="39">
        <v>7</v>
      </c>
      <c r="E305" s="39" t="s">
        <v>9036</v>
      </c>
      <c r="F305" s="170">
        <v>298</v>
      </c>
      <c r="G305" s="181">
        <f t="shared" si="35"/>
        <v>59.6</v>
      </c>
      <c r="H305" s="182">
        <f t="shared" si="36"/>
        <v>165.55555555555554</v>
      </c>
      <c r="I305" s="182">
        <f t="shared" si="37"/>
        <v>5.5185185185185184E-2</v>
      </c>
      <c r="J305" s="170"/>
      <c r="K305" s="166"/>
      <c r="L305" s="166"/>
      <c r="M305" s="167"/>
      <c r="N305" s="52">
        <f t="shared" si="38"/>
        <v>0</v>
      </c>
      <c r="O305" s="53"/>
      <c r="P305" s="54"/>
      <c r="Q305" s="54"/>
      <c r="R305" s="54"/>
      <c r="S305" s="54"/>
      <c r="T305" s="58"/>
      <c r="U305" s="183">
        <f t="shared" si="39"/>
        <v>0.11037037037037037</v>
      </c>
      <c r="V305" s="168"/>
      <c r="W305" s="59" t="str">
        <f t="shared" si="40"/>
        <v>0</v>
      </c>
      <c r="X305" s="575"/>
      <c r="Y305" s="60">
        <f t="shared" si="41"/>
        <v>0</v>
      </c>
    </row>
    <row r="306" spans="2:25" ht="18.75" customHeight="1">
      <c r="B306" s="578"/>
      <c r="C306" s="572"/>
      <c r="D306" s="39">
        <v>8</v>
      </c>
      <c r="E306" s="39" t="s">
        <v>9037</v>
      </c>
      <c r="F306" s="170">
        <v>182</v>
      </c>
      <c r="G306" s="181">
        <f t="shared" si="35"/>
        <v>36.4</v>
      </c>
      <c r="H306" s="182">
        <f t="shared" si="36"/>
        <v>101.11111111111111</v>
      </c>
      <c r="I306" s="182">
        <f t="shared" si="37"/>
        <v>3.3703703703703708E-2</v>
      </c>
      <c r="J306" s="170"/>
      <c r="K306" s="166"/>
      <c r="L306" s="166"/>
      <c r="M306" s="167"/>
      <c r="N306" s="52">
        <f t="shared" si="38"/>
        <v>0</v>
      </c>
      <c r="O306" s="53"/>
      <c r="P306" s="54"/>
      <c r="Q306" s="54"/>
      <c r="R306" s="54"/>
      <c r="S306" s="54"/>
      <c r="T306" s="58"/>
      <c r="U306" s="183">
        <f t="shared" si="39"/>
        <v>6.7407407407407416E-2</v>
      </c>
      <c r="V306" s="168"/>
      <c r="W306" s="59" t="str">
        <f t="shared" si="40"/>
        <v>0</v>
      </c>
      <c r="X306" s="575"/>
      <c r="Y306" s="60">
        <f t="shared" si="41"/>
        <v>0</v>
      </c>
    </row>
    <row r="307" spans="2:25" ht="28.5" customHeight="1">
      <c r="B307" s="578"/>
      <c r="C307" s="572"/>
      <c r="D307" s="39">
        <v>9</v>
      </c>
      <c r="E307" s="176" t="s">
        <v>9038</v>
      </c>
      <c r="F307" s="170">
        <v>247</v>
      </c>
      <c r="G307" s="181">
        <f t="shared" si="35"/>
        <v>49.4</v>
      </c>
      <c r="H307" s="182">
        <f t="shared" si="36"/>
        <v>137.22222222222223</v>
      </c>
      <c r="I307" s="182">
        <f t="shared" si="37"/>
        <v>4.5740740740740742E-2</v>
      </c>
      <c r="J307" s="170"/>
      <c r="K307" s="166" t="s">
        <v>9039</v>
      </c>
      <c r="L307" s="166"/>
      <c r="M307" s="167">
        <f>SUM(H299:H314)</f>
        <v>2961.6666666666665</v>
      </c>
      <c r="N307" s="52">
        <f t="shared" si="38"/>
        <v>59.233333333333327</v>
      </c>
      <c r="O307" s="53" t="s">
        <v>9040</v>
      </c>
      <c r="P307" s="54" t="s">
        <v>2441</v>
      </c>
      <c r="Q307" s="54" t="s">
        <v>8872</v>
      </c>
      <c r="R307" s="54" t="s">
        <v>8843</v>
      </c>
      <c r="S307" s="54"/>
      <c r="T307" s="58" t="s">
        <v>9041</v>
      </c>
      <c r="U307" s="183">
        <f t="shared" si="39"/>
        <v>9.1481481481481483E-2</v>
      </c>
      <c r="V307" s="168">
        <f>SUM(U299:U314)</f>
        <v>1.9744444444444444</v>
      </c>
      <c r="W307" s="59" t="str">
        <f t="shared" si="40"/>
        <v>2</v>
      </c>
      <c r="X307" s="575"/>
      <c r="Y307" s="60">
        <f t="shared" si="41"/>
        <v>1</v>
      </c>
    </row>
    <row r="308" spans="2:25" ht="18.75" customHeight="1">
      <c r="B308" s="578"/>
      <c r="C308" s="572"/>
      <c r="D308" s="39">
        <v>10</v>
      </c>
      <c r="E308" s="39" t="s">
        <v>9042</v>
      </c>
      <c r="F308" s="170">
        <v>323</v>
      </c>
      <c r="G308" s="181">
        <f t="shared" si="35"/>
        <v>64.599999999999994</v>
      </c>
      <c r="H308" s="182">
        <f t="shared" si="36"/>
        <v>179.44444444444443</v>
      </c>
      <c r="I308" s="182">
        <f t="shared" si="37"/>
        <v>5.9814814814814807E-2</v>
      </c>
      <c r="J308" s="170"/>
      <c r="K308" s="166"/>
      <c r="L308" s="166"/>
      <c r="M308" s="167"/>
      <c r="N308" s="52">
        <f t="shared" si="38"/>
        <v>0</v>
      </c>
      <c r="O308" s="53"/>
      <c r="P308" s="54"/>
      <c r="Q308" s="54"/>
      <c r="R308" s="54"/>
      <c r="S308" s="54"/>
      <c r="T308" s="58"/>
      <c r="U308" s="183">
        <f t="shared" si="39"/>
        <v>0.11962962962962961</v>
      </c>
      <c r="V308" s="168"/>
      <c r="W308" s="59" t="str">
        <f t="shared" si="40"/>
        <v>0</v>
      </c>
      <c r="X308" s="575"/>
      <c r="Y308" s="60">
        <f t="shared" si="41"/>
        <v>0</v>
      </c>
    </row>
    <row r="309" spans="2:25" ht="18.75" customHeight="1">
      <c r="B309" s="578"/>
      <c r="C309" s="572"/>
      <c r="D309" s="39">
        <v>11</v>
      </c>
      <c r="E309" s="39" t="s">
        <v>8126</v>
      </c>
      <c r="F309" s="170">
        <v>355</v>
      </c>
      <c r="G309" s="181">
        <f t="shared" si="35"/>
        <v>71</v>
      </c>
      <c r="H309" s="182">
        <f t="shared" si="36"/>
        <v>197.22222222222223</v>
      </c>
      <c r="I309" s="182">
        <f t="shared" si="37"/>
        <v>6.5740740740740738E-2</v>
      </c>
      <c r="J309" s="170"/>
      <c r="K309" s="166"/>
      <c r="L309" s="166"/>
      <c r="M309" s="167"/>
      <c r="N309" s="52">
        <f t="shared" si="38"/>
        <v>0</v>
      </c>
      <c r="O309" s="53"/>
      <c r="P309" s="54"/>
      <c r="Q309" s="54"/>
      <c r="R309" s="54"/>
      <c r="S309" s="54"/>
      <c r="T309" s="58"/>
      <c r="U309" s="183">
        <f t="shared" si="39"/>
        <v>0.13148148148148148</v>
      </c>
      <c r="V309" s="168"/>
      <c r="W309" s="59" t="str">
        <f t="shared" si="40"/>
        <v>0</v>
      </c>
      <c r="X309" s="575"/>
      <c r="Y309" s="60">
        <f t="shared" si="41"/>
        <v>0</v>
      </c>
    </row>
    <row r="310" spans="2:25" ht="18.75" customHeight="1">
      <c r="B310" s="578"/>
      <c r="C310" s="572"/>
      <c r="D310" s="39">
        <v>12</v>
      </c>
      <c r="E310" s="176" t="s">
        <v>9043</v>
      </c>
      <c r="F310" s="170">
        <v>645</v>
      </c>
      <c r="G310" s="181">
        <f t="shared" si="35"/>
        <v>129</v>
      </c>
      <c r="H310" s="182">
        <f t="shared" si="36"/>
        <v>358.33333333333331</v>
      </c>
      <c r="I310" s="182">
        <f t="shared" si="37"/>
        <v>0.11944444444444444</v>
      </c>
      <c r="J310" s="170"/>
      <c r="K310" s="166"/>
      <c r="L310" s="166"/>
      <c r="M310" s="167"/>
      <c r="N310" s="52">
        <f t="shared" si="38"/>
        <v>0</v>
      </c>
      <c r="O310" s="53"/>
      <c r="P310" s="54" t="s">
        <v>2441</v>
      </c>
      <c r="Q310" s="54" t="s">
        <v>4646</v>
      </c>
      <c r="R310" s="54" t="s">
        <v>8843</v>
      </c>
      <c r="S310" s="54"/>
      <c r="T310" s="58"/>
      <c r="U310" s="183">
        <f t="shared" si="39"/>
        <v>0.23888888888888887</v>
      </c>
      <c r="V310" s="168"/>
      <c r="W310" s="59" t="str">
        <f t="shared" si="40"/>
        <v>0</v>
      </c>
      <c r="X310" s="575"/>
      <c r="Y310" s="60">
        <f t="shared" si="41"/>
        <v>0</v>
      </c>
    </row>
    <row r="311" spans="2:25" ht="18.75" customHeight="1">
      <c r="B311" s="578"/>
      <c r="C311" s="572"/>
      <c r="D311" s="39">
        <v>13</v>
      </c>
      <c r="E311" s="176" t="s">
        <v>9044</v>
      </c>
      <c r="F311" s="170">
        <v>733</v>
      </c>
      <c r="G311" s="181">
        <f t="shared" si="35"/>
        <v>146.6</v>
      </c>
      <c r="H311" s="182">
        <f t="shared" si="36"/>
        <v>407.22222222222223</v>
      </c>
      <c r="I311" s="182">
        <f t="shared" si="37"/>
        <v>0.13574074074074075</v>
      </c>
      <c r="J311" s="170"/>
      <c r="K311" s="166"/>
      <c r="L311" s="166"/>
      <c r="M311" s="167"/>
      <c r="N311" s="52">
        <f t="shared" si="38"/>
        <v>0</v>
      </c>
      <c r="O311" s="53"/>
      <c r="P311" s="54" t="s">
        <v>2441</v>
      </c>
      <c r="Q311" s="54" t="s">
        <v>4646</v>
      </c>
      <c r="R311" s="54" t="s">
        <v>8843</v>
      </c>
      <c r="S311" s="54"/>
      <c r="T311" s="58"/>
      <c r="U311" s="183">
        <f t="shared" si="39"/>
        <v>0.27148148148148149</v>
      </c>
      <c r="V311" s="168"/>
      <c r="W311" s="59" t="str">
        <f t="shared" si="40"/>
        <v>0</v>
      </c>
      <c r="X311" s="575"/>
      <c r="Y311" s="60">
        <f t="shared" si="41"/>
        <v>0</v>
      </c>
    </row>
    <row r="312" spans="2:25" ht="18.75" customHeight="1">
      <c r="B312" s="578"/>
      <c r="C312" s="572"/>
      <c r="D312" s="39">
        <v>14</v>
      </c>
      <c r="E312" s="39" t="s">
        <v>9045</v>
      </c>
      <c r="F312" s="170">
        <v>190</v>
      </c>
      <c r="G312" s="181">
        <f t="shared" si="35"/>
        <v>38</v>
      </c>
      <c r="H312" s="182">
        <f t="shared" si="36"/>
        <v>105.55555555555556</v>
      </c>
      <c r="I312" s="182">
        <f t="shared" si="37"/>
        <v>3.5185185185185187E-2</v>
      </c>
      <c r="J312" s="170"/>
      <c r="K312" s="166"/>
      <c r="L312" s="166"/>
      <c r="M312" s="167"/>
      <c r="N312" s="52">
        <f t="shared" si="38"/>
        <v>0</v>
      </c>
      <c r="O312" s="53"/>
      <c r="P312" s="54"/>
      <c r="Q312" s="54"/>
      <c r="R312" s="54"/>
      <c r="S312" s="54"/>
      <c r="T312" s="58"/>
      <c r="U312" s="183">
        <f t="shared" si="39"/>
        <v>7.0370370370370375E-2</v>
      </c>
      <c r="V312" s="168"/>
      <c r="W312" s="59" t="str">
        <f t="shared" si="40"/>
        <v>0</v>
      </c>
      <c r="X312" s="575"/>
      <c r="Y312" s="60">
        <f t="shared" si="41"/>
        <v>0</v>
      </c>
    </row>
    <row r="313" spans="2:25" ht="18.75" customHeight="1">
      <c r="B313" s="578"/>
      <c r="C313" s="572"/>
      <c r="D313" s="39">
        <v>15</v>
      </c>
      <c r="E313" s="39" t="s">
        <v>9046</v>
      </c>
      <c r="F313" s="170">
        <v>230</v>
      </c>
      <c r="G313" s="181">
        <f t="shared" si="35"/>
        <v>46</v>
      </c>
      <c r="H313" s="182">
        <f t="shared" si="36"/>
        <v>127.77777777777777</v>
      </c>
      <c r="I313" s="182">
        <f t="shared" si="37"/>
        <v>4.2592592592592592E-2</v>
      </c>
      <c r="J313" s="170"/>
      <c r="K313" s="166"/>
      <c r="L313" s="166"/>
      <c r="M313" s="167"/>
      <c r="N313" s="52">
        <f t="shared" si="38"/>
        <v>0</v>
      </c>
      <c r="O313" s="53"/>
      <c r="P313" s="54"/>
      <c r="Q313" s="54"/>
      <c r="R313" s="54"/>
      <c r="S313" s="54"/>
      <c r="T313" s="58"/>
      <c r="U313" s="183">
        <f t="shared" si="39"/>
        <v>8.5185185185185183E-2</v>
      </c>
      <c r="V313" s="168"/>
      <c r="W313" s="59" t="str">
        <f t="shared" si="40"/>
        <v>0</v>
      </c>
      <c r="X313" s="575"/>
      <c r="Y313" s="60">
        <f t="shared" si="41"/>
        <v>0</v>
      </c>
    </row>
    <row r="314" spans="2:25" ht="18.75" customHeight="1">
      <c r="B314" s="578"/>
      <c r="C314" s="572"/>
      <c r="D314" s="39">
        <v>16</v>
      </c>
      <c r="E314" s="39" t="s">
        <v>9047</v>
      </c>
      <c r="F314" s="170">
        <v>240</v>
      </c>
      <c r="G314" s="181">
        <f t="shared" si="35"/>
        <v>48</v>
      </c>
      <c r="H314" s="182">
        <f t="shared" si="36"/>
        <v>133.33333333333334</v>
      </c>
      <c r="I314" s="182">
        <f t="shared" si="37"/>
        <v>4.4444444444444446E-2</v>
      </c>
      <c r="J314" s="170"/>
      <c r="K314" s="166"/>
      <c r="L314" s="166"/>
      <c r="M314" s="167"/>
      <c r="N314" s="52">
        <f t="shared" si="38"/>
        <v>0</v>
      </c>
      <c r="O314" s="53"/>
      <c r="P314" s="54"/>
      <c r="Q314" s="54"/>
      <c r="R314" s="54"/>
      <c r="S314" s="54"/>
      <c r="T314" s="58"/>
      <c r="U314" s="183">
        <f t="shared" si="39"/>
        <v>8.8888888888888892E-2</v>
      </c>
      <c r="V314" s="168"/>
      <c r="W314" s="59" t="str">
        <f t="shared" si="40"/>
        <v>0</v>
      </c>
      <c r="X314" s="575"/>
      <c r="Y314" s="60">
        <f t="shared" si="41"/>
        <v>0</v>
      </c>
    </row>
    <row r="315" spans="2:25" ht="18.75" customHeight="1">
      <c r="B315" s="578"/>
      <c r="C315" s="572"/>
      <c r="D315" s="39"/>
      <c r="E315" s="39"/>
      <c r="F315" s="170"/>
      <c r="G315" s="181">
        <f t="shared" si="35"/>
        <v>0</v>
      </c>
      <c r="H315" s="182">
        <f t="shared" si="36"/>
        <v>0</v>
      </c>
      <c r="I315" s="182">
        <f t="shared" si="37"/>
        <v>0</v>
      </c>
      <c r="J315" s="170"/>
      <c r="K315" s="166"/>
      <c r="L315" s="166"/>
      <c r="M315" s="167"/>
      <c r="N315" s="52">
        <f t="shared" si="38"/>
        <v>0</v>
      </c>
      <c r="O315" s="53"/>
      <c r="P315" s="54"/>
      <c r="Q315" s="54"/>
      <c r="R315" s="54"/>
      <c r="S315" s="54"/>
      <c r="T315" s="58"/>
      <c r="U315" s="183">
        <f t="shared" si="39"/>
        <v>0</v>
      </c>
      <c r="V315" s="168"/>
      <c r="W315" s="59" t="str">
        <f t="shared" si="40"/>
        <v>0</v>
      </c>
      <c r="X315" s="575"/>
      <c r="Y315" s="60">
        <f t="shared" si="41"/>
        <v>0</v>
      </c>
    </row>
    <row r="316" spans="2:25" ht="18.75" customHeight="1">
      <c r="B316" s="579"/>
      <c r="C316" s="573"/>
      <c r="D316" s="39"/>
      <c r="E316" s="39"/>
      <c r="F316" s="170"/>
      <c r="G316" s="181">
        <f t="shared" si="35"/>
        <v>0</v>
      </c>
      <c r="H316" s="182">
        <f>F316/$H$15</f>
        <v>0</v>
      </c>
      <c r="I316" s="182">
        <f>H316/$I$15</f>
        <v>0</v>
      </c>
      <c r="J316" s="170"/>
      <c r="K316" s="166"/>
      <c r="L316" s="166"/>
      <c r="M316" s="171"/>
      <c r="N316" s="52">
        <f t="shared" si="38"/>
        <v>0</v>
      </c>
      <c r="O316" s="40"/>
      <c r="P316" s="40"/>
      <c r="Q316" s="40"/>
      <c r="R316" s="40"/>
      <c r="S316" s="40"/>
      <c r="T316" s="58"/>
      <c r="U316" s="183">
        <f>H316/$U$15</f>
        <v>0</v>
      </c>
      <c r="V316" s="168"/>
      <c r="W316" s="59" t="str">
        <f t="shared" si="40"/>
        <v>0</v>
      </c>
      <c r="X316" s="576"/>
      <c r="Y316" s="60">
        <f t="shared" si="41"/>
        <v>0</v>
      </c>
    </row>
    <row r="317" spans="2:25">
      <c r="B317" s="41"/>
      <c r="C317" s="172" t="s">
        <v>111</v>
      </c>
      <c r="D317" s="154"/>
      <c r="E317" s="173">
        <f>COUNTA(E254:E316)</f>
        <v>59</v>
      </c>
      <c r="F317" s="173">
        <f>SUM(F254:F316)</f>
        <v>16035</v>
      </c>
      <c r="G317" s="173">
        <f>SUM(G254:G316)</f>
        <v>3206.9999999999995</v>
      </c>
      <c r="H317" s="173">
        <f>SUM(H254:H316)</f>
        <v>8908.3333333333339</v>
      </c>
      <c r="I317" s="173">
        <f>SUM(I254:I316)</f>
        <v>2.9694444444444446</v>
      </c>
      <c r="J317" s="173">
        <f>COUNTA(J254:J316)</f>
        <v>1</v>
      </c>
      <c r="K317" s="173">
        <f>COUNTA(K254:K316)</f>
        <v>3</v>
      </c>
      <c r="L317" s="173">
        <f>COUNTA(L254:L316)</f>
        <v>0</v>
      </c>
      <c r="M317" s="173">
        <f>SUM(M254:M316)</f>
        <v>8908.3333333333339</v>
      </c>
      <c r="N317" s="173">
        <f>SUM(N254:N316)</f>
        <v>178.16666666666666</v>
      </c>
      <c r="O317" s="174"/>
      <c r="P317" s="175">
        <f>COUNTIF(P254:P316, "YES")</f>
        <v>4</v>
      </c>
      <c r="Q317" s="174"/>
      <c r="R317" s="174"/>
      <c r="S317" s="174"/>
      <c r="T317" s="174"/>
      <c r="U317" s="173">
        <f>SUM(U254:U316)</f>
        <v>5.9388888888888891</v>
      </c>
      <c r="V317" s="173">
        <f>SUM(V254:V316)</f>
        <v>5.9388888888888882</v>
      </c>
      <c r="W317" s="173">
        <f t="array" ref="W317">SUM(ABS(W254:W316))</f>
        <v>6</v>
      </c>
      <c r="X317" s="175" t="str">
        <f>IF(X254&lt;0.2, "0", IF(X254&lt;=2, "2", IF(X254&gt;2, ROUND(X254,0))))</f>
        <v>2</v>
      </c>
      <c r="Y317" s="173">
        <f>SUM(Y254:Y316)</f>
        <v>3</v>
      </c>
    </row>
    <row r="318" spans="2:25" ht="18.75" customHeight="1">
      <c r="B318" s="577">
        <v>7</v>
      </c>
      <c r="C318" s="571" t="s">
        <v>9048</v>
      </c>
      <c r="D318" s="39">
        <v>1</v>
      </c>
      <c r="E318" s="39" t="s">
        <v>9049</v>
      </c>
      <c r="F318" s="170">
        <v>232</v>
      </c>
      <c r="G318" s="181">
        <f t="shared" ref="G318:G381" si="42">F318/$G$15</f>
        <v>46.4</v>
      </c>
      <c r="H318" s="182">
        <f t="shared" ref="H318:H381" si="43">F318/$H$15</f>
        <v>128.88888888888889</v>
      </c>
      <c r="I318" s="182">
        <f t="shared" ref="I318:I381" si="44">H318/$I$15</f>
        <v>4.296296296296296E-2</v>
      </c>
      <c r="J318" s="170"/>
      <c r="K318" s="166"/>
      <c r="L318" s="166"/>
      <c r="M318" s="167"/>
      <c r="N318" s="52">
        <f t="shared" ref="N318:N389" si="45">M318/$N$15</f>
        <v>0</v>
      </c>
      <c r="O318" s="53"/>
      <c r="P318" s="54"/>
      <c r="Q318" s="54"/>
      <c r="R318" s="54"/>
      <c r="S318" s="54"/>
      <c r="T318" s="58"/>
      <c r="U318" s="183">
        <f t="shared" ref="U318:U381" si="46">H318/$U$15</f>
        <v>8.5925925925925919E-2</v>
      </c>
      <c r="V318" s="168"/>
      <c r="W318" s="59" t="str">
        <f t="shared" ref="W318:W381" si="47">IF(V318&lt;1,"0",IF(V318&lt;5,"2",IF(V318&gt;=5,"6")))</f>
        <v>0</v>
      </c>
      <c r="X318" s="574">
        <f>K391/$X$15</f>
        <v>1</v>
      </c>
      <c r="Y318" s="60">
        <f t="shared" ref="Y318:Y381" si="48">W318/2</f>
        <v>0</v>
      </c>
    </row>
    <row r="319" spans="2:25" ht="18.75" customHeight="1">
      <c r="B319" s="578"/>
      <c r="C319" s="572"/>
      <c r="D319" s="39">
        <v>2</v>
      </c>
      <c r="E319" s="39" t="s">
        <v>9050</v>
      </c>
      <c r="F319" s="170">
        <v>315</v>
      </c>
      <c r="G319" s="181">
        <f t="shared" si="42"/>
        <v>63</v>
      </c>
      <c r="H319" s="182">
        <f t="shared" si="43"/>
        <v>175</v>
      </c>
      <c r="I319" s="182">
        <f t="shared" si="44"/>
        <v>5.8333333333333334E-2</v>
      </c>
      <c r="J319" s="170"/>
      <c r="K319" s="166"/>
      <c r="L319" s="166"/>
      <c r="M319" s="167"/>
      <c r="N319" s="52">
        <f t="shared" si="45"/>
        <v>0</v>
      </c>
      <c r="O319" s="53"/>
      <c r="P319" s="54"/>
      <c r="Q319" s="54"/>
      <c r="R319" s="54"/>
      <c r="S319" s="54"/>
      <c r="T319" s="58"/>
      <c r="U319" s="183">
        <f t="shared" si="46"/>
        <v>0.11666666666666667</v>
      </c>
      <c r="V319" s="168"/>
      <c r="W319" s="59" t="str">
        <f t="shared" si="47"/>
        <v>0</v>
      </c>
      <c r="X319" s="575"/>
      <c r="Y319" s="60">
        <f t="shared" si="48"/>
        <v>0</v>
      </c>
    </row>
    <row r="320" spans="2:25" ht="18.75" customHeight="1">
      <c r="B320" s="578"/>
      <c r="C320" s="572"/>
      <c r="D320" s="39">
        <v>3</v>
      </c>
      <c r="E320" s="39" t="s">
        <v>9051</v>
      </c>
      <c r="F320" s="170">
        <v>335</v>
      </c>
      <c r="G320" s="181">
        <f t="shared" si="42"/>
        <v>67</v>
      </c>
      <c r="H320" s="182">
        <f t="shared" si="43"/>
        <v>186.11111111111111</v>
      </c>
      <c r="I320" s="182">
        <f t="shared" si="44"/>
        <v>6.2037037037037036E-2</v>
      </c>
      <c r="J320" s="170"/>
      <c r="K320" s="166"/>
      <c r="L320" s="166"/>
      <c r="M320" s="167"/>
      <c r="N320" s="52">
        <f t="shared" si="45"/>
        <v>0</v>
      </c>
      <c r="O320" s="53"/>
      <c r="P320" s="54"/>
      <c r="Q320" s="54"/>
      <c r="R320" s="54"/>
      <c r="S320" s="54"/>
      <c r="T320" s="58"/>
      <c r="U320" s="183">
        <f t="shared" si="46"/>
        <v>0.12407407407407407</v>
      </c>
      <c r="V320" s="168"/>
      <c r="W320" s="59" t="str">
        <f t="shared" si="47"/>
        <v>0</v>
      </c>
      <c r="X320" s="575"/>
      <c r="Y320" s="60">
        <f t="shared" si="48"/>
        <v>0</v>
      </c>
    </row>
    <row r="321" spans="2:25" ht="18.75" customHeight="1">
      <c r="B321" s="578"/>
      <c r="C321" s="572"/>
      <c r="D321" s="39">
        <v>4</v>
      </c>
      <c r="E321" s="39" t="s">
        <v>9052</v>
      </c>
      <c r="F321" s="170">
        <v>385</v>
      </c>
      <c r="G321" s="181">
        <f t="shared" si="42"/>
        <v>77</v>
      </c>
      <c r="H321" s="182">
        <f t="shared" si="43"/>
        <v>213.88888888888889</v>
      </c>
      <c r="I321" s="182">
        <f t="shared" si="44"/>
        <v>7.1296296296296302E-2</v>
      </c>
      <c r="J321" s="170"/>
      <c r="K321" s="166"/>
      <c r="L321" s="166"/>
      <c r="M321" s="167"/>
      <c r="N321" s="52">
        <f t="shared" si="45"/>
        <v>0</v>
      </c>
      <c r="O321" s="53"/>
      <c r="P321" s="54"/>
      <c r="Q321" s="54"/>
      <c r="R321" s="54"/>
      <c r="S321" s="54"/>
      <c r="T321" s="58"/>
      <c r="U321" s="183">
        <f t="shared" si="46"/>
        <v>0.1425925925925926</v>
      </c>
      <c r="V321" s="168"/>
      <c r="W321" s="59" t="str">
        <f t="shared" si="47"/>
        <v>0</v>
      </c>
      <c r="X321" s="575"/>
      <c r="Y321" s="60">
        <f t="shared" si="48"/>
        <v>0</v>
      </c>
    </row>
    <row r="322" spans="2:25" ht="18.75" customHeight="1">
      <c r="B322" s="578"/>
      <c r="C322" s="572"/>
      <c r="D322" s="39">
        <v>5</v>
      </c>
      <c r="E322" s="39" t="s">
        <v>9053</v>
      </c>
      <c r="F322" s="170">
        <v>235</v>
      </c>
      <c r="G322" s="181">
        <f t="shared" si="42"/>
        <v>47</v>
      </c>
      <c r="H322" s="182">
        <f t="shared" si="43"/>
        <v>130.55555555555554</v>
      </c>
      <c r="I322" s="182">
        <f t="shared" si="44"/>
        <v>4.3518518518518512E-2</v>
      </c>
      <c r="J322" s="170"/>
      <c r="K322" s="166"/>
      <c r="L322" s="166"/>
      <c r="M322" s="167"/>
      <c r="N322" s="52">
        <f t="shared" si="45"/>
        <v>0</v>
      </c>
      <c r="O322" s="53"/>
      <c r="P322" s="54"/>
      <c r="Q322" s="54"/>
      <c r="R322" s="54"/>
      <c r="S322" s="54"/>
      <c r="T322" s="58"/>
      <c r="U322" s="183">
        <f t="shared" si="46"/>
        <v>8.7037037037037024E-2</v>
      </c>
      <c r="V322" s="168"/>
      <c r="W322" s="59" t="str">
        <f t="shared" si="47"/>
        <v>0</v>
      </c>
      <c r="X322" s="575"/>
      <c r="Y322" s="60">
        <f t="shared" si="48"/>
        <v>0</v>
      </c>
    </row>
    <row r="323" spans="2:25" ht="18.75" customHeight="1">
      <c r="B323" s="578"/>
      <c r="C323" s="572"/>
      <c r="D323" s="39">
        <v>6</v>
      </c>
      <c r="E323" s="39" t="s">
        <v>3164</v>
      </c>
      <c r="F323" s="170">
        <v>235</v>
      </c>
      <c r="G323" s="181">
        <f t="shared" si="42"/>
        <v>47</v>
      </c>
      <c r="H323" s="182">
        <f t="shared" si="43"/>
        <v>130.55555555555554</v>
      </c>
      <c r="I323" s="182">
        <f t="shared" si="44"/>
        <v>4.3518518518518512E-2</v>
      </c>
      <c r="J323" s="170"/>
      <c r="K323" s="166"/>
      <c r="L323" s="166"/>
      <c r="M323" s="167"/>
      <c r="N323" s="52">
        <f t="shared" si="45"/>
        <v>0</v>
      </c>
      <c r="O323" s="53"/>
      <c r="P323" s="54"/>
      <c r="Q323" s="54"/>
      <c r="R323" s="54"/>
      <c r="S323" s="54"/>
      <c r="T323" s="58"/>
      <c r="U323" s="183">
        <f t="shared" si="46"/>
        <v>8.7037037037037024E-2</v>
      </c>
      <c r="V323" s="168"/>
      <c r="W323" s="59" t="str">
        <f t="shared" si="47"/>
        <v>0</v>
      </c>
      <c r="X323" s="575"/>
      <c r="Y323" s="60">
        <f t="shared" si="48"/>
        <v>0</v>
      </c>
    </row>
    <row r="324" spans="2:25" ht="18.75" customHeight="1">
      <c r="B324" s="578"/>
      <c r="C324" s="572"/>
      <c r="D324" s="39">
        <v>7</v>
      </c>
      <c r="E324" s="39" t="s">
        <v>9054</v>
      </c>
      <c r="F324" s="170">
        <v>955</v>
      </c>
      <c r="G324" s="181">
        <f t="shared" si="42"/>
        <v>191</v>
      </c>
      <c r="H324" s="182">
        <f t="shared" si="43"/>
        <v>530.55555555555554</v>
      </c>
      <c r="I324" s="182">
        <f t="shared" si="44"/>
        <v>0.17685185185185184</v>
      </c>
      <c r="J324" s="170"/>
      <c r="K324" s="166"/>
      <c r="L324" s="166"/>
      <c r="M324" s="167"/>
      <c r="N324" s="52">
        <f t="shared" si="45"/>
        <v>0</v>
      </c>
      <c r="O324" s="53"/>
      <c r="P324" s="54"/>
      <c r="Q324" s="54"/>
      <c r="R324" s="54"/>
      <c r="S324" s="54"/>
      <c r="T324" s="58"/>
      <c r="U324" s="183">
        <f t="shared" si="46"/>
        <v>0.35370370370370369</v>
      </c>
      <c r="V324" s="168"/>
      <c r="W324" s="59" t="str">
        <f t="shared" si="47"/>
        <v>0</v>
      </c>
      <c r="X324" s="575"/>
      <c r="Y324" s="60">
        <f t="shared" si="48"/>
        <v>0</v>
      </c>
    </row>
    <row r="325" spans="2:25" ht="18.75" customHeight="1">
      <c r="B325" s="578"/>
      <c r="C325" s="572"/>
      <c r="D325" s="39">
        <v>8</v>
      </c>
      <c r="E325" s="39" t="s">
        <v>9055</v>
      </c>
      <c r="F325" s="170">
        <v>155</v>
      </c>
      <c r="G325" s="181">
        <f t="shared" si="42"/>
        <v>31</v>
      </c>
      <c r="H325" s="182">
        <f t="shared" si="43"/>
        <v>86.111111111111114</v>
      </c>
      <c r="I325" s="182">
        <f t="shared" si="44"/>
        <v>2.8703703703703703E-2</v>
      </c>
      <c r="J325" s="170"/>
      <c r="K325" s="166"/>
      <c r="L325" s="166"/>
      <c r="M325" s="167"/>
      <c r="N325" s="52">
        <f t="shared" si="45"/>
        <v>0</v>
      </c>
      <c r="O325" s="53"/>
      <c r="P325" s="54"/>
      <c r="Q325" s="54"/>
      <c r="R325" s="54"/>
      <c r="S325" s="54"/>
      <c r="T325" s="58"/>
      <c r="U325" s="183">
        <f t="shared" si="46"/>
        <v>5.7407407407407407E-2</v>
      </c>
      <c r="V325" s="168"/>
      <c r="W325" s="59" t="str">
        <f t="shared" si="47"/>
        <v>0</v>
      </c>
      <c r="X325" s="575"/>
      <c r="Y325" s="60">
        <f t="shared" si="48"/>
        <v>0</v>
      </c>
    </row>
    <row r="326" spans="2:25" ht="18.75" customHeight="1">
      <c r="B326" s="578"/>
      <c r="C326" s="572"/>
      <c r="D326" s="39">
        <v>9</v>
      </c>
      <c r="E326" s="39" t="s">
        <v>9056</v>
      </c>
      <c r="F326" s="170">
        <v>125</v>
      </c>
      <c r="G326" s="181">
        <f t="shared" si="42"/>
        <v>25</v>
      </c>
      <c r="H326" s="182">
        <f t="shared" si="43"/>
        <v>69.444444444444443</v>
      </c>
      <c r="I326" s="182">
        <f t="shared" si="44"/>
        <v>2.3148148148148147E-2</v>
      </c>
      <c r="J326" s="170"/>
      <c r="K326" s="166"/>
      <c r="L326" s="166"/>
      <c r="M326" s="167"/>
      <c r="N326" s="52">
        <f t="shared" si="45"/>
        <v>0</v>
      </c>
      <c r="O326" s="53"/>
      <c r="P326" s="54"/>
      <c r="Q326" s="54"/>
      <c r="R326" s="54"/>
      <c r="S326" s="54"/>
      <c r="T326" s="58"/>
      <c r="U326" s="183">
        <f t="shared" si="46"/>
        <v>4.6296296296296294E-2</v>
      </c>
      <c r="V326" s="168"/>
      <c r="W326" s="59" t="str">
        <f t="shared" si="47"/>
        <v>0</v>
      </c>
      <c r="X326" s="575"/>
      <c r="Y326" s="60">
        <f t="shared" si="48"/>
        <v>0</v>
      </c>
    </row>
    <row r="327" spans="2:25" ht="18.75" customHeight="1">
      <c r="B327" s="578"/>
      <c r="C327" s="572"/>
      <c r="D327" s="39">
        <v>10</v>
      </c>
      <c r="E327" s="39" t="s">
        <v>9057</v>
      </c>
      <c r="F327" s="170">
        <v>125</v>
      </c>
      <c r="G327" s="181">
        <f t="shared" si="42"/>
        <v>25</v>
      </c>
      <c r="H327" s="182">
        <f t="shared" si="43"/>
        <v>69.444444444444443</v>
      </c>
      <c r="I327" s="182">
        <f t="shared" si="44"/>
        <v>2.3148148148148147E-2</v>
      </c>
      <c r="J327" s="170"/>
      <c r="K327" s="166"/>
      <c r="L327" s="166"/>
      <c r="M327" s="167"/>
      <c r="N327" s="52">
        <f t="shared" si="45"/>
        <v>0</v>
      </c>
      <c r="O327" s="53"/>
      <c r="P327" s="54"/>
      <c r="Q327" s="54"/>
      <c r="R327" s="54"/>
      <c r="S327" s="54"/>
      <c r="T327" s="58"/>
      <c r="U327" s="183">
        <f t="shared" si="46"/>
        <v>4.6296296296296294E-2</v>
      </c>
      <c r="V327" s="168"/>
      <c r="W327" s="59" t="str">
        <f t="shared" si="47"/>
        <v>0</v>
      </c>
      <c r="X327" s="575"/>
      <c r="Y327" s="60">
        <f t="shared" si="48"/>
        <v>0</v>
      </c>
    </row>
    <row r="328" spans="2:25" ht="18.75" customHeight="1">
      <c r="B328" s="578"/>
      <c r="C328" s="572"/>
      <c r="D328" s="39">
        <v>11</v>
      </c>
      <c r="E328" s="39" t="s">
        <v>346</v>
      </c>
      <c r="F328" s="170">
        <v>225</v>
      </c>
      <c r="G328" s="181">
        <f t="shared" si="42"/>
        <v>45</v>
      </c>
      <c r="H328" s="182">
        <f t="shared" si="43"/>
        <v>125</v>
      </c>
      <c r="I328" s="182">
        <f t="shared" si="44"/>
        <v>4.1666666666666664E-2</v>
      </c>
      <c r="J328" s="170"/>
      <c r="K328" s="166"/>
      <c r="L328" s="166"/>
      <c r="M328" s="167"/>
      <c r="N328" s="52">
        <f t="shared" si="45"/>
        <v>0</v>
      </c>
      <c r="O328" s="53"/>
      <c r="P328" s="54"/>
      <c r="Q328" s="54"/>
      <c r="R328" s="54"/>
      <c r="S328" s="54"/>
      <c r="T328" s="58"/>
      <c r="U328" s="183">
        <f t="shared" si="46"/>
        <v>8.3333333333333329E-2</v>
      </c>
      <c r="V328" s="168"/>
      <c r="W328" s="59" t="str">
        <f t="shared" si="47"/>
        <v>0</v>
      </c>
      <c r="X328" s="575"/>
      <c r="Y328" s="60">
        <f t="shared" si="48"/>
        <v>0</v>
      </c>
    </row>
    <row r="329" spans="2:25" ht="18.75" customHeight="1">
      <c r="B329" s="578"/>
      <c r="C329" s="572"/>
      <c r="D329" s="39">
        <v>12</v>
      </c>
      <c r="E329" s="39" t="s">
        <v>9058</v>
      </c>
      <c r="F329" s="170">
        <v>125</v>
      </c>
      <c r="G329" s="181">
        <f t="shared" si="42"/>
        <v>25</v>
      </c>
      <c r="H329" s="182">
        <f t="shared" si="43"/>
        <v>69.444444444444443</v>
      </c>
      <c r="I329" s="182">
        <f t="shared" si="44"/>
        <v>2.3148148148148147E-2</v>
      </c>
      <c r="J329" s="170"/>
      <c r="K329" s="166"/>
      <c r="L329" s="166"/>
      <c r="M329" s="167"/>
      <c r="N329" s="52">
        <f t="shared" si="45"/>
        <v>0</v>
      </c>
      <c r="O329" s="53"/>
      <c r="P329" s="54"/>
      <c r="Q329" s="54"/>
      <c r="R329" s="54"/>
      <c r="S329" s="54"/>
      <c r="T329" s="58"/>
      <c r="U329" s="183">
        <f t="shared" si="46"/>
        <v>4.6296296296296294E-2</v>
      </c>
      <c r="V329" s="168"/>
      <c r="W329" s="59" t="str">
        <f t="shared" si="47"/>
        <v>0</v>
      </c>
      <c r="X329" s="575"/>
      <c r="Y329" s="60">
        <f t="shared" si="48"/>
        <v>0</v>
      </c>
    </row>
    <row r="330" spans="2:25" ht="18.75" customHeight="1">
      <c r="B330" s="578"/>
      <c r="C330" s="572"/>
      <c r="D330" s="39">
        <v>13</v>
      </c>
      <c r="E330" s="39" t="s">
        <v>8826</v>
      </c>
      <c r="F330" s="170">
        <v>125</v>
      </c>
      <c r="G330" s="181">
        <f t="shared" si="42"/>
        <v>25</v>
      </c>
      <c r="H330" s="182">
        <f t="shared" si="43"/>
        <v>69.444444444444443</v>
      </c>
      <c r="I330" s="182">
        <f t="shared" si="44"/>
        <v>2.3148148148148147E-2</v>
      </c>
      <c r="J330" s="170"/>
      <c r="K330" s="166"/>
      <c r="L330" s="166"/>
      <c r="M330" s="167"/>
      <c r="N330" s="52">
        <f t="shared" si="45"/>
        <v>0</v>
      </c>
      <c r="O330" s="53"/>
      <c r="P330" s="54"/>
      <c r="Q330" s="54"/>
      <c r="R330" s="54"/>
      <c r="S330" s="54"/>
      <c r="T330" s="58"/>
      <c r="U330" s="183">
        <f t="shared" si="46"/>
        <v>4.6296296296296294E-2</v>
      </c>
      <c r="V330" s="168"/>
      <c r="W330" s="59" t="str">
        <f t="shared" si="47"/>
        <v>0</v>
      </c>
      <c r="X330" s="575"/>
      <c r="Y330" s="60">
        <f t="shared" si="48"/>
        <v>0</v>
      </c>
    </row>
    <row r="331" spans="2:25" ht="18.75" customHeight="1">
      <c r="B331" s="578"/>
      <c r="C331" s="572"/>
      <c r="D331" s="39">
        <v>14</v>
      </c>
      <c r="E331" s="39" t="s">
        <v>9059</v>
      </c>
      <c r="F331" s="170">
        <v>125</v>
      </c>
      <c r="G331" s="181">
        <f t="shared" si="42"/>
        <v>25</v>
      </c>
      <c r="H331" s="182">
        <f t="shared" si="43"/>
        <v>69.444444444444443</v>
      </c>
      <c r="I331" s="182">
        <f t="shared" si="44"/>
        <v>2.3148148148148147E-2</v>
      </c>
      <c r="J331" s="170"/>
      <c r="K331" s="166"/>
      <c r="L331" s="166"/>
      <c r="M331" s="167"/>
      <c r="N331" s="52">
        <f t="shared" si="45"/>
        <v>0</v>
      </c>
      <c r="O331" s="53"/>
      <c r="P331" s="54"/>
      <c r="Q331" s="54"/>
      <c r="R331" s="54"/>
      <c r="S331" s="54"/>
      <c r="T331" s="58"/>
      <c r="U331" s="183">
        <f t="shared" si="46"/>
        <v>4.6296296296296294E-2</v>
      </c>
      <c r="V331" s="168"/>
      <c r="W331" s="59" t="str">
        <f t="shared" si="47"/>
        <v>0</v>
      </c>
      <c r="X331" s="575"/>
      <c r="Y331" s="60">
        <f t="shared" si="48"/>
        <v>0</v>
      </c>
    </row>
    <row r="332" spans="2:25" ht="18.75" customHeight="1">
      <c r="B332" s="578"/>
      <c r="C332" s="572"/>
      <c r="D332" s="39">
        <v>15</v>
      </c>
      <c r="E332" s="39" t="s">
        <v>9060</v>
      </c>
      <c r="F332" s="170">
        <v>176</v>
      </c>
      <c r="G332" s="181">
        <f t="shared" si="42"/>
        <v>35.200000000000003</v>
      </c>
      <c r="H332" s="182">
        <f t="shared" si="43"/>
        <v>97.777777777777771</v>
      </c>
      <c r="I332" s="182">
        <f t="shared" si="44"/>
        <v>3.259259259259259E-2</v>
      </c>
      <c r="J332" s="170"/>
      <c r="K332" s="166"/>
      <c r="L332" s="166"/>
      <c r="M332" s="167"/>
      <c r="N332" s="52">
        <f t="shared" si="45"/>
        <v>0</v>
      </c>
      <c r="O332" s="53"/>
      <c r="P332" s="54"/>
      <c r="Q332" s="54"/>
      <c r="R332" s="54"/>
      <c r="S332" s="54"/>
      <c r="T332" s="58"/>
      <c r="U332" s="183">
        <f t="shared" si="46"/>
        <v>6.5185185185185179E-2</v>
      </c>
      <c r="V332" s="168"/>
      <c r="W332" s="59" t="str">
        <f t="shared" si="47"/>
        <v>0</v>
      </c>
      <c r="X332" s="575"/>
      <c r="Y332" s="60">
        <f t="shared" si="48"/>
        <v>0</v>
      </c>
    </row>
    <row r="333" spans="2:25" ht="18.75" customHeight="1">
      <c r="B333" s="578"/>
      <c r="C333" s="572"/>
      <c r="D333" s="39">
        <v>16</v>
      </c>
      <c r="E333" s="39" t="s">
        <v>9061</v>
      </c>
      <c r="F333" s="170">
        <v>268</v>
      </c>
      <c r="G333" s="181">
        <f t="shared" si="42"/>
        <v>53.6</v>
      </c>
      <c r="H333" s="182">
        <f t="shared" si="43"/>
        <v>148.88888888888889</v>
      </c>
      <c r="I333" s="182">
        <f t="shared" si="44"/>
        <v>4.9629629629629628E-2</v>
      </c>
      <c r="J333" s="170"/>
      <c r="K333" s="166"/>
      <c r="L333" s="166"/>
      <c r="M333" s="167"/>
      <c r="N333" s="52">
        <f t="shared" si="45"/>
        <v>0</v>
      </c>
      <c r="O333" s="53"/>
      <c r="P333" s="54"/>
      <c r="Q333" s="54"/>
      <c r="R333" s="54"/>
      <c r="S333" s="54"/>
      <c r="T333" s="58"/>
      <c r="U333" s="183">
        <f t="shared" si="46"/>
        <v>9.9259259259259255E-2</v>
      </c>
      <c r="V333" s="168"/>
      <c r="W333" s="59" t="str">
        <f t="shared" si="47"/>
        <v>0</v>
      </c>
      <c r="X333" s="575"/>
      <c r="Y333" s="60">
        <f t="shared" si="48"/>
        <v>0</v>
      </c>
    </row>
    <row r="334" spans="2:25" ht="18.75" customHeight="1">
      <c r="B334" s="578"/>
      <c r="C334" s="572"/>
      <c r="D334" s="39">
        <v>17</v>
      </c>
      <c r="E334" s="39" t="s">
        <v>9062</v>
      </c>
      <c r="F334" s="170">
        <v>218</v>
      </c>
      <c r="G334" s="181">
        <f t="shared" si="42"/>
        <v>43.6</v>
      </c>
      <c r="H334" s="182">
        <f t="shared" si="43"/>
        <v>121.11111111111111</v>
      </c>
      <c r="I334" s="182">
        <f t="shared" si="44"/>
        <v>4.0370370370370369E-2</v>
      </c>
      <c r="J334" s="170"/>
      <c r="K334" s="166"/>
      <c r="L334" s="166"/>
      <c r="M334" s="167"/>
      <c r="N334" s="52">
        <f t="shared" si="45"/>
        <v>0</v>
      </c>
      <c r="O334" s="53"/>
      <c r="P334" s="54"/>
      <c r="Q334" s="54"/>
      <c r="R334" s="54"/>
      <c r="S334" s="54"/>
      <c r="T334" s="58"/>
      <c r="U334" s="183">
        <f t="shared" si="46"/>
        <v>8.0740740740740738E-2</v>
      </c>
      <c r="V334" s="168"/>
      <c r="W334" s="59" t="str">
        <f t="shared" si="47"/>
        <v>0</v>
      </c>
      <c r="X334" s="575"/>
      <c r="Y334" s="60">
        <f t="shared" si="48"/>
        <v>0</v>
      </c>
    </row>
    <row r="335" spans="2:25" ht="27.75" customHeight="1">
      <c r="B335" s="578"/>
      <c r="C335" s="572"/>
      <c r="D335" s="39">
        <v>18</v>
      </c>
      <c r="E335" s="39" t="s">
        <v>9063</v>
      </c>
      <c r="F335" s="170">
        <v>318</v>
      </c>
      <c r="G335" s="181">
        <f t="shared" si="42"/>
        <v>63.6</v>
      </c>
      <c r="H335" s="182">
        <f t="shared" si="43"/>
        <v>176.66666666666666</v>
      </c>
      <c r="I335" s="182">
        <f t="shared" si="44"/>
        <v>5.8888888888888886E-2</v>
      </c>
      <c r="J335" s="170" t="s">
        <v>9064</v>
      </c>
      <c r="K335" s="166" t="s">
        <v>9064</v>
      </c>
      <c r="L335" s="166"/>
      <c r="M335" s="167">
        <f>SUM(H318:H342)</f>
        <v>3781.666666666667</v>
      </c>
      <c r="N335" s="52">
        <f t="shared" si="45"/>
        <v>75.63333333333334</v>
      </c>
      <c r="O335" s="53" t="s">
        <v>9065</v>
      </c>
      <c r="P335" s="54" t="s">
        <v>178</v>
      </c>
      <c r="Q335" s="54" t="s">
        <v>8780</v>
      </c>
      <c r="R335" s="54" t="s">
        <v>8781</v>
      </c>
      <c r="S335" s="54"/>
      <c r="T335" s="58"/>
      <c r="U335" s="183">
        <f t="shared" si="46"/>
        <v>0.11777777777777777</v>
      </c>
      <c r="V335" s="168">
        <f>SUM(U318:U342)</f>
        <v>2.5211111111111104</v>
      </c>
      <c r="W335" s="59" t="str">
        <f t="shared" si="47"/>
        <v>2</v>
      </c>
      <c r="X335" s="575"/>
      <c r="Y335" s="60">
        <f t="shared" si="48"/>
        <v>1</v>
      </c>
    </row>
    <row r="336" spans="2:25" ht="18.75" customHeight="1">
      <c r="B336" s="578"/>
      <c r="C336" s="572"/>
      <c r="D336" s="39">
        <v>19</v>
      </c>
      <c r="E336" s="39" t="s">
        <v>9066</v>
      </c>
      <c r="F336" s="170">
        <v>418</v>
      </c>
      <c r="G336" s="181">
        <f t="shared" si="42"/>
        <v>83.6</v>
      </c>
      <c r="H336" s="182">
        <f t="shared" si="43"/>
        <v>232.22222222222223</v>
      </c>
      <c r="I336" s="182">
        <f t="shared" si="44"/>
        <v>7.7407407407407411E-2</v>
      </c>
      <c r="J336" s="170"/>
      <c r="K336" s="166"/>
      <c r="L336" s="166"/>
      <c r="M336" s="167"/>
      <c r="N336" s="52">
        <f t="shared" si="45"/>
        <v>0</v>
      </c>
      <c r="O336" s="53"/>
      <c r="P336" s="54"/>
      <c r="Q336" s="54"/>
      <c r="R336" s="54"/>
      <c r="S336" s="54"/>
      <c r="T336" s="58"/>
      <c r="U336" s="183">
        <f t="shared" si="46"/>
        <v>0.15481481481481482</v>
      </c>
      <c r="V336" s="168"/>
      <c r="W336" s="59" t="str">
        <f t="shared" si="47"/>
        <v>0</v>
      </c>
      <c r="X336" s="575"/>
      <c r="Y336" s="60">
        <f t="shared" si="48"/>
        <v>0</v>
      </c>
    </row>
    <row r="337" spans="2:25" ht="18.75" customHeight="1">
      <c r="B337" s="578"/>
      <c r="C337" s="572"/>
      <c r="D337" s="39">
        <v>20</v>
      </c>
      <c r="E337" s="39" t="s">
        <v>9067</v>
      </c>
      <c r="F337" s="170">
        <v>335</v>
      </c>
      <c r="G337" s="181">
        <f t="shared" si="42"/>
        <v>67</v>
      </c>
      <c r="H337" s="182">
        <f t="shared" si="43"/>
        <v>186.11111111111111</v>
      </c>
      <c r="I337" s="182">
        <f t="shared" si="44"/>
        <v>6.2037037037037036E-2</v>
      </c>
      <c r="J337" s="170"/>
      <c r="K337" s="166"/>
      <c r="L337" s="166"/>
      <c r="M337" s="167"/>
      <c r="N337" s="52">
        <f t="shared" si="45"/>
        <v>0</v>
      </c>
      <c r="O337" s="53"/>
      <c r="P337" s="54"/>
      <c r="Q337" s="54"/>
      <c r="R337" s="54"/>
      <c r="S337" s="54"/>
      <c r="T337" s="58"/>
      <c r="U337" s="183">
        <f t="shared" si="46"/>
        <v>0.12407407407407407</v>
      </c>
      <c r="V337" s="168"/>
      <c r="W337" s="59" t="str">
        <f t="shared" si="47"/>
        <v>0</v>
      </c>
      <c r="X337" s="575"/>
      <c r="Y337" s="60">
        <f t="shared" si="48"/>
        <v>0</v>
      </c>
    </row>
    <row r="338" spans="2:25" ht="18.75" customHeight="1">
      <c r="B338" s="578"/>
      <c r="C338" s="572"/>
      <c r="D338" s="39">
        <v>21</v>
      </c>
      <c r="E338" s="39" t="s">
        <v>9068</v>
      </c>
      <c r="F338" s="170">
        <v>357</v>
      </c>
      <c r="G338" s="181">
        <f t="shared" si="42"/>
        <v>71.400000000000006</v>
      </c>
      <c r="H338" s="182">
        <f t="shared" si="43"/>
        <v>198.33333333333331</v>
      </c>
      <c r="I338" s="182">
        <f t="shared" si="44"/>
        <v>6.6111111111111107E-2</v>
      </c>
      <c r="J338" s="170"/>
      <c r="K338" s="166"/>
      <c r="L338" s="166"/>
      <c r="M338" s="167"/>
      <c r="N338" s="52">
        <f t="shared" si="45"/>
        <v>0</v>
      </c>
      <c r="O338" s="53"/>
      <c r="P338" s="54"/>
      <c r="Q338" s="54"/>
      <c r="R338" s="54"/>
      <c r="S338" s="54"/>
      <c r="T338" s="58"/>
      <c r="U338" s="183">
        <f t="shared" si="46"/>
        <v>0.13222222222222221</v>
      </c>
      <c r="V338" s="168"/>
      <c r="W338" s="59" t="str">
        <f t="shared" si="47"/>
        <v>0</v>
      </c>
      <c r="X338" s="575"/>
      <c r="Y338" s="60">
        <f t="shared" si="48"/>
        <v>0</v>
      </c>
    </row>
    <row r="339" spans="2:25" ht="18.75" customHeight="1">
      <c r="B339" s="578"/>
      <c r="C339" s="572"/>
      <c r="D339" s="39">
        <v>22</v>
      </c>
      <c r="E339" s="39" t="s">
        <v>9069</v>
      </c>
      <c r="F339" s="170">
        <v>235</v>
      </c>
      <c r="G339" s="181">
        <f t="shared" si="42"/>
        <v>47</v>
      </c>
      <c r="H339" s="182">
        <f t="shared" si="43"/>
        <v>130.55555555555554</v>
      </c>
      <c r="I339" s="182">
        <f t="shared" si="44"/>
        <v>4.3518518518518512E-2</v>
      </c>
      <c r="J339" s="170"/>
      <c r="K339" s="166"/>
      <c r="L339" s="166"/>
      <c r="M339" s="167"/>
      <c r="N339" s="52">
        <f t="shared" si="45"/>
        <v>0</v>
      </c>
      <c r="O339" s="53"/>
      <c r="P339" s="54"/>
      <c r="Q339" s="54"/>
      <c r="R339" s="54"/>
      <c r="S339" s="54"/>
      <c r="T339" s="58"/>
      <c r="U339" s="183">
        <f t="shared" si="46"/>
        <v>8.7037037037037024E-2</v>
      </c>
      <c r="V339" s="168"/>
      <c r="W339" s="59" t="str">
        <f t="shared" si="47"/>
        <v>0</v>
      </c>
      <c r="X339" s="575"/>
      <c r="Y339" s="60">
        <f t="shared" si="48"/>
        <v>0</v>
      </c>
    </row>
    <row r="340" spans="2:25" ht="18.75" customHeight="1">
      <c r="B340" s="578"/>
      <c r="C340" s="572"/>
      <c r="D340" s="39">
        <v>23</v>
      </c>
      <c r="E340" s="39" t="s">
        <v>9070</v>
      </c>
      <c r="F340" s="170">
        <v>235</v>
      </c>
      <c r="G340" s="181">
        <f t="shared" si="42"/>
        <v>47</v>
      </c>
      <c r="H340" s="182">
        <f t="shared" si="43"/>
        <v>130.55555555555554</v>
      </c>
      <c r="I340" s="182">
        <f t="shared" si="44"/>
        <v>4.3518518518518512E-2</v>
      </c>
      <c r="J340" s="170"/>
      <c r="K340" s="166"/>
      <c r="L340" s="166"/>
      <c r="M340" s="167"/>
      <c r="N340" s="52">
        <f t="shared" si="45"/>
        <v>0</v>
      </c>
      <c r="O340" s="53"/>
      <c r="P340" s="54"/>
      <c r="Q340" s="54"/>
      <c r="R340" s="54"/>
      <c r="S340" s="54"/>
      <c r="T340" s="58"/>
      <c r="U340" s="183">
        <f t="shared" si="46"/>
        <v>8.7037037037037024E-2</v>
      </c>
      <c r="V340" s="168"/>
      <c r="W340" s="59" t="str">
        <f t="shared" si="47"/>
        <v>0</v>
      </c>
      <c r="X340" s="575"/>
      <c r="Y340" s="60">
        <f t="shared" si="48"/>
        <v>0</v>
      </c>
    </row>
    <row r="341" spans="2:25" ht="18.75" customHeight="1">
      <c r="B341" s="578"/>
      <c r="C341" s="572"/>
      <c r="D341" s="39">
        <v>24</v>
      </c>
      <c r="E341" s="39" t="s">
        <v>9071</v>
      </c>
      <c r="F341" s="170">
        <v>235</v>
      </c>
      <c r="G341" s="181">
        <f t="shared" si="42"/>
        <v>47</v>
      </c>
      <c r="H341" s="182">
        <f t="shared" si="43"/>
        <v>130.55555555555554</v>
      </c>
      <c r="I341" s="182">
        <f t="shared" si="44"/>
        <v>4.3518518518518512E-2</v>
      </c>
      <c r="J341" s="170"/>
      <c r="K341" s="166"/>
      <c r="L341" s="166"/>
      <c r="M341" s="167"/>
      <c r="N341" s="52">
        <f t="shared" si="45"/>
        <v>0</v>
      </c>
      <c r="O341" s="53"/>
      <c r="P341" s="54"/>
      <c r="Q341" s="54"/>
      <c r="R341" s="54"/>
      <c r="S341" s="54"/>
      <c r="T341" s="58"/>
      <c r="U341" s="183">
        <f t="shared" si="46"/>
        <v>8.7037037037037024E-2</v>
      </c>
      <c r="V341" s="168"/>
      <c r="W341" s="59" t="str">
        <f t="shared" si="47"/>
        <v>0</v>
      </c>
      <c r="X341" s="575"/>
      <c r="Y341" s="60">
        <f t="shared" si="48"/>
        <v>0</v>
      </c>
    </row>
    <row r="342" spans="2:25" ht="18.75" customHeight="1">
      <c r="B342" s="578"/>
      <c r="C342" s="572"/>
      <c r="D342" s="39">
        <v>25</v>
      </c>
      <c r="E342" s="39" t="s">
        <v>9072</v>
      </c>
      <c r="F342" s="170">
        <v>315</v>
      </c>
      <c r="G342" s="181">
        <f t="shared" si="42"/>
        <v>63</v>
      </c>
      <c r="H342" s="182">
        <f t="shared" si="43"/>
        <v>175</v>
      </c>
      <c r="I342" s="182">
        <f t="shared" si="44"/>
        <v>5.8333333333333334E-2</v>
      </c>
      <c r="J342" s="170" t="s">
        <v>9073</v>
      </c>
      <c r="K342" s="166"/>
      <c r="L342" s="166"/>
      <c r="M342" s="167"/>
      <c r="N342" s="52">
        <f t="shared" si="45"/>
        <v>0</v>
      </c>
      <c r="O342" s="53"/>
      <c r="P342" s="54"/>
      <c r="Q342" s="54"/>
      <c r="R342" s="54"/>
      <c r="S342" s="54"/>
      <c r="T342" s="58"/>
      <c r="U342" s="183">
        <f t="shared" si="46"/>
        <v>0.11666666666666667</v>
      </c>
      <c r="V342" s="168"/>
      <c r="W342" s="59" t="str">
        <f t="shared" si="47"/>
        <v>0</v>
      </c>
      <c r="X342" s="575"/>
      <c r="Y342" s="60">
        <f t="shared" si="48"/>
        <v>0</v>
      </c>
    </row>
    <row r="343" spans="2:25" ht="18.75" customHeight="1">
      <c r="B343" s="578"/>
      <c r="C343" s="572"/>
      <c r="D343" s="39"/>
      <c r="E343" s="39"/>
      <c r="F343" s="170"/>
      <c r="G343" s="181">
        <f t="shared" si="42"/>
        <v>0</v>
      </c>
      <c r="H343" s="182">
        <f t="shared" si="43"/>
        <v>0</v>
      </c>
      <c r="I343" s="182">
        <f t="shared" si="44"/>
        <v>0</v>
      </c>
      <c r="J343" s="170"/>
      <c r="K343" s="166"/>
      <c r="L343" s="166"/>
      <c r="M343" s="167"/>
      <c r="N343" s="52">
        <f t="shared" si="45"/>
        <v>0</v>
      </c>
      <c r="O343" s="53"/>
      <c r="P343" s="54"/>
      <c r="Q343" s="54"/>
      <c r="R343" s="54"/>
      <c r="S343" s="54"/>
      <c r="T343" s="58"/>
      <c r="U343" s="183">
        <f t="shared" si="46"/>
        <v>0</v>
      </c>
      <c r="V343" s="168"/>
      <c r="W343" s="59" t="str">
        <f t="shared" si="47"/>
        <v>0</v>
      </c>
      <c r="X343" s="575"/>
      <c r="Y343" s="60">
        <f t="shared" si="48"/>
        <v>0</v>
      </c>
    </row>
    <row r="344" spans="2:25" ht="18.75" customHeight="1">
      <c r="B344" s="578"/>
      <c r="C344" s="572"/>
      <c r="D344" s="39">
        <v>1</v>
      </c>
      <c r="E344" s="39" t="s">
        <v>5046</v>
      </c>
      <c r="F344" s="170">
        <v>468</v>
      </c>
      <c r="G344" s="181">
        <f t="shared" si="42"/>
        <v>93.6</v>
      </c>
      <c r="H344" s="182">
        <f t="shared" si="43"/>
        <v>260</v>
      </c>
      <c r="I344" s="182">
        <f t="shared" si="44"/>
        <v>8.666666666666667E-2</v>
      </c>
      <c r="J344" s="170"/>
      <c r="K344" s="166"/>
      <c r="L344" s="166"/>
      <c r="M344" s="167"/>
      <c r="N344" s="52">
        <f t="shared" si="45"/>
        <v>0</v>
      </c>
      <c r="O344" s="53"/>
      <c r="P344" s="54"/>
      <c r="Q344" s="54"/>
      <c r="R344" s="54"/>
      <c r="S344" s="54"/>
      <c r="T344" s="58"/>
      <c r="U344" s="183">
        <f t="shared" si="46"/>
        <v>0.17333333333333334</v>
      </c>
      <c r="V344" s="168"/>
      <c r="W344" s="59" t="str">
        <f t="shared" si="47"/>
        <v>0</v>
      </c>
      <c r="X344" s="575"/>
      <c r="Y344" s="60">
        <f t="shared" si="48"/>
        <v>0</v>
      </c>
    </row>
    <row r="345" spans="2:25" ht="18.75" customHeight="1">
      <c r="B345" s="578"/>
      <c r="C345" s="572"/>
      <c r="D345" s="39">
        <v>2</v>
      </c>
      <c r="E345" s="39" t="s">
        <v>714</v>
      </c>
      <c r="F345" s="170">
        <v>268</v>
      </c>
      <c r="G345" s="181">
        <f t="shared" si="42"/>
        <v>53.6</v>
      </c>
      <c r="H345" s="182">
        <f t="shared" si="43"/>
        <v>148.88888888888889</v>
      </c>
      <c r="I345" s="182">
        <f t="shared" si="44"/>
        <v>4.9629629629629628E-2</v>
      </c>
      <c r="J345" s="170"/>
      <c r="K345" s="166"/>
      <c r="L345" s="166"/>
      <c r="M345" s="167"/>
      <c r="N345" s="52">
        <f t="shared" si="45"/>
        <v>0</v>
      </c>
      <c r="O345" s="53"/>
      <c r="P345" s="54"/>
      <c r="Q345" s="54"/>
      <c r="R345" s="54"/>
      <c r="S345" s="54"/>
      <c r="T345" s="58"/>
      <c r="U345" s="183">
        <f t="shared" si="46"/>
        <v>9.9259259259259255E-2</v>
      </c>
      <c r="V345" s="168"/>
      <c r="W345" s="59" t="str">
        <f t="shared" si="47"/>
        <v>0</v>
      </c>
      <c r="X345" s="575"/>
      <c r="Y345" s="60">
        <f t="shared" si="48"/>
        <v>0</v>
      </c>
    </row>
    <row r="346" spans="2:25" ht="32.25" customHeight="1">
      <c r="B346" s="578"/>
      <c r="C346" s="572"/>
      <c r="D346" s="39">
        <v>3</v>
      </c>
      <c r="E346" s="39" t="s">
        <v>9074</v>
      </c>
      <c r="F346" s="170">
        <v>248</v>
      </c>
      <c r="G346" s="181">
        <f t="shared" si="42"/>
        <v>49.6</v>
      </c>
      <c r="H346" s="182">
        <f t="shared" si="43"/>
        <v>137.77777777777777</v>
      </c>
      <c r="I346" s="182">
        <f t="shared" si="44"/>
        <v>4.5925925925925926E-2</v>
      </c>
      <c r="J346" s="170" t="s">
        <v>9075</v>
      </c>
      <c r="K346" s="166" t="s">
        <v>9075</v>
      </c>
      <c r="L346" s="166"/>
      <c r="M346" s="167">
        <f>SUM(H344:H364)</f>
        <v>2522.2222222222222</v>
      </c>
      <c r="N346" s="52">
        <f t="shared" si="45"/>
        <v>50.444444444444443</v>
      </c>
      <c r="O346" s="53" t="s">
        <v>9076</v>
      </c>
      <c r="P346" s="54" t="s">
        <v>178</v>
      </c>
      <c r="Q346" s="54" t="s">
        <v>8780</v>
      </c>
      <c r="R346" s="54" t="s">
        <v>8781</v>
      </c>
      <c r="S346" s="54"/>
      <c r="T346" s="58"/>
      <c r="U346" s="183">
        <f t="shared" si="46"/>
        <v>9.1851851851851851E-2</v>
      </c>
      <c r="V346" s="168">
        <f>SUM(U344:U364)</f>
        <v>1.6814814814814814</v>
      </c>
      <c r="W346" s="59" t="str">
        <f t="shared" si="47"/>
        <v>2</v>
      </c>
      <c r="X346" s="575"/>
      <c r="Y346" s="60">
        <f t="shared" si="48"/>
        <v>1</v>
      </c>
    </row>
    <row r="347" spans="2:25" ht="18.75" customHeight="1">
      <c r="B347" s="578"/>
      <c r="C347" s="572"/>
      <c r="D347" s="39">
        <v>4</v>
      </c>
      <c r="E347" s="39" t="s">
        <v>977</v>
      </c>
      <c r="F347" s="170">
        <v>268</v>
      </c>
      <c r="G347" s="181">
        <f t="shared" si="42"/>
        <v>53.6</v>
      </c>
      <c r="H347" s="182">
        <f t="shared" si="43"/>
        <v>148.88888888888889</v>
      </c>
      <c r="I347" s="182">
        <f t="shared" si="44"/>
        <v>4.9629629629629628E-2</v>
      </c>
      <c r="J347" s="170"/>
      <c r="K347" s="166"/>
      <c r="L347" s="166"/>
      <c r="M347" s="167"/>
      <c r="N347" s="52">
        <f t="shared" si="45"/>
        <v>0</v>
      </c>
      <c r="O347" s="53"/>
      <c r="P347" s="54"/>
      <c r="Q347" s="54"/>
      <c r="R347" s="54"/>
      <c r="S347" s="54"/>
      <c r="T347" s="58"/>
      <c r="U347" s="183">
        <f t="shared" si="46"/>
        <v>9.9259259259259255E-2</v>
      </c>
      <c r="V347" s="168"/>
      <c r="W347" s="59" t="str">
        <f t="shared" si="47"/>
        <v>0</v>
      </c>
      <c r="X347" s="575"/>
      <c r="Y347" s="60">
        <f t="shared" si="48"/>
        <v>0</v>
      </c>
    </row>
    <row r="348" spans="2:25" ht="18.75" customHeight="1">
      <c r="B348" s="578"/>
      <c r="C348" s="572"/>
      <c r="D348" s="39">
        <v>5</v>
      </c>
      <c r="E348" s="39" t="s">
        <v>9077</v>
      </c>
      <c r="F348" s="170">
        <v>210</v>
      </c>
      <c r="G348" s="181">
        <f t="shared" si="42"/>
        <v>42</v>
      </c>
      <c r="H348" s="182">
        <f t="shared" si="43"/>
        <v>116.66666666666666</v>
      </c>
      <c r="I348" s="182">
        <f t="shared" si="44"/>
        <v>3.8888888888888883E-2</v>
      </c>
      <c r="J348" s="170"/>
      <c r="K348" s="166"/>
      <c r="L348" s="166"/>
      <c r="M348" s="167"/>
      <c r="N348" s="52">
        <f t="shared" si="45"/>
        <v>0</v>
      </c>
      <c r="O348" s="53"/>
      <c r="P348" s="54"/>
      <c r="Q348" s="54"/>
      <c r="R348" s="54"/>
      <c r="S348" s="54"/>
      <c r="T348" s="58"/>
      <c r="U348" s="183">
        <f t="shared" si="46"/>
        <v>7.7777777777777765E-2</v>
      </c>
      <c r="V348" s="168"/>
      <c r="W348" s="59" t="str">
        <f t="shared" si="47"/>
        <v>0</v>
      </c>
      <c r="X348" s="575"/>
      <c r="Y348" s="60">
        <f t="shared" si="48"/>
        <v>0</v>
      </c>
    </row>
    <row r="349" spans="2:25" ht="18.75" customHeight="1">
      <c r="B349" s="578"/>
      <c r="C349" s="572"/>
      <c r="D349" s="39">
        <v>6</v>
      </c>
      <c r="E349" s="39" t="s">
        <v>9078</v>
      </c>
      <c r="F349" s="170">
        <v>205</v>
      </c>
      <c r="G349" s="181">
        <f t="shared" si="42"/>
        <v>41</v>
      </c>
      <c r="H349" s="182">
        <f t="shared" si="43"/>
        <v>113.88888888888889</v>
      </c>
      <c r="I349" s="182">
        <f t="shared" si="44"/>
        <v>3.7962962962962962E-2</v>
      </c>
      <c r="J349" s="170"/>
      <c r="K349" s="166"/>
      <c r="L349" s="166"/>
      <c r="M349" s="167"/>
      <c r="N349" s="52">
        <f t="shared" si="45"/>
        <v>0</v>
      </c>
      <c r="O349" s="53"/>
      <c r="P349" s="54"/>
      <c r="Q349" s="54"/>
      <c r="R349" s="54"/>
      <c r="S349" s="54"/>
      <c r="T349" s="58"/>
      <c r="U349" s="183">
        <f t="shared" si="46"/>
        <v>7.5925925925925924E-2</v>
      </c>
      <c r="V349" s="168"/>
      <c r="W349" s="59" t="str">
        <f t="shared" si="47"/>
        <v>0</v>
      </c>
      <c r="X349" s="575"/>
      <c r="Y349" s="60">
        <f t="shared" si="48"/>
        <v>0</v>
      </c>
    </row>
    <row r="350" spans="2:25" ht="18.75" customHeight="1">
      <c r="B350" s="578"/>
      <c r="C350" s="572"/>
      <c r="D350" s="39">
        <v>7</v>
      </c>
      <c r="E350" s="39" t="s">
        <v>9079</v>
      </c>
      <c r="F350" s="170">
        <v>305</v>
      </c>
      <c r="G350" s="181">
        <f t="shared" si="42"/>
        <v>61</v>
      </c>
      <c r="H350" s="182">
        <f t="shared" si="43"/>
        <v>169.44444444444443</v>
      </c>
      <c r="I350" s="182">
        <f t="shared" si="44"/>
        <v>5.6481481481481473E-2</v>
      </c>
      <c r="J350" s="170"/>
      <c r="K350" s="166"/>
      <c r="L350" s="166"/>
      <c r="M350" s="167"/>
      <c r="N350" s="52">
        <f t="shared" si="45"/>
        <v>0</v>
      </c>
      <c r="O350" s="53"/>
      <c r="P350" s="54"/>
      <c r="Q350" s="54"/>
      <c r="R350" s="54"/>
      <c r="S350" s="54"/>
      <c r="T350" s="58"/>
      <c r="U350" s="183">
        <f t="shared" si="46"/>
        <v>0.11296296296296295</v>
      </c>
      <c r="V350" s="168"/>
      <c r="W350" s="59" t="str">
        <f t="shared" si="47"/>
        <v>0</v>
      </c>
      <c r="X350" s="575"/>
      <c r="Y350" s="60">
        <f t="shared" si="48"/>
        <v>0</v>
      </c>
    </row>
    <row r="351" spans="2:25" ht="18.75" customHeight="1">
      <c r="B351" s="578"/>
      <c r="C351" s="572"/>
      <c r="D351" s="39">
        <v>8</v>
      </c>
      <c r="E351" s="39" t="s">
        <v>9080</v>
      </c>
      <c r="F351" s="170">
        <v>285</v>
      </c>
      <c r="G351" s="181">
        <f t="shared" si="42"/>
        <v>57</v>
      </c>
      <c r="H351" s="182">
        <f t="shared" si="43"/>
        <v>158.33333333333334</v>
      </c>
      <c r="I351" s="182">
        <f t="shared" si="44"/>
        <v>5.2777777777777778E-2</v>
      </c>
      <c r="J351" s="170"/>
      <c r="K351" s="166"/>
      <c r="L351" s="166"/>
      <c r="M351" s="167"/>
      <c r="N351" s="52">
        <f t="shared" si="45"/>
        <v>0</v>
      </c>
      <c r="O351" s="53"/>
      <c r="P351" s="54"/>
      <c r="Q351" s="54"/>
      <c r="R351" s="54"/>
      <c r="S351" s="54"/>
      <c r="T351" s="58"/>
      <c r="U351" s="183">
        <f t="shared" si="46"/>
        <v>0.10555555555555556</v>
      </c>
      <c r="V351" s="168"/>
      <c r="W351" s="59" t="str">
        <f t="shared" si="47"/>
        <v>0</v>
      </c>
      <c r="X351" s="575"/>
      <c r="Y351" s="60">
        <f t="shared" si="48"/>
        <v>0</v>
      </c>
    </row>
    <row r="352" spans="2:25" ht="18.75" customHeight="1">
      <c r="B352" s="578"/>
      <c r="C352" s="572"/>
      <c r="D352" s="39">
        <v>9</v>
      </c>
      <c r="E352" s="39" t="s">
        <v>890</v>
      </c>
      <c r="F352" s="170">
        <v>305</v>
      </c>
      <c r="G352" s="181">
        <f t="shared" si="42"/>
        <v>61</v>
      </c>
      <c r="H352" s="182">
        <f t="shared" si="43"/>
        <v>169.44444444444443</v>
      </c>
      <c r="I352" s="182">
        <f t="shared" si="44"/>
        <v>5.6481481481481473E-2</v>
      </c>
      <c r="J352" s="170"/>
      <c r="K352" s="166"/>
      <c r="L352" s="166"/>
      <c r="M352" s="167"/>
      <c r="N352" s="52">
        <f t="shared" si="45"/>
        <v>0</v>
      </c>
      <c r="O352" s="53"/>
      <c r="P352" s="54"/>
      <c r="Q352" s="54"/>
      <c r="R352" s="54"/>
      <c r="S352" s="54"/>
      <c r="T352" s="58"/>
      <c r="U352" s="183">
        <f t="shared" si="46"/>
        <v>0.11296296296296295</v>
      </c>
      <c r="V352" s="168"/>
      <c r="W352" s="59" t="str">
        <f t="shared" si="47"/>
        <v>0</v>
      </c>
      <c r="X352" s="575"/>
      <c r="Y352" s="60">
        <f t="shared" si="48"/>
        <v>0</v>
      </c>
    </row>
    <row r="353" spans="2:25" ht="18.75" customHeight="1">
      <c r="B353" s="578"/>
      <c r="C353" s="572"/>
      <c r="D353" s="39">
        <v>10</v>
      </c>
      <c r="E353" s="39" t="s">
        <v>9081</v>
      </c>
      <c r="F353" s="170">
        <v>265</v>
      </c>
      <c r="G353" s="181">
        <f t="shared" si="42"/>
        <v>53</v>
      </c>
      <c r="H353" s="182">
        <f t="shared" si="43"/>
        <v>147.22222222222223</v>
      </c>
      <c r="I353" s="182">
        <f t="shared" si="44"/>
        <v>4.9074074074074076E-2</v>
      </c>
      <c r="J353" s="170"/>
      <c r="K353" s="166"/>
      <c r="L353" s="166"/>
      <c r="M353" s="167"/>
      <c r="N353" s="52">
        <f t="shared" si="45"/>
        <v>0</v>
      </c>
      <c r="O353" s="53"/>
      <c r="P353" s="54"/>
      <c r="Q353" s="54"/>
      <c r="R353" s="54"/>
      <c r="S353" s="54"/>
      <c r="T353" s="58"/>
      <c r="U353" s="183">
        <f t="shared" si="46"/>
        <v>9.8148148148148151E-2</v>
      </c>
      <c r="V353" s="168"/>
      <c r="W353" s="59" t="str">
        <f t="shared" si="47"/>
        <v>0</v>
      </c>
      <c r="X353" s="575"/>
      <c r="Y353" s="60">
        <f t="shared" si="48"/>
        <v>0</v>
      </c>
    </row>
    <row r="354" spans="2:25" ht="18.75" customHeight="1">
      <c r="B354" s="578"/>
      <c r="C354" s="572"/>
      <c r="D354" s="39">
        <v>11</v>
      </c>
      <c r="E354" s="39" t="s">
        <v>9082</v>
      </c>
      <c r="F354" s="170">
        <v>195</v>
      </c>
      <c r="G354" s="181">
        <f t="shared" si="42"/>
        <v>39</v>
      </c>
      <c r="H354" s="182">
        <f t="shared" si="43"/>
        <v>108.33333333333333</v>
      </c>
      <c r="I354" s="182">
        <f t="shared" si="44"/>
        <v>3.6111111111111108E-2</v>
      </c>
      <c r="J354" s="170"/>
      <c r="K354" s="166"/>
      <c r="L354" s="166"/>
      <c r="M354" s="167"/>
      <c r="N354" s="52">
        <f t="shared" si="45"/>
        <v>0</v>
      </c>
      <c r="O354" s="53"/>
      <c r="P354" s="54"/>
      <c r="Q354" s="54"/>
      <c r="R354" s="54"/>
      <c r="S354" s="54"/>
      <c r="T354" s="58"/>
      <c r="U354" s="183">
        <f t="shared" si="46"/>
        <v>7.2222222222222215E-2</v>
      </c>
      <c r="V354" s="168"/>
      <c r="W354" s="59" t="str">
        <f t="shared" si="47"/>
        <v>0</v>
      </c>
      <c r="X354" s="575"/>
      <c r="Y354" s="60">
        <f t="shared" si="48"/>
        <v>0</v>
      </c>
    </row>
    <row r="355" spans="2:25" ht="18.75" customHeight="1">
      <c r="B355" s="578"/>
      <c r="C355" s="572"/>
      <c r="D355" s="39">
        <v>12</v>
      </c>
      <c r="E355" s="39" t="s">
        <v>9083</v>
      </c>
      <c r="F355" s="170">
        <v>265</v>
      </c>
      <c r="G355" s="181">
        <f t="shared" si="42"/>
        <v>53</v>
      </c>
      <c r="H355" s="182">
        <f t="shared" si="43"/>
        <v>147.22222222222223</v>
      </c>
      <c r="I355" s="182">
        <f t="shared" si="44"/>
        <v>4.9074074074074076E-2</v>
      </c>
      <c r="J355" s="170"/>
      <c r="K355" s="166"/>
      <c r="L355" s="166"/>
      <c r="M355" s="167"/>
      <c r="N355" s="52">
        <f t="shared" si="45"/>
        <v>0</v>
      </c>
      <c r="O355" s="53"/>
      <c r="P355" s="54"/>
      <c r="Q355" s="54"/>
      <c r="R355" s="54"/>
      <c r="S355" s="54"/>
      <c r="T355" s="58"/>
      <c r="U355" s="183">
        <f t="shared" si="46"/>
        <v>9.8148148148148151E-2</v>
      </c>
      <c r="V355" s="168"/>
      <c r="W355" s="59" t="str">
        <f t="shared" si="47"/>
        <v>0</v>
      </c>
      <c r="X355" s="575"/>
      <c r="Y355" s="60">
        <f t="shared" si="48"/>
        <v>0</v>
      </c>
    </row>
    <row r="356" spans="2:25" ht="18.75" customHeight="1">
      <c r="B356" s="578"/>
      <c r="C356" s="572"/>
      <c r="D356" s="39">
        <v>13</v>
      </c>
      <c r="E356" s="39" t="s">
        <v>1015</v>
      </c>
      <c r="F356" s="170">
        <v>265</v>
      </c>
      <c r="G356" s="181">
        <f t="shared" si="42"/>
        <v>53</v>
      </c>
      <c r="H356" s="182">
        <f t="shared" si="43"/>
        <v>147.22222222222223</v>
      </c>
      <c r="I356" s="182">
        <f t="shared" si="44"/>
        <v>4.9074074074074076E-2</v>
      </c>
      <c r="J356" s="170"/>
      <c r="K356" s="166"/>
      <c r="L356" s="166"/>
      <c r="M356" s="167"/>
      <c r="N356" s="52">
        <f t="shared" si="45"/>
        <v>0</v>
      </c>
      <c r="O356" s="53"/>
      <c r="P356" s="54"/>
      <c r="Q356" s="54"/>
      <c r="R356" s="54"/>
      <c r="S356" s="54"/>
      <c r="T356" s="58"/>
      <c r="U356" s="183">
        <f t="shared" si="46"/>
        <v>9.8148148148148151E-2</v>
      </c>
      <c r="V356" s="168"/>
      <c r="W356" s="59" t="str">
        <f t="shared" si="47"/>
        <v>0</v>
      </c>
      <c r="X356" s="575"/>
      <c r="Y356" s="60">
        <f t="shared" si="48"/>
        <v>0</v>
      </c>
    </row>
    <row r="357" spans="2:25" ht="18.75" customHeight="1">
      <c r="B357" s="578"/>
      <c r="C357" s="572"/>
      <c r="D357" s="39">
        <v>14</v>
      </c>
      <c r="E357" s="39" t="s">
        <v>8852</v>
      </c>
      <c r="F357" s="170">
        <v>134</v>
      </c>
      <c r="G357" s="181">
        <f t="shared" si="42"/>
        <v>26.8</v>
      </c>
      <c r="H357" s="182">
        <f t="shared" si="43"/>
        <v>74.444444444444443</v>
      </c>
      <c r="I357" s="182">
        <f t="shared" si="44"/>
        <v>2.4814814814814814E-2</v>
      </c>
      <c r="J357" s="170"/>
      <c r="K357" s="166"/>
      <c r="L357" s="166"/>
      <c r="M357" s="167"/>
      <c r="N357" s="52">
        <f t="shared" si="45"/>
        <v>0</v>
      </c>
      <c r="O357" s="53"/>
      <c r="P357" s="54"/>
      <c r="Q357" s="54"/>
      <c r="R357" s="54"/>
      <c r="S357" s="54"/>
      <c r="T357" s="58"/>
      <c r="U357" s="183">
        <f t="shared" si="46"/>
        <v>4.9629629629629628E-2</v>
      </c>
      <c r="V357" s="168"/>
      <c r="W357" s="59" t="str">
        <f t="shared" si="47"/>
        <v>0</v>
      </c>
      <c r="X357" s="575"/>
      <c r="Y357" s="60">
        <f t="shared" si="48"/>
        <v>0</v>
      </c>
    </row>
    <row r="358" spans="2:25" ht="18.75" customHeight="1">
      <c r="B358" s="578"/>
      <c r="C358" s="572"/>
      <c r="D358" s="39">
        <v>15</v>
      </c>
      <c r="E358" s="39" t="s">
        <v>9084</v>
      </c>
      <c r="F358" s="170">
        <v>134</v>
      </c>
      <c r="G358" s="181">
        <f t="shared" si="42"/>
        <v>26.8</v>
      </c>
      <c r="H358" s="182">
        <f t="shared" si="43"/>
        <v>74.444444444444443</v>
      </c>
      <c r="I358" s="182">
        <f t="shared" si="44"/>
        <v>2.4814814814814814E-2</v>
      </c>
      <c r="J358" s="170"/>
      <c r="K358" s="166"/>
      <c r="L358" s="166"/>
      <c r="M358" s="167"/>
      <c r="N358" s="52">
        <f t="shared" si="45"/>
        <v>0</v>
      </c>
      <c r="O358" s="53"/>
      <c r="P358" s="54"/>
      <c r="Q358" s="54"/>
      <c r="R358" s="54"/>
      <c r="S358" s="54"/>
      <c r="T358" s="58"/>
      <c r="U358" s="183">
        <f t="shared" si="46"/>
        <v>4.9629629629629628E-2</v>
      </c>
      <c r="V358" s="168"/>
      <c r="W358" s="59" t="str">
        <f t="shared" si="47"/>
        <v>0</v>
      </c>
      <c r="X358" s="575"/>
      <c r="Y358" s="60">
        <f t="shared" si="48"/>
        <v>0</v>
      </c>
    </row>
    <row r="359" spans="2:25" ht="18.75" customHeight="1">
      <c r="B359" s="578"/>
      <c r="C359" s="572"/>
      <c r="D359" s="39">
        <v>16</v>
      </c>
      <c r="E359" s="39" t="s">
        <v>9085</v>
      </c>
      <c r="F359" s="170">
        <v>69</v>
      </c>
      <c r="G359" s="181">
        <f t="shared" si="42"/>
        <v>13.8</v>
      </c>
      <c r="H359" s="182">
        <f t="shared" si="43"/>
        <v>38.333333333333336</v>
      </c>
      <c r="I359" s="182">
        <f t="shared" si="44"/>
        <v>1.2777777777777779E-2</v>
      </c>
      <c r="J359" s="170"/>
      <c r="K359" s="166"/>
      <c r="L359" s="166"/>
      <c r="M359" s="167"/>
      <c r="N359" s="52">
        <f t="shared" si="45"/>
        <v>0</v>
      </c>
      <c r="O359" s="53"/>
      <c r="P359" s="54"/>
      <c r="Q359" s="54"/>
      <c r="R359" s="54"/>
      <c r="S359" s="54"/>
      <c r="T359" s="58"/>
      <c r="U359" s="183">
        <f t="shared" si="46"/>
        <v>2.5555555555555557E-2</v>
      </c>
      <c r="V359" s="168"/>
      <c r="W359" s="59" t="str">
        <f t="shared" si="47"/>
        <v>0</v>
      </c>
      <c r="X359" s="575"/>
      <c r="Y359" s="60">
        <f t="shared" si="48"/>
        <v>0</v>
      </c>
    </row>
    <row r="360" spans="2:25" ht="18.75" customHeight="1">
      <c r="B360" s="578"/>
      <c r="C360" s="572"/>
      <c r="D360" s="39">
        <v>17</v>
      </c>
      <c r="E360" s="39" t="s">
        <v>9086</v>
      </c>
      <c r="F360" s="170">
        <v>114</v>
      </c>
      <c r="G360" s="181">
        <f t="shared" si="42"/>
        <v>22.8</v>
      </c>
      <c r="H360" s="182">
        <f t="shared" si="43"/>
        <v>63.333333333333329</v>
      </c>
      <c r="I360" s="182">
        <f t="shared" si="44"/>
        <v>2.1111111111111108E-2</v>
      </c>
      <c r="J360" s="170"/>
      <c r="K360" s="166"/>
      <c r="L360" s="166"/>
      <c r="M360" s="167"/>
      <c r="N360" s="52">
        <f t="shared" si="45"/>
        <v>0</v>
      </c>
      <c r="O360" s="53"/>
      <c r="P360" s="54"/>
      <c r="Q360" s="54"/>
      <c r="R360" s="54"/>
      <c r="S360" s="54"/>
      <c r="T360" s="58"/>
      <c r="U360" s="183">
        <f t="shared" si="46"/>
        <v>4.2222222222222217E-2</v>
      </c>
      <c r="V360" s="168"/>
      <c r="W360" s="59" t="str">
        <f t="shared" si="47"/>
        <v>0</v>
      </c>
      <c r="X360" s="575"/>
      <c r="Y360" s="60">
        <f t="shared" si="48"/>
        <v>0</v>
      </c>
    </row>
    <row r="361" spans="2:25" ht="18.75" customHeight="1">
      <c r="B361" s="578"/>
      <c r="C361" s="572"/>
      <c r="D361" s="39">
        <v>18</v>
      </c>
      <c r="E361" s="39" t="s">
        <v>163</v>
      </c>
      <c r="F361" s="170">
        <v>109</v>
      </c>
      <c r="G361" s="181">
        <f t="shared" si="42"/>
        <v>21.8</v>
      </c>
      <c r="H361" s="182">
        <f t="shared" si="43"/>
        <v>60.555555555555557</v>
      </c>
      <c r="I361" s="182">
        <f t="shared" si="44"/>
        <v>2.0185185185185184E-2</v>
      </c>
      <c r="J361" s="170"/>
      <c r="K361" s="166"/>
      <c r="L361" s="166"/>
      <c r="M361" s="167"/>
      <c r="N361" s="52">
        <f t="shared" si="45"/>
        <v>0</v>
      </c>
      <c r="O361" s="53"/>
      <c r="P361" s="54"/>
      <c r="Q361" s="54"/>
      <c r="R361" s="54"/>
      <c r="S361" s="54"/>
      <c r="T361" s="58"/>
      <c r="U361" s="183">
        <f t="shared" si="46"/>
        <v>4.0370370370370369E-2</v>
      </c>
      <c r="V361" s="168"/>
      <c r="W361" s="59" t="str">
        <f t="shared" si="47"/>
        <v>0</v>
      </c>
      <c r="X361" s="575"/>
      <c r="Y361" s="60">
        <f t="shared" si="48"/>
        <v>0</v>
      </c>
    </row>
    <row r="362" spans="2:25" ht="18.75" customHeight="1">
      <c r="B362" s="578"/>
      <c r="C362" s="572"/>
      <c r="D362" s="39">
        <v>19</v>
      </c>
      <c r="E362" s="39" t="s">
        <v>9087</v>
      </c>
      <c r="F362" s="170">
        <v>109</v>
      </c>
      <c r="G362" s="181">
        <f t="shared" si="42"/>
        <v>21.8</v>
      </c>
      <c r="H362" s="182">
        <f t="shared" si="43"/>
        <v>60.555555555555557</v>
      </c>
      <c r="I362" s="182">
        <f t="shared" si="44"/>
        <v>2.0185185185185184E-2</v>
      </c>
      <c r="J362" s="170"/>
      <c r="K362" s="166"/>
      <c r="L362" s="166"/>
      <c r="M362" s="167"/>
      <c r="N362" s="52">
        <f t="shared" si="45"/>
        <v>0</v>
      </c>
      <c r="O362" s="53"/>
      <c r="P362" s="54"/>
      <c r="Q362" s="54"/>
      <c r="R362" s="54"/>
      <c r="S362" s="54"/>
      <c r="T362" s="58"/>
      <c r="U362" s="183">
        <f t="shared" si="46"/>
        <v>4.0370370370370369E-2</v>
      </c>
      <c r="V362" s="168"/>
      <c r="W362" s="59" t="str">
        <f t="shared" si="47"/>
        <v>0</v>
      </c>
      <c r="X362" s="575"/>
      <c r="Y362" s="60">
        <f t="shared" si="48"/>
        <v>0</v>
      </c>
    </row>
    <row r="363" spans="2:25" ht="18.75" customHeight="1">
      <c r="B363" s="578"/>
      <c r="C363" s="572"/>
      <c r="D363" s="39">
        <v>20</v>
      </c>
      <c r="E363" s="39" t="s">
        <v>9088</v>
      </c>
      <c r="F363" s="170">
        <v>135</v>
      </c>
      <c r="G363" s="181">
        <f t="shared" si="42"/>
        <v>27</v>
      </c>
      <c r="H363" s="182">
        <f t="shared" si="43"/>
        <v>75</v>
      </c>
      <c r="I363" s="182">
        <f t="shared" si="44"/>
        <v>2.5000000000000001E-2</v>
      </c>
      <c r="J363" s="170"/>
      <c r="K363" s="166"/>
      <c r="L363" s="166"/>
      <c r="M363" s="167"/>
      <c r="N363" s="52">
        <f t="shared" si="45"/>
        <v>0</v>
      </c>
      <c r="O363" s="53"/>
      <c r="P363" s="54"/>
      <c r="Q363" s="54"/>
      <c r="R363" s="54"/>
      <c r="S363" s="54"/>
      <c r="T363" s="58"/>
      <c r="U363" s="183">
        <f t="shared" si="46"/>
        <v>0.05</v>
      </c>
      <c r="V363" s="168"/>
      <c r="W363" s="59" t="str">
        <f t="shared" si="47"/>
        <v>0</v>
      </c>
      <c r="X363" s="575"/>
      <c r="Y363" s="60">
        <f t="shared" si="48"/>
        <v>0</v>
      </c>
    </row>
    <row r="364" spans="2:25" ht="18.75" customHeight="1">
      <c r="B364" s="578"/>
      <c r="C364" s="572"/>
      <c r="D364" s="39">
        <v>21</v>
      </c>
      <c r="E364" s="39" t="s">
        <v>9089</v>
      </c>
      <c r="F364" s="170">
        <v>184</v>
      </c>
      <c r="G364" s="181">
        <f t="shared" si="42"/>
        <v>36.799999999999997</v>
      </c>
      <c r="H364" s="182">
        <f t="shared" si="43"/>
        <v>102.22222222222221</v>
      </c>
      <c r="I364" s="182">
        <f t="shared" si="44"/>
        <v>3.4074074074074069E-2</v>
      </c>
      <c r="J364" s="170"/>
      <c r="K364" s="166"/>
      <c r="L364" s="166"/>
      <c r="M364" s="167"/>
      <c r="N364" s="52">
        <f t="shared" si="45"/>
        <v>0</v>
      </c>
      <c r="O364" s="53"/>
      <c r="P364" s="54"/>
      <c r="Q364" s="54"/>
      <c r="R364" s="54"/>
      <c r="S364" s="54"/>
      <c r="T364" s="58"/>
      <c r="U364" s="183">
        <f t="shared" si="46"/>
        <v>6.8148148148148138E-2</v>
      </c>
      <c r="V364" s="168"/>
      <c r="W364" s="59" t="str">
        <f t="shared" si="47"/>
        <v>0</v>
      </c>
      <c r="X364" s="575"/>
      <c r="Y364" s="60">
        <f t="shared" si="48"/>
        <v>0</v>
      </c>
    </row>
    <row r="365" spans="2:25" ht="18.75" customHeight="1">
      <c r="B365" s="578"/>
      <c r="C365" s="572"/>
      <c r="D365" s="39"/>
      <c r="E365" s="39"/>
      <c r="F365" s="170"/>
      <c r="G365" s="181">
        <f t="shared" si="42"/>
        <v>0</v>
      </c>
      <c r="H365" s="182">
        <f t="shared" si="43"/>
        <v>0</v>
      </c>
      <c r="I365" s="182">
        <f t="shared" si="44"/>
        <v>0</v>
      </c>
      <c r="J365" s="170"/>
      <c r="K365" s="166"/>
      <c r="L365" s="166"/>
      <c r="M365" s="167"/>
      <c r="N365" s="52">
        <f t="shared" si="45"/>
        <v>0</v>
      </c>
      <c r="O365" s="53"/>
      <c r="P365" s="54"/>
      <c r="Q365" s="54"/>
      <c r="R365" s="54"/>
      <c r="S365" s="54"/>
      <c r="T365" s="58"/>
      <c r="U365" s="183">
        <f t="shared" si="46"/>
        <v>0</v>
      </c>
      <c r="V365" s="168"/>
      <c r="W365" s="59" t="str">
        <f t="shared" si="47"/>
        <v>0</v>
      </c>
      <c r="X365" s="575"/>
      <c r="Y365" s="60">
        <f t="shared" si="48"/>
        <v>0</v>
      </c>
    </row>
    <row r="366" spans="2:25" ht="18.75" customHeight="1">
      <c r="B366" s="578"/>
      <c r="C366" s="572"/>
      <c r="D366" s="39">
        <v>1</v>
      </c>
      <c r="E366" s="39" t="s">
        <v>9090</v>
      </c>
      <c r="F366" s="170">
        <v>385</v>
      </c>
      <c r="G366" s="181">
        <f t="shared" si="42"/>
        <v>77</v>
      </c>
      <c r="H366" s="182">
        <f t="shared" si="43"/>
        <v>213.88888888888889</v>
      </c>
      <c r="I366" s="182">
        <f t="shared" si="44"/>
        <v>7.1296296296296302E-2</v>
      </c>
      <c r="J366" s="170"/>
      <c r="K366" s="166"/>
      <c r="L366" s="166"/>
      <c r="M366" s="167"/>
      <c r="N366" s="52">
        <f t="shared" si="45"/>
        <v>0</v>
      </c>
      <c r="O366" s="53"/>
      <c r="P366" s="54"/>
      <c r="Q366" s="54"/>
      <c r="R366" s="54"/>
      <c r="S366" s="54"/>
      <c r="T366" s="58"/>
      <c r="U366" s="183">
        <f t="shared" si="46"/>
        <v>0.1425925925925926</v>
      </c>
      <c r="V366" s="168"/>
      <c r="W366" s="59" t="str">
        <f t="shared" si="47"/>
        <v>0</v>
      </c>
      <c r="X366" s="575"/>
      <c r="Y366" s="60">
        <f t="shared" si="48"/>
        <v>0</v>
      </c>
    </row>
    <row r="367" spans="2:25" ht="18.75" customHeight="1">
      <c r="B367" s="578"/>
      <c r="C367" s="572"/>
      <c r="D367" s="39">
        <v>2</v>
      </c>
      <c r="E367" s="39" t="s">
        <v>9091</v>
      </c>
      <c r="F367" s="170">
        <v>535</v>
      </c>
      <c r="G367" s="181">
        <f t="shared" si="42"/>
        <v>107</v>
      </c>
      <c r="H367" s="182">
        <f t="shared" si="43"/>
        <v>297.22222222222223</v>
      </c>
      <c r="I367" s="182">
        <f t="shared" si="44"/>
        <v>9.9074074074074078E-2</v>
      </c>
      <c r="J367" s="170"/>
      <c r="K367" s="166"/>
      <c r="L367" s="166"/>
      <c r="M367" s="167"/>
      <c r="N367" s="52">
        <f t="shared" si="45"/>
        <v>0</v>
      </c>
      <c r="O367" s="53"/>
      <c r="P367" s="54"/>
      <c r="Q367" s="54"/>
      <c r="R367" s="54"/>
      <c r="S367" s="54"/>
      <c r="T367" s="58"/>
      <c r="U367" s="183">
        <f t="shared" si="46"/>
        <v>0.19814814814814816</v>
      </c>
      <c r="V367" s="168"/>
      <c r="W367" s="59" t="str">
        <f t="shared" si="47"/>
        <v>0</v>
      </c>
      <c r="X367" s="575"/>
      <c r="Y367" s="60">
        <f t="shared" si="48"/>
        <v>0</v>
      </c>
    </row>
    <row r="368" spans="2:25" ht="18.75" customHeight="1">
      <c r="B368" s="578"/>
      <c r="C368" s="572"/>
      <c r="D368" s="39">
        <v>3</v>
      </c>
      <c r="E368" s="39" t="s">
        <v>9092</v>
      </c>
      <c r="F368" s="170">
        <v>435</v>
      </c>
      <c r="G368" s="181">
        <f t="shared" si="42"/>
        <v>87</v>
      </c>
      <c r="H368" s="182">
        <f t="shared" si="43"/>
        <v>241.66666666666666</v>
      </c>
      <c r="I368" s="182">
        <f t="shared" si="44"/>
        <v>8.0555555555555547E-2</v>
      </c>
      <c r="J368" s="170"/>
      <c r="K368" s="166"/>
      <c r="L368" s="166"/>
      <c r="M368" s="167"/>
      <c r="N368" s="52">
        <f t="shared" si="45"/>
        <v>0</v>
      </c>
      <c r="O368" s="53"/>
      <c r="P368" s="54"/>
      <c r="Q368" s="54"/>
      <c r="R368" s="54"/>
      <c r="S368" s="54"/>
      <c r="T368" s="58"/>
      <c r="U368" s="183">
        <f t="shared" si="46"/>
        <v>0.16111111111111109</v>
      </c>
      <c r="V368" s="168"/>
      <c r="W368" s="59" t="str">
        <f t="shared" si="47"/>
        <v>0</v>
      </c>
      <c r="X368" s="575"/>
      <c r="Y368" s="60">
        <f t="shared" si="48"/>
        <v>0</v>
      </c>
    </row>
    <row r="369" spans="2:25" ht="18.75" customHeight="1">
      <c r="B369" s="578"/>
      <c r="C369" s="572"/>
      <c r="D369" s="39">
        <v>4</v>
      </c>
      <c r="E369" s="39" t="s">
        <v>9093</v>
      </c>
      <c r="F369" s="170">
        <v>335</v>
      </c>
      <c r="G369" s="181">
        <f t="shared" si="42"/>
        <v>67</v>
      </c>
      <c r="H369" s="182">
        <f t="shared" si="43"/>
        <v>186.11111111111111</v>
      </c>
      <c r="I369" s="182">
        <f t="shared" si="44"/>
        <v>6.2037037037037036E-2</v>
      </c>
      <c r="J369" s="170"/>
      <c r="K369" s="166"/>
      <c r="L369" s="166"/>
      <c r="M369" s="167"/>
      <c r="N369" s="52">
        <f t="shared" si="45"/>
        <v>0</v>
      </c>
      <c r="O369" s="53"/>
      <c r="P369" s="54"/>
      <c r="Q369" s="54"/>
      <c r="R369" s="54"/>
      <c r="S369" s="54"/>
      <c r="T369" s="58"/>
      <c r="U369" s="183">
        <f t="shared" si="46"/>
        <v>0.12407407407407407</v>
      </c>
      <c r="V369" s="168"/>
      <c r="W369" s="59" t="str">
        <f t="shared" si="47"/>
        <v>0</v>
      </c>
      <c r="X369" s="575"/>
      <c r="Y369" s="60">
        <f t="shared" si="48"/>
        <v>0</v>
      </c>
    </row>
    <row r="370" spans="2:25" ht="29.25" customHeight="1">
      <c r="B370" s="578"/>
      <c r="C370" s="572"/>
      <c r="D370" s="39">
        <v>5</v>
      </c>
      <c r="E370" s="39" t="s">
        <v>9094</v>
      </c>
      <c r="F370" s="170">
        <v>560</v>
      </c>
      <c r="G370" s="181">
        <f t="shared" si="42"/>
        <v>112</v>
      </c>
      <c r="H370" s="182">
        <f t="shared" si="43"/>
        <v>311.11111111111109</v>
      </c>
      <c r="I370" s="182">
        <f t="shared" si="44"/>
        <v>0.1037037037037037</v>
      </c>
      <c r="J370" s="170"/>
      <c r="K370" s="166" t="s">
        <v>9095</v>
      </c>
      <c r="L370" s="166"/>
      <c r="M370" s="167">
        <f>SUM(H366:H388)</f>
        <v>3446.666666666667</v>
      </c>
      <c r="N370" s="52">
        <f t="shared" si="45"/>
        <v>68.933333333333337</v>
      </c>
      <c r="O370" s="53" t="s">
        <v>9065</v>
      </c>
      <c r="P370" s="54" t="s">
        <v>178</v>
      </c>
      <c r="Q370" s="54" t="s">
        <v>8780</v>
      </c>
      <c r="R370" s="54" t="s">
        <v>8781</v>
      </c>
      <c r="S370" s="54"/>
      <c r="T370" s="58"/>
      <c r="U370" s="183">
        <f t="shared" si="46"/>
        <v>0.2074074074074074</v>
      </c>
      <c r="V370" s="168">
        <f>SUM(U366:U388)</f>
        <v>2.2977777777777777</v>
      </c>
      <c r="W370" s="59" t="str">
        <f t="shared" si="47"/>
        <v>2</v>
      </c>
      <c r="X370" s="575"/>
      <c r="Y370" s="60">
        <f t="shared" si="48"/>
        <v>1</v>
      </c>
    </row>
    <row r="371" spans="2:25" ht="18.75" customHeight="1">
      <c r="B371" s="578"/>
      <c r="C371" s="572"/>
      <c r="D371" s="39">
        <v>6</v>
      </c>
      <c r="E371" s="39" t="s">
        <v>9096</v>
      </c>
      <c r="F371" s="170">
        <v>162</v>
      </c>
      <c r="G371" s="181">
        <f t="shared" si="42"/>
        <v>32.4</v>
      </c>
      <c r="H371" s="182">
        <f t="shared" si="43"/>
        <v>90</v>
      </c>
      <c r="I371" s="182">
        <f t="shared" si="44"/>
        <v>0.03</v>
      </c>
      <c r="J371" s="170"/>
      <c r="K371" s="166"/>
      <c r="L371" s="166"/>
      <c r="M371" s="167"/>
      <c r="N371" s="52">
        <f t="shared" si="45"/>
        <v>0</v>
      </c>
      <c r="O371" s="53"/>
      <c r="P371" s="54"/>
      <c r="Q371" s="54"/>
      <c r="R371" s="54"/>
      <c r="S371" s="54"/>
      <c r="T371" s="58"/>
      <c r="U371" s="183">
        <f t="shared" si="46"/>
        <v>0.06</v>
      </c>
      <c r="V371" s="168"/>
      <c r="W371" s="59" t="str">
        <f t="shared" si="47"/>
        <v>0</v>
      </c>
      <c r="X371" s="575"/>
      <c r="Y371" s="60">
        <f t="shared" si="48"/>
        <v>0</v>
      </c>
    </row>
    <row r="372" spans="2:25" ht="18.75" customHeight="1">
      <c r="B372" s="578"/>
      <c r="C372" s="572"/>
      <c r="D372" s="39">
        <v>7</v>
      </c>
      <c r="E372" s="39" t="s">
        <v>9097</v>
      </c>
      <c r="F372" s="170">
        <v>312</v>
      </c>
      <c r="G372" s="181">
        <f t="shared" si="42"/>
        <v>62.4</v>
      </c>
      <c r="H372" s="182">
        <f t="shared" si="43"/>
        <v>173.33333333333334</v>
      </c>
      <c r="I372" s="182">
        <f t="shared" si="44"/>
        <v>5.7777777777777782E-2</v>
      </c>
      <c r="J372" s="170"/>
      <c r="K372" s="166"/>
      <c r="L372" s="166"/>
      <c r="M372" s="167"/>
      <c r="N372" s="52">
        <f t="shared" si="45"/>
        <v>0</v>
      </c>
      <c r="O372" s="53"/>
      <c r="P372" s="54"/>
      <c r="Q372" s="54"/>
      <c r="R372" s="54"/>
      <c r="S372" s="54"/>
      <c r="T372" s="58"/>
      <c r="U372" s="183">
        <f t="shared" si="46"/>
        <v>0.11555555555555556</v>
      </c>
      <c r="V372" s="168"/>
      <c r="W372" s="59" t="str">
        <f t="shared" si="47"/>
        <v>0</v>
      </c>
      <c r="X372" s="575"/>
      <c r="Y372" s="60">
        <f t="shared" si="48"/>
        <v>0</v>
      </c>
    </row>
    <row r="373" spans="2:25" ht="18.75" customHeight="1">
      <c r="B373" s="578"/>
      <c r="C373" s="572"/>
      <c r="D373" s="39">
        <v>8</v>
      </c>
      <c r="E373" s="39" t="s">
        <v>9098</v>
      </c>
      <c r="F373" s="170">
        <v>312</v>
      </c>
      <c r="G373" s="181">
        <f t="shared" si="42"/>
        <v>62.4</v>
      </c>
      <c r="H373" s="182">
        <f t="shared" si="43"/>
        <v>173.33333333333334</v>
      </c>
      <c r="I373" s="182">
        <f t="shared" si="44"/>
        <v>5.7777777777777782E-2</v>
      </c>
      <c r="J373" s="170"/>
      <c r="K373" s="166"/>
      <c r="L373" s="166"/>
      <c r="M373" s="167"/>
      <c r="N373" s="52">
        <f t="shared" si="45"/>
        <v>0</v>
      </c>
      <c r="O373" s="53"/>
      <c r="P373" s="54"/>
      <c r="Q373" s="54"/>
      <c r="R373" s="54"/>
      <c r="S373" s="54"/>
      <c r="T373" s="58"/>
      <c r="U373" s="183">
        <f t="shared" si="46"/>
        <v>0.11555555555555556</v>
      </c>
      <c r="V373" s="168"/>
      <c r="W373" s="59" t="str">
        <f t="shared" si="47"/>
        <v>0</v>
      </c>
      <c r="X373" s="575"/>
      <c r="Y373" s="60">
        <f t="shared" si="48"/>
        <v>0</v>
      </c>
    </row>
    <row r="374" spans="2:25" ht="18.75" customHeight="1">
      <c r="B374" s="578"/>
      <c r="C374" s="572"/>
      <c r="D374" s="39">
        <v>9</v>
      </c>
      <c r="E374" s="39" t="s">
        <v>9099</v>
      </c>
      <c r="F374" s="170">
        <v>262</v>
      </c>
      <c r="G374" s="181">
        <f t="shared" si="42"/>
        <v>52.4</v>
      </c>
      <c r="H374" s="182">
        <f t="shared" si="43"/>
        <v>145.55555555555554</v>
      </c>
      <c r="I374" s="182">
        <f t="shared" si="44"/>
        <v>4.8518518518518516E-2</v>
      </c>
      <c r="J374" s="170"/>
      <c r="K374" s="166"/>
      <c r="L374" s="166"/>
      <c r="M374" s="167"/>
      <c r="N374" s="52">
        <f t="shared" si="45"/>
        <v>0</v>
      </c>
      <c r="O374" s="53"/>
      <c r="P374" s="54"/>
      <c r="Q374" s="54"/>
      <c r="R374" s="54"/>
      <c r="S374" s="54"/>
      <c r="T374" s="58"/>
      <c r="U374" s="183">
        <f t="shared" si="46"/>
        <v>9.7037037037037033E-2</v>
      </c>
      <c r="V374" s="168"/>
      <c r="W374" s="59" t="str">
        <f t="shared" si="47"/>
        <v>0</v>
      </c>
      <c r="X374" s="575"/>
      <c r="Y374" s="60">
        <f t="shared" si="48"/>
        <v>0</v>
      </c>
    </row>
    <row r="375" spans="2:25" ht="18.75" customHeight="1">
      <c r="B375" s="578"/>
      <c r="C375" s="572"/>
      <c r="D375" s="39">
        <v>10</v>
      </c>
      <c r="E375" s="39" t="s">
        <v>9100</v>
      </c>
      <c r="F375" s="170">
        <v>312</v>
      </c>
      <c r="G375" s="181">
        <f t="shared" si="42"/>
        <v>62.4</v>
      </c>
      <c r="H375" s="182">
        <f t="shared" si="43"/>
        <v>173.33333333333334</v>
      </c>
      <c r="I375" s="182">
        <f t="shared" si="44"/>
        <v>5.7777777777777782E-2</v>
      </c>
      <c r="J375" s="170"/>
      <c r="K375" s="166"/>
      <c r="L375" s="166"/>
      <c r="M375" s="167"/>
      <c r="N375" s="52">
        <f t="shared" si="45"/>
        <v>0</v>
      </c>
      <c r="O375" s="53"/>
      <c r="P375" s="54"/>
      <c r="Q375" s="54"/>
      <c r="R375" s="54"/>
      <c r="S375" s="54"/>
      <c r="T375" s="58"/>
      <c r="U375" s="183">
        <f t="shared" si="46"/>
        <v>0.11555555555555556</v>
      </c>
      <c r="V375" s="168"/>
      <c r="W375" s="59" t="str">
        <f t="shared" si="47"/>
        <v>0</v>
      </c>
      <c r="X375" s="575"/>
      <c r="Y375" s="60">
        <f t="shared" si="48"/>
        <v>0</v>
      </c>
    </row>
    <row r="376" spans="2:25" ht="18.75" customHeight="1">
      <c r="B376" s="578"/>
      <c r="C376" s="572"/>
      <c r="D376" s="39">
        <v>11</v>
      </c>
      <c r="E376" s="39" t="s">
        <v>9101</v>
      </c>
      <c r="F376" s="170">
        <v>212</v>
      </c>
      <c r="G376" s="181">
        <f t="shared" si="42"/>
        <v>42.4</v>
      </c>
      <c r="H376" s="182">
        <f t="shared" si="43"/>
        <v>117.77777777777777</v>
      </c>
      <c r="I376" s="182">
        <f t="shared" si="44"/>
        <v>3.9259259259259258E-2</v>
      </c>
      <c r="J376" s="170"/>
      <c r="K376" s="166"/>
      <c r="L376" s="166"/>
      <c r="M376" s="167"/>
      <c r="N376" s="52">
        <f t="shared" si="45"/>
        <v>0</v>
      </c>
      <c r="O376" s="53"/>
      <c r="P376" s="54"/>
      <c r="Q376" s="54"/>
      <c r="R376" s="54"/>
      <c r="S376" s="54"/>
      <c r="T376" s="58"/>
      <c r="U376" s="183">
        <f t="shared" si="46"/>
        <v>7.8518518518518515E-2</v>
      </c>
      <c r="V376" s="168"/>
      <c r="W376" s="59" t="str">
        <f t="shared" si="47"/>
        <v>0</v>
      </c>
      <c r="X376" s="575"/>
      <c r="Y376" s="60">
        <f t="shared" si="48"/>
        <v>0</v>
      </c>
    </row>
    <row r="377" spans="2:25" ht="18.75" customHeight="1">
      <c r="B377" s="578"/>
      <c r="C377" s="572"/>
      <c r="D377" s="39">
        <v>12</v>
      </c>
      <c r="E377" s="39" t="s">
        <v>9102</v>
      </c>
      <c r="F377" s="170">
        <v>162</v>
      </c>
      <c r="G377" s="181">
        <f t="shared" si="42"/>
        <v>32.4</v>
      </c>
      <c r="H377" s="182">
        <f t="shared" si="43"/>
        <v>90</v>
      </c>
      <c r="I377" s="182">
        <f t="shared" si="44"/>
        <v>0.03</v>
      </c>
      <c r="J377" s="170"/>
      <c r="K377" s="166"/>
      <c r="L377" s="166"/>
      <c r="M377" s="167"/>
      <c r="N377" s="52">
        <f t="shared" si="45"/>
        <v>0</v>
      </c>
      <c r="O377" s="53"/>
      <c r="P377" s="54"/>
      <c r="Q377" s="54"/>
      <c r="R377" s="54"/>
      <c r="S377" s="54"/>
      <c r="T377" s="58"/>
      <c r="U377" s="183">
        <f t="shared" si="46"/>
        <v>0.06</v>
      </c>
      <c r="V377" s="168"/>
      <c r="W377" s="59" t="str">
        <f t="shared" si="47"/>
        <v>0</v>
      </c>
      <c r="X377" s="575"/>
      <c r="Y377" s="60">
        <f t="shared" si="48"/>
        <v>0</v>
      </c>
    </row>
    <row r="378" spans="2:25" ht="18.75" customHeight="1">
      <c r="B378" s="578"/>
      <c r="C378" s="572"/>
      <c r="D378" s="39">
        <v>13</v>
      </c>
      <c r="E378" s="39" t="s">
        <v>9103</v>
      </c>
      <c r="F378" s="170">
        <v>167</v>
      </c>
      <c r="G378" s="181">
        <f t="shared" si="42"/>
        <v>33.4</v>
      </c>
      <c r="H378" s="182">
        <f t="shared" si="43"/>
        <v>92.777777777777771</v>
      </c>
      <c r="I378" s="182">
        <f t="shared" si="44"/>
        <v>3.0925925925925923E-2</v>
      </c>
      <c r="J378" s="170"/>
      <c r="K378" s="166"/>
      <c r="L378" s="166"/>
      <c r="M378" s="167"/>
      <c r="N378" s="52">
        <f t="shared" si="45"/>
        <v>0</v>
      </c>
      <c r="O378" s="53"/>
      <c r="P378" s="54"/>
      <c r="Q378" s="54"/>
      <c r="R378" s="54"/>
      <c r="S378" s="54"/>
      <c r="T378" s="58"/>
      <c r="U378" s="183">
        <f t="shared" si="46"/>
        <v>6.1851851851851845E-2</v>
      </c>
      <c r="V378" s="168"/>
      <c r="W378" s="59" t="str">
        <f t="shared" si="47"/>
        <v>0</v>
      </c>
      <c r="X378" s="575"/>
      <c r="Y378" s="60">
        <f t="shared" si="48"/>
        <v>0</v>
      </c>
    </row>
    <row r="379" spans="2:25" ht="18.75" customHeight="1">
      <c r="B379" s="578"/>
      <c r="C379" s="572"/>
      <c r="D379" s="39">
        <v>14</v>
      </c>
      <c r="E379" s="39" t="s">
        <v>9104</v>
      </c>
      <c r="F379" s="170">
        <v>267</v>
      </c>
      <c r="G379" s="181">
        <f t="shared" si="42"/>
        <v>53.4</v>
      </c>
      <c r="H379" s="182">
        <f t="shared" si="43"/>
        <v>148.33333333333334</v>
      </c>
      <c r="I379" s="182">
        <f t="shared" si="44"/>
        <v>4.9444444444444451E-2</v>
      </c>
      <c r="J379" s="170"/>
      <c r="K379" s="166"/>
      <c r="L379" s="166"/>
      <c r="M379" s="167"/>
      <c r="N379" s="52">
        <f t="shared" si="45"/>
        <v>0</v>
      </c>
      <c r="O379" s="53"/>
      <c r="P379" s="54"/>
      <c r="Q379" s="54"/>
      <c r="R379" s="54"/>
      <c r="S379" s="54"/>
      <c r="T379" s="58"/>
      <c r="U379" s="183">
        <f t="shared" si="46"/>
        <v>9.8888888888888901E-2</v>
      </c>
      <c r="V379" s="168"/>
      <c r="W379" s="59" t="str">
        <f t="shared" si="47"/>
        <v>0</v>
      </c>
      <c r="X379" s="575"/>
      <c r="Y379" s="60">
        <f t="shared" si="48"/>
        <v>0</v>
      </c>
    </row>
    <row r="380" spans="2:25" ht="18.75" customHeight="1">
      <c r="B380" s="578"/>
      <c r="C380" s="572"/>
      <c r="D380" s="39">
        <v>15</v>
      </c>
      <c r="E380" s="39" t="s">
        <v>9105</v>
      </c>
      <c r="F380" s="170">
        <v>100</v>
      </c>
      <c r="G380" s="181">
        <f t="shared" si="42"/>
        <v>20</v>
      </c>
      <c r="H380" s="182">
        <f t="shared" si="43"/>
        <v>55.555555555555557</v>
      </c>
      <c r="I380" s="182">
        <f t="shared" si="44"/>
        <v>1.8518518518518517E-2</v>
      </c>
      <c r="J380" s="170"/>
      <c r="K380" s="166"/>
      <c r="L380" s="166"/>
      <c r="M380" s="171"/>
      <c r="N380" s="52">
        <f t="shared" si="45"/>
        <v>0</v>
      </c>
      <c r="O380" s="53"/>
      <c r="P380" s="54"/>
      <c r="Q380" s="54"/>
      <c r="R380" s="54"/>
      <c r="S380" s="54"/>
      <c r="T380" s="58"/>
      <c r="U380" s="183">
        <f t="shared" si="46"/>
        <v>3.7037037037037035E-2</v>
      </c>
      <c r="V380" s="168"/>
      <c r="W380" s="59" t="str">
        <f t="shared" si="47"/>
        <v>0</v>
      </c>
      <c r="X380" s="575"/>
      <c r="Y380" s="60">
        <f t="shared" si="48"/>
        <v>0</v>
      </c>
    </row>
    <row r="381" spans="2:25" ht="18.75" customHeight="1">
      <c r="B381" s="578"/>
      <c r="C381" s="572"/>
      <c r="D381" s="39">
        <v>16</v>
      </c>
      <c r="E381" s="39" t="s">
        <v>9106</v>
      </c>
      <c r="F381" s="170">
        <v>517</v>
      </c>
      <c r="G381" s="181">
        <f t="shared" si="42"/>
        <v>103.4</v>
      </c>
      <c r="H381" s="182">
        <f t="shared" si="43"/>
        <v>287.22222222222223</v>
      </c>
      <c r="I381" s="182">
        <f t="shared" si="44"/>
        <v>9.5740740740740737E-2</v>
      </c>
      <c r="J381" s="170"/>
      <c r="K381" s="166"/>
      <c r="L381" s="166"/>
      <c r="M381" s="171"/>
      <c r="N381" s="52">
        <f t="shared" si="45"/>
        <v>0</v>
      </c>
      <c r="O381" s="53"/>
      <c r="P381" s="54"/>
      <c r="Q381" s="54"/>
      <c r="R381" s="54"/>
      <c r="S381" s="54"/>
      <c r="T381" s="58"/>
      <c r="U381" s="183">
        <f t="shared" si="46"/>
        <v>0.19148148148148147</v>
      </c>
      <c r="V381" s="168"/>
      <c r="W381" s="59" t="str">
        <f t="shared" si="47"/>
        <v>0</v>
      </c>
      <c r="X381" s="575"/>
      <c r="Y381" s="60">
        <f t="shared" si="48"/>
        <v>0</v>
      </c>
    </row>
    <row r="382" spans="2:25" ht="18.75" customHeight="1">
      <c r="B382" s="578"/>
      <c r="C382" s="572"/>
      <c r="D382" s="39">
        <v>17</v>
      </c>
      <c r="E382" s="39" t="s">
        <v>9107</v>
      </c>
      <c r="F382" s="170">
        <v>87</v>
      </c>
      <c r="G382" s="181">
        <f t="shared" ref="G382:G390" si="49">F382/$G$15</f>
        <v>17.399999999999999</v>
      </c>
      <c r="H382" s="182">
        <f t="shared" ref="H382:H389" si="50">F382/$H$15</f>
        <v>48.333333333333329</v>
      </c>
      <c r="I382" s="182">
        <f t="shared" ref="I382:I389" si="51">H382/$I$15</f>
        <v>1.6111111111111111E-2</v>
      </c>
      <c r="J382" s="170"/>
      <c r="K382" s="166"/>
      <c r="L382" s="166"/>
      <c r="M382" s="171"/>
      <c r="N382" s="52">
        <f t="shared" si="45"/>
        <v>0</v>
      </c>
      <c r="O382" s="53"/>
      <c r="P382" s="54"/>
      <c r="Q382" s="54"/>
      <c r="R382" s="54"/>
      <c r="S382" s="54"/>
      <c r="T382" s="58"/>
      <c r="U382" s="183">
        <f t="shared" ref="U382:U389" si="52">H382/$U$15</f>
        <v>3.2222222222222222E-2</v>
      </c>
      <c r="V382" s="168"/>
      <c r="W382" s="59" t="str">
        <f t="shared" ref="W382:W390" si="53">IF(V382&lt;1,"0",IF(V382&lt;5,"2",IF(V382&gt;=5,"6")))</f>
        <v>0</v>
      </c>
      <c r="X382" s="575"/>
      <c r="Y382" s="60">
        <f t="shared" ref="Y382:Y390" si="54">W382/2</f>
        <v>0</v>
      </c>
    </row>
    <row r="383" spans="2:25" ht="18.75" customHeight="1">
      <c r="B383" s="578"/>
      <c r="C383" s="572"/>
      <c r="D383" s="39">
        <v>18</v>
      </c>
      <c r="E383" s="39" t="s">
        <v>9108</v>
      </c>
      <c r="F383" s="170">
        <v>162</v>
      </c>
      <c r="G383" s="181">
        <f t="shared" si="49"/>
        <v>32.4</v>
      </c>
      <c r="H383" s="182">
        <f t="shared" si="50"/>
        <v>90</v>
      </c>
      <c r="I383" s="182">
        <f t="shared" si="51"/>
        <v>0.03</v>
      </c>
      <c r="J383" s="170"/>
      <c r="K383" s="166"/>
      <c r="L383" s="166"/>
      <c r="M383" s="171"/>
      <c r="N383" s="52">
        <f t="shared" si="45"/>
        <v>0</v>
      </c>
      <c r="O383" s="53"/>
      <c r="P383" s="54"/>
      <c r="Q383" s="54"/>
      <c r="R383" s="54"/>
      <c r="S383" s="54"/>
      <c r="T383" s="58"/>
      <c r="U383" s="183">
        <f t="shared" si="52"/>
        <v>0.06</v>
      </c>
      <c r="V383" s="168"/>
      <c r="W383" s="59" t="str">
        <f t="shared" si="53"/>
        <v>0</v>
      </c>
      <c r="X383" s="575"/>
      <c r="Y383" s="60">
        <f t="shared" si="54"/>
        <v>0</v>
      </c>
    </row>
    <row r="384" spans="2:25" ht="18.75" customHeight="1">
      <c r="B384" s="578"/>
      <c r="C384" s="572"/>
      <c r="D384" s="39">
        <v>19</v>
      </c>
      <c r="E384" s="39" t="s">
        <v>9109</v>
      </c>
      <c r="F384" s="170">
        <v>162</v>
      </c>
      <c r="G384" s="181">
        <f t="shared" si="49"/>
        <v>32.4</v>
      </c>
      <c r="H384" s="182">
        <f t="shared" si="50"/>
        <v>90</v>
      </c>
      <c r="I384" s="182">
        <f t="shared" si="51"/>
        <v>0.03</v>
      </c>
      <c r="J384" s="170"/>
      <c r="K384" s="166"/>
      <c r="L384" s="166"/>
      <c r="M384" s="171"/>
      <c r="N384" s="52">
        <f t="shared" si="45"/>
        <v>0</v>
      </c>
      <c r="O384" s="53"/>
      <c r="P384" s="54"/>
      <c r="Q384" s="54"/>
      <c r="R384" s="54"/>
      <c r="S384" s="54"/>
      <c r="T384" s="58"/>
      <c r="U384" s="183">
        <f t="shared" si="52"/>
        <v>0.06</v>
      </c>
      <c r="V384" s="168"/>
      <c r="W384" s="59" t="str">
        <f t="shared" si="53"/>
        <v>0</v>
      </c>
      <c r="X384" s="575"/>
      <c r="Y384" s="60">
        <f t="shared" si="54"/>
        <v>0</v>
      </c>
    </row>
    <row r="385" spans="2:25" ht="18.75" customHeight="1">
      <c r="B385" s="578"/>
      <c r="C385" s="572"/>
      <c r="D385" s="39">
        <v>20</v>
      </c>
      <c r="E385" s="39" t="s">
        <v>9110</v>
      </c>
      <c r="F385" s="170">
        <v>212</v>
      </c>
      <c r="G385" s="181">
        <f t="shared" si="49"/>
        <v>42.4</v>
      </c>
      <c r="H385" s="182">
        <f t="shared" si="50"/>
        <v>117.77777777777777</v>
      </c>
      <c r="I385" s="182">
        <f t="shared" si="51"/>
        <v>3.9259259259259258E-2</v>
      </c>
      <c r="J385" s="170"/>
      <c r="K385" s="166"/>
      <c r="L385" s="166"/>
      <c r="M385" s="171"/>
      <c r="N385" s="52">
        <f t="shared" si="45"/>
        <v>0</v>
      </c>
      <c r="O385" s="53"/>
      <c r="P385" s="54"/>
      <c r="Q385" s="54"/>
      <c r="R385" s="54"/>
      <c r="S385" s="54"/>
      <c r="T385" s="58"/>
      <c r="U385" s="183">
        <f t="shared" si="52"/>
        <v>7.8518518518518515E-2</v>
      </c>
      <c r="V385" s="168"/>
      <c r="W385" s="59" t="str">
        <f t="shared" si="53"/>
        <v>0</v>
      </c>
      <c r="X385" s="575"/>
      <c r="Y385" s="60">
        <f t="shared" si="54"/>
        <v>0</v>
      </c>
    </row>
    <row r="386" spans="2:25" ht="18.75" customHeight="1">
      <c r="B386" s="578"/>
      <c r="C386" s="572"/>
      <c r="D386" s="39">
        <v>21</v>
      </c>
      <c r="E386" s="39" t="s">
        <v>9111</v>
      </c>
      <c r="F386" s="170">
        <v>162</v>
      </c>
      <c r="G386" s="181">
        <f t="shared" si="49"/>
        <v>32.4</v>
      </c>
      <c r="H386" s="182">
        <f t="shared" si="50"/>
        <v>90</v>
      </c>
      <c r="I386" s="182">
        <f t="shared" si="51"/>
        <v>0.03</v>
      </c>
      <c r="J386" s="170"/>
      <c r="K386" s="166"/>
      <c r="L386" s="166"/>
      <c r="M386" s="171"/>
      <c r="N386" s="52">
        <f t="shared" si="45"/>
        <v>0</v>
      </c>
      <c r="O386" s="53"/>
      <c r="P386" s="54"/>
      <c r="Q386" s="54"/>
      <c r="R386" s="54"/>
      <c r="S386" s="54"/>
      <c r="T386" s="58"/>
      <c r="U386" s="183">
        <f t="shared" si="52"/>
        <v>0.06</v>
      </c>
      <c r="V386" s="168"/>
      <c r="W386" s="59" t="str">
        <f t="shared" si="53"/>
        <v>0</v>
      </c>
      <c r="X386" s="575"/>
      <c r="Y386" s="60">
        <f t="shared" si="54"/>
        <v>0</v>
      </c>
    </row>
    <row r="387" spans="2:25" ht="18.75" customHeight="1">
      <c r="B387" s="578"/>
      <c r="C387" s="572"/>
      <c r="D387" s="39">
        <v>22</v>
      </c>
      <c r="E387" s="39" t="s">
        <v>9112</v>
      </c>
      <c r="F387" s="170">
        <v>172</v>
      </c>
      <c r="G387" s="181">
        <f t="shared" si="49"/>
        <v>34.4</v>
      </c>
      <c r="H387" s="182">
        <f t="shared" si="50"/>
        <v>95.555555555555557</v>
      </c>
      <c r="I387" s="182">
        <f t="shared" si="51"/>
        <v>3.1851851851851853E-2</v>
      </c>
      <c r="J387" s="170"/>
      <c r="K387" s="166"/>
      <c r="L387" s="166"/>
      <c r="M387" s="171"/>
      <c r="N387" s="52">
        <f t="shared" si="45"/>
        <v>0</v>
      </c>
      <c r="O387" s="53"/>
      <c r="P387" s="54"/>
      <c r="Q387" s="54"/>
      <c r="R387" s="54"/>
      <c r="S387" s="54"/>
      <c r="T387" s="58"/>
      <c r="U387" s="183">
        <f t="shared" si="52"/>
        <v>6.3703703703703707E-2</v>
      </c>
      <c r="V387" s="168"/>
      <c r="W387" s="59" t="str">
        <f t="shared" si="53"/>
        <v>0</v>
      </c>
      <c r="X387" s="575"/>
      <c r="Y387" s="60">
        <f t="shared" si="54"/>
        <v>0</v>
      </c>
    </row>
    <row r="388" spans="2:25" ht="18.75" customHeight="1">
      <c r="B388" s="578"/>
      <c r="C388" s="572"/>
      <c r="D388" s="39">
        <v>23</v>
      </c>
      <c r="E388" s="39" t="s">
        <v>9113</v>
      </c>
      <c r="F388" s="170">
        <v>212</v>
      </c>
      <c r="G388" s="181">
        <f t="shared" si="49"/>
        <v>42.4</v>
      </c>
      <c r="H388" s="182">
        <f t="shared" si="50"/>
        <v>117.77777777777777</v>
      </c>
      <c r="I388" s="182">
        <f t="shared" si="51"/>
        <v>3.9259259259259258E-2</v>
      </c>
      <c r="J388" s="170"/>
      <c r="K388" s="166"/>
      <c r="L388" s="166"/>
      <c r="M388" s="171"/>
      <c r="N388" s="52">
        <f t="shared" si="45"/>
        <v>0</v>
      </c>
      <c r="O388" s="53"/>
      <c r="P388" s="54"/>
      <c r="Q388" s="54"/>
      <c r="R388" s="54"/>
      <c r="S388" s="54"/>
      <c r="T388" s="58"/>
      <c r="U388" s="183">
        <f t="shared" si="52"/>
        <v>7.8518518518518515E-2</v>
      </c>
      <c r="V388" s="168"/>
      <c r="W388" s="59" t="str">
        <f t="shared" si="53"/>
        <v>0</v>
      </c>
      <c r="X388" s="575"/>
      <c r="Y388" s="60">
        <f t="shared" si="54"/>
        <v>0</v>
      </c>
    </row>
    <row r="389" spans="2:25" ht="18.75" customHeight="1">
      <c r="B389" s="578"/>
      <c r="C389" s="572"/>
      <c r="D389" s="39"/>
      <c r="E389" s="39"/>
      <c r="F389" s="170"/>
      <c r="G389" s="181">
        <f t="shared" si="49"/>
        <v>0</v>
      </c>
      <c r="H389" s="182">
        <f t="shared" si="50"/>
        <v>0</v>
      </c>
      <c r="I389" s="182">
        <f t="shared" si="51"/>
        <v>0</v>
      </c>
      <c r="J389" s="170"/>
      <c r="K389" s="166"/>
      <c r="L389" s="166"/>
      <c r="M389" s="171"/>
      <c r="N389" s="52">
        <f t="shared" si="45"/>
        <v>0</v>
      </c>
      <c r="O389" s="53"/>
      <c r="P389" s="54"/>
      <c r="Q389" s="54"/>
      <c r="R389" s="54"/>
      <c r="S389" s="54"/>
      <c r="T389" s="58"/>
      <c r="U389" s="183">
        <f t="shared" si="52"/>
        <v>0</v>
      </c>
      <c r="V389" s="168"/>
      <c r="W389" s="59" t="str">
        <f t="shared" si="53"/>
        <v>0</v>
      </c>
      <c r="X389" s="575"/>
      <c r="Y389" s="60">
        <f t="shared" si="54"/>
        <v>0</v>
      </c>
    </row>
    <row r="390" spans="2:25" ht="18.75" customHeight="1">
      <c r="B390" s="579"/>
      <c r="C390" s="573"/>
      <c r="D390" s="39"/>
      <c r="E390" s="39"/>
      <c r="F390" s="170"/>
      <c r="G390" s="181">
        <f t="shared" si="49"/>
        <v>0</v>
      </c>
      <c r="H390" s="182">
        <f>F390/$H$15</f>
        <v>0</v>
      </c>
      <c r="I390" s="182">
        <f>H390/$I$15</f>
        <v>0</v>
      </c>
      <c r="J390" s="170"/>
      <c r="K390" s="166"/>
      <c r="L390" s="166"/>
      <c r="M390" s="171"/>
      <c r="N390" s="52">
        <f t="shared" ref="N390" si="55">M390/$N$15</f>
        <v>0</v>
      </c>
      <c r="O390" s="40"/>
      <c r="P390" s="40"/>
      <c r="Q390" s="40"/>
      <c r="R390" s="40"/>
      <c r="S390" s="40"/>
      <c r="T390" s="58"/>
      <c r="U390" s="183">
        <f>H390/$U$15</f>
        <v>0</v>
      </c>
      <c r="V390" s="168"/>
      <c r="W390" s="59" t="str">
        <f t="shared" si="53"/>
        <v>0</v>
      </c>
      <c r="X390" s="576"/>
      <c r="Y390" s="60">
        <f t="shared" si="54"/>
        <v>0</v>
      </c>
    </row>
    <row r="391" spans="2:25">
      <c r="B391" s="41"/>
      <c r="C391" s="172" t="s">
        <v>111</v>
      </c>
      <c r="D391" s="154"/>
      <c r="E391" s="173">
        <f>COUNTA(E318:E390)</f>
        <v>69</v>
      </c>
      <c r="F391" s="173">
        <f>SUM(F318:F390)</f>
        <v>17551</v>
      </c>
      <c r="G391" s="173">
        <f>SUM(G318:G390)</f>
        <v>3510.2000000000025</v>
      </c>
      <c r="H391" s="173">
        <f>SUM(H318:H390)</f>
        <v>9750.5555555555547</v>
      </c>
      <c r="I391" s="173">
        <f>SUM(I318:I390)</f>
        <v>3.2501851851851846</v>
      </c>
      <c r="J391" s="173">
        <f>COUNTA(J318:J390)</f>
        <v>3</v>
      </c>
      <c r="K391" s="173">
        <f>COUNTA(K318:K390)</f>
        <v>3</v>
      </c>
      <c r="L391" s="173">
        <f>COUNTA(L318:L390)</f>
        <v>0</v>
      </c>
      <c r="M391" s="173">
        <f>SUM(M318:M390)</f>
        <v>9750.5555555555547</v>
      </c>
      <c r="N391" s="173">
        <f>SUM(N318:N390)</f>
        <v>195.01111111111112</v>
      </c>
      <c r="O391" s="174"/>
      <c r="P391" s="175">
        <f>COUNTIF(P318:P390, "YES")</f>
        <v>0</v>
      </c>
      <c r="Q391" s="174"/>
      <c r="R391" s="174"/>
      <c r="S391" s="174"/>
      <c r="T391" s="174"/>
      <c r="U391" s="173">
        <f>SUM(U318:U390)</f>
        <v>6.5003703703703692</v>
      </c>
      <c r="V391" s="173">
        <f>SUM(V318:V390)</f>
        <v>6.5003703703703692</v>
      </c>
      <c r="W391" s="173">
        <f t="array" ref="W391">SUM(ABS(W318:W390))</f>
        <v>6</v>
      </c>
      <c r="X391" s="175" t="str">
        <f>IF(X318&lt;0.2, "0", IF(X318&lt;=2, "2", IF(X318&gt;2, ROUND(X318,0))))</f>
        <v>2</v>
      </c>
      <c r="Y391" s="173">
        <f>SUM(Y318:Y390)</f>
        <v>3</v>
      </c>
    </row>
    <row r="392" spans="2:25" ht="18.75" customHeight="1">
      <c r="B392" s="577">
        <v>8</v>
      </c>
      <c r="C392" s="571" t="s">
        <v>9114</v>
      </c>
      <c r="D392" s="39">
        <v>1</v>
      </c>
      <c r="E392" s="39" t="s">
        <v>9115</v>
      </c>
      <c r="F392" s="170">
        <v>40</v>
      </c>
      <c r="G392" s="181">
        <f t="shared" ref="G392:G440" si="56">F392/$G$15</f>
        <v>8</v>
      </c>
      <c r="H392" s="182">
        <f t="shared" ref="H392:H439" si="57">F392/$H$15</f>
        <v>22.222222222222221</v>
      </c>
      <c r="I392" s="182">
        <f t="shared" ref="I392:I439" si="58">H392/$I$15</f>
        <v>7.4074074074074068E-3</v>
      </c>
      <c r="J392" s="170"/>
      <c r="K392" s="166"/>
      <c r="L392" s="166"/>
      <c r="M392" s="167"/>
      <c r="N392" s="52">
        <f>M392/$N$15</f>
        <v>0</v>
      </c>
      <c r="O392" s="53"/>
      <c r="P392" s="54"/>
      <c r="Q392" s="54"/>
      <c r="R392" s="54"/>
      <c r="S392" s="54"/>
      <c r="T392" s="58"/>
      <c r="U392" s="183">
        <f t="shared" ref="U392:U439" si="59">H392/$U$15</f>
        <v>1.4814814814814814E-2</v>
      </c>
      <c r="V392" s="168"/>
      <c r="W392" s="59" t="str">
        <f t="shared" ref="W392:W440" si="60">IF(V392&lt;1,"0",IF(V392&lt;5,"2",IF(V392&gt;=5,"6")))</f>
        <v>0</v>
      </c>
      <c r="X392" s="574">
        <f>K441/$X$15</f>
        <v>0.66666666666666663</v>
      </c>
      <c r="Y392" s="60">
        <f t="shared" ref="Y392:Y440" si="61">W392/2</f>
        <v>0</v>
      </c>
    </row>
    <row r="393" spans="2:25" ht="18.75" customHeight="1">
      <c r="B393" s="578"/>
      <c r="C393" s="572"/>
      <c r="D393" s="39">
        <v>2</v>
      </c>
      <c r="E393" s="39" t="s">
        <v>9116</v>
      </c>
      <c r="F393" s="170">
        <v>800</v>
      </c>
      <c r="G393" s="181">
        <f t="shared" si="56"/>
        <v>160</v>
      </c>
      <c r="H393" s="182">
        <f t="shared" si="57"/>
        <v>444.44444444444446</v>
      </c>
      <c r="I393" s="182">
        <f t="shared" si="58"/>
        <v>0.14814814814814814</v>
      </c>
      <c r="J393" s="170" t="s">
        <v>9117</v>
      </c>
      <c r="K393" s="166" t="s">
        <v>9117</v>
      </c>
      <c r="L393" s="166"/>
      <c r="M393" s="167">
        <f>SUM(H392:H418)</f>
        <v>3545.5555555555557</v>
      </c>
      <c r="N393" s="52">
        <f t="shared" ref="N393:N440" si="62">M393/$N$15</f>
        <v>70.911111111111111</v>
      </c>
      <c r="O393" s="53" t="s">
        <v>9118</v>
      </c>
      <c r="P393" s="54" t="s">
        <v>178</v>
      </c>
      <c r="Q393" s="54" t="s">
        <v>8780</v>
      </c>
      <c r="R393" s="54" t="s">
        <v>8781</v>
      </c>
      <c r="S393" s="54"/>
      <c r="T393" s="58"/>
      <c r="U393" s="183">
        <f t="shared" si="59"/>
        <v>0.29629629629629628</v>
      </c>
      <c r="V393" s="168">
        <f>SUM(U392:U418)</f>
        <v>2.363703703703703</v>
      </c>
      <c r="W393" s="59" t="str">
        <f t="shared" si="60"/>
        <v>2</v>
      </c>
      <c r="X393" s="575"/>
      <c r="Y393" s="60">
        <f t="shared" si="61"/>
        <v>1</v>
      </c>
    </row>
    <row r="394" spans="2:25" ht="18.75" customHeight="1">
      <c r="B394" s="578"/>
      <c r="C394" s="572"/>
      <c r="D394" s="39">
        <v>3</v>
      </c>
      <c r="E394" s="39" t="s">
        <v>9119</v>
      </c>
      <c r="F394" s="170">
        <v>600</v>
      </c>
      <c r="G394" s="181">
        <f t="shared" si="56"/>
        <v>120</v>
      </c>
      <c r="H394" s="182">
        <f t="shared" si="57"/>
        <v>333.33333333333331</v>
      </c>
      <c r="I394" s="182">
        <f t="shared" si="58"/>
        <v>0.1111111111111111</v>
      </c>
      <c r="J394" s="170"/>
      <c r="K394" s="166"/>
      <c r="L394" s="166"/>
      <c r="M394" s="167"/>
      <c r="N394" s="52">
        <f t="shared" si="62"/>
        <v>0</v>
      </c>
      <c r="O394" s="53"/>
      <c r="P394" s="54"/>
      <c r="Q394" s="54"/>
      <c r="R394" s="54"/>
      <c r="S394" s="54"/>
      <c r="T394" s="58"/>
      <c r="U394" s="183">
        <f t="shared" si="59"/>
        <v>0.22222222222222221</v>
      </c>
      <c r="V394" s="168"/>
      <c r="W394" s="59" t="str">
        <f t="shared" si="60"/>
        <v>0</v>
      </c>
      <c r="X394" s="575"/>
      <c r="Y394" s="60">
        <f t="shared" si="61"/>
        <v>0</v>
      </c>
    </row>
    <row r="395" spans="2:25" ht="18.75" customHeight="1">
      <c r="B395" s="578"/>
      <c r="C395" s="572"/>
      <c r="D395" s="39">
        <v>4</v>
      </c>
      <c r="E395" s="39" t="s">
        <v>975</v>
      </c>
      <c r="F395" s="170">
        <v>200</v>
      </c>
      <c r="G395" s="181">
        <f t="shared" si="56"/>
        <v>40</v>
      </c>
      <c r="H395" s="182">
        <f t="shared" si="57"/>
        <v>111.11111111111111</v>
      </c>
      <c r="I395" s="182">
        <f t="shared" si="58"/>
        <v>3.7037037037037035E-2</v>
      </c>
      <c r="J395" s="170"/>
      <c r="K395" s="166"/>
      <c r="L395" s="166"/>
      <c r="M395" s="167"/>
      <c r="N395" s="52">
        <f t="shared" si="62"/>
        <v>0</v>
      </c>
      <c r="O395" s="53"/>
      <c r="P395" s="54"/>
      <c r="Q395" s="54"/>
      <c r="R395" s="54"/>
      <c r="S395" s="54"/>
      <c r="T395" s="58"/>
      <c r="U395" s="183">
        <f t="shared" si="59"/>
        <v>7.407407407407407E-2</v>
      </c>
      <c r="V395" s="168"/>
      <c r="W395" s="59" t="str">
        <f t="shared" si="60"/>
        <v>0</v>
      </c>
      <c r="X395" s="575"/>
      <c r="Y395" s="60">
        <f t="shared" si="61"/>
        <v>0</v>
      </c>
    </row>
    <row r="396" spans="2:25" ht="18.75" customHeight="1">
      <c r="B396" s="578"/>
      <c r="C396" s="572"/>
      <c r="D396" s="39">
        <v>5</v>
      </c>
      <c r="E396" s="39" t="s">
        <v>5050</v>
      </c>
      <c r="F396" s="170">
        <v>50</v>
      </c>
      <c r="G396" s="181">
        <f t="shared" si="56"/>
        <v>10</v>
      </c>
      <c r="H396" s="182">
        <f t="shared" si="57"/>
        <v>27.777777777777779</v>
      </c>
      <c r="I396" s="182">
        <f t="shared" si="58"/>
        <v>9.2592592592592587E-3</v>
      </c>
      <c r="J396" s="170"/>
      <c r="K396" s="166"/>
      <c r="L396" s="166"/>
      <c r="M396" s="167"/>
      <c r="N396" s="52">
        <f t="shared" si="62"/>
        <v>0</v>
      </c>
      <c r="O396" s="53"/>
      <c r="P396" s="54"/>
      <c r="Q396" s="54"/>
      <c r="R396" s="54"/>
      <c r="S396" s="54"/>
      <c r="T396" s="58"/>
      <c r="U396" s="183">
        <f t="shared" si="59"/>
        <v>1.8518518518518517E-2</v>
      </c>
      <c r="V396" s="168"/>
      <c r="W396" s="59" t="str">
        <f t="shared" si="60"/>
        <v>0</v>
      </c>
      <c r="X396" s="575"/>
      <c r="Y396" s="60">
        <f t="shared" si="61"/>
        <v>0</v>
      </c>
    </row>
    <row r="397" spans="2:25" ht="18.75" customHeight="1">
      <c r="B397" s="578"/>
      <c r="C397" s="572"/>
      <c r="D397" s="39">
        <v>6</v>
      </c>
      <c r="E397" s="39" t="s">
        <v>9120</v>
      </c>
      <c r="F397" s="170">
        <v>200</v>
      </c>
      <c r="G397" s="181">
        <f t="shared" si="56"/>
        <v>40</v>
      </c>
      <c r="H397" s="182">
        <f t="shared" si="57"/>
        <v>111.11111111111111</v>
      </c>
      <c r="I397" s="182">
        <f t="shared" si="58"/>
        <v>3.7037037037037035E-2</v>
      </c>
      <c r="J397" s="170"/>
      <c r="K397" s="166"/>
      <c r="L397" s="166"/>
      <c r="M397" s="167"/>
      <c r="N397" s="52">
        <f t="shared" si="62"/>
        <v>0</v>
      </c>
      <c r="O397" s="53"/>
      <c r="P397" s="54"/>
      <c r="Q397" s="54"/>
      <c r="R397" s="54"/>
      <c r="S397" s="54"/>
      <c r="T397" s="58"/>
      <c r="U397" s="183">
        <f t="shared" si="59"/>
        <v>7.407407407407407E-2</v>
      </c>
      <c r="V397" s="168"/>
      <c r="W397" s="59" t="str">
        <f t="shared" si="60"/>
        <v>0</v>
      </c>
      <c r="X397" s="575"/>
      <c r="Y397" s="60">
        <f t="shared" si="61"/>
        <v>0</v>
      </c>
    </row>
    <row r="398" spans="2:25" ht="18.75" customHeight="1">
      <c r="B398" s="578"/>
      <c r="C398" s="572"/>
      <c r="D398" s="39">
        <v>7</v>
      </c>
      <c r="E398" s="39" t="s">
        <v>9121</v>
      </c>
      <c r="F398" s="170">
        <v>62</v>
      </c>
      <c r="G398" s="181">
        <f t="shared" si="56"/>
        <v>12.4</v>
      </c>
      <c r="H398" s="182">
        <f t="shared" si="57"/>
        <v>34.444444444444443</v>
      </c>
      <c r="I398" s="182">
        <f t="shared" si="58"/>
        <v>1.1481481481481481E-2</v>
      </c>
      <c r="J398" s="170"/>
      <c r="K398" s="166"/>
      <c r="L398" s="166"/>
      <c r="M398" s="167"/>
      <c r="N398" s="52">
        <f t="shared" si="62"/>
        <v>0</v>
      </c>
      <c r="O398" s="53"/>
      <c r="P398" s="54"/>
      <c r="Q398" s="54"/>
      <c r="R398" s="54"/>
      <c r="S398" s="54"/>
      <c r="T398" s="58"/>
      <c r="U398" s="183">
        <f t="shared" si="59"/>
        <v>2.2962962962962963E-2</v>
      </c>
      <c r="V398" s="168"/>
      <c r="W398" s="59" t="str">
        <f t="shared" si="60"/>
        <v>0</v>
      </c>
      <c r="X398" s="575"/>
      <c r="Y398" s="60">
        <f t="shared" si="61"/>
        <v>0</v>
      </c>
    </row>
    <row r="399" spans="2:25" ht="18.75" customHeight="1">
      <c r="B399" s="578"/>
      <c r="C399" s="572"/>
      <c r="D399" s="39">
        <v>8</v>
      </c>
      <c r="E399" s="39" t="s">
        <v>9122</v>
      </c>
      <c r="F399" s="170">
        <v>200</v>
      </c>
      <c r="G399" s="181">
        <f t="shared" si="56"/>
        <v>40</v>
      </c>
      <c r="H399" s="182">
        <f t="shared" si="57"/>
        <v>111.11111111111111</v>
      </c>
      <c r="I399" s="182">
        <f t="shared" si="58"/>
        <v>3.7037037037037035E-2</v>
      </c>
      <c r="J399" s="170"/>
      <c r="K399" s="166"/>
      <c r="L399" s="166"/>
      <c r="M399" s="167"/>
      <c r="N399" s="52">
        <f t="shared" si="62"/>
        <v>0</v>
      </c>
      <c r="O399" s="53"/>
      <c r="P399" s="54"/>
      <c r="Q399" s="54"/>
      <c r="R399" s="54"/>
      <c r="S399" s="54"/>
      <c r="T399" s="58"/>
      <c r="U399" s="183">
        <f t="shared" si="59"/>
        <v>7.407407407407407E-2</v>
      </c>
      <c r="V399" s="168"/>
      <c r="W399" s="59" t="str">
        <f t="shared" si="60"/>
        <v>0</v>
      </c>
      <c r="X399" s="575"/>
      <c r="Y399" s="60">
        <f t="shared" si="61"/>
        <v>0</v>
      </c>
    </row>
    <row r="400" spans="2:25" ht="18.75" customHeight="1">
      <c r="B400" s="578"/>
      <c r="C400" s="572"/>
      <c r="D400" s="39">
        <v>9</v>
      </c>
      <c r="E400" s="39" t="s">
        <v>9123</v>
      </c>
      <c r="F400" s="170">
        <v>300</v>
      </c>
      <c r="G400" s="181">
        <f t="shared" si="56"/>
        <v>60</v>
      </c>
      <c r="H400" s="182">
        <f t="shared" si="57"/>
        <v>166.66666666666666</v>
      </c>
      <c r="I400" s="182">
        <f t="shared" si="58"/>
        <v>5.5555555555555552E-2</v>
      </c>
      <c r="J400" s="170"/>
      <c r="K400" s="166"/>
      <c r="L400" s="166"/>
      <c r="M400" s="167"/>
      <c r="N400" s="52">
        <f t="shared" si="62"/>
        <v>0</v>
      </c>
      <c r="O400" s="53"/>
      <c r="P400" s="54"/>
      <c r="Q400" s="54"/>
      <c r="R400" s="54"/>
      <c r="S400" s="54"/>
      <c r="T400" s="58"/>
      <c r="U400" s="183">
        <f t="shared" si="59"/>
        <v>0.1111111111111111</v>
      </c>
      <c r="V400" s="168"/>
      <c r="W400" s="59" t="str">
        <f t="shared" si="60"/>
        <v>0</v>
      </c>
      <c r="X400" s="575"/>
      <c r="Y400" s="60">
        <f t="shared" si="61"/>
        <v>0</v>
      </c>
    </row>
    <row r="401" spans="2:25" ht="18.75" customHeight="1">
      <c r="B401" s="578"/>
      <c r="C401" s="572"/>
      <c r="D401" s="39">
        <v>10</v>
      </c>
      <c r="E401" s="39" t="s">
        <v>9124</v>
      </c>
      <c r="F401" s="170">
        <v>100</v>
      </c>
      <c r="G401" s="181">
        <f t="shared" si="56"/>
        <v>20</v>
      </c>
      <c r="H401" s="182">
        <f t="shared" si="57"/>
        <v>55.555555555555557</v>
      </c>
      <c r="I401" s="182">
        <f t="shared" si="58"/>
        <v>1.8518518518518517E-2</v>
      </c>
      <c r="J401" s="170"/>
      <c r="K401" s="166"/>
      <c r="L401" s="166"/>
      <c r="M401" s="167"/>
      <c r="N401" s="52">
        <f t="shared" si="62"/>
        <v>0</v>
      </c>
      <c r="O401" s="53"/>
      <c r="P401" s="54"/>
      <c r="Q401" s="54"/>
      <c r="R401" s="54"/>
      <c r="S401" s="54"/>
      <c r="T401" s="58"/>
      <c r="U401" s="183">
        <f t="shared" si="59"/>
        <v>3.7037037037037035E-2</v>
      </c>
      <c r="V401" s="168"/>
      <c r="W401" s="59" t="str">
        <f t="shared" si="60"/>
        <v>0</v>
      </c>
      <c r="X401" s="575"/>
      <c r="Y401" s="60">
        <f t="shared" si="61"/>
        <v>0</v>
      </c>
    </row>
    <row r="402" spans="2:25" ht="18.75" customHeight="1">
      <c r="B402" s="578"/>
      <c r="C402" s="572"/>
      <c r="D402" s="39">
        <v>11</v>
      </c>
      <c r="E402" s="39" t="s">
        <v>9125</v>
      </c>
      <c r="F402" s="170">
        <v>200</v>
      </c>
      <c r="G402" s="181">
        <f t="shared" si="56"/>
        <v>40</v>
      </c>
      <c r="H402" s="182">
        <f t="shared" si="57"/>
        <v>111.11111111111111</v>
      </c>
      <c r="I402" s="182">
        <f t="shared" si="58"/>
        <v>3.7037037037037035E-2</v>
      </c>
      <c r="J402" s="170"/>
      <c r="K402" s="166"/>
      <c r="L402" s="166"/>
      <c r="M402" s="167"/>
      <c r="N402" s="52">
        <f t="shared" si="62"/>
        <v>0</v>
      </c>
      <c r="O402" s="53"/>
      <c r="P402" s="54"/>
      <c r="Q402" s="54"/>
      <c r="R402" s="54"/>
      <c r="S402" s="54"/>
      <c r="T402" s="58"/>
      <c r="U402" s="183">
        <f t="shared" si="59"/>
        <v>7.407407407407407E-2</v>
      </c>
      <c r="V402" s="168"/>
      <c r="W402" s="59" t="str">
        <f t="shared" si="60"/>
        <v>0</v>
      </c>
      <c r="X402" s="575"/>
      <c r="Y402" s="60">
        <f t="shared" si="61"/>
        <v>0</v>
      </c>
    </row>
    <row r="403" spans="2:25" ht="18.75" customHeight="1">
      <c r="B403" s="578"/>
      <c r="C403" s="572"/>
      <c r="D403" s="39">
        <v>12</v>
      </c>
      <c r="E403" s="39" t="s">
        <v>9126</v>
      </c>
      <c r="F403" s="170">
        <v>200</v>
      </c>
      <c r="G403" s="181">
        <f t="shared" si="56"/>
        <v>40</v>
      </c>
      <c r="H403" s="182">
        <f t="shared" si="57"/>
        <v>111.11111111111111</v>
      </c>
      <c r="I403" s="182">
        <f t="shared" si="58"/>
        <v>3.7037037037037035E-2</v>
      </c>
      <c r="J403" s="170"/>
      <c r="K403" s="166"/>
      <c r="L403" s="166"/>
      <c r="M403" s="167"/>
      <c r="N403" s="52">
        <f t="shared" si="62"/>
        <v>0</v>
      </c>
      <c r="O403" s="53"/>
      <c r="P403" s="54"/>
      <c r="Q403" s="54"/>
      <c r="R403" s="54"/>
      <c r="S403" s="54"/>
      <c r="T403" s="58"/>
      <c r="U403" s="183">
        <f t="shared" si="59"/>
        <v>7.407407407407407E-2</v>
      </c>
      <c r="V403" s="168"/>
      <c r="W403" s="59" t="str">
        <f t="shared" si="60"/>
        <v>0</v>
      </c>
      <c r="X403" s="575"/>
      <c r="Y403" s="60">
        <f t="shared" si="61"/>
        <v>0</v>
      </c>
    </row>
    <row r="404" spans="2:25" ht="18.75" customHeight="1">
      <c r="B404" s="578"/>
      <c r="C404" s="572"/>
      <c r="D404" s="39">
        <v>13</v>
      </c>
      <c r="E404" s="39" t="s">
        <v>9127</v>
      </c>
      <c r="F404" s="170">
        <v>300</v>
      </c>
      <c r="G404" s="181">
        <f t="shared" si="56"/>
        <v>60</v>
      </c>
      <c r="H404" s="182">
        <f t="shared" si="57"/>
        <v>166.66666666666666</v>
      </c>
      <c r="I404" s="182">
        <f t="shared" si="58"/>
        <v>5.5555555555555552E-2</v>
      </c>
      <c r="J404" s="170"/>
      <c r="K404" s="166"/>
      <c r="L404" s="166"/>
      <c r="M404" s="167"/>
      <c r="N404" s="52">
        <f t="shared" si="62"/>
        <v>0</v>
      </c>
      <c r="O404" s="53"/>
      <c r="P404" s="54"/>
      <c r="Q404" s="54"/>
      <c r="R404" s="54"/>
      <c r="S404" s="54"/>
      <c r="T404" s="58"/>
      <c r="U404" s="183">
        <f t="shared" si="59"/>
        <v>0.1111111111111111</v>
      </c>
      <c r="V404" s="168"/>
      <c r="W404" s="59" t="str">
        <f t="shared" si="60"/>
        <v>0</v>
      </c>
      <c r="X404" s="575"/>
      <c r="Y404" s="60">
        <f t="shared" si="61"/>
        <v>0</v>
      </c>
    </row>
    <row r="405" spans="2:25" ht="18.75" customHeight="1">
      <c r="B405" s="578"/>
      <c r="C405" s="572"/>
      <c r="D405" s="39">
        <v>14</v>
      </c>
      <c r="E405" s="39" t="s">
        <v>9128</v>
      </c>
      <c r="F405" s="170">
        <v>500</v>
      </c>
      <c r="G405" s="181">
        <f t="shared" si="56"/>
        <v>100</v>
      </c>
      <c r="H405" s="182">
        <f t="shared" si="57"/>
        <v>277.77777777777777</v>
      </c>
      <c r="I405" s="182">
        <f t="shared" si="58"/>
        <v>9.2592592592592587E-2</v>
      </c>
      <c r="J405" s="170"/>
      <c r="K405" s="166"/>
      <c r="L405" s="166"/>
      <c r="M405" s="167"/>
      <c r="N405" s="52">
        <f t="shared" si="62"/>
        <v>0</v>
      </c>
      <c r="O405" s="53"/>
      <c r="P405" s="54"/>
      <c r="Q405" s="54"/>
      <c r="R405" s="54"/>
      <c r="S405" s="54"/>
      <c r="T405" s="58"/>
      <c r="U405" s="183">
        <f t="shared" si="59"/>
        <v>0.18518518518518517</v>
      </c>
      <c r="V405" s="168"/>
      <c r="W405" s="59" t="str">
        <f t="shared" si="60"/>
        <v>0</v>
      </c>
      <c r="X405" s="575"/>
      <c r="Y405" s="60">
        <f t="shared" si="61"/>
        <v>0</v>
      </c>
    </row>
    <row r="406" spans="2:25" ht="18.75" customHeight="1">
      <c r="B406" s="578"/>
      <c r="C406" s="572"/>
      <c r="D406" s="39">
        <v>15</v>
      </c>
      <c r="E406" s="39" t="s">
        <v>9129</v>
      </c>
      <c r="F406" s="170">
        <v>400</v>
      </c>
      <c r="G406" s="181">
        <f t="shared" si="56"/>
        <v>80</v>
      </c>
      <c r="H406" s="182">
        <f t="shared" si="57"/>
        <v>222.22222222222223</v>
      </c>
      <c r="I406" s="182">
        <f t="shared" si="58"/>
        <v>7.407407407407407E-2</v>
      </c>
      <c r="J406" s="170"/>
      <c r="K406" s="166"/>
      <c r="L406" s="166"/>
      <c r="M406" s="167"/>
      <c r="N406" s="52">
        <f t="shared" si="62"/>
        <v>0</v>
      </c>
      <c r="O406" s="53"/>
      <c r="P406" s="54"/>
      <c r="Q406" s="54"/>
      <c r="R406" s="54"/>
      <c r="S406" s="54"/>
      <c r="T406" s="58"/>
      <c r="U406" s="183">
        <f t="shared" si="59"/>
        <v>0.14814814814814814</v>
      </c>
      <c r="V406" s="168"/>
      <c r="W406" s="59" t="str">
        <f t="shared" si="60"/>
        <v>0</v>
      </c>
      <c r="X406" s="575"/>
      <c r="Y406" s="60">
        <f t="shared" si="61"/>
        <v>0</v>
      </c>
    </row>
    <row r="407" spans="2:25" ht="18.75" customHeight="1">
      <c r="B407" s="578"/>
      <c r="C407" s="572"/>
      <c r="D407" s="39">
        <v>16</v>
      </c>
      <c r="E407" s="39" t="s">
        <v>9130</v>
      </c>
      <c r="F407" s="170">
        <v>200</v>
      </c>
      <c r="G407" s="181">
        <f t="shared" si="56"/>
        <v>40</v>
      </c>
      <c r="H407" s="182">
        <f t="shared" si="57"/>
        <v>111.11111111111111</v>
      </c>
      <c r="I407" s="182">
        <f t="shared" si="58"/>
        <v>3.7037037037037035E-2</v>
      </c>
      <c r="J407" s="170"/>
      <c r="K407" s="166"/>
      <c r="L407" s="166"/>
      <c r="M407" s="167"/>
      <c r="N407" s="52">
        <f t="shared" si="62"/>
        <v>0</v>
      </c>
      <c r="O407" s="53"/>
      <c r="P407" s="54"/>
      <c r="Q407" s="54"/>
      <c r="R407" s="54"/>
      <c r="S407" s="54"/>
      <c r="T407" s="58"/>
      <c r="U407" s="183">
        <f t="shared" si="59"/>
        <v>7.407407407407407E-2</v>
      </c>
      <c r="V407" s="168"/>
      <c r="W407" s="59" t="str">
        <f t="shared" si="60"/>
        <v>0</v>
      </c>
      <c r="X407" s="575"/>
      <c r="Y407" s="60">
        <f t="shared" si="61"/>
        <v>0</v>
      </c>
    </row>
    <row r="408" spans="2:25" ht="18.75" customHeight="1">
      <c r="B408" s="578"/>
      <c r="C408" s="572"/>
      <c r="D408" s="39">
        <v>17</v>
      </c>
      <c r="E408" s="39" t="s">
        <v>9131</v>
      </c>
      <c r="F408" s="170">
        <v>100</v>
      </c>
      <c r="G408" s="181">
        <f t="shared" si="56"/>
        <v>20</v>
      </c>
      <c r="H408" s="182">
        <f t="shared" si="57"/>
        <v>55.555555555555557</v>
      </c>
      <c r="I408" s="182">
        <f t="shared" si="58"/>
        <v>1.8518518518518517E-2</v>
      </c>
      <c r="J408" s="170"/>
      <c r="K408" s="166"/>
      <c r="L408" s="166"/>
      <c r="M408" s="167"/>
      <c r="N408" s="52">
        <f t="shared" si="62"/>
        <v>0</v>
      </c>
      <c r="O408" s="53"/>
      <c r="P408" s="54"/>
      <c r="Q408" s="54"/>
      <c r="R408" s="54"/>
      <c r="S408" s="54"/>
      <c r="T408" s="58"/>
      <c r="U408" s="183">
        <f t="shared" si="59"/>
        <v>3.7037037037037035E-2</v>
      </c>
      <c r="V408" s="168"/>
      <c r="W408" s="59" t="str">
        <f t="shared" si="60"/>
        <v>0</v>
      </c>
      <c r="X408" s="575"/>
      <c r="Y408" s="60">
        <f t="shared" si="61"/>
        <v>0</v>
      </c>
    </row>
    <row r="409" spans="2:25" ht="18.75" customHeight="1">
      <c r="B409" s="578"/>
      <c r="C409" s="572"/>
      <c r="D409" s="39">
        <v>18</v>
      </c>
      <c r="E409" s="39" t="s">
        <v>9132</v>
      </c>
      <c r="F409" s="170">
        <v>600</v>
      </c>
      <c r="G409" s="181">
        <f t="shared" si="56"/>
        <v>120</v>
      </c>
      <c r="H409" s="182">
        <f t="shared" si="57"/>
        <v>333.33333333333331</v>
      </c>
      <c r="I409" s="182">
        <f t="shared" si="58"/>
        <v>0.1111111111111111</v>
      </c>
      <c r="J409" s="170"/>
      <c r="K409" s="166"/>
      <c r="L409" s="166"/>
      <c r="M409" s="167"/>
      <c r="N409" s="52">
        <f t="shared" si="62"/>
        <v>0</v>
      </c>
      <c r="O409" s="53"/>
      <c r="P409" s="54"/>
      <c r="Q409" s="54"/>
      <c r="R409" s="54"/>
      <c r="S409" s="54"/>
      <c r="T409" s="58"/>
      <c r="U409" s="183">
        <f t="shared" si="59"/>
        <v>0.22222222222222221</v>
      </c>
      <c r="V409" s="168"/>
      <c r="W409" s="59" t="str">
        <f t="shared" si="60"/>
        <v>0</v>
      </c>
      <c r="X409" s="575"/>
      <c r="Y409" s="60">
        <f t="shared" si="61"/>
        <v>0</v>
      </c>
    </row>
    <row r="410" spans="2:25" ht="18.75" customHeight="1">
      <c r="B410" s="578"/>
      <c r="C410" s="572"/>
      <c r="D410" s="39">
        <v>19</v>
      </c>
      <c r="E410" s="39" t="s">
        <v>8287</v>
      </c>
      <c r="F410" s="170">
        <v>50</v>
      </c>
      <c r="G410" s="181">
        <f t="shared" si="56"/>
        <v>10</v>
      </c>
      <c r="H410" s="182">
        <f t="shared" si="57"/>
        <v>27.777777777777779</v>
      </c>
      <c r="I410" s="182">
        <f t="shared" si="58"/>
        <v>9.2592592592592587E-3</v>
      </c>
      <c r="J410" s="170"/>
      <c r="K410" s="166"/>
      <c r="L410" s="166"/>
      <c r="M410" s="167"/>
      <c r="N410" s="52">
        <f t="shared" si="62"/>
        <v>0</v>
      </c>
      <c r="O410" s="53"/>
      <c r="P410" s="54"/>
      <c r="Q410" s="54"/>
      <c r="R410" s="54"/>
      <c r="S410" s="54"/>
      <c r="T410" s="58"/>
      <c r="U410" s="183">
        <f t="shared" si="59"/>
        <v>1.8518518518518517E-2</v>
      </c>
      <c r="V410" s="168"/>
      <c r="W410" s="59" t="str">
        <f t="shared" si="60"/>
        <v>0</v>
      </c>
      <c r="X410" s="575"/>
      <c r="Y410" s="60">
        <f t="shared" si="61"/>
        <v>0</v>
      </c>
    </row>
    <row r="411" spans="2:25" ht="18.75" customHeight="1">
      <c r="B411" s="578"/>
      <c r="C411" s="572"/>
      <c r="D411" s="39">
        <v>20</v>
      </c>
      <c r="E411" s="39" t="s">
        <v>9133</v>
      </c>
      <c r="F411" s="170">
        <v>250</v>
      </c>
      <c r="G411" s="181">
        <f t="shared" si="56"/>
        <v>50</v>
      </c>
      <c r="H411" s="182">
        <f t="shared" si="57"/>
        <v>138.88888888888889</v>
      </c>
      <c r="I411" s="182">
        <f t="shared" si="58"/>
        <v>4.6296296296296294E-2</v>
      </c>
      <c r="J411" s="170"/>
      <c r="K411" s="166"/>
      <c r="L411" s="166"/>
      <c r="M411" s="167"/>
      <c r="N411" s="52">
        <f t="shared" si="62"/>
        <v>0</v>
      </c>
      <c r="O411" s="53"/>
      <c r="P411" s="54"/>
      <c r="Q411" s="54"/>
      <c r="R411" s="54"/>
      <c r="S411" s="54"/>
      <c r="T411" s="58"/>
      <c r="U411" s="183">
        <f t="shared" si="59"/>
        <v>9.2592592592592587E-2</v>
      </c>
      <c r="V411" s="168"/>
      <c r="W411" s="59" t="str">
        <f t="shared" si="60"/>
        <v>0</v>
      </c>
      <c r="X411" s="575"/>
      <c r="Y411" s="60">
        <f t="shared" si="61"/>
        <v>0</v>
      </c>
    </row>
    <row r="412" spans="2:25" ht="18.75" customHeight="1">
      <c r="B412" s="578"/>
      <c r="C412" s="572"/>
      <c r="D412" s="39">
        <v>21</v>
      </c>
      <c r="E412" s="39" t="s">
        <v>9045</v>
      </c>
      <c r="F412" s="170">
        <v>50</v>
      </c>
      <c r="G412" s="181">
        <f t="shared" si="56"/>
        <v>10</v>
      </c>
      <c r="H412" s="182">
        <f t="shared" si="57"/>
        <v>27.777777777777779</v>
      </c>
      <c r="I412" s="182">
        <f t="shared" si="58"/>
        <v>9.2592592592592587E-3</v>
      </c>
      <c r="J412" s="170"/>
      <c r="K412" s="166"/>
      <c r="L412" s="166"/>
      <c r="M412" s="167"/>
      <c r="N412" s="52">
        <f t="shared" si="62"/>
        <v>0</v>
      </c>
      <c r="O412" s="53"/>
      <c r="P412" s="54"/>
      <c r="Q412" s="54"/>
      <c r="R412" s="54"/>
      <c r="S412" s="54"/>
      <c r="T412" s="58"/>
      <c r="U412" s="183">
        <f t="shared" si="59"/>
        <v>1.8518518518518517E-2</v>
      </c>
      <c r="V412" s="168"/>
      <c r="W412" s="59" t="str">
        <f t="shared" si="60"/>
        <v>0</v>
      </c>
      <c r="X412" s="575"/>
      <c r="Y412" s="60">
        <f t="shared" si="61"/>
        <v>0</v>
      </c>
    </row>
    <row r="413" spans="2:25" ht="18.75" customHeight="1">
      <c r="B413" s="578"/>
      <c r="C413" s="572"/>
      <c r="D413" s="39">
        <v>22</v>
      </c>
      <c r="E413" s="39" t="s">
        <v>9134</v>
      </c>
      <c r="F413" s="170">
        <v>40</v>
      </c>
      <c r="G413" s="181">
        <f t="shared" si="56"/>
        <v>8</v>
      </c>
      <c r="H413" s="182">
        <f t="shared" si="57"/>
        <v>22.222222222222221</v>
      </c>
      <c r="I413" s="182">
        <f t="shared" si="58"/>
        <v>7.4074074074074068E-3</v>
      </c>
      <c r="J413" s="170"/>
      <c r="K413" s="166"/>
      <c r="L413" s="166"/>
      <c r="M413" s="167"/>
      <c r="N413" s="52">
        <f t="shared" si="62"/>
        <v>0</v>
      </c>
      <c r="O413" s="53"/>
      <c r="P413" s="54"/>
      <c r="Q413" s="54"/>
      <c r="R413" s="54"/>
      <c r="S413" s="54"/>
      <c r="T413" s="58"/>
      <c r="U413" s="183">
        <f t="shared" si="59"/>
        <v>1.4814814814814814E-2</v>
      </c>
      <c r="V413" s="168"/>
      <c r="W413" s="59" t="str">
        <f t="shared" si="60"/>
        <v>0</v>
      </c>
      <c r="X413" s="575"/>
      <c r="Y413" s="60">
        <f t="shared" si="61"/>
        <v>0</v>
      </c>
    </row>
    <row r="414" spans="2:25" ht="18.75" customHeight="1">
      <c r="B414" s="578"/>
      <c r="C414" s="572"/>
      <c r="D414" s="39">
        <v>23</v>
      </c>
      <c r="E414" s="39" t="s">
        <v>9135</v>
      </c>
      <c r="F414" s="170">
        <v>40</v>
      </c>
      <c r="G414" s="181">
        <f t="shared" si="56"/>
        <v>8</v>
      </c>
      <c r="H414" s="182">
        <f t="shared" si="57"/>
        <v>22.222222222222221</v>
      </c>
      <c r="I414" s="182">
        <f t="shared" si="58"/>
        <v>7.4074074074074068E-3</v>
      </c>
      <c r="J414" s="170"/>
      <c r="K414" s="166"/>
      <c r="L414" s="166"/>
      <c r="M414" s="167"/>
      <c r="N414" s="52">
        <f t="shared" si="62"/>
        <v>0</v>
      </c>
      <c r="O414" s="53"/>
      <c r="P414" s="54"/>
      <c r="Q414" s="54"/>
      <c r="R414" s="54"/>
      <c r="S414" s="54"/>
      <c r="T414" s="58"/>
      <c r="U414" s="183">
        <f t="shared" si="59"/>
        <v>1.4814814814814814E-2</v>
      </c>
      <c r="V414" s="168"/>
      <c r="W414" s="59" t="str">
        <f t="shared" si="60"/>
        <v>0</v>
      </c>
      <c r="X414" s="575"/>
      <c r="Y414" s="60">
        <f t="shared" si="61"/>
        <v>0</v>
      </c>
    </row>
    <row r="415" spans="2:25" ht="18.75" customHeight="1">
      <c r="B415" s="578"/>
      <c r="C415" s="572"/>
      <c r="D415" s="39">
        <v>24</v>
      </c>
      <c r="E415" s="39" t="s">
        <v>9136</v>
      </c>
      <c r="F415" s="170">
        <v>50</v>
      </c>
      <c r="G415" s="181">
        <f t="shared" si="56"/>
        <v>10</v>
      </c>
      <c r="H415" s="182">
        <f t="shared" si="57"/>
        <v>27.777777777777779</v>
      </c>
      <c r="I415" s="182">
        <f t="shared" si="58"/>
        <v>9.2592592592592587E-3</v>
      </c>
      <c r="J415" s="170"/>
      <c r="K415" s="166"/>
      <c r="L415" s="166"/>
      <c r="M415" s="167"/>
      <c r="N415" s="52">
        <f t="shared" si="62"/>
        <v>0</v>
      </c>
      <c r="O415" s="53"/>
      <c r="P415" s="54"/>
      <c r="Q415" s="54"/>
      <c r="R415" s="54"/>
      <c r="S415" s="54"/>
      <c r="T415" s="58"/>
      <c r="U415" s="183">
        <f t="shared" si="59"/>
        <v>1.8518518518518517E-2</v>
      </c>
      <c r="V415" s="168"/>
      <c r="W415" s="59" t="str">
        <f t="shared" si="60"/>
        <v>0</v>
      </c>
      <c r="X415" s="575"/>
      <c r="Y415" s="60">
        <f t="shared" si="61"/>
        <v>0</v>
      </c>
    </row>
    <row r="416" spans="2:25" ht="18.75" customHeight="1">
      <c r="B416" s="578"/>
      <c r="C416" s="572"/>
      <c r="D416" s="39">
        <v>25</v>
      </c>
      <c r="E416" s="39" t="s">
        <v>9137</v>
      </c>
      <c r="F416" s="170">
        <v>250</v>
      </c>
      <c r="G416" s="181">
        <f t="shared" si="56"/>
        <v>50</v>
      </c>
      <c r="H416" s="182">
        <f t="shared" si="57"/>
        <v>138.88888888888889</v>
      </c>
      <c r="I416" s="182">
        <f t="shared" si="58"/>
        <v>4.6296296296296294E-2</v>
      </c>
      <c r="J416" s="170"/>
      <c r="K416" s="166"/>
      <c r="L416" s="166"/>
      <c r="M416" s="167"/>
      <c r="N416" s="52">
        <f t="shared" si="62"/>
        <v>0</v>
      </c>
      <c r="O416" s="53"/>
      <c r="P416" s="54"/>
      <c r="Q416" s="54"/>
      <c r="R416" s="54"/>
      <c r="S416" s="54"/>
      <c r="T416" s="58"/>
      <c r="U416" s="183">
        <f t="shared" si="59"/>
        <v>9.2592592592592587E-2</v>
      </c>
      <c r="V416" s="168"/>
      <c r="W416" s="59" t="str">
        <f t="shared" si="60"/>
        <v>0</v>
      </c>
      <c r="X416" s="575"/>
      <c r="Y416" s="60">
        <f t="shared" si="61"/>
        <v>0</v>
      </c>
    </row>
    <row r="417" spans="2:25" ht="18.75" customHeight="1">
      <c r="B417" s="578"/>
      <c r="C417" s="572"/>
      <c r="D417" s="39">
        <v>26</v>
      </c>
      <c r="E417" s="39" t="s">
        <v>607</v>
      </c>
      <c r="F417" s="170">
        <v>400</v>
      </c>
      <c r="G417" s="181">
        <f t="shared" si="56"/>
        <v>80</v>
      </c>
      <c r="H417" s="182">
        <f t="shared" si="57"/>
        <v>222.22222222222223</v>
      </c>
      <c r="I417" s="182">
        <f t="shared" si="58"/>
        <v>7.407407407407407E-2</v>
      </c>
      <c r="J417" s="170"/>
      <c r="K417" s="166"/>
      <c r="L417" s="166"/>
      <c r="M417" s="167"/>
      <c r="N417" s="52">
        <f t="shared" si="62"/>
        <v>0</v>
      </c>
      <c r="O417" s="53"/>
      <c r="P417" s="54"/>
      <c r="Q417" s="54"/>
      <c r="R417" s="54"/>
      <c r="S417" s="54"/>
      <c r="T417" s="58"/>
      <c r="U417" s="183">
        <f t="shared" si="59"/>
        <v>0.14814814814814814</v>
      </c>
      <c r="V417" s="168"/>
      <c r="W417" s="59" t="str">
        <f t="shared" si="60"/>
        <v>0</v>
      </c>
      <c r="X417" s="575"/>
      <c r="Y417" s="60">
        <f t="shared" si="61"/>
        <v>0</v>
      </c>
    </row>
    <row r="418" spans="2:25" ht="18.75" customHeight="1">
      <c r="B418" s="578"/>
      <c r="C418" s="572"/>
      <c r="D418" s="39">
        <v>27</v>
      </c>
      <c r="E418" s="39" t="s">
        <v>9138</v>
      </c>
      <c r="F418" s="170">
        <v>200</v>
      </c>
      <c r="G418" s="181">
        <f t="shared" si="56"/>
        <v>40</v>
      </c>
      <c r="H418" s="182">
        <f t="shared" si="57"/>
        <v>111.11111111111111</v>
      </c>
      <c r="I418" s="182">
        <f t="shared" si="58"/>
        <v>3.7037037037037035E-2</v>
      </c>
      <c r="J418" s="170"/>
      <c r="K418" s="166"/>
      <c r="L418" s="166"/>
      <c r="M418" s="167"/>
      <c r="N418" s="52">
        <f t="shared" si="62"/>
        <v>0</v>
      </c>
      <c r="O418" s="53"/>
      <c r="P418" s="54"/>
      <c r="Q418" s="54"/>
      <c r="R418" s="54"/>
      <c r="S418" s="54"/>
      <c r="T418" s="58"/>
      <c r="U418" s="183">
        <f t="shared" si="59"/>
        <v>7.407407407407407E-2</v>
      </c>
      <c r="V418" s="168"/>
      <c r="W418" s="59" t="str">
        <f t="shared" si="60"/>
        <v>0</v>
      </c>
      <c r="X418" s="575"/>
      <c r="Y418" s="60">
        <f t="shared" si="61"/>
        <v>0</v>
      </c>
    </row>
    <row r="419" spans="2:25" ht="18.75" customHeight="1">
      <c r="B419" s="578"/>
      <c r="C419" s="572"/>
      <c r="D419" s="39"/>
      <c r="E419" s="39"/>
      <c r="F419" s="170"/>
      <c r="G419" s="181">
        <f t="shared" si="56"/>
        <v>0</v>
      </c>
      <c r="H419" s="182">
        <f t="shared" si="57"/>
        <v>0</v>
      </c>
      <c r="I419" s="182">
        <f t="shared" si="58"/>
        <v>0</v>
      </c>
      <c r="J419" s="170"/>
      <c r="K419" s="166"/>
      <c r="L419" s="166"/>
      <c r="M419" s="167"/>
      <c r="N419" s="52">
        <f t="shared" si="62"/>
        <v>0</v>
      </c>
      <c r="O419" s="53"/>
      <c r="P419" s="54"/>
      <c r="Q419" s="54"/>
      <c r="R419" s="54"/>
      <c r="S419" s="54"/>
      <c r="T419" s="58"/>
      <c r="U419" s="183">
        <f t="shared" si="59"/>
        <v>0</v>
      </c>
      <c r="V419" s="168"/>
      <c r="W419" s="59" t="str">
        <f t="shared" si="60"/>
        <v>0</v>
      </c>
      <c r="X419" s="575"/>
      <c r="Y419" s="60">
        <f t="shared" si="61"/>
        <v>0</v>
      </c>
    </row>
    <row r="420" spans="2:25" ht="18.75" customHeight="1">
      <c r="B420" s="578"/>
      <c r="C420" s="572"/>
      <c r="D420" s="39">
        <v>1</v>
      </c>
      <c r="E420" s="39" t="s">
        <v>8384</v>
      </c>
      <c r="F420" s="170">
        <v>1000</v>
      </c>
      <c r="G420" s="181">
        <f t="shared" si="56"/>
        <v>200</v>
      </c>
      <c r="H420" s="182">
        <f t="shared" si="57"/>
        <v>555.55555555555554</v>
      </c>
      <c r="I420" s="182">
        <f t="shared" si="58"/>
        <v>0.18518518518518517</v>
      </c>
      <c r="J420" s="170"/>
      <c r="K420" s="166" t="s">
        <v>9139</v>
      </c>
      <c r="L420" s="166"/>
      <c r="M420" s="167">
        <f>SUM(H420:H438)</f>
        <v>3438.8888888888887</v>
      </c>
      <c r="N420" s="52">
        <f t="shared" si="62"/>
        <v>68.777777777777771</v>
      </c>
      <c r="O420" s="53" t="s">
        <v>9140</v>
      </c>
      <c r="P420" s="54" t="s">
        <v>178</v>
      </c>
      <c r="Q420" s="54" t="s">
        <v>8780</v>
      </c>
      <c r="R420" s="54" t="s">
        <v>8781</v>
      </c>
      <c r="S420" s="54"/>
      <c r="T420" s="58"/>
      <c r="U420" s="183">
        <f t="shared" si="59"/>
        <v>0.37037037037037035</v>
      </c>
      <c r="V420" s="168">
        <f>SUM(U420:U438)</f>
        <v>2.2925925925925927</v>
      </c>
      <c r="W420" s="59" t="str">
        <f t="shared" si="60"/>
        <v>2</v>
      </c>
      <c r="X420" s="575"/>
      <c r="Y420" s="60">
        <f t="shared" si="61"/>
        <v>1</v>
      </c>
    </row>
    <row r="421" spans="2:25" ht="18.75" customHeight="1">
      <c r="B421" s="578"/>
      <c r="C421" s="572"/>
      <c r="D421" s="39">
        <v>2</v>
      </c>
      <c r="E421" s="39" t="s">
        <v>9141</v>
      </c>
      <c r="F421" s="170">
        <v>1500</v>
      </c>
      <c r="G421" s="181">
        <f t="shared" si="56"/>
        <v>300</v>
      </c>
      <c r="H421" s="182">
        <f t="shared" si="57"/>
        <v>833.33333333333326</v>
      </c>
      <c r="I421" s="182">
        <f t="shared" si="58"/>
        <v>0.27777777777777773</v>
      </c>
      <c r="J421" s="170"/>
      <c r="K421" s="166"/>
      <c r="L421" s="166"/>
      <c r="M421" s="167"/>
      <c r="N421" s="52">
        <f t="shared" si="62"/>
        <v>0</v>
      </c>
      <c r="O421" s="53"/>
      <c r="P421" s="54"/>
      <c r="Q421" s="54"/>
      <c r="R421" s="54"/>
      <c r="S421" s="54"/>
      <c r="T421" s="58"/>
      <c r="U421" s="183">
        <f t="shared" si="59"/>
        <v>0.55555555555555547</v>
      </c>
      <c r="V421" s="168"/>
      <c r="W421" s="59" t="str">
        <f t="shared" si="60"/>
        <v>0</v>
      </c>
      <c r="X421" s="575"/>
      <c r="Y421" s="60">
        <f t="shared" si="61"/>
        <v>0</v>
      </c>
    </row>
    <row r="422" spans="2:25" ht="18.75" customHeight="1">
      <c r="B422" s="578"/>
      <c r="C422" s="572"/>
      <c r="D422" s="39">
        <v>3</v>
      </c>
      <c r="E422" s="39" t="s">
        <v>3891</v>
      </c>
      <c r="F422" s="170">
        <v>500</v>
      </c>
      <c r="G422" s="181">
        <f t="shared" si="56"/>
        <v>100</v>
      </c>
      <c r="H422" s="182">
        <f t="shared" si="57"/>
        <v>277.77777777777777</v>
      </c>
      <c r="I422" s="182">
        <f t="shared" si="58"/>
        <v>9.2592592592592587E-2</v>
      </c>
      <c r="J422" s="170"/>
      <c r="K422" s="166"/>
      <c r="L422" s="166"/>
      <c r="M422" s="167"/>
      <c r="N422" s="52">
        <f t="shared" si="62"/>
        <v>0</v>
      </c>
      <c r="O422" s="53"/>
      <c r="P422" s="54"/>
      <c r="Q422" s="54"/>
      <c r="R422" s="54"/>
      <c r="S422" s="54"/>
      <c r="T422" s="58"/>
      <c r="U422" s="183">
        <f t="shared" si="59"/>
        <v>0.18518518518518517</v>
      </c>
      <c r="V422" s="168"/>
      <c r="W422" s="59" t="str">
        <f t="shared" si="60"/>
        <v>0</v>
      </c>
      <c r="X422" s="575"/>
      <c r="Y422" s="60">
        <f t="shared" si="61"/>
        <v>0</v>
      </c>
    </row>
    <row r="423" spans="2:25" ht="18.75" customHeight="1">
      <c r="B423" s="578"/>
      <c r="C423" s="572"/>
      <c r="D423" s="39">
        <v>4</v>
      </c>
      <c r="E423" s="39" t="s">
        <v>9142</v>
      </c>
      <c r="F423" s="170">
        <v>400</v>
      </c>
      <c r="G423" s="181">
        <f t="shared" si="56"/>
        <v>80</v>
      </c>
      <c r="H423" s="182">
        <f t="shared" si="57"/>
        <v>222.22222222222223</v>
      </c>
      <c r="I423" s="182">
        <f t="shared" si="58"/>
        <v>7.407407407407407E-2</v>
      </c>
      <c r="J423" s="170"/>
      <c r="K423" s="166"/>
      <c r="L423" s="166"/>
      <c r="M423" s="167"/>
      <c r="N423" s="52">
        <f t="shared" si="62"/>
        <v>0</v>
      </c>
      <c r="O423" s="53"/>
      <c r="P423" s="54"/>
      <c r="Q423" s="54"/>
      <c r="R423" s="54"/>
      <c r="S423" s="54"/>
      <c r="T423" s="58"/>
      <c r="U423" s="183">
        <f t="shared" si="59"/>
        <v>0.14814814814814814</v>
      </c>
      <c r="V423" s="168"/>
      <c r="W423" s="59" t="str">
        <f t="shared" si="60"/>
        <v>0</v>
      </c>
      <c r="X423" s="575"/>
      <c r="Y423" s="60">
        <f t="shared" si="61"/>
        <v>0</v>
      </c>
    </row>
    <row r="424" spans="2:25" ht="18.75" customHeight="1">
      <c r="B424" s="578"/>
      <c r="C424" s="572"/>
      <c r="D424" s="39">
        <v>5</v>
      </c>
      <c r="E424" s="39" t="s">
        <v>9143</v>
      </c>
      <c r="F424" s="170">
        <v>100</v>
      </c>
      <c r="G424" s="181">
        <f t="shared" si="56"/>
        <v>20</v>
      </c>
      <c r="H424" s="182">
        <f t="shared" si="57"/>
        <v>55.555555555555557</v>
      </c>
      <c r="I424" s="182">
        <f t="shared" si="58"/>
        <v>1.8518518518518517E-2</v>
      </c>
      <c r="J424" s="170"/>
      <c r="K424" s="166"/>
      <c r="L424" s="166"/>
      <c r="M424" s="167"/>
      <c r="N424" s="52">
        <f t="shared" si="62"/>
        <v>0</v>
      </c>
      <c r="O424" s="53"/>
      <c r="P424" s="54"/>
      <c r="Q424" s="54"/>
      <c r="R424" s="54"/>
      <c r="S424" s="54"/>
      <c r="T424" s="58"/>
      <c r="U424" s="183">
        <f t="shared" si="59"/>
        <v>3.7037037037037035E-2</v>
      </c>
      <c r="V424" s="168"/>
      <c r="W424" s="59" t="str">
        <f t="shared" si="60"/>
        <v>0</v>
      </c>
      <c r="X424" s="575"/>
      <c r="Y424" s="60">
        <f t="shared" si="61"/>
        <v>0</v>
      </c>
    </row>
    <row r="425" spans="2:25" ht="18.75" customHeight="1">
      <c r="B425" s="578"/>
      <c r="C425" s="572"/>
      <c r="D425" s="39">
        <v>6</v>
      </c>
      <c r="E425" s="39" t="s">
        <v>9144</v>
      </c>
      <c r="F425" s="170">
        <v>200</v>
      </c>
      <c r="G425" s="181">
        <f t="shared" si="56"/>
        <v>40</v>
      </c>
      <c r="H425" s="182">
        <f t="shared" si="57"/>
        <v>111.11111111111111</v>
      </c>
      <c r="I425" s="182">
        <f t="shared" si="58"/>
        <v>3.7037037037037035E-2</v>
      </c>
      <c r="J425" s="170"/>
      <c r="K425" s="166"/>
      <c r="L425" s="166"/>
      <c r="M425" s="167"/>
      <c r="N425" s="52">
        <f t="shared" si="62"/>
        <v>0</v>
      </c>
      <c r="O425" s="53"/>
      <c r="P425" s="54"/>
      <c r="Q425" s="54"/>
      <c r="R425" s="54"/>
      <c r="S425" s="54"/>
      <c r="T425" s="58"/>
      <c r="U425" s="183">
        <f t="shared" si="59"/>
        <v>7.407407407407407E-2</v>
      </c>
      <c r="V425" s="168"/>
      <c r="W425" s="59" t="str">
        <f t="shared" si="60"/>
        <v>0</v>
      </c>
      <c r="X425" s="575"/>
      <c r="Y425" s="60">
        <f t="shared" si="61"/>
        <v>0</v>
      </c>
    </row>
    <row r="426" spans="2:25" ht="18.75" customHeight="1">
      <c r="B426" s="578"/>
      <c r="C426" s="572"/>
      <c r="D426" s="39">
        <v>7</v>
      </c>
      <c r="E426" s="176" t="s">
        <v>8243</v>
      </c>
      <c r="F426" s="170">
        <v>400</v>
      </c>
      <c r="G426" s="181">
        <f t="shared" si="56"/>
        <v>80</v>
      </c>
      <c r="H426" s="182">
        <f t="shared" si="57"/>
        <v>222.22222222222223</v>
      </c>
      <c r="I426" s="182">
        <f t="shared" si="58"/>
        <v>7.407407407407407E-2</v>
      </c>
      <c r="J426" s="170"/>
      <c r="K426" s="166"/>
      <c r="L426" s="166"/>
      <c r="M426" s="167"/>
      <c r="N426" s="52">
        <f t="shared" si="62"/>
        <v>0</v>
      </c>
      <c r="O426" s="53"/>
      <c r="P426" s="54" t="s">
        <v>2441</v>
      </c>
      <c r="Q426" s="54" t="s">
        <v>9145</v>
      </c>
      <c r="R426" s="54" t="s">
        <v>9146</v>
      </c>
      <c r="S426" s="54"/>
      <c r="T426" s="58"/>
      <c r="U426" s="183">
        <f t="shared" si="59"/>
        <v>0.14814814814814814</v>
      </c>
      <c r="V426" s="168"/>
      <c r="W426" s="59" t="str">
        <f t="shared" si="60"/>
        <v>0</v>
      </c>
      <c r="X426" s="575"/>
      <c r="Y426" s="60">
        <f t="shared" si="61"/>
        <v>0</v>
      </c>
    </row>
    <row r="427" spans="2:25" ht="18.75" customHeight="1">
      <c r="B427" s="578"/>
      <c r="C427" s="572"/>
      <c r="D427" s="39">
        <v>8</v>
      </c>
      <c r="E427" s="176" t="s">
        <v>9147</v>
      </c>
      <c r="F427" s="170">
        <v>400</v>
      </c>
      <c r="G427" s="181">
        <f t="shared" si="56"/>
        <v>80</v>
      </c>
      <c r="H427" s="182">
        <f t="shared" si="57"/>
        <v>222.22222222222223</v>
      </c>
      <c r="I427" s="182">
        <f t="shared" si="58"/>
        <v>7.407407407407407E-2</v>
      </c>
      <c r="J427" s="170"/>
      <c r="K427" s="166"/>
      <c r="L427" s="166"/>
      <c r="M427" s="167"/>
      <c r="N427" s="52">
        <f t="shared" si="62"/>
        <v>0</v>
      </c>
      <c r="O427" s="53"/>
      <c r="P427" s="54" t="s">
        <v>2441</v>
      </c>
      <c r="Q427" s="54" t="s">
        <v>9145</v>
      </c>
      <c r="R427" s="54" t="s">
        <v>9146</v>
      </c>
      <c r="S427" s="54"/>
      <c r="T427" s="58"/>
      <c r="U427" s="183">
        <f t="shared" si="59"/>
        <v>0.14814814814814814</v>
      </c>
      <c r="V427" s="168"/>
      <c r="W427" s="59" t="str">
        <f t="shared" si="60"/>
        <v>0</v>
      </c>
      <c r="X427" s="575"/>
      <c r="Y427" s="60">
        <f t="shared" si="61"/>
        <v>0</v>
      </c>
    </row>
    <row r="428" spans="2:25" ht="18.75" customHeight="1">
      <c r="B428" s="578"/>
      <c r="C428" s="572"/>
      <c r="D428" s="39">
        <v>9</v>
      </c>
      <c r="E428" s="176" t="s">
        <v>9148</v>
      </c>
      <c r="F428" s="170">
        <v>300</v>
      </c>
      <c r="G428" s="181">
        <f t="shared" si="56"/>
        <v>60</v>
      </c>
      <c r="H428" s="182">
        <f t="shared" si="57"/>
        <v>166.66666666666666</v>
      </c>
      <c r="I428" s="182">
        <f t="shared" si="58"/>
        <v>5.5555555555555552E-2</v>
      </c>
      <c r="J428" s="170"/>
      <c r="K428" s="166"/>
      <c r="L428" s="166"/>
      <c r="M428" s="167"/>
      <c r="N428" s="52">
        <f t="shared" si="62"/>
        <v>0</v>
      </c>
      <c r="O428" s="53"/>
      <c r="P428" s="54" t="s">
        <v>2441</v>
      </c>
      <c r="Q428" s="54" t="s">
        <v>9145</v>
      </c>
      <c r="R428" s="54" t="s">
        <v>9146</v>
      </c>
      <c r="S428" s="54"/>
      <c r="T428" s="58"/>
      <c r="U428" s="183">
        <f t="shared" si="59"/>
        <v>0.1111111111111111</v>
      </c>
      <c r="V428" s="168"/>
      <c r="W428" s="59" t="str">
        <f t="shared" si="60"/>
        <v>0</v>
      </c>
      <c r="X428" s="575"/>
      <c r="Y428" s="60">
        <f t="shared" si="61"/>
        <v>0</v>
      </c>
    </row>
    <row r="429" spans="2:25" ht="18.75" customHeight="1">
      <c r="B429" s="578"/>
      <c r="C429" s="572"/>
      <c r="D429" s="39">
        <v>10</v>
      </c>
      <c r="E429" s="176" t="s">
        <v>9149</v>
      </c>
      <c r="F429" s="170">
        <v>50</v>
      </c>
      <c r="G429" s="181">
        <f t="shared" si="56"/>
        <v>10</v>
      </c>
      <c r="H429" s="182">
        <f t="shared" si="57"/>
        <v>27.777777777777779</v>
      </c>
      <c r="I429" s="182">
        <f t="shared" si="58"/>
        <v>9.2592592592592587E-3</v>
      </c>
      <c r="J429" s="170"/>
      <c r="K429" s="166"/>
      <c r="L429" s="166"/>
      <c r="M429" s="167"/>
      <c r="N429" s="52">
        <f t="shared" si="62"/>
        <v>0</v>
      </c>
      <c r="O429" s="53"/>
      <c r="P429" s="54" t="s">
        <v>2441</v>
      </c>
      <c r="Q429" s="54" t="s">
        <v>9145</v>
      </c>
      <c r="R429" s="54" t="s">
        <v>9146</v>
      </c>
      <c r="S429" s="54"/>
      <c r="T429" s="58"/>
      <c r="U429" s="183">
        <f t="shared" si="59"/>
        <v>1.8518518518518517E-2</v>
      </c>
      <c r="V429" s="168"/>
      <c r="W429" s="59" t="str">
        <f t="shared" si="60"/>
        <v>0</v>
      </c>
      <c r="X429" s="575"/>
      <c r="Y429" s="60">
        <f t="shared" si="61"/>
        <v>0</v>
      </c>
    </row>
    <row r="430" spans="2:25" ht="18.75" customHeight="1">
      <c r="B430" s="578"/>
      <c r="C430" s="572"/>
      <c r="D430" s="39">
        <v>11</v>
      </c>
      <c r="E430" s="176" t="s">
        <v>3878</v>
      </c>
      <c r="F430" s="170">
        <v>50</v>
      </c>
      <c r="G430" s="181">
        <f t="shared" si="56"/>
        <v>10</v>
      </c>
      <c r="H430" s="182">
        <f t="shared" si="57"/>
        <v>27.777777777777779</v>
      </c>
      <c r="I430" s="182">
        <f t="shared" si="58"/>
        <v>9.2592592592592587E-3</v>
      </c>
      <c r="J430" s="170"/>
      <c r="K430" s="166"/>
      <c r="L430" s="166"/>
      <c r="M430" s="167"/>
      <c r="N430" s="52">
        <f t="shared" si="62"/>
        <v>0</v>
      </c>
      <c r="O430" s="53"/>
      <c r="P430" s="54" t="s">
        <v>2441</v>
      </c>
      <c r="Q430" s="54" t="s">
        <v>9145</v>
      </c>
      <c r="R430" s="54" t="s">
        <v>9146</v>
      </c>
      <c r="S430" s="54"/>
      <c r="T430" s="58"/>
      <c r="U430" s="183">
        <f t="shared" si="59"/>
        <v>1.8518518518518517E-2</v>
      </c>
      <c r="V430" s="168"/>
      <c r="W430" s="59" t="str">
        <f t="shared" si="60"/>
        <v>0</v>
      </c>
      <c r="X430" s="575"/>
      <c r="Y430" s="60">
        <f t="shared" si="61"/>
        <v>0</v>
      </c>
    </row>
    <row r="431" spans="2:25" ht="18.75" customHeight="1">
      <c r="B431" s="578"/>
      <c r="C431" s="572"/>
      <c r="D431" s="39">
        <v>12</v>
      </c>
      <c r="E431" s="176" t="s">
        <v>310</v>
      </c>
      <c r="F431" s="170">
        <v>52</v>
      </c>
      <c r="G431" s="181">
        <f t="shared" si="56"/>
        <v>10.4</v>
      </c>
      <c r="H431" s="182">
        <f t="shared" si="57"/>
        <v>28.888888888888889</v>
      </c>
      <c r="I431" s="182">
        <f t="shared" si="58"/>
        <v>9.6296296296296303E-3</v>
      </c>
      <c r="J431" s="170"/>
      <c r="K431" s="166"/>
      <c r="L431" s="166"/>
      <c r="M431" s="167"/>
      <c r="N431" s="52">
        <f t="shared" si="62"/>
        <v>0</v>
      </c>
      <c r="O431" s="53"/>
      <c r="P431" s="54" t="s">
        <v>2441</v>
      </c>
      <c r="Q431" s="54" t="s">
        <v>9145</v>
      </c>
      <c r="R431" s="54" t="s">
        <v>9146</v>
      </c>
      <c r="S431" s="54"/>
      <c r="T431" s="58"/>
      <c r="U431" s="183">
        <f t="shared" si="59"/>
        <v>1.9259259259259261E-2</v>
      </c>
      <c r="V431" s="168"/>
      <c r="W431" s="59" t="str">
        <f t="shared" si="60"/>
        <v>0</v>
      </c>
      <c r="X431" s="575"/>
      <c r="Y431" s="60">
        <f t="shared" si="61"/>
        <v>0</v>
      </c>
    </row>
    <row r="432" spans="2:25" ht="18.75" customHeight="1">
      <c r="B432" s="578"/>
      <c r="C432" s="572"/>
      <c r="D432" s="39">
        <v>13</v>
      </c>
      <c r="E432" s="176" t="s">
        <v>9150</v>
      </c>
      <c r="F432" s="170">
        <v>40</v>
      </c>
      <c r="G432" s="181">
        <f t="shared" si="56"/>
        <v>8</v>
      </c>
      <c r="H432" s="182">
        <f t="shared" si="57"/>
        <v>22.222222222222221</v>
      </c>
      <c r="I432" s="182">
        <f t="shared" si="58"/>
        <v>7.4074074074074068E-3</v>
      </c>
      <c r="J432" s="170"/>
      <c r="K432" s="166"/>
      <c r="L432" s="166"/>
      <c r="M432" s="167"/>
      <c r="N432" s="52">
        <f t="shared" si="62"/>
        <v>0</v>
      </c>
      <c r="O432" s="53"/>
      <c r="P432" s="54" t="s">
        <v>2441</v>
      </c>
      <c r="Q432" s="54" t="s">
        <v>9145</v>
      </c>
      <c r="R432" s="54" t="s">
        <v>9146</v>
      </c>
      <c r="S432" s="54"/>
      <c r="T432" s="58"/>
      <c r="U432" s="183">
        <f t="shared" si="59"/>
        <v>1.4814814814814814E-2</v>
      </c>
      <c r="V432" s="168"/>
      <c r="W432" s="59" t="str">
        <f t="shared" si="60"/>
        <v>0</v>
      </c>
      <c r="X432" s="575"/>
      <c r="Y432" s="60">
        <f t="shared" si="61"/>
        <v>0</v>
      </c>
    </row>
    <row r="433" spans="2:25" ht="18.75" customHeight="1">
      <c r="B433" s="578"/>
      <c r="C433" s="572"/>
      <c r="D433" s="39">
        <v>14</v>
      </c>
      <c r="E433" s="176" t="s">
        <v>868</v>
      </c>
      <c r="F433" s="170">
        <v>20</v>
      </c>
      <c r="G433" s="181">
        <f t="shared" si="56"/>
        <v>4</v>
      </c>
      <c r="H433" s="182">
        <f t="shared" si="57"/>
        <v>11.111111111111111</v>
      </c>
      <c r="I433" s="182">
        <f t="shared" si="58"/>
        <v>3.7037037037037034E-3</v>
      </c>
      <c r="J433" s="170"/>
      <c r="K433" s="166"/>
      <c r="L433" s="166"/>
      <c r="M433" s="167"/>
      <c r="N433" s="52">
        <f t="shared" si="62"/>
        <v>0</v>
      </c>
      <c r="O433" s="53"/>
      <c r="P433" s="54" t="s">
        <v>2441</v>
      </c>
      <c r="Q433" s="54" t="s">
        <v>9145</v>
      </c>
      <c r="R433" s="54" t="s">
        <v>9146</v>
      </c>
      <c r="S433" s="54"/>
      <c r="T433" s="58"/>
      <c r="U433" s="183">
        <f t="shared" si="59"/>
        <v>7.4074074074074068E-3</v>
      </c>
      <c r="V433" s="168"/>
      <c r="W433" s="59" t="str">
        <f t="shared" si="60"/>
        <v>0</v>
      </c>
      <c r="X433" s="575"/>
      <c r="Y433" s="60">
        <f t="shared" si="61"/>
        <v>0</v>
      </c>
    </row>
    <row r="434" spans="2:25" ht="18.75" customHeight="1">
      <c r="B434" s="578"/>
      <c r="C434" s="572"/>
      <c r="D434" s="39">
        <v>15</v>
      </c>
      <c r="E434" s="176" t="s">
        <v>9151</v>
      </c>
      <c r="F434" s="170">
        <v>20</v>
      </c>
      <c r="G434" s="181">
        <f t="shared" si="56"/>
        <v>4</v>
      </c>
      <c r="H434" s="182">
        <f t="shared" si="57"/>
        <v>11.111111111111111</v>
      </c>
      <c r="I434" s="182">
        <f t="shared" si="58"/>
        <v>3.7037037037037034E-3</v>
      </c>
      <c r="J434" s="170"/>
      <c r="K434" s="166"/>
      <c r="L434" s="166"/>
      <c r="M434" s="167"/>
      <c r="N434" s="52">
        <f t="shared" si="62"/>
        <v>0</v>
      </c>
      <c r="O434" s="53"/>
      <c r="P434" s="54" t="s">
        <v>2441</v>
      </c>
      <c r="Q434" s="54" t="s">
        <v>9145</v>
      </c>
      <c r="R434" s="54" t="s">
        <v>9146</v>
      </c>
      <c r="S434" s="54"/>
      <c r="T434" s="58"/>
      <c r="U434" s="183">
        <f t="shared" si="59"/>
        <v>7.4074074074074068E-3</v>
      </c>
      <c r="V434" s="168"/>
      <c r="W434" s="59" t="str">
        <f t="shared" si="60"/>
        <v>0</v>
      </c>
      <c r="X434" s="575"/>
      <c r="Y434" s="60">
        <f t="shared" si="61"/>
        <v>0</v>
      </c>
    </row>
    <row r="435" spans="2:25" ht="18.75" customHeight="1">
      <c r="B435" s="578"/>
      <c r="C435" s="572"/>
      <c r="D435" s="39">
        <v>16</v>
      </c>
      <c r="E435" s="176" t="s">
        <v>9152</v>
      </c>
      <c r="F435" s="170">
        <v>30</v>
      </c>
      <c r="G435" s="181">
        <f t="shared" si="56"/>
        <v>6</v>
      </c>
      <c r="H435" s="182">
        <f t="shared" si="57"/>
        <v>16.666666666666668</v>
      </c>
      <c r="I435" s="182">
        <f t="shared" si="58"/>
        <v>5.5555555555555558E-3</v>
      </c>
      <c r="J435" s="170"/>
      <c r="K435" s="166"/>
      <c r="L435" s="166"/>
      <c r="M435" s="167"/>
      <c r="N435" s="52">
        <f t="shared" si="62"/>
        <v>0</v>
      </c>
      <c r="O435" s="53"/>
      <c r="P435" s="54" t="s">
        <v>2441</v>
      </c>
      <c r="Q435" s="54" t="s">
        <v>9145</v>
      </c>
      <c r="R435" s="54" t="s">
        <v>9146</v>
      </c>
      <c r="S435" s="54"/>
      <c r="T435" s="58"/>
      <c r="U435" s="183">
        <f t="shared" si="59"/>
        <v>1.1111111111111112E-2</v>
      </c>
      <c r="V435" s="168"/>
      <c r="W435" s="59" t="str">
        <f t="shared" si="60"/>
        <v>0</v>
      </c>
      <c r="X435" s="575"/>
      <c r="Y435" s="60">
        <f t="shared" si="61"/>
        <v>0</v>
      </c>
    </row>
    <row r="436" spans="2:25" ht="18.75" customHeight="1">
      <c r="B436" s="578"/>
      <c r="C436" s="572"/>
      <c r="D436" s="39">
        <v>17</v>
      </c>
      <c r="E436" s="176" t="s">
        <v>238</v>
      </c>
      <c r="F436" s="170">
        <v>28</v>
      </c>
      <c r="G436" s="181">
        <f t="shared" si="56"/>
        <v>5.6</v>
      </c>
      <c r="H436" s="182">
        <f t="shared" si="57"/>
        <v>15.555555555555555</v>
      </c>
      <c r="I436" s="182">
        <f t="shared" si="58"/>
        <v>5.185185185185185E-3</v>
      </c>
      <c r="J436" s="170"/>
      <c r="K436" s="166"/>
      <c r="L436" s="166"/>
      <c r="M436" s="167"/>
      <c r="N436" s="52">
        <f t="shared" si="62"/>
        <v>0</v>
      </c>
      <c r="O436" s="53"/>
      <c r="P436" s="54" t="s">
        <v>2441</v>
      </c>
      <c r="Q436" s="54" t="s">
        <v>9145</v>
      </c>
      <c r="R436" s="54" t="s">
        <v>9146</v>
      </c>
      <c r="S436" s="54"/>
      <c r="T436" s="58"/>
      <c r="U436" s="183">
        <f t="shared" si="59"/>
        <v>1.037037037037037E-2</v>
      </c>
      <c r="V436" s="168"/>
      <c r="W436" s="59" t="str">
        <f t="shared" si="60"/>
        <v>0</v>
      </c>
      <c r="X436" s="575"/>
      <c r="Y436" s="60">
        <f t="shared" si="61"/>
        <v>0</v>
      </c>
    </row>
    <row r="437" spans="2:25" ht="18.75" customHeight="1">
      <c r="B437" s="578"/>
      <c r="C437" s="572"/>
      <c r="D437" s="39">
        <v>18</v>
      </c>
      <c r="E437" s="176" t="s">
        <v>9153</v>
      </c>
      <c r="F437" s="170">
        <v>300</v>
      </c>
      <c r="G437" s="181">
        <f t="shared" si="56"/>
        <v>60</v>
      </c>
      <c r="H437" s="182">
        <f t="shared" si="57"/>
        <v>166.66666666666666</v>
      </c>
      <c r="I437" s="182">
        <f t="shared" si="58"/>
        <v>5.5555555555555552E-2</v>
      </c>
      <c r="J437" s="170"/>
      <c r="K437" s="166"/>
      <c r="L437" s="166"/>
      <c r="M437" s="167"/>
      <c r="N437" s="52">
        <f t="shared" si="62"/>
        <v>0</v>
      </c>
      <c r="O437" s="53"/>
      <c r="P437" s="54" t="s">
        <v>2441</v>
      </c>
      <c r="Q437" s="54" t="s">
        <v>9145</v>
      </c>
      <c r="R437" s="54" t="s">
        <v>9146</v>
      </c>
      <c r="S437" s="54"/>
      <c r="T437" s="58"/>
      <c r="U437" s="183">
        <f t="shared" si="59"/>
        <v>0.1111111111111111</v>
      </c>
      <c r="V437" s="168"/>
      <c r="W437" s="59" t="str">
        <f t="shared" si="60"/>
        <v>0</v>
      </c>
      <c r="X437" s="575"/>
      <c r="Y437" s="60">
        <f t="shared" si="61"/>
        <v>0</v>
      </c>
    </row>
    <row r="438" spans="2:25" ht="18.75" customHeight="1">
      <c r="B438" s="578"/>
      <c r="C438" s="572"/>
      <c r="D438" s="39">
        <v>19</v>
      </c>
      <c r="E438" s="176" t="s">
        <v>9154</v>
      </c>
      <c r="F438" s="170">
        <v>800</v>
      </c>
      <c r="G438" s="181">
        <f t="shared" si="56"/>
        <v>160</v>
      </c>
      <c r="H438" s="182">
        <f t="shared" si="57"/>
        <v>444.44444444444446</v>
      </c>
      <c r="I438" s="182">
        <f t="shared" si="58"/>
        <v>0.14814814814814814</v>
      </c>
      <c r="J438" s="170"/>
      <c r="K438" s="166"/>
      <c r="L438" s="166"/>
      <c r="M438" s="167"/>
      <c r="N438" s="52">
        <f t="shared" si="62"/>
        <v>0</v>
      </c>
      <c r="O438" s="53"/>
      <c r="P438" s="54" t="s">
        <v>2441</v>
      </c>
      <c r="Q438" s="54" t="s">
        <v>9145</v>
      </c>
      <c r="R438" s="54" t="s">
        <v>9146</v>
      </c>
      <c r="S438" s="54"/>
      <c r="T438" s="58"/>
      <c r="U438" s="183">
        <f t="shared" si="59"/>
        <v>0.29629629629629628</v>
      </c>
      <c r="V438" s="168"/>
      <c r="W438" s="59" t="str">
        <f t="shared" si="60"/>
        <v>0</v>
      </c>
      <c r="X438" s="575"/>
      <c r="Y438" s="60">
        <f t="shared" si="61"/>
        <v>0</v>
      </c>
    </row>
    <row r="439" spans="2:25" ht="18.75" customHeight="1">
      <c r="B439" s="578"/>
      <c r="C439" s="572"/>
      <c r="D439" s="39"/>
      <c r="E439" s="39"/>
      <c r="F439" s="170"/>
      <c r="G439" s="181">
        <f t="shared" si="56"/>
        <v>0</v>
      </c>
      <c r="H439" s="182">
        <f t="shared" si="57"/>
        <v>0</v>
      </c>
      <c r="I439" s="182">
        <f t="shared" si="58"/>
        <v>0</v>
      </c>
      <c r="J439" s="170"/>
      <c r="K439" s="166"/>
      <c r="L439" s="166"/>
      <c r="M439" s="167"/>
      <c r="N439" s="52">
        <f t="shared" si="62"/>
        <v>0</v>
      </c>
      <c r="O439" s="53"/>
      <c r="P439" s="54"/>
      <c r="Q439" s="54"/>
      <c r="R439" s="54"/>
      <c r="S439" s="54"/>
      <c r="T439" s="58"/>
      <c r="U439" s="183">
        <f t="shared" si="59"/>
        <v>0</v>
      </c>
      <c r="V439" s="168"/>
      <c r="W439" s="59" t="str">
        <f t="shared" si="60"/>
        <v>0</v>
      </c>
      <c r="X439" s="575"/>
      <c r="Y439" s="60">
        <f t="shared" si="61"/>
        <v>0</v>
      </c>
    </row>
    <row r="440" spans="2:25" ht="18.75" customHeight="1">
      <c r="B440" s="579"/>
      <c r="C440" s="573"/>
      <c r="D440" s="39"/>
      <c r="E440" s="39"/>
      <c r="F440" s="170"/>
      <c r="G440" s="181">
        <f t="shared" si="56"/>
        <v>0</v>
      </c>
      <c r="H440" s="182">
        <f>F440/$H$15</f>
        <v>0</v>
      </c>
      <c r="I440" s="182">
        <f>H440/$I$15</f>
        <v>0</v>
      </c>
      <c r="J440" s="170"/>
      <c r="K440" s="166"/>
      <c r="L440" s="166"/>
      <c r="M440" s="171"/>
      <c r="N440" s="52">
        <f t="shared" si="62"/>
        <v>0</v>
      </c>
      <c r="O440" s="40"/>
      <c r="P440" s="40"/>
      <c r="Q440" s="40"/>
      <c r="R440" s="40"/>
      <c r="S440" s="40"/>
      <c r="T440" s="58"/>
      <c r="U440" s="183">
        <f>H440/$U$15</f>
        <v>0</v>
      </c>
      <c r="V440" s="168"/>
      <c r="W440" s="59" t="str">
        <f t="shared" si="60"/>
        <v>0</v>
      </c>
      <c r="X440" s="576"/>
      <c r="Y440" s="60">
        <f t="shared" si="61"/>
        <v>0</v>
      </c>
    </row>
    <row r="441" spans="2:25">
      <c r="B441" s="41"/>
      <c r="C441" s="172" t="s">
        <v>111</v>
      </c>
      <c r="D441" s="154"/>
      <c r="E441" s="173">
        <f>COUNTA(E392:E440)</f>
        <v>46</v>
      </c>
      <c r="F441" s="173">
        <f>SUM(F392:F440)</f>
        <v>12572</v>
      </c>
      <c r="G441" s="173">
        <f>SUM(G392:G440)</f>
        <v>2514.4</v>
      </c>
      <c r="H441" s="173">
        <f>SUM(H392:H440)</f>
        <v>6984.4444444444462</v>
      </c>
      <c r="I441" s="173">
        <f>SUM(I392:I440)</f>
        <v>2.3281481481481467</v>
      </c>
      <c r="J441" s="173">
        <f>COUNTA(J392:J440)</f>
        <v>1</v>
      </c>
      <c r="K441" s="173">
        <f>COUNTA(K392:K440)</f>
        <v>2</v>
      </c>
      <c r="L441" s="173">
        <f>COUNTA(L392:L440)</f>
        <v>0</v>
      </c>
      <c r="M441" s="173">
        <f>SUM(M392:M440)</f>
        <v>6984.4444444444443</v>
      </c>
      <c r="N441" s="173">
        <f>SUM(N392:N440)</f>
        <v>139.68888888888887</v>
      </c>
      <c r="O441" s="174"/>
      <c r="P441" s="175">
        <f>COUNTIF(P392:P440, "YES")</f>
        <v>13</v>
      </c>
      <c r="Q441" s="174"/>
      <c r="R441" s="174"/>
      <c r="S441" s="174"/>
      <c r="T441" s="174"/>
      <c r="U441" s="173">
        <f>SUM(U392:U440)</f>
        <v>4.6562962962962935</v>
      </c>
      <c r="V441" s="173">
        <f>SUM(V392:V440)</f>
        <v>4.6562962962962953</v>
      </c>
      <c r="W441" s="173">
        <f t="array" ref="W441">SUM(ABS(W392:W440))</f>
        <v>4</v>
      </c>
      <c r="X441" s="175" t="str">
        <f>IF(X392&lt;0.2, "0", IF(X392&lt;=2, "2", IF(X392&gt;2, ROUND(X392,0))))</f>
        <v>2</v>
      </c>
      <c r="Y441" s="173">
        <f>SUM(Y392:Y440)</f>
        <v>2</v>
      </c>
    </row>
    <row r="442" spans="2:25" ht="18.75" customHeight="1">
      <c r="B442" s="577">
        <v>9</v>
      </c>
      <c r="C442" s="571" t="s">
        <v>9155</v>
      </c>
      <c r="D442" s="39">
        <v>1</v>
      </c>
      <c r="E442" s="39" t="s">
        <v>9156</v>
      </c>
      <c r="F442" s="170">
        <v>65</v>
      </c>
      <c r="G442" s="181">
        <f t="shared" ref="G442:G487" si="63">F442/$G$15</f>
        <v>13</v>
      </c>
      <c r="H442" s="182">
        <f t="shared" ref="H442:H486" si="64">F442/$H$15</f>
        <v>36.111111111111107</v>
      </c>
      <c r="I442" s="182">
        <f t="shared" ref="I442:I486" si="65">H442/$I$15</f>
        <v>1.2037037037037035E-2</v>
      </c>
      <c r="J442" s="170"/>
      <c r="K442" s="166"/>
      <c r="L442" s="166"/>
      <c r="M442" s="167"/>
      <c r="N442" s="52">
        <f t="shared" ref="N442:N487" si="66">M442/$N$15</f>
        <v>0</v>
      </c>
      <c r="O442" s="53"/>
      <c r="P442" s="54"/>
      <c r="Q442" s="54"/>
      <c r="R442" s="54"/>
      <c r="S442" s="54"/>
      <c r="T442" s="58"/>
      <c r="U442" s="183">
        <f t="shared" ref="U442:U486" si="67">H442/$U$15</f>
        <v>2.4074074074074071E-2</v>
      </c>
      <c r="V442" s="168"/>
      <c r="W442" s="59" t="str">
        <f t="shared" ref="W442:W486" si="68">IF(V442&lt;1,"0",IF(V442&lt;5,"2",IF(V442&gt;=5,"6")))</f>
        <v>0</v>
      </c>
      <c r="X442" s="574">
        <f>K488/$X$15</f>
        <v>0.33333333333333331</v>
      </c>
      <c r="Y442" s="60">
        <f t="shared" ref="Y442:Y487" si="69">W442/2</f>
        <v>0</v>
      </c>
    </row>
    <row r="443" spans="2:25" ht="18.75" customHeight="1">
      <c r="B443" s="578"/>
      <c r="C443" s="572"/>
      <c r="D443" s="39">
        <v>2</v>
      </c>
      <c r="E443" s="39" t="s">
        <v>9157</v>
      </c>
      <c r="F443" s="170">
        <v>46</v>
      </c>
      <c r="G443" s="181">
        <f t="shared" si="63"/>
        <v>9.1999999999999993</v>
      </c>
      <c r="H443" s="182">
        <f t="shared" si="64"/>
        <v>25.555555555555554</v>
      </c>
      <c r="I443" s="182">
        <f t="shared" si="65"/>
        <v>8.5185185185185173E-3</v>
      </c>
      <c r="J443" s="170"/>
      <c r="K443" s="166"/>
      <c r="L443" s="166"/>
      <c r="M443" s="167"/>
      <c r="N443" s="52">
        <f t="shared" si="66"/>
        <v>0</v>
      </c>
      <c r="O443" s="53"/>
      <c r="P443" s="54"/>
      <c r="Q443" s="54"/>
      <c r="R443" s="54"/>
      <c r="S443" s="54"/>
      <c r="T443" s="58"/>
      <c r="U443" s="183">
        <f t="shared" si="67"/>
        <v>1.7037037037037035E-2</v>
      </c>
      <c r="V443" s="168"/>
      <c r="W443" s="59" t="str">
        <f t="shared" si="68"/>
        <v>0</v>
      </c>
      <c r="X443" s="575"/>
      <c r="Y443" s="60">
        <f t="shared" si="69"/>
        <v>0</v>
      </c>
    </row>
    <row r="444" spans="2:25" ht="18.75" customHeight="1">
      <c r="B444" s="578"/>
      <c r="C444" s="572"/>
      <c r="D444" s="39">
        <v>3</v>
      </c>
      <c r="E444" s="39" t="s">
        <v>3707</v>
      </c>
      <c r="F444" s="170">
        <v>48</v>
      </c>
      <c r="G444" s="181">
        <f t="shared" si="63"/>
        <v>9.6</v>
      </c>
      <c r="H444" s="182">
        <f t="shared" si="64"/>
        <v>26.666666666666664</v>
      </c>
      <c r="I444" s="182">
        <f t="shared" si="65"/>
        <v>8.8888888888888889E-3</v>
      </c>
      <c r="J444" s="170"/>
      <c r="K444" s="166"/>
      <c r="L444" s="166"/>
      <c r="M444" s="167"/>
      <c r="N444" s="52">
        <f t="shared" si="66"/>
        <v>0</v>
      </c>
      <c r="O444" s="53"/>
      <c r="P444" s="54"/>
      <c r="Q444" s="54"/>
      <c r="R444" s="54"/>
      <c r="S444" s="54"/>
      <c r="T444" s="58"/>
      <c r="U444" s="183">
        <f t="shared" si="67"/>
        <v>1.7777777777777778E-2</v>
      </c>
      <c r="V444" s="168"/>
      <c r="W444" s="59" t="str">
        <f t="shared" si="68"/>
        <v>0</v>
      </c>
      <c r="X444" s="575"/>
      <c r="Y444" s="60">
        <f t="shared" si="69"/>
        <v>0</v>
      </c>
    </row>
    <row r="445" spans="2:25" ht="18.75" customHeight="1">
      <c r="B445" s="578"/>
      <c r="C445" s="572"/>
      <c r="D445" s="39">
        <v>4</v>
      </c>
      <c r="E445" s="39" t="s">
        <v>8787</v>
      </c>
      <c r="F445" s="170">
        <v>68</v>
      </c>
      <c r="G445" s="181">
        <f t="shared" si="63"/>
        <v>13.6</v>
      </c>
      <c r="H445" s="182">
        <f t="shared" si="64"/>
        <v>37.777777777777779</v>
      </c>
      <c r="I445" s="182">
        <f t="shared" si="65"/>
        <v>1.2592592592592593E-2</v>
      </c>
      <c r="J445" s="170"/>
      <c r="K445" s="166"/>
      <c r="L445" s="166"/>
      <c r="M445" s="167"/>
      <c r="N445" s="52">
        <f t="shared" si="66"/>
        <v>0</v>
      </c>
      <c r="O445" s="53"/>
      <c r="P445" s="54"/>
      <c r="Q445" s="54"/>
      <c r="R445" s="54"/>
      <c r="S445" s="54"/>
      <c r="T445" s="58"/>
      <c r="U445" s="183">
        <f t="shared" si="67"/>
        <v>2.5185185185185185E-2</v>
      </c>
      <c r="V445" s="168"/>
      <c r="W445" s="59" t="str">
        <f t="shared" si="68"/>
        <v>0</v>
      </c>
      <c r="X445" s="575"/>
      <c r="Y445" s="60">
        <f t="shared" si="69"/>
        <v>0</v>
      </c>
    </row>
    <row r="446" spans="2:25" ht="18.75" customHeight="1">
      <c r="B446" s="578"/>
      <c r="C446" s="572"/>
      <c r="D446" s="39">
        <v>5</v>
      </c>
      <c r="E446" s="39" t="s">
        <v>9158</v>
      </c>
      <c r="F446" s="170">
        <v>73</v>
      </c>
      <c r="G446" s="181">
        <f t="shared" si="63"/>
        <v>14.6</v>
      </c>
      <c r="H446" s="182">
        <f t="shared" si="64"/>
        <v>40.555555555555557</v>
      </c>
      <c r="I446" s="182">
        <f t="shared" si="65"/>
        <v>1.3518518518518518E-2</v>
      </c>
      <c r="J446" s="170"/>
      <c r="K446" s="166"/>
      <c r="L446" s="166"/>
      <c r="M446" s="167"/>
      <c r="N446" s="52">
        <f t="shared" si="66"/>
        <v>0</v>
      </c>
      <c r="O446" s="53"/>
      <c r="P446" s="54"/>
      <c r="Q446" s="54"/>
      <c r="R446" s="54"/>
      <c r="S446" s="54"/>
      <c r="T446" s="58"/>
      <c r="U446" s="183">
        <f t="shared" si="67"/>
        <v>2.7037037037037037E-2</v>
      </c>
      <c r="V446" s="168"/>
      <c r="W446" s="59" t="str">
        <f t="shared" si="68"/>
        <v>0</v>
      </c>
      <c r="X446" s="575"/>
      <c r="Y446" s="60">
        <f t="shared" si="69"/>
        <v>0</v>
      </c>
    </row>
    <row r="447" spans="2:25" ht="18.75" customHeight="1">
      <c r="B447" s="578"/>
      <c r="C447" s="572"/>
      <c r="D447" s="39">
        <v>6</v>
      </c>
      <c r="E447" s="39" t="s">
        <v>890</v>
      </c>
      <c r="F447" s="170">
        <v>65</v>
      </c>
      <c r="G447" s="181">
        <f t="shared" si="63"/>
        <v>13</v>
      </c>
      <c r="H447" s="182">
        <f t="shared" si="64"/>
        <v>36.111111111111107</v>
      </c>
      <c r="I447" s="182">
        <f t="shared" si="65"/>
        <v>1.2037037037037035E-2</v>
      </c>
      <c r="J447" s="170"/>
      <c r="K447" s="166"/>
      <c r="L447" s="166"/>
      <c r="M447" s="167"/>
      <c r="N447" s="52">
        <f t="shared" si="66"/>
        <v>0</v>
      </c>
      <c r="O447" s="53"/>
      <c r="P447" s="54"/>
      <c r="Q447" s="54"/>
      <c r="R447" s="54"/>
      <c r="S447" s="54"/>
      <c r="T447" s="58"/>
      <c r="U447" s="183">
        <f t="shared" si="67"/>
        <v>2.4074074074074071E-2</v>
      </c>
      <c r="V447" s="168"/>
      <c r="W447" s="59" t="str">
        <f t="shared" si="68"/>
        <v>0</v>
      </c>
      <c r="X447" s="575"/>
      <c r="Y447" s="60">
        <f t="shared" si="69"/>
        <v>0</v>
      </c>
    </row>
    <row r="448" spans="2:25" ht="18.75" customHeight="1">
      <c r="B448" s="578"/>
      <c r="C448" s="572"/>
      <c r="D448" s="39">
        <v>7</v>
      </c>
      <c r="E448" s="39" t="s">
        <v>9159</v>
      </c>
      <c r="F448" s="170">
        <v>67</v>
      </c>
      <c r="G448" s="181">
        <f t="shared" si="63"/>
        <v>13.4</v>
      </c>
      <c r="H448" s="182">
        <f t="shared" si="64"/>
        <v>37.222222222222221</v>
      </c>
      <c r="I448" s="182">
        <f t="shared" si="65"/>
        <v>1.2407407407407407E-2</v>
      </c>
      <c r="J448" s="170"/>
      <c r="K448" s="166"/>
      <c r="L448" s="166"/>
      <c r="M448" s="167"/>
      <c r="N448" s="52">
        <f t="shared" si="66"/>
        <v>0</v>
      </c>
      <c r="O448" s="53"/>
      <c r="P448" s="54"/>
      <c r="Q448" s="54"/>
      <c r="R448" s="54"/>
      <c r="S448" s="54"/>
      <c r="T448" s="58"/>
      <c r="U448" s="183">
        <f t="shared" si="67"/>
        <v>2.4814814814814814E-2</v>
      </c>
      <c r="V448" s="168"/>
      <c r="W448" s="59" t="str">
        <f t="shared" si="68"/>
        <v>0</v>
      </c>
      <c r="X448" s="575"/>
      <c r="Y448" s="60">
        <f t="shared" si="69"/>
        <v>0</v>
      </c>
    </row>
    <row r="449" spans="2:25" ht="18.75" customHeight="1">
      <c r="B449" s="578"/>
      <c r="C449" s="572"/>
      <c r="D449" s="39">
        <v>8</v>
      </c>
      <c r="E449" s="39" t="s">
        <v>9160</v>
      </c>
      <c r="F449" s="170">
        <v>90</v>
      </c>
      <c r="G449" s="181">
        <f t="shared" si="63"/>
        <v>18</v>
      </c>
      <c r="H449" s="182">
        <f t="shared" si="64"/>
        <v>50</v>
      </c>
      <c r="I449" s="182">
        <f t="shared" si="65"/>
        <v>1.6666666666666666E-2</v>
      </c>
      <c r="J449" s="170"/>
      <c r="K449" s="166"/>
      <c r="L449" s="166"/>
      <c r="M449" s="167"/>
      <c r="N449" s="52">
        <f t="shared" si="66"/>
        <v>0</v>
      </c>
      <c r="O449" s="53"/>
      <c r="P449" s="54"/>
      <c r="Q449" s="54"/>
      <c r="R449" s="54"/>
      <c r="S449" s="54"/>
      <c r="T449" s="58"/>
      <c r="U449" s="183">
        <f t="shared" si="67"/>
        <v>3.3333333333333333E-2</v>
      </c>
      <c r="V449" s="168"/>
      <c r="W449" s="59" t="str">
        <f t="shared" si="68"/>
        <v>0</v>
      </c>
      <c r="X449" s="575"/>
      <c r="Y449" s="60">
        <f t="shared" si="69"/>
        <v>0</v>
      </c>
    </row>
    <row r="450" spans="2:25" ht="18.75" customHeight="1">
      <c r="B450" s="578"/>
      <c r="C450" s="572"/>
      <c r="D450" s="39">
        <v>9</v>
      </c>
      <c r="E450" s="39" t="s">
        <v>9161</v>
      </c>
      <c r="F450" s="170">
        <v>64</v>
      </c>
      <c r="G450" s="181">
        <f t="shared" si="63"/>
        <v>12.8</v>
      </c>
      <c r="H450" s="182">
        <f t="shared" si="64"/>
        <v>35.555555555555557</v>
      </c>
      <c r="I450" s="182">
        <f t="shared" si="65"/>
        <v>1.1851851851851853E-2</v>
      </c>
      <c r="J450" s="170"/>
      <c r="K450" s="166"/>
      <c r="L450" s="166"/>
      <c r="M450" s="167"/>
      <c r="N450" s="52">
        <f t="shared" si="66"/>
        <v>0</v>
      </c>
      <c r="O450" s="53"/>
      <c r="P450" s="54"/>
      <c r="Q450" s="54"/>
      <c r="R450" s="54"/>
      <c r="S450" s="54"/>
      <c r="T450" s="58"/>
      <c r="U450" s="183">
        <f t="shared" si="67"/>
        <v>2.3703703703703706E-2</v>
      </c>
      <c r="V450" s="168"/>
      <c r="W450" s="59" t="str">
        <f t="shared" si="68"/>
        <v>0</v>
      </c>
      <c r="X450" s="575"/>
      <c r="Y450" s="60">
        <f t="shared" si="69"/>
        <v>0</v>
      </c>
    </row>
    <row r="451" spans="2:25" ht="18.75" customHeight="1">
      <c r="B451" s="578"/>
      <c r="C451" s="572"/>
      <c r="D451" s="39">
        <v>10</v>
      </c>
      <c r="E451" s="39" t="s">
        <v>9162</v>
      </c>
      <c r="F451" s="170">
        <v>58</v>
      </c>
      <c r="G451" s="181">
        <f t="shared" si="63"/>
        <v>11.6</v>
      </c>
      <c r="H451" s="182">
        <f t="shared" si="64"/>
        <v>32.222222222222221</v>
      </c>
      <c r="I451" s="182">
        <f t="shared" si="65"/>
        <v>1.074074074074074E-2</v>
      </c>
      <c r="J451" s="170"/>
      <c r="K451" s="166"/>
      <c r="L451" s="166"/>
      <c r="M451" s="167"/>
      <c r="N451" s="52">
        <f t="shared" si="66"/>
        <v>0</v>
      </c>
      <c r="O451" s="53"/>
      <c r="P451" s="54"/>
      <c r="Q451" s="54"/>
      <c r="R451" s="54"/>
      <c r="S451" s="54"/>
      <c r="T451" s="58"/>
      <c r="U451" s="183">
        <f t="shared" si="67"/>
        <v>2.148148148148148E-2</v>
      </c>
      <c r="V451" s="168"/>
      <c r="W451" s="59" t="str">
        <f t="shared" si="68"/>
        <v>0</v>
      </c>
      <c r="X451" s="575"/>
      <c r="Y451" s="60">
        <f t="shared" si="69"/>
        <v>0</v>
      </c>
    </row>
    <row r="452" spans="2:25" ht="18.75" customHeight="1">
      <c r="B452" s="578"/>
      <c r="C452" s="572"/>
      <c r="D452" s="39">
        <v>11</v>
      </c>
      <c r="E452" s="39" t="s">
        <v>9163</v>
      </c>
      <c r="F452" s="170">
        <v>60</v>
      </c>
      <c r="G452" s="181">
        <f t="shared" si="63"/>
        <v>12</v>
      </c>
      <c r="H452" s="182">
        <f t="shared" si="64"/>
        <v>33.333333333333336</v>
      </c>
      <c r="I452" s="182">
        <f t="shared" si="65"/>
        <v>1.1111111111111112E-2</v>
      </c>
      <c r="J452" s="170"/>
      <c r="K452" s="166"/>
      <c r="L452" s="166"/>
      <c r="M452" s="167"/>
      <c r="N452" s="52">
        <f t="shared" si="66"/>
        <v>0</v>
      </c>
      <c r="O452" s="53"/>
      <c r="P452" s="54"/>
      <c r="Q452" s="54"/>
      <c r="R452" s="54"/>
      <c r="S452" s="54"/>
      <c r="T452" s="58"/>
      <c r="U452" s="183">
        <f t="shared" si="67"/>
        <v>2.2222222222222223E-2</v>
      </c>
      <c r="V452" s="168"/>
      <c r="W452" s="59" t="str">
        <f t="shared" si="68"/>
        <v>0</v>
      </c>
      <c r="X452" s="575"/>
      <c r="Y452" s="60">
        <f t="shared" si="69"/>
        <v>0</v>
      </c>
    </row>
    <row r="453" spans="2:25" ht="18.75" customHeight="1">
      <c r="B453" s="578"/>
      <c r="C453" s="572"/>
      <c r="D453" s="39">
        <v>12</v>
      </c>
      <c r="E453" s="39" t="s">
        <v>9164</v>
      </c>
      <c r="F453" s="170">
        <v>52</v>
      </c>
      <c r="G453" s="181">
        <f t="shared" si="63"/>
        <v>10.4</v>
      </c>
      <c r="H453" s="182">
        <f t="shared" si="64"/>
        <v>28.888888888888889</v>
      </c>
      <c r="I453" s="182">
        <f t="shared" si="65"/>
        <v>9.6296296296296303E-3</v>
      </c>
      <c r="J453" s="170"/>
      <c r="K453" s="166"/>
      <c r="L453" s="166"/>
      <c r="M453" s="167"/>
      <c r="N453" s="52">
        <f t="shared" si="66"/>
        <v>0</v>
      </c>
      <c r="O453" s="53"/>
      <c r="P453" s="54"/>
      <c r="Q453" s="54"/>
      <c r="R453" s="54"/>
      <c r="S453" s="54"/>
      <c r="T453" s="58"/>
      <c r="U453" s="183">
        <f t="shared" si="67"/>
        <v>1.9259259259259261E-2</v>
      </c>
      <c r="V453" s="168"/>
      <c r="W453" s="59" t="str">
        <f t="shared" si="68"/>
        <v>0</v>
      </c>
      <c r="X453" s="575"/>
      <c r="Y453" s="60">
        <f t="shared" si="69"/>
        <v>0</v>
      </c>
    </row>
    <row r="454" spans="2:25" ht="18.75" customHeight="1">
      <c r="B454" s="578"/>
      <c r="C454" s="572"/>
      <c r="D454" s="39">
        <v>13</v>
      </c>
      <c r="E454" s="39" t="s">
        <v>5082</v>
      </c>
      <c r="F454" s="170">
        <v>53</v>
      </c>
      <c r="G454" s="181">
        <f t="shared" si="63"/>
        <v>10.6</v>
      </c>
      <c r="H454" s="182">
        <f t="shared" si="64"/>
        <v>29.444444444444443</v>
      </c>
      <c r="I454" s="182">
        <f t="shared" si="65"/>
        <v>9.8148148148148144E-3</v>
      </c>
      <c r="J454" s="170"/>
      <c r="K454" s="166"/>
      <c r="L454" s="166"/>
      <c r="M454" s="167"/>
      <c r="N454" s="52">
        <f t="shared" si="66"/>
        <v>0</v>
      </c>
      <c r="O454" s="53"/>
      <c r="P454" s="54"/>
      <c r="Q454" s="54"/>
      <c r="R454" s="54"/>
      <c r="S454" s="54"/>
      <c r="T454" s="58"/>
      <c r="U454" s="183">
        <f t="shared" si="67"/>
        <v>1.9629629629629629E-2</v>
      </c>
      <c r="V454" s="168"/>
      <c r="W454" s="59" t="str">
        <f t="shared" si="68"/>
        <v>0</v>
      </c>
      <c r="X454" s="575"/>
      <c r="Y454" s="60">
        <f t="shared" si="69"/>
        <v>0</v>
      </c>
    </row>
    <row r="455" spans="2:25" ht="18.75" customHeight="1">
      <c r="B455" s="578"/>
      <c r="C455" s="572"/>
      <c r="D455" s="39">
        <v>14</v>
      </c>
      <c r="E455" s="39" t="s">
        <v>9165</v>
      </c>
      <c r="F455" s="170">
        <v>97</v>
      </c>
      <c r="G455" s="181">
        <f t="shared" si="63"/>
        <v>19.399999999999999</v>
      </c>
      <c r="H455" s="182">
        <f t="shared" si="64"/>
        <v>53.888888888888886</v>
      </c>
      <c r="I455" s="182">
        <f t="shared" si="65"/>
        <v>1.7962962962962962E-2</v>
      </c>
      <c r="J455" s="170"/>
      <c r="K455" s="166"/>
      <c r="L455" s="166"/>
      <c r="M455" s="167"/>
      <c r="N455" s="52">
        <f t="shared" si="66"/>
        <v>0</v>
      </c>
      <c r="O455" s="53"/>
      <c r="P455" s="54"/>
      <c r="Q455" s="54"/>
      <c r="R455" s="54"/>
      <c r="S455" s="54"/>
      <c r="T455" s="58"/>
      <c r="U455" s="183">
        <f t="shared" si="67"/>
        <v>3.5925925925925924E-2</v>
      </c>
      <c r="V455" s="168"/>
      <c r="W455" s="59" t="str">
        <f t="shared" si="68"/>
        <v>0</v>
      </c>
      <c r="X455" s="575"/>
      <c r="Y455" s="60">
        <f t="shared" si="69"/>
        <v>0</v>
      </c>
    </row>
    <row r="456" spans="2:25" ht="18.75" customHeight="1">
      <c r="B456" s="578"/>
      <c r="C456" s="572"/>
      <c r="D456" s="39">
        <v>15</v>
      </c>
      <c r="E456" s="39" t="s">
        <v>5099</v>
      </c>
      <c r="F456" s="170">
        <v>50</v>
      </c>
      <c r="G456" s="181">
        <f t="shared" si="63"/>
        <v>10</v>
      </c>
      <c r="H456" s="182">
        <f t="shared" si="64"/>
        <v>27.777777777777779</v>
      </c>
      <c r="I456" s="182">
        <f t="shared" si="65"/>
        <v>9.2592592592592587E-3</v>
      </c>
      <c r="J456" s="170"/>
      <c r="K456" s="166"/>
      <c r="L456" s="166"/>
      <c r="M456" s="167"/>
      <c r="N456" s="52">
        <f t="shared" si="66"/>
        <v>0</v>
      </c>
      <c r="O456" s="53"/>
      <c r="P456" s="54"/>
      <c r="Q456" s="54"/>
      <c r="R456" s="54"/>
      <c r="S456" s="54"/>
      <c r="T456" s="58"/>
      <c r="U456" s="183">
        <f t="shared" si="67"/>
        <v>1.8518518518518517E-2</v>
      </c>
      <c r="V456" s="168"/>
      <c r="W456" s="59" t="str">
        <f t="shared" si="68"/>
        <v>0</v>
      </c>
      <c r="X456" s="575"/>
      <c r="Y456" s="60">
        <f t="shared" si="69"/>
        <v>0</v>
      </c>
    </row>
    <row r="457" spans="2:25" ht="18.75" customHeight="1">
      <c r="B457" s="578"/>
      <c r="C457" s="572"/>
      <c r="D457" s="39">
        <v>16</v>
      </c>
      <c r="E457" s="39" t="s">
        <v>4092</v>
      </c>
      <c r="F457" s="170">
        <v>58</v>
      </c>
      <c r="G457" s="181">
        <f t="shared" si="63"/>
        <v>11.6</v>
      </c>
      <c r="H457" s="182">
        <f t="shared" si="64"/>
        <v>32.222222222222221</v>
      </c>
      <c r="I457" s="182">
        <f t="shared" si="65"/>
        <v>1.074074074074074E-2</v>
      </c>
      <c r="J457" s="170"/>
      <c r="K457" s="166"/>
      <c r="L457" s="166"/>
      <c r="M457" s="167"/>
      <c r="N457" s="52">
        <f t="shared" si="66"/>
        <v>0</v>
      </c>
      <c r="O457" s="53"/>
      <c r="P457" s="54"/>
      <c r="Q457" s="54"/>
      <c r="R457" s="54"/>
      <c r="S457" s="54"/>
      <c r="T457" s="58"/>
      <c r="U457" s="183">
        <f t="shared" si="67"/>
        <v>2.148148148148148E-2</v>
      </c>
      <c r="V457" s="168"/>
      <c r="W457" s="59" t="str">
        <f t="shared" si="68"/>
        <v>0</v>
      </c>
      <c r="X457" s="575"/>
      <c r="Y457" s="60">
        <f t="shared" si="69"/>
        <v>0</v>
      </c>
    </row>
    <row r="458" spans="2:25" ht="18.75" customHeight="1">
      <c r="B458" s="578"/>
      <c r="C458" s="572"/>
      <c r="D458" s="39">
        <v>17</v>
      </c>
      <c r="E458" s="39" t="s">
        <v>9166</v>
      </c>
      <c r="F458" s="170">
        <v>66</v>
      </c>
      <c r="G458" s="181">
        <f t="shared" si="63"/>
        <v>13.2</v>
      </c>
      <c r="H458" s="182">
        <f t="shared" si="64"/>
        <v>36.666666666666664</v>
      </c>
      <c r="I458" s="182">
        <f t="shared" si="65"/>
        <v>1.2222222222222221E-2</v>
      </c>
      <c r="J458" s="170"/>
      <c r="K458" s="166"/>
      <c r="L458" s="166"/>
      <c r="M458" s="167"/>
      <c r="N458" s="52">
        <f t="shared" si="66"/>
        <v>0</v>
      </c>
      <c r="O458" s="53"/>
      <c r="P458" s="54"/>
      <c r="Q458" s="54"/>
      <c r="R458" s="54"/>
      <c r="S458" s="54"/>
      <c r="T458" s="58"/>
      <c r="U458" s="183">
        <f t="shared" si="67"/>
        <v>2.4444444444444442E-2</v>
      </c>
      <c r="V458" s="168"/>
      <c r="W458" s="59" t="str">
        <f t="shared" si="68"/>
        <v>0</v>
      </c>
      <c r="X458" s="575"/>
      <c r="Y458" s="60">
        <f t="shared" si="69"/>
        <v>0</v>
      </c>
    </row>
    <row r="459" spans="2:25" ht="18.75" customHeight="1">
      <c r="B459" s="578"/>
      <c r="C459" s="572"/>
      <c r="D459" s="39">
        <v>18</v>
      </c>
      <c r="E459" s="39" t="s">
        <v>9167</v>
      </c>
      <c r="F459" s="170">
        <v>60</v>
      </c>
      <c r="G459" s="181">
        <f t="shared" si="63"/>
        <v>12</v>
      </c>
      <c r="H459" s="182">
        <f t="shared" si="64"/>
        <v>33.333333333333336</v>
      </c>
      <c r="I459" s="182">
        <f t="shared" si="65"/>
        <v>1.1111111111111112E-2</v>
      </c>
      <c r="J459" s="170"/>
      <c r="K459" s="166"/>
      <c r="L459" s="166"/>
      <c r="M459" s="167"/>
      <c r="N459" s="52">
        <f t="shared" si="66"/>
        <v>0</v>
      </c>
      <c r="O459" s="53"/>
      <c r="P459" s="54"/>
      <c r="Q459" s="54"/>
      <c r="R459" s="54"/>
      <c r="S459" s="54"/>
      <c r="T459" s="58"/>
      <c r="U459" s="183">
        <f t="shared" si="67"/>
        <v>2.2222222222222223E-2</v>
      </c>
      <c r="V459" s="168"/>
      <c r="W459" s="59" t="str">
        <f t="shared" si="68"/>
        <v>0</v>
      </c>
      <c r="X459" s="575"/>
      <c r="Y459" s="60">
        <f t="shared" si="69"/>
        <v>0</v>
      </c>
    </row>
    <row r="460" spans="2:25" ht="18.75" customHeight="1">
      <c r="B460" s="578"/>
      <c r="C460" s="572"/>
      <c r="D460" s="39">
        <v>19</v>
      </c>
      <c r="E460" s="39" t="s">
        <v>9168</v>
      </c>
      <c r="F460" s="170">
        <v>80</v>
      </c>
      <c r="G460" s="181">
        <f t="shared" si="63"/>
        <v>16</v>
      </c>
      <c r="H460" s="182">
        <f t="shared" si="64"/>
        <v>44.444444444444443</v>
      </c>
      <c r="I460" s="182">
        <f t="shared" si="65"/>
        <v>1.4814814814814814E-2</v>
      </c>
      <c r="J460" s="170"/>
      <c r="K460" s="166"/>
      <c r="L460" s="166"/>
      <c r="M460" s="167"/>
      <c r="N460" s="52">
        <f t="shared" si="66"/>
        <v>0</v>
      </c>
      <c r="O460" s="53"/>
      <c r="P460" s="54"/>
      <c r="Q460" s="54"/>
      <c r="R460" s="54"/>
      <c r="S460" s="54"/>
      <c r="T460" s="58"/>
      <c r="U460" s="183">
        <f t="shared" si="67"/>
        <v>2.9629629629629627E-2</v>
      </c>
      <c r="V460" s="168"/>
      <c r="W460" s="59" t="str">
        <f t="shared" si="68"/>
        <v>0</v>
      </c>
      <c r="X460" s="575"/>
      <c r="Y460" s="60">
        <f t="shared" si="69"/>
        <v>0</v>
      </c>
    </row>
    <row r="461" spans="2:25" ht="18.75" customHeight="1">
      <c r="B461" s="578"/>
      <c r="C461" s="572"/>
      <c r="D461" s="39">
        <v>20</v>
      </c>
      <c r="E461" s="39" t="s">
        <v>9169</v>
      </c>
      <c r="F461" s="170">
        <v>105</v>
      </c>
      <c r="G461" s="181">
        <f t="shared" si="63"/>
        <v>21</v>
      </c>
      <c r="H461" s="182">
        <f t="shared" si="64"/>
        <v>58.333333333333329</v>
      </c>
      <c r="I461" s="182">
        <f t="shared" si="65"/>
        <v>1.9444444444444441E-2</v>
      </c>
      <c r="J461" s="170"/>
      <c r="K461" s="166"/>
      <c r="L461" s="166"/>
      <c r="M461" s="167"/>
      <c r="N461" s="52">
        <f t="shared" si="66"/>
        <v>0</v>
      </c>
      <c r="O461" s="53"/>
      <c r="P461" s="54"/>
      <c r="Q461" s="54"/>
      <c r="R461" s="54"/>
      <c r="S461" s="54"/>
      <c r="T461" s="58"/>
      <c r="U461" s="183">
        <f t="shared" si="67"/>
        <v>3.8888888888888883E-2</v>
      </c>
      <c r="V461" s="168"/>
      <c r="W461" s="59" t="str">
        <f t="shared" si="68"/>
        <v>0</v>
      </c>
      <c r="X461" s="575"/>
      <c r="Y461" s="60">
        <f t="shared" si="69"/>
        <v>0</v>
      </c>
    </row>
    <row r="462" spans="2:25" ht="18.75" customHeight="1">
      <c r="B462" s="578"/>
      <c r="C462" s="572"/>
      <c r="D462" s="39">
        <v>21</v>
      </c>
      <c r="E462" s="39" t="s">
        <v>9170</v>
      </c>
      <c r="F462" s="170">
        <v>64</v>
      </c>
      <c r="G462" s="181">
        <f t="shared" si="63"/>
        <v>12.8</v>
      </c>
      <c r="H462" s="182">
        <f t="shared" si="64"/>
        <v>35.555555555555557</v>
      </c>
      <c r="I462" s="182">
        <f t="shared" si="65"/>
        <v>1.1851851851851853E-2</v>
      </c>
      <c r="J462" s="170"/>
      <c r="K462" s="166"/>
      <c r="L462" s="166"/>
      <c r="M462" s="167"/>
      <c r="N462" s="52">
        <f t="shared" si="66"/>
        <v>0</v>
      </c>
      <c r="O462" s="53"/>
      <c r="P462" s="54"/>
      <c r="Q462" s="54"/>
      <c r="R462" s="54"/>
      <c r="S462" s="54"/>
      <c r="T462" s="58"/>
      <c r="U462" s="183">
        <f t="shared" si="67"/>
        <v>2.3703703703703706E-2</v>
      </c>
      <c r="V462" s="168"/>
      <c r="W462" s="59" t="str">
        <f t="shared" si="68"/>
        <v>0</v>
      </c>
      <c r="X462" s="575"/>
      <c r="Y462" s="60">
        <f t="shared" si="69"/>
        <v>0</v>
      </c>
    </row>
    <row r="463" spans="2:25" ht="18.75" customHeight="1">
      <c r="B463" s="578"/>
      <c r="C463" s="572"/>
      <c r="D463" s="39">
        <v>22</v>
      </c>
      <c r="E463" s="39" t="s">
        <v>9171</v>
      </c>
      <c r="F463" s="170">
        <v>120</v>
      </c>
      <c r="G463" s="181">
        <f t="shared" si="63"/>
        <v>24</v>
      </c>
      <c r="H463" s="182">
        <f t="shared" si="64"/>
        <v>66.666666666666671</v>
      </c>
      <c r="I463" s="182">
        <f t="shared" si="65"/>
        <v>2.2222222222222223E-2</v>
      </c>
      <c r="J463" s="170"/>
      <c r="K463" s="166"/>
      <c r="L463" s="166"/>
      <c r="M463" s="167"/>
      <c r="N463" s="52">
        <f t="shared" si="66"/>
        <v>0</v>
      </c>
      <c r="O463" s="53"/>
      <c r="P463" s="54"/>
      <c r="Q463" s="54"/>
      <c r="R463" s="54"/>
      <c r="S463" s="54"/>
      <c r="T463" s="58"/>
      <c r="U463" s="183">
        <f t="shared" si="67"/>
        <v>4.4444444444444446E-2</v>
      </c>
      <c r="V463" s="168"/>
      <c r="W463" s="59" t="str">
        <f t="shared" si="68"/>
        <v>0</v>
      </c>
      <c r="X463" s="575"/>
      <c r="Y463" s="60">
        <f t="shared" si="69"/>
        <v>0</v>
      </c>
    </row>
    <row r="464" spans="2:25" ht="18.75" customHeight="1">
      <c r="B464" s="578"/>
      <c r="C464" s="572"/>
      <c r="D464" s="39">
        <v>23</v>
      </c>
      <c r="E464" s="39" t="s">
        <v>9172</v>
      </c>
      <c r="F464" s="170">
        <v>56</v>
      </c>
      <c r="G464" s="181">
        <f t="shared" si="63"/>
        <v>11.2</v>
      </c>
      <c r="H464" s="182">
        <f t="shared" si="64"/>
        <v>31.111111111111111</v>
      </c>
      <c r="I464" s="182">
        <f t="shared" si="65"/>
        <v>1.037037037037037E-2</v>
      </c>
      <c r="J464" s="170"/>
      <c r="K464" s="166"/>
      <c r="L464" s="166"/>
      <c r="M464" s="167"/>
      <c r="N464" s="52">
        <f t="shared" si="66"/>
        <v>0</v>
      </c>
      <c r="O464" s="53"/>
      <c r="P464" s="54"/>
      <c r="Q464" s="54"/>
      <c r="R464" s="54"/>
      <c r="S464" s="54"/>
      <c r="T464" s="58"/>
      <c r="U464" s="183">
        <f t="shared" si="67"/>
        <v>2.074074074074074E-2</v>
      </c>
      <c r="V464" s="168"/>
      <c r="W464" s="59" t="str">
        <f t="shared" si="68"/>
        <v>0</v>
      </c>
      <c r="X464" s="575"/>
      <c r="Y464" s="60">
        <f t="shared" si="69"/>
        <v>0</v>
      </c>
    </row>
    <row r="465" spans="2:25" ht="18.75" customHeight="1">
      <c r="B465" s="578"/>
      <c r="C465" s="572"/>
      <c r="D465" s="39">
        <v>24</v>
      </c>
      <c r="E465" s="39" t="s">
        <v>5114</v>
      </c>
      <c r="F465" s="170">
        <v>75</v>
      </c>
      <c r="G465" s="181">
        <f t="shared" si="63"/>
        <v>15</v>
      </c>
      <c r="H465" s="182">
        <f t="shared" si="64"/>
        <v>41.666666666666664</v>
      </c>
      <c r="I465" s="182">
        <f t="shared" si="65"/>
        <v>1.3888888888888888E-2</v>
      </c>
      <c r="J465" s="170"/>
      <c r="K465" s="166"/>
      <c r="L465" s="166"/>
      <c r="M465" s="167"/>
      <c r="N465" s="52">
        <f t="shared" si="66"/>
        <v>0</v>
      </c>
      <c r="O465" s="53"/>
      <c r="P465" s="54"/>
      <c r="Q465" s="54"/>
      <c r="R465" s="54"/>
      <c r="S465" s="54"/>
      <c r="T465" s="58"/>
      <c r="U465" s="183">
        <f t="shared" si="67"/>
        <v>2.7777777777777776E-2</v>
      </c>
      <c r="V465" s="168"/>
      <c r="W465" s="59" t="str">
        <f t="shared" si="68"/>
        <v>0</v>
      </c>
      <c r="X465" s="575"/>
      <c r="Y465" s="60">
        <f t="shared" si="69"/>
        <v>0</v>
      </c>
    </row>
    <row r="466" spans="2:25" ht="18.75" customHeight="1">
      <c r="B466" s="578"/>
      <c r="C466" s="572"/>
      <c r="D466" s="39">
        <v>25</v>
      </c>
      <c r="E466" s="39" t="s">
        <v>8945</v>
      </c>
      <c r="F466" s="170">
        <v>70</v>
      </c>
      <c r="G466" s="181">
        <f t="shared" si="63"/>
        <v>14</v>
      </c>
      <c r="H466" s="182">
        <f t="shared" si="64"/>
        <v>38.888888888888886</v>
      </c>
      <c r="I466" s="182">
        <f t="shared" si="65"/>
        <v>1.2962962962962963E-2</v>
      </c>
      <c r="J466" s="170"/>
      <c r="K466" s="166"/>
      <c r="L466" s="166"/>
      <c r="M466" s="167"/>
      <c r="N466" s="52">
        <f t="shared" si="66"/>
        <v>0</v>
      </c>
      <c r="O466" s="53"/>
      <c r="P466" s="54"/>
      <c r="Q466" s="54"/>
      <c r="R466" s="54"/>
      <c r="S466" s="54"/>
      <c r="T466" s="58"/>
      <c r="U466" s="183">
        <f t="shared" si="67"/>
        <v>2.5925925925925925E-2</v>
      </c>
      <c r="V466" s="168"/>
      <c r="W466" s="59" t="str">
        <f t="shared" si="68"/>
        <v>0</v>
      </c>
      <c r="X466" s="575"/>
      <c r="Y466" s="60">
        <f t="shared" si="69"/>
        <v>0</v>
      </c>
    </row>
    <row r="467" spans="2:25" ht="18.75" customHeight="1">
      <c r="B467" s="578"/>
      <c r="C467" s="572"/>
      <c r="D467" s="39">
        <v>26</v>
      </c>
      <c r="E467" s="39" t="s">
        <v>9173</v>
      </c>
      <c r="F467" s="170">
        <v>50</v>
      </c>
      <c r="G467" s="181">
        <f t="shared" si="63"/>
        <v>10</v>
      </c>
      <c r="H467" s="182">
        <f t="shared" si="64"/>
        <v>27.777777777777779</v>
      </c>
      <c r="I467" s="182">
        <f t="shared" si="65"/>
        <v>9.2592592592592587E-3</v>
      </c>
      <c r="J467" s="170"/>
      <c r="K467" s="166"/>
      <c r="L467" s="166"/>
      <c r="M467" s="167"/>
      <c r="N467" s="52">
        <f t="shared" si="66"/>
        <v>0</v>
      </c>
      <c r="O467" s="53"/>
      <c r="P467" s="54"/>
      <c r="Q467" s="54"/>
      <c r="R467" s="54"/>
      <c r="S467" s="54"/>
      <c r="T467" s="58"/>
      <c r="U467" s="183">
        <f t="shared" si="67"/>
        <v>1.8518518518518517E-2</v>
      </c>
      <c r="V467" s="168"/>
      <c r="W467" s="59" t="str">
        <f t="shared" si="68"/>
        <v>0</v>
      </c>
      <c r="X467" s="575"/>
      <c r="Y467" s="60">
        <f t="shared" si="69"/>
        <v>0</v>
      </c>
    </row>
    <row r="468" spans="2:25" ht="18.75" customHeight="1">
      <c r="B468" s="578"/>
      <c r="C468" s="572"/>
      <c r="D468" s="39">
        <v>27</v>
      </c>
      <c r="E468" s="39" t="s">
        <v>9174</v>
      </c>
      <c r="F468" s="170">
        <v>60</v>
      </c>
      <c r="G468" s="181">
        <f t="shared" si="63"/>
        <v>12</v>
      </c>
      <c r="H468" s="182">
        <f t="shared" si="64"/>
        <v>33.333333333333336</v>
      </c>
      <c r="I468" s="182">
        <f t="shared" si="65"/>
        <v>1.1111111111111112E-2</v>
      </c>
      <c r="J468" s="170"/>
      <c r="K468" s="166"/>
      <c r="L468" s="166"/>
      <c r="M468" s="167"/>
      <c r="N468" s="52">
        <f t="shared" si="66"/>
        <v>0</v>
      </c>
      <c r="O468" s="53"/>
      <c r="P468" s="54"/>
      <c r="Q468" s="54"/>
      <c r="R468" s="54"/>
      <c r="S468" s="54"/>
      <c r="T468" s="58"/>
      <c r="U468" s="183">
        <f t="shared" si="67"/>
        <v>2.2222222222222223E-2</v>
      </c>
      <c r="V468" s="168"/>
      <c r="W468" s="59" t="str">
        <f t="shared" si="68"/>
        <v>0</v>
      </c>
      <c r="X468" s="575"/>
      <c r="Y468" s="60">
        <f t="shared" si="69"/>
        <v>0</v>
      </c>
    </row>
    <row r="469" spans="2:25" ht="18.75" customHeight="1">
      <c r="B469" s="578"/>
      <c r="C469" s="572"/>
      <c r="D469" s="39">
        <v>28</v>
      </c>
      <c r="E469" s="39" t="s">
        <v>9175</v>
      </c>
      <c r="F469" s="170">
        <v>40</v>
      </c>
      <c r="G469" s="181">
        <f t="shared" si="63"/>
        <v>8</v>
      </c>
      <c r="H469" s="182">
        <f t="shared" si="64"/>
        <v>22.222222222222221</v>
      </c>
      <c r="I469" s="182">
        <f t="shared" si="65"/>
        <v>7.4074074074074068E-3</v>
      </c>
      <c r="J469" s="170"/>
      <c r="K469" s="166"/>
      <c r="L469" s="166"/>
      <c r="M469" s="167"/>
      <c r="N469" s="52">
        <f t="shared" si="66"/>
        <v>0</v>
      </c>
      <c r="O469" s="53"/>
      <c r="P469" s="54"/>
      <c r="Q469" s="54"/>
      <c r="R469" s="54"/>
      <c r="S469" s="54"/>
      <c r="T469" s="58"/>
      <c r="U469" s="183">
        <f t="shared" si="67"/>
        <v>1.4814814814814814E-2</v>
      </c>
      <c r="V469" s="168"/>
      <c r="W469" s="59" t="str">
        <f t="shared" si="68"/>
        <v>0</v>
      </c>
      <c r="X469" s="575"/>
      <c r="Y469" s="60">
        <f t="shared" si="69"/>
        <v>0</v>
      </c>
    </row>
    <row r="470" spans="2:25" ht="18.75" customHeight="1">
      <c r="B470" s="578"/>
      <c r="C470" s="572"/>
      <c r="D470" s="39">
        <v>29</v>
      </c>
      <c r="E470" s="39" t="s">
        <v>603</v>
      </c>
      <c r="F470" s="170">
        <v>60</v>
      </c>
      <c r="G470" s="181">
        <f t="shared" si="63"/>
        <v>12</v>
      </c>
      <c r="H470" s="182">
        <f t="shared" si="64"/>
        <v>33.333333333333336</v>
      </c>
      <c r="I470" s="182">
        <f t="shared" si="65"/>
        <v>1.1111111111111112E-2</v>
      </c>
      <c r="J470" s="170"/>
      <c r="K470" s="166"/>
      <c r="L470" s="166"/>
      <c r="M470" s="167"/>
      <c r="N470" s="52">
        <f t="shared" si="66"/>
        <v>0</v>
      </c>
      <c r="O470" s="53"/>
      <c r="P470" s="54"/>
      <c r="Q470" s="54"/>
      <c r="R470" s="54"/>
      <c r="S470" s="54"/>
      <c r="T470" s="58"/>
      <c r="U470" s="183">
        <f t="shared" si="67"/>
        <v>2.2222222222222223E-2</v>
      </c>
      <c r="V470" s="168"/>
      <c r="W470" s="59" t="str">
        <f t="shared" si="68"/>
        <v>0</v>
      </c>
      <c r="X470" s="575"/>
      <c r="Y470" s="60">
        <f t="shared" si="69"/>
        <v>0</v>
      </c>
    </row>
    <row r="471" spans="2:25" ht="18.75" customHeight="1">
      <c r="B471" s="578"/>
      <c r="C471" s="572"/>
      <c r="D471" s="39">
        <v>30</v>
      </c>
      <c r="E471" s="39" t="s">
        <v>9176</v>
      </c>
      <c r="F471" s="170">
        <v>2358</v>
      </c>
      <c r="G471" s="181">
        <f t="shared" si="63"/>
        <v>471.6</v>
      </c>
      <c r="H471" s="182">
        <f t="shared" si="64"/>
        <v>1310</v>
      </c>
      <c r="I471" s="182">
        <f t="shared" si="65"/>
        <v>0.43666666666666665</v>
      </c>
      <c r="J471" s="170" t="s">
        <v>9177</v>
      </c>
      <c r="K471" s="166" t="s">
        <v>9177</v>
      </c>
      <c r="L471" s="166"/>
      <c r="M471" s="167">
        <f>SUM(H442:H485)</f>
        <v>2859.4444444444443</v>
      </c>
      <c r="N471" s="52">
        <f t="shared" si="66"/>
        <v>57.18888888888889</v>
      </c>
      <c r="O471" s="53" t="s">
        <v>9178</v>
      </c>
      <c r="P471" s="54" t="s">
        <v>178</v>
      </c>
      <c r="Q471" s="54" t="s">
        <v>8780</v>
      </c>
      <c r="R471" s="54" t="s">
        <v>8781</v>
      </c>
      <c r="S471" s="54"/>
      <c r="T471" s="58"/>
      <c r="U471" s="183">
        <f t="shared" si="67"/>
        <v>0.87333333333333329</v>
      </c>
      <c r="V471" s="168">
        <f>SUM(U442:U485)</f>
        <v>1.9062962962962955</v>
      </c>
      <c r="W471" s="59" t="str">
        <f t="shared" si="68"/>
        <v>2</v>
      </c>
      <c r="X471" s="575"/>
      <c r="Y471" s="60">
        <f t="shared" si="69"/>
        <v>1</v>
      </c>
    </row>
    <row r="472" spans="2:25" ht="18.75" customHeight="1">
      <c r="B472" s="578"/>
      <c r="C472" s="572"/>
      <c r="D472" s="39">
        <v>31</v>
      </c>
      <c r="E472" s="39" t="s">
        <v>9179</v>
      </c>
      <c r="F472" s="170">
        <v>60</v>
      </c>
      <c r="G472" s="181">
        <f t="shared" si="63"/>
        <v>12</v>
      </c>
      <c r="H472" s="182">
        <f t="shared" si="64"/>
        <v>33.333333333333336</v>
      </c>
      <c r="I472" s="182">
        <f t="shared" si="65"/>
        <v>1.1111111111111112E-2</v>
      </c>
      <c r="J472" s="170"/>
      <c r="K472" s="166"/>
      <c r="L472" s="166"/>
      <c r="M472" s="167"/>
      <c r="N472" s="52">
        <f t="shared" si="66"/>
        <v>0</v>
      </c>
      <c r="O472" s="53"/>
      <c r="P472" s="54"/>
      <c r="Q472" s="54"/>
      <c r="R472" s="54"/>
      <c r="S472" s="54"/>
      <c r="T472" s="58"/>
      <c r="U472" s="183">
        <f t="shared" si="67"/>
        <v>2.2222222222222223E-2</v>
      </c>
      <c r="V472" s="168"/>
      <c r="W472" s="59" t="str">
        <f t="shared" si="68"/>
        <v>0</v>
      </c>
      <c r="X472" s="575"/>
      <c r="Y472" s="60">
        <f t="shared" si="69"/>
        <v>0</v>
      </c>
    </row>
    <row r="473" spans="2:25" ht="18.75" customHeight="1">
      <c r="B473" s="578"/>
      <c r="C473" s="572"/>
      <c r="D473" s="39">
        <v>32</v>
      </c>
      <c r="E473" s="39" t="s">
        <v>9180</v>
      </c>
      <c r="F473" s="170">
        <v>75</v>
      </c>
      <c r="G473" s="181">
        <f t="shared" si="63"/>
        <v>15</v>
      </c>
      <c r="H473" s="182">
        <f t="shared" si="64"/>
        <v>41.666666666666664</v>
      </c>
      <c r="I473" s="182">
        <f t="shared" si="65"/>
        <v>1.3888888888888888E-2</v>
      </c>
      <c r="J473" s="170"/>
      <c r="K473" s="166"/>
      <c r="L473" s="166"/>
      <c r="M473" s="167"/>
      <c r="N473" s="52">
        <f t="shared" si="66"/>
        <v>0</v>
      </c>
      <c r="O473" s="53"/>
      <c r="P473" s="54"/>
      <c r="Q473" s="54"/>
      <c r="R473" s="54"/>
      <c r="S473" s="54"/>
      <c r="T473" s="58"/>
      <c r="U473" s="183">
        <f t="shared" si="67"/>
        <v>2.7777777777777776E-2</v>
      </c>
      <c r="V473" s="168"/>
      <c r="W473" s="59" t="str">
        <f t="shared" si="68"/>
        <v>0</v>
      </c>
      <c r="X473" s="575"/>
      <c r="Y473" s="60">
        <f t="shared" si="69"/>
        <v>0</v>
      </c>
    </row>
    <row r="474" spans="2:25" ht="18.75" customHeight="1">
      <c r="B474" s="578"/>
      <c r="C474" s="572"/>
      <c r="D474" s="39">
        <v>33</v>
      </c>
      <c r="E474" s="39" t="s">
        <v>9181</v>
      </c>
      <c r="F474" s="170">
        <v>80</v>
      </c>
      <c r="G474" s="181">
        <f t="shared" si="63"/>
        <v>16</v>
      </c>
      <c r="H474" s="182">
        <f t="shared" si="64"/>
        <v>44.444444444444443</v>
      </c>
      <c r="I474" s="182">
        <f t="shared" si="65"/>
        <v>1.4814814814814814E-2</v>
      </c>
      <c r="J474" s="170"/>
      <c r="K474" s="166"/>
      <c r="L474" s="166"/>
      <c r="M474" s="167"/>
      <c r="N474" s="52">
        <f t="shared" si="66"/>
        <v>0</v>
      </c>
      <c r="O474" s="53"/>
      <c r="P474" s="54"/>
      <c r="Q474" s="54"/>
      <c r="R474" s="54"/>
      <c r="S474" s="54"/>
      <c r="T474" s="58"/>
      <c r="U474" s="183">
        <f t="shared" si="67"/>
        <v>2.9629629629629627E-2</v>
      </c>
      <c r="V474" s="168"/>
      <c r="W474" s="59" t="str">
        <f t="shared" si="68"/>
        <v>0</v>
      </c>
      <c r="X474" s="575"/>
      <c r="Y474" s="60">
        <f t="shared" si="69"/>
        <v>0</v>
      </c>
    </row>
    <row r="475" spans="2:25" ht="18.75" customHeight="1">
      <c r="B475" s="578"/>
      <c r="C475" s="572"/>
      <c r="D475" s="39">
        <v>34</v>
      </c>
      <c r="E475" s="39" t="s">
        <v>9182</v>
      </c>
      <c r="F475" s="170">
        <v>60</v>
      </c>
      <c r="G475" s="181">
        <f t="shared" si="63"/>
        <v>12</v>
      </c>
      <c r="H475" s="182">
        <f t="shared" si="64"/>
        <v>33.333333333333336</v>
      </c>
      <c r="I475" s="182">
        <f t="shared" si="65"/>
        <v>1.1111111111111112E-2</v>
      </c>
      <c r="J475" s="170"/>
      <c r="K475" s="166"/>
      <c r="L475" s="166"/>
      <c r="M475" s="167"/>
      <c r="N475" s="52">
        <f t="shared" si="66"/>
        <v>0</v>
      </c>
      <c r="O475" s="53"/>
      <c r="P475" s="54"/>
      <c r="Q475" s="54"/>
      <c r="R475" s="54"/>
      <c r="S475" s="54"/>
      <c r="T475" s="58"/>
      <c r="U475" s="183">
        <f t="shared" si="67"/>
        <v>2.2222222222222223E-2</v>
      </c>
      <c r="V475" s="168"/>
      <c r="W475" s="59" t="str">
        <f t="shared" si="68"/>
        <v>0</v>
      </c>
      <c r="X475" s="575"/>
      <c r="Y475" s="60">
        <f t="shared" si="69"/>
        <v>0</v>
      </c>
    </row>
    <row r="476" spans="2:25" ht="18.75" customHeight="1">
      <c r="B476" s="578"/>
      <c r="C476" s="572"/>
      <c r="D476" s="39">
        <v>35</v>
      </c>
      <c r="E476" s="39" t="s">
        <v>9183</v>
      </c>
      <c r="F476" s="170">
        <v>115</v>
      </c>
      <c r="G476" s="181">
        <f t="shared" si="63"/>
        <v>23</v>
      </c>
      <c r="H476" s="182">
        <f t="shared" si="64"/>
        <v>63.888888888888886</v>
      </c>
      <c r="I476" s="182">
        <f t="shared" si="65"/>
        <v>2.1296296296296296E-2</v>
      </c>
      <c r="J476" s="170"/>
      <c r="K476" s="166"/>
      <c r="L476" s="166"/>
      <c r="M476" s="167"/>
      <c r="N476" s="52">
        <f t="shared" si="66"/>
        <v>0</v>
      </c>
      <c r="O476" s="53"/>
      <c r="P476" s="54"/>
      <c r="Q476" s="54"/>
      <c r="R476" s="54"/>
      <c r="S476" s="54"/>
      <c r="T476" s="58"/>
      <c r="U476" s="183">
        <f t="shared" si="67"/>
        <v>4.2592592592592592E-2</v>
      </c>
      <c r="V476" s="168"/>
      <c r="W476" s="59" t="str">
        <f t="shared" si="68"/>
        <v>0</v>
      </c>
      <c r="X476" s="575"/>
      <c r="Y476" s="60">
        <f t="shared" si="69"/>
        <v>0</v>
      </c>
    </row>
    <row r="477" spans="2:25" ht="18.75" customHeight="1">
      <c r="B477" s="578"/>
      <c r="C477" s="572"/>
      <c r="D477" s="39">
        <v>36</v>
      </c>
      <c r="E477" s="39" t="s">
        <v>3145</v>
      </c>
      <c r="F477" s="170">
        <v>55</v>
      </c>
      <c r="G477" s="181">
        <f t="shared" si="63"/>
        <v>11</v>
      </c>
      <c r="H477" s="182">
        <f t="shared" si="64"/>
        <v>30.555555555555554</v>
      </c>
      <c r="I477" s="182">
        <f t="shared" si="65"/>
        <v>1.0185185185185184E-2</v>
      </c>
      <c r="J477" s="170"/>
      <c r="K477" s="166"/>
      <c r="L477" s="166"/>
      <c r="M477" s="167"/>
      <c r="N477" s="52">
        <f t="shared" si="66"/>
        <v>0</v>
      </c>
      <c r="O477" s="53"/>
      <c r="P477" s="54"/>
      <c r="Q477" s="54"/>
      <c r="R477" s="54"/>
      <c r="S477" s="54"/>
      <c r="T477" s="58"/>
      <c r="U477" s="183">
        <f t="shared" si="67"/>
        <v>2.0370370370370369E-2</v>
      </c>
      <c r="V477" s="168"/>
      <c r="W477" s="59" t="str">
        <f t="shared" si="68"/>
        <v>0</v>
      </c>
      <c r="X477" s="575"/>
      <c r="Y477" s="60">
        <f t="shared" si="69"/>
        <v>0</v>
      </c>
    </row>
    <row r="478" spans="2:25" ht="18.75" customHeight="1">
      <c r="B478" s="578"/>
      <c r="C478" s="572"/>
      <c r="D478" s="39">
        <v>37</v>
      </c>
      <c r="E478" s="39" t="s">
        <v>9184</v>
      </c>
      <c r="F478" s="170">
        <v>32</v>
      </c>
      <c r="G478" s="181">
        <f t="shared" si="63"/>
        <v>6.4</v>
      </c>
      <c r="H478" s="182">
        <f t="shared" si="64"/>
        <v>17.777777777777779</v>
      </c>
      <c r="I478" s="182">
        <f t="shared" si="65"/>
        <v>5.9259259259259265E-3</v>
      </c>
      <c r="J478" s="170"/>
      <c r="K478" s="166"/>
      <c r="L478" s="166"/>
      <c r="M478" s="167"/>
      <c r="N478" s="52">
        <f t="shared" si="66"/>
        <v>0</v>
      </c>
      <c r="O478" s="53"/>
      <c r="P478" s="54"/>
      <c r="Q478" s="54"/>
      <c r="R478" s="54"/>
      <c r="S478" s="54"/>
      <c r="T478" s="58"/>
      <c r="U478" s="183">
        <f t="shared" si="67"/>
        <v>1.1851851851851853E-2</v>
      </c>
      <c r="V478" s="168"/>
      <c r="W478" s="59" t="str">
        <f t="shared" si="68"/>
        <v>0</v>
      </c>
      <c r="X478" s="575"/>
      <c r="Y478" s="60">
        <f t="shared" si="69"/>
        <v>0</v>
      </c>
    </row>
    <row r="479" spans="2:25" ht="18.75" customHeight="1">
      <c r="B479" s="578"/>
      <c r="C479" s="572"/>
      <c r="D479" s="39">
        <v>38</v>
      </c>
      <c r="E479" s="39" t="s">
        <v>284</v>
      </c>
      <c r="F479" s="170">
        <v>62</v>
      </c>
      <c r="G479" s="181">
        <f t="shared" si="63"/>
        <v>12.4</v>
      </c>
      <c r="H479" s="182">
        <f t="shared" si="64"/>
        <v>34.444444444444443</v>
      </c>
      <c r="I479" s="182">
        <f t="shared" si="65"/>
        <v>1.1481481481481481E-2</v>
      </c>
      <c r="J479" s="170"/>
      <c r="K479" s="166"/>
      <c r="L479" s="166"/>
      <c r="M479" s="167"/>
      <c r="N479" s="52">
        <f t="shared" si="66"/>
        <v>0</v>
      </c>
      <c r="O479" s="53"/>
      <c r="P479" s="54"/>
      <c r="Q479" s="54"/>
      <c r="R479" s="54"/>
      <c r="S479" s="54"/>
      <c r="T479" s="58"/>
      <c r="U479" s="183">
        <f t="shared" si="67"/>
        <v>2.2962962962962963E-2</v>
      </c>
      <c r="V479" s="168"/>
      <c r="W479" s="59" t="str">
        <f t="shared" si="68"/>
        <v>0</v>
      </c>
      <c r="X479" s="575"/>
      <c r="Y479" s="60">
        <f t="shared" si="69"/>
        <v>0</v>
      </c>
    </row>
    <row r="480" spans="2:25" ht="18.75" customHeight="1">
      <c r="B480" s="578"/>
      <c r="C480" s="572"/>
      <c r="D480" s="39">
        <v>39</v>
      </c>
      <c r="E480" s="39" t="s">
        <v>9185</v>
      </c>
      <c r="F480" s="170">
        <v>88</v>
      </c>
      <c r="G480" s="181">
        <f t="shared" si="63"/>
        <v>17.600000000000001</v>
      </c>
      <c r="H480" s="182">
        <f t="shared" si="64"/>
        <v>48.888888888888886</v>
      </c>
      <c r="I480" s="182">
        <f t="shared" si="65"/>
        <v>1.6296296296296295E-2</v>
      </c>
      <c r="J480" s="170"/>
      <c r="K480" s="166"/>
      <c r="L480" s="166"/>
      <c r="M480" s="167"/>
      <c r="N480" s="52">
        <f t="shared" si="66"/>
        <v>0</v>
      </c>
      <c r="O480" s="53"/>
      <c r="P480" s="54"/>
      <c r="Q480" s="54"/>
      <c r="R480" s="54"/>
      <c r="S480" s="54"/>
      <c r="T480" s="58"/>
      <c r="U480" s="183">
        <f t="shared" si="67"/>
        <v>3.259259259259259E-2</v>
      </c>
      <c r="V480" s="168"/>
      <c r="W480" s="59" t="str">
        <f t="shared" si="68"/>
        <v>0</v>
      </c>
      <c r="X480" s="575"/>
      <c r="Y480" s="60">
        <f t="shared" si="69"/>
        <v>0</v>
      </c>
    </row>
    <row r="481" spans="2:25" ht="18.75" customHeight="1">
      <c r="B481" s="578"/>
      <c r="C481" s="572"/>
      <c r="D481" s="39">
        <v>40</v>
      </c>
      <c r="E481" s="39" t="s">
        <v>9186</v>
      </c>
      <c r="F481" s="170">
        <v>72</v>
      </c>
      <c r="G481" s="181">
        <f t="shared" si="63"/>
        <v>14.4</v>
      </c>
      <c r="H481" s="182">
        <f t="shared" si="64"/>
        <v>40</v>
      </c>
      <c r="I481" s="182">
        <f t="shared" si="65"/>
        <v>1.3333333333333334E-2</v>
      </c>
      <c r="J481" s="170"/>
      <c r="K481" s="166"/>
      <c r="L481" s="166"/>
      <c r="M481" s="167"/>
      <c r="N481" s="52">
        <f t="shared" si="66"/>
        <v>0</v>
      </c>
      <c r="O481" s="53"/>
      <c r="P481" s="54"/>
      <c r="Q481" s="54"/>
      <c r="R481" s="54"/>
      <c r="S481" s="54"/>
      <c r="T481" s="58"/>
      <c r="U481" s="183">
        <f t="shared" si="67"/>
        <v>2.6666666666666668E-2</v>
      </c>
      <c r="V481" s="168"/>
      <c r="W481" s="59" t="str">
        <f t="shared" si="68"/>
        <v>0</v>
      </c>
      <c r="X481" s="575"/>
      <c r="Y481" s="60">
        <f t="shared" si="69"/>
        <v>0</v>
      </c>
    </row>
    <row r="482" spans="2:25" ht="18.75" customHeight="1">
      <c r="B482" s="578"/>
      <c r="C482" s="572"/>
      <c r="D482" s="39">
        <v>41</v>
      </c>
      <c r="E482" s="39" t="s">
        <v>9187</v>
      </c>
      <c r="F482" s="170">
        <v>50</v>
      </c>
      <c r="G482" s="181">
        <f t="shared" si="63"/>
        <v>10</v>
      </c>
      <c r="H482" s="182">
        <f t="shared" si="64"/>
        <v>27.777777777777779</v>
      </c>
      <c r="I482" s="182">
        <f t="shared" si="65"/>
        <v>9.2592592592592587E-3</v>
      </c>
      <c r="J482" s="170"/>
      <c r="K482" s="166"/>
      <c r="L482" s="166"/>
      <c r="M482" s="167"/>
      <c r="N482" s="52">
        <f t="shared" si="66"/>
        <v>0</v>
      </c>
      <c r="O482" s="53"/>
      <c r="P482" s="54"/>
      <c r="Q482" s="54"/>
      <c r="R482" s="54"/>
      <c r="S482" s="54"/>
      <c r="T482" s="58"/>
      <c r="U482" s="183">
        <f t="shared" si="67"/>
        <v>1.8518518518518517E-2</v>
      </c>
      <c r="V482" s="168"/>
      <c r="W482" s="59" t="str">
        <f t="shared" si="68"/>
        <v>0</v>
      </c>
      <c r="X482" s="575"/>
      <c r="Y482" s="60">
        <f t="shared" si="69"/>
        <v>0</v>
      </c>
    </row>
    <row r="483" spans="2:25" ht="18.75" customHeight="1">
      <c r="B483" s="578"/>
      <c r="C483" s="572"/>
      <c r="D483" s="39">
        <v>42</v>
      </c>
      <c r="E483" s="39" t="s">
        <v>9188</v>
      </c>
      <c r="F483" s="170">
        <v>48</v>
      </c>
      <c r="G483" s="181">
        <f t="shared" si="63"/>
        <v>9.6</v>
      </c>
      <c r="H483" s="182">
        <f t="shared" si="64"/>
        <v>26.666666666666664</v>
      </c>
      <c r="I483" s="182">
        <f t="shared" si="65"/>
        <v>8.8888888888888889E-3</v>
      </c>
      <c r="J483" s="170"/>
      <c r="K483" s="166"/>
      <c r="L483" s="166"/>
      <c r="M483" s="167"/>
      <c r="N483" s="52">
        <f t="shared" si="66"/>
        <v>0</v>
      </c>
      <c r="O483" s="53"/>
      <c r="P483" s="54"/>
      <c r="Q483" s="54"/>
      <c r="R483" s="54"/>
      <c r="S483" s="54"/>
      <c r="T483" s="58"/>
      <c r="U483" s="183">
        <f t="shared" si="67"/>
        <v>1.7777777777777778E-2</v>
      </c>
      <c r="V483" s="168"/>
      <c r="W483" s="59" t="str">
        <f t="shared" si="68"/>
        <v>0</v>
      </c>
      <c r="X483" s="575"/>
      <c r="Y483" s="60">
        <f t="shared" si="69"/>
        <v>0</v>
      </c>
    </row>
    <row r="484" spans="2:25" ht="18.75" customHeight="1">
      <c r="B484" s="578"/>
      <c r="C484" s="572"/>
      <c r="D484" s="39">
        <v>43</v>
      </c>
      <c r="E484" s="39" t="s">
        <v>9189</v>
      </c>
      <c r="F484" s="170">
        <v>42</v>
      </c>
      <c r="G484" s="181">
        <f t="shared" si="63"/>
        <v>8.4</v>
      </c>
      <c r="H484" s="182">
        <f t="shared" si="64"/>
        <v>23.333333333333332</v>
      </c>
      <c r="I484" s="182">
        <f t="shared" si="65"/>
        <v>7.7777777777777776E-3</v>
      </c>
      <c r="J484" s="170"/>
      <c r="K484" s="166"/>
      <c r="L484" s="166"/>
      <c r="M484" s="167"/>
      <c r="N484" s="52">
        <f t="shared" si="66"/>
        <v>0</v>
      </c>
      <c r="O484" s="53"/>
      <c r="P484" s="54"/>
      <c r="Q484" s="54"/>
      <c r="R484" s="54"/>
      <c r="S484" s="54"/>
      <c r="T484" s="58"/>
      <c r="U484" s="183">
        <f t="shared" si="67"/>
        <v>1.5555555555555555E-2</v>
      </c>
      <c r="V484" s="168"/>
      <c r="W484" s="59" t="str">
        <f t="shared" si="68"/>
        <v>0</v>
      </c>
      <c r="X484" s="575"/>
      <c r="Y484" s="60">
        <f t="shared" si="69"/>
        <v>0</v>
      </c>
    </row>
    <row r="485" spans="2:25" ht="18.75" customHeight="1">
      <c r="B485" s="578"/>
      <c r="C485" s="572"/>
      <c r="D485" s="39">
        <v>44</v>
      </c>
      <c r="E485" s="39" t="s">
        <v>3606</v>
      </c>
      <c r="F485" s="170">
        <v>30</v>
      </c>
      <c r="G485" s="181">
        <f t="shared" si="63"/>
        <v>6</v>
      </c>
      <c r="H485" s="182">
        <f t="shared" si="64"/>
        <v>16.666666666666668</v>
      </c>
      <c r="I485" s="182">
        <f t="shared" si="65"/>
        <v>5.5555555555555558E-3</v>
      </c>
      <c r="J485" s="170"/>
      <c r="K485" s="166"/>
      <c r="L485" s="166"/>
      <c r="M485" s="167"/>
      <c r="N485" s="52">
        <f t="shared" si="66"/>
        <v>0</v>
      </c>
      <c r="O485" s="53"/>
      <c r="P485" s="54"/>
      <c r="Q485" s="54"/>
      <c r="R485" s="54"/>
      <c r="S485" s="54"/>
      <c r="T485" s="58"/>
      <c r="U485" s="183">
        <f t="shared" si="67"/>
        <v>1.1111111111111112E-2</v>
      </c>
      <c r="V485" s="168"/>
      <c r="W485" s="59" t="str">
        <f t="shared" si="68"/>
        <v>0</v>
      </c>
      <c r="X485" s="575"/>
      <c r="Y485" s="60">
        <f t="shared" si="69"/>
        <v>0</v>
      </c>
    </row>
    <row r="486" spans="2:25" ht="18.75" customHeight="1">
      <c r="B486" s="578"/>
      <c r="C486" s="572"/>
      <c r="D486" s="39"/>
      <c r="E486" s="39"/>
      <c r="F486" s="170"/>
      <c r="G486" s="181">
        <f t="shared" si="63"/>
        <v>0</v>
      </c>
      <c r="H486" s="182">
        <f t="shared" si="64"/>
        <v>0</v>
      </c>
      <c r="I486" s="182">
        <f t="shared" si="65"/>
        <v>0</v>
      </c>
      <c r="J486" s="170"/>
      <c r="K486" s="166"/>
      <c r="L486" s="166"/>
      <c r="M486" s="167"/>
      <c r="N486" s="52">
        <f t="shared" si="66"/>
        <v>0</v>
      </c>
      <c r="O486" s="53"/>
      <c r="P486" s="54"/>
      <c r="Q486" s="54"/>
      <c r="R486" s="54"/>
      <c r="S486" s="54"/>
      <c r="T486" s="58"/>
      <c r="U486" s="183">
        <f t="shared" si="67"/>
        <v>0</v>
      </c>
      <c r="V486" s="168"/>
      <c r="W486" s="59" t="str">
        <f t="shared" si="68"/>
        <v>0</v>
      </c>
      <c r="X486" s="575"/>
      <c r="Y486" s="60">
        <f t="shared" si="69"/>
        <v>0</v>
      </c>
    </row>
    <row r="487" spans="2:25" ht="18.75" customHeight="1">
      <c r="B487" s="579"/>
      <c r="C487" s="573"/>
      <c r="D487" s="39"/>
      <c r="E487" s="39"/>
      <c r="F487" s="170"/>
      <c r="G487" s="181">
        <f t="shared" si="63"/>
        <v>0</v>
      </c>
      <c r="H487" s="182">
        <f>F487/$H$15</f>
        <v>0</v>
      </c>
      <c r="I487" s="182">
        <f>H487/$I$15</f>
        <v>0</v>
      </c>
      <c r="J487" s="170"/>
      <c r="K487" s="166"/>
      <c r="L487" s="166"/>
      <c r="M487" s="171"/>
      <c r="N487" s="52">
        <f t="shared" si="66"/>
        <v>0</v>
      </c>
      <c r="O487" s="40"/>
      <c r="P487" s="40"/>
      <c r="Q487" s="40"/>
      <c r="R487" s="40"/>
      <c r="S487" s="40"/>
      <c r="T487" s="58"/>
      <c r="U487" s="183">
        <f>H487/$U$15</f>
        <v>0</v>
      </c>
      <c r="V487" s="168"/>
      <c r="W487" s="59" t="str">
        <f>IF(V487&lt;1,"0",IF(V487&lt;5,"2",IF(V487&gt;=5,"6")))</f>
        <v>0</v>
      </c>
      <c r="X487" s="576"/>
      <c r="Y487" s="60">
        <f t="shared" si="69"/>
        <v>0</v>
      </c>
    </row>
    <row r="488" spans="2:25">
      <c r="B488" s="41"/>
      <c r="C488" s="172" t="s">
        <v>111</v>
      </c>
      <c r="D488" s="154"/>
      <c r="E488" s="173">
        <f>COUNTA(E442:E487)</f>
        <v>44</v>
      </c>
      <c r="F488" s="173">
        <f>SUM(F442:F487)</f>
        <v>5147</v>
      </c>
      <c r="G488" s="173">
        <f>SUM(G442:G487)</f>
        <v>1029.4000000000001</v>
      </c>
      <c r="H488" s="173">
        <f>SUM(H442:H487)</f>
        <v>2859.4444444444443</v>
      </c>
      <c r="I488" s="173">
        <f>SUM(I442:I487)</f>
        <v>0.95314814814814774</v>
      </c>
      <c r="J488" s="173">
        <f>COUNTA(J442:J487)</f>
        <v>1</v>
      </c>
      <c r="K488" s="173">
        <f>COUNTA(K442:K487)</f>
        <v>1</v>
      </c>
      <c r="L488" s="173">
        <f>COUNTA(L442:L487)</f>
        <v>0</v>
      </c>
      <c r="M488" s="173">
        <f>SUM(M442:M487)</f>
        <v>2859.4444444444443</v>
      </c>
      <c r="N488" s="173">
        <f>SUM(N442:N487)</f>
        <v>57.18888888888889</v>
      </c>
      <c r="O488" s="174"/>
      <c r="P488" s="175">
        <f>COUNTIF(P442:P487, "YES")</f>
        <v>0</v>
      </c>
      <c r="Q488" s="174"/>
      <c r="R488" s="174"/>
      <c r="S488" s="174"/>
      <c r="T488" s="174"/>
      <c r="U488" s="173">
        <f>SUM(U442:U487)</f>
        <v>1.9062962962962955</v>
      </c>
      <c r="V488" s="173">
        <f>SUM(V442:V487)</f>
        <v>1.9062962962962955</v>
      </c>
      <c r="W488" s="173">
        <f t="array" ref="W488">SUM(ABS(W442:W487))</f>
        <v>2</v>
      </c>
      <c r="X488" s="175" t="str">
        <f>IF(X442&lt;0.2, "0", IF(X442&lt;=2, "2", IF(X442&gt;2, ROUND(X442,0))))</f>
        <v>2</v>
      </c>
      <c r="Y488" s="173">
        <f>SUM(Y442:Y487)</f>
        <v>1</v>
      </c>
    </row>
    <row r="489" spans="2:25" ht="18.75" customHeight="1">
      <c r="B489" s="577">
        <v>10</v>
      </c>
      <c r="C489" s="580" t="s">
        <v>8960</v>
      </c>
      <c r="D489" s="39">
        <v>1</v>
      </c>
      <c r="E489" s="39" t="s">
        <v>8960</v>
      </c>
      <c r="F489" s="170">
        <v>5000</v>
      </c>
      <c r="G489" s="181">
        <f t="shared" ref="G489:G520" si="70">F489/$G$15</f>
        <v>1000</v>
      </c>
      <c r="H489" s="182">
        <f t="shared" ref="H489:H519" si="71">F489/$H$15</f>
        <v>2777.7777777777778</v>
      </c>
      <c r="I489" s="182">
        <f t="shared" ref="I489:I519" si="72">H489/$I$15</f>
        <v>0.92592592592592593</v>
      </c>
      <c r="J489" s="170" t="s">
        <v>9190</v>
      </c>
      <c r="K489" s="166" t="s">
        <v>9191</v>
      </c>
      <c r="L489" s="166"/>
      <c r="M489" s="167">
        <f>SUM(H489)</f>
        <v>2777.7777777777778</v>
      </c>
      <c r="N489" s="52">
        <f>M489/$N$15</f>
        <v>55.555555555555557</v>
      </c>
      <c r="O489" s="53" t="s">
        <v>9192</v>
      </c>
      <c r="P489" s="54" t="s">
        <v>178</v>
      </c>
      <c r="Q489" s="54" t="s">
        <v>8780</v>
      </c>
      <c r="R489" s="54" t="s">
        <v>8781</v>
      </c>
      <c r="S489" s="54"/>
      <c r="T489" s="58"/>
      <c r="U489" s="183">
        <f t="shared" ref="U489:U519" si="73">H489/$U$15</f>
        <v>1.8518518518518519</v>
      </c>
      <c r="V489" s="168">
        <f>SUM(U489)</f>
        <v>1.8518518518518519</v>
      </c>
      <c r="W489" s="59" t="str">
        <f t="shared" ref="W489:W519" si="74">IF(V489&lt;1,"0",IF(V489&lt;5,"2",IF(V489&gt;=5,"6")))</f>
        <v>2</v>
      </c>
      <c r="X489" s="574">
        <f>K521/$X$15</f>
        <v>0.66666666666666663</v>
      </c>
      <c r="Y489" s="60">
        <f t="shared" ref="Y489:Y520" si="75">W489/2</f>
        <v>1</v>
      </c>
    </row>
    <row r="490" spans="2:25" ht="18.75" customHeight="1">
      <c r="B490" s="578"/>
      <c r="C490" s="581"/>
      <c r="D490" s="39"/>
      <c r="E490" s="39"/>
      <c r="F490" s="170"/>
      <c r="G490" s="181">
        <f t="shared" si="70"/>
        <v>0</v>
      </c>
      <c r="H490" s="182">
        <f t="shared" si="71"/>
        <v>0</v>
      </c>
      <c r="I490" s="182">
        <f t="shared" si="72"/>
        <v>0</v>
      </c>
      <c r="J490" s="170"/>
      <c r="K490" s="166"/>
      <c r="L490" s="166"/>
      <c r="M490" s="167"/>
      <c r="N490" s="52">
        <f t="shared" ref="N490:N520" si="76">M490/$N$15</f>
        <v>0</v>
      </c>
      <c r="O490" s="53"/>
      <c r="P490" s="54"/>
      <c r="Q490" s="54"/>
      <c r="R490" s="54"/>
      <c r="S490" s="54"/>
      <c r="T490" s="58"/>
      <c r="U490" s="183">
        <f t="shared" si="73"/>
        <v>0</v>
      </c>
      <c r="V490" s="168"/>
      <c r="W490" s="59" t="str">
        <f t="shared" si="74"/>
        <v>0</v>
      </c>
      <c r="X490" s="575"/>
      <c r="Y490" s="60">
        <f t="shared" si="75"/>
        <v>0</v>
      </c>
    </row>
    <row r="491" spans="2:25" ht="29.25" customHeight="1">
      <c r="B491" s="578"/>
      <c r="C491" s="581"/>
      <c r="D491" s="39">
        <v>1</v>
      </c>
      <c r="E491" s="39" t="s">
        <v>9193</v>
      </c>
      <c r="F491" s="170">
        <v>1180</v>
      </c>
      <c r="G491" s="181">
        <f t="shared" si="70"/>
        <v>236</v>
      </c>
      <c r="H491" s="182">
        <f t="shared" si="71"/>
        <v>655.55555555555554</v>
      </c>
      <c r="I491" s="182">
        <f t="shared" si="72"/>
        <v>0.2185185185185185</v>
      </c>
      <c r="J491" s="170"/>
      <c r="K491" s="166" t="s">
        <v>9194</v>
      </c>
      <c r="L491" s="166"/>
      <c r="M491" s="167">
        <f>SUM(H491:H518)</f>
        <v>2822.7777777777796</v>
      </c>
      <c r="N491" s="52">
        <f t="shared" si="76"/>
        <v>56.455555555555591</v>
      </c>
      <c r="O491" s="53" t="s">
        <v>9195</v>
      </c>
      <c r="P491" s="54" t="s">
        <v>178</v>
      </c>
      <c r="Q491" s="54" t="s">
        <v>8780</v>
      </c>
      <c r="R491" s="54" t="s">
        <v>8781</v>
      </c>
      <c r="S491" s="54"/>
      <c r="T491" s="58"/>
      <c r="U491" s="183">
        <f t="shared" si="73"/>
        <v>0.437037037037037</v>
      </c>
      <c r="V491" s="168">
        <f>SUM(U491:U518)</f>
        <v>1.8818518518518512</v>
      </c>
      <c r="W491" s="59" t="str">
        <f t="shared" si="74"/>
        <v>2</v>
      </c>
      <c r="X491" s="575"/>
      <c r="Y491" s="60">
        <f t="shared" si="75"/>
        <v>1</v>
      </c>
    </row>
    <row r="492" spans="2:25" ht="18.75" customHeight="1">
      <c r="B492" s="578"/>
      <c r="C492" s="581"/>
      <c r="D492" s="39">
        <v>2</v>
      </c>
      <c r="E492" s="39" t="s">
        <v>9196</v>
      </c>
      <c r="F492" s="170">
        <v>150</v>
      </c>
      <c r="G492" s="181">
        <f t="shared" si="70"/>
        <v>30</v>
      </c>
      <c r="H492" s="182">
        <f t="shared" si="71"/>
        <v>83.333333333333329</v>
      </c>
      <c r="I492" s="182">
        <f t="shared" si="72"/>
        <v>2.7777777777777776E-2</v>
      </c>
      <c r="J492" s="170"/>
      <c r="K492" s="166"/>
      <c r="L492" s="166"/>
      <c r="M492" s="167"/>
      <c r="N492" s="52">
        <f t="shared" si="76"/>
        <v>0</v>
      </c>
      <c r="O492" s="53"/>
      <c r="P492" s="54"/>
      <c r="Q492" s="54"/>
      <c r="R492" s="54"/>
      <c r="S492" s="54"/>
      <c r="T492" s="58"/>
      <c r="U492" s="183">
        <f t="shared" si="73"/>
        <v>5.5555555555555552E-2</v>
      </c>
      <c r="V492" s="168"/>
      <c r="W492" s="59" t="str">
        <f t="shared" si="74"/>
        <v>0</v>
      </c>
      <c r="X492" s="575"/>
      <c r="Y492" s="60">
        <f t="shared" si="75"/>
        <v>0</v>
      </c>
    </row>
    <row r="493" spans="2:25" ht="18.75" customHeight="1">
      <c r="B493" s="578"/>
      <c r="C493" s="581"/>
      <c r="D493" s="39">
        <v>3</v>
      </c>
      <c r="E493" s="39" t="s">
        <v>4396</v>
      </c>
      <c r="F493" s="170">
        <v>100</v>
      </c>
      <c r="G493" s="181">
        <f t="shared" si="70"/>
        <v>20</v>
      </c>
      <c r="H493" s="182">
        <f t="shared" si="71"/>
        <v>55.555555555555557</v>
      </c>
      <c r="I493" s="182">
        <f t="shared" si="72"/>
        <v>1.8518518518518517E-2</v>
      </c>
      <c r="J493" s="170"/>
      <c r="K493" s="166"/>
      <c r="L493" s="166"/>
      <c r="M493" s="167"/>
      <c r="N493" s="52">
        <f t="shared" si="76"/>
        <v>0</v>
      </c>
      <c r="O493" s="53"/>
      <c r="P493" s="54"/>
      <c r="Q493" s="54"/>
      <c r="R493" s="54"/>
      <c r="S493" s="54"/>
      <c r="T493" s="58"/>
      <c r="U493" s="183">
        <f t="shared" si="73"/>
        <v>3.7037037037037035E-2</v>
      </c>
      <c r="V493" s="168"/>
      <c r="W493" s="59" t="str">
        <f t="shared" si="74"/>
        <v>0</v>
      </c>
      <c r="X493" s="575"/>
      <c r="Y493" s="60">
        <f t="shared" si="75"/>
        <v>0</v>
      </c>
    </row>
    <row r="494" spans="2:25" ht="18.75" customHeight="1">
      <c r="B494" s="578"/>
      <c r="C494" s="581"/>
      <c r="D494" s="39">
        <v>4</v>
      </c>
      <c r="E494" s="39" t="s">
        <v>9197</v>
      </c>
      <c r="F494" s="170">
        <v>100</v>
      </c>
      <c r="G494" s="181">
        <f t="shared" si="70"/>
        <v>20</v>
      </c>
      <c r="H494" s="182">
        <f t="shared" si="71"/>
        <v>55.555555555555557</v>
      </c>
      <c r="I494" s="182">
        <f t="shared" si="72"/>
        <v>1.8518518518518517E-2</v>
      </c>
      <c r="J494" s="170"/>
      <c r="K494" s="166"/>
      <c r="L494" s="166"/>
      <c r="M494" s="167"/>
      <c r="N494" s="52">
        <f t="shared" si="76"/>
        <v>0</v>
      </c>
      <c r="O494" s="53"/>
      <c r="P494" s="54"/>
      <c r="Q494" s="54"/>
      <c r="R494" s="54"/>
      <c r="S494" s="54"/>
      <c r="T494" s="58"/>
      <c r="U494" s="183">
        <f t="shared" si="73"/>
        <v>3.7037037037037035E-2</v>
      </c>
      <c r="V494" s="168"/>
      <c r="W494" s="59" t="str">
        <f t="shared" si="74"/>
        <v>0</v>
      </c>
      <c r="X494" s="575"/>
      <c r="Y494" s="60">
        <f t="shared" si="75"/>
        <v>0</v>
      </c>
    </row>
    <row r="495" spans="2:25" ht="18.75" customHeight="1">
      <c r="B495" s="578"/>
      <c r="C495" s="581"/>
      <c r="D495" s="39">
        <v>5</v>
      </c>
      <c r="E495" s="39" t="s">
        <v>9198</v>
      </c>
      <c r="F495" s="170">
        <v>200</v>
      </c>
      <c r="G495" s="181">
        <f t="shared" si="70"/>
        <v>40</v>
      </c>
      <c r="H495" s="182">
        <f t="shared" si="71"/>
        <v>111.11111111111111</v>
      </c>
      <c r="I495" s="182">
        <f t="shared" si="72"/>
        <v>3.7037037037037035E-2</v>
      </c>
      <c r="J495" s="170"/>
      <c r="K495" s="166"/>
      <c r="L495" s="166"/>
      <c r="M495" s="167"/>
      <c r="N495" s="52">
        <f t="shared" si="76"/>
        <v>0</v>
      </c>
      <c r="O495" s="53"/>
      <c r="P495" s="54"/>
      <c r="Q495" s="54"/>
      <c r="R495" s="54"/>
      <c r="S495" s="54"/>
      <c r="T495" s="58"/>
      <c r="U495" s="183">
        <f t="shared" si="73"/>
        <v>7.407407407407407E-2</v>
      </c>
      <c r="V495" s="168"/>
      <c r="W495" s="59" t="str">
        <f t="shared" si="74"/>
        <v>0</v>
      </c>
      <c r="X495" s="575"/>
      <c r="Y495" s="60">
        <f t="shared" si="75"/>
        <v>0</v>
      </c>
    </row>
    <row r="496" spans="2:25" ht="18.75" customHeight="1">
      <c r="B496" s="578"/>
      <c r="C496" s="581"/>
      <c r="D496" s="39">
        <v>6</v>
      </c>
      <c r="E496" s="39" t="s">
        <v>9199</v>
      </c>
      <c r="F496" s="170">
        <v>50</v>
      </c>
      <c r="G496" s="181">
        <f t="shared" si="70"/>
        <v>10</v>
      </c>
      <c r="H496" s="182">
        <f t="shared" si="71"/>
        <v>27.777777777777779</v>
      </c>
      <c r="I496" s="182">
        <f t="shared" si="72"/>
        <v>9.2592592592592587E-3</v>
      </c>
      <c r="J496" s="170"/>
      <c r="K496" s="166"/>
      <c r="L496" s="166"/>
      <c r="M496" s="167"/>
      <c r="N496" s="52">
        <f t="shared" si="76"/>
        <v>0</v>
      </c>
      <c r="O496" s="53"/>
      <c r="P496" s="54"/>
      <c r="Q496" s="54"/>
      <c r="R496" s="54"/>
      <c r="S496" s="54"/>
      <c r="T496" s="58"/>
      <c r="U496" s="183">
        <f t="shared" si="73"/>
        <v>1.8518518518518517E-2</v>
      </c>
      <c r="V496" s="168"/>
      <c r="W496" s="59" t="str">
        <f t="shared" si="74"/>
        <v>0</v>
      </c>
      <c r="X496" s="575"/>
      <c r="Y496" s="60">
        <f t="shared" si="75"/>
        <v>0</v>
      </c>
    </row>
    <row r="497" spans="2:25" ht="18.75" customHeight="1">
      <c r="B497" s="578"/>
      <c r="C497" s="581"/>
      <c r="D497" s="39">
        <v>7</v>
      </c>
      <c r="E497" s="39" t="s">
        <v>9200</v>
      </c>
      <c r="F497" s="170">
        <v>100</v>
      </c>
      <c r="G497" s="181">
        <f t="shared" si="70"/>
        <v>20</v>
      </c>
      <c r="H497" s="182">
        <f t="shared" si="71"/>
        <v>55.555555555555557</v>
      </c>
      <c r="I497" s="182">
        <f t="shared" si="72"/>
        <v>1.8518518518518517E-2</v>
      </c>
      <c r="J497" s="170"/>
      <c r="K497" s="166"/>
      <c r="L497" s="166"/>
      <c r="M497" s="167"/>
      <c r="N497" s="52">
        <f t="shared" si="76"/>
        <v>0</v>
      </c>
      <c r="O497" s="53"/>
      <c r="P497" s="54"/>
      <c r="Q497" s="54"/>
      <c r="R497" s="54"/>
      <c r="S497" s="54"/>
      <c r="T497" s="58"/>
      <c r="U497" s="183">
        <f t="shared" si="73"/>
        <v>3.7037037037037035E-2</v>
      </c>
      <c r="V497" s="168"/>
      <c r="W497" s="59" t="str">
        <f t="shared" si="74"/>
        <v>0</v>
      </c>
      <c r="X497" s="575"/>
      <c r="Y497" s="60">
        <f t="shared" si="75"/>
        <v>0</v>
      </c>
    </row>
    <row r="498" spans="2:25" ht="18.75" customHeight="1">
      <c r="B498" s="578"/>
      <c r="C498" s="581"/>
      <c r="D498" s="39">
        <v>8</v>
      </c>
      <c r="E498" s="39" t="s">
        <v>9201</v>
      </c>
      <c r="F498" s="170">
        <v>300</v>
      </c>
      <c r="G498" s="181">
        <f t="shared" si="70"/>
        <v>60</v>
      </c>
      <c r="H498" s="182">
        <f t="shared" si="71"/>
        <v>166.66666666666666</v>
      </c>
      <c r="I498" s="182">
        <f t="shared" si="72"/>
        <v>5.5555555555555552E-2</v>
      </c>
      <c r="J498" s="170"/>
      <c r="K498" s="166"/>
      <c r="L498" s="166"/>
      <c r="M498" s="167"/>
      <c r="N498" s="52">
        <f t="shared" si="76"/>
        <v>0</v>
      </c>
      <c r="O498" s="53"/>
      <c r="P498" s="54"/>
      <c r="Q498" s="54"/>
      <c r="R498" s="54"/>
      <c r="S498" s="54"/>
      <c r="T498" s="58"/>
      <c r="U498" s="183">
        <f t="shared" si="73"/>
        <v>0.1111111111111111</v>
      </c>
      <c r="V498" s="168"/>
      <c r="W498" s="59" t="str">
        <f t="shared" si="74"/>
        <v>0</v>
      </c>
      <c r="X498" s="575"/>
      <c r="Y498" s="60">
        <f t="shared" si="75"/>
        <v>0</v>
      </c>
    </row>
    <row r="499" spans="2:25" ht="18.75" customHeight="1">
      <c r="B499" s="578"/>
      <c r="C499" s="581"/>
      <c r="D499" s="39">
        <v>9</v>
      </c>
      <c r="E499" s="39" t="s">
        <v>9202</v>
      </c>
      <c r="F499" s="170">
        <v>100</v>
      </c>
      <c r="G499" s="181">
        <f t="shared" si="70"/>
        <v>20</v>
      </c>
      <c r="H499" s="182">
        <f t="shared" si="71"/>
        <v>55.555555555555557</v>
      </c>
      <c r="I499" s="182">
        <f t="shared" si="72"/>
        <v>1.8518518518518517E-2</v>
      </c>
      <c r="J499" s="170"/>
      <c r="K499" s="166"/>
      <c r="L499" s="166"/>
      <c r="M499" s="167"/>
      <c r="N499" s="52">
        <f t="shared" si="76"/>
        <v>0</v>
      </c>
      <c r="O499" s="53"/>
      <c r="P499" s="54"/>
      <c r="Q499" s="54"/>
      <c r="R499" s="54"/>
      <c r="S499" s="54"/>
      <c r="T499" s="58"/>
      <c r="U499" s="183">
        <f t="shared" si="73"/>
        <v>3.7037037037037035E-2</v>
      </c>
      <c r="V499" s="168"/>
      <c r="W499" s="59" t="str">
        <f t="shared" si="74"/>
        <v>0</v>
      </c>
      <c r="X499" s="575"/>
      <c r="Y499" s="60">
        <f t="shared" si="75"/>
        <v>0</v>
      </c>
    </row>
    <row r="500" spans="2:25" ht="18.75" customHeight="1">
      <c r="B500" s="578"/>
      <c r="C500" s="581"/>
      <c r="D500" s="39">
        <v>10</v>
      </c>
      <c r="E500" s="39" t="s">
        <v>9203</v>
      </c>
      <c r="F500" s="170">
        <v>100</v>
      </c>
      <c r="G500" s="181">
        <f t="shared" si="70"/>
        <v>20</v>
      </c>
      <c r="H500" s="182">
        <f t="shared" si="71"/>
        <v>55.555555555555557</v>
      </c>
      <c r="I500" s="182">
        <f t="shared" si="72"/>
        <v>1.8518518518518517E-2</v>
      </c>
      <c r="J500" s="170"/>
      <c r="K500" s="166"/>
      <c r="L500" s="166"/>
      <c r="M500" s="167"/>
      <c r="N500" s="52">
        <f t="shared" si="76"/>
        <v>0</v>
      </c>
      <c r="O500" s="53"/>
      <c r="P500" s="54"/>
      <c r="Q500" s="54"/>
      <c r="R500" s="54"/>
      <c r="S500" s="54"/>
      <c r="T500" s="58"/>
      <c r="U500" s="183">
        <f t="shared" si="73"/>
        <v>3.7037037037037035E-2</v>
      </c>
      <c r="V500" s="168"/>
      <c r="W500" s="59" t="str">
        <f t="shared" si="74"/>
        <v>0</v>
      </c>
      <c r="X500" s="575"/>
      <c r="Y500" s="60">
        <f t="shared" si="75"/>
        <v>0</v>
      </c>
    </row>
    <row r="501" spans="2:25" ht="18.75" customHeight="1">
      <c r="B501" s="578"/>
      <c r="C501" s="581"/>
      <c r="D501" s="39">
        <v>11</v>
      </c>
      <c r="E501" s="39" t="s">
        <v>9204</v>
      </c>
      <c r="F501" s="170">
        <v>200</v>
      </c>
      <c r="G501" s="181">
        <f t="shared" si="70"/>
        <v>40</v>
      </c>
      <c r="H501" s="182">
        <f t="shared" si="71"/>
        <v>111.11111111111111</v>
      </c>
      <c r="I501" s="182">
        <f t="shared" si="72"/>
        <v>3.7037037037037035E-2</v>
      </c>
      <c r="J501" s="170"/>
      <c r="K501" s="166"/>
      <c r="L501" s="166"/>
      <c r="M501" s="167"/>
      <c r="N501" s="52">
        <f t="shared" si="76"/>
        <v>0</v>
      </c>
      <c r="O501" s="53"/>
      <c r="P501" s="54"/>
      <c r="Q501" s="54"/>
      <c r="R501" s="54"/>
      <c r="S501" s="54"/>
      <c r="T501" s="58"/>
      <c r="U501" s="183">
        <f t="shared" si="73"/>
        <v>7.407407407407407E-2</v>
      </c>
      <c r="V501" s="168"/>
      <c r="W501" s="59" t="str">
        <f t="shared" si="74"/>
        <v>0</v>
      </c>
      <c r="X501" s="575"/>
      <c r="Y501" s="60">
        <f t="shared" si="75"/>
        <v>0</v>
      </c>
    </row>
    <row r="502" spans="2:25" ht="18.75" customHeight="1">
      <c r="B502" s="578"/>
      <c r="C502" s="581"/>
      <c r="D502" s="39">
        <v>12</v>
      </c>
      <c r="E502" s="39" t="s">
        <v>855</v>
      </c>
      <c r="F502" s="170">
        <v>50</v>
      </c>
      <c r="G502" s="181">
        <f t="shared" si="70"/>
        <v>10</v>
      </c>
      <c r="H502" s="182">
        <f t="shared" si="71"/>
        <v>27.777777777777779</v>
      </c>
      <c r="I502" s="182">
        <f t="shared" si="72"/>
        <v>9.2592592592592587E-3</v>
      </c>
      <c r="J502" s="170"/>
      <c r="K502" s="166"/>
      <c r="L502" s="166"/>
      <c r="M502" s="167"/>
      <c r="N502" s="52">
        <f t="shared" si="76"/>
        <v>0</v>
      </c>
      <c r="O502" s="53"/>
      <c r="P502" s="54"/>
      <c r="Q502" s="54"/>
      <c r="R502" s="54"/>
      <c r="S502" s="54"/>
      <c r="T502" s="58"/>
      <c r="U502" s="183">
        <f t="shared" si="73"/>
        <v>1.8518518518518517E-2</v>
      </c>
      <c r="V502" s="168"/>
      <c r="W502" s="59" t="str">
        <f t="shared" si="74"/>
        <v>0</v>
      </c>
      <c r="X502" s="575"/>
      <c r="Y502" s="60">
        <f t="shared" si="75"/>
        <v>0</v>
      </c>
    </row>
    <row r="503" spans="2:25" ht="18.75" customHeight="1">
      <c r="B503" s="578"/>
      <c r="C503" s="581"/>
      <c r="D503" s="39">
        <v>13</v>
      </c>
      <c r="E503" s="39" t="s">
        <v>9205</v>
      </c>
      <c r="F503" s="170">
        <v>100</v>
      </c>
      <c r="G503" s="181">
        <f t="shared" si="70"/>
        <v>20</v>
      </c>
      <c r="H503" s="182">
        <f t="shared" si="71"/>
        <v>55.555555555555557</v>
      </c>
      <c r="I503" s="182">
        <f t="shared" si="72"/>
        <v>1.8518518518518517E-2</v>
      </c>
      <c r="J503" s="170"/>
      <c r="K503" s="166"/>
      <c r="L503" s="166"/>
      <c r="M503" s="167"/>
      <c r="N503" s="52">
        <f t="shared" si="76"/>
        <v>0</v>
      </c>
      <c r="O503" s="53"/>
      <c r="P503" s="54"/>
      <c r="Q503" s="54"/>
      <c r="R503" s="54"/>
      <c r="S503" s="54"/>
      <c r="T503" s="58"/>
      <c r="U503" s="183">
        <f t="shared" si="73"/>
        <v>3.7037037037037035E-2</v>
      </c>
      <c r="V503" s="168"/>
      <c r="W503" s="59" t="str">
        <f t="shared" si="74"/>
        <v>0</v>
      </c>
      <c r="X503" s="575"/>
      <c r="Y503" s="60">
        <f t="shared" si="75"/>
        <v>0</v>
      </c>
    </row>
    <row r="504" spans="2:25" ht="18.75" customHeight="1">
      <c r="B504" s="578"/>
      <c r="C504" s="581"/>
      <c r="D504" s="39">
        <v>14</v>
      </c>
      <c r="E504" s="39" t="s">
        <v>9206</v>
      </c>
      <c r="F504" s="170">
        <v>50</v>
      </c>
      <c r="G504" s="181">
        <f t="shared" si="70"/>
        <v>10</v>
      </c>
      <c r="H504" s="182">
        <f t="shared" si="71"/>
        <v>27.777777777777779</v>
      </c>
      <c r="I504" s="182">
        <f t="shared" si="72"/>
        <v>9.2592592592592587E-3</v>
      </c>
      <c r="J504" s="170"/>
      <c r="K504" s="166"/>
      <c r="L504" s="166"/>
      <c r="M504" s="167"/>
      <c r="N504" s="52">
        <f t="shared" si="76"/>
        <v>0</v>
      </c>
      <c r="O504" s="53"/>
      <c r="P504" s="54"/>
      <c r="Q504" s="54"/>
      <c r="R504" s="54"/>
      <c r="S504" s="54"/>
      <c r="T504" s="58"/>
      <c r="U504" s="183">
        <f t="shared" si="73"/>
        <v>1.8518518518518517E-2</v>
      </c>
      <c r="V504" s="168"/>
      <c r="W504" s="59" t="str">
        <f t="shared" si="74"/>
        <v>0</v>
      </c>
      <c r="X504" s="575"/>
      <c r="Y504" s="60">
        <f t="shared" si="75"/>
        <v>0</v>
      </c>
    </row>
    <row r="505" spans="2:25" ht="18.75" customHeight="1">
      <c r="B505" s="578"/>
      <c r="C505" s="581"/>
      <c r="D505" s="39">
        <v>15</v>
      </c>
      <c r="E505" s="39" t="s">
        <v>9207</v>
      </c>
      <c r="F505" s="170">
        <v>100</v>
      </c>
      <c r="G505" s="181">
        <f t="shared" si="70"/>
        <v>20</v>
      </c>
      <c r="H505" s="182">
        <f t="shared" si="71"/>
        <v>55.555555555555557</v>
      </c>
      <c r="I505" s="182">
        <f t="shared" si="72"/>
        <v>1.8518518518518517E-2</v>
      </c>
      <c r="J505" s="170"/>
      <c r="K505" s="166"/>
      <c r="L505" s="166"/>
      <c r="M505" s="167"/>
      <c r="N505" s="52">
        <f t="shared" si="76"/>
        <v>0</v>
      </c>
      <c r="O505" s="53"/>
      <c r="P505" s="54"/>
      <c r="Q505" s="54"/>
      <c r="R505" s="54"/>
      <c r="S505" s="54"/>
      <c r="T505" s="58"/>
      <c r="U505" s="183">
        <f t="shared" si="73"/>
        <v>3.7037037037037035E-2</v>
      </c>
      <c r="V505" s="168"/>
      <c r="W505" s="59" t="str">
        <f t="shared" si="74"/>
        <v>0</v>
      </c>
      <c r="X505" s="575"/>
      <c r="Y505" s="60">
        <f t="shared" si="75"/>
        <v>0</v>
      </c>
    </row>
    <row r="506" spans="2:25" ht="18.75" customHeight="1">
      <c r="B506" s="578"/>
      <c r="C506" s="581"/>
      <c r="D506" s="39">
        <v>16</v>
      </c>
      <c r="E506" s="39" t="s">
        <v>180</v>
      </c>
      <c r="F506" s="170">
        <v>200</v>
      </c>
      <c r="G506" s="181">
        <f t="shared" si="70"/>
        <v>40</v>
      </c>
      <c r="H506" s="182">
        <f t="shared" si="71"/>
        <v>111.11111111111111</v>
      </c>
      <c r="I506" s="182">
        <f t="shared" si="72"/>
        <v>3.7037037037037035E-2</v>
      </c>
      <c r="J506" s="170"/>
      <c r="K506" s="166"/>
      <c r="L506" s="166"/>
      <c r="M506" s="167"/>
      <c r="N506" s="52">
        <f t="shared" si="76"/>
        <v>0</v>
      </c>
      <c r="O506" s="53"/>
      <c r="P506" s="54"/>
      <c r="Q506" s="54"/>
      <c r="R506" s="54"/>
      <c r="S506" s="54"/>
      <c r="T506" s="58"/>
      <c r="U506" s="183">
        <f t="shared" si="73"/>
        <v>7.407407407407407E-2</v>
      </c>
      <c r="V506" s="168"/>
      <c r="W506" s="59" t="str">
        <f t="shared" si="74"/>
        <v>0</v>
      </c>
      <c r="X506" s="575"/>
      <c r="Y506" s="60">
        <f t="shared" si="75"/>
        <v>0</v>
      </c>
    </row>
    <row r="507" spans="2:25" ht="18.75" customHeight="1">
      <c r="B507" s="578"/>
      <c r="C507" s="581"/>
      <c r="D507" s="39">
        <v>17</v>
      </c>
      <c r="E507" s="39" t="s">
        <v>9208</v>
      </c>
      <c r="F507" s="170">
        <v>200</v>
      </c>
      <c r="G507" s="181">
        <f t="shared" si="70"/>
        <v>40</v>
      </c>
      <c r="H507" s="182">
        <f t="shared" si="71"/>
        <v>111.11111111111111</v>
      </c>
      <c r="I507" s="182">
        <f t="shared" si="72"/>
        <v>3.7037037037037035E-2</v>
      </c>
      <c r="J507" s="170"/>
      <c r="K507" s="166"/>
      <c r="L507" s="166"/>
      <c r="M507" s="167"/>
      <c r="N507" s="52">
        <f t="shared" si="76"/>
        <v>0</v>
      </c>
      <c r="O507" s="53"/>
      <c r="P507" s="54"/>
      <c r="Q507" s="54"/>
      <c r="R507" s="54"/>
      <c r="S507" s="54"/>
      <c r="T507" s="58"/>
      <c r="U507" s="183">
        <f t="shared" si="73"/>
        <v>7.407407407407407E-2</v>
      </c>
      <c r="V507" s="168"/>
      <c r="W507" s="59" t="str">
        <f t="shared" si="74"/>
        <v>0</v>
      </c>
      <c r="X507" s="575"/>
      <c r="Y507" s="60">
        <f t="shared" si="75"/>
        <v>0</v>
      </c>
    </row>
    <row r="508" spans="2:25" ht="34.5" customHeight="1">
      <c r="B508" s="578"/>
      <c r="C508" s="581"/>
      <c r="D508" s="39">
        <v>18</v>
      </c>
      <c r="E508" s="176" t="s">
        <v>9209</v>
      </c>
      <c r="F508" s="170">
        <v>500</v>
      </c>
      <c r="G508" s="181">
        <f t="shared" si="70"/>
        <v>100</v>
      </c>
      <c r="H508" s="182">
        <f t="shared" si="71"/>
        <v>277.77777777777777</v>
      </c>
      <c r="I508" s="182">
        <f t="shared" si="72"/>
        <v>9.2592592592592587E-2</v>
      </c>
      <c r="J508" s="170"/>
      <c r="K508" s="166"/>
      <c r="L508" s="166"/>
      <c r="M508" s="167"/>
      <c r="N508" s="52">
        <f t="shared" si="76"/>
        <v>0</v>
      </c>
      <c r="O508" s="53"/>
      <c r="P508" s="54" t="s">
        <v>2441</v>
      </c>
      <c r="Q508" s="54" t="s">
        <v>4646</v>
      </c>
      <c r="R508" s="54" t="s">
        <v>8843</v>
      </c>
      <c r="S508" s="54"/>
      <c r="T508" s="58" t="s">
        <v>9210</v>
      </c>
      <c r="U508" s="183">
        <f t="shared" si="73"/>
        <v>0.18518518518518517</v>
      </c>
      <c r="V508" s="168"/>
      <c r="W508" s="59" t="str">
        <f t="shared" si="74"/>
        <v>0</v>
      </c>
      <c r="X508" s="575"/>
      <c r="Y508" s="60">
        <f t="shared" si="75"/>
        <v>0</v>
      </c>
    </row>
    <row r="509" spans="2:25" ht="18.75" customHeight="1">
      <c r="B509" s="578"/>
      <c r="C509" s="581"/>
      <c r="D509" s="39">
        <v>19</v>
      </c>
      <c r="E509" s="39" t="s">
        <v>9211</v>
      </c>
      <c r="F509" s="170">
        <v>200</v>
      </c>
      <c r="G509" s="181">
        <f t="shared" si="70"/>
        <v>40</v>
      </c>
      <c r="H509" s="182">
        <f t="shared" si="71"/>
        <v>111.11111111111111</v>
      </c>
      <c r="I509" s="182">
        <f t="shared" si="72"/>
        <v>3.7037037037037035E-2</v>
      </c>
      <c r="J509" s="170"/>
      <c r="K509" s="166"/>
      <c r="L509" s="166"/>
      <c r="M509" s="167"/>
      <c r="N509" s="52">
        <f t="shared" si="76"/>
        <v>0</v>
      </c>
      <c r="O509" s="53"/>
      <c r="P509" s="54"/>
      <c r="Q509" s="54"/>
      <c r="R509" s="54"/>
      <c r="S509" s="54"/>
      <c r="T509" s="58"/>
      <c r="U509" s="183">
        <f t="shared" si="73"/>
        <v>7.407407407407407E-2</v>
      </c>
      <c r="V509" s="168"/>
      <c r="W509" s="59" t="str">
        <f t="shared" si="74"/>
        <v>0</v>
      </c>
      <c r="X509" s="575"/>
      <c r="Y509" s="60">
        <f t="shared" si="75"/>
        <v>0</v>
      </c>
    </row>
    <row r="510" spans="2:25" ht="18.75" customHeight="1">
      <c r="B510" s="578"/>
      <c r="C510" s="581"/>
      <c r="D510" s="39">
        <v>20</v>
      </c>
      <c r="E510" s="39" t="s">
        <v>9212</v>
      </c>
      <c r="F510" s="170">
        <v>200</v>
      </c>
      <c r="G510" s="181">
        <f t="shared" si="70"/>
        <v>40</v>
      </c>
      <c r="H510" s="182">
        <f t="shared" si="71"/>
        <v>111.11111111111111</v>
      </c>
      <c r="I510" s="182">
        <f t="shared" si="72"/>
        <v>3.7037037037037035E-2</v>
      </c>
      <c r="J510" s="170"/>
      <c r="K510" s="166"/>
      <c r="L510" s="166"/>
      <c r="M510" s="167"/>
      <c r="N510" s="52">
        <f t="shared" si="76"/>
        <v>0</v>
      </c>
      <c r="O510" s="53"/>
      <c r="P510" s="54"/>
      <c r="Q510" s="54"/>
      <c r="R510" s="54"/>
      <c r="S510" s="54"/>
      <c r="T510" s="58"/>
      <c r="U510" s="183">
        <f t="shared" si="73"/>
        <v>7.407407407407407E-2</v>
      </c>
      <c r="V510" s="168"/>
      <c r="W510" s="59" t="str">
        <f t="shared" si="74"/>
        <v>0</v>
      </c>
      <c r="X510" s="575"/>
      <c r="Y510" s="60">
        <f t="shared" si="75"/>
        <v>0</v>
      </c>
    </row>
    <row r="511" spans="2:25" ht="18.75" customHeight="1">
      <c r="B511" s="578"/>
      <c r="C511" s="581"/>
      <c r="D511" s="39">
        <v>21</v>
      </c>
      <c r="E511" s="39" t="s">
        <v>9213</v>
      </c>
      <c r="F511" s="170">
        <v>100</v>
      </c>
      <c r="G511" s="181">
        <f t="shared" si="70"/>
        <v>20</v>
      </c>
      <c r="H511" s="182">
        <f t="shared" si="71"/>
        <v>55.555555555555557</v>
      </c>
      <c r="I511" s="182">
        <f t="shared" si="72"/>
        <v>1.8518518518518517E-2</v>
      </c>
      <c r="J511" s="170"/>
      <c r="K511" s="166"/>
      <c r="L511" s="166"/>
      <c r="M511" s="167"/>
      <c r="N511" s="52">
        <f t="shared" si="76"/>
        <v>0</v>
      </c>
      <c r="O511" s="53"/>
      <c r="P511" s="54"/>
      <c r="Q511" s="54"/>
      <c r="R511" s="54"/>
      <c r="S511" s="54"/>
      <c r="T511" s="58"/>
      <c r="U511" s="183">
        <f t="shared" si="73"/>
        <v>3.7037037037037035E-2</v>
      </c>
      <c r="V511" s="168"/>
      <c r="W511" s="59" t="str">
        <f t="shared" si="74"/>
        <v>0</v>
      </c>
      <c r="X511" s="575"/>
      <c r="Y511" s="60">
        <f t="shared" si="75"/>
        <v>0</v>
      </c>
    </row>
    <row r="512" spans="2:25" ht="18.75" customHeight="1">
      <c r="B512" s="578"/>
      <c r="C512" s="581"/>
      <c r="D512" s="39">
        <v>22</v>
      </c>
      <c r="E512" s="39" t="s">
        <v>9214</v>
      </c>
      <c r="F512" s="170">
        <v>200</v>
      </c>
      <c r="G512" s="181">
        <f t="shared" si="70"/>
        <v>40</v>
      </c>
      <c r="H512" s="182">
        <f t="shared" si="71"/>
        <v>111.11111111111111</v>
      </c>
      <c r="I512" s="182">
        <f t="shared" si="72"/>
        <v>3.7037037037037035E-2</v>
      </c>
      <c r="J512" s="170"/>
      <c r="K512" s="166"/>
      <c r="L512" s="166"/>
      <c r="M512" s="167"/>
      <c r="N512" s="52">
        <f t="shared" si="76"/>
        <v>0</v>
      </c>
      <c r="O512" s="53"/>
      <c r="P512" s="54"/>
      <c r="Q512" s="54"/>
      <c r="R512" s="54"/>
      <c r="S512" s="54"/>
      <c r="T512" s="58"/>
      <c r="U512" s="183">
        <f t="shared" si="73"/>
        <v>7.407407407407407E-2</v>
      </c>
      <c r="V512" s="168"/>
      <c r="W512" s="59" t="str">
        <f t="shared" si="74"/>
        <v>0</v>
      </c>
      <c r="X512" s="575"/>
      <c r="Y512" s="60">
        <f t="shared" si="75"/>
        <v>0</v>
      </c>
    </row>
    <row r="513" spans="2:25" ht="18.75" customHeight="1">
      <c r="B513" s="578"/>
      <c r="C513" s="581"/>
      <c r="D513" s="39">
        <v>23</v>
      </c>
      <c r="E513" s="39" t="s">
        <v>9215</v>
      </c>
      <c r="F513" s="170">
        <v>150</v>
      </c>
      <c r="G513" s="181">
        <f t="shared" si="70"/>
        <v>30</v>
      </c>
      <c r="H513" s="182">
        <f t="shared" si="71"/>
        <v>83.333333333333329</v>
      </c>
      <c r="I513" s="182">
        <f t="shared" si="72"/>
        <v>2.7777777777777776E-2</v>
      </c>
      <c r="J513" s="170"/>
      <c r="K513" s="166"/>
      <c r="L513" s="166"/>
      <c r="M513" s="167"/>
      <c r="N513" s="52">
        <f t="shared" si="76"/>
        <v>0</v>
      </c>
      <c r="O513" s="53"/>
      <c r="P513" s="54"/>
      <c r="Q513" s="54"/>
      <c r="R513" s="54"/>
      <c r="S513" s="54"/>
      <c r="T513" s="58"/>
      <c r="U513" s="183">
        <f t="shared" si="73"/>
        <v>5.5555555555555552E-2</v>
      </c>
      <c r="V513" s="168"/>
      <c r="W513" s="59" t="str">
        <f t="shared" si="74"/>
        <v>0</v>
      </c>
      <c r="X513" s="575"/>
      <c r="Y513" s="60">
        <f t="shared" si="75"/>
        <v>0</v>
      </c>
    </row>
    <row r="514" spans="2:25" ht="18.75" customHeight="1">
      <c r="B514" s="578"/>
      <c r="C514" s="581"/>
      <c r="D514" s="39">
        <v>24</v>
      </c>
      <c r="E514" s="39" t="s">
        <v>9186</v>
      </c>
      <c r="F514" s="170">
        <v>150</v>
      </c>
      <c r="G514" s="181">
        <f t="shared" si="70"/>
        <v>30</v>
      </c>
      <c r="H514" s="182">
        <f t="shared" si="71"/>
        <v>83.333333333333329</v>
      </c>
      <c r="I514" s="182">
        <f t="shared" si="72"/>
        <v>2.7777777777777776E-2</v>
      </c>
      <c r="J514" s="170"/>
      <c r="K514" s="166"/>
      <c r="L514" s="166"/>
      <c r="M514" s="167"/>
      <c r="N514" s="52">
        <f t="shared" si="76"/>
        <v>0</v>
      </c>
      <c r="O514" s="53"/>
      <c r="P514" s="54"/>
      <c r="Q514" s="54"/>
      <c r="R514" s="54"/>
      <c r="S514" s="54"/>
      <c r="T514" s="58"/>
      <c r="U514" s="183">
        <f t="shared" si="73"/>
        <v>5.5555555555555552E-2</v>
      </c>
      <c r="V514" s="168"/>
      <c r="W514" s="59" t="str">
        <f t="shared" si="74"/>
        <v>0</v>
      </c>
      <c r="X514" s="575"/>
      <c r="Y514" s="60">
        <f t="shared" si="75"/>
        <v>0</v>
      </c>
    </row>
    <row r="515" spans="2:25" ht="18.75" customHeight="1">
      <c r="B515" s="578"/>
      <c r="C515" s="581"/>
      <c r="D515" s="39">
        <v>25</v>
      </c>
      <c r="E515" s="39" t="s">
        <v>9216</v>
      </c>
      <c r="F515" s="170">
        <v>100</v>
      </c>
      <c r="G515" s="181">
        <f t="shared" si="70"/>
        <v>20</v>
      </c>
      <c r="H515" s="182">
        <f t="shared" si="71"/>
        <v>55.555555555555557</v>
      </c>
      <c r="I515" s="182">
        <f t="shared" si="72"/>
        <v>1.8518518518518517E-2</v>
      </c>
      <c r="J515" s="170"/>
      <c r="K515" s="166"/>
      <c r="L515" s="166"/>
      <c r="M515" s="167"/>
      <c r="N515" s="52">
        <f t="shared" si="76"/>
        <v>0</v>
      </c>
      <c r="O515" s="53"/>
      <c r="P515" s="54"/>
      <c r="Q515" s="54"/>
      <c r="R515" s="54"/>
      <c r="S515" s="54"/>
      <c r="T515" s="58"/>
      <c r="U515" s="183">
        <f t="shared" si="73"/>
        <v>3.7037037037037035E-2</v>
      </c>
      <c r="V515" s="168"/>
      <c r="W515" s="59" t="str">
        <f t="shared" si="74"/>
        <v>0</v>
      </c>
      <c r="X515" s="575"/>
      <c r="Y515" s="60">
        <f t="shared" si="75"/>
        <v>0</v>
      </c>
    </row>
    <row r="516" spans="2:25" ht="18.75" customHeight="1">
      <c r="B516" s="578"/>
      <c r="C516" s="581"/>
      <c r="D516" s="39">
        <v>26</v>
      </c>
      <c r="E516" s="39" t="s">
        <v>9217</v>
      </c>
      <c r="F516" s="170">
        <v>100</v>
      </c>
      <c r="G516" s="181">
        <f t="shared" si="70"/>
        <v>20</v>
      </c>
      <c r="H516" s="182">
        <f t="shared" si="71"/>
        <v>55.555555555555557</v>
      </c>
      <c r="I516" s="182">
        <f t="shared" si="72"/>
        <v>1.8518518518518517E-2</v>
      </c>
      <c r="J516" s="170"/>
      <c r="K516" s="166"/>
      <c r="L516" s="166"/>
      <c r="M516" s="167"/>
      <c r="N516" s="52">
        <f t="shared" si="76"/>
        <v>0</v>
      </c>
      <c r="O516" s="53"/>
      <c r="P516" s="54"/>
      <c r="Q516" s="54"/>
      <c r="R516" s="54"/>
      <c r="S516" s="54"/>
      <c r="T516" s="58"/>
      <c r="U516" s="183">
        <f t="shared" si="73"/>
        <v>3.7037037037037035E-2</v>
      </c>
      <c r="V516" s="168"/>
      <c r="W516" s="59" t="str">
        <f t="shared" si="74"/>
        <v>0</v>
      </c>
      <c r="X516" s="575"/>
      <c r="Y516" s="60">
        <f t="shared" si="75"/>
        <v>0</v>
      </c>
    </row>
    <row r="517" spans="2:25" ht="18.75" customHeight="1">
      <c r="B517" s="578"/>
      <c r="C517" s="581"/>
      <c r="D517" s="39">
        <v>27</v>
      </c>
      <c r="E517" s="39" t="s">
        <v>9218</v>
      </c>
      <c r="F517" s="170">
        <v>50</v>
      </c>
      <c r="G517" s="181">
        <f t="shared" si="70"/>
        <v>10</v>
      </c>
      <c r="H517" s="182">
        <f t="shared" si="71"/>
        <v>27.777777777777779</v>
      </c>
      <c r="I517" s="182">
        <f t="shared" si="72"/>
        <v>9.2592592592592587E-3</v>
      </c>
      <c r="J517" s="170"/>
      <c r="K517" s="166"/>
      <c r="L517" s="166"/>
      <c r="M517" s="167"/>
      <c r="N517" s="52">
        <f t="shared" si="76"/>
        <v>0</v>
      </c>
      <c r="O517" s="53"/>
      <c r="P517" s="54"/>
      <c r="Q517" s="54"/>
      <c r="R517" s="54"/>
      <c r="S517" s="54"/>
      <c r="T517" s="58"/>
      <c r="U517" s="183">
        <f t="shared" si="73"/>
        <v>1.8518518518518517E-2</v>
      </c>
      <c r="V517" s="168"/>
      <c r="W517" s="59" t="str">
        <f t="shared" si="74"/>
        <v>0</v>
      </c>
      <c r="X517" s="575"/>
      <c r="Y517" s="60">
        <f t="shared" si="75"/>
        <v>0</v>
      </c>
    </row>
    <row r="518" spans="2:25" ht="18.75" customHeight="1">
      <c r="B518" s="578"/>
      <c r="C518" s="581"/>
      <c r="D518" s="39">
        <v>28</v>
      </c>
      <c r="E518" s="39" t="s">
        <v>9219</v>
      </c>
      <c r="F518" s="170">
        <v>51</v>
      </c>
      <c r="G518" s="181">
        <f t="shared" si="70"/>
        <v>10.199999999999999</v>
      </c>
      <c r="H518" s="182">
        <f t="shared" si="71"/>
        <v>28.333333333333332</v>
      </c>
      <c r="I518" s="182">
        <f t="shared" si="72"/>
        <v>9.4444444444444445E-3</v>
      </c>
      <c r="J518" s="170"/>
      <c r="K518" s="166"/>
      <c r="L518" s="166"/>
      <c r="M518" s="167"/>
      <c r="N518" s="52">
        <f t="shared" si="76"/>
        <v>0</v>
      </c>
      <c r="O518" s="53"/>
      <c r="P518" s="54"/>
      <c r="Q518" s="54"/>
      <c r="R518" s="54"/>
      <c r="S518" s="54"/>
      <c r="T518" s="58"/>
      <c r="U518" s="183">
        <f t="shared" si="73"/>
        <v>1.8888888888888889E-2</v>
      </c>
      <c r="V518" s="168"/>
      <c r="W518" s="59" t="str">
        <f t="shared" si="74"/>
        <v>0</v>
      </c>
      <c r="X518" s="575"/>
      <c r="Y518" s="60">
        <f t="shared" si="75"/>
        <v>0</v>
      </c>
    </row>
    <row r="519" spans="2:25" ht="18.75" customHeight="1">
      <c r="B519" s="578"/>
      <c r="C519" s="581"/>
      <c r="D519" s="39"/>
      <c r="E519" s="39"/>
      <c r="F519" s="170"/>
      <c r="G519" s="181">
        <f t="shared" si="70"/>
        <v>0</v>
      </c>
      <c r="H519" s="182">
        <f t="shared" si="71"/>
        <v>0</v>
      </c>
      <c r="I519" s="182">
        <f t="shared" si="72"/>
        <v>0</v>
      </c>
      <c r="J519" s="170"/>
      <c r="K519" s="166"/>
      <c r="L519" s="166"/>
      <c r="M519" s="167"/>
      <c r="N519" s="52">
        <f t="shared" si="76"/>
        <v>0</v>
      </c>
      <c r="O519" s="53"/>
      <c r="P519" s="54"/>
      <c r="Q519" s="54"/>
      <c r="R519" s="54"/>
      <c r="S519" s="54"/>
      <c r="T519" s="58"/>
      <c r="U519" s="183">
        <f t="shared" si="73"/>
        <v>0</v>
      </c>
      <c r="V519" s="168"/>
      <c r="W519" s="59" t="str">
        <f t="shared" si="74"/>
        <v>0</v>
      </c>
      <c r="X519" s="575"/>
      <c r="Y519" s="60">
        <f t="shared" si="75"/>
        <v>0</v>
      </c>
    </row>
    <row r="520" spans="2:25" ht="18.75" customHeight="1">
      <c r="B520" s="579"/>
      <c r="C520" s="582"/>
      <c r="D520" s="39"/>
      <c r="E520" s="39"/>
      <c r="F520" s="170"/>
      <c r="G520" s="181">
        <f t="shared" si="70"/>
        <v>0</v>
      </c>
      <c r="H520" s="182">
        <f>F520/$H$15</f>
        <v>0</v>
      </c>
      <c r="I520" s="182">
        <f>H520/$I$15</f>
        <v>0</v>
      </c>
      <c r="J520" s="170"/>
      <c r="K520" s="166"/>
      <c r="L520" s="166"/>
      <c r="M520" s="171"/>
      <c r="N520" s="52">
        <f t="shared" si="76"/>
        <v>0</v>
      </c>
      <c r="O520" s="40"/>
      <c r="P520" s="40"/>
      <c r="Q520" s="40"/>
      <c r="R520" s="40"/>
      <c r="S520" s="40"/>
      <c r="T520" s="58"/>
      <c r="U520" s="183">
        <f>H520/$U$15</f>
        <v>0</v>
      </c>
      <c r="V520" s="168"/>
      <c r="W520" s="59" t="str">
        <f>IF(V520&lt;1,"0",IF(V520&lt;5,"2",IF(V520&gt;=5,"6")))</f>
        <v>0</v>
      </c>
      <c r="X520" s="576"/>
      <c r="Y520" s="60">
        <f t="shared" si="75"/>
        <v>0</v>
      </c>
    </row>
    <row r="521" spans="2:25">
      <c r="B521" s="41"/>
      <c r="C521" s="172" t="s">
        <v>111</v>
      </c>
      <c r="D521" s="154"/>
      <c r="E521" s="173">
        <f>COUNTA(E489:E520)</f>
        <v>29</v>
      </c>
      <c r="F521" s="173">
        <f>SUM(F489:F520)</f>
        <v>10081</v>
      </c>
      <c r="G521" s="173">
        <f>SUM(G489:G520)</f>
        <v>2016.2</v>
      </c>
      <c r="H521" s="173">
        <f>SUM(H489:H520)</f>
        <v>5600.5555555555557</v>
      </c>
      <c r="I521" s="173">
        <f>SUM(I489:I520)</f>
        <v>1.866851851851852</v>
      </c>
      <c r="J521" s="173">
        <f>COUNTA(J489:J520)</f>
        <v>1</v>
      </c>
      <c r="K521" s="173">
        <f>COUNTA(K489:K520)</f>
        <v>2</v>
      </c>
      <c r="L521" s="173">
        <f>COUNTA(L489:L520)</f>
        <v>0</v>
      </c>
      <c r="M521" s="173">
        <f>SUM(M489:M520)</f>
        <v>5600.5555555555575</v>
      </c>
      <c r="N521" s="173">
        <f>SUM(N489:N520)</f>
        <v>112.01111111111115</v>
      </c>
      <c r="O521" s="174"/>
      <c r="P521" s="175">
        <f>COUNTIF(P489:P520, "YES")</f>
        <v>1</v>
      </c>
      <c r="Q521" s="174"/>
      <c r="R521" s="174"/>
      <c r="S521" s="174"/>
      <c r="T521" s="174"/>
      <c r="U521" s="173">
        <f>SUM(U489:U520)</f>
        <v>3.733703703703704</v>
      </c>
      <c r="V521" s="173">
        <f>SUM(V489:V520)</f>
        <v>3.7337037037037031</v>
      </c>
      <c r="W521" s="173">
        <f t="array" ref="W521">SUM(ABS(W489:W520))</f>
        <v>4</v>
      </c>
      <c r="X521" s="175" t="str">
        <f>IF(X489&lt;0.2, "0", IF(X489&lt;=2, "2", IF(X489&gt;2, ROUND(X489,0))))</f>
        <v>2</v>
      </c>
      <c r="Y521" s="173">
        <f>SUM(Y489:Y520)</f>
        <v>2</v>
      </c>
    </row>
    <row r="522" spans="2:25" ht="60" customHeight="1">
      <c r="B522" s="577">
        <v>11</v>
      </c>
      <c r="C522" s="588" t="s">
        <v>9220</v>
      </c>
      <c r="D522" s="39">
        <v>1</v>
      </c>
      <c r="E522" s="176" t="s">
        <v>9220</v>
      </c>
      <c r="F522" s="170">
        <v>500</v>
      </c>
      <c r="G522" s="181">
        <f t="shared" ref="G522:G570" si="77">F522/$G$15</f>
        <v>100</v>
      </c>
      <c r="H522" s="182">
        <f t="shared" ref="H522:H569" si="78">F522/$H$15</f>
        <v>277.77777777777777</v>
      </c>
      <c r="I522" s="182">
        <f t="shared" ref="I522:I569" si="79">H522/$I$15</f>
        <v>9.2592592592592587E-2</v>
      </c>
      <c r="J522" s="170" t="s">
        <v>9221</v>
      </c>
      <c r="K522" s="166" t="s">
        <v>9221</v>
      </c>
      <c r="L522" s="166"/>
      <c r="M522" s="167">
        <f>SUM(H522:H542)</f>
        <v>1488.8888888888887</v>
      </c>
      <c r="N522" s="52">
        <f t="shared" ref="N522:N570" si="80">M522/$N$15</f>
        <v>29.777777777777775</v>
      </c>
      <c r="O522" s="53" t="s">
        <v>9118</v>
      </c>
      <c r="P522" s="54" t="s">
        <v>7211</v>
      </c>
      <c r="Q522" s="54" t="s">
        <v>9222</v>
      </c>
      <c r="R522" s="54" t="s">
        <v>8781</v>
      </c>
      <c r="S522" s="54"/>
      <c r="T522" s="58" t="s">
        <v>9223</v>
      </c>
      <c r="U522" s="183">
        <f t="shared" ref="U522:U569" si="81">H522/$U$15</f>
        <v>0.18518518518518517</v>
      </c>
      <c r="V522" s="168">
        <f>SUM(U522:U542)</f>
        <v>0.99259259259259269</v>
      </c>
      <c r="W522" s="59" t="str">
        <f>IF(V522&lt;0.9,"0",IF(V522&lt;5,"2",IF(V522&gt;=5,"6")))</f>
        <v>2</v>
      </c>
      <c r="X522" s="574">
        <f>K571/$X$15</f>
        <v>0.66666666666666663</v>
      </c>
      <c r="Y522" s="60">
        <f t="shared" ref="Y522:Y570" si="82">W522/2</f>
        <v>1</v>
      </c>
    </row>
    <row r="523" spans="2:25" ht="18.75" customHeight="1">
      <c r="B523" s="578"/>
      <c r="C523" s="589"/>
      <c r="D523" s="39">
        <v>2</v>
      </c>
      <c r="E523" s="39" t="s">
        <v>9224</v>
      </c>
      <c r="F523" s="170">
        <v>250</v>
      </c>
      <c r="G523" s="181">
        <f t="shared" si="77"/>
        <v>50</v>
      </c>
      <c r="H523" s="182">
        <f t="shared" si="78"/>
        <v>138.88888888888889</v>
      </c>
      <c r="I523" s="182">
        <f t="shared" si="79"/>
        <v>4.6296296296296294E-2</v>
      </c>
      <c r="J523" s="170"/>
      <c r="K523" s="166"/>
      <c r="L523" s="166"/>
      <c r="M523" s="167"/>
      <c r="N523" s="52">
        <f t="shared" si="80"/>
        <v>0</v>
      </c>
      <c r="O523" s="53"/>
      <c r="P523" s="54"/>
      <c r="Q523" s="54"/>
      <c r="R523" s="54"/>
      <c r="S523" s="54"/>
      <c r="T523" s="58"/>
      <c r="U523" s="183">
        <f t="shared" si="81"/>
        <v>9.2592592592592587E-2</v>
      </c>
      <c r="V523" s="168"/>
      <c r="W523" s="59" t="str">
        <f t="shared" ref="W523:W569" si="83">IF(V523&lt;1,"0",IF(V523&lt;5,"2",IF(V523&gt;=5,"6")))</f>
        <v>0</v>
      </c>
      <c r="X523" s="575"/>
      <c r="Y523" s="60">
        <f t="shared" si="82"/>
        <v>0</v>
      </c>
    </row>
    <row r="524" spans="2:25" ht="18.75" customHeight="1">
      <c r="B524" s="578"/>
      <c r="C524" s="589"/>
      <c r="D524" s="39">
        <v>3</v>
      </c>
      <c r="E524" s="39" t="s">
        <v>9225</v>
      </c>
      <c r="F524" s="170">
        <v>150</v>
      </c>
      <c r="G524" s="181">
        <f t="shared" si="77"/>
        <v>30</v>
      </c>
      <c r="H524" s="182">
        <f t="shared" si="78"/>
        <v>83.333333333333329</v>
      </c>
      <c r="I524" s="182">
        <f t="shared" si="79"/>
        <v>2.7777777777777776E-2</v>
      </c>
      <c r="J524" s="170"/>
      <c r="K524" s="166"/>
      <c r="L524" s="166"/>
      <c r="M524" s="167"/>
      <c r="N524" s="52">
        <f t="shared" si="80"/>
        <v>0</v>
      </c>
      <c r="O524" s="53"/>
      <c r="P524" s="54"/>
      <c r="Q524" s="54"/>
      <c r="R524" s="54"/>
      <c r="S524" s="54"/>
      <c r="T524" s="58"/>
      <c r="U524" s="183">
        <f t="shared" si="81"/>
        <v>5.5555555555555552E-2</v>
      </c>
      <c r="V524" s="168"/>
      <c r="W524" s="59" t="str">
        <f t="shared" si="83"/>
        <v>0</v>
      </c>
      <c r="X524" s="575"/>
      <c r="Y524" s="60">
        <f t="shared" si="82"/>
        <v>0</v>
      </c>
    </row>
    <row r="525" spans="2:25" ht="18.75" customHeight="1">
      <c r="B525" s="578"/>
      <c r="C525" s="589"/>
      <c r="D525" s="39">
        <v>4</v>
      </c>
      <c r="E525" s="39" t="s">
        <v>343</v>
      </c>
      <c r="F525" s="170">
        <v>50</v>
      </c>
      <c r="G525" s="181">
        <f t="shared" si="77"/>
        <v>10</v>
      </c>
      <c r="H525" s="182">
        <f t="shared" si="78"/>
        <v>27.777777777777779</v>
      </c>
      <c r="I525" s="182">
        <f t="shared" si="79"/>
        <v>9.2592592592592587E-3</v>
      </c>
      <c r="J525" s="170"/>
      <c r="K525" s="166"/>
      <c r="L525" s="166"/>
      <c r="M525" s="167"/>
      <c r="N525" s="52">
        <f t="shared" si="80"/>
        <v>0</v>
      </c>
      <c r="O525" s="53"/>
      <c r="P525" s="54"/>
      <c r="Q525" s="54"/>
      <c r="R525" s="54"/>
      <c r="S525" s="54"/>
      <c r="T525" s="58"/>
      <c r="U525" s="183">
        <f t="shared" si="81"/>
        <v>1.8518518518518517E-2</v>
      </c>
      <c r="V525" s="168"/>
      <c r="W525" s="59" t="str">
        <f t="shared" si="83"/>
        <v>0</v>
      </c>
      <c r="X525" s="575"/>
      <c r="Y525" s="60">
        <f t="shared" si="82"/>
        <v>0</v>
      </c>
    </row>
    <row r="526" spans="2:25" ht="18.75" customHeight="1">
      <c r="B526" s="578"/>
      <c r="C526" s="589"/>
      <c r="D526" s="39">
        <v>5</v>
      </c>
      <c r="E526" s="39" t="s">
        <v>9226</v>
      </c>
      <c r="F526" s="170">
        <v>60</v>
      </c>
      <c r="G526" s="181">
        <f t="shared" si="77"/>
        <v>12</v>
      </c>
      <c r="H526" s="182">
        <f t="shared" si="78"/>
        <v>33.333333333333336</v>
      </c>
      <c r="I526" s="182">
        <f t="shared" si="79"/>
        <v>1.1111111111111112E-2</v>
      </c>
      <c r="J526" s="170"/>
      <c r="K526" s="166"/>
      <c r="L526" s="166"/>
      <c r="M526" s="167"/>
      <c r="N526" s="52">
        <f t="shared" si="80"/>
        <v>0</v>
      </c>
      <c r="O526" s="53"/>
      <c r="P526" s="54"/>
      <c r="Q526" s="54"/>
      <c r="R526" s="54"/>
      <c r="S526" s="54"/>
      <c r="T526" s="58"/>
      <c r="U526" s="183">
        <f t="shared" si="81"/>
        <v>2.2222222222222223E-2</v>
      </c>
      <c r="V526" s="168"/>
      <c r="W526" s="59" t="str">
        <f t="shared" si="83"/>
        <v>0</v>
      </c>
      <c r="X526" s="575"/>
      <c r="Y526" s="60">
        <f t="shared" si="82"/>
        <v>0</v>
      </c>
    </row>
    <row r="527" spans="2:25" ht="18.75" customHeight="1">
      <c r="B527" s="578"/>
      <c r="C527" s="589"/>
      <c r="D527" s="39">
        <v>6</v>
      </c>
      <c r="E527" s="39" t="s">
        <v>9227</v>
      </c>
      <c r="F527" s="170">
        <v>80</v>
      </c>
      <c r="G527" s="181">
        <f t="shared" si="77"/>
        <v>16</v>
      </c>
      <c r="H527" s="182">
        <f t="shared" si="78"/>
        <v>44.444444444444443</v>
      </c>
      <c r="I527" s="182">
        <f t="shared" si="79"/>
        <v>1.4814814814814814E-2</v>
      </c>
      <c r="J527" s="170"/>
      <c r="K527" s="166"/>
      <c r="L527" s="166"/>
      <c r="M527" s="167"/>
      <c r="N527" s="52">
        <f t="shared" si="80"/>
        <v>0</v>
      </c>
      <c r="O527" s="53"/>
      <c r="P527" s="54"/>
      <c r="Q527" s="54"/>
      <c r="R527" s="54"/>
      <c r="S527" s="54"/>
      <c r="T527" s="58"/>
      <c r="U527" s="183">
        <f t="shared" si="81"/>
        <v>2.9629629629629627E-2</v>
      </c>
      <c r="V527" s="168"/>
      <c r="W527" s="59" t="str">
        <f t="shared" si="83"/>
        <v>0</v>
      </c>
      <c r="X527" s="575"/>
      <c r="Y527" s="60">
        <f t="shared" si="82"/>
        <v>0</v>
      </c>
    </row>
    <row r="528" spans="2:25" ht="18.75" customHeight="1">
      <c r="B528" s="578"/>
      <c r="C528" s="589"/>
      <c r="D528" s="39">
        <v>7</v>
      </c>
      <c r="E528" s="39" t="s">
        <v>9228</v>
      </c>
      <c r="F528" s="170">
        <v>100</v>
      </c>
      <c r="G528" s="181">
        <f t="shared" si="77"/>
        <v>20</v>
      </c>
      <c r="H528" s="182">
        <f t="shared" si="78"/>
        <v>55.555555555555557</v>
      </c>
      <c r="I528" s="182">
        <f t="shared" si="79"/>
        <v>1.8518518518518517E-2</v>
      </c>
      <c r="J528" s="170"/>
      <c r="K528" s="166"/>
      <c r="L528" s="166"/>
      <c r="M528" s="167"/>
      <c r="N528" s="52">
        <f t="shared" si="80"/>
        <v>0</v>
      </c>
      <c r="O528" s="53"/>
      <c r="P528" s="54"/>
      <c r="Q528" s="54"/>
      <c r="R528" s="54"/>
      <c r="S528" s="54"/>
      <c r="T528" s="58"/>
      <c r="U528" s="183">
        <f t="shared" si="81"/>
        <v>3.7037037037037035E-2</v>
      </c>
      <c r="V528" s="168"/>
      <c r="W528" s="59" t="str">
        <f t="shared" si="83"/>
        <v>0</v>
      </c>
      <c r="X528" s="575"/>
      <c r="Y528" s="60">
        <f t="shared" si="82"/>
        <v>0</v>
      </c>
    </row>
    <row r="529" spans="2:25" ht="18.75" customHeight="1">
      <c r="B529" s="578"/>
      <c r="C529" s="589"/>
      <c r="D529" s="39">
        <v>8</v>
      </c>
      <c r="E529" s="39" t="s">
        <v>9229</v>
      </c>
      <c r="F529" s="170">
        <v>160</v>
      </c>
      <c r="G529" s="181">
        <f t="shared" si="77"/>
        <v>32</v>
      </c>
      <c r="H529" s="182">
        <f t="shared" si="78"/>
        <v>88.888888888888886</v>
      </c>
      <c r="I529" s="182">
        <f t="shared" si="79"/>
        <v>2.9629629629629627E-2</v>
      </c>
      <c r="J529" s="170"/>
      <c r="K529" s="166"/>
      <c r="L529" s="166"/>
      <c r="M529" s="167"/>
      <c r="N529" s="52">
        <f t="shared" si="80"/>
        <v>0</v>
      </c>
      <c r="O529" s="53"/>
      <c r="P529" s="54"/>
      <c r="Q529" s="54"/>
      <c r="R529" s="54"/>
      <c r="S529" s="54"/>
      <c r="T529" s="58"/>
      <c r="U529" s="183">
        <f t="shared" si="81"/>
        <v>5.9259259259259255E-2</v>
      </c>
      <c r="V529" s="168"/>
      <c r="W529" s="59" t="str">
        <f t="shared" si="83"/>
        <v>0</v>
      </c>
      <c r="X529" s="575"/>
      <c r="Y529" s="60">
        <f t="shared" si="82"/>
        <v>0</v>
      </c>
    </row>
    <row r="530" spans="2:25" ht="18.75" customHeight="1">
      <c r="B530" s="578"/>
      <c r="C530" s="589"/>
      <c r="D530" s="39">
        <v>9</v>
      </c>
      <c r="E530" s="39" t="s">
        <v>9230</v>
      </c>
      <c r="F530" s="170">
        <v>70</v>
      </c>
      <c r="G530" s="181">
        <f t="shared" si="77"/>
        <v>14</v>
      </c>
      <c r="H530" s="182">
        <f t="shared" si="78"/>
        <v>38.888888888888886</v>
      </c>
      <c r="I530" s="182">
        <f t="shared" si="79"/>
        <v>1.2962962962962963E-2</v>
      </c>
      <c r="J530" s="170"/>
      <c r="K530" s="166"/>
      <c r="L530" s="166"/>
      <c r="M530" s="167"/>
      <c r="N530" s="52">
        <f t="shared" si="80"/>
        <v>0</v>
      </c>
      <c r="O530" s="53"/>
      <c r="P530" s="54"/>
      <c r="Q530" s="54"/>
      <c r="R530" s="54"/>
      <c r="S530" s="54"/>
      <c r="T530" s="58"/>
      <c r="U530" s="183">
        <f t="shared" si="81"/>
        <v>2.5925925925925925E-2</v>
      </c>
      <c r="V530" s="168"/>
      <c r="W530" s="59" t="str">
        <f t="shared" si="83"/>
        <v>0</v>
      </c>
      <c r="X530" s="575"/>
      <c r="Y530" s="60">
        <f t="shared" si="82"/>
        <v>0</v>
      </c>
    </row>
    <row r="531" spans="2:25" ht="18.75" customHeight="1">
      <c r="B531" s="578"/>
      <c r="C531" s="589"/>
      <c r="D531" s="39">
        <v>10</v>
      </c>
      <c r="E531" s="39" t="s">
        <v>9231</v>
      </c>
      <c r="F531" s="170">
        <v>90</v>
      </c>
      <c r="G531" s="181">
        <f t="shared" si="77"/>
        <v>18</v>
      </c>
      <c r="H531" s="182">
        <f t="shared" si="78"/>
        <v>50</v>
      </c>
      <c r="I531" s="182">
        <f t="shared" si="79"/>
        <v>1.6666666666666666E-2</v>
      </c>
      <c r="J531" s="170"/>
      <c r="K531" s="166"/>
      <c r="L531" s="166"/>
      <c r="M531" s="167"/>
      <c r="N531" s="52">
        <f t="shared" si="80"/>
        <v>0</v>
      </c>
      <c r="O531" s="53"/>
      <c r="P531" s="54"/>
      <c r="Q531" s="54"/>
      <c r="R531" s="54"/>
      <c r="S531" s="54"/>
      <c r="T531" s="58"/>
      <c r="U531" s="183">
        <f t="shared" si="81"/>
        <v>3.3333333333333333E-2</v>
      </c>
      <c r="V531" s="168"/>
      <c r="W531" s="59" t="str">
        <f t="shared" si="83"/>
        <v>0</v>
      </c>
      <c r="X531" s="575"/>
      <c r="Y531" s="60">
        <f t="shared" si="82"/>
        <v>0</v>
      </c>
    </row>
    <row r="532" spans="2:25" ht="18.75" customHeight="1">
      <c r="B532" s="578"/>
      <c r="C532" s="589"/>
      <c r="D532" s="39">
        <v>11</v>
      </c>
      <c r="E532" s="39" t="s">
        <v>9232</v>
      </c>
      <c r="F532" s="170">
        <v>130</v>
      </c>
      <c r="G532" s="181">
        <f t="shared" si="77"/>
        <v>26</v>
      </c>
      <c r="H532" s="182">
        <f t="shared" si="78"/>
        <v>72.222222222222214</v>
      </c>
      <c r="I532" s="182">
        <f t="shared" si="79"/>
        <v>2.4074074074074071E-2</v>
      </c>
      <c r="J532" s="170"/>
      <c r="K532" s="166"/>
      <c r="L532" s="166"/>
      <c r="M532" s="167"/>
      <c r="N532" s="52">
        <f t="shared" si="80"/>
        <v>0</v>
      </c>
      <c r="O532" s="53"/>
      <c r="P532" s="54"/>
      <c r="Q532" s="54"/>
      <c r="R532" s="54"/>
      <c r="S532" s="54"/>
      <c r="T532" s="58"/>
      <c r="U532" s="183">
        <f t="shared" si="81"/>
        <v>4.8148148148148141E-2</v>
      </c>
      <c r="V532" s="168"/>
      <c r="W532" s="59" t="str">
        <f t="shared" si="83"/>
        <v>0</v>
      </c>
      <c r="X532" s="575"/>
      <c r="Y532" s="60">
        <f t="shared" si="82"/>
        <v>0</v>
      </c>
    </row>
    <row r="533" spans="2:25" ht="18.75" customHeight="1">
      <c r="B533" s="578"/>
      <c r="C533" s="589"/>
      <c r="D533" s="39">
        <v>12</v>
      </c>
      <c r="E533" s="39" t="s">
        <v>9233</v>
      </c>
      <c r="F533" s="170">
        <v>90</v>
      </c>
      <c r="G533" s="181">
        <f t="shared" si="77"/>
        <v>18</v>
      </c>
      <c r="H533" s="182">
        <f t="shared" si="78"/>
        <v>50</v>
      </c>
      <c r="I533" s="182">
        <f t="shared" si="79"/>
        <v>1.6666666666666666E-2</v>
      </c>
      <c r="J533" s="170"/>
      <c r="K533" s="166"/>
      <c r="L533" s="166"/>
      <c r="M533" s="167"/>
      <c r="N533" s="52">
        <f t="shared" si="80"/>
        <v>0</v>
      </c>
      <c r="O533" s="53"/>
      <c r="P533" s="54"/>
      <c r="Q533" s="54"/>
      <c r="R533" s="54"/>
      <c r="S533" s="54"/>
      <c r="T533" s="58"/>
      <c r="U533" s="183">
        <f t="shared" si="81"/>
        <v>3.3333333333333333E-2</v>
      </c>
      <c r="V533" s="168"/>
      <c r="W533" s="59" t="str">
        <f t="shared" si="83"/>
        <v>0</v>
      </c>
      <c r="X533" s="575"/>
      <c r="Y533" s="60">
        <f t="shared" si="82"/>
        <v>0</v>
      </c>
    </row>
    <row r="534" spans="2:25" ht="18.75" customHeight="1">
      <c r="B534" s="578"/>
      <c r="C534" s="589"/>
      <c r="D534" s="39">
        <v>13</v>
      </c>
      <c r="E534" s="39" t="s">
        <v>9234</v>
      </c>
      <c r="F534" s="170">
        <v>110</v>
      </c>
      <c r="G534" s="181">
        <f t="shared" si="77"/>
        <v>22</v>
      </c>
      <c r="H534" s="182">
        <f t="shared" si="78"/>
        <v>61.111111111111107</v>
      </c>
      <c r="I534" s="182">
        <f t="shared" si="79"/>
        <v>2.0370370370370369E-2</v>
      </c>
      <c r="J534" s="170"/>
      <c r="K534" s="166"/>
      <c r="L534" s="166"/>
      <c r="M534" s="167"/>
      <c r="N534" s="52">
        <f t="shared" si="80"/>
        <v>0</v>
      </c>
      <c r="O534" s="53"/>
      <c r="P534" s="54"/>
      <c r="Q534" s="54"/>
      <c r="R534" s="54"/>
      <c r="S534" s="54"/>
      <c r="T534" s="58"/>
      <c r="U534" s="183">
        <f t="shared" si="81"/>
        <v>4.0740740740740737E-2</v>
      </c>
      <c r="V534" s="168"/>
      <c r="W534" s="59" t="str">
        <f t="shared" si="83"/>
        <v>0</v>
      </c>
      <c r="X534" s="575"/>
      <c r="Y534" s="60">
        <f t="shared" si="82"/>
        <v>0</v>
      </c>
    </row>
    <row r="535" spans="2:25" ht="18.75" customHeight="1">
      <c r="B535" s="578"/>
      <c r="C535" s="589"/>
      <c r="D535" s="39">
        <v>14</v>
      </c>
      <c r="E535" s="39" t="s">
        <v>9201</v>
      </c>
      <c r="F535" s="170">
        <v>80</v>
      </c>
      <c r="G535" s="181">
        <f t="shared" si="77"/>
        <v>16</v>
      </c>
      <c r="H535" s="182">
        <f t="shared" si="78"/>
        <v>44.444444444444443</v>
      </c>
      <c r="I535" s="182">
        <f t="shared" si="79"/>
        <v>1.4814814814814814E-2</v>
      </c>
      <c r="J535" s="170"/>
      <c r="K535" s="166"/>
      <c r="L535" s="166"/>
      <c r="M535" s="167"/>
      <c r="N535" s="52">
        <f t="shared" si="80"/>
        <v>0</v>
      </c>
      <c r="O535" s="53"/>
      <c r="P535" s="54"/>
      <c r="Q535" s="54"/>
      <c r="R535" s="54"/>
      <c r="S535" s="54"/>
      <c r="T535" s="58"/>
      <c r="U535" s="183">
        <f t="shared" si="81"/>
        <v>2.9629629629629627E-2</v>
      </c>
      <c r="V535" s="168"/>
      <c r="W535" s="59" t="str">
        <f t="shared" si="83"/>
        <v>0</v>
      </c>
      <c r="X535" s="575"/>
      <c r="Y535" s="60">
        <f t="shared" si="82"/>
        <v>0</v>
      </c>
    </row>
    <row r="536" spans="2:25" ht="18.75" customHeight="1">
      <c r="B536" s="578"/>
      <c r="C536" s="589"/>
      <c r="D536" s="39">
        <v>15</v>
      </c>
      <c r="E536" s="39" t="s">
        <v>9235</v>
      </c>
      <c r="F536" s="170">
        <v>100</v>
      </c>
      <c r="G536" s="181">
        <f t="shared" si="77"/>
        <v>20</v>
      </c>
      <c r="H536" s="182">
        <f t="shared" si="78"/>
        <v>55.555555555555557</v>
      </c>
      <c r="I536" s="182">
        <f t="shared" si="79"/>
        <v>1.8518518518518517E-2</v>
      </c>
      <c r="J536" s="170"/>
      <c r="K536" s="166"/>
      <c r="L536" s="166"/>
      <c r="M536" s="167"/>
      <c r="N536" s="52">
        <f t="shared" si="80"/>
        <v>0</v>
      </c>
      <c r="O536" s="53"/>
      <c r="P536" s="54"/>
      <c r="Q536" s="54"/>
      <c r="R536" s="54"/>
      <c r="S536" s="54"/>
      <c r="T536" s="58"/>
      <c r="U536" s="183">
        <f t="shared" si="81"/>
        <v>3.7037037037037035E-2</v>
      </c>
      <c r="V536" s="168"/>
      <c r="W536" s="59" t="str">
        <f t="shared" si="83"/>
        <v>0</v>
      </c>
      <c r="X536" s="575"/>
      <c r="Y536" s="60">
        <f t="shared" si="82"/>
        <v>0</v>
      </c>
    </row>
    <row r="537" spans="2:25" ht="18.75" customHeight="1">
      <c r="B537" s="578"/>
      <c r="C537" s="589"/>
      <c r="D537" s="39">
        <v>16</v>
      </c>
      <c r="E537" s="39" t="s">
        <v>9236</v>
      </c>
      <c r="F537" s="170">
        <v>200</v>
      </c>
      <c r="G537" s="181">
        <f t="shared" si="77"/>
        <v>40</v>
      </c>
      <c r="H537" s="182">
        <f t="shared" si="78"/>
        <v>111.11111111111111</v>
      </c>
      <c r="I537" s="182">
        <f t="shared" si="79"/>
        <v>3.7037037037037035E-2</v>
      </c>
      <c r="J537" s="170"/>
      <c r="K537" s="166"/>
      <c r="L537" s="166"/>
      <c r="M537" s="167"/>
      <c r="N537" s="52">
        <f t="shared" si="80"/>
        <v>0</v>
      </c>
      <c r="O537" s="53"/>
      <c r="P537" s="54"/>
      <c r="Q537" s="54"/>
      <c r="R537" s="54"/>
      <c r="S537" s="54"/>
      <c r="T537" s="58"/>
      <c r="U537" s="183">
        <f t="shared" si="81"/>
        <v>7.407407407407407E-2</v>
      </c>
      <c r="V537" s="168"/>
      <c r="W537" s="59" t="str">
        <f t="shared" si="83"/>
        <v>0</v>
      </c>
      <c r="X537" s="575"/>
      <c r="Y537" s="60">
        <f t="shared" si="82"/>
        <v>0</v>
      </c>
    </row>
    <row r="538" spans="2:25" ht="18.75" customHeight="1">
      <c r="B538" s="578"/>
      <c r="C538" s="589"/>
      <c r="D538" s="39">
        <v>17</v>
      </c>
      <c r="E538" s="39" t="s">
        <v>8826</v>
      </c>
      <c r="F538" s="170">
        <v>150</v>
      </c>
      <c r="G538" s="181">
        <f t="shared" si="77"/>
        <v>30</v>
      </c>
      <c r="H538" s="182">
        <f t="shared" si="78"/>
        <v>83.333333333333329</v>
      </c>
      <c r="I538" s="182">
        <f t="shared" si="79"/>
        <v>2.7777777777777776E-2</v>
      </c>
      <c r="J538" s="170"/>
      <c r="K538" s="166"/>
      <c r="L538" s="166"/>
      <c r="M538" s="167"/>
      <c r="N538" s="52">
        <f t="shared" si="80"/>
        <v>0</v>
      </c>
      <c r="O538" s="53"/>
      <c r="P538" s="54"/>
      <c r="Q538" s="54"/>
      <c r="R538" s="54"/>
      <c r="S538" s="54"/>
      <c r="T538" s="58"/>
      <c r="U538" s="183">
        <f t="shared" si="81"/>
        <v>5.5555555555555552E-2</v>
      </c>
      <c r="V538" s="168"/>
      <c r="W538" s="59" t="str">
        <f t="shared" si="83"/>
        <v>0</v>
      </c>
      <c r="X538" s="575"/>
      <c r="Y538" s="60">
        <f t="shared" si="82"/>
        <v>0</v>
      </c>
    </row>
    <row r="539" spans="2:25" ht="18.75" customHeight="1">
      <c r="B539" s="578"/>
      <c r="C539" s="589"/>
      <c r="D539" s="39">
        <v>18</v>
      </c>
      <c r="E539" s="39" t="s">
        <v>9237</v>
      </c>
      <c r="F539" s="170">
        <v>110</v>
      </c>
      <c r="G539" s="181">
        <f t="shared" si="77"/>
        <v>22</v>
      </c>
      <c r="H539" s="182">
        <f t="shared" si="78"/>
        <v>61.111111111111107</v>
      </c>
      <c r="I539" s="182">
        <f t="shared" si="79"/>
        <v>2.0370370370370369E-2</v>
      </c>
      <c r="J539" s="170"/>
      <c r="K539" s="166"/>
      <c r="L539" s="166"/>
      <c r="M539" s="167"/>
      <c r="N539" s="52">
        <f t="shared" si="80"/>
        <v>0</v>
      </c>
      <c r="O539" s="53"/>
      <c r="P539" s="54"/>
      <c r="Q539" s="54"/>
      <c r="R539" s="54"/>
      <c r="S539" s="54"/>
      <c r="T539" s="58"/>
      <c r="U539" s="183">
        <f t="shared" si="81"/>
        <v>4.0740740740740737E-2</v>
      </c>
      <c r="V539" s="168"/>
      <c r="W539" s="59" t="str">
        <f t="shared" si="83"/>
        <v>0</v>
      </c>
      <c r="X539" s="575"/>
      <c r="Y539" s="60">
        <f t="shared" si="82"/>
        <v>0</v>
      </c>
    </row>
    <row r="540" spans="2:25" ht="18.75" customHeight="1">
      <c r="B540" s="578"/>
      <c r="C540" s="589"/>
      <c r="D540" s="39">
        <v>19</v>
      </c>
      <c r="E540" s="39" t="s">
        <v>830</v>
      </c>
      <c r="F540" s="170">
        <v>60</v>
      </c>
      <c r="G540" s="181">
        <f t="shared" si="77"/>
        <v>12</v>
      </c>
      <c r="H540" s="182">
        <f t="shared" si="78"/>
        <v>33.333333333333336</v>
      </c>
      <c r="I540" s="182">
        <f t="shared" si="79"/>
        <v>1.1111111111111112E-2</v>
      </c>
      <c r="J540" s="170"/>
      <c r="K540" s="166"/>
      <c r="L540" s="166"/>
      <c r="M540" s="167"/>
      <c r="N540" s="52">
        <f t="shared" si="80"/>
        <v>0</v>
      </c>
      <c r="O540" s="53"/>
      <c r="P540" s="54"/>
      <c r="Q540" s="54"/>
      <c r="R540" s="54"/>
      <c r="S540" s="54"/>
      <c r="T540" s="58"/>
      <c r="U540" s="183">
        <f t="shared" si="81"/>
        <v>2.2222222222222223E-2</v>
      </c>
      <c r="V540" s="168"/>
      <c r="W540" s="59" t="str">
        <f t="shared" si="83"/>
        <v>0</v>
      </c>
      <c r="X540" s="575"/>
      <c r="Y540" s="60">
        <f t="shared" si="82"/>
        <v>0</v>
      </c>
    </row>
    <row r="541" spans="2:25" ht="18.75" customHeight="1">
      <c r="B541" s="578"/>
      <c r="C541" s="589"/>
      <c r="D541" s="39">
        <v>20</v>
      </c>
      <c r="E541" s="39" t="s">
        <v>9238</v>
      </c>
      <c r="F541" s="170">
        <v>50</v>
      </c>
      <c r="G541" s="181">
        <f t="shared" si="77"/>
        <v>10</v>
      </c>
      <c r="H541" s="182">
        <f t="shared" si="78"/>
        <v>27.777777777777779</v>
      </c>
      <c r="I541" s="182">
        <f t="shared" si="79"/>
        <v>9.2592592592592587E-3</v>
      </c>
      <c r="J541" s="170"/>
      <c r="K541" s="166"/>
      <c r="L541" s="166"/>
      <c r="M541" s="167"/>
      <c r="N541" s="52">
        <f t="shared" si="80"/>
        <v>0</v>
      </c>
      <c r="O541" s="53"/>
      <c r="P541" s="54"/>
      <c r="Q541" s="54"/>
      <c r="R541" s="54"/>
      <c r="S541" s="54"/>
      <c r="T541" s="58"/>
      <c r="U541" s="183">
        <f t="shared" si="81"/>
        <v>1.8518518518518517E-2</v>
      </c>
      <c r="V541" s="168"/>
      <c r="W541" s="59" t="str">
        <f t="shared" si="83"/>
        <v>0</v>
      </c>
      <c r="X541" s="575"/>
      <c r="Y541" s="60">
        <f t="shared" si="82"/>
        <v>0</v>
      </c>
    </row>
    <row r="542" spans="2:25" ht="18.75" customHeight="1">
      <c r="B542" s="578"/>
      <c r="C542" s="589"/>
      <c r="D542" s="39">
        <v>21</v>
      </c>
      <c r="E542" s="39" t="s">
        <v>9239</v>
      </c>
      <c r="F542" s="170">
        <v>90</v>
      </c>
      <c r="G542" s="181">
        <f t="shared" si="77"/>
        <v>18</v>
      </c>
      <c r="H542" s="182">
        <f t="shared" si="78"/>
        <v>50</v>
      </c>
      <c r="I542" s="182">
        <f t="shared" si="79"/>
        <v>1.6666666666666666E-2</v>
      </c>
      <c r="J542" s="170"/>
      <c r="K542" s="166"/>
      <c r="L542" s="166"/>
      <c r="M542" s="167"/>
      <c r="N542" s="52">
        <f t="shared" si="80"/>
        <v>0</v>
      </c>
      <c r="O542" s="53"/>
      <c r="P542" s="54"/>
      <c r="Q542" s="54"/>
      <c r="R542" s="54"/>
      <c r="S542" s="54"/>
      <c r="T542" s="58"/>
      <c r="U542" s="183">
        <f t="shared" si="81"/>
        <v>3.3333333333333333E-2</v>
      </c>
      <c r="V542" s="168"/>
      <c r="W542" s="59" t="str">
        <f t="shared" si="83"/>
        <v>0</v>
      </c>
      <c r="X542" s="575"/>
      <c r="Y542" s="60">
        <f t="shared" si="82"/>
        <v>0</v>
      </c>
    </row>
    <row r="543" spans="2:25" ht="18.75" customHeight="1">
      <c r="B543" s="578"/>
      <c r="C543" s="589"/>
      <c r="D543" s="39"/>
      <c r="E543" s="39"/>
      <c r="F543" s="170"/>
      <c r="G543" s="181">
        <f t="shared" si="77"/>
        <v>0</v>
      </c>
      <c r="H543" s="182">
        <f t="shared" si="78"/>
        <v>0</v>
      </c>
      <c r="I543" s="182">
        <f t="shared" si="79"/>
        <v>0</v>
      </c>
      <c r="J543" s="170"/>
      <c r="K543" s="166"/>
      <c r="L543" s="166"/>
      <c r="M543" s="167"/>
      <c r="N543" s="52">
        <f t="shared" si="80"/>
        <v>0</v>
      </c>
      <c r="O543" s="53"/>
      <c r="P543" s="54"/>
      <c r="Q543" s="54"/>
      <c r="R543" s="54"/>
      <c r="S543" s="54"/>
      <c r="T543" s="58"/>
      <c r="U543" s="183">
        <f t="shared" si="81"/>
        <v>0</v>
      </c>
      <c r="V543" s="168"/>
      <c r="W543" s="59" t="str">
        <f t="shared" si="83"/>
        <v>0</v>
      </c>
      <c r="X543" s="575"/>
      <c r="Y543" s="60">
        <f t="shared" si="82"/>
        <v>0</v>
      </c>
    </row>
    <row r="544" spans="2:25" ht="18.75" customHeight="1">
      <c r="B544" s="578"/>
      <c r="C544" s="589"/>
      <c r="D544" s="39">
        <v>1</v>
      </c>
      <c r="E544" s="39" t="s">
        <v>9240</v>
      </c>
      <c r="F544" s="170">
        <v>200</v>
      </c>
      <c r="G544" s="181">
        <f t="shared" si="77"/>
        <v>40</v>
      </c>
      <c r="H544" s="182">
        <f t="shared" si="78"/>
        <v>111.11111111111111</v>
      </c>
      <c r="I544" s="182">
        <f t="shared" si="79"/>
        <v>3.7037037037037035E-2</v>
      </c>
      <c r="J544" s="170" t="s">
        <v>9241</v>
      </c>
      <c r="K544" s="166" t="s">
        <v>9241</v>
      </c>
      <c r="L544" s="166"/>
      <c r="M544" s="167">
        <f>SUM(H544:H568)</f>
        <v>2036.1111111111111</v>
      </c>
      <c r="N544" s="52">
        <f t="shared" si="80"/>
        <v>40.722222222222221</v>
      </c>
      <c r="O544" s="53" t="s">
        <v>9242</v>
      </c>
      <c r="P544" s="54" t="s">
        <v>178</v>
      </c>
      <c r="Q544" s="54" t="s">
        <v>8780</v>
      </c>
      <c r="R544" s="54" t="s">
        <v>8781</v>
      </c>
      <c r="S544" s="54"/>
      <c r="T544" s="58"/>
      <c r="U544" s="183">
        <f t="shared" si="81"/>
        <v>7.407407407407407E-2</v>
      </c>
      <c r="V544" s="168">
        <f>SUM(U544:U568)</f>
        <v>1.3574074074074074</v>
      </c>
      <c r="W544" s="59" t="str">
        <f t="shared" si="83"/>
        <v>2</v>
      </c>
      <c r="X544" s="575"/>
      <c r="Y544" s="60">
        <f t="shared" si="82"/>
        <v>1</v>
      </c>
    </row>
    <row r="545" spans="2:25" ht="18.75" customHeight="1">
      <c r="B545" s="578"/>
      <c r="C545" s="589"/>
      <c r="D545" s="39">
        <v>2</v>
      </c>
      <c r="E545" s="39" t="s">
        <v>9243</v>
      </c>
      <c r="F545" s="170">
        <v>300</v>
      </c>
      <c r="G545" s="181">
        <f t="shared" si="77"/>
        <v>60</v>
      </c>
      <c r="H545" s="182">
        <f t="shared" si="78"/>
        <v>166.66666666666666</v>
      </c>
      <c r="I545" s="182">
        <f t="shared" si="79"/>
        <v>5.5555555555555552E-2</v>
      </c>
      <c r="J545" s="170"/>
      <c r="K545" s="166"/>
      <c r="L545" s="166"/>
      <c r="M545" s="167"/>
      <c r="N545" s="52">
        <f t="shared" si="80"/>
        <v>0</v>
      </c>
      <c r="O545" s="53"/>
      <c r="P545" s="54"/>
      <c r="Q545" s="54"/>
      <c r="R545" s="54"/>
      <c r="S545" s="54"/>
      <c r="T545" s="58"/>
      <c r="U545" s="183">
        <f t="shared" si="81"/>
        <v>0.1111111111111111</v>
      </c>
      <c r="V545" s="168"/>
      <c r="W545" s="59" t="str">
        <f t="shared" si="83"/>
        <v>0</v>
      </c>
      <c r="X545" s="575"/>
      <c r="Y545" s="60">
        <f t="shared" si="82"/>
        <v>0</v>
      </c>
    </row>
    <row r="546" spans="2:25" ht="18.75" customHeight="1">
      <c r="B546" s="578"/>
      <c r="C546" s="589"/>
      <c r="D546" s="39">
        <v>3</v>
      </c>
      <c r="E546" s="39" t="s">
        <v>9244</v>
      </c>
      <c r="F546" s="170">
        <v>150</v>
      </c>
      <c r="G546" s="181">
        <f t="shared" si="77"/>
        <v>30</v>
      </c>
      <c r="H546" s="182">
        <f t="shared" si="78"/>
        <v>83.333333333333329</v>
      </c>
      <c r="I546" s="182">
        <f t="shared" si="79"/>
        <v>2.7777777777777776E-2</v>
      </c>
      <c r="J546" s="170"/>
      <c r="K546" s="166"/>
      <c r="L546" s="166"/>
      <c r="M546" s="167"/>
      <c r="N546" s="52">
        <f t="shared" si="80"/>
        <v>0</v>
      </c>
      <c r="O546" s="53"/>
      <c r="P546" s="54"/>
      <c r="Q546" s="54"/>
      <c r="R546" s="54"/>
      <c r="S546" s="54"/>
      <c r="T546" s="58"/>
      <c r="U546" s="183">
        <f t="shared" si="81"/>
        <v>5.5555555555555552E-2</v>
      </c>
      <c r="V546" s="168"/>
      <c r="W546" s="59" t="str">
        <f t="shared" si="83"/>
        <v>0</v>
      </c>
      <c r="X546" s="575"/>
      <c r="Y546" s="60">
        <f t="shared" si="82"/>
        <v>0</v>
      </c>
    </row>
    <row r="547" spans="2:25" ht="18.75" customHeight="1">
      <c r="B547" s="578"/>
      <c r="C547" s="589"/>
      <c r="D547" s="39">
        <v>4</v>
      </c>
      <c r="E547" s="39" t="s">
        <v>9245</v>
      </c>
      <c r="F547" s="170">
        <v>250</v>
      </c>
      <c r="G547" s="181">
        <f t="shared" si="77"/>
        <v>50</v>
      </c>
      <c r="H547" s="182">
        <f t="shared" si="78"/>
        <v>138.88888888888889</v>
      </c>
      <c r="I547" s="182">
        <f t="shared" si="79"/>
        <v>4.6296296296296294E-2</v>
      </c>
      <c r="J547" s="170"/>
      <c r="K547" s="166"/>
      <c r="L547" s="166"/>
      <c r="M547" s="167"/>
      <c r="N547" s="52">
        <f t="shared" si="80"/>
        <v>0</v>
      </c>
      <c r="O547" s="53"/>
      <c r="P547" s="54"/>
      <c r="Q547" s="54"/>
      <c r="R547" s="54"/>
      <c r="S547" s="54"/>
      <c r="T547" s="58"/>
      <c r="U547" s="183">
        <f t="shared" si="81"/>
        <v>9.2592592592592587E-2</v>
      </c>
      <c r="V547" s="168"/>
      <c r="W547" s="59" t="str">
        <f t="shared" si="83"/>
        <v>0</v>
      </c>
      <c r="X547" s="575"/>
      <c r="Y547" s="60">
        <f t="shared" si="82"/>
        <v>0</v>
      </c>
    </row>
    <row r="548" spans="2:25" ht="18.75" customHeight="1">
      <c r="B548" s="578"/>
      <c r="C548" s="589"/>
      <c r="D548" s="39">
        <v>5</v>
      </c>
      <c r="E548" s="39" t="s">
        <v>9246</v>
      </c>
      <c r="F548" s="170">
        <v>150</v>
      </c>
      <c r="G548" s="181">
        <f t="shared" si="77"/>
        <v>30</v>
      </c>
      <c r="H548" s="182">
        <f t="shared" si="78"/>
        <v>83.333333333333329</v>
      </c>
      <c r="I548" s="182">
        <f t="shared" si="79"/>
        <v>2.7777777777777776E-2</v>
      </c>
      <c r="J548" s="170"/>
      <c r="K548" s="166"/>
      <c r="L548" s="166"/>
      <c r="M548" s="167"/>
      <c r="N548" s="52">
        <f t="shared" si="80"/>
        <v>0</v>
      </c>
      <c r="O548" s="53"/>
      <c r="P548" s="54"/>
      <c r="Q548" s="54"/>
      <c r="R548" s="54"/>
      <c r="S548" s="54"/>
      <c r="T548" s="58"/>
      <c r="U548" s="183">
        <f t="shared" si="81"/>
        <v>5.5555555555555552E-2</v>
      </c>
      <c r="V548" s="168"/>
      <c r="W548" s="59" t="str">
        <f t="shared" si="83"/>
        <v>0</v>
      </c>
      <c r="X548" s="575"/>
      <c r="Y548" s="60">
        <f t="shared" si="82"/>
        <v>0</v>
      </c>
    </row>
    <row r="549" spans="2:25" ht="18.75" customHeight="1">
      <c r="B549" s="578"/>
      <c r="C549" s="589"/>
      <c r="D549" s="39">
        <v>6</v>
      </c>
      <c r="E549" s="39" t="s">
        <v>9247</v>
      </c>
      <c r="F549" s="170">
        <v>180</v>
      </c>
      <c r="G549" s="181">
        <f t="shared" si="77"/>
        <v>36</v>
      </c>
      <c r="H549" s="182">
        <f t="shared" si="78"/>
        <v>100</v>
      </c>
      <c r="I549" s="182">
        <f t="shared" si="79"/>
        <v>3.3333333333333333E-2</v>
      </c>
      <c r="J549" s="170"/>
      <c r="K549" s="166"/>
      <c r="L549" s="166"/>
      <c r="M549" s="167"/>
      <c r="N549" s="52">
        <f t="shared" si="80"/>
        <v>0</v>
      </c>
      <c r="O549" s="53"/>
      <c r="P549" s="54"/>
      <c r="Q549" s="54"/>
      <c r="R549" s="54"/>
      <c r="S549" s="54"/>
      <c r="T549" s="58"/>
      <c r="U549" s="183">
        <f t="shared" si="81"/>
        <v>6.6666666666666666E-2</v>
      </c>
      <c r="V549" s="168"/>
      <c r="W549" s="59" t="str">
        <f t="shared" si="83"/>
        <v>0</v>
      </c>
      <c r="X549" s="575"/>
      <c r="Y549" s="60">
        <f t="shared" si="82"/>
        <v>0</v>
      </c>
    </row>
    <row r="550" spans="2:25" ht="18.75" customHeight="1">
      <c r="B550" s="578"/>
      <c r="C550" s="589"/>
      <c r="D550" s="39">
        <v>7</v>
      </c>
      <c r="E550" s="39" t="s">
        <v>5185</v>
      </c>
      <c r="F550" s="170">
        <v>200</v>
      </c>
      <c r="G550" s="181">
        <f t="shared" si="77"/>
        <v>40</v>
      </c>
      <c r="H550" s="182">
        <f t="shared" si="78"/>
        <v>111.11111111111111</v>
      </c>
      <c r="I550" s="182">
        <f t="shared" si="79"/>
        <v>3.7037037037037035E-2</v>
      </c>
      <c r="J550" s="170"/>
      <c r="K550" s="166"/>
      <c r="L550" s="166"/>
      <c r="M550" s="167"/>
      <c r="N550" s="52">
        <f t="shared" si="80"/>
        <v>0</v>
      </c>
      <c r="O550" s="53"/>
      <c r="P550" s="54"/>
      <c r="Q550" s="54"/>
      <c r="R550" s="54"/>
      <c r="S550" s="54"/>
      <c r="T550" s="58"/>
      <c r="U550" s="183">
        <f t="shared" si="81"/>
        <v>7.407407407407407E-2</v>
      </c>
      <c r="V550" s="168"/>
      <c r="W550" s="59" t="str">
        <f t="shared" si="83"/>
        <v>0</v>
      </c>
      <c r="X550" s="575"/>
      <c r="Y550" s="60">
        <f t="shared" si="82"/>
        <v>0</v>
      </c>
    </row>
    <row r="551" spans="2:25" ht="18.75" customHeight="1">
      <c r="B551" s="578"/>
      <c r="C551" s="589"/>
      <c r="D551" s="39">
        <v>8</v>
      </c>
      <c r="E551" s="39" t="s">
        <v>9248</v>
      </c>
      <c r="F551" s="170">
        <v>150</v>
      </c>
      <c r="G551" s="181">
        <f t="shared" si="77"/>
        <v>30</v>
      </c>
      <c r="H551" s="182">
        <f t="shared" si="78"/>
        <v>83.333333333333329</v>
      </c>
      <c r="I551" s="182">
        <f t="shared" si="79"/>
        <v>2.7777777777777776E-2</v>
      </c>
      <c r="J551" s="170"/>
      <c r="K551" s="166"/>
      <c r="L551" s="166"/>
      <c r="M551" s="167"/>
      <c r="N551" s="52">
        <f t="shared" si="80"/>
        <v>0</v>
      </c>
      <c r="O551" s="53"/>
      <c r="P551" s="54"/>
      <c r="Q551" s="54"/>
      <c r="R551" s="54"/>
      <c r="S551" s="54"/>
      <c r="T551" s="58"/>
      <c r="U551" s="183">
        <f t="shared" si="81"/>
        <v>5.5555555555555552E-2</v>
      </c>
      <c r="V551" s="168"/>
      <c r="W551" s="59" t="str">
        <f t="shared" si="83"/>
        <v>0</v>
      </c>
      <c r="X551" s="575"/>
      <c r="Y551" s="60">
        <f t="shared" si="82"/>
        <v>0</v>
      </c>
    </row>
    <row r="552" spans="2:25" ht="18.75" customHeight="1">
      <c r="B552" s="578"/>
      <c r="C552" s="589"/>
      <c r="D552" s="39">
        <v>9</v>
      </c>
      <c r="E552" s="39" t="s">
        <v>1002</v>
      </c>
      <c r="F552" s="170">
        <v>150</v>
      </c>
      <c r="G552" s="181">
        <f t="shared" si="77"/>
        <v>30</v>
      </c>
      <c r="H552" s="182">
        <f t="shared" si="78"/>
        <v>83.333333333333329</v>
      </c>
      <c r="I552" s="182">
        <f t="shared" si="79"/>
        <v>2.7777777777777776E-2</v>
      </c>
      <c r="J552" s="170"/>
      <c r="K552" s="166"/>
      <c r="L552" s="166"/>
      <c r="M552" s="167"/>
      <c r="N552" s="52">
        <f t="shared" si="80"/>
        <v>0</v>
      </c>
      <c r="O552" s="53"/>
      <c r="P552" s="54"/>
      <c r="Q552" s="54"/>
      <c r="R552" s="54"/>
      <c r="S552" s="54"/>
      <c r="T552" s="58"/>
      <c r="U552" s="183">
        <f t="shared" si="81"/>
        <v>5.5555555555555552E-2</v>
      </c>
      <c r="V552" s="168"/>
      <c r="W552" s="59" t="str">
        <f t="shared" si="83"/>
        <v>0</v>
      </c>
      <c r="X552" s="575"/>
      <c r="Y552" s="60">
        <f t="shared" si="82"/>
        <v>0</v>
      </c>
    </row>
    <row r="553" spans="2:25" ht="18.75" customHeight="1">
      <c r="B553" s="578"/>
      <c r="C553" s="589"/>
      <c r="D553" s="39">
        <v>10</v>
      </c>
      <c r="E553" s="39" t="s">
        <v>9249</v>
      </c>
      <c r="F553" s="170">
        <v>90</v>
      </c>
      <c r="G553" s="181">
        <f t="shared" si="77"/>
        <v>18</v>
      </c>
      <c r="H553" s="182">
        <f t="shared" si="78"/>
        <v>50</v>
      </c>
      <c r="I553" s="182">
        <f t="shared" si="79"/>
        <v>1.6666666666666666E-2</v>
      </c>
      <c r="J553" s="170"/>
      <c r="K553" s="166"/>
      <c r="L553" s="166"/>
      <c r="M553" s="167"/>
      <c r="N553" s="52">
        <f t="shared" si="80"/>
        <v>0</v>
      </c>
      <c r="O553" s="53"/>
      <c r="P553" s="54"/>
      <c r="Q553" s="54"/>
      <c r="R553" s="54"/>
      <c r="S553" s="54"/>
      <c r="T553" s="58"/>
      <c r="U553" s="183">
        <f t="shared" si="81"/>
        <v>3.3333333333333333E-2</v>
      </c>
      <c r="V553" s="168"/>
      <c r="W553" s="59" t="str">
        <f t="shared" si="83"/>
        <v>0</v>
      </c>
      <c r="X553" s="575"/>
      <c r="Y553" s="60">
        <f t="shared" si="82"/>
        <v>0</v>
      </c>
    </row>
    <row r="554" spans="2:25" ht="18.75" customHeight="1">
      <c r="B554" s="578"/>
      <c r="C554" s="589"/>
      <c r="D554" s="39">
        <v>11</v>
      </c>
      <c r="E554" s="39" t="s">
        <v>4301</v>
      </c>
      <c r="F554" s="170">
        <v>100</v>
      </c>
      <c r="G554" s="181">
        <f t="shared" si="77"/>
        <v>20</v>
      </c>
      <c r="H554" s="182">
        <f t="shared" si="78"/>
        <v>55.555555555555557</v>
      </c>
      <c r="I554" s="182">
        <f t="shared" si="79"/>
        <v>1.8518518518518517E-2</v>
      </c>
      <c r="J554" s="170"/>
      <c r="K554" s="166"/>
      <c r="L554" s="166"/>
      <c r="M554" s="167"/>
      <c r="N554" s="52">
        <f t="shared" si="80"/>
        <v>0</v>
      </c>
      <c r="O554" s="53"/>
      <c r="P554" s="54"/>
      <c r="Q554" s="54"/>
      <c r="R554" s="54"/>
      <c r="S554" s="54"/>
      <c r="T554" s="58"/>
      <c r="U554" s="183">
        <f t="shared" si="81"/>
        <v>3.7037037037037035E-2</v>
      </c>
      <c r="V554" s="168"/>
      <c r="W554" s="59" t="str">
        <f t="shared" si="83"/>
        <v>0</v>
      </c>
      <c r="X554" s="575"/>
      <c r="Y554" s="60">
        <f t="shared" si="82"/>
        <v>0</v>
      </c>
    </row>
    <row r="555" spans="2:25" ht="18.75" customHeight="1">
      <c r="B555" s="578"/>
      <c r="C555" s="589"/>
      <c r="D555" s="39">
        <v>12</v>
      </c>
      <c r="E555" s="39" t="s">
        <v>9250</v>
      </c>
      <c r="F555" s="170">
        <v>95</v>
      </c>
      <c r="G555" s="181">
        <f t="shared" si="77"/>
        <v>19</v>
      </c>
      <c r="H555" s="182">
        <f t="shared" si="78"/>
        <v>52.777777777777779</v>
      </c>
      <c r="I555" s="182">
        <f t="shared" si="79"/>
        <v>1.7592592592592594E-2</v>
      </c>
      <c r="J555" s="170"/>
      <c r="K555" s="166"/>
      <c r="L555" s="166"/>
      <c r="M555" s="167"/>
      <c r="N555" s="52">
        <f t="shared" si="80"/>
        <v>0</v>
      </c>
      <c r="O555" s="53"/>
      <c r="P555" s="54"/>
      <c r="Q555" s="54"/>
      <c r="R555" s="54"/>
      <c r="S555" s="54"/>
      <c r="T555" s="58"/>
      <c r="U555" s="183">
        <f t="shared" si="81"/>
        <v>3.5185185185185187E-2</v>
      </c>
      <c r="V555" s="168"/>
      <c r="W555" s="59" t="str">
        <f t="shared" si="83"/>
        <v>0</v>
      </c>
      <c r="X555" s="575"/>
      <c r="Y555" s="60">
        <f t="shared" si="82"/>
        <v>0</v>
      </c>
    </row>
    <row r="556" spans="2:25" ht="18.75" customHeight="1">
      <c r="B556" s="578"/>
      <c r="C556" s="589"/>
      <c r="D556" s="39">
        <v>13</v>
      </c>
      <c r="E556" s="39" t="s">
        <v>9251</v>
      </c>
      <c r="F556" s="170">
        <v>200</v>
      </c>
      <c r="G556" s="181">
        <f t="shared" si="77"/>
        <v>40</v>
      </c>
      <c r="H556" s="182">
        <f t="shared" si="78"/>
        <v>111.11111111111111</v>
      </c>
      <c r="I556" s="182">
        <f t="shared" si="79"/>
        <v>3.7037037037037035E-2</v>
      </c>
      <c r="J556" s="170"/>
      <c r="K556" s="166"/>
      <c r="L556" s="166"/>
      <c r="M556" s="167"/>
      <c r="N556" s="52">
        <f t="shared" si="80"/>
        <v>0</v>
      </c>
      <c r="O556" s="53"/>
      <c r="P556" s="54"/>
      <c r="Q556" s="54"/>
      <c r="R556" s="54"/>
      <c r="S556" s="54"/>
      <c r="T556" s="58"/>
      <c r="U556" s="183">
        <f t="shared" si="81"/>
        <v>7.407407407407407E-2</v>
      </c>
      <c r="V556" s="168"/>
      <c r="W556" s="59" t="str">
        <f t="shared" si="83"/>
        <v>0</v>
      </c>
      <c r="X556" s="575"/>
      <c r="Y556" s="60">
        <f t="shared" si="82"/>
        <v>0</v>
      </c>
    </row>
    <row r="557" spans="2:25" ht="18.75" customHeight="1">
      <c r="B557" s="578"/>
      <c r="C557" s="589"/>
      <c r="D557" s="39">
        <v>14</v>
      </c>
      <c r="E557" s="39" t="s">
        <v>9252</v>
      </c>
      <c r="F557" s="170">
        <v>60</v>
      </c>
      <c r="G557" s="181">
        <f t="shared" si="77"/>
        <v>12</v>
      </c>
      <c r="H557" s="182">
        <f t="shared" si="78"/>
        <v>33.333333333333336</v>
      </c>
      <c r="I557" s="182">
        <f t="shared" si="79"/>
        <v>1.1111111111111112E-2</v>
      </c>
      <c r="J557" s="170"/>
      <c r="K557" s="166"/>
      <c r="L557" s="166"/>
      <c r="M557" s="167"/>
      <c r="N557" s="52">
        <f t="shared" si="80"/>
        <v>0</v>
      </c>
      <c r="O557" s="53"/>
      <c r="P557" s="54"/>
      <c r="Q557" s="54"/>
      <c r="R557" s="54"/>
      <c r="S557" s="54"/>
      <c r="T557" s="58"/>
      <c r="U557" s="183">
        <f t="shared" si="81"/>
        <v>2.2222222222222223E-2</v>
      </c>
      <c r="V557" s="168"/>
      <c r="W557" s="59" t="str">
        <f t="shared" si="83"/>
        <v>0</v>
      </c>
      <c r="X557" s="575"/>
      <c r="Y557" s="60">
        <f t="shared" si="82"/>
        <v>0</v>
      </c>
    </row>
    <row r="558" spans="2:25" ht="18.75" customHeight="1">
      <c r="B558" s="578"/>
      <c r="C558" s="589"/>
      <c r="D558" s="39">
        <v>15</v>
      </c>
      <c r="E558" s="39" t="s">
        <v>9253</v>
      </c>
      <c r="F558" s="170">
        <v>100</v>
      </c>
      <c r="G558" s="181">
        <f t="shared" si="77"/>
        <v>20</v>
      </c>
      <c r="H558" s="182">
        <f t="shared" si="78"/>
        <v>55.555555555555557</v>
      </c>
      <c r="I558" s="182">
        <f t="shared" si="79"/>
        <v>1.8518518518518517E-2</v>
      </c>
      <c r="J558" s="170"/>
      <c r="K558" s="166"/>
      <c r="L558" s="166"/>
      <c r="M558" s="167"/>
      <c r="N558" s="52">
        <f t="shared" si="80"/>
        <v>0</v>
      </c>
      <c r="O558" s="53"/>
      <c r="P558" s="54"/>
      <c r="Q558" s="54"/>
      <c r="R558" s="54"/>
      <c r="S558" s="54"/>
      <c r="T558" s="58"/>
      <c r="U558" s="183">
        <f t="shared" si="81"/>
        <v>3.7037037037037035E-2</v>
      </c>
      <c r="V558" s="168"/>
      <c r="W558" s="59" t="str">
        <f t="shared" si="83"/>
        <v>0</v>
      </c>
      <c r="X558" s="575"/>
      <c r="Y558" s="60">
        <f t="shared" si="82"/>
        <v>0</v>
      </c>
    </row>
    <row r="559" spans="2:25" ht="18.75" customHeight="1">
      <c r="B559" s="578"/>
      <c r="C559" s="589"/>
      <c r="D559" s="39">
        <v>16</v>
      </c>
      <c r="E559" s="39" t="s">
        <v>8287</v>
      </c>
      <c r="F559" s="170">
        <v>60</v>
      </c>
      <c r="G559" s="181">
        <f t="shared" si="77"/>
        <v>12</v>
      </c>
      <c r="H559" s="182">
        <f t="shared" si="78"/>
        <v>33.333333333333336</v>
      </c>
      <c r="I559" s="182">
        <f t="shared" si="79"/>
        <v>1.1111111111111112E-2</v>
      </c>
      <c r="J559" s="170"/>
      <c r="K559" s="166"/>
      <c r="L559" s="166"/>
      <c r="M559" s="167"/>
      <c r="N559" s="52">
        <f t="shared" si="80"/>
        <v>0</v>
      </c>
      <c r="O559" s="53"/>
      <c r="P559" s="54"/>
      <c r="Q559" s="54"/>
      <c r="R559" s="54"/>
      <c r="S559" s="54"/>
      <c r="T559" s="58"/>
      <c r="U559" s="183">
        <f t="shared" si="81"/>
        <v>2.2222222222222223E-2</v>
      </c>
      <c r="V559" s="168"/>
      <c r="W559" s="59" t="str">
        <f t="shared" si="83"/>
        <v>0</v>
      </c>
      <c r="X559" s="575"/>
      <c r="Y559" s="60">
        <f t="shared" si="82"/>
        <v>0</v>
      </c>
    </row>
    <row r="560" spans="2:25" ht="18.75" customHeight="1">
      <c r="B560" s="578"/>
      <c r="C560" s="589"/>
      <c r="D560" s="39">
        <v>17</v>
      </c>
      <c r="E560" s="39" t="s">
        <v>9254</v>
      </c>
      <c r="F560" s="170">
        <v>150</v>
      </c>
      <c r="G560" s="181">
        <f t="shared" si="77"/>
        <v>30</v>
      </c>
      <c r="H560" s="182">
        <f t="shared" si="78"/>
        <v>83.333333333333329</v>
      </c>
      <c r="I560" s="182">
        <f t="shared" si="79"/>
        <v>2.7777777777777776E-2</v>
      </c>
      <c r="J560" s="170"/>
      <c r="K560" s="166"/>
      <c r="L560" s="166"/>
      <c r="M560" s="167"/>
      <c r="N560" s="52">
        <f t="shared" si="80"/>
        <v>0</v>
      </c>
      <c r="O560" s="53"/>
      <c r="P560" s="54"/>
      <c r="Q560" s="54"/>
      <c r="R560" s="54"/>
      <c r="S560" s="54"/>
      <c r="T560" s="58"/>
      <c r="U560" s="183">
        <f t="shared" si="81"/>
        <v>5.5555555555555552E-2</v>
      </c>
      <c r="V560" s="168"/>
      <c r="W560" s="59" t="str">
        <f t="shared" si="83"/>
        <v>0</v>
      </c>
      <c r="X560" s="575"/>
      <c r="Y560" s="60">
        <f t="shared" si="82"/>
        <v>0</v>
      </c>
    </row>
    <row r="561" spans="2:25" ht="18.75" customHeight="1">
      <c r="B561" s="578"/>
      <c r="C561" s="589"/>
      <c r="D561" s="39">
        <v>18</v>
      </c>
      <c r="E561" s="39" t="s">
        <v>9255</v>
      </c>
      <c r="F561" s="170">
        <v>150</v>
      </c>
      <c r="G561" s="181">
        <f t="shared" si="77"/>
        <v>30</v>
      </c>
      <c r="H561" s="182">
        <f t="shared" si="78"/>
        <v>83.333333333333329</v>
      </c>
      <c r="I561" s="182">
        <f t="shared" si="79"/>
        <v>2.7777777777777776E-2</v>
      </c>
      <c r="J561" s="170"/>
      <c r="K561" s="166"/>
      <c r="L561" s="166"/>
      <c r="M561" s="167"/>
      <c r="N561" s="52">
        <f t="shared" si="80"/>
        <v>0</v>
      </c>
      <c r="O561" s="53"/>
      <c r="P561" s="54"/>
      <c r="Q561" s="54"/>
      <c r="R561" s="54"/>
      <c r="S561" s="54"/>
      <c r="T561" s="58"/>
      <c r="U561" s="183">
        <f t="shared" si="81"/>
        <v>5.5555555555555552E-2</v>
      </c>
      <c r="V561" s="168"/>
      <c r="W561" s="59" t="str">
        <f t="shared" si="83"/>
        <v>0</v>
      </c>
      <c r="X561" s="575"/>
      <c r="Y561" s="60">
        <f t="shared" si="82"/>
        <v>0</v>
      </c>
    </row>
    <row r="562" spans="2:25" ht="18.75" customHeight="1">
      <c r="B562" s="578"/>
      <c r="C562" s="589"/>
      <c r="D562" s="39">
        <v>19</v>
      </c>
      <c r="E562" s="39" t="s">
        <v>9256</v>
      </c>
      <c r="F562" s="170">
        <v>100</v>
      </c>
      <c r="G562" s="181">
        <f t="shared" si="77"/>
        <v>20</v>
      </c>
      <c r="H562" s="182">
        <f t="shared" si="78"/>
        <v>55.555555555555557</v>
      </c>
      <c r="I562" s="182">
        <f t="shared" si="79"/>
        <v>1.8518518518518517E-2</v>
      </c>
      <c r="J562" s="170"/>
      <c r="K562" s="166"/>
      <c r="L562" s="166"/>
      <c r="M562" s="167"/>
      <c r="N562" s="52">
        <f t="shared" si="80"/>
        <v>0</v>
      </c>
      <c r="O562" s="53"/>
      <c r="P562" s="54"/>
      <c r="Q562" s="54"/>
      <c r="R562" s="54"/>
      <c r="S562" s="54"/>
      <c r="T562" s="58"/>
      <c r="U562" s="183">
        <f t="shared" si="81"/>
        <v>3.7037037037037035E-2</v>
      </c>
      <c r="V562" s="168"/>
      <c r="W562" s="59" t="str">
        <f t="shared" si="83"/>
        <v>0</v>
      </c>
      <c r="X562" s="575"/>
      <c r="Y562" s="60">
        <f t="shared" si="82"/>
        <v>0</v>
      </c>
    </row>
    <row r="563" spans="2:25" ht="18.75" customHeight="1">
      <c r="B563" s="578"/>
      <c r="C563" s="589"/>
      <c r="D563" s="39">
        <v>20</v>
      </c>
      <c r="E563" s="39" t="s">
        <v>9257</v>
      </c>
      <c r="F563" s="170">
        <v>90</v>
      </c>
      <c r="G563" s="181">
        <f t="shared" si="77"/>
        <v>18</v>
      </c>
      <c r="H563" s="182">
        <f t="shared" si="78"/>
        <v>50</v>
      </c>
      <c r="I563" s="182">
        <f t="shared" si="79"/>
        <v>1.6666666666666666E-2</v>
      </c>
      <c r="J563" s="170"/>
      <c r="K563" s="166"/>
      <c r="L563" s="166"/>
      <c r="M563" s="167"/>
      <c r="N563" s="52">
        <f t="shared" si="80"/>
        <v>0</v>
      </c>
      <c r="O563" s="53"/>
      <c r="P563" s="54"/>
      <c r="Q563" s="54"/>
      <c r="R563" s="54"/>
      <c r="S563" s="54"/>
      <c r="T563" s="58"/>
      <c r="U563" s="183">
        <f t="shared" si="81"/>
        <v>3.3333333333333333E-2</v>
      </c>
      <c r="V563" s="168"/>
      <c r="W563" s="59" t="str">
        <f t="shared" si="83"/>
        <v>0</v>
      </c>
      <c r="X563" s="575"/>
      <c r="Y563" s="60">
        <f t="shared" si="82"/>
        <v>0</v>
      </c>
    </row>
    <row r="564" spans="2:25" ht="18.75" customHeight="1">
      <c r="B564" s="578"/>
      <c r="C564" s="589"/>
      <c r="D564" s="39">
        <v>21</v>
      </c>
      <c r="E564" s="39" t="s">
        <v>264</v>
      </c>
      <c r="F564" s="170">
        <v>105</v>
      </c>
      <c r="G564" s="181">
        <f t="shared" si="77"/>
        <v>21</v>
      </c>
      <c r="H564" s="182">
        <f t="shared" si="78"/>
        <v>58.333333333333329</v>
      </c>
      <c r="I564" s="182">
        <f t="shared" si="79"/>
        <v>1.9444444444444441E-2</v>
      </c>
      <c r="J564" s="170"/>
      <c r="K564" s="166"/>
      <c r="L564" s="166"/>
      <c r="M564" s="167"/>
      <c r="N564" s="52">
        <f t="shared" si="80"/>
        <v>0</v>
      </c>
      <c r="O564" s="53"/>
      <c r="P564" s="54"/>
      <c r="Q564" s="54"/>
      <c r="R564" s="54"/>
      <c r="S564" s="54"/>
      <c r="T564" s="58"/>
      <c r="U564" s="183">
        <f t="shared" si="81"/>
        <v>3.8888888888888883E-2</v>
      </c>
      <c r="V564" s="168"/>
      <c r="W564" s="59" t="str">
        <f t="shared" si="83"/>
        <v>0</v>
      </c>
      <c r="X564" s="575"/>
      <c r="Y564" s="60">
        <f t="shared" si="82"/>
        <v>0</v>
      </c>
    </row>
    <row r="565" spans="2:25" ht="18.75" customHeight="1">
      <c r="B565" s="578"/>
      <c r="C565" s="589"/>
      <c r="D565" s="39">
        <v>22</v>
      </c>
      <c r="E565" s="39" t="s">
        <v>9258</v>
      </c>
      <c r="F565" s="170">
        <v>250</v>
      </c>
      <c r="G565" s="181">
        <f t="shared" si="77"/>
        <v>50</v>
      </c>
      <c r="H565" s="182">
        <f t="shared" si="78"/>
        <v>138.88888888888889</v>
      </c>
      <c r="I565" s="182">
        <f t="shared" si="79"/>
        <v>4.6296296296296294E-2</v>
      </c>
      <c r="J565" s="170"/>
      <c r="K565" s="166"/>
      <c r="L565" s="166"/>
      <c r="M565" s="167"/>
      <c r="N565" s="52">
        <f t="shared" si="80"/>
        <v>0</v>
      </c>
      <c r="O565" s="53"/>
      <c r="P565" s="54"/>
      <c r="Q565" s="54"/>
      <c r="R565" s="54"/>
      <c r="S565" s="54"/>
      <c r="T565" s="58"/>
      <c r="U565" s="183">
        <f t="shared" si="81"/>
        <v>9.2592592592592587E-2</v>
      </c>
      <c r="V565" s="168"/>
      <c r="W565" s="59" t="str">
        <f t="shared" si="83"/>
        <v>0</v>
      </c>
      <c r="X565" s="575"/>
      <c r="Y565" s="60">
        <f t="shared" si="82"/>
        <v>0</v>
      </c>
    </row>
    <row r="566" spans="2:25" ht="18.75" customHeight="1">
      <c r="B566" s="578"/>
      <c r="C566" s="589"/>
      <c r="D566" s="39">
        <v>23</v>
      </c>
      <c r="E566" s="39" t="s">
        <v>9259</v>
      </c>
      <c r="F566" s="170">
        <v>160</v>
      </c>
      <c r="G566" s="181">
        <f t="shared" si="77"/>
        <v>32</v>
      </c>
      <c r="H566" s="182">
        <f t="shared" si="78"/>
        <v>88.888888888888886</v>
      </c>
      <c r="I566" s="182">
        <f t="shared" si="79"/>
        <v>2.9629629629629627E-2</v>
      </c>
      <c r="J566" s="170"/>
      <c r="K566" s="166"/>
      <c r="L566" s="166"/>
      <c r="M566" s="167"/>
      <c r="N566" s="52">
        <f t="shared" si="80"/>
        <v>0</v>
      </c>
      <c r="O566" s="53"/>
      <c r="P566" s="54"/>
      <c r="Q566" s="54"/>
      <c r="R566" s="54"/>
      <c r="S566" s="54"/>
      <c r="T566" s="58"/>
      <c r="U566" s="183">
        <f t="shared" si="81"/>
        <v>5.9259259259259255E-2</v>
      </c>
      <c r="V566" s="168"/>
      <c r="W566" s="59" t="str">
        <f t="shared" si="83"/>
        <v>0</v>
      </c>
      <c r="X566" s="575"/>
      <c r="Y566" s="60">
        <f t="shared" si="82"/>
        <v>0</v>
      </c>
    </row>
    <row r="567" spans="2:25" ht="18.75" customHeight="1">
      <c r="B567" s="578"/>
      <c r="C567" s="589"/>
      <c r="D567" s="39">
        <v>24</v>
      </c>
      <c r="E567" s="39" t="s">
        <v>9260</v>
      </c>
      <c r="F567" s="170">
        <v>150</v>
      </c>
      <c r="G567" s="181">
        <f t="shared" si="77"/>
        <v>30</v>
      </c>
      <c r="H567" s="182">
        <f t="shared" si="78"/>
        <v>83.333333333333329</v>
      </c>
      <c r="I567" s="182">
        <f t="shared" si="79"/>
        <v>2.7777777777777776E-2</v>
      </c>
      <c r="J567" s="170"/>
      <c r="K567" s="166"/>
      <c r="L567" s="166"/>
      <c r="M567" s="167"/>
      <c r="N567" s="52">
        <f t="shared" si="80"/>
        <v>0</v>
      </c>
      <c r="O567" s="53"/>
      <c r="P567" s="54"/>
      <c r="Q567" s="54"/>
      <c r="R567" s="54"/>
      <c r="S567" s="54"/>
      <c r="T567" s="58"/>
      <c r="U567" s="183">
        <f t="shared" si="81"/>
        <v>5.5555555555555552E-2</v>
      </c>
      <c r="V567" s="168"/>
      <c r="W567" s="59" t="str">
        <f t="shared" si="83"/>
        <v>0</v>
      </c>
      <c r="X567" s="575"/>
      <c r="Y567" s="60">
        <f t="shared" si="82"/>
        <v>0</v>
      </c>
    </row>
    <row r="568" spans="2:25" ht="18.75" customHeight="1">
      <c r="B568" s="578"/>
      <c r="C568" s="589"/>
      <c r="D568" s="39">
        <v>25</v>
      </c>
      <c r="E568" s="39" t="s">
        <v>9261</v>
      </c>
      <c r="F568" s="170">
        <v>75</v>
      </c>
      <c r="G568" s="181">
        <f t="shared" si="77"/>
        <v>15</v>
      </c>
      <c r="H568" s="182">
        <f t="shared" si="78"/>
        <v>41.666666666666664</v>
      </c>
      <c r="I568" s="182">
        <f t="shared" si="79"/>
        <v>1.3888888888888888E-2</v>
      </c>
      <c r="J568" s="170"/>
      <c r="K568" s="166"/>
      <c r="L568" s="166"/>
      <c r="M568" s="167"/>
      <c r="N568" s="52">
        <f t="shared" si="80"/>
        <v>0</v>
      </c>
      <c r="O568" s="53"/>
      <c r="P568" s="54"/>
      <c r="Q568" s="54"/>
      <c r="R568" s="54"/>
      <c r="S568" s="54"/>
      <c r="T568" s="58"/>
      <c r="U568" s="183">
        <f t="shared" si="81"/>
        <v>2.7777777777777776E-2</v>
      </c>
      <c r="V568" s="168"/>
      <c r="W568" s="59" t="str">
        <f t="shared" si="83"/>
        <v>0</v>
      </c>
      <c r="X568" s="575"/>
      <c r="Y568" s="60">
        <f t="shared" si="82"/>
        <v>0</v>
      </c>
    </row>
    <row r="569" spans="2:25" ht="18.75" customHeight="1">
      <c r="B569" s="578"/>
      <c r="C569" s="589"/>
      <c r="D569" s="39"/>
      <c r="E569" s="39"/>
      <c r="F569" s="170"/>
      <c r="G569" s="181">
        <f t="shared" si="77"/>
        <v>0</v>
      </c>
      <c r="H569" s="182">
        <f t="shared" si="78"/>
        <v>0</v>
      </c>
      <c r="I569" s="182">
        <f t="shared" si="79"/>
        <v>0</v>
      </c>
      <c r="J569" s="170"/>
      <c r="K569" s="166"/>
      <c r="L569" s="166"/>
      <c r="M569" s="167"/>
      <c r="N569" s="52">
        <f t="shared" si="80"/>
        <v>0</v>
      </c>
      <c r="O569" s="53"/>
      <c r="P569" s="54"/>
      <c r="Q569" s="54"/>
      <c r="R569" s="54"/>
      <c r="S569" s="54"/>
      <c r="T569" s="58"/>
      <c r="U569" s="183">
        <f t="shared" si="81"/>
        <v>0</v>
      </c>
      <c r="V569" s="168"/>
      <c r="W569" s="59" t="str">
        <f t="shared" si="83"/>
        <v>0</v>
      </c>
      <c r="X569" s="575"/>
      <c r="Y569" s="60">
        <f t="shared" si="82"/>
        <v>0</v>
      </c>
    </row>
    <row r="570" spans="2:25" ht="18.75" customHeight="1">
      <c r="B570" s="579"/>
      <c r="C570" s="590"/>
      <c r="D570" s="39"/>
      <c r="E570" s="39"/>
      <c r="F570" s="170"/>
      <c r="G570" s="181">
        <f t="shared" si="77"/>
        <v>0</v>
      </c>
      <c r="H570" s="182">
        <f>F570/$H$15</f>
        <v>0</v>
      </c>
      <c r="I570" s="182">
        <f>H570/$I$15</f>
        <v>0</v>
      </c>
      <c r="J570" s="170"/>
      <c r="K570" s="166"/>
      <c r="L570" s="166"/>
      <c r="M570" s="171"/>
      <c r="N570" s="52">
        <f t="shared" si="80"/>
        <v>0</v>
      </c>
      <c r="O570" s="40"/>
      <c r="P570" s="40"/>
      <c r="Q570" s="40"/>
      <c r="R570" s="40"/>
      <c r="S570" s="40"/>
      <c r="T570" s="58"/>
      <c r="U570" s="183">
        <f>H570/$U$15</f>
        <v>0</v>
      </c>
      <c r="V570" s="168"/>
      <c r="W570" s="59" t="str">
        <f>IF(V570&lt;1,"0",IF(V570&lt;5,"2",IF(V570&gt;=5,"6")))</f>
        <v>0</v>
      </c>
      <c r="X570" s="576"/>
      <c r="Y570" s="60">
        <f t="shared" si="82"/>
        <v>0</v>
      </c>
    </row>
    <row r="571" spans="2:25">
      <c r="B571" s="41"/>
      <c r="C571" s="172" t="s">
        <v>111</v>
      </c>
      <c r="D571" s="154"/>
      <c r="E571" s="173">
        <f>COUNTA(E522:E570)</f>
        <v>46</v>
      </c>
      <c r="F571" s="173">
        <f>SUM(F522:F570)</f>
        <v>6345</v>
      </c>
      <c r="G571" s="173">
        <f>SUM(G522:G570)</f>
        <v>1269</v>
      </c>
      <c r="H571" s="173">
        <f>SUM(H522:H570)</f>
        <v>3525.0000000000014</v>
      </c>
      <c r="I571" s="173">
        <f>SUM(I522:I570)</f>
        <v>1.1749999999999998</v>
      </c>
      <c r="J571" s="173">
        <f>COUNTA(J522:J570)</f>
        <v>2</v>
      </c>
      <c r="K571" s="173">
        <f>COUNTA(K522:K570)</f>
        <v>2</v>
      </c>
      <c r="L571" s="173">
        <f>COUNTA(L522:L570)</f>
        <v>0</v>
      </c>
      <c r="M571" s="173">
        <f>SUM(M522:M570)</f>
        <v>3525</v>
      </c>
      <c r="N571" s="173">
        <f>SUM(N522:N570)</f>
        <v>70.5</v>
      </c>
      <c r="O571" s="174"/>
      <c r="P571" s="175">
        <f>COUNTIF(P522:P570, "YES")</f>
        <v>1</v>
      </c>
      <c r="Q571" s="174"/>
      <c r="R571" s="174"/>
      <c r="S571" s="174"/>
      <c r="T571" s="174"/>
      <c r="U571" s="173">
        <f>SUM(U522:U570)</f>
        <v>2.3499999999999996</v>
      </c>
      <c r="V571" s="173">
        <f>SUM(V522:V570)</f>
        <v>2.35</v>
      </c>
      <c r="W571" s="173">
        <f t="array" ref="W571">SUM(ABS(W522:W570))</f>
        <v>4</v>
      </c>
      <c r="X571" s="175" t="str">
        <f>IF(X522&lt;0.2, "0", IF(X522&lt;=2, "2", IF(X522&gt;2, ROUND(X522,0))))</f>
        <v>2</v>
      </c>
      <c r="Y571" s="173">
        <f>SUM(Y522:Y570)</f>
        <v>2</v>
      </c>
    </row>
    <row r="572" spans="2:25" ht="18.75" customHeight="1">
      <c r="B572" s="577">
        <v>12</v>
      </c>
      <c r="C572" s="571" t="s">
        <v>9262</v>
      </c>
      <c r="D572" s="39">
        <v>1</v>
      </c>
      <c r="E572" s="39" t="s">
        <v>9263</v>
      </c>
      <c r="F572" s="170">
        <v>60</v>
      </c>
      <c r="G572" s="181">
        <f t="shared" ref="G572:G607" si="84">F572/$G$15</f>
        <v>12</v>
      </c>
      <c r="H572" s="182">
        <f t="shared" ref="H572:H606" si="85">F572/$H$15</f>
        <v>33.333333333333336</v>
      </c>
      <c r="I572" s="182">
        <f t="shared" ref="I572:I606" si="86">H572/$I$15</f>
        <v>1.1111111111111112E-2</v>
      </c>
      <c r="J572" s="170" t="s">
        <v>9264</v>
      </c>
      <c r="K572" s="166"/>
      <c r="L572" s="166"/>
      <c r="M572" s="167"/>
      <c r="N572" s="52">
        <f t="shared" ref="N572:N607" si="87">M572/$N$15</f>
        <v>0</v>
      </c>
      <c r="O572" s="53"/>
      <c r="P572" s="54"/>
      <c r="Q572" s="54"/>
      <c r="R572" s="54"/>
      <c r="S572" s="54"/>
      <c r="T572" s="58"/>
      <c r="U572" s="183">
        <f t="shared" ref="U572:U606" si="88">H572/$U$15</f>
        <v>2.2222222222222223E-2</v>
      </c>
      <c r="V572" s="168"/>
      <c r="W572" s="59" t="str">
        <f t="shared" ref="W572:W606" si="89">IF(V572&lt;1,"0",IF(V572&lt;5,"2",IF(V572&gt;=5,"6")))</f>
        <v>0</v>
      </c>
      <c r="X572" s="574">
        <f>K608/$X$15</f>
        <v>0.33333333333333331</v>
      </c>
      <c r="Y572" s="60">
        <f t="shared" ref="Y572:Y607" si="90">W572/2</f>
        <v>0</v>
      </c>
    </row>
    <row r="573" spans="2:25" ht="18.75" customHeight="1">
      <c r="B573" s="578"/>
      <c r="C573" s="572"/>
      <c r="D573" s="39">
        <v>2</v>
      </c>
      <c r="E573" s="39" t="s">
        <v>9265</v>
      </c>
      <c r="F573" s="170">
        <v>70</v>
      </c>
      <c r="G573" s="181">
        <f t="shared" si="84"/>
        <v>14</v>
      </c>
      <c r="H573" s="182">
        <f t="shared" si="85"/>
        <v>38.888888888888886</v>
      </c>
      <c r="I573" s="182">
        <f t="shared" si="86"/>
        <v>1.2962962962962963E-2</v>
      </c>
      <c r="J573" s="170"/>
      <c r="K573" s="166"/>
      <c r="L573" s="166"/>
      <c r="M573" s="167"/>
      <c r="N573" s="52">
        <f t="shared" si="87"/>
        <v>0</v>
      </c>
      <c r="O573" s="53"/>
      <c r="P573" s="54"/>
      <c r="Q573" s="54"/>
      <c r="R573" s="54"/>
      <c r="S573" s="54"/>
      <c r="T573" s="58"/>
      <c r="U573" s="183">
        <f t="shared" si="88"/>
        <v>2.5925925925925925E-2</v>
      </c>
      <c r="V573" s="168"/>
      <c r="W573" s="59" t="str">
        <f t="shared" si="89"/>
        <v>0</v>
      </c>
      <c r="X573" s="575"/>
      <c r="Y573" s="60">
        <f t="shared" si="90"/>
        <v>0</v>
      </c>
    </row>
    <row r="574" spans="2:25" ht="18.75" customHeight="1">
      <c r="B574" s="578"/>
      <c r="C574" s="572"/>
      <c r="D574" s="39">
        <v>3</v>
      </c>
      <c r="E574" s="39" t="s">
        <v>9266</v>
      </c>
      <c r="F574" s="170">
        <v>70</v>
      </c>
      <c r="G574" s="181">
        <f t="shared" si="84"/>
        <v>14</v>
      </c>
      <c r="H574" s="182">
        <f t="shared" si="85"/>
        <v>38.888888888888886</v>
      </c>
      <c r="I574" s="182">
        <f t="shared" si="86"/>
        <v>1.2962962962962963E-2</v>
      </c>
      <c r="J574" s="170"/>
      <c r="K574" s="166"/>
      <c r="L574" s="166"/>
      <c r="M574" s="167"/>
      <c r="N574" s="52">
        <f t="shared" si="87"/>
        <v>0</v>
      </c>
      <c r="O574" s="53"/>
      <c r="P574" s="54"/>
      <c r="Q574" s="54"/>
      <c r="R574" s="54"/>
      <c r="S574" s="54"/>
      <c r="T574" s="58"/>
      <c r="U574" s="183">
        <f t="shared" si="88"/>
        <v>2.5925925925925925E-2</v>
      </c>
      <c r="V574" s="168"/>
      <c r="W574" s="59" t="str">
        <f t="shared" si="89"/>
        <v>0</v>
      </c>
      <c r="X574" s="575"/>
      <c r="Y574" s="60">
        <f t="shared" si="90"/>
        <v>0</v>
      </c>
    </row>
    <row r="575" spans="2:25" ht="18.75" customHeight="1">
      <c r="B575" s="578"/>
      <c r="C575" s="572"/>
      <c r="D575" s="39">
        <v>4</v>
      </c>
      <c r="E575" s="39" t="s">
        <v>9267</v>
      </c>
      <c r="F575" s="170">
        <v>150</v>
      </c>
      <c r="G575" s="181">
        <f t="shared" si="84"/>
        <v>30</v>
      </c>
      <c r="H575" s="182">
        <f t="shared" si="85"/>
        <v>83.333333333333329</v>
      </c>
      <c r="I575" s="182">
        <f t="shared" si="86"/>
        <v>2.7777777777777776E-2</v>
      </c>
      <c r="J575" s="170"/>
      <c r="K575" s="166"/>
      <c r="L575" s="166"/>
      <c r="M575" s="167"/>
      <c r="N575" s="52">
        <f t="shared" si="87"/>
        <v>0</v>
      </c>
      <c r="O575" s="53"/>
      <c r="P575" s="54"/>
      <c r="Q575" s="54"/>
      <c r="R575" s="54"/>
      <c r="S575" s="54"/>
      <c r="T575" s="58"/>
      <c r="U575" s="183">
        <f t="shared" si="88"/>
        <v>5.5555555555555552E-2</v>
      </c>
      <c r="V575" s="168"/>
      <c r="W575" s="59" t="str">
        <f t="shared" si="89"/>
        <v>0</v>
      </c>
      <c r="X575" s="575"/>
      <c r="Y575" s="60">
        <f t="shared" si="90"/>
        <v>0</v>
      </c>
    </row>
    <row r="576" spans="2:25" ht="18.75" customHeight="1">
      <c r="B576" s="578"/>
      <c r="C576" s="572"/>
      <c r="D576" s="39">
        <v>5</v>
      </c>
      <c r="E576" s="39" t="s">
        <v>9268</v>
      </c>
      <c r="F576" s="170">
        <v>314</v>
      </c>
      <c r="G576" s="181">
        <f t="shared" si="84"/>
        <v>62.8</v>
      </c>
      <c r="H576" s="182">
        <f t="shared" si="85"/>
        <v>174.44444444444443</v>
      </c>
      <c r="I576" s="182">
        <f t="shared" si="86"/>
        <v>5.8148148148148143E-2</v>
      </c>
      <c r="J576" s="170"/>
      <c r="K576" s="166"/>
      <c r="L576" s="166"/>
      <c r="M576" s="167"/>
      <c r="N576" s="52">
        <f t="shared" si="87"/>
        <v>0</v>
      </c>
      <c r="O576" s="53"/>
      <c r="P576" s="54"/>
      <c r="Q576" s="54"/>
      <c r="R576" s="54"/>
      <c r="S576" s="54"/>
      <c r="T576" s="58"/>
      <c r="U576" s="183">
        <f t="shared" si="88"/>
        <v>0.11629629629629629</v>
      </c>
      <c r="V576" s="168"/>
      <c r="W576" s="59" t="str">
        <f t="shared" si="89"/>
        <v>0</v>
      </c>
      <c r="X576" s="575"/>
      <c r="Y576" s="60">
        <f t="shared" si="90"/>
        <v>0</v>
      </c>
    </row>
    <row r="577" spans="2:25" ht="18.75" customHeight="1">
      <c r="B577" s="578"/>
      <c r="C577" s="572"/>
      <c r="D577" s="39">
        <v>6</v>
      </c>
      <c r="E577" s="39" t="s">
        <v>9269</v>
      </c>
      <c r="F577" s="170">
        <v>50</v>
      </c>
      <c r="G577" s="181">
        <f t="shared" si="84"/>
        <v>10</v>
      </c>
      <c r="H577" s="182">
        <f t="shared" si="85"/>
        <v>27.777777777777779</v>
      </c>
      <c r="I577" s="182">
        <f t="shared" si="86"/>
        <v>9.2592592592592587E-3</v>
      </c>
      <c r="J577" s="170"/>
      <c r="K577" s="166"/>
      <c r="L577" s="166"/>
      <c r="M577" s="167"/>
      <c r="N577" s="52">
        <f t="shared" si="87"/>
        <v>0</v>
      </c>
      <c r="O577" s="53"/>
      <c r="P577" s="54"/>
      <c r="Q577" s="54"/>
      <c r="R577" s="54"/>
      <c r="S577" s="54"/>
      <c r="T577" s="58"/>
      <c r="U577" s="183">
        <f t="shared" si="88"/>
        <v>1.8518518518518517E-2</v>
      </c>
      <c r="V577" s="168"/>
      <c r="W577" s="59" t="str">
        <f t="shared" si="89"/>
        <v>0</v>
      </c>
      <c r="X577" s="575"/>
      <c r="Y577" s="60">
        <f t="shared" si="90"/>
        <v>0</v>
      </c>
    </row>
    <row r="578" spans="2:25" ht="18.75" customHeight="1">
      <c r="B578" s="578"/>
      <c r="C578" s="572"/>
      <c r="D578" s="39">
        <v>7</v>
      </c>
      <c r="E578" s="39" t="s">
        <v>9270</v>
      </c>
      <c r="F578" s="170">
        <v>250</v>
      </c>
      <c r="G578" s="181">
        <f t="shared" si="84"/>
        <v>50</v>
      </c>
      <c r="H578" s="182">
        <f t="shared" si="85"/>
        <v>138.88888888888889</v>
      </c>
      <c r="I578" s="182">
        <f t="shared" si="86"/>
        <v>4.6296296296296294E-2</v>
      </c>
      <c r="J578" s="170"/>
      <c r="K578" s="166"/>
      <c r="L578" s="166"/>
      <c r="M578" s="167"/>
      <c r="N578" s="52">
        <f t="shared" si="87"/>
        <v>0</v>
      </c>
      <c r="O578" s="53"/>
      <c r="P578" s="54"/>
      <c r="Q578" s="54"/>
      <c r="R578" s="54"/>
      <c r="S578" s="54"/>
      <c r="T578" s="58"/>
      <c r="U578" s="183">
        <f t="shared" si="88"/>
        <v>9.2592592592592587E-2</v>
      </c>
      <c r="V578" s="168"/>
      <c r="W578" s="59" t="str">
        <f t="shared" si="89"/>
        <v>0</v>
      </c>
      <c r="X578" s="575"/>
      <c r="Y578" s="60">
        <f t="shared" si="90"/>
        <v>0</v>
      </c>
    </row>
    <row r="579" spans="2:25" ht="18.75" customHeight="1">
      <c r="B579" s="578"/>
      <c r="C579" s="572"/>
      <c r="D579" s="39">
        <v>8</v>
      </c>
      <c r="E579" s="39" t="s">
        <v>7135</v>
      </c>
      <c r="F579" s="170">
        <v>70</v>
      </c>
      <c r="G579" s="181">
        <f t="shared" si="84"/>
        <v>14</v>
      </c>
      <c r="H579" s="182">
        <f t="shared" si="85"/>
        <v>38.888888888888886</v>
      </c>
      <c r="I579" s="182">
        <f t="shared" si="86"/>
        <v>1.2962962962962963E-2</v>
      </c>
      <c r="J579" s="170"/>
      <c r="K579" s="166"/>
      <c r="L579" s="166"/>
      <c r="M579" s="167"/>
      <c r="N579" s="52">
        <f t="shared" si="87"/>
        <v>0</v>
      </c>
      <c r="O579" s="53"/>
      <c r="P579" s="54"/>
      <c r="Q579" s="54"/>
      <c r="R579" s="54"/>
      <c r="S579" s="54"/>
      <c r="T579" s="58"/>
      <c r="U579" s="183">
        <f t="shared" si="88"/>
        <v>2.5925925925925925E-2</v>
      </c>
      <c r="V579" s="168"/>
      <c r="W579" s="59" t="str">
        <f t="shared" si="89"/>
        <v>0</v>
      </c>
      <c r="X579" s="575"/>
      <c r="Y579" s="60">
        <f t="shared" si="90"/>
        <v>0</v>
      </c>
    </row>
    <row r="580" spans="2:25" ht="18.75" customHeight="1">
      <c r="B580" s="578"/>
      <c r="C580" s="572"/>
      <c r="D580" s="39">
        <v>9</v>
      </c>
      <c r="E580" s="39" t="s">
        <v>9271</v>
      </c>
      <c r="F580" s="170">
        <v>250</v>
      </c>
      <c r="G580" s="181">
        <f t="shared" si="84"/>
        <v>50</v>
      </c>
      <c r="H580" s="182">
        <f t="shared" si="85"/>
        <v>138.88888888888889</v>
      </c>
      <c r="I580" s="182">
        <f t="shared" si="86"/>
        <v>4.6296296296296294E-2</v>
      </c>
      <c r="J580" s="170" t="s">
        <v>9272</v>
      </c>
      <c r="K580" s="166" t="s">
        <v>9272</v>
      </c>
      <c r="L580" s="166"/>
      <c r="M580" s="167">
        <f>SUM(H572:H605)</f>
        <v>2868.8888888888887</v>
      </c>
      <c r="N580" s="52">
        <f t="shared" si="87"/>
        <v>57.377777777777773</v>
      </c>
      <c r="O580" s="53" t="s">
        <v>9273</v>
      </c>
      <c r="P580" s="54" t="s">
        <v>178</v>
      </c>
      <c r="Q580" s="54" t="s">
        <v>2541</v>
      </c>
      <c r="R580" s="54" t="s">
        <v>8781</v>
      </c>
      <c r="S580" s="54"/>
      <c r="T580" s="58"/>
      <c r="U580" s="183">
        <f t="shared" si="88"/>
        <v>9.2592592592592587E-2</v>
      </c>
      <c r="V580" s="168">
        <f>SUM(U572:U605)</f>
        <v>1.9125925925925928</v>
      </c>
      <c r="W580" s="59" t="str">
        <f t="shared" si="89"/>
        <v>2</v>
      </c>
      <c r="X580" s="575"/>
      <c r="Y580" s="60">
        <f t="shared" si="90"/>
        <v>1</v>
      </c>
    </row>
    <row r="581" spans="2:25" ht="18.75" customHeight="1">
      <c r="B581" s="578"/>
      <c r="C581" s="572"/>
      <c r="D581" s="39">
        <v>10</v>
      </c>
      <c r="E581" s="39" t="s">
        <v>440</v>
      </c>
      <c r="F581" s="170">
        <v>150</v>
      </c>
      <c r="G581" s="181">
        <f t="shared" si="84"/>
        <v>30</v>
      </c>
      <c r="H581" s="182">
        <f t="shared" si="85"/>
        <v>83.333333333333329</v>
      </c>
      <c r="I581" s="182">
        <f t="shared" si="86"/>
        <v>2.7777777777777776E-2</v>
      </c>
      <c r="J581" s="170"/>
      <c r="K581" s="166"/>
      <c r="L581" s="166"/>
      <c r="M581" s="167"/>
      <c r="N581" s="52">
        <f t="shared" si="87"/>
        <v>0</v>
      </c>
      <c r="O581" s="53"/>
      <c r="P581" s="54"/>
      <c r="Q581" s="54"/>
      <c r="R581" s="54"/>
      <c r="S581" s="54"/>
      <c r="T581" s="58"/>
      <c r="U581" s="183">
        <f t="shared" si="88"/>
        <v>5.5555555555555552E-2</v>
      </c>
      <c r="V581" s="168"/>
      <c r="W581" s="59" t="str">
        <f t="shared" si="89"/>
        <v>0</v>
      </c>
      <c r="X581" s="575"/>
      <c r="Y581" s="60">
        <f t="shared" si="90"/>
        <v>0</v>
      </c>
    </row>
    <row r="582" spans="2:25" ht="18.75" customHeight="1">
      <c r="B582" s="578"/>
      <c r="C582" s="572"/>
      <c r="D582" s="39">
        <v>11</v>
      </c>
      <c r="E582" s="39" t="s">
        <v>4457</v>
      </c>
      <c r="F582" s="170">
        <v>250</v>
      </c>
      <c r="G582" s="181">
        <f t="shared" si="84"/>
        <v>50</v>
      </c>
      <c r="H582" s="182">
        <f t="shared" si="85"/>
        <v>138.88888888888889</v>
      </c>
      <c r="I582" s="182">
        <f t="shared" si="86"/>
        <v>4.6296296296296294E-2</v>
      </c>
      <c r="J582" s="170"/>
      <c r="K582" s="166"/>
      <c r="L582" s="166"/>
      <c r="M582" s="167"/>
      <c r="N582" s="52">
        <f t="shared" si="87"/>
        <v>0</v>
      </c>
      <c r="O582" s="53"/>
      <c r="P582" s="54"/>
      <c r="Q582" s="54"/>
      <c r="R582" s="54"/>
      <c r="S582" s="54"/>
      <c r="T582" s="58"/>
      <c r="U582" s="183">
        <f t="shared" si="88"/>
        <v>9.2592592592592587E-2</v>
      </c>
      <c r="V582" s="168"/>
      <c r="W582" s="59" t="str">
        <f t="shared" si="89"/>
        <v>0</v>
      </c>
      <c r="X582" s="575"/>
      <c r="Y582" s="60">
        <f t="shared" si="90"/>
        <v>0</v>
      </c>
    </row>
    <row r="583" spans="2:25" ht="18.75" customHeight="1">
      <c r="B583" s="578"/>
      <c r="C583" s="572"/>
      <c r="D583" s="39">
        <v>12</v>
      </c>
      <c r="E583" s="39" t="s">
        <v>9274</v>
      </c>
      <c r="F583" s="170">
        <v>90</v>
      </c>
      <c r="G583" s="181">
        <f t="shared" si="84"/>
        <v>18</v>
      </c>
      <c r="H583" s="182">
        <f t="shared" si="85"/>
        <v>50</v>
      </c>
      <c r="I583" s="182">
        <f t="shared" si="86"/>
        <v>1.6666666666666666E-2</v>
      </c>
      <c r="J583" s="170"/>
      <c r="K583" s="166"/>
      <c r="L583" s="166"/>
      <c r="M583" s="167"/>
      <c r="N583" s="52">
        <f t="shared" si="87"/>
        <v>0</v>
      </c>
      <c r="O583" s="53"/>
      <c r="P583" s="54"/>
      <c r="Q583" s="54"/>
      <c r="R583" s="54"/>
      <c r="S583" s="54"/>
      <c r="T583" s="58"/>
      <c r="U583" s="183">
        <f t="shared" si="88"/>
        <v>3.3333333333333333E-2</v>
      </c>
      <c r="V583" s="168"/>
      <c r="W583" s="59" t="str">
        <f t="shared" si="89"/>
        <v>0</v>
      </c>
      <c r="X583" s="575"/>
      <c r="Y583" s="60">
        <f t="shared" si="90"/>
        <v>0</v>
      </c>
    </row>
    <row r="584" spans="2:25" ht="18.75" customHeight="1">
      <c r="B584" s="578"/>
      <c r="C584" s="572"/>
      <c r="D584" s="39">
        <v>13</v>
      </c>
      <c r="E584" s="39" t="s">
        <v>4443</v>
      </c>
      <c r="F584" s="170">
        <v>90</v>
      </c>
      <c r="G584" s="181">
        <f t="shared" si="84"/>
        <v>18</v>
      </c>
      <c r="H584" s="182">
        <f t="shared" si="85"/>
        <v>50</v>
      </c>
      <c r="I584" s="182">
        <f t="shared" si="86"/>
        <v>1.6666666666666666E-2</v>
      </c>
      <c r="J584" s="170"/>
      <c r="K584" s="166"/>
      <c r="L584" s="166"/>
      <c r="M584" s="167"/>
      <c r="N584" s="52">
        <f t="shared" si="87"/>
        <v>0</v>
      </c>
      <c r="O584" s="53"/>
      <c r="P584" s="54"/>
      <c r="Q584" s="54"/>
      <c r="R584" s="54"/>
      <c r="S584" s="54"/>
      <c r="T584" s="58"/>
      <c r="U584" s="183">
        <f t="shared" si="88"/>
        <v>3.3333333333333333E-2</v>
      </c>
      <c r="V584" s="168"/>
      <c r="W584" s="59" t="str">
        <f t="shared" si="89"/>
        <v>0</v>
      </c>
      <c r="X584" s="575"/>
      <c r="Y584" s="60">
        <f t="shared" si="90"/>
        <v>0</v>
      </c>
    </row>
    <row r="585" spans="2:25" ht="18.75" customHeight="1">
      <c r="B585" s="578"/>
      <c r="C585" s="572"/>
      <c r="D585" s="39">
        <v>14</v>
      </c>
      <c r="E585" s="39" t="s">
        <v>9275</v>
      </c>
      <c r="F585" s="170">
        <v>280</v>
      </c>
      <c r="G585" s="181">
        <f t="shared" si="84"/>
        <v>56</v>
      </c>
      <c r="H585" s="182">
        <f t="shared" si="85"/>
        <v>155.55555555555554</v>
      </c>
      <c r="I585" s="182">
        <f t="shared" si="86"/>
        <v>5.185185185185185E-2</v>
      </c>
      <c r="J585" s="170"/>
      <c r="K585" s="166"/>
      <c r="L585" s="166"/>
      <c r="M585" s="167"/>
      <c r="N585" s="52">
        <f t="shared" si="87"/>
        <v>0</v>
      </c>
      <c r="O585" s="53"/>
      <c r="P585" s="54"/>
      <c r="Q585" s="54"/>
      <c r="R585" s="54"/>
      <c r="S585" s="54"/>
      <c r="T585" s="58"/>
      <c r="U585" s="183">
        <f t="shared" si="88"/>
        <v>0.1037037037037037</v>
      </c>
      <c r="V585" s="168"/>
      <c r="W585" s="59" t="str">
        <f t="shared" si="89"/>
        <v>0</v>
      </c>
      <c r="X585" s="575"/>
      <c r="Y585" s="60">
        <f t="shared" si="90"/>
        <v>0</v>
      </c>
    </row>
    <row r="586" spans="2:25" ht="18.75" customHeight="1">
      <c r="B586" s="578"/>
      <c r="C586" s="572"/>
      <c r="D586" s="39">
        <v>15</v>
      </c>
      <c r="E586" s="39" t="s">
        <v>9262</v>
      </c>
      <c r="F586" s="170">
        <v>120</v>
      </c>
      <c r="G586" s="181">
        <f t="shared" si="84"/>
        <v>24</v>
      </c>
      <c r="H586" s="182">
        <f t="shared" si="85"/>
        <v>66.666666666666671</v>
      </c>
      <c r="I586" s="182">
        <f t="shared" si="86"/>
        <v>2.2222222222222223E-2</v>
      </c>
      <c r="J586" s="170"/>
      <c r="K586" s="166"/>
      <c r="L586" s="166"/>
      <c r="M586" s="167"/>
      <c r="N586" s="52">
        <f t="shared" si="87"/>
        <v>0</v>
      </c>
      <c r="O586" s="53"/>
      <c r="P586" s="54"/>
      <c r="Q586" s="54"/>
      <c r="R586" s="54"/>
      <c r="S586" s="54"/>
      <c r="T586" s="58"/>
      <c r="U586" s="183">
        <f t="shared" si="88"/>
        <v>4.4444444444444446E-2</v>
      </c>
      <c r="V586" s="168"/>
      <c r="W586" s="59" t="str">
        <f t="shared" si="89"/>
        <v>0</v>
      </c>
      <c r="X586" s="575"/>
      <c r="Y586" s="60">
        <f t="shared" si="90"/>
        <v>0</v>
      </c>
    </row>
    <row r="587" spans="2:25" ht="18.75" customHeight="1">
      <c r="B587" s="578"/>
      <c r="C587" s="572"/>
      <c r="D587" s="39">
        <v>16</v>
      </c>
      <c r="E587" s="39" t="s">
        <v>9276</v>
      </c>
      <c r="F587" s="170">
        <v>400</v>
      </c>
      <c r="G587" s="181">
        <f t="shared" si="84"/>
        <v>80</v>
      </c>
      <c r="H587" s="182">
        <f t="shared" si="85"/>
        <v>222.22222222222223</v>
      </c>
      <c r="I587" s="182">
        <f t="shared" si="86"/>
        <v>7.407407407407407E-2</v>
      </c>
      <c r="J587" s="170"/>
      <c r="K587" s="166"/>
      <c r="L587" s="166"/>
      <c r="M587" s="167"/>
      <c r="N587" s="52">
        <f t="shared" si="87"/>
        <v>0</v>
      </c>
      <c r="O587" s="53"/>
      <c r="P587" s="54"/>
      <c r="Q587" s="54"/>
      <c r="R587" s="54"/>
      <c r="S587" s="54"/>
      <c r="T587" s="58"/>
      <c r="U587" s="183">
        <f t="shared" si="88"/>
        <v>0.14814814814814814</v>
      </c>
      <c r="V587" s="168"/>
      <c r="W587" s="59" t="str">
        <f t="shared" si="89"/>
        <v>0</v>
      </c>
      <c r="X587" s="575"/>
      <c r="Y587" s="60">
        <f t="shared" si="90"/>
        <v>0</v>
      </c>
    </row>
    <row r="588" spans="2:25" ht="18.75" customHeight="1">
      <c r="B588" s="578"/>
      <c r="C588" s="572"/>
      <c r="D588" s="39">
        <v>17</v>
      </c>
      <c r="E588" s="39" t="s">
        <v>9277</v>
      </c>
      <c r="F588" s="170">
        <v>170</v>
      </c>
      <c r="G588" s="181">
        <f t="shared" si="84"/>
        <v>34</v>
      </c>
      <c r="H588" s="182">
        <f t="shared" si="85"/>
        <v>94.444444444444443</v>
      </c>
      <c r="I588" s="182">
        <f t="shared" si="86"/>
        <v>3.1481481481481478E-2</v>
      </c>
      <c r="J588" s="170"/>
      <c r="K588" s="166"/>
      <c r="L588" s="166"/>
      <c r="M588" s="167"/>
      <c r="N588" s="52">
        <f t="shared" si="87"/>
        <v>0</v>
      </c>
      <c r="O588" s="53"/>
      <c r="P588" s="54"/>
      <c r="Q588" s="54"/>
      <c r="R588" s="54"/>
      <c r="S588" s="54"/>
      <c r="T588" s="58"/>
      <c r="U588" s="183">
        <f t="shared" si="88"/>
        <v>6.2962962962962957E-2</v>
      </c>
      <c r="V588" s="168"/>
      <c r="W588" s="59" t="str">
        <f t="shared" si="89"/>
        <v>0</v>
      </c>
      <c r="X588" s="575"/>
      <c r="Y588" s="60">
        <f t="shared" si="90"/>
        <v>0</v>
      </c>
    </row>
    <row r="589" spans="2:25" ht="18.75" customHeight="1">
      <c r="B589" s="578"/>
      <c r="C589" s="572"/>
      <c r="D589" s="39">
        <v>18</v>
      </c>
      <c r="E589" s="176" t="s">
        <v>9278</v>
      </c>
      <c r="F589" s="170">
        <v>300</v>
      </c>
      <c r="G589" s="181">
        <f t="shared" si="84"/>
        <v>60</v>
      </c>
      <c r="H589" s="182">
        <f t="shared" si="85"/>
        <v>166.66666666666666</v>
      </c>
      <c r="I589" s="182">
        <f t="shared" si="86"/>
        <v>5.5555555555555552E-2</v>
      </c>
      <c r="J589" s="170"/>
      <c r="K589" s="166"/>
      <c r="L589" s="166"/>
      <c r="M589" s="167"/>
      <c r="N589" s="52">
        <f t="shared" si="87"/>
        <v>0</v>
      </c>
      <c r="O589" s="53"/>
      <c r="P589" s="54" t="s">
        <v>2441</v>
      </c>
      <c r="Q589" s="54" t="s">
        <v>9279</v>
      </c>
      <c r="R589" s="54" t="s">
        <v>7213</v>
      </c>
      <c r="S589" s="54"/>
      <c r="T589" s="58" t="s">
        <v>9280</v>
      </c>
      <c r="U589" s="183">
        <f t="shared" si="88"/>
        <v>0.1111111111111111</v>
      </c>
      <c r="V589" s="168"/>
      <c r="W589" s="59" t="str">
        <f t="shared" si="89"/>
        <v>0</v>
      </c>
      <c r="X589" s="575"/>
      <c r="Y589" s="60">
        <f t="shared" si="90"/>
        <v>0</v>
      </c>
    </row>
    <row r="590" spans="2:25" ht="18.75" customHeight="1">
      <c r="B590" s="578"/>
      <c r="C590" s="572"/>
      <c r="D590" s="39">
        <v>19</v>
      </c>
      <c r="E590" s="176" t="s">
        <v>9281</v>
      </c>
      <c r="F590" s="170">
        <v>240</v>
      </c>
      <c r="G590" s="181">
        <f t="shared" si="84"/>
        <v>48</v>
      </c>
      <c r="H590" s="182">
        <f t="shared" si="85"/>
        <v>133.33333333333334</v>
      </c>
      <c r="I590" s="182">
        <f t="shared" si="86"/>
        <v>4.4444444444444446E-2</v>
      </c>
      <c r="J590" s="170"/>
      <c r="K590" s="166"/>
      <c r="L590" s="166"/>
      <c r="M590" s="167"/>
      <c r="N590" s="52">
        <f t="shared" si="87"/>
        <v>0</v>
      </c>
      <c r="O590" s="53"/>
      <c r="P590" s="54" t="s">
        <v>2441</v>
      </c>
      <c r="Q590" s="54" t="s">
        <v>9282</v>
      </c>
      <c r="R590" s="54" t="s">
        <v>8843</v>
      </c>
      <c r="S590" s="54"/>
      <c r="T590" s="58" t="s">
        <v>9280</v>
      </c>
      <c r="U590" s="183">
        <f t="shared" si="88"/>
        <v>8.8888888888888892E-2</v>
      </c>
      <c r="V590" s="168"/>
      <c r="W590" s="59" t="str">
        <f t="shared" si="89"/>
        <v>0</v>
      </c>
      <c r="X590" s="575"/>
      <c r="Y590" s="60">
        <f t="shared" si="90"/>
        <v>0</v>
      </c>
    </row>
    <row r="591" spans="2:25" ht="18.75" customHeight="1">
      <c r="B591" s="578"/>
      <c r="C591" s="572"/>
      <c r="D591" s="39">
        <v>20</v>
      </c>
      <c r="E591" s="39" t="s">
        <v>9283</v>
      </c>
      <c r="F591" s="170">
        <v>160</v>
      </c>
      <c r="G591" s="181">
        <f t="shared" si="84"/>
        <v>32</v>
      </c>
      <c r="H591" s="182">
        <f t="shared" si="85"/>
        <v>88.888888888888886</v>
      </c>
      <c r="I591" s="182">
        <f t="shared" si="86"/>
        <v>2.9629629629629627E-2</v>
      </c>
      <c r="J591" s="170"/>
      <c r="K591" s="166"/>
      <c r="L591" s="166"/>
      <c r="M591" s="167"/>
      <c r="N591" s="52">
        <f t="shared" si="87"/>
        <v>0</v>
      </c>
      <c r="O591" s="53"/>
      <c r="P591" s="54"/>
      <c r="Q591" s="54"/>
      <c r="R591" s="54"/>
      <c r="S591" s="54"/>
      <c r="T591" s="58"/>
      <c r="U591" s="183">
        <f t="shared" si="88"/>
        <v>5.9259259259259255E-2</v>
      </c>
      <c r="V591" s="168"/>
      <c r="W591" s="59" t="str">
        <f t="shared" si="89"/>
        <v>0</v>
      </c>
      <c r="X591" s="575"/>
      <c r="Y591" s="60">
        <f t="shared" si="90"/>
        <v>0</v>
      </c>
    </row>
    <row r="592" spans="2:25" ht="18.75" customHeight="1">
      <c r="B592" s="578"/>
      <c r="C592" s="572"/>
      <c r="D592" s="39">
        <v>21</v>
      </c>
      <c r="E592" s="39" t="s">
        <v>8960</v>
      </c>
      <c r="F592" s="170">
        <v>50</v>
      </c>
      <c r="G592" s="181">
        <f t="shared" si="84"/>
        <v>10</v>
      </c>
      <c r="H592" s="182">
        <f t="shared" si="85"/>
        <v>27.777777777777779</v>
      </c>
      <c r="I592" s="182">
        <f t="shared" si="86"/>
        <v>9.2592592592592587E-3</v>
      </c>
      <c r="J592" s="170"/>
      <c r="K592" s="166"/>
      <c r="L592" s="166"/>
      <c r="M592" s="167"/>
      <c r="N592" s="52">
        <f t="shared" si="87"/>
        <v>0</v>
      </c>
      <c r="O592" s="53"/>
      <c r="P592" s="54"/>
      <c r="Q592" s="54"/>
      <c r="R592" s="54"/>
      <c r="S592" s="54"/>
      <c r="T592" s="58"/>
      <c r="U592" s="183">
        <f t="shared" si="88"/>
        <v>1.8518518518518517E-2</v>
      </c>
      <c r="V592" s="168"/>
      <c r="W592" s="59" t="str">
        <f t="shared" si="89"/>
        <v>0</v>
      </c>
      <c r="X592" s="575"/>
      <c r="Y592" s="60">
        <f t="shared" si="90"/>
        <v>0</v>
      </c>
    </row>
    <row r="593" spans="2:25" ht="18.75" customHeight="1">
      <c r="B593" s="578"/>
      <c r="C593" s="572"/>
      <c r="D593" s="39">
        <v>22</v>
      </c>
      <c r="E593" s="39" t="s">
        <v>9284</v>
      </c>
      <c r="F593" s="170">
        <v>10</v>
      </c>
      <c r="G593" s="181">
        <f t="shared" si="84"/>
        <v>2</v>
      </c>
      <c r="H593" s="182">
        <f t="shared" si="85"/>
        <v>5.5555555555555554</v>
      </c>
      <c r="I593" s="182">
        <f t="shared" si="86"/>
        <v>1.8518518518518517E-3</v>
      </c>
      <c r="J593" s="170"/>
      <c r="K593" s="166"/>
      <c r="L593" s="166"/>
      <c r="M593" s="167"/>
      <c r="N593" s="52">
        <f t="shared" si="87"/>
        <v>0</v>
      </c>
      <c r="O593" s="53"/>
      <c r="P593" s="54"/>
      <c r="Q593" s="54"/>
      <c r="R593" s="54"/>
      <c r="S593" s="54"/>
      <c r="T593" s="58"/>
      <c r="U593" s="183">
        <f t="shared" si="88"/>
        <v>3.7037037037037034E-3</v>
      </c>
      <c r="V593" s="168"/>
      <c r="W593" s="59" t="str">
        <f t="shared" si="89"/>
        <v>0</v>
      </c>
      <c r="X593" s="575"/>
      <c r="Y593" s="60">
        <f t="shared" si="90"/>
        <v>0</v>
      </c>
    </row>
    <row r="594" spans="2:25" ht="18.75" customHeight="1">
      <c r="B594" s="578"/>
      <c r="C594" s="572"/>
      <c r="D594" s="39">
        <v>23</v>
      </c>
      <c r="E594" s="39" t="s">
        <v>909</v>
      </c>
      <c r="F594" s="170">
        <v>120</v>
      </c>
      <c r="G594" s="181">
        <f t="shared" si="84"/>
        <v>24</v>
      </c>
      <c r="H594" s="182">
        <f t="shared" si="85"/>
        <v>66.666666666666671</v>
      </c>
      <c r="I594" s="182">
        <f t="shared" si="86"/>
        <v>2.2222222222222223E-2</v>
      </c>
      <c r="J594" s="170"/>
      <c r="K594" s="166"/>
      <c r="L594" s="166"/>
      <c r="M594" s="167"/>
      <c r="N594" s="52">
        <f t="shared" si="87"/>
        <v>0</v>
      </c>
      <c r="O594" s="53"/>
      <c r="P594" s="54"/>
      <c r="Q594" s="54"/>
      <c r="R594" s="54"/>
      <c r="S594" s="54"/>
      <c r="T594" s="58"/>
      <c r="U594" s="183">
        <f t="shared" si="88"/>
        <v>4.4444444444444446E-2</v>
      </c>
      <c r="V594" s="168"/>
      <c r="W594" s="59" t="str">
        <f t="shared" si="89"/>
        <v>0</v>
      </c>
      <c r="X594" s="575"/>
      <c r="Y594" s="60">
        <f t="shared" si="90"/>
        <v>0</v>
      </c>
    </row>
    <row r="595" spans="2:25" ht="18.75" customHeight="1">
      <c r="B595" s="578"/>
      <c r="C595" s="572"/>
      <c r="D595" s="39">
        <v>24</v>
      </c>
      <c r="E595" s="39" t="s">
        <v>489</v>
      </c>
      <c r="F595" s="170">
        <v>70</v>
      </c>
      <c r="G595" s="181">
        <f t="shared" si="84"/>
        <v>14</v>
      </c>
      <c r="H595" s="182">
        <f t="shared" si="85"/>
        <v>38.888888888888886</v>
      </c>
      <c r="I595" s="182">
        <f t="shared" si="86"/>
        <v>1.2962962962962963E-2</v>
      </c>
      <c r="J595" s="170"/>
      <c r="K595" s="166"/>
      <c r="L595" s="166"/>
      <c r="M595" s="167"/>
      <c r="N595" s="52">
        <f t="shared" si="87"/>
        <v>0</v>
      </c>
      <c r="O595" s="53"/>
      <c r="P595" s="54"/>
      <c r="Q595" s="54"/>
      <c r="R595" s="54"/>
      <c r="S595" s="54"/>
      <c r="T595" s="58"/>
      <c r="U595" s="183">
        <f t="shared" si="88"/>
        <v>2.5925925925925925E-2</v>
      </c>
      <c r="V595" s="168"/>
      <c r="W595" s="59" t="str">
        <f t="shared" si="89"/>
        <v>0</v>
      </c>
      <c r="X595" s="575"/>
      <c r="Y595" s="60">
        <f t="shared" si="90"/>
        <v>0</v>
      </c>
    </row>
    <row r="596" spans="2:25" ht="18.75" customHeight="1">
      <c r="B596" s="578"/>
      <c r="C596" s="572"/>
      <c r="D596" s="39">
        <v>25</v>
      </c>
      <c r="E596" s="39" t="s">
        <v>9285</v>
      </c>
      <c r="F596" s="170">
        <v>70</v>
      </c>
      <c r="G596" s="181">
        <f t="shared" si="84"/>
        <v>14</v>
      </c>
      <c r="H596" s="182">
        <f t="shared" si="85"/>
        <v>38.888888888888886</v>
      </c>
      <c r="I596" s="182">
        <f t="shared" si="86"/>
        <v>1.2962962962962963E-2</v>
      </c>
      <c r="J596" s="170"/>
      <c r="K596" s="166"/>
      <c r="L596" s="166"/>
      <c r="M596" s="167"/>
      <c r="N596" s="52">
        <f t="shared" si="87"/>
        <v>0</v>
      </c>
      <c r="O596" s="53"/>
      <c r="P596" s="54"/>
      <c r="Q596" s="54"/>
      <c r="R596" s="54"/>
      <c r="S596" s="54"/>
      <c r="T596" s="58"/>
      <c r="U596" s="183">
        <f t="shared" si="88"/>
        <v>2.5925925925925925E-2</v>
      </c>
      <c r="V596" s="168"/>
      <c r="W596" s="59" t="str">
        <f t="shared" si="89"/>
        <v>0</v>
      </c>
      <c r="X596" s="575"/>
      <c r="Y596" s="60">
        <f t="shared" si="90"/>
        <v>0</v>
      </c>
    </row>
    <row r="597" spans="2:25" ht="18.75" customHeight="1">
      <c r="B597" s="578"/>
      <c r="C597" s="572"/>
      <c r="D597" s="39">
        <v>26</v>
      </c>
      <c r="E597" s="39" t="s">
        <v>4560</v>
      </c>
      <c r="F597" s="170">
        <v>290</v>
      </c>
      <c r="G597" s="181">
        <f t="shared" si="84"/>
        <v>58</v>
      </c>
      <c r="H597" s="182">
        <f t="shared" si="85"/>
        <v>161.11111111111111</v>
      </c>
      <c r="I597" s="182">
        <f t="shared" si="86"/>
        <v>5.3703703703703705E-2</v>
      </c>
      <c r="J597" s="170"/>
      <c r="K597" s="166"/>
      <c r="L597" s="166"/>
      <c r="M597" s="167"/>
      <c r="N597" s="52">
        <f t="shared" si="87"/>
        <v>0</v>
      </c>
      <c r="O597" s="53"/>
      <c r="P597" s="54"/>
      <c r="Q597" s="54"/>
      <c r="R597" s="54"/>
      <c r="S597" s="54"/>
      <c r="T597" s="58"/>
      <c r="U597" s="183">
        <f t="shared" si="88"/>
        <v>0.10740740740740741</v>
      </c>
      <c r="V597" s="168"/>
      <c r="W597" s="59" t="str">
        <f t="shared" si="89"/>
        <v>0</v>
      </c>
      <c r="X597" s="575"/>
      <c r="Y597" s="60">
        <f t="shared" si="90"/>
        <v>0</v>
      </c>
    </row>
    <row r="598" spans="2:25" ht="18.75" customHeight="1">
      <c r="B598" s="578"/>
      <c r="C598" s="572"/>
      <c r="D598" s="39">
        <v>27</v>
      </c>
      <c r="E598" s="39" t="s">
        <v>4562</v>
      </c>
      <c r="F598" s="170">
        <v>300</v>
      </c>
      <c r="G598" s="181">
        <f t="shared" si="84"/>
        <v>60</v>
      </c>
      <c r="H598" s="182">
        <f t="shared" si="85"/>
        <v>166.66666666666666</v>
      </c>
      <c r="I598" s="182">
        <f t="shared" si="86"/>
        <v>5.5555555555555552E-2</v>
      </c>
      <c r="J598" s="170"/>
      <c r="K598" s="166"/>
      <c r="L598" s="166"/>
      <c r="M598" s="167"/>
      <c r="N598" s="52">
        <f t="shared" si="87"/>
        <v>0</v>
      </c>
      <c r="O598" s="53"/>
      <c r="P598" s="54"/>
      <c r="Q598" s="54"/>
      <c r="R598" s="54"/>
      <c r="S598" s="54"/>
      <c r="T598" s="58"/>
      <c r="U598" s="183">
        <f t="shared" si="88"/>
        <v>0.1111111111111111</v>
      </c>
      <c r="V598" s="168"/>
      <c r="W598" s="59" t="str">
        <f t="shared" si="89"/>
        <v>0</v>
      </c>
      <c r="X598" s="575"/>
      <c r="Y598" s="60">
        <f t="shared" si="90"/>
        <v>0</v>
      </c>
    </row>
    <row r="599" spans="2:25" ht="18.75" customHeight="1">
      <c r="B599" s="578"/>
      <c r="C599" s="572"/>
      <c r="D599" s="39">
        <v>28</v>
      </c>
      <c r="E599" s="39" t="s">
        <v>3632</v>
      </c>
      <c r="F599" s="170">
        <v>40</v>
      </c>
      <c r="G599" s="181">
        <f t="shared" si="84"/>
        <v>8</v>
      </c>
      <c r="H599" s="182">
        <f t="shared" si="85"/>
        <v>22.222222222222221</v>
      </c>
      <c r="I599" s="182">
        <f t="shared" si="86"/>
        <v>7.4074074074074068E-3</v>
      </c>
      <c r="J599" s="170"/>
      <c r="K599" s="166"/>
      <c r="L599" s="166"/>
      <c r="M599" s="167"/>
      <c r="N599" s="52">
        <f t="shared" si="87"/>
        <v>0</v>
      </c>
      <c r="O599" s="53"/>
      <c r="P599" s="54"/>
      <c r="Q599" s="54"/>
      <c r="R599" s="54"/>
      <c r="S599" s="54"/>
      <c r="T599" s="58"/>
      <c r="U599" s="183">
        <f t="shared" si="88"/>
        <v>1.4814814814814814E-2</v>
      </c>
      <c r="V599" s="168"/>
      <c r="W599" s="59" t="str">
        <f t="shared" si="89"/>
        <v>0</v>
      </c>
      <c r="X599" s="575"/>
      <c r="Y599" s="60">
        <f t="shared" si="90"/>
        <v>0</v>
      </c>
    </row>
    <row r="600" spans="2:25" ht="18.75" customHeight="1">
      <c r="B600" s="578"/>
      <c r="C600" s="572"/>
      <c r="D600" s="39">
        <v>29</v>
      </c>
      <c r="E600" s="39" t="s">
        <v>566</v>
      </c>
      <c r="F600" s="170">
        <v>80</v>
      </c>
      <c r="G600" s="181">
        <f t="shared" si="84"/>
        <v>16</v>
      </c>
      <c r="H600" s="182">
        <f t="shared" si="85"/>
        <v>44.444444444444443</v>
      </c>
      <c r="I600" s="182">
        <f t="shared" si="86"/>
        <v>1.4814814814814814E-2</v>
      </c>
      <c r="J600" s="170"/>
      <c r="K600" s="166"/>
      <c r="L600" s="166"/>
      <c r="M600" s="167"/>
      <c r="N600" s="52">
        <f t="shared" si="87"/>
        <v>0</v>
      </c>
      <c r="O600" s="53"/>
      <c r="P600" s="54"/>
      <c r="Q600" s="54"/>
      <c r="R600" s="54"/>
      <c r="S600" s="54"/>
      <c r="T600" s="58"/>
      <c r="U600" s="183">
        <f t="shared" si="88"/>
        <v>2.9629629629629627E-2</v>
      </c>
      <c r="V600" s="168"/>
      <c r="W600" s="59" t="str">
        <f t="shared" si="89"/>
        <v>0</v>
      </c>
      <c r="X600" s="575"/>
      <c r="Y600" s="60">
        <f t="shared" si="90"/>
        <v>0</v>
      </c>
    </row>
    <row r="601" spans="2:25" ht="18.75" customHeight="1">
      <c r="B601" s="578"/>
      <c r="C601" s="572"/>
      <c r="D601" s="39">
        <v>30</v>
      </c>
      <c r="E601" s="39" t="s">
        <v>9286</v>
      </c>
      <c r="F601" s="170">
        <v>70</v>
      </c>
      <c r="G601" s="181">
        <f t="shared" si="84"/>
        <v>14</v>
      </c>
      <c r="H601" s="182">
        <f t="shared" si="85"/>
        <v>38.888888888888886</v>
      </c>
      <c r="I601" s="182">
        <f t="shared" si="86"/>
        <v>1.2962962962962963E-2</v>
      </c>
      <c r="J601" s="170"/>
      <c r="K601" s="166"/>
      <c r="L601" s="166"/>
      <c r="M601" s="167"/>
      <c r="N601" s="52">
        <f t="shared" si="87"/>
        <v>0</v>
      </c>
      <c r="O601" s="53"/>
      <c r="P601" s="54"/>
      <c r="Q601" s="54"/>
      <c r="R601" s="54"/>
      <c r="S601" s="54"/>
      <c r="T601" s="58"/>
      <c r="U601" s="183">
        <f t="shared" si="88"/>
        <v>2.5925925925925925E-2</v>
      </c>
      <c r="V601" s="168"/>
      <c r="W601" s="59" t="str">
        <f t="shared" si="89"/>
        <v>0</v>
      </c>
      <c r="X601" s="575"/>
      <c r="Y601" s="60">
        <f t="shared" si="90"/>
        <v>0</v>
      </c>
    </row>
    <row r="602" spans="2:25" ht="18.75" customHeight="1">
      <c r="B602" s="578"/>
      <c r="C602" s="572"/>
      <c r="D602" s="39">
        <v>31</v>
      </c>
      <c r="E602" s="39" t="s">
        <v>4515</v>
      </c>
      <c r="F602" s="170">
        <v>50</v>
      </c>
      <c r="G602" s="181">
        <f t="shared" si="84"/>
        <v>10</v>
      </c>
      <c r="H602" s="182">
        <f t="shared" si="85"/>
        <v>27.777777777777779</v>
      </c>
      <c r="I602" s="182">
        <f t="shared" si="86"/>
        <v>9.2592592592592587E-3</v>
      </c>
      <c r="J602" s="170"/>
      <c r="K602" s="166"/>
      <c r="L602" s="166"/>
      <c r="M602" s="167"/>
      <c r="N602" s="52">
        <f t="shared" si="87"/>
        <v>0</v>
      </c>
      <c r="O602" s="53"/>
      <c r="P602" s="54"/>
      <c r="Q602" s="54"/>
      <c r="R602" s="54"/>
      <c r="S602" s="54"/>
      <c r="T602" s="58"/>
      <c r="U602" s="183">
        <f t="shared" si="88"/>
        <v>1.8518518518518517E-2</v>
      </c>
      <c r="V602" s="168"/>
      <c r="W602" s="59" t="str">
        <f t="shared" si="89"/>
        <v>0</v>
      </c>
      <c r="X602" s="575"/>
      <c r="Y602" s="60">
        <f t="shared" si="90"/>
        <v>0</v>
      </c>
    </row>
    <row r="603" spans="2:25" ht="18.75" customHeight="1">
      <c r="B603" s="578"/>
      <c r="C603" s="572"/>
      <c r="D603" s="39">
        <v>32</v>
      </c>
      <c r="E603" s="39" t="s">
        <v>9287</v>
      </c>
      <c r="F603" s="170">
        <v>200</v>
      </c>
      <c r="G603" s="181">
        <f t="shared" si="84"/>
        <v>40</v>
      </c>
      <c r="H603" s="182">
        <f t="shared" si="85"/>
        <v>111.11111111111111</v>
      </c>
      <c r="I603" s="182">
        <f t="shared" si="86"/>
        <v>3.7037037037037035E-2</v>
      </c>
      <c r="J603" s="170"/>
      <c r="K603" s="166"/>
      <c r="L603" s="166"/>
      <c r="M603" s="167"/>
      <c r="N603" s="52">
        <f t="shared" si="87"/>
        <v>0</v>
      </c>
      <c r="O603" s="53"/>
      <c r="P603" s="54"/>
      <c r="Q603" s="54"/>
      <c r="R603" s="54"/>
      <c r="S603" s="54"/>
      <c r="T603" s="58"/>
      <c r="U603" s="183">
        <f t="shared" si="88"/>
        <v>7.407407407407407E-2</v>
      </c>
      <c r="V603" s="168"/>
      <c r="W603" s="59" t="str">
        <f t="shared" si="89"/>
        <v>0</v>
      </c>
      <c r="X603" s="575"/>
      <c r="Y603" s="60">
        <f t="shared" si="90"/>
        <v>0</v>
      </c>
    </row>
    <row r="604" spans="2:25" ht="18.75" customHeight="1">
      <c r="B604" s="578"/>
      <c r="C604" s="572"/>
      <c r="D604" s="39">
        <v>33</v>
      </c>
      <c r="E604" s="39" t="s">
        <v>9288</v>
      </c>
      <c r="F604" s="170">
        <v>100</v>
      </c>
      <c r="G604" s="181">
        <f t="shared" si="84"/>
        <v>20</v>
      </c>
      <c r="H604" s="182">
        <f t="shared" si="85"/>
        <v>55.555555555555557</v>
      </c>
      <c r="I604" s="182">
        <f t="shared" si="86"/>
        <v>1.8518518518518517E-2</v>
      </c>
      <c r="J604" s="170"/>
      <c r="K604" s="166"/>
      <c r="L604" s="166"/>
      <c r="M604" s="167"/>
      <c r="N604" s="52">
        <f t="shared" si="87"/>
        <v>0</v>
      </c>
      <c r="O604" s="53"/>
      <c r="P604" s="54"/>
      <c r="Q604" s="54"/>
      <c r="R604" s="54"/>
      <c r="S604" s="54"/>
      <c r="T604" s="58"/>
      <c r="U604" s="183">
        <f t="shared" si="88"/>
        <v>3.7037037037037035E-2</v>
      </c>
      <c r="V604" s="168"/>
      <c r="W604" s="59" t="str">
        <f t="shared" si="89"/>
        <v>0</v>
      </c>
      <c r="X604" s="575"/>
      <c r="Y604" s="60">
        <f t="shared" si="90"/>
        <v>0</v>
      </c>
    </row>
    <row r="605" spans="2:25" ht="18.75" customHeight="1">
      <c r="B605" s="578"/>
      <c r="C605" s="572"/>
      <c r="D605" s="39">
        <v>34</v>
      </c>
      <c r="E605" s="39" t="s">
        <v>9289</v>
      </c>
      <c r="F605" s="170">
        <v>180</v>
      </c>
      <c r="G605" s="181">
        <f t="shared" si="84"/>
        <v>36</v>
      </c>
      <c r="H605" s="182">
        <f t="shared" si="85"/>
        <v>100</v>
      </c>
      <c r="I605" s="182">
        <f t="shared" si="86"/>
        <v>3.3333333333333333E-2</v>
      </c>
      <c r="J605" s="170"/>
      <c r="K605" s="166"/>
      <c r="L605" s="166"/>
      <c r="M605" s="167"/>
      <c r="N605" s="52">
        <f t="shared" si="87"/>
        <v>0</v>
      </c>
      <c r="O605" s="53"/>
      <c r="P605" s="54"/>
      <c r="Q605" s="54"/>
      <c r="R605" s="54"/>
      <c r="S605" s="54"/>
      <c r="T605" s="58"/>
      <c r="U605" s="183">
        <f t="shared" si="88"/>
        <v>6.6666666666666666E-2</v>
      </c>
      <c r="V605" s="168"/>
      <c r="W605" s="59" t="str">
        <f t="shared" si="89"/>
        <v>0</v>
      </c>
      <c r="X605" s="575"/>
      <c r="Y605" s="60">
        <f t="shared" si="90"/>
        <v>0</v>
      </c>
    </row>
    <row r="606" spans="2:25" ht="18.75" customHeight="1">
      <c r="B606" s="578"/>
      <c r="C606" s="572"/>
      <c r="D606" s="39"/>
      <c r="E606" s="39"/>
      <c r="F606" s="170"/>
      <c r="G606" s="181">
        <f t="shared" si="84"/>
        <v>0</v>
      </c>
      <c r="H606" s="182">
        <f t="shared" si="85"/>
        <v>0</v>
      </c>
      <c r="I606" s="182">
        <f t="shared" si="86"/>
        <v>0</v>
      </c>
      <c r="J606" s="170"/>
      <c r="K606" s="166"/>
      <c r="L606" s="166"/>
      <c r="M606" s="167"/>
      <c r="N606" s="52">
        <f t="shared" si="87"/>
        <v>0</v>
      </c>
      <c r="O606" s="53"/>
      <c r="P606" s="54"/>
      <c r="Q606" s="54"/>
      <c r="R606" s="54"/>
      <c r="S606" s="54"/>
      <c r="T606" s="58"/>
      <c r="U606" s="183">
        <f t="shared" si="88"/>
        <v>0</v>
      </c>
      <c r="V606" s="168"/>
      <c r="W606" s="59" t="str">
        <f t="shared" si="89"/>
        <v>0</v>
      </c>
      <c r="X606" s="575"/>
      <c r="Y606" s="60">
        <f t="shared" si="90"/>
        <v>0</v>
      </c>
    </row>
    <row r="607" spans="2:25" ht="18.75" customHeight="1">
      <c r="B607" s="579"/>
      <c r="C607" s="573"/>
      <c r="D607" s="39"/>
      <c r="E607" s="39"/>
      <c r="F607" s="170"/>
      <c r="G607" s="181">
        <f t="shared" si="84"/>
        <v>0</v>
      </c>
      <c r="H607" s="182">
        <f>F607/$H$15</f>
        <v>0</v>
      </c>
      <c r="I607" s="182">
        <f>H607/$I$15</f>
        <v>0</v>
      </c>
      <c r="J607" s="170"/>
      <c r="K607" s="166"/>
      <c r="L607" s="166"/>
      <c r="M607" s="171"/>
      <c r="N607" s="52">
        <f t="shared" si="87"/>
        <v>0</v>
      </c>
      <c r="O607" s="40"/>
      <c r="P607" s="40"/>
      <c r="Q607" s="40"/>
      <c r="R607" s="40"/>
      <c r="S607" s="40"/>
      <c r="T607" s="58"/>
      <c r="U607" s="183">
        <f>H607/$U$15</f>
        <v>0</v>
      </c>
      <c r="V607" s="168"/>
      <c r="W607" s="59" t="str">
        <f>IF(V607&lt;1,"0",IF(V607&lt;5,"2",IF(V607&gt;=5,"6")))</f>
        <v>0</v>
      </c>
      <c r="X607" s="576"/>
      <c r="Y607" s="60">
        <f t="shared" si="90"/>
        <v>0</v>
      </c>
    </row>
    <row r="608" spans="2:25">
      <c r="B608" s="41"/>
      <c r="C608" s="172" t="s">
        <v>111</v>
      </c>
      <c r="D608" s="154"/>
      <c r="E608" s="173">
        <f>COUNTA(E572:E607)</f>
        <v>34</v>
      </c>
      <c r="F608" s="173">
        <f>SUM(F572:F607)</f>
        <v>5164</v>
      </c>
      <c r="G608" s="173">
        <f>SUM(G572:G607)</f>
        <v>1032.8</v>
      </c>
      <c r="H608" s="173">
        <f>SUM(H572:H607)</f>
        <v>2868.8888888888887</v>
      </c>
      <c r="I608" s="173">
        <f>SUM(I572:I607)</f>
        <v>0.95629629629629642</v>
      </c>
      <c r="J608" s="173">
        <f>COUNTA(J572:J607)</f>
        <v>2</v>
      </c>
      <c r="K608" s="173">
        <f>COUNTA(K572:K607)</f>
        <v>1</v>
      </c>
      <c r="L608" s="173">
        <f>COUNTA(L572:L607)</f>
        <v>0</v>
      </c>
      <c r="M608" s="173">
        <f>SUM(M572:M607)</f>
        <v>2868.8888888888887</v>
      </c>
      <c r="N608" s="173">
        <f>SUM(N572:N607)</f>
        <v>57.377777777777773</v>
      </c>
      <c r="O608" s="174"/>
      <c r="P608" s="175">
        <f>COUNTIF(P572:P607, "YES")</f>
        <v>2</v>
      </c>
      <c r="Q608" s="174"/>
      <c r="R608" s="174"/>
      <c r="S608" s="174"/>
      <c r="T608" s="174"/>
      <c r="U608" s="173">
        <f>SUM(U572:U607)</f>
        <v>1.9125925925925928</v>
      </c>
      <c r="V608" s="173">
        <f>SUM(V572:V607)</f>
        <v>1.9125925925925928</v>
      </c>
      <c r="W608" s="173">
        <f t="array" ref="W608">SUM(ABS(W572:W607))</f>
        <v>2</v>
      </c>
      <c r="X608" s="175" t="str">
        <f>IF(X572&lt;0.2, "0", IF(X572&lt;=2, "2", IF(X572&gt;2, ROUND(X572,0))))</f>
        <v>2</v>
      </c>
      <c r="Y608" s="173">
        <f>SUM(Y572:Y607)</f>
        <v>1</v>
      </c>
    </row>
    <row r="609" spans="2:25" ht="30" customHeight="1">
      <c r="B609" s="568">
        <v>13</v>
      </c>
      <c r="C609" s="571" t="s">
        <v>9290</v>
      </c>
      <c r="D609" s="39">
        <v>1</v>
      </c>
      <c r="E609" s="39" t="s">
        <v>9291</v>
      </c>
      <c r="F609" s="170">
        <v>1000</v>
      </c>
      <c r="G609" s="181">
        <f t="shared" ref="G609:G661" si="91">F609/$G$15</f>
        <v>200</v>
      </c>
      <c r="H609" s="182">
        <f t="shared" ref="H609:H660" si="92">F609/$H$15</f>
        <v>555.55555555555554</v>
      </c>
      <c r="I609" s="182">
        <f t="shared" ref="I609:I660" si="93">H609/$I$15</f>
        <v>0.18518518518518517</v>
      </c>
      <c r="J609" s="170" t="s">
        <v>9292</v>
      </c>
      <c r="K609" s="166" t="s">
        <v>9292</v>
      </c>
      <c r="L609" s="166"/>
      <c r="M609" s="167">
        <f>SUM(H609:H634)</f>
        <v>3641.1111111111109</v>
      </c>
      <c r="N609" s="52">
        <f t="shared" ref="N609:N661" si="94">M609/$N$15</f>
        <v>72.822222222222223</v>
      </c>
      <c r="O609" s="53" t="s">
        <v>9293</v>
      </c>
      <c r="P609" s="54" t="s">
        <v>178</v>
      </c>
      <c r="Q609" s="54" t="s">
        <v>8780</v>
      </c>
      <c r="R609" s="54" t="s">
        <v>2634</v>
      </c>
      <c r="S609" s="54"/>
      <c r="T609" s="58"/>
      <c r="U609" s="183">
        <f t="shared" ref="U609:U660" si="95">H609/$U$15</f>
        <v>0.37037037037037035</v>
      </c>
      <c r="V609" s="168">
        <f>SUM(U609:U634)</f>
        <v>2.4274074074074075</v>
      </c>
      <c r="W609" s="59" t="str">
        <f t="shared" ref="W609:W660" si="96">IF(V609&lt;1,"0",IF(V609&lt;5,"2",IF(V609&gt;=5,"6")))</f>
        <v>2</v>
      </c>
      <c r="X609" s="574">
        <f>K662/$X$15</f>
        <v>0.66666666666666663</v>
      </c>
      <c r="Y609" s="60">
        <f t="shared" ref="Y609:Y661" si="97">W609/2</f>
        <v>1</v>
      </c>
    </row>
    <row r="610" spans="2:25" ht="18.75" customHeight="1">
      <c r="B610" s="569"/>
      <c r="C610" s="572"/>
      <c r="D610" s="39">
        <v>2</v>
      </c>
      <c r="E610" s="39" t="s">
        <v>9294</v>
      </c>
      <c r="F610" s="170">
        <v>80</v>
      </c>
      <c r="G610" s="181">
        <f t="shared" si="91"/>
        <v>16</v>
      </c>
      <c r="H610" s="182">
        <f t="shared" si="92"/>
        <v>44.444444444444443</v>
      </c>
      <c r="I610" s="182">
        <f t="shared" si="93"/>
        <v>1.4814814814814814E-2</v>
      </c>
      <c r="J610" s="170"/>
      <c r="K610" s="166"/>
      <c r="L610" s="166"/>
      <c r="M610" s="167"/>
      <c r="N610" s="52">
        <f t="shared" si="94"/>
        <v>0</v>
      </c>
      <c r="O610" s="53"/>
      <c r="P610" s="54"/>
      <c r="Q610" s="54"/>
      <c r="R610" s="54"/>
      <c r="S610" s="54"/>
      <c r="T610" s="58"/>
      <c r="U610" s="183">
        <f t="shared" si="95"/>
        <v>2.9629629629629627E-2</v>
      </c>
      <c r="V610" s="168"/>
      <c r="W610" s="59" t="str">
        <f t="shared" si="96"/>
        <v>0</v>
      </c>
      <c r="X610" s="575"/>
      <c r="Y610" s="60">
        <f t="shared" si="97"/>
        <v>0</v>
      </c>
    </row>
    <row r="611" spans="2:25" ht="18.75" customHeight="1">
      <c r="B611" s="569"/>
      <c r="C611" s="572"/>
      <c r="D611" s="39">
        <v>3</v>
      </c>
      <c r="E611" s="39" t="s">
        <v>714</v>
      </c>
      <c r="F611" s="170">
        <v>85</v>
      </c>
      <c r="G611" s="181">
        <f t="shared" si="91"/>
        <v>17</v>
      </c>
      <c r="H611" s="182">
        <f t="shared" si="92"/>
        <v>47.222222222222221</v>
      </c>
      <c r="I611" s="182">
        <f t="shared" si="93"/>
        <v>1.5740740740740739E-2</v>
      </c>
      <c r="J611" s="170"/>
      <c r="K611" s="166"/>
      <c r="L611" s="166"/>
      <c r="M611" s="167"/>
      <c r="N611" s="52">
        <f t="shared" si="94"/>
        <v>0</v>
      </c>
      <c r="O611" s="53"/>
      <c r="P611" s="54"/>
      <c r="Q611" s="54"/>
      <c r="R611" s="54"/>
      <c r="S611" s="54"/>
      <c r="T611" s="58"/>
      <c r="U611" s="183">
        <f t="shared" si="95"/>
        <v>3.1481481481481478E-2</v>
      </c>
      <c r="V611" s="168"/>
      <c r="W611" s="59" t="str">
        <f t="shared" si="96"/>
        <v>0</v>
      </c>
      <c r="X611" s="575"/>
      <c r="Y611" s="60">
        <f t="shared" si="97"/>
        <v>0</v>
      </c>
    </row>
    <row r="612" spans="2:25" ht="18.75" customHeight="1">
      <c r="B612" s="569"/>
      <c r="C612" s="572"/>
      <c r="D612" s="39">
        <v>4</v>
      </c>
      <c r="E612" s="39" t="s">
        <v>9295</v>
      </c>
      <c r="F612" s="170">
        <v>60</v>
      </c>
      <c r="G612" s="181">
        <f t="shared" si="91"/>
        <v>12</v>
      </c>
      <c r="H612" s="182">
        <f t="shared" si="92"/>
        <v>33.333333333333336</v>
      </c>
      <c r="I612" s="182">
        <f t="shared" si="93"/>
        <v>1.1111111111111112E-2</v>
      </c>
      <c r="J612" s="170"/>
      <c r="K612" s="166"/>
      <c r="L612" s="166"/>
      <c r="M612" s="167"/>
      <c r="N612" s="52">
        <f t="shared" si="94"/>
        <v>0</v>
      </c>
      <c r="O612" s="53"/>
      <c r="P612" s="54"/>
      <c r="Q612" s="54"/>
      <c r="R612" s="54"/>
      <c r="S612" s="54"/>
      <c r="T612" s="58"/>
      <c r="U612" s="183">
        <f t="shared" si="95"/>
        <v>2.2222222222222223E-2</v>
      </c>
      <c r="V612" s="168"/>
      <c r="W612" s="59" t="str">
        <f t="shared" si="96"/>
        <v>0</v>
      </c>
      <c r="X612" s="575"/>
      <c r="Y612" s="60">
        <f t="shared" si="97"/>
        <v>0</v>
      </c>
    </row>
    <row r="613" spans="2:25" ht="18.75" customHeight="1">
      <c r="B613" s="569"/>
      <c r="C613" s="572"/>
      <c r="D613" s="39">
        <v>5</v>
      </c>
      <c r="E613" s="39" t="s">
        <v>9296</v>
      </c>
      <c r="F613" s="170">
        <v>34</v>
      </c>
      <c r="G613" s="181">
        <f t="shared" si="91"/>
        <v>6.8</v>
      </c>
      <c r="H613" s="182">
        <f t="shared" si="92"/>
        <v>18.888888888888889</v>
      </c>
      <c r="I613" s="182">
        <f t="shared" si="93"/>
        <v>6.2962962962962964E-3</v>
      </c>
      <c r="J613" s="170"/>
      <c r="K613" s="166"/>
      <c r="L613" s="166"/>
      <c r="M613" s="167"/>
      <c r="N613" s="52">
        <f t="shared" si="94"/>
        <v>0</v>
      </c>
      <c r="O613" s="53"/>
      <c r="P613" s="54"/>
      <c r="Q613" s="54"/>
      <c r="R613" s="54"/>
      <c r="S613" s="54"/>
      <c r="T613" s="58"/>
      <c r="U613" s="183">
        <f t="shared" si="95"/>
        <v>1.2592592592592593E-2</v>
      </c>
      <c r="V613" s="168"/>
      <c r="W613" s="59" t="str">
        <f t="shared" si="96"/>
        <v>0</v>
      </c>
      <c r="X613" s="575"/>
      <c r="Y613" s="60">
        <f t="shared" si="97"/>
        <v>0</v>
      </c>
    </row>
    <row r="614" spans="2:25" ht="18.75" customHeight="1">
      <c r="B614" s="569"/>
      <c r="C614" s="572"/>
      <c r="D614" s="39">
        <v>6</v>
      </c>
      <c r="E614" s="39" t="s">
        <v>9297</v>
      </c>
      <c r="F614" s="170">
        <v>202</v>
      </c>
      <c r="G614" s="181">
        <f t="shared" si="91"/>
        <v>40.4</v>
      </c>
      <c r="H614" s="182">
        <f t="shared" si="92"/>
        <v>112.22222222222221</v>
      </c>
      <c r="I614" s="182">
        <f t="shared" si="93"/>
        <v>3.7407407407407403E-2</v>
      </c>
      <c r="J614" s="170"/>
      <c r="K614" s="166"/>
      <c r="L614" s="166"/>
      <c r="M614" s="167"/>
      <c r="N614" s="52">
        <f t="shared" si="94"/>
        <v>0</v>
      </c>
      <c r="O614" s="53"/>
      <c r="P614" s="54"/>
      <c r="Q614" s="54"/>
      <c r="R614" s="54"/>
      <c r="S614" s="54"/>
      <c r="T614" s="58"/>
      <c r="U614" s="183">
        <f t="shared" si="95"/>
        <v>7.4814814814814806E-2</v>
      </c>
      <c r="V614" s="168"/>
      <c r="W614" s="59" t="str">
        <f t="shared" si="96"/>
        <v>0</v>
      </c>
      <c r="X614" s="575"/>
      <c r="Y614" s="60">
        <f t="shared" si="97"/>
        <v>0</v>
      </c>
    </row>
    <row r="615" spans="2:25" ht="18.75" customHeight="1">
      <c r="B615" s="569"/>
      <c r="C615" s="572"/>
      <c r="D615" s="39">
        <v>7</v>
      </c>
      <c r="E615" s="39" t="s">
        <v>9298</v>
      </c>
      <c r="F615" s="170">
        <v>100</v>
      </c>
      <c r="G615" s="181">
        <f t="shared" si="91"/>
        <v>20</v>
      </c>
      <c r="H615" s="182">
        <f t="shared" si="92"/>
        <v>55.555555555555557</v>
      </c>
      <c r="I615" s="182">
        <f t="shared" si="93"/>
        <v>1.8518518518518517E-2</v>
      </c>
      <c r="J615" s="170"/>
      <c r="K615" s="166"/>
      <c r="L615" s="166"/>
      <c r="M615" s="167"/>
      <c r="N615" s="52">
        <f t="shared" si="94"/>
        <v>0</v>
      </c>
      <c r="O615" s="53"/>
      <c r="P615" s="54"/>
      <c r="Q615" s="54"/>
      <c r="R615" s="54"/>
      <c r="S615" s="54"/>
      <c r="T615" s="58"/>
      <c r="U615" s="183">
        <f t="shared" si="95"/>
        <v>3.7037037037037035E-2</v>
      </c>
      <c r="V615" s="168"/>
      <c r="W615" s="59" t="str">
        <f t="shared" si="96"/>
        <v>0</v>
      </c>
      <c r="X615" s="575"/>
      <c r="Y615" s="60">
        <f t="shared" si="97"/>
        <v>0</v>
      </c>
    </row>
    <row r="616" spans="2:25" ht="18.75" customHeight="1">
      <c r="B616" s="569"/>
      <c r="C616" s="572"/>
      <c r="D616" s="39">
        <v>8</v>
      </c>
      <c r="E616" s="39" t="s">
        <v>8787</v>
      </c>
      <c r="F616" s="170">
        <v>754</v>
      </c>
      <c r="G616" s="181">
        <f t="shared" si="91"/>
        <v>150.80000000000001</v>
      </c>
      <c r="H616" s="182">
        <f t="shared" si="92"/>
        <v>418.88888888888886</v>
      </c>
      <c r="I616" s="182">
        <f t="shared" si="93"/>
        <v>0.13962962962962963</v>
      </c>
      <c r="J616" s="170"/>
      <c r="K616" s="166"/>
      <c r="L616" s="166"/>
      <c r="M616" s="167"/>
      <c r="N616" s="52">
        <f t="shared" si="94"/>
        <v>0</v>
      </c>
      <c r="O616" s="53"/>
      <c r="P616" s="54"/>
      <c r="Q616" s="54"/>
      <c r="R616" s="54"/>
      <c r="S616" s="54"/>
      <c r="T616" s="58"/>
      <c r="U616" s="183">
        <f t="shared" si="95"/>
        <v>0.27925925925925926</v>
      </c>
      <c r="V616" s="168"/>
      <c r="W616" s="59" t="str">
        <f t="shared" si="96"/>
        <v>0</v>
      </c>
      <c r="X616" s="575"/>
      <c r="Y616" s="60">
        <f t="shared" si="97"/>
        <v>0</v>
      </c>
    </row>
    <row r="617" spans="2:25" ht="18.75" customHeight="1">
      <c r="B617" s="569"/>
      <c r="C617" s="572"/>
      <c r="D617" s="39">
        <v>9</v>
      </c>
      <c r="E617" s="39" t="s">
        <v>9299</v>
      </c>
      <c r="F617" s="170">
        <v>239</v>
      </c>
      <c r="G617" s="181">
        <f t="shared" si="91"/>
        <v>47.8</v>
      </c>
      <c r="H617" s="182">
        <f t="shared" si="92"/>
        <v>132.77777777777777</v>
      </c>
      <c r="I617" s="182">
        <f t="shared" si="93"/>
        <v>4.4259259259259255E-2</v>
      </c>
      <c r="J617" s="170"/>
      <c r="K617" s="166"/>
      <c r="L617" s="166"/>
      <c r="M617" s="167"/>
      <c r="N617" s="52">
        <f t="shared" si="94"/>
        <v>0</v>
      </c>
      <c r="O617" s="53"/>
      <c r="P617" s="54"/>
      <c r="Q617" s="54"/>
      <c r="R617" s="54"/>
      <c r="S617" s="54"/>
      <c r="T617" s="58"/>
      <c r="U617" s="183">
        <f t="shared" si="95"/>
        <v>8.851851851851851E-2</v>
      </c>
      <c r="V617" s="168"/>
      <c r="W617" s="59" t="str">
        <f t="shared" si="96"/>
        <v>0</v>
      </c>
      <c r="X617" s="575"/>
      <c r="Y617" s="60">
        <f t="shared" si="97"/>
        <v>0</v>
      </c>
    </row>
    <row r="618" spans="2:25" ht="18.75" customHeight="1">
      <c r="B618" s="569"/>
      <c r="C618" s="572"/>
      <c r="D618" s="39">
        <v>10</v>
      </c>
      <c r="E618" s="39" t="s">
        <v>9300</v>
      </c>
      <c r="F618" s="170">
        <v>296</v>
      </c>
      <c r="G618" s="181">
        <f t="shared" si="91"/>
        <v>59.2</v>
      </c>
      <c r="H618" s="182">
        <f t="shared" si="92"/>
        <v>164.44444444444443</v>
      </c>
      <c r="I618" s="182">
        <f t="shared" si="93"/>
        <v>5.4814814814814809E-2</v>
      </c>
      <c r="J618" s="170"/>
      <c r="K618" s="166"/>
      <c r="L618" s="166"/>
      <c r="M618" s="167"/>
      <c r="N618" s="52">
        <f t="shared" si="94"/>
        <v>0</v>
      </c>
      <c r="O618" s="53"/>
      <c r="P618" s="54"/>
      <c r="Q618" s="54"/>
      <c r="R618" s="54"/>
      <c r="S618" s="54"/>
      <c r="T618" s="58"/>
      <c r="U618" s="183">
        <f t="shared" si="95"/>
        <v>0.10962962962962962</v>
      </c>
      <c r="V618" s="168"/>
      <c r="W618" s="59" t="str">
        <f t="shared" si="96"/>
        <v>0</v>
      </c>
      <c r="X618" s="575"/>
      <c r="Y618" s="60">
        <f t="shared" si="97"/>
        <v>0</v>
      </c>
    </row>
    <row r="619" spans="2:25" ht="18.75" customHeight="1">
      <c r="B619" s="569"/>
      <c r="C619" s="572"/>
      <c r="D619" s="39">
        <v>11</v>
      </c>
      <c r="E619" s="39" t="s">
        <v>9301</v>
      </c>
      <c r="F619" s="170">
        <v>100</v>
      </c>
      <c r="G619" s="181">
        <f t="shared" si="91"/>
        <v>20</v>
      </c>
      <c r="H619" s="182">
        <f t="shared" si="92"/>
        <v>55.555555555555557</v>
      </c>
      <c r="I619" s="182">
        <f t="shared" si="93"/>
        <v>1.8518518518518517E-2</v>
      </c>
      <c r="J619" s="170"/>
      <c r="K619" s="166"/>
      <c r="L619" s="166"/>
      <c r="M619" s="167"/>
      <c r="N619" s="52">
        <f t="shared" si="94"/>
        <v>0</v>
      </c>
      <c r="O619" s="53"/>
      <c r="P619" s="54"/>
      <c r="Q619" s="54"/>
      <c r="R619" s="54"/>
      <c r="S619" s="54"/>
      <c r="T619" s="58"/>
      <c r="U619" s="183">
        <f t="shared" si="95"/>
        <v>3.7037037037037035E-2</v>
      </c>
      <c r="V619" s="168"/>
      <c r="W619" s="59" t="str">
        <f t="shared" si="96"/>
        <v>0</v>
      </c>
      <c r="X619" s="575"/>
      <c r="Y619" s="60">
        <f t="shared" si="97"/>
        <v>0</v>
      </c>
    </row>
    <row r="620" spans="2:25" ht="18.75" customHeight="1">
      <c r="B620" s="569"/>
      <c r="C620" s="572"/>
      <c r="D620" s="39">
        <v>12</v>
      </c>
      <c r="E620" s="39" t="s">
        <v>9302</v>
      </c>
      <c r="F620" s="170">
        <v>505</v>
      </c>
      <c r="G620" s="181">
        <f t="shared" si="91"/>
        <v>101</v>
      </c>
      <c r="H620" s="182">
        <f t="shared" si="92"/>
        <v>280.55555555555554</v>
      </c>
      <c r="I620" s="182">
        <f t="shared" si="93"/>
        <v>9.3518518518518515E-2</v>
      </c>
      <c r="J620" s="170"/>
      <c r="K620" s="166"/>
      <c r="L620" s="166"/>
      <c r="M620" s="167"/>
      <c r="N620" s="52">
        <f t="shared" si="94"/>
        <v>0</v>
      </c>
      <c r="O620" s="53"/>
      <c r="P620" s="54"/>
      <c r="Q620" s="54"/>
      <c r="R620" s="54"/>
      <c r="S620" s="54"/>
      <c r="T620" s="58"/>
      <c r="U620" s="183">
        <f t="shared" si="95"/>
        <v>0.18703703703703703</v>
      </c>
      <c r="V620" s="168"/>
      <c r="W620" s="59" t="str">
        <f t="shared" si="96"/>
        <v>0</v>
      </c>
      <c r="X620" s="575"/>
      <c r="Y620" s="60">
        <f t="shared" si="97"/>
        <v>0</v>
      </c>
    </row>
    <row r="621" spans="2:25" ht="18.75" customHeight="1">
      <c r="B621" s="569"/>
      <c r="C621" s="572"/>
      <c r="D621" s="39">
        <v>13</v>
      </c>
      <c r="E621" s="39" t="s">
        <v>9303</v>
      </c>
      <c r="F621" s="170">
        <v>351</v>
      </c>
      <c r="G621" s="181">
        <f t="shared" si="91"/>
        <v>70.2</v>
      </c>
      <c r="H621" s="182">
        <f t="shared" si="92"/>
        <v>195</v>
      </c>
      <c r="I621" s="182">
        <f t="shared" si="93"/>
        <v>6.5000000000000002E-2</v>
      </c>
      <c r="J621" s="170"/>
      <c r="K621" s="166"/>
      <c r="L621" s="166"/>
      <c r="M621" s="167"/>
      <c r="N621" s="52">
        <f t="shared" si="94"/>
        <v>0</v>
      </c>
      <c r="O621" s="53"/>
      <c r="P621" s="54"/>
      <c r="Q621" s="54"/>
      <c r="R621" s="54"/>
      <c r="S621" s="54"/>
      <c r="T621" s="58"/>
      <c r="U621" s="183">
        <f t="shared" si="95"/>
        <v>0.13</v>
      </c>
      <c r="V621" s="168"/>
      <c r="W621" s="59" t="str">
        <f t="shared" si="96"/>
        <v>0</v>
      </c>
      <c r="X621" s="575"/>
      <c r="Y621" s="60">
        <f t="shared" si="97"/>
        <v>0</v>
      </c>
    </row>
    <row r="622" spans="2:25" ht="18.75" customHeight="1">
      <c r="B622" s="569"/>
      <c r="C622" s="572"/>
      <c r="D622" s="39">
        <v>14</v>
      </c>
      <c r="E622" s="39" t="s">
        <v>9304</v>
      </c>
      <c r="F622" s="170">
        <v>100</v>
      </c>
      <c r="G622" s="181">
        <f t="shared" si="91"/>
        <v>20</v>
      </c>
      <c r="H622" s="182">
        <f t="shared" si="92"/>
        <v>55.555555555555557</v>
      </c>
      <c r="I622" s="182">
        <f t="shared" si="93"/>
        <v>1.8518518518518517E-2</v>
      </c>
      <c r="J622" s="170"/>
      <c r="K622" s="166"/>
      <c r="L622" s="166"/>
      <c r="M622" s="167"/>
      <c r="N622" s="52">
        <f t="shared" si="94"/>
        <v>0</v>
      </c>
      <c r="O622" s="53"/>
      <c r="P622" s="54"/>
      <c r="Q622" s="54"/>
      <c r="R622" s="54"/>
      <c r="S622" s="54"/>
      <c r="T622" s="58"/>
      <c r="U622" s="183">
        <f t="shared" si="95"/>
        <v>3.7037037037037035E-2</v>
      </c>
      <c r="V622" s="168"/>
      <c r="W622" s="59" t="str">
        <f t="shared" si="96"/>
        <v>0</v>
      </c>
      <c r="X622" s="575"/>
      <c r="Y622" s="60">
        <f t="shared" si="97"/>
        <v>0</v>
      </c>
    </row>
    <row r="623" spans="2:25" ht="18.75" customHeight="1">
      <c r="B623" s="569"/>
      <c r="C623" s="572"/>
      <c r="D623" s="39">
        <v>15</v>
      </c>
      <c r="E623" s="39" t="s">
        <v>9305</v>
      </c>
      <c r="F623" s="170">
        <v>220</v>
      </c>
      <c r="G623" s="181">
        <f t="shared" si="91"/>
        <v>44</v>
      </c>
      <c r="H623" s="182">
        <f t="shared" si="92"/>
        <v>122.22222222222221</v>
      </c>
      <c r="I623" s="182">
        <f t="shared" si="93"/>
        <v>4.0740740740740737E-2</v>
      </c>
      <c r="J623" s="170"/>
      <c r="K623" s="166"/>
      <c r="L623" s="166"/>
      <c r="M623" s="167"/>
      <c r="N623" s="52">
        <f t="shared" si="94"/>
        <v>0</v>
      </c>
      <c r="O623" s="53"/>
      <c r="P623" s="54"/>
      <c r="Q623" s="54"/>
      <c r="R623" s="54"/>
      <c r="S623" s="54"/>
      <c r="T623" s="58"/>
      <c r="U623" s="183">
        <f t="shared" si="95"/>
        <v>8.1481481481481474E-2</v>
      </c>
      <c r="V623" s="168"/>
      <c r="W623" s="59" t="str">
        <f t="shared" si="96"/>
        <v>0</v>
      </c>
      <c r="X623" s="575"/>
      <c r="Y623" s="60">
        <f t="shared" si="97"/>
        <v>0</v>
      </c>
    </row>
    <row r="624" spans="2:25" ht="18.75" customHeight="1">
      <c r="B624" s="569"/>
      <c r="C624" s="572"/>
      <c r="D624" s="39">
        <v>16</v>
      </c>
      <c r="E624" s="39" t="s">
        <v>904</v>
      </c>
      <c r="F624" s="170">
        <v>160</v>
      </c>
      <c r="G624" s="181">
        <f t="shared" si="91"/>
        <v>32</v>
      </c>
      <c r="H624" s="182">
        <f t="shared" si="92"/>
        <v>88.888888888888886</v>
      </c>
      <c r="I624" s="182">
        <f t="shared" si="93"/>
        <v>2.9629629629629627E-2</v>
      </c>
      <c r="J624" s="170"/>
      <c r="K624" s="166"/>
      <c r="L624" s="166"/>
      <c r="M624" s="167"/>
      <c r="N624" s="52">
        <f t="shared" si="94"/>
        <v>0</v>
      </c>
      <c r="O624" s="53"/>
      <c r="P624" s="54"/>
      <c r="Q624" s="54"/>
      <c r="R624" s="54"/>
      <c r="S624" s="54"/>
      <c r="T624" s="58"/>
      <c r="U624" s="183">
        <f t="shared" si="95"/>
        <v>5.9259259259259255E-2</v>
      </c>
      <c r="V624" s="168"/>
      <c r="W624" s="59" t="str">
        <f t="shared" si="96"/>
        <v>0</v>
      </c>
      <c r="X624" s="575"/>
      <c r="Y624" s="60">
        <f t="shared" si="97"/>
        <v>0</v>
      </c>
    </row>
    <row r="625" spans="2:25" ht="18.75" customHeight="1">
      <c r="B625" s="569"/>
      <c r="C625" s="572"/>
      <c r="D625" s="39">
        <v>17</v>
      </c>
      <c r="E625" s="39" t="s">
        <v>9306</v>
      </c>
      <c r="F625" s="170">
        <v>170</v>
      </c>
      <c r="G625" s="181">
        <f t="shared" si="91"/>
        <v>34</v>
      </c>
      <c r="H625" s="182">
        <f t="shared" si="92"/>
        <v>94.444444444444443</v>
      </c>
      <c r="I625" s="182">
        <f t="shared" si="93"/>
        <v>3.1481481481481478E-2</v>
      </c>
      <c r="J625" s="170"/>
      <c r="K625" s="166"/>
      <c r="L625" s="166"/>
      <c r="M625" s="167"/>
      <c r="N625" s="52">
        <f t="shared" si="94"/>
        <v>0</v>
      </c>
      <c r="O625" s="53"/>
      <c r="P625" s="54"/>
      <c r="Q625" s="54"/>
      <c r="R625" s="54"/>
      <c r="S625" s="54"/>
      <c r="T625" s="58"/>
      <c r="U625" s="183">
        <f t="shared" si="95"/>
        <v>6.2962962962962957E-2</v>
      </c>
      <c r="V625" s="168"/>
      <c r="W625" s="59" t="str">
        <f t="shared" si="96"/>
        <v>0</v>
      </c>
      <c r="X625" s="575"/>
      <c r="Y625" s="60">
        <f t="shared" si="97"/>
        <v>0</v>
      </c>
    </row>
    <row r="626" spans="2:25" ht="18.75" customHeight="1">
      <c r="B626" s="569"/>
      <c r="C626" s="572"/>
      <c r="D626" s="39">
        <v>18</v>
      </c>
      <c r="E626" s="39" t="s">
        <v>9307</v>
      </c>
      <c r="F626" s="170">
        <v>69</v>
      </c>
      <c r="G626" s="181">
        <f t="shared" si="91"/>
        <v>13.8</v>
      </c>
      <c r="H626" s="182">
        <f t="shared" si="92"/>
        <v>38.333333333333336</v>
      </c>
      <c r="I626" s="182">
        <f t="shared" si="93"/>
        <v>1.2777777777777779E-2</v>
      </c>
      <c r="J626" s="170"/>
      <c r="K626" s="166"/>
      <c r="L626" s="166"/>
      <c r="M626" s="167"/>
      <c r="N626" s="52">
        <f t="shared" si="94"/>
        <v>0</v>
      </c>
      <c r="O626" s="53"/>
      <c r="P626" s="54"/>
      <c r="Q626" s="54"/>
      <c r="R626" s="54"/>
      <c r="S626" s="54"/>
      <c r="T626" s="58"/>
      <c r="U626" s="183">
        <f t="shared" si="95"/>
        <v>2.5555555555555557E-2</v>
      </c>
      <c r="V626" s="168"/>
      <c r="W626" s="59" t="str">
        <f t="shared" si="96"/>
        <v>0</v>
      </c>
      <c r="X626" s="575"/>
      <c r="Y626" s="60">
        <f t="shared" si="97"/>
        <v>0</v>
      </c>
    </row>
    <row r="627" spans="2:25" ht="18.75" customHeight="1">
      <c r="B627" s="569"/>
      <c r="C627" s="572"/>
      <c r="D627" s="39">
        <v>19</v>
      </c>
      <c r="E627" s="39" t="s">
        <v>9308</v>
      </c>
      <c r="F627" s="170">
        <v>90</v>
      </c>
      <c r="G627" s="181">
        <f t="shared" si="91"/>
        <v>18</v>
      </c>
      <c r="H627" s="182">
        <f t="shared" si="92"/>
        <v>50</v>
      </c>
      <c r="I627" s="182">
        <f t="shared" si="93"/>
        <v>1.6666666666666666E-2</v>
      </c>
      <c r="J627" s="170"/>
      <c r="K627" s="166"/>
      <c r="L627" s="166"/>
      <c r="M627" s="167"/>
      <c r="N627" s="52">
        <f t="shared" si="94"/>
        <v>0</v>
      </c>
      <c r="O627" s="53"/>
      <c r="P627" s="54"/>
      <c r="Q627" s="54"/>
      <c r="R627" s="54"/>
      <c r="S627" s="54"/>
      <c r="T627" s="58"/>
      <c r="U627" s="183">
        <f t="shared" si="95"/>
        <v>3.3333333333333333E-2</v>
      </c>
      <c r="V627" s="168"/>
      <c r="W627" s="59" t="str">
        <f t="shared" si="96"/>
        <v>0</v>
      </c>
      <c r="X627" s="575"/>
      <c r="Y627" s="60">
        <f t="shared" si="97"/>
        <v>0</v>
      </c>
    </row>
    <row r="628" spans="2:25" ht="18.75" customHeight="1">
      <c r="B628" s="569"/>
      <c r="C628" s="572"/>
      <c r="D628" s="39">
        <v>20</v>
      </c>
      <c r="E628" s="39" t="s">
        <v>9309</v>
      </c>
      <c r="F628" s="170">
        <v>234</v>
      </c>
      <c r="G628" s="181">
        <f t="shared" si="91"/>
        <v>46.8</v>
      </c>
      <c r="H628" s="182">
        <f t="shared" si="92"/>
        <v>130</v>
      </c>
      <c r="I628" s="182">
        <f t="shared" si="93"/>
        <v>4.3333333333333335E-2</v>
      </c>
      <c r="J628" s="170" t="s">
        <v>9310</v>
      </c>
      <c r="K628" s="166"/>
      <c r="L628" s="166"/>
      <c r="M628" s="167"/>
      <c r="N628" s="52">
        <f t="shared" si="94"/>
        <v>0</v>
      </c>
      <c r="O628" s="53"/>
      <c r="P628" s="54"/>
      <c r="Q628" s="54"/>
      <c r="R628" s="54"/>
      <c r="S628" s="54"/>
      <c r="T628" s="58"/>
      <c r="U628" s="183">
        <f t="shared" si="95"/>
        <v>8.666666666666667E-2</v>
      </c>
      <c r="V628" s="168"/>
      <c r="W628" s="59" t="str">
        <f t="shared" si="96"/>
        <v>0</v>
      </c>
      <c r="X628" s="575"/>
      <c r="Y628" s="60">
        <f t="shared" si="97"/>
        <v>0</v>
      </c>
    </row>
    <row r="629" spans="2:25" ht="18.75" customHeight="1">
      <c r="B629" s="569"/>
      <c r="C629" s="572"/>
      <c r="D629" s="39">
        <v>21</v>
      </c>
      <c r="E629" s="39" t="s">
        <v>9311</v>
      </c>
      <c r="F629" s="170">
        <v>505</v>
      </c>
      <c r="G629" s="181">
        <f t="shared" si="91"/>
        <v>101</v>
      </c>
      <c r="H629" s="182">
        <f t="shared" si="92"/>
        <v>280.55555555555554</v>
      </c>
      <c r="I629" s="182">
        <f t="shared" si="93"/>
        <v>9.3518518518518515E-2</v>
      </c>
      <c r="J629" s="170"/>
      <c r="K629" s="166"/>
      <c r="L629" s="166"/>
      <c r="M629" s="167"/>
      <c r="N629" s="52">
        <f t="shared" si="94"/>
        <v>0</v>
      </c>
      <c r="O629" s="53"/>
      <c r="P629" s="54"/>
      <c r="Q629" s="54"/>
      <c r="R629" s="54"/>
      <c r="S629" s="54"/>
      <c r="T629" s="58"/>
      <c r="U629" s="183">
        <f t="shared" si="95"/>
        <v>0.18703703703703703</v>
      </c>
      <c r="V629" s="168"/>
      <c r="W629" s="59" t="str">
        <f t="shared" si="96"/>
        <v>0</v>
      </c>
      <c r="X629" s="575"/>
      <c r="Y629" s="60">
        <f t="shared" si="97"/>
        <v>0</v>
      </c>
    </row>
    <row r="630" spans="2:25" ht="18.75" customHeight="1">
      <c r="B630" s="569"/>
      <c r="C630" s="572"/>
      <c r="D630" s="39">
        <v>22</v>
      </c>
      <c r="E630" s="39" t="s">
        <v>9312</v>
      </c>
      <c r="F630" s="170">
        <v>372</v>
      </c>
      <c r="G630" s="181">
        <f t="shared" si="91"/>
        <v>74.400000000000006</v>
      </c>
      <c r="H630" s="182">
        <f t="shared" si="92"/>
        <v>206.66666666666666</v>
      </c>
      <c r="I630" s="182">
        <f t="shared" si="93"/>
        <v>6.8888888888888888E-2</v>
      </c>
      <c r="J630" s="170"/>
      <c r="K630" s="166"/>
      <c r="L630" s="166"/>
      <c r="M630" s="167"/>
      <c r="N630" s="52">
        <f t="shared" si="94"/>
        <v>0</v>
      </c>
      <c r="O630" s="53"/>
      <c r="P630" s="54"/>
      <c r="Q630" s="54"/>
      <c r="R630" s="54"/>
      <c r="S630" s="54"/>
      <c r="T630" s="58"/>
      <c r="U630" s="183">
        <f t="shared" si="95"/>
        <v>0.13777777777777778</v>
      </c>
      <c r="V630" s="168"/>
      <c r="W630" s="59" t="str">
        <f t="shared" si="96"/>
        <v>0</v>
      </c>
      <c r="X630" s="575"/>
      <c r="Y630" s="60">
        <f t="shared" si="97"/>
        <v>0</v>
      </c>
    </row>
    <row r="631" spans="2:25" ht="18.75" customHeight="1">
      <c r="B631" s="569"/>
      <c r="C631" s="572"/>
      <c r="D631" s="39">
        <v>23</v>
      </c>
      <c r="E631" s="39" t="s">
        <v>9313</v>
      </c>
      <c r="F631" s="170">
        <v>478</v>
      </c>
      <c r="G631" s="181">
        <f t="shared" si="91"/>
        <v>95.6</v>
      </c>
      <c r="H631" s="182">
        <f t="shared" si="92"/>
        <v>265.55555555555554</v>
      </c>
      <c r="I631" s="182">
        <f t="shared" si="93"/>
        <v>8.851851851851851E-2</v>
      </c>
      <c r="J631" s="170"/>
      <c r="K631" s="166"/>
      <c r="L631" s="166"/>
      <c r="M631" s="167"/>
      <c r="N631" s="52">
        <f t="shared" si="94"/>
        <v>0</v>
      </c>
      <c r="O631" s="53"/>
      <c r="P631" s="54"/>
      <c r="Q631" s="54"/>
      <c r="R631" s="54"/>
      <c r="S631" s="54"/>
      <c r="T631" s="58"/>
      <c r="U631" s="183">
        <f t="shared" si="95"/>
        <v>0.17703703703703702</v>
      </c>
      <c r="V631" s="168"/>
      <c r="W631" s="59" t="str">
        <f t="shared" si="96"/>
        <v>0</v>
      </c>
      <c r="X631" s="575"/>
      <c r="Y631" s="60">
        <f t="shared" si="97"/>
        <v>0</v>
      </c>
    </row>
    <row r="632" spans="2:25" ht="18.75" customHeight="1">
      <c r="B632" s="569"/>
      <c r="C632" s="572"/>
      <c r="D632" s="39">
        <v>24</v>
      </c>
      <c r="E632" s="39" t="s">
        <v>8869</v>
      </c>
      <c r="F632" s="170">
        <v>52</v>
      </c>
      <c r="G632" s="181">
        <f t="shared" si="91"/>
        <v>10.4</v>
      </c>
      <c r="H632" s="182">
        <f t="shared" si="92"/>
        <v>28.888888888888889</v>
      </c>
      <c r="I632" s="182">
        <f t="shared" si="93"/>
        <v>9.6296296296296303E-3</v>
      </c>
      <c r="J632" s="170"/>
      <c r="K632" s="166"/>
      <c r="L632" s="166"/>
      <c r="M632" s="167"/>
      <c r="N632" s="52">
        <f t="shared" si="94"/>
        <v>0</v>
      </c>
      <c r="O632" s="53"/>
      <c r="P632" s="54"/>
      <c r="Q632" s="54"/>
      <c r="R632" s="54"/>
      <c r="S632" s="54"/>
      <c r="T632" s="58"/>
      <c r="U632" s="183">
        <f t="shared" si="95"/>
        <v>1.9259259259259261E-2</v>
      </c>
      <c r="V632" s="168"/>
      <c r="W632" s="59" t="str">
        <f t="shared" si="96"/>
        <v>0</v>
      </c>
      <c r="X632" s="575"/>
      <c r="Y632" s="60">
        <f t="shared" si="97"/>
        <v>0</v>
      </c>
    </row>
    <row r="633" spans="2:25" ht="18.75" customHeight="1">
      <c r="B633" s="569"/>
      <c r="C633" s="572"/>
      <c r="D633" s="39">
        <v>25</v>
      </c>
      <c r="E633" s="39" t="s">
        <v>8916</v>
      </c>
      <c r="F633" s="170">
        <v>80</v>
      </c>
      <c r="G633" s="181">
        <f t="shared" si="91"/>
        <v>16</v>
      </c>
      <c r="H633" s="182">
        <f t="shared" si="92"/>
        <v>44.444444444444443</v>
      </c>
      <c r="I633" s="182">
        <f t="shared" si="93"/>
        <v>1.4814814814814814E-2</v>
      </c>
      <c r="J633" s="170"/>
      <c r="K633" s="166"/>
      <c r="L633" s="166"/>
      <c r="M633" s="167"/>
      <c r="N633" s="52">
        <f t="shared" si="94"/>
        <v>0</v>
      </c>
      <c r="O633" s="53"/>
      <c r="P633" s="54"/>
      <c r="Q633" s="54"/>
      <c r="R633" s="54"/>
      <c r="S633" s="54"/>
      <c r="T633" s="58"/>
      <c r="U633" s="183">
        <f t="shared" si="95"/>
        <v>2.9629629629629627E-2</v>
      </c>
      <c r="V633" s="168"/>
      <c r="W633" s="59" t="str">
        <f t="shared" si="96"/>
        <v>0</v>
      </c>
      <c r="X633" s="575"/>
      <c r="Y633" s="60">
        <f t="shared" si="97"/>
        <v>0</v>
      </c>
    </row>
    <row r="634" spans="2:25" ht="18.75" customHeight="1">
      <c r="B634" s="569"/>
      <c r="C634" s="572"/>
      <c r="D634" s="39">
        <v>26</v>
      </c>
      <c r="E634" s="39" t="s">
        <v>488</v>
      </c>
      <c r="F634" s="170">
        <v>218</v>
      </c>
      <c r="G634" s="181">
        <f t="shared" si="91"/>
        <v>43.6</v>
      </c>
      <c r="H634" s="182">
        <f t="shared" si="92"/>
        <v>121.11111111111111</v>
      </c>
      <c r="I634" s="182">
        <f t="shared" si="93"/>
        <v>4.0370370370370369E-2</v>
      </c>
      <c r="J634" s="170"/>
      <c r="K634" s="166"/>
      <c r="L634" s="166"/>
      <c r="M634" s="167"/>
      <c r="N634" s="52">
        <f t="shared" si="94"/>
        <v>0</v>
      </c>
      <c r="O634" s="53"/>
      <c r="P634" s="54"/>
      <c r="Q634" s="54"/>
      <c r="R634" s="54"/>
      <c r="S634" s="54"/>
      <c r="T634" s="58"/>
      <c r="U634" s="183">
        <f t="shared" si="95"/>
        <v>8.0740740740740738E-2</v>
      </c>
      <c r="V634" s="168"/>
      <c r="W634" s="59" t="str">
        <f t="shared" si="96"/>
        <v>0</v>
      </c>
      <c r="X634" s="575"/>
      <c r="Y634" s="60">
        <f t="shared" si="97"/>
        <v>0</v>
      </c>
    </row>
    <row r="635" spans="2:25" ht="18.75" customHeight="1">
      <c r="B635" s="569"/>
      <c r="C635" s="572"/>
      <c r="D635" s="39"/>
      <c r="E635" s="39"/>
      <c r="F635" s="170"/>
      <c r="G635" s="181">
        <f t="shared" si="91"/>
        <v>0</v>
      </c>
      <c r="H635" s="182">
        <f t="shared" si="92"/>
        <v>0</v>
      </c>
      <c r="I635" s="182">
        <f t="shared" si="93"/>
        <v>0</v>
      </c>
      <c r="J635" s="170"/>
      <c r="K635" s="166"/>
      <c r="L635" s="166"/>
      <c r="M635" s="167"/>
      <c r="N635" s="52">
        <f t="shared" si="94"/>
        <v>0</v>
      </c>
      <c r="O635" s="53"/>
      <c r="P635" s="54"/>
      <c r="Q635" s="54"/>
      <c r="R635" s="54"/>
      <c r="S635" s="54"/>
      <c r="T635" s="58"/>
      <c r="U635" s="183">
        <f t="shared" si="95"/>
        <v>0</v>
      </c>
      <c r="V635" s="168"/>
      <c r="W635" s="59" t="str">
        <f t="shared" si="96"/>
        <v>0</v>
      </c>
      <c r="X635" s="575"/>
      <c r="Y635" s="60">
        <f t="shared" si="97"/>
        <v>0</v>
      </c>
    </row>
    <row r="636" spans="2:25" ht="18.75" customHeight="1">
      <c r="B636" s="569"/>
      <c r="C636" s="572"/>
      <c r="D636" s="39">
        <v>1</v>
      </c>
      <c r="E636" s="39" t="s">
        <v>9314</v>
      </c>
      <c r="F636" s="170">
        <v>260</v>
      </c>
      <c r="G636" s="181">
        <f t="shared" si="91"/>
        <v>52</v>
      </c>
      <c r="H636" s="182">
        <f t="shared" si="92"/>
        <v>144.44444444444443</v>
      </c>
      <c r="I636" s="182">
        <f t="shared" si="93"/>
        <v>4.8148148148148141E-2</v>
      </c>
      <c r="J636" s="170" t="s">
        <v>9315</v>
      </c>
      <c r="K636" s="166" t="s">
        <v>9316</v>
      </c>
      <c r="L636" s="166"/>
      <c r="M636" s="167">
        <f>SUM(H636:H659)</f>
        <v>3733.8888888888901</v>
      </c>
      <c r="N636" s="52">
        <f t="shared" si="94"/>
        <v>74.677777777777806</v>
      </c>
      <c r="O636" s="53" t="s">
        <v>9317</v>
      </c>
      <c r="P636" s="54" t="s">
        <v>178</v>
      </c>
      <c r="Q636" s="54" t="s">
        <v>8780</v>
      </c>
      <c r="R636" s="54" t="s">
        <v>2634</v>
      </c>
      <c r="S636" s="54"/>
      <c r="T636" s="58"/>
      <c r="U636" s="183">
        <f t="shared" si="95"/>
        <v>9.6296296296296283E-2</v>
      </c>
      <c r="V636" s="168">
        <f>SUM(U636:U659)</f>
        <v>2.4892592592592591</v>
      </c>
      <c r="W636" s="59" t="str">
        <f t="shared" si="96"/>
        <v>2</v>
      </c>
      <c r="X636" s="575"/>
      <c r="Y636" s="60">
        <f t="shared" si="97"/>
        <v>1</v>
      </c>
    </row>
    <row r="637" spans="2:25" ht="18.75" customHeight="1">
      <c r="B637" s="569"/>
      <c r="C637" s="572"/>
      <c r="D637" s="39">
        <v>2</v>
      </c>
      <c r="E637" s="39" t="s">
        <v>9318</v>
      </c>
      <c r="F637" s="170">
        <v>345</v>
      </c>
      <c r="G637" s="181">
        <f t="shared" si="91"/>
        <v>69</v>
      </c>
      <c r="H637" s="182">
        <f t="shared" si="92"/>
        <v>191.66666666666666</v>
      </c>
      <c r="I637" s="182">
        <f t="shared" si="93"/>
        <v>6.3888888888888884E-2</v>
      </c>
      <c r="J637" s="170"/>
      <c r="K637" s="166"/>
      <c r="L637" s="166"/>
      <c r="M637" s="167"/>
      <c r="N637" s="52">
        <f t="shared" si="94"/>
        <v>0</v>
      </c>
      <c r="O637" s="53"/>
      <c r="P637" s="54"/>
      <c r="Q637" s="54"/>
      <c r="R637" s="54"/>
      <c r="S637" s="54"/>
      <c r="T637" s="58"/>
      <c r="U637" s="183">
        <f t="shared" si="95"/>
        <v>0.12777777777777777</v>
      </c>
      <c r="V637" s="168"/>
      <c r="W637" s="59" t="str">
        <f t="shared" si="96"/>
        <v>0</v>
      </c>
      <c r="X637" s="575"/>
      <c r="Y637" s="60">
        <f t="shared" si="97"/>
        <v>0</v>
      </c>
    </row>
    <row r="638" spans="2:25" ht="18.75" customHeight="1">
      <c r="B638" s="569"/>
      <c r="C638" s="572"/>
      <c r="D638" s="39">
        <v>3</v>
      </c>
      <c r="E638" s="39" t="s">
        <v>9319</v>
      </c>
      <c r="F638" s="170">
        <v>396</v>
      </c>
      <c r="G638" s="181">
        <f t="shared" si="91"/>
        <v>79.2</v>
      </c>
      <c r="H638" s="182">
        <f t="shared" si="92"/>
        <v>220</v>
      </c>
      <c r="I638" s="182">
        <f t="shared" si="93"/>
        <v>7.3333333333333334E-2</v>
      </c>
      <c r="J638" s="170" t="s">
        <v>9320</v>
      </c>
      <c r="K638" s="166"/>
      <c r="L638" s="166"/>
      <c r="M638" s="167"/>
      <c r="N638" s="52">
        <f t="shared" si="94"/>
        <v>0</v>
      </c>
      <c r="O638" s="53"/>
      <c r="P638" s="54"/>
      <c r="Q638" s="54"/>
      <c r="R638" s="54"/>
      <c r="S638" s="54"/>
      <c r="T638" s="58"/>
      <c r="U638" s="183">
        <f t="shared" si="95"/>
        <v>0.14666666666666667</v>
      </c>
      <c r="V638" s="168"/>
      <c r="W638" s="59" t="str">
        <f t="shared" si="96"/>
        <v>0</v>
      </c>
      <c r="X638" s="575"/>
      <c r="Y638" s="60">
        <f t="shared" si="97"/>
        <v>0</v>
      </c>
    </row>
    <row r="639" spans="2:25" ht="18.75" customHeight="1">
      <c r="B639" s="569"/>
      <c r="C639" s="572"/>
      <c r="D639" s="39">
        <v>4</v>
      </c>
      <c r="E639" s="39" t="s">
        <v>9321</v>
      </c>
      <c r="F639" s="170">
        <v>100</v>
      </c>
      <c r="G639" s="181">
        <f t="shared" si="91"/>
        <v>20</v>
      </c>
      <c r="H639" s="182">
        <f t="shared" si="92"/>
        <v>55.555555555555557</v>
      </c>
      <c r="I639" s="182">
        <f t="shared" si="93"/>
        <v>1.8518518518518517E-2</v>
      </c>
      <c r="J639" s="170"/>
      <c r="K639" s="166"/>
      <c r="L639" s="166"/>
      <c r="M639" s="167"/>
      <c r="N639" s="52">
        <f t="shared" si="94"/>
        <v>0</v>
      </c>
      <c r="O639" s="53"/>
      <c r="P639" s="54"/>
      <c r="Q639" s="54"/>
      <c r="R639" s="54"/>
      <c r="S639" s="54"/>
      <c r="T639" s="58"/>
      <c r="U639" s="183">
        <f t="shared" si="95"/>
        <v>3.7037037037037035E-2</v>
      </c>
      <c r="V639" s="168"/>
      <c r="W639" s="59" t="str">
        <f t="shared" si="96"/>
        <v>0</v>
      </c>
      <c r="X639" s="575"/>
      <c r="Y639" s="60">
        <f t="shared" si="97"/>
        <v>0</v>
      </c>
    </row>
    <row r="640" spans="2:25" ht="18.75" customHeight="1">
      <c r="B640" s="569"/>
      <c r="C640" s="572"/>
      <c r="D640" s="39">
        <v>5</v>
      </c>
      <c r="E640" s="39" t="s">
        <v>9322</v>
      </c>
      <c r="F640" s="170">
        <v>300</v>
      </c>
      <c r="G640" s="181">
        <f t="shared" si="91"/>
        <v>60</v>
      </c>
      <c r="H640" s="182">
        <f t="shared" si="92"/>
        <v>166.66666666666666</v>
      </c>
      <c r="I640" s="182">
        <f t="shared" si="93"/>
        <v>5.5555555555555552E-2</v>
      </c>
      <c r="J640" s="170"/>
      <c r="K640" s="166"/>
      <c r="L640" s="166"/>
      <c r="M640" s="167"/>
      <c r="N640" s="52">
        <f t="shared" si="94"/>
        <v>0</v>
      </c>
      <c r="O640" s="53"/>
      <c r="P640" s="54"/>
      <c r="Q640" s="54"/>
      <c r="R640" s="54"/>
      <c r="S640" s="54"/>
      <c r="T640" s="58"/>
      <c r="U640" s="183">
        <f t="shared" si="95"/>
        <v>0.1111111111111111</v>
      </c>
      <c r="V640" s="168"/>
      <c r="W640" s="59" t="str">
        <f t="shared" si="96"/>
        <v>0</v>
      </c>
      <c r="X640" s="575"/>
      <c r="Y640" s="60">
        <f t="shared" si="97"/>
        <v>0</v>
      </c>
    </row>
    <row r="641" spans="2:25" ht="18.75" customHeight="1">
      <c r="B641" s="569"/>
      <c r="C641" s="572"/>
      <c r="D641" s="39">
        <v>6</v>
      </c>
      <c r="E641" s="39" t="s">
        <v>5109</v>
      </c>
      <c r="F641" s="170">
        <v>580</v>
      </c>
      <c r="G641" s="181">
        <f t="shared" si="91"/>
        <v>116</v>
      </c>
      <c r="H641" s="182">
        <f t="shared" si="92"/>
        <v>322.22222222222223</v>
      </c>
      <c r="I641" s="182">
        <f t="shared" si="93"/>
        <v>0.10740740740740741</v>
      </c>
      <c r="J641" s="170"/>
      <c r="K641" s="166"/>
      <c r="L641" s="166"/>
      <c r="M641" s="167"/>
      <c r="N641" s="52">
        <f t="shared" si="94"/>
        <v>0</v>
      </c>
      <c r="O641" s="53"/>
      <c r="P641" s="54"/>
      <c r="Q641" s="54"/>
      <c r="R641" s="54"/>
      <c r="S641" s="54"/>
      <c r="T641" s="58"/>
      <c r="U641" s="183">
        <f t="shared" si="95"/>
        <v>0.21481481481481482</v>
      </c>
      <c r="V641" s="168"/>
      <c r="W641" s="59" t="str">
        <f t="shared" si="96"/>
        <v>0</v>
      </c>
      <c r="X641" s="575"/>
      <c r="Y641" s="60">
        <f t="shared" si="97"/>
        <v>0</v>
      </c>
    </row>
    <row r="642" spans="2:25" ht="18.75" customHeight="1">
      <c r="B642" s="569"/>
      <c r="C642" s="572"/>
      <c r="D642" s="39">
        <v>7</v>
      </c>
      <c r="E642" s="39" t="s">
        <v>3892</v>
      </c>
      <c r="F642" s="170">
        <v>362</v>
      </c>
      <c r="G642" s="181">
        <f t="shared" si="91"/>
        <v>72.400000000000006</v>
      </c>
      <c r="H642" s="182">
        <f t="shared" si="92"/>
        <v>201.11111111111111</v>
      </c>
      <c r="I642" s="182">
        <f t="shared" si="93"/>
        <v>6.7037037037037034E-2</v>
      </c>
      <c r="J642" s="170"/>
      <c r="K642" s="166"/>
      <c r="L642" s="166"/>
      <c r="M642" s="167"/>
      <c r="N642" s="52">
        <f t="shared" si="94"/>
        <v>0</v>
      </c>
      <c r="O642" s="53"/>
      <c r="P642" s="54"/>
      <c r="Q642" s="54"/>
      <c r="R642" s="54"/>
      <c r="S642" s="54"/>
      <c r="T642" s="58"/>
      <c r="U642" s="183">
        <f t="shared" si="95"/>
        <v>0.13407407407407407</v>
      </c>
      <c r="V642" s="168"/>
      <c r="W642" s="59" t="str">
        <f t="shared" si="96"/>
        <v>0</v>
      </c>
      <c r="X642" s="575"/>
      <c r="Y642" s="60">
        <f t="shared" si="97"/>
        <v>0</v>
      </c>
    </row>
    <row r="643" spans="2:25" ht="18.75" customHeight="1">
      <c r="B643" s="569"/>
      <c r="C643" s="572"/>
      <c r="D643" s="39">
        <v>8</v>
      </c>
      <c r="E643" s="39" t="s">
        <v>9323</v>
      </c>
      <c r="F643" s="170">
        <v>65</v>
      </c>
      <c r="G643" s="181">
        <f t="shared" si="91"/>
        <v>13</v>
      </c>
      <c r="H643" s="182">
        <f t="shared" si="92"/>
        <v>36.111111111111107</v>
      </c>
      <c r="I643" s="182">
        <f t="shared" si="93"/>
        <v>1.2037037037037035E-2</v>
      </c>
      <c r="J643" s="170"/>
      <c r="K643" s="166"/>
      <c r="L643" s="166"/>
      <c r="M643" s="167"/>
      <c r="N643" s="52">
        <f t="shared" si="94"/>
        <v>0</v>
      </c>
      <c r="O643" s="53"/>
      <c r="P643" s="54"/>
      <c r="Q643" s="54"/>
      <c r="R643" s="54"/>
      <c r="S643" s="54"/>
      <c r="T643" s="58"/>
      <c r="U643" s="183">
        <f t="shared" si="95"/>
        <v>2.4074074074074071E-2</v>
      </c>
      <c r="V643" s="168"/>
      <c r="W643" s="59" t="str">
        <f t="shared" si="96"/>
        <v>0</v>
      </c>
      <c r="X643" s="575"/>
      <c r="Y643" s="60">
        <f t="shared" si="97"/>
        <v>0</v>
      </c>
    </row>
    <row r="644" spans="2:25" ht="18.75" customHeight="1">
      <c r="B644" s="569"/>
      <c r="C644" s="572"/>
      <c r="D644" s="39">
        <v>9</v>
      </c>
      <c r="E644" s="39" t="s">
        <v>1055</v>
      </c>
      <c r="F644" s="170">
        <v>45</v>
      </c>
      <c r="G644" s="181">
        <f t="shared" si="91"/>
        <v>9</v>
      </c>
      <c r="H644" s="182">
        <f t="shared" si="92"/>
        <v>25</v>
      </c>
      <c r="I644" s="182">
        <f t="shared" si="93"/>
        <v>8.3333333333333332E-3</v>
      </c>
      <c r="J644" s="170"/>
      <c r="K644" s="166"/>
      <c r="L644" s="166"/>
      <c r="M644" s="167"/>
      <c r="N644" s="52">
        <f t="shared" si="94"/>
        <v>0</v>
      </c>
      <c r="O644" s="53"/>
      <c r="P644" s="54"/>
      <c r="Q644" s="54"/>
      <c r="R644" s="54"/>
      <c r="S644" s="54"/>
      <c r="T644" s="58"/>
      <c r="U644" s="183">
        <f t="shared" si="95"/>
        <v>1.6666666666666666E-2</v>
      </c>
      <c r="V644" s="168"/>
      <c r="W644" s="59" t="str">
        <f t="shared" si="96"/>
        <v>0</v>
      </c>
      <c r="X644" s="575"/>
      <c r="Y644" s="60">
        <f t="shared" si="97"/>
        <v>0</v>
      </c>
    </row>
    <row r="645" spans="2:25" ht="18.75" customHeight="1">
      <c r="B645" s="569"/>
      <c r="C645" s="572"/>
      <c r="D645" s="39">
        <v>10</v>
      </c>
      <c r="E645" s="39" t="s">
        <v>9324</v>
      </c>
      <c r="F645" s="170">
        <v>100</v>
      </c>
      <c r="G645" s="181">
        <f t="shared" si="91"/>
        <v>20</v>
      </c>
      <c r="H645" s="182">
        <f t="shared" si="92"/>
        <v>55.555555555555557</v>
      </c>
      <c r="I645" s="182">
        <f t="shared" si="93"/>
        <v>1.8518518518518517E-2</v>
      </c>
      <c r="J645" s="170"/>
      <c r="K645" s="166"/>
      <c r="L645" s="166"/>
      <c r="M645" s="167"/>
      <c r="N645" s="52">
        <f t="shared" si="94"/>
        <v>0</v>
      </c>
      <c r="O645" s="53"/>
      <c r="P645" s="54"/>
      <c r="Q645" s="54"/>
      <c r="R645" s="54"/>
      <c r="S645" s="54"/>
      <c r="T645" s="58"/>
      <c r="U645" s="183">
        <f t="shared" si="95"/>
        <v>3.7037037037037035E-2</v>
      </c>
      <c r="V645" s="168"/>
      <c r="W645" s="59" t="str">
        <f t="shared" si="96"/>
        <v>0</v>
      </c>
      <c r="X645" s="575"/>
      <c r="Y645" s="60">
        <f t="shared" si="97"/>
        <v>0</v>
      </c>
    </row>
    <row r="646" spans="2:25" ht="18.75" customHeight="1">
      <c r="B646" s="569"/>
      <c r="C646" s="572"/>
      <c r="D646" s="39">
        <v>11</v>
      </c>
      <c r="E646" s="39" t="s">
        <v>8773</v>
      </c>
      <c r="F646" s="170">
        <v>120</v>
      </c>
      <c r="G646" s="181">
        <f t="shared" si="91"/>
        <v>24</v>
      </c>
      <c r="H646" s="182">
        <f t="shared" si="92"/>
        <v>66.666666666666671</v>
      </c>
      <c r="I646" s="182">
        <f t="shared" si="93"/>
        <v>2.2222222222222223E-2</v>
      </c>
      <c r="J646" s="170"/>
      <c r="K646" s="166"/>
      <c r="L646" s="166"/>
      <c r="M646" s="167"/>
      <c r="N646" s="52">
        <f t="shared" si="94"/>
        <v>0</v>
      </c>
      <c r="O646" s="53"/>
      <c r="P646" s="54"/>
      <c r="Q646" s="54"/>
      <c r="R646" s="54"/>
      <c r="S646" s="54"/>
      <c r="T646" s="58"/>
      <c r="U646" s="183">
        <f t="shared" si="95"/>
        <v>4.4444444444444446E-2</v>
      </c>
      <c r="V646" s="168"/>
      <c r="W646" s="59" t="str">
        <f t="shared" si="96"/>
        <v>0</v>
      </c>
      <c r="X646" s="575"/>
      <c r="Y646" s="60">
        <f t="shared" si="97"/>
        <v>0</v>
      </c>
    </row>
    <row r="647" spans="2:25" ht="18.75" customHeight="1">
      <c r="B647" s="569"/>
      <c r="C647" s="572"/>
      <c r="D647" s="39">
        <v>12</v>
      </c>
      <c r="E647" s="39" t="s">
        <v>8925</v>
      </c>
      <c r="F647" s="170">
        <v>198</v>
      </c>
      <c r="G647" s="181">
        <f t="shared" si="91"/>
        <v>39.6</v>
      </c>
      <c r="H647" s="182">
        <f t="shared" si="92"/>
        <v>110</v>
      </c>
      <c r="I647" s="182">
        <f t="shared" si="93"/>
        <v>3.6666666666666667E-2</v>
      </c>
      <c r="J647" s="170"/>
      <c r="K647" s="166"/>
      <c r="L647" s="166"/>
      <c r="M647" s="167"/>
      <c r="N647" s="52">
        <f t="shared" si="94"/>
        <v>0</v>
      </c>
      <c r="O647" s="53"/>
      <c r="P647" s="54"/>
      <c r="Q647" s="54"/>
      <c r="R647" s="54"/>
      <c r="S647" s="54"/>
      <c r="T647" s="58"/>
      <c r="U647" s="183">
        <f t="shared" si="95"/>
        <v>7.3333333333333334E-2</v>
      </c>
      <c r="V647" s="168"/>
      <c r="W647" s="59" t="str">
        <f t="shared" si="96"/>
        <v>0</v>
      </c>
      <c r="X647" s="575"/>
      <c r="Y647" s="60">
        <f t="shared" si="97"/>
        <v>0</v>
      </c>
    </row>
    <row r="648" spans="2:25" ht="18.75" customHeight="1">
      <c r="B648" s="569"/>
      <c r="C648" s="572"/>
      <c r="D648" s="39">
        <v>13</v>
      </c>
      <c r="E648" s="39" t="s">
        <v>8995</v>
      </c>
      <c r="F648" s="170">
        <v>140</v>
      </c>
      <c r="G648" s="181">
        <f t="shared" si="91"/>
        <v>28</v>
      </c>
      <c r="H648" s="182">
        <f t="shared" si="92"/>
        <v>77.777777777777771</v>
      </c>
      <c r="I648" s="182">
        <f t="shared" si="93"/>
        <v>2.5925925925925925E-2</v>
      </c>
      <c r="J648" s="170"/>
      <c r="K648" s="166"/>
      <c r="L648" s="166"/>
      <c r="M648" s="167"/>
      <c r="N648" s="52">
        <f t="shared" si="94"/>
        <v>0</v>
      </c>
      <c r="O648" s="53"/>
      <c r="P648" s="54"/>
      <c r="Q648" s="54"/>
      <c r="R648" s="54"/>
      <c r="S648" s="54"/>
      <c r="T648" s="58"/>
      <c r="U648" s="183">
        <f t="shared" si="95"/>
        <v>5.185185185185185E-2</v>
      </c>
      <c r="V648" s="168"/>
      <c r="W648" s="59" t="str">
        <f t="shared" si="96"/>
        <v>0</v>
      </c>
      <c r="X648" s="575"/>
      <c r="Y648" s="60">
        <f t="shared" si="97"/>
        <v>0</v>
      </c>
    </row>
    <row r="649" spans="2:25" ht="18.75" customHeight="1">
      <c r="B649" s="569"/>
      <c r="C649" s="572"/>
      <c r="D649" s="39">
        <v>14</v>
      </c>
      <c r="E649" s="39" t="s">
        <v>9325</v>
      </c>
      <c r="F649" s="170">
        <v>300</v>
      </c>
      <c r="G649" s="181">
        <f t="shared" si="91"/>
        <v>60</v>
      </c>
      <c r="H649" s="182">
        <f t="shared" si="92"/>
        <v>166.66666666666666</v>
      </c>
      <c r="I649" s="182">
        <f t="shared" si="93"/>
        <v>5.5555555555555552E-2</v>
      </c>
      <c r="J649" s="170"/>
      <c r="K649" s="166"/>
      <c r="L649" s="166"/>
      <c r="M649" s="167"/>
      <c r="N649" s="52">
        <f t="shared" si="94"/>
        <v>0</v>
      </c>
      <c r="O649" s="53"/>
      <c r="P649" s="54"/>
      <c r="Q649" s="54"/>
      <c r="R649" s="54"/>
      <c r="S649" s="54"/>
      <c r="T649" s="58"/>
      <c r="U649" s="183">
        <f t="shared" si="95"/>
        <v>0.1111111111111111</v>
      </c>
      <c r="V649" s="168"/>
      <c r="W649" s="59" t="str">
        <f t="shared" si="96"/>
        <v>0</v>
      </c>
      <c r="X649" s="575"/>
      <c r="Y649" s="60">
        <f t="shared" si="97"/>
        <v>0</v>
      </c>
    </row>
    <row r="650" spans="2:25" ht="18.75" customHeight="1">
      <c r="B650" s="569"/>
      <c r="C650" s="572"/>
      <c r="D650" s="39">
        <v>15</v>
      </c>
      <c r="E650" s="39" t="s">
        <v>9326</v>
      </c>
      <c r="F650" s="170">
        <v>390</v>
      </c>
      <c r="G650" s="181">
        <f t="shared" si="91"/>
        <v>78</v>
      </c>
      <c r="H650" s="182">
        <f t="shared" si="92"/>
        <v>216.66666666666666</v>
      </c>
      <c r="I650" s="182">
        <f t="shared" si="93"/>
        <v>7.2222222222222215E-2</v>
      </c>
      <c r="J650" s="170"/>
      <c r="K650" s="166"/>
      <c r="L650" s="166"/>
      <c r="M650" s="167"/>
      <c r="N650" s="52">
        <f t="shared" si="94"/>
        <v>0</v>
      </c>
      <c r="O650" s="53"/>
      <c r="P650" s="54"/>
      <c r="Q650" s="54"/>
      <c r="R650" s="54"/>
      <c r="S650" s="54"/>
      <c r="T650" s="58"/>
      <c r="U650" s="183">
        <f t="shared" si="95"/>
        <v>0.14444444444444443</v>
      </c>
      <c r="V650" s="168"/>
      <c r="W650" s="59" t="str">
        <f t="shared" si="96"/>
        <v>0</v>
      </c>
      <c r="X650" s="575"/>
      <c r="Y650" s="60">
        <f t="shared" si="97"/>
        <v>0</v>
      </c>
    </row>
    <row r="651" spans="2:25" ht="18.75" customHeight="1">
      <c r="B651" s="569"/>
      <c r="C651" s="572"/>
      <c r="D651" s="39">
        <v>16</v>
      </c>
      <c r="E651" s="39" t="s">
        <v>9327</v>
      </c>
      <c r="F651" s="170">
        <v>330</v>
      </c>
      <c r="G651" s="181">
        <f t="shared" si="91"/>
        <v>66</v>
      </c>
      <c r="H651" s="182">
        <f t="shared" si="92"/>
        <v>183.33333333333334</v>
      </c>
      <c r="I651" s="182">
        <f t="shared" si="93"/>
        <v>6.1111111111111116E-2</v>
      </c>
      <c r="J651" s="170"/>
      <c r="K651" s="166"/>
      <c r="L651" s="166"/>
      <c r="M651" s="167"/>
      <c r="N651" s="52">
        <f t="shared" si="94"/>
        <v>0</v>
      </c>
      <c r="O651" s="53"/>
      <c r="P651" s="54"/>
      <c r="Q651" s="54"/>
      <c r="R651" s="54"/>
      <c r="S651" s="54"/>
      <c r="T651" s="58"/>
      <c r="U651" s="183">
        <f t="shared" si="95"/>
        <v>0.12222222222222223</v>
      </c>
      <c r="V651" s="168"/>
      <c r="W651" s="59" t="str">
        <f t="shared" si="96"/>
        <v>0</v>
      </c>
      <c r="X651" s="575"/>
      <c r="Y651" s="60">
        <f t="shared" si="97"/>
        <v>0</v>
      </c>
    </row>
    <row r="652" spans="2:25" ht="18.75" customHeight="1">
      <c r="B652" s="569"/>
      <c r="C652" s="572"/>
      <c r="D652" s="39">
        <v>17</v>
      </c>
      <c r="E652" s="39" t="s">
        <v>9328</v>
      </c>
      <c r="F652" s="170">
        <v>186</v>
      </c>
      <c r="G652" s="181">
        <f t="shared" si="91"/>
        <v>37.200000000000003</v>
      </c>
      <c r="H652" s="182">
        <f t="shared" si="92"/>
        <v>103.33333333333333</v>
      </c>
      <c r="I652" s="182">
        <f t="shared" si="93"/>
        <v>3.4444444444444444E-2</v>
      </c>
      <c r="J652" s="170"/>
      <c r="K652" s="166"/>
      <c r="L652" s="166"/>
      <c r="M652" s="167"/>
      <c r="N652" s="52">
        <f t="shared" si="94"/>
        <v>0</v>
      </c>
      <c r="O652" s="53"/>
      <c r="P652" s="54"/>
      <c r="Q652" s="54"/>
      <c r="R652" s="54"/>
      <c r="S652" s="54"/>
      <c r="T652" s="58"/>
      <c r="U652" s="183">
        <f t="shared" si="95"/>
        <v>6.8888888888888888E-2</v>
      </c>
      <c r="V652" s="168"/>
      <c r="W652" s="59" t="str">
        <f t="shared" si="96"/>
        <v>0</v>
      </c>
      <c r="X652" s="575"/>
      <c r="Y652" s="60">
        <f t="shared" si="97"/>
        <v>0</v>
      </c>
    </row>
    <row r="653" spans="2:25" ht="18.75" customHeight="1">
      <c r="B653" s="569"/>
      <c r="C653" s="572"/>
      <c r="D653" s="39">
        <v>18</v>
      </c>
      <c r="E653" s="39" t="s">
        <v>9329</v>
      </c>
      <c r="F653" s="170">
        <v>563</v>
      </c>
      <c r="G653" s="181">
        <f t="shared" si="91"/>
        <v>112.6</v>
      </c>
      <c r="H653" s="182">
        <f t="shared" si="92"/>
        <v>312.77777777777777</v>
      </c>
      <c r="I653" s="182">
        <f t="shared" si="93"/>
        <v>0.10425925925925926</v>
      </c>
      <c r="J653" s="170"/>
      <c r="K653" s="166"/>
      <c r="L653" s="166"/>
      <c r="M653" s="167"/>
      <c r="N653" s="52">
        <f t="shared" si="94"/>
        <v>0</v>
      </c>
      <c r="O653" s="53"/>
      <c r="P653" s="54"/>
      <c r="Q653" s="54"/>
      <c r="R653" s="54"/>
      <c r="S653" s="54"/>
      <c r="T653" s="58"/>
      <c r="U653" s="183">
        <f t="shared" si="95"/>
        <v>0.20851851851851852</v>
      </c>
      <c r="V653" s="168"/>
      <c r="W653" s="59" t="str">
        <f t="shared" si="96"/>
        <v>0</v>
      </c>
      <c r="X653" s="575"/>
      <c r="Y653" s="60">
        <f t="shared" si="97"/>
        <v>0</v>
      </c>
    </row>
    <row r="654" spans="2:25" ht="18.75" customHeight="1">
      <c r="B654" s="569"/>
      <c r="C654" s="572"/>
      <c r="D654" s="39">
        <v>19</v>
      </c>
      <c r="E654" s="39" t="s">
        <v>9330</v>
      </c>
      <c r="F654" s="170">
        <v>407</v>
      </c>
      <c r="G654" s="181">
        <f t="shared" si="91"/>
        <v>81.400000000000006</v>
      </c>
      <c r="H654" s="182">
        <f t="shared" si="92"/>
        <v>226.11111111111111</v>
      </c>
      <c r="I654" s="182">
        <f t="shared" si="93"/>
        <v>7.5370370370370365E-2</v>
      </c>
      <c r="J654" s="170"/>
      <c r="K654" s="166"/>
      <c r="L654" s="166"/>
      <c r="M654" s="167"/>
      <c r="N654" s="52">
        <f t="shared" si="94"/>
        <v>0</v>
      </c>
      <c r="O654" s="53"/>
      <c r="P654" s="54"/>
      <c r="Q654" s="54"/>
      <c r="R654" s="54"/>
      <c r="S654" s="54"/>
      <c r="T654" s="58"/>
      <c r="U654" s="183">
        <f t="shared" si="95"/>
        <v>0.15074074074074073</v>
      </c>
      <c r="V654" s="168"/>
      <c r="W654" s="59" t="str">
        <f t="shared" si="96"/>
        <v>0</v>
      </c>
      <c r="X654" s="575"/>
      <c r="Y654" s="60">
        <f t="shared" si="97"/>
        <v>0</v>
      </c>
    </row>
    <row r="655" spans="2:25" ht="18.75" customHeight="1">
      <c r="B655" s="569"/>
      <c r="C655" s="572"/>
      <c r="D655" s="39">
        <v>20</v>
      </c>
      <c r="E655" s="39" t="s">
        <v>7089</v>
      </c>
      <c r="F655" s="170">
        <v>549</v>
      </c>
      <c r="G655" s="181">
        <f t="shared" si="91"/>
        <v>109.8</v>
      </c>
      <c r="H655" s="182">
        <f t="shared" si="92"/>
        <v>305</v>
      </c>
      <c r="I655" s="182">
        <f t="shared" si="93"/>
        <v>0.10166666666666667</v>
      </c>
      <c r="J655" s="170"/>
      <c r="K655" s="166"/>
      <c r="L655" s="166"/>
      <c r="M655" s="167"/>
      <c r="N655" s="52">
        <f t="shared" si="94"/>
        <v>0</v>
      </c>
      <c r="O655" s="53"/>
      <c r="P655" s="54"/>
      <c r="Q655" s="54"/>
      <c r="R655" s="54"/>
      <c r="S655" s="54"/>
      <c r="T655" s="58"/>
      <c r="U655" s="183">
        <f t="shared" si="95"/>
        <v>0.20333333333333334</v>
      </c>
      <c r="V655" s="168"/>
      <c r="W655" s="59" t="str">
        <f t="shared" si="96"/>
        <v>0</v>
      </c>
      <c r="X655" s="575"/>
      <c r="Y655" s="60">
        <f t="shared" si="97"/>
        <v>0</v>
      </c>
    </row>
    <row r="656" spans="2:25" ht="18.75" customHeight="1">
      <c r="B656" s="569"/>
      <c r="C656" s="572"/>
      <c r="D656" s="39">
        <v>21</v>
      </c>
      <c r="E656" s="39" t="s">
        <v>9331</v>
      </c>
      <c r="F656" s="170">
        <v>290</v>
      </c>
      <c r="G656" s="181">
        <f t="shared" si="91"/>
        <v>58</v>
      </c>
      <c r="H656" s="182">
        <f t="shared" si="92"/>
        <v>161.11111111111111</v>
      </c>
      <c r="I656" s="182">
        <f t="shared" si="93"/>
        <v>5.3703703703703705E-2</v>
      </c>
      <c r="J656" s="170"/>
      <c r="K656" s="166"/>
      <c r="L656" s="166"/>
      <c r="M656" s="167"/>
      <c r="N656" s="52">
        <f t="shared" si="94"/>
        <v>0</v>
      </c>
      <c r="O656" s="53"/>
      <c r="P656" s="54"/>
      <c r="Q656" s="54"/>
      <c r="R656" s="54"/>
      <c r="S656" s="54"/>
      <c r="T656" s="58"/>
      <c r="U656" s="183">
        <f t="shared" si="95"/>
        <v>0.10740740740740741</v>
      </c>
      <c r="V656" s="168"/>
      <c r="W656" s="59" t="str">
        <f t="shared" si="96"/>
        <v>0</v>
      </c>
      <c r="X656" s="575"/>
      <c r="Y656" s="60">
        <f t="shared" si="97"/>
        <v>0</v>
      </c>
    </row>
    <row r="657" spans="2:25" ht="18.75" customHeight="1">
      <c r="B657" s="569"/>
      <c r="C657" s="572"/>
      <c r="D657" s="39">
        <v>22</v>
      </c>
      <c r="E657" s="39" t="s">
        <v>9332</v>
      </c>
      <c r="F657" s="170">
        <v>350</v>
      </c>
      <c r="G657" s="181">
        <f t="shared" si="91"/>
        <v>70</v>
      </c>
      <c r="H657" s="182">
        <f t="shared" si="92"/>
        <v>194.44444444444443</v>
      </c>
      <c r="I657" s="182">
        <f t="shared" si="93"/>
        <v>6.4814814814814811E-2</v>
      </c>
      <c r="J657" s="170"/>
      <c r="K657" s="166"/>
      <c r="L657" s="166"/>
      <c r="M657" s="167"/>
      <c r="N657" s="52">
        <f t="shared" si="94"/>
        <v>0</v>
      </c>
      <c r="O657" s="53"/>
      <c r="P657" s="54"/>
      <c r="Q657" s="54"/>
      <c r="R657" s="54"/>
      <c r="S657" s="54"/>
      <c r="T657" s="58"/>
      <c r="U657" s="183">
        <f t="shared" si="95"/>
        <v>0.12962962962962962</v>
      </c>
      <c r="V657" s="168"/>
      <c r="W657" s="59" t="str">
        <f t="shared" si="96"/>
        <v>0</v>
      </c>
      <c r="X657" s="575"/>
      <c r="Y657" s="60">
        <f t="shared" si="97"/>
        <v>0</v>
      </c>
    </row>
    <row r="658" spans="2:25" ht="18.75" customHeight="1">
      <c r="B658" s="569"/>
      <c r="C658" s="572"/>
      <c r="D658" s="39">
        <v>23</v>
      </c>
      <c r="E658" s="39" t="s">
        <v>9333</v>
      </c>
      <c r="F658" s="170">
        <v>190</v>
      </c>
      <c r="G658" s="181">
        <f t="shared" si="91"/>
        <v>38</v>
      </c>
      <c r="H658" s="182">
        <f t="shared" si="92"/>
        <v>105.55555555555556</v>
      </c>
      <c r="I658" s="182">
        <f t="shared" si="93"/>
        <v>3.5185185185185187E-2</v>
      </c>
      <c r="J658" s="170"/>
      <c r="K658" s="166"/>
      <c r="L658" s="166"/>
      <c r="M658" s="167"/>
      <c r="N658" s="52">
        <f t="shared" si="94"/>
        <v>0</v>
      </c>
      <c r="O658" s="53"/>
      <c r="P658" s="54"/>
      <c r="Q658" s="54"/>
      <c r="R658" s="54"/>
      <c r="S658" s="54"/>
      <c r="T658" s="58"/>
      <c r="U658" s="183">
        <f t="shared" si="95"/>
        <v>7.0370370370370375E-2</v>
      </c>
      <c r="V658" s="168"/>
      <c r="W658" s="59" t="str">
        <f t="shared" si="96"/>
        <v>0</v>
      </c>
      <c r="X658" s="575"/>
      <c r="Y658" s="60">
        <f t="shared" si="97"/>
        <v>0</v>
      </c>
    </row>
    <row r="659" spans="2:25" ht="18.75" customHeight="1">
      <c r="B659" s="569"/>
      <c r="C659" s="572"/>
      <c r="D659" s="39">
        <v>24</v>
      </c>
      <c r="E659" s="39" t="s">
        <v>161</v>
      </c>
      <c r="F659" s="170">
        <v>155</v>
      </c>
      <c r="G659" s="181">
        <f t="shared" si="91"/>
        <v>31</v>
      </c>
      <c r="H659" s="182">
        <f t="shared" si="92"/>
        <v>86.111111111111114</v>
      </c>
      <c r="I659" s="182">
        <f t="shared" si="93"/>
        <v>2.8703703703703703E-2</v>
      </c>
      <c r="J659" s="170"/>
      <c r="K659" s="166"/>
      <c r="L659" s="166"/>
      <c r="M659" s="167"/>
      <c r="N659" s="52">
        <f t="shared" si="94"/>
        <v>0</v>
      </c>
      <c r="O659" s="53"/>
      <c r="P659" s="54"/>
      <c r="Q659" s="54"/>
      <c r="R659" s="54"/>
      <c r="S659" s="54"/>
      <c r="T659" s="58"/>
      <c r="U659" s="183">
        <f t="shared" si="95"/>
        <v>5.7407407407407407E-2</v>
      </c>
      <c r="V659" s="168"/>
      <c r="W659" s="59" t="str">
        <f t="shared" si="96"/>
        <v>0</v>
      </c>
      <c r="X659" s="575"/>
      <c r="Y659" s="60">
        <f t="shared" si="97"/>
        <v>0</v>
      </c>
    </row>
    <row r="660" spans="2:25" ht="18.75" customHeight="1">
      <c r="B660" s="569"/>
      <c r="C660" s="572"/>
      <c r="D660" s="39"/>
      <c r="E660" s="39"/>
      <c r="F660" s="170"/>
      <c r="G660" s="181">
        <f t="shared" si="91"/>
        <v>0</v>
      </c>
      <c r="H660" s="182">
        <f t="shared" si="92"/>
        <v>0</v>
      </c>
      <c r="I660" s="182">
        <f t="shared" si="93"/>
        <v>0</v>
      </c>
      <c r="J660" s="170"/>
      <c r="K660" s="166"/>
      <c r="L660" s="166"/>
      <c r="M660" s="167"/>
      <c r="N660" s="52">
        <f t="shared" si="94"/>
        <v>0</v>
      </c>
      <c r="O660" s="53"/>
      <c r="P660" s="54"/>
      <c r="Q660" s="54"/>
      <c r="R660" s="54"/>
      <c r="S660" s="54"/>
      <c r="T660" s="58"/>
      <c r="U660" s="183">
        <f t="shared" si="95"/>
        <v>0</v>
      </c>
      <c r="V660" s="168"/>
      <c r="W660" s="59" t="str">
        <f t="shared" si="96"/>
        <v>0</v>
      </c>
      <c r="X660" s="575"/>
      <c r="Y660" s="60">
        <f t="shared" si="97"/>
        <v>0</v>
      </c>
    </row>
    <row r="661" spans="2:25" ht="18.75" customHeight="1">
      <c r="B661" s="570"/>
      <c r="C661" s="573"/>
      <c r="D661" s="39"/>
      <c r="E661" s="39"/>
      <c r="F661" s="170"/>
      <c r="G661" s="181">
        <f t="shared" si="91"/>
        <v>0</v>
      </c>
      <c r="H661" s="182">
        <f>F661/$H$15</f>
        <v>0</v>
      </c>
      <c r="I661" s="182">
        <f>H661/$I$15</f>
        <v>0</v>
      </c>
      <c r="J661" s="170"/>
      <c r="K661" s="166"/>
      <c r="L661" s="166"/>
      <c r="M661" s="171"/>
      <c r="N661" s="52">
        <f t="shared" si="94"/>
        <v>0</v>
      </c>
      <c r="O661" s="40"/>
      <c r="P661" s="40"/>
      <c r="Q661" s="40"/>
      <c r="R661" s="40"/>
      <c r="S661" s="40"/>
      <c r="T661" s="58"/>
      <c r="U661" s="183">
        <f>H661/$U$15</f>
        <v>0</v>
      </c>
      <c r="V661" s="168"/>
      <c r="W661" s="59" t="str">
        <f>IF(V661&lt;1,"0",IF(V661&lt;5,"2",IF(V661&gt;=5,"6")))</f>
        <v>0</v>
      </c>
      <c r="X661" s="576"/>
      <c r="Y661" s="60">
        <f t="shared" si="97"/>
        <v>0</v>
      </c>
    </row>
    <row r="662" spans="2:25">
      <c r="B662" s="41"/>
      <c r="C662" s="172" t="s">
        <v>111</v>
      </c>
      <c r="D662" s="154"/>
      <c r="E662" s="173">
        <f>COUNTA(E609:E661)</f>
        <v>50</v>
      </c>
      <c r="F662" s="173">
        <f>SUM(F609:F661)</f>
        <v>13275</v>
      </c>
      <c r="G662" s="173">
        <f>SUM(G609:G661)</f>
        <v>2655</v>
      </c>
      <c r="H662" s="173">
        <f>SUM(H609:H661)</f>
        <v>7375.0000000000009</v>
      </c>
      <c r="I662" s="173">
        <f>SUM(I609:I661)</f>
        <v>2.4583333333333335</v>
      </c>
      <c r="J662" s="173">
        <f>COUNTA(J609:J661)</f>
        <v>4</v>
      </c>
      <c r="K662" s="173">
        <f>COUNTA(K609:K661)</f>
        <v>2</v>
      </c>
      <c r="L662" s="173">
        <f>COUNTA(L609:L661)</f>
        <v>0</v>
      </c>
      <c r="M662" s="173">
        <f>SUM(M609:M661)</f>
        <v>7375.0000000000009</v>
      </c>
      <c r="N662" s="173">
        <f>SUM(N609:N661)</f>
        <v>147.50000000000003</v>
      </c>
      <c r="O662" s="174"/>
      <c r="P662" s="175">
        <f>COUNTIF(P609:P661, "YES")</f>
        <v>0</v>
      </c>
      <c r="Q662" s="174"/>
      <c r="R662" s="174"/>
      <c r="S662" s="174"/>
      <c r="T662" s="174"/>
      <c r="U662" s="173">
        <f>SUM(U609:U661)</f>
        <v>4.916666666666667</v>
      </c>
      <c r="V662" s="173">
        <f>SUM(V609:V661)</f>
        <v>4.9166666666666661</v>
      </c>
      <c r="W662" s="173">
        <f t="array" ref="W662">SUM(ABS(W609:W661))</f>
        <v>4</v>
      </c>
      <c r="X662" s="175" t="str">
        <f>IF(X609&lt;0.2, "0", IF(X609&lt;=2, "2", IF(X609&gt;2, ROUND(X609,0))))</f>
        <v>2</v>
      </c>
      <c r="Y662" s="173">
        <f>SUM(Y609:Y661)</f>
        <v>2</v>
      </c>
    </row>
    <row r="663" spans="2:25" ht="18.75" customHeight="1">
      <c r="B663" s="568">
        <v>14</v>
      </c>
      <c r="C663" s="571" t="s">
        <v>1016</v>
      </c>
      <c r="D663" s="39">
        <v>1</v>
      </c>
      <c r="E663" s="39" t="s">
        <v>1016</v>
      </c>
      <c r="F663" s="170">
        <v>3000</v>
      </c>
      <c r="G663" s="181">
        <f t="shared" ref="G663:G726" si="98">F663/$G$15</f>
        <v>600</v>
      </c>
      <c r="H663" s="182">
        <f t="shared" ref="H663:H706" si="99">F663/$H$15</f>
        <v>1666.6666666666665</v>
      </c>
      <c r="I663" s="182">
        <f t="shared" ref="I663:I706" si="100">H663/$I$15</f>
        <v>0.55555555555555547</v>
      </c>
      <c r="J663" s="170" t="s">
        <v>9334</v>
      </c>
      <c r="K663" s="166" t="s">
        <v>9334</v>
      </c>
      <c r="L663" s="166"/>
      <c r="M663" s="167">
        <f>SUM(H663:H666)</f>
        <v>2473.333333333333</v>
      </c>
      <c r="N663" s="52">
        <f t="shared" ref="N663:N707" si="101">M663/$N$15</f>
        <v>49.466666666666661</v>
      </c>
      <c r="O663" s="53" t="s">
        <v>9335</v>
      </c>
      <c r="P663" s="54" t="s">
        <v>178</v>
      </c>
      <c r="Q663" s="54" t="s">
        <v>8780</v>
      </c>
      <c r="R663" s="54" t="s">
        <v>8781</v>
      </c>
      <c r="S663" s="54"/>
      <c r="T663" s="58"/>
      <c r="U663" s="183">
        <f t="shared" ref="U663:U706" si="102">H663/$U$15</f>
        <v>1.1111111111111109</v>
      </c>
      <c r="V663" s="168">
        <f>SUM(U663:U666)</f>
        <v>1.6488888888888886</v>
      </c>
      <c r="W663" s="59" t="str">
        <f t="shared" ref="W663:W706" si="103">IF(V663&lt;1,"0",IF(V663&lt;5,"2",IF(V663&gt;=5,"6")))</f>
        <v>2</v>
      </c>
      <c r="X663" s="574">
        <f>K708/$X$15</f>
        <v>1.3333333333333333</v>
      </c>
      <c r="Y663" s="60">
        <f t="shared" ref="Y663:Y707" si="104">W663/2</f>
        <v>1</v>
      </c>
    </row>
    <row r="664" spans="2:25" ht="18.75" customHeight="1">
      <c r="B664" s="569"/>
      <c r="C664" s="572"/>
      <c r="D664" s="39">
        <v>2</v>
      </c>
      <c r="E664" s="39" t="s">
        <v>4223</v>
      </c>
      <c r="F664" s="170">
        <v>212</v>
      </c>
      <c r="G664" s="181">
        <f t="shared" si="98"/>
        <v>42.4</v>
      </c>
      <c r="H664" s="182">
        <f t="shared" si="99"/>
        <v>117.77777777777777</v>
      </c>
      <c r="I664" s="182">
        <f t="shared" si="100"/>
        <v>3.9259259259259258E-2</v>
      </c>
      <c r="J664" s="170"/>
      <c r="K664" s="166"/>
      <c r="L664" s="166"/>
      <c r="M664" s="167"/>
      <c r="N664" s="52">
        <f t="shared" si="101"/>
        <v>0</v>
      </c>
      <c r="O664" s="53"/>
      <c r="P664" s="54"/>
      <c r="Q664" s="54"/>
      <c r="R664" s="54"/>
      <c r="S664" s="54"/>
      <c r="T664" s="58"/>
      <c r="U664" s="183">
        <f t="shared" si="102"/>
        <v>7.8518518518518515E-2</v>
      </c>
      <c r="V664" s="168"/>
      <c r="W664" s="59" t="str">
        <f t="shared" si="103"/>
        <v>0</v>
      </c>
      <c r="X664" s="575"/>
      <c r="Y664" s="60">
        <f t="shared" si="104"/>
        <v>0</v>
      </c>
    </row>
    <row r="665" spans="2:25" ht="18.75" customHeight="1">
      <c r="B665" s="569"/>
      <c r="C665" s="572"/>
      <c r="D665" s="39">
        <v>3</v>
      </c>
      <c r="E665" s="39" t="s">
        <v>9265</v>
      </c>
      <c r="F665" s="170">
        <v>240</v>
      </c>
      <c r="G665" s="181">
        <f t="shared" si="98"/>
        <v>48</v>
      </c>
      <c r="H665" s="182">
        <f t="shared" si="99"/>
        <v>133.33333333333334</v>
      </c>
      <c r="I665" s="182">
        <f t="shared" si="100"/>
        <v>4.4444444444444446E-2</v>
      </c>
      <c r="J665" s="170"/>
      <c r="K665" s="166"/>
      <c r="L665" s="166"/>
      <c r="M665" s="167"/>
      <c r="N665" s="52">
        <f t="shared" si="101"/>
        <v>0</v>
      </c>
      <c r="O665" s="53"/>
      <c r="P665" s="54"/>
      <c r="Q665" s="54"/>
      <c r="R665" s="54"/>
      <c r="S665" s="54"/>
      <c r="T665" s="58"/>
      <c r="U665" s="183">
        <f t="shared" si="102"/>
        <v>8.8888888888888892E-2</v>
      </c>
      <c r="V665" s="168"/>
      <c r="W665" s="59" t="str">
        <f t="shared" si="103"/>
        <v>0</v>
      </c>
      <c r="X665" s="575"/>
      <c r="Y665" s="60">
        <f t="shared" si="104"/>
        <v>0</v>
      </c>
    </row>
    <row r="666" spans="2:25" ht="18.75" customHeight="1">
      <c r="B666" s="569"/>
      <c r="C666" s="572"/>
      <c r="D666" s="39">
        <v>4</v>
      </c>
      <c r="E666" s="39" t="s">
        <v>9336</v>
      </c>
      <c r="F666" s="170">
        <v>1000</v>
      </c>
      <c r="G666" s="181">
        <f t="shared" si="98"/>
        <v>200</v>
      </c>
      <c r="H666" s="182">
        <f t="shared" si="99"/>
        <v>555.55555555555554</v>
      </c>
      <c r="I666" s="182">
        <f t="shared" si="100"/>
        <v>0.18518518518518517</v>
      </c>
      <c r="J666" s="170"/>
      <c r="K666" s="166"/>
      <c r="L666" s="166"/>
      <c r="M666" s="167"/>
      <c r="N666" s="52">
        <f t="shared" si="101"/>
        <v>0</v>
      </c>
      <c r="O666" s="53"/>
      <c r="P666" s="54"/>
      <c r="Q666" s="54"/>
      <c r="R666" s="54"/>
      <c r="S666" s="54"/>
      <c r="T666" s="58"/>
      <c r="U666" s="183">
        <f t="shared" si="102"/>
        <v>0.37037037037037035</v>
      </c>
      <c r="V666" s="168"/>
      <c r="W666" s="59" t="str">
        <f t="shared" si="103"/>
        <v>0</v>
      </c>
      <c r="X666" s="575"/>
      <c r="Y666" s="60">
        <f t="shared" si="104"/>
        <v>0</v>
      </c>
    </row>
    <row r="667" spans="2:25" ht="18.75" customHeight="1">
      <c r="B667" s="569"/>
      <c r="C667" s="572"/>
      <c r="D667" s="39"/>
      <c r="E667" s="39"/>
      <c r="F667" s="170"/>
      <c r="G667" s="181">
        <f t="shared" si="98"/>
        <v>0</v>
      </c>
      <c r="H667" s="182">
        <f t="shared" ref="H667" si="105">F667/$H$15</f>
        <v>0</v>
      </c>
      <c r="I667" s="182">
        <f t="shared" ref="I667" si="106">H667/$I$15</f>
        <v>0</v>
      </c>
      <c r="J667" s="170"/>
      <c r="K667" s="166"/>
      <c r="L667" s="166"/>
      <c r="M667" s="167"/>
      <c r="N667" s="52">
        <f t="shared" si="101"/>
        <v>0</v>
      </c>
      <c r="O667" s="53"/>
      <c r="P667" s="54"/>
      <c r="Q667" s="54"/>
      <c r="R667" s="54"/>
      <c r="S667" s="54"/>
      <c r="T667" s="58"/>
      <c r="U667" s="183">
        <f t="shared" ref="U667" si="107">H667/$U$15</f>
        <v>0</v>
      </c>
      <c r="V667" s="168"/>
      <c r="W667" s="59" t="str">
        <f t="shared" ref="W667" si="108">IF(V667&lt;1,"0",IF(V667&lt;5,"2",IF(V667&gt;=5,"6")))</f>
        <v>0</v>
      </c>
      <c r="X667" s="575"/>
      <c r="Y667" s="60">
        <f t="shared" ref="Y667" si="109">W667/2</f>
        <v>0</v>
      </c>
    </row>
    <row r="668" spans="2:25" ht="18.75" customHeight="1">
      <c r="B668" s="569"/>
      <c r="C668" s="572"/>
      <c r="D668" s="39">
        <v>5</v>
      </c>
      <c r="E668" s="39" t="s">
        <v>8839</v>
      </c>
      <c r="F668" s="170">
        <v>380</v>
      </c>
      <c r="G668" s="181">
        <f t="shared" si="98"/>
        <v>76</v>
      </c>
      <c r="H668" s="182">
        <f t="shared" si="99"/>
        <v>211.11111111111111</v>
      </c>
      <c r="I668" s="182">
        <f t="shared" si="100"/>
        <v>7.0370370370370375E-2</v>
      </c>
      <c r="J668" s="170"/>
      <c r="K668" s="186" t="s">
        <v>9337</v>
      </c>
      <c r="L668" s="166"/>
      <c r="M668" s="167">
        <f>SUM(H668:H681)</f>
        <v>2395.5555555555552</v>
      </c>
      <c r="N668" s="52">
        <f t="shared" si="101"/>
        <v>47.911111111111104</v>
      </c>
      <c r="O668" s="53">
        <v>10</v>
      </c>
      <c r="P668" s="339" t="s">
        <v>178</v>
      </c>
      <c r="Q668" s="54"/>
      <c r="R668" s="339" t="s">
        <v>2634</v>
      </c>
      <c r="S668" s="54"/>
      <c r="T668" s="58"/>
      <c r="U668" s="183">
        <f t="shared" si="102"/>
        <v>0.14074074074074075</v>
      </c>
      <c r="V668" s="168">
        <f>SUM(U668:U681)</f>
        <v>1.597037037037037</v>
      </c>
      <c r="W668" s="59" t="str">
        <f t="shared" si="103"/>
        <v>2</v>
      </c>
      <c r="X668" s="575"/>
      <c r="Y668" s="60">
        <f t="shared" si="104"/>
        <v>1</v>
      </c>
    </row>
    <row r="669" spans="2:25" ht="18.75" customHeight="1">
      <c r="B669" s="569"/>
      <c r="C669" s="572"/>
      <c r="D669" s="39">
        <v>6</v>
      </c>
      <c r="E669" s="39" t="s">
        <v>9338</v>
      </c>
      <c r="F669" s="170">
        <v>280</v>
      </c>
      <c r="G669" s="181">
        <f t="shared" si="98"/>
        <v>56</v>
      </c>
      <c r="H669" s="182">
        <f t="shared" si="99"/>
        <v>155.55555555555554</v>
      </c>
      <c r="I669" s="182">
        <f t="shared" si="100"/>
        <v>5.185185185185185E-2</v>
      </c>
      <c r="J669" s="170"/>
      <c r="K669" s="186"/>
      <c r="L669" s="166"/>
      <c r="M669" s="167"/>
      <c r="N669" s="52">
        <f t="shared" si="101"/>
        <v>0</v>
      </c>
      <c r="O669" s="53"/>
      <c r="P669" s="54"/>
      <c r="Q669" s="54"/>
      <c r="R669" s="54"/>
      <c r="S669" s="54"/>
      <c r="T669" s="58"/>
      <c r="U669" s="183">
        <f t="shared" si="102"/>
        <v>0.1037037037037037</v>
      </c>
      <c r="V669" s="168"/>
      <c r="W669" s="59" t="str">
        <f t="shared" si="103"/>
        <v>0</v>
      </c>
      <c r="X669" s="575"/>
      <c r="Y669" s="60">
        <f t="shared" si="104"/>
        <v>0</v>
      </c>
    </row>
    <row r="670" spans="2:25" ht="18.75" customHeight="1">
      <c r="B670" s="569"/>
      <c r="C670" s="572"/>
      <c r="D670" s="39">
        <v>7</v>
      </c>
      <c r="E670" s="39" t="s">
        <v>9339</v>
      </c>
      <c r="F670" s="170">
        <v>132</v>
      </c>
      <c r="G670" s="181">
        <f t="shared" si="98"/>
        <v>26.4</v>
      </c>
      <c r="H670" s="182">
        <f t="shared" si="99"/>
        <v>73.333333333333329</v>
      </c>
      <c r="I670" s="182">
        <f t="shared" si="100"/>
        <v>2.4444444444444442E-2</v>
      </c>
      <c r="J670" s="170"/>
      <c r="K670" s="186"/>
      <c r="L670" s="166"/>
      <c r="M670" s="167"/>
      <c r="N670" s="52">
        <f t="shared" si="101"/>
        <v>0</v>
      </c>
      <c r="O670" s="53"/>
      <c r="P670" s="54"/>
      <c r="Q670" s="54"/>
      <c r="R670" s="54"/>
      <c r="S670" s="54"/>
      <c r="T670" s="58"/>
      <c r="U670" s="183">
        <f t="shared" si="102"/>
        <v>4.8888888888888885E-2</v>
      </c>
      <c r="V670" s="168"/>
      <c r="W670" s="59" t="str">
        <f t="shared" si="103"/>
        <v>0</v>
      </c>
      <c r="X670" s="575"/>
      <c r="Y670" s="60">
        <f t="shared" si="104"/>
        <v>0</v>
      </c>
    </row>
    <row r="671" spans="2:25" ht="18.75" customHeight="1">
      <c r="B671" s="569"/>
      <c r="C671" s="572"/>
      <c r="D671" s="39">
        <v>8</v>
      </c>
      <c r="E671" s="39" t="s">
        <v>9340</v>
      </c>
      <c r="F671" s="170">
        <v>132</v>
      </c>
      <c r="G671" s="181">
        <f t="shared" si="98"/>
        <v>26.4</v>
      </c>
      <c r="H671" s="182">
        <f t="shared" si="99"/>
        <v>73.333333333333329</v>
      </c>
      <c r="I671" s="182">
        <f t="shared" si="100"/>
        <v>2.4444444444444442E-2</v>
      </c>
      <c r="J671" s="170"/>
      <c r="K671" s="186"/>
      <c r="L671" s="166"/>
      <c r="M671" s="167"/>
      <c r="N671" s="52">
        <f t="shared" si="101"/>
        <v>0</v>
      </c>
      <c r="O671" s="53"/>
      <c r="P671" s="54"/>
      <c r="Q671" s="54"/>
      <c r="R671" s="54"/>
      <c r="S671" s="54"/>
      <c r="T671" s="58"/>
      <c r="U671" s="183">
        <f t="shared" si="102"/>
        <v>4.8888888888888885E-2</v>
      </c>
      <c r="V671" s="168"/>
      <c r="W671" s="59" t="str">
        <f t="shared" si="103"/>
        <v>0</v>
      </c>
      <c r="X671" s="575"/>
      <c r="Y671" s="60">
        <f t="shared" si="104"/>
        <v>0</v>
      </c>
    </row>
    <row r="672" spans="2:25" ht="18.75" customHeight="1">
      <c r="B672" s="569"/>
      <c r="C672" s="572"/>
      <c r="D672" s="39">
        <v>9</v>
      </c>
      <c r="E672" s="39" t="s">
        <v>7512</v>
      </c>
      <c r="F672" s="170">
        <v>148</v>
      </c>
      <c r="G672" s="181">
        <f t="shared" si="98"/>
        <v>29.6</v>
      </c>
      <c r="H672" s="182">
        <f t="shared" si="99"/>
        <v>82.222222222222214</v>
      </c>
      <c r="I672" s="182">
        <f t="shared" si="100"/>
        <v>2.7407407407407405E-2</v>
      </c>
      <c r="J672" s="170"/>
      <c r="K672" s="186"/>
      <c r="L672" s="166"/>
      <c r="M672" s="167"/>
      <c r="N672" s="52">
        <f t="shared" si="101"/>
        <v>0</v>
      </c>
      <c r="O672" s="53"/>
      <c r="P672" s="54"/>
      <c r="Q672" s="54"/>
      <c r="R672" s="54"/>
      <c r="S672" s="54"/>
      <c r="T672" s="58"/>
      <c r="U672" s="183">
        <f t="shared" si="102"/>
        <v>5.4814814814814809E-2</v>
      </c>
      <c r="V672" s="168"/>
      <c r="W672" s="59" t="str">
        <f t="shared" si="103"/>
        <v>0</v>
      </c>
      <c r="X672" s="575"/>
      <c r="Y672" s="60">
        <f t="shared" si="104"/>
        <v>0</v>
      </c>
    </row>
    <row r="673" spans="2:25" ht="18.75" customHeight="1">
      <c r="B673" s="569"/>
      <c r="C673" s="572"/>
      <c r="D673" s="39">
        <v>10</v>
      </c>
      <c r="E673" s="39" t="s">
        <v>4330</v>
      </c>
      <c r="F673" s="170">
        <v>155</v>
      </c>
      <c r="G673" s="181">
        <f t="shared" si="98"/>
        <v>31</v>
      </c>
      <c r="H673" s="182">
        <f t="shared" si="99"/>
        <v>86.111111111111114</v>
      </c>
      <c r="I673" s="182">
        <f t="shared" si="100"/>
        <v>2.8703703703703703E-2</v>
      </c>
      <c r="J673" s="170"/>
      <c r="K673" s="186"/>
      <c r="L673" s="166"/>
      <c r="M673" s="167"/>
      <c r="N673" s="52">
        <f t="shared" si="101"/>
        <v>0</v>
      </c>
      <c r="O673" s="53"/>
      <c r="P673" s="54"/>
      <c r="Q673" s="54"/>
      <c r="R673" s="54"/>
      <c r="S673" s="54"/>
      <c r="T673" s="58"/>
      <c r="U673" s="183">
        <f t="shared" si="102"/>
        <v>5.7407407407407407E-2</v>
      </c>
      <c r="V673" s="168"/>
      <c r="W673" s="59" t="str">
        <f t="shared" si="103"/>
        <v>0</v>
      </c>
      <c r="X673" s="575"/>
      <c r="Y673" s="60">
        <f t="shared" si="104"/>
        <v>0</v>
      </c>
    </row>
    <row r="674" spans="2:25" ht="18.75" customHeight="1">
      <c r="B674" s="569"/>
      <c r="C674" s="572"/>
      <c r="D674" s="39">
        <v>11</v>
      </c>
      <c r="E674" s="39" t="s">
        <v>9341</v>
      </c>
      <c r="F674" s="170">
        <v>140</v>
      </c>
      <c r="G674" s="181">
        <f t="shared" si="98"/>
        <v>28</v>
      </c>
      <c r="H674" s="182">
        <f t="shared" si="99"/>
        <v>77.777777777777771</v>
      </c>
      <c r="I674" s="182">
        <f t="shared" si="100"/>
        <v>2.5925925925925925E-2</v>
      </c>
      <c r="J674" s="170"/>
      <c r="K674" s="186"/>
      <c r="L674" s="166"/>
      <c r="M674" s="167"/>
      <c r="N674" s="52">
        <f t="shared" si="101"/>
        <v>0</v>
      </c>
      <c r="O674" s="53"/>
      <c r="P674" s="54"/>
      <c r="Q674" s="54"/>
      <c r="R674" s="54"/>
      <c r="S674" s="54"/>
      <c r="T674" s="58"/>
      <c r="U674" s="183">
        <f t="shared" si="102"/>
        <v>5.185185185185185E-2</v>
      </c>
      <c r="V674" s="168"/>
      <c r="W674" s="59" t="str">
        <f t="shared" si="103"/>
        <v>0</v>
      </c>
      <c r="X674" s="575"/>
      <c r="Y674" s="60">
        <f t="shared" si="104"/>
        <v>0</v>
      </c>
    </row>
    <row r="675" spans="2:25" ht="18.75" customHeight="1">
      <c r="B675" s="569"/>
      <c r="C675" s="572"/>
      <c r="D675" s="39">
        <v>1</v>
      </c>
      <c r="E675" s="39" t="s">
        <v>3878</v>
      </c>
      <c r="F675" s="170">
        <v>240</v>
      </c>
      <c r="G675" s="181">
        <f t="shared" si="98"/>
        <v>48</v>
      </c>
      <c r="H675" s="182">
        <f t="shared" si="99"/>
        <v>133.33333333333334</v>
      </c>
      <c r="I675" s="182">
        <f t="shared" si="100"/>
        <v>4.4444444444444446E-2</v>
      </c>
      <c r="J675" s="170"/>
      <c r="K675" s="186"/>
      <c r="L675" s="166"/>
      <c r="M675" s="167"/>
      <c r="N675" s="52">
        <f t="shared" si="101"/>
        <v>0</v>
      </c>
      <c r="O675" s="53"/>
      <c r="P675" s="54"/>
      <c r="Q675" s="54"/>
      <c r="R675" s="54"/>
      <c r="S675" s="54"/>
      <c r="T675" s="58"/>
      <c r="U675" s="183">
        <f t="shared" si="102"/>
        <v>8.8888888888888892E-2</v>
      </c>
      <c r="V675" s="168"/>
      <c r="W675" s="59" t="str">
        <f t="shared" si="103"/>
        <v>0</v>
      </c>
      <c r="X675" s="575"/>
      <c r="Y675" s="60">
        <f t="shared" si="104"/>
        <v>0</v>
      </c>
    </row>
    <row r="676" spans="2:25" ht="18.75" customHeight="1">
      <c r="B676" s="569"/>
      <c r="C676" s="572"/>
      <c r="D676" s="39">
        <v>2</v>
      </c>
      <c r="E676" s="39" t="s">
        <v>3679</v>
      </c>
      <c r="F676" s="170">
        <v>2000</v>
      </c>
      <c r="G676" s="181">
        <f t="shared" si="98"/>
        <v>400</v>
      </c>
      <c r="H676" s="182">
        <f t="shared" si="99"/>
        <v>1111.1111111111111</v>
      </c>
      <c r="I676" s="182">
        <f t="shared" si="100"/>
        <v>0.37037037037037035</v>
      </c>
      <c r="J676" s="170"/>
      <c r="K676" s="186"/>
      <c r="L676" s="166"/>
      <c r="M676" s="167"/>
      <c r="N676" s="52">
        <f t="shared" si="101"/>
        <v>0</v>
      </c>
      <c r="O676" s="53"/>
      <c r="P676" s="54"/>
      <c r="Q676" s="54"/>
      <c r="R676" s="54"/>
      <c r="S676" s="54"/>
      <c r="T676" s="58"/>
      <c r="U676" s="183">
        <f t="shared" si="102"/>
        <v>0.7407407407407407</v>
      </c>
      <c r="V676" s="168"/>
      <c r="W676" s="59" t="str">
        <f t="shared" si="103"/>
        <v>0</v>
      </c>
      <c r="X676" s="575"/>
      <c r="Y676" s="60">
        <f t="shared" si="104"/>
        <v>0</v>
      </c>
    </row>
    <row r="677" spans="2:25" ht="18.75" customHeight="1">
      <c r="B677" s="569"/>
      <c r="C677" s="572"/>
      <c r="D677" s="39">
        <v>3</v>
      </c>
      <c r="E677" s="39" t="s">
        <v>9342</v>
      </c>
      <c r="F677" s="170">
        <v>180</v>
      </c>
      <c r="G677" s="181">
        <f t="shared" si="98"/>
        <v>36</v>
      </c>
      <c r="H677" s="182">
        <f t="shared" si="99"/>
        <v>100</v>
      </c>
      <c r="I677" s="182">
        <f t="shared" si="100"/>
        <v>3.3333333333333333E-2</v>
      </c>
      <c r="J677" s="170"/>
      <c r="K677" s="186"/>
      <c r="L677" s="166"/>
      <c r="M677" s="167"/>
      <c r="N677" s="52">
        <f t="shared" si="101"/>
        <v>0</v>
      </c>
      <c r="O677" s="53"/>
      <c r="P677" s="54"/>
      <c r="Q677" s="54"/>
      <c r="R677" s="54"/>
      <c r="S677" s="54"/>
      <c r="T677" s="58"/>
      <c r="U677" s="183">
        <f t="shared" si="102"/>
        <v>6.6666666666666666E-2</v>
      </c>
      <c r="V677" s="168"/>
      <c r="W677" s="59" t="str">
        <f t="shared" si="103"/>
        <v>0</v>
      </c>
      <c r="X677" s="575"/>
      <c r="Y677" s="60">
        <f t="shared" si="104"/>
        <v>0</v>
      </c>
    </row>
    <row r="678" spans="2:25" ht="18.75" customHeight="1">
      <c r="B678" s="569"/>
      <c r="C678" s="572"/>
      <c r="D678" s="39">
        <v>4</v>
      </c>
      <c r="E678" s="39" t="s">
        <v>9343</v>
      </c>
      <c r="F678" s="170">
        <v>145</v>
      </c>
      <c r="G678" s="181">
        <f t="shared" si="98"/>
        <v>29</v>
      </c>
      <c r="H678" s="182">
        <f t="shared" si="99"/>
        <v>80.555555555555557</v>
      </c>
      <c r="I678" s="182">
        <f t="shared" si="100"/>
        <v>2.6851851851851852E-2</v>
      </c>
      <c r="J678" s="170"/>
      <c r="K678" s="186"/>
      <c r="L678" s="166"/>
      <c r="M678" s="167"/>
      <c r="N678" s="52">
        <f t="shared" si="101"/>
        <v>0</v>
      </c>
      <c r="O678" s="53"/>
      <c r="P678" s="54"/>
      <c r="Q678" s="54"/>
      <c r="R678" s="54"/>
      <c r="S678" s="54"/>
      <c r="T678" s="58"/>
      <c r="U678" s="183">
        <f t="shared" si="102"/>
        <v>5.3703703703703705E-2</v>
      </c>
      <c r="V678" s="168"/>
      <c r="W678" s="59" t="str">
        <f t="shared" si="103"/>
        <v>0</v>
      </c>
      <c r="X678" s="575"/>
      <c r="Y678" s="60">
        <f t="shared" si="104"/>
        <v>0</v>
      </c>
    </row>
    <row r="679" spans="2:25" ht="18.75" customHeight="1">
      <c r="B679" s="569"/>
      <c r="C679" s="572"/>
      <c r="D679" s="39">
        <v>5</v>
      </c>
      <c r="E679" s="39" t="s">
        <v>9344</v>
      </c>
      <c r="F679" s="170">
        <v>145</v>
      </c>
      <c r="G679" s="181">
        <f t="shared" si="98"/>
        <v>29</v>
      </c>
      <c r="H679" s="182">
        <f t="shared" si="99"/>
        <v>80.555555555555557</v>
      </c>
      <c r="I679" s="182">
        <f t="shared" si="100"/>
        <v>2.6851851851851852E-2</v>
      </c>
      <c r="J679" s="170"/>
      <c r="K679" s="186"/>
      <c r="L679" s="166"/>
      <c r="M679" s="167"/>
      <c r="N679" s="52">
        <f t="shared" si="101"/>
        <v>0</v>
      </c>
      <c r="O679" s="53"/>
      <c r="P679" s="54"/>
      <c r="Q679" s="54"/>
      <c r="R679" s="54"/>
      <c r="S679" s="54"/>
      <c r="T679" s="58"/>
      <c r="U679" s="183">
        <f t="shared" si="102"/>
        <v>5.3703703703703705E-2</v>
      </c>
      <c r="V679" s="168"/>
      <c r="W679" s="59" t="str">
        <f t="shared" si="103"/>
        <v>0</v>
      </c>
      <c r="X679" s="575"/>
      <c r="Y679" s="60">
        <f t="shared" si="104"/>
        <v>0</v>
      </c>
    </row>
    <row r="680" spans="2:25" ht="18.75" customHeight="1">
      <c r="B680" s="569"/>
      <c r="C680" s="572"/>
      <c r="D680" s="39">
        <v>6</v>
      </c>
      <c r="E680" s="39" t="s">
        <v>9345</v>
      </c>
      <c r="F680" s="170">
        <v>115</v>
      </c>
      <c r="G680" s="181">
        <f t="shared" si="98"/>
        <v>23</v>
      </c>
      <c r="H680" s="182">
        <f t="shared" si="99"/>
        <v>63.888888888888886</v>
      </c>
      <c r="I680" s="182">
        <f t="shared" si="100"/>
        <v>2.1296296296296296E-2</v>
      </c>
      <c r="J680" s="170"/>
      <c r="K680" s="186"/>
      <c r="L680" s="166"/>
      <c r="M680" s="167"/>
      <c r="N680" s="52">
        <f t="shared" si="101"/>
        <v>0</v>
      </c>
      <c r="O680" s="53"/>
      <c r="P680" s="54"/>
      <c r="Q680" s="54"/>
      <c r="R680" s="54"/>
      <c r="S680" s="54"/>
      <c r="T680" s="58"/>
      <c r="U680" s="183">
        <f t="shared" si="102"/>
        <v>4.2592592592592592E-2</v>
      </c>
      <c r="V680" s="168"/>
      <c r="W680" s="59" t="str">
        <f t="shared" si="103"/>
        <v>0</v>
      </c>
      <c r="X680" s="575"/>
      <c r="Y680" s="60">
        <f t="shared" si="104"/>
        <v>0</v>
      </c>
    </row>
    <row r="681" spans="2:25" ht="18.75" customHeight="1">
      <c r="B681" s="569"/>
      <c r="C681" s="572"/>
      <c r="D681" s="39">
        <v>7</v>
      </c>
      <c r="E681" s="39" t="s">
        <v>9346</v>
      </c>
      <c r="F681" s="170">
        <v>120</v>
      </c>
      <c r="G681" s="181">
        <f t="shared" si="98"/>
        <v>24</v>
      </c>
      <c r="H681" s="182">
        <f t="shared" si="99"/>
        <v>66.666666666666671</v>
      </c>
      <c r="I681" s="182">
        <f t="shared" si="100"/>
        <v>2.2222222222222223E-2</v>
      </c>
      <c r="J681" s="170"/>
      <c r="K681" s="186"/>
      <c r="L681" s="166"/>
      <c r="M681" s="167"/>
      <c r="N681" s="52">
        <f t="shared" si="101"/>
        <v>0</v>
      </c>
      <c r="O681" s="53"/>
      <c r="P681" s="54"/>
      <c r="Q681" s="54"/>
      <c r="R681" s="54"/>
      <c r="S681" s="54"/>
      <c r="T681" s="58"/>
      <c r="U681" s="183">
        <f t="shared" si="102"/>
        <v>4.4444444444444446E-2</v>
      </c>
      <c r="V681" s="168"/>
      <c r="W681" s="59" t="str">
        <f t="shared" si="103"/>
        <v>0</v>
      </c>
      <c r="X681" s="575"/>
      <c r="Y681" s="60">
        <f t="shared" si="104"/>
        <v>0</v>
      </c>
    </row>
    <row r="682" spans="2:25" ht="18.75" customHeight="1">
      <c r="B682" s="569"/>
      <c r="C682" s="572"/>
      <c r="D682" s="39"/>
      <c r="E682" s="39"/>
      <c r="F682" s="170"/>
      <c r="G682" s="181">
        <f t="shared" si="98"/>
        <v>0</v>
      </c>
      <c r="H682" s="182">
        <f t="shared" si="99"/>
        <v>0</v>
      </c>
      <c r="I682" s="182">
        <f t="shared" si="100"/>
        <v>0</v>
      </c>
      <c r="J682" s="170"/>
      <c r="K682" s="166"/>
      <c r="L682" s="166"/>
      <c r="M682" s="167"/>
      <c r="N682" s="52">
        <f t="shared" si="101"/>
        <v>0</v>
      </c>
      <c r="O682" s="53"/>
      <c r="P682" s="54"/>
      <c r="Q682" s="54"/>
      <c r="R682" s="54"/>
      <c r="S682" s="54"/>
      <c r="T682" s="58"/>
      <c r="U682" s="183">
        <f t="shared" si="102"/>
        <v>0</v>
      </c>
      <c r="V682" s="168"/>
      <c r="W682" s="59" t="str">
        <f t="shared" si="103"/>
        <v>0</v>
      </c>
      <c r="X682" s="575"/>
      <c r="Y682" s="60">
        <f t="shared" si="104"/>
        <v>0</v>
      </c>
    </row>
    <row r="683" spans="2:25" ht="18.75" customHeight="1">
      <c r="B683" s="569"/>
      <c r="C683" s="572"/>
      <c r="D683" s="39">
        <v>8</v>
      </c>
      <c r="E683" s="39" t="s">
        <v>9347</v>
      </c>
      <c r="F683" s="170">
        <v>150</v>
      </c>
      <c r="G683" s="181">
        <f t="shared" si="98"/>
        <v>30</v>
      </c>
      <c r="H683" s="182">
        <f t="shared" si="99"/>
        <v>83.333333333333329</v>
      </c>
      <c r="I683" s="182">
        <f t="shared" si="100"/>
        <v>2.7777777777777776E-2</v>
      </c>
      <c r="J683" s="170"/>
      <c r="K683" s="166"/>
      <c r="L683" s="166"/>
      <c r="M683" s="167"/>
      <c r="N683" s="52">
        <f t="shared" si="101"/>
        <v>0</v>
      </c>
      <c r="O683" s="53"/>
      <c r="P683" s="54"/>
      <c r="Q683" s="54"/>
      <c r="R683" s="54"/>
      <c r="S683" s="54"/>
      <c r="T683" s="58"/>
      <c r="U683" s="183">
        <f t="shared" si="102"/>
        <v>5.5555555555555552E-2</v>
      </c>
      <c r="V683" s="168"/>
      <c r="W683" s="59" t="str">
        <f t="shared" si="103"/>
        <v>0</v>
      </c>
      <c r="X683" s="575"/>
      <c r="Y683" s="60">
        <f t="shared" si="104"/>
        <v>0</v>
      </c>
    </row>
    <row r="684" spans="2:25" ht="18.75" customHeight="1">
      <c r="B684" s="569"/>
      <c r="C684" s="572"/>
      <c r="D684" s="39">
        <v>9</v>
      </c>
      <c r="E684" s="39" t="s">
        <v>9348</v>
      </c>
      <c r="F684" s="170">
        <v>240</v>
      </c>
      <c r="G684" s="181">
        <f t="shared" si="98"/>
        <v>48</v>
      </c>
      <c r="H684" s="182">
        <f t="shared" si="99"/>
        <v>133.33333333333334</v>
      </c>
      <c r="I684" s="182">
        <f t="shared" si="100"/>
        <v>4.4444444444444446E-2</v>
      </c>
      <c r="J684" s="170"/>
      <c r="K684" s="166"/>
      <c r="L684" s="166"/>
      <c r="M684" s="167"/>
      <c r="N684" s="52">
        <f t="shared" si="101"/>
        <v>0</v>
      </c>
      <c r="O684" s="53"/>
      <c r="P684" s="54"/>
      <c r="Q684" s="54"/>
      <c r="R684" s="54"/>
      <c r="S684" s="54"/>
      <c r="T684" s="58"/>
      <c r="U684" s="183">
        <f t="shared" si="102"/>
        <v>8.8888888888888892E-2</v>
      </c>
      <c r="V684" s="168"/>
      <c r="W684" s="59" t="str">
        <f t="shared" si="103"/>
        <v>0</v>
      </c>
      <c r="X684" s="575"/>
      <c r="Y684" s="60">
        <f t="shared" si="104"/>
        <v>0</v>
      </c>
    </row>
    <row r="685" spans="2:25" ht="18.75" customHeight="1">
      <c r="B685" s="569"/>
      <c r="C685" s="572"/>
      <c r="D685" s="39">
        <v>10</v>
      </c>
      <c r="E685" s="39" t="s">
        <v>9349</v>
      </c>
      <c r="F685" s="170">
        <v>100</v>
      </c>
      <c r="G685" s="181">
        <f t="shared" si="98"/>
        <v>20</v>
      </c>
      <c r="H685" s="182">
        <f t="shared" si="99"/>
        <v>55.555555555555557</v>
      </c>
      <c r="I685" s="182">
        <f t="shared" si="100"/>
        <v>1.8518518518518517E-2</v>
      </c>
      <c r="J685" s="170"/>
      <c r="K685" s="166"/>
      <c r="L685" s="166"/>
      <c r="M685" s="167"/>
      <c r="N685" s="52">
        <f t="shared" si="101"/>
        <v>0</v>
      </c>
      <c r="O685" s="53"/>
      <c r="P685" s="54"/>
      <c r="Q685" s="54"/>
      <c r="R685" s="54"/>
      <c r="S685" s="54"/>
      <c r="T685" s="58"/>
      <c r="U685" s="183">
        <f t="shared" si="102"/>
        <v>3.7037037037037035E-2</v>
      </c>
      <c r="V685" s="168"/>
      <c r="W685" s="59" t="str">
        <f t="shared" si="103"/>
        <v>0</v>
      </c>
      <c r="X685" s="575"/>
      <c r="Y685" s="60">
        <f t="shared" si="104"/>
        <v>0</v>
      </c>
    </row>
    <row r="686" spans="2:25" ht="18.75" customHeight="1">
      <c r="B686" s="569"/>
      <c r="C686" s="572"/>
      <c r="D686" s="39">
        <v>11</v>
      </c>
      <c r="E686" s="39" t="s">
        <v>9350</v>
      </c>
      <c r="F686" s="170">
        <v>96</v>
      </c>
      <c r="G686" s="181">
        <f t="shared" si="98"/>
        <v>19.2</v>
      </c>
      <c r="H686" s="182">
        <f t="shared" si="99"/>
        <v>53.333333333333329</v>
      </c>
      <c r="I686" s="182">
        <f t="shared" si="100"/>
        <v>1.7777777777777778E-2</v>
      </c>
      <c r="J686" s="170"/>
      <c r="K686" s="166"/>
      <c r="L686" s="166"/>
      <c r="M686" s="167"/>
      <c r="N686" s="52">
        <f t="shared" si="101"/>
        <v>0</v>
      </c>
      <c r="O686" s="53"/>
      <c r="P686" s="54"/>
      <c r="Q686" s="54"/>
      <c r="R686" s="54"/>
      <c r="S686" s="54"/>
      <c r="T686" s="58"/>
      <c r="U686" s="183">
        <f t="shared" si="102"/>
        <v>3.5555555555555556E-2</v>
      </c>
      <c r="V686" s="168"/>
      <c r="W686" s="59" t="str">
        <f t="shared" si="103"/>
        <v>0</v>
      </c>
      <c r="X686" s="575"/>
      <c r="Y686" s="60">
        <f t="shared" si="104"/>
        <v>0</v>
      </c>
    </row>
    <row r="687" spans="2:25" ht="18.75" customHeight="1">
      <c r="B687" s="569"/>
      <c r="C687" s="572"/>
      <c r="D687" s="39">
        <v>12</v>
      </c>
      <c r="E687" s="39" t="s">
        <v>9351</v>
      </c>
      <c r="F687" s="170">
        <v>495</v>
      </c>
      <c r="G687" s="181">
        <f t="shared" si="98"/>
        <v>99</v>
      </c>
      <c r="H687" s="182">
        <f t="shared" si="99"/>
        <v>275</v>
      </c>
      <c r="I687" s="182">
        <f t="shared" si="100"/>
        <v>9.166666666666666E-2</v>
      </c>
      <c r="J687" s="170"/>
      <c r="K687" s="166"/>
      <c r="L687" s="166"/>
      <c r="M687" s="167"/>
      <c r="N687" s="52">
        <f t="shared" si="101"/>
        <v>0</v>
      </c>
      <c r="O687" s="53"/>
      <c r="P687" s="54"/>
      <c r="Q687" s="54"/>
      <c r="R687" s="54"/>
      <c r="S687" s="54"/>
      <c r="T687" s="58"/>
      <c r="U687" s="183">
        <f t="shared" si="102"/>
        <v>0.18333333333333332</v>
      </c>
      <c r="V687" s="168"/>
      <c r="W687" s="59" t="str">
        <f t="shared" si="103"/>
        <v>0</v>
      </c>
      <c r="X687" s="575"/>
      <c r="Y687" s="60">
        <f t="shared" si="104"/>
        <v>0</v>
      </c>
    </row>
    <row r="688" spans="2:25" ht="18.75" customHeight="1">
      <c r="B688" s="569"/>
      <c r="C688" s="572"/>
      <c r="D688" s="39">
        <v>13</v>
      </c>
      <c r="E688" s="39" t="s">
        <v>9352</v>
      </c>
      <c r="F688" s="170">
        <v>220</v>
      </c>
      <c r="G688" s="181">
        <f t="shared" si="98"/>
        <v>44</v>
      </c>
      <c r="H688" s="182">
        <f t="shared" si="99"/>
        <v>122.22222222222221</v>
      </c>
      <c r="I688" s="182">
        <f t="shared" si="100"/>
        <v>4.0740740740740737E-2</v>
      </c>
      <c r="J688" s="170"/>
      <c r="K688" s="166"/>
      <c r="L688" s="166"/>
      <c r="M688" s="167"/>
      <c r="N688" s="52">
        <f t="shared" si="101"/>
        <v>0</v>
      </c>
      <c r="O688" s="53"/>
      <c r="P688" s="54"/>
      <c r="Q688" s="54"/>
      <c r="R688" s="54"/>
      <c r="S688" s="54"/>
      <c r="T688" s="58"/>
      <c r="U688" s="183">
        <f t="shared" si="102"/>
        <v>8.1481481481481474E-2</v>
      </c>
      <c r="V688" s="168"/>
      <c r="W688" s="59" t="str">
        <f t="shared" si="103"/>
        <v>0</v>
      </c>
      <c r="X688" s="575"/>
      <c r="Y688" s="60">
        <f t="shared" si="104"/>
        <v>0</v>
      </c>
    </row>
    <row r="689" spans="2:25" ht="18.75" customHeight="1">
      <c r="B689" s="569"/>
      <c r="C689" s="572"/>
      <c r="D689" s="39">
        <v>14</v>
      </c>
      <c r="E689" s="39" t="s">
        <v>9353</v>
      </c>
      <c r="F689" s="170">
        <v>258</v>
      </c>
      <c r="G689" s="181">
        <f t="shared" si="98"/>
        <v>51.6</v>
      </c>
      <c r="H689" s="182">
        <f t="shared" si="99"/>
        <v>143.33333333333334</v>
      </c>
      <c r="I689" s="182">
        <f t="shared" si="100"/>
        <v>4.777777777777778E-2</v>
      </c>
      <c r="J689" s="170"/>
      <c r="K689" s="166"/>
      <c r="L689" s="166"/>
      <c r="M689" s="167"/>
      <c r="N689" s="52">
        <f t="shared" si="101"/>
        <v>0</v>
      </c>
      <c r="O689" s="53"/>
      <c r="P689" s="54"/>
      <c r="Q689" s="54"/>
      <c r="R689" s="54"/>
      <c r="S689" s="54"/>
      <c r="T689" s="58"/>
      <c r="U689" s="183">
        <f t="shared" si="102"/>
        <v>9.555555555555556E-2</v>
      </c>
      <c r="V689" s="168"/>
      <c r="W689" s="59" t="str">
        <f t="shared" si="103"/>
        <v>0</v>
      </c>
      <c r="X689" s="575"/>
      <c r="Y689" s="60">
        <f t="shared" si="104"/>
        <v>0</v>
      </c>
    </row>
    <row r="690" spans="2:25" ht="18.75" customHeight="1">
      <c r="B690" s="569"/>
      <c r="C690" s="572"/>
      <c r="D690" s="39">
        <v>15</v>
      </c>
      <c r="E690" s="39" t="s">
        <v>9354</v>
      </c>
      <c r="F690" s="170">
        <v>260</v>
      </c>
      <c r="G690" s="181">
        <f t="shared" si="98"/>
        <v>52</v>
      </c>
      <c r="H690" s="182">
        <f t="shared" si="99"/>
        <v>144.44444444444443</v>
      </c>
      <c r="I690" s="182">
        <f t="shared" si="100"/>
        <v>4.8148148148148141E-2</v>
      </c>
      <c r="J690" s="170"/>
      <c r="K690" s="166"/>
      <c r="L690" s="166"/>
      <c r="M690" s="167"/>
      <c r="N690" s="52">
        <f t="shared" si="101"/>
        <v>0</v>
      </c>
      <c r="O690" s="53"/>
      <c r="P690" s="54"/>
      <c r="Q690" s="54"/>
      <c r="R690" s="54"/>
      <c r="S690" s="54"/>
      <c r="T690" s="58"/>
      <c r="U690" s="183">
        <f t="shared" si="102"/>
        <v>9.6296296296296283E-2</v>
      </c>
      <c r="V690" s="168"/>
      <c r="W690" s="59" t="str">
        <f t="shared" si="103"/>
        <v>0</v>
      </c>
      <c r="X690" s="575"/>
      <c r="Y690" s="60">
        <f t="shared" si="104"/>
        <v>0</v>
      </c>
    </row>
    <row r="691" spans="2:25" ht="18.75" customHeight="1">
      <c r="B691" s="569"/>
      <c r="C691" s="572"/>
      <c r="D691" s="39">
        <v>16</v>
      </c>
      <c r="E691" s="39" t="s">
        <v>9355</v>
      </c>
      <c r="F691" s="170">
        <v>180</v>
      </c>
      <c r="G691" s="181">
        <f t="shared" si="98"/>
        <v>36</v>
      </c>
      <c r="H691" s="182">
        <f t="shared" si="99"/>
        <v>100</v>
      </c>
      <c r="I691" s="182">
        <f t="shared" si="100"/>
        <v>3.3333333333333333E-2</v>
      </c>
      <c r="J691" s="170"/>
      <c r="K691" s="166"/>
      <c r="L691" s="166"/>
      <c r="M691" s="167"/>
      <c r="N691" s="52">
        <f t="shared" si="101"/>
        <v>0</v>
      </c>
      <c r="O691" s="53"/>
      <c r="P691" s="54"/>
      <c r="Q691" s="54"/>
      <c r="R691" s="54"/>
      <c r="S691" s="54"/>
      <c r="T691" s="58"/>
      <c r="U691" s="183">
        <f t="shared" si="102"/>
        <v>6.6666666666666666E-2</v>
      </c>
      <c r="V691" s="168"/>
      <c r="W691" s="59" t="str">
        <f t="shared" si="103"/>
        <v>0</v>
      </c>
      <c r="X691" s="575"/>
      <c r="Y691" s="60">
        <f t="shared" si="104"/>
        <v>0</v>
      </c>
    </row>
    <row r="692" spans="2:25" ht="30" customHeight="1">
      <c r="B692" s="569"/>
      <c r="C692" s="572"/>
      <c r="D692" s="39">
        <v>17</v>
      </c>
      <c r="E692" s="39" t="s">
        <v>9356</v>
      </c>
      <c r="F692" s="170">
        <v>265</v>
      </c>
      <c r="G692" s="181">
        <f t="shared" si="98"/>
        <v>53</v>
      </c>
      <c r="H692" s="182">
        <f t="shared" si="99"/>
        <v>147.22222222222223</v>
      </c>
      <c r="I692" s="182">
        <f t="shared" si="100"/>
        <v>4.9074074074074076E-2</v>
      </c>
      <c r="J692" s="170"/>
      <c r="K692" s="166" t="s">
        <v>9357</v>
      </c>
      <c r="L692" s="166"/>
      <c r="M692" s="167">
        <f>SUM(H683:H702)</f>
        <v>2208.3333333333335</v>
      </c>
      <c r="N692" s="52">
        <f t="shared" si="101"/>
        <v>44.166666666666671</v>
      </c>
      <c r="O692" s="53" t="s">
        <v>8779</v>
      </c>
      <c r="P692" s="54" t="s">
        <v>178</v>
      </c>
      <c r="Q692" s="54" t="s">
        <v>8780</v>
      </c>
      <c r="R692" s="54" t="s">
        <v>8781</v>
      </c>
      <c r="S692" s="54"/>
      <c r="T692" s="58"/>
      <c r="U692" s="183">
        <f t="shared" si="102"/>
        <v>9.8148148148148151E-2</v>
      </c>
      <c r="V692" s="168">
        <f>SUM(U683:U702)</f>
        <v>1.4722222222222221</v>
      </c>
      <c r="W692" s="59" t="str">
        <f t="shared" si="103"/>
        <v>2</v>
      </c>
      <c r="X692" s="575"/>
      <c r="Y692" s="60">
        <f t="shared" si="104"/>
        <v>1</v>
      </c>
    </row>
    <row r="693" spans="2:25" ht="18.75" customHeight="1">
      <c r="B693" s="569"/>
      <c r="C693" s="572"/>
      <c r="D693" s="39">
        <v>18</v>
      </c>
      <c r="E693" s="39" t="s">
        <v>9358</v>
      </c>
      <c r="F693" s="170">
        <v>233</v>
      </c>
      <c r="G693" s="181">
        <f t="shared" si="98"/>
        <v>46.6</v>
      </c>
      <c r="H693" s="182">
        <f t="shared" si="99"/>
        <v>129.44444444444443</v>
      </c>
      <c r="I693" s="182">
        <f t="shared" si="100"/>
        <v>4.3148148148148144E-2</v>
      </c>
      <c r="J693" s="170"/>
      <c r="K693" s="166"/>
      <c r="L693" s="166"/>
      <c r="M693" s="167"/>
      <c r="N693" s="52">
        <f t="shared" si="101"/>
        <v>0</v>
      </c>
      <c r="O693" s="53"/>
      <c r="P693" s="54"/>
      <c r="Q693" s="54"/>
      <c r="R693" s="54"/>
      <c r="S693" s="54"/>
      <c r="T693" s="58"/>
      <c r="U693" s="183">
        <f t="shared" si="102"/>
        <v>8.6296296296296288E-2</v>
      </c>
      <c r="V693" s="168"/>
      <c r="W693" s="59" t="str">
        <f t="shared" si="103"/>
        <v>0</v>
      </c>
      <c r="X693" s="575"/>
      <c r="Y693" s="60">
        <f t="shared" si="104"/>
        <v>0</v>
      </c>
    </row>
    <row r="694" spans="2:25" ht="18.75" customHeight="1">
      <c r="B694" s="569"/>
      <c r="C694" s="572"/>
      <c r="D694" s="39">
        <v>19</v>
      </c>
      <c r="E694" s="39" t="s">
        <v>4124</v>
      </c>
      <c r="F694" s="170">
        <v>186</v>
      </c>
      <c r="G694" s="181">
        <f t="shared" si="98"/>
        <v>37.200000000000003</v>
      </c>
      <c r="H694" s="182">
        <f t="shared" si="99"/>
        <v>103.33333333333333</v>
      </c>
      <c r="I694" s="182">
        <f t="shared" si="100"/>
        <v>3.4444444444444444E-2</v>
      </c>
      <c r="J694" s="170"/>
      <c r="K694" s="166"/>
      <c r="L694" s="166"/>
      <c r="M694" s="167"/>
      <c r="N694" s="52">
        <f t="shared" si="101"/>
        <v>0</v>
      </c>
      <c r="O694" s="53"/>
      <c r="P694" s="54"/>
      <c r="Q694" s="54"/>
      <c r="R694" s="54"/>
      <c r="S694" s="54"/>
      <c r="T694" s="58"/>
      <c r="U694" s="183">
        <f t="shared" si="102"/>
        <v>6.8888888888888888E-2</v>
      </c>
      <c r="V694" s="168"/>
      <c r="W694" s="59" t="str">
        <f t="shared" si="103"/>
        <v>0</v>
      </c>
      <c r="X694" s="575"/>
      <c r="Y694" s="60">
        <f t="shared" si="104"/>
        <v>0</v>
      </c>
    </row>
    <row r="695" spans="2:25" ht="18.75" customHeight="1">
      <c r="B695" s="569"/>
      <c r="C695" s="572"/>
      <c r="D695" s="39">
        <v>20</v>
      </c>
      <c r="E695" s="39" t="s">
        <v>714</v>
      </c>
      <c r="F695" s="170">
        <v>100</v>
      </c>
      <c r="G695" s="181">
        <f t="shared" si="98"/>
        <v>20</v>
      </c>
      <c r="H695" s="182">
        <f t="shared" si="99"/>
        <v>55.555555555555557</v>
      </c>
      <c r="I695" s="182">
        <f t="shared" si="100"/>
        <v>1.8518518518518517E-2</v>
      </c>
      <c r="J695" s="170"/>
      <c r="K695" s="166"/>
      <c r="L695" s="166"/>
      <c r="M695" s="167"/>
      <c r="N695" s="52">
        <f t="shared" si="101"/>
        <v>0</v>
      </c>
      <c r="O695" s="53"/>
      <c r="P695" s="54"/>
      <c r="Q695" s="54"/>
      <c r="R695" s="54"/>
      <c r="S695" s="54"/>
      <c r="T695" s="58"/>
      <c r="U695" s="183">
        <f t="shared" si="102"/>
        <v>3.7037037037037035E-2</v>
      </c>
      <c r="V695" s="168"/>
      <c r="W695" s="59" t="str">
        <f t="shared" si="103"/>
        <v>0</v>
      </c>
      <c r="X695" s="575"/>
      <c r="Y695" s="60">
        <f t="shared" si="104"/>
        <v>0</v>
      </c>
    </row>
    <row r="696" spans="2:25" ht="18.75" customHeight="1">
      <c r="B696" s="569"/>
      <c r="C696" s="572"/>
      <c r="D696" s="39">
        <v>21</v>
      </c>
      <c r="E696" s="39" t="s">
        <v>715</v>
      </c>
      <c r="F696" s="170">
        <v>152</v>
      </c>
      <c r="G696" s="181">
        <f t="shared" si="98"/>
        <v>30.4</v>
      </c>
      <c r="H696" s="182">
        <f t="shared" si="99"/>
        <v>84.444444444444443</v>
      </c>
      <c r="I696" s="182">
        <f t="shared" si="100"/>
        <v>2.8148148148148148E-2</v>
      </c>
      <c r="J696" s="170"/>
      <c r="K696" s="166"/>
      <c r="L696" s="166"/>
      <c r="M696" s="167"/>
      <c r="N696" s="52">
        <f t="shared" si="101"/>
        <v>0</v>
      </c>
      <c r="O696" s="53"/>
      <c r="P696" s="54"/>
      <c r="Q696" s="54"/>
      <c r="R696" s="54"/>
      <c r="S696" s="54"/>
      <c r="T696" s="58"/>
      <c r="U696" s="183">
        <f t="shared" si="102"/>
        <v>5.6296296296296296E-2</v>
      </c>
      <c r="V696" s="168"/>
      <c r="W696" s="59" t="str">
        <f t="shared" si="103"/>
        <v>0</v>
      </c>
      <c r="X696" s="575"/>
      <c r="Y696" s="60">
        <f t="shared" si="104"/>
        <v>0</v>
      </c>
    </row>
    <row r="697" spans="2:25" ht="18.75" customHeight="1">
      <c r="B697" s="569"/>
      <c r="C697" s="572"/>
      <c r="D697" s="39">
        <v>22</v>
      </c>
      <c r="E697" s="39" t="s">
        <v>9359</v>
      </c>
      <c r="F697" s="170">
        <v>262</v>
      </c>
      <c r="G697" s="181">
        <f t="shared" si="98"/>
        <v>52.4</v>
      </c>
      <c r="H697" s="182">
        <f t="shared" si="99"/>
        <v>145.55555555555554</v>
      </c>
      <c r="I697" s="182">
        <f t="shared" si="100"/>
        <v>4.8518518518518516E-2</v>
      </c>
      <c r="J697" s="170"/>
      <c r="K697" s="166"/>
      <c r="L697" s="166"/>
      <c r="M697" s="167"/>
      <c r="N697" s="52">
        <f t="shared" si="101"/>
        <v>0</v>
      </c>
      <c r="O697" s="53"/>
      <c r="P697" s="54"/>
      <c r="Q697" s="54"/>
      <c r="R697" s="54"/>
      <c r="S697" s="54"/>
      <c r="T697" s="58"/>
      <c r="U697" s="183">
        <f t="shared" si="102"/>
        <v>9.7037037037037033E-2</v>
      </c>
      <c r="V697" s="168"/>
      <c r="W697" s="59" t="str">
        <f t="shared" si="103"/>
        <v>0</v>
      </c>
      <c r="X697" s="575"/>
      <c r="Y697" s="60">
        <f t="shared" si="104"/>
        <v>0</v>
      </c>
    </row>
    <row r="698" spans="2:25" ht="18.75" customHeight="1">
      <c r="B698" s="569"/>
      <c r="C698" s="572"/>
      <c r="D698" s="39">
        <v>23</v>
      </c>
      <c r="E698" s="39" t="s">
        <v>9360</v>
      </c>
      <c r="F698" s="170">
        <v>100</v>
      </c>
      <c r="G698" s="181">
        <f t="shared" si="98"/>
        <v>20</v>
      </c>
      <c r="H698" s="182">
        <f t="shared" si="99"/>
        <v>55.555555555555557</v>
      </c>
      <c r="I698" s="182">
        <f t="shared" si="100"/>
        <v>1.8518518518518517E-2</v>
      </c>
      <c r="J698" s="170"/>
      <c r="K698" s="166"/>
      <c r="L698" s="166"/>
      <c r="M698" s="167"/>
      <c r="N698" s="52">
        <f t="shared" si="101"/>
        <v>0</v>
      </c>
      <c r="O698" s="53"/>
      <c r="P698" s="54"/>
      <c r="Q698" s="54"/>
      <c r="R698" s="54"/>
      <c r="S698" s="54"/>
      <c r="T698" s="58"/>
      <c r="U698" s="183">
        <f t="shared" si="102"/>
        <v>3.7037037037037035E-2</v>
      </c>
      <c r="V698" s="168"/>
      <c r="W698" s="59" t="str">
        <f t="shared" si="103"/>
        <v>0</v>
      </c>
      <c r="X698" s="575"/>
      <c r="Y698" s="60">
        <f t="shared" si="104"/>
        <v>0</v>
      </c>
    </row>
    <row r="699" spans="2:25" ht="18.75" customHeight="1">
      <c r="B699" s="569"/>
      <c r="C699" s="572"/>
      <c r="D699" s="39">
        <v>24</v>
      </c>
      <c r="E699" s="39" t="s">
        <v>9361</v>
      </c>
      <c r="F699" s="170">
        <v>100</v>
      </c>
      <c r="G699" s="181">
        <f t="shared" si="98"/>
        <v>20</v>
      </c>
      <c r="H699" s="182">
        <f t="shared" si="99"/>
        <v>55.555555555555557</v>
      </c>
      <c r="I699" s="182">
        <f t="shared" si="100"/>
        <v>1.8518518518518517E-2</v>
      </c>
      <c r="J699" s="170"/>
      <c r="K699" s="166"/>
      <c r="L699" s="166"/>
      <c r="M699" s="167"/>
      <c r="N699" s="52">
        <f t="shared" si="101"/>
        <v>0</v>
      </c>
      <c r="O699" s="53"/>
      <c r="P699" s="54"/>
      <c r="Q699" s="54"/>
      <c r="R699" s="54"/>
      <c r="S699" s="54"/>
      <c r="T699" s="58"/>
      <c r="U699" s="183">
        <f t="shared" si="102"/>
        <v>3.7037037037037035E-2</v>
      </c>
      <c r="V699" s="168"/>
      <c r="W699" s="59" t="str">
        <f t="shared" si="103"/>
        <v>0</v>
      </c>
      <c r="X699" s="575"/>
      <c r="Y699" s="60">
        <f t="shared" si="104"/>
        <v>0</v>
      </c>
    </row>
    <row r="700" spans="2:25" ht="18.75" customHeight="1">
      <c r="B700" s="569"/>
      <c r="C700" s="572"/>
      <c r="D700" s="39">
        <v>25</v>
      </c>
      <c r="E700" s="39" t="s">
        <v>9362</v>
      </c>
      <c r="F700" s="170">
        <v>120</v>
      </c>
      <c r="G700" s="181">
        <f t="shared" si="98"/>
        <v>24</v>
      </c>
      <c r="H700" s="182">
        <f t="shared" si="99"/>
        <v>66.666666666666671</v>
      </c>
      <c r="I700" s="182">
        <f t="shared" si="100"/>
        <v>2.2222222222222223E-2</v>
      </c>
      <c r="J700" s="170"/>
      <c r="K700" s="166"/>
      <c r="L700" s="166"/>
      <c r="M700" s="167"/>
      <c r="N700" s="52">
        <f t="shared" si="101"/>
        <v>0</v>
      </c>
      <c r="O700" s="53"/>
      <c r="P700" s="54"/>
      <c r="Q700" s="54"/>
      <c r="R700" s="54"/>
      <c r="S700" s="54"/>
      <c r="T700" s="58"/>
      <c r="U700" s="183">
        <f t="shared" si="102"/>
        <v>4.4444444444444446E-2</v>
      </c>
      <c r="V700" s="168"/>
      <c r="W700" s="59" t="str">
        <f t="shared" si="103"/>
        <v>0</v>
      </c>
      <c r="X700" s="575"/>
      <c r="Y700" s="60">
        <f t="shared" si="104"/>
        <v>0</v>
      </c>
    </row>
    <row r="701" spans="2:25" ht="18.75" customHeight="1">
      <c r="B701" s="569"/>
      <c r="C701" s="572"/>
      <c r="D701" s="39">
        <v>26</v>
      </c>
      <c r="E701" s="39" t="s">
        <v>9363</v>
      </c>
      <c r="F701" s="170">
        <v>218</v>
      </c>
      <c r="G701" s="181">
        <f t="shared" si="98"/>
        <v>43.6</v>
      </c>
      <c r="H701" s="182">
        <f t="shared" si="99"/>
        <v>121.11111111111111</v>
      </c>
      <c r="I701" s="182">
        <f t="shared" si="100"/>
        <v>4.0370370370370369E-2</v>
      </c>
      <c r="J701" s="170"/>
      <c r="K701" s="166"/>
      <c r="L701" s="166"/>
      <c r="M701" s="167"/>
      <c r="N701" s="52">
        <f t="shared" si="101"/>
        <v>0</v>
      </c>
      <c r="O701" s="53"/>
      <c r="P701" s="54"/>
      <c r="Q701" s="54"/>
      <c r="R701" s="54"/>
      <c r="S701" s="54"/>
      <c r="T701" s="58"/>
      <c r="U701" s="183">
        <f t="shared" si="102"/>
        <v>8.0740740740740738E-2</v>
      </c>
      <c r="V701" s="168"/>
      <c r="W701" s="59" t="str">
        <f t="shared" si="103"/>
        <v>0</v>
      </c>
      <c r="X701" s="575"/>
      <c r="Y701" s="60">
        <f t="shared" si="104"/>
        <v>0</v>
      </c>
    </row>
    <row r="702" spans="2:25" ht="18.75" customHeight="1">
      <c r="B702" s="569"/>
      <c r="C702" s="572"/>
      <c r="D702" s="39">
        <v>27</v>
      </c>
      <c r="E702" s="39" t="s">
        <v>4115</v>
      </c>
      <c r="F702" s="170">
        <v>240</v>
      </c>
      <c r="G702" s="181">
        <f t="shared" si="98"/>
        <v>48</v>
      </c>
      <c r="H702" s="182">
        <f t="shared" si="99"/>
        <v>133.33333333333334</v>
      </c>
      <c r="I702" s="182">
        <f t="shared" si="100"/>
        <v>4.4444444444444446E-2</v>
      </c>
      <c r="J702" s="170"/>
      <c r="K702" s="166"/>
      <c r="L702" s="166"/>
      <c r="M702" s="167"/>
      <c r="N702" s="52">
        <f t="shared" si="101"/>
        <v>0</v>
      </c>
      <c r="O702" s="53"/>
      <c r="P702" s="54"/>
      <c r="Q702" s="54"/>
      <c r="R702" s="54"/>
      <c r="S702" s="54"/>
      <c r="T702" s="58"/>
      <c r="U702" s="183">
        <f t="shared" si="102"/>
        <v>8.8888888888888892E-2</v>
      </c>
      <c r="V702" s="168"/>
      <c r="W702" s="59" t="str">
        <f t="shared" si="103"/>
        <v>0</v>
      </c>
      <c r="X702" s="575"/>
      <c r="Y702" s="60">
        <f t="shared" si="104"/>
        <v>0</v>
      </c>
    </row>
    <row r="703" spans="2:25" ht="18.75" customHeight="1">
      <c r="B703" s="569"/>
      <c r="C703" s="572"/>
      <c r="D703" s="39"/>
      <c r="E703" s="39"/>
      <c r="F703" s="170"/>
      <c r="G703" s="181">
        <f t="shared" si="98"/>
        <v>0</v>
      </c>
      <c r="H703" s="182">
        <f t="shared" si="99"/>
        <v>0</v>
      </c>
      <c r="I703" s="182">
        <f t="shared" si="100"/>
        <v>0</v>
      </c>
      <c r="J703" s="170"/>
      <c r="K703" s="166"/>
      <c r="L703" s="166"/>
      <c r="M703" s="167"/>
      <c r="N703" s="52">
        <f t="shared" si="101"/>
        <v>0</v>
      </c>
      <c r="O703" s="53"/>
      <c r="P703" s="54"/>
      <c r="Q703" s="54"/>
      <c r="R703" s="54"/>
      <c r="S703" s="54"/>
      <c r="T703" s="58"/>
      <c r="U703" s="183">
        <f t="shared" si="102"/>
        <v>0</v>
      </c>
      <c r="V703" s="168"/>
      <c r="W703" s="59" t="str">
        <f t="shared" si="103"/>
        <v>0</v>
      </c>
      <c r="X703" s="575"/>
      <c r="Y703" s="60">
        <f t="shared" si="104"/>
        <v>0</v>
      </c>
    </row>
    <row r="704" spans="2:25" ht="18.75" customHeight="1">
      <c r="B704" s="569"/>
      <c r="C704" s="572"/>
      <c r="D704" s="39">
        <v>1</v>
      </c>
      <c r="E704" s="39" t="s">
        <v>9150</v>
      </c>
      <c r="F704" s="170">
        <v>6302</v>
      </c>
      <c r="G704" s="181">
        <f t="shared" si="98"/>
        <v>1260.4000000000001</v>
      </c>
      <c r="H704" s="182">
        <f t="shared" si="99"/>
        <v>3501.1111111111109</v>
      </c>
      <c r="I704" s="182">
        <f t="shared" si="100"/>
        <v>1.1670370370370369</v>
      </c>
      <c r="J704" s="170"/>
      <c r="K704" s="166" t="s">
        <v>9364</v>
      </c>
      <c r="L704" s="166"/>
      <c r="M704" s="167">
        <f>SUM(H704:H705)</f>
        <v>3556.6666666666665</v>
      </c>
      <c r="N704" s="52">
        <f t="shared" si="101"/>
        <v>71.133333333333326</v>
      </c>
      <c r="O704" s="53" t="s">
        <v>9365</v>
      </c>
      <c r="P704" s="54" t="s">
        <v>178</v>
      </c>
      <c r="Q704" s="54" t="s">
        <v>8780</v>
      </c>
      <c r="R704" s="54" t="s">
        <v>8781</v>
      </c>
      <c r="S704" s="54"/>
      <c r="T704" s="58"/>
      <c r="U704" s="183">
        <f t="shared" si="102"/>
        <v>2.3340740740740737</v>
      </c>
      <c r="V704" s="168">
        <f>SUM(U704:U705)</f>
        <v>2.3711111111111109</v>
      </c>
      <c r="W704" s="59" t="str">
        <f t="shared" si="103"/>
        <v>2</v>
      </c>
      <c r="X704" s="575"/>
      <c r="Y704" s="60">
        <f t="shared" si="104"/>
        <v>1</v>
      </c>
    </row>
    <row r="705" spans="2:25" ht="18.75" customHeight="1">
      <c r="B705" s="569"/>
      <c r="C705" s="572"/>
      <c r="D705" s="39">
        <v>2</v>
      </c>
      <c r="E705" s="39" t="s">
        <v>9366</v>
      </c>
      <c r="F705" s="170">
        <v>100</v>
      </c>
      <c r="G705" s="181">
        <f t="shared" si="98"/>
        <v>20</v>
      </c>
      <c r="H705" s="182">
        <f t="shared" si="99"/>
        <v>55.555555555555557</v>
      </c>
      <c r="I705" s="182">
        <f t="shared" si="100"/>
        <v>1.8518518518518517E-2</v>
      </c>
      <c r="J705" s="170"/>
      <c r="K705" s="166"/>
      <c r="L705" s="166"/>
      <c r="M705" s="167"/>
      <c r="N705" s="52">
        <f t="shared" si="101"/>
        <v>0</v>
      </c>
      <c r="O705" s="53"/>
      <c r="P705" s="54"/>
      <c r="Q705" s="54"/>
      <c r="R705" s="54"/>
      <c r="S705" s="54"/>
      <c r="T705" s="58"/>
      <c r="U705" s="183">
        <f t="shared" si="102"/>
        <v>3.7037037037037035E-2</v>
      </c>
      <c r="V705" s="168"/>
      <c r="W705" s="59" t="str">
        <f t="shared" si="103"/>
        <v>0</v>
      </c>
      <c r="X705" s="575"/>
      <c r="Y705" s="60">
        <f t="shared" si="104"/>
        <v>0</v>
      </c>
    </row>
    <row r="706" spans="2:25" ht="18.75" customHeight="1">
      <c r="B706" s="569"/>
      <c r="C706" s="572"/>
      <c r="D706" s="39"/>
      <c r="E706" s="39"/>
      <c r="F706" s="170"/>
      <c r="G706" s="181">
        <f t="shared" si="98"/>
        <v>0</v>
      </c>
      <c r="H706" s="182">
        <f t="shared" si="99"/>
        <v>0</v>
      </c>
      <c r="I706" s="182">
        <f t="shared" si="100"/>
        <v>0</v>
      </c>
      <c r="J706" s="170"/>
      <c r="K706" s="166"/>
      <c r="L706" s="166"/>
      <c r="M706" s="167"/>
      <c r="N706" s="52">
        <f t="shared" si="101"/>
        <v>0</v>
      </c>
      <c r="O706" s="53"/>
      <c r="P706" s="54"/>
      <c r="Q706" s="54"/>
      <c r="R706" s="54"/>
      <c r="S706" s="54"/>
      <c r="T706" s="58"/>
      <c r="U706" s="183">
        <f t="shared" si="102"/>
        <v>0</v>
      </c>
      <c r="V706" s="168"/>
      <c r="W706" s="59" t="str">
        <f t="shared" si="103"/>
        <v>0</v>
      </c>
      <c r="X706" s="575"/>
      <c r="Y706" s="60">
        <f t="shared" si="104"/>
        <v>0</v>
      </c>
    </row>
    <row r="707" spans="2:25" ht="18.75" customHeight="1">
      <c r="B707" s="570"/>
      <c r="C707" s="573"/>
      <c r="D707" s="39"/>
      <c r="E707" s="39"/>
      <c r="F707" s="170"/>
      <c r="G707" s="181">
        <f t="shared" si="98"/>
        <v>0</v>
      </c>
      <c r="H707" s="182">
        <f>F707/$H$15</f>
        <v>0</v>
      </c>
      <c r="I707" s="182">
        <f>H707/$I$15</f>
        <v>0</v>
      </c>
      <c r="J707" s="170"/>
      <c r="K707" s="166"/>
      <c r="L707" s="166"/>
      <c r="M707" s="171"/>
      <c r="N707" s="52">
        <f t="shared" si="101"/>
        <v>0</v>
      </c>
      <c r="O707" s="40"/>
      <c r="P707" s="40"/>
      <c r="Q707" s="40"/>
      <c r="R707" s="40"/>
      <c r="S707" s="40"/>
      <c r="T707" s="58"/>
      <c r="U707" s="183">
        <f>H707/$U$15</f>
        <v>0</v>
      </c>
      <c r="V707" s="168"/>
      <c r="W707" s="59" t="str">
        <f>IF(V707&lt;1,"0",IF(V707&lt;5,"2",IF(V707&gt;=5,"6")))</f>
        <v>0</v>
      </c>
      <c r="X707" s="576"/>
      <c r="Y707" s="60">
        <f t="shared" si="104"/>
        <v>0</v>
      </c>
    </row>
    <row r="708" spans="2:25">
      <c r="B708" s="41"/>
      <c r="C708" s="172" t="s">
        <v>111</v>
      </c>
      <c r="D708" s="154"/>
      <c r="E708" s="173">
        <f>COUNTA(E663:E707)</f>
        <v>40</v>
      </c>
      <c r="F708" s="173">
        <f>SUM(F663:F707)</f>
        <v>19141</v>
      </c>
      <c r="G708" s="173">
        <f>SUM(G663:G707)</f>
        <v>3828.2</v>
      </c>
      <c r="H708" s="173">
        <f>SUM(H663:H707)</f>
        <v>10633.888888888889</v>
      </c>
      <c r="I708" s="173">
        <f>SUM(I663:I707)</f>
        <v>3.5446296296296294</v>
      </c>
      <c r="J708" s="173">
        <f>COUNTA(J663:J707)</f>
        <v>1</v>
      </c>
      <c r="K708" s="173">
        <f>COUNTA(K663:K707)</f>
        <v>4</v>
      </c>
      <c r="L708" s="173">
        <f>COUNTA(L663:L707)</f>
        <v>0</v>
      </c>
      <c r="M708" s="173">
        <f>SUM(M663:M707)</f>
        <v>10633.888888888889</v>
      </c>
      <c r="N708" s="173">
        <f>SUM(N663:N707)</f>
        <v>212.67777777777775</v>
      </c>
      <c r="O708" s="174"/>
      <c r="P708" s="175">
        <f>COUNTIF(P663:P707, "YES")</f>
        <v>0</v>
      </c>
      <c r="Q708" s="174"/>
      <c r="R708" s="174"/>
      <c r="S708" s="174"/>
      <c r="T708" s="174"/>
      <c r="U708" s="173">
        <f>SUM(U663:U707)</f>
        <v>7.0892592592592587</v>
      </c>
      <c r="V708" s="173">
        <f>SUM(V663:V707)</f>
        <v>7.0892592592592596</v>
      </c>
      <c r="W708" s="173">
        <f t="array" ref="W708">SUM(ABS(W663:W707))</f>
        <v>8</v>
      </c>
      <c r="X708" s="175" t="str">
        <f>IF(X663&lt;0.2, "0", IF(X663&lt;=2, "2", IF(X663&gt;2, ROUND(X663,0))))</f>
        <v>2</v>
      </c>
      <c r="Y708" s="173">
        <f>SUM(Y663:Y707)</f>
        <v>4</v>
      </c>
    </row>
    <row r="709" spans="2:25" ht="18.75" customHeight="1">
      <c r="B709" s="568">
        <v>15</v>
      </c>
      <c r="C709" s="571" t="s">
        <v>9367</v>
      </c>
      <c r="D709" s="39">
        <v>1</v>
      </c>
      <c r="E709" s="39" t="s">
        <v>492</v>
      </c>
      <c r="F709" s="170">
        <v>100</v>
      </c>
      <c r="G709" s="181">
        <f t="shared" si="98"/>
        <v>20</v>
      </c>
      <c r="H709" s="182">
        <f t="shared" ref="H709:H750" si="110">F709/$H$15</f>
        <v>55.555555555555557</v>
      </c>
      <c r="I709" s="182">
        <f t="shared" ref="I709:I750" si="111">H709/$I$15</f>
        <v>1.8518518518518517E-2</v>
      </c>
      <c r="J709" s="170" t="s">
        <v>9368</v>
      </c>
      <c r="K709" s="166" t="s">
        <v>9368</v>
      </c>
      <c r="L709" s="166"/>
      <c r="M709" s="167">
        <f>SUM(H709:H749)</f>
        <v>2995.0000000000009</v>
      </c>
      <c r="N709" s="52">
        <f t="shared" ref="N709:N751" si="112">M709/$N$15</f>
        <v>59.90000000000002</v>
      </c>
      <c r="O709" s="53" t="s">
        <v>8791</v>
      </c>
      <c r="P709" s="54" t="s">
        <v>178</v>
      </c>
      <c r="Q709" s="54" t="s">
        <v>8780</v>
      </c>
      <c r="R709" s="54" t="s">
        <v>2634</v>
      </c>
      <c r="S709" s="54"/>
      <c r="T709" s="58"/>
      <c r="U709" s="183">
        <f t="shared" ref="U709:U750" si="113">H709/$U$15</f>
        <v>3.7037037037037035E-2</v>
      </c>
      <c r="V709" s="168">
        <f>SUM(U709:U749)</f>
        <v>1.9966666666666668</v>
      </c>
      <c r="W709" s="59" t="str">
        <f t="shared" ref="W709:W750" si="114">IF(V709&lt;1,"0",IF(V709&lt;5,"2",IF(V709&gt;=5,"6")))</f>
        <v>2</v>
      </c>
      <c r="X709" s="574">
        <f>K752/$X$15</f>
        <v>0.33333333333333331</v>
      </c>
      <c r="Y709" s="60">
        <f t="shared" ref="Y709:Y751" si="115">W709/2</f>
        <v>1</v>
      </c>
    </row>
    <row r="710" spans="2:25" ht="18.75" customHeight="1">
      <c r="B710" s="569"/>
      <c r="C710" s="572"/>
      <c r="D710" s="39">
        <v>2</v>
      </c>
      <c r="E710" s="39" t="s">
        <v>9369</v>
      </c>
      <c r="F710" s="170">
        <v>120</v>
      </c>
      <c r="G710" s="181">
        <f t="shared" si="98"/>
        <v>24</v>
      </c>
      <c r="H710" s="182">
        <f t="shared" si="110"/>
        <v>66.666666666666671</v>
      </c>
      <c r="I710" s="182">
        <f t="shared" si="111"/>
        <v>2.2222222222222223E-2</v>
      </c>
      <c r="J710" s="170"/>
      <c r="K710" s="166"/>
      <c r="L710" s="166"/>
      <c r="M710" s="167"/>
      <c r="N710" s="52">
        <f t="shared" si="112"/>
        <v>0</v>
      </c>
      <c r="O710" s="53"/>
      <c r="P710" s="54"/>
      <c r="Q710" s="54"/>
      <c r="R710" s="54"/>
      <c r="S710" s="54"/>
      <c r="T710" s="58"/>
      <c r="U710" s="183">
        <f t="shared" si="113"/>
        <v>4.4444444444444446E-2</v>
      </c>
      <c r="V710" s="168"/>
      <c r="W710" s="59" t="str">
        <f t="shared" si="114"/>
        <v>0</v>
      </c>
      <c r="X710" s="575"/>
      <c r="Y710" s="60">
        <f t="shared" si="115"/>
        <v>0</v>
      </c>
    </row>
    <row r="711" spans="2:25" ht="18.75" customHeight="1">
      <c r="B711" s="569"/>
      <c r="C711" s="572"/>
      <c r="D711" s="39">
        <v>3</v>
      </c>
      <c r="E711" s="39" t="s">
        <v>9370</v>
      </c>
      <c r="F711" s="170">
        <v>100</v>
      </c>
      <c r="G711" s="181">
        <f t="shared" si="98"/>
        <v>20</v>
      </c>
      <c r="H711" s="182">
        <f t="shared" si="110"/>
        <v>55.555555555555557</v>
      </c>
      <c r="I711" s="182">
        <f t="shared" si="111"/>
        <v>1.8518518518518517E-2</v>
      </c>
      <c r="J711" s="170"/>
      <c r="K711" s="166"/>
      <c r="L711" s="166"/>
      <c r="M711" s="167"/>
      <c r="N711" s="52">
        <f t="shared" si="112"/>
        <v>0</v>
      </c>
      <c r="O711" s="53"/>
      <c r="P711" s="54"/>
      <c r="Q711" s="54"/>
      <c r="R711" s="54"/>
      <c r="S711" s="54"/>
      <c r="T711" s="58"/>
      <c r="U711" s="183">
        <f t="shared" si="113"/>
        <v>3.7037037037037035E-2</v>
      </c>
      <c r="V711" s="168"/>
      <c r="W711" s="59" t="str">
        <f t="shared" si="114"/>
        <v>0</v>
      </c>
      <c r="X711" s="575"/>
      <c r="Y711" s="60">
        <f t="shared" si="115"/>
        <v>0</v>
      </c>
    </row>
    <row r="712" spans="2:25" ht="18.75" customHeight="1">
      <c r="B712" s="569"/>
      <c r="C712" s="572"/>
      <c r="D712" s="39">
        <v>4</v>
      </c>
      <c r="E712" s="39" t="s">
        <v>9151</v>
      </c>
      <c r="F712" s="170">
        <v>130</v>
      </c>
      <c r="G712" s="181">
        <f t="shared" si="98"/>
        <v>26</v>
      </c>
      <c r="H712" s="182">
        <f t="shared" si="110"/>
        <v>72.222222222222214</v>
      </c>
      <c r="I712" s="182">
        <f t="shared" si="111"/>
        <v>2.4074074074074071E-2</v>
      </c>
      <c r="J712" s="170"/>
      <c r="K712" s="166"/>
      <c r="L712" s="166"/>
      <c r="M712" s="167"/>
      <c r="N712" s="52">
        <f t="shared" si="112"/>
        <v>0</v>
      </c>
      <c r="O712" s="53"/>
      <c r="P712" s="54"/>
      <c r="Q712" s="54"/>
      <c r="R712" s="54"/>
      <c r="S712" s="54"/>
      <c r="T712" s="58"/>
      <c r="U712" s="183">
        <f t="shared" si="113"/>
        <v>4.8148148148148141E-2</v>
      </c>
      <c r="V712" s="168"/>
      <c r="W712" s="59" t="str">
        <f t="shared" si="114"/>
        <v>0</v>
      </c>
      <c r="X712" s="575"/>
      <c r="Y712" s="60">
        <f t="shared" si="115"/>
        <v>0</v>
      </c>
    </row>
    <row r="713" spans="2:25" ht="18.75" customHeight="1">
      <c r="B713" s="569"/>
      <c r="C713" s="572"/>
      <c r="D713" s="39">
        <v>5</v>
      </c>
      <c r="E713" s="39" t="s">
        <v>9371</v>
      </c>
      <c r="F713" s="170">
        <v>120</v>
      </c>
      <c r="G713" s="181">
        <f t="shared" si="98"/>
        <v>24</v>
      </c>
      <c r="H713" s="182">
        <f t="shared" si="110"/>
        <v>66.666666666666671</v>
      </c>
      <c r="I713" s="182">
        <f t="shared" si="111"/>
        <v>2.2222222222222223E-2</v>
      </c>
      <c r="J713" s="170"/>
      <c r="K713" s="166"/>
      <c r="L713" s="166"/>
      <c r="M713" s="167"/>
      <c r="N713" s="52">
        <f t="shared" si="112"/>
        <v>0</v>
      </c>
      <c r="O713" s="53"/>
      <c r="P713" s="54"/>
      <c r="Q713" s="54"/>
      <c r="R713" s="54"/>
      <c r="S713" s="54"/>
      <c r="T713" s="58"/>
      <c r="U713" s="183">
        <f t="shared" si="113"/>
        <v>4.4444444444444446E-2</v>
      </c>
      <c r="V713" s="168"/>
      <c r="W713" s="59" t="str">
        <f t="shared" si="114"/>
        <v>0</v>
      </c>
      <c r="X713" s="575"/>
      <c r="Y713" s="60">
        <f t="shared" si="115"/>
        <v>0</v>
      </c>
    </row>
    <row r="714" spans="2:25" ht="18.75" customHeight="1">
      <c r="B714" s="569"/>
      <c r="C714" s="572"/>
      <c r="D714" s="39">
        <v>6</v>
      </c>
      <c r="E714" s="39" t="s">
        <v>9372</v>
      </c>
      <c r="F714" s="170">
        <v>100</v>
      </c>
      <c r="G714" s="181">
        <f t="shared" si="98"/>
        <v>20</v>
      </c>
      <c r="H714" s="182">
        <f t="shared" si="110"/>
        <v>55.555555555555557</v>
      </c>
      <c r="I714" s="182">
        <f t="shared" si="111"/>
        <v>1.8518518518518517E-2</v>
      </c>
      <c r="J714" s="170"/>
      <c r="K714" s="166"/>
      <c r="L714" s="166"/>
      <c r="M714" s="167"/>
      <c r="N714" s="52">
        <f t="shared" si="112"/>
        <v>0</v>
      </c>
      <c r="O714" s="53"/>
      <c r="P714" s="54"/>
      <c r="Q714" s="54"/>
      <c r="R714" s="54"/>
      <c r="S714" s="54"/>
      <c r="T714" s="58"/>
      <c r="U714" s="183">
        <f t="shared" si="113"/>
        <v>3.7037037037037035E-2</v>
      </c>
      <c r="V714" s="168"/>
      <c r="W714" s="59" t="str">
        <f t="shared" si="114"/>
        <v>0</v>
      </c>
      <c r="X714" s="575"/>
      <c r="Y714" s="60">
        <f t="shared" si="115"/>
        <v>0</v>
      </c>
    </row>
    <row r="715" spans="2:25" ht="18.75" customHeight="1">
      <c r="B715" s="569"/>
      <c r="C715" s="572"/>
      <c r="D715" s="39">
        <v>7</v>
      </c>
      <c r="E715" s="39" t="s">
        <v>9373</v>
      </c>
      <c r="F715" s="170">
        <v>109</v>
      </c>
      <c r="G715" s="181">
        <f t="shared" si="98"/>
        <v>21.8</v>
      </c>
      <c r="H715" s="182">
        <f t="shared" si="110"/>
        <v>60.555555555555557</v>
      </c>
      <c r="I715" s="182">
        <f t="shared" si="111"/>
        <v>2.0185185185185184E-2</v>
      </c>
      <c r="J715" s="170"/>
      <c r="K715" s="166"/>
      <c r="L715" s="166"/>
      <c r="M715" s="167"/>
      <c r="N715" s="52">
        <f t="shared" si="112"/>
        <v>0</v>
      </c>
      <c r="O715" s="53"/>
      <c r="P715" s="54"/>
      <c r="Q715" s="54"/>
      <c r="R715" s="54"/>
      <c r="S715" s="54"/>
      <c r="T715" s="58"/>
      <c r="U715" s="183">
        <f t="shared" si="113"/>
        <v>4.0370370370370369E-2</v>
      </c>
      <c r="V715" s="168"/>
      <c r="W715" s="59" t="str">
        <f t="shared" si="114"/>
        <v>0</v>
      </c>
      <c r="X715" s="575"/>
      <c r="Y715" s="60">
        <f t="shared" si="115"/>
        <v>0</v>
      </c>
    </row>
    <row r="716" spans="2:25" ht="18.75" customHeight="1">
      <c r="B716" s="569"/>
      <c r="C716" s="572"/>
      <c r="D716" s="39">
        <v>8</v>
      </c>
      <c r="E716" s="39" t="s">
        <v>9374</v>
      </c>
      <c r="F716" s="170">
        <v>91</v>
      </c>
      <c r="G716" s="181">
        <f t="shared" si="98"/>
        <v>18.2</v>
      </c>
      <c r="H716" s="182">
        <f t="shared" si="110"/>
        <v>50.555555555555557</v>
      </c>
      <c r="I716" s="182">
        <f t="shared" si="111"/>
        <v>1.6851851851851854E-2</v>
      </c>
      <c r="J716" s="170"/>
      <c r="K716" s="166"/>
      <c r="L716" s="166"/>
      <c r="M716" s="167"/>
      <c r="N716" s="52">
        <f t="shared" si="112"/>
        <v>0</v>
      </c>
      <c r="O716" s="53"/>
      <c r="P716" s="54"/>
      <c r="Q716" s="54"/>
      <c r="R716" s="54"/>
      <c r="S716" s="54"/>
      <c r="T716" s="58"/>
      <c r="U716" s="183">
        <f t="shared" si="113"/>
        <v>3.3703703703703708E-2</v>
      </c>
      <c r="V716" s="168"/>
      <c r="W716" s="59" t="str">
        <f t="shared" si="114"/>
        <v>0</v>
      </c>
      <c r="X716" s="575"/>
      <c r="Y716" s="60">
        <f t="shared" si="115"/>
        <v>0</v>
      </c>
    </row>
    <row r="717" spans="2:25" ht="18.75" customHeight="1">
      <c r="B717" s="569"/>
      <c r="C717" s="572"/>
      <c r="D717" s="39">
        <v>9</v>
      </c>
      <c r="E717" s="39" t="s">
        <v>264</v>
      </c>
      <c r="F717" s="170">
        <v>200</v>
      </c>
      <c r="G717" s="181">
        <f t="shared" si="98"/>
        <v>40</v>
      </c>
      <c r="H717" s="182">
        <f t="shared" si="110"/>
        <v>111.11111111111111</v>
      </c>
      <c r="I717" s="182">
        <f t="shared" si="111"/>
        <v>3.7037037037037035E-2</v>
      </c>
      <c r="J717" s="170"/>
      <c r="K717" s="166"/>
      <c r="L717" s="166"/>
      <c r="M717" s="167"/>
      <c r="N717" s="52">
        <f t="shared" si="112"/>
        <v>0</v>
      </c>
      <c r="O717" s="53"/>
      <c r="P717" s="54"/>
      <c r="Q717" s="54"/>
      <c r="R717" s="54"/>
      <c r="S717" s="54"/>
      <c r="T717" s="58"/>
      <c r="U717" s="183">
        <f t="shared" si="113"/>
        <v>7.407407407407407E-2</v>
      </c>
      <c r="V717" s="168"/>
      <c r="W717" s="59" t="str">
        <f t="shared" si="114"/>
        <v>0</v>
      </c>
      <c r="X717" s="575"/>
      <c r="Y717" s="60">
        <f t="shared" si="115"/>
        <v>0</v>
      </c>
    </row>
    <row r="718" spans="2:25" ht="18.75" customHeight="1">
      <c r="B718" s="569"/>
      <c r="C718" s="572"/>
      <c r="D718" s="39">
        <v>10</v>
      </c>
      <c r="E718" s="39" t="s">
        <v>9375</v>
      </c>
      <c r="F718" s="170">
        <v>170</v>
      </c>
      <c r="G718" s="181">
        <f t="shared" si="98"/>
        <v>34</v>
      </c>
      <c r="H718" s="182">
        <f t="shared" si="110"/>
        <v>94.444444444444443</v>
      </c>
      <c r="I718" s="182">
        <f t="shared" si="111"/>
        <v>3.1481481481481478E-2</v>
      </c>
      <c r="J718" s="170"/>
      <c r="K718" s="166"/>
      <c r="L718" s="166"/>
      <c r="M718" s="167"/>
      <c r="N718" s="52">
        <f t="shared" si="112"/>
        <v>0</v>
      </c>
      <c r="O718" s="53"/>
      <c r="P718" s="54"/>
      <c r="Q718" s="54"/>
      <c r="R718" s="54"/>
      <c r="S718" s="54"/>
      <c r="T718" s="58"/>
      <c r="U718" s="183">
        <f t="shared" si="113"/>
        <v>6.2962962962962957E-2</v>
      </c>
      <c r="V718" s="168"/>
      <c r="W718" s="59" t="str">
        <f t="shared" si="114"/>
        <v>0</v>
      </c>
      <c r="X718" s="575"/>
      <c r="Y718" s="60">
        <f t="shared" si="115"/>
        <v>0</v>
      </c>
    </row>
    <row r="719" spans="2:25" ht="18.75" customHeight="1">
      <c r="B719" s="569"/>
      <c r="C719" s="572"/>
      <c r="D719" s="39">
        <v>11</v>
      </c>
      <c r="E719" s="39" t="s">
        <v>9376</v>
      </c>
      <c r="F719" s="170">
        <v>100</v>
      </c>
      <c r="G719" s="181">
        <f t="shared" si="98"/>
        <v>20</v>
      </c>
      <c r="H719" s="182">
        <f t="shared" si="110"/>
        <v>55.555555555555557</v>
      </c>
      <c r="I719" s="182">
        <f t="shared" si="111"/>
        <v>1.8518518518518517E-2</v>
      </c>
      <c r="J719" s="170"/>
      <c r="K719" s="166"/>
      <c r="L719" s="166"/>
      <c r="M719" s="167"/>
      <c r="N719" s="52">
        <f t="shared" si="112"/>
        <v>0</v>
      </c>
      <c r="O719" s="53"/>
      <c r="P719" s="54"/>
      <c r="Q719" s="54"/>
      <c r="R719" s="54"/>
      <c r="S719" s="54"/>
      <c r="T719" s="58"/>
      <c r="U719" s="183">
        <f t="shared" si="113"/>
        <v>3.7037037037037035E-2</v>
      </c>
      <c r="V719" s="168"/>
      <c r="W719" s="59" t="str">
        <f t="shared" si="114"/>
        <v>0</v>
      </c>
      <c r="X719" s="575"/>
      <c r="Y719" s="60">
        <f t="shared" si="115"/>
        <v>0</v>
      </c>
    </row>
    <row r="720" spans="2:25" ht="18.75" customHeight="1">
      <c r="B720" s="569"/>
      <c r="C720" s="572"/>
      <c r="D720" s="39">
        <v>12</v>
      </c>
      <c r="E720" s="39" t="s">
        <v>9377</v>
      </c>
      <c r="F720" s="170">
        <v>130</v>
      </c>
      <c r="G720" s="181">
        <f t="shared" si="98"/>
        <v>26</v>
      </c>
      <c r="H720" s="182">
        <f t="shared" si="110"/>
        <v>72.222222222222214</v>
      </c>
      <c r="I720" s="182">
        <f t="shared" si="111"/>
        <v>2.4074074074074071E-2</v>
      </c>
      <c r="J720" s="170"/>
      <c r="K720" s="166"/>
      <c r="L720" s="166"/>
      <c r="M720" s="167"/>
      <c r="N720" s="52">
        <f t="shared" si="112"/>
        <v>0</v>
      </c>
      <c r="O720" s="53"/>
      <c r="P720" s="54"/>
      <c r="Q720" s="54"/>
      <c r="R720" s="54"/>
      <c r="S720" s="54"/>
      <c r="T720" s="58"/>
      <c r="U720" s="183">
        <f t="shared" si="113"/>
        <v>4.8148148148148141E-2</v>
      </c>
      <c r="V720" s="168"/>
      <c r="W720" s="59" t="str">
        <f t="shared" si="114"/>
        <v>0</v>
      </c>
      <c r="X720" s="575"/>
      <c r="Y720" s="60">
        <f t="shared" si="115"/>
        <v>0</v>
      </c>
    </row>
    <row r="721" spans="2:25" ht="18.75" customHeight="1">
      <c r="B721" s="569"/>
      <c r="C721" s="572"/>
      <c r="D721" s="39">
        <v>13</v>
      </c>
      <c r="E721" s="39" t="s">
        <v>161</v>
      </c>
      <c r="F721" s="170">
        <v>100</v>
      </c>
      <c r="G721" s="181">
        <f t="shared" si="98"/>
        <v>20</v>
      </c>
      <c r="H721" s="182">
        <f t="shared" si="110"/>
        <v>55.555555555555557</v>
      </c>
      <c r="I721" s="182">
        <f t="shared" si="111"/>
        <v>1.8518518518518517E-2</v>
      </c>
      <c r="J721" s="170"/>
      <c r="K721" s="166"/>
      <c r="L721" s="166"/>
      <c r="M721" s="167"/>
      <c r="N721" s="52">
        <f t="shared" si="112"/>
        <v>0</v>
      </c>
      <c r="O721" s="53"/>
      <c r="P721" s="54"/>
      <c r="Q721" s="54"/>
      <c r="R721" s="54"/>
      <c r="S721" s="54"/>
      <c r="T721" s="58"/>
      <c r="U721" s="183">
        <f t="shared" si="113"/>
        <v>3.7037037037037035E-2</v>
      </c>
      <c r="V721" s="168"/>
      <c r="W721" s="59" t="str">
        <f t="shared" si="114"/>
        <v>0</v>
      </c>
      <c r="X721" s="575"/>
      <c r="Y721" s="60">
        <f t="shared" si="115"/>
        <v>0</v>
      </c>
    </row>
    <row r="722" spans="2:25" ht="18.75" customHeight="1">
      <c r="B722" s="569"/>
      <c r="C722" s="572"/>
      <c r="D722" s="39">
        <v>14</v>
      </c>
      <c r="E722" s="39" t="s">
        <v>9321</v>
      </c>
      <c r="F722" s="170">
        <v>150</v>
      </c>
      <c r="G722" s="181">
        <f t="shared" si="98"/>
        <v>30</v>
      </c>
      <c r="H722" s="182">
        <f t="shared" si="110"/>
        <v>83.333333333333329</v>
      </c>
      <c r="I722" s="182">
        <f t="shared" si="111"/>
        <v>2.7777777777777776E-2</v>
      </c>
      <c r="J722" s="170"/>
      <c r="K722" s="166"/>
      <c r="L722" s="166"/>
      <c r="M722" s="167"/>
      <c r="N722" s="52">
        <f t="shared" si="112"/>
        <v>0</v>
      </c>
      <c r="O722" s="53"/>
      <c r="P722" s="54"/>
      <c r="Q722" s="54"/>
      <c r="R722" s="54"/>
      <c r="S722" s="54"/>
      <c r="T722" s="58"/>
      <c r="U722" s="183">
        <f t="shared" si="113"/>
        <v>5.5555555555555552E-2</v>
      </c>
      <c r="V722" s="168"/>
      <c r="W722" s="59" t="str">
        <f t="shared" si="114"/>
        <v>0</v>
      </c>
      <c r="X722" s="575"/>
      <c r="Y722" s="60">
        <f t="shared" si="115"/>
        <v>0</v>
      </c>
    </row>
    <row r="723" spans="2:25" ht="18.75" customHeight="1">
      <c r="B723" s="569"/>
      <c r="C723" s="572"/>
      <c r="D723" s="39">
        <v>15</v>
      </c>
      <c r="E723" s="39" t="s">
        <v>3940</v>
      </c>
      <c r="F723" s="170">
        <v>100</v>
      </c>
      <c r="G723" s="181">
        <f t="shared" si="98"/>
        <v>20</v>
      </c>
      <c r="H723" s="182">
        <f t="shared" si="110"/>
        <v>55.555555555555557</v>
      </c>
      <c r="I723" s="182">
        <f t="shared" si="111"/>
        <v>1.8518518518518517E-2</v>
      </c>
      <c r="J723" s="170"/>
      <c r="K723" s="166"/>
      <c r="L723" s="166"/>
      <c r="M723" s="167"/>
      <c r="N723" s="52">
        <f t="shared" si="112"/>
        <v>0</v>
      </c>
      <c r="O723" s="53"/>
      <c r="P723" s="54"/>
      <c r="Q723" s="54"/>
      <c r="R723" s="54"/>
      <c r="S723" s="54"/>
      <c r="T723" s="58"/>
      <c r="U723" s="183">
        <f t="shared" si="113"/>
        <v>3.7037037037037035E-2</v>
      </c>
      <c r="V723" s="168"/>
      <c r="W723" s="59" t="str">
        <f t="shared" si="114"/>
        <v>0</v>
      </c>
      <c r="X723" s="575"/>
      <c r="Y723" s="60">
        <f t="shared" si="115"/>
        <v>0</v>
      </c>
    </row>
    <row r="724" spans="2:25" ht="18.75" customHeight="1">
      <c r="B724" s="569"/>
      <c r="C724" s="572"/>
      <c r="D724" s="39">
        <v>16</v>
      </c>
      <c r="E724" s="39" t="s">
        <v>9378</v>
      </c>
      <c r="F724" s="170">
        <v>100</v>
      </c>
      <c r="G724" s="181">
        <f t="shared" si="98"/>
        <v>20</v>
      </c>
      <c r="H724" s="182">
        <f t="shared" si="110"/>
        <v>55.555555555555557</v>
      </c>
      <c r="I724" s="182">
        <f t="shared" si="111"/>
        <v>1.8518518518518517E-2</v>
      </c>
      <c r="J724" s="170"/>
      <c r="K724" s="166"/>
      <c r="L724" s="166"/>
      <c r="M724" s="167"/>
      <c r="N724" s="52">
        <f t="shared" si="112"/>
        <v>0</v>
      </c>
      <c r="O724" s="53"/>
      <c r="P724" s="54"/>
      <c r="Q724" s="54"/>
      <c r="R724" s="54"/>
      <c r="S724" s="54"/>
      <c r="T724" s="58"/>
      <c r="U724" s="183">
        <f t="shared" si="113"/>
        <v>3.7037037037037035E-2</v>
      </c>
      <c r="V724" s="168"/>
      <c r="W724" s="59" t="str">
        <f t="shared" si="114"/>
        <v>0</v>
      </c>
      <c r="X724" s="575"/>
      <c r="Y724" s="60">
        <f t="shared" si="115"/>
        <v>0</v>
      </c>
    </row>
    <row r="725" spans="2:25" ht="18.75" customHeight="1">
      <c r="B725" s="569"/>
      <c r="C725" s="572"/>
      <c r="D725" s="39">
        <v>17</v>
      </c>
      <c r="E725" s="39" t="s">
        <v>9379</v>
      </c>
      <c r="F725" s="170">
        <v>200</v>
      </c>
      <c r="G725" s="181">
        <f t="shared" si="98"/>
        <v>40</v>
      </c>
      <c r="H725" s="182">
        <f t="shared" si="110"/>
        <v>111.11111111111111</v>
      </c>
      <c r="I725" s="182">
        <f t="shared" si="111"/>
        <v>3.7037037037037035E-2</v>
      </c>
      <c r="J725" s="170"/>
      <c r="K725" s="166"/>
      <c r="L725" s="166"/>
      <c r="M725" s="167"/>
      <c r="N725" s="52">
        <f t="shared" si="112"/>
        <v>0</v>
      </c>
      <c r="O725" s="53"/>
      <c r="P725" s="54"/>
      <c r="Q725" s="54"/>
      <c r="R725" s="54"/>
      <c r="S725" s="54"/>
      <c r="T725" s="58"/>
      <c r="U725" s="183">
        <f t="shared" si="113"/>
        <v>7.407407407407407E-2</v>
      </c>
      <c r="V725" s="168"/>
      <c r="W725" s="59" t="str">
        <f t="shared" si="114"/>
        <v>0</v>
      </c>
      <c r="X725" s="575"/>
      <c r="Y725" s="60">
        <f t="shared" si="115"/>
        <v>0</v>
      </c>
    </row>
    <row r="726" spans="2:25" ht="18.75" customHeight="1">
      <c r="B726" s="569"/>
      <c r="C726" s="572"/>
      <c r="D726" s="39">
        <v>18</v>
      </c>
      <c r="E726" s="39" t="s">
        <v>9380</v>
      </c>
      <c r="F726" s="170">
        <v>200</v>
      </c>
      <c r="G726" s="181">
        <f t="shared" si="98"/>
        <v>40</v>
      </c>
      <c r="H726" s="182">
        <f t="shared" si="110"/>
        <v>111.11111111111111</v>
      </c>
      <c r="I726" s="182">
        <f t="shared" si="111"/>
        <v>3.7037037037037035E-2</v>
      </c>
      <c r="J726" s="170"/>
      <c r="K726" s="166"/>
      <c r="L726" s="166"/>
      <c r="M726" s="167"/>
      <c r="N726" s="52">
        <f t="shared" si="112"/>
        <v>0</v>
      </c>
      <c r="O726" s="53"/>
      <c r="P726" s="54"/>
      <c r="Q726" s="54"/>
      <c r="R726" s="54"/>
      <c r="S726" s="54"/>
      <c r="T726" s="58"/>
      <c r="U726" s="183">
        <f t="shared" si="113"/>
        <v>7.407407407407407E-2</v>
      </c>
      <c r="V726" s="168"/>
      <c r="W726" s="59" t="str">
        <f t="shared" si="114"/>
        <v>0</v>
      </c>
      <c r="X726" s="575"/>
      <c r="Y726" s="60">
        <f t="shared" si="115"/>
        <v>0</v>
      </c>
    </row>
    <row r="727" spans="2:25" ht="18.75" customHeight="1">
      <c r="B727" s="569"/>
      <c r="C727" s="572"/>
      <c r="D727" s="39">
        <v>19</v>
      </c>
      <c r="E727" s="39" t="s">
        <v>9381</v>
      </c>
      <c r="F727" s="170">
        <v>200</v>
      </c>
      <c r="G727" s="181">
        <f t="shared" ref="G727:G751" si="116">F727/$G$15</f>
        <v>40</v>
      </c>
      <c r="H727" s="182">
        <f t="shared" si="110"/>
        <v>111.11111111111111</v>
      </c>
      <c r="I727" s="182">
        <f t="shared" si="111"/>
        <v>3.7037037037037035E-2</v>
      </c>
      <c r="J727" s="170"/>
      <c r="K727" s="166"/>
      <c r="L727" s="166"/>
      <c r="M727" s="167"/>
      <c r="N727" s="52">
        <f t="shared" si="112"/>
        <v>0</v>
      </c>
      <c r="O727" s="53"/>
      <c r="P727" s="54"/>
      <c r="Q727" s="54"/>
      <c r="R727" s="54"/>
      <c r="S727" s="54"/>
      <c r="T727" s="58"/>
      <c r="U727" s="183">
        <f t="shared" si="113"/>
        <v>7.407407407407407E-2</v>
      </c>
      <c r="V727" s="168"/>
      <c r="W727" s="59" t="str">
        <f t="shared" si="114"/>
        <v>0</v>
      </c>
      <c r="X727" s="575"/>
      <c r="Y727" s="60">
        <f t="shared" si="115"/>
        <v>0</v>
      </c>
    </row>
    <row r="728" spans="2:25" ht="18.75" customHeight="1">
      <c r="B728" s="569"/>
      <c r="C728" s="572"/>
      <c r="D728" s="39">
        <v>20</v>
      </c>
      <c r="E728" s="39" t="s">
        <v>9382</v>
      </c>
      <c r="F728" s="170">
        <v>120</v>
      </c>
      <c r="G728" s="181">
        <f t="shared" si="116"/>
        <v>24</v>
      </c>
      <c r="H728" s="182">
        <f t="shared" si="110"/>
        <v>66.666666666666671</v>
      </c>
      <c r="I728" s="182">
        <f t="shared" si="111"/>
        <v>2.2222222222222223E-2</v>
      </c>
      <c r="J728" s="170"/>
      <c r="K728" s="166"/>
      <c r="L728" s="166"/>
      <c r="M728" s="167"/>
      <c r="N728" s="52">
        <f t="shared" si="112"/>
        <v>0</v>
      </c>
      <c r="O728" s="53"/>
      <c r="P728" s="54"/>
      <c r="Q728" s="54"/>
      <c r="R728" s="54"/>
      <c r="S728" s="54"/>
      <c r="T728" s="58"/>
      <c r="U728" s="183">
        <f t="shared" si="113"/>
        <v>4.4444444444444446E-2</v>
      </c>
      <c r="V728" s="168"/>
      <c r="W728" s="59" t="str">
        <f t="shared" si="114"/>
        <v>0</v>
      </c>
      <c r="X728" s="575"/>
      <c r="Y728" s="60">
        <f t="shared" si="115"/>
        <v>0</v>
      </c>
    </row>
    <row r="729" spans="2:25" ht="18.75" customHeight="1">
      <c r="B729" s="569"/>
      <c r="C729" s="572"/>
      <c r="D729" s="39">
        <v>21</v>
      </c>
      <c r="E729" s="39" t="s">
        <v>496</v>
      </c>
      <c r="F729" s="170">
        <v>118</v>
      </c>
      <c r="G729" s="181">
        <f t="shared" si="116"/>
        <v>23.6</v>
      </c>
      <c r="H729" s="182">
        <f t="shared" si="110"/>
        <v>65.555555555555557</v>
      </c>
      <c r="I729" s="182">
        <f t="shared" si="111"/>
        <v>2.1851851851851851E-2</v>
      </c>
      <c r="J729" s="170"/>
      <c r="K729" s="166"/>
      <c r="L729" s="166"/>
      <c r="M729" s="167"/>
      <c r="N729" s="52">
        <f t="shared" si="112"/>
        <v>0</v>
      </c>
      <c r="O729" s="53"/>
      <c r="P729" s="54"/>
      <c r="Q729" s="54"/>
      <c r="R729" s="54"/>
      <c r="S729" s="54"/>
      <c r="T729" s="58"/>
      <c r="U729" s="183">
        <f t="shared" si="113"/>
        <v>4.3703703703703703E-2</v>
      </c>
      <c r="V729" s="168"/>
      <c r="W729" s="59" t="str">
        <f t="shared" si="114"/>
        <v>0</v>
      </c>
      <c r="X729" s="575"/>
      <c r="Y729" s="60">
        <f t="shared" si="115"/>
        <v>0</v>
      </c>
    </row>
    <row r="730" spans="2:25" ht="18.75" customHeight="1">
      <c r="B730" s="569"/>
      <c r="C730" s="572"/>
      <c r="D730" s="39">
        <v>22</v>
      </c>
      <c r="E730" s="39" t="s">
        <v>9383</v>
      </c>
      <c r="F730" s="170">
        <v>50</v>
      </c>
      <c r="G730" s="181">
        <f t="shared" si="116"/>
        <v>10</v>
      </c>
      <c r="H730" s="182">
        <f t="shared" si="110"/>
        <v>27.777777777777779</v>
      </c>
      <c r="I730" s="182">
        <f t="shared" si="111"/>
        <v>9.2592592592592587E-3</v>
      </c>
      <c r="J730" s="170"/>
      <c r="K730" s="166"/>
      <c r="L730" s="166"/>
      <c r="M730" s="167"/>
      <c r="N730" s="52">
        <f t="shared" si="112"/>
        <v>0</v>
      </c>
      <c r="O730" s="53"/>
      <c r="P730" s="54"/>
      <c r="Q730" s="54"/>
      <c r="R730" s="54"/>
      <c r="S730" s="54"/>
      <c r="T730" s="58"/>
      <c r="U730" s="183">
        <f t="shared" si="113"/>
        <v>1.8518518518518517E-2</v>
      </c>
      <c r="V730" s="168"/>
      <c r="W730" s="59" t="str">
        <f t="shared" si="114"/>
        <v>0</v>
      </c>
      <c r="X730" s="575"/>
      <c r="Y730" s="60">
        <f t="shared" si="115"/>
        <v>0</v>
      </c>
    </row>
    <row r="731" spans="2:25" ht="18.75" customHeight="1">
      <c r="B731" s="569"/>
      <c r="C731" s="572"/>
      <c r="D731" s="39">
        <v>23</v>
      </c>
      <c r="E731" s="39" t="s">
        <v>9384</v>
      </c>
      <c r="F731" s="170">
        <v>150</v>
      </c>
      <c r="G731" s="181">
        <f t="shared" si="116"/>
        <v>30</v>
      </c>
      <c r="H731" s="182">
        <f t="shared" si="110"/>
        <v>83.333333333333329</v>
      </c>
      <c r="I731" s="182">
        <f t="shared" si="111"/>
        <v>2.7777777777777776E-2</v>
      </c>
      <c r="J731" s="170"/>
      <c r="K731" s="166"/>
      <c r="L731" s="166"/>
      <c r="M731" s="167"/>
      <c r="N731" s="52">
        <f t="shared" si="112"/>
        <v>0</v>
      </c>
      <c r="O731" s="53"/>
      <c r="P731" s="54"/>
      <c r="Q731" s="54"/>
      <c r="R731" s="54"/>
      <c r="S731" s="54"/>
      <c r="T731" s="58"/>
      <c r="U731" s="183">
        <f t="shared" si="113"/>
        <v>5.5555555555555552E-2</v>
      </c>
      <c r="V731" s="168"/>
      <c r="W731" s="59" t="str">
        <f t="shared" si="114"/>
        <v>0</v>
      </c>
      <c r="X731" s="575"/>
      <c r="Y731" s="60">
        <f t="shared" si="115"/>
        <v>0</v>
      </c>
    </row>
    <row r="732" spans="2:25" ht="18.75" customHeight="1">
      <c r="B732" s="569"/>
      <c r="C732" s="572"/>
      <c r="D732" s="39">
        <v>24</v>
      </c>
      <c r="E732" s="39" t="s">
        <v>528</v>
      </c>
      <c r="F732" s="170">
        <v>200</v>
      </c>
      <c r="G732" s="181">
        <f t="shared" si="116"/>
        <v>40</v>
      </c>
      <c r="H732" s="182">
        <f t="shared" si="110"/>
        <v>111.11111111111111</v>
      </c>
      <c r="I732" s="182">
        <f t="shared" si="111"/>
        <v>3.7037037037037035E-2</v>
      </c>
      <c r="J732" s="170"/>
      <c r="K732" s="166"/>
      <c r="L732" s="166"/>
      <c r="M732" s="167"/>
      <c r="N732" s="52">
        <f t="shared" si="112"/>
        <v>0</v>
      </c>
      <c r="O732" s="53"/>
      <c r="P732" s="54"/>
      <c r="Q732" s="54"/>
      <c r="R732" s="54"/>
      <c r="S732" s="54"/>
      <c r="T732" s="58"/>
      <c r="U732" s="183">
        <f t="shared" si="113"/>
        <v>7.407407407407407E-2</v>
      </c>
      <c r="V732" s="168"/>
      <c r="W732" s="59" t="str">
        <f t="shared" si="114"/>
        <v>0</v>
      </c>
      <c r="X732" s="575"/>
      <c r="Y732" s="60">
        <f t="shared" si="115"/>
        <v>0</v>
      </c>
    </row>
    <row r="733" spans="2:25" ht="18.75" customHeight="1">
      <c r="B733" s="569"/>
      <c r="C733" s="572"/>
      <c r="D733" s="39">
        <v>25</v>
      </c>
      <c r="E733" s="39" t="s">
        <v>9385</v>
      </c>
      <c r="F733" s="170">
        <v>150</v>
      </c>
      <c r="G733" s="181">
        <f t="shared" si="116"/>
        <v>30</v>
      </c>
      <c r="H733" s="182">
        <f t="shared" si="110"/>
        <v>83.333333333333329</v>
      </c>
      <c r="I733" s="182">
        <f t="shared" si="111"/>
        <v>2.7777777777777776E-2</v>
      </c>
      <c r="J733" s="170"/>
      <c r="K733" s="166"/>
      <c r="L733" s="166"/>
      <c r="M733" s="167"/>
      <c r="N733" s="52">
        <f t="shared" si="112"/>
        <v>0</v>
      </c>
      <c r="O733" s="53"/>
      <c r="P733" s="54"/>
      <c r="Q733" s="54"/>
      <c r="R733" s="54"/>
      <c r="S733" s="54"/>
      <c r="T733" s="58"/>
      <c r="U733" s="183">
        <f t="shared" si="113"/>
        <v>5.5555555555555552E-2</v>
      </c>
      <c r="V733" s="168"/>
      <c r="W733" s="59" t="str">
        <f t="shared" si="114"/>
        <v>0</v>
      </c>
      <c r="X733" s="575"/>
      <c r="Y733" s="60">
        <f t="shared" si="115"/>
        <v>0</v>
      </c>
    </row>
    <row r="734" spans="2:25" ht="18.75" customHeight="1">
      <c r="B734" s="569"/>
      <c r="C734" s="572"/>
      <c r="D734" s="39">
        <v>26</v>
      </c>
      <c r="E734" s="39" t="s">
        <v>9386</v>
      </c>
      <c r="F734" s="170">
        <v>100</v>
      </c>
      <c r="G734" s="181">
        <f t="shared" si="116"/>
        <v>20</v>
      </c>
      <c r="H734" s="182">
        <f t="shared" si="110"/>
        <v>55.555555555555557</v>
      </c>
      <c r="I734" s="182">
        <f t="shared" si="111"/>
        <v>1.8518518518518517E-2</v>
      </c>
      <c r="J734" s="170"/>
      <c r="K734" s="166"/>
      <c r="L734" s="166"/>
      <c r="M734" s="167"/>
      <c r="N734" s="52">
        <f t="shared" si="112"/>
        <v>0</v>
      </c>
      <c r="O734" s="53"/>
      <c r="P734" s="54"/>
      <c r="Q734" s="54"/>
      <c r="R734" s="54"/>
      <c r="S734" s="54"/>
      <c r="T734" s="58"/>
      <c r="U734" s="183">
        <f t="shared" si="113"/>
        <v>3.7037037037037035E-2</v>
      </c>
      <c r="V734" s="168"/>
      <c r="W734" s="59" t="str">
        <f t="shared" si="114"/>
        <v>0</v>
      </c>
      <c r="X734" s="575"/>
      <c r="Y734" s="60">
        <f t="shared" si="115"/>
        <v>0</v>
      </c>
    </row>
    <row r="735" spans="2:25" ht="18.75" customHeight="1">
      <c r="B735" s="569"/>
      <c r="C735" s="572"/>
      <c r="D735" s="39">
        <v>27</v>
      </c>
      <c r="E735" s="39" t="s">
        <v>9387</v>
      </c>
      <c r="F735" s="170">
        <v>80</v>
      </c>
      <c r="G735" s="181">
        <f t="shared" si="116"/>
        <v>16</v>
      </c>
      <c r="H735" s="182">
        <f t="shared" si="110"/>
        <v>44.444444444444443</v>
      </c>
      <c r="I735" s="182">
        <f t="shared" si="111"/>
        <v>1.4814814814814814E-2</v>
      </c>
      <c r="J735" s="170"/>
      <c r="K735" s="166"/>
      <c r="L735" s="166"/>
      <c r="M735" s="167"/>
      <c r="N735" s="52">
        <f t="shared" si="112"/>
        <v>0</v>
      </c>
      <c r="O735" s="53"/>
      <c r="P735" s="54"/>
      <c r="Q735" s="54"/>
      <c r="R735" s="54"/>
      <c r="S735" s="54"/>
      <c r="T735" s="58"/>
      <c r="U735" s="183">
        <f t="shared" si="113"/>
        <v>2.9629629629629627E-2</v>
      </c>
      <c r="V735" s="168"/>
      <c r="W735" s="59" t="str">
        <f t="shared" si="114"/>
        <v>0</v>
      </c>
      <c r="X735" s="575"/>
      <c r="Y735" s="60">
        <f t="shared" si="115"/>
        <v>0</v>
      </c>
    </row>
    <row r="736" spans="2:25" ht="18.75" customHeight="1">
      <c r="B736" s="569"/>
      <c r="C736" s="572"/>
      <c r="D736" s="39">
        <v>28</v>
      </c>
      <c r="E736" s="39" t="s">
        <v>9388</v>
      </c>
      <c r="F736" s="170">
        <v>93</v>
      </c>
      <c r="G736" s="181">
        <f t="shared" si="116"/>
        <v>18.600000000000001</v>
      </c>
      <c r="H736" s="182">
        <f t="shared" si="110"/>
        <v>51.666666666666664</v>
      </c>
      <c r="I736" s="182">
        <f t="shared" si="111"/>
        <v>1.7222222222222222E-2</v>
      </c>
      <c r="J736" s="170"/>
      <c r="K736" s="166"/>
      <c r="L736" s="166"/>
      <c r="M736" s="167"/>
      <c r="N736" s="52">
        <f t="shared" si="112"/>
        <v>0</v>
      </c>
      <c r="O736" s="53"/>
      <c r="P736" s="54"/>
      <c r="Q736" s="54"/>
      <c r="R736" s="54"/>
      <c r="S736" s="54"/>
      <c r="T736" s="58"/>
      <c r="U736" s="183">
        <f t="shared" si="113"/>
        <v>3.4444444444444444E-2</v>
      </c>
      <c r="V736" s="168"/>
      <c r="W736" s="59" t="str">
        <f t="shared" si="114"/>
        <v>0</v>
      </c>
      <c r="X736" s="575"/>
      <c r="Y736" s="60">
        <f t="shared" si="115"/>
        <v>0</v>
      </c>
    </row>
    <row r="737" spans="2:25" ht="18.75" customHeight="1">
      <c r="B737" s="569"/>
      <c r="C737" s="572"/>
      <c r="D737" s="39">
        <v>29</v>
      </c>
      <c r="E737" s="39" t="s">
        <v>9389</v>
      </c>
      <c r="F737" s="170">
        <v>130</v>
      </c>
      <c r="G737" s="181">
        <f t="shared" si="116"/>
        <v>26</v>
      </c>
      <c r="H737" s="182">
        <f t="shared" si="110"/>
        <v>72.222222222222214</v>
      </c>
      <c r="I737" s="182">
        <f t="shared" si="111"/>
        <v>2.4074074074074071E-2</v>
      </c>
      <c r="J737" s="170"/>
      <c r="K737" s="166"/>
      <c r="L737" s="166"/>
      <c r="M737" s="167"/>
      <c r="N737" s="52">
        <f t="shared" si="112"/>
        <v>0</v>
      </c>
      <c r="O737" s="53"/>
      <c r="P737" s="54"/>
      <c r="Q737" s="54"/>
      <c r="R737" s="54"/>
      <c r="S737" s="54"/>
      <c r="T737" s="58"/>
      <c r="U737" s="183">
        <f t="shared" si="113"/>
        <v>4.8148148148148141E-2</v>
      </c>
      <c r="V737" s="168"/>
      <c r="W737" s="59" t="str">
        <f t="shared" si="114"/>
        <v>0</v>
      </c>
      <c r="X737" s="575"/>
      <c r="Y737" s="60">
        <f t="shared" si="115"/>
        <v>0</v>
      </c>
    </row>
    <row r="738" spans="2:25" ht="18.75" customHeight="1">
      <c r="B738" s="569"/>
      <c r="C738" s="572"/>
      <c r="D738" s="39">
        <v>30</v>
      </c>
      <c r="E738" s="39" t="s">
        <v>5149</v>
      </c>
      <c r="F738" s="170">
        <v>100</v>
      </c>
      <c r="G738" s="181">
        <f t="shared" si="116"/>
        <v>20</v>
      </c>
      <c r="H738" s="182">
        <f t="shared" si="110"/>
        <v>55.555555555555557</v>
      </c>
      <c r="I738" s="182">
        <f t="shared" si="111"/>
        <v>1.8518518518518517E-2</v>
      </c>
      <c r="J738" s="170"/>
      <c r="K738" s="166"/>
      <c r="L738" s="166"/>
      <c r="M738" s="167"/>
      <c r="N738" s="52">
        <f t="shared" si="112"/>
        <v>0</v>
      </c>
      <c r="O738" s="53"/>
      <c r="P738" s="54"/>
      <c r="Q738" s="54"/>
      <c r="R738" s="54"/>
      <c r="S738" s="54"/>
      <c r="T738" s="58"/>
      <c r="U738" s="183">
        <f t="shared" si="113"/>
        <v>3.7037037037037035E-2</v>
      </c>
      <c r="V738" s="168"/>
      <c r="W738" s="59" t="str">
        <f t="shared" si="114"/>
        <v>0</v>
      </c>
      <c r="X738" s="575"/>
      <c r="Y738" s="60">
        <f t="shared" si="115"/>
        <v>0</v>
      </c>
    </row>
    <row r="739" spans="2:25" ht="18.75" customHeight="1">
      <c r="B739" s="569"/>
      <c r="C739" s="572"/>
      <c r="D739" s="39">
        <v>31</v>
      </c>
      <c r="E739" s="39" t="s">
        <v>9390</v>
      </c>
      <c r="F739" s="170">
        <v>80</v>
      </c>
      <c r="G739" s="181">
        <f t="shared" si="116"/>
        <v>16</v>
      </c>
      <c r="H739" s="182">
        <f t="shared" si="110"/>
        <v>44.444444444444443</v>
      </c>
      <c r="I739" s="182">
        <f t="shared" si="111"/>
        <v>1.4814814814814814E-2</v>
      </c>
      <c r="J739" s="170"/>
      <c r="K739" s="166"/>
      <c r="L739" s="166"/>
      <c r="M739" s="167"/>
      <c r="N739" s="52">
        <f t="shared" si="112"/>
        <v>0</v>
      </c>
      <c r="O739" s="53"/>
      <c r="P739" s="54"/>
      <c r="Q739" s="54"/>
      <c r="R739" s="54"/>
      <c r="S739" s="54"/>
      <c r="T739" s="58"/>
      <c r="U739" s="183">
        <f t="shared" si="113"/>
        <v>2.9629629629629627E-2</v>
      </c>
      <c r="V739" s="168"/>
      <c r="W739" s="59" t="str">
        <f t="shared" si="114"/>
        <v>0</v>
      </c>
      <c r="X739" s="575"/>
      <c r="Y739" s="60">
        <f t="shared" si="115"/>
        <v>0</v>
      </c>
    </row>
    <row r="740" spans="2:25" ht="18.75" customHeight="1">
      <c r="B740" s="569"/>
      <c r="C740" s="572"/>
      <c r="D740" s="39">
        <v>32</v>
      </c>
      <c r="E740" s="39" t="s">
        <v>9391</v>
      </c>
      <c r="F740" s="170">
        <v>100</v>
      </c>
      <c r="G740" s="181">
        <f t="shared" si="116"/>
        <v>20</v>
      </c>
      <c r="H740" s="182">
        <f t="shared" si="110"/>
        <v>55.555555555555557</v>
      </c>
      <c r="I740" s="182">
        <f t="shared" si="111"/>
        <v>1.8518518518518517E-2</v>
      </c>
      <c r="J740" s="170"/>
      <c r="K740" s="166"/>
      <c r="L740" s="166"/>
      <c r="M740" s="167"/>
      <c r="N740" s="52">
        <f t="shared" si="112"/>
        <v>0</v>
      </c>
      <c r="O740" s="53"/>
      <c r="P740" s="54"/>
      <c r="Q740" s="54"/>
      <c r="R740" s="54"/>
      <c r="S740" s="54"/>
      <c r="T740" s="58"/>
      <c r="U740" s="183">
        <f t="shared" si="113"/>
        <v>3.7037037037037035E-2</v>
      </c>
      <c r="V740" s="168"/>
      <c r="W740" s="59" t="str">
        <f t="shared" si="114"/>
        <v>0</v>
      </c>
      <c r="X740" s="575"/>
      <c r="Y740" s="60">
        <f t="shared" si="115"/>
        <v>0</v>
      </c>
    </row>
    <row r="741" spans="2:25" ht="18.75" customHeight="1">
      <c r="B741" s="569"/>
      <c r="C741" s="572"/>
      <c r="D741" s="39">
        <v>33</v>
      </c>
      <c r="E741" s="39" t="s">
        <v>9392</v>
      </c>
      <c r="F741" s="170">
        <v>200</v>
      </c>
      <c r="G741" s="181">
        <f t="shared" si="116"/>
        <v>40</v>
      </c>
      <c r="H741" s="182">
        <f t="shared" si="110"/>
        <v>111.11111111111111</v>
      </c>
      <c r="I741" s="182">
        <f t="shared" si="111"/>
        <v>3.7037037037037035E-2</v>
      </c>
      <c r="J741" s="170"/>
      <c r="K741" s="166"/>
      <c r="L741" s="166"/>
      <c r="M741" s="167"/>
      <c r="N741" s="52">
        <f t="shared" si="112"/>
        <v>0</v>
      </c>
      <c r="O741" s="53"/>
      <c r="P741" s="54"/>
      <c r="Q741" s="54"/>
      <c r="R741" s="54"/>
      <c r="S741" s="54"/>
      <c r="T741" s="58"/>
      <c r="U741" s="183">
        <f t="shared" si="113"/>
        <v>7.407407407407407E-2</v>
      </c>
      <c r="V741" s="168"/>
      <c r="W741" s="59" t="str">
        <f t="shared" si="114"/>
        <v>0</v>
      </c>
      <c r="X741" s="575"/>
      <c r="Y741" s="60">
        <f t="shared" si="115"/>
        <v>0</v>
      </c>
    </row>
    <row r="742" spans="2:25" ht="18.75" customHeight="1">
      <c r="B742" s="569"/>
      <c r="C742" s="572"/>
      <c r="D742" s="39">
        <v>34</v>
      </c>
      <c r="E742" s="39" t="s">
        <v>8977</v>
      </c>
      <c r="F742" s="170">
        <v>200</v>
      </c>
      <c r="G742" s="181">
        <f t="shared" si="116"/>
        <v>40</v>
      </c>
      <c r="H742" s="182">
        <f t="shared" si="110"/>
        <v>111.11111111111111</v>
      </c>
      <c r="I742" s="182">
        <f t="shared" si="111"/>
        <v>3.7037037037037035E-2</v>
      </c>
      <c r="J742" s="170"/>
      <c r="K742" s="166"/>
      <c r="L742" s="166"/>
      <c r="M742" s="167"/>
      <c r="N742" s="52">
        <f t="shared" si="112"/>
        <v>0</v>
      </c>
      <c r="O742" s="53"/>
      <c r="P742" s="54"/>
      <c r="Q742" s="54"/>
      <c r="R742" s="54"/>
      <c r="S742" s="54"/>
      <c r="T742" s="58"/>
      <c r="U742" s="183">
        <f t="shared" si="113"/>
        <v>7.407407407407407E-2</v>
      </c>
      <c r="V742" s="168"/>
      <c r="W742" s="59" t="str">
        <f t="shared" si="114"/>
        <v>0</v>
      </c>
      <c r="X742" s="575"/>
      <c r="Y742" s="60">
        <f t="shared" si="115"/>
        <v>0</v>
      </c>
    </row>
    <row r="743" spans="2:25" ht="18.75" customHeight="1">
      <c r="B743" s="569"/>
      <c r="C743" s="572"/>
      <c r="D743" s="39">
        <v>35</v>
      </c>
      <c r="E743" s="39" t="s">
        <v>8978</v>
      </c>
      <c r="F743" s="170">
        <v>220</v>
      </c>
      <c r="G743" s="181">
        <f t="shared" si="116"/>
        <v>44</v>
      </c>
      <c r="H743" s="182">
        <f t="shared" si="110"/>
        <v>122.22222222222221</v>
      </c>
      <c r="I743" s="182">
        <f t="shared" si="111"/>
        <v>4.0740740740740737E-2</v>
      </c>
      <c r="J743" s="170"/>
      <c r="K743" s="166"/>
      <c r="L743" s="166"/>
      <c r="M743" s="167"/>
      <c r="N743" s="52">
        <f t="shared" si="112"/>
        <v>0</v>
      </c>
      <c r="O743" s="53"/>
      <c r="P743" s="54"/>
      <c r="Q743" s="54"/>
      <c r="R743" s="54"/>
      <c r="S743" s="54"/>
      <c r="T743" s="58"/>
      <c r="U743" s="183">
        <f t="shared" si="113"/>
        <v>8.1481481481481474E-2</v>
      </c>
      <c r="V743" s="168"/>
      <c r="W743" s="59" t="str">
        <f t="shared" si="114"/>
        <v>0</v>
      </c>
      <c r="X743" s="575"/>
      <c r="Y743" s="60">
        <f t="shared" si="115"/>
        <v>0</v>
      </c>
    </row>
    <row r="744" spans="2:25" ht="18.75" customHeight="1">
      <c r="B744" s="569"/>
      <c r="C744" s="572"/>
      <c r="D744" s="39">
        <v>36</v>
      </c>
      <c r="E744" s="39" t="s">
        <v>9393</v>
      </c>
      <c r="F744" s="170">
        <v>80</v>
      </c>
      <c r="G744" s="181">
        <f t="shared" si="116"/>
        <v>16</v>
      </c>
      <c r="H744" s="182">
        <f t="shared" si="110"/>
        <v>44.444444444444443</v>
      </c>
      <c r="I744" s="182">
        <f t="shared" si="111"/>
        <v>1.4814814814814814E-2</v>
      </c>
      <c r="J744" s="170"/>
      <c r="K744" s="166"/>
      <c r="L744" s="166"/>
      <c r="M744" s="167"/>
      <c r="N744" s="52">
        <f t="shared" si="112"/>
        <v>0</v>
      </c>
      <c r="O744" s="53"/>
      <c r="P744" s="54"/>
      <c r="Q744" s="54"/>
      <c r="R744" s="54"/>
      <c r="S744" s="54"/>
      <c r="T744" s="58"/>
      <c r="U744" s="183">
        <f t="shared" si="113"/>
        <v>2.9629629629629627E-2</v>
      </c>
      <c r="V744" s="168"/>
      <c r="W744" s="59" t="str">
        <f t="shared" si="114"/>
        <v>0</v>
      </c>
      <c r="X744" s="575"/>
      <c r="Y744" s="60">
        <f t="shared" si="115"/>
        <v>0</v>
      </c>
    </row>
    <row r="745" spans="2:25" ht="18.75" customHeight="1">
      <c r="B745" s="569"/>
      <c r="C745" s="572"/>
      <c r="D745" s="39">
        <v>37</v>
      </c>
      <c r="E745" s="39" t="s">
        <v>9394</v>
      </c>
      <c r="F745" s="170">
        <v>180</v>
      </c>
      <c r="G745" s="181">
        <f t="shared" si="116"/>
        <v>36</v>
      </c>
      <c r="H745" s="182">
        <f t="shared" si="110"/>
        <v>100</v>
      </c>
      <c r="I745" s="182">
        <f t="shared" si="111"/>
        <v>3.3333333333333333E-2</v>
      </c>
      <c r="J745" s="170"/>
      <c r="K745" s="166"/>
      <c r="L745" s="166"/>
      <c r="M745" s="167"/>
      <c r="N745" s="52">
        <f t="shared" si="112"/>
        <v>0</v>
      </c>
      <c r="O745" s="53"/>
      <c r="P745" s="54"/>
      <c r="Q745" s="54"/>
      <c r="R745" s="54"/>
      <c r="S745" s="54"/>
      <c r="T745" s="58"/>
      <c r="U745" s="183">
        <f t="shared" si="113"/>
        <v>6.6666666666666666E-2</v>
      </c>
      <c r="V745" s="168"/>
      <c r="W745" s="59" t="str">
        <f t="shared" si="114"/>
        <v>0</v>
      </c>
      <c r="X745" s="575"/>
      <c r="Y745" s="60">
        <f t="shared" si="115"/>
        <v>0</v>
      </c>
    </row>
    <row r="746" spans="2:25" ht="18.75" customHeight="1">
      <c r="B746" s="569"/>
      <c r="C746" s="572"/>
      <c r="D746" s="39">
        <v>38</v>
      </c>
      <c r="E746" s="39" t="s">
        <v>7512</v>
      </c>
      <c r="F746" s="170">
        <v>200</v>
      </c>
      <c r="G746" s="181">
        <f t="shared" si="116"/>
        <v>40</v>
      </c>
      <c r="H746" s="182">
        <f t="shared" si="110"/>
        <v>111.11111111111111</v>
      </c>
      <c r="I746" s="182">
        <f t="shared" si="111"/>
        <v>3.7037037037037035E-2</v>
      </c>
      <c r="J746" s="170"/>
      <c r="K746" s="166"/>
      <c r="L746" s="166"/>
      <c r="M746" s="167"/>
      <c r="N746" s="52">
        <f t="shared" si="112"/>
        <v>0</v>
      </c>
      <c r="O746" s="53"/>
      <c r="P746" s="54"/>
      <c r="Q746" s="54"/>
      <c r="R746" s="54"/>
      <c r="S746" s="54"/>
      <c r="T746" s="58"/>
      <c r="U746" s="183">
        <f t="shared" si="113"/>
        <v>7.407407407407407E-2</v>
      </c>
      <c r="V746" s="168"/>
      <c r="W746" s="59" t="str">
        <f t="shared" si="114"/>
        <v>0</v>
      </c>
      <c r="X746" s="575"/>
      <c r="Y746" s="60">
        <f t="shared" si="115"/>
        <v>0</v>
      </c>
    </row>
    <row r="747" spans="2:25" ht="18.75" customHeight="1">
      <c r="B747" s="569"/>
      <c r="C747" s="572"/>
      <c r="D747" s="39">
        <v>39</v>
      </c>
      <c r="E747" s="39" t="s">
        <v>8316</v>
      </c>
      <c r="F747" s="170">
        <v>100</v>
      </c>
      <c r="G747" s="181">
        <f t="shared" si="116"/>
        <v>20</v>
      </c>
      <c r="H747" s="182">
        <f t="shared" si="110"/>
        <v>55.555555555555557</v>
      </c>
      <c r="I747" s="182">
        <f t="shared" si="111"/>
        <v>1.8518518518518517E-2</v>
      </c>
      <c r="J747" s="170"/>
      <c r="K747" s="166"/>
      <c r="L747" s="166"/>
      <c r="M747" s="167"/>
      <c r="N747" s="52">
        <f t="shared" si="112"/>
        <v>0</v>
      </c>
      <c r="O747" s="53"/>
      <c r="P747" s="54"/>
      <c r="Q747" s="54"/>
      <c r="R747" s="54"/>
      <c r="S747" s="54"/>
      <c r="T747" s="58"/>
      <c r="U747" s="183">
        <f t="shared" si="113"/>
        <v>3.7037037037037035E-2</v>
      </c>
      <c r="V747" s="168"/>
      <c r="W747" s="59" t="str">
        <f t="shared" si="114"/>
        <v>0</v>
      </c>
      <c r="X747" s="575"/>
      <c r="Y747" s="60">
        <f t="shared" si="115"/>
        <v>0</v>
      </c>
    </row>
    <row r="748" spans="2:25" ht="18.75" customHeight="1">
      <c r="B748" s="569"/>
      <c r="C748" s="572"/>
      <c r="D748" s="39">
        <v>40</v>
      </c>
      <c r="E748" s="39" t="s">
        <v>9395</v>
      </c>
      <c r="F748" s="170">
        <v>120</v>
      </c>
      <c r="G748" s="181">
        <f t="shared" si="116"/>
        <v>24</v>
      </c>
      <c r="H748" s="182">
        <f t="shared" si="110"/>
        <v>66.666666666666671</v>
      </c>
      <c r="I748" s="182">
        <f t="shared" si="111"/>
        <v>2.2222222222222223E-2</v>
      </c>
      <c r="J748" s="170"/>
      <c r="K748" s="166"/>
      <c r="L748" s="166"/>
      <c r="M748" s="167"/>
      <c r="N748" s="52">
        <f t="shared" si="112"/>
        <v>0</v>
      </c>
      <c r="O748" s="53"/>
      <c r="P748" s="54"/>
      <c r="Q748" s="54"/>
      <c r="R748" s="54"/>
      <c r="S748" s="54"/>
      <c r="T748" s="58"/>
      <c r="U748" s="183">
        <f t="shared" si="113"/>
        <v>4.4444444444444446E-2</v>
      </c>
      <c r="V748" s="168"/>
      <c r="W748" s="59" t="str">
        <f t="shared" si="114"/>
        <v>0</v>
      </c>
      <c r="X748" s="575"/>
      <c r="Y748" s="60">
        <f t="shared" si="115"/>
        <v>0</v>
      </c>
    </row>
    <row r="749" spans="2:25" ht="18.75" customHeight="1">
      <c r="B749" s="569"/>
      <c r="C749" s="572"/>
      <c r="D749" s="39">
        <v>41</v>
      </c>
      <c r="E749" s="39" t="s">
        <v>9396</v>
      </c>
      <c r="F749" s="170">
        <v>100</v>
      </c>
      <c r="G749" s="181">
        <f t="shared" si="116"/>
        <v>20</v>
      </c>
      <c r="H749" s="182">
        <f t="shared" si="110"/>
        <v>55.555555555555557</v>
      </c>
      <c r="I749" s="182">
        <f t="shared" si="111"/>
        <v>1.8518518518518517E-2</v>
      </c>
      <c r="J749" s="170"/>
      <c r="K749" s="166"/>
      <c r="L749" s="166"/>
      <c r="M749" s="167"/>
      <c r="N749" s="52">
        <f t="shared" si="112"/>
        <v>0</v>
      </c>
      <c r="O749" s="53"/>
      <c r="P749" s="54"/>
      <c r="Q749" s="54"/>
      <c r="R749" s="54"/>
      <c r="S749" s="54"/>
      <c r="T749" s="58"/>
      <c r="U749" s="183">
        <f t="shared" si="113"/>
        <v>3.7037037037037035E-2</v>
      </c>
      <c r="V749" s="168"/>
      <c r="W749" s="59" t="str">
        <f t="shared" si="114"/>
        <v>0</v>
      </c>
      <c r="X749" s="575"/>
      <c r="Y749" s="60">
        <f t="shared" si="115"/>
        <v>0</v>
      </c>
    </row>
    <row r="750" spans="2:25" ht="18.75" customHeight="1">
      <c r="B750" s="569"/>
      <c r="C750" s="572"/>
      <c r="D750" s="39"/>
      <c r="E750" s="39"/>
      <c r="F750" s="170"/>
      <c r="G750" s="181">
        <f t="shared" si="116"/>
        <v>0</v>
      </c>
      <c r="H750" s="182">
        <f t="shared" si="110"/>
        <v>0</v>
      </c>
      <c r="I750" s="182">
        <f t="shared" si="111"/>
        <v>0</v>
      </c>
      <c r="J750" s="170"/>
      <c r="K750" s="166"/>
      <c r="L750" s="166"/>
      <c r="M750" s="167"/>
      <c r="N750" s="52">
        <f t="shared" si="112"/>
        <v>0</v>
      </c>
      <c r="O750" s="53"/>
      <c r="P750" s="54"/>
      <c r="Q750" s="54"/>
      <c r="R750" s="54"/>
      <c r="S750" s="54"/>
      <c r="T750" s="58"/>
      <c r="U750" s="183">
        <f t="shared" si="113"/>
        <v>0</v>
      </c>
      <c r="V750" s="168"/>
      <c r="W750" s="59" t="str">
        <f t="shared" si="114"/>
        <v>0</v>
      </c>
      <c r="X750" s="575"/>
      <c r="Y750" s="60">
        <f t="shared" si="115"/>
        <v>0</v>
      </c>
    </row>
    <row r="751" spans="2:25" ht="18.75" customHeight="1">
      <c r="B751" s="570"/>
      <c r="C751" s="573"/>
      <c r="D751" s="39"/>
      <c r="E751" s="39"/>
      <c r="F751" s="170"/>
      <c r="G751" s="181">
        <f t="shared" si="116"/>
        <v>0</v>
      </c>
      <c r="H751" s="182">
        <f>F751/$H$15</f>
        <v>0</v>
      </c>
      <c r="I751" s="182">
        <f>H751/$I$15</f>
        <v>0</v>
      </c>
      <c r="J751" s="170"/>
      <c r="K751" s="166"/>
      <c r="L751" s="166"/>
      <c r="M751" s="171"/>
      <c r="N751" s="52">
        <f t="shared" si="112"/>
        <v>0</v>
      </c>
      <c r="O751" s="40"/>
      <c r="P751" s="40"/>
      <c r="Q751" s="40"/>
      <c r="R751" s="40"/>
      <c r="S751" s="40"/>
      <c r="T751" s="58"/>
      <c r="U751" s="183">
        <f>H751/$U$15</f>
        <v>0</v>
      </c>
      <c r="V751" s="168"/>
      <c r="W751" s="59" t="str">
        <f>IF(V751&lt;1,"0",IF(V751&lt;5,"2",IF(V751&gt;=5,"6")))</f>
        <v>0</v>
      </c>
      <c r="X751" s="576"/>
      <c r="Y751" s="60">
        <f t="shared" si="115"/>
        <v>0</v>
      </c>
    </row>
    <row r="752" spans="2:25">
      <c r="B752" s="41"/>
      <c r="C752" s="172" t="s">
        <v>111</v>
      </c>
      <c r="D752" s="154"/>
      <c r="E752" s="173">
        <f>COUNTA(E709:E751)</f>
        <v>41</v>
      </c>
      <c r="F752" s="173">
        <f>SUM(F709:F751)</f>
        <v>5391</v>
      </c>
      <c r="G752" s="173">
        <f>SUM(G709:G751)</f>
        <v>1078.2</v>
      </c>
      <c r="H752" s="173">
        <f>SUM(H709:H751)</f>
        <v>2995.0000000000009</v>
      </c>
      <c r="I752" s="173">
        <f>SUM(I709:I751)</f>
        <v>0.99833333333333341</v>
      </c>
      <c r="J752" s="173">
        <f>COUNTA(J709:J751)</f>
        <v>1</v>
      </c>
      <c r="K752" s="173">
        <f>COUNTA(K709:K751)</f>
        <v>1</v>
      </c>
      <c r="L752" s="173">
        <f>COUNTA(L709:L751)</f>
        <v>0</v>
      </c>
      <c r="M752" s="173">
        <f>SUM(M709:M751)</f>
        <v>2995.0000000000009</v>
      </c>
      <c r="N752" s="173">
        <f>SUM(N709:N751)</f>
        <v>59.90000000000002</v>
      </c>
      <c r="O752" s="174"/>
      <c r="P752" s="175">
        <f>COUNTIF(P709:P751, "YES")</f>
        <v>0</v>
      </c>
      <c r="Q752" s="174"/>
      <c r="R752" s="174"/>
      <c r="S752" s="174"/>
      <c r="T752" s="174"/>
      <c r="U752" s="173">
        <f>SUM(U709:U751)</f>
        <v>1.9966666666666668</v>
      </c>
      <c r="V752" s="173">
        <f>SUM(V709:V751)</f>
        <v>1.9966666666666668</v>
      </c>
      <c r="W752" s="173">
        <f t="array" ref="W752">SUM(ABS(W709:W751))</f>
        <v>2</v>
      </c>
      <c r="X752" s="175" t="str">
        <f>IF(X709&lt;0.2, "0", IF(X709&lt;=2, "2", IF(X709&gt;2, ROUND(X709,0))))</f>
        <v>2</v>
      </c>
      <c r="Y752" s="173">
        <f>SUM(Y709:Y751)</f>
        <v>1</v>
      </c>
    </row>
    <row r="753" spans="2:25" ht="18.75" customHeight="1">
      <c r="B753" s="568">
        <v>16</v>
      </c>
      <c r="C753" s="571" t="s">
        <v>9397</v>
      </c>
      <c r="D753" s="39">
        <v>1</v>
      </c>
      <c r="E753" s="39" t="s">
        <v>9398</v>
      </c>
      <c r="F753" s="170">
        <v>250</v>
      </c>
      <c r="G753" s="181">
        <f t="shared" ref="G753:G784" si="117">F753/$G$15</f>
        <v>50</v>
      </c>
      <c r="H753" s="182">
        <f t="shared" ref="H753:H783" si="118">F753/$H$15</f>
        <v>138.88888888888889</v>
      </c>
      <c r="I753" s="182">
        <f t="shared" ref="I753:I783" si="119">H753/$I$15</f>
        <v>4.6296296296296294E-2</v>
      </c>
      <c r="J753" s="170"/>
      <c r="K753" s="166"/>
      <c r="L753" s="166"/>
      <c r="M753" s="167"/>
      <c r="N753" s="52">
        <f t="shared" ref="N753:N784" si="120">M753/$N$15</f>
        <v>0</v>
      </c>
      <c r="O753" s="53"/>
      <c r="P753" s="54"/>
      <c r="Q753" s="54"/>
      <c r="R753" s="54"/>
      <c r="S753" s="54"/>
      <c r="T753" s="58"/>
      <c r="U753" s="183">
        <f t="shared" ref="U753:U783" si="121">H753/$U$15</f>
        <v>9.2592592592592587E-2</v>
      </c>
      <c r="V753" s="168"/>
      <c r="W753" s="59" t="str">
        <f t="shared" ref="W753:W783" si="122">IF(V753&lt;1,"0",IF(V753&lt;5,"2",IF(V753&gt;=5,"6")))</f>
        <v>0</v>
      </c>
      <c r="X753" s="574">
        <f>K785/$X$15</f>
        <v>0.66666666666666663</v>
      </c>
      <c r="Y753" s="60">
        <f t="shared" ref="Y753:Y784" si="123">W753/2</f>
        <v>0</v>
      </c>
    </row>
    <row r="754" spans="2:25" ht="18.75" customHeight="1">
      <c r="B754" s="569"/>
      <c r="C754" s="572"/>
      <c r="D754" s="39">
        <v>2</v>
      </c>
      <c r="E754" s="39" t="s">
        <v>9399</v>
      </c>
      <c r="F754" s="170">
        <v>200</v>
      </c>
      <c r="G754" s="181">
        <f t="shared" si="117"/>
        <v>40</v>
      </c>
      <c r="H754" s="182">
        <f t="shared" si="118"/>
        <v>111.11111111111111</v>
      </c>
      <c r="I754" s="182">
        <f t="shared" si="119"/>
        <v>3.7037037037037035E-2</v>
      </c>
      <c r="J754" s="170"/>
      <c r="K754" s="166"/>
      <c r="L754" s="166"/>
      <c r="M754" s="167"/>
      <c r="N754" s="52">
        <f t="shared" si="120"/>
        <v>0</v>
      </c>
      <c r="O754" s="53"/>
      <c r="P754" s="54"/>
      <c r="Q754" s="54"/>
      <c r="R754" s="54"/>
      <c r="S754" s="54"/>
      <c r="T754" s="58"/>
      <c r="U754" s="183">
        <f t="shared" si="121"/>
        <v>7.407407407407407E-2</v>
      </c>
      <c r="V754" s="168"/>
      <c r="W754" s="59" t="str">
        <f t="shared" si="122"/>
        <v>0</v>
      </c>
      <c r="X754" s="575"/>
      <c r="Y754" s="60">
        <f t="shared" si="123"/>
        <v>0</v>
      </c>
    </row>
    <row r="755" spans="2:25" ht="18.75" customHeight="1">
      <c r="B755" s="569"/>
      <c r="C755" s="572"/>
      <c r="D755" s="39">
        <v>3</v>
      </c>
      <c r="E755" s="39" t="s">
        <v>9400</v>
      </c>
      <c r="F755" s="170">
        <v>200</v>
      </c>
      <c r="G755" s="181">
        <f t="shared" si="117"/>
        <v>40</v>
      </c>
      <c r="H755" s="182">
        <f t="shared" si="118"/>
        <v>111.11111111111111</v>
      </c>
      <c r="I755" s="182">
        <f t="shared" si="119"/>
        <v>3.7037037037037035E-2</v>
      </c>
      <c r="J755" s="170"/>
      <c r="K755" s="166"/>
      <c r="L755" s="166"/>
      <c r="M755" s="167"/>
      <c r="N755" s="52">
        <f t="shared" si="120"/>
        <v>0</v>
      </c>
      <c r="O755" s="53"/>
      <c r="P755" s="54"/>
      <c r="Q755" s="54"/>
      <c r="R755" s="54"/>
      <c r="S755" s="54"/>
      <c r="T755" s="58"/>
      <c r="U755" s="183">
        <f t="shared" si="121"/>
        <v>7.407407407407407E-2</v>
      </c>
      <c r="V755" s="168"/>
      <c r="W755" s="59" t="str">
        <f t="shared" si="122"/>
        <v>0</v>
      </c>
      <c r="X755" s="575"/>
      <c r="Y755" s="60">
        <f t="shared" si="123"/>
        <v>0</v>
      </c>
    </row>
    <row r="756" spans="2:25" ht="18.75" customHeight="1">
      <c r="B756" s="569"/>
      <c r="C756" s="572"/>
      <c r="D756" s="39">
        <v>4</v>
      </c>
      <c r="E756" s="39" t="s">
        <v>9283</v>
      </c>
      <c r="F756" s="170">
        <v>300</v>
      </c>
      <c r="G756" s="181">
        <f t="shared" si="117"/>
        <v>60</v>
      </c>
      <c r="H756" s="182">
        <f t="shared" si="118"/>
        <v>166.66666666666666</v>
      </c>
      <c r="I756" s="182">
        <f t="shared" si="119"/>
        <v>5.5555555555555552E-2</v>
      </c>
      <c r="J756" s="170"/>
      <c r="K756" s="166"/>
      <c r="L756" s="166"/>
      <c r="M756" s="167"/>
      <c r="N756" s="52">
        <f t="shared" si="120"/>
        <v>0</v>
      </c>
      <c r="O756" s="53"/>
      <c r="P756" s="54"/>
      <c r="Q756" s="54"/>
      <c r="R756" s="54"/>
      <c r="S756" s="54"/>
      <c r="T756" s="58"/>
      <c r="U756" s="183">
        <f t="shared" si="121"/>
        <v>0.1111111111111111</v>
      </c>
      <c r="V756" s="168"/>
      <c r="W756" s="59" t="str">
        <f t="shared" si="122"/>
        <v>0</v>
      </c>
      <c r="X756" s="575"/>
      <c r="Y756" s="60">
        <f t="shared" si="123"/>
        <v>0</v>
      </c>
    </row>
    <row r="757" spans="2:25" ht="18.75" customHeight="1">
      <c r="B757" s="569"/>
      <c r="C757" s="572"/>
      <c r="D757" s="39">
        <v>5</v>
      </c>
      <c r="E757" s="39" t="s">
        <v>9401</v>
      </c>
      <c r="F757" s="170">
        <v>257</v>
      </c>
      <c r="G757" s="181">
        <f t="shared" si="117"/>
        <v>51.4</v>
      </c>
      <c r="H757" s="182">
        <f t="shared" si="118"/>
        <v>142.77777777777777</v>
      </c>
      <c r="I757" s="182">
        <f t="shared" si="119"/>
        <v>4.7592592592592589E-2</v>
      </c>
      <c r="J757" s="170"/>
      <c r="K757" s="166"/>
      <c r="L757" s="166"/>
      <c r="M757" s="167"/>
      <c r="N757" s="52">
        <f t="shared" si="120"/>
        <v>0</v>
      </c>
      <c r="O757" s="53"/>
      <c r="P757" s="54"/>
      <c r="Q757" s="54"/>
      <c r="R757" s="54"/>
      <c r="S757" s="54"/>
      <c r="T757" s="58"/>
      <c r="U757" s="183">
        <f t="shared" si="121"/>
        <v>9.5185185185185178E-2</v>
      </c>
      <c r="V757" s="168"/>
      <c r="W757" s="59" t="str">
        <f t="shared" si="122"/>
        <v>0</v>
      </c>
      <c r="X757" s="575"/>
      <c r="Y757" s="60">
        <f t="shared" si="123"/>
        <v>0</v>
      </c>
    </row>
    <row r="758" spans="2:25" ht="18.75" customHeight="1">
      <c r="B758" s="569"/>
      <c r="C758" s="572"/>
      <c r="D758" s="39">
        <v>6</v>
      </c>
      <c r="E758" s="39" t="s">
        <v>9402</v>
      </c>
      <c r="F758" s="170">
        <v>150</v>
      </c>
      <c r="G758" s="181">
        <f t="shared" si="117"/>
        <v>30</v>
      </c>
      <c r="H758" s="182">
        <f t="shared" si="118"/>
        <v>83.333333333333329</v>
      </c>
      <c r="I758" s="182">
        <f t="shared" si="119"/>
        <v>2.7777777777777776E-2</v>
      </c>
      <c r="J758" s="170"/>
      <c r="K758" s="166"/>
      <c r="L758" s="166"/>
      <c r="M758" s="167"/>
      <c r="N758" s="52">
        <f t="shared" si="120"/>
        <v>0</v>
      </c>
      <c r="O758" s="53"/>
      <c r="P758" s="54"/>
      <c r="Q758" s="54"/>
      <c r="R758" s="54"/>
      <c r="S758" s="54"/>
      <c r="T758" s="58"/>
      <c r="U758" s="183">
        <f t="shared" si="121"/>
        <v>5.5555555555555552E-2</v>
      </c>
      <c r="V758" s="168"/>
      <c r="W758" s="59" t="str">
        <f t="shared" si="122"/>
        <v>0</v>
      </c>
      <c r="X758" s="575"/>
      <c r="Y758" s="60">
        <f t="shared" si="123"/>
        <v>0</v>
      </c>
    </row>
    <row r="759" spans="2:25" ht="18.75" customHeight="1">
      <c r="B759" s="569"/>
      <c r="C759" s="572"/>
      <c r="D759" s="39">
        <v>7</v>
      </c>
      <c r="E759" s="39" t="s">
        <v>9403</v>
      </c>
      <c r="F759" s="170">
        <v>300</v>
      </c>
      <c r="G759" s="181">
        <f t="shared" si="117"/>
        <v>60</v>
      </c>
      <c r="H759" s="182">
        <f t="shared" si="118"/>
        <v>166.66666666666666</v>
      </c>
      <c r="I759" s="182">
        <f t="shared" si="119"/>
        <v>5.5555555555555552E-2</v>
      </c>
      <c r="J759" s="170"/>
      <c r="K759" s="166"/>
      <c r="L759" s="166"/>
      <c r="M759" s="167"/>
      <c r="N759" s="52">
        <f t="shared" si="120"/>
        <v>0</v>
      </c>
      <c r="O759" s="53"/>
      <c r="P759" s="54"/>
      <c r="Q759" s="54"/>
      <c r="R759" s="54"/>
      <c r="S759" s="54"/>
      <c r="T759" s="58"/>
      <c r="U759" s="183">
        <f t="shared" si="121"/>
        <v>0.1111111111111111</v>
      </c>
      <c r="V759" s="168"/>
      <c r="W759" s="59" t="str">
        <f t="shared" si="122"/>
        <v>0</v>
      </c>
      <c r="X759" s="575"/>
      <c r="Y759" s="60">
        <f t="shared" si="123"/>
        <v>0</v>
      </c>
    </row>
    <row r="760" spans="2:25" ht="18.75" customHeight="1">
      <c r="B760" s="569"/>
      <c r="C760" s="572"/>
      <c r="D760" s="39">
        <v>8</v>
      </c>
      <c r="E760" s="39" t="s">
        <v>9404</v>
      </c>
      <c r="F760" s="170">
        <v>90</v>
      </c>
      <c r="G760" s="181">
        <f t="shared" si="117"/>
        <v>18</v>
      </c>
      <c r="H760" s="182">
        <f t="shared" si="118"/>
        <v>50</v>
      </c>
      <c r="I760" s="182">
        <f t="shared" si="119"/>
        <v>1.6666666666666666E-2</v>
      </c>
      <c r="J760" s="170"/>
      <c r="K760" s="166"/>
      <c r="L760" s="166"/>
      <c r="M760" s="167"/>
      <c r="N760" s="52">
        <f t="shared" si="120"/>
        <v>0</v>
      </c>
      <c r="O760" s="53"/>
      <c r="P760" s="54"/>
      <c r="Q760" s="54"/>
      <c r="R760" s="54"/>
      <c r="S760" s="54"/>
      <c r="T760" s="58"/>
      <c r="U760" s="183">
        <f t="shared" si="121"/>
        <v>3.3333333333333333E-2</v>
      </c>
      <c r="V760" s="168"/>
      <c r="W760" s="59" t="str">
        <f t="shared" si="122"/>
        <v>0</v>
      </c>
      <c r="X760" s="575"/>
      <c r="Y760" s="60">
        <f t="shared" si="123"/>
        <v>0</v>
      </c>
    </row>
    <row r="761" spans="2:25" ht="18.75" customHeight="1">
      <c r="B761" s="569"/>
      <c r="C761" s="572"/>
      <c r="D761" s="39">
        <v>9</v>
      </c>
      <c r="E761" s="39" t="s">
        <v>9094</v>
      </c>
      <c r="F761" s="170">
        <v>159</v>
      </c>
      <c r="G761" s="181">
        <f t="shared" si="117"/>
        <v>31.8</v>
      </c>
      <c r="H761" s="182">
        <f t="shared" si="118"/>
        <v>88.333333333333329</v>
      </c>
      <c r="I761" s="182">
        <f t="shared" si="119"/>
        <v>2.9444444444444443E-2</v>
      </c>
      <c r="J761" s="170"/>
      <c r="K761" s="166"/>
      <c r="L761" s="166"/>
      <c r="M761" s="167"/>
      <c r="N761" s="52">
        <f t="shared" si="120"/>
        <v>0</v>
      </c>
      <c r="O761" s="53"/>
      <c r="P761" s="54"/>
      <c r="Q761" s="54"/>
      <c r="R761" s="54"/>
      <c r="S761" s="54"/>
      <c r="T761" s="58"/>
      <c r="U761" s="183">
        <f t="shared" si="121"/>
        <v>5.8888888888888886E-2</v>
      </c>
      <c r="V761" s="168"/>
      <c r="W761" s="59" t="str">
        <f t="shared" si="122"/>
        <v>0</v>
      </c>
      <c r="X761" s="575"/>
      <c r="Y761" s="60">
        <f t="shared" si="123"/>
        <v>0</v>
      </c>
    </row>
    <row r="762" spans="2:25" ht="18.75" customHeight="1">
      <c r="B762" s="569"/>
      <c r="C762" s="572"/>
      <c r="D762" s="39">
        <v>10</v>
      </c>
      <c r="E762" s="39" t="s">
        <v>9405</v>
      </c>
      <c r="F762" s="170">
        <v>50</v>
      </c>
      <c r="G762" s="181">
        <f t="shared" si="117"/>
        <v>10</v>
      </c>
      <c r="H762" s="182">
        <f t="shared" si="118"/>
        <v>27.777777777777779</v>
      </c>
      <c r="I762" s="182">
        <f t="shared" si="119"/>
        <v>9.2592592592592587E-3</v>
      </c>
      <c r="J762" s="170"/>
      <c r="K762" s="166"/>
      <c r="L762" s="166"/>
      <c r="M762" s="167"/>
      <c r="N762" s="52">
        <f t="shared" si="120"/>
        <v>0</v>
      </c>
      <c r="O762" s="53"/>
      <c r="P762" s="54"/>
      <c r="Q762" s="54"/>
      <c r="R762" s="54"/>
      <c r="S762" s="54"/>
      <c r="T762" s="58"/>
      <c r="U762" s="183">
        <f t="shared" si="121"/>
        <v>1.8518518518518517E-2</v>
      </c>
      <c r="V762" s="168"/>
      <c r="W762" s="59" t="str">
        <f t="shared" si="122"/>
        <v>0</v>
      </c>
      <c r="X762" s="575"/>
      <c r="Y762" s="60">
        <f t="shared" si="123"/>
        <v>0</v>
      </c>
    </row>
    <row r="763" spans="2:25" ht="18.75" customHeight="1">
      <c r="B763" s="569"/>
      <c r="C763" s="572"/>
      <c r="D763" s="39">
        <v>11</v>
      </c>
      <c r="E763" s="39" t="s">
        <v>9406</v>
      </c>
      <c r="F763" s="170">
        <v>300</v>
      </c>
      <c r="G763" s="181">
        <f t="shared" si="117"/>
        <v>60</v>
      </c>
      <c r="H763" s="182">
        <f t="shared" si="118"/>
        <v>166.66666666666666</v>
      </c>
      <c r="I763" s="182">
        <f t="shared" si="119"/>
        <v>5.5555555555555552E-2</v>
      </c>
      <c r="J763" s="170"/>
      <c r="K763" s="166"/>
      <c r="L763" s="166"/>
      <c r="M763" s="167"/>
      <c r="N763" s="52">
        <f t="shared" si="120"/>
        <v>0</v>
      </c>
      <c r="O763" s="53"/>
      <c r="P763" s="54"/>
      <c r="Q763" s="54"/>
      <c r="R763" s="54"/>
      <c r="S763" s="54"/>
      <c r="T763" s="58"/>
      <c r="U763" s="183">
        <f t="shared" si="121"/>
        <v>0.1111111111111111</v>
      </c>
      <c r="V763" s="168"/>
      <c r="W763" s="59" t="str">
        <f t="shared" si="122"/>
        <v>0</v>
      </c>
      <c r="X763" s="575"/>
      <c r="Y763" s="60">
        <f t="shared" si="123"/>
        <v>0</v>
      </c>
    </row>
    <row r="764" spans="2:25" ht="18.75" customHeight="1">
      <c r="B764" s="569"/>
      <c r="C764" s="572"/>
      <c r="D764" s="39">
        <v>12</v>
      </c>
      <c r="E764" s="39" t="s">
        <v>4863</v>
      </c>
      <c r="F764" s="170">
        <v>674</v>
      </c>
      <c r="G764" s="181">
        <f t="shared" si="117"/>
        <v>134.80000000000001</v>
      </c>
      <c r="H764" s="182">
        <f t="shared" si="118"/>
        <v>374.44444444444446</v>
      </c>
      <c r="I764" s="182">
        <f t="shared" si="119"/>
        <v>0.12481481481481482</v>
      </c>
      <c r="J764" s="170" t="s">
        <v>9407</v>
      </c>
      <c r="K764" s="166" t="s">
        <v>9407</v>
      </c>
      <c r="L764" s="166"/>
      <c r="M764" s="167">
        <f>SUM(H753:H768)</f>
        <v>2847.7777777777778</v>
      </c>
      <c r="N764" s="52">
        <f t="shared" si="120"/>
        <v>56.955555555555556</v>
      </c>
      <c r="O764" s="53" t="s">
        <v>9408</v>
      </c>
      <c r="P764" s="54" t="s">
        <v>178</v>
      </c>
      <c r="Q764" s="54" t="s">
        <v>8780</v>
      </c>
      <c r="R764" s="54" t="s">
        <v>8781</v>
      </c>
      <c r="S764" s="54"/>
      <c r="T764" s="58"/>
      <c r="U764" s="183">
        <f t="shared" si="121"/>
        <v>0.24962962962962965</v>
      </c>
      <c r="V764" s="168">
        <f>SUM(U753:U768)</f>
        <v>1.8985185185185181</v>
      </c>
      <c r="W764" s="59" t="str">
        <f t="shared" si="122"/>
        <v>2</v>
      </c>
      <c r="X764" s="575"/>
      <c r="Y764" s="60">
        <f t="shared" si="123"/>
        <v>1</v>
      </c>
    </row>
    <row r="765" spans="2:25" ht="18.75" customHeight="1">
      <c r="B765" s="569"/>
      <c r="C765" s="572"/>
      <c r="D765" s="39">
        <v>13</v>
      </c>
      <c r="E765" s="39" t="s">
        <v>9409</v>
      </c>
      <c r="F765" s="170">
        <v>350</v>
      </c>
      <c r="G765" s="181">
        <f t="shared" si="117"/>
        <v>70</v>
      </c>
      <c r="H765" s="182">
        <f t="shared" si="118"/>
        <v>194.44444444444443</v>
      </c>
      <c r="I765" s="182">
        <f t="shared" si="119"/>
        <v>6.4814814814814811E-2</v>
      </c>
      <c r="J765" s="170"/>
      <c r="K765" s="166"/>
      <c r="L765" s="166"/>
      <c r="M765" s="167"/>
      <c r="N765" s="52">
        <f t="shared" si="120"/>
        <v>0</v>
      </c>
      <c r="O765" s="53"/>
      <c r="P765" s="54"/>
      <c r="Q765" s="54"/>
      <c r="R765" s="54"/>
      <c r="S765" s="54"/>
      <c r="T765" s="58"/>
      <c r="U765" s="183">
        <f t="shared" si="121"/>
        <v>0.12962962962962962</v>
      </c>
      <c r="V765" s="168"/>
      <c r="W765" s="59" t="str">
        <f t="shared" si="122"/>
        <v>0</v>
      </c>
      <c r="X765" s="575"/>
      <c r="Y765" s="60">
        <f t="shared" si="123"/>
        <v>0</v>
      </c>
    </row>
    <row r="766" spans="2:25" ht="18.75" customHeight="1">
      <c r="B766" s="569"/>
      <c r="C766" s="572"/>
      <c r="D766" s="39">
        <v>14</v>
      </c>
      <c r="E766" s="39" t="s">
        <v>3152</v>
      </c>
      <c r="F766" s="170">
        <v>800</v>
      </c>
      <c r="G766" s="181">
        <f t="shared" si="117"/>
        <v>160</v>
      </c>
      <c r="H766" s="182">
        <f t="shared" si="118"/>
        <v>444.44444444444446</v>
      </c>
      <c r="I766" s="182">
        <f t="shared" si="119"/>
        <v>0.14814814814814814</v>
      </c>
      <c r="J766" s="170"/>
      <c r="K766" s="166"/>
      <c r="L766" s="166"/>
      <c r="M766" s="167"/>
      <c r="N766" s="52">
        <f t="shared" si="120"/>
        <v>0</v>
      </c>
      <c r="O766" s="53"/>
      <c r="P766" s="54"/>
      <c r="Q766" s="54"/>
      <c r="R766" s="54"/>
      <c r="S766" s="54"/>
      <c r="T766" s="58"/>
      <c r="U766" s="183">
        <f t="shared" si="121"/>
        <v>0.29629629629629628</v>
      </c>
      <c r="V766" s="168"/>
      <c r="W766" s="59" t="str">
        <f t="shared" si="122"/>
        <v>0</v>
      </c>
      <c r="X766" s="575"/>
      <c r="Y766" s="60">
        <f t="shared" si="123"/>
        <v>0</v>
      </c>
    </row>
    <row r="767" spans="2:25" ht="18.75" customHeight="1">
      <c r="B767" s="569"/>
      <c r="C767" s="572"/>
      <c r="D767" s="39">
        <v>15</v>
      </c>
      <c r="E767" s="39" t="s">
        <v>9410</v>
      </c>
      <c r="F767" s="170">
        <v>846</v>
      </c>
      <c r="G767" s="181">
        <f t="shared" si="117"/>
        <v>169.2</v>
      </c>
      <c r="H767" s="182">
        <f t="shared" si="118"/>
        <v>470</v>
      </c>
      <c r="I767" s="182">
        <f t="shared" si="119"/>
        <v>0.15666666666666668</v>
      </c>
      <c r="J767" s="170"/>
      <c r="K767" s="166"/>
      <c r="L767" s="166"/>
      <c r="M767" s="167"/>
      <c r="N767" s="52">
        <f t="shared" si="120"/>
        <v>0</v>
      </c>
      <c r="O767" s="53"/>
      <c r="P767" s="54"/>
      <c r="Q767" s="54"/>
      <c r="R767" s="54"/>
      <c r="S767" s="54"/>
      <c r="T767" s="58"/>
      <c r="U767" s="183">
        <f t="shared" si="121"/>
        <v>0.31333333333333335</v>
      </c>
      <c r="V767" s="168"/>
      <c r="W767" s="59" t="str">
        <f t="shared" si="122"/>
        <v>0</v>
      </c>
      <c r="X767" s="575"/>
      <c r="Y767" s="60">
        <f t="shared" si="123"/>
        <v>0</v>
      </c>
    </row>
    <row r="768" spans="2:25" ht="18.75" customHeight="1">
      <c r="B768" s="569"/>
      <c r="C768" s="572"/>
      <c r="D768" s="39">
        <v>16</v>
      </c>
      <c r="E768" s="39" t="s">
        <v>7025</v>
      </c>
      <c r="F768" s="170">
        <v>200</v>
      </c>
      <c r="G768" s="181">
        <f t="shared" si="117"/>
        <v>40</v>
      </c>
      <c r="H768" s="182">
        <f t="shared" si="118"/>
        <v>111.11111111111111</v>
      </c>
      <c r="I768" s="182">
        <f t="shared" si="119"/>
        <v>3.7037037037037035E-2</v>
      </c>
      <c r="J768" s="170"/>
      <c r="K768" s="166"/>
      <c r="L768" s="166"/>
      <c r="M768" s="167"/>
      <c r="N768" s="52">
        <f t="shared" si="120"/>
        <v>0</v>
      </c>
      <c r="O768" s="53"/>
      <c r="P768" s="54"/>
      <c r="Q768" s="54"/>
      <c r="R768" s="54"/>
      <c r="S768" s="54"/>
      <c r="T768" s="58"/>
      <c r="U768" s="183">
        <f t="shared" si="121"/>
        <v>7.407407407407407E-2</v>
      </c>
      <c r="V768" s="168"/>
      <c r="W768" s="59" t="str">
        <f t="shared" si="122"/>
        <v>0</v>
      </c>
      <c r="X768" s="575"/>
      <c r="Y768" s="60">
        <f t="shared" si="123"/>
        <v>0</v>
      </c>
    </row>
    <row r="769" spans="2:25" ht="18.75" customHeight="1">
      <c r="B769" s="569"/>
      <c r="C769" s="572"/>
      <c r="D769" s="39"/>
      <c r="E769" s="39"/>
      <c r="F769" s="170"/>
      <c r="G769" s="181">
        <f t="shared" si="117"/>
        <v>0</v>
      </c>
      <c r="H769" s="182">
        <f t="shared" si="118"/>
        <v>0</v>
      </c>
      <c r="I769" s="182">
        <f t="shared" si="119"/>
        <v>0</v>
      </c>
      <c r="J769" s="170"/>
      <c r="K769" s="166"/>
      <c r="L769" s="166"/>
      <c r="M769" s="167"/>
      <c r="N769" s="52">
        <f t="shared" si="120"/>
        <v>0</v>
      </c>
      <c r="O769" s="53"/>
      <c r="P769" s="54"/>
      <c r="Q769" s="54"/>
      <c r="R769" s="54"/>
      <c r="S769" s="54"/>
      <c r="T769" s="58"/>
      <c r="U769" s="183">
        <f t="shared" si="121"/>
        <v>0</v>
      </c>
      <c r="V769" s="168"/>
      <c r="W769" s="59" t="str">
        <f t="shared" si="122"/>
        <v>0</v>
      </c>
      <c r="X769" s="575"/>
      <c r="Y769" s="60">
        <f t="shared" si="123"/>
        <v>0</v>
      </c>
    </row>
    <row r="770" spans="2:25" ht="18.75" customHeight="1">
      <c r="B770" s="569"/>
      <c r="C770" s="572"/>
      <c r="D770" s="39">
        <v>1</v>
      </c>
      <c r="E770" s="39" t="s">
        <v>9411</v>
      </c>
      <c r="F770" s="170">
        <v>500</v>
      </c>
      <c r="G770" s="181">
        <f t="shared" si="117"/>
        <v>100</v>
      </c>
      <c r="H770" s="182">
        <f t="shared" si="118"/>
        <v>277.77777777777777</v>
      </c>
      <c r="I770" s="182">
        <f t="shared" si="119"/>
        <v>9.2592592592592587E-2</v>
      </c>
      <c r="J770" s="170"/>
      <c r="K770" s="166" t="s">
        <v>9412</v>
      </c>
      <c r="L770" s="166"/>
      <c r="M770" s="167">
        <f>SUM(H770:H782)</f>
        <v>2977.2222222222222</v>
      </c>
      <c r="N770" s="52">
        <f t="shared" si="120"/>
        <v>59.544444444444444</v>
      </c>
      <c r="O770" s="53" t="s">
        <v>9413</v>
      </c>
      <c r="P770" s="54" t="s">
        <v>178</v>
      </c>
      <c r="Q770" s="54" t="s">
        <v>8780</v>
      </c>
      <c r="R770" s="54" t="s">
        <v>8781</v>
      </c>
      <c r="S770" s="54"/>
      <c r="T770" s="58"/>
      <c r="U770" s="183">
        <f t="shared" si="121"/>
        <v>0.18518518518518517</v>
      </c>
      <c r="V770" s="168">
        <f>SUM(U770:U782)</f>
        <v>1.9848148148148148</v>
      </c>
      <c r="W770" s="59" t="str">
        <f t="shared" si="122"/>
        <v>2</v>
      </c>
      <c r="X770" s="575"/>
      <c r="Y770" s="60">
        <f t="shared" si="123"/>
        <v>1</v>
      </c>
    </row>
    <row r="771" spans="2:25" ht="18.75" customHeight="1">
      <c r="B771" s="569"/>
      <c r="C771" s="572"/>
      <c r="D771" s="39">
        <v>2</v>
      </c>
      <c r="E771" s="39" t="s">
        <v>9414</v>
      </c>
      <c r="F771" s="170">
        <v>663</v>
      </c>
      <c r="G771" s="181">
        <f t="shared" si="117"/>
        <v>132.6</v>
      </c>
      <c r="H771" s="182">
        <f t="shared" si="118"/>
        <v>368.33333333333331</v>
      </c>
      <c r="I771" s="182">
        <f t="shared" si="119"/>
        <v>0.12277777777777778</v>
      </c>
      <c r="J771" s="170"/>
      <c r="K771" s="166"/>
      <c r="L771" s="166"/>
      <c r="M771" s="167"/>
      <c r="N771" s="52">
        <f t="shared" si="120"/>
        <v>0</v>
      </c>
      <c r="O771" s="53"/>
      <c r="P771" s="54"/>
      <c r="Q771" s="54"/>
      <c r="R771" s="54"/>
      <c r="S771" s="54"/>
      <c r="T771" s="58"/>
      <c r="U771" s="183">
        <f t="shared" si="121"/>
        <v>0.24555555555555555</v>
      </c>
      <c r="V771" s="168"/>
      <c r="W771" s="59" t="str">
        <f t="shared" si="122"/>
        <v>0</v>
      </c>
      <c r="X771" s="575"/>
      <c r="Y771" s="60">
        <f t="shared" si="123"/>
        <v>0</v>
      </c>
    </row>
    <row r="772" spans="2:25" ht="18.75" customHeight="1">
      <c r="B772" s="569"/>
      <c r="C772" s="572"/>
      <c r="D772" s="39">
        <v>3</v>
      </c>
      <c r="E772" s="39" t="s">
        <v>9415</v>
      </c>
      <c r="F772" s="170">
        <v>350</v>
      </c>
      <c r="G772" s="181">
        <f t="shared" si="117"/>
        <v>70</v>
      </c>
      <c r="H772" s="182">
        <f t="shared" si="118"/>
        <v>194.44444444444443</v>
      </c>
      <c r="I772" s="182">
        <f t="shared" si="119"/>
        <v>6.4814814814814811E-2</v>
      </c>
      <c r="J772" s="170"/>
      <c r="K772" s="166"/>
      <c r="L772" s="166"/>
      <c r="M772" s="167"/>
      <c r="N772" s="52">
        <f t="shared" si="120"/>
        <v>0</v>
      </c>
      <c r="O772" s="53"/>
      <c r="P772" s="54"/>
      <c r="Q772" s="54"/>
      <c r="R772" s="54"/>
      <c r="S772" s="54"/>
      <c r="T772" s="58"/>
      <c r="U772" s="183">
        <f t="shared" si="121"/>
        <v>0.12962962962962962</v>
      </c>
      <c r="V772" s="168"/>
      <c r="W772" s="59" t="str">
        <f t="shared" si="122"/>
        <v>0</v>
      </c>
      <c r="X772" s="575"/>
      <c r="Y772" s="60">
        <f t="shared" si="123"/>
        <v>0</v>
      </c>
    </row>
    <row r="773" spans="2:25" ht="18.75" customHeight="1">
      <c r="B773" s="569"/>
      <c r="C773" s="572"/>
      <c r="D773" s="39">
        <v>4</v>
      </c>
      <c r="E773" s="39" t="s">
        <v>9416</v>
      </c>
      <c r="F773" s="170">
        <v>180</v>
      </c>
      <c r="G773" s="181">
        <f t="shared" si="117"/>
        <v>36</v>
      </c>
      <c r="H773" s="182">
        <f t="shared" si="118"/>
        <v>100</v>
      </c>
      <c r="I773" s="182">
        <f t="shared" si="119"/>
        <v>3.3333333333333333E-2</v>
      </c>
      <c r="J773" s="170"/>
      <c r="K773" s="166"/>
      <c r="L773" s="166"/>
      <c r="M773" s="167"/>
      <c r="N773" s="52">
        <f t="shared" si="120"/>
        <v>0</v>
      </c>
      <c r="O773" s="53"/>
      <c r="P773" s="54"/>
      <c r="Q773" s="54"/>
      <c r="R773" s="54"/>
      <c r="S773" s="54"/>
      <c r="T773" s="58"/>
      <c r="U773" s="183">
        <f t="shared" si="121"/>
        <v>6.6666666666666666E-2</v>
      </c>
      <c r="V773" s="168"/>
      <c r="W773" s="59" t="str">
        <f t="shared" si="122"/>
        <v>0</v>
      </c>
      <c r="X773" s="575"/>
      <c r="Y773" s="60">
        <f t="shared" si="123"/>
        <v>0</v>
      </c>
    </row>
    <row r="774" spans="2:25" ht="18.75" customHeight="1">
      <c r="B774" s="569"/>
      <c r="C774" s="572"/>
      <c r="D774" s="39">
        <v>5</v>
      </c>
      <c r="E774" s="39" t="s">
        <v>9417</v>
      </c>
      <c r="F774" s="170">
        <v>393</v>
      </c>
      <c r="G774" s="181">
        <f t="shared" si="117"/>
        <v>78.599999999999994</v>
      </c>
      <c r="H774" s="182">
        <f t="shared" si="118"/>
        <v>218.33333333333331</v>
      </c>
      <c r="I774" s="182">
        <f t="shared" si="119"/>
        <v>7.2777777777777775E-2</v>
      </c>
      <c r="J774" s="170"/>
      <c r="K774" s="166"/>
      <c r="L774" s="166"/>
      <c r="M774" s="167"/>
      <c r="N774" s="52">
        <f t="shared" si="120"/>
        <v>0</v>
      </c>
      <c r="O774" s="53"/>
      <c r="P774" s="54"/>
      <c r="Q774" s="54"/>
      <c r="R774" s="54"/>
      <c r="S774" s="54"/>
      <c r="T774" s="58"/>
      <c r="U774" s="183">
        <f t="shared" si="121"/>
        <v>0.14555555555555555</v>
      </c>
      <c r="V774" s="168"/>
      <c r="W774" s="59" t="str">
        <f t="shared" si="122"/>
        <v>0</v>
      </c>
      <c r="X774" s="575"/>
      <c r="Y774" s="60">
        <f t="shared" si="123"/>
        <v>0</v>
      </c>
    </row>
    <row r="775" spans="2:25" ht="18.75" customHeight="1">
      <c r="B775" s="569"/>
      <c r="C775" s="572"/>
      <c r="D775" s="39">
        <v>6</v>
      </c>
      <c r="E775" s="39" t="s">
        <v>9418</v>
      </c>
      <c r="F775" s="170">
        <v>175</v>
      </c>
      <c r="G775" s="181">
        <f t="shared" si="117"/>
        <v>35</v>
      </c>
      <c r="H775" s="182">
        <f t="shared" si="118"/>
        <v>97.222222222222214</v>
      </c>
      <c r="I775" s="182">
        <f t="shared" si="119"/>
        <v>3.2407407407407406E-2</v>
      </c>
      <c r="J775" s="170"/>
      <c r="K775" s="166"/>
      <c r="L775" s="166"/>
      <c r="M775" s="167"/>
      <c r="N775" s="52">
        <f t="shared" si="120"/>
        <v>0</v>
      </c>
      <c r="O775" s="53"/>
      <c r="P775" s="54"/>
      <c r="Q775" s="54"/>
      <c r="R775" s="54"/>
      <c r="S775" s="54"/>
      <c r="T775" s="58"/>
      <c r="U775" s="183">
        <f t="shared" si="121"/>
        <v>6.4814814814814811E-2</v>
      </c>
      <c r="V775" s="168"/>
      <c r="W775" s="59" t="str">
        <f t="shared" si="122"/>
        <v>0</v>
      </c>
      <c r="X775" s="575"/>
      <c r="Y775" s="60">
        <f t="shared" si="123"/>
        <v>0</v>
      </c>
    </row>
    <row r="776" spans="2:25" ht="18.75" customHeight="1">
      <c r="B776" s="569"/>
      <c r="C776" s="572"/>
      <c r="D776" s="39">
        <v>7</v>
      </c>
      <c r="E776" s="39" t="s">
        <v>9419</v>
      </c>
      <c r="F776" s="170">
        <v>250</v>
      </c>
      <c r="G776" s="181">
        <f t="shared" si="117"/>
        <v>50</v>
      </c>
      <c r="H776" s="182">
        <f t="shared" si="118"/>
        <v>138.88888888888889</v>
      </c>
      <c r="I776" s="182">
        <f t="shared" si="119"/>
        <v>4.6296296296296294E-2</v>
      </c>
      <c r="J776" s="170"/>
      <c r="K776" s="166"/>
      <c r="L776" s="166"/>
      <c r="M776" s="167"/>
      <c r="N776" s="52">
        <f t="shared" si="120"/>
        <v>0</v>
      </c>
      <c r="O776" s="53"/>
      <c r="P776" s="54"/>
      <c r="Q776" s="54"/>
      <c r="R776" s="54"/>
      <c r="S776" s="54"/>
      <c r="T776" s="58"/>
      <c r="U776" s="183">
        <f t="shared" si="121"/>
        <v>9.2592592592592587E-2</v>
      </c>
      <c r="V776" s="168"/>
      <c r="W776" s="59" t="str">
        <f t="shared" si="122"/>
        <v>0</v>
      </c>
      <c r="X776" s="575"/>
      <c r="Y776" s="60">
        <f t="shared" si="123"/>
        <v>0</v>
      </c>
    </row>
    <row r="777" spans="2:25" ht="18.75" customHeight="1">
      <c r="B777" s="569"/>
      <c r="C777" s="572"/>
      <c r="D777" s="39">
        <v>8</v>
      </c>
      <c r="E777" s="39" t="s">
        <v>9420</v>
      </c>
      <c r="F777" s="170">
        <v>448</v>
      </c>
      <c r="G777" s="181">
        <f t="shared" si="117"/>
        <v>89.6</v>
      </c>
      <c r="H777" s="182">
        <f t="shared" si="118"/>
        <v>248.88888888888889</v>
      </c>
      <c r="I777" s="182">
        <f t="shared" si="119"/>
        <v>8.2962962962962961E-2</v>
      </c>
      <c r="J777" s="170"/>
      <c r="K777" s="166"/>
      <c r="L777" s="166"/>
      <c r="M777" s="167"/>
      <c r="N777" s="52">
        <f t="shared" si="120"/>
        <v>0</v>
      </c>
      <c r="O777" s="53"/>
      <c r="P777" s="54"/>
      <c r="Q777" s="54"/>
      <c r="R777" s="54"/>
      <c r="S777" s="54"/>
      <c r="T777" s="58"/>
      <c r="U777" s="183">
        <f t="shared" si="121"/>
        <v>0.16592592592592592</v>
      </c>
      <c r="V777" s="168"/>
      <c r="W777" s="59" t="str">
        <f t="shared" si="122"/>
        <v>0</v>
      </c>
      <c r="X777" s="575"/>
      <c r="Y777" s="60">
        <f t="shared" si="123"/>
        <v>0</v>
      </c>
    </row>
    <row r="778" spans="2:25" ht="18.75" customHeight="1">
      <c r="B778" s="569"/>
      <c r="C778" s="572"/>
      <c r="D778" s="39">
        <v>9</v>
      </c>
      <c r="E778" s="39" t="s">
        <v>9421</v>
      </c>
      <c r="F778" s="170">
        <v>300</v>
      </c>
      <c r="G778" s="181">
        <f t="shared" si="117"/>
        <v>60</v>
      </c>
      <c r="H778" s="182">
        <f t="shared" si="118"/>
        <v>166.66666666666666</v>
      </c>
      <c r="I778" s="182">
        <f t="shared" si="119"/>
        <v>5.5555555555555552E-2</v>
      </c>
      <c r="J778" s="170"/>
      <c r="K778" s="166"/>
      <c r="L778" s="166"/>
      <c r="M778" s="167"/>
      <c r="N778" s="52">
        <f t="shared" si="120"/>
        <v>0</v>
      </c>
      <c r="O778" s="53"/>
      <c r="P778" s="54"/>
      <c r="Q778" s="54"/>
      <c r="R778" s="54"/>
      <c r="S778" s="54"/>
      <c r="T778" s="58"/>
      <c r="U778" s="183">
        <f t="shared" si="121"/>
        <v>0.1111111111111111</v>
      </c>
      <c r="V778" s="168"/>
      <c r="W778" s="59" t="str">
        <f t="shared" si="122"/>
        <v>0</v>
      </c>
      <c r="X778" s="575"/>
      <c r="Y778" s="60">
        <f t="shared" si="123"/>
        <v>0</v>
      </c>
    </row>
    <row r="779" spans="2:25" ht="18.75" customHeight="1">
      <c r="B779" s="569"/>
      <c r="C779" s="572"/>
      <c r="D779" s="39">
        <v>10</v>
      </c>
      <c r="E779" s="39" t="s">
        <v>9422</v>
      </c>
      <c r="F779" s="170">
        <v>1200</v>
      </c>
      <c r="G779" s="181">
        <f t="shared" si="117"/>
        <v>240</v>
      </c>
      <c r="H779" s="182">
        <f t="shared" si="118"/>
        <v>666.66666666666663</v>
      </c>
      <c r="I779" s="182">
        <f t="shared" si="119"/>
        <v>0.22222222222222221</v>
      </c>
      <c r="J779" s="170"/>
      <c r="K779" s="166"/>
      <c r="L779" s="166"/>
      <c r="M779" s="167"/>
      <c r="N779" s="52">
        <f t="shared" si="120"/>
        <v>0</v>
      </c>
      <c r="O779" s="53"/>
      <c r="P779" s="54"/>
      <c r="Q779" s="54"/>
      <c r="R779" s="54"/>
      <c r="S779" s="54"/>
      <c r="T779" s="58"/>
      <c r="U779" s="183">
        <f t="shared" si="121"/>
        <v>0.44444444444444442</v>
      </c>
      <c r="V779" s="168"/>
      <c r="W779" s="59" t="str">
        <f t="shared" si="122"/>
        <v>0</v>
      </c>
      <c r="X779" s="575"/>
      <c r="Y779" s="60">
        <f t="shared" si="123"/>
        <v>0</v>
      </c>
    </row>
    <row r="780" spans="2:25" ht="18.75" customHeight="1">
      <c r="B780" s="569"/>
      <c r="C780" s="572"/>
      <c r="D780" s="39">
        <v>11</v>
      </c>
      <c r="E780" s="39" t="s">
        <v>9423</v>
      </c>
      <c r="F780" s="170">
        <v>500</v>
      </c>
      <c r="G780" s="181">
        <f t="shared" si="117"/>
        <v>100</v>
      </c>
      <c r="H780" s="182">
        <f t="shared" si="118"/>
        <v>277.77777777777777</v>
      </c>
      <c r="I780" s="182">
        <f t="shared" si="119"/>
        <v>9.2592592592592587E-2</v>
      </c>
      <c r="J780" s="170"/>
      <c r="K780" s="166"/>
      <c r="L780" s="166"/>
      <c r="M780" s="167"/>
      <c r="N780" s="52">
        <f t="shared" si="120"/>
        <v>0</v>
      </c>
      <c r="O780" s="53"/>
      <c r="P780" s="54"/>
      <c r="Q780" s="54"/>
      <c r="R780" s="54"/>
      <c r="S780" s="54"/>
      <c r="T780" s="58"/>
      <c r="U780" s="183">
        <f t="shared" si="121"/>
        <v>0.18518518518518517</v>
      </c>
      <c r="V780" s="168"/>
      <c r="W780" s="59" t="str">
        <f t="shared" si="122"/>
        <v>0</v>
      </c>
      <c r="X780" s="575"/>
      <c r="Y780" s="60">
        <f t="shared" si="123"/>
        <v>0</v>
      </c>
    </row>
    <row r="781" spans="2:25" ht="18.75" customHeight="1">
      <c r="B781" s="569"/>
      <c r="C781" s="572"/>
      <c r="D781" s="39">
        <v>12</v>
      </c>
      <c r="E781" s="39" t="s">
        <v>9424</v>
      </c>
      <c r="F781" s="170">
        <v>100</v>
      </c>
      <c r="G781" s="181">
        <f t="shared" si="117"/>
        <v>20</v>
      </c>
      <c r="H781" s="182">
        <f t="shared" si="118"/>
        <v>55.555555555555557</v>
      </c>
      <c r="I781" s="182">
        <f t="shared" si="119"/>
        <v>1.8518518518518517E-2</v>
      </c>
      <c r="J781" s="170"/>
      <c r="K781" s="166"/>
      <c r="L781" s="166"/>
      <c r="M781" s="167"/>
      <c r="N781" s="52">
        <f t="shared" si="120"/>
        <v>0</v>
      </c>
      <c r="O781" s="53"/>
      <c r="P781" s="54"/>
      <c r="Q781" s="54"/>
      <c r="R781" s="54"/>
      <c r="S781" s="54"/>
      <c r="T781" s="58"/>
      <c r="U781" s="183">
        <f t="shared" si="121"/>
        <v>3.7037037037037035E-2</v>
      </c>
      <c r="V781" s="168"/>
      <c r="W781" s="59" t="str">
        <f t="shared" si="122"/>
        <v>0</v>
      </c>
      <c r="X781" s="575"/>
      <c r="Y781" s="60">
        <f t="shared" si="123"/>
        <v>0</v>
      </c>
    </row>
    <row r="782" spans="2:25" ht="18.75" customHeight="1">
      <c r="B782" s="569"/>
      <c r="C782" s="572"/>
      <c r="D782" s="39">
        <v>13</v>
      </c>
      <c r="E782" s="39" t="s">
        <v>9425</v>
      </c>
      <c r="F782" s="170">
        <v>300</v>
      </c>
      <c r="G782" s="181">
        <f t="shared" si="117"/>
        <v>60</v>
      </c>
      <c r="H782" s="182">
        <f t="shared" si="118"/>
        <v>166.66666666666666</v>
      </c>
      <c r="I782" s="182">
        <f t="shared" si="119"/>
        <v>5.5555555555555552E-2</v>
      </c>
      <c r="J782" s="170"/>
      <c r="K782" s="166"/>
      <c r="L782" s="166"/>
      <c r="M782" s="167"/>
      <c r="N782" s="52">
        <f t="shared" si="120"/>
        <v>0</v>
      </c>
      <c r="O782" s="53"/>
      <c r="P782" s="54"/>
      <c r="Q782" s="54"/>
      <c r="R782" s="54"/>
      <c r="S782" s="54"/>
      <c r="T782" s="58"/>
      <c r="U782" s="183">
        <f t="shared" si="121"/>
        <v>0.1111111111111111</v>
      </c>
      <c r="V782" s="168"/>
      <c r="W782" s="59" t="str">
        <f t="shared" si="122"/>
        <v>0</v>
      </c>
      <c r="X782" s="575"/>
      <c r="Y782" s="60">
        <f t="shared" si="123"/>
        <v>0</v>
      </c>
    </row>
    <row r="783" spans="2:25" ht="18.75" customHeight="1">
      <c r="B783" s="569"/>
      <c r="C783" s="572"/>
      <c r="D783" s="39"/>
      <c r="E783" s="39"/>
      <c r="F783" s="170"/>
      <c r="G783" s="181">
        <f t="shared" si="117"/>
        <v>0</v>
      </c>
      <c r="H783" s="182">
        <f t="shared" si="118"/>
        <v>0</v>
      </c>
      <c r="I783" s="182">
        <f t="shared" si="119"/>
        <v>0</v>
      </c>
      <c r="J783" s="170"/>
      <c r="K783" s="166"/>
      <c r="L783" s="166"/>
      <c r="M783" s="167"/>
      <c r="N783" s="52">
        <f t="shared" si="120"/>
        <v>0</v>
      </c>
      <c r="O783" s="53"/>
      <c r="P783" s="54"/>
      <c r="Q783" s="54"/>
      <c r="R783" s="54"/>
      <c r="S783" s="54"/>
      <c r="T783" s="58"/>
      <c r="U783" s="183">
        <f t="shared" si="121"/>
        <v>0</v>
      </c>
      <c r="V783" s="168"/>
      <c r="W783" s="59" t="str">
        <f t="shared" si="122"/>
        <v>0</v>
      </c>
      <c r="X783" s="575"/>
      <c r="Y783" s="60">
        <f t="shared" si="123"/>
        <v>0</v>
      </c>
    </row>
    <row r="784" spans="2:25" ht="18.75" customHeight="1">
      <c r="B784" s="570"/>
      <c r="C784" s="573"/>
      <c r="D784" s="39"/>
      <c r="E784" s="39"/>
      <c r="F784" s="170"/>
      <c r="G784" s="181">
        <f t="shared" si="117"/>
        <v>0</v>
      </c>
      <c r="H784" s="182">
        <f>F784/$H$15</f>
        <v>0</v>
      </c>
      <c r="I784" s="182">
        <f>H784/$I$15</f>
        <v>0</v>
      </c>
      <c r="J784" s="170"/>
      <c r="K784" s="166"/>
      <c r="L784" s="166"/>
      <c r="M784" s="171"/>
      <c r="N784" s="52">
        <f t="shared" si="120"/>
        <v>0</v>
      </c>
      <c r="O784" s="40"/>
      <c r="P784" s="40"/>
      <c r="Q784" s="40"/>
      <c r="R784" s="40"/>
      <c r="S784" s="40"/>
      <c r="T784" s="58"/>
      <c r="U784" s="183">
        <f>H784/$U$15</f>
        <v>0</v>
      </c>
      <c r="V784" s="168"/>
      <c r="W784" s="59" t="str">
        <f>IF(V784&lt;1,"0",IF(V784&lt;5,"2",IF(V784&gt;=5,"6")))</f>
        <v>0</v>
      </c>
      <c r="X784" s="576"/>
      <c r="Y784" s="60">
        <f t="shared" si="123"/>
        <v>0</v>
      </c>
    </row>
    <row r="785" spans="2:25">
      <c r="B785" s="41"/>
      <c r="C785" s="172" t="s">
        <v>111</v>
      </c>
      <c r="D785" s="154"/>
      <c r="E785" s="173">
        <f>COUNTA(E753:E784)</f>
        <v>29</v>
      </c>
      <c r="F785" s="173">
        <f>SUM(F753:F784)</f>
        <v>10485</v>
      </c>
      <c r="G785" s="173">
        <f>SUM(G753:G784)</f>
        <v>2097</v>
      </c>
      <c r="H785" s="173">
        <f>SUM(H753:H784)</f>
        <v>5825.0000000000009</v>
      </c>
      <c r="I785" s="173">
        <f>SUM(I753:I784)</f>
        <v>1.9416666666666667</v>
      </c>
      <c r="J785" s="173">
        <f>COUNTA(J753:J784)</f>
        <v>1</v>
      </c>
      <c r="K785" s="173">
        <f>COUNTA(K753:K784)</f>
        <v>2</v>
      </c>
      <c r="L785" s="173">
        <f>COUNTA(L753:L784)</f>
        <v>0</v>
      </c>
      <c r="M785" s="173">
        <f>SUM(M753:M784)</f>
        <v>5825</v>
      </c>
      <c r="N785" s="173">
        <f>SUM(N753:N784)</f>
        <v>116.5</v>
      </c>
      <c r="O785" s="174"/>
      <c r="P785" s="175">
        <f>COUNTIF(P753:P784, "YES")</f>
        <v>0</v>
      </c>
      <c r="Q785" s="174"/>
      <c r="R785" s="174"/>
      <c r="S785" s="174"/>
      <c r="T785" s="174"/>
      <c r="U785" s="173">
        <f>SUM(U753:U784)</f>
        <v>3.8833333333333333</v>
      </c>
      <c r="V785" s="173">
        <f>SUM(V753:V784)</f>
        <v>3.8833333333333329</v>
      </c>
      <c r="W785" s="173">
        <f t="array" ref="W785">SUM(ABS(W753:W784))</f>
        <v>4</v>
      </c>
      <c r="X785" s="175" t="str">
        <f>IF(X753&lt;0.2, "0", IF(X753&lt;=2, "2", IF(X753&gt;2, ROUND(X753,0))))</f>
        <v>2</v>
      </c>
      <c r="Y785" s="173">
        <f>SUM(Y753:Y784)</f>
        <v>2</v>
      </c>
    </row>
    <row r="786" spans="2:25" ht="18.75" customHeight="1">
      <c r="B786" s="568">
        <v>17</v>
      </c>
      <c r="C786" s="571" t="s">
        <v>9426</v>
      </c>
      <c r="D786" s="39">
        <v>1</v>
      </c>
      <c r="E786" s="39" t="s">
        <v>9427</v>
      </c>
      <c r="F786" s="170">
        <v>730</v>
      </c>
      <c r="G786" s="181">
        <f t="shared" ref="G786:G820" si="124">F786/$G$15</f>
        <v>146</v>
      </c>
      <c r="H786" s="182">
        <f t="shared" ref="H786:H819" si="125">F786/$H$15</f>
        <v>405.55555555555554</v>
      </c>
      <c r="I786" s="182">
        <f t="shared" ref="I786:I819" si="126">H786/$I$15</f>
        <v>0.13518518518518519</v>
      </c>
      <c r="J786" s="170" t="s">
        <v>9428</v>
      </c>
      <c r="K786" s="166" t="s">
        <v>9428</v>
      </c>
      <c r="L786" s="166"/>
      <c r="M786" s="167">
        <f>SUM(H786:H818)</f>
        <v>2167.7777777777778</v>
      </c>
      <c r="N786" s="52">
        <f t="shared" ref="N786:N820" si="127">M786/$N$15</f>
        <v>43.355555555555554</v>
      </c>
      <c r="O786" s="53" t="s">
        <v>8791</v>
      </c>
      <c r="P786" s="54" t="s">
        <v>178</v>
      </c>
      <c r="Q786" s="54" t="s">
        <v>8780</v>
      </c>
      <c r="R786" s="54" t="s">
        <v>8781</v>
      </c>
      <c r="S786" s="54"/>
      <c r="T786" s="58"/>
      <c r="U786" s="183">
        <f t="shared" ref="U786:U819" si="128">H786/$U$15</f>
        <v>0.27037037037037037</v>
      </c>
      <c r="V786" s="168">
        <f>SUM(U786:U818)</f>
        <v>1.4451851851851856</v>
      </c>
      <c r="W786" s="59" t="str">
        <f t="shared" ref="W786:W819" si="129">IF(V786&lt;1,"0",IF(V786&lt;5,"2",IF(V786&gt;=5,"6")))</f>
        <v>2</v>
      </c>
      <c r="X786" s="574">
        <f>K821/$X$15</f>
        <v>0.33333333333333331</v>
      </c>
      <c r="Y786" s="60">
        <f t="shared" ref="Y786:Y820" si="130">W786/2</f>
        <v>1</v>
      </c>
    </row>
    <row r="787" spans="2:25" ht="18.75" customHeight="1">
      <c r="B787" s="569"/>
      <c r="C787" s="572"/>
      <c r="D787" s="39">
        <v>2</v>
      </c>
      <c r="E787" s="39" t="s">
        <v>9429</v>
      </c>
      <c r="F787" s="170">
        <v>450</v>
      </c>
      <c r="G787" s="181">
        <f t="shared" si="124"/>
        <v>90</v>
      </c>
      <c r="H787" s="182">
        <f t="shared" si="125"/>
        <v>250</v>
      </c>
      <c r="I787" s="182">
        <f t="shared" si="126"/>
        <v>8.3333333333333329E-2</v>
      </c>
      <c r="J787" s="170"/>
      <c r="K787" s="166"/>
      <c r="L787" s="166"/>
      <c r="M787" s="167"/>
      <c r="N787" s="52">
        <f t="shared" si="127"/>
        <v>0</v>
      </c>
      <c r="O787" s="53"/>
      <c r="P787" s="54"/>
      <c r="Q787" s="54"/>
      <c r="R787" s="54"/>
      <c r="S787" s="54"/>
      <c r="T787" s="58"/>
      <c r="U787" s="183">
        <f t="shared" si="128"/>
        <v>0.16666666666666666</v>
      </c>
      <c r="V787" s="168"/>
      <c r="W787" s="59" t="str">
        <f t="shared" si="129"/>
        <v>0</v>
      </c>
      <c r="X787" s="575"/>
      <c r="Y787" s="60">
        <f t="shared" si="130"/>
        <v>0</v>
      </c>
    </row>
    <row r="788" spans="2:25" ht="18.75" customHeight="1">
      <c r="B788" s="569"/>
      <c r="C788" s="572"/>
      <c r="D788" s="39">
        <v>3</v>
      </c>
      <c r="E788" s="39" t="s">
        <v>3224</v>
      </c>
      <c r="F788" s="170">
        <v>100</v>
      </c>
      <c r="G788" s="181">
        <f t="shared" si="124"/>
        <v>20</v>
      </c>
      <c r="H788" s="182">
        <f t="shared" si="125"/>
        <v>55.555555555555557</v>
      </c>
      <c r="I788" s="182">
        <f t="shared" si="126"/>
        <v>1.8518518518518517E-2</v>
      </c>
      <c r="J788" s="170"/>
      <c r="K788" s="166"/>
      <c r="L788" s="166"/>
      <c r="M788" s="167"/>
      <c r="N788" s="52">
        <f t="shared" si="127"/>
        <v>0</v>
      </c>
      <c r="O788" s="53"/>
      <c r="P788" s="54"/>
      <c r="Q788" s="54"/>
      <c r="R788" s="54"/>
      <c r="S788" s="54"/>
      <c r="T788" s="58"/>
      <c r="U788" s="183">
        <f t="shared" si="128"/>
        <v>3.7037037037037035E-2</v>
      </c>
      <c r="V788" s="168"/>
      <c r="W788" s="59" t="str">
        <f t="shared" si="129"/>
        <v>0</v>
      </c>
      <c r="X788" s="575"/>
      <c r="Y788" s="60">
        <f t="shared" si="130"/>
        <v>0</v>
      </c>
    </row>
    <row r="789" spans="2:25" ht="18.75" customHeight="1">
      <c r="B789" s="569"/>
      <c r="C789" s="572"/>
      <c r="D789" s="39">
        <v>4</v>
      </c>
      <c r="E789" s="39" t="s">
        <v>3646</v>
      </c>
      <c r="F789" s="170">
        <v>100</v>
      </c>
      <c r="G789" s="181">
        <f t="shared" si="124"/>
        <v>20</v>
      </c>
      <c r="H789" s="182">
        <f t="shared" si="125"/>
        <v>55.555555555555557</v>
      </c>
      <c r="I789" s="182">
        <f t="shared" si="126"/>
        <v>1.8518518518518517E-2</v>
      </c>
      <c r="J789" s="170"/>
      <c r="K789" s="166"/>
      <c r="L789" s="166"/>
      <c r="M789" s="167"/>
      <c r="N789" s="52">
        <f t="shared" si="127"/>
        <v>0</v>
      </c>
      <c r="O789" s="53"/>
      <c r="P789" s="54"/>
      <c r="Q789" s="54"/>
      <c r="R789" s="54"/>
      <c r="S789" s="54"/>
      <c r="T789" s="58"/>
      <c r="U789" s="183">
        <f t="shared" si="128"/>
        <v>3.7037037037037035E-2</v>
      </c>
      <c r="V789" s="168"/>
      <c r="W789" s="59" t="str">
        <f t="shared" si="129"/>
        <v>0</v>
      </c>
      <c r="X789" s="575"/>
      <c r="Y789" s="60">
        <f t="shared" si="130"/>
        <v>0</v>
      </c>
    </row>
    <row r="790" spans="2:25" ht="18.75" customHeight="1">
      <c r="B790" s="569"/>
      <c r="C790" s="572"/>
      <c r="D790" s="39">
        <v>5</v>
      </c>
      <c r="E790" s="39" t="s">
        <v>9430</v>
      </c>
      <c r="F790" s="170">
        <v>20</v>
      </c>
      <c r="G790" s="181">
        <f t="shared" si="124"/>
        <v>4</v>
      </c>
      <c r="H790" s="182">
        <f t="shared" si="125"/>
        <v>11.111111111111111</v>
      </c>
      <c r="I790" s="182">
        <f t="shared" si="126"/>
        <v>3.7037037037037034E-3</v>
      </c>
      <c r="J790" s="170"/>
      <c r="K790" s="166"/>
      <c r="L790" s="166"/>
      <c r="M790" s="167"/>
      <c r="N790" s="52">
        <f t="shared" si="127"/>
        <v>0</v>
      </c>
      <c r="O790" s="53"/>
      <c r="P790" s="54"/>
      <c r="Q790" s="54"/>
      <c r="R790" s="54"/>
      <c r="S790" s="54"/>
      <c r="T790" s="58"/>
      <c r="U790" s="183">
        <f t="shared" si="128"/>
        <v>7.4074074074074068E-3</v>
      </c>
      <c r="V790" s="168"/>
      <c r="W790" s="59" t="str">
        <f t="shared" si="129"/>
        <v>0</v>
      </c>
      <c r="X790" s="575"/>
      <c r="Y790" s="60">
        <f t="shared" si="130"/>
        <v>0</v>
      </c>
    </row>
    <row r="791" spans="2:25" ht="18.75" customHeight="1">
      <c r="B791" s="569"/>
      <c r="C791" s="572"/>
      <c r="D791" s="39">
        <v>6</v>
      </c>
      <c r="E791" s="39" t="s">
        <v>9431</v>
      </c>
      <c r="F791" s="170">
        <v>120</v>
      </c>
      <c r="G791" s="181">
        <f t="shared" si="124"/>
        <v>24</v>
      </c>
      <c r="H791" s="182">
        <f t="shared" si="125"/>
        <v>66.666666666666671</v>
      </c>
      <c r="I791" s="182">
        <f t="shared" si="126"/>
        <v>2.2222222222222223E-2</v>
      </c>
      <c r="J791" s="170"/>
      <c r="K791" s="166"/>
      <c r="L791" s="166"/>
      <c r="M791" s="167"/>
      <c r="N791" s="52">
        <f t="shared" si="127"/>
        <v>0</v>
      </c>
      <c r="O791" s="53"/>
      <c r="P791" s="54"/>
      <c r="Q791" s="54"/>
      <c r="R791" s="54"/>
      <c r="S791" s="54"/>
      <c r="T791" s="58"/>
      <c r="U791" s="183">
        <f t="shared" si="128"/>
        <v>4.4444444444444446E-2</v>
      </c>
      <c r="V791" s="168"/>
      <c r="W791" s="59" t="str">
        <f t="shared" si="129"/>
        <v>0</v>
      </c>
      <c r="X791" s="575"/>
      <c r="Y791" s="60">
        <f t="shared" si="130"/>
        <v>0</v>
      </c>
    </row>
    <row r="792" spans="2:25" ht="18.75" customHeight="1">
      <c r="B792" s="569"/>
      <c r="C792" s="572"/>
      <c r="D792" s="39">
        <v>7</v>
      </c>
      <c r="E792" s="39" t="s">
        <v>9432</v>
      </c>
      <c r="F792" s="170">
        <v>60</v>
      </c>
      <c r="G792" s="181">
        <f t="shared" si="124"/>
        <v>12</v>
      </c>
      <c r="H792" s="182">
        <f t="shared" si="125"/>
        <v>33.333333333333336</v>
      </c>
      <c r="I792" s="182">
        <f t="shared" si="126"/>
        <v>1.1111111111111112E-2</v>
      </c>
      <c r="J792" s="170"/>
      <c r="K792" s="166"/>
      <c r="L792" s="166"/>
      <c r="M792" s="167"/>
      <c r="N792" s="52">
        <f t="shared" si="127"/>
        <v>0</v>
      </c>
      <c r="O792" s="53"/>
      <c r="P792" s="54"/>
      <c r="Q792" s="54"/>
      <c r="R792" s="54"/>
      <c r="S792" s="54"/>
      <c r="T792" s="58"/>
      <c r="U792" s="183">
        <f t="shared" si="128"/>
        <v>2.2222222222222223E-2</v>
      </c>
      <c r="V792" s="168"/>
      <c r="W792" s="59" t="str">
        <f t="shared" si="129"/>
        <v>0</v>
      </c>
      <c r="X792" s="575"/>
      <c r="Y792" s="60">
        <f t="shared" si="130"/>
        <v>0</v>
      </c>
    </row>
    <row r="793" spans="2:25" ht="18.75" customHeight="1">
      <c r="B793" s="569"/>
      <c r="C793" s="572"/>
      <c r="D793" s="39">
        <v>8</v>
      </c>
      <c r="E793" s="39" t="s">
        <v>9433</v>
      </c>
      <c r="F793" s="170">
        <v>20</v>
      </c>
      <c r="G793" s="181">
        <f t="shared" si="124"/>
        <v>4</v>
      </c>
      <c r="H793" s="182">
        <f t="shared" si="125"/>
        <v>11.111111111111111</v>
      </c>
      <c r="I793" s="182">
        <f t="shared" si="126"/>
        <v>3.7037037037037034E-3</v>
      </c>
      <c r="J793" s="170"/>
      <c r="K793" s="166"/>
      <c r="L793" s="166"/>
      <c r="M793" s="167"/>
      <c r="N793" s="52">
        <f t="shared" si="127"/>
        <v>0</v>
      </c>
      <c r="O793" s="53"/>
      <c r="P793" s="54"/>
      <c r="Q793" s="54"/>
      <c r="R793" s="54"/>
      <c r="S793" s="54"/>
      <c r="T793" s="58"/>
      <c r="U793" s="183">
        <f t="shared" si="128"/>
        <v>7.4074074074074068E-3</v>
      </c>
      <c r="V793" s="168"/>
      <c r="W793" s="59" t="str">
        <f t="shared" si="129"/>
        <v>0</v>
      </c>
      <c r="X793" s="575"/>
      <c r="Y793" s="60">
        <f t="shared" si="130"/>
        <v>0</v>
      </c>
    </row>
    <row r="794" spans="2:25" ht="18.75" customHeight="1">
      <c r="B794" s="569"/>
      <c r="C794" s="572"/>
      <c r="D794" s="39">
        <v>9</v>
      </c>
      <c r="E794" s="39" t="s">
        <v>9434</v>
      </c>
      <c r="F794" s="170">
        <v>20</v>
      </c>
      <c r="G794" s="181">
        <f t="shared" si="124"/>
        <v>4</v>
      </c>
      <c r="H794" s="182">
        <f t="shared" si="125"/>
        <v>11.111111111111111</v>
      </c>
      <c r="I794" s="182">
        <f t="shared" si="126"/>
        <v>3.7037037037037034E-3</v>
      </c>
      <c r="J794" s="170"/>
      <c r="K794" s="166"/>
      <c r="L794" s="166"/>
      <c r="M794" s="167"/>
      <c r="N794" s="52">
        <f t="shared" si="127"/>
        <v>0</v>
      </c>
      <c r="O794" s="53"/>
      <c r="P794" s="54"/>
      <c r="Q794" s="54"/>
      <c r="R794" s="54"/>
      <c r="S794" s="54"/>
      <c r="T794" s="58"/>
      <c r="U794" s="183">
        <f t="shared" si="128"/>
        <v>7.4074074074074068E-3</v>
      </c>
      <c r="V794" s="168"/>
      <c r="W794" s="59" t="str">
        <f t="shared" si="129"/>
        <v>0</v>
      </c>
      <c r="X794" s="575"/>
      <c r="Y794" s="60">
        <f t="shared" si="130"/>
        <v>0</v>
      </c>
    </row>
    <row r="795" spans="2:25" ht="18.75" customHeight="1">
      <c r="B795" s="569"/>
      <c r="C795" s="572"/>
      <c r="D795" s="39">
        <v>10</v>
      </c>
      <c r="E795" s="39" t="s">
        <v>9435</v>
      </c>
      <c r="F795" s="170">
        <v>40</v>
      </c>
      <c r="G795" s="181">
        <f t="shared" si="124"/>
        <v>8</v>
      </c>
      <c r="H795" s="182">
        <f t="shared" si="125"/>
        <v>22.222222222222221</v>
      </c>
      <c r="I795" s="182">
        <f t="shared" si="126"/>
        <v>7.4074074074074068E-3</v>
      </c>
      <c r="J795" s="170"/>
      <c r="K795" s="166"/>
      <c r="L795" s="166"/>
      <c r="M795" s="167"/>
      <c r="N795" s="52">
        <f t="shared" si="127"/>
        <v>0</v>
      </c>
      <c r="O795" s="53"/>
      <c r="P795" s="54"/>
      <c r="Q795" s="54"/>
      <c r="R795" s="54"/>
      <c r="S795" s="54"/>
      <c r="T795" s="58"/>
      <c r="U795" s="183">
        <f t="shared" si="128"/>
        <v>1.4814814814814814E-2</v>
      </c>
      <c r="V795" s="168"/>
      <c r="W795" s="59" t="str">
        <f t="shared" si="129"/>
        <v>0</v>
      </c>
      <c r="X795" s="575"/>
      <c r="Y795" s="60">
        <f t="shared" si="130"/>
        <v>0</v>
      </c>
    </row>
    <row r="796" spans="2:25" ht="18.75" customHeight="1">
      <c r="B796" s="569"/>
      <c r="C796" s="572"/>
      <c r="D796" s="39">
        <v>11</v>
      </c>
      <c r="E796" s="39" t="s">
        <v>9436</v>
      </c>
      <c r="F796" s="170">
        <v>40</v>
      </c>
      <c r="G796" s="181">
        <f t="shared" si="124"/>
        <v>8</v>
      </c>
      <c r="H796" s="182">
        <f t="shared" si="125"/>
        <v>22.222222222222221</v>
      </c>
      <c r="I796" s="182">
        <f t="shared" si="126"/>
        <v>7.4074074074074068E-3</v>
      </c>
      <c r="J796" s="170"/>
      <c r="K796" s="166"/>
      <c r="L796" s="166"/>
      <c r="M796" s="167"/>
      <c r="N796" s="52">
        <f t="shared" si="127"/>
        <v>0</v>
      </c>
      <c r="O796" s="53"/>
      <c r="P796" s="54"/>
      <c r="Q796" s="54"/>
      <c r="R796" s="54"/>
      <c r="S796" s="54"/>
      <c r="T796" s="58"/>
      <c r="U796" s="183">
        <f t="shared" si="128"/>
        <v>1.4814814814814814E-2</v>
      </c>
      <c r="V796" s="168"/>
      <c r="W796" s="59" t="str">
        <f t="shared" si="129"/>
        <v>0</v>
      </c>
      <c r="X796" s="575"/>
      <c r="Y796" s="60">
        <f t="shared" si="130"/>
        <v>0</v>
      </c>
    </row>
    <row r="797" spans="2:25" ht="18.75" customHeight="1">
      <c r="B797" s="569"/>
      <c r="C797" s="572"/>
      <c r="D797" s="39">
        <v>12</v>
      </c>
      <c r="E797" s="39" t="s">
        <v>9437</v>
      </c>
      <c r="F797" s="170">
        <v>20</v>
      </c>
      <c r="G797" s="181">
        <f t="shared" si="124"/>
        <v>4</v>
      </c>
      <c r="H797" s="182">
        <f t="shared" si="125"/>
        <v>11.111111111111111</v>
      </c>
      <c r="I797" s="182">
        <f t="shared" si="126"/>
        <v>3.7037037037037034E-3</v>
      </c>
      <c r="J797" s="170"/>
      <c r="K797" s="166"/>
      <c r="L797" s="166"/>
      <c r="M797" s="167"/>
      <c r="N797" s="52">
        <f t="shared" si="127"/>
        <v>0</v>
      </c>
      <c r="O797" s="53"/>
      <c r="P797" s="54"/>
      <c r="Q797" s="54"/>
      <c r="R797" s="54"/>
      <c r="S797" s="54"/>
      <c r="T797" s="58"/>
      <c r="U797" s="183">
        <f t="shared" si="128"/>
        <v>7.4074074074074068E-3</v>
      </c>
      <c r="V797" s="168"/>
      <c r="W797" s="59" t="str">
        <f t="shared" si="129"/>
        <v>0</v>
      </c>
      <c r="X797" s="575"/>
      <c r="Y797" s="60">
        <f t="shared" si="130"/>
        <v>0</v>
      </c>
    </row>
    <row r="798" spans="2:25" ht="18.75" customHeight="1">
      <c r="B798" s="569"/>
      <c r="C798" s="572"/>
      <c r="D798" s="39">
        <v>13</v>
      </c>
      <c r="E798" s="39" t="s">
        <v>8977</v>
      </c>
      <c r="F798" s="170">
        <v>20</v>
      </c>
      <c r="G798" s="181">
        <f t="shared" si="124"/>
        <v>4</v>
      </c>
      <c r="H798" s="182">
        <f t="shared" si="125"/>
        <v>11.111111111111111</v>
      </c>
      <c r="I798" s="182">
        <f t="shared" si="126"/>
        <v>3.7037037037037034E-3</v>
      </c>
      <c r="J798" s="170"/>
      <c r="K798" s="166"/>
      <c r="L798" s="166"/>
      <c r="M798" s="167"/>
      <c r="N798" s="52">
        <f t="shared" si="127"/>
        <v>0</v>
      </c>
      <c r="O798" s="53"/>
      <c r="P798" s="54"/>
      <c r="Q798" s="54"/>
      <c r="R798" s="54"/>
      <c r="S798" s="54"/>
      <c r="T798" s="58"/>
      <c r="U798" s="183">
        <f t="shared" si="128"/>
        <v>7.4074074074074068E-3</v>
      </c>
      <c r="V798" s="168"/>
      <c r="W798" s="59" t="str">
        <f t="shared" si="129"/>
        <v>0</v>
      </c>
      <c r="X798" s="575"/>
      <c r="Y798" s="60">
        <f t="shared" si="130"/>
        <v>0</v>
      </c>
    </row>
    <row r="799" spans="2:25" ht="18.75" customHeight="1">
      <c r="B799" s="569"/>
      <c r="C799" s="572"/>
      <c r="D799" s="39">
        <v>14</v>
      </c>
      <c r="E799" s="39" t="s">
        <v>9438</v>
      </c>
      <c r="F799" s="170">
        <v>100</v>
      </c>
      <c r="G799" s="181">
        <f t="shared" si="124"/>
        <v>20</v>
      </c>
      <c r="H799" s="182">
        <f t="shared" si="125"/>
        <v>55.555555555555557</v>
      </c>
      <c r="I799" s="182">
        <f t="shared" si="126"/>
        <v>1.8518518518518517E-2</v>
      </c>
      <c r="J799" s="170"/>
      <c r="K799" s="166"/>
      <c r="L799" s="166"/>
      <c r="M799" s="167"/>
      <c r="N799" s="52">
        <f t="shared" si="127"/>
        <v>0</v>
      </c>
      <c r="O799" s="53"/>
      <c r="P799" s="54"/>
      <c r="Q799" s="54"/>
      <c r="R799" s="54"/>
      <c r="S799" s="54"/>
      <c r="T799" s="58"/>
      <c r="U799" s="183">
        <f t="shared" si="128"/>
        <v>3.7037037037037035E-2</v>
      </c>
      <c r="V799" s="168"/>
      <c r="W799" s="59" t="str">
        <f t="shared" si="129"/>
        <v>0</v>
      </c>
      <c r="X799" s="575"/>
      <c r="Y799" s="60">
        <f t="shared" si="130"/>
        <v>0</v>
      </c>
    </row>
    <row r="800" spans="2:25" ht="18.75" customHeight="1">
      <c r="B800" s="569"/>
      <c r="C800" s="572"/>
      <c r="D800" s="39">
        <v>15</v>
      </c>
      <c r="E800" s="39" t="s">
        <v>9439</v>
      </c>
      <c r="F800" s="170">
        <v>110</v>
      </c>
      <c r="G800" s="181">
        <f t="shared" si="124"/>
        <v>22</v>
      </c>
      <c r="H800" s="182">
        <f t="shared" si="125"/>
        <v>61.111111111111107</v>
      </c>
      <c r="I800" s="182">
        <f t="shared" si="126"/>
        <v>2.0370370370370369E-2</v>
      </c>
      <c r="J800" s="170"/>
      <c r="K800" s="166"/>
      <c r="L800" s="166"/>
      <c r="M800" s="167"/>
      <c r="N800" s="52">
        <f t="shared" si="127"/>
        <v>0</v>
      </c>
      <c r="O800" s="53"/>
      <c r="P800" s="54"/>
      <c r="Q800" s="54"/>
      <c r="R800" s="54"/>
      <c r="S800" s="54"/>
      <c r="T800" s="58"/>
      <c r="U800" s="183">
        <f t="shared" si="128"/>
        <v>4.0740740740740737E-2</v>
      </c>
      <c r="V800" s="168"/>
      <c r="W800" s="59" t="str">
        <f t="shared" si="129"/>
        <v>0</v>
      </c>
      <c r="X800" s="575"/>
      <c r="Y800" s="60">
        <f t="shared" si="130"/>
        <v>0</v>
      </c>
    </row>
    <row r="801" spans="2:25" ht="18.75" customHeight="1">
      <c r="B801" s="569"/>
      <c r="C801" s="572"/>
      <c r="D801" s="39">
        <v>16</v>
      </c>
      <c r="E801" s="176" t="s">
        <v>9440</v>
      </c>
      <c r="F801" s="170">
        <v>120</v>
      </c>
      <c r="G801" s="181">
        <f t="shared" si="124"/>
        <v>24</v>
      </c>
      <c r="H801" s="182">
        <f t="shared" si="125"/>
        <v>66.666666666666671</v>
      </c>
      <c r="I801" s="182">
        <f t="shared" si="126"/>
        <v>2.2222222222222223E-2</v>
      </c>
      <c r="J801" s="170"/>
      <c r="K801" s="166"/>
      <c r="L801" s="166"/>
      <c r="M801" s="167"/>
      <c r="N801" s="52">
        <f t="shared" si="127"/>
        <v>0</v>
      </c>
      <c r="O801" s="53"/>
      <c r="P801" s="54" t="s">
        <v>2441</v>
      </c>
      <c r="Q801" s="54" t="s">
        <v>8872</v>
      </c>
      <c r="R801" s="54" t="s">
        <v>8843</v>
      </c>
      <c r="S801" s="54"/>
      <c r="T801" s="58"/>
      <c r="U801" s="183">
        <f t="shared" si="128"/>
        <v>4.4444444444444446E-2</v>
      </c>
      <c r="V801" s="168"/>
      <c r="W801" s="59" t="str">
        <f t="shared" si="129"/>
        <v>0</v>
      </c>
      <c r="X801" s="575"/>
      <c r="Y801" s="60">
        <f t="shared" si="130"/>
        <v>0</v>
      </c>
    </row>
    <row r="802" spans="2:25" ht="18.75" customHeight="1">
      <c r="B802" s="569"/>
      <c r="C802" s="572"/>
      <c r="D802" s="39">
        <v>17</v>
      </c>
      <c r="E802" s="39" t="s">
        <v>9441</v>
      </c>
      <c r="F802" s="170">
        <v>20</v>
      </c>
      <c r="G802" s="181">
        <f t="shared" si="124"/>
        <v>4</v>
      </c>
      <c r="H802" s="182">
        <f t="shared" si="125"/>
        <v>11.111111111111111</v>
      </c>
      <c r="I802" s="182">
        <f t="shared" si="126"/>
        <v>3.7037037037037034E-3</v>
      </c>
      <c r="J802" s="170"/>
      <c r="K802" s="166"/>
      <c r="L802" s="166"/>
      <c r="M802" s="167"/>
      <c r="N802" s="52">
        <f t="shared" si="127"/>
        <v>0</v>
      </c>
      <c r="O802" s="53"/>
      <c r="P802" s="54"/>
      <c r="Q802" s="54"/>
      <c r="R802" s="54"/>
      <c r="S802" s="54"/>
      <c r="T802" s="58"/>
      <c r="U802" s="183">
        <f t="shared" si="128"/>
        <v>7.4074074074074068E-3</v>
      </c>
      <c r="V802" s="168"/>
      <c r="W802" s="59" t="str">
        <f t="shared" si="129"/>
        <v>0</v>
      </c>
      <c r="X802" s="575"/>
      <c r="Y802" s="60">
        <f t="shared" si="130"/>
        <v>0</v>
      </c>
    </row>
    <row r="803" spans="2:25" ht="18.75" customHeight="1">
      <c r="B803" s="569"/>
      <c r="C803" s="572"/>
      <c r="D803" s="39">
        <v>18</v>
      </c>
      <c r="E803" s="39" t="s">
        <v>9442</v>
      </c>
      <c r="F803" s="170">
        <v>20</v>
      </c>
      <c r="G803" s="181">
        <f t="shared" si="124"/>
        <v>4</v>
      </c>
      <c r="H803" s="182">
        <f t="shared" si="125"/>
        <v>11.111111111111111</v>
      </c>
      <c r="I803" s="182">
        <f t="shared" si="126"/>
        <v>3.7037037037037034E-3</v>
      </c>
      <c r="J803" s="170"/>
      <c r="K803" s="166"/>
      <c r="L803" s="166"/>
      <c r="M803" s="167"/>
      <c r="N803" s="52">
        <f t="shared" si="127"/>
        <v>0</v>
      </c>
      <c r="O803" s="53"/>
      <c r="P803" s="54"/>
      <c r="Q803" s="54"/>
      <c r="R803" s="54"/>
      <c r="S803" s="54"/>
      <c r="T803" s="58"/>
      <c r="U803" s="183">
        <f t="shared" si="128"/>
        <v>7.4074074074074068E-3</v>
      </c>
      <c r="V803" s="168"/>
      <c r="W803" s="59" t="str">
        <f t="shared" si="129"/>
        <v>0</v>
      </c>
      <c r="X803" s="575"/>
      <c r="Y803" s="60">
        <f t="shared" si="130"/>
        <v>0</v>
      </c>
    </row>
    <row r="804" spans="2:25" ht="18.75" customHeight="1">
      <c r="B804" s="569"/>
      <c r="C804" s="572"/>
      <c r="D804" s="39">
        <v>19</v>
      </c>
      <c r="E804" s="39" t="s">
        <v>9443</v>
      </c>
      <c r="F804" s="170">
        <v>220</v>
      </c>
      <c r="G804" s="181">
        <f t="shared" si="124"/>
        <v>44</v>
      </c>
      <c r="H804" s="182">
        <f t="shared" si="125"/>
        <v>122.22222222222221</v>
      </c>
      <c r="I804" s="182">
        <f t="shared" si="126"/>
        <v>4.0740740740740737E-2</v>
      </c>
      <c r="J804" s="170"/>
      <c r="K804" s="166"/>
      <c r="L804" s="166"/>
      <c r="M804" s="167"/>
      <c r="N804" s="52">
        <f t="shared" si="127"/>
        <v>0</v>
      </c>
      <c r="O804" s="53"/>
      <c r="P804" s="54"/>
      <c r="Q804" s="54"/>
      <c r="R804" s="54"/>
      <c r="S804" s="54"/>
      <c r="T804" s="58"/>
      <c r="U804" s="183">
        <f t="shared" si="128"/>
        <v>8.1481481481481474E-2</v>
      </c>
      <c r="V804" s="168"/>
      <c r="W804" s="59" t="str">
        <f t="shared" si="129"/>
        <v>0</v>
      </c>
      <c r="X804" s="575"/>
      <c r="Y804" s="60">
        <f t="shared" si="130"/>
        <v>0</v>
      </c>
    </row>
    <row r="805" spans="2:25" ht="18.75" customHeight="1">
      <c r="B805" s="569"/>
      <c r="C805" s="572"/>
      <c r="D805" s="39">
        <v>20</v>
      </c>
      <c r="E805" s="39" t="s">
        <v>456</v>
      </c>
      <c r="F805" s="170">
        <v>30</v>
      </c>
      <c r="G805" s="181">
        <f t="shared" si="124"/>
        <v>6</v>
      </c>
      <c r="H805" s="182">
        <f t="shared" si="125"/>
        <v>16.666666666666668</v>
      </c>
      <c r="I805" s="182">
        <f t="shared" si="126"/>
        <v>5.5555555555555558E-3</v>
      </c>
      <c r="J805" s="170"/>
      <c r="K805" s="166"/>
      <c r="L805" s="166"/>
      <c r="M805" s="167"/>
      <c r="N805" s="52">
        <f t="shared" si="127"/>
        <v>0</v>
      </c>
      <c r="O805" s="53"/>
      <c r="P805" s="54"/>
      <c r="Q805" s="54"/>
      <c r="R805" s="54"/>
      <c r="S805" s="54"/>
      <c r="T805" s="58"/>
      <c r="U805" s="183">
        <f t="shared" si="128"/>
        <v>1.1111111111111112E-2</v>
      </c>
      <c r="V805" s="168"/>
      <c r="W805" s="59" t="str">
        <f t="shared" si="129"/>
        <v>0</v>
      </c>
      <c r="X805" s="575"/>
      <c r="Y805" s="60">
        <f t="shared" si="130"/>
        <v>0</v>
      </c>
    </row>
    <row r="806" spans="2:25" ht="18.75" customHeight="1">
      <c r="B806" s="569"/>
      <c r="C806" s="572"/>
      <c r="D806" s="39">
        <v>21</v>
      </c>
      <c r="E806" s="39" t="s">
        <v>9444</v>
      </c>
      <c r="F806" s="170">
        <v>350</v>
      </c>
      <c r="G806" s="181">
        <f t="shared" si="124"/>
        <v>70</v>
      </c>
      <c r="H806" s="182">
        <f t="shared" si="125"/>
        <v>194.44444444444443</v>
      </c>
      <c r="I806" s="182">
        <f t="shared" si="126"/>
        <v>6.4814814814814811E-2</v>
      </c>
      <c r="J806" s="170"/>
      <c r="K806" s="166"/>
      <c r="L806" s="166"/>
      <c r="M806" s="167"/>
      <c r="N806" s="52">
        <f t="shared" si="127"/>
        <v>0</v>
      </c>
      <c r="O806" s="53"/>
      <c r="P806" s="54"/>
      <c r="Q806" s="54"/>
      <c r="R806" s="54"/>
      <c r="S806" s="54"/>
      <c r="T806" s="58"/>
      <c r="U806" s="183">
        <f t="shared" si="128"/>
        <v>0.12962962962962962</v>
      </c>
      <c r="V806" s="168"/>
      <c r="W806" s="59" t="str">
        <f t="shared" si="129"/>
        <v>0</v>
      </c>
      <c r="X806" s="575"/>
      <c r="Y806" s="60">
        <f t="shared" si="130"/>
        <v>0</v>
      </c>
    </row>
    <row r="807" spans="2:25" ht="18.75" customHeight="1">
      <c r="B807" s="569"/>
      <c r="C807" s="572"/>
      <c r="D807" s="39">
        <v>22</v>
      </c>
      <c r="E807" s="39" t="s">
        <v>9445</v>
      </c>
      <c r="F807" s="170">
        <v>20</v>
      </c>
      <c r="G807" s="181">
        <f t="shared" si="124"/>
        <v>4</v>
      </c>
      <c r="H807" s="182">
        <f t="shared" si="125"/>
        <v>11.111111111111111</v>
      </c>
      <c r="I807" s="182">
        <f t="shared" si="126"/>
        <v>3.7037037037037034E-3</v>
      </c>
      <c r="J807" s="170"/>
      <c r="K807" s="166"/>
      <c r="L807" s="166"/>
      <c r="M807" s="167"/>
      <c r="N807" s="52">
        <f t="shared" si="127"/>
        <v>0</v>
      </c>
      <c r="O807" s="53"/>
      <c r="P807" s="54"/>
      <c r="Q807" s="54"/>
      <c r="R807" s="54"/>
      <c r="S807" s="54"/>
      <c r="T807" s="58"/>
      <c r="U807" s="183">
        <f t="shared" si="128"/>
        <v>7.4074074074074068E-3</v>
      </c>
      <c r="V807" s="168"/>
      <c r="W807" s="59" t="str">
        <f t="shared" si="129"/>
        <v>0</v>
      </c>
      <c r="X807" s="575"/>
      <c r="Y807" s="60">
        <f t="shared" si="130"/>
        <v>0</v>
      </c>
    </row>
    <row r="808" spans="2:25" ht="18.75" customHeight="1">
      <c r="B808" s="569"/>
      <c r="C808" s="572"/>
      <c r="D808" s="39">
        <v>23</v>
      </c>
      <c r="E808" s="39" t="s">
        <v>9446</v>
      </c>
      <c r="F808" s="170">
        <v>10</v>
      </c>
      <c r="G808" s="181">
        <f t="shared" si="124"/>
        <v>2</v>
      </c>
      <c r="H808" s="182">
        <f t="shared" si="125"/>
        <v>5.5555555555555554</v>
      </c>
      <c r="I808" s="182">
        <f t="shared" si="126"/>
        <v>1.8518518518518517E-3</v>
      </c>
      <c r="J808" s="170"/>
      <c r="K808" s="166"/>
      <c r="L808" s="166"/>
      <c r="M808" s="167"/>
      <c r="N808" s="52">
        <f t="shared" si="127"/>
        <v>0</v>
      </c>
      <c r="O808" s="53"/>
      <c r="P808" s="54"/>
      <c r="Q808" s="54"/>
      <c r="R808" s="54"/>
      <c r="S808" s="54"/>
      <c r="T808" s="58"/>
      <c r="U808" s="183">
        <f t="shared" si="128"/>
        <v>3.7037037037037034E-3</v>
      </c>
      <c r="V808" s="168"/>
      <c r="W808" s="59" t="str">
        <f t="shared" si="129"/>
        <v>0</v>
      </c>
      <c r="X808" s="575"/>
      <c r="Y808" s="60">
        <f t="shared" si="130"/>
        <v>0</v>
      </c>
    </row>
    <row r="809" spans="2:25" ht="18.75" customHeight="1">
      <c r="B809" s="569"/>
      <c r="C809" s="572"/>
      <c r="D809" s="39">
        <v>24</v>
      </c>
      <c r="E809" s="39" t="s">
        <v>9447</v>
      </c>
      <c r="F809" s="170">
        <v>120</v>
      </c>
      <c r="G809" s="181">
        <f t="shared" si="124"/>
        <v>24</v>
      </c>
      <c r="H809" s="182">
        <f t="shared" si="125"/>
        <v>66.666666666666671</v>
      </c>
      <c r="I809" s="182">
        <f t="shared" si="126"/>
        <v>2.2222222222222223E-2</v>
      </c>
      <c r="J809" s="170"/>
      <c r="K809" s="166"/>
      <c r="L809" s="166"/>
      <c r="M809" s="167"/>
      <c r="N809" s="52">
        <f t="shared" si="127"/>
        <v>0</v>
      </c>
      <c r="O809" s="53"/>
      <c r="P809" s="54"/>
      <c r="Q809" s="54"/>
      <c r="R809" s="54"/>
      <c r="S809" s="54"/>
      <c r="T809" s="58"/>
      <c r="U809" s="183">
        <f t="shared" si="128"/>
        <v>4.4444444444444446E-2</v>
      </c>
      <c r="V809" s="168"/>
      <c r="W809" s="59" t="str">
        <f t="shared" si="129"/>
        <v>0</v>
      </c>
      <c r="X809" s="575"/>
      <c r="Y809" s="60">
        <f t="shared" si="130"/>
        <v>0</v>
      </c>
    </row>
    <row r="810" spans="2:25" ht="18.75" customHeight="1">
      <c r="B810" s="569"/>
      <c r="C810" s="572"/>
      <c r="D810" s="39">
        <v>25</v>
      </c>
      <c r="E810" s="39" t="s">
        <v>9448</v>
      </c>
      <c r="F810" s="170">
        <v>266</v>
      </c>
      <c r="G810" s="181">
        <f t="shared" si="124"/>
        <v>53.2</v>
      </c>
      <c r="H810" s="182">
        <f t="shared" si="125"/>
        <v>147.77777777777777</v>
      </c>
      <c r="I810" s="182">
        <f t="shared" si="126"/>
        <v>4.925925925925926E-2</v>
      </c>
      <c r="J810" s="170"/>
      <c r="K810" s="166"/>
      <c r="L810" s="166"/>
      <c r="M810" s="167"/>
      <c r="N810" s="52">
        <f t="shared" si="127"/>
        <v>0</v>
      </c>
      <c r="O810" s="53"/>
      <c r="P810" s="54"/>
      <c r="Q810" s="54"/>
      <c r="R810" s="54"/>
      <c r="S810" s="54"/>
      <c r="T810" s="58"/>
      <c r="U810" s="183">
        <f t="shared" si="128"/>
        <v>9.8518518518518519E-2</v>
      </c>
      <c r="V810" s="168"/>
      <c r="W810" s="59" t="str">
        <f t="shared" si="129"/>
        <v>0</v>
      </c>
      <c r="X810" s="575"/>
      <c r="Y810" s="60">
        <f t="shared" si="130"/>
        <v>0</v>
      </c>
    </row>
    <row r="811" spans="2:25" ht="18.75" customHeight="1">
      <c r="B811" s="569"/>
      <c r="C811" s="572"/>
      <c r="D811" s="39">
        <v>26</v>
      </c>
      <c r="E811" s="39" t="s">
        <v>9449</v>
      </c>
      <c r="F811" s="170">
        <v>190</v>
      </c>
      <c r="G811" s="181">
        <f t="shared" si="124"/>
        <v>38</v>
      </c>
      <c r="H811" s="182">
        <f t="shared" si="125"/>
        <v>105.55555555555556</v>
      </c>
      <c r="I811" s="182">
        <f t="shared" si="126"/>
        <v>3.5185185185185187E-2</v>
      </c>
      <c r="J811" s="170"/>
      <c r="K811" s="166"/>
      <c r="L811" s="166"/>
      <c r="M811" s="167"/>
      <c r="N811" s="52">
        <f t="shared" si="127"/>
        <v>0</v>
      </c>
      <c r="O811" s="53"/>
      <c r="P811" s="54"/>
      <c r="Q811" s="54"/>
      <c r="R811" s="54"/>
      <c r="S811" s="54"/>
      <c r="T811" s="58"/>
      <c r="U811" s="183">
        <f t="shared" si="128"/>
        <v>7.0370370370370375E-2</v>
      </c>
      <c r="V811" s="168"/>
      <c r="W811" s="59" t="str">
        <f t="shared" si="129"/>
        <v>0</v>
      </c>
      <c r="X811" s="575"/>
      <c r="Y811" s="60">
        <f t="shared" si="130"/>
        <v>0</v>
      </c>
    </row>
    <row r="812" spans="2:25" ht="18.75" customHeight="1">
      <c r="B812" s="569"/>
      <c r="C812" s="572"/>
      <c r="D812" s="39">
        <v>27</v>
      </c>
      <c r="E812" s="39" t="s">
        <v>9450</v>
      </c>
      <c r="F812" s="170">
        <v>20</v>
      </c>
      <c r="G812" s="181">
        <f t="shared" si="124"/>
        <v>4</v>
      </c>
      <c r="H812" s="182">
        <f t="shared" si="125"/>
        <v>11.111111111111111</v>
      </c>
      <c r="I812" s="182">
        <f t="shared" si="126"/>
        <v>3.7037037037037034E-3</v>
      </c>
      <c r="J812" s="170"/>
      <c r="K812" s="166"/>
      <c r="L812" s="166"/>
      <c r="M812" s="167"/>
      <c r="N812" s="52">
        <f t="shared" si="127"/>
        <v>0</v>
      </c>
      <c r="O812" s="53"/>
      <c r="P812" s="54"/>
      <c r="Q812" s="54"/>
      <c r="R812" s="54"/>
      <c r="S812" s="54"/>
      <c r="T812" s="58"/>
      <c r="U812" s="183">
        <f t="shared" si="128"/>
        <v>7.4074074074074068E-3</v>
      </c>
      <c r="V812" s="168"/>
      <c r="W812" s="59" t="str">
        <f t="shared" si="129"/>
        <v>0</v>
      </c>
      <c r="X812" s="575"/>
      <c r="Y812" s="60">
        <f t="shared" si="130"/>
        <v>0</v>
      </c>
    </row>
    <row r="813" spans="2:25" ht="18.75" customHeight="1">
      <c r="B813" s="569"/>
      <c r="C813" s="572"/>
      <c r="D813" s="39">
        <v>28</v>
      </c>
      <c r="E813" s="39" t="s">
        <v>9451</v>
      </c>
      <c r="F813" s="170">
        <v>50</v>
      </c>
      <c r="G813" s="181">
        <f t="shared" si="124"/>
        <v>10</v>
      </c>
      <c r="H813" s="182">
        <f t="shared" si="125"/>
        <v>27.777777777777779</v>
      </c>
      <c r="I813" s="182">
        <f t="shared" si="126"/>
        <v>9.2592592592592587E-3</v>
      </c>
      <c r="J813" s="170"/>
      <c r="K813" s="166"/>
      <c r="L813" s="166"/>
      <c r="M813" s="167"/>
      <c r="N813" s="52">
        <f t="shared" si="127"/>
        <v>0</v>
      </c>
      <c r="O813" s="53"/>
      <c r="P813" s="54"/>
      <c r="Q813" s="54"/>
      <c r="R813" s="54"/>
      <c r="S813" s="54"/>
      <c r="T813" s="58"/>
      <c r="U813" s="183">
        <f t="shared" si="128"/>
        <v>1.8518518518518517E-2</v>
      </c>
      <c r="V813" s="168"/>
      <c r="W813" s="59" t="str">
        <f t="shared" si="129"/>
        <v>0</v>
      </c>
      <c r="X813" s="575"/>
      <c r="Y813" s="60">
        <f t="shared" si="130"/>
        <v>0</v>
      </c>
    </row>
    <row r="814" spans="2:25" ht="18.75" customHeight="1">
      <c r="B814" s="569"/>
      <c r="C814" s="572"/>
      <c r="D814" s="39">
        <v>29</v>
      </c>
      <c r="E814" s="39" t="s">
        <v>9452</v>
      </c>
      <c r="F814" s="170">
        <v>50</v>
      </c>
      <c r="G814" s="181">
        <f t="shared" si="124"/>
        <v>10</v>
      </c>
      <c r="H814" s="182">
        <f t="shared" si="125"/>
        <v>27.777777777777779</v>
      </c>
      <c r="I814" s="182">
        <f t="shared" si="126"/>
        <v>9.2592592592592587E-3</v>
      </c>
      <c r="J814" s="170"/>
      <c r="K814" s="166"/>
      <c r="L814" s="166"/>
      <c r="M814" s="167"/>
      <c r="N814" s="52">
        <f t="shared" si="127"/>
        <v>0</v>
      </c>
      <c r="O814" s="53"/>
      <c r="P814" s="54"/>
      <c r="Q814" s="54"/>
      <c r="R814" s="54"/>
      <c r="S814" s="54"/>
      <c r="T814" s="58"/>
      <c r="U814" s="183">
        <f t="shared" si="128"/>
        <v>1.8518518518518517E-2</v>
      </c>
      <c r="V814" s="168"/>
      <c r="W814" s="59" t="str">
        <f t="shared" si="129"/>
        <v>0</v>
      </c>
      <c r="X814" s="575"/>
      <c r="Y814" s="60">
        <f t="shared" si="130"/>
        <v>0</v>
      </c>
    </row>
    <row r="815" spans="2:25" ht="18.75" customHeight="1">
      <c r="B815" s="569"/>
      <c r="C815" s="572"/>
      <c r="D815" s="39">
        <v>30</v>
      </c>
      <c r="E815" s="39" t="s">
        <v>9453</v>
      </c>
      <c r="F815" s="170">
        <v>50</v>
      </c>
      <c r="G815" s="181">
        <f t="shared" si="124"/>
        <v>10</v>
      </c>
      <c r="H815" s="182">
        <f t="shared" si="125"/>
        <v>27.777777777777779</v>
      </c>
      <c r="I815" s="182">
        <f t="shared" si="126"/>
        <v>9.2592592592592587E-3</v>
      </c>
      <c r="J815" s="170"/>
      <c r="K815" s="166"/>
      <c r="L815" s="166"/>
      <c r="M815" s="167"/>
      <c r="N815" s="52">
        <f t="shared" si="127"/>
        <v>0</v>
      </c>
      <c r="O815" s="53"/>
      <c r="P815" s="54"/>
      <c r="Q815" s="54"/>
      <c r="R815" s="54"/>
      <c r="S815" s="54"/>
      <c r="T815" s="58"/>
      <c r="U815" s="183">
        <f t="shared" si="128"/>
        <v>1.8518518518518517E-2</v>
      </c>
      <c r="V815" s="168"/>
      <c r="W815" s="59" t="str">
        <f t="shared" si="129"/>
        <v>0</v>
      </c>
      <c r="X815" s="575"/>
      <c r="Y815" s="60">
        <f t="shared" si="130"/>
        <v>0</v>
      </c>
    </row>
    <row r="816" spans="2:25" ht="18.75" customHeight="1">
      <c r="B816" s="569"/>
      <c r="C816" s="572"/>
      <c r="D816" s="39">
        <v>31</v>
      </c>
      <c r="E816" s="39" t="s">
        <v>9454</v>
      </c>
      <c r="F816" s="170">
        <v>50</v>
      </c>
      <c r="G816" s="181">
        <f t="shared" si="124"/>
        <v>10</v>
      </c>
      <c r="H816" s="182">
        <f t="shared" si="125"/>
        <v>27.777777777777779</v>
      </c>
      <c r="I816" s="182">
        <f t="shared" si="126"/>
        <v>9.2592592592592587E-3</v>
      </c>
      <c r="J816" s="170"/>
      <c r="K816" s="166"/>
      <c r="L816" s="166"/>
      <c r="M816" s="167"/>
      <c r="N816" s="52">
        <f t="shared" si="127"/>
        <v>0</v>
      </c>
      <c r="O816" s="53"/>
      <c r="P816" s="54"/>
      <c r="Q816" s="54"/>
      <c r="R816" s="54"/>
      <c r="S816" s="54"/>
      <c r="T816" s="58"/>
      <c r="U816" s="183">
        <f t="shared" si="128"/>
        <v>1.8518518518518517E-2</v>
      </c>
      <c r="V816" s="168"/>
      <c r="W816" s="59" t="str">
        <f t="shared" si="129"/>
        <v>0</v>
      </c>
      <c r="X816" s="575"/>
      <c r="Y816" s="60">
        <f t="shared" si="130"/>
        <v>0</v>
      </c>
    </row>
    <row r="817" spans="2:25" ht="18.75" customHeight="1">
      <c r="B817" s="569"/>
      <c r="C817" s="572"/>
      <c r="D817" s="39">
        <v>32</v>
      </c>
      <c r="E817" s="176" t="s">
        <v>8316</v>
      </c>
      <c r="F817" s="170">
        <v>300</v>
      </c>
      <c r="G817" s="181">
        <f t="shared" si="124"/>
        <v>60</v>
      </c>
      <c r="H817" s="182">
        <f t="shared" si="125"/>
        <v>166.66666666666666</v>
      </c>
      <c r="I817" s="182">
        <f t="shared" si="126"/>
        <v>5.5555555555555552E-2</v>
      </c>
      <c r="J817" s="170"/>
      <c r="K817" s="166"/>
      <c r="L817" s="166"/>
      <c r="M817" s="167"/>
      <c r="N817" s="52">
        <f t="shared" si="127"/>
        <v>0</v>
      </c>
      <c r="O817" s="53"/>
      <c r="P817" s="54" t="s">
        <v>2441</v>
      </c>
      <c r="Q817" s="54" t="s">
        <v>9455</v>
      </c>
      <c r="R817" s="54" t="s">
        <v>8843</v>
      </c>
      <c r="S817" s="54"/>
      <c r="T817" s="58"/>
      <c r="U817" s="183">
        <f t="shared" si="128"/>
        <v>0.1111111111111111</v>
      </c>
      <c r="V817" s="168"/>
      <c r="W817" s="59" t="str">
        <f t="shared" si="129"/>
        <v>0</v>
      </c>
      <c r="X817" s="575"/>
      <c r="Y817" s="60">
        <f t="shared" si="130"/>
        <v>0</v>
      </c>
    </row>
    <row r="818" spans="2:25" ht="18.75" customHeight="1">
      <c r="B818" s="569"/>
      <c r="C818" s="572"/>
      <c r="D818" s="39">
        <v>33</v>
      </c>
      <c r="E818" s="39" t="s">
        <v>4829</v>
      </c>
      <c r="F818" s="170">
        <v>66</v>
      </c>
      <c r="G818" s="181">
        <f t="shared" si="124"/>
        <v>13.2</v>
      </c>
      <c r="H818" s="182">
        <f t="shared" si="125"/>
        <v>36.666666666666664</v>
      </c>
      <c r="I818" s="182">
        <f t="shared" si="126"/>
        <v>1.2222222222222221E-2</v>
      </c>
      <c r="J818" s="170"/>
      <c r="K818" s="166"/>
      <c r="L818" s="166"/>
      <c r="M818" s="167"/>
      <c r="N818" s="52">
        <f t="shared" si="127"/>
        <v>0</v>
      </c>
      <c r="O818" s="53"/>
      <c r="P818" s="54"/>
      <c r="Q818" s="54"/>
      <c r="R818" s="54"/>
      <c r="S818" s="54"/>
      <c r="T818" s="58"/>
      <c r="U818" s="183">
        <f t="shared" si="128"/>
        <v>2.4444444444444442E-2</v>
      </c>
      <c r="V818" s="168"/>
      <c r="W818" s="59" t="str">
        <f t="shared" si="129"/>
        <v>0</v>
      </c>
      <c r="X818" s="575"/>
      <c r="Y818" s="60">
        <f t="shared" si="130"/>
        <v>0</v>
      </c>
    </row>
    <row r="819" spans="2:25" ht="18.75" customHeight="1">
      <c r="B819" s="569"/>
      <c r="C819" s="572"/>
      <c r="D819" s="39"/>
      <c r="E819" s="39"/>
      <c r="F819" s="170"/>
      <c r="G819" s="181">
        <f t="shared" si="124"/>
        <v>0</v>
      </c>
      <c r="H819" s="182">
        <f t="shared" si="125"/>
        <v>0</v>
      </c>
      <c r="I819" s="182">
        <f t="shared" si="126"/>
        <v>0</v>
      </c>
      <c r="J819" s="170"/>
      <c r="K819" s="166"/>
      <c r="L819" s="166"/>
      <c r="M819" s="167"/>
      <c r="N819" s="52">
        <f t="shared" si="127"/>
        <v>0</v>
      </c>
      <c r="O819" s="53"/>
      <c r="P819" s="54"/>
      <c r="Q819" s="54"/>
      <c r="R819" s="54"/>
      <c r="S819" s="54"/>
      <c r="T819" s="58"/>
      <c r="U819" s="183">
        <f t="shared" si="128"/>
        <v>0</v>
      </c>
      <c r="V819" s="168"/>
      <c r="W819" s="59" t="str">
        <f t="shared" si="129"/>
        <v>0</v>
      </c>
      <c r="X819" s="575"/>
      <c r="Y819" s="60">
        <f t="shared" si="130"/>
        <v>0</v>
      </c>
    </row>
    <row r="820" spans="2:25" ht="18.75" customHeight="1">
      <c r="B820" s="570"/>
      <c r="C820" s="573"/>
      <c r="D820" s="39"/>
      <c r="E820" s="39"/>
      <c r="F820" s="170"/>
      <c r="G820" s="181">
        <f t="shared" si="124"/>
        <v>0</v>
      </c>
      <c r="H820" s="182">
        <f>F820/$H$15</f>
        <v>0</v>
      </c>
      <c r="I820" s="182">
        <f>H820/$I$15</f>
        <v>0</v>
      </c>
      <c r="J820" s="170"/>
      <c r="K820" s="166"/>
      <c r="L820" s="166"/>
      <c r="M820" s="171"/>
      <c r="N820" s="52">
        <f t="shared" si="127"/>
        <v>0</v>
      </c>
      <c r="O820" s="40"/>
      <c r="P820" s="40"/>
      <c r="Q820" s="40"/>
      <c r="R820" s="40"/>
      <c r="S820" s="40"/>
      <c r="T820" s="58"/>
      <c r="U820" s="183">
        <f>H820/$U$15</f>
        <v>0</v>
      </c>
      <c r="V820" s="168"/>
      <c r="W820" s="59" t="str">
        <f>IF(V820&lt;1,"0",IF(V820&lt;5,"2",IF(V820&gt;=5,"6")))</f>
        <v>0</v>
      </c>
      <c r="X820" s="576"/>
      <c r="Y820" s="60">
        <f t="shared" si="130"/>
        <v>0</v>
      </c>
    </row>
    <row r="821" spans="2:25">
      <c r="B821" s="41"/>
      <c r="C821" s="172" t="s">
        <v>111</v>
      </c>
      <c r="D821" s="154"/>
      <c r="E821" s="173">
        <f>COUNTA(E786:E820)</f>
        <v>33</v>
      </c>
      <c r="F821" s="173">
        <f>SUM(F786:F820)</f>
        <v>3902</v>
      </c>
      <c r="G821" s="173">
        <f>SUM(G786:G820)</f>
        <v>780.40000000000009</v>
      </c>
      <c r="H821" s="173">
        <f>SUM(H786:H820)</f>
        <v>2167.7777777777778</v>
      </c>
      <c r="I821" s="173">
        <f>SUM(I786:I820)</f>
        <v>0.72259259259259279</v>
      </c>
      <c r="J821" s="173">
        <f>COUNTA(J786:J820)</f>
        <v>1</v>
      </c>
      <c r="K821" s="173">
        <f>COUNTA(K786:K820)</f>
        <v>1</v>
      </c>
      <c r="L821" s="173">
        <f>COUNTA(L786:L820)</f>
        <v>0</v>
      </c>
      <c r="M821" s="173">
        <f>SUM(M786:M820)</f>
        <v>2167.7777777777778</v>
      </c>
      <c r="N821" s="173">
        <f>SUM(N786:N820)</f>
        <v>43.355555555555554</v>
      </c>
      <c r="O821" s="174"/>
      <c r="P821" s="175">
        <f>COUNTIF(P786:P820, "YES")</f>
        <v>2</v>
      </c>
      <c r="Q821" s="174"/>
      <c r="R821" s="174"/>
      <c r="S821" s="174"/>
      <c r="T821" s="174"/>
      <c r="U821" s="173">
        <f>SUM(U786:U820)</f>
        <v>1.4451851851851856</v>
      </c>
      <c r="V821" s="173">
        <f>SUM(V786:V820)</f>
        <v>1.4451851851851856</v>
      </c>
      <c r="W821" s="173">
        <f t="array" ref="W821">SUM(ABS(W786:W820))</f>
        <v>2</v>
      </c>
      <c r="X821" s="175" t="str">
        <f>IF(X786&lt;0.2, "0", IF(X786&lt;=2, "2", IF(X786&gt;2, ROUND(X786,0))))</f>
        <v>2</v>
      </c>
      <c r="Y821" s="173">
        <f>SUM(Y786:Y820)</f>
        <v>1</v>
      </c>
    </row>
    <row r="822" spans="2:25" ht="25.5">
      <c r="B822" s="586" t="s">
        <v>112</v>
      </c>
      <c r="C822" s="587"/>
      <c r="D822" s="178"/>
      <c r="E822" s="179">
        <f t="shared" ref="E822:N822" si="131">E63+E93+E143+E190+E253+E317+E391+E441+E488+E521+E571+E608+E662+E708+E752+E785+E821</f>
        <v>737</v>
      </c>
      <c r="F822" s="179">
        <f t="shared" si="131"/>
        <v>180709</v>
      </c>
      <c r="G822" s="179">
        <f t="shared" si="131"/>
        <v>36141.80000000001</v>
      </c>
      <c r="H822" s="179">
        <f t="shared" si="131"/>
        <v>100393.88888888891</v>
      </c>
      <c r="I822" s="179">
        <f t="shared" si="131"/>
        <v>33.464629629629627</v>
      </c>
      <c r="J822" s="179">
        <f t="shared" si="131"/>
        <v>28</v>
      </c>
      <c r="K822" s="179">
        <f t="shared" si="131"/>
        <v>34</v>
      </c>
      <c r="L822" s="179">
        <f t="shared" si="131"/>
        <v>0</v>
      </c>
      <c r="M822" s="179">
        <f t="shared" si="131"/>
        <v>100393.88888888891</v>
      </c>
      <c r="N822" s="179">
        <f t="shared" si="131"/>
        <v>2007.8777777777777</v>
      </c>
      <c r="O822" s="170"/>
      <c r="P822" s="179">
        <f>P63+P93+P143+P190+P253+P317+P391+P441+P488+P521+P571+P608+P662+P708+P752+P785+P821</f>
        <v>29</v>
      </c>
      <c r="Q822" s="170"/>
      <c r="R822" s="170"/>
      <c r="S822" s="180"/>
      <c r="T822" s="58"/>
      <c r="U822" s="179">
        <f>U63+U93+U143+U190+U253+U317+U391+U441+U488+U521+U571+U608+U662+U708+U752+U785+U821</f>
        <v>66.929259259259254</v>
      </c>
      <c r="V822" s="179">
        <f>V63+V93+V143+V190+V253+V317+V391+V441+V488+V521+V571+V608+V662+V708+V752+V785+V821</f>
        <v>66.929259259259254</v>
      </c>
      <c r="W822" s="179">
        <f>W63+W93+W143+W190+W253+W317+W391+W441+W488+W521+W571+W608+W662+W708+W752+W785+W821</f>
        <v>68</v>
      </c>
      <c r="X822" s="179">
        <f>X63+X93+X143+X190+X253+X317+X391+X441+X488+X521+X571+X608+X662+X708+X752+X785+X821</f>
        <v>34</v>
      </c>
      <c r="Y822" s="179">
        <f>Y63+Y93+Y143+Y190+Y253+Y317+Y391+Y441+Y488+Y521+Y571+Y608+Y662+Y708+Y752+Y785+Y821</f>
        <v>34</v>
      </c>
    </row>
    <row r="824" spans="2:25">
      <c r="U824" s="61"/>
      <c r="V824" s="61"/>
    </row>
  </sheetData>
  <autoFilter ref="A16:Y822" xr:uid="{00000000-0001-0000-0F00-000000000000}"/>
  <mergeCells count="65">
    <mergeCell ref="B94:B142"/>
    <mergeCell ref="C94:C142"/>
    <mergeCell ref="X94:X142"/>
    <mergeCell ref="B1:J1"/>
    <mergeCell ref="B2:J2"/>
    <mergeCell ref="B6:D6"/>
    <mergeCell ref="G6:H6"/>
    <mergeCell ref="B7:D7"/>
    <mergeCell ref="G7:H7"/>
    <mergeCell ref="C11:D11"/>
    <mergeCell ref="B12:D12"/>
    <mergeCell ref="B8:D8"/>
    <mergeCell ref="G8:H8"/>
    <mergeCell ref="B9:D9"/>
    <mergeCell ref="G9:H9"/>
    <mergeCell ref="B10:D10"/>
    <mergeCell ref="B17:B62"/>
    <mergeCell ref="C17:C62"/>
    <mergeCell ref="X17:X62"/>
    <mergeCell ref="B64:B92"/>
    <mergeCell ref="C64:C92"/>
    <mergeCell ref="X64:X92"/>
    <mergeCell ref="B822:C822"/>
    <mergeCell ref="B522:B570"/>
    <mergeCell ref="C522:C570"/>
    <mergeCell ref="X522:X570"/>
    <mergeCell ref="B572:B607"/>
    <mergeCell ref="C572:C607"/>
    <mergeCell ref="X572:X607"/>
    <mergeCell ref="B609:B661"/>
    <mergeCell ref="C609:C661"/>
    <mergeCell ref="X609:X661"/>
    <mergeCell ref="B663:B707"/>
    <mergeCell ref="C663:C707"/>
    <mergeCell ref="X663:X707"/>
    <mergeCell ref="B709:B751"/>
    <mergeCell ref="C709:C751"/>
    <mergeCell ref="X709:X751"/>
    <mergeCell ref="X144:X189"/>
    <mergeCell ref="B191:B252"/>
    <mergeCell ref="C191:C252"/>
    <mergeCell ref="X191:X252"/>
    <mergeCell ref="B254:B316"/>
    <mergeCell ref="C254:C316"/>
    <mergeCell ref="X254:X316"/>
    <mergeCell ref="B144:B189"/>
    <mergeCell ref="C144:C189"/>
    <mergeCell ref="B318:B390"/>
    <mergeCell ref="C318:C390"/>
    <mergeCell ref="X318:X390"/>
    <mergeCell ref="B392:B440"/>
    <mergeCell ref="C392:C440"/>
    <mergeCell ref="X392:X440"/>
    <mergeCell ref="B442:B487"/>
    <mergeCell ref="C442:C487"/>
    <mergeCell ref="X442:X487"/>
    <mergeCell ref="B489:B520"/>
    <mergeCell ref="C489:C520"/>
    <mergeCell ref="X489:X520"/>
    <mergeCell ref="B753:B784"/>
    <mergeCell ref="C753:C784"/>
    <mergeCell ref="X753:X784"/>
    <mergeCell ref="B786:B820"/>
    <mergeCell ref="C786:C820"/>
    <mergeCell ref="X786:X820"/>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0000"/>
  </sheetPr>
  <dimension ref="A1:Y712"/>
  <sheetViews>
    <sheetView topLeftCell="C3" zoomScale="40" zoomScaleNormal="40" workbookViewId="0">
      <selection activeCell="T9" sqref="T9"/>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36.265625" style="20" customWidth="1"/>
    <col min="6" max="6" width="22.53125" style="20" customWidth="1"/>
    <col min="7" max="7" width="17.73046875" style="20" customWidth="1"/>
    <col min="8" max="8" width="20.19921875" style="20" customWidth="1"/>
    <col min="9" max="9" width="19" style="20" customWidth="1"/>
    <col min="10" max="10" width="25.265625" style="20" customWidth="1"/>
    <col min="11" max="11" width="39" style="20" customWidth="1"/>
    <col min="12" max="12" width="21.265625" style="20" hidden="1" customWidth="1"/>
    <col min="13" max="14" width="16.46484375" style="20" customWidth="1"/>
    <col min="15" max="15" width="16" style="20" customWidth="1"/>
    <col min="16" max="16" width="14.19921875" style="20" customWidth="1"/>
    <col min="17" max="17" width="26.53125" style="20" customWidth="1"/>
    <col min="18" max="18" width="22.19921875" style="20" customWidth="1"/>
    <col min="19" max="19" width="14.46484375" style="20" hidden="1" customWidth="1"/>
    <col min="20" max="20" width="30.26562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36.265625" style="20" customWidth="1"/>
    <col min="262" max="262" width="22.53125" style="20" customWidth="1"/>
    <col min="263" max="263" width="23.796875" style="20" customWidth="1"/>
    <col min="264" max="264" width="27.796875" style="20" customWidth="1"/>
    <col min="265" max="265" width="24.19921875" style="20" customWidth="1"/>
    <col min="266" max="266" width="25.265625" style="20" customWidth="1"/>
    <col min="267" max="267" width="39" style="20" customWidth="1"/>
    <col min="268" max="268" width="0" style="20" hidden="1" customWidth="1"/>
    <col min="269" max="270" width="16.46484375" style="20" customWidth="1"/>
    <col min="271" max="271" width="16" style="20" customWidth="1"/>
    <col min="272" max="272" width="14.19921875" style="20" customWidth="1"/>
    <col min="273" max="273" width="26.53125" style="20" customWidth="1"/>
    <col min="274" max="274" width="22.19921875" style="20" customWidth="1"/>
    <col min="275" max="275" width="0" style="20" hidden="1" customWidth="1"/>
    <col min="276" max="276" width="46"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36.265625" style="20" customWidth="1"/>
    <col min="518" max="518" width="22.53125" style="20" customWidth="1"/>
    <col min="519" max="519" width="23.796875" style="20" customWidth="1"/>
    <col min="520" max="520" width="27.796875" style="20" customWidth="1"/>
    <col min="521" max="521" width="24.19921875" style="20" customWidth="1"/>
    <col min="522" max="522" width="25.265625" style="20" customWidth="1"/>
    <col min="523" max="523" width="39" style="20" customWidth="1"/>
    <col min="524" max="524" width="0" style="20" hidden="1" customWidth="1"/>
    <col min="525" max="526" width="16.46484375" style="20" customWidth="1"/>
    <col min="527" max="527" width="16" style="20" customWidth="1"/>
    <col min="528" max="528" width="14.19921875" style="20" customWidth="1"/>
    <col min="529" max="529" width="26.53125" style="20" customWidth="1"/>
    <col min="530" max="530" width="22.19921875" style="20" customWidth="1"/>
    <col min="531" max="531" width="0" style="20" hidden="1" customWidth="1"/>
    <col min="532" max="532" width="46"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36.265625" style="20" customWidth="1"/>
    <col min="774" max="774" width="22.53125" style="20" customWidth="1"/>
    <col min="775" max="775" width="23.796875" style="20" customWidth="1"/>
    <col min="776" max="776" width="27.796875" style="20" customWidth="1"/>
    <col min="777" max="777" width="24.19921875" style="20" customWidth="1"/>
    <col min="778" max="778" width="25.265625" style="20" customWidth="1"/>
    <col min="779" max="779" width="39" style="20" customWidth="1"/>
    <col min="780" max="780" width="0" style="20" hidden="1" customWidth="1"/>
    <col min="781" max="782" width="16.46484375" style="20" customWidth="1"/>
    <col min="783" max="783" width="16" style="20" customWidth="1"/>
    <col min="784" max="784" width="14.19921875" style="20" customWidth="1"/>
    <col min="785" max="785" width="26.53125" style="20" customWidth="1"/>
    <col min="786" max="786" width="22.19921875" style="20" customWidth="1"/>
    <col min="787" max="787" width="0" style="20" hidden="1" customWidth="1"/>
    <col min="788" max="788" width="46"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36.265625" style="20" customWidth="1"/>
    <col min="1030" max="1030" width="22.53125" style="20" customWidth="1"/>
    <col min="1031" max="1031" width="23.796875" style="20" customWidth="1"/>
    <col min="1032" max="1032" width="27.796875" style="20" customWidth="1"/>
    <col min="1033" max="1033" width="24.19921875" style="20" customWidth="1"/>
    <col min="1034" max="1034" width="25.265625" style="20" customWidth="1"/>
    <col min="1035" max="1035" width="39" style="20" customWidth="1"/>
    <col min="1036" max="1036" width="0" style="20" hidden="1" customWidth="1"/>
    <col min="1037" max="1038" width="16.46484375" style="20" customWidth="1"/>
    <col min="1039" max="1039" width="16" style="20" customWidth="1"/>
    <col min="1040" max="1040" width="14.19921875" style="20" customWidth="1"/>
    <col min="1041" max="1041" width="26.53125" style="20" customWidth="1"/>
    <col min="1042" max="1042" width="22.19921875" style="20" customWidth="1"/>
    <col min="1043" max="1043" width="0" style="20" hidden="1" customWidth="1"/>
    <col min="1044" max="1044" width="46"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36.265625" style="20" customWidth="1"/>
    <col min="1286" max="1286" width="22.53125" style="20" customWidth="1"/>
    <col min="1287" max="1287" width="23.796875" style="20" customWidth="1"/>
    <col min="1288" max="1288" width="27.796875" style="20" customWidth="1"/>
    <col min="1289" max="1289" width="24.19921875" style="20" customWidth="1"/>
    <col min="1290" max="1290" width="25.265625" style="20" customWidth="1"/>
    <col min="1291" max="1291" width="39" style="20" customWidth="1"/>
    <col min="1292" max="1292" width="0" style="20" hidden="1" customWidth="1"/>
    <col min="1293" max="1294" width="16.46484375" style="20" customWidth="1"/>
    <col min="1295" max="1295" width="16" style="20" customWidth="1"/>
    <col min="1296" max="1296" width="14.19921875" style="20" customWidth="1"/>
    <col min="1297" max="1297" width="26.53125" style="20" customWidth="1"/>
    <col min="1298" max="1298" width="22.19921875" style="20" customWidth="1"/>
    <col min="1299" max="1299" width="0" style="20" hidden="1" customWidth="1"/>
    <col min="1300" max="1300" width="46"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36.265625" style="20" customWidth="1"/>
    <col min="1542" max="1542" width="22.53125" style="20" customWidth="1"/>
    <col min="1543" max="1543" width="23.796875" style="20" customWidth="1"/>
    <col min="1544" max="1544" width="27.796875" style="20" customWidth="1"/>
    <col min="1545" max="1545" width="24.19921875" style="20" customWidth="1"/>
    <col min="1546" max="1546" width="25.265625" style="20" customWidth="1"/>
    <col min="1547" max="1547" width="39" style="20" customWidth="1"/>
    <col min="1548" max="1548" width="0" style="20" hidden="1" customWidth="1"/>
    <col min="1549" max="1550" width="16.46484375" style="20" customWidth="1"/>
    <col min="1551" max="1551" width="16" style="20" customWidth="1"/>
    <col min="1552" max="1552" width="14.19921875" style="20" customWidth="1"/>
    <col min="1553" max="1553" width="26.53125" style="20" customWidth="1"/>
    <col min="1554" max="1554" width="22.19921875" style="20" customWidth="1"/>
    <col min="1555" max="1555" width="0" style="20" hidden="1" customWidth="1"/>
    <col min="1556" max="1556" width="46"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36.265625" style="20" customWidth="1"/>
    <col min="1798" max="1798" width="22.53125" style="20" customWidth="1"/>
    <col min="1799" max="1799" width="23.796875" style="20" customWidth="1"/>
    <col min="1800" max="1800" width="27.796875" style="20" customWidth="1"/>
    <col min="1801" max="1801" width="24.19921875" style="20" customWidth="1"/>
    <col min="1802" max="1802" width="25.265625" style="20" customWidth="1"/>
    <col min="1803" max="1803" width="39" style="20" customWidth="1"/>
    <col min="1804" max="1804" width="0" style="20" hidden="1" customWidth="1"/>
    <col min="1805" max="1806" width="16.46484375" style="20" customWidth="1"/>
    <col min="1807" max="1807" width="16" style="20" customWidth="1"/>
    <col min="1808" max="1808" width="14.19921875" style="20" customWidth="1"/>
    <col min="1809" max="1809" width="26.53125" style="20" customWidth="1"/>
    <col min="1810" max="1810" width="22.19921875" style="20" customWidth="1"/>
    <col min="1811" max="1811" width="0" style="20" hidden="1" customWidth="1"/>
    <col min="1812" max="1812" width="46"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36.265625" style="20" customWidth="1"/>
    <col min="2054" max="2054" width="22.53125" style="20" customWidth="1"/>
    <col min="2055" max="2055" width="23.796875" style="20" customWidth="1"/>
    <col min="2056" max="2056" width="27.796875" style="20" customWidth="1"/>
    <col min="2057" max="2057" width="24.19921875" style="20" customWidth="1"/>
    <col min="2058" max="2058" width="25.265625" style="20" customWidth="1"/>
    <col min="2059" max="2059" width="39" style="20" customWidth="1"/>
    <col min="2060" max="2060" width="0" style="20" hidden="1" customWidth="1"/>
    <col min="2061" max="2062" width="16.46484375" style="20" customWidth="1"/>
    <col min="2063" max="2063" width="16" style="20" customWidth="1"/>
    <col min="2064" max="2064" width="14.19921875" style="20" customWidth="1"/>
    <col min="2065" max="2065" width="26.53125" style="20" customWidth="1"/>
    <col min="2066" max="2066" width="22.19921875" style="20" customWidth="1"/>
    <col min="2067" max="2067" width="0" style="20" hidden="1" customWidth="1"/>
    <col min="2068" max="2068" width="46"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36.265625" style="20" customWidth="1"/>
    <col min="2310" max="2310" width="22.53125" style="20" customWidth="1"/>
    <col min="2311" max="2311" width="23.796875" style="20" customWidth="1"/>
    <col min="2312" max="2312" width="27.796875" style="20" customWidth="1"/>
    <col min="2313" max="2313" width="24.19921875" style="20" customWidth="1"/>
    <col min="2314" max="2314" width="25.265625" style="20" customWidth="1"/>
    <col min="2315" max="2315" width="39" style="20" customWidth="1"/>
    <col min="2316" max="2316" width="0" style="20" hidden="1" customWidth="1"/>
    <col min="2317" max="2318" width="16.46484375" style="20" customWidth="1"/>
    <col min="2319" max="2319" width="16" style="20" customWidth="1"/>
    <col min="2320" max="2320" width="14.19921875" style="20" customWidth="1"/>
    <col min="2321" max="2321" width="26.53125" style="20" customWidth="1"/>
    <col min="2322" max="2322" width="22.19921875" style="20" customWidth="1"/>
    <col min="2323" max="2323" width="0" style="20" hidden="1" customWidth="1"/>
    <col min="2324" max="2324" width="46"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36.265625" style="20" customWidth="1"/>
    <col min="2566" max="2566" width="22.53125" style="20" customWidth="1"/>
    <col min="2567" max="2567" width="23.796875" style="20" customWidth="1"/>
    <col min="2568" max="2568" width="27.796875" style="20" customWidth="1"/>
    <col min="2569" max="2569" width="24.19921875" style="20" customWidth="1"/>
    <col min="2570" max="2570" width="25.265625" style="20" customWidth="1"/>
    <col min="2571" max="2571" width="39" style="20" customWidth="1"/>
    <col min="2572" max="2572" width="0" style="20" hidden="1" customWidth="1"/>
    <col min="2573" max="2574" width="16.46484375" style="20" customWidth="1"/>
    <col min="2575" max="2575" width="16" style="20" customWidth="1"/>
    <col min="2576" max="2576" width="14.19921875" style="20" customWidth="1"/>
    <col min="2577" max="2577" width="26.53125" style="20" customWidth="1"/>
    <col min="2578" max="2578" width="22.19921875" style="20" customWidth="1"/>
    <col min="2579" max="2579" width="0" style="20" hidden="1" customWidth="1"/>
    <col min="2580" max="2580" width="46"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36.265625" style="20" customWidth="1"/>
    <col min="2822" max="2822" width="22.53125" style="20" customWidth="1"/>
    <col min="2823" max="2823" width="23.796875" style="20" customWidth="1"/>
    <col min="2824" max="2824" width="27.796875" style="20" customWidth="1"/>
    <col min="2825" max="2825" width="24.19921875" style="20" customWidth="1"/>
    <col min="2826" max="2826" width="25.265625" style="20" customWidth="1"/>
    <col min="2827" max="2827" width="39" style="20" customWidth="1"/>
    <col min="2828" max="2828" width="0" style="20" hidden="1" customWidth="1"/>
    <col min="2829" max="2830" width="16.46484375" style="20" customWidth="1"/>
    <col min="2831" max="2831" width="16" style="20" customWidth="1"/>
    <col min="2832" max="2832" width="14.19921875" style="20" customWidth="1"/>
    <col min="2833" max="2833" width="26.53125" style="20" customWidth="1"/>
    <col min="2834" max="2834" width="22.19921875" style="20" customWidth="1"/>
    <col min="2835" max="2835" width="0" style="20" hidden="1" customWidth="1"/>
    <col min="2836" max="2836" width="46"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36.265625" style="20" customWidth="1"/>
    <col min="3078" max="3078" width="22.53125" style="20" customWidth="1"/>
    <col min="3079" max="3079" width="23.796875" style="20" customWidth="1"/>
    <col min="3080" max="3080" width="27.796875" style="20" customWidth="1"/>
    <col min="3081" max="3081" width="24.19921875" style="20" customWidth="1"/>
    <col min="3082" max="3082" width="25.265625" style="20" customWidth="1"/>
    <col min="3083" max="3083" width="39" style="20" customWidth="1"/>
    <col min="3084" max="3084" width="0" style="20" hidden="1" customWidth="1"/>
    <col min="3085" max="3086" width="16.46484375" style="20" customWidth="1"/>
    <col min="3087" max="3087" width="16" style="20" customWidth="1"/>
    <col min="3088" max="3088" width="14.19921875" style="20" customWidth="1"/>
    <col min="3089" max="3089" width="26.53125" style="20" customWidth="1"/>
    <col min="3090" max="3090" width="22.19921875" style="20" customWidth="1"/>
    <col min="3091" max="3091" width="0" style="20" hidden="1" customWidth="1"/>
    <col min="3092" max="3092" width="46"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36.265625" style="20" customWidth="1"/>
    <col min="3334" max="3334" width="22.53125" style="20" customWidth="1"/>
    <col min="3335" max="3335" width="23.796875" style="20" customWidth="1"/>
    <col min="3336" max="3336" width="27.796875" style="20" customWidth="1"/>
    <col min="3337" max="3337" width="24.19921875" style="20" customWidth="1"/>
    <col min="3338" max="3338" width="25.265625" style="20" customWidth="1"/>
    <col min="3339" max="3339" width="39" style="20" customWidth="1"/>
    <col min="3340" max="3340" width="0" style="20" hidden="1" customWidth="1"/>
    <col min="3341" max="3342" width="16.46484375" style="20" customWidth="1"/>
    <col min="3343" max="3343" width="16" style="20" customWidth="1"/>
    <col min="3344" max="3344" width="14.19921875" style="20" customWidth="1"/>
    <col min="3345" max="3345" width="26.53125" style="20" customWidth="1"/>
    <col min="3346" max="3346" width="22.19921875" style="20" customWidth="1"/>
    <col min="3347" max="3347" width="0" style="20" hidden="1" customWidth="1"/>
    <col min="3348" max="3348" width="46"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36.265625" style="20" customWidth="1"/>
    <col min="3590" max="3590" width="22.53125" style="20" customWidth="1"/>
    <col min="3591" max="3591" width="23.796875" style="20" customWidth="1"/>
    <col min="3592" max="3592" width="27.796875" style="20" customWidth="1"/>
    <col min="3593" max="3593" width="24.19921875" style="20" customWidth="1"/>
    <col min="3594" max="3594" width="25.265625" style="20" customWidth="1"/>
    <col min="3595" max="3595" width="39" style="20" customWidth="1"/>
    <col min="3596" max="3596" width="0" style="20" hidden="1" customWidth="1"/>
    <col min="3597" max="3598" width="16.46484375" style="20" customWidth="1"/>
    <col min="3599" max="3599" width="16" style="20" customWidth="1"/>
    <col min="3600" max="3600" width="14.19921875" style="20" customWidth="1"/>
    <col min="3601" max="3601" width="26.53125" style="20" customWidth="1"/>
    <col min="3602" max="3602" width="22.19921875" style="20" customWidth="1"/>
    <col min="3603" max="3603" width="0" style="20" hidden="1" customWidth="1"/>
    <col min="3604" max="3604" width="46"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36.265625" style="20" customWidth="1"/>
    <col min="3846" max="3846" width="22.53125" style="20" customWidth="1"/>
    <col min="3847" max="3847" width="23.796875" style="20" customWidth="1"/>
    <col min="3848" max="3848" width="27.796875" style="20" customWidth="1"/>
    <col min="3849" max="3849" width="24.19921875" style="20" customWidth="1"/>
    <col min="3850" max="3850" width="25.265625" style="20" customWidth="1"/>
    <col min="3851" max="3851" width="39" style="20" customWidth="1"/>
    <col min="3852" max="3852" width="0" style="20" hidden="1" customWidth="1"/>
    <col min="3853" max="3854" width="16.46484375" style="20" customWidth="1"/>
    <col min="3855" max="3855" width="16" style="20" customWidth="1"/>
    <col min="3856" max="3856" width="14.19921875" style="20" customWidth="1"/>
    <col min="3857" max="3857" width="26.53125" style="20" customWidth="1"/>
    <col min="3858" max="3858" width="22.19921875" style="20" customWidth="1"/>
    <col min="3859" max="3859" width="0" style="20" hidden="1" customWidth="1"/>
    <col min="3860" max="3860" width="46"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36.265625" style="20" customWidth="1"/>
    <col min="4102" max="4102" width="22.53125" style="20" customWidth="1"/>
    <col min="4103" max="4103" width="23.796875" style="20" customWidth="1"/>
    <col min="4104" max="4104" width="27.796875" style="20" customWidth="1"/>
    <col min="4105" max="4105" width="24.19921875" style="20" customWidth="1"/>
    <col min="4106" max="4106" width="25.265625" style="20" customWidth="1"/>
    <col min="4107" max="4107" width="39" style="20" customWidth="1"/>
    <col min="4108" max="4108" width="0" style="20" hidden="1" customWidth="1"/>
    <col min="4109" max="4110" width="16.46484375" style="20" customWidth="1"/>
    <col min="4111" max="4111" width="16" style="20" customWidth="1"/>
    <col min="4112" max="4112" width="14.19921875" style="20" customWidth="1"/>
    <col min="4113" max="4113" width="26.53125" style="20" customWidth="1"/>
    <col min="4114" max="4114" width="22.19921875" style="20" customWidth="1"/>
    <col min="4115" max="4115" width="0" style="20" hidden="1" customWidth="1"/>
    <col min="4116" max="4116" width="46"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36.265625" style="20" customWidth="1"/>
    <col min="4358" max="4358" width="22.53125" style="20" customWidth="1"/>
    <col min="4359" max="4359" width="23.796875" style="20" customWidth="1"/>
    <col min="4360" max="4360" width="27.796875" style="20" customWidth="1"/>
    <col min="4361" max="4361" width="24.19921875" style="20" customWidth="1"/>
    <col min="4362" max="4362" width="25.265625" style="20" customWidth="1"/>
    <col min="4363" max="4363" width="39" style="20" customWidth="1"/>
    <col min="4364" max="4364" width="0" style="20" hidden="1" customWidth="1"/>
    <col min="4365" max="4366" width="16.46484375" style="20" customWidth="1"/>
    <col min="4367" max="4367" width="16" style="20" customWidth="1"/>
    <col min="4368" max="4368" width="14.19921875" style="20" customWidth="1"/>
    <col min="4369" max="4369" width="26.53125" style="20" customWidth="1"/>
    <col min="4370" max="4370" width="22.19921875" style="20" customWidth="1"/>
    <col min="4371" max="4371" width="0" style="20" hidden="1" customWidth="1"/>
    <col min="4372" max="4372" width="46"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36.265625" style="20" customWidth="1"/>
    <col min="4614" max="4614" width="22.53125" style="20" customWidth="1"/>
    <col min="4615" max="4615" width="23.796875" style="20" customWidth="1"/>
    <col min="4616" max="4616" width="27.796875" style="20" customWidth="1"/>
    <col min="4617" max="4617" width="24.19921875" style="20" customWidth="1"/>
    <col min="4618" max="4618" width="25.265625" style="20" customWidth="1"/>
    <col min="4619" max="4619" width="39" style="20" customWidth="1"/>
    <col min="4620" max="4620" width="0" style="20" hidden="1" customWidth="1"/>
    <col min="4621" max="4622" width="16.46484375" style="20" customWidth="1"/>
    <col min="4623" max="4623" width="16" style="20" customWidth="1"/>
    <col min="4624" max="4624" width="14.19921875" style="20" customWidth="1"/>
    <col min="4625" max="4625" width="26.53125" style="20" customWidth="1"/>
    <col min="4626" max="4626" width="22.19921875" style="20" customWidth="1"/>
    <col min="4627" max="4627" width="0" style="20" hidden="1" customWidth="1"/>
    <col min="4628" max="4628" width="46"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36.265625" style="20" customWidth="1"/>
    <col min="4870" max="4870" width="22.53125" style="20" customWidth="1"/>
    <col min="4871" max="4871" width="23.796875" style="20" customWidth="1"/>
    <col min="4872" max="4872" width="27.796875" style="20" customWidth="1"/>
    <col min="4873" max="4873" width="24.19921875" style="20" customWidth="1"/>
    <col min="4874" max="4874" width="25.265625" style="20" customWidth="1"/>
    <col min="4875" max="4875" width="39" style="20" customWidth="1"/>
    <col min="4876" max="4876" width="0" style="20" hidden="1" customWidth="1"/>
    <col min="4877" max="4878" width="16.46484375" style="20" customWidth="1"/>
    <col min="4879" max="4879" width="16" style="20" customWidth="1"/>
    <col min="4880" max="4880" width="14.19921875" style="20" customWidth="1"/>
    <col min="4881" max="4881" width="26.53125" style="20" customWidth="1"/>
    <col min="4882" max="4882" width="22.19921875" style="20" customWidth="1"/>
    <col min="4883" max="4883" width="0" style="20" hidden="1" customWidth="1"/>
    <col min="4884" max="4884" width="46"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36.265625" style="20" customWidth="1"/>
    <col min="5126" max="5126" width="22.53125" style="20" customWidth="1"/>
    <col min="5127" max="5127" width="23.796875" style="20" customWidth="1"/>
    <col min="5128" max="5128" width="27.796875" style="20" customWidth="1"/>
    <col min="5129" max="5129" width="24.19921875" style="20" customWidth="1"/>
    <col min="5130" max="5130" width="25.265625" style="20" customWidth="1"/>
    <col min="5131" max="5131" width="39" style="20" customWidth="1"/>
    <col min="5132" max="5132" width="0" style="20" hidden="1" customWidth="1"/>
    <col min="5133" max="5134" width="16.46484375" style="20" customWidth="1"/>
    <col min="5135" max="5135" width="16" style="20" customWidth="1"/>
    <col min="5136" max="5136" width="14.19921875" style="20" customWidth="1"/>
    <col min="5137" max="5137" width="26.53125" style="20" customWidth="1"/>
    <col min="5138" max="5138" width="22.19921875" style="20" customWidth="1"/>
    <col min="5139" max="5139" width="0" style="20" hidden="1" customWidth="1"/>
    <col min="5140" max="5140" width="46"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36.265625" style="20" customWidth="1"/>
    <col min="5382" max="5382" width="22.53125" style="20" customWidth="1"/>
    <col min="5383" max="5383" width="23.796875" style="20" customWidth="1"/>
    <col min="5384" max="5384" width="27.796875" style="20" customWidth="1"/>
    <col min="5385" max="5385" width="24.19921875" style="20" customWidth="1"/>
    <col min="5386" max="5386" width="25.265625" style="20" customWidth="1"/>
    <col min="5387" max="5387" width="39" style="20" customWidth="1"/>
    <col min="5388" max="5388" width="0" style="20" hidden="1" customWidth="1"/>
    <col min="5389" max="5390" width="16.46484375" style="20" customWidth="1"/>
    <col min="5391" max="5391" width="16" style="20" customWidth="1"/>
    <col min="5392" max="5392" width="14.19921875" style="20" customWidth="1"/>
    <col min="5393" max="5393" width="26.53125" style="20" customWidth="1"/>
    <col min="5394" max="5394" width="22.19921875" style="20" customWidth="1"/>
    <col min="5395" max="5395" width="0" style="20" hidden="1" customWidth="1"/>
    <col min="5396" max="5396" width="46"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36.265625" style="20" customWidth="1"/>
    <col min="5638" max="5638" width="22.53125" style="20" customWidth="1"/>
    <col min="5639" max="5639" width="23.796875" style="20" customWidth="1"/>
    <col min="5640" max="5640" width="27.796875" style="20" customWidth="1"/>
    <col min="5641" max="5641" width="24.19921875" style="20" customWidth="1"/>
    <col min="5642" max="5642" width="25.265625" style="20" customWidth="1"/>
    <col min="5643" max="5643" width="39" style="20" customWidth="1"/>
    <col min="5644" max="5644" width="0" style="20" hidden="1" customWidth="1"/>
    <col min="5645" max="5646" width="16.46484375" style="20" customWidth="1"/>
    <col min="5647" max="5647" width="16" style="20" customWidth="1"/>
    <col min="5648" max="5648" width="14.19921875" style="20" customWidth="1"/>
    <col min="5649" max="5649" width="26.53125" style="20" customWidth="1"/>
    <col min="5650" max="5650" width="22.19921875" style="20" customWidth="1"/>
    <col min="5651" max="5651" width="0" style="20" hidden="1" customWidth="1"/>
    <col min="5652" max="5652" width="46"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36.265625" style="20" customWidth="1"/>
    <col min="5894" max="5894" width="22.53125" style="20" customWidth="1"/>
    <col min="5895" max="5895" width="23.796875" style="20" customWidth="1"/>
    <col min="5896" max="5896" width="27.796875" style="20" customWidth="1"/>
    <col min="5897" max="5897" width="24.19921875" style="20" customWidth="1"/>
    <col min="5898" max="5898" width="25.265625" style="20" customWidth="1"/>
    <col min="5899" max="5899" width="39" style="20" customWidth="1"/>
    <col min="5900" max="5900" width="0" style="20" hidden="1" customWidth="1"/>
    <col min="5901" max="5902" width="16.46484375" style="20" customWidth="1"/>
    <col min="5903" max="5903" width="16" style="20" customWidth="1"/>
    <col min="5904" max="5904" width="14.19921875" style="20" customWidth="1"/>
    <col min="5905" max="5905" width="26.53125" style="20" customWidth="1"/>
    <col min="5906" max="5906" width="22.19921875" style="20" customWidth="1"/>
    <col min="5907" max="5907" width="0" style="20" hidden="1" customWidth="1"/>
    <col min="5908" max="5908" width="46"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36.265625" style="20" customWidth="1"/>
    <col min="6150" max="6150" width="22.53125" style="20" customWidth="1"/>
    <col min="6151" max="6151" width="23.796875" style="20" customWidth="1"/>
    <col min="6152" max="6152" width="27.796875" style="20" customWidth="1"/>
    <col min="6153" max="6153" width="24.19921875" style="20" customWidth="1"/>
    <col min="6154" max="6154" width="25.265625" style="20" customWidth="1"/>
    <col min="6155" max="6155" width="39" style="20" customWidth="1"/>
    <col min="6156" max="6156" width="0" style="20" hidden="1" customWidth="1"/>
    <col min="6157" max="6158" width="16.46484375" style="20" customWidth="1"/>
    <col min="6159" max="6159" width="16" style="20" customWidth="1"/>
    <col min="6160" max="6160" width="14.19921875" style="20" customWidth="1"/>
    <col min="6161" max="6161" width="26.53125" style="20" customWidth="1"/>
    <col min="6162" max="6162" width="22.19921875" style="20" customWidth="1"/>
    <col min="6163" max="6163" width="0" style="20" hidden="1" customWidth="1"/>
    <col min="6164" max="6164" width="46"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36.265625" style="20" customWidth="1"/>
    <col min="6406" max="6406" width="22.53125" style="20" customWidth="1"/>
    <col min="6407" max="6407" width="23.796875" style="20" customWidth="1"/>
    <col min="6408" max="6408" width="27.796875" style="20" customWidth="1"/>
    <col min="6409" max="6409" width="24.19921875" style="20" customWidth="1"/>
    <col min="6410" max="6410" width="25.265625" style="20" customWidth="1"/>
    <col min="6411" max="6411" width="39" style="20" customWidth="1"/>
    <col min="6412" max="6412" width="0" style="20" hidden="1" customWidth="1"/>
    <col min="6413" max="6414" width="16.46484375" style="20" customWidth="1"/>
    <col min="6415" max="6415" width="16" style="20" customWidth="1"/>
    <col min="6416" max="6416" width="14.19921875" style="20" customWidth="1"/>
    <col min="6417" max="6417" width="26.53125" style="20" customWidth="1"/>
    <col min="6418" max="6418" width="22.19921875" style="20" customWidth="1"/>
    <col min="6419" max="6419" width="0" style="20" hidden="1" customWidth="1"/>
    <col min="6420" max="6420" width="46"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36.265625" style="20" customWidth="1"/>
    <col min="6662" max="6662" width="22.53125" style="20" customWidth="1"/>
    <col min="6663" max="6663" width="23.796875" style="20" customWidth="1"/>
    <col min="6664" max="6664" width="27.796875" style="20" customWidth="1"/>
    <col min="6665" max="6665" width="24.19921875" style="20" customWidth="1"/>
    <col min="6666" max="6666" width="25.265625" style="20" customWidth="1"/>
    <col min="6667" max="6667" width="39" style="20" customWidth="1"/>
    <col min="6668" max="6668" width="0" style="20" hidden="1" customWidth="1"/>
    <col min="6669" max="6670" width="16.46484375" style="20" customWidth="1"/>
    <col min="6671" max="6671" width="16" style="20" customWidth="1"/>
    <col min="6672" max="6672" width="14.19921875" style="20" customWidth="1"/>
    <col min="6673" max="6673" width="26.53125" style="20" customWidth="1"/>
    <col min="6674" max="6674" width="22.19921875" style="20" customWidth="1"/>
    <col min="6675" max="6675" width="0" style="20" hidden="1" customWidth="1"/>
    <col min="6676" max="6676" width="46"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36.265625" style="20" customWidth="1"/>
    <col min="6918" max="6918" width="22.53125" style="20" customWidth="1"/>
    <col min="6919" max="6919" width="23.796875" style="20" customWidth="1"/>
    <col min="6920" max="6920" width="27.796875" style="20" customWidth="1"/>
    <col min="6921" max="6921" width="24.19921875" style="20" customWidth="1"/>
    <col min="6922" max="6922" width="25.265625" style="20" customWidth="1"/>
    <col min="6923" max="6923" width="39" style="20" customWidth="1"/>
    <col min="6924" max="6924" width="0" style="20" hidden="1" customWidth="1"/>
    <col min="6925" max="6926" width="16.46484375" style="20" customWidth="1"/>
    <col min="6927" max="6927" width="16" style="20" customWidth="1"/>
    <col min="6928" max="6928" width="14.19921875" style="20" customWidth="1"/>
    <col min="6929" max="6929" width="26.53125" style="20" customWidth="1"/>
    <col min="6930" max="6930" width="22.19921875" style="20" customWidth="1"/>
    <col min="6931" max="6931" width="0" style="20" hidden="1" customWidth="1"/>
    <col min="6932" max="6932" width="46"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36.265625" style="20" customWidth="1"/>
    <col min="7174" max="7174" width="22.53125" style="20" customWidth="1"/>
    <col min="7175" max="7175" width="23.796875" style="20" customWidth="1"/>
    <col min="7176" max="7176" width="27.796875" style="20" customWidth="1"/>
    <col min="7177" max="7177" width="24.19921875" style="20" customWidth="1"/>
    <col min="7178" max="7178" width="25.265625" style="20" customWidth="1"/>
    <col min="7179" max="7179" width="39" style="20" customWidth="1"/>
    <col min="7180" max="7180" width="0" style="20" hidden="1" customWidth="1"/>
    <col min="7181" max="7182" width="16.46484375" style="20" customWidth="1"/>
    <col min="7183" max="7183" width="16" style="20" customWidth="1"/>
    <col min="7184" max="7184" width="14.19921875" style="20" customWidth="1"/>
    <col min="7185" max="7185" width="26.53125" style="20" customWidth="1"/>
    <col min="7186" max="7186" width="22.19921875" style="20" customWidth="1"/>
    <col min="7187" max="7187" width="0" style="20" hidden="1" customWidth="1"/>
    <col min="7188" max="7188" width="46"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36.265625" style="20" customWidth="1"/>
    <col min="7430" max="7430" width="22.53125" style="20" customWidth="1"/>
    <col min="7431" max="7431" width="23.796875" style="20" customWidth="1"/>
    <col min="7432" max="7432" width="27.796875" style="20" customWidth="1"/>
    <col min="7433" max="7433" width="24.19921875" style="20" customWidth="1"/>
    <col min="7434" max="7434" width="25.265625" style="20" customWidth="1"/>
    <col min="7435" max="7435" width="39" style="20" customWidth="1"/>
    <col min="7436" max="7436" width="0" style="20" hidden="1" customWidth="1"/>
    <col min="7437" max="7438" width="16.46484375" style="20" customWidth="1"/>
    <col min="7439" max="7439" width="16" style="20" customWidth="1"/>
    <col min="7440" max="7440" width="14.19921875" style="20" customWidth="1"/>
    <col min="7441" max="7441" width="26.53125" style="20" customWidth="1"/>
    <col min="7442" max="7442" width="22.19921875" style="20" customWidth="1"/>
    <col min="7443" max="7443" width="0" style="20" hidden="1" customWidth="1"/>
    <col min="7444" max="7444" width="46"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36.265625" style="20" customWidth="1"/>
    <col min="7686" max="7686" width="22.53125" style="20" customWidth="1"/>
    <col min="7687" max="7687" width="23.796875" style="20" customWidth="1"/>
    <col min="7688" max="7688" width="27.796875" style="20" customWidth="1"/>
    <col min="7689" max="7689" width="24.19921875" style="20" customWidth="1"/>
    <col min="7690" max="7690" width="25.265625" style="20" customWidth="1"/>
    <col min="7691" max="7691" width="39" style="20" customWidth="1"/>
    <col min="7692" max="7692" width="0" style="20" hidden="1" customWidth="1"/>
    <col min="7693" max="7694" width="16.46484375" style="20" customWidth="1"/>
    <col min="7695" max="7695" width="16" style="20" customWidth="1"/>
    <col min="7696" max="7696" width="14.19921875" style="20" customWidth="1"/>
    <col min="7697" max="7697" width="26.53125" style="20" customWidth="1"/>
    <col min="7698" max="7698" width="22.19921875" style="20" customWidth="1"/>
    <col min="7699" max="7699" width="0" style="20" hidden="1" customWidth="1"/>
    <col min="7700" max="7700" width="46"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36.265625" style="20" customWidth="1"/>
    <col min="7942" max="7942" width="22.53125" style="20" customWidth="1"/>
    <col min="7943" max="7943" width="23.796875" style="20" customWidth="1"/>
    <col min="7944" max="7944" width="27.796875" style="20" customWidth="1"/>
    <col min="7945" max="7945" width="24.19921875" style="20" customWidth="1"/>
    <col min="7946" max="7946" width="25.265625" style="20" customWidth="1"/>
    <col min="7947" max="7947" width="39" style="20" customWidth="1"/>
    <col min="7948" max="7948" width="0" style="20" hidden="1" customWidth="1"/>
    <col min="7949" max="7950" width="16.46484375" style="20" customWidth="1"/>
    <col min="7951" max="7951" width="16" style="20" customWidth="1"/>
    <col min="7952" max="7952" width="14.19921875" style="20" customWidth="1"/>
    <col min="7953" max="7953" width="26.53125" style="20" customWidth="1"/>
    <col min="7954" max="7954" width="22.19921875" style="20" customWidth="1"/>
    <col min="7955" max="7955" width="0" style="20" hidden="1" customWidth="1"/>
    <col min="7956" max="7956" width="46"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36.265625" style="20" customWidth="1"/>
    <col min="8198" max="8198" width="22.53125" style="20" customWidth="1"/>
    <col min="8199" max="8199" width="23.796875" style="20" customWidth="1"/>
    <col min="8200" max="8200" width="27.796875" style="20" customWidth="1"/>
    <col min="8201" max="8201" width="24.19921875" style="20" customWidth="1"/>
    <col min="8202" max="8202" width="25.265625" style="20" customWidth="1"/>
    <col min="8203" max="8203" width="39" style="20" customWidth="1"/>
    <col min="8204" max="8204" width="0" style="20" hidden="1" customWidth="1"/>
    <col min="8205" max="8206" width="16.46484375" style="20" customWidth="1"/>
    <col min="8207" max="8207" width="16" style="20" customWidth="1"/>
    <col min="8208" max="8208" width="14.19921875" style="20" customWidth="1"/>
    <col min="8209" max="8209" width="26.53125" style="20" customWidth="1"/>
    <col min="8210" max="8210" width="22.19921875" style="20" customWidth="1"/>
    <col min="8211" max="8211" width="0" style="20" hidden="1" customWidth="1"/>
    <col min="8212" max="8212" width="46"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36.265625" style="20" customWidth="1"/>
    <col min="8454" max="8454" width="22.53125" style="20" customWidth="1"/>
    <col min="8455" max="8455" width="23.796875" style="20" customWidth="1"/>
    <col min="8456" max="8456" width="27.796875" style="20" customWidth="1"/>
    <col min="8457" max="8457" width="24.19921875" style="20" customWidth="1"/>
    <col min="8458" max="8458" width="25.265625" style="20" customWidth="1"/>
    <col min="8459" max="8459" width="39" style="20" customWidth="1"/>
    <col min="8460" max="8460" width="0" style="20" hidden="1" customWidth="1"/>
    <col min="8461" max="8462" width="16.46484375" style="20" customWidth="1"/>
    <col min="8463" max="8463" width="16" style="20" customWidth="1"/>
    <col min="8464" max="8464" width="14.19921875" style="20" customWidth="1"/>
    <col min="8465" max="8465" width="26.53125" style="20" customWidth="1"/>
    <col min="8466" max="8466" width="22.19921875" style="20" customWidth="1"/>
    <col min="8467" max="8467" width="0" style="20" hidden="1" customWidth="1"/>
    <col min="8468" max="8468" width="46"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36.265625" style="20" customWidth="1"/>
    <col min="8710" max="8710" width="22.53125" style="20" customWidth="1"/>
    <col min="8711" max="8711" width="23.796875" style="20" customWidth="1"/>
    <col min="8712" max="8712" width="27.796875" style="20" customWidth="1"/>
    <col min="8713" max="8713" width="24.19921875" style="20" customWidth="1"/>
    <col min="8714" max="8714" width="25.265625" style="20" customWidth="1"/>
    <col min="8715" max="8715" width="39" style="20" customWidth="1"/>
    <col min="8716" max="8716" width="0" style="20" hidden="1" customWidth="1"/>
    <col min="8717" max="8718" width="16.46484375" style="20" customWidth="1"/>
    <col min="8719" max="8719" width="16" style="20" customWidth="1"/>
    <col min="8720" max="8720" width="14.19921875" style="20" customWidth="1"/>
    <col min="8721" max="8721" width="26.53125" style="20" customWidth="1"/>
    <col min="8722" max="8722" width="22.19921875" style="20" customWidth="1"/>
    <col min="8723" max="8723" width="0" style="20" hidden="1" customWidth="1"/>
    <col min="8724" max="8724" width="46"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36.265625" style="20" customWidth="1"/>
    <col min="8966" max="8966" width="22.53125" style="20" customWidth="1"/>
    <col min="8967" max="8967" width="23.796875" style="20" customWidth="1"/>
    <col min="8968" max="8968" width="27.796875" style="20" customWidth="1"/>
    <col min="8969" max="8969" width="24.19921875" style="20" customWidth="1"/>
    <col min="8970" max="8970" width="25.265625" style="20" customWidth="1"/>
    <col min="8971" max="8971" width="39" style="20" customWidth="1"/>
    <col min="8972" max="8972" width="0" style="20" hidden="1" customWidth="1"/>
    <col min="8973" max="8974" width="16.46484375" style="20" customWidth="1"/>
    <col min="8975" max="8975" width="16" style="20" customWidth="1"/>
    <col min="8976" max="8976" width="14.19921875" style="20" customWidth="1"/>
    <col min="8977" max="8977" width="26.53125" style="20" customWidth="1"/>
    <col min="8978" max="8978" width="22.19921875" style="20" customWidth="1"/>
    <col min="8979" max="8979" width="0" style="20" hidden="1" customWidth="1"/>
    <col min="8980" max="8980" width="46"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36.265625" style="20" customWidth="1"/>
    <col min="9222" max="9222" width="22.53125" style="20" customWidth="1"/>
    <col min="9223" max="9223" width="23.796875" style="20" customWidth="1"/>
    <col min="9224" max="9224" width="27.796875" style="20" customWidth="1"/>
    <col min="9225" max="9225" width="24.19921875" style="20" customWidth="1"/>
    <col min="9226" max="9226" width="25.265625" style="20" customWidth="1"/>
    <col min="9227" max="9227" width="39" style="20" customWidth="1"/>
    <col min="9228" max="9228" width="0" style="20" hidden="1" customWidth="1"/>
    <col min="9229" max="9230" width="16.46484375" style="20" customWidth="1"/>
    <col min="9231" max="9231" width="16" style="20" customWidth="1"/>
    <col min="9232" max="9232" width="14.19921875" style="20" customWidth="1"/>
    <col min="9233" max="9233" width="26.53125" style="20" customWidth="1"/>
    <col min="9234" max="9234" width="22.19921875" style="20" customWidth="1"/>
    <col min="9235" max="9235" width="0" style="20" hidden="1" customWidth="1"/>
    <col min="9236" max="9236" width="46"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36.265625" style="20" customWidth="1"/>
    <col min="9478" max="9478" width="22.53125" style="20" customWidth="1"/>
    <col min="9479" max="9479" width="23.796875" style="20" customWidth="1"/>
    <col min="9480" max="9480" width="27.796875" style="20" customWidth="1"/>
    <col min="9481" max="9481" width="24.19921875" style="20" customWidth="1"/>
    <col min="9482" max="9482" width="25.265625" style="20" customWidth="1"/>
    <col min="9483" max="9483" width="39" style="20" customWidth="1"/>
    <col min="9484" max="9484" width="0" style="20" hidden="1" customWidth="1"/>
    <col min="9485" max="9486" width="16.46484375" style="20" customWidth="1"/>
    <col min="9487" max="9487" width="16" style="20" customWidth="1"/>
    <col min="9488" max="9488" width="14.19921875" style="20" customWidth="1"/>
    <col min="9489" max="9489" width="26.53125" style="20" customWidth="1"/>
    <col min="9490" max="9490" width="22.19921875" style="20" customWidth="1"/>
    <col min="9491" max="9491" width="0" style="20" hidden="1" customWidth="1"/>
    <col min="9492" max="9492" width="46"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36.265625" style="20" customWidth="1"/>
    <col min="9734" max="9734" width="22.53125" style="20" customWidth="1"/>
    <col min="9735" max="9735" width="23.796875" style="20" customWidth="1"/>
    <col min="9736" max="9736" width="27.796875" style="20" customWidth="1"/>
    <col min="9737" max="9737" width="24.19921875" style="20" customWidth="1"/>
    <col min="9738" max="9738" width="25.265625" style="20" customWidth="1"/>
    <col min="9739" max="9739" width="39" style="20" customWidth="1"/>
    <col min="9740" max="9740" width="0" style="20" hidden="1" customWidth="1"/>
    <col min="9741" max="9742" width="16.46484375" style="20" customWidth="1"/>
    <col min="9743" max="9743" width="16" style="20" customWidth="1"/>
    <col min="9744" max="9744" width="14.19921875" style="20" customWidth="1"/>
    <col min="9745" max="9745" width="26.53125" style="20" customWidth="1"/>
    <col min="9746" max="9746" width="22.19921875" style="20" customWidth="1"/>
    <col min="9747" max="9747" width="0" style="20" hidden="1" customWidth="1"/>
    <col min="9748" max="9748" width="46"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36.265625" style="20" customWidth="1"/>
    <col min="9990" max="9990" width="22.53125" style="20" customWidth="1"/>
    <col min="9991" max="9991" width="23.796875" style="20" customWidth="1"/>
    <col min="9992" max="9992" width="27.796875" style="20" customWidth="1"/>
    <col min="9993" max="9993" width="24.19921875" style="20" customWidth="1"/>
    <col min="9994" max="9994" width="25.265625" style="20" customWidth="1"/>
    <col min="9995" max="9995" width="39" style="20" customWidth="1"/>
    <col min="9996" max="9996" width="0" style="20" hidden="1" customWidth="1"/>
    <col min="9997" max="9998" width="16.46484375" style="20" customWidth="1"/>
    <col min="9999" max="9999" width="16" style="20" customWidth="1"/>
    <col min="10000" max="10000" width="14.19921875" style="20" customWidth="1"/>
    <col min="10001" max="10001" width="26.53125" style="20" customWidth="1"/>
    <col min="10002" max="10002" width="22.19921875" style="20" customWidth="1"/>
    <col min="10003" max="10003" width="0" style="20" hidden="1" customWidth="1"/>
    <col min="10004" max="10004" width="46"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36.265625" style="20" customWidth="1"/>
    <col min="10246" max="10246" width="22.53125" style="20" customWidth="1"/>
    <col min="10247" max="10247" width="23.796875" style="20" customWidth="1"/>
    <col min="10248" max="10248" width="27.796875" style="20" customWidth="1"/>
    <col min="10249" max="10249" width="24.19921875" style="20" customWidth="1"/>
    <col min="10250" max="10250" width="25.265625" style="20" customWidth="1"/>
    <col min="10251" max="10251" width="39" style="20" customWidth="1"/>
    <col min="10252" max="10252" width="0" style="20" hidden="1" customWidth="1"/>
    <col min="10253" max="10254" width="16.46484375" style="20" customWidth="1"/>
    <col min="10255" max="10255" width="16" style="20" customWidth="1"/>
    <col min="10256" max="10256" width="14.19921875" style="20" customWidth="1"/>
    <col min="10257" max="10257" width="26.53125" style="20" customWidth="1"/>
    <col min="10258" max="10258" width="22.19921875" style="20" customWidth="1"/>
    <col min="10259" max="10259" width="0" style="20" hidden="1" customWidth="1"/>
    <col min="10260" max="10260" width="46"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36.265625" style="20" customWidth="1"/>
    <col min="10502" max="10502" width="22.53125" style="20" customWidth="1"/>
    <col min="10503" max="10503" width="23.796875" style="20" customWidth="1"/>
    <col min="10504" max="10504" width="27.796875" style="20" customWidth="1"/>
    <col min="10505" max="10505" width="24.19921875" style="20" customWidth="1"/>
    <col min="10506" max="10506" width="25.265625" style="20" customWidth="1"/>
    <col min="10507" max="10507" width="39" style="20" customWidth="1"/>
    <col min="10508" max="10508" width="0" style="20" hidden="1" customWidth="1"/>
    <col min="10509" max="10510" width="16.46484375" style="20" customWidth="1"/>
    <col min="10511" max="10511" width="16" style="20" customWidth="1"/>
    <col min="10512" max="10512" width="14.19921875" style="20" customWidth="1"/>
    <col min="10513" max="10513" width="26.53125" style="20" customWidth="1"/>
    <col min="10514" max="10514" width="22.19921875" style="20" customWidth="1"/>
    <col min="10515" max="10515" width="0" style="20" hidden="1" customWidth="1"/>
    <col min="10516" max="10516" width="46"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36.265625" style="20" customWidth="1"/>
    <col min="10758" max="10758" width="22.53125" style="20" customWidth="1"/>
    <col min="10759" max="10759" width="23.796875" style="20" customWidth="1"/>
    <col min="10760" max="10760" width="27.796875" style="20" customWidth="1"/>
    <col min="10761" max="10761" width="24.19921875" style="20" customWidth="1"/>
    <col min="10762" max="10762" width="25.265625" style="20" customWidth="1"/>
    <col min="10763" max="10763" width="39" style="20" customWidth="1"/>
    <col min="10764" max="10764" width="0" style="20" hidden="1" customWidth="1"/>
    <col min="10765" max="10766" width="16.46484375" style="20" customWidth="1"/>
    <col min="10767" max="10767" width="16" style="20" customWidth="1"/>
    <col min="10768" max="10768" width="14.19921875" style="20" customWidth="1"/>
    <col min="10769" max="10769" width="26.53125" style="20" customWidth="1"/>
    <col min="10770" max="10770" width="22.19921875" style="20" customWidth="1"/>
    <col min="10771" max="10771" width="0" style="20" hidden="1" customWidth="1"/>
    <col min="10772" max="10772" width="46"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36.265625" style="20" customWidth="1"/>
    <col min="11014" max="11014" width="22.53125" style="20" customWidth="1"/>
    <col min="11015" max="11015" width="23.796875" style="20" customWidth="1"/>
    <col min="11016" max="11016" width="27.796875" style="20" customWidth="1"/>
    <col min="11017" max="11017" width="24.19921875" style="20" customWidth="1"/>
    <col min="11018" max="11018" width="25.265625" style="20" customWidth="1"/>
    <col min="11019" max="11019" width="39" style="20" customWidth="1"/>
    <col min="11020" max="11020" width="0" style="20" hidden="1" customWidth="1"/>
    <col min="11021" max="11022" width="16.46484375" style="20" customWidth="1"/>
    <col min="11023" max="11023" width="16" style="20" customWidth="1"/>
    <col min="11024" max="11024" width="14.19921875" style="20" customWidth="1"/>
    <col min="11025" max="11025" width="26.53125" style="20" customWidth="1"/>
    <col min="11026" max="11026" width="22.19921875" style="20" customWidth="1"/>
    <col min="11027" max="11027" width="0" style="20" hidden="1" customWidth="1"/>
    <col min="11028" max="11028" width="46"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36.265625" style="20" customWidth="1"/>
    <col min="11270" max="11270" width="22.53125" style="20" customWidth="1"/>
    <col min="11271" max="11271" width="23.796875" style="20" customWidth="1"/>
    <col min="11272" max="11272" width="27.796875" style="20" customWidth="1"/>
    <col min="11273" max="11273" width="24.19921875" style="20" customWidth="1"/>
    <col min="11274" max="11274" width="25.265625" style="20" customWidth="1"/>
    <col min="11275" max="11275" width="39" style="20" customWidth="1"/>
    <col min="11276" max="11276" width="0" style="20" hidden="1" customWidth="1"/>
    <col min="11277" max="11278" width="16.46484375" style="20" customWidth="1"/>
    <col min="11279" max="11279" width="16" style="20" customWidth="1"/>
    <col min="11280" max="11280" width="14.19921875" style="20" customWidth="1"/>
    <col min="11281" max="11281" width="26.53125" style="20" customWidth="1"/>
    <col min="11282" max="11282" width="22.19921875" style="20" customWidth="1"/>
    <col min="11283" max="11283" width="0" style="20" hidden="1" customWidth="1"/>
    <col min="11284" max="11284" width="46"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36.265625" style="20" customWidth="1"/>
    <col min="11526" max="11526" width="22.53125" style="20" customWidth="1"/>
    <col min="11527" max="11527" width="23.796875" style="20" customWidth="1"/>
    <col min="11528" max="11528" width="27.796875" style="20" customWidth="1"/>
    <col min="11529" max="11529" width="24.19921875" style="20" customWidth="1"/>
    <col min="11530" max="11530" width="25.265625" style="20" customWidth="1"/>
    <col min="11531" max="11531" width="39" style="20" customWidth="1"/>
    <col min="11532" max="11532" width="0" style="20" hidden="1" customWidth="1"/>
    <col min="11533" max="11534" width="16.46484375" style="20" customWidth="1"/>
    <col min="11535" max="11535" width="16" style="20" customWidth="1"/>
    <col min="11536" max="11536" width="14.19921875" style="20" customWidth="1"/>
    <col min="11537" max="11537" width="26.53125" style="20" customWidth="1"/>
    <col min="11538" max="11538" width="22.19921875" style="20" customWidth="1"/>
    <col min="11539" max="11539" width="0" style="20" hidden="1" customWidth="1"/>
    <col min="11540" max="11540" width="46"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36.265625" style="20" customWidth="1"/>
    <col min="11782" max="11782" width="22.53125" style="20" customWidth="1"/>
    <col min="11783" max="11783" width="23.796875" style="20" customWidth="1"/>
    <col min="11784" max="11784" width="27.796875" style="20" customWidth="1"/>
    <col min="11785" max="11785" width="24.19921875" style="20" customWidth="1"/>
    <col min="11786" max="11786" width="25.265625" style="20" customWidth="1"/>
    <col min="11787" max="11787" width="39" style="20" customWidth="1"/>
    <col min="11788" max="11788" width="0" style="20" hidden="1" customWidth="1"/>
    <col min="11789" max="11790" width="16.46484375" style="20" customWidth="1"/>
    <col min="11791" max="11791" width="16" style="20" customWidth="1"/>
    <col min="11792" max="11792" width="14.19921875" style="20" customWidth="1"/>
    <col min="11793" max="11793" width="26.53125" style="20" customWidth="1"/>
    <col min="11794" max="11794" width="22.19921875" style="20" customWidth="1"/>
    <col min="11795" max="11795" width="0" style="20" hidden="1" customWidth="1"/>
    <col min="11796" max="11796" width="46"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36.265625" style="20" customWidth="1"/>
    <col min="12038" max="12038" width="22.53125" style="20" customWidth="1"/>
    <col min="12039" max="12039" width="23.796875" style="20" customWidth="1"/>
    <col min="12040" max="12040" width="27.796875" style="20" customWidth="1"/>
    <col min="12041" max="12041" width="24.19921875" style="20" customWidth="1"/>
    <col min="12042" max="12042" width="25.265625" style="20" customWidth="1"/>
    <col min="12043" max="12043" width="39" style="20" customWidth="1"/>
    <col min="12044" max="12044" width="0" style="20" hidden="1" customWidth="1"/>
    <col min="12045" max="12046" width="16.46484375" style="20" customWidth="1"/>
    <col min="12047" max="12047" width="16" style="20" customWidth="1"/>
    <col min="12048" max="12048" width="14.19921875" style="20" customWidth="1"/>
    <col min="12049" max="12049" width="26.53125" style="20" customWidth="1"/>
    <col min="12050" max="12050" width="22.19921875" style="20" customWidth="1"/>
    <col min="12051" max="12051" width="0" style="20" hidden="1" customWidth="1"/>
    <col min="12052" max="12052" width="46"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36.265625" style="20" customWidth="1"/>
    <col min="12294" max="12294" width="22.53125" style="20" customWidth="1"/>
    <col min="12295" max="12295" width="23.796875" style="20" customWidth="1"/>
    <col min="12296" max="12296" width="27.796875" style="20" customWidth="1"/>
    <col min="12297" max="12297" width="24.19921875" style="20" customWidth="1"/>
    <col min="12298" max="12298" width="25.265625" style="20" customWidth="1"/>
    <col min="12299" max="12299" width="39" style="20" customWidth="1"/>
    <col min="12300" max="12300" width="0" style="20" hidden="1" customWidth="1"/>
    <col min="12301" max="12302" width="16.46484375" style="20" customWidth="1"/>
    <col min="12303" max="12303" width="16" style="20" customWidth="1"/>
    <col min="12304" max="12304" width="14.19921875" style="20" customWidth="1"/>
    <col min="12305" max="12305" width="26.53125" style="20" customWidth="1"/>
    <col min="12306" max="12306" width="22.19921875" style="20" customWidth="1"/>
    <col min="12307" max="12307" width="0" style="20" hidden="1" customWidth="1"/>
    <col min="12308" max="12308" width="46"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36.265625" style="20" customWidth="1"/>
    <col min="12550" max="12550" width="22.53125" style="20" customWidth="1"/>
    <col min="12551" max="12551" width="23.796875" style="20" customWidth="1"/>
    <col min="12552" max="12552" width="27.796875" style="20" customWidth="1"/>
    <col min="12553" max="12553" width="24.19921875" style="20" customWidth="1"/>
    <col min="12554" max="12554" width="25.265625" style="20" customWidth="1"/>
    <col min="12555" max="12555" width="39" style="20" customWidth="1"/>
    <col min="12556" max="12556" width="0" style="20" hidden="1" customWidth="1"/>
    <col min="12557" max="12558" width="16.46484375" style="20" customWidth="1"/>
    <col min="12559" max="12559" width="16" style="20" customWidth="1"/>
    <col min="12560" max="12560" width="14.19921875" style="20" customWidth="1"/>
    <col min="12561" max="12561" width="26.53125" style="20" customWidth="1"/>
    <col min="12562" max="12562" width="22.19921875" style="20" customWidth="1"/>
    <col min="12563" max="12563" width="0" style="20" hidden="1" customWidth="1"/>
    <col min="12564" max="12564" width="46"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36.265625" style="20" customWidth="1"/>
    <col min="12806" max="12806" width="22.53125" style="20" customWidth="1"/>
    <col min="12807" max="12807" width="23.796875" style="20" customWidth="1"/>
    <col min="12808" max="12808" width="27.796875" style="20" customWidth="1"/>
    <col min="12809" max="12809" width="24.19921875" style="20" customWidth="1"/>
    <col min="12810" max="12810" width="25.265625" style="20" customWidth="1"/>
    <col min="12811" max="12811" width="39" style="20" customWidth="1"/>
    <col min="12812" max="12812" width="0" style="20" hidden="1" customWidth="1"/>
    <col min="12813" max="12814" width="16.46484375" style="20" customWidth="1"/>
    <col min="12815" max="12815" width="16" style="20" customWidth="1"/>
    <col min="12816" max="12816" width="14.19921875" style="20" customWidth="1"/>
    <col min="12817" max="12817" width="26.53125" style="20" customWidth="1"/>
    <col min="12818" max="12818" width="22.19921875" style="20" customWidth="1"/>
    <col min="12819" max="12819" width="0" style="20" hidden="1" customWidth="1"/>
    <col min="12820" max="12820" width="46"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36.265625" style="20" customWidth="1"/>
    <col min="13062" max="13062" width="22.53125" style="20" customWidth="1"/>
    <col min="13063" max="13063" width="23.796875" style="20" customWidth="1"/>
    <col min="13064" max="13064" width="27.796875" style="20" customWidth="1"/>
    <col min="13065" max="13065" width="24.19921875" style="20" customWidth="1"/>
    <col min="13066" max="13066" width="25.265625" style="20" customWidth="1"/>
    <col min="13067" max="13067" width="39" style="20" customWidth="1"/>
    <col min="13068" max="13068" width="0" style="20" hidden="1" customWidth="1"/>
    <col min="13069" max="13070" width="16.46484375" style="20" customWidth="1"/>
    <col min="13071" max="13071" width="16" style="20" customWidth="1"/>
    <col min="13072" max="13072" width="14.19921875" style="20" customWidth="1"/>
    <col min="13073" max="13073" width="26.53125" style="20" customWidth="1"/>
    <col min="13074" max="13074" width="22.19921875" style="20" customWidth="1"/>
    <col min="13075" max="13075" width="0" style="20" hidden="1" customWidth="1"/>
    <col min="13076" max="13076" width="46"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36.265625" style="20" customWidth="1"/>
    <col min="13318" max="13318" width="22.53125" style="20" customWidth="1"/>
    <col min="13319" max="13319" width="23.796875" style="20" customWidth="1"/>
    <col min="13320" max="13320" width="27.796875" style="20" customWidth="1"/>
    <col min="13321" max="13321" width="24.19921875" style="20" customWidth="1"/>
    <col min="13322" max="13322" width="25.265625" style="20" customWidth="1"/>
    <col min="13323" max="13323" width="39" style="20" customWidth="1"/>
    <col min="13324" max="13324" width="0" style="20" hidden="1" customWidth="1"/>
    <col min="13325" max="13326" width="16.46484375" style="20" customWidth="1"/>
    <col min="13327" max="13327" width="16" style="20" customWidth="1"/>
    <col min="13328" max="13328" width="14.19921875" style="20" customWidth="1"/>
    <col min="13329" max="13329" width="26.53125" style="20" customWidth="1"/>
    <col min="13330" max="13330" width="22.19921875" style="20" customWidth="1"/>
    <col min="13331" max="13331" width="0" style="20" hidden="1" customWidth="1"/>
    <col min="13332" max="13332" width="46"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36.265625" style="20" customWidth="1"/>
    <col min="13574" max="13574" width="22.53125" style="20" customWidth="1"/>
    <col min="13575" max="13575" width="23.796875" style="20" customWidth="1"/>
    <col min="13576" max="13576" width="27.796875" style="20" customWidth="1"/>
    <col min="13577" max="13577" width="24.19921875" style="20" customWidth="1"/>
    <col min="13578" max="13578" width="25.265625" style="20" customWidth="1"/>
    <col min="13579" max="13579" width="39" style="20" customWidth="1"/>
    <col min="13580" max="13580" width="0" style="20" hidden="1" customWidth="1"/>
    <col min="13581" max="13582" width="16.46484375" style="20" customWidth="1"/>
    <col min="13583" max="13583" width="16" style="20" customWidth="1"/>
    <col min="13584" max="13584" width="14.19921875" style="20" customWidth="1"/>
    <col min="13585" max="13585" width="26.53125" style="20" customWidth="1"/>
    <col min="13586" max="13586" width="22.19921875" style="20" customWidth="1"/>
    <col min="13587" max="13587" width="0" style="20" hidden="1" customWidth="1"/>
    <col min="13588" max="13588" width="46"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36.265625" style="20" customWidth="1"/>
    <col min="13830" max="13830" width="22.53125" style="20" customWidth="1"/>
    <col min="13831" max="13831" width="23.796875" style="20" customWidth="1"/>
    <col min="13832" max="13832" width="27.796875" style="20" customWidth="1"/>
    <col min="13833" max="13833" width="24.19921875" style="20" customWidth="1"/>
    <col min="13834" max="13834" width="25.265625" style="20" customWidth="1"/>
    <col min="13835" max="13835" width="39" style="20" customWidth="1"/>
    <col min="13836" max="13836" width="0" style="20" hidden="1" customWidth="1"/>
    <col min="13837" max="13838" width="16.46484375" style="20" customWidth="1"/>
    <col min="13839" max="13839" width="16" style="20" customWidth="1"/>
    <col min="13840" max="13840" width="14.19921875" style="20" customWidth="1"/>
    <col min="13841" max="13841" width="26.53125" style="20" customWidth="1"/>
    <col min="13842" max="13842" width="22.19921875" style="20" customWidth="1"/>
    <col min="13843" max="13843" width="0" style="20" hidden="1" customWidth="1"/>
    <col min="13844" max="13844" width="46"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36.265625" style="20" customWidth="1"/>
    <col min="14086" max="14086" width="22.53125" style="20" customWidth="1"/>
    <col min="14087" max="14087" width="23.796875" style="20" customWidth="1"/>
    <col min="14088" max="14088" width="27.796875" style="20" customWidth="1"/>
    <col min="14089" max="14089" width="24.19921875" style="20" customWidth="1"/>
    <col min="14090" max="14090" width="25.265625" style="20" customWidth="1"/>
    <col min="14091" max="14091" width="39" style="20" customWidth="1"/>
    <col min="14092" max="14092" width="0" style="20" hidden="1" customWidth="1"/>
    <col min="14093" max="14094" width="16.46484375" style="20" customWidth="1"/>
    <col min="14095" max="14095" width="16" style="20" customWidth="1"/>
    <col min="14096" max="14096" width="14.19921875" style="20" customWidth="1"/>
    <col min="14097" max="14097" width="26.53125" style="20" customWidth="1"/>
    <col min="14098" max="14098" width="22.19921875" style="20" customWidth="1"/>
    <col min="14099" max="14099" width="0" style="20" hidden="1" customWidth="1"/>
    <col min="14100" max="14100" width="46"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36.265625" style="20" customWidth="1"/>
    <col min="14342" max="14342" width="22.53125" style="20" customWidth="1"/>
    <col min="14343" max="14343" width="23.796875" style="20" customWidth="1"/>
    <col min="14344" max="14344" width="27.796875" style="20" customWidth="1"/>
    <col min="14345" max="14345" width="24.19921875" style="20" customWidth="1"/>
    <col min="14346" max="14346" width="25.265625" style="20" customWidth="1"/>
    <col min="14347" max="14347" width="39" style="20" customWidth="1"/>
    <col min="14348" max="14348" width="0" style="20" hidden="1" customWidth="1"/>
    <col min="14349" max="14350" width="16.46484375" style="20" customWidth="1"/>
    <col min="14351" max="14351" width="16" style="20" customWidth="1"/>
    <col min="14352" max="14352" width="14.19921875" style="20" customWidth="1"/>
    <col min="14353" max="14353" width="26.53125" style="20" customWidth="1"/>
    <col min="14354" max="14354" width="22.19921875" style="20" customWidth="1"/>
    <col min="14355" max="14355" width="0" style="20" hidden="1" customWidth="1"/>
    <col min="14356" max="14356" width="46"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36.265625" style="20" customWidth="1"/>
    <col min="14598" max="14598" width="22.53125" style="20" customWidth="1"/>
    <col min="14599" max="14599" width="23.796875" style="20" customWidth="1"/>
    <col min="14600" max="14600" width="27.796875" style="20" customWidth="1"/>
    <col min="14601" max="14601" width="24.19921875" style="20" customWidth="1"/>
    <col min="14602" max="14602" width="25.265625" style="20" customWidth="1"/>
    <col min="14603" max="14603" width="39" style="20" customWidth="1"/>
    <col min="14604" max="14604" width="0" style="20" hidden="1" customWidth="1"/>
    <col min="14605" max="14606" width="16.46484375" style="20" customWidth="1"/>
    <col min="14607" max="14607" width="16" style="20" customWidth="1"/>
    <col min="14608" max="14608" width="14.19921875" style="20" customWidth="1"/>
    <col min="14609" max="14609" width="26.53125" style="20" customWidth="1"/>
    <col min="14610" max="14610" width="22.19921875" style="20" customWidth="1"/>
    <col min="14611" max="14611" width="0" style="20" hidden="1" customWidth="1"/>
    <col min="14612" max="14612" width="46"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36.265625" style="20" customWidth="1"/>
    <col min="14854" max="14854" width="22.53125" style="20" customWidth="1"/>
    <col min="14855" max="14855" width="23.796875" style="20" customWidth="1"/>
    <col min="14856" max="14856" width="27.796875" style="20" customWidth="1"/>
    <col min="14857" max="14857" width="24.19921875" style="20" customWidth="1"/>
    <col min="14858" max="14858" width="25.265625" style="20" customWidth="1"/>
    <col min="14859" max="14859" width="39" style="20" customWidth="1"/>
    <col min="14860" max="14860" width="0" style="20" hidden="1" customWidth="1"/>
    <col min="14861" max="14862" width="16.46484375" style="20" customWidth="1"/>
    <col min="14863" max="14863" width="16" style="20" customWidth="1"/>
    <col min="14864" max="14864" width="14.19921875" style="20" customWidth="1"/>
    <col min="14865" max="14865" width="26.53125" style="20" customWidth="1"/>
    <col min="14866" max="14866" width="22.19921875" style="20" customWidth="1"/>
    <col min="14867" max="14867" width="0" style="20" hidden="1" customWidth="1"/>
    <col min="14868" max="14868" width="46"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36.265625" style="20" customWidth="1"/>
    <col min="15110" max="15110" width="22.53125" style="20" customWidth="1"/>
    <col min="15111" max="15111" width="23.796875" style="20" customWidth="1"/>
    <col min="15112" max="15112" width="27.796875" style="20" customWidth="1"/>
    <col min="15113" max="15113" width="24.19921875" style="20" customWidth="1"/>
    <col min="15114" max="15114" width="25.265625" style="20" customWidth="1"/>
    <col min="15115" max="15115" width="39" style="20" customWidth="1"/>
    <col min="15116" max="15116" width="0" style="20" hidden="1" customWidth="1"/>
    <col min="15117" max="15118" width="16.46484375" style="20" customWidth="1"/>
    <col min="15119" max="15119" width="16" style="20" customWidth="1"/>
    <col min="15120" max="15120" width="14.19921875" style="20" customWidth="1"/>
    <col min="15121" max="15121" width="26.53125" style="20" customWidth="1"/>
    <col min="15122" max="15122" width="22.19921875" style="20" customWidth="1"/>
    <col min="15123" max="15123" width="0" style="20" hidden="1" customWidth="1"/>
    <col min="15124" max="15124" width="46"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36.265625" style="20" customWidth="1"/>
    <col min="15366" max="15366" width="22.53125" style="20" customWidth="1"/>
    <col min="15367" max="15367" width="23.796875" style="20" customWidth="1"/>
    <col min="15368" max="15368" width="27.796875" style="20" customWidth="1"/>
    <col min="15369" max="15369" width="24.19921875" style="20" customWidth="1"/>
    <col min="15370" max="15370" width="25.265625" style="20" customWidth="1"/>
    <col min="15371" max="15371" width="39" style="20" customWidth="1"/>
    <col min="15372" max="15372" width="0" style="20" hidden="1" customWidth="1"/>
    <col min="15373" max="15374" width="16.46484375" style="20" customWidth="1"/>
    <col min="15375" max="15375" width="16" style="20" customWidth="1"/>
    <col min="15376" max="15376" width="14.19921875" style="20" customWidth="1"/>
    <col min="15377" max="15377" width="26.53125" style="20" customWidth="1"/>
    <col min="15378" max="15378" width="22.19921875" style="20" customWidth="1"/>
    <col min="15379" max="15379" width="0" style="20" hidden="1" customWidth="1"/>
    <col min="15380" max="15380" width="46"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36.265625" style="20" customWidth="1"/>
    <col min="15622" max="15622" width="22.53125" style="20" customWidth="1"/>
    <col min="15623" max="15623" width="23.796875" style="20" customWidth="1"/>
    <col min="15624" max="15624" width="27.796875" style="20" customWidth="1"/>
    <col min="15625" max="15625" width="24.19921875" style="20" customWidth="1"/>
    <col min="15626" max="15626" width="25.265625" style="20" customWidth="1"/>
    <col min="15627" max="15627" width="39" style="20" customWidth="1"/>
    <col min="15628" max="15628" width="0" style="20" hidden="1" customWidth="1"/>
    <col min="15629" max="15630" width="16.46484375" style="20" customWidth="1"/>
    <col min="15631" max="15631" width="16" style="20" customWidth="1"/>
    <col min="15632" max="15632" width="14.19921875" style="20" customWidth="1"/>
    <col min="15633" max="15633" width="26.53125" style="20" customWidth="1"/>
    <col min="15634" max="15634" width="22.19921875" style="20" customWidth="1"/>
    <col min="15635" max="15635" width="0" style="20" hidden="1" customWidth="1"/>
    <col min="15636" max="15636" width="46"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36.265625" style="20" customWidth="1"/>
    <col min="15878" max="15878" width="22.53125" style="20" customWidth="1"/>
    <col min="15879" max="15879" width="23.796875" style="20" customWidth="1"/>
    <col min="15880" max="15880" width="27.796875" style="20" customWidth="1"/>
    <col min="15881" max="15881" width="24.19921875" style="20" customWidth="1"/>
    <col min="15882" max="15882" width="25.265625" style="20" customWidth="1"/>
    <col min="15883" max="15883" width="39" style="20" customWidth="1"/>
    <col min="15884" max="15884" width="0" style="20" hidden="1" customWidth="1"/>
    <col min="15885" max="15886" width="16.46484375" style="20" customWidth="1"/>
    <col min="15887" max="15887" width="16" style="20" customWidth="1"/>
    <col min="15888" max="15888" width="14.19921875" style="20" customWidth="1"/>
    <col min="15889" max="15889" width="26.53125" style="20" customWidth="1"/>
    <col min="15890" max="15890" width="22.19921875" style="20" customWidth="1"/>
    <col min="15891" max="15891" width="0" style="20" hidden="1" customWidth="1"/>
    <col min="15892" max="15892" width="46"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36.265625" style="20" customWidth="1"/>
    <col min="16134" max="16134" width="22.53125" style="20" customWidth="1"/>
    <col min="16135" max="16135" width="23.796875" style="20" customWidth="1"/>
    <col min="16136" max="16136" width="27.796875" style="20" customWidth="1"/>
    <col min="16137" max="16137" width="24.19921875" style="20" customWidth="1"/>
    <col min="16138" max="16138" width="25.265625" style="20" customWidth="1"/>
    <col min="16139" max="16139" width="39" style="20" customWidth="1"/>
    <col min="16140" max="16140" width="0" style="20" hidden="1" customWidth="1"/>
    <col min="16141" max="16142" width="16.46484375" style="20" customWidth="1"/>
    <col min="16143" max="16143" width="16" style="20" customWidth="1"/>
    <col min="16144" max="16144" width="14.19921875" style="20" customWidth="1"/>
    <col min="16145" max="16145" width="26.53125" style="20" customWidth="1"/>
    <col min="16146" max="16146" width="22.19921875" style="20" customWidth="1"/>
    <col min="16147" max="16147" width="0" style="20" hidden="1" customWidth="1"/>
    <col min="16148" max="16148" width="46"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9456</v>
      </c>
      <c r="J4" s="45"/>
      <c r="N4" s="156"/>
    </row>
    <row r="5" spans="1:25" ht="11.25" customHeight="1">
      <c r="B5" s="25"/>
      <c r="C5" s="144"/>
      <c r="D5" s="145"/>
      <c r="E5" s="146"/>
      <c r="F5" s="147"/>
      <c r="G5" s="145"/>
      <c r="H5" s="145"/>
      <c r="I5" s="148"/>
      <c r="J5" s="46"/>
      <c r="N5" s="156"/>
    </row>
    <row r="6" spans="1:25" ht="25.5">
      <c r="B6" s="524" t="s">
        <v>77</v>
      </c>
      <c r="C6" s="525"/>
      <c r="D6" s="526"/>
      <c r="E6" s="158">
        <f>F710</f>
        <v>148243</v>
      </c>
      <c r="F6" s="159"/>
      <c r="G6" s="525" t="s">
        <v>78</v>
      </c>
      <c r="H6" s="526"/>
      <c r="I6" s="160">
        <f>K710</f>
        <v>27</v>
      </c>
      <c r="J6" s="47"/>
      <c r="N6" s="156"/>
    </row>
    <row r="7" spans="1:25" ht="25.5">
      <c r="B7" s="524" t="s">
        <v>79</v>
      </c>
      <c r="C7" s="525"/>
      <c r="D7" s="526"/>
      <c r="E7" s="158">
        <f>G710</f>
        <v>29648.599999999995</v>
      </c>
      <c r="F7" s="159"/>
      <c r="G7" s="525" t="s">
        <v>80</v>
      </c>
      <c r="H7" s="526"/>
      <c r="I7" s="160">
        <f>L710</f>
        <v>1</v>
      </c>
      <c r="J7" s="47"/>
      <c r="N7" s="156"/>
    </row>
    <row r="8" spans="1:25" ht="25.5">
      <c r="B8" s="524" t="s">
        <v>81</v>
      </c>
      <c r="C8" s="525"/>
      <c r="D8" s="526"/>
      <c r="E8" s="158">
        <f>H710</f>
        <v>82357.222222222219</v>
      </c>
      <c r="F8" s="159"/>
      <c r="G8" s="525" t="s">
        <v>82</v>
      </c>
      <c r="H8" s="526"/>
      <c r="I8" s="161">
        <f>W710</f>
        <v>54</v>
      </c>
      <c r="J8" s="47"/>
      <c r="N8" s="156"/>
    </row>
    <row r="9" spans="1:25" ht="25.5">
      <c r="A9" s="29"/>
      <c r="B9" s="524" t="s">
        <v>83</v>
      </c>
      <c r="C9" s="525"/>
      <c r="D9" s="526"/>
      <c r="E9" s="158">
        <f>N710</f>
        <v>1647.1444444444442</v>
      </c>
      <c r="F9" s="159"/>
      <c r="G9" s="525" t="s">
        <v>84</v>
      </c>
      <c r="H9" s="526"/>
      <c r="I9" s="162">
        <f>X710</f>
        <v>24</v>
      </c>
      <c r="J9" s="47"/>
      <c r="N9" s="156"/>
    </row>
    <row r="10" spans="1:25" ht="25.5">
      <c r="B10" s="529" t="s">
        <v>85</v>
      </c>
      <c r="C10" s="527"/>
      <c r="D10" s="528"/>
      <c r="E10" s="158">
        <f>COUNTA(C17,C67,C104,C165,C243,C295,C348,C394,C442,C500,C566,C625)</f>
        <v>12</v>
      </c>
      <c r="F10" s="159"/>
      <c r="G10" s="149"/>
      <c r="H10" s="149"/>
      <c r="I10" s="150"/>
      <c r="J10" s="47"/>
      <c r="N10" s="156"/>
    </row>
    <row r="11" spans="1:25" ht="25.5">
      <c r="B11" s="157"/>
      <c r="C11" s="527" t="s">
        <v>86</v>
      </c>
      <c r="D11" s="528"/>
      <c r="E11" s="158">
        <f>J710</f>
        <v>19</v>
      </c>
      <c r="F11" s="159"/>
      <c r="G11" s="159"/>
      <c r="H11" s="159"/>
      <c r="I11" s="150"/>
      <c r="J11" s="47"/>
      <c r="M11" s="48"/>
      <c r="N11" s="156"/>
      <c r="U11" s="48"/>
    </row>
    <row r="12" spans="1:25" ht="25.5">
      <c r="B12" s="524" t="s">
        <v>87</v>
      </c>
      <c r="C12" s="525"/>
      <c r="D12" s="526"/>
      <c r="E12" s="158">
        <f>E710</f>
        <v>625</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981</v>
      </c>
      <c r="D17" s="39">
        <v>1</v>
      </c>
      <c r="E17" s="39" t="s">
        <v>9457</v>
      </c>
      <c r="F17" s="165">
        <v>270</v>
      </c>
      <c r="G17" s="181">
        <f>F17/$G$15</f>
        <v>54</v>
      </c>
      <c r="H17" s="182">
        <f t="shared" ref="H17:H64" si="0">F17/$H$15</f>
        <v>150</v>
      </c>
      <c r="I17" s="182">
        <f t="shared" ref="I17:I64" si="1">H17/$I$15</f>
        <v>0.05</v>
      </c>
      <c r="J17" s="166" t="s">
        <v>9458</v>
      </c>
      <c r="K17" s="341" t="s">
        <v>11390</v>
      </c>
      <c r="L17" s="166"/>
      <c r="M17" s="167">
        <f>SUM(H17:H40)</f>
        <v>2730.5555555555552</v>
      </c>
      <c r="N17" s="52">
        <f>M17/$N$15</f>
        <v>54.611111111111107</v>
      </c>
      <c r="O17" s="53" t="s">
        <v>2132</v>
      </c>
      <c r="P17" s="54" t="s">
        <v>178</v>
      </c>
      <c r="Q17" s="54"/>
      <c r="R17" s="54" t="s">
        <v>2634</v>
      </c>
      <c r="S17" s="54"/>
      <c r="T17" s="58"/>
      <c r="U17" s="183">
        <f t="shared" ref="U17:U65" si="2">H17/$U$15</f>
        <v>0.1</v>
      </c>
      <c r="V17" s="168">
        <f>SUM(U17:U40)</f>
        <v>1.8203703703703704</v>
      </c>
      <c r="W17" s="59" t="str">
        <f>IF(V17&lt;1,"0",IF(V17&lt;5,"2",IF(V17&gt;=5,"6")))</f>
        <v>2</v>
      </c>
      <c r="X17" s="574">
        <f>K66/$X$15</f>
        <v>0.66666666666666663</v>
      </c>
      <c r="Y17" s="60">
        <f>W17/2</f>
        <v>1</v>
      </c>
    </row>
    <row r="18" spans="2:25" ht="18.75" customHeight="1">
      <c r="B18" s="569"/>
      <c r="C18" s="572"/>
      <c r="D18" s="39">
        <v>2</v>
      </c>
      <c r="E18" s="39" t="s">
        <v>9459</v>
      </c>
      <c r="F18" s="165">
        <v>109</v>
      </c>
      <c r="G18" s="181">
        <f t="shared" ref="G18:G64" si="3">F18/$G$15</f>
        <v>21.8</v>
      </c>
      <c r="H18" s="182">
        <f t="shared" si="0"/>
        <v>60.555555555555557</v>
      </c>
      <c r="I18" s="182">
        <f t="shared" si="1"/>
        <v>2.0185185185185184E-2</v>
      </c>
      <c r="J18" s="39"/>
      <c r="K18" s="153"/>
      <c r="L18" s="166"/>
      <c r="M18" s="167"/>
      <c r="N18" s="52">
        <f t="shared" ref="N18:N65" si="4">M18/$N$15</f>
        <v>0</v>
      </c>
      <c r="O18" s="53"/>
      <c r="P18" s="54"/>
      <c r="Q18" s="54"/>
      <c r="R18" s="54"/>
      <c r="S18" s="54"/>
      <c r="T18" s="58"/>
      <c r="U18" s="183">
        <f t="shared" si="2"/>
        <v>4.0370370370370369E-2</v>
      </c>
      <c r="V18" s="168"/>
      <c r="W18" s="59" t="str">
        <f t="shared" ref="W18:W65" si="5">IF(V18&lt;1,"0",IF(V18&lt;5,"2",IF(V18&gt;=5,"6")))</f>
        <v>0</v>
      </c>
      <c r="X18" s="575"/>
      <c r="Y18" s="60">
        <f t="shared" ref="Y18:Y65" si="6">W18/2</f>
        <v>0</v>
      </c>
    </row>
    <row r="19" spans="2:25" ht="18.75" customHeight="1">
      <c r="B19" s="569"/>
      <c r="C19" s="572"/>
      <c r="D19" s="39">
        <v>3</v>
      </c>
      <c r="E19" s="39" t="s">
        <v>9460</v>
      </c>
      <c r="F19" s="165">
        <v>149</v>
      </c>
      <c r="G19" s="181">
        <f t="shared" si="3"/>
        <v>29.8</v>
      </c>
      <c r="H19" s="182">
        <f t="shared" si="0"/>
        <v>82.777777777777771</v>
      </c>
      <c r="I19" s="182">
        <f t="shared" si="1"/>
        <v>2.7592592592592592E-2</v>
      </c>
      <c r="J19" s="39"/>
      <c r="K19" s="153"/>
      <c r="L19" s="166"/>
      <c r="M19" s="167"/>
      <c r="N19" s="52">
        <f t="shared" si="4"/>
        <v>0</v>
      </c>
      <c r="O19" s="55"/>
      <c r="P19" s="54"/>
      <c r="Q19" s="54"/>
      <c r="R19" s="54"/>
      <c r="S19" s="54"/>
      <c r="T19" s="58"/>
      <c r="U19" s="183">
        <f t="shared" si="2"/>
        <v>5.5185185185185184E-2</v>
      </c>
      <c r="V19" s="168"/>
      <c r="W19" s="59" t="str">
        <f t="shared" si="5"/>
        <v>0</v>
      </c>
      <c r="X19" s="575"/>
      <c r="Y19" s="60">
        <f t="shared" si="6"/>
        <v>0</v>
      </c>
    </row>
    <row r="20" spans="2:25" ht="18.75" customHeight="1">
      <c r="B20" s="569"/>
      <c r="C20" s="572"/>
      <c r="D20" s="39">
        <v>4</v>
      </c>
      <c r="E20" s="39" t="s">
        <v>9461</v>
      </c>
      <c r="F20" s="165">
        <v>300</v>
      </c>
      <c r="G20" s="181">
        <f t="shared" si="3"/>
        <v>60</v>
      </c>
      <c r="H20" s="182">
        <f t="shared" si="0"/>
        <v>166.66666666666666</v>
      </c>
      <c r="I20" s="182">
        <f t="shared" si="1"/>
        <v>5.5555555555555552E-2</v>
      </c>
      <c r="J20" s="39"/>
      <c r="K20" s="153"/>
      <c r="L20" s="166"/>
      <c r="M20" s="167"/>
      <c r="N20" s="52">
        <f t="shared" si="4"/>
        <v>0</v>
      </c>
      <c r="O20" s="53"/>
      <c r="P20" s="54"/>
      <c r="Q20" s="54"/>
      <c r="R20" s="54"/>
      <c r="S20" s="54"/>
      <c r="T20" s="58"/>
      <c r="U20" s="183">
        <f t="shared" si="2"/>
        <v>0.1111111111111111</v>
      </c>
      <c r="V20" s="168"/>
      <c r="W20" s="59" t="str">
        <f t="shared" si="5"/>
        <v>0</v>
      </c>
      <c r="X20" s="575"/>
      <c r="Y20" s="60">
        <f t="shared" si="6"/>
        <v>0</v>
      </c>
    </row>
    <row r="21" spans="2:25" ht="18.75" customHeight="1">
      <c r="B21" s="569"/>
      <c r="C21" s="572"/>
      <c r="D21" s="39">
        <v>5</v>
      </c>
      <c r="E21" s="39" t="s">
        <v>9462</v>
      </c>
      <c r="F21" s="165">
        <v>259</v>
      </c>
      <c r="G21" s="181">
        <f t="shared" si="3"/>
        <v>51.8</v>
      </c>
      <c r="H21" s="182">
        <f t="shared" si="0"/>
        <v>143.88888888888889</v>
      </c>
      <c r="I21" s="182">
        <f t="shared" si="1"/>
        <v>4.7962962962962964E-2</v>
      </c>
      <c r="J21" s="39"/>
      <c r="K21" s="153"/>
      <c r="L21" s="166"/>
      <c r="M21" s="167"/>
      <c r="N21" s="52">
        <f t="shared" si="4"/>
        <v>0</v>
      </c>
      <c r="O21" s="53"/>
      <c r="P21" s="54"/>
      <c r="Q21" s="54"/>
      <c r="R21" s="54"/>
      <c r="S21" s="54"/>
      <c r="T21" s="58"/>
      <c r="U21" s="183">
        <f t="shared" si="2"/>
        <v>9.5925925925925928E-2</v>
      </c>
      <c r="V21" s="168"/>
      <c r="W21" s="59" t="str">
        <f t="shared" si="5"/>
        <v>0</v>
      </c>
      <c r="X21" s="575"/>
      <c r="Y21" s="60">
        <f t="shared" si="6"/>
        <v>0</v>
      </c>
    </row>
    <row r="22" spans="2:25" ht="18.75" customHeight="1">
      <c r="B22" s="569"/>
      <c r="C22" s="572"/>
      <c r="D22" s="39">
        <v>6</v>
      </c>
      <c r="E22" s="39" t="s">
        <v>9463</v>
      </c>
      <c r="F22" s="165">
        <v>106</v>
      </c>
      <c r="G22" s="181">
        <f t="shared" si="3"/>
        <v>21.2</v>
      </c>
      <c r="H22" s="182">
        <f t="shared" si="0"/>
        <v>58.888888888888886</v>
      </c>
      <c r="I22" s="182">
        <f t="shared" si="1"/>
        <v>1.9629629629629629E-2</v>
      </c>
      <c r="J22" s="39"/>
      <c r="K22" s="153"/>
      <c r="L22" s="166"/>
      <c r="M22" s="167"/>
      <c r="N22" s="52">
        <f t="shared" si="4"/>
        <v>0</v>
      </c>
      <c r="O22" s="53"/>
      <c r="P22" s="54"/>
      <c r="Q22" s="54"/>
      <c r="R22" s="54"/>
      <c r="S22" s="54"/>
      <c r="T22" s="58"/>
      <c r="U22" s="183">
        <f t="shared" si="2"/>
        <v>3.9259259259259258E-2</v>
      </c>
      <c r="V22" s="168"/>
      <c r="W22" s="59" t="str">
        <f t="shared" si="5"/>
        <v>0</v>
      </c>
      <c r="X22" s="575"/>
      <c r="Y22" s="60">
        <f t="shared" si="6"/>
        <v>0</v>
      </c>
    </row>
    <row r="23" spans="2:25" ht="18.75" customHeight="1">
      <c r="B23" s="569"/>
      <c r="C23" s="572"/>
      <c r="D23" s="39">
        <v>7</v>
      </c>
      <c r="E23" s="39" t="s">
        <v>9464</v>
      </c>
      <c r="F23" s="165">
        <v>275</v>
      </c>
      <c r="G23" s="181">
        <f t="shared" si="3"/>
        <v>55</v>
      </c>
      <c r="H23" s="182">
        <f t="shared" si="0"/>
        <v>152.77777777777777</v>
      </c>
      <c r="I23" s="182">
        <f t="shared" si="1"/>
        <v>5.0925925925925923E-2</v>
      </c>
      <c r="J23" s="39"/>
      <c r="K23" s="153"/>
      <c r="L23" s="166"/>
      <c r="M23" s="167"/>
      <c r="N23" s="52">
        <f t="shared" si="4"/>
        <v>0</v>
      </c>
      <c r="O23" s="53"/>
      <c r="P23" s="54"/>
      <c r="Q23" s="54"/>
      <c r="R23" s="54"/>
      <c r="S23" s="54"/>
      <c r="T23" s="58"/>
      <c r="U23" s="183">
        <f t="shared" si="2"/>
        <v>0.10185185185185185</v>
      </c>
      <c r="V23" s="168"/>
      <c r="W23" s="59" t="str">
        <f t="shared" si="5"/>
        <v>0</v>
      </c>
      <c r="X23" s="575"/>
      <c r="Y23" s="60">
        <f t="shared" si="6"/>
        <v>0</v>
      </c>
    </row>
    <row r="24" spans="2:25" ht="18.75" customHeight="1">
      <c r="B24" s="569"/>
      <c r="C24" s="572"/>
      <c r="D24" s="39">
        <v>8</v>
      </c>
      <c r="E24" s="39" t="s">
        <v>9465</v>
      </c>
      <c r="F24" s="165">
        <v>167</v>
      </c>
      <c r="G24" s="181">
        <f t="shared" si="3"/>
        <v>33.4</v>
      </c>
      <c r="H24" s="182">
        <f t="shared" si="0"/>
        <v>92.777777777777771</v>
      </c>
      <c r="I24" s="182">
        <f t="shared" si="1"/>
        <v>3.0925925925925923E-2</v>
      </c>
      <c r="J24" s="39"/>
      <c r="K24" s="153"/>
      <c r="L24" s="166"/>
      <c r="M24" s="167"/>
      <c r="N24" s="52">
        <f t="shared" si="4"/>
        <v>0</v>
      </c>
      <c r="O24" s="53"/>
      <c r="P24" s="54"/>
      <c r="Q24" s="54"/>
      <c r="R24" s="54"/>
      <c r="S24" s="54"/>
      <c r="T24" s="58"/>
      <c r="U24" s="183">
        <f t="shared" si="2"/>
        <v>6.1851851851851845E-2</v>
      </c>
      <c r="V24" s="168"/>
      <c r="W24" s="59" t="str">
        <f t="shared" si="5"/>
        <v>0</v>
      </c>
      <c r="X24" s="575"/>
      <c r="Y24" s="60">
        <f t="shared" si="6"/>
        <v>0</v>
      </c>
    </row>
    <row r="25" spans="2:25" ht="18.75" customHeight="1">
      <c r="B25" s="569"/>
      <c r="C25" s="572"/>
      <c r="D25" s="39">
        <v>9</v>
      </c>
      <c r="E25" s="39" t="s">
        <v>9466</v>
      </c>
      <c r="F25" s="165">
        <v>294</v>
      </c>
      <c r="G25" s="181">
        <f t="shared" si="3"/>
        <v>58.8</v>
      </c>
      <c r="H25" s="182">
        <f t="shared" si="0"/>
        <v>163.33333333333334</v>
      </c>
      <c r="I25" s="182">
        <f t="shared" si="1"/>
        <v>5.4444444444444448E-2</v>
      </c>
      <c r="J25" s="39"/>
      <c r="K25" s="153"/>
      <c r="L25" s="166"/>
      <c r="M25" s="167"/>
      <c r="N25" s="52">
        <f t="shared" si="4"/>
        <v>0</v>
      </c>
      <c r="O25" s="53"/>
      <c r="P25" s="54"/>
      <c r="Q25" s="54"/>
      <c r="R25" s="54"/>
      <c r="S25" s="54"/>
      <c r="T25" s="58"/>
      <c r="U25" s="183">
        <f t="shared" si="2"/>
        <v>0.1088888888888889</v>
      </c>
      <c r="V25" s="168"/>
      <c r="W25" s="59" t="str">
        <f t="shared" si="5"/>
        <v>0</v>
      </c>
      <c r="X25" s="575"/>
      <c r="Y25" s="60">
        <f t="shared" si="6"/>
        <v>0</v>
      </c>
    </row>
    <row r="26" spans="2:25" ht="18.75" customHeight="1">
      <c r="B26" s="569"/>
      <c r="C26" s="572"/>
      <c r="D26" s="39">
        <v>10</v>
      </c>
      <c r="E26" s="39" t="s">
        <v>9467</v>
      </c>
      <c r="F26" s="165">
        <v>150</v>
      </c>
      <c r="G26" s="181">
        <f t="shared" si="3"/>
        <v>30</v>
      </c>
      <c r="H26" s="182">
        <f t="shared" si="0"/>
        <v>83.333333333333329</v>
      </c>
      <c r="I26" s="182">
        <f t="shared" si="1"/>
        <v>2.7777777777777776E-2</v>
      </c>
      <c r="J26" s="39"/>
      <c r="K26" s="153"/>
      <c r="L26" s="166"/>
      <c r="M26" s="167"/>
      <c r="N26" s="52">
        <f t="shared" si="4"/>
        <v>0</v>
      </c>
      <c r="O26" s="53"/>
      <c r="P26" s="54"/>
      <c r="Q26" s="54"/>
      <c r="R26" s="54"/>
      <c r="S26" s="54"/>
      <c r="T26" s="58"/>
      <c r="U26" s="183">
        <f t="shared" si="2"/>
        <v>5.5555555555555552E-2</v>
      </c>
      <c r="V26" s="168"/>
      <c r="W26" s="59" t="str">
        <f t="shared" si="5"/>
        <v>0</v>
      </c>
      <c r="X26" s="575"/>
      <c r="Y26" s="60">
        <f t="shared" si="6"/>
        <v>0</v>
      </c>
    </row>
    <row r="27" spans="2:25" ht="18.75" customHeight="1">
      <c r="B27" s="569"/>
      <c r="C27" s="572"/>
      <c r="D27" s="39">
        <v>11</v>
      </c>
      <c r="E27" s="39" t="s">
        <v>9468</v>
      </c>
      <c r="F27" s="165">
        <v>225</v>
      </c>
      <c r="G27" s="181">
        <f t="shared" si="3"/>
        <v>45</v>
      </c>
      <c r="H27" s="182">
        <f t="shared" si="0"/>
        <v>125</v>
      </c>
      <c r="I27" s="182">
        <f t="shared" si="1"/>
        <v>4.1666666666666664E-2</v>
      </c>
      <c r="J27" s="39"/>
      <c r="K27" s="153"/>
      <c r="L27" s="166"/>
      <c r="M27" s="167"/>
      <c r="N27" s="52">
        <f t="shared" si="4"/>
        <v>0</v>
      </c>
      <c r="O27" s="53"/>
      <c r="P27" s="54"/>
      <c r="Q27" s="54"/>
      <c r="R27" s="54"/>
      <c r="S27" s="54"/>
      <c r="T27" s="58"/>
      <c r="U27" s="183">
        <f t="shared" si="2"/>
        <v>8.3333333333333329E-2</v>
      </c>
      <c r="V27" s="168"/>
      <c r="W27" s="59" t="str">
        <f t="shared" si="5"/>
        <v>0</v>
      </c>
      <c r="X27" s="575"/>
      <c r="Y27" s="60">
        <f t="shared" si="6"/>
        <v>0</v>
      </c>
    </row>
    <row r="28" spans="2:25" ht="18.75" customHeight="1">
      <c r="B28" s="569"/>
      <c r="C28" s="572"/>
      <c r="D28" s="39">
        <v>12</v>
      </c>
      <c r="E28" s="39" t="s">
        <v>9469</v>
      </c>
      <c r="F28" s="165">
        <v>305</v>
      </c>
      <c r="G28" s="181">
        <f t="shared" si="3"/>
        <v>61</v>
      </c>
      <c r="H28" s="182">
        <f t="shared" si="0"/>
        <v>169.44444444444443</v>
      </c>
      <c r="I28" s="182">
        <f t="shared" si="1"/>
        <v>5.6481481481481473E-2</v>
      </c>
      <c r="J28" s="39"/>
      <c r="K28" s="153"/>
      <c r="L28" s="166"/>
      <c r="M28" s="167"/>
      <c r="N28" s="52">
        <f t="shared" si="4"/>
        <v>0</v>
      </c>
      <c r="O28" s="53"/>
      <c r="P28" s="54"/>
      <c r="Q28" s="54"/>
      <c r="R28" s="54"/>
      <c r="S28" s="54"/>
      <c r="T28" s="58"/>
      <c r="U28" s="183">
        <f t="shared" si="2"/>
        <v>0.11296296296296295</v>
      </c>
      <c r="V28" s="168"/>
      <c r="W28" s="59" t="str">
        <f t="shared" si="5"/>
        <v>0</v>
      </c>
      <c r="X28" s="575"/>
      <c r="Y28" s="60">
        <f t="shared" si="6"/>
        <v>0</v>
      </c>
    </row>
    <row r="29" spans="2:25" ht="18.75" customHeight="1">
      <c r="B29" s="569"/>
      <c r="C29" s="572"/>
      <c r="D29" s="39">
        <v>13</v>
      </c>
      <c r="E29" s="39" t="s">
        <v>9470</v>
      </c>
      <c r="F29" s="165">
        <v>142</v>
      </c>
      <c r="G29" s="181">
        <f t="shared" si="3"/>
        <v>28.4</v>
      </c>
      <c r="H29" s="182">
        <f t="shared" si="0"/>
        <v>78.888888888888886</v>
      </c>
      <c r="I29" s="182">
        <f t="shared" si="1"/>
        <v>2.6296296296296297E-2</v>
      </c>
      <c r="J29" s="39"/>
      <c r="K29" s="153"/>
      <c r="L29" s="166"/>
      <c r="M29" s="167"/>
      <c r="N29" s="52">
        <f t="shared" si="4"/>
        <v>0</v>
      </c>
      <c r="O29" s="53"/>
      <c r="P29" s="54"/>
      <c r="Q29" s="54"/>
      <c r="R29" s="54"/>
      <c r="S29" s="54"/>
      <c r="T29" s="58"/>
      <c r="U29" s="183">
        <f t="shared" si="2"/>
        <v>5.2592592592592594E-2</v>
      </c>
      <c r="V29" s="168"/>
      <c r="W29" s="59" t="str">
        <f t="shared" si="5"/>
        <v>0</v>
      </c>
      <c r="X29" s="575"/>
      <c r="Y29" s="60">
        <f t="shared" si="6"/>
        <v>0</v>
      </c>
    </row>
    <row r="30" spans="2:25" ht="18.75" customHeight="1">
      <c r="B30" s="569"/>
      <c r="C30" s="572"/>
      <c r="D30" s="39">
        <v>14</v>
      </c>
      <c r="E30" s="39" t="s">
        <v>9471</v>
      </c>
      <c r="F30" s="165">
        <v>305</v>
      </c>
      <c r="G30" s="181">
        <f t="shared" si="3"/>
        <v>61</v>
      </c>
      <c r="H30" s="182">
        <f t="shared" si="0"/>
        <v>169.44444444444443</v>
      </c>
      <c r="I30" s="182">
        <f t="shared" si="1"/>
        <v>5.6481481481481473E-2</v>
      </c>
      <c r="J30" s="39"/>
      <c r="K30" s="153"/>
      <c r="L30" s="166"/>
      <c r="M30" s="167"/>
      <c r="N30" s="52">
        <f t="shared" si="4"/>
        <v>0</v>
      </c>
      <c r="O30" s="53"/>
      <c r="P30" s="54"/>
      <c r="Q30" s="54"/>
      <c r="R30" s="54"/>
      <c r="S30" s="54"/>
      <c r="T30" s="58"/>
      <c r="U30" s="183">
        <f t="shared" si="2"/>
        <v>0.11296296296296295</v>
      </c>
      <c r="V30" s="168"/>
      <c r="W30" s="59" t="str">
        <f t="shared" si="5"/>
        <v>0</v>
      </c>
      <c r="X30" s="575"/>
      <c r="Y30" s="60">
        <f t="shared" si="6"/>
        <v>0</v>
      </c>
    </row>
    <row r="31" spans="2:25" ht="18.75" customHeight="1">
      <c r="B31" s="569"/>
      <c r="C31" s="572"/>
      <c r="D31" s="39">
        <v>15</v>
      </c>
      <c r="E31" s="39" t="s">
        <v>9472</v>
      </c>
      <c r="F31" s="165">
        <v>119</v>
      </c>
      <c r="G31" s="181">
        <f t="shared" si="3"/>
        <v>23.8</v>
      </c>
      <c r="H31" s="182">
        <f t="shared" si="0"/>
        <v>66.111111111111114</v>
      </c>
      <c r="I31" s="182">
        <f t="shared" si="1"/>
        <v>2.2037037037037039E-2</v>
      </c>
      <c r="J31" s="39"/>
      <c r="K31" s="153"/>
      <c r="L31" s="166"/>
      <c r="M31" s="167"/>
      <c r="N31" s="52">
        <f t="shared" si="4"/>
        <v>0</v>
      </c>
      <c r="O31" s="53"/>
      <c r="P31" s="54"/>
      <c r="Q31" s="54"/>
      <c r="R31" s="54"/>
      <c r="S31" s="54"/>
      <c r="T31" s="58"/>
      <c r="U31" s="183">
        <f t="shared" si="2"/>
        <v>4.4074074074074078E-2</v>
      </c>
      <c r="V31" s="168"/>
      <c r="W31" s="59" t="str">
        <f t="shared" si="5"/>
        <v>0</v>
      </c>
      <c r="X31" s="575"/>
      <c r="Y31" s="60">
        <f t="shared" si="6"/>
        <v>0</v>
      </c>
    </row>
    <row r="32" spans="2:25" ht="18.75" customHeight="1">
      <c r="B32" s="569"/>
      <c r="C32" s="572"/>
      <c r="D32" s="39">
        <v>16</v>
      </c>
      <c r="E32" s="39" t="s">
        <v>9437</v>
      </c>
      <c r="F32" s="165">
        <v>155</v>
      </c>
      <c r="G32" s="181">
        <f t="shared" si="3"/>
        <v>31</v>
      </c>
      <c r="H32" s="182">
        <f t="shared" si="0"/>
        <v>86.111111111111114</v>
      </c>
      <c r="I32" s="182">
        <f t="shared" si="1"/>
        <v>2.8703703703703703E-2</v>
      </c>
      <c r="J32" s="39"/>
      <c r="K32" s="153"/>
      <c r="L32" s="166"/>
      <c r="M32" s="167"/>
      <c r="N32" s="52">
        <f t="shared" si="4"/>
        <v>0</v>
      </c>
      <c r="O32" s="53"/>
      <c r="P32" s="54"/>
      <c r="Q32" s="54"/>
      <c r="R32" s="54"/>
      <c r="S32" s="54"/>
      <c r="T32" s="58"/>
      <c r="U32" s="183">
        <f t="shared" si="2"/>
        <v>5.7407407407407407E-2</v>
      </c>
      <c r="V32" s="168"/>
      <c r="W32" s="59" t="str">
        <f t="shared" si="5"/>
        <v>0</v>
      </c>
      <c r="X32" s="575"/>
      <c r="Y32" s="60">
        <f t="shared" si="6"/>
        <v>0</v>
      </c>
    </row>
    <row r="33" spans="2:25" ht="18.75" customHeight="1">
      <c r="B33" s="569"/>
      <c r="C33" s="572"/>
      <c r="D33" s="39">
        <v>17</v>
      </c>
      <c r="E33" s="39" t="s">
        <v>9473</v>
      </c>
      <c r="F33" s="165">
        <v>117</v>
      </c>
      <c r="G33" s="181">
        <f t="shared" si="3"/>
        <v>23.4</v>
      </c>
      <c r="H33" s="182">
        <f t="shared" si="0"/>
        <v>65</v>
      </c>
      <c r="I33" s="182">
        <f t="shared" si="1"/>
        <v>2.1666666666666667E-2</v>
      </c>
      <c r="J33" s="39"/>
      <c r="K33" s="153"/>
      <c r="L33" s="166"/>
      <c r="M33" s="167"/>
      <c r="N33" s="52">
        <f t="shared" si="4"/>
        <v>0</v>
      </c>
      <c r="O33" s="53"/>
      <c r="P33" s="54"/>
      <c r="Q33" s="54"/>
      <c r="R33" s="54"/>
      <c r="S33" s="54"/>
      <c r="T33" s="58"/>
      <c r="U33" s="183">
        <f t="shared" si="2"/>
        <v>4.3333333333333335E-2</v>
      </c>
      <c r="V33" s="168"/>
      <c r="W33" s="59" t="str">
        <f t="shared" si="5"/>
        <v>0</v>
      </c>
      <c r="X33" s="575"/>
      <c r="Y33" s="60">
        <f t="shared" si="6"/>
        <v>0</v>
      </c>
    </row>
    <row r="34" spans="2:25" ht="18.75" customHeight="1">
      <c r="B34" s="569"/>
      <c r="C34" s="572"/>
      <c r="D34" s="39">
        <v>18</v>
      </c>
      <c r="E34" s="39" t="s">
        <v>9474</v>
      </c>
      <c r="F34" s="165">
        <v>265</v>
      </c>
      <c r="G34" s="181">
        <f t="shared" si="3"/>
        <v>53</v>
      </c>
      <c r="H34" s="182">
        <f t="shared" si="0"/>
        <v>147.22222222222223</v>
      </c>
      <c r="I34" s="182">
        <f t="shared" si="1"/>
        <v>4.9074074074074076E-2</v>
      </c>
      <c r="J34" s="39"/>
      <c r="K34" s="153"/>
      <c r="L34" s="166"/>
      <c r="M34" s="167"/>
      <c r="N34" s="52">
        <f t="shared" si="4"/>
        <v>0</v>
      </c>
      <c r="O34" s="53"/>
      <c r="P34" s="54"/>
      <c r="Q34" s="54"/>
      <c r="R34" s="54"/>
      <c r="S34" s="54"/>
      <c r="T34" s="58"/>
      <c r="U34" s="183">
        <f t="shared" si="2"/>
        <v>9.8148148148148151E-2</v>
      </c>
      <c r="V34" s="168"/>
      <c r="W34" s="59" t="str">
        <f t="shared" si="5"/>
        <v>0</v>
      </c>
      <c r="X34" s="575"/>
      <c r="Y34" s="60">
        <f t="shared" si="6"/>
        <v>0</v>
      </c>
    </row>
    <row r="35" spans="2:25" ht="18.75" customHeight="1">
      <c r="B35" s="569"/>
      <c r="C35" s="572"/>
      <c r="D35" s="39">
        <v>19</v>
      </c>
      <c r="E35" s="39" t="s">
        <v>9475</v>
      </c>
      <c r="F35" s="165">
        <v>256</v>
      </c>
      <c r="G35" s="181">
        <f t="shared" si="3"/>
        <v>51.2</v>
      </c>
      <c r="H35" s="182">
        <f t="shared" si="0"/>
        <v>142.22222222222223</v>
      </c>
      <c r="I35" s="182">
        <f t="shared" si="1"/>
        <v>4.7407407407407412E-2</v>
      </c>
      <c r="J35" s="39"/>
      <c r="K35" s="153"/>
      <c r="L35" s="166"/>
      <c r="M35" s="167"/>
      <c r="N35" s="52">
        <f t="shared" si="4"/>
        <v>0</v>
      </c>
      <c r="O35" s="53"/>
      <c r="P35" s="54"/>
      <c r="Q35" s="54"/>
      <c r="R35" s="54"/>
      <c r="S35" s="54"/>
      <c r="T35" s="58"/>
      <c r="U35" s="183">
        <f t="shared" si="2"/>
        <v>9.4814814814814824E-2</v>
      </c>
      <c r="V35" s="168"/>
      <c r="W35" s="59" t="str">
        <f t="shared" si="5"/>
        <v>0</v>
      </c>
      <c r="X35" s="575"/>
      <c r="Y35" s="60">
        <f t="shared" si="6"/>
        <v>0</v>
      </c>
    </row>
    <row r="36" spans="2:25" ht="18.75" customHeight="1">
      <c r="B36" s="569"/>
      <c r="C36" s="572"/>
      <c r="D36" s="39">
        <v>20</v>
      </c>
      <c r="E36" s="39" t="s">
        <v>9476</v>
      </c>
      <c r="F36" s="165">
        <v>165</v>
      </c>
      <c r="G36" s="181">
        <f t="shared" si="3"/>
        <v>33</v>
      </c>
      <c r="H36" s="182">
        <f t="shared" si="0"/>
        <v>91.666666666666671</v>
      </c>
      <c r="I36" s="182">
        <f t="shared" si="1"/>
        <v>3.0555555555555558E-2</v>
      </c>
      <c r="J36" s="39"/>
      <c r="K36" s="153"/>
      <c r="L36" s="166"/>
      <c r="M36" s="167"/>
      <c r="N36" s="52">
        <f t="shared" si="4"/>
        <v>0</v>
      </c>
      <c r="O36" s="53"/>
      <c r="P36" s="54"/>
      <c r="Q36" s="54"/>
      <c r="R36" s="54"/>
      <c r="S36" s="54"/>
      <c r="T36" s="58"/>
      <c r="U36" s="183">
        <f t="shared" si="2"/>
        <v>6.1111111111111116E-2</v>
      </c>
      <c r="V36" s="168"/>
      <c r="W36" s="59" t="str">
        <f t="shared" si="5"/>
        <v>0</v>
      </c>
      <c r="X36" s="575"/>
      <c r="Y36" s="60">
        <f t="shared" si="6"/>
        <v>0</v>
      </c>
    </row>
    <row r="37" spans="2:25" ht="18.75" customHeight="1">
      <c r="B37" s="569"/>
      <c r="C37" s="572"/>
      <c r="D37" s="39">
        <v>21</v>
      </c>
      <c r="E37" s="39" t="s">
        <v>9477</v>
      </c>
      <c r="F37" s="165">
        <v>248</v>
      </c>
      <c r="G37" s="181">
        <f t="shared" si="3"/>
        <v>49.6</v>
      </c>
      <c r="H37" s="182">
        <f t="shared" si="0"/>
        <v>137.77777777777777</v>
      </c>
      <c r="I37" s="182">
        <f t="shared" si="1"/>
        <v>4.5925925925925926E-2</v>
      </c>
      <c r="J37" s="39"/>
      <c r="K37" s="153"/>
      <c r="L37" s="166"/>
      <c r="M37" s="167"/>
      <c r="N37" s="52">
        <f t="shared" si="4"/>
        <v>0</v>
      </c>
      <c r="O37" s="53"/>
      <c r="P37" s="54"/>
      <c r="Q37" s="54"/>
      <c r="R37" s="54"/>
      <c r="S37" s="54"/>
      <c r="T37" s="58"/>
      <c r="U37" s="183">
        <f t="shared" si="2"/>
        <v>9.1851851851851851E-2</v>
      </c>
      <c r="V37" s="168"/>
      <c r="W37" s="59" t="str">
        <f t="shared" si="5"/>
        <v>0</v>
      </c>
      <c r="X37" s="575"/>
      <c r="Y37" s="60">
        <f t="shared" si="6"/>
        <v>0</v>
      </c>
    </row>
    <row r="38" spans="2:25" ht="18.75" customHeight="1">
      <c r="B38" s="569"/>
      <c r="C38" s="572"/>
      <c r="D38" s="39">
        <v>22</v>
      </c>
      <c r="E38" s="39" t="s">
        <v>9478</v>
      </c>
      <c r="F38" s="165">
        <v>183</v>
      </c>
      <c r="G38" s="181">
        <f t="shared" si="3"/>
        <v>36.6</v>
      </c>
      <c r="H38" s="182">
        <f t="shared" si="0"/>
        <v>101.66666666666666</v>
      </c>
      <c r="I38" s="182">
        <f t="shared" si="1"/>
        <v>3.3888888888888885E-2</v>
      </c>
      <c r="J38" s="39"/>
      <c r="K38" s="153"/>
      <c r="L38" s="166"/>
      <c r="M38" s="167"/>
      <c r="N38" s="52">
        <f t="shared" si="4"/>
        <v>0</v>
      </c>
      <c r="O38" s="53"/>
      <c r="P38" s="54"/>
      <c r="Q38" s="54"/>
      <c r="R38" s="54"/>
      <c r="S38" s="54"/>
      <c r="T38" s="58"/>
      <c r="U38" s="183">
        <f t="shared" si="2"/>
        <v>6.777777777777777E-2</v>
      </c>
      <c r="V38" s="168"/>
      <c r="W38" s="59" t="str">
        <f t="shared" si="5"/>
        <v>0</v>
      </c>
      <c r="X38" s="575"/>
      <c r="Y38" s="60">
        <f t="shared" si="6"/>
        <v>0</v>
      </c>
    </row>
    <row r="39" spans="2:25" ht="18.75" customHeight="1">
      <c r="B39" s="569"/>
      <c r="C39" s="572"/>
      <c r="D39" s="39">
        <v>23</v>
      </c>
      <c r="E39" s="39" t="s">
        <v>9479</v>
      </c>
      <c r="F39" s="165">
        <v>140</v>
      </c>
      <c r="G39" s="181">
        <f t="shared" si="3"/>
        <v>28</v>
      </c>
      <c r="H39" s="182">
        <f t="shared" si="0"/>
        <v>77.777777777777771</v>
      </c>
      <c r="I39" s="182">
        <f t="shared" si="1"/>
        <v>2.5925925925925925E-2</v>
      </c>
      <c r="J39" s="39"/>
      <c r="K39" s="153"/>
      <c r="L39" s="166"/>
      <c r="M39" s="167"/>
      <c r="N39" s="52">
        <f t="shared" si="4"/>
        <v>0</v>
      </c>
      <c r="O39" s="53"/>
      <c r="P39" s="54"/>
      <c r="Q39" s="54"/>
      <c r="R39" s="54"/>
      <c r="S39" s="54"/>
      <c r="T39" s="58"/>
      <c r="U39" s="183">
        <f t="shared" si="2"/>
        <v>5.185185185185185E-2</v>
      </c>
      <c r="V39" s="168"/>
      <c r="W39" s="59" t="str">
        <f t="shared" si="5"/>
        <v>0</v>
      </c>
      <c r="X39" s="575"/>
      <c r="Y39" s="60">
        <f t="shared" si="6"/>
        <v>0</v>
      </c>
    </row>
    <row r="40" spans="2:25" ht="18.75" customHeight="1">
      <c r="B40" s="569"/>
      <c r="C40" s="572"/>
      <c r="D40" s="39">
        <v>24</v>
      </c>
      <c r="E40" s="39" t="s">
        <v>9480</v>
      </c>
      <c r="F40" s="165">
        <v>211</v>
      </c>
      <c r="G40" s="181">
        <f t="shared" si="3"/>
        <v>42.2</v>
      </c>
      <c r="H40" s="182">
        <f t="shared" si="0"/>
        <v>117.22222222222221</v>
      </c>
      <c r="I40" s="182">
        <f t="shared" si="1"/>
        <v>3.9074074074074074E-2</v>
      </c>
      <c r="J40" s="39"/>
      <c r="K40" s="153"/>
      <c r="L40" s="166"/>
      <c r="M40" s="167"/>
      <c r="N40" s="52">
        <f t="shared" si="4"/>
        <v>0</v>
      </c>
      <c r="O40" s="53"/>
      <c r="P40" s="54"/>
      <c r="Q40" s="54"/>
      <c r="R40" s="54"/>
      <c r="S40" s="54"/>
      <c r="T40" s="58"/>
      <c r="U40" s="183">
        <f t="shared" si="2"/>
        <v>7.8148148148148147E-2</v>
      </c>
      <c r="V40" s="168"/>
      <c r="W40" s="59" t="str">
        <f t="shared" si="5"/>
        <v>0</v>
      </c>
      <c r="X40" s="575"/>
      <c r="Y40" s="60">
        <f t="shared" si="6"/>
        <v>0</v>
      </c>
    </row>
    <row r="41" spans="2:25" ht="18.75" customHeight="1">
      <c r="B41" s="569"/>
      <c r="C41" s="572"/>
      <c r="D41" s="39"/>
      <c r="E41" s="39"/>
      <c r="F41" s="165"/>
      <c r="G41" s="181">
        <f t="shared" si="3"/>
        <v>0</v>
      </c>
      <c r="H41" s="182">
        <f t="shared" si="0"/>
        <v>0</v>
      </c>
      <c r="I41" s="182">
        <f t="shared" si="1"/>
        <v>0</v>
      </c>
      <c r="J41" s="39"/>
      <c r="K41" s="153"/>
      <c r="L41" s="166"/>
      <c r="M41" s="167"/>
      <c r="N41" s="52">
        <f t="shared" si="4"/>
        <v>0</v>
      </c>
      <c r="O41" s="53"/>
      <c r="P41" s="54"/>
      <c r="Q41" s="54"/>
      <c r="R41" s="54"/>
      <c r="S41" s="54"/>
      <c r="T41" s="58"/>
      <c r="U41" s="183">
        <f t="shared" si="2"/>
        <v>0</v>
      </c>
      <c r="V41" s="168"/>
      <c r="W41" s="59" t="str">
        <f t="shared" si="5"/>
        <v>0</v>
      </c>
      <c r="X41" s="575"/>
      <c r="Y41" s="60">
        <f t="shared" si="6"/>
        <v>0</v>
      </c>
    </row>
    <row r="42" spans="2:25" ht="18.75" customHeight="1">
      <c r="B42" s="569"/>
      <c r="C42" s="572"/>
      <c r="D42" s="39"/>
      <c r="E42" s="39"/>
      <c r="F42" s="165"/>
      <c r="G42" s="181">
        <f t="shared" si="3"/>
        <v>0</v>
      </c>
      <c r="H42" s="182">
        <f t="shared" si="0"/>
        <v>0</v>
      </c>
      <c r="I42" s="182">
        <f t="shared" si="1"/>
        <v>0</v>
      </c>
      <c r="J42" s="39"/>
      <c r="K42" s="153"/>
      <c r="L42" s="166"/>
      <c r="M42" s="167"/>
      <c r="N42" s="52">
        <f t="shared" si="4"/>
        <v>0</v>
      </c>
      <c r="O42" s="53"/>
      <c r="P42" s="54"/>
      <c r="Q42" s="54"/>
      <c r="R42" s="54"/>
      <c r="S42" s="54"/>
      <c r="T42" s="58"/>
      <c r="U42" s="183">
        <f t="shared" si="2"/>
        <v>0</v>
      </c>
      <c r="V42" s="168"/>
      <c r="W42" s="59" t="str">
        <f t="shared" si="5"/>
        <v>0</v>
      </c>
      <c r="X42" s="575"/>
      <c r="Y42" s="60">
        <f t="shared" si="6"/>
        <v>0</v>
      </c>
    </row>
    <row r="43" spans="2:25" ht="18.75" customHeight="1">
      <c r="B43" s="569"/>
      <c r="C43" s="572"/>
      <c r="D43" s="39">
        <v>1</v>
      </c>
      <c r="E43" s="39" t="s">
        <v>9481</v>
      </c>
      <c r="F43" s="165">
        <v>207</v>
      </c>
      <c r="G43" s="181">
        <f t="shared" si="3"/>
        <v>41.4</v>
      </c>
      <c r="H43" s="182">
        <f t="shared" si="0"/>
        <v>115</v>
      </c>
      <c r="I43" s="182">
        <f t="shared" si="1"/>
        <v>3.833333333333333E-2</v>
      </c>
      <c r="J43" s="39"/>
      <c r="K43" s="153"/>
      <c r="L43" s="166"/>
      <c r="M43" s="167"/>
      <c r="N43" s="52">
        <f t="shared" si="4"/>
        <v>0</v>
      </c>
      <c r="O43" s="53"/>
      <c r="P43" s="54"/>
      <c r="Q43" s="54"/>
      <c r="R43" s="54"/>
      <c r="S43" s="54"/>
      <c r="T43" s="58"/>
      <c r="U43" s="183">
        <f t="shared" si="2"/>
        <v>7.6666666666666661E-2</v>
      </c>
      <c r="V43" s="168"/>
      <c r="W43" s="59" t="str">
        <f t="shared" si="5"/>
        <v>0</v>
      </c>
      <c r="X43" s="575"/>
      <c r="Y43" s="60">
        <f t="shared" si="6"/>
        <v>0</v>
      </c>
    </row>
    <row r="44" spans="2:25" ht="18.75" customHeight="1">
      <c r="B44" s="569"/>
      <c r="C44" s="572"/>
      <c r="D44" s="39">
        <v>2</v>
      </c>
      <c r="E44" s="39" t="s">
        <v>9482</v>
      </c>
      <c r="F44" s="165">
        <v>288</v>
      </c>
      <c r="G44" s="181">
        <f t="shared" si="3"/>
        <v>57.6</v>
      </c>
      <c r="H44" s="182">
        <f t="shared" si="0"/>
        <v>160</v>
      </c>
      <c r="I44" s="182">
        <f t="shared" si="1"/>
        <v>5.3333333333333337E-2</v>
      </c>
      <c r="J44" s="39"/>
      <c r="K44" s="153"/>
      <c r="L44" s="166"/>
      <c r="M44" s="167"/>
      <c r="N44" s="52">
        <f t="shared" si="4"/>
        <v>0</v>
      </c>
      <c r="O44" s="53"/>
      <c r="P44" s="54"/>
      <c r="Q44" s="54"/>
      <c r="R44" s="54"/>
      <c r="S44" s="54"/>
      <c r="T44" s="58"/>
      <c r="U44" s="183">
        <f t="shared" si="2"/>
        <v>0.10666666666666667</v>
      </c>
      <c r="V44" s="168"/>
      <c r="W44" s="59" t="str">
        <f t="shared" si="5"/>
        <v>0</v>
      </c>
      <c r="X44" s="575"/>
      <c r="Y44" s="60">
        <f t="shared" si="6"/>
        <v>0</v>
      </c>
    </row>
    <row r="45" spans="2:25" ht="18.75" customHeight="1">
      <c r="B45" s="569"/>
      <c r="C45" s="572"/>
      <c r="D45" s="39">
        <v>3</v>
      </c>
      <c r="E45" s="39" t="s">
        <v>9483</v>
      </c>
      <c r="F45" s="165">
        <v>195</v>
      </c>
      <c r="G45" s="181">
        <f t="shared" si="3"/>
        <v>39</v>
      </c>
      <c r="H45" s="182">
        <f t="shared" si="0"/>
        <v>108.33333333333333</v>
      </c>
      <c r="I45" s="182">
        <f t="shared" si="1"/>
        <v>3.6111111111111108E-2</v>
      </c>
      <c r="J45" s="39"/>
      <c r="K45" s="153"/>
      <c r="L45" s="166"/>
      <c r="M45" s="167"/>
      <c r="N45" s="52">
        <f t="shared" si="4"/>
        <v>0</v>
      </c>
      <c r="O45" s="53"/>
      <c r="P45" s="54"/>
      <c r="Q45" s="54"/>
      <c r="R45" s="54"/>
      <c r="S45" s="54"/>
      <c r="T45" s="58"/>
      <c r="U45" s="183">
        <f t="shared" si="2"/>
        <v>7.2222222222222215E-2</v>
      </c>
      <c r="V45" s="168"/>
      <c r="W45" s="59" t="str">
        <f t="shared" si="5"/>
        <v>0</v>
      </c>
      <c r="X45" s="575"/>
      <c r="Y45" s="60">
        <f t="shared" si="6"/>
        <v>0</v>
      </c>
    </row>
    <row r="46" spans="2:25" ht="18.75" customHeight="1">
      <c r="B46" s="569"/>
      <c r="C46" s="572"/>
      <c r="D46" s="39">
        <v>4</v>
      </c>
      <c r="E46" s="40" t="s">
        <v>9484</v>
      </c>
      <c r="F46" s="165">
        <v>170</v>
      </c>
      <c r="G46" s="181">
        <f t="shared" si="3"/>
        <v>34</v>
      </c>
      <c r="H46" s="182">
        <f t="shared" si="0"/>
        <v>94.444444444444443</v>
      </c>
      <c r="I46" s="182">
        <f t="shared" si="1"/>
        <v>3.1481481481481478E-2</v>
      </c>
      <c r="J46" s="40"/>
      <c r="K46" s="153"/>
      <c r="L46" s="166"/>
      <c r="M46" s="167"/>
      <c r="N46" s="52">
        <f t="shared" si="4"/>
        <v>0</v>
      </c>
      <c r="O46" s="53"/>
      <c r="P46" s="54"/>
      <c r="Q46" s="54"/>
      <c r="R46" s="54"/>
      <c r="S46" s="54"/>
      <c r="T46" s="58"/>
      <c r="U46" s="183">
        <f t="shared" si="2"/>
        <v>6.2962962962962957E-2</v>
      </c>
      <c r="V46" s="168"/>
      <c r="W46" s="59" t="str">
        <f t="shared" si="5"/>
        <v>0</v>
      </c>
      <c r="X46" s="575"/>
      <c r="Y46" s="60">
        <f t="shared" si="6"/>
        <v>0</v>
      </c>
    </row>
    <row r="47" spans="2:25" ht="18.75" customHeight="1">
      <c r="B47" s="569"/>
      <c r="C47" s="572"/>
      <c r="D47" s="39">
        <v>5</v>
      </c>
      <c r="E47" s="39" t="s">
        <v>9485</v>
      </c>
      <c r="F47" s="165">
        <v>341</v>
      </c>
      <c r="G47" s="181">
        <f t="shared" si="3"/>
        <v>68.2</v>
      </c>
      <c r="H47" s="182">
        <f t="shared" si="0"/>
        <v>189.44444444444443</v>
      </c>
      <c r="I47" s="182">
        <f t="shared" si="1"/>
        <v>6.3148148148148148E-2</v>
      </c>
      <c r="J47" s="39"/>
      <c r="K47" s="153"/>
      <c r="L47" s="166"/>
      <c r="M47" s="167"/>
      <c r="N47" s="52">
        <f t="shared" si="4"/>
        <v>0</v>
      </c>
      <c r="O47" s="53"/>
      <c r="P47" s="54"/>
      <c r="Q47" s="54"/>
      <c r="R47" s="54"/>
      <c r="S47" s="54"/>
      <c r="T47" s="58"/>
      <c r="U47" s="183">
        <f t="shared" si="2"/>
        <v>0.1262962962962963</v>
      </c>
      <c r="V47" s="168"/>
      <c r="W47" s="59" t="str">
        <f t="shared" si="5"/>
        <v>0</v>
      </c>
      <c r="X47" s="575"/>
      <c r="Y47" s="60">
        <f t="shared" si="6"/>
        <v>0</v>
      </c>
    </row>
    <row r="48" spans="2:25" ht="18.75" customHeight="1">
      <c r="B48" s="569"/>
      <c r="C48" s="572"/>
      <c r="D48" s="39">
        <v>6</v>
      </c>
      <c r="E48" s="39" t="s">
        <v>9486</v>
      </c>
      <c r="F48" s="165">
        <v>188</v>
      </c>
      <c r="G48" s="181">
        <f t="shared" si="3"/>
        <v>37.6</v>
      </c>
      <c r="H48" s="182">
        <f t="shared" si="0"/>
        <v>104.44444444444444</v>
      </c>
      <c r="I48" s="182">
        <f t="shared" si="1"/>
        <v>3.4814814814814812E-2</v>
      </c>
      <c r="J48" s="39"/>
      <c r="K48" s="153"/>
      <c r="L48" s="166"/>
      <c r="M48" s="167"/>
      <c r="N48" s="52">
        <f t="shared" si="4"/>
        <v>0</v>
      </c>
      <c r="O48" s="53"/>
      <c r="P48" s="54"/>
      <c r="Q48" s="54"/>
      <c r="R48" s="54"/>
      <c r="S48" s="54"/>
      <c r="T48" s="58"/>
      <c r="U48" s="183">
        <f t="shared" si="2"/>
        <v>6.9629629629629625E-2</v>
      </c>
      <c r="V48" s="168"/>
      <c r="W48" s="59" t="str">
        <f t="shared" si="5"/>
        <v>0</v>
      </c>
      <c r="X48" s="575"/>
      <c r="Y48" s="60">
        <f t="shared" si="6"/>
        <v>0</v>
      </c>
    </row>
    <row r="49" spans="2:25" ht="18.75" customHeight="1">
      <c r="B49" s="569"/>
      <c r="C49" s="572"/>
      <c r="D49" s="39">
        <v>7</v>
      </c>
      <c r="E49" s="39" t="s">
        <v>9487</v>
      </c>
      <c r="F49" s="165">
        <v>305</v>
      </c>
      <c r="G49" s="181">
        <f t="shared" si="3"/>
        <v>61</v>
      </c>
      <c r="H49" s="182">
        <f t="shared" si="0"/>
        <v>169.44444444444443</v>
      </c>
      <c r="I49" s="182">
        <f t="shared" si="1"/>
        <v>5.6481481481481473E-2</v>
      </c>
      <c r="J49" s="39"/>
      <c r="K49" s="153"/>
      <c r="L49" s="166"/>
      <c r="M49" s="167"/>
      <c r="N49" s="52">
        <f t="shared" si="4"/>
        <v>0</v>
      </c>
      <c r="O49" s="53"/>
      <c r="P49" s="54"/>
      <c r="Q49" s="54"/>
      <c r="R49" s="54"/>
      <c r="S49" s="54"/>
      <c r="T49" s="58"/>
      <c r="U49" s="183">
        <f t="shared" si="2"/>
        <v>0.11296296296296295</v>
      </c>
      <c r="V49" s="168"/>
      <c r="W49" s="59" t="str">
        <f t="shared" si="5"/>
        <v>0</v>
      </c>
      <c r="X49" s="575"/>
      <c r="Y49" s="60">
        <f t="shared" si="6"/>
        <v>0</v>
      </c>
    </row>
    <row r="50" spans="2:25" ht="18.75" customHeight="1">
      <c r="B50" s="569"/>
      <c r="C50" s="572"/>
      <c r="D50" s="39">
        <v>8</v>
      </c>
      <c r="E50" s="39" t="s">
        <v>9488</v>
      </c>
      <c r="F50" s="165">
        <v>175</v>
      </c>
      <c r="G50" s="181">
        <f t="shared" si="3"/>
        <v>35</v>
      </c>
      <c r="H50" s="182">
        <f t="shared" si="0"/>
        <v>97.222222222222214</v>
      </c>
      <c r="I50" s="182">
        <f t="shared" si="1"/>
        <v>3.2407407407407406E-2</v>
      </c>
      <c r="J50" s="39"/>
      <c r="K50" s="153"/>
      <c r="L50" s="166"/>
      <c r="M50" s="167"/>
      <c r="N50" s="52">
        <f t="shared" si="4"/>
        <v>0</v>
      </c>
      <c r="O50" s="53"/>
      <c r="P50" s="54"/>
      <c r="Q50" s="54"/>
      <c r="R50" s="54"/>
      <c r="S50" s="54"/>
      <c r="T50" s="58"/>
      <c r="U50" s="183">
        <f t="shared" si="2"/>
        <v>6.4814814814814811E-2</v>
      </c>
      <c r="V50" s="168"/>
      <c r="W50" s="59" t="str">
        <f t="shared" si="5"/>
        <v>0</v>
      </c>
      <c r="X50" s="575"/>
      <c r="Y50" s="60">
        <f t="shared" si="6"/>
        <v>0</v>
      </c>
    </row>
    <row r="51" spans="2:25" ht="18.75" customHeight="1">
      <c r="B51" s="569"/>
      <c r="C51" s="572"/>
      <c r="D51" s="39">
        <v>9</v>
      </c>
      <c r="E51" s="39" t="s">
        <v>9047</v>
      </c>
      <c r="F51" s="165">
        <v>145</v>
      </c>
      <c r="G51" s="181">
        <f t="shared" si="3"/>
        <v>29</v>
      </c>
      <c r="H51" s="182">
        <f t="shared" si="0"/>
        <v>80.555555555555557</v>
      </c>
      <c r="I51" s="182">
        <f t="shared" si="1"/>
        <v>2.6851851851851852E-2</v>
      </c>
      <c r="J51" s="39"/>
      <c r="K51" s="39"/>
      <c r="L51" s="166"/>
      <c r="M51" s="167"/>
      <c r="N51" s="52">
        <f t="shared" si="4"/>
        <v>0</v>
      </c>
      <c r="O51" s="53"/>
      <c r="P51" s="54"/>
      <c r="Q51" s="54"/>
      <c r="R51" s="54"/>
      <c r="S51" s="54"/>
      <c r="T51" s="58"/>
      <c r="U51" s="183">
        <f t="shared" si="2"/>
        <v>5.3703703703703705E-2</v>
      </c>
      <c r="V51" s="168"/>
      <c r="W51" s="59" t="str">
        <f t="shared" si="5"/>
        <v>0</v>
      </c>
      <c r="X51" s="575"/>
      <c r="Y51" s="60">
        <f t="shared" si="6"/>
        <v>0</v>
      </c>
    </row>
    <row r="52" spans="2:25" ht="18.75" customHeight="1">
      <c r="B52" s="569"/>
      <c r="C52" s="572"/>
      <c r="D52" s="39">
        <v>10</v>
      </c>
      <c r="E52" s="39" t="s">
        <v>9489</v>
      </c>
      <c r="F52" s="165">
        <v>340</v>
      </c>
      <c r="G52" s="181">
        <f t="shared" si="3"/>
        <v>68</v>
      </c>
      <c r="H52" s="182">
        <f t="shared" si="0"/>
        <v>188.88888888888889</v>
      </c>
      <c r="I52" s="182">
        <f t="shared" si="1"/>
        <v>6.2962962962962957E-2</v>
      </c>
      <c r="J52" s="39" t="s">
        <v>9490</v>
      </c>
      <c r="K52" s="166" t="s">
        <v>9490</v>
      </c>
      <c r="L52" s="166"/>
      <c r="M52" s="167">
        <f>SUM(H43:H63)</f>
        <v>2730.5555555555561</v>
      </c>
      <c r="N52" s="52">
        <f t="shared" si="4"/>
        <v>54.611111111111121</v>
      </c>
      <c r="O52" s="53" t="s">
        <v>2132</v>
      </c>
      <c r="P52" s="54" t="s">
        <v>178</v>
      </c>
      <c r="Q52" s="54"/>
      <c r="R52" s="54"/>
      <c r="S52" s="54"/>
      <c r="T52" s="58"/>
      <c r="U52" s="183">
        <f t="shared" si="2"/>
        <v>0.12592592592592591</v>
      </c>
      <c r="V52" s="168">
        <f>SUM(U43:U63)</f>
        <v>1.8203703703703704</v>
      </c>
      <c r="W52" s="59" t="str">
        <f t="shared" si="5"/>
        <v>2</v>
      </c>
      <c r="X52" s="575"/>
      <c r="Y52" s="60">
        <f t="shared" si="6"/>
        <v>1</v>
      </c>
    </row>
    <row r="53" spans="2:25" ht="18.75" customHeight="1">
      <c r="B53" s="569"/>
      <c r="C53" s="572"/>
      <c r="D53" s="39">
        <v>11</v>
      </c>
      <c r="E53" s="39" t="s">
        <v>9491</v>
      </c>
      <c r="F53" s="165">
        <v>108</v>
      </c>
      <c r="G53" s="181">
        <f t="shared" si="3"/>
        <v>21.6</v>
      </c>
      <c r="H53" s="182">
        <f t="shared" si="0"/>
        <v>60</v>
      </c>
      <c r="I53" s="182">
        <f t="shared" si="1"/>
        <v>0.02</v>
      </c>
      <c r="J53" s="39"/>
      <c r="K53" s="153"/>
      <c r="L53" s="166"/>
      <c r="M53" s="167"/>
      <c r="N53" s="52">
        <f t="shared" si="4"/>
        <v>0</v>
      </c>
      <c r="O53" s="53"/>
      <c r="P53" s="54"/>
      <c r="Q53" s="54"/>
      <c r="R53" s="54"/>
      <c r="S53" s="54"/>
      <c r="T53" s="58"/>
      <c r="U53" s="183">
        <f t="shared" si="2"/>
        <v>0.04</v>
      </c>
      <c r="V53" s="168"/>
      <c r="W53" s="59" t="str">
        <f t="shared" si="5"/>
        <v>0</v>
      </c>
      <c r="X53" s="575"/>
      <c r="Y53" s="60">
        <f t="shared" si="6"/>
        <v>0</v>
      </c>
    </row>
    <row r="54" spans="2:25" ht="18.75" customHeight="1">
      <c r="B54" s="569"/>
      <c r="C54" s="572"/>
      <c r="D54" s="39">
        <v>12</v>
      </c>
      <c r="E54" s="39" t="s">
        <v>9492</v>
      </c>
      <c r="F54" s="165">
        <v>218</v>
      </c>
      <c r="G54" s="181">
        <f t="shared" si="3"/>
        <v>43.6</v>
      </c>
      <c r="H54" s="182">
        <f t="shared" si="0"/>
        <v>121.11111111111111</v>
      </c>
      <c r="I54" s="182">
        <f t="shared" si="1"/>
        <v>4.0370370370370369E-2</v>
      </c>
      <c r="J54" s="39"/>
      <c r="K54" s="153"/>
      <c r="L54" s="166"/>
      <c r="M54" s="167"/>
      <c r="N54" s="52">
        <f t="shared" si="4"/>
        <v>0</v>
      </c>
      <c r="O54" s="53"/>
      <c r="P54" s="54"/>
      <c r="Q54" s="54"/>
      <c r="R54" s="54"/>
      <c r="S54" s="54"/>
      <c r="T54" s="58"/>
      <c r="U54" s="183">
        <f t="shared" si="2"/>
        <v>8.0740740740740738E-2</v>
      </c>
      <c r="V54" s="168"/>
      <c r="W54" s="59" t="str">
        <f t="shared" si="5"/>
        <v>0</v>
      </c>
      <c r="X54" s="575"/>
      <c r="Y54" s="60">
        <f t="shared" si="6"/>
        <v>0</v>
      </c>
    </row>
    <row r="55" spans="2:25" ht="18.75" customHeight="1">
      <c r="B55" s="569"/>
      <c r="C55" s="572"/>
      <c r="D55" s="39">
        <v>13</v>
      </c>
      <c r="E55" s="39" t="s">
        <v>9493</v>
      </c>
      <c r="F55" s="165">
        <v>367</v>
      </c>
      <c r="G55" s="181">
        <f t="shared" si="3"/>
        <v>73.400000000000006</v>
      </c>
      <c r="H55" s="182">
        <f t="shared" si="0"/>
        <v>203.88888888888889</v>
      </c>
      <c r="I55" s="182">
        <f t="shared" si="1"/>
        <v>6.7962962962962961E-2</v>
      </c>
      <c r="J55" s="39"/>
      <c r="K55" s="153"/>
      <c r="L55" s="166"/>
      <c r="M55" s="167"/>
      <c r="N55" s="52">
        <f t="shared" si="4"/>
        <v>0</v>
      </c>
      <c r="O55" s="53"/>
      <c r="P55" s="54"/>
      <c r="Q55" s="54"/>
      <c r="R55" s="54"/>
      <c r="S55" s="54"/>
      <c r="T55" s="58"/>
      <c r="U55" s="183">
        <f t="shared" si="2"/>
        <v>0.13592592592592592</v>
      </c>
      <c r="V55" s="168"/>
      <c r="W55" s="59" t="str">
        <f t="shared" si="5"/>
        <v>0</v>
      </c>
      <c r="X55" s="575"/>
      <c r="Y55" s="60">
        <f t="shared" si="6"/>
        <v>0</v>
      </c>
    </row>
    <row r="56" spans="2:25" ht="18.75" customHeight="1">
      <c r="B56" s="569"/>
      <c r="C56" s="572"/>
      <c r="D56" s="39">
        <v>14</v>
      </c>
      <c r="E56" s="39" t="s">
        <v>9494</v>
      </c>
      <c r="F56" s="165">
        <v>175</v>
      </c>
      <c r="G56" s="181">
        <f t="shared" si="3"/>
        <v>35</v>
      </c>
      <c r="H56" s="182">
        <f t="shared" si="0"/>
        <v>97.222222222222214</v>
      </c>
      <c r="I56" s="182">
        <f t="shared" si="1"/>
        <v>3.2407407407407406E-2</v>
      </c>
      <c r="J56" s="39"/>
      <c r="K56" s="153"/>
      <c r="L56" s="166"/>
      <c r="M56" s="167"/>
      <c r="N56" s="52">
        <f t="shared" si="4"/>
        <v>0</v>
      </c>
      <c r="O56" s="53"/>
      <c r="P56" s="54"/>
      <c r="Q56" s="54"/>
      <c r="R56" s="54"/>
      <c r="S56" s="54"/>
      <c r="T56" s="58"/>
      <c r="U56" s="183">
        <f t="shared" si="2"/>
        <v>6.4814814814814811E-2</v>
      </c>
      <c r="V56" s="168"/>
      <c r="W56" s="59" t="str">
        <f t="shared" si="5"/>
        <v>0</v>
      </c>
      <c r="X56" s="575"/>
      <c r="Y56" s="60">
        <f t="shared" si="6"/>
        <v>0</v>
      </c>
    </row>
    <row r="57" spans="2:25" ht="18.75" customHeight="1">
      <c r="B57" s="569"/>
      <c r="C57" s="572"/>
      <c r="D57" s="39">
        <v>15</v>
      </c>
      <c r="E57" s="39" t="s">
        <v>9495</v>
      </c>
      <c r="F57" s="165">
        <v>164</v>
      </c>
      <c r="G57" s="181">
        <f t="shared" si="3"/>
        <v>32.799999999999997</v>
      </c>
      <c r="H57" s="182">
        <f t="shared" si="0"/>
        <v>91.111111111111114</v>
      </c>
      <c r="I57" s="182">
        <f t="shared" si="1"/>
        <v>3.037037037037037E-2</v>
      </c>
      <c r="J57" s="39"/>
      <c r="K57" s="153"/>
      <c r="L57" s="166"/>
      <c r="M57" s="167"/>
      <c r="N57" s="52">
        <f t="shared" si="4"/>
        <v>0</v>
      </c>
      <c r="O57" s="53"/>
      <c r="P57" s="54"/>
      <c r="Q57" s="54"/>
      <c r="R57" s="54"/>
      <c r="S57" s="54"/>
      <c r="T57" s="58"/>
      <c r="U57" s="183">
        <f t="shared" si="2"/>
        <v>6.0740740740740741E-2</v>
      </c>
      <c r="V57" s="168"/>
      <c r="W57" s="59" t="str">
        <f t="shared" si="5"/>
        <v>0</v>
      </c>
      <c r="X57" s="575"/>
      <c r="Y57" s="60">
        <f t="shared" si="6"/>
        <v>0</v>
      </c>
    </row>
    <row r="58" spans="2:25" ht="18.75" customHeight="1">
      <c r="B58" s="569"/>
      <c r="C58" s="572"/>
      <c r="D58" s="39">
        <v>16</v>
      </c>
      <c r="E58" s="39" t="s">
        <v>9496</v>
      </c>
      <c r="F58" s="170">
        <v>204</v>
      </c>
      <c r="G58" s="181">
        <f t="shared" si="3"/>
        <v>40.799999999999997</v>
      </c>
      <c r="H58" s="182">
        <f t="shared" si="0"/>
        <v>113.33333333333333</v>
      </c>
      <c r="I58" s="182">
        <f t="shared" si="1"/>
        <v>3.7777777777777778E-2</v>
      </c>
      <c r="J58" s="170"/>
      <c r="K58" s="166"/>
      <c r="L58" s="166"/>
      <c r="M58" s="167"/>
      <c r="N58" s="52">
        <f t="shared" si="4"/>
        <v>0</v>
      </c>
      <c r="O58" s="53"/>
      <c r="P58" s="54"/>
      <c r="Q58" s="54"/>
      <c r="R58" s="54"/>
      <c r="S58" s="54"/>
      <c r="T58" s="58"/>
      <c r="U58" s="183">
        <f t="shared" si="2"/>
        <v>7.5555555555555556E-2</v>
      </c>
      <c r="V58" s="168"/>
      <c r="W58" s="59" t="str">
        <f t="shared" si="5"/>
        <v>0</v>
      </c>
      <c r="X58" s="575"/>
      <c r="Y58" s="60">
        <f t="shared" si="6"/>
        <v>0</v>
      </c>
    </row>
    <row r="59" spans="2:25" ht="18.75" customHeight="1">
      <c r="B59" s="569"/>
      <c r="C59" s="572"/>
      <c r="D59" s="39">
        <v>17</v>
      </c>
      <c r="E59" s="39" t="s">
        <v>9497</v>
      </c>
      <c r="F59" s="170">
        <v>213</v>
      </c>
      <c r="G59" s="181">
        <f t="shared" si="3"/>
        <v>42.6</v>
      </c>
      <c r="H59" s="182">
        <f t="shared" si="0"/>
        <v>118.33333333333333</v>
      </c>
      <c r="I59" s="182">
        <f t="shared" si="1"/>
        <v>3.9444444444444442E-2</v>
      </c>
      <c r="J59" s="170"/>
      <c r="K59" s="166"/>
      <c r="L59" s="166"/>
      <c r="M59" s="167"/>
      <c r="N59" s="52">
        <f t="shared" si="4"/>
        <v>0</v>
      </c>
      <c r="O59" s="53"/>
      <c r="P59" s="54"/>
      <c r="Q59" s="54"/>
      <c r="R59" s="54"/>
      <c r="S59" s="54"/>
      <c r="T59" s="58"/>
      <c r="U59" s="183">
        <f t="shared" si="2"/>
        <v>7.8888888888888883E-2</v>
      </c>
      <c r="V59" s="168"/>
      <c r="W59" s="59" t="str">
        <f t="shared" si="5"/>
        <v>0</v>
      </c>
      <c r="X59" s="575"/>
      <c r="Y59" s="60">
        <f t="shared" si="6"/>
        <v>0</v>
      </c>
    </row>
    <row r="60" spans="2:25" ht="18.75" customHeight="1">
      <c r="B60" s="569"/>
      <c r="C60" s="572"/>
      <c r="D60" s="39">
        <v>18</v>
      </c>
      <c r="E60" s="39" t="s">
        <v>9498</v>
      </c>
      <c r="F60" s="170">
        <v>236</v>
      </c>
      <c r="G60" s="181">
        <f t="shared" si="3"/>
        <v>47.2</v>
      </c>
      <c r="H60" s="182">
        <f t="shared" si="0"/>
        <v>131.11111111111111</v>
      </c>
      <c r="I60" s="182">
        <f t="shared" si="1"/>
        <v>4.3703703703703703E-2</v>
      </c>
      <c r="J60" s="170"/>
      <c r="K60" s="166"/>
      <c r="L60" s="166"/>
      <c r="M60" s="167"/>
      <c r="N60" s="52">
        <f t="shared" si="4"/>
        <v>0</v>
      </c>
      <c r="O60" s="53"/>
      <c r="P60" s="54"/>
      <c r="Q60" s="54"/>
      <c r="R60" s="54"/>
      <c r="S60" s="54"/>
      <c r="T60" s="58"/>
      <c r="U60" s="183">
        <f t="shared" si="2"/>
        <v>8.7407407407407406E-2</v>
      </c>
      <c r="V60" s="168"/>
      <c r="W60" s="59" t="str">
        <f t="shared" si="5"/>
        <v>0</v>
      </c>
      <c r="X60" s="575"/>
      <c r="Y60" s="60">
        <f t="shared" si="6"/>
        <v>0</v>
      </c>
    </row>
    <row r="61" spans="2:25" ht="18.75" customHeight="1">
      <c r="B61" s="569"/>
      <c r="C61" s="572"/>
      <c r="D61" s="39">
        <v>19</v>
      </c>
      <c r="E61" s="39" t="s">
        <v>9499</v>
      </c>
      <c r="F61" s="170">
        <v>308</v>
      </c>
      <c r="G61" s="181">
        <f t="shared" si="3"/>
        <v>61.6</v>
      </c>
      <c r="H61" s="182">
        <f t="shared" si="0"/>
        <v>171.11111111111111</v>
      </c>
      <c r="I61" s="182">
        <f t="shared" si="1"/>
        <v>5.7037037037037039E-2</v>
      </c>
      <c r="J61" s="170"/>
      <c r="K61" s="166"/>
      <c r="L61" s="166"/>
      <c r="M61" s="167"/>
      <c r="N61" s="52">
        <f t="shared" si="4"/>
        <v>0</v>
      </c>
      <c r="O61" s="53"/>
      <c r="P61" s="54"/>
      <c r="Q61" s="54"/>
      <c r="R61" s="54"/>
      <c r="S61" s="54"/>
      <c r="T61" s="58"/>
      <c r="U61" s="183">
        <f t="shared" si="2"/>
        <v>0.11407407407407408</v>
      </c>
      <c r="V61" s="168"/>
      <c r="W61" s="59" t="str">
        <f t="shared" si="5"/>
        <v>0</v>
      </c>
      <c r="X61" s="575"/>
      <c r="Y61" s="60">
        <f t="shared" si="6"/>
        <v>0</v>
      </c>
    </row>
    <row r="62" spans="2:25" ht="18.75" customHeight="1">
      <c r="B62" s="569"/>
      <c r="C62" s="572"/>
      <c r="D62" s="39">
        <v>20</v>
      </c>
      <c r="E62" s="39" t="s">
        <v>9500</v>
      </c>
      <c r="F62" s="170">
        <v>243</v>
      </c>
      <c r="G62" s="181">
        <f t="shared" si="3"/>
        <v>48.6</v>
      </c>
      <c r="H62" s="182">
        <f t="shared" si="0"/>
        <v>135</v>
      </c>
      <c r="I62" s="182">
        <f t="shared" si="1"/>
        <v>4.4999999999999998E-2</v>
      </c>
      <c r="J62" s="170"/>
      <c r="K62" s="166"/>
      <c r="L62" s="166"/>
      <c r="M62" s="167"/>
      <c r="N62" s="52">
        <f t="shared" si="4"/>
        <v>0</v>
      </c>
      <c r="O62" s="53"/>
      <c r="P62" s="54"/>
      <c r="Q62" s="54"/>
      <c r="R62" s="54"/>
      <c r="S62" s="54"/>
      <c r="T62" s="58"/>
      <c r="U62" s="183">
        <f t="shared" si="2"/>
        <v>0.09</v>
      </c>
      <c r="V62" s="168"/>
      <c r="W62" s="59" t="str">
        <f t="shared" si="5"/>
        <v>0</v>
      </c>
      <c r="X62" s="575"/>
      <c r="Y62" s="60">
        <f t="shared" si="6"/>
        <v>0</v>
      </c>
    </row>
    <row r="63" spans="2:25" ht="18.75" customHeight="1">
      <c r="B63" s="569"/>
      <c r="C63" s="572"/>
      <c r="D63" s="39">
        <v>21</v>
      </c>
      <c r="E63" s="39" t="s">
        <v>9501</v>
      </c>
      <c r="F63" s="170">
        <v>325</v>
      </c>
      <c r="G63" s="181">
        <f t="shared" si="3"/>
        <v>65</v>
      </c>
      <c r="H63" s="182">
        <f t="shared" si="0"/>
        <v>180.55555555555554</v>
      </c>
      <c r="I63" s="182">
        <f t="shared" si="1"/>
        <v>6.0185185185185182E-2</v>
      </c>
      <c r="J63" s="170"/>
      <c r="K63" s="166"/>
      <c r="L63" s="166"/>
      <c r="M63" s="167"/>
      <c r="N63" s="52">
        <f t="shared" si="4"/>
        <v>0</v>
      </c>
      <c r="O63" s="53"/>
      <c r="P63" s="54"/>
      <c r="Q63" s="54"/>
      <c r="R63" s="54"/>
      <c r="S63" s="54"/>
      <c r="T63" s="58"/>
      <c r="U63" s="183">
        <f t="shared" si="2"/>
        <v>0.12037037037037036</v>
      </c>
      <c r="V63" s="168"/>
      <c r="W63" s="59" t="str">
        <f t="shared" si="5"/>
        <v>0</v>
      </c>
      <c r="X63" s="575"/>
      <c r="Y63" s="60">
        <f t="shared" si="6"/>
        <v>0</v>
      </c>
    </row>
    <row r="64" spans="2:25" ht="18.75" customHeight="1">
      <c r="B64" s="569"/>
      <c r="C64" s="572"/>
      <c r="D64" s="39"/>
      <c r="E64" s="39"/>
      <c r="F64" s="170"/>
      <c r="G64" s="181">
        <f t="shared" si="3"/>
        <v>0</v>
      </c>
      <c r="H64" s="182">
        <f t="shared" si="0"/>
        <v>0</v>
      </c>
      <c r="I64" s="182">
        <f t="shared" si="1"/>
        <v>0</v>
      </c>
      <c r="J64" s="170"/>
      <c r="K64" s="166"/>
      <c r="L64" s="166"/>
      <c r="M64" s="167"/>
      <c r="N64" s="52">
        <f t="shared" si="4"/>
        <v>0</v>
      </c>
      <c r="O64" s="53"/>
      <c r="P64" s="54"/>
      <c r="Q64" s="54"/>
      <c r="R64" s="54"/>
      <c r="S64" s="54"/>
      <c r="T64" s="58"/>
      <c r="U64" s="183">
        <f t="shared" si="2"/>
        <v>0</v>
      </c>
      <c r="V64" s="168"/>
      <c r="W64" s="59" t="str">
        <f t="shared" si="5"/>
        <v>0</v>
      </c>
      <c r="X64" s="575"/>
      <c r="Y64" s="60">
        <f t="shared" si="6"/>
        <v>0</v>
      </c>
    </row>
    <row r="65" spans="2:25" ht="18.75" customHeight="1">
      <c r="B65" s="570"/>
      <c r="C65" s="573"/>
      <c r="D65" s="39"/>
      <c r="E65" s="39"/>
      <c r="F65" s="170"/>
      <c r="G65" s="181">
        <f>F65/$G$15</f>
        <v>0</v>
      </c>
      <c r="H65" s="182">
        <f>F65/$H$15</f>
        <v>0</v>
      </c>
      <c r="I65" s="182">
        <f>H65/$I$15</f>
        <v>0</v>
      </c>
      <c r="J65" s="170"/>
      <c r="K65" s="166"/>
      <c r="L65" s="166"/>
      <c r="M65" s="171"/>
      <c r="N65" s="52">
        <f t="shared" si="4"/>
        <v>0</v>
      </c>
      <c r="O65" s="40"/>
      <c r="P65" s="40"/>
      <c r="Q65" s="40"/>
      <c r="R65" s="40"/>
      <c r="S65" s="40"/>
      <c r="T65" s="58"/>
      <c r="U65" s="183">
        <f t="shared" si="2"/>
        <v>0</v>
      </c>
      <c r="V65" s="168"/>
      <c r="W65" s="59" t="str">
        <f t="shared" si="5"/>
        <v>0</v>
      </c>
      <c r="X65" s="576"/>
      <c r="Y65" s="60">
        <f t="shared" si="6"/>
        <v>0</v>
      </c>
    </row>
    <row r="66" spans="2:25">
      <c r="B66" s="41"/>
      <c r="C66" s="172" t="s">
        <v>111</v>
      </c>
      <c r="D66" s="154"/>
      <c r="E66" s="173">
        <f>COUNTA(E17:E65)</f>
        <v>45</v>
      </c>
      <c r="F66" s="173">
        <f>SUM(F17:F65)</f>
        <v>9830</v>
      </c>
      <c r="G66" s="173">
        <f>SUM(G17:G65)</f>
        <v>1965.9999999999995</v>
      </c>
      <c r="H66" s="173">
        <f>SUM(H17:H65)</f>
        <v>5461.1111111111104</v>
      </c>
      <c r="I66" s="173">
        <f>MROUND(SUM(I17:I65),1)</f>
        <v>2</v>
      </c>
      <c r="J66" s="173">
        <f>COUNTA(J17:J65)</f>
        <v>2</v>
      </c>
      <c r="K66" s="173">
        <f>COUNTA(K17:K65)</f>
        <v>2</v>
      </c>
      <c r="L66" s="173">
        <f>COUNTA(L17:L65)</f>
        <v>0</v>
      </c>
      <c r="M66" s="173">
        <f>SUM(M17:M65)</f>
        <v>5461.1111111111113</v>
      </c>
      <c r="N66" s="173">
        <f>SUM(N17:N65)</f>
        <v>109.22222222222223</v>
      </c>
      <c r="O66" s="174"/>
      <c r="P66" s="175">
        <f>COUNTIF(P17:P65, "YES")</f>
        <v>0</v>
      </c>
      <c r="Q66" s="174"/>
      <c r="R66" s="174"/>
      <c r="S66" s="174"/>
      <c r="T66" s="174"/>
      <c r="U66" s="173">
        <f>SUM(U17:U65)</f>
        <v>3.6407407407407408</v>
      </c>
      <c r="V66" s="173">
        <f>SUM(V17:V65)</f>
        <v>3.6407407407407408</v>
      </c>
      <c r="W66" s="173">
        <f t="array" ref="W66">SUM(ABS(W17:W65))</f>
        <v>4</v>
      </c>
      <c r="X66" s="175" t="str">
        <f>IF(X17&lt;0.3, "0", IF(X17&lt;=2, "2", IF(X17&gt;2, ROUND(X17,0))))</f>
        <v>2</v>
      </c>
      <c r="Y66" s="173">
        <f>SUM(Y17:Y65)</f>
        <v>2</v>
      </c>
    </row>
    <row r="67" spans="2:25" ht="18.75" customHeight="1">
      <c r="B67" s="568">
        <v>2</v>
      </c>
      <c r="C67" s="571" t="s">
        <v>9502</v>
      </c>
      <c r="D67" s="39">
        <v>1</v>
      </c>
      <c r="E67" s="39" t="s">
        <v>9503</v>
      </c>
      <c r="F67" s="170">
        <v>190</v>
      </c>
      <c r="G67" s="181">
        <f t="shared" ref="G67:G101" si="7">F67/$G$15</f>
        <v>38</v>
      </c>
      <c r="H67" s="182">
        <f t="shared" ref="H67:H101" si="8">F67/$H$15</f>
        <v>105.55555555555556</v>
      </c>
      <c r="I67" s="182">
        <f t="shared" ref="I67:I101" si="9">H67/$I$15</f>
        <v>3.5185185185185187E-2</v>
      </c>
      <c r="J67" s="170"/>
      <c r="K67" s="166"/>
      <c r="L67" s="166"/>
      <c r="M67" s="167"/>
      <c r="N67" s="52">
        <f>M67/$N$15</f>
        <v>0</v>
      </c>
      <c r="O67" s="53"/>
      <c r="P67" s="54"/>
      <c r="Q67" s="54"/>
      <c r="R67" s="54"/>
      <c r="S67" s="54"/>
      <c r="T67" s="58"/>
      <c r="U67" s="183">
        <f t="shared" ref="U67:U102" si="10">H67/$U$15</f>
        <v>7.0370370370370375E-2</v>
      </c>
      <c r="V67" s="168"/>
      <c r="W67" s="59" t="str">
        <f t="shared" ref="W67:W102" si="11">IF(V67&lt;1,"0",IF(V67&lt;5,"2",IF(V67&gt;=5,"6")))</f>
        <v>0</v>
      </c>
      <c r="X67" s="574">
        <f>K103/$X$15</f>
        <v>0.66666666666666663</v>
      </c>
      <c r="Y67" s="60">
        <f t="shared" ref="Y67:Y102" si="12">W67/2</f>
        <v>0</v>
      </c>
    </row>
    <row r="68" spans="2:25" ht="18.75" customHeight="1">
      <c r="B68" s="569"/>
      <c r="C68" s="572"/>
      <c r="D68" s="39">
        <v>2</v>
      </c>
      <c r="E68" s="39" t="s">
        <v>9504</v>
      </c>
      <c r="F68" s="170">
        <v>150</v>
      </c>
      <c r="G68" s="181">
        <f t="shared" si="7"/>
        <v>30</v>
      </c>
      <c r="H68" s="182">
        <f t="shared" si="8"/>
        <v>83.333333333333329</v>
      </c>
      <c r="I68" s="182">
        <f t="shared" si="9"/>
        <v>2.7777777777777776E-2</v>
      </c>
      <c r="J68" s="170"/>
      <c r="K68" s="166"/>
      <c r="L68" s="166"/>
      <c r="M68" s="167"/>
      <c r="N68" s="52">
        <f t="shared" ref="N68:N102" si="13">M68/$N$15</f>
        <v>0</v>
      </c>
      <c r="O68" s="53"/>
      <c r="P68" s="54"/>
      <c r="Q68" s="54"/>
      <c r="R68" s="54"/>
      <c r="S68" s="54"/>
      <c r="T68" s="58"/>
      <c r="U68" s="183">
        <f t="shared" si="10"/>
        <v>5.5555555555555552E-2</v>
      </c>
      <c r="V68" s="168"/>
      <c r="W68" s="59" t="str">
        <f t="shared" si="11"/>
        <v>0</v>
      </c>
      <c r="X68" s="575"/>
      <c r="Y68" s="60">
        <f t="shared" si="12"/>
        <v>0</v>
      </c>
    </row>
    <row r="69" spans="2:25" ht="18.75" customHeight="1">
      <c r="B69" s="569"/>
      <c r="C69" s="572"/>
      <c r="D69" s="39">
        <v>3</v>
      </c>
      <c r="E69" s="39" t="s">
        <v>9505</v>
      </c>
      <c r="F69" s="170">
        <v>180</v>
      </c>
      <c r="G69" s="181">
        <f t="shared" si="7"/>
        <v>36</v>
      </c>
      <c r="H69" s="182">
        <f t="shared" si="8"/>
        <v>100</v>
      </c>
      <c r="I69" s="182">
        <f t="shared" si="9"/>
        <v>3.3333333333333333E-2</v>
      </c>
      <c r="J69" s="170"/>
      <c r="K69" s="166"/>
      <c r="L69" s="166"/>
      <c r="M69" s="167"/>
      <c r="N69" s="52">
        <f t="shared" si="13"/>
        <v>0</v>
      </c>
      <c r="O69" s="53"/>
      <c r="P69" s="54"/>
      <c r="Q69" s="54"/>
      <c r="R69" s="54"/>
      <c r="S69" s="54"/>
      <c r="T69" s="58"/>
      <c r="U69" s="183">
        <f t="shared" si="10"/>
        <v>6.6666666666666666E-2</v>
      </c>
      <c r="V69" s="168"/>
      <c r="W69" s="59" t="str">
        <f t="shared" si="11"/>
        <v>0</v>
      </c>
      <c r="X69" s="575"/>
      <c r="Y69" s="60">
        <f t="shared" si="12"/>
        <v>0</v>
      </c>
    </row>
    <row r="70" spans="2:25" ht="18.75" customHeight="1">
      <c r="B70" s="569"/>
      <c r="C70" s="572"/>
      <c r="D70" s="39">
        <v>4</v>
      </c>
      <c r="E70" s="39" t="s">
        <v>9506</v>
      </c>
      <c r="F70" s="170">
        <v>230</v>
      </c>
      <c r="G70" s="181">
        <f t="shared" si="7"/>
        <v>46</v>
      </c>
      <c r="H70" s="182">
        <f t="shared" si="8"/>
        <v>127.77777777777777</v>
      </c>
      <c r="I70" s="182">
        <f t="shared" si="9"/>
        <v>4.2592592592592592E-2</v>
      </c>
      <c r="J70" s="170"/>
      <c r="K70" s="166"/>
      <c r="L70" s="166"/>
      <c r="M70" s="167"/>
      <c r="N70" s="52">
        <f t="shared" si="13"/>
        <v>0</v>
      </c>
      <c r="O70" s="53"/>
      <c r="P70" s="54"/>
      <c r="Q70" s="54"/>
      <c r="R70" s="54"/>
      <c r="S70" s="54"/>
      <c r="T70" s="58"/>
      <c r="U70" s="183">
        <f t="shared" si="10"/>
        <v>8.5185185185185183E-2</v>
      </c>
      <c r="V70" s="168"/>
      <c r="W70" s="59" t="str">
        <f t="shared" si="11"/>
        <v>0</v>
      </c>
      <c r="X70" s="575"/>
      <c r="Y70" s="60">
        <f t="shared" si="12"/>
        <v>0</v>
      </c>
    </row>
    <row r="71" spans="2:25" ht="18.75" customHeight="1">
      <c r="B71" s="569"/>
      <c r="C71" s="572"/>
      <c r="D71" s="39">
        <v>5</v>
      </c>
      <c r="E71" s="39" t="s">
        <v>9507</v>
      </c>
      <c r="F71" s="170">
        <v>270</v>
      </c>
      <c r="G71" s="181">
        <f t="shared" si="7"/>
        <v>54</v>
      </c>
      <c r="H71" s="182">
        <f t="shared" si="8"/>
        <v>150</v>
      </c>
      <c r="I71" s="182">
        <f t="shared" si="9"/>
        <v>0.05</v>
      </c>
      <c r="J71" s="170"/>
      <c r="K71" s="166"/>
      <c r="L71" s="166"/>
      <c r="M71" s="167"/>
      <c r="N71" s="52">
        <f t="shared" si="13"/>
        <v>0</v>
      </c>
      <c r="O71" s="53"/>
      <c r="P71" s="54"/>
      <c r="Q71" s="54"/>
      <c r="R71" s="54"/>
      <c r="S71" s="54"/>
      <c r="T71" s="58"/>
      <c r="U71" s="183">
        <f t="shared" si="10"/>
        <v>0.1</v>
      </c>
      <c r="V71" s="168"/>
      <c r="W71" s="59" t="str">
        <f t="shared" si="11"/>
        <v>0</v>
      </c>
      <c r="X71" s="575"/>
      <c r="Y71" s="60">
        <f t="shared" si="12"/>
        <v>0</v>
      </c>
    </row>
    <row r="72" spans="2:25" ht="18.75" customHeight="1">
      <c r="B72" s="569"/>
      <c r="C72" s="572"/>
      <c r="D72" s="39">
        <v>6</v>
      </c>
      <c r="E72" s="39" t="s">
        <v>9508</v>
      </c>
      <c r="F72" s="170">
        <v>280</v>
      </c>
      <c r="G72" s="181">
        <f t="shared" si="7"/>
        <v>56</v>
      </c>
      <c r="H72" s="182">
        <f t="shared" si="8"/>
        <v>155.55555555555554</v>
      </c>
      <c r="I72" s="182">
        <f t="shared" si="9"/>
        <v>5.185185185185185E-2</v>
      </c>
      <c r="J72" s="170"/>
      <c r="K72" s="166"/>
      <c r="L72" s="166"/>
      <c r="M72" s="167"/>
      <c r="N72" s="52">
        <f t="shared" si="13"/>
        <v>0</v>
      </c>
      <c r="O72" s="53"/>
      <c r="P72" s="54"/>
      <c r="Q72" s="54"/>
      <c r="R72" s="54"/>
      <c r="S72" s="54"/>
      <c r="T72" s="58"/>
      <c r="U72" s="183">
        <f t="shared" si="10"/>
        <v>0.1037037037037037</v>
      </c>
      <c r="V72" s="168"/>
      <c r="W72" s="59" t="str">
        <f t="shared" si="11"/>
        <v>0</v>
      </c>
      <c r="X72" s="575"/>
      <c r="Y72" s="60">
        <f t="shared" si="12"/>
        <v>0</v>
      </c>
    </row>
    <row r="73" spans="2:25" ht="18.75" customHeight="1">
      <c r="B73" s="569"/>
      <c r="C73" s="572"/>
      <c r="D73" s="39">
        <v>7</v>
      </c>
      <c r="E73" s="39" t="s">
        <v>9509</v>
      </c>
      <c r="F73" s="170">
        <v>240</v>
      </c>
      <c r="G73" s="181">
        <f t="shared" si="7"/>
        <v>48</v>
      </c>
      <c r="H73" s="182">
        <f t="shared" si="8"/>
        <v>133.33333333333334</v>
      </c>
      <c r="I73" s="182">
        <f t="shared" si="9"/>
        <v>4.4444444444444446E-2</v>
      </c>
      <c r="J73" s="170"/>
      <c r="K73" s="166"/>
      <c r="L73" s="166"/>
      <c r="M73" s="167"/>
      <c r="N73" s="52">
        <f t="shared" si="13"/>
        <v>0</v>
      </c>
      <c r="O73" s="53"/>
      <c r="P73" s="54"/>
      <c r="Q73" s="54"/>
      <c r="R73" s="54"/>
      <c r="S73" s="54"/>
      <c r="T73" s="58"/>
      <c r="U73" s="183">
        <f t="shared" si="10"/>
        <v>8.8888888888888892E-2</v>
      </c>
      <c r="V73" s="168"/>
      <c r="W73" s="59" t="str">
        <f t="shared" si="11"/>
        <v>0</v>
      </c>
      <c r="X73" s="575"/>
      <c r="Y73" s="60">
        <f t="shared" si="12"/>
        <v>0</v>
      </c>
    </row>
    <row r="74" spans="2:25" ht="18.75" customHeight="1">
      <c r="B74" s="569"/>
      <c r="C74" s="572"/>
      <c r="D74" s="39">
        <v>8</v>
      </c>
      <c r="E74" s="39" t="s">
        <v>9510</v>
      </c>
      <c r="F74" s="170">
        <v>300</v>
      </c>
      <c r="G74" s="181">
        <f t="shared" si="7"/>
        <v>60</v>
      </c>
      <c r="H74" s="182">
        <f t="shared" si="8"/>
        <v>166.66666666666666</v>
      </c>
      <c r="I74" s="182">
        <f t="shared" si="9"/>
        <v>5.5555555555555552E-2</v>
      </c>
      <c r="J74" s="170"/>
      <c r="K74" s="166"/>
      <c r="L74" s="166"/>
      <c r="M74" s="167"/>
      <c r="N74" s="52">
        <f t="shared" si="13"/>
        <v>0</v>
      </c>
      <c r="O74" s="53"/>
      <c r="P74" s="54"/>
      <c r="Q74" s="54"/>
      <c r="R74" s="54"/>
      <c r="S74" s="54"/>
      <c r="T74" s="58"/>
      <c r="U74" s="183">
        <f t="shared" si="10"/>
        <v>0.1111111111111111</v>
      </c>
      <c r="V74" s="168"/>
      <c r="W74" s="59" t="str">
        <f t="shared" si="11"/>
        <v>0</v>
      </c>
      <c r="X74" s="575"/>
      <c r="Y74" s="60">
        <f t="shared" si="12"/>
        <v>0</v>
      </c>
    </row>
    <row r="75" spans="2:25" ht="18.75" customHeight="1">
      <c r="B75" s="569"/>
      <c r="C75" s="572"/>
      <c r="D75" s="39">
        <v>9</v>
      </c>
      <c r="E75" s="39" t="s">
        <v>9511</v>
      </c>
      <c r="F75" s="170">
        <v>260</v>
      </c>
      <c r="G75" s="181">
        <f t="shared" si="7"/>
        <v>52</v>
      </c>
      <c r="H75" s="182">
        <f t="shared" si="8"/>
        <v>144.44444444444443</v>
      </c>
      <c r="I75" s="182">
        <f t="shared" si="9"/>
        <v>4.8148148148148141E-2</v>
      </c>
      <c r="J75" s="170"/>
      <c r="K75" s="166"/>
      <c r="L75" s="166"/>
      <c r="M75" s="167"/>
      <c r="N75" s="52">
        <f t="shared" si="13"/>
        <v>0</v>
      </c>
      <c r="O75" s="53"/>
      <c r="P75" s="54"/>
      <c r="Q75" s="54"/>
      <c r="R75" s="54"/>
      <c r="S75" s="54"/>
      <c r="T75" s="58"/>
      <c r="U75" s="183">
        <f t="shared" si="10"/>
        <v>9.6296296296296283E-2</v>
      </c>
      <c r="V75" s="168"/>
      <c r="W75" s="59" t="str">
        <f t="shared" si="11"/>
        <v>0</v>
      </c>
      <c r="X75" s="575"/>
      <c r="Y75" s="60">
        <f t="shared" si="12"/>
        <v>0</v>
      </c>
    </row>
    <row r="76" spans="2:25" ht="18.75" customHeight="1">
      <c r="B76" s="569"/>
      <c r="C76" s="572"/>
      <c r="D76" s="39">
        <v>10</v>
      </c>
      <c r="E76" s="39" t="s">
        <v>9512</v>
      </c>
      <c r="F76" s="170">
        <v>155</v>
      </c>
      <c r="G76" s="181">
        <f t="shared" si="7"/>
        <v>31</v>
      </c>
      <c r="H76" s="182">
        <f t="shared" si="8"/>
        <v>86.111111111111114</v>
      </c>
      <c r="I76" s="182">
        <f t="shared" si="9"/>
        <v>2.8703703703703703E-2</v>
      </c>
      <c r="J76" s="170"/>
      <c r="K76" s="166"/>
      <c r="L76" s="166"/>
      <c r="M76" s="167"/>
      <c r="N76" s="52">
        <f t="shared" si="13"/>
        <v>0</v>
      </c>
      <c r="O76" s="53"/>
      <c r="P76" s="54"/>
      <c r="Q76" s="54"/>
      <c r="R76" s="54"/>
      <c r="S76" s="54"/>
      <c r="T76" s="58"/>
      <c r="U76" s="183">
        <f t="shared" si="10"/>
        <v>5.7407407407407407E-2</v>
      </c>
      <c r="V76" s="168"/>
      <c r="W76" s="59" t="str">
        <f t="shared" si="11"/>
        <v>0</v>
      </c>
      <c r="X76" s="575"/>
      <c r="Y76" s="60">
        <f t="shared" si="12"/>
        <v>0</v>
      </c>
    </row>
    <row r="77" spans="2:25" ht="18.75" customHeight="1">
      <c r="B77" s="569"/>
      <c r="C77" s="572"/>
      <c r="D77" s="39">
        <v>11</v>
      </c>
      <c r="E77" s="39" t="s">
        <v>9513</v>
      </c>
      <c r="F77" s="170">
        <v>169</v>
      </c>
      <c r="G77" s="181">
        <f t="shared" si="7"/>
        <v>33.799999999999997</v>
      </c>
      <c r="H77" s="182">
        <f t="shared" si="8"/>
        <v>93.888888888888886</v>
      </c>
      <c r="I77" s="182">
        <f t="shared" si="9"/>
        <v>3.1296296296296294E-2</v>
      </c>
      <c r="J77" s="170"/>
      <c r="K77" s="166"/>
      <c r="L77" s="166"/>
      <c r="M77" s="167"/>
      <c r="N77" s="52">
        <f t="shared" si="13"/>
        <v>0</v>
      </c>
      <c r="O77" s="53"/>
      <c r="P77" s="54"/>
      <c r="Q77" s="54"/>
      <c r="R77" s="54"/>
      <c r="S77" s="54"/>
      <c r="T77" s="58"/>
      <c r="U77" s="183">
        <f t="shared" si="10"/>
        <v>6.2592592592592589E-2</v>
      </c>
      <c r="V77" s="168"/>
      <c r="W77" s="59" t="str">
        <f t="shared" si="11"/>
        <v>0</v>
      </c>
      <c r="X77" s="575"/>
      <c r="Y77" s="60">
        <f t="shared" si="12"/>
        <v>0</v>
      </c>
    </row>
    <row r="78" spans="2:25" ht="18.75" customHeight="1">
      <c r="B78" s="569"/>
      <c r="C78" s="572"/>
      <c r="D78" s="39">
        <v>12</v>
      </c>
      <c r="E78" s="39" t="s">
        <v>9514</v>
      </c>
      <c r="F78" s="170">
        <v>260</v>
      </c>
      <c r="G78" s="181">
        <f t="shared" si="7"/>
        <v>52</v>
      </c>
      <c r="H78" s="182">
        <f t="shared" si="8"/>
        <v>144.44444444444443</v>
      </c>
      <c r="I78" s="182">
        <f t="shared" si="9"/>
        <v>4.8148148148148141E-2</v>
      </c>
      <c r="J78" s="170"/>
      <c r="K78" s="166"/>
      <c r="L78" s="166"/>
      <c r="M78" s="167"/>
      <c r="N78" s="52">
        <f t="shared" si="13"/>
        <v>0</v>
      </c>
      <c r="O78" s="53"/>
      <c r="P78" s="54"/>
      <c r="Q78" s="54"/>
      <c r="R78" s="54"/>
      <c r="S78" s="54"/>
      <c r="T78" s="58"/>
      <c r="U78" s="183">
        <f t="shared" si="10"/>
        <v>9.6296296296296283E-2</v>
      </c>
      <c r="V78" s="168"/>
      <c r="W78" s="59" t="str">
        <f t="shared" si="11"/>
        <v>0</v>
      </c>
      <c r="X78" s="575"/>
      <c r="Y78" s="60">
        <f t="shared" si="12"/>
        <v>0</v>
      </c>
    </row>
    <row r="79" spans="2:25" ht="18.75" customHeight="1">
      <c r="B79" s="569"/>
      <c r="C79" s="572"/>
      <c r="D79" s="39">
        <v>13</v>
      </c>
      <c r="E79" s="39" t="s">
        <v>9515</v>
      </c>
      <c r="F79" s="170">
        <v>360</v>
      </c>
      <c r="G79" s="181">
        <f t="shared" si="7"/>
        <v>72</v>
      </c>
      <c r="H79" s="182">
        <f t="shared" si="8"/>
        <v>200</v>
      </c>
      <c r="I79" s="182">
        <f t="shared" si="9"/>
        <v>6.6666666666666666E-2</v>
      </c>
      <c r="J79" s="170"/>
      <c r="K79" s="166"/>
      <c r="L79" s="166"/>
      <c r="M79" s="167"/>
      <c r="N79" s="52">
        <f t="shared" si="13"/>
        <v>0</v>
      </c>
      <c r="O79" s="53"/>
      <c r="P79" s="54"/>
      <c r="Q79" s="54"/>
      <c r="R79" s="54"/>
      <c r="S79" s="54"/>
      <c r="T79" s="58"/>
      <c r="U79" s="183">
        <f t="shared" si="10"/>
        <v>0.13333333333333333</v>
      </c>
      <c r="V79" s="168"/>
      <c r="W79" s="59" t="str">
        <f t="shared" si="11"/>
        <v>0</v>
      </c>
      <c r="X79" s="575"/>
      <c r="Y79" s="60">
        <f t="shared" si="12"/>
        <v>0</v>
      </c>
    </row>
    <row r="80" spans="2:25" ht="18.75" customHeight="1">
      <c r="B80" s="569"/>
      <c r="C80" s="572"/>
      <c r="D80" s="39">
        <v>14</v>
      </c>
      <c r="E80" s="39" t="s">
        <v>9516</v>
      </c>
      <c r="F80" s="170">
        <v>215</v>
      </c>
      <c r="G80" s="181">
        <f t="shared" si="7"/>
        <v>43</v>
      </c>
      <c r="H80" s="182">
        <f t="shared" si="8"/>
        <v>119.44444444444444</v>
      </c>
      <c r="I80" s="182">
        <f t="shared" si="9"/>
        <v>3.9814814814814817E-2</v>
      </c>
      <c r="J80" s="170"/>
      <c r="K80" s="166"/>
      <c r="L80" s="166"/>
      <c r="M80" s="167"/>
      <c r="N80" s="52">
        <f t="shared" si="13"/>
        <v>0</v>
      </c>
      <c r="O80" s="53"/>
      <c r="P80" s="54"/>
      <c r="Q80" s="54"/>
      <c r="R80" s="54"/>
      <c r="S80" s="54"/>
      <c r="T80" s="58"/>
      <c r="U80" s="183">
        <f t="shared" si="10"/>
        <v>7.9629629629629634E-2</v>
      </c>
      <c r="V80" s="168"/>
      <c r="W80" s="59" t="str">
        <f t="shared" si="11"/>
        <v>0</v>
      </c>
      <c r="X80" s="575"/>
      <c r="Y80" s="60">
        <f t="shared" si="12"/>
        <v>0</v>
      </c>
    </row>
    <row r="81" spans="2:25" ht="18.75" customHeight="1">
      <c r="B81" s="569"/>
      <c r="C81" s="572"/>
      <c r="D81" s="39">
        <v>15</v>
      </c>
      <c r="E81" s="39" t="s">
        <v>9517</v>
      </c>
      <c r="F81" s="170">
        <v>270</v>
      </c>
      <c r="G81" s="181">
        <f t="shared" si="7"/>
        <v>54</v>
      </c>
      <c r="H81" s="182">
        <f t="shared" si="8"/>
        <v>150</v>
      </c>
      <c r="I81" s="182">
        <f t="shared" si="9"/>
        <v>0.05</v>
      </c>
      <c r="J81" s="170"/>
      <c r="K81" s="166"/>
      <c r="L81" s="166"/>
      <c r="M81" s="167"/>
      <c r="N81" s="52">
        <f t="shared" si="13"/>
        <v>0</v>
      </c>
      <c r="O81" s="53"/>
      <c r="P81" s="54"/>
      <c r="Q81" s="54"/>
      <c r="R81" s="54"/>
      <c r="S81" s="54"/>
      <c r="T81" s="58"/>
      <c r="U81" s="183">
        <f t="shared" si="10"/>
        <v>0.1</v>
      </c>
      <c r="V81" s="168"/>
      <c r="W81" s="59" t="str">
        <f t="shared" si="11"/>
        <v>0</v>
      </c>
      <c r="X81" s="575"/>
      <c r="Y81" s="60">
        <f t="shared" si="12"/>
        <v>0</v>
      </c>
    </row>
    <row r="82" spans="2:25" ht="18.75" customHeight="1">
      <c r="B82" s="569"/>
      <c r="C82" s="572"/>
      <c r="D82" s="39">
        <v>16</v>
      </c>
      <c r="E82" s="39" t="s">
        <v>9518</v>
      </c>
      <c r="F82" s="170">
        <v>250</v>
      </c>
      <c r="G82" s="181">
        <f t="shared" si="7"/>
        <v>50</v>
      </c>
      <c r="H82" s="182">
        <f t="shared" si="8"/>
        <v>138.88888888888889</v>
      </c>
      <c r="I82" s="182">
        <f t="shared" si="9"/>
        <v>4.6296296296296294E-2</v>
      </c>
      <c r="J82" s="170"/>
      <c r="K82" s="430" t="s">
        <v>11461</v>
      </c>
      <c r="L82" s="166"/>
      <c r="M82" s="167">
        <f>SUM(H67:H82)</f>
        <v>2099.4444444444443</v>
      </c>
      <c r="N82" s="52">
        <f t="shared" si="13"/>
        <v>41.988888888888887</v>
      </c>
      <c r="O82" s="53">
        <v>4</v>
      </c>
      <c r="P82" s="428" t="s">
        <v>178</v>
      </c>
      <c r="Q82" s="54"/>
      <c r="R82" s="428" t="s">
        <v>2634</v>
      </c>
      <c r="S82" s="54"/>
      <c r="T82" s="58"/>
      <c r="U82" s="183">
        <f t="shared" si="10"/>
        <v>9.2592592592592587E-2</v>
      </c>
      <c r="V82" s="168">
        <f>SUM(U67:U82)</f>
        <v>1.3996296296296296</v>
      </c>
      <c r="W82" s="59" t="str">
        <f t="shared" si="11"/>
        <v>2</v>
      </c>
      <c r="X82" s="575"/>
      <c r="Y82" s="60">
        <f t="shared" si="12"/>
        <v>1</v>
      </c>
    </row>
    <row r="83" spans="2:25" ht="18.75" customHeight="1">
      <c r="B83" s="569"/>
      <c r="C83" s="572"/>
      <c r="D83" s="39"/>
      <c r="E83" s="39"/>
      <c r="F83" s="170"/>
      <c r="G83" s="181">
        <f t="shared" ref="G83" si="14">F83/$G$15</f>
        <v>0</v>
      </c>
      <c r="H83" s="182">
        <f t="shared" ref="H83" si="15">F83/$H$15</f>
        <v>0</v>
      </c>
      <c r="I83" s="182">
        <f t="shared" ref="I83" si="16">H83/$I$15</f>
        <v>0</v>
      </c>
      <c r="J83" s="170"/>
      <c r="K83" s="166"/>
      <c r="L83" s="166"/>
      <c r="M83" s="167"/>
      <c r="N83" s="52">
        <f t="shared" ref="N83" si="17">M83/$N$15</f>
        <v>0</v>
      </c>
      <c r="O83" s="53"/>
      <c r="P83" s="54"/>
      <c r="Q83" s="54"/>
      <c r="R83" s="54"/>
      <c r="S83" s="54"/>
      <c r="T83" s="58"/>
      <c r="U83" s="183">
        <f t="shared" ref="U83" si="18">H83/$U$15</f>
        <v>0</v>
      </c>
      <c r="V83" s="168"/>
      <c r="W83" s="59" t="str">
        <f t="shared" ref="W83" si="19">IF(V83&lt;1,"0",IF(V83&lt;5,"2",IF(V83&gt;=5,"6")))</f>
        <v>0</v>
      </c>
      <c r="X83" s="575"/>
      <c r="Y83" s="60">
        <f t="shared" ref="Y83" si="20">W83/2</f>
        <v>0</v>
      </c>
    </row>
    <row r="84" spans="2:25" ht="18.75" customHeight="1">
      <c r="B84" s="569"/>
      <c r="C84" s="572"/>
      <c r="D84" s="39">
        <v>17</v>
      </c>
      <c r="E84" s="39" t="s">
        <v>9519</v>
      </c>
      <c r="F84" s="170">
        <v>260</v>
      </c>
      <c r="G84" s="181">
        <f t="shared" si="7"/>
        <v>52</v>
      </c>
      <c r="H84" s="182">
        <f t="shared" si="8"/>
        <v>144.44444444444443</v>
      </c>
      <c r="I84" s="182">
        <f t="shared" si="9"/>
        <v>4.8148148148148141E-2</v>
      </c>
      <c r="J84" s="170"/>
      <c r="K84" s="166"/>
      <c r="L84" s="166"/>
      <c r="M84" s="167"/>
      <c r="N84" s="52">
        <f t="shared" si="13"/>
        <v>0</v>
      </c>
      <c r="O84" s="53"/>
      <c r="P84" s="54"/>
      <c r="Q84" s="54"/>
      <c r="R84" s="54"/>
      <c r="S84" s="54"/>
      <c r="T84" s="58"/>
      <c r="U84" s="183">
        <f t="shared" si="10"/>
        <v>9.6296296296296283E-2</v>
      </c>
      <c r="V84" s="168"/>
      <c r="W84" s="59" t="str">
        <f t="shared" si="11"/>
        <v>0</v>
      </c>
      <c r="X84" s="575"/>
      <c r="Y84" s="60">
        <f t="shared" si="12"/>
        <v>0</v>
      </c>
    </row>
    <row r="85" spans="2:25" ht="18.75" customHeight="1">
      <c r="B85" s="569"/>
      <c r="C85" s="572"/>
      <c r="D85" s="39">
        <v>18</v>
      </c>
      <c r="E85" s="39" t="s">
        <v>9520</v>
      </c>
      <c r="F85" s="170">
        <v>275</v>
      </c>
      <c r="G85" s="181">
        <f t="shared" si="7"/>
        <v>55</v>
      </c>
      <c r="H85" s="182">
        <f t="shared" si="8"/>
        <v>152.77777777777777</v>
      </c>
      <c r="I85" s="182">
        <f t="shared" si="9"/>
        <v>5.0925925925925923E-2</v>
      </c>
      <c r="J85" s="170"/>
      <c r="K85" s="166"/>
      <c r="L85" s="166"/>
      <c r="M85" s="167"/>
      <c r="N85" s="52">
        <f t="shared" si="13"/>
        <v>0</v>
      </c>
      <c r="O85" s="53"/>
      <c r="P85" s="54"/>
      <c r="Q85" s="54"/>
      <c r="R85" s="54"/>
      <c r="S85" s="54"/>
      <c r="T85" s="58"/>
      <c r="U85" s="183">
        <f t="shared" si="10"/>
        <v>0.10185185185185185</v>
      </c>
      <c r="V85" s="168"/>
      <c r="W85" s="59" t="str">
        <f t="shared" si="11"/>
        <v>0</v>
      </c>
      <c r="X85" s="575"/>
      <c r="Y85" s="60">
        <f t="shared" si="12"/>
        <v>0</v>
      </c>
    </row>
    <row r="86" spans="2:25" ht="18.75" customHeight="1">
      <c r="B86" s="569"/>
      <c r="C86" s="572"/>
      <c r="D86" s="39">
        <v>19</v>
      </c>
      <c r="E86" s="39" t="s">
        <v>9521</v>
      </c>
      <c r="F86" s="170">
        <v>153</v>
      </c>
      <c r="G86" s="181">
        <f t="shared" si="7"/>
        <v>30.6</v>
      </c>
      <c r="H86" s="182">
        <f t="shared" si="8"/>
        <v>85</v>
      </c>
      <c r="I86" s="182">
        <f t="shared" si="9"/>
        <v>2.8333333333333332E-2</v>
      </c>
      <c r="J86" s="170"/>
      <c r="K86" s="166"/>
      <c r="L86" s="166"/>
      <c r="M86" s="167"/>
      <c r="N86" s="52">
        <f t="shared" si="13"/>
        <v>0</v>
      </c>
      <c r="O86" s="53"/>
      <c r="P86" s="54"/>
      <c r="Q86" s="54"/>
      <c r="R86" s="54"/>
      <c r="S86" s="54"/>
      <c r="T86" s="58"/>
      <c r="U86" s="183">
        <f t="shared" si="10"/>
        <v>5.6666666666666664E-2</v>
      </c>
      <c r="V86" s="168"/>
      <c r="W86" s="59" t="str">
        <f t="shared" si="11"/>
        <v>0</v>
      </c>
      <c r="X86" s="575"/>
      <c r="Y86" s="60">
        <f t="shared" si="12"/>
        <v>0</v>
      </c>
    </row>
    <row r="87" spans="2:25" ht="18.75" customHeight="1">
      <c r="B87" s="569"/>
      <c r="C87" s="572"/>
      <c r="D87" s="39">
        <v>20</v>
      </c>
      <c r="E87" s="39" t="s">
        <v>3649</v>
      </c>
      <c r="F87" s="170">
        <v>200</v>
      </c>
      <c r="G87" s="181">
        <f t="shared" si="7"/>
        <v>40</v>
      </c>
      <c r="H87" s="182">
        <f t="shared" si="8"/>
        <v>111.11111111111111</v>
      </c>
      <c r="I87" s="182">
        <f t="shared" si="9"/>
        <v>3.7037037037037035E-2</v>
      </c>
      <c r="J87" s="170"/>
      <c r="K87" s="166"/>
      <c r="L87" s="166"/>
      <c r="M87" s="167"/>
      <c r="N87" s="52">
        <f t="shared" si="13"/>
        <v>0</v>
      </c>
      <c r="O87" s="53"/>
      <c r="P87" s="54"/>
      <c r="Q87" s="54"/>
      <c r="R87" s="54"/>
      <c r="S87" s="54"/>
      <c r="T87" s="58"/>
      <c r="U87" s="183">
        <f t="shared" si="10"/>
        <v>7.407407407407407E-2</v>
      </c>
      <c r="V87" s="168"/>
      <c r="W87" s="59" t="str">
        <f t="shared" si="11"/>
        <v>0</v>
      </c>
      <c r="X87" s="575"/>
      <c r="Y87" s="60">
        <f t="shared" si="12"/>
        <v>0</v>
      </c>
    </row>
    <row r="88" spans="2:25" ht="18.75" customHeight="1">
      <c r="B88" s="569"/>
      <c r="C88" s="572"/>
      <c r="D88" s="39">
        <v>21</v>
      </c>
      <c r="E88" s="39" t="s">
        <v>9522</v>
      </c>
      <c r="F88" s="170">
        <v>280</v>
      </c>
      <c r="G88" s="181">
        <f t="shared" si="7"/>
        <v>56</v>
      </c>
      <c r="H88" s="182">
        <f t="shared" si="8"/>
        <v>155.55555555555554</v>
      </c>
      <c r="I88" s="182">
        <f t="shared" si="9"/>
        <v>5.185185185185185E-2</v>
      </c>
      <c r="J88" s="170"/>
      <c r="K88" s="166"/>
      <c r="L88" s="166"/>
      <c r="M88" s="167"/>
      <c r="N88" s="52">
        <f t="shared" si="13"/>
        <v>0</v>
      </c>
      <c r="O88" s="53"/>
      <c r="P88" s="54"/>
      <c r="Q88" s="54"/>
      <c r="R88" s="54"/>
      <c r="S88" s="54"/>
      <c r="T88" s="58"/>
      <c r="U88" s="183">
        <f t="shared" si="10"/>
        <v>0.1037037037037037</v>
      </c>
      <c r="V88" s="168"/>
      <c r="W88" s="59" t="str">
        <f t="shared" si="11"/>
        <v>0</v>
      </c>
      <c r="X88" s="575"/>
      <c r="Y88" s="60">
        <f t="shared" si="12"/>
        <v>0</v>
      </c>
    </row>
    <row r="89" spans="2:25" ht="18.75" customHeight="1">
      <c r="B89" s="569"/>
      <c r="C89" s="572"/>
      <c r="D89" s="39">
        <v>22</v>
      </c>
      <c r="E89" s="39" t="s">
        <v>9523</v>
      </c>
      <c r="F89" s="170">
        <v>300</v>
      </c>
      <c r="G89" s="181">
        <f t="shared" si="7"/>
        <v>60</v>
      </c>
      <c r="H89" s="182">
        <f t="shared" si="8"/>
        <v>166.66666666666666</v>
      </c>
      <c r="I89" s="182">
        <f t="shared" si="9"/>
        <v>5.5555555555555552E-2</v>
      </c>
      <c r="J89" s="170"/>
      <c r="K89" s="166"/>
      <c r="L89" s="166"/>
      <c r="M89" s="167"/>
      <c r="N89" s="52">
        <f t="shared" si="13"/>
        <v>0</v>
      </c>
      <c r="O89" s="53"/>
      <c r="P89" s="54"/>
      <c r="Q89" s="54"/>
      <c r="R89" s="54"/>
      <c r="S89" s="54"/>
      <c r="T89" s="58"/>
      <c r="U89" s="183">
        <f t="shared" si="10"/>
        <v>0.1111111111111111</v>
      </c>
      <c r="V89" s="168"/>
      <c r="W89" s="59" t="str">
        <f t="shared" si="11"/>
        <v>0</v>
      </c>
      <c r="X89" s="575"/>
      <c r="Y89" s="60">
        <f t="shared" si="12"/>
        <v>0</v>
      </c>
    </row>
    <row r="90" spans="2:25" ht="18.75" customHeight="1">
      <c r="B90" s="569"/>
      <c r="C90" s="572"/>
      <c r="D90" s="39">
        <v>23</v>
      </c>
      <c r="E90" s="39" t="s">
        <v>9524</v>
      </c>
      <c r="F90" s="170">
        <v>200</v>
      </c>
      <c r="G90" s="181">
        <f t="shared" si="7"/>
        <v>40</v>
      </c>
      <c r="H90" s="182">
        <f t="shared" si="8"/>
        <v>111.11111111111111</v>
      </c>
      <c r="I90" s="182">
        <f t="shared" si="9"/>
        <v>3.7037037037037035E-2</v>
      </c>
      <c r="J90" s="170"/>
      <c r="K90" s="166"/>
      <c r="L90" s="166"/>
      <c r="M90" s="167"/>
      <c r="N90" s="52">
        <f t="shared" si="13"/>
        <v>0</v>
      </c>
      <c r="O90" s="53"/>
      <c r="P90" s="54"/>
      <c r="Q90" s="54"/>
      <c r="R90" s="54"/>
      <c r="S90" s="54"/>
      <c r="T90" s="58"/>
      <c r="U90" s="183">
        <f t="shared" si="10"/>
        <v>7.407407407407407E-2</v>
      </c>
      <c r="V90" s="168"/>
      <c r="W90" s="59" t="str">
        <f t="shared" si="11"/>
        <v>0</v>
      </c>
      <c r="X90" s="575"/>
      <c r="Y90" s="60">
        <f t="shared" si="12"/>
        <v>0</v>
      </c>
    </row>
    <row r="91" spans="2:25" ht="18.75" customHeight="1">
      <c r="B91" s="569"/>
      <c r="C91" s="572"/>
      <c r="D91" s="39">
        <v>24</v>
      </c>
      <c r="E91" s="39" t="s">
        <v>9525</v>
      </c>
      <c r="F91" s="170">
        <v>365</v>
      </c>
      <c r="G91" s="181">
        <f t="shared" si="7"/>
        <v>73</v>
      </c>
      <c r="H91" s="182">
        <f t="shared" si="8"/>
        <v>202.77777777777777</v>
      </c>
      <c r="I91" s="182">
        <f t="shared" si="9"/>
        <v>6.7592592592592593E-2</v>
      </c>
      <c r="J91" s="170"/>
      <c r="K91" s="166"/>
      <c r="L91" s="166"/>
      <c r="M91" s="167"/>
      <c r="N91" s="52">
        <f t="shared" si="13"/>
        <v>0</v>
      </c>
      <c r="O91" s="53"/>
      <c r="P91" s="54"/>
      <c r="Q91" s="54"/>
      <c r="R91" s="54"/>
      <c r="S91" s="54"/>
      <c r="T91" s="58"/>
      <c r="U91" s="183">
        <f t="shared" si="10"/>
        <v>0.13518518518518519</v>
      </c>
      <c r="V91" s="168"/>
      <c r="W91" s="59" t="str">
        <f t="shared" si="11"/>
        <v>0</v>
      </c>
      <c r="X91" s="575"/>
      <c r="Y91" s="60">
        <f t="shared" si="12"/>
        <v>0</v>
      </c>
    </row>
    <row r="92" spans="2:25" ht="18.75" customHeight="1">
      <c r="B92" s="569"/>
      <c r="C92" s="572"/>
      <c r="D92" s="39">
        <v>25</v>
      </c>
      <c r="E92" s="39" t="s">
        <v>9526</v>
      </c>
      <c r="F92" s="170">
        <v>200</v>
      </c>
      <c r="G92" s="181">
        <f t="shared" si="7"/>
        <v>40</v>
      </c>
      <c r="H92" s="182">
        <f t="shared" si="8"/>
        <v>111.11111111111111</v>
      </c>
      <c r="I92" s="182">
        <f t="shared" si="9"/>
        <v>3.7037037037037035E-2</v>
      </c>
      <c r="J92" s="170"/>
      <c r="K92" s="166"/>
      <c r="L92" s="166"/>
      <c r="M92" s="167"/>
      <c r="N92" s="52">
        <f t="shared" si="13"/>
        <v>0</v>
      </c>
      <c r="O92" s="53"/>
      <c r="P92" s="54"/>
      <c r="Q92" s="54"/>
      <c r="R92" s="54"/>
      <c r="S92" s="54"/>
      <c r="T92" s="58"/>
      <c r="U92" s="183">
        <f t="shared" si="10"/>
        <v>7.407407407407407E-2</v>
      </c>
      <c r="V92" s="168"/>
      <c r="W92" s="59" t="str">
        <f t="shared" si="11"/>
        <v>0</v>
      </c>
      <c r="X92" s="575"/>
      <c r="Y92" s="60">
        <f t="shared" si="12"/>
        <v>0</v>
      </c>
    </row>
    <row r="93" spans="2:25" ht="18.75" customHeight="1">
      <c r="B93" s="569"/>
      <c r="C93" s="572"/>
      <c r="D93" s="39">
        <v>26</v>
      </c>
      <c r="E93" s="39" t="s">
        <v>9527</v>
      </c>
      <c r="F93" s="170">
        <v>150</v>
      </c>
      <c r="G93" s="181">
        <f t="shared" si="7"/>
        <v>30</v>
      </c>
      <c r="H93" s="182">
        <f t="shared" si="8"/>
        <v>83.333333333333329</v>
      </c>
      <c r="I93" s="182">
        <f t="shared" si="9"/>
        <v>2.7777777777777776E-2</v>
      </c>
      <c r="J93" s="170"/>
      <c r="K93" s="166"/>
      <c r="L93" s="166"/>
      <c r="M93" s="167"/>
      <c r="N93" s="52">
        <f t="shared" si="13"/>
        <v>0</v>
      </c>
      <c r="O93" s="53"/>
      <c r="P93" s="54"/>
      <c r="Q93" s="54"/>
      <c r="R93" s="54"/>
      <c r="S93" s="54"/>
      <c r="T93" s="58"/>
      <c r="U93" s="183">
        <f t="shared" si="10"/>
        <v>5.5555555555555552E-2</v>
      </c>
      <c r="V93" s="168"/>
      <c r="W93" s="59" t="str">
        <f t="shared" si="11"/>
        <v>0</v>
      </c>
      <c r="X93" s="575"/>
      <c r="Y93" s="60">
        <f t="shared" si="12"/>
        <v>0</v>
      </c>
    </row>
    <row r="94" spans="2:25" ht="18.75" customHeight="1">
      <c r="B94" s="569"/>
      <c r="C94" s="572"/>
      <c r="D94" s="39">
        <v>27</v>
      </c>
      <c r="E94" s="39" t="s">
        <v>9528</v>
      </c>
      <c r="F94" s="170">
        <v>360</v>
      </c>
      <c r="G94" s="181">
        <f t="shared" si="7"/>
        <v>72</v>
      </c>
      <c r="H94" s="182">
        <f t="shared" si="8"/>
        <v>200</v>
      </c>
      <c r="I94" s="182">
        <f t="shared" si="9"/>
        <v>6.6666666666666666E-2</v>
      </c>
      <c r="J94" s="170"/>
      <c r="K94" s="166"/>
      <c r="L94" s="166"/>
      <c r="M94" s="167"/>
      <c r="N94" s="52">
        <f t="shared" si="13"/>
        <v>0</v>
      </c>
      <c r="O94" s="53"/>
      <c r="P94" s="54"/>
      <c r="Q94" s="54"/>
      <c r="R94" s="54"/>
      <c r="S94" s="54"/>
      <c r="T94" s="58"/>
      <c r="U94" s="183">
        <f t="shared" si="10"/>
        <v>0.13333333333333333</v>
      </c>
      <c r="V94" s="168"/>
      <c r="W94" s="59" t="str">
        <f t="shared" si="11"/>
        <v>0</v>
      </c>
      <c r="X94" s="575"/>
      <c r="Y94" s="60">
        <f t="shared" si="12"/>
        <v>0</v>
      </c>
    </row>
    <row r="95" spans="2:25" ht="18.75" customHeight="1">
      <c r="B95" s="569"/>
      <c r="C95" s="572"/>
      <c r="D95" s="39">
        <v>28</v>
      </c>
      <c r="E95" s="39" t="s">
        <v>9529</v>
      </c>
      <c r="F95" s="170">
        <v>260</v>
      </c>
      <c r="G95" s="181">
        <f t="shared" si="7"/>
        <v>52</v>
      </c>
      <c r="H95" s="182">
        <f t="shared" si="8"/>
        <v>144.44444444444443</v>
      </c>
      <c r="I95" s="182">
        <f t="shared" si="9"/>
        <v>4.8148148148148141E-2</v>
      </c>
      <c r="J95" s="170"/>
      <c r="K95" s="166"/>
      <c r="L95" s="166"/>
      <c r="M95" s="167"/>
      <c r="N95" s="52">
        <f t="shared" si="13"/>
        <v>0</v>
      </c>
      <c r="O95" s="53"/>
      <c r="P95" s="54"/>
      <c r="Q95" s="54"/>
      <c r="R95" s="54"/>
      <c r="S95" s="54"/>
      <c r="T95" s="58"/>
      <c r="U95" s="183">
        <f t="shared" si="10"/>
        <v>9.6296296296296283E-2</v>
      </c>
      <c r="V95" s="168"/>
      <c r="W95" s="59" t="str">
        <f t="shared" si="11"/>
        <v>0</v>
      </c>
      <c r="X95" s="575"/>
      <c r="Y95" s="60">
        <f t="shared" si="12"/>
        <v>0</v>
      </c>
    </row>
    <row r="96" spans="2:25" ht="18.75" customHeight="1">
      <c r="B96" s="569"/>
      <c r="C96" s="572"/>
      <c r="D96" s="39">
        <v>29</v>
      </c>
      <c r="E96" s="39" t="s">
        <v>9530</v>
      </c>
      <c r="F96" s="170">
        <v>134</v>
      </c>
      <c r="G96" s="181">
        <f t="shared" si="7"/>
        <v>26.8</v>
      </c>
      <c r="H96" s="182">
        <f t="shared" si="8"/>
        <v>74.444444444444443</v>
      </c>
      <c r="I96" s="182">
        <f t="shared" si="9"/>
        <v>2.4814814814814814E-2</v>
      </c>
      <c r="J96" s="170"/>
      <c r="K96" s="166"/>
      <c r="L96" s="166"/>
      <c r="M96" s="167"/>
      <c r="N96" s="52">
        <f t="shared" si="13"/>
        <v>0</v>
      </c>
      <c r="O96" s="53"/>
      <c r="P96" s="54"/>
      <c r="Q96" s="54"/>
      <c r="R96" s="54"/>
      <c r="S96" s="54"/>
      <c r="T96" s="58"/>
      <c r="U96" s="183">
        <f t="shared" si="10"/>
        <v>4.9629629629629628E-2</v>
      </c>
      <c r="V96" s="168"/>
      <c r="W96" s="59" t="str">
        <f t="shared" si="11"/>
        <v>0</v>
      </c>
      <c r="X96" s="575"/>
      <c r="Y96" s="60">
        <f t="shared" si="12"/>
        <v>0</v>
      </c>
    </row>
    <row r="97" spans="2:25" ht="18.75" customHeight="1">
      <c r="B97" s="569"/>
      <c r="C97" s="572"/>
      <c r="D97" s="39">
        <v>30</v>
      </c>
      <c r="E97" s="39" t="s">
        <v>9531</v>
      </c>
      <c r="F97" s="170">
        <v>200</v>
      </c>
      <c r="G97" s="181">
        <f t="shared" si="7"/>
        <v>40</v>
      </c>
      <c r="H97" s="182">
        <f t="shared" si="8"/>
        <v>111.11111111111111</v>
      </c>
      <c r="I97" s="182">
        <f t="shared" si="9"/>
        <v>3.7037037037037035E-2</v>
      </c>
      <c r="J97" s="170"/>
      <c r="K97" s="166"/>
      <c r="L97" s="166"/>
      <c r="M97" s="167"/>
      <c r="N97" s="52">
        <f t="shared" si="13"/>
        <v>0</v>
      </c>
      <c r="O97" s="53"/>
      <c r="P97" s="54"/>
      <c r="Q97" s="54"/>
      <c r="R97" s="54"/>
      <c r="S97" s="54"/>
      <c r="T97" s="58"/>
      <c r="U97" s="183">
        <f t="shared" si="10"/>
        <v>7.407407407407407E-2</v>
      </c>
      <c r="V97" s="168"/>
      <c r="W97" s="59" t="str">
        <f t="shared" si="11"/>
        <v>0</v>
      </c>
      <c r="X97" s="575"/>
      <c r="Y97" s="60">
        <f t="shared" si="12"/>
        <v>0</v>
      </c>
    </row>
    <row r="98" spans="2:25" ht="18.75" customHeight="1">
      <c r="B98" s="569"/>
      <c r="C98" s="572"/>
      <c r="D98" s="39">
        <v>31</v>
      </c>
      <c r="E98" s="39" t="s">
        <v>9532</v>
      </c>
      <c r="F98" s="170">
        <v>210</v>
      </c>
      <c r="G98" s="181">
        <f t="shared" si="7"/>
        <v>42</v>
      </c>
      <c r="H98" s="182">
        <f t="shared" si="8"/>
        <v>116.66666666666666</v>
      </c>
      <c r="I98" s="182">
        <f t="shared" si="9"/>
        <v>3.8888888888888883E-2</v>
      </c>
      <c r="J98" s="170"/>
      <c r="K98" s="166"/>
      <c r="L98" s="166"/>
      <c r="M98" s="167"/>
      <c r="N98" s="52">
        <f t="shared" si="13"/>
        <v>0</v>
      </c>
      <c r="O98" s="53"/>
      <c r="P98" s="54"/>
      <c r="Q98" s="54"/>
      <c r="R98" s="54"/>
      <c r="S98" s="54"/>
      <c r="T98" s="58"/>
      <c r="U98" s="183">
        <f t="shared" si="10"/>
        <v>7.7777777777777765E-2</v>
      </c>
      <c r="V98" s="168"/>
      <c r="W98" s="59" t="str">
        <f t="shared" si="11"/>
        <v>0</v>
      </c>
      <c r="X98" s="575"/>
      <c r="Y98" s="60">
        <f t="shared" si="12"/>
        <v>0</v>
      </c>
    </row>
    <row r="99" spans="2:25" ht="18.75" customHeight="1">
      <c r="B99" s="569"/>
      <c r="C99" s="572"/>
      <c r="D99" s="39">
        <v>32</v>
      </c>
      <c r="E99" s="39" t="s">
        <v>9533</v>
      </c>
      <c r="F99" s="170">
        <v>115</v>
      </c>
      <c r="G99" s="181">
        <f t="shared" si="7"/>
        <v>23</v>
      </c>
      <c r="H99" s="182">
        <f t="shared" si="8"/>
        <v>63.888888888888886</v>
      </c>
      <c r="I99" s="182">
        <f t="shared" si="9"/>
        <v>2.1296296296296296E-2</v>
      </c>
      <c r="J99" s="170" t="s">
        <v>9534</v>
      </c>
      <c r="K99" s="429" t="s">
        <v>11461</v>
      </c>
      <c r="L99" s="170" t="s">
        <v>9534</v>
      </c>
      <c r="M99" s="167">
        <f>SUM(H84:H100)</f>
        <v>2117.7777777777774</v>
      </c>
      <c r="N99" s="52">
        <f t="shared" si="13"/>
        <v>42.355555555555547</v>
      </c>
      <c r="O99" s="53" t="s">
        <v>2143</v>
      </c>
      <c r="P99" s="54" t="s">
        <v>178</v>
      </c>
      <c r="Q99" s="54"/>
      <c r="R99" s="54" t="s">
        <v>2634</v>
      </c>
      <c r="S99" s="54"/>
      <c r="T99" s="58"/>
      <c r="U99" s="183">
        <f t="shared" si="10"/>
        <v>4.2592592592592592E-2</v>
      </c>
      <c r="V99" s="168">
        <f>SUM(U84:U100)</f>
        <v>1.4118518518518519</v>
      </c>
      <c r="W99" s="59" t="str">
        <f t="shared" si="11"/>
        <v>2</v>
      </c>
      <c r="X99" s="575"/>
      <c r="Y99" s="60">
        <f t="shared" si="12"/>
        <v>1</v>
      </c>
    </row>
    <row r="100" spans="2:25" ht="18.75" customHeight="1">
      <c r="B100" s="569"/>
      <c r="C100" s="572"/>
      <c r="D100" s="39">
        <v>33</v>
      </c>
      <c r="E100" s="39" t="s">
        <v>9535</v>
      </c>
      <c r="F100" s="170">
        <v>150</v>
      </c>
      <c r="G100" s="181">
        <f t="shared" si="7"/>
        <v>30</v>
      </c>
      <c r="H100" s="182">
        <f t="shared" si="8"/>
        <v>83.333333333333329</v>
      </c>
      <c r="I100" s="182">
        <f t="shared" si="9"/>
        <v>2.7777777777777776E-2</v>
      </c>
      <c r="J100" s="170"/>
      <c r="K100" s="166"/>
      <c r="L100" s="166"/>
      <c r="M100" s="167"/>
      <c r="N100" s="52">
        <f t="shared" si="13"/>
        <v>0</v>
      </c>
      <c r="O100" s="53"/>
      <c r="P100" s="54"/>
      <c r="Q100" s="54"/>
      <c r="R100" s="54"/>
      <c r="S100" s="54"/>
      <c r="T100" s="58"/>
      <c r="U100" s="183">
        <f t="shared" si="10"/>
        <v>5.5555555555555552E-2</v>
      </c>
      <c r="V100" s="168"/>
      <c r="W100" s="59" t="str">
        <f t="shared" si="11"/>
        <v>0</v>
      </c>
      <c r="X100" s="575"/>
      <c r="Y100" s="60">
        <f t="shared" si="12"/>
        <v>0</v>
      </c>
    </row>
    <row r="101" spans="2:25" ht="18.75" customHeight="1">
      <c r="B101" s="569"/>
      <c r="C101" s="572"/>
      <c r="D101" s="39"/>
      <c r="E101" s="39"/>
      <c r="F101" s="170"/>
      <c r="G101" s="181">
        <f t="shared" si="7"/>
        <v>0</v>
      </c>
      <c r="H101" s="182">
        <f t="shared" si="8"/>
        <v>0</v>
      </c>
      <c r="I101" s="182">
        <f t="shared" si="9"/>
        <v>0</v>
      </c>
      <c r="J101" s="170"/>
      <c r="K101" s="166"/>
      <c r="L101" s="166"/>
      <c r="M101" s="167"/>
      <c r="N101" s="52">
        <f t="shared" si="13"/>
        <v>0</v>
      </c>
      <c r="O101" s="53"/>
      <c r="P101" s="54"/>
      <c r="Q101" s="54"/>
      <c r="R101" s="54"/>
      <c r="S101" s="54"/>
      <c r="T101" s="58"/>
      <c r="U101" s="183">
        <f t="shared" si="10"/>
        <v>0</v>
      </c>
      <c r="V101" s="168"/>
      <c r="W101" s="59" t="str">
        <f t="shared" si="11"/>
        <v>0</v>
      </c>
      <c r="X101" s="575"/>
      <c r="Y101" s="60">
        <f t="shared" si="12"/>
        <v>0</v>
      </c>
    </row>
    <row r="102" spans="2:25" ht="18.75" customHeight="1">
      <c r="B102" s="570"/>
      <c r="C102" s="573"/>
      <c r="D102" s="39"/>
      <c r="E102" s="39"/>
      <c r="F102" s="170"/>
      <c r="G102" s="181">
        <f>F102/$G$15</f>
        <v>0</v>
      </c>
      <c r="H102" s="182">
        <f>F102/$H$15</f>
        <v>0</v>
      </c>
      <c r="I102" s="182">
        <f>H102/$I$15</f>
        <v>0</v>
      </c>
      <c r="J102" s="170"/>
      <c r="K102" s="166"/>
      <c r="L102" s="166"/>
      <c r="M102" s="171"/>
      <c r="N102" s="52">
        <f t="shared" si="13"/>
        <v>0</v>
      </c>
      <c r="O102" s="40"/>
      <c r="P102" s="40"/>
      <c r="Q102" s="40"/>
      <c r="R102" s="40"/>
      <c r="S102" s="40"/>
      <c r="T102" s="58"/>
      <c r="U102" s="183">
        <f t="shared" si="10"/>
        <v>0</v>
      </c>
      <c r="V102" s="168"/>
      <c r="W102" s="59" t="str">
        <f t="shared" si="11"/>
        <v>0</v>
      </c>
      <c r="X102" s="576"/>
      <c r="Y102" s="60">
        <f t="shared" si="12"/>
        <v>0</v>
      </c>
    </row>
    <row r="103" spans="2:25">
      <c r="B103" s="41"/>
      <c r="C103" s="172"/>
      <c r="D103" s="154"/>
      <c r="E103" s="173">
        <f>COUNTA(E67:E102)</f>
        <v>33</v>
      </c>
      <c r="F103" s="173">
        <f>SUM(F67:F102)</f>
        <v>7591</v>
      </c>
      <c r="G103" s="173">
        <f>SUM(G67:G102)</f>
        <v>1518.2</v>
      </c>
      <c r="H103" s="173">
        <f>SUM(H67:H102)</f>
        <v>4217.2222222222226</v>
      </c>
      <c r="I103" s="173">
        <f>MROUND(SUM(I67:I102),1)</f>
        <v>1</v>
      </c>
      <c r="J103" s="173">
        <f>COUNTA(J67:J102)</f>
        <v>1</v>
      </c>
      <c r="K103" s="173">
        <f>COUNTA(K67:K102)</f>
        <v>2</v>
      </c>
      <c r="L103" s="173">
        <f>COUNTA(L67:L102)</f>
        <v>1</v>
      </c>
      <c r="M103" s="173">
        <f>SUM(M67:M102)</f>
        <v>4217.2222222222217</v>
      </c>
      <c r="N103" s="173">
        <f>SUM(N67:N102)</f>
        <v>84.344444444444434</v>
      </c>
      <c r="O103" s="174"/>
      <c r="P103" s="175">
        <f>COUNTIF(P67:P102, "YES")</f>
        <v>0</v>
      </c>
      <c r="Q103" s="174"/>
      <c r="R103" s="174"/>
      <c r="S103" s="174"/>
      <c r="T103" s="174"/>
      <c r="U103" s="173">
        <f>SUM(U67:U102)</f>
        <v>2.811481481481481</v>
      </c>
      <c r="V103" s="173">
        <f>SUM(V67:V102)</f>
        <v>2.8114814814814815</v>
      </c>
      <c r="W103" s="173">
        <f t="array" ref="W103">SUM(ABS(W67:W102))</f>
        <v>4</v>
      </c>
      <c r="X103" s="175" t="str">
        <f>IF(X67&lt;0.2, "0", IF(X67&lt;=2, "2", IF(X67&gt;2, ROUND(X67,0))))</f>
        <v>2</v>
      </c>
      <c r="Y103" s="173">
        <f>SUM(Y67:Y102)</f>
        <v>2</v>
      </c>
    </row>
    <row r="104" spans="2:25" ht="18.75" customHeight="1">
      <c r="B104" s="577">
        <v>3</v>
      </c>
      <c r="C104" s="571" t="s">
        <v>9536</v>
      </c>
      <c r="D104" s="39">
        <v>1</v>
      </c>
      <c r="E104" s="39" t="s">
        <v>9537</v>
      </c>
      <c r="F104" s="170">
        <v>120</v>
      </c>
      <c r="G104" s="181">
        <f t="shared" ref="G104:G162" si="21">F104/$G$15</f>
        <v>24</v>
      </c>
      <c r="H104" s="182">
        <f t="shared" ref="H104:H162" si="22">F104/$H$15</f>
        <v>66.666666666666671</v>
      </c>
      <c r="I104" s="182">
        <f t="shared" ref="I104:I162" si="23">H104/$I$15</f>
        <v>2.2222222222222223E-2</v>
      </c>
      <c r="J104" s="170"/>
      <c r="K104" s="166"/>
      <c r="L104" s="166"/>
      <c r="M104" s="167"/>
      <c r="N104" s="52">
        <f t="shared" ref="N104:N163" si="24">M104/$N$15</f>
        <v>0</v>
      </c>
      <c r="O104" s="53"/>
      <c r="P104" s="54"/>
      <c r="Q104" s="54"/>
      <c r="R104" s="54"/>
      <c r="S104" s="54"/>
      <c r="T104" s="58"/>
      <c r="U104" s="183">
        <f t="shared" ref="U104:U163" si="25">H104/$U$15</f>
        <v>4.4444444444444446E-2</v>
      </c>
      <c r="V104" s="168"/>
      <c r="W104" s="59" t="str">
        <f t="shared" ref="W104:W163" si="26">IF(V104&lt;1,"0",IF(V104&lt;5,"2",IF(V104&gt;=5,"6")))</f>
        <v>0</v>
      </c>
      <c r="X104" s="574">
        <f>K164/$X$15</f>
        <v>0.33333333333333331</v>
      </c>
      <c r="Y104" s="60">
        <f t="shared" ref="Y104:Y163" si="27">W104/2</f>
        <v>0</v>
      </c>
    </row>
    <row r="105" spans="2:25" ht="18.75" customHeight="1">
      <c r="B105" s="578"/>
      <c r="C105" s="572"/>
      <c r="D105" s="39">
        <v>2</v>
      </c>
      <c r="E105" s="39" t="s">
        <v>9538</v>
      </c>
      <c r="F105" s="170">
        <v>215</v>
      </c>
      <c r="G105" s="181">
        <f t="shared" si="21"/>
        <v>43</v>
      </c>
      <c r="H105" s="182">
        <f t="shared" si="22"/>
        <v>119.44444444444444</v>
      </c>
      <c r="I105" s="182">
        <f t="shared" si="23"/>
        <v>3.9814814814814817E-2</v>
      </c>
      <c r="J105" s="170"/>
      <c r="K105" s="166"/>
      <c r="L105" s="166"/>
      <c r="M105" s="167"/>
      <c r="N105" s="52">
        <f t="shared" si="24"/>
        <v>0</v>
      </c>
      <c r="O105" s="53"/>
      <c r="P105" s="54"/>
      <c r="Q105" s="54"/>
      <c r="R105" s="54"/>
      <c r="S105" s="54"/>
      <c r="T105" s="58"/>
      <c r="U105" s="183">
        <f t="shared" si="25"/>
        <v>7.9629629629629634E-2</v>
      </c>
      <c r="V105" s="168"/>
      <c r="W105" s="59" t="str">
        <f t="shared" si="26"/>
        <v>0</v>
      </c>
      <c r="X105" s="575"/>
      <c r="Y105" s="60">
        <f t="shared" si="27"/>
        <v>0</v>
      </c>
    </row>
    <row r="106" spans="2:25" ht="18.75" customHeight="1">
      <c r="B106" s="578"/>
      <c r="C106" s="572"/>
      <c r="D106" s="39">
        <v>3</v>
      </c>
      <c r="E106" s="39" t="s">
        <v>9539</v>
      </c>
      <c r="F106" s="170">
        <v>145</v>
      </c>
      <c r="G106" s="181">
        <f t="shared" si="21"/>
        <v>29</v>
      </c>
      <c r="H106" s="182">
        <f t="shared" si="22"/>
        <v>80.555555555555557</v>
      </c>
      <c r="I106" s="182">
        <f t="shared" si="23"/>
        <v>2.6851851851851852E-2</v>
      </c>
      <c r="J106" s="170"/>
      <c r="K106" s="166"/>
      <c r="L106" s="166"/>
      <c r="M106" s="167"/>
      <c r="N106" s="52">
        <f t="shared" si="24"/>
        <v>0</v>
      </c>
      <c r="O106" s="53"/>
      <c r="P106" s="54"/>
      <c r="Q106" s="54"/>
      <c r="R106" s="54"/>
      <c r="S106" s="54"/>
      <c r="T106" s="58"/>
      <c r="U106" s="183">
        <f t="shared" si="25"/>
        <v>5.3703703703703705E-2</v>
      </c>
      <c r="V106" s="168"/>
      <c r="W106" s="59" t="str">
        <f t="shared" si="26"/>
        <v>0</v>
      </c>
      <c r="X106" s="575"/>
      <c r="Y106" s="60">
        <f t="shared" si="27"/>
        <v>0</v>
      </c>
    </row>
    <row r="107" spans="2:25" ht="18.75" customHeight="1">
      <c r="B107" s="578"/>
      <c r="C107" s="572"/>
      <c r="D107" s="39">
        <v>4</v>
      </c>
      <c r="E107" s="39" t="s">
        <v>9540</v>
      </c>
      <c r="F107" s="170">
        <v>150</v>
      </c>
      <c r="G107" s="181">
        <f t="shared" si="21"/>
        <v>30</v>
      </c>
      <c r="H107" s="182">
        <f t="shared" si="22"/>
        <v>83.333333333333329</v>
      </c>
      <c r="I107" s="182">
        <f t="shared" si="23"/>
        <v>2.7777777777777776E-2</v>
      </c>
      <c r="J107" s="170"/>
      <c r="K107" s="166"/>
      <c r="L107" s="166"/>
      <c r="M107" s="167"/>
      <c r="N107" s="52">
        <f t="shared" si="24"/>
        <v>0</v>
      </c>
      <c r="O107" s="53"/>
      <c r="P107" s="54"/>
      <c r="Q107" s="54"/>
      <c r="R107" s="54"/>
      <c r="S107" s="54"/>
      <c r="T107" s="58"/>
      <c r="U107" s="183">
        <f t="shared" si="25"/>
        <v>5.5555555555555552E-2</v>
      </c>
      <c r="V107" s="168"/>
      <c r="W107" s="59" t="str">
        <f t="shared" si="26"/>
        <v>0</v>
      </c>
      <c r="X107" s="575"/>
      <c r="Y107" s="60">
        <f t="shared" si="27"/>
        <v>0</v>
      </c>
    </row>
    <row r="108" spans="2:25" ht="18.75" customHeight="1">
      <c r="B108" s="578"/>
      <c r="C108" s="572"/>
      <c r="D108" s="39">
        <v>5</v>
      </c>
      <c r="E108" s="39" t="s">
        <v>9541</v>
      </c>
      <c r="F108" s="170">
        <v>92</v>
      </c>
      <c r="G108" s="181">
        <f t="shared" si="21"/>
        <v>18.399999999999999</v>
      </c>
      <c r="H108" s="182">
        <f t="shared" si="22"/>
        <v>51.111111111111107</v>
      </c>
      <c r="I108" s="182">
        <f t="shared" si="23"/>
        <v>1.7037037037037035E-2</v>
      </c>
      <c r="J108" s="170"/>
      <c r="K108" s="166"/>
      <c r="L108" s="166"/>
      <c r="M108" s="167"/>
      <c r="N108" s="52">
        <f t="shared" si="24"/>
        <v>0</v>
      </c>
      <c r="O108" s="53"/>
      <c r="P108" s="54"/>
      <c r="Q108" s="54"/>
      <c r="R108" s="54"/>
      <c r="S108" s="54"/>
      <c r="T108" s="58"/>
      <c r="U108" s="183">
        <f t="shared" si="25"/>
        <v>3.4074074074074069E-2</v>
      </c>
      <c r="V108" s="168"/>
      <c r="W108" s="59" t="str">
        <f t="shared" si="26"/>
        <v>0</v>
      </c>
      <c r="X108" s="575"/>
      <c r="Y108" s="60">
        <f t="shared" si="27"/>
        <v>0</v>
      </c>
    </row>
    <row r="109" spans="2:25" ht="18.75" customHeight="1">
      <c r="B109" s="578"/>
      <c r="C109" s="572"/>
      <c r="D109" s="39">
        <v>6</v>
      </c>
      <c r="E109" s="39" t="s">
        <v>9542</v>
      </c>
      <c r="F109" s="170">
        <v>87</v>
      </c>
      <c r="G109" s="181">
        <f t="shared" si="21"/>
        <v>17.399999999999999</v>
      </c>
      <c r="H109" s="182">
        <f t="shared" si="22"/>
        <v>48.333333333333329</v>
      </c>
      <c r="I109" s="182">
        <f t="shared" si="23"/>
        <v>1.6111111111111111E-2</v>
      </c>
      <c r="J109" s="170"/>
      <c r="K109" s="166"/>
      <c r="L109" s="166"/>
      <c r="M109" s="167"/>
      <c r="N109" s="52">
        <f t="shared" si="24"/>
        <v>0</v>
      </c>
      <c r="O109" s="53"/>
      <c r="P109" s="54"/>
      <c r="Q109" s="54"/>
      <c r="R109" s="54"/>
      <c r="S109" s="54"/>
      <c r="T109" s="58"/>
      <c r="U109" s="183">
        <f t="shared" si="25"/>
        <v>3.2222222222222222E-2</v>
      </c>
      <c r="V109" s="168"/>
      <c r="W109" s="59" t="str">
        <f t="shared" si="26"/>
        <v>0</v>
      </c>
      <c r="X109" s="575"/>
      <c r="Y109" s="60">
        <f t="shared" si="27"/>
        <v>0</v>
      </c>
    </row>
    <row r="110" spans="2:25" ht="18.75" customHeight="1">
      <c r="B110" s="578"/>
      <c r="C110" s="572"/>
      <c r="D110" s="39">
        <v>7</v>
      </c>
      <c r="E110" s="39" t="s">
        <v>9543</v>
      </c>
      <c r="F110" s="170">
        <v>80</v>
      </c>
      <c r="G110" s="181">
        <f t="shared" si="21"/>
        <v>16</v>
      </c>
      <c r="H110" s="182">
        <f t="shared" si="22"/>
        <v>44.444444444444443</v>
      </c>
      <c r="I110" s="182">
        <f t="shared" si="23"/>
        <v>1.4814814814814814E-2</v>
      </c>
      <c r="J110" s="170"/>
      <c r="K110" s="166"/>
      <c r="L110" s="166"/>
      <c r="M110" s="167"/>
      <c r="N110" s="52">
        <f t="shared" si="24"/>
        <v>0</v>
      </c>
      <c r="O110" s="53"/>
      <c r="P110" s="54"/>
      <c r="Q110" s="54"/>
      <c r="R110" s="54"/>
      <c r="S110" s="54"/>
      <c r="T110" s="58"/>
      <c r="U110" s="183">
        <f t="shared" si="25"/>
        <v>2.9629629629629627E-2</v>
      </c>
      <c r="V110" s="168"/>
      <c r="W110" s="59" t="str">
        <f t="shared" si="26"/>
        <v>0</v>
      </c>
      <c r="X110" s="575"/>
      <c r="Y110" s="60">
        <f t="shared" si="27"/>
        <v>0</v>
      </c>
    </row>
    <row r="111" spans="2:25" ht="18.75" customHeight="1">
      <c r="B111" s="578"/>
      <c r="C111" s="572"/>
      <c r="D111" s="39">
        <v>8</v>
      </c>
      <c r="E111" s="39" t="s">
        <v>9544</v>
      </c>
      <c r="F111" s="170">
        <v>176</v>
      </c>
      <c r="G111" s="181">
        <f t="shared" si="21"/>
        <v>35.200000000000003</v>
      </c>
      <c r="H111" s="182">
        <f t="shared" si="22"/>
        <v>97.777777777777771</v>
      </c>
      <c r="I111" s="182">
        <f t="shared" si="23"/>
        <v>3.259259259259259E-2</v>
      </c>
      <c r="J111" s="170"/>
      <c r="K111" s="166"/>
      <c r="L111" s="166"/>
      <c r="M111" s="167"/>
      <c r="N111" s="52">
        <f t="shared" si="24"/>
        <v>0</v>
      </c>
      <c r="O111" s="53"/>
      <c r="P111" s="54"/>
      <c r="Q111" s="54"/>
      <c r="R111" s="54"/>
      <c r="S111" s="54"/>
      <c r="T111" s="58"/>
      <c r="U111" s="183">
        <f t="shared" si="25"/>
        <v>6.5185185185185179E-2</v>
      </c>
      <c r="V111" s="168"/>
      <c r="W111" s="59" t="str">
        <f t="shared" si="26"/>
        <v>0</v>
      </c>
      <c r="X111" s="575"/>
      <c r="Y111" s="60">
        <f t="shared" si="27"/>
        <v>0</v>
      </c>
    </row>
    <row r="112" spans="2:25" ht="18.75" customHeight="1">
      <c r="B112" s="578"/>
      <c r="C112" s="572"/>
      <c r="D112" s="39">
        <v>9</v>
      </c>
      <c r="E112" s="39" t="s">
        <v>9545</v>
      </c>
      <c r="F112" s="170">
        <v>189</v>
      </c>
      <c r="G112" s="181">
        <f t="shared" si="21"/>
        <v>37.799999999999997</v>
      </c>
      <c r="H112" s="182">
        <f t="shared" si="22"/>
        <v>105</v>
      </c>
      <c r="I112" s="182">
        <f t="shared" si="23"/>
        <v>3.5000000000000003E-2</v>
      </c>
      <c r="J112" s="170"/>
      <c r="K112" s="166"/>
      <c r="L112" s="166"/>
      <c r="M112" s="167"/>
      <c r="N112" s="52">
        <f t="shared" si="24"/>
        <v>0</v>
      </c>
      <c r="O112" s="53"/>
      <c r="P112" s="54"/>
      <c r="Q112" s="54"/>
      <c r="R112" s="54"/>
      <c r="S112" s="54"/>
      <c r="T112" s="58"/>
      <c r="U112" s="183">
        <f t="shared" si="25"/>
        <v>7.0000000000000007E-2</v>
      </c>
      <c r="V112" s="168"/>
      <c r="W112" s="59" t="str">
        <f t="shared" si="26"/>
        <v>0</v>
      </c>
      <c r="X112" s="575"/>
      <c r="Y112" s="60">
        <f t="shared" si="27"/>
        <v>0</v>
      </c>
    </row>
    <row r="113" spans="2:25" ht="18.75" customHeight="1">
      <c r="B113" s="578"/>
      <c r="C113" s="572"/>
      <c r="D113" s="39">
        <v>10</v>
      </c>
      <c r="E113" s="39" t="s">
        <v>9546</v>
      </c>
      <c r="F113" s="170">
        <v>195</v>
      </c>
      <c r="G113" s="181">
        <f t="shared" si="21"/>
        <v>39</v>
      </c>
      <c r="H113" s="182">
        <f t="shared" si="22"/>
        <v>108.33333333333333</v>
      </c>
      <c r="I113" s="182">
        <f t="shared" si="23"/>
        <v>3.6111111111111108E-2</v>
      </c>
      <c r="J113" s="170"/>
      <c r="K113" s="166"/>
      <c r="L113" s="166"/>
      <c r="M113" s="167"/>
      <c r="N113" s="52">
        <f t="shared" si="24"/>
        <v>0</v>
      </c>
      <c r="O113" s="53"/>
      <c r="P113" s="54"/>
      <c r="Q113" s="54"/>
      <c r="R113" s="54"/>
      <c r="S113" s="54"/>
      <c r="T113" s="58"/>
      <c r="U113" s="183">
        <f t="shared" si="25"/>
        <v>7.2222222222222215E-2</v>
      </c>
      <c r="V113" s="168"/>
      <c r="W113" s="59" t="str">
        <f t="shared" si="26"/>
        <v>0</v>
      </c>
      <c r="X113" s="575"/>
      <c r="Y113" s="60">
        <f t="shared" si="27"/>
        <v>0</v>
      </c>
    </row>
    <row r="114" spans="2:25" ht="18.75" customHeight="1">
      <c r="B114" s="578"/>
      <c r="C114" s="572"/>
      <c r="D114" s="39">
        <v>11</v>
      </c>
      <c r="E114" s="39" t="s">
        <v>9547</v>
      </c>
      <c r="F114" s="170">
        <v>60</v>
      </c>
      <c r="G114" s="181">
        <f t="shared" si="21"/>
        <v>12</v>
      </c>
      <c r="H114" s="182">
        <f t="shared" si="22"/>
        <v>33.333333333333336</v>
      </c>
      <c r="I114" s="182">
        <f t="shared" si="23"/>
        <v>1.1111111111111112E-2</v>
      </c>
      <c r="J114" s="170"/>
      <c r="K114" s="166"/>
      <c r="L114" s="166"/>
      <c r="M114" s="167"/>
      <c r="N114" s="52">
        <f t="shared" si="24"/>
        <v>0</v>
      </c>
      <c r="O114" s="53"/>
      <c r="P114" s="54"/>
      <c r="Q114" s="54"/>
      <c r="R114" s="54"/>
      <c r="S114" s="54"/>
      <c r="T114" s="58"/>
      <c r="U114" s="183">
        <f t="shared" si="25"/>
        <v>2.2222222222222223E-2</v>
      </c>
      <c r="V114" s="168"/>
      <c r="W114" s="59" t="str">
        <f t="shared" si="26"/>
        <v>0</v>
      </c>
      <c r="X114" s="575"/>
      <c r="Y114" s="60">
        <f t="shared" si="27"/>
        <v>0</v>
      </c>
    </row>
    <row r="115" spans="2:25" ht="18.75" customHeight="1">
      <c r="B115" s="578"/>
      <c r="C115" s="572"/>
      <c r="D115" s="39">
        <v>12</v>
      </c>
      <c r="E115" s="39" t="s">
        <v>9548</v>
      </c>
      <c r="F115" s="170">
        <v>87</v>
      </c>
      <c r="G115" s="181">
        <f t="shared" si="21"/>
        <v>17.399999999999999</v>
      </c>
      <c r="H115" s="182">
        <f t="shared" si="22"/>
        <v>48.333333333333329</v>
      </c>
      <c r="I115" s="182">
        <f t="shared" si="23"/>
        <v>1.6111111111111111E-2</v>
      </c>
      <c r="J115" s="170"/>
      <c r="K115" s="166"/>
      <c r="L115" s="166"/>
      <c r="M115" s="167"/>
      <c r="N115" s="52">
        <f t="shared" si="24"/>
        <v>0</v>
      </c>
      <c r="O115" s="53"/>
      <c r="P115" s="54"/>
      <c r="Q115" s="54"/>
      <c r="R115" s="54"/>
      <c r="S115" s="54"/>
      <c r="T115" s="58"/>
      <c r="U115" s="183">
        <f t="shared" si="25"/>
        <v>3.2222222222222222E-2</v>
      </c>
      <c r="V115" s="168"/>
      <c r="W115" s="59" t="str">
        <f t="shared" si="26"/>
        <v>0</v>
      </c>
      <c r="X115" s="575"/>
      <c r="Y115" s="60">
        <f t="shared" si="27"/>
        <v>0</v>
      </c>
    </row>
    <row r="116" spans="2:25" ht="18.75" customHeight="1">
      <c r="B116" s="578"/>
      <c r="C116" s="572"/>
      <c r="D116" s="39">
        <v>13</v>
      </c>
      <c r="E116" s="39" t="s">
        <v>9549</v>
      </c>
      <c r="F116" s="170">
        <v>69</v>
      </c>
      <c r="G116" s="181">
        <f t="shared" si="21"/>
        <v>13.8</v>
      </c>
      <c r="H116" s="182">
        <f t="shared" si="22"/>
        <v>38.333333333333336</v>
      </c>
      <c r="I116" s="182">
        <f t="shared" si="23"/>
        <v>1.2777777777777779E-2</v>
      </c>
      <c r="J116" s="170"/>
      <c r="K116" s="166"/>
      <c r="L116" s="166"/>
      <c r="M116" s="167"/>
      <c r="N116" s="52">
        <f t="shared" si="24"/>
        <v>0</v>
      </c>
      <c r="O116" s="53"/>
      <c r="P116" s="54"/>
      <c r="Q116" s="54"/>
      <c r="R116" s="54"/>
      <c r="S116" s="54"/>
      <c r="T116" s="58"/>
      <c r="U116" s="183">
        <f t="shared" si="25"/>
        <v>2.5555555555555557E-2</v>
      </c>
      <c r="V116" s="168"/>
      <c r="W116" s="59" t="str">
        <f t="shared" si="26"/>
        <v>0</v>
      </c>
      <c r="X116" s="575"/>
      <c r="Y116" s="60">
        <f t="shared" si="27"/>
        <v>0</v>
      </c>
    </row>
    <row r="117" spans="2:25" ht="18.75" customHeight="1">
      <c r="B117" s="578"/>
      <c r="C117" s="572"/>
      <c r="D117" s="39">
        <v>14</v>
      </c>
      <c r="E117" s="39" t="s">
        <v>9550</v>
      </c>
      <c r="F117" s="170">
        <v>105</v>
      </c>
      <c r="G117" s="181">
        <f t="shared" si="21"/>
        <v>21</v>
      </c>
      <c r="H117" s="182">
        <f t="shared" si="22"/>
        <v>58.333333333333329</v>
      </c>
      <c r="I117" s="182">
        <f t="shared" si="23"/>
        <v>1.9444444444444441E-2</v>
      </c>
      <c r="J117" s="170"/>
      <c r="K117" s="166"/>
      <c r="L117" s="166"/>
      <c r="M117" s="167"/>
      <c r="N117" s="52">
        <f t="shared" si="24"/>
        <v>0</v>
      </c>
      <c r="O117" s="53"/>
      <c r="P117" s="54"/>
      <c r="Q117" s="54"/>
      <c r="R117" s="54"/>
      <c r="S117" s="54"/>
      <c r="T117" s="58"/>
      <c r="U117" s="183">
        <f t="shared" si="25"/>
        <v>3.8888888888888883E-2</v>
      </c>
      <c r="V117" s="168"/>
      <c r="W117" s="59" t="str">
        <f t="shared" si="26"/>
        <v>0</v>
      </c>
      <c r="X117" s="575"/>
      <c r="Y117" s="60">
        <f t="shared" si="27"/>
        <v>0</v>
      </c>
    </row>
    <row r="118" spans="2:25" ht="18.75" customHeight="1">
      <c r="B118" s="578"/>
      <c r="C118" s="572"/>
      <c r="D118" s="39">
        <v>15</v>
      </c>
      <c r="E118" s="39" t="s">
        <v>9551</v>
      </c>
      <c r="F118" s="170">
        <v>96</v>
      </c>
      <c r="G118" s="181">
        <f t="shared" si="21"/>
        <v>19.2</v>
      </c>
      <c r="H118" s="182">
        <f t="shared" si="22"/>
        <v>53.333333333333329</v>
      </c>
      <c r="I118" s="182">
        <f t="shared" si="23"/>
        <v>1.7777777777777778E-2</v>
      </c>
      <c r="J118" s="170"/>
      <c r="K118" s="166"/>
      <c r="L118" s="166"/>
      <c r="M118" s="167"/>
      <c r="N118" s="52">
        <f t="shared" si="24"/>
        <v>0</v>
      </c>
      <c r="O118" s="53"/>
      <c r="P118" s="54"/>
      <c r="Q118" s="54"/>
      <c r="R118" s="54"/>
      <c r="S118" s="54"/>
      <c r="T118" s="58"/>
      <c r="U118" s="183">
        <f t="shared" si="25"/>
        <v>3.5555555555555556E-2</v>
      </c>
      <c r="V118" s="168"/>
      <c r="W118" s="59" t="str">
        <f t="shared" si="26"/>
        <v>0</v>
      </c>
      <c r="X118" s="575"/>
      <c r="Y118" s="60">
        <f t="shared" si="27"/>
        <v>0</v>
      </c>
    </row>
    <row r="119" spans="2:25" ht="18.75" customHeight="1">
      <c r="B119" s="578"/>
      <c r="C119" s="572"/>
      <c r="D119" s="39">
        <v>16</v>
      </c>
      <c r="E119" s="39" t="s">
        <v>9552</v>
      </c>
      <c r="F119" s="170">
        <v>110</v>
      </c>
      <c r="G119" s="181">
        <f t="shared" si="21"/>
        <v>22</v>
      </c>
      <c r="H119" s="182">
        <f t="shared" si="22"/>
        <v>61.111111111111107</v>
      </c>
      <c r="I119" s="182">
        <f t="shared" si="23"/>
        <v>2.0370370370370369E-2</v>
      </c>
      <c r="J119" s="170"/>
      <c r="K119" s="166"/>
      <c r="L119" s="166"/>
      <c r="M119" s="167"/>
      <c r="N119" s="52">
        <f t="shared" si="24"/>
        <v>0</v>
      </c>
      <c r="O119" s="53"/>
      <c r="P119" s="54"/>
      <c r="Q119" s="54"/>
      <c r="R119" s="54"/>
      <c r="S119" s="54"/>
      <c r="T119" s="58"/>
      <c r="U119" s="183">
        <f t="shared" si="25"/>
        <v>4.0740740740740737E-2</v>
      </c>
      <c r="V119" s="168"/>
      <c r="W119" s="59" t="str">
        <f t="shared" si="26"/>
        <v>0</v>
      </c>
      <c r="X119" s="575"/>
      <c r="Y119" s="60">
        <f t="shared" si="27"/>
        <v>0</v>
      </c>
    </row>
    <row r="120" spans="2:25" ht="18.75" customHeight="1">
      <c r="B120" s="578"/>
      <c r="C120" s="572"/>
      <c r="D120" s="39">
        <v>17</v>
      </c>
      <c r="E120" s="39" t="s">
        <v>9553</v>
      </c>
      <c r="F120" s="170">
        <v>195</v>
      </c>
      <c r="G120" s="181">
        <f t="shared" si="21"/>
        <v>39</v>
      </c>
      <c r="H120" s="182">
        <f t="shared" si="22"/>
        <v>108.33333333333333</v>
      </c>
      <c r="I120" s="182">
        <f t="shared" si="23"/>
        <v>3.6111111111111108E-2</v>
      </c>
      <c r="J120" s="170"/>
      <c r="K120" s="166"/>
      <c r="L120" s="166"/>
      <c r="M120" s="167"/>
      <c r="N120" s="52">
        <f t="shared" si="24"/>
        <v>0</v>
      </c>
      <c r="O120" s="53"/>
      <c r="P120" s="54"/>
      <c r="Q120" s="54"/>
      <c r="R120" s="54"/>
      <c r="S120" s="54"/>
      <c r="T120" s="58"/>
      <c r="U120" s="183">
        <f t="shared" si="25"/>
        <v>7.2222222222222215E-2</v>
      </c>
      <c r="V120" s="168"/>
      <c r="W120" s="59" t="str">
        <f t="shared" si="26"/>
        <v>0</v>
      </c>
      <c r="X120" s="575"/>
      <c r="Y120" s="60">
        <f t="shared" si="27"/>
        <v>0</v>
      </c>
    </row>
    <row r="121" spans="2:25" ht="18.75" customHeight="1">
      <c r="B121" s="578"/>
      <c r="C121" s="572"/>
      <c r="D121" s="39">
        <v>18</v>
      </c>
      <c r="E121" s="39" t="s">
        <v>9554</v>
      </c>
      <c r="F121" s="170">
        <v>182</v>
      </c>
      <c r="G121" s="181">
        <f t="shared" si="21"/>
        <v>36.4</v>
      </c>
      <c r="H121" s="182">
        <f t="shared" si="22"/>
        <v>101.11111111111111</v>
      </c>
      <c r="I121" s="182">
        <f t="shared" si="23"/>
        <v>3.3703703703703708E-2</v>
      </c>
      <c r="J121" s="170"/>
      <c r="K121" s="166"/>
      <c r="L121" s="166"/>
      <c r="M121" s="167"/>
      <c r="N121" s="52">
        <f t="shared" si="24"/>
        <v>0</v>
      </c>
      <c r="O121" s="53"/>
      <c r="P121" s="54"/>
      <c r="Q121" s="54"/>
      <c r="R121" s="54"/>
      <c r="S121" s="54"/>
      <c r="T121" s="58"/>
      <c r="U121" s="183">
        <f t="shared" si="25"/>
        <v>6.7407407407407416E-2</v>
      </c>
      <c r="V121" s="168"/>
      <c r="W121" s="59" t="str">
        <f t="shared" si="26"/>
        <v>0</v>
      </c>
      <c r="X121" s="575"/>
      <c r="Y121" s="60">
        <f t="shared" si="27"/>
        <v>0</v>
      </c>
    </row>
    <row r="122" spans="2:25" ht="18.75" customHeight="1">
      <c r="B122" s="578"/>
      <c r="C122" s="572"/>
      <c r="D122" s="39">
        <v>19</v>
      </c>
      <c r="E122" s="39" t="s">
        <v>9555</v>
      </c>
      <c r="F122" s="170">
        <v>140</v>
      </c>
      <c r="G122" s="181">
        <f t="shared" si="21"/>
        <v>28</v>
      </c>
      <c r="H122" s="182">
        <f t="shared" si="22"/>
        <v>77.777777777777771</v>
      </c>
      <c r="I122" s="182">
        <f t="shared" si="23"/>
        <v>2.5925925925925925E-2</v>
      </c>
      <c r="J122" s="170"/>
      <c r="K122" s="166"/>
      <c r="L122" s="166"/>
      <c r="M122" s="167"/>
      <c r="N122" s="52">
        <f t="shared" si="24"/>
        <v>0</v>
      </c>
      <c r="O122" s="53"/>
      <c r="P122" s="54"/>
      <c r="Q122" s="54"/>
      <c r="R122" s="54"/>
      <c r="S122" s="54"/>
      <c r="T122" s="58"/>
      <c r="U122" s="183">
        <f t="shared" si="25"/>
        <v>5.185185185185185E-2</v>
      </c>
      <c r="V122" s="168"/>
      <c r="W122" s="59" t="str">
        <f t="shared" si="26"/>
        <v>0</v>
      </c>
      <c r="X122" s="575"/>
      <c r="Y122" s="60">
        <f t="shared" si="27"/>
        <v>0</v>
      </c>
    </row>
    <row r="123" spans="2:25" ht="18.75" customHeight="1">
      <c r="B123" s="578"/>
      <c r="C123" s="572"/>
      <c r="D123" s="39">
        <v>20</v>
      </c>
      <c r="E123" s="39" t="s">
        <v>9556</v>
      </c>
      <c r="F123" s="170">
        <v>130</v>
      </c>
      <c r="G123" s="181">
        <f t="shared" si="21"/>
        <v>26</v>
      </c>
      <c r="H123" s="182">
        <f t="shared" si="22"/>
        <v>72.222222222222214</v>
      </c>
      <c r="I123" s="182">
        <f t="shared" si="23"/>
        <v>2.4074074074074071E-2</v>
      </c>
      <c r="J123" s="170"/>
      <c r="K123" s="166"/>
      <c r="L123" s="166"/>
      <c r="M123" s="167"/>
      <c r="N123" s="52">
        <f t="shared" si="24"/>
        <v>0</v>
      </c>
      <c r="O123" s="53"/>
      <c r="P123" s="54"/>
      <c r="Q123" s="54"/>
      <c r="R123" s="54"/>
      <c r="S123" s="54"/>
      <c r="T123" s="58"/>
      <c r="U123" s="183">
        <f t="shared" si="25"/>
        <v>4.8148148148148141E-2</v>
      </c>
      <c r="V123" s="168"/>
      <c r="W123" s="59" t="str">
        <f t="shared" si="26"/>
        <v>0</v>
      </c>
      <c r="X123" s="575"/>
      <c r="Y123" s="60">
        <f t="shared" si="27"/>
        <v>0</v>
      </c>
    </row>
    <row r="124" spans="2:25" ht="18.75" customHeight="1">
      <c r="B124" s="578"/>
      <c r="C124" s="572"/>
      <c r="D124" s="39">
        <v>21</v>
      </c>
      <c r="E124" s="39" t="s">
        <v>9557</v>
      </c>
      <c r="F124" s="170">
        <v>139</v>
      </c>
      <c r="G124" s="181">
        <f t="shared" si="21"/>
        <v>27.8</v>
      </c>
      <c r="H124" s="182">
        <f t="shared" si="22"/>
        <v>77.222222222222214</v>
      </c>
      <c r="I124" s="182">
        <f t="shared" si="23"/>
        <v>2.5740740740740738E-2</v>
      </c>
      <c r="J124" s="170"/>
      <c r="K124" s="166"/>
      <c r="L124" s="166"/>
      <c r="M124" s="167"/>
      <c r="N124" s="52">
        <f t="shared" si="24"/>
        <v>0</v>
      </c>
      <c r="O124" s="53"/>
      <c r="P124" s="54"/>
      <c r="Q124" s="54"/>
      <c r="R124" s="54"/>
      <c r="S124" s="54"/>
      <c r="T124" s="58"/>
      <c r="U124" s="183">
        <f t="shared" si="25"/>
        <v>5.1481481481481475E-2</v>
      </c>
      <c r="V124" s="168"/>
      <c r="W124" s="59" t="str">
        <f t="shared" si="26"/>
        <v>0</v>
      </c>
      <c r="X124" s="575"/>
      <c r="Y124" s="60">
        <f t="shared" si="27"/>
        <v>0</v>
      </c>
    </row>
    <row r="125" spans="2:25" ht="18.75" customHeight="1">
      <c r="B125" s="578"/>
      <c r="C125" s="572"/>
      <c r="D125" s="39">
        <v>22</v>
      </c>
      <c r="E125" s="39" t="s">
        <v>9558</v>
      </c>
      <c r="F125" s="170">
        <v>52</v>
      </c>
      <c r="G125" s="181">
        <f t="shared" si="21"/>
        <v>10.4</v>
      </c>
      <c r="H125" s="182">
        <f t="shared" si="22"/>
        <v>28.888888888888889</v>
      </c>
      <c r="I125" s="182">
        <f t="shared" si="23"/>
        <v>9.6296296296296303E-3</v>
      </c>
      <c r="J125" s="170"/>
      <c r="K125" s="166"/>
      <c r="L125" s="166"/>
      <c r="M125" s="167"/>
      <c r="N125" s="52">
        <f t="shared" si="24"/>
        <v>0</v>
      </c>
      <c r="O125" s="53"/>
      <c r="P125" s="54"/>
      <c r="Q125" s="54"/>
      <c r="R125" s="54"/>
      <c r="S125" s="54"/>
      <c r="T125" s="58"/>
      <c r="U125" s="183">
        <f t="shared" si="25"/>
        <v>1.9259259259259261E-2</v>
      </c>
      <c r="V125" s="168"/>
      <c r="W125" s="59" t="str">
        <f t="shared" si="26"/>
        <v>0</v>
      </c>
      <c r="X125" s="575"/>
      <c r="Y125" s="60">
        <f t="shared" si="27"/>
        <v>0</v>
      </c>
    </row>
    <row r="126" spans="2:25" ht="18.75" customHeight="1">
      <c r="B126" s="578"/>
      <c r="C126" s="572"/>
      <c r="D126" s="39">
        <v>23</v>
      </c>
      <c r="E126" s="39" t="s">
        <v>9559</v>
      </c>
      <c r="F126" s="170">
        <v>114</v>
      </c>
      <c r="G126" s="181">
        <f t="shared" si="21"/>
        <v>22.8</v>
      </c>
      <c r="H126" s="182">
        <f t="shared" si="22"/>
        <v>63.333333333333329</v>
      </c>
      <c r="I126" s="182">
        <f t="shared" si="23"/>
        <v>2.1111111111111108E-2</v>
      </c>
      <c r="J126" s="170"/>
      <c r="K126" s="166"/>
      <c r="L126" s="166"/>
      <c r="M126" s="167"/>
      <c r="N126" s="52">
        <f t="shared" si="24"/>
        <v>0</v>
      </c>
      <c r="O126" s="53"/>
      <c r="P126" s="54"/>
      <c r="Q126" s="54"/>
      <c r="R126" s="54"/>
      <c r="S126" s="54"/>
      <c r="T126" s="58"/>
      <c r="U126" s="183">
        <f t="shared" si="25"/>
        <v>4.2222222222222217E-2</v>
      </c>
      <c r="V126" s="168">
        <f>SUM(U104:U161)</f>
        <v>2.4892592592592599</v>
      </c>
      <c r="W126" s="59" t="str">
        <f t="shared" si="26"/>
        <v>2</v>
      </c>
      <c r="X126" s="575"/>
      <c r="Y126" s="60">
        <f t="shared" si="27"/>
        <v>1</v>
      </c>
    </row>
    <row r="127" spans="2:25" ht="18.75" customHeight="1">
      <c r="B127" s="578"/>
      <c r="C127" s="572"/>
      <c r="D127" s="39">
        <v>24</v>
      </c>
      <c r="E127" s="39" t="s">
        <v>9560</v>
      </c>
      <c r="F127" s="170">
        <v>100</v>
      </c>
      <c r="G127" s="181">
        <f t="shared" si="21"/>
        <v>20</v>
      </c>
      <c r="H127" s="182">
        <f t="shared" si="22"/>
        <v>55.555555555555557</v>
      </c>
      <c r="I127" s="182">
        <f t="shared" si="23"/>
        <v>1.8518518518518517E-2</v>
      </c>
      <c r="J127" s="170" t="s">
        <v>9561</v>
      </c>
      <c r="K127" s="342" t="s">
        <v>9561</v>
      </c>
      <c r="L127" s="166"/>
      <c r="M127" s="167">
        <f>SUM(H104:H161)</f>
        <v>3733.8888888888891</v>
      </c>
      <c r="N127" s="52">
        <f t="shared" si="24"/>
        <v>74.677777777777777</v>
      </c>
      <c r="O127" s="53" t="s">
        <v>630</v>
      </c>
      <c r="P127" s="54" t="s">
        <v>178</v>
      </c>
      <c r="Q127" s="54"/>
      <c r="R127" s="54" t="s">
        <v>2634</v>
      </c>
      <c r="S127" s="54"/>
      <c r="T127" s="58"/>
      <c r="U127" s="183">
        <f t="shared" si="25"/>
        <v>3.7037037037037035E-2</v>
      </c>
      <c r="V127" s="168"/>
      <c r="W127" s="59" t="str">
        <f t="shared" si="26"/>
        <v>0</v>
      </c>
      <c r="X127" s="575"/>
      <c r="Y127" s="60">
        <f t="shared" si="27"/>
        <v>0</v>
      </c>
    </row>
    <row r="128" spans="2:25" ht="18.75" customHeight="1">
      <c r="B128" s="578"/>
      <c r="C128" s="572"/>
      <c r="D128" s="39">
        <v>25</v>
      </c>
      <c r="E128" s="39" t="s">
        <v>9562</v>
      </c>
      <c r="F128" s="170">
        <v>100</v>
      </c>
      <c r="G128" s="181">
        <f t="shared" si="21"/>
        <v>20</v>
      </c>
      <c r="H128" s="182">
        <f t="shared" si="22"/>
        <v>55.555555555555557</v>
      </c>
      <c r="I128" s="182">
        <f t="shared" si="23"/>
        <v>1.8518518518518517E-2</v>
      </c>
      <c r="J128" s="170"/>
      <c r="K128" s="166"/>
      <c r="L128" s="166"/>
      <c r="M128" s="167"/>
      <c r="N128" s="52">
        <f t="shared" si="24"/>
        <v>0</v>
      </c>
      <c r="O128" s="53"/>
      <c r="P128" s="54"/>
      <c r="Q128" s="54"/>
      <c r="R128" s="54"/>
      <c r="S128" s="54"/>
      <c r="T128" s="58"/>
      <c r="U128" s="183">
        <f t="shared" si="25"/>
        <v>3.7037037037037035E-2</v>
      </c>
      <c r="V128" s="168"/>
      <c r="W128" s="59" t="str">
        <f t="shared" si="26"/>
        <v>0</v>
      </c>
      <c r="X128" s="575"/>
      <c r="Y128" s="60">
        <f t="shared" si="27"/>
        <v>0</v>
      </c>
    </row>
    <row r="129" spans="2:25" ht="18.75" customHeight="1">
      <c r="B129" s="578"/>
      <c r="C129" s="572"/>
      <c r="D129" s="39">
        <v>26</v>
      </c>
      <c r="E129" s="39" t="s">
        <v>9563</v>
      </c>
      <c r="F129" s="170">
        <v>114</v>
      </c>
      <c r="G129" s="181">
        <f t="shared" si="21"/>
        <v>22.8</v>
      </c>
      <c r="H129" s="182">
        <f t="shared" si="22"/>
        <v>63.333333333333329</v>
      </c>
      <c r="I129" s="182">
        <f t="shared" si="23"/>
        <v>2.1111111111111108E-2</v>
      </c>
      <c r="J129" s="170"/>
      <c r="K129" s="166"/>
      <c r="L129" s="166"/>
      <c r="M129" s="167"/>
      <c r="N129" s="52">
        <f t="shared" si="24"/>
        <v>0</v>
      </c>
      <c r="O129" s="53"/>
      <c r="P129" s="54"/>
      <c r="Q129" s="54"/>
      <c r="R129" s="54"/>
      <c r="S129" s="54"/>
      <c r="T129" s="58"/>
      <c r="U129" s="183">
        <f t="shared" si="25"/>
        <v>4.2222222222222217E-2</v>
      </c>
      <c r="V129" s="168"/>
      <c r="W129" s="59" t="str">
        <f t="shared" si="26"/>
        <v>0</v>
      </c>
      <c r="X129" s="575"/>
      <c r="Y129" s="60">
        <f t="shared" si="27"/>
        <v>0</v>
      </c>
    </row>
    <row r="130" spans="2:25" ht="18.75" customHeight="1">
      <c r="B130" s="578"/>
      <c r="C130" s="572"/>
      <c r="D130" s="39">
        <v>27</v>
      </c>
      <c r="E130" s="39" t="s">
        <v>9564</v>
      </c>
      <c r="F130" s="170">
        <v>54</v>
      </c>
      <c r="G130" s="181">
        <f t="shared" si="21"/>
        <v>10.8</v>
      </c>
      <c r="H130" s="182">
        <f t="shared" si="22"/>
        <v>30</v>
      </c>
      <c r="I130" s="182">
        <f t="shared" si="23"/>
        <v>0.01</v>
      </c>
      <c r="J130" s="170"/>
      <c r="K130" s="166"/>
      <c r="L130" s="166"/>
      <c r="M130" s="167"/>
      <c r="N130" s="52">
        <f t="shared" si="24"/>
        <v>0</v>
      </c>
      <c r="O130" s="53"/>
      <c r="P130" s="54"/>
      <c r="Q130" s="54"/>
      <c r="R130" s="54"/>
      <c r="S130" s="54"/>
      <c r="T130" s="58"/>
      <c r="U130" s="183">
        <f t="shared" si="25"/>
        <v>0.02</v>
      </c>
      <c r="V130" s="168"/>
      <c r="W130" s="59" t="str">
        <f t="shared" si="26"/>
        <v>0</v>
      </c>
      <c r="X130" s="575"/>
      <c r="Y130" s="60">
        <f t="shared" si="27"/>
        <v>0</v>
      </c>
    </row>
    <row r="131" spans="2:25" ht="18.75" customHeight="1">
      <c r="B131" s="578"/>
      <c r="C131" s="572"/>
      <c r="D131" s="39">
        <v>28</v>
      </c>
      <c r="E131" s="39" t="s">
        <v>9565</v>
      </c>
      <c r="F131" s="170">
        <v>75</v>
      </c>
      <c r="G131" s="181">
        <f t="shared" si="21"/>
        <v>15</v>
      </c>
      <c r="H131" s="182">
        <f t="shared" si="22"/>
        <v>41.666666666666664</v>
      </c>
      <c r="I131" s="182">
        <f t="shared" si="23"/>
        <v>1.3888888888888888E-2</v>
      </c>
      <c r="J131" s="170"/>
      <c r="K131" s="166"/>
      <c r="L131" s="166"/>
      <c r="M131" s="167"/>
      <c r="N131" s="52">
        <f t="shared" si="24"/>
        <v>0</v>
      </c>
      <c r="O131" s="53"/>
      <c r="P131" s="54"/>
      <c r="Q131" s="54"/>
      <c r="R131" s="54"/>
      <c r="S131" s="54"/>
      <c r="T131" s="58"/>
      <c r="U131" s="183">
        <f t="shared" si="25"/>
        <v>2.7777777777777776E-2</v>
      </c>
      <c r="V131" s="168"/>
      <c r="W131" s="59" t="str">
        <f t="shared" si="26"/>
        <v>0</v>
      </c>
      <c r="X131" s="575"/>
      <c r="Y131" s="60">
        <f t="shared" si="27"/>
        <v>0</v>
      </c>
    </row>
    <row r="132" spans="2:25" ht="18.75" customHeight="1">
      <c r="B132" s="578"/>
      <c r="C132" s="572"/>
      <c r="D132" s="39">
        <v>29</v>
      </c>
      <c r="E132" s="39" t="s">
        <v>9566</v>
      </c>
      <c r="F132" s="170">
        <v>70</v>
      </c>
      <c r="G132" s="181">
        <f t="shared" si="21"/>
        <v>14</v>
      </c>
      <c r="H132" s="182">
        <f t="shared" si="22"/>
        <v>38.888888888888886</v>
      </c>
      <c r="I132" s="182">
        <f t="shared" si="23"/>
        <v>1.2962962962962963E-2</v>
      </c>
      <c r="J132" s="170"/>
      <c r="K132" s="166"/>
      <c r="L132" s="166"/>
      <c r="M132" s="167"/>
      <c r="N132" s="52">
        <f t="shared" si="24"/>
        <v>0</v>
      </c>
      <c r="O132" s="53"/>
      <c r="P132" s="54"/>
      <c r="Q132" s="54"/>
      <c r="R132" s="54"/>
      <c r="S132" s="54"/>
      <c r="T132" s="58"/>
      <c r="U132" s="183">
        <f t="shared" si="25"/>
        <v>2.5925925925925925E-2</v>
      </c>
      <c r="V132" s="168"/>
      <c r="W132" s="59" t="str">
        <f t="shared" si="26"/>
        <v>0</v>
      </c>
      <c r="X132" s="575"/>
      <c r="Y132" s="60">
        <f t="shared" si="27"/>
        <v>0</v>
      </c>
    </row>
    <row r="133" spans="2:25" ht="18.75" customHeight="1">
      <c r="B133" s="578"/>
      <c r="C133" s="572"/>
      <c r="D133" s="39">
        <v>30</v>
      </c>
      <c r="E133" s="39" t="s">
        <v>9567</v>
      </c>
      <c r="F133" s="170">
        <v>90</v>
      </c>
      <c r="G133" s="181">
        <f t="shared" si="21"/>
        <v>18</v>
      </c>
      <c r="H133" s="182">
        <f t="shared" si="22"/>
        <v>50</v>
      </c>
      <c r="I133" s="182">
        <f t="shared" si="23"/>
        <v>1.6666666666666666E-2</v>
      </c>
      <c r="J133" s="170"/>
      <c r="K133" s="166"/>
      <c r="L133" s="166"/>
      <c r="M133" s="167"/>
      <c r="N133" s="52">
        <f t="shared" si="24"/>
        <v>0</v>
      </c>
      <c r="O133" s="53"/>
      <c r="P133" s="54"/>
      <c r="Q133" s="54"/>
      <c r="R133" s="54"/>
      <c r="S133" s="54"/>
      <c r="T133" s="58"/>
      <c r="U133" s="183">
        <f t="shared" si="25"/>
        <v>3.3333333333333333E-2</v>
      </c>
      <c r="V133" s="168"/>
      <c r="W133" s="59" t="str">
        <f t="shared" si="26"/>
        <v>0</v>
      </c>
      <c r="X133" s="575"/>
      <c r="Y133" s="60">
        <f t="shared" si="27"/>
        <v>0</v>
      </c>
    </row>
    <row r="134" spans="2:25" ht="18.75" customHeight="1">
      <c r="B134" s="578"/>
      <c r="C134" s="572"/>
      <c r="D134" s="39">
        <v>31</v>
      </c>
      <c r="E134" s="39" t="s">
        <v>9568</v>
      </c>
      <c r="F134" s="170">
        <v>78</v>
      </c>
      <c r="G134" s="181">
        <f t="shared" si="21"/>
        <v>15.6</v>
      </c>
      <c r="H134" s="182">
        <f t="shared" si="22"/>
        <v>43.333333333333336</v>
      </c>
      <c r="I134" s="182">
        <f t="shared" si="23"/>
        <v>1.4444444444444446E-2</v>
      </c>
      <c r="J134" s="170"/>
      <c r="K134" s="166"/>
      <c r="L134" s="166"/>
      <c r="M134" s="167"/>
      <c r="N134" s="52">
        <f t="shared" si="24"/>
        <v>0</v>
      </c>
      <c r="O134" s="53"/>
      <c r="P134" s="54"/>
      <c r="Q134" s="54"/>
      <c r="R134" s="54"/>
      <c r="S134" s="54"/>
      <c r="T134" s="58"/>
      <c r="U134" s="183">
        <f t="shared" si="25"/>
        <v>2.8888888888888891E-2</v>
      </c>
      <c r="V134" s="168"/>
      <c r="W134" s="59" t="str">
        <f t="shared" si="26"/>
        <v>0</v>
      </c>
      <c r="X134" s="575"/>
      <c r="Y134" s="60">
        <f t="shared" si="27"/>
        <v>0</v>
      </c>
    </row>
    <row r="135" spans="2:25" ht="18.75" customHeight="1">
      <c r="B135" s="578"/>
      <c r="C135" s="572"/>
      <c r="D135" s="39">
        <v>32</v>
      </c>
      <c r="E135" s="39" t="s">
        <v>9569</v>
      </c>
      <c r="F135" s="170">
        <v>100</v>
      </c>
      <c r="G135" s="181">
        <f t="shared" si="21"/>
        <v>20</v>
      </c>
      <c r="H135" s="182">
        <f t="shared" si="22"/>
        <v>55.555555555555557</v>
      </c>
      <c r="I135" s="182">
        <f t="shared" si="23"/>
        <v>1.8518518518518517E-2</v>
      </c>
      <c r="J135" s="170"/>
      <c r="K135" s="166"/>
      <c r="L135" s="166"/>
      <c r="M135" s="167"/>
      <c r="N135" s="52">
        <f t="shared" si="24"/>
        <v>0</v>
      </c>
      <c r="O135" s="53"/>
      <c r="P135" s="54"/>
      <c r="Q135" s="54"/>
      <c r="R135" s="54"/>
      <c r="S135" s="54"/>
      <c r="T135" s="58"/>
      <c r="U135" s="183">
        <f t="shared" si="25"/>
        <v>3.7037037037037035E-2</v>
      </c>
      <c r="V135" s="168"/>
      <c r="W135" s="59" t="str">
        <f t="shared" si="26"/>
        <v>0</v>
      </c>
      <c r="X135" s="575"/>
      <c r="Y135" s="60">
        <f t="shared" si="27"/>
        <v>0</v>
      </c>
    </row>
    <row r="136" spans="2:25" ht="18.75" customHeight="1">
      <c r="B136" s="578"/>
      <c r="C136" s="572"/>
      <c r="D136" s="39">
        <v>33</v>
      </c>
      <c r="E136" s="39" t="s">
        <v>9570</v>
      </c>
      <c r="F136" s="170">
        <v>97</v>
      </c>
      <c r="G136" s="181">
        <f t="shared" si="21"/>
        <v>19.399999999999999</v>
      </c>
      <c r="H136" s="182">
        <f t="shared" si="22"/>
        <v>53.888888888888886</v>
      </c>
      <c r="I136" s="182">
        <f t="shared" si="23"/>
        <v>1.7962962962962962E-2</v>
      </c>
      <c r="J136" s="170"/>
      <c r="K136" s="166"/>
      <c r="L136" s="166"/>
      <c r="M136" s="167"/>
      <c r="N136" s="52">
        <f t="shared" si="24"/>
        <v>0</v>
      </c>
      <c r="O136" s="53"/>
      <c r="P136" s="54"/>
      <c r="Q136" s="54"/>
      <c r="R136" s="54"/>
      <c r="S136" s="54"/>
      <c r="T136" s="58"/>
      <c r="U136" s="183">
        <f t="shared" si="25"/>
        <v>3.5925925925925924E-2</v>
      </c>
      <c r="V136" s="168"/>
      <c r="W136" s="59" t="str">
        <f t="shared" si="26"/>
        <v>0</v>
      </c>
      <c r="X136" s="575"/>
      <c r="Y136" s="60">
        <f t="shared" si="27"/>
        <v>0</v>
      </c>
    </row>
    <row r="137" spans="2:25" ht="18.75" customHeight="1">
      <c r="B137" s="578"/>
      <c r="C137" s="572"/>
      <c r="D137" s="39">
        <v>34</v>
      </c>
      <c r="E137" s="39" t="s">
        <v>9571</v>
      </c>
      <c r="F137" s="170">
        <v>117</v>
      </c>
      <c r="G137" s="181">
        <f t="shared" si="21"/>
        <v>23.4</v>
      </c>
      <c r="H137" s="182">
        <f t="shared" si="22"/>
        <v>65</v>
      </c>
      <c r="I137" s="182">
        <f t="shared" si="23"/>
        <v>2.1666666666666667E-2</v>
      </c>
      <c r="J137" s="170"/>
      <c r="K137" s="166"/>
      <c r="L137" s="166"/>
      <c r="M137" s="167"/>
      <c r="N137" s="52">
        <f t="shared" si="24"/>
        <v>0</v>
      </c>
      <c r="O137" s="53"/>
      <c r="P137" s="54"/>
      <c r="Q137" s="54"/>
      <c r="R137" s="54"/>
      <c r="S137" s="54"/>
      <c r="T137" s="58"/>
      <c r="U137" s="183">
        <f t="shared" si="25"/>
        <v>4.3333333333333335E-2</v>
      </c>
      <c r="V137" s="168"/>
      <c r="W137" s="59" t="str">
        <f t="shared" si="26"/>
        <v>0</v>
      </c>
      <c r="X137" s="575"/>
      <c r="Y137" s="60">
        <f t="shared" si="27"/>
        <v>0</v>
      </c>
    </row>
    <row r="138" spans="2:25" ht="18.75" customHeight="1">
      <c r="B138" s="578"/>
      <c r="C138" s="572"/>
      <c r="D138" s="39">
        <v>35</v>
      </c>
      <c r="E138" s="39" t="s">
        <v>9572</v>
      </c>
      <c r="F138" s="170">
        <v>68</v>
      </c>
      <c r="G138" s="181">
        <f t="shared" si="21"/>
        <v>13.6</v>
      </c>
      <c r="H138" s="182">
        <f t="shared" si="22"/>
        <v>37.777777777777779</v>
      </c>
      <c r="I138" s="182">
        <f t="shared" si="23"/>
        <v>1.2592592592592593E-2</v>
      </c>
      <c r="J138" s="170"/>
      <c r="K138" s="166"/>
      <c r="L138" s="166"/>
      <c r="M138" s="167"/>
      <c r="N138" s="52">
        <f t="shared" si="24"/>
        <v>0</v>
      </c>
      <c r="O138" s="53"/>
      <c r="P138" s="54"/>
      <c r="Q138" s="54"/>
      <c r="R138" s="54"/>
      <c r="S138" s="54"/>
      <c r="T138" s="58"/>
      <c r="U138" s="183">
        <f t="shared" si="25"/>
        <v>2.5185185185185185E-2</v>
      </c>
      <c r="V138" s="168"/>
      <c r="W138" s="59" t="str">
        <f t="shared" si="26"/>
        <v>0</v>
      </c>
      <c r="X138" s="575"/>
      <c r="Y138" s="60">
        <f t="shared" si="27"/>
        <v>0</v>
      </c>
    </row>
    <row r="139" spans="2:25" ht="18.75" customHeight="1">
      <c r="B139" s="578"/>
      <c r="C139" s="572"/>
      <c r="D139" s="39">
        <v>36</v>
      </c>
      <c r="E139" s="39" t="s">
        <v>9573</v>
      </c>
      <c r="F139" s="170">
        <v>70</v>
      </c>
      <c r="G139" s="181">
        <f t="shared" si="21"/>
        <v>14</v>
      </c>
      <c r="H139" s="182">
        <f t="shared" si="22"/>
        <v>38.888888888888886</v>
      </c>
      <c r="I139" s="182">
        <f t="shared" si="23"/>
        <v>1.2962962962962963E-2</v>
      </c>
      <c r="J139" s="170"/>
      <c r="K139" s="166"/>
      <c r="L139" s="166"/>
      <c r="M139" s="167"/>
      <c r="N139" s="52">
        <f t="shared" si="24"/>
        <v>0</v>
      </c>
      <c r="O139" s="53"/>
      <c r="P139" s="54"/>
      <c r="Q139" s="54"/>
      <c r="R139" s="54"/>
      <c r="S139" s="54"/>
      <c r="T139" s="58"/>
      <c r="U139" s="183">
        <f t="shared" si="25"/>
        <v>2.5925925925925925E-2</v>
      </c>
      <c r="V139" s="168"/>
      <c r="W139" s="59" t="str">
        <f t="shared" si="26"/>
        <v>0</v>
      </c>
      <c r="X139" s="575"/>
      <c r="Y139" s="60">
        <f t="shared" si="27"/>
        <v>0</v>
      </c>
    </row>
    <row r="140" spans="2:25" ht="18.75" customHeight="1">
      <c r="B140" s="578"/>
      <c r="C140" s="572"/>
      <c r="D140" s="39">
        <v>37</v>
      </c>
      <c r="E140" s="39" t="s">
        <v>9574</v>
      </c>
      <c r="F140" s="170">
        <v>50</v>
      </c>
      <c r="G140" s="181">
        <f t="shared" si="21"/>
        <v>10</v>
      </c>
      <c r="H140" s="182">
        <f t="shared" si="22"/>
        <v>27.777777777777779</v>
      </c>
      <c r="I140" s="182">
        <f t="shared" si="23"/>
        <v>9.2592592592592587E-3</v>
      </c>
      <c r="J140" s="170"/>
      <c r="K140" s="166"/>
      <c r="L140" s="166"/>
      <c r="M140" s="167"/>
      <c r="N140" s="52">
        <f t="shared" si="24"/>
        <v>0</v>
      </c>
      <c r="O140" s="53"/>
      <c r="P140" s="54"/>
      <c r="Q140" s="54"/>
      <c r="R140" s="54"/>
      <c r="S140" s="54"/>
      <c r="T140" s="58"/>
      <c r="U140" s="183">
        <f t="shared" si="25"/>
        <v>1.8518518518518517E-2</v>
      </c>
      <c r="V140" s="168"/>
      <c r="W140" s="59" t="str">
        <f t="shared" si="26"/>
        <v>0</v>
      </c>
      <c r="X140" s="575"/>
      <c r="Y140" s="60">
        <f t="shared" si="27"/>
        <v>0</v>
      </c>
    </row>
    <row r="141" spans="2:25" ht="18.75" customHeight="1">
      <c r="B141" s="578"/>
      <c r="C141" s="572"/>
      <c r="D141" s="39">
        <v>38</v>
      </c>
      <c r="E141" s="39" t="s">
        <v>9575</v>
      </c>
      <c r="F141" s="170">
        <v>90</v>
      </c>
      <c r="G141" s="181">
        <f t="shared" si="21"/>
        <v>18</v>
      </c>
      <c r="H141" s="182">
        <f t="shared" si="22"/>
        <v>50</v>
      </c>
      <c r="I141" s="182">
        <f t="shared" si="23"/>
        <v>1.6666666666666666E-2</v>
      </c>
      <c r="J141" s="170"/>
      <c r="K141" s="166"/>
      <c r="L141" s="166"/>
      <c r="M141" s="167"/>
      <c r="N141" s="52">
        <f t="shared" si="24"/>
        <v>0</v>
      </c>
      <c r="O141" s="53"/>
      <c r="P141" s="54"/>
      <c r="Q141" s="54"/>
      <c r="R141" s="54"/>
      <c r="S141" s="54"/>
      <c r="T141" s="58"/>
      <c r="U141" s="183">
        <f t="shared" si="25"/>
        <v>3.3333333333333333E-2</v>
      </c>
      <c r="V141" s="168"/>
      <c r="W141" s="59" t="str">
        <f t="shared" si="26"/>
        <v>0</v>
      </c>
      <c r="X141" s="575"/>
      <c r="Y141" s="60">
        <f t="shared" si="27"/>
        <v>0</v>
      </c>
    </row>
    <row r="142" spans="2:25" ht="18.75" customHeight="1">
      <c r="B142" s="578"/>
      <c r="C142" s="572"/>
      <c r="D142" s="39">
        <v>39</v>
      </c>
      <c r="E142" s="39" t="s">
        <v>9522</v>
      </c>
      <c r="F142" s="170">
        <v>150</v>
      </c>
      <c r="G142" s="181">
        <f t="shared" si="21"/>
        <v>30</v>
      </c>
      <c r="H142" s="182">
        <f t="shared" si="22"/>
        <v>83.333333333333329</v>
      </c>
      <c r="I142" s="182">
        <f t="shared" si="23"/>
        <v>2.7777777777777776E-2</v>
      </c>
      <c r="J142" s="170"/>
      <c r="K142" s="166"/>
      <c r="L142" s="166"/>
      <c r="M142" s="167"/>
      <c r="N142" s="52">
        <f t="shared" si="24"/>
        <v>0</v>
      </c>
      <c r="O142" s="53"/>
      <c r="P142" s="54"/>
      <c r="Q142" s="54"/>
      <c r="R142" s="54"/>
      <c r="S142" s="54"/>
      <c r="T142" s="58"/>
      <c r="U142" s="183">
        <f t="shared" si="25"/>
        <v>5.5555555555555552E-2</v>
      </c>
      <c r="V142" s="168"/>
      <c r="W142" s="59" t="str">
        <f t="shared" si="26"/>
        <v>0</v>
      </c>
      <c r="X142" s="575"/>
      <c r="Y142" s="60">
        <f t="shared" si="27"/>
        <v>0</v>
      </c>
    </row>
    <row r="143" spans="2:25" ht="18.75" customHeight="1">
      <c r="B143" s="578"/>
      <c r="C143" s="572"/>
      <c r="D143" s="39">
        <v>40</v>
      </c>
      <c r="E143" s="39" t="s">
        <v>9576</v>
      </c>
      <c r="F143" s="170">
        <v>130</v>
      </c>
      <c r="G143" s="181">
        <f t="shared" si="21"/>
        <v>26</v>
      </c>
      <c r="H143" s="182">
        <f t="shared" si="22"/>
        <v>72.222222222222214</v>
      </c>
      <c r="I143" s="182">
        <f t="shared" si="23"/>
        <v>2.4074074074074071E-2</v>
      </c>
      <c r="J143" s="170"/>
      <c r="K143" s="166"/>
      <c r="L143" s="166"/>
      <c r="M143" s="167"/>
      <c r="N143" s="52">
        <f t="shared" si="24"/>
        <v>0</v>
      </c>
      <c r="O143" s="53"/>
      <c r="P143" s="54"/>
      <c r="Q143" s="54"/>
      <c r="R143" s="54"/>
      <c r="S143" s="54"/>
      <c r="T143" s="58"/>
      <c r="U143" s="183">
        <f t="shared" si="25"/>
        <v>4.8148148148148141E-2</v>
      </c>
      <c r="V143" s="168"/>
      <c r="W143" s="59" t="str">
        <f t="shared" si="26"/>
        <v>0</v>
      </c>
      <c r="X143" s="575"/>
      <c r="Y143" s="60">
        <f t="shared" si="27"/>
        <v>0</v>
      </c>
    </row>
    <row r="144" spans="2:25" ht="18.75" customHeight="1">
      <c r="B144" s="578"/>
      <c r="C144" s="572"/>
      <c r="D144" s="39">
        <v>41</v>
      </c>
      <c r="E144" s="39" t="s">
        <v>9577</v>
      </c>
      <c r="F144" s="170">
        <v>91</v>
      </c>
      <c r="G144" s="181">
        <f t="shared" si="21"/>
        <v>18.2</v>
      </c>
      <c r="H144" s="182">
        <f t="shared" si="22"/>
        <v>50.555555555555557</v>
      </c>
      <c r="I144" s="182">
        <f t="shared" si="23"/>
        <v>1.6851851851851854E-2</v>
      </c>
      <c r="J144" s="170"/>
      <c r="K144" s="166"/>
      <c r="L144" s="166"/>
      <c r="M144" s="167"/>
      <c r="N144" s="52">
        <f t="shared" si="24"/>
        <v>0</v>
      </c>
      <c r="O144" s="53"/>
      <c r="P144" s="54"/>
      <c r="Q144" s="54"/>
      <c r="R144" s="54"/>
      <c r="S144" s="54"/>
      <c r="T144" s="58"/>
      <c r="U144" s="183">
        <f t="shared" si="25"/>
        <v>3.3703703703703708E-2</v>
      </c>
      <c r="V144" s="168"/>
      <c r="W144" s="59" t="str">
        <f t="shared" si="26"/>
        <v>0</v>
      </c>
      <c r="X144" s="575"/>
      <c r="Y144" s="60">
        <f t="shared" si="27"/>
        <v>0</v>
      </c>
    </row>
    <row r="145" spans="2:25" ht="18.75" customHeight="1">
      <c r="B145" s="578"/>
      <c r="C145" s="572"/>
      <c r="D145" s="39">
        <v>42</v>
      </c>
      <c r="E145" s="39" t="s">
        <v>9578</v>
      </c>
      <c r="F145" s="170">
        <v>50</v>
      </c>
      <c r="G145" s="181">
        <f t="shared" si="21"/>
        <v>10</v>
      </c>
      <c r="H145" s="182">
        <f t="shared" si="22"/>
        <v>27.777777777777779</v>
      </c>
      <c r="I145" s="182">
        <f t="shared" si="23"/>
        <v>9.2592592592592587E-3</v>
      </c>
      <c r="J145" s="170"/>
      <c r="K145" s="166"/>
      <c r="L145" s="166"/>
      <c r="M145" s="167"/>
      <c r="N145" s="52">
        <f t="shared" si="24"/>
        <v>0</v>
      </c>
      <c r="O145" s="53"/>
      <c r="P145" s="54"/>
      <c r="Q145" s="54"/>
      <c r="R145" s="54"/>
      <c r="S145" s="54"/>
      <c r="T145" s="58"/>
      <c r="U145" s="183">
        <f t="shared" si="25"/>
        <v>1.8518518518518517E-2</v>
      </c>
      <c r="V145" s="168"/>
      <c r="W145" s="59" t="str">
        <f t="shared" si="26"/>
        <v>0</v>
      </c>
      <c r="X145" s="575"/>
      <c r="Y145" s="60">
        <f t="shared" si="27"/>
        <v>0</v>
      </c>
    </row>
    <row r="146" spans="2:25" ht="18.75" customHeight="1">
      <c r="B146" s="578"/>
      <c r="C146" s="572"/>
      <c r="D146" s="39">
        <v>43</v>
      </c>
      <c r="E146" s="39" t="s">
        <v>9579</v>
      </c>
      <c r="F146" s="170">
        <v>165</v>
      </c>
      <c r="G146" s="181">
        <f t="shared" si="21"/>
        <v>33</v>
      </c>
      <c r="H146" s="182">
        <f t="shared" si="22"/>
        <v>91.666666666666671</v>
      </c>
      <c r="I146" s="182">
        <f t="shared" si="23"/>
        <v>3.0555555555555558E-2</v>
      </c>
      <c r="J146" s="170"/>
      <c r="K146" s="166"/>
      <c r="L146" s="166"/>
      <c r="M146" s="167"/>
      <c r="N146" s="52">
        <f t="shared" si="24"/>
        <v>0</v>
      </c>
      <c r="O146" s="53"/>
      <c r="P146" s="54"/>
      <c r="Q146" s="54"/>
      <c r="R146" s="54"/>
      <c r="S146" s="54"/>
      <c r="T146" s="58"/>
      <c r="U146" s="183">
        <f t="shared" si="25"/>
        <v>6.1111111111111116E-2</v>
      </c>
      <c r="V146" s="168"/>
      <c r="W146" s="59" t="str">
        <f t="shared" si="26"/>
        <v>0</v>
      </c>
      <c r="X146" s="575"/>
      <c r="Y146" s="60">
        <f t="shared" si="27"/>
        <v>0</v>
      </c>
    </row>
    <row r="147" spans="2:25" ht="18.75" customHeight="1">
      <c r="B147" s="578"/>
      <c r="C147" s="572"/>
      <c r="D147" s="39">
        <v>44</v>
      </c>
      <c r="E147" s="39" t="s">
        <v>9580</v>
      </c>
      <c r="F147" s="170">
        <v>221</v>
      </c>
      <c r="G147" s="181">
        <f t="shared" si="21"/>
        <v>44.2</v>
      </c>
      <c r="H147" s="182">
        <f t="shared" si="22"/>
        <v>122.77777777777777</v>
      </c>
      <c r="I147" s="182">
        <f t="shared" si="23"/>
        <v>4.0925925925925921E-2</v>
      </c>
      <c r="J147" s="170"/>
      <c r="K147" s="166"/>
      <c r="L147" s="166"/>
      <c r="M147" s="167"/>
      <c r="N147" s="52">
        <f t="shared" si="24"/>
        <v>0</v>
      </c>
      <c r="O147" s="53"/>
      <c r="P147" s="54"/>
      <c r="Q147" s="54"/>
      <c r="R147" s="54"/>
      <c r="S147" s="54"/>
      <c r="T147" s="58"/>
      <c r="U147" s="183">
        <f t="shared" si="25"/>
        <v>8.1851851851851842E-2</v>
      </c>
      <c r="V147" s="168"/>
      <c r="W147" s="59" t="str">
        <f t="shared" si="26"/>
        <v>0</v>
      </c>
      <c r="X147" s="575"/>
      <c r="Y147" s="60">
        <f t="shared" si="27"/>
        <v>0</v>
      </c>
    </row>
    <row r="148" spans="2:25" ht="18.75" customHeight="1">
      <c r="B148" s="578"/>
      <c r="C148" s="572"/>
      <c r="D148" s="39">
        <v>45</v>
      </c>
      <c r="E148" s="39" t="s">
        <v>9581</v>
      </c>
      <c r="F148" s="170">
        <v>221</v>
      </c>
      <c r="G148" s="181">
        <f t="shared" si="21"/>
        <v>44.2</v>
      </c>
      <c r="H148" s="182">
        <f t="shared" si="22"/>
        <v>122.77777777777777</v>
      </c>
      <c r="I148" s="182">
        <f t="shared" si="23"/>
        <v>4.0925925925925921E-2</v>
      </c>
      <c r="J148" s="170"/>
      <c r="K148" s="166"/>
      <c r="L148" s="166"/>
      <c r="M148" s="167"/>
      <c r="N148" s="52">
        <f t="shared" si="24"/>
        <v>0</v>
      </c>
      <c r="O148" s="53"/>
      <c r="P148" s="54"/>
      <c r="Q148" s="54"/>
      <c r="R148" s="54"/>
      <c r="S148" s="54"/>
      <c r="T148" s="58"/>
      <c r="U148" s="183">
        <f t="shared" si="25"/>
        <v>8.1851851851851842E-2</v>
      </c>
      <c r="V148" s="168"/>
      <c r="W148" s="59" t="str">
        <f t="shared" si="26"/>
        <v>0</v>
      </c>
      <c r="X148" s="575"/>
      <c r="Y148" s="60">
        <f t="shared" si="27"/>
        <v>0</v>
      </c>
    </row>
    <row r="149" spans="2:25" ht="18.75" customHeight="1">
      <c r="B149" s="578"/>
      <c r="C149" s="572"/>
      <c r="D149" s="39">
        <v>46</v>
      </c>
      <c r="E149" s="39" t="s">
        <v>9582</v>
      </c>
      <c r="F149" s="170">
        <v>250</v>
      </c>
      <c r="G149" s="181">
        <f t="shared" si="21"/>
        <v>50</v>
      </c>
      <c r="H149" s="182">
        <f t="shared" si="22"/>
        <v>138.88888888888889</v>
      </c>
      <c r="I149" s="182">
        <f t="shared" si="23"/>
        <v>4.6296296296296294E-2</v>
      </c>
      <c r="J149" s="170"/>
      <c r="K149" s="166"/>
      <c r="L149" s="166"/>
      <c r="M149" s="167"/>
      <c r="N149" s="52">
        <f t="shared" si="24"/>
        <v>0</v>
      </c>
      <c r="O149" s="53"/>
      <c r="P149" s="54"/>
      <c r="Q149" s="54"/>
      <c r="R149" s="54"/>
      <c r="S149" s="54"/>
      <c r="T149" s="58"/>
      <c r="U149" s="183">
        <f t="shared" si="25"/>
        <v>9.2592592592592587E-2</v>
      </c>
      <c r="V149" s="168"/>
      <c r="W149" s="59" t="str">
        <f t="shared" si="26"/>
        <v>0</v>
      </c>
      <c r="X149" s="575"/>
      <c r="Y149" s="60">
        <f t="shared" si="27"/>
        <v>0</v>
      </c>
    </row>
    <row r="150" spans="2:25" ht="18.75" customHeight="1">
      <c r="B150" s="578"/>
      <c r="C150" s="572"/>
      <c r="D150" s="39">
        <v>47</v>
      </c>
      <c r="E150" s="39" t="s">
        <v>9583</v>
      </c>
      <c r="F150" s="170">
        <v>72</v>
      </c>
      <c r="G150" s="181">
        <f t="shared" si="21"/>
        <v>14.4</v>
      </c>
      <c r="H150" s="182">
        <f t="shared" si="22"/>
        <v>40</v>
      </c>
      <c r="I150" s="182">
        <f t="shared" si="23"/>
        <v>1.3333333333333334E-2</v>
      </c>
      <c r="J150" s="170"/>
      <c r="K150" s="166"/>
      <c r="L150" s="166"/>
      <c r="M150" s="167"/>
      <c r="N150" s="52">
        <f t="shared" si="24"/>
        <v>0</v>
      </c>
      <c r="O150" s="53"/>
      <c r="P150" s="54"/>
      <c r="Q150" s="54"/>
      <c r="R150" s="54"/>
      <c r="S150" s="54"/>
      <c r="T150" s="58"/>
      <c r="U150" s="183">
        <f t="shared" si="25"/>
        <v>2.6666666666666668E-2</v>
      </c>
      <c r="V150" s="168"/>
      <c r="W150" s="59" t="str">
        <f t="shared" si="26"/>
        <v>0</v>
      </c>
      <c r="X150" s="575"/>
      <c r="Y150" s="60">
        <f t="shared" si="27"/>
        <v>0</v>
      </c>
    </row>
    <row r="151" spans="2:25" ht="18.75" customHeight="1">
      <c r="B151" s="578"/>
      <c r="C151" s="572"/>
      <c r="D151" s="39">
        <v>48</v>
      </c>
      <c r="E151" s="39" t="s">
        <v>9584</v>
      </c>
      <c r="F151" s="170">
        <v>190</v>
      </c>
      <c r="G151" s="181">
        <f t="shared" si="21"/>
        <v>38</v>
      </c>
      <c r="H151" s="182">
        <f t="shared" si="22"/>
        <v>105.55555555555556</v>
      </c>
      <c r="I151" s="182">
        <f t="shared" si="23"/>
        <v>3.5185185185185187E-2</v>
      </c>
      <c r="J151" s="170"/>
      <c r="K151" s="166"/>
      <c r="L151" s="166"/>
      <c r="M151" s="167"/>
      <c r="N151" s="52">
        <f t="shared" si="24"/>
        <v>0</v>
      </c>
      <c r="O151" s="53"/>
      <c r="P151" s="54"/>
      <c r="Q151" s="54"/>
      <c r="R151" s="54"/>
      <c r="S151" s="54"/>
      <c r="T151" s="58"/>
      <c r="U151" s="183">
        <f t="shared" si="25"/>
        <v>7.0370370370370375E-2</v>
      </c>
      <c r="V151" s="168"/>
      <c r="W151" s="59" t="str">
        <f t="shared" si="26"/>
        <v>0</v>
      </c>
      <c r="X151" s="575"/>
      <c r="Y151" s="60">
        <f t="shared" si="27"/>
        <v>0</v>
      </c>
    </row>
    <row r="152" spans="2:25" ht="18.75" customHeight="1">
      <c r="B152" s="578"/>
      <c r="C152" s="572"/>
      <c r="D152" s="39">
        <v>49</v>
      </c>
      <c r="E152" s="39" t="s">
        <v>9585</v>
      </c>
      <c r="F152" s="170">
        <v>90</v>
      </c>
      <c r="G152" s="181">
        <f t="shared" si="21"/>
        <v>18</v>
      </c>
      <c r="H152" s="182">
        <f t="shared" si="22"/>
        <v>50</v>
      </c>
      <c r="I152" s="182">
        <f t="shared" si="23"/>
        <v>1.6666666666666666E-2</v>
      </c>
      <c r="J152" s="170"/>
      <c r="K152" s="166"/>
      <c r="L152" s="166"/>
      <c r="M152" s="167"/>
      <c r="N152" s="52">
        <f t="shared" si="24"/>
        <v>0</v>
      </c>
      <c r="O152" s="53"/>
      <c r="P152" s="54"/>
      <c r="Q152" s="54"/>
      <c r="R152" s="54"/>
      <c r="S152" s="54"/>
      <c r="T152" s="58"/>
      <c r="U152" s="183">
        <f t="shared" si="25"/>
        <v>3.3333333333333333E-2</v>
      </c>
      <c r="V152" s="168"/>
      <c r="W152" s="59" t="str">
        <f t="shared" si="26"/>
        <v>0</v>
      </c>
      <c r="X152" s="575"/>
      <c r="Y152" s="60">
        <f t="shared" si="27"/>
        <v>0</v>
      </c>
    </row>
    <row r="153" spans="2:25" ht="18.75" customHeight="1">
      <c r="B153" s="578"/>
      <c r="C153" s="572"/>
      <c r="D153" s="39">
        <v>50</v>
      </c>
      <c r="E153" s="39" t="s">
        <v>9586</v>
      </c>
      <c r="F153" s="170">
        <v>200</v>
      </c>
      <c r="G153" s="181">
        <f t="shared" si="21"/>
        <v>40</v>
      </c>
      <c r="H153" s="182">
        <f t="shared" si="22"/>
        <v>111.11111111111111</v>
      </c>
      <c r="I153" s="182">
        <f t="shared" si="23"/>
        <v>3.7037037037037035E-2</v>
      </c>
      <c r="J153" s="170"/>
      <c r="K153" s="166"/>
      <c r="L153" s="166"/>
      <c r="M153" s="167"/>
      <c r="N153" s="52">
        <f t="shared" si="24"/>
        <v>0</v>
      </c>
      <c r="O153" s="53"/>
      <c r="P153" s="54"/>
      <c r="Q153" s="54"/>
      <c r="R153" s="54"/>
      <c r="S153" s="54"/>
      <c r="T153" s="58"/>
      <c r="U153" s="183">
        <f t="shared" si="25"/>
        <v>7.407407407407407E-2</v>
      </c>
      <c r="V153" s="168"/>
      <c r="W153" s="59" t="str">
        <f t="shared" si="26"/>
        <v>0</v>
      </c>
      <c r="X153" s="575"/>
      <c r="Y153" s="60">
        <f t="shared" si="27"/>
        <v>0</v>
      </c>
    </row>
    <row r="154" spans="2:25" ht="18.75" customHeight="1">
      <c r="B154" s="578"/>
      <c r="C154" s="572"/>
      <c r="D154" s="39">
        <v>51</v>
      </c>
      <c r="E154" s="39" t="s">
        <v>9587</v>
      </c>
      <c r="F154" s="170">
        <v>100</v>
      </c>
      <c r="G154" s="181">
        <f t="shared" si="21"/>
        <v>20</v>
      </c>
      <c r="H154" s="182">
        <f t="shared" si="22"/>
        <v>55.555555555555557</v>
      </c>
      <c r="I154" s="182">
        <f t="shared" si="23"/>
        <v>1.8518518518518517E-2</v>
      </c>
      <c r="J154" s="170"/>
      <c r="K154" s="166"/>
      <c r="L154" s="166"/>
      <c r="M154" s="167"/>
      <c r="N154" s="52">
        <f t="shared" si="24"/>
        <v>0</v>
      </c>
      <c r="O154" s="53"/>
      <c r="P154" s="54"/>
      <c r="Q154" s="54"/>
      <c r="R154" s="54"/>
      <c r="S154" s="54"/>
      <c r="T154" s="58"/>
      <c r="U154" s="183">
        <f t="shared" si="25"/>
        <v>3.7037037037037035E-2</v>
      </c>
      <c r="V154" s="168"/>
      <c r="W154" s="59" t="str">
        <f t="shared" si="26"/>
        <v>0</v>
      </c>
      <c r="X154" s="575"/>
      <c r="Y154" s="60">
        <f t="shared" si="27"/>
        <v>0</v>
      </c>
    </row>
    <row r="155" spans="2:25" ht="18.75" customHeight="1">
      <c r="B155" s="578"/>
      <c r="C155" s="572"/>
      <c r="D155" s="39">
        <v>52</v>
      </c>
      <c r="E155" s="39" t="s">
        <v>9588</v>
      </c>
      <c r="F155" s="170">
        <v>110</v>
      </c>
      <c r="G155" s="181">
        <f t="shared" si="21"/>
        <v>22</v>
      </c>
      <c r="H155" s="182">
        <f t="shared" si="22"/>
        <v>61.111111111111107</v>
      </c>
      <c r="I155" s="182">
        <f t="shared" si="23"/>
        <v>2.0370370370370369E-2</v>
      </c>
      <c r="J155" s="170"/>
      <c r="K155" s="166"/>
      <c r="L155" s="166"/>
      <c r="M155" s="167"/>
      <c r="N155" s="52">
        <f t="shared" si="24"/>
        <v>0</v>
      </c>
      <c r="O155" s="53"/>
      <c r="P155" s="54"/>
      <c r="Q155" s="54"/>
      <c r="R155" s="54"/>
      <c r="S155" s="54"/>
      <c r="T155" s="58"/>
      <c r="U155" s="183">
        <f t="shared" si="25"/>
        <v>4.0740740740740737E-2</v>
      </c>
      <c r="V155" s="168"/>
      <c r="W155" s="59" t="str">
        <f t="shared" si="26"/>
        <v>0</v>
      </c>
      <c r="X155" s="575"/>
      <c r="Y155" s="60">
        <f t="shared" si="27"/>
        <v>0</v>
      </c>
    </row>
    <row r="156" spans="2:25" ht="18.75" customHeight="1">
      <c r="B156" s="578"/>
      <c r="C156" s="572"/>
      <c r="D156" s="39">
        <v>53</v>
      </c>
      <c r="E156" s="39" t="s">
        <v>9589</v>
      </c>
      <c r="F156" s="170">
        <v>100</v>
      </c>
      <c r="G156" s="181">
        <f t="shared" si="21"/>
        <v>20</v>
      </c>
      <c r="H156" s="182">
        <f t="shared" si="22"/>
        <v>55.555555555555557</v>
      </c>
      <c r="I156" s="182">
        <f t="shared" si="23"/>
        <v>1.8518518518518517E-2</v>
      </c>
      <c r="J156" s="170"/>
      <c r="K156" s="166"/>
      <c r="L156" s="166"/>
      <c r="M156" s="167"/>
      <c r="N156" s="52">
        <f t="shared" si="24"/>
        <v>0</v>
      </c>
      <c r="O156" s="53"/>
      <c r="P156" s="54"/>
      <c r="Q156" s="54"/>
      <c r="R156" s="54"/>
      <c r="S156" s="54"/>
      <c r="T156" s="58"/>
      <c r="U156" s="183">
        <f t="shared" si="25"/>
        <v>3.7037037037037035E-2</v>
      </c>
      <c r="V156" s="168"/>
      <c r="W156" s="59" t="str">
        <f t="shared" si="26"/>
        <v>0</v>
      </c>
      <c r="X156" s="575"/>
      <c r="Y156" s="60">
        <f t="shared" si="27"/>
        <v>0</v>
      </c>
    </row>
    <row r="157" spans="2:25" ht="18.75" customHeight="1">
      <c r="B157" s="578"/>
      <c r="C157" s="572"/>
      <c r="D157" s="39">
        <v>54</v>
      </c>
      <c r="E157" s="39" t="s">
        <v>9590</v>
      </c>
      <c r="F157" s="170">
        <v>90</v>
      </c>
      <c r="G157" s="181">
        <f t="shared" si="21"/>
        <v>18</v>
      </c>
      <c r="H157" s="182">
        <f t="shared" si="22"/>
        <v>50</v>
      </c>
      <c r="I157" s="182">
        <f t="shared" si="23"/>
        <v>1.6666666666666666E-2</v>
      </c>
      <c r="J157" s="170"/>
      <c r="K157" s="166"/>
      <c r="L157" s="166"/>
      <c r="M157" s="167"/>
      <c r="N157" s="52">
        <f t="shared" si="24"/>
        <v>0</v>
      </c>
      <c r="O157" s="53"/>
      <c r="P157" s="54"/>
      <c r="Q157" s="54"/>
      <c r="R157" s="54"/>
      <c r="S157" s="54"/>
      <c r="T157" s="58"/>
      <c r="U157" s="183">
        <f t="shared" si="25"/>
        <v>3.3333333333333333E-2</v>
      </c>
      <c r="V157" s="168"/>
      <c r="W157" s="59" t="str">
        <f t="shared" si="26"/>
        <v>0</v>
      </c>
      <c r="X157" s="575"/>
      <c r="Y157" s="60">
        <f t="shared" si="27"/>
        <v>0</v>
      </c>
    </row>
    <row r="158" spans="2:25" ht="18.75" customHeight="1">
      <c r="B158" s="578"/>
      <c r="C158" s="572"/>
      <c r="D158" s="39">
        <v>55</v>
      </c>
      <c r="E158" s="39" t="s">
        <v>9591</v>
      </c>
      <c r="F158" s="170">
        <v>70</v>
      </c>
      <c r="G158" s="181">
        <f t="shared" si="21"/>
        <v>14</v>
      </c>
      <c r="H158" s="182">
        <f t="shared" si="22"/>
        <v>38.888888888888886</v>
      </c>
      <c r="I158" s="182">
        <f t="shared" si="23"/>
        <v>1.2962962962962963E-2</v>
      </c>
      <c r="J158" s="170"/>
      <c r="K158" s="166"/>
      <c r="L158" s="166"/>
      <c r="M158" s="167"/>
      <c r="N158" s="52">
        <f t="shared" si="24"/>
        <v>0</v>
      </c>
      <c r="O158" s="53"/>
      <c r="P158" s="54"/>
      <c r="Q158" s="54"/>
      <c r="R158" s="54"/>
      <c r="S158" s="54"/>
      <c r="T158" s="58"/>
      <c r="U158" s="183">
        <f t="shared" si="25"/>
        <v>2.5925925925925925E-2</v>
      </c>
      <c r="V158" s="168"/>
      <c r="W158" s="59" t="str">
        <f t="shared" si="26"/>
        <v>0</v>
      </c>
      <c r="X158" s="575"/>
      <c r="Y158" s="60">
        <f t="shared" si="27"/>
        <v>0</v>
      </c>
    </row>
    <row r="159" spans="2:25" ht="18.75" customHeight="1">
      <c r="B159" s="578"/>
      <c r="C159" s="572"/>
      <c r="D159" s="39">
        <v>56</v>
      </c>
      <c r="E159" s="39" t="s">
        <v>9592</v>
      </c>
      <c r="F159" s="170">
        <v>60</v>
      </c>
      <c r="G159" s="181">
        <f t="shared" si="21"/>
        <v>12</v>
      </c>
      <c r="H159" s="182">
        <f t="shared" si="22"/>
        <v>33.333333333333336</v>
      </c>
      <c r="I159" s="182">
        <f t="shared" si="23"/>
        <v>1.1111111111111112E-2</v>
      </c>
      <c r="J159" s="170"/>
      <c r="K159" s="166"/>
      <c r="L159" s="166"/>
      <c r="M159" s="167"/>
      <c r="N159" s="52">
        <f t="shared" si="24"/>
        <v>0</v>
      </c>
      <c r="O159" s="53"/>
      <c r="P159" s="54"/>
      <c r="Q159" s="54"/>
      <c r="R159" s="54"/>
      <c r="S159" s="54"/>
      <c r="T159" s="58"/>
      <c r="U159" s="183">
        <f t="shared" si="25"/>
        <v>2.2222222222222223E-2</v>
      </c>
      <c r="V159" s="168"/>
      <c r="W159" s="59" t="str">
        <f t="shared" si="26"/>
        <v>0</v>
      </c>
      <c r="X159" s="575"/>
      <c r="Y159" s="60">
        <f t="shared" si="27"/>
        <v>0</v>
      </c>
    </row>
    <row r="160" spans="2:25" ht="18.75" customHeight="1">
      <c r="B160" s="578"/>
      <c r="C160" s="572"/>
      <c r="D160" s="39">
        <v>57</v>
      </c>
      <c r="E160" s="39" t="s">
        <v>9593</v>
      </c>
      <c r="F160" s="170">
        <v>80</v>
      </c>
      <c r="G160" s="181">
        <f t="shared" si="21"/>
        <v>16</v>
      </c>
      <c r="H160" s="182">
        <f t="shared" si="22"/>
        <v>44.444444444444443</v>
      </c>
      <c r="I160" s="182">
        <f t="shared" si="23"/>
        <v>1.4814814814814814E-2</v>
      </c>
      <c r="J160" s="170"/>
      <c r="K160" s="166"/>
      <c r="L160" s="166"/>
      <c r="M160" s="167"/>
      <c r="N160" s="52">
        <f t="shared" si="24"/>
        <v>0</v>
      </c>
      <c r="O160" s="53"/>
      <c r="P160" s="54"/>
      <c r="Q160" s="54"/>
      <c r="R160" s="54"/>
      <c r="S160" s="54"/>
      <c r="T160" s="58"/>
      <c r="U160" s="183">
        <f t="shared" si="25"/>
        <v>2.9629629629629627E-2</v>
      </c>
      <c r="V160" s="168"/>
      <c r="W160" s="59" t="str">
        <f t="shared" si="26"/>
        <v>0</v>
      </c>
      <c r="X160" s="575"/>
      <c r="Y160" s="60">
        <f t="shared" si="27"/>
        <v>0</v>
      </c>
    </row>
    <row r="161" spans="2:25" ht="18.75" customHeight="1">
      <c r="B161" s="578"/>
      <c r="C161" s="572"/>
      <c r="D161" s="39">
        <v>58</v>
      </c>
      <c r="E161" s="39" t="s">
        <v>9594</v>
      </c>
      <c r="F161" s="170">
        <v>80</v>
      </c>
      <c r="G161" s="181">
        <f t="shared" si="21"/>
        <v>16</v>
      </c>
      <c r="H161" s="182">
        <f t="shared" si="22"/>
        <v>44.444444444444443</v>
      </c>
      <c r="I161" s="182">
        <f t="shared" si="23"/>
        <v>1.4814814814814814E-2</v>
      </c>
      <c r="J161" s="170"/>
      <c r="K161" s="166"/>
      <c r="L161" s="166"/>
      <c r="M161" s="167"/>
      <c r="N161" s="52">
        <f t="shared" si="24"/>
        <v>0</v>
      </c>
      <c r="O161" s="53"/>
      <c r="P161" s="54"/>
      <c r="Q161" s="54"/>
      <c r="R161" s="54"/>
      <c r="S161" s="54"/>
      <c r="T161" s="58"/>
      <c r="U161" s="183">
        <f t="shared" si="25"/>
        <v>2.9629629629629627E-2</v>
      </c>
      <c r="V161" s="168"/>
      <c r="W161" s="59" t="str">
        <f t="shared" si="26"/>
        <v>0</v>
      </c>
      <c r="X161" s="575"/>
      <c r="Y161" s="60">
        <f t="shared" si="27"/>
        <v>0</v>
      </c>
    </row>
    <row r="162" spans="2:25" ht="18.75" customHeight="1">
      <c r="B162" s="578"/>
      <c r="C162" s="572"/>
      <c r="D162" s="39"/>
      <c r="E162" s="39"/>
      <c r="F162" s="170"/>
      <c r="G162" s="181">
        <f t="shared" si="21"/>
        <v>0</v>
      </c>
      <c r="H162" s="182">
        <f t="shared" si="22"/>
        <v>0</v>
      </c>
      <c r="I162" s="182">
        <f t="shared" si="23"/>
        <v>0</v>
      </c>
      <c r="J162" s="170"/>
      <c r="K162" s="166"/>
      <c r="L162" s="166"/>
      <c r="M162" s="167"/>
      <c r="N162" s="52">
        <f t="shared" si="24"/>
        <v>0</v>
      </c>
      <c r="O162" s="53"/>
      <c r="P162" s="54"/>
      <c r="Q162" s="54"/>
      <c r="R162" s="54"/>
      <c r="S162" s="54"/>
      <c r="T162" s="58"/>
      <c r="U162" s="183">
        <f t="shared" si="25"/>
        <v>0</v>
      </c>
      <c r="V162" s="168"/>
      <c r="W162" s="59" t="str">
        <f t="shared" si="26"/>
        <v>0</v>
      </c>
      <c r="X162" s="575"/>
      <c r="Y162" s="60">
        <f t="shared" si="27"/>
        <v>0</v>
      </c>
    </row>
    <row r="163" spans="2:25" ht="18.75" customHeight="1">
      <c r="B163" s="579"/>
      <c r="C163" s="573"/>
      <c r="D163" s="39"/>
      <c r="E163" s="39"/>
      <c r="F163" s="170"/>
      <c r="G163" s="181">
        <f>F163/$G$15</f>
        <v>0</v>
      </c>
      <c r="H163" s="182">
        <f>F163/$H$15</f>
        <v>0</v>
      </c>
      <c r="I163" s="182">
        <f>H163/$I$15</f>
        <v>0</v>
      </c>
      <c r="J163" s="170"/>
      <c r="K163" s="166"/>
      <c r="L163" s="166"/>
      <c r="M163" s="171"/>
      <c r="N163" s="52">
        <f t="shared" si="24"/>
        <v>0</v>
      </c>
      <c r="O163" s="40"/>
      <c r="P163" s="40"/>
      <c r="Q163" s="40"/>
      <c r="R163" s="40"/>
      <c r="S163" s="40"/>
      <c r="T163" s="58"/>
      <c r="U163" s="183">
        <f t="shared" si="25"/>
        <v>0</v>
      </c>
      <c r="V163" s="168"/>
      <c r="W163" s="59" t="str">
        <f t="shared" si="26"/>
        <v>0</v>
      </c>
      <c r="X163" s="576"/>
      <c r="Y163" s="60">
        <f t="shared" si="27"/>
        <v>0</v>
      </c>
    </row>
    <row r="164" spans="2:25">
      <c r="B164" s="41"/>
      <c r="C164" s="172" t="s">
        <v>111</v>
      </c>
      <c r="D164" s="154"/>
      <c r="E164" s="173">
        <f>COUNTA(E104:E163)</f>
        <v>58</v>
      </c>
      <c r="F164" s="173">
        <f>SUM(F104:F163)</f>
        <v>6721</v>
      </c>
      <c r="G164" s="173">
        <f>SUM(G104:G163)</f>
        <v>1344.1999999999998</v>
      </c>
      <c r="H164" s="173">
        <f>SUM(H104:H163)</f>
        <v>3733.8888888888891</v>
      </c>
      <c r="I164" s="173">
        <f>MROUND(SUM(I104:I163),1)</f>
        <v>1</v>
      </c>
      <c r="J164" s="173">
        <f>COUNTA(J104:J163)</f>
        <v>1</v>
      </c>
      <c r="K164" s="173">
        <f>COUNTA(K104:K163)</f>
        <v>1</v>
      </c>
      <c r="L164" s="173">
        <f>COUNTA(L104:L163)</f>
        <v>0</v>
      </c>
      <c r="M164" s="173">
        <f>SUM(M104:M163)</f>
        <v>3733.8888888888891</v>
      </c>
      <c r="N164" s="173">
        <f>SUM(N104:N163)</f>
        <v>74.677777777777777</v>
      </c>
      <c r="O164" s="174"/>
      <c r="P164" s="175">
        <f>COUNTIF(P104:P163, "YES")</f>
        <v>0</v>
      </c>
      <c r="Q164" s="174"/>
      <c r="R164" s="174"/>
      <c r="S164" s="174"/>
      <c r="T164" s="174"/>
      <c r="U164" s="173">
        <f>SUM(U104:U163)</f>
        <v>2.4892592592592599</v>
      </c>
      <c r="V164" s="173">
        <f>SUM(V104:V163)</f>
        <v>2.4892592592592599</v>
      </c>
      <c r="W164" s="173">
        <f t="array" ref="W164">SUM(ABS(W104:W163))</f>
        <v>2</v>
      </c>
      <c r="X164" s="175" t="str">
        <f>IF(X104&lt;0.2, "0", IF(X104&lt;=2, "2", IF(X104&gt;2, ROUND(X104,0))))</f>
        <v>2</v>
      </c>
      <c r="Y164" s="173">
        <f>SUM(Y104:Y163)</f>
        <v>1</v>
      </c>
    </row>
    <row r="165" spans="2:25" ht="18.75" customHeight="1">
      <c r="B165" s="577">
        <v>4</v>
      </c>
      <c r="C165" s="580" t="s">
        <v>9595</v>
      </c>
      <c r="D165" s="39"/>
      <c r="E165" s="39" t="s">
        <v>9596</v>
      </c>
      <c r="F165" s="170">
        <v>300</v>
      </c>
      <c r="G165" s="181">
        <f t="shared" ref="G165:G228" si="28">F165/$G$15</f>
        <v>60</v>
      </c>
      <c r="H165" s="182">
        <f t="shared" ref="H165:H228" si="29">F165/$H$15</f>
        <v>166.66666666666666</v>
      </c>
      <c r="I165" s="182">
        <f t="shared" ref="I165:I228" si="30">H165/$I$15</f>
        <v>5.5555555555555552E-2</v>
      </c>
      <c r="J165" s="170"/>
      <c r="K165" s="166"/>
      <c r="L165" s="166"/>
      <c r="M165" s="167"/>
      <c r="N165" s="52">
        <f t="shared" ref="N165:N240" si="31">M165/$N$15</f>
        <v>0</v>
      </c>
      <c r="O165" s="53"/>
      <c r="P165" s="54"/>
      <c r="Q165" s="54"/>
      <c r="R165" s="54"/>
      <c r="S165" s="54"/>
      <c r="T165" s="58"/>
      <c r="U165" s="183">
        <f t="shared" ref="U165:U228" si="32">H165/$U$15</f>
        <v>0.1111111111111111</v>
      </c>
      <c r="V165" s="168"/>
      <c r="W165" s="59" t="str">
        <f t="shared" ref="W165:W228" si="33">IF(V165&lt;1,"0",IF(V165&lt;5,"2",IF(V165&gt;=5,"6")))</f>
        <v>0</v>
      </c>
      <c r="X165" s="574">
        <f>K242/$X$15</f>
        <v>1.3333333333333333</v>
      </c>
      <c r="Y165" s="60">
        <f t="shared" ref="Y165:Y228" si="34">W165/2</f>
        <v>0</v>
      </c>
    </row>
    <row r="166" spans="2:25" ht="18.75" customHeight="1">
      <c r="B166" s="578"/>
      <c r="C166" s="581"/>
      <c r="D166" s="39"/>
      <c r="E166" s="39" t="s">
        <v>9597</v>
      </c>
      <c r="F166" s="170">
        <v>200</v>
      </c>
      <c r="G166" s="181">
        <f t="shared" si="28"/>
        <v>40</v>
      </c>
      <c r="H166" s="182">
        <f t="shared" si="29"/>
        <v>111.11111111111111</v>
      </c>
      <c r="I166" s="182">
        <f t="shared" si="30"/>
        <v>3.7037037037037035E-2</v>
      </c>
      <c r="J166" s="170"/>
      <c r="K166" s="166"/>
      <c r="L166" s="166"/>
      <c r="M166" s="167"/>
      <c r="N166" s="52">
        <f t="shared" si="31"/>
        <v>0</v>
      </c>
      <c r="O166" s="53"/>
      <c r="P166" s="54"/>
      <c r="Q166" s="54"/>
      <c r="R166" s="54"/>
      <c r="S166" s="54"/>
      <c r="T166" s="58"/>
      <c r="U166" s="183">
        <f t="shared" si="32"/>
        <v>7.407407407407407E-2</v>
      </c>
      <c r="V166" s="168"/>
      <c r="W166" s="59" t="str">
        <f t="shared" si="33"/>
        <v>0</v>
      </c>
      <c r="X166" s="575"/>
      <c r="Y166" s="60">
        <f t="shared" si="34"/>
        <v>0</v>
      </c>
    </row>
    <row r="167" spans="2:25" ht="18.75" customHeight="1">
      <c r="B167" s="578"/>
      <c r="C167" s="581"/>
      <c r="D167" s="39"/>
      <c r="E167" s="39" t="s">
        <v>9598</v>
      </c>
      <c r="F167" s="170">
        <v>300</v>
      </c>
      <c r="G167" s="181">
        <f t="shared" si="28"/>
        <v>60</v>
      </c>
      <c r="H167" s="182">
        <f t="shared" si="29"/>
        <v>166.66666666666666</v>
      </c>
      <c r="I167" s="182">
        <f t="shared" si="30"/>
        <v>5.5555555555555552E-2</v>
      </c>
      <c r="J167" s="170" t="s">
        <v>9599</v>
      </c>
      <c r="K167" s="166" t="s">
        <v>9600</v>
      </c>
      <c r="L167" s="166"/>
      <c r="M167" s="167">
        <f>SUM(H165:H184)</f>
        <v>2731.1111111111113</v>
      </c>
      <c r="N167" s="52">
        <f t="shared" si="31"/>
        <v>54.622222222222227</v>
      </c>
      <c r="O167" s="53" t="s">
        <v>2132</v>
      </c>
      <c r="P167" s="54" t="s">
        <v>178</v>
      </c>
      <c r="Q167" s="54"/>
      <c r="R167" s="54" t="s">
        <v>2634</v>
      </c>
      <c r="S167" s="54"/>
      <c r="T167" s="58"/>
      <c r="U167" s="183">
        <f t="shared" si="32"/>
        <v>0.1111111111111111</v>
      </c>
      <c r="V167" s="168">
        <f>SUM(U165:U184)</f>
        <v>1.8207407407407401</v>
      </c>
      <c r="W167" s="59" t="str">
        <f t="shared" si="33"/>
        <v>2</v>
      </c>
      <c r="X167" s="575"/>
      <c r="Y167" s="60">
        <f t="shared" si="34"/>
        <v>1</v>
      </c>
    </row>
    <row r="168" spans="2:25" ht="18.75" customHeight="1">
      <c r="B168" s="578"/>
      <c r="C168" s="581"/>
      <c r="D168" s="39"/>
      <c r="E168" s="39" t="s">
        <v>9601</v>
      </c>
      <c r="F168" s="170">
        <v>250</v>
      </c>
      <c r="G168" s="181">
        <f t="shared" si="28"/>
        <v>50</v>
      </c>
      <c r="H168" s="182">
        <f t="shared" si="29"/>
        <v>138.88888888888889</v>
      </c>
      <c r="I168" s="182">
        <f t="shared" si="30"/>
        <v>4.6296296296296294E-2</v>
      </c>
      <c r="J168" s="170"/>
      <c r="K168" s="166"/>
      <c r="L168" s="166"/>
      <c r="M168" s="167"/>
      <c r="N168" s="52">
        <f t="shared" si="31"/>
        <v>0</v>
      </c>
      <c r="O168" s="53"/>
      <c r="P168" s="54"/>
      <c r="Q168" s="54"/>
      <c r="R168" s="54"/>
      <c r="S168" s="54"/>
      <c r="T168" s="58"/>
      <c r="U168" s="183">
        <f t="shared" si="32"/>
        <v>9.2592592592592587E-2</v>
      </c>
      <c r="V168" s="168"/>
      <c r="W168" s="59" t="str">
        <f t="shared" si="33"/>
        <v>0</v>
      </c>
      <c r="X168" s="575"/>
      <c r="Y168" s="60">
        <f t="shared" si="34"/>
        <v>0</v>
      </c>
    </row>
    <row r="169" spans="2:25" ht="18.75" customHeight="1">
      <c r="B169" s="578"/>
      <c r="C169" s="581"/>
      <c r="D169" s="39"/>
      <c r="E169" s="39" t="s">
        <v>9602</v>
      </c>
      <c r="F169" s="170">
        <v>200</v>
      </c>
      <c r="G169" s="181">
        <f t="shared" si="28"/>
        <v>40</v>
      </c>
      <c r="H169" s="182">
        <f t="shared" si="29"/>
        <v>111.11111111111111</v>
      </c>
      <c r="I169" s="182">
        <f t="shared" si="30"/>
        <v>3.7037037037037035E-2</v>
      </c>
      <c r="J169" s="170"/>
      <c r="K169" s="166"/>
      <c r="L169" s="166"/>
      <c r="M169" s="167"/>
      <c r="N169" s="52">
        <f t="shared" si="31"/>
        <v>0</v>
      </c>
      <c r="O169" s="53"/>
      <c r="P169" s="54"/>
      <c r="Q169" s="54"/>
      <c r="R169" s="54"/>
      <c r="S169" s="54"/>
      <c r="T169" s="58"/>
      <c r="U169" s="183">
        <f t="shared" si="32"/>
        <v>7.407407407407407E-2</v>
      </c>
      <c r="V169" s="168"/>
      <c r="W169" s="59" t="str">
        <f t="shared" si="33"/>
        <v>0</v>
      </c>
      <c r="X169" s="575"/>
      <c r="Y169" s="60">
        <f t="shared" si="34"/>
        <v>0</v>
      </c>
    </row>
    <row r="170" spans="2:25" ht="18.75" customHeight="1">
      <c r="B170" s="578"/>
      <c r="C170" s="581"/>
      <c r="D170" s="39"/>
      <c r="E170" s="39" t="s">
        <v>9603</v>
      </c>
      <c r="F170" s="170">
        <v>300</v>
      </c>
      <c r="G170" s="181">
        <f t="shared" si="28"/>
        <v>60</v>
      </c>
      <c r="H170" s="182">
        <f t="shared" si="29"/>
        <v>166.66666666666666</v>
      </c>
      <c r="I170" s="182">
        <f t="shared" si="30"/>
        <v>5.5555555555555552E-2</v>
      </c>
      <c r="J170" s="170"/>
      <c r="K170" s="166"/>
      <c r="L170" s="166"/>
      <c r="M170" s="167"/>
      <c r="N170" s="52">
        <f t="shared" si="31"/>
        <v>0</v>
      </c>
      <c r="O170" s="53"/>
      <c r="P170" s="54"/>
      <c r="Q170" s="54"/>
      <c r="R170" s="54"/>
      <c r="S170" s="54"/>
      <c r="T170" s="58"/>
      <c r="U170" s="183">
        <f t="shared" si="32"/>
        <v>0.1111111111111111</v>
      </c>
      <c r="V170" s="168"/>
      <c r="W170" s="59" t="str">
        <f t="shared" si="33"/>
        <v>0</v>
      </c>
      <c r="X170" s="575"/>
      <c r="Y170" s="60">
        <f t="shared" si="34"/>
        <v>0</v>
      </c>
    </row>
    <row r="171" spans="2:25" ht="18.75" customHeight="1">
      <c r="B171" s="578"/>
      <c r="C171" s="581"/>
      <c r="D171" s="39"/>
      <c r="E171" s="39" t="s">
        <v>9604</v>
      </c>
      <c r="F171" s="170">
        <v>350</v>
      </c>
      <c r="G171" s="181">
        <f t="shared" si="28"/>
        <v>70</v>
      </c>
      <c r="H171" s="182">
        <f t="shared" si="29"/>
        <v>194.44444444444443</v>
      </c>
      <c r="I171" s="182">
        <f t="shared" si="30"/>
        <v>6.4814814814814811E-2</v>
      </c>
      <c r="J171" s="170"/>
      <c r="K171" s="166"/>
      <c r="L171" s="166"/>
      <c r="M171" s="167"/>
      <c r="N171" s="52">
        <f t="shared" si="31"/>
        <v>0</v>
      </c>
      <c r="O171" s="53"/>
      <c r="P171" s="54"/>
      <c r="Q171" s="54"/>
      <c r="R171" s="54"/>
      <c r="S171" s="54"/>
      <c r="T171" s="58"/>
      <c r="U171" s="183">
        <f t="shared" si="32"/>
        <v>0.12962962962962962</v>
      </c>
      <c r="V171" s="168"/>
      <c r="W171" s="59" t="str">
        <f t="shared" si="33"/>
        <v>0</v>
      </c>
      <c r="X171" s="575"/>
      <c r="Y171" s="60">
        <f t="shared" si="34"/>
        <v>0</v>
      </c>
    </row>
    <row r="172" spans="2:25" ht="18.75" customHeight="1">
      <c r="B172" s="578"/>
      <c r="C172" s="581"/>
      <c r="D172" s="39"/>
      <c r="E172" s="39" t="s">
        <v>9605</v>
      </c>
      <c r="F172" s="170">
        <v>250</v>
      </c>
      <c r="G172" s="181">
        <f t="shared" si="28"/>
        <v>50</v>
      </c>
      <c r="H172" s="182">
        <f t="shared" si="29"/>
        <v>138.88888888888889</v>
      </c>
      <c r="I172" s="182">
        <f t="shared" si="30"/>
        <v>4.6296296296296294E-2</v>
      </c>
      <c r="J172" s="170"/>
      <c r="K172" s="166"/>
      <c r="L172" s="166"/>
      <c r="M172" s="167"/>
      <c r="N172" s="52">
        <f t="shared" si="31"/>
        <v>0</v>
      </c>
      <c r="O172" s="53"/>
      <c r="P172" s="54"/>
      <c r="Q172" s="54"/>
      <c r="R172" s="54"/>
      <c r="S172" s="54"/>
      <c r="T172" s="58"/>
      <c r="U172" s="183">
        <f t="shared" si="32"/>
        <v>9.2592592592592587E-2</v>
      </c>
      <c r="V172" s="168"/>
      <c r="W172" s="59" t="str">
        <f t="shared" si="33"/>
        <v>0</v>
      </c>
      <c r="X172" s="575"/>
      <c r="Y172" s="60">
        <f t="shared" si="34"/>
        <v>0</v>
      </c>
    </row>
    <row r="173" spans="2:25" ht="18.75" customHeight="1">
      <c r="B173" s="578"/>
      <c r="C173" s="581"/>
      <c r="D173" s="39"/>
      <c r="E173" s="39" t="s">
        <v>9606</v>
      </c>
      <c r="F173" s="170">
        <v>200</v>
      </c>
      <c r="G173" s="181">
        <f t="shared" si="28"/>
        <v>40</v>
      </c>
      <c r="H173" s="182">
        <f t="shared" si="29"/>
        <v>111.11111111111111</v>
      </c>
      <c r="I173" s="182">
        <f t="shared" si="30"/>
        <v>3.7037037037037035E-2</v>
      </c>
      <c r="J173" s="170"/>
      <c r="K173" s="166"/>
      <c r="L173" s="166"/>
      <c r="M173" s="167"/>
      <c r="N173" s="52">
        <f t="shared" si="31"/>
        <v>0</v>
      </c>
      <c r="O173" s="53"/>
      <c r="P173" s="54"/>
      <c r="Q173" s="54"/>
      <c r="R173" s="54"/>
      <c r="S173" s="54"/>
      <c r="T173" s="58"/>
      <c r="U173" s="183">
        <f t="shared" si="32"/>
        <v>7.407407407407407E-2</v>
      </c>
      <c r="V173" s="168"/>
      <c r="W173" s="59" t="str">
        <f t="shared" si="33"/>
        <v>0</v>
      </c>
      <c r="X173" s="575"/>
      <c r="Y173" s="60">
        <f t="shared" si="34"/>
        <v>0</v>
      </c>
    </row>
    <row r="174" spans="2:25" ht="18.75" customHeight="1">
      <c r="B174" s="578"/>
      <c r="C174" s="581"/>
      <c r="D174" s="39"/>
      <c r="E174" s="39" t="s">
        <v>9607</v>
      </c>
      <c r="F174" s="170">
        <v>200</v>
      </c>
      <c r="G174" s="181">
        <f t="shared" si="28"/>
        <v>40</v>
      </c>
      <c r="H174" s="182">
        <f t="shared" si="29"/>
        <v>111.11111111111111</v>
      </c>
      <c r="I174" s="182">
        <f t="shared" si="30"/>
        <v>3.7037037037037035E-2</v>
      </c>
      <c r="J174" s="170"/>
      <c r="K174" s="166"/>
      <c r="L174" s="166"/>
      <c r="M174" s="167"/>
      <c r="N174" s="52">
        <f t="shared" si="31"/>
        <v>0</v>
      </c>
      <c r="O174" s="53"/>
      <c r="P174" s="54"/>
      <c r="Q174" s="54"/>
      <c r="R174" s="54"/>
      <c r="S174" s="54"/>
      <c r="T174" s="58"/>
      <c r="U174" s="183">
        <f t="shared" si="32"/>
        <v>7.407407407407407E-2</v>
      </c>
      <c r="V174" s="168"/>
      <c r="W174" s="59" t="str">
        <f t="shared" si="33"/>
        <v>0</v>
      </c>
      <c r="X174" s="575"/>
      <c r="Y174" s="60">
        <f t="shared" si="34"/>
        <v>0</v>
      </c>
    </row>
    <row r="175" spans="2:25" ht="18.75" customHeight="1">
      <c r="B175" s="578"/>
      <c r="C175" s="581"/>
      <c r="D175" s="39"/>
      <c r="E175" s="39" t="s">
        <v>9608</v>
      </c>
      <c r="F175" s="170">
        <v>226</v>
      </c>
      <c r="G175" s="181">
        <f t="shared" si="28"/>
        <v>45.2</v>
      </c>
      <c r="H175" s="182">
        <f t="shared" si="29"/>
        <v>125.55555555555556</v>
      </c>
      <c r="I175" s="182">
        <f t="shared" si="30"/>
        <v>4.1851851851851855E-2</v>
      </c>
      <c r="J175" s="170"/>
      <c r="K175" s="166"/>
      <c r="L175" s="166"/>
      <c r="M175" s="167"/>
      <c r="N175" s="52">
        <f t="shared" si="31"/>
        <v>0</v>
      </c>
      <c r="O175" s="53"/>
      <c r="P175" s="54"/>
      <c r="Q175" s="54"/>
      <c r="R175" s="54"/>
      <c r="S175" s="54"/>
      <c r="T175" s="58"/>
      <c r="U175" s="183">
        <f t="shared" si="32"/>
        <v>8.3703703703703711E-2</v>
      </c>
      <c r="V175" s="168"/>
      <c r="W175" s="59" t="str">
        <f t="shared" si="33"/>
        <v>0</v>
      </c>
      <c r="X175" s="575"/>
      <c r="Y175" s="60">
        <f t="shared" si="34"/>
        <v>0</v>
      </c>
    </row>
    <row r="176" spans="2:25" ht="18.75" customHeight="1">
      <c r="B176" s="578"/>
      <c r="C176" s="581"/>
      <c r="D176" s="39"/>
      <c r="E176" s="39" t="s">
        <v>9609</v>
      </c>
      <c r="F176" s="170">
        <v>250</v>
      </c>
      <c r="G176" s="181">
        <f t="shared" si="28"/>
        <v>50</v>
      </c>
      <c r="H176" s="182">
        <f t="shared" si="29"/>
        <v>138.88888888888889</v>
      </c>
      <c r="I176" s="182">
        <f t="shared" si="30"/>
        <v>4.6296296296296294E-2</v>
      </c>
      <c r="J176" s="170"/>
      <c r="K176" s="166"/>
      <c r="L176" s="166"/>
      <c r="M176" s="167"/>
      <c r="N176" s="52">
        <f t="shared" si="31"/>
        <v>0</v>
      </c>
      <c r="O176" s="53"/>
      <c r="P176" s="54"/>
      <c r="Q176" s="54"/>
      <c r="R176" s="54"/>
      <c r="S176" s="54"/>
      <c r="T176" s="58"/>
      <c r="U176" s="183">
        <f t="shared" si="32"/>
        <v>9.2592592592592587E-2</v>
      </c>
      <c r="V176" s="168"/>
      <c r="W176" s="59" t="str">
        <f t="shared" si="33"/>
        <v>0</v>
      </c>
      <c r="X176" s="575"/>
      <c r="Y176" s="60">
        <f t="shared" si="34"/>
        <v>0</v>
      </c>
    </row>
    <row r="177" spans="2:25" ht="18.75" customHeight="1">
      <c r="B177" s="578"/>
      <c r="C177" s="581"/>
      <c r="D177" s="39"/>
      <c r="E177" s="39" t="s">
        <v>9610</v>
      </c>
      <c r="F177" s="170">
        <v>220</v>
      </c>
      <c r="G177" s="181">
        <f t="shared" si="28"/>
        <v>44</v>
      </c>
      <c r="H177" s="182">
        <f t="shared" si="29"/>
        <v>122.22222222222221</v>
      </c>
      <c r="I177" s="182">
        <f t="shared" si="30"/>
        <v>4.0740740740740737E-2</v>
      </c>
      <c r="J177" s="170"/>
      <c r="K177" s="166"/>
      <c r="L177" s="166"/>
      <c r="M177" s="167"/>
      <c r="N177" s="52">
        <f t="shared" si="31"/>
        <v>0</v>
      </c>
      <c r="O177" s="53"/>
      <c r="P177" s="54"/>
      <c r="Q177" s="54"/>
      <c r="R177" s="54"/>
      <c r="S177" s="54"/>
      <c r="T177" s="58"/>
      <c r="U177" s="183">
        <f t="shared" si="32"/>
        <v>8.1481481481481474E-2</v>
      </c>
      <c r="V177" s="168"/>
      <c r="W177" s="59" t="str">
        <f t="shared" si="33"/>
        <v>0</v>
      </c>
      <c r="X177" s="575"/>
      <c r="Y177" s="60">
        <f t="shared" si="34"/>
        <v>0</v>
      </c>
    </row>
    <row r="178" spans="2:25" ht="18.75" customHeight="1">
      <c r="B178" s="578"/>
      <c r="C178" s="581"/>
      <c r="D178" s="39"/>
      <c r="E178" s="39" t="s">
        <v>9611</v>
      </c>
      <c r="F178" s="170">
        <v>320</v>
      </c>
      <c r="G178" s="181">
        <f t="shared" si="28"/>
        <v>64</v>
      </c>
      <c r="H178" s="182">
        <f t="shared" si="29"/>
        <v>177.77777777777777</v>
      </c>
      <c r="I178" s="182">
        <f t="shared" si="30"/>
        <v>5.9259259259259255E-2</v>
      </c>
      <c r="J178" s="170"/>
      <c r="K178" s="166"/>
      <c r="L178" s="166"/>
      <c r="M178" s="167"/>
      <c r="N178" s="52">
        <f t="shared" si="31"/>
        <v>0</v>
      </c>
      <c r="O178" s="53"/>
      <c r="P178" s="54"/>
      <c r="Q178" s="54"/>
      <c r="R178" s="54"/>
      <c r="S178" s="54"/>
      <c r="T178" s="58"/>
      <c r="U178" s="183">
        <f t="shared" si="32"/>
        <v>0.11851851851851851</v>
      </c>
      <c r="V178" s="168"/>
      <c r="W178" s="59" t="str">
        <f t="shared" si="33"/>
        <v>0</v>
      </c>
      <c r="X178" s="575"/>
      <c r="Y178" s="60">
        <f t="shared" si="34"/>
        <v>0</v>
      </c>
    </row>
    <row r="179" spans="2:25" ht="18.75" customHeight="1">
      <c r="B179" s="578"/>
      <c r="C179" s="581"/>
      <c r="D179" s="39"/>
      <c r="E179" s="39" t="s">
        <v>9612</v>
      </c>
      <c r="F179" s="170">
        <v>250</v>
      </c>
      <c r="G179" s="181">
        <f t="shared" si="28"/>
        <v>50</v>
      </c>
      <c r="H179" s="182">
        <f t="shared" si="29"/>
        <v>138.88888888888889</v>
      </c>
      <c r="I179" s="182">
        <f t="shared" si="30"/>
        <v>4.6296296296296294E-2</v>
      </c>
      <c r="J179" s="170"/>
      <c r="K179" s="166"/>
      <c r="L179" s="166"/>
      <c r="M179" s="167"/>
      <c r="N179" s="52">
        <f t="shared" si="31"/>
        <v>0</v>
      </c>
      <c r="O179" s="53"/>
      <c r="P179" s="54"/>
      <c r="Q179" s="54"/>
      <c r="R179" s="54"/>
      <c r="S179" s="54"/>
      <c r="T179" s="58"/>
      <c r="U179" s="183">
        <f t="shared" si="32"/>
        <v>9.2592592592592587E-2</v>
      </c>
      <c r="V179" s="168"/>
      <c r="W179" s="59" t="str">
        <f t="shared" si="33"/>
        <v>0</v>
      </c>
      <c r="X179" s="575"/>
      <c r="Y179" s="60">
        <f t="shared" si="34"/>
        <v>0</v>
      </c>
    </row>
    <row r="180" spans="2:25" ht="18.75" customHeight="1">
      <c r="B180" s="578"/>
      <c r="C180" s="581"/>
      <c r="D180" s="39"/>
      <c r="E180" s="39" t="s">
        <v>9613</v>
      </c>
      <c r="F180" s="170">
        <v>250</v>
      </c>
      <c r="G180" s="181">
        <f t="shared" si="28"/>
        <v>50</v>
      </c>
      <c r="H180" s="182">
        <f t="shared" si="29"/>
        <v>138.88888888888889</v>
      </c>
      <c r="I180" s="182">
        <f t="shared" si="30"/>
        <v>4.6296296296296294E-2</v>
      </c>
      <c r="J180" s="170"/>
      <c r="K180" s="166"/>
      <c r="L180" s="166"/>
      <c r="M180" s="167"/>
      <c r="N180" s="52">
        <f t="shared" si="31"/>
        <v>0</v>
      </c>
      <c r="O180" s="53"/>
      <c r="P180" s="54"/>
      <c r="Q180" s="54"/>
      <c r="R180" s="54"/>
      <c r="S180" s="54"/>
      <c r="T180" s="58"/>
      <c r="U180" s="183">
        <f t="shared" si="32"/>
        <v>9.2592592592592587E-2</v>
      </c>
      <c r="V180" s="168"/>
      <c r="W180" s="59" t="str">
        <f t="shared" si="33"/>
        <v>0</v>
      </c>
      <c r="X180" s="575"/>
      <c r="Y180" s="60">
        <f t="shared" si="34"/>
        <v>0</v>
      </c>
    </row>
    <row r="181" spans="2:25" ht="18.75" customHeight="1">
      <c r="B181" s="578"/>
      <c r="C181" s="581"/>
      <c r="D181" s="39"/>
      <c r="E181" s="39" t="s">
        <v>9226</v>
      </c>
      <c r="F181" s="170">
        <v>200</v>
      </c>
      <c r="G181" s="181">
        <f t="shared" si="28"/>
        <v>40</v>
      </c>
      <c r="H181" s="182">
        <f t="shared" si="29"/>
        <v>111.11111111111111</v>
      </c>
      <c r="I181" s="182">
        <f t="shared" si="30"/>
        <v>3.7037037037037035E-2</v>
      </c>
      <c r="J181" s="170"/>
      <c r="K181" s="166"/>
      <c r="L181" s="166"/>
      <c r="M181" s="167"/>
      <c r="N181" s="52">
        <f t="shared" si="31"/>
        <v>0</v>
      </c>
      <c r="O181" s="53"/>
      <c r="P181" s="54"/>
      <c r="Q181" s="54"/>
      <c r="R181" s="54"/>
      <c r="S181" s="54"/>
      <c r="T181" s="58"/>
      <c r="U181" s="183">
        <f t="shared" si="32"/>
        <v>7.407407407407407E-2</v>
      </c>
      <c r="V181" s="168"/>
      <c r="W181" s="59" t="str">
        <f t="shared" si="33"/>
        <v>0</v>
      </c>
      <c r="X181" s="575"/>
      <c r="Y181" s="60">
        <f t="shared" si="34"/>
        <v>0</v>
      </c>
    </row>
    <row r="182" spans="2:25" ht="18.75" customHeight="1">
      <c r="B182" s="578"/>
      <c r="C182" s="581"/>
      <c r="D182" s="39"/>
      <c r="E182" s="39" t="s">
        <v>4436</v>
      </c>
      <c r="F182" s="170">
        <v>200</v>
      </c>
      <c r="G182" s="181">
        <f t="shared" si="28"/>
        <v>40</v>
      </c>
      <c r="H182" s="182">
        <f t="shared" si="29"/>
        <v>111.11111111111111</v>
      </c>
      <c r="I182" s="182">
        <f t="shared" si="30"/>
        <v>3.7037037037037035E-2</v>
      </c>
      <c r="J182" s="170"/>
      <c r="K182" s="166"/>
      <c r="L182" s="166"/>
      <c r="M182" s="167"/>
      <c r="N182" s="52">
        <f t="shared" si="31"/>
        <v>0</v>
      </c>
      <c r="O182" s="53"/>
      <c r="P182" s="54"/>
      <c r="Q182" s="54"/>
      <c r="R182" s="54"/>
      <c r="S182" s="54"/>
      <c r="T182" s="58"/>
      <c r="U182" s="183">
        <f t="shared" si="32"/>
        <v>7.407407407407407E-2</v>
      </c>
      <c r="V182" s="168"/>
      <c r="W182" s="59" t="str">
        <f t="shared" si="33"/>
        <v>0</v>
      </c>
      <c r="X182" s="575"/>
      <c r="Y182" s="60">
        <f t="shared" si="34"/>
        <v>0</v>
      </c>
    </row>
    <row r="183" spans="2:25" ht="18.75" customHeight="1">
      <c r="B183" s="578"/>
      <c r="C183" s="581"/>
      <c r="D183" s="39"/>
      <c r="E183" s="39" t="s">
        <v>9614</v>
      </c>
      <c r="F183" s="170">
        <v>250</v>
      </c>
      <c r="G183" s="181">
        <f t="shared" si="28"/>
        <v>50</v>
      </c>
      <c r="H183" s="182">
        <f t="shared" si="29"/>
        <v>138.88888888888889</v>
      </c>
      <c r="I183" s="182">
        <f t="shared" si="30"/>
        <v>4.6296296296296294E-2</v>
      </c>
      <c r="J183" s="170"/>
      <c r="K183" s="166"/>
      <c r="L183" s="166"/>
      <c r="M183" s="167"/>
      <c r="N183" s="52">
        <f t="shared" si="31"/>
        <v>0</v>
      </c>
      <c r="O183" s="53"/>
      <c r="P183" s="54"/>
      <c r="Q183" s="54"/>
      <c r="R183" s="54"/>
      <c r="S183" s="54"/>
      <c r="T183" s="58"/>
      <c r="U183" s="183">
        <f t="shared" si="32"/>
        <v>9.2592592592592587E-2</v>
      </c>
      <c r="V183" s="168"/>
      <c r="W183" s="59" t="str">
        <f t="shared" si="33"/>
        <v>0</v>
      </c>
      <c r="X183" s="575"/>
      <c r="Y183" s="60">
        <f t="shared" si="34"/>
        <v>0</v>
      </c>
    </row>
    <row r="184" spans="2:25" ht="18.75" customHeight="1">
      <c r="B184" s="578"/>
      <c r="C184" s="581"/>
      <c r="D184" s="39"/>
      <c r="E184" s="39" t="s">
        <v>9615</v>
      </c>
      <c r="F184" s="170">
        <v>200</v>
      </c>
      <c r="G184" s="181">
        <f t="shared" si="28"/>
        <v>40</v>
      </c>
      <c r="H184" s="182">
        <f t="shared" si="29"/>
        <v>111.11111111111111</v>
      </c>
      <c r="I184" s="182">
        <f t="shared" si="30"/>
        <v>3.7037037037037035E-2</v>
      </c>
      <c r="J184" s="170"/>
      <c r="K184" s="166"/>
      <c r="L184" s="166"/>
      <c r="M184" s="167"/>
      <c r="N184" s="52">
        <f t="shared" si="31"/>
        <v>0</v>
      </c>
      <c r="O184" s="53"/>
      <c r="P184" s="54"/>
      <c r="Q184" s="54"/>
      <c r="R184" s="54"/>
      <c r="S184" s="54"/>
      <c r="T184" s="58"/>
      <c r="U184" s="183">
        <f t="shared" si="32"/>
        <v>7.407407407407407E-2</v>
      </c>
      <c r="V184" s="168"/>
      <c r="W184" s="59" t="str">
        <f t="shared" si="33"/>
        <v>0</v>
      </c>
      <c r="X184" s="575"/>
      <c r="Y184" s="60">
        <f t="shared" si="34"/>
        <v>0</v>
      </c>
    </row>
    <row r="185" spans="2:25" ht="18.75" customHeight="1">
      <c r="B185" s="578"/>
      <c r="C185" s="581"/>
      <c r="D185" s="39"/>
      <c r="E185" s="39"/>
      <c r="F185" s="170"/>
      <c r="G185" s="181">
        <f t="shared" si="28"/>
        <v>0</v>
      </c>
      <c r="H185" s="182">
        <f t="shared" si="29"/>
        <v>0</v>
      </c>
      <c r="I185" s="182">
        <f t="shared" si="30"/>
        <v>0</v>
      </c>
      <c r="J185" s="170"/>
      <c r="K185" s="166"/>
      <c r="L185" s="166"/>
      <c r="M185" s="167"/>
      <c r="N185" s="52">
        <f t="shared" si="31"/>
        <v>0</v>
      </c>
      <c r="O185" s="53"/>
      <c r="P185" s="54"/>
      <c r="Q185" s="54"/>
      <c r="R185" s="54"/>
      <c r="S185" s="54"/>
      <c r="T185" s="58"/>
      <c r="U185" s="183">
        <f t="shared" si="32"/>
        <v>0</v>
      </c>
      <c r="V185" s="168"/>
      <c r="W185" s="59" t="str">
        <f t="shared" si="33"/>
        <v>0</v>
      </c>
      <c r="X185" s="575"/>
      <c r="Y185" s="60">
        <f t="shared" si="34"/>
        <v>0</v>
      </c>
    </row>
    <row r="186" spans="2:25" ht="18.75" customHeight="1">
      <c r="B186" s="578"/>
      <c r="C186" s="581"/>
      <c r="D186" s="39"/>
      <c r="E186" s="39"/>
      <c r="F186" s="170"/>
      <c r="G186" s="181">
        <f t="shared" si="28"/>
        <v>0</v>
      </c>
      <c r="H186" s="182">
        <f t="shared" si="29"/>
        <v>0</v>
      </c>
      <c r="I186" s="182">
        <f t="shared" si="30"/>
        <v>0</v>
      </c>
      <c r="J186" s="170"/>
      <c r="K186" s="166"/>
      <c r="L186" s="166"/>
      <c r="M186" s="167"/>
      <c r="N186" s="52">
        <f t="shared" si="31"/>
        <v>0</v>
      </c>
      <c r="O186" s="53"/>
      <c r="P186" s="54"/>
      <c r="Q186" s="54"/>
      <c r="R186" s="54"/>
      <c r="S186" s="54"/>
      <c r="T186" s="58"/>
      <c r="U186" s="183">
        <f t="shared" si="32"/>
        <v>0</v>
      </c>
      <c r="V186" s="168"/>
      <c r="W186" s="59" t="str">
        <f t="shared" si="33"/>
        <v>0</v>
      </c>
      <c r="X186" s="575"/>
      <c r="Y186" s="60">
        <f t="shared" si="34"/>
        <v>0</v>
      </c>
    </row>
    <row r="187" spans="2:25" ht="18.75" customHeight="1">
      <c r="B187" s="578"/>
      <c r="C187" s="581"/>
      <c r="D187" s="39"/>
      <c r="E187" s="39"/>
      <c r="F187" s="170"/>
      <c r="G187" s="181">
        <f t="shared" si="28"/>
        <v>0</v>
      </c>
      <c r="H187" s="182">
        <f t="shared" si="29"/>
        <v>0</v>
      </c>
      <c r="I187" s="182">
        <f t="shared" si="30"/>
        <v>0</v>
      </c>
      <c r="J187" s="170"/>
      <c r="K187" s="166"/>
      <c r="L187" s="166"/>
      <c r="M187" s="167"/>
      <c r="N187" s="52">
        <f t="shared" si="31"/>
        <v>0</v>
      </c>
      <c r="O187" s="53"/>
      <c r="P187" s="54"/>
      <c r="Q187" s="54"/>
      <c r="R187" s="54"/>
      <c r="S187" s="54"/>
      <c r="T187" s="58"/>
      <c r="U187" s="183">
        <f t="shared" si="32"/>
        <v>0</v>
      </c>
      <c r="V187" s="168"/>
      <c r="W187" s="59" t="str">
        <f t="shared" si="33"/>
        <v>0</v>
      </c>
      <c r="X187" s="575"/>
      <c r="Y187" s="60">
        <f t="shared" si="34"/>
        <v>0</v>
      </c>
    </row>
    <row r="188" spans="2:25" ht="18.75" customHeight="1">
      <c r="B188" s="578"/>
      <c r="C188" s="581"/>
      <c r="D188" s="39"/>
      <c r="E188" s="39" t="s">
        <v>9616</v>
      </c>
      <c r="F188" s="170">
        <v>250</v>
      </c>
      <c r="G188" s="181">
        <f t="shared" si="28"/>
        <v>50</v>
      </c>
      <c r="H188" s="182">
        <f t="shared" si="29"/>
        <v>138.88888888888889</v>
      </c>
      <c r="I188" s="182">
        <f t="shared" si="30"/>
        <v>4.6296296296296294E-2</v>
      </c>
      <c r="J188" s="170"/>
      <c r="K188" s="166"/>
      <c r="L188" s="166"/>
      <c r="M188" s="167"/>
      <c r="N188" s="52">
        <f t="shared" si="31"/>
        <v>0</v>
      </c>
      <c r="O188" s="53"/>
      <c r="P188" s="54"/>
      <c r="Q188" s="54"/>
      <c r="R188" s="54"/>
      <c r="S188" s="54"/>
      <c r="T188" s="58"/>
      <c r="U188" s="183">
        <f t="shared" si="32"/>
        <v>9.2592592592592587E-2</v>
      </c>
      <c r="V188" s="168"/>
      <c r="W188" s="59" t="str">
        <f t="shared" si="33"/>
        <v>0</v>
      </c>
      <c r="X188" s="575"/>
      <c r="Y188" s="60">
        <f t="shared" si="34"/>
        <v>0</v>
      </c>
    </row>
    <row r="189" spans="2:25" ht="18.75" customHeight="1">
      <c r="B189" s="578"/>
      <c r="C189" s="581"/>
      <c r="D189" s="39"/>
      <c r="E189" s="39" t="s">
        <v>9617</v>
      </c>
      <c r="F189" s="170">
        <v>350</v>
      </c>
      <c r="G189" s="181">
        <f t="shared" si="28"/>
        <v>70</v>
      </c>
      <c r="H189" s="182">
        <f t="shared" si="29"/>
        <v>194.44444444444443</v>
      </c>
      <c r="I189" s="182">
        <f t="shared" si="30"/>
        <v>6.4814814814814811E-2</v>
      </c>
      <c r="J189" s="170"/>
      <c r="K189" s="166"/>
      <c r="L189" s="166"/>
      <c r="M189" s="167"/>
      <c r="N189" s="52">
        <f t="shared" si="31"/>
        <v>0</v>
      </c>
      <c r="O189" s="53"/>
      <c r="P189" s="54"/>
      <c r="Q189" s="54"/>
      <c r="R189" s="54"/>
      <c r="S189" s="54"/>
      <c r="T189" s="58"/>
      <c r="U189" s="183">
        <f t="shared" si="32"/>
        <v>0.12962962962962962</v>
      </c>
      <c r="V189" s="168"/>
      <c r="W189" s="59" t="str">
        <f t="shared" si="33"/>
        <v>0</v>
      </c>
      <c r="X189" s="575"/>
      <c r="Y189" s="60">
        <f t="shared" si="34"/>
        <v>0</v>
      </c>
    </row>
    <row r="190" spans="2:25" ht="18.75" customHeight="1">
      <c r="B190" s="578"/>
      <c r="C190" s="581"/>
      <c r="D190" s="39"/>
      <c r="E190" s="39" t="s">
        <v>9618</v>
      </c>
      <c r="F190" s="170">
        <v>250</v>
      </c>
      <c r="G190" s="181">
        <f t="shared" si="28"/>
        <v>50</v>
      </c>
      <c r="H190" s="182">
        <f t="shared" si="29"/>
        <v>138.88888888888889</v>
      </c>
      <c r="I190" s="182">
        <f t="shared" si="30"/>
        <v>4.6296296296296294E-2</v>
      </c>
      <c r="J190" s="170"/>
      <c r="K190" s="166"/>
      <c r="L190" s="166"/>
      <c r="M190" s="167"/>
      <c r="N190" s="52">
        <f t="shared" si="31"/>
        <v>0</v>
      </c>
      <c r="O190" s="53"/>
      <c r="P190" s="54"/>
      <c r="Q190" s="54"/>
      <c r="R190" s="54"/>
      <c r="S190" s="54"/>
      <c r="T190" s="58"/>
      <c r="U190" s="183">
        <f t="shared" si="32"/>
        <v>9.2592592592592587E-2</v>
      </c>
      <c r="V190" s="168"/>
      <c r="W190" s="59" t="str">
        <f t="shared" si="33"/>
        <v>0</v>
      </c>
      <c r="X190" s="575"/>
      <c r="Y190" s="60">
        <f t="shared" si="34"/>
        <v>0</v>
      </c>
    </row>
    <row r="191" spans="2:25" ht="18.75" customHeight="1">
      <c r="B191" s="578"/>
      <c r="C191" s="581"/>
      <c r="D191" s="39"/>
      <c r="E191" s="39" t="s">
        <v>3940</v>
      </c>
      <c r="F191" s="170">
        <v>400</v>
      </c>
      <c r="G191" s="181">
        <f t="shared" si="28"/>
        <v>80</v>
      </c>
      <c r="H191" s="182">
        <f t="shared" si="29"/>
        <v>222.22222222222223</v>
      </c>
      <c r="I191" s="182">
        <f t="shared" si="30"/>
        <v>7.407407407407407E-2</v>
      </c>
      <c r="J191" s="170"/>
      <c r="K191" s="166"/>
      <c r="L191" s="166"/>
      <c r="M191" s="167"/>
      <c r="N191" s="52">
        <f t="shared" si="31"/>
        <v>0</v>
      </c>
      <c r="O191" s="53"/>
      <c r="P191" s="54"/>
      <c r="Q191" s="54"/>
      <c r="R191" s="54"/>
      <c r="S191" s="54"/>
      <c r="T191" s="58"/>
      <c r="U191" s="183">
        <f t="shared" si="32"/>
        <v>0.14814814814814814</v>
      </c>
      <c r="V191" s="168"/>
      <c r="W191" s="59" t="str">
        <f t="shared" si="33"/>
        <v>0</v>
      </c>
      <c r="X191" s="575"/>
      <c r="Y191" s="60">
        <f t="shared" si="34"/>
        <v>0</v>
      </c>
    </row>
    <row r="192" spans="2:25" ht="18.75" customHeight="1">
      <c r="B192" s="578"/>
      <c r="C192" s="581"/>
      <c r="D192" s="39"/>
      <c r="E192" s="39" t="s">
        <v>9619</v>
      </c>
      <c r="F192" s="170">
        <v>300</v>
      </c>
      <c r="G192" s="181">
        <f t="shared" si="28"/>
        <v>60</v>
      </c>
      <c r="H192" s="182">
        <f t="shared" si="29"/>
        <v>166.66666666666666</v>
      </c>
      <c r="I192" s="182">
        <f t="shared" si="30"/>
        <v>5.5555555555555552E-2</v>
      </c>
      <c r="J192" s="170"/>
      <c r="K192" s="166"/>
      <c r="L192" s="166"/>
      <c r="M192" s="167"/>
      <c r="N192" s="52">
        <f t="shared" si="31"/>
        <v>0</v>
      </c>
      <c r="O192" s="53"/>
      <c r="P192" s="54"/>
      <c r="Q192" s="54"/>
      <c r="R192" s="54"/>
      <c r="S192" s="54"/>
      <c r="T192" s="58"/>
      <c r="U192" s="183">
        <f t="shared" si="32"/>
        <v>0.1111111111111111</v>
      </c>
      <c r="V192" s="168"/>
      <c r="W192" s="59" t="str">
        <f t="shared" si="33"/>
        <v>0</v>
      </c>
      <c r="X192" s="575"/>
      <c r="Y192" s="60">
        <f t="shared" si="34"/>
        <v>0</v>
      </c>
    </row>
    <row r="193" spans="2:25" ht="18.75" customHeight="1">
      <c r="B193" s="578"/>
      <c r="C193" s="581"/>
      <c r="D193" s="39"/>
      <c r="E193" s="39" t="s">
        <v>9620</v>
      </c>
      <c r="F193" s="170">
        <v>350</v>
      </c>
      <c r="G193" s="181">
        <f t="shared" si="28"/>
        <v>70</v>
      </c>
      <c r="H193" s="182">
        <f t="shared" si="29"/>
        <v>194.44444444444443</v>
      </c>
      <c r="I193" s="182">
        <f t="shared" si="30"/>
        <v>6.4814814814814811E-2</v>
      </c>
      <c r="J193" s="170"/>
      <c r="K193" s="166"/>
      <c r="L193" s="166"/>
      <c r="M193" s="167"/>
      <c r="N193" s="52">
        <f t="shared" si="31"/>
        <v>0</v>
      </c>
      <c r="O193" s="53"/>
      <c r="P193" s="54"/>
      <c r="Q193" s="54"/>
      <c r="R193" s="54"/>
      <c r="S193" s="54"/>
      <c r="T193" s="58"/>
      <c r="U193" s="183">
        <f t="shared" si="32"/>
        <v>0.12962962962962962</v>
      </c>
      <c r="V193" s="168"/>
      <c r="W193" s="59" t="str">
        <f t="shared" si="33"/>
        <v>0</v>
      </c>
      <c r="X193" s="575"/>
      <c r="Y193" s="60">
        <f t="shared" si="34"/>
        <v>0</v>
      </c>
    </row>
    <row r="194" spans="2:25" ht="18.75" customHeight="1">
      <c r="B194" s="578"/>
      <c r="C194" s="581"/>
      <c r="D194" s="39"/>
      <c r="E194" s="39" t="s">
        <v>9621</v>
      </c>
      <c r="F194" s="170">
        <v>350</v>
      </c>
      <c r="G194" s="181">
        <f t="shared" si="28"/>
        <v>70</v>
      </c>
      <c r="H194" s="182">
        <f t="shared" si="29"/>
        <v>194.44444444444443</v>
      </c>
      <c r="I194" s="182">
        <f t="shared" si="30"/>
        <v>6.4814814814814811E-2</v>
      </c>
      <c r="J194" s="170"/>
      <c r="K194" s="166"/>
      <c r="L194" s="166"/>
      <c r="M194" s="167"/>
      <c r="N194" s="52">
        <f t="shared" si="31"/>
        <v>0</v>
      </c>
      <c r="O194" s="53"/>
      <c r="P194" s="54"/>
      <c r="Q194" s="54"/>
      <c r="R194" s="54"/>
      <c r="S194" s="54"/>
      <c r="T194" s="58"/>
      <c r="U194" s="183">
        <f t="shared" si="32"/>
        <v>0.12962962962962962</v>
      </c>
      <c r="V194" s="168"/>
      <c r="W194" s="59" t="str">
        <f t="shared" si="33"/>
        <v>0</v>
      </c>
      <c r="X194" s="575"/>
      <c r="Y194" s="60">
        <f t="shared" si="34"/>
        <v>0</v>
      </c>
    </row>
    <row r="195" spans="2:25" ht="18.75" customHeight="1">
      <c r="B195" s="578"/>
      <c r="C195" s="581"/>
      <c r="D195" s="39"/>
      <c r="E195" s="39" t="s">
        <v>9622</v>
      </c>
      <c r="F195" s="170">
        <v>300</v>
      </c>
      <c r="G195" s="181">
        <f t="shared" si="28"/>
        <v>60</v>
      </c>
      <c r="H195" s="182">
        <f t="shared" si="29"/>
        <v>166.66666666666666</v>
      </c>
      <c r="I195" s="182">
        <f t="shared" si="30"/>
        <v>5.5555555555555552E-2</v>
      </c>
      <c r="J195" s="170"/>
      <c r="K195" s="166"/>
      <c r="L195" s="166"/>
      <c r="M195" s="167"/>
      <c r="N195" s="52">
        <f t="shared" si="31"/>
        <v>0</v>
      </c>
      <c r="O195" s="53"/>
      <c r="P195" s="54"/>
      <c r="Q195" s="54"/>
      <c r="R195" s="54"/>
      <c r="S195" s="54"/>
      <c r="T195" s="58"/>
      <c r="U195" s="183">
        <f t="shared" si="32"/>
        <v>0.1111111111111111</v>
      </c>
      <c r="V195" s="168"/>
      <c r="W195" s="59" t="str">
        <f t="shared" si="33"/>
        <v>0</v>
      </c>
      <c r="X195" s="575"/>
      <c r="Y195" s="60">
        <f t="shared" si="34"/>
        <v>0</v>
      </c>
    </row>
    <row r="196" spans="2:25" ht="18.75" customHeight="1">
      <c r="B196" s="578"/>
      <c r="C196" s="581"/>
      <c r="D196" s="39"/>
      <c r="E196" s="39" t="s">
        <v>9623</v>
      </c>
      <c r="F196" s="170">
        <v>300</v>
      </c>
      <c r="G196" s="181">
        <f t="shared" si="28"/>
        <v>60</v>
      </c>
      <c r="H196" s="182">
        <f t="shared" si="29"/>
        <v>166.66666666666666</v>
      </c>
      <c r="I196" s="182">
        <f t="shared" si="30"/>
        <v>5.5555555555555552E-2</v>
      </c>
      <c r="J196" s="170"/>
      <c r="K196" s="166"/>
      <c r="L196" s="166"/>
      <c r="M196" s="167"/>
      <c r="N196" s="52">
        <f t="shared" si="31"/>
        <v>0</v>
      </c>
      <c r="O196" s="53"/>
      <c r="P196" s="54"/>
      <c r="Q196" s="54"/>
      <c r="R196" s="54"/>
      <c r="S196" s="54"/>
      <c r="T196" s="58"/>
      <c r="U196" s="183">
        <f t="shared" si="32"/>
        <v>0.1111111111111111</v>
      </c>
      <c r="V196" s="168"/>
      <c r="W196" s="59" t="str">
        <f t="shared" si="33"/>
        <v>0</v>
      </c>
      <c r="X196" s="575"/>
      <c r="Y196" s="60">
        <f t="shared" si="34"/>
        <v>0</v>
      </c>
    </row>
    <row r="197" spans="2:25" ht="18.75" customHeight="1">
      <c r="B197" s="578"/>
      <c r="C197" s="581"/>
      <c r="D197" s="39"/>
      <c r="E197" s="39" t="s">
        <v>9512</v>
      </c>
      <c r="F197" s="170">
        <v>200</v>
      </c>
      <c r="G197" s="181">
        <f t="shared" si="28"/>
        <v>40</v>
      </c>
      <c r="H197" s="182">
        <f t="shared" si="29"/>
        <v>111.11111111111111</v>
      </c>
      <c r="I197" s="182">
        <f t="shared" si="30"/>
        <v>3.7037037037037035E-2</v>
      </c>
      <c r="J197" s="170"/>
      <c r="K197" s="166"/>
      <c r="L197" s="166"/>
      <c r="M197" s="167"/>
      <c r="N197" s="52">
        <f t="shared" si="31"/>
        <v>0</v>
      </c>
      <c r="O197" s="53"/>
      <c r="P197" s="54"/>
      <c r="Q197" s="54"/>
      <c r="R197" s="54"/>
      <c r="S197" s="54"/>
      <c r="T197" s="58"/>
      <c r="U197" s="183">
        <f t="shared" si="32"/>
        <v>7.407407407407407E-2</v>
      </c>
      <c r="V197" s="168">
        <f>SUM(U188:U203)</f>
        <v>1.8148148148148151</v>
      </c>
      <c r="W197" s="59" t="str">
        <f t="shared" si="33"/>
        <v>2</v>
      </c>
      <c r="X197" s="575"/>
      <c r="Y197" s="60">
        <f t="shared" si="34"/>
        <v>1</v>
      </c>
    </row>
    <row r="198" spans="2:25" ht="18.75" customHeight="1">
      <c r="B198" s="578"/>
      <c r="C198" s="581"/>
      <c r="D198" s="39"/>
      <c r="E198" s="39" t="s">
        <v>9624</v>
      </c>
      <c r="F198" s="170">
        <v>300</v>
      </c>
      <c r="G198" s="181">
        <f t="shared" si="28"/>
        <v>60</v>
      </c>
      <c r="H198" s="182">
        <f t="shared" si="29"/>
        <v>166.66666666666666</v>
      </c>
      <c r="I198" s="182">
        <f t="shared" si="30"/>
        <v>5.5555555555555552E-2</v>
      </c>
      <c r="J198" s="170" t="s">
        <v>9625</v>
      </c>
      <c r="K198" s="166" t="s">
        <v>9626</v>
      </c>
      <c r="L198" s="166"/>
      <c r="M198" s="167">
        <f>SUM(H188:H203)</f>
        <v>2722.2222222222222</v>
      </c>
      <c r="N198" s="52">
        <f t="shared" si="31"/>
        <v>54.444444444444443</v>
      </c>
      <c r="O198" s="53" t="s">
        <v>177</v>
      </c>
      <c r="P198" s="54" t="s">
        <v>178</v>
      </c>
      <c r="Q198" s="54"/>
      <c r="R198" s="54" t="s">
        <v>2634</v>
      </c>
      <c r="S198" s="54"/>
      <c r="T198" s="58"/>
      <c r="U198" s="183">
        <f t="shared" si="32"/>
        <v>0.1111111111111111</v>
      </c>
      <c r="V198" s="168"/>
      <c r="W198" s="59" t="str">
        <f t="shared" si="33"/>
        <v>0</v>
      </c>
      <c r="X198" s="575"/>
      <c r="Y198" s="60">
        <f t="shared" si="34"/>
        <v>0</v>
      </c>
    </row>
    <row r="199" spans="2:25" ht="18.75" customHeight="1">
      <c r="B199" s="578"/>
      <c r="C199" s="581"/>
      <c r="D199" s="39"/>
      <c r="E199" s="39" t="s">
        <v>9627</v>
      </c>
      <c r="F199" s="170">
        <v>300</v>
      </c>
      <c r="G199" s="181">
        <f t="shared" si="28"/>
        <v>60</v>
      </c>
      <c r="H199" s="182">
        <f t="shared" si="29"/>
        <v>166.66666666666666</v>
      </c>
      <c r="I199" s="182">
        <f t="shared" si="30"/>
        <v>5.5555555555555552E-2</v>
      </c>
      <c r="J199" s="170"/>
      <c r="K199" s="166"/>
      <c r="L199" s="166"/>
      <c r="M199" s="167"/>
      <c r="N199" s="52">
        <f t="shared" si="31"/>
        <v>0</v>
      </c>
      <c r="O199" s="53"/>
      <c r="P199" s="54"/>
      <c r="Q199" s="54"/>
      <c r="R199" s="54"/>
      <c r="S199" s="54"/>
      <c r="T199" s="58"/>
      <c r="U199" s="183">
        <f t="shared" si="32"/>
        <v>0.1111111111111111</v>
      </c>
      <c r="V199" s="168"/>
      <c r="W199" s="59" t="str">
        <f t="shared" si="33"/>
        <v>0</v>
      </c>
      <c r="X199" s="575"/>
      <c r="Y199" s="60">
        <f t="shared" si="34"/>
        <v>0</v>
      </c>
    </row>
    <row r="200" spans="2:25" ht="18.75" customHeight="1">
      <c r="B200" s="578"/>
      <c r="C200" s="581"/>
      <c r="D200" s="39"/>
      <c r="E200" s="39" t="s">
        <v>9628</v>
      </c>
      <c r="F200" s="170">
        <v>450</v>
      </c>
      <c r="G200" s="181">
        <f t="shared" si="28"/>
        <v>90</v>
      </c>
      <c r="H200" s="182">
        <f t="shared" si="29"/>
        <v>250</v>
      </c>
      <c r="I200" s="182">
        <f t="shared" si="30"/>
        <v>8.3333333333333329E-2</v>
      </c>
      <c r="J200" s="170"/>
      <c r="K200" s="166"/>
      <c r="L200" s="166"/>
      <c r="M200" s="167"/>
      <c r="N200" s="52">
        <f t="shared" si="31"/>
        <v>0</v>
      </c>
      <c r="O200" s="53"/>
      <c r="P200" s="54"/>
      <c r="Q200" s="54"/>
      <c r="R200" s="54"/>
      <c r="S200" s="54"/>
      <c r="T200" s="58"/>
      <c r="U200" s="183">
        <f t="shared" si="32"/>
        <v>0.16666666666666666</v>
      </c>
      <c r="V200" s="168"/>
      <c r="W200" s="59" t="str">
        <f t="shared" si="33"/>
        <v>0</v>
      </c>
      <c r="X200" s="575"/>
      <c r="Y200" s="60">
        <f t="shared" si="34"/>
        <v>0</v>
      </c>
    </row>
    <row r="201" spans="2:25" ht="18.75" customHeight="1">
      <c r="B201" s="578"/>
      <c r="C201" s="581"/>
      <c r="D201" s="39"/>
      <c r="E201" s="39" t="s">
        <v>9629</v>
      </c>
      <c r="F201" s="170">
        <v>200</v>
      </c>
      <c r="G201" s="181">
        <f t="shared" si="28"/>
        <v>40</v>
      </c>
      <c r="H201" s="182">
        <f t="shared" si="29"/>
        <v>111.11111111111111</v>
      </c>
      <c r="I201" s="182">
        <f t="shared" si="30"/>
        <v>3.7037037037037035E-2</v>
      </c>
      <c r="J201" s="170"/>
      <c r="K201" s="166"/>
      <c r="L201" s="166"/>
      <c r="M201" s="167"/>
      <c r="N201" s="52">
        <f t="shared" si="31"/>
        <v>0</v>
      </c>
      <c r="O201" s="53"/>
      <c r="P201" s="54"/>
      <c r="Q201" s="54"/>
      <c r="R201" s="54"/>
      <c r="S201" s="54"/>
      <c r="T201" s="58"/>
      <c r="U201" s="183">
        <f t="shared" si="32"/>
        <v>7.407407407407407E-2</v>
      </c>
      <c r="V201" s="168"/>
      <c r="W201" s="59" t="str">
        <f t="shared" si="33"/>
        <v>0</v>
      </c>
      <c r="X201" s="575"/>
      <c r="Y201" s="60">
        <f t="shared" si="34"/>
        <v>0</v>
      </c>
    </row>
    <row r="202" spans="2:25" ht="18.75" customHeight="1">
      <c r="B202" s="578"/>
      <c r="C202" s="581"/>
      <c r="D202" s="39"/>
      <c r="E202" s="39" t="s">
        <v>9630</v>
      </c>
      <c r="F202" s="170">
        <v>250</v>
      </c>
      <c r="G202" s="181">
        <f t="shared" si="28"/>
        <v>50</v>
      </c>
      <c r="H202" s="182">
        <f t="shared" si="29"/>
        <v>138.88888888888889</v>
      </c>
      <c r="I202" s="182">
        <f t="shared" si="30"/>
        <v>4.6296296296296294E-2</v>
      </c>
      <c r="J202" s="170"/>
      <c r="K202" s="166"/>
      <c r="L202" s="166"/>
      <c r="M202" s="167"/>
      <c r="N202" s="52">
        <f t="shared" si="31"/>
        <v>0</v>
      </c>
      <c r="O202" s="53"/>
      <c r="P202" s="54"/>
      <c r="Q202" s="54"/>
      <c r="R202" s="54"/>
      <c r="S202" s="54"/>
      <c r="T202" s="58"/>
      <c r="U202" s="183">
        <f t="shared" si="32"/>
        <v>9.2592592592592587E-2</v>
      </c>
      <c r="V202" s="168"/>
      <c r="W202" s="59" t="str">
        <f t="shared" si="33"/>
        <v>0</v>
      </c>
      <c r="X202" s="575"/>
      <c r="Y202" s="60">
        <f t="shared" si="34"/>
        <v>0</v>
      </c>
    </row>
    <row r="203" spans="2:25" ht="18.75" customHeight="1">
      <c r="B203" s="578"/>
      <c r="C203" s="581"/>
      <c r="D203" s="39"/>
      <c r="E203" s="39" t="s">
        <v>4427</v>
      </c>
      <c r="F203" s="170">
        <v>350</v>
      </c>
      <c r="G203" s="181">
        <f t="shared" si="28"/>
        <v>70</v>
      </c>
      <c r="H203" s="182">
        <f t="shared" si="29"/>
        <v>194.44444444444443</v>
      </c>
      <c r="I203" s="182">
        <f t="shared" si="30"/>
        <v>6.4814814814814811E-2</v>
      </c>
      <c r="J203" s="170"/>
      <c r="K203" s="166"/>
      <c r="L203" s="166"/>
      <c r="M203" s="167"/>
      <c r="N203" s="52">
        <f t="shared" si="31"/>
        <v>0</v>
      </c>
      <c r="O203" s="53"/>
      <c r="P203" s="54"/>
      <c r="Q203" s="54"/>
      <c r="R203" s="54"/>
      <c r="S203" s="54"/>
      <c r="T203" s="58"/>
      <c r="U203" s="183">
        <f t="shared" si="32"/>
        <v>0.12962962962962962</v>
      </c>
      <c r="V203" s="168"/>
      <c r="W203" s="59" t="str">
        <f t="shared" si="33"/>
        <v>0</v>
      </c>
      <c r="X203" s="575"/>
      <c r="Y203" s="60">
        <f t="shared" si="34"/>
        <v>0</v>
      </c>
    </row>
    <row r="204" spans="2:25" ht="18.75" customHeight="1">
      <c r="B204" s="578"/>
      <c r="C204" s="581"/>
      <c r="D204" s="39"/>
      <c r="E204" s="39"/>
      <c r="F204" s="170"/>
      <c r="G204" s="181">
        <f t="shared" si="28"/>
        <v>0</v>
      </c>
      <c r="H204" s="182">
        <f t="shared" si="29"/>
        <v>0</v>
      </c>
      <c r="I204" s="182">
        <f t="shared" si="30"/>
        <v>0</v>
      </c>
      <c r="J204" s="170"/>
      <c r="K204" s="166"/>
      <c r="L204" s="166"/>
      <c r="M204" s="167"/>
      <c r="N204" s="52">
        <f t="shared" si="31"/>
        <v>0</v>
      </c>
      <c r="O204" s="53"/>
      <c r="P204" s="54"/>
      <c r="Q204" s="54"/>
      <c r="R204" s="54"/>
      <c r="S204" s="54"/>
      <c r="T204" s="58"/>
      <c r="U204" s="183">
        <f t="shared" si="32"/>
        <v>0</v>
      </c>
      <c r="V204" s="168"/>
      <c r="W204" s="59" t="str">
        <f t="shared" si="33"/>
        <v>0</v>
      </c>
      <c r="X204" s="575"/>
      <c r="Y204" s="60">
        <f t="shared" si="34"/>
        <v>0</v>
      </c>
    </row>
    <row r="205" spans="2:25" ht="18.75" customHeight="1">
      <c r="B205" s="578"/>
      <c r="C205" s="581"/>
      <c r="D205" s="39"/>
      <c r="E205" s="39"/>
      <c r="F205" s="170"/>
      <c r="G205" s="181">
        <f t="shared" si="28"/>
        <v>0</v>
      </c>
      <c r="H205" s="182">
        <f t="shared" si="29"/>
        <v>0</v>
      </c>
      <c r="I205" s="182">
        <f t="shared" si="30"/>
        <v>0</v>
      </c>
      <c r="J205" s="170"/>
      <c r="K205" s="166"/>
      <c r="L205" s="166"/>
      <c r="M205" s="167"/>
      <c r="N205" s="52">
        <f t="shared" si="31"/>
        <v>0</v>
      </c>
      <c r="O205" s="53"/>
      <c r="P205" s="54"/>
      <c r="Q205" s="54"/>
      <c r="R205" s="54"/>
      <c r="S205" s="54"/>
      <c r="T205" s="58"/>
      <c r="U205" s="183">
        <f t="shared" si="32"/>
        <v>0</v>
      </c>
      <c r="V205" s="168"/>
      <c r="W205" s="59" t="str">
        <f t="shared" si="33"/>
        <v>0</v>
      </c>
      <c r="X205" s="575"/>
      <c r="Y205" s="60">
        <f t="shared" si="34"/>
        <v>0</v>
      </c>
    </row>
    <row r="206" spans="2:25" ht="18.75" customHeight="1">
      <c r="B206" s="578"/>
      <c r="C206" s="581"/>
      <c r="D206" s="39"/>
      <c r="E206" s="39" t="s">
        <v>9631</v>
      </c>
      <c r="F206" s="170">
        <v>350</v>
      </c>
      <c r="G206" s="181">
        <f t="shared" si="28"/>
        <v>70</v>
      </c>
      <c r="H206" s="182">
        <f t="shared" si="29"/>
        <v>194.44444444444443</v>
      </c>
      <c r="I206" s="182">
        <f t="shared" si="30"/>
        <v>6.4814814814814811E-2</v>
      </c>
      <c r="J206" s="170"/>
      <c r="K206" s="166" t="s">
        <v>9632</v>
      </c>
      <c r="L206" s="166"/>
      <c r="M206" s="167">
        <f>SUM(H206:H220)</f>
        <v>2722.2222222222217</v>
      </c>
      <c r="N206" s="52">
        <f t="shared" si="31"/>
        <v>54.444444444444436</v>
      </c>
      <c r="O206" s="53" t="s">
        <v>630</v>
      </c>
      <c r="P206" s="54" t="s">
        <v>178</v>
      </c>
      <c r="Q206" s="54"/>
      <c r="R206" s="54" t="s">
        <v>2634</v>
      </c>
      <c r="S206" s="54"/>
      <c r="T206" s="58"/>
      <c r="U206" s="183">
        <f t="shared" si="32"/>
        <v>0.12962962962962962</v>
      </c>
      <c r="V206" s="168">
        <f>SUM(U206:U220)</f>
        <v>1.8148148148148147</v>
      </c>
      <c r="W206" s="59" t="str">
        <f t="shared" si="33"/>
        <v>2</v>
      </c>
      <c r="X206" s="575"/>
      <c r="Y206" s="60">
        <f t="shared" si="34"/>
        <v>1</v>
      </c>
    </row>
    <row r="207" spans="2:25" ht="18.75" customHeight="1">
      <c r="B207" s="578"/>
      <c r="C207" s="581"/>
      <c r="D207" s="39"/>
      <c r="E207" s="39" t="s">
        <v>9633</v>
      </c>
      <c r="F207" s="170">
        <v>350</v>
      </c>
      <c r="G207" s="181">
        <f t="shared" si="28"/>
        <v>70</v>
      </c>
      <c r="H207" s="182">
        <f t="shared" si="29"/>
        <v>194.44444444444443</v>
      </c>
      <c r="I207" s="182">
        <f t="shared" si="30"/>
        <v>6.4814814814814811E-2</v>
      </c>
      <c r="J207" s="170"/>
      <c r="K207" s="166"/>
      <c r="L207" s="166"/>
      <c r="M207" s="167"/>
      <c r="N207" s="52">
        <f t="shared" si="31"/>
        <v>0</v>
      </c>
      <c r="O207" s="53"/>
      <c r="P207" s="54"/>
      <c r="Q207" s="54"/>
      <c r="R207" s="54"/>
      <c r="S207" s="54"/>
      <c r="T207" s="58"/>
      <c r="U207" s="183">
        <f t="shared" si="32"/>
        <v>0.12962962962962962</v>
      </c>
      <c r="V207" s="168"/>
      <c r="W207" s="59" t="str">
        <f t="shared" si="33"/>
        <v>0</v>
      </c>
      <c r="X207" s="575"/>
      <c r="Y207" s="60">
        <f t="shared" si="34"/>
        <v>0</v>
      </c>
    </row>
    <row r="208" spans="2:25" ht="18.75" customHeight="1">
      <c r="B208" s="578"/>
      <c r="C208" s="581"/>
      <c r="D208" s="39"/>
      <c r="E208" s="39" t="s">
        <v>9634</v>
      </c>
      <c r="F208" s="170">
        <v>250</v>
      </c>
      <c r="G208" s="181">
        <f t="shared" si="28"/>
        <v>50</v>
      </c>
      <c r="H208" s="182">
        <f t="shared" si="29"/>
        <v>138.88888888888889</v>
      </c>
      <c r="I208" s="182">
        <f t="shared" si="30"/>
        <v>4.6296296296296294E-2</v>
      </c>
      <c r="J208" s="170"/>
      <c r="K208" s="166"/>
      <c r="L208" s="166"/>
      <c r="M208" s="167"/>
      <c r="N208" s="52">
        <f t="shared" si="31"/>
        <v>0</v>
      </c>
      <c r="O208" s="53"/>
      <c r="P208" s="54"/>
      <c r="Q208" s="54"/>
      <c r="R208" s="54"/>
      <c r="S208" s="54"/>
      <c r="T208" s="58"/>
      <c r="U208" s="183">
        <f t="shared" si="32"/>
        <v>9.2592592592592587E-2</v>
      </c>
      <c r="V208" s="168"/>
      <c r="W208" s="59" t="str">
        <f t="shared" si="33"/>
        <v>0</v>
      </c>
      <c r="X208" s="575"/>
      <c r="Y208" s="60">
        <f t="shared" si="34"/>
        <v>0</v>
      </c>
    </row>
    <row r="209" spans="2:25" ht="18.75" customHeight="1">
      <c r="B209" s="578"/>
      <c r="C209" s="581"/>
      <c r="D209" s="39"/>
      <c r="E209" s="39" t="s">
        <v>9635</v>
      </c>
      <c r="F209" s="170">
        <v>300</v>
      </c>
      <c r="G209" s="181">
        <f t="shared" si="28"/>
        <v>60</v>
      </c>
      <c r="H209" s="182">
        <f t="shared" si="29"/>
        <v>166.66666666666666</v>
      </c>
      <c r="I209" s="182">
        <f t="shared" si="30"/>
        <v>5.5555555555555552E-2</v>
      </c>
      <c r="J209" s="170"/>
      <c r="K209" s="166"/>
      <c r="L209" s="166"/>
      <c r="M209" s="167"/>
      <c r="N209" s="52">
        <f t="shared" si="31"/>
        <v>0</v>
      </c>
      <c r="O209" s="53"/>
      <c r="P209" s="54"/>
      <c r="Q209" s="54"/>
      <c r="R209" s="54"/>
      <c r="S209" s="54"/>
      <c r="T209" s="58"/>
      <c r="U209" s="183">
        <f t="shared" si="32"/>
        <v>0.1111111111111111</v>
      </c>
      <c r="V209" s="168"/>
      <c r="W209" s="59" t="str">
        <f t="shared" si="33"/>
        <v>0</v>
      </c>
      <c r="X209" s="575"/>
      <c r="Y209" s="60">
        <f t="shared" si="34"/>
        <v>0</v>
      </c>
    </row>
    <row r="210" spans="2:25" ht="18.75" customHeight="1">
      <c r="B210" s="578"/>
      <c r="C210" s="581"/>
      <c r="D210" s="39"/>
      <c r="E210" s="39" t="s">
        <v>9636</v>
      </c>
      <c r="F210" s="170">
        <v>250</v>
      </c>
      <c r="G210" s="181">
        <f t="shared" si="28"/>
        <v>50</v>
      </c>
      <c r="H210" s="182">
        <f t="shared" si="29"/>
        <v>138.88888888888889</v>
      </c>
      <c r="I210" s="182">
        <f t="shared" si="30"/>
        <v>4.6296296296296294E-2</v>
      </c>
      <c r="J210" s="170"/>
      <c r="K210" s="166"/>
      <c r="L210" s="166"/>
      <c r="M210" s="167"/>
      <c r="N210" s="52">
        <f t="shared" si="31"/>
        <v>0</v>
      </c>
      <c r="O210" s="53"/>
      <c r="P210" s="54"/>
      <c r="Q210" s="54"/>
      <c r="R210" s="54"/>
      <c r="S210" s="54"/>
      <c r="T210" s="58"/>
      <c r="U210" s="183">
        <f t="shared" si="32"/>
        <v>9.2592592592592587E-2</v>
      </c>
      <c r="V210" s="168"/>
      <c r="W210" s="59" t="str">
        <f t="shared" si="33"/>
        <v>0</v>
      </c>
      <c r="X210" s="575"/>
      <c r="Y210" s="60">
        <f t="shared" si="34"/>
        <v>0</v>
      </c>
    </row>
    <row r="211" spans="2:25" ht="18.75" customHeight="1">
      <c r="B211" s="578"/>
      <c r="C211" s="581"/>
      <c r="D211" s="39"/>
      <c r="E211" s="39" t="s">
        <v>9637</v>
      </c>
      <c r="F211" s="170">
        <v>350</v>
      </c>
      <c r="G211" s="181">
        <f t="shared" si="28"/>
        <v>70</v>
      </c>
      <c r="H211" s="182">
        <f t="shared" si="29"/>
        <v>194.44444444444443</v>
      </c>
      <c r="I211" s="182">
        <f t="shared" si="30"/>
        <v>6.4814814814814811E-2</v>
      </c>
      <c r="J211" s="170"/>
      <c r="K211" s="166"/>
      <c r="L211" s="166"/>
      <c r="M211" s="167"/>
      <c r="N211" s="52">
        <f t="shared" si="31"/>
        <v>0</v>
      </c>
      <c r="O211" s="53"/>
      <c r="P211" s="54"/>
      <c r="Q211" s="54"/>
      <c r="R211" s="54"/>
      <c r="S211" s="54"/>
      <c r="T211" s="58"/>
      <c r="U211" s="183">
        <f t="shared" si="32"/>
        <v>0.12962962962962962</v>
      </c>
      <c r="V211" s="168"/>
      <c r="W211" s="59" t="str">
        <f t="shared" si="33"/>
        <v>0</v>
      </c>
      <c r="X211" s="575"/>
      <c r="Y211" s="60">
        <f t="shared" si="34"/>
        <v>0</v>
      </c>
    </row>
    <row r="212" spans="2:25" ht="18.75" customHeight="1">
      <c r="B212" s="578"/>
      <c r="C212" s="581"/>
      <c r="D212" s="39"/>
      <c r="E212" s="39" t="s">
        <v>9638</v>
      </c>
      <c r="F212" s="170">
        <v>300</v>
      </c>
      <c r="G212" s="181">
        <f t="shared" si="28"/>
        <v>60</v>
      </c>
      <c r="H212" s="182">
        <f t="shared" si="29"/>
        <v>166.66666666666666</v>
      </c>
      <c r="I212" s="182">
        <f t="shared" si="30"/>
        <v>5.5555555555555552E-2</v>
      </c>
      <c r="J212" s="170"/>
      <c r="K212" s="166"/>
      <c r="L212" s="166"/>
      <c r="M212" s="167"/>
      <c r="N212" s="52">
        <f t="shared" si="31"/>
        <v>0</v>
      </c>
      <c r="O212" s="53"/>
      <c r="P212" s="54"/>
      <c r="Q212" s="54"/>
      <c r="R212" s="54"/>
      <c r="S212" s="54"/>
      <c r="T212" s="58"/>
      <c r="U212" s="183">
        <f t="shared" si="32"/>
        <v>0.1111111111111111</v>
      </c>
      <c r="V212" s="168"/>
      <c r="W212" s="59" t="str">
        <f t="shared" si="33"/>
        <v>0</v>
      </c>
      <c r="X212" s="575"/>
      <c r="Y212" s="60">
        <f t="shared" si="34"/>
        <v>0</v>
      </c>
    </row>
    <row r="213" spans="2:25" ht="18.75" customHeight="1">
      <c r="B213" s="578"/>
      <c r="C213" s="581"/>
      <c r="D213" s="39"/>
      <c r="E213" s="39" t="s">
        <v>9639</v>
      </c>
      <c r="F213" s="170">
        <v>500</v>
      </c>
      <c r="G213" s="181">
        <f t="shared" si="28"/>
        <v>100</v>
      </c>
      <c r="H213" s="182">
        <f t="shared" si="29"/>
        <v>277.77777777777777</v>
      </c>
      <c r="I213" s="182">
        <f t="shared" si="30"/>
        <v>9.2592592592592587E-2</v>
      </c>
      <c r="J213" s="170"/>
      <c r="K213" s="166"/>
      <c r="L213" s="166"/>
      <c r="M213" s="167"/>
      <c r="N213" s="52">
        <f t="shared" si="31"/>
        <v>0</v>
      </c>
      <c r="O213" s="53"/>
      <c r="P213" s="54"/>
      <c r="Q213" s="54"/>
      <c r="R213" s="54"/>
      <c r="S213" s="54"/>
      <c r="T213" s="58"/>
      <c r="U213" s="183">
        <f t="shared" si="32"/>
        <v>0.18518518518518517</v>
      </c>
      <c r="V213" s="168"/>
      <c r="W213" s="59" t="str">
        <f t="shared" si="33"/>
        <v>0</v>
      </c>
      <c r="X213" s="575"/>
      <c r="Y213" s="60">
        <f t="shared" si="34"/>
        <v>0</v>
      </c>
    </row>
    <row r="214" spans="2:25" ht="18.75" customHeight="1">
      <c r="B214" s="578"/>
      <c r="C214" s="581"/>
      <c r="D214" s="39"/>
      <c r="E214" s="39" t="s">
        <v>9640</v>
      </c>
      <c r="F214" s="170">
        <v>350</v>
      </c>
      <c r="G214" s="181">
        <f t="shared" si="28"/>
        <v>70</v>
      </c>
      <c r="H214" s="182">
        <f t="shared" si="29"/>
        <v>194.44444444444443</v>
      </c>
      <c r="I214" s="182">
        <f t="shared" si="30"/>
        <v>6.4814814814814811E-2</v>
      </c>
      <c r="J214" s="170"/>
      <c r="K214" s="166"/>
      <c r="L214" s="166"/>
      <c r="M214" s="167"/>
      <c r="N214" s="52">
        <f t="shared" si="31"/>
        <v>0</v>
      </c>
      <c r="O214" s="53"/>
      <c r="P214" s="54"/>
      <c r="Q214" s="54"/>
      <c r="R214" s="54"/>
      <c r="S214" s="54"/>
      <c r="T214" s="58"/>
      <c r="U214" s="183">
        <f t="shared" si="32"/>
        <v>0.12962962962962962</v>
      </c>
      <c r="V214" s="168"/>
      <c r="W214" s="59" t="str">
        <f t="shared" si="33"/>
        <v>0</v>
      </c>
      <c r="X214" s="575"/>
      <c r="Y214" s="60">
        <f t="shared" si="34"/>
        <v>0</v>
      </c>
    </row>
    <row r="215" spans="2:25" ht="18.75" customHeight="1">
      <c r="B215" s="578"/>
      <c r="C215" s="581"/>
      <c r="D215" s="39"/>
      <c r="E215" s="39" t="s">
        <v>9641</v>
      </c>
      <c r="F215" s="170">
        <v>300</v>
      </c>
      <c r="G215" s="181">
        <f t="shared" si="28"/>
        <v>60</v>
      </c>
      <c r="H215" s="182">
        <f t="shared" si="29"/>
        <v>166.66666666666666</v>
      </c>
      <c r="I215" s="182">
        <f t="shared" si="30"/>
        <v>5.5555555555555552E-2</v>
      </c>
      <c r="J215" s="170"/>
      <c r="K215" s="166"/>
      <c r="L215" s="166"/>
      <c r="M215" s="167"/>
      <c r="N215" s="52">
        <f t="shared" si="31"/>
        <v>0</v>
      </c>
      <c r="O215" s="53"/>
      <c r="P215" s="54"/>
      <c r="Q215" s="54"/>
      <c r="R215" s="54"/>
      <c r="S215" s="54"/>
      <c r="T215" s="58"/>
      <c r="U215" s="183">
        <f t="shared" si="32"/>
        <v>0.1111111111111111</v>
      </c>
      <c r="V215" s="168"/>
      <c r="W215" s="59" t="str">
        <f t="shared" si="33"/>
        <v>0</v>
      </c>
      <c r="X215" s="575"/>
      <c r="Y215" s="60">
        <f t="shared" si="34"/>
        <v>0</v>
      </c>
    </row>
    <row r="216" spans="2:25" ht="18.75" customHeight="1">
      <c r="B216" s="578"/>
      <c r="C216" s="581"/>
      <c r="D216" s="39"/>
      <c r="E216" s="39" t="s">
        <v>9642</v>
      </c>
      <c r="F216" s="170">
        <v>350</v>
      </c>
      <c r="G216" s="181">
        <f t="shared" si="28"/>
        <v>70</v>
      </c>
      <c r="H216" s="182">
        <f t="shared" si="29"/>
        <v>194.44444444444443</v>
      </c>
      <c r="I216" s="182">
        <f t="shared" si="30"/>
        <v>6.4814814814814811E-2</v>
      </c>
      <c r="J216" s="170"/>
      <c r="K216" s="166"/>
      <c r="L216" s="166"/>
      <c r="M216" s="167"/>
      <c r="N216" s="52">
        <f t="shared" si="31"/>
        <v>0</v>
      </c>
      <c r="O216" s="53"/>
      <c r="P216" s="54"/>
      <c r="Q216" s="54"/>
      <c r="R216" s="54"/>
      <c r="S216" s="54"/>
      <c r="T216" s="58"/>
      <c r="U216" s="183">
        <f t="shared" si="32"/>
        <v>0.12962962962962962</v>
      </c>
      <c r="V216" s="168"/>
      <c r="W216" s="59" t="str">
        <f t="shared" si="33"/>
        <v>0</v>
      </c>
      <c r="X216" s="575"/>
      <c r="Y216" s="60">
        <f t="shared" si="34"/>
        <v>0</v>
      </c>
    </row>
    <row r="217" spans="2:25" ht="18.75" customHeight="1">
      <c r="B217" s="578"/>
      <c r="C217" s="581"/>
      <c r="D217" s="39"/>
      <c r="E217" s="39" t="s">
        <v>9643</v>
      </c>
      <c r="F217" s="170">
        <v>300</v>
      </c>
      <c r="G217" s="181">
        <f t="shared" si="28"/>
        <v>60</v>
      </c>
      <c r="H217" s="182">
        <f t="shared" si="29"/>
        <v>166.66666666666666</v>
      </c>
      <c r="I217" s="182">
        <f t="shared" si="30"/>
        <v>5.5555555555555552E-2</v>
      </c>
      <c r="J217" s="170"/>
      <c r="K217" s="166"/>
      <c r="L217" s="166"/>
      <c r="M217" s="167"/>
      <c r="N217" s="52">
        <f t="shared" si="31"/>
        <v>0</v>
      </c>
      <c r="O217" s="53"/>
      <c r="P217" s="54"/>
      <c r="Q217" s="54"/>
      <c r="R217" s="54"/>
      <c r="S217" s="54"/>
      <c r="T217" s="58"/>
      <c r="U217" s="183">
        <f t="shared" si="32"/>
        <v>0.1111111111111111</v>
      </c>
      <c r="V217" s="168"/>
      <c r="W217" s="59" t="str">
        <f t="shared" si="33"/>
        <v>0</v>
      </c>
      <c r="X217" s="575"/>
      <c r="Y217" s="60">
        <f t="shared" si="34"/>
        <v>0</v>
      </c>
    </row>
    <row r="218" spans="2:25" ht="18.75" customHeight="1">
      <c r="B218" s="578"/>
      <c r="C218" s="581"/>
      <c r="D218" s="39"/>
      <c r="E218" s="39" t="s">
        <v>9644</v>
      </c>
      <c r="F218" s="170">
        <v>350</v>
      </c>
      <c r="G218" s="181">
        <f t="shared" si="28"/>
        <v>70</v>
      </c>
      <c r="H218" s="182">
        <f t="shared" si="29"/>
        <v>194.44444444444443</v>
      </c>
      <c r="I218" s="182">
        <f t="shared" si="30"/>
        <v>6.4814814814814811E-2</v>
      </c>
      <c r="J218" s="170"/>
      <c r="K218" s="166"/>
      <c r="L218" s="166"/>
      <c r="M218" s="167"/>
      <c r="N218" s="52">
        <f t="shared" si="31"/>
        <v>0</v>
      </c>
      <c r="O218" s="53"/>
      <c r="P218" s="54"/>
      <c r="Q218" s="54"/>
      <c r="R218" s="54"/>
      <c r="S218" s="54"/>
      <c r="T218" s="58"/>
      <c r="U218" s="183">
        <f t="shared" si="32"/>
        <v>0.12962962962962962</v>
      </c>
      <c r="V218" s="168"/>
      <c r="W218" s="59" t="str">
        <f t="shared" si="33"/>
        <v>0</v>
      </c>
      <c r="X218" s="575"/>
      <c r="Y218" s="60">
        <f t="shared" si="34"/>
        <v>0</v>
      </c>
    </row>
    <row r="219" spans="2:25" ht="18.75" customHeight="1">
      <c r="B219" s="578"/>
      <c r="C219" s="581"/>
      <c r="D219" s="39"/>
      <c r="E219" s="39" t="s">
        <v>9645</v>
      </c>
      <c r="F219" s="170">
        <v>300</v>
      </c>
      <c r="G219" s="181">
        <f t="shared" si="28"/>
        <v>60</v>
      </c>
      <c r="H219" s="182">
        <f t="shared" si="29"/>
        <v>166.66666666666666</v>
      </c>
      <c r="I219" s="182">
        <f t="shared" si="30"/>
        <v>5.5555555555555552E-2</v>
      </c>
      <c r="J219" s="170"/>
      <c r="K219" s="166"/>
      <c r="L219" s="166"/>
      <c r="M219" s="167"/>
      <c r="N219" s="52">
        <f t="shared" si="31"/>
        <v>0</v>
      </c>
      <c r="O219" s="53"/>
      <c r="P219" s="54"/>
      <c r="Q219" s="54"/>
      <c r="R219" s="54"/>
      <c r="S219" s="54"/>
      <c r="T219" s="58"/>
      <c r="U219" s="183">
        <f t="shared" si="32"/>
        <v>0.1111111111111111</v>
      </c>
      <c r="V219" s="168"/>
      <c r="W219" s="59" t="str">
        <f t="shared" si="33"/>
        <v>0</v>
      </c>
      <c r="X219" s="575"/>
      <c r="Y219" s="60">
        <f t="shared" si="34"/>
        <v>0</v>
      </c>
    </row>
    <row r="220" spans="2:25" ht="18.75" customHeight="1">
      <c r="B220" s="578"/>
      <c r="C220" s="581"/>
      <c r="D220" s="39"/>
      <c r="E220" s="39" t="s">
        <v>9646</v>
      </c>
      <c r="F220" s="170">
        <v>300</v>
      </c>
      <c r="G220" s="181">
        <f t="shared" si="28"/>
        <v>60</v>
      </c>
      <c r="H220" s="182">
        <f t="shared" si="29"/>
        <v>166.66666666666666</v>
      </c>
      <c r="I220" s="182">
        <f t="shared" si="30"/>
        <v>5.5555555555555552E-2</v>
      </c>
      <c r="J220" s="170"/>
      <c r="K220" s="166"/>
      <c r="L220" s="166"/>
      <c r="M220" s="167"/>
      <c r="N220" s="52">
        <f t="shared" si="31"/>
        <v>0</v>
      </c>
      <c r="O220" s="53"/>
      <c r="P220" s="54"/>
      <c r="Q220" s="54"/>
      <c r="R220" s="54"/>
      <c r="S220" s="54"/>
      <c r="T220" s="58"/>
      <c r="U220" s="183">
        <f t="shared" si="32"/>
        <v>0.1111111111111111</v>
      </c>
      <c r="V220" s="168"/>
      <c r="W220" s="59" t="str">
        <f t="shared" si="33"/>
        <v>0</v>
      </c>
      <c r="X220" s="575"/>
      <c r="Y220" s="60">
        <f t="shared" si="34"/>
        <v>0</v>
      </c>
    </row>
    <row r="221" spans="2:25" ht="18.75" customHeight="1">
      <c r="B221" s="578"/>
      <c r="C221" s="581"/>
      <c r="D221" s="39"/>
      <c r="E221" s="39"/>
      <c r="F221" s="170"/>
      <c r="G221" s="181">
        <f t="shared" si="28"/>
        <v>0</v>
      </c>
      <c r="H221" s="182">
        <f t="shared" si="29"/>
        <v>0</v>
      </c>
      <c r="I221" s="182">
        <f t="shared" si="30"/>
        <v>0</v>
      </c>
      <c r="J221" s="170"/>
      <c r="K221" s="166"/>
      <c r="L221" s="166"/>
      <c r="M221" s="167"/>
      <c r="N221" s="52">
        <f t="shared" si="31"/>
        <v>0</v>
      </c>
      <c r="O221" s="53"/>
      <c r="P221" s="54"/>
      <c r="Q221" s="54"/>
      <c r="R221" s="54"/>
      <c r="S221" s="54"/>
      <c r="T221" s="58"/>
      <c r="U221" s="183">
        <f t="shared" si="32"/>
        <v>0</v>
      </c>
      <c r="V221" s="168"/>
      <c r="W221" s="59" t="str">
        <f t="shared" si="33"/>
        <v>0</v>
      </c>
      <c r="X221" s="575"/>
      <c r="Y221" s="60">
        <f t="shared" si="34"/>
        <v>0</v>
      </c>
    </row>
    <row r="222" spans="2:25" ht="18.75" customHeight="1">
      <c r="B222" s="578"/>
      <c r="C222" s="581"/>
      <c r="D222" s="39"/>
      <c r="E222" s="39"/>
      <c r="F222" s="170"/>
      <c r="G222" s="181">
        <f t="shared" si="28"/>
        <v>0</v>
      </c>
      <c r="H222" s="182">
        <f t="shared" si="29"/>
        <v>0</v>
      </c>
      <c r="I222" s="182">
        <f t="shared" si="30"/>
        <v>0</v>
      </c>
      <c r="J222" s="170"/>
      <c r="K222" s="166"/>
      <c r="L222" s="166"/>
      <c r="M222" s="167"/>
      <c r="N222" s="52">
        <f t="shared" si="31"/>
        <v>0</v>
      </c>
      <c r="O222" s="53"/>
      <c r="P222" s="54"/>
      <c r="Q222" s="54"/>
      <c r="R222" s="54"/>
      <c r="S222" s="54"/>
      <c r="T222" s="58"/>
      <c r="U222" s="183">
        <f t="shared" si="32"/>
        <v>0</v>
      </c>
      <c r="V222" s="168"/>
      <c r="W222" s="59" t="str">
        <f t="shared" si="33"/>
        <v>0</v>
      </c>
      <c r="X222" s="575"/>
      <c r="Y222" s="60">
        <f t="shared" si="34"/>
        <v>0</v>
      </c>
    </row>
    <row r="223" spans="2:25" ht="18.75" customHeight="1">
      <c r="B223" s="578"/>
      <c r="C223" s="581"/>
      <c r="D223" s="39"/>
      <c r="E223" s="39" t="s">
        <v>9647</v>
      </c>
      <c r="F223" s="170">
        <v>200</v>
      </c>
      <c r="G223" s="181">
        <f t="shared" si="28"/>
        <v>40</v>
      </c>
      <c r="H223" s="182">
        <f t="shared" si="29"/>
        <v>111.11111111111111</v>
      </c>
      <c r="I223" s="182">
        <f t="shared" si="30"/>
        <v>3.7037037037037035E-2</v>
      </c>
      <c r="J223" s="170"/>
      <c r="K223" s="166"/>
      <c r="L223" s="166"/>
      <c r="M223" s="167"/>
      <c r="N223" s="52">
        <f t="shared" si="31"/>
        <v>0</v>
      </c>
      <c r="O223" s="53"/>
      <c r="P223" s="54"/>
      <c r="Q223" s="54"/>
      <c r="R223" s="54"/>
      <c r="S223" s="54"/>
      <c r="T223" s="58"/>
      <c r="U223" s="183">
        <f t="shared" si="32"/>
        <v>7.407407407407407E-2</v>
      </c>
      <c r="V223" s="168"/>
      <c r="W223" s="59" t="str">
        <f t="shared" si="33"/>
        <v>0</v>
      </c>
      <c r="X223" s="575"/>
      <c r="Y223" s="60">
        <f t="shared" si="34"/>
        <v>0</v>
      </c>
    </row>
    <row r="224" spans="2:25" ht="18.75" customHeight="1">
      <c r="B224" s="578"/>
      <c r="C224" s="581"/>
      <c r="D224" s="39"/>
      <c r="E224" s="39" t="s">
        <v>9648</v>
      </c>
      <c r="F224" s="170">
        <v>200</v>
      </c>
      <c r="G224" s="181">
        <f t="shared" si="28"/>
        <v>40</v>
      </c>
      <c r="H224" s="182">
        <f t="shared" si="29"/>
        <v>111.11111111111111</v>
      </c>
      <c r="I224" s="182">
        <f t="shared" si="30"/>
        <v>3.7037037037037035E-2</v>
      </c>
      <c r="J224" s="170"/>
      <c r="K224" s="166"/>
      <c r="L224" s="166"/>
      <c r="M224" s="167"/>
      <c r="N224" s="52">
        <f t="shared" si="31"/>
        <v>0</v>
      </c>
      <c r="O224" s="53"/>
      <c r="P224" s="54"/>
      <c r="Q224" s="54"/>
      <c r="R224" s="54"/>
      <c r="S224" s="54"/>
      <c r="T224" s="58"/>
      <c r="U224" s="183">
        <f t="shared" si="32"/>
        <v>7.407407407407407E-2</v>
      </c>
      <c r="V224" s="168"/>
      <c r="W224" s="59" t="str">
        <f t="shared" si="33"/>
        <v>0</v>
      </c>
      <c r="X224" s="575"/>
      <c r="Y224" s="60">
        <f t="shared" si="34"/>
        <v>0</v>
      </c>
    </row>
    <row r="225" spans="2:25" ht="18.75" customHeight="1">
      <c r="B225" s="578"/>
      <c r="C225" s="581"/>
      <c r="D225" s="39"/>
      <c r="E225" s="39" t="s">
        <v>9649</v>
      </c>
      <c r="F225" s="170">
        <v>300</v>
      </c>
      <c r="G225" s="181">
        <f t="shared" si="28"/>
        <v>60</v>
      </c>
      <c r="H225" s="182">
        <f t="shared" si="29"/>
        <v>166.66666666666666</v>
      </c>
      <c r="I225" s="182">
        <f t="shared" si="30"/>
        <v>5.5555555555555552E-2</v>
      </c>
      <c r="J225" s="170" t="s">
        <v>9650</v>
      </c>
      <c r="K225" s="166" t="s">
        <v>9650</v>
      </c>
      <c r="L225" s="166"/>
      <c r="M225" s="167">
        <f>SUM(H223:H239)</f>
        <v>2750</v>
      </c>
      <c r="N225" s="52">
        <f t="shared" si="31"/>
        <v>55</v>
      </c>
      <c r="O225" s="53" t="s">
        <v>630</v>
      </c>
      <c r="P225" s="54" t="s">
        <v>178</v>
      </c>
      <c r="Q225" s="54"/>
      <c r="R225" s="54" t="s">
        <v>2634</v>
      </c>
      <c r="S225" s="54"/>
      <c r="T225" s="58"/>
      <c r="U225" s="183">
        <f t="shared" si="32"/>
        <v>0.1111111111111111</v>
      </c>
      <c r="V225" s="168">
        <f>SUM(U223:U239)</f>
        <v>1.8333333333333335</v>
      </c>
      <c r="W225" s="59" t="str">
        <f t="shared" si="33"/>
        <v>2</v>
      </c>
      <c r="X225" s="575"/>
      <c r="Y225" s="60">
        <f t="shared" si="34"/>
        <v>1</v>
      </c>
    </row>
    <row r="226" spans="2:25" ht="18.75" customHeight="1">
      <c r="B226" s="578"/>
      <c r="C226" s="581"/>
      <c r="D226" s="39"/>
      <c r="E226" s="39" t="s">
        <v>9651</v>
      </c>
      <c r="F226" s="170">
        <v>350</v>
      </c>
      <c r="G226" s="181">
        <f t="shared" si="28"/>
        <v>70</v>
      </c>
      <c r="H226" s="182">
        <f t="shared" si="29"/>
        <v>194.44444444444443</v>
      </c>
      <c r="I226" s="182">
        <f t="shared" si="30"/>
        <v>6.4814814814814811E-2</v>
      </c>
      <c r="J226" s="170"/>
      <c r="K226" s="166"/>
      <c r="L226" s="166"/>
      <c r="M226" s="167"/>
      <c r="N226" s="52">
        <f t="shared" si="31"/>
        <v>0</v>
      </c>
      <c r="O226" s="53"/>
      <c r="P226" s="54"/>
      <c r="Q226" s="54"/>
      <c r="R226" s="54"/>
      <c r="S226" s="54"/>
      <c r="T226" s="58"/>
      <c r="U226" s="183">
        <f t="shared" si="32"/>
        <v>0.12962962962962962</v>
      </c>
      <c r="V226" s="168"/>
      <c r="W226" s="59" t="str">
        <f t="shared" si="33"/>
        <v>0</v>
      </c>
      <c r="X226" s="575"/>
      <c r="Y226" s="60">
        <f t="shared" si="34"/>
        <v>0</v>
      </c>
    </row>
    <row r="227" spans="2:25" ht="18.75" customHeight="1">
      <c r="B227" s="578"/>
      <c r="C227" s="581"/>
      <c r="D227" s="39"/>
      <c r="E227" s="39" t="s">
        <v>9652</v>
      </c>
      <c r="F227" s="170">
        <v>250</v>
      </c>
      <c r="G227" s="181">
        <f t="shared" si="28"/>
        <v>50</v>
      </c>
      <c r="H227" s="182">
        <f t="shared" si="29"/>
        <v>138.88888888888889</v>
      </c>
      <c r="I227" s="182">
        <f t="shared" si="30"/>
        <v>4.6296296296296294E-2</v>
      </c>
      <c r="J227" s="170"/>
      <c r="K227" s="166"/>
      <c r="L227" s="166"/>
      <c r="M227" s="171"/>
      <c r="N227" s="52">
        <f t="shared" si="31"/>
        <v>0</v>
      </c>
      <c r="O227" s="53"/>
      <c r="P227" s="54"/>
      <c r="Q227" s="54"/>
      <c r="R227" s="54"/>
      <c r="S227" s="54"/>
      <c r="T227" s="58"/>
      <c r="U227" s="183">
        <f t="shared" si="32"/>
        <v>9.2592592592592587E-2</v>
      </c>
      <c r="V227" s="168"/>
      <c r="W227" s="59" t="str">
        <f t="shared" si="33"/>
        <v>0</v>
      </c>
      <c r="X227" s="575"/>
      <c r="Y227" s="60">
        <f t="shared" si="34"/>
        <v>0</v>
      </c>
    </row>
    <row r="228" spans="2:25" ht="18.75" customHeight="1">
      <c r="B228" s="578"/>
      <c r="C228" s="581"/>
      <c r="D228" s="39"/>
      <c r="E228" s="39" t="s">
        <v>9653</v>
      </c>
      <c r="F228" s="170">
        <v>300</v>
      </c>
      <c r="G228" s="181">
        <f t="shared" si="28"/>
        <v>60</v>
      </c>
      <c r="H228" s="182">
        <f t="shared" si="29"/>
        <v>166.66666666666666</v>
      </c>
      <c r="I228" s="182">
        <f t="shared" si="30"/>
        <v>5.5555555555555552E-2</v>
      </c>
      <c r="J228" s="170"/>
      <c r="K228" s="166"/>
      <c r="L228" s="166"/>
      <c r="M228" s="171"/>
      <c r="N228" s="52">
        <f t="shared" si="31"/>
        <v>0</v>
      </c>
      <c r="O228" s="53"/>
      <c r="P228" s="54"/>
      <c r="Q228" s="54"/>
      <c r="R228" s="54"/>
      <c r="S228" s="54"/>
      <c r="T228" s="58"/>
      <c r="U228" s="183">
        <f t="shared" si="32"/>
        <v>0.1111111111111111</v>
      </c>
      <c r="V228" s="168"/>
      <c r="W228" s="59" t="str">
        <f t="shared" si="33"/>
        <v>0</v>
      </c>
      <c r="X228" s="575"/>
      <c r="Y228" s="60">
        <f t="shared" si="34"/>
        <v>0</v>
      </c>
    </row>
    <row r="229" spans="2:25" ht="18.75" customHeight="1">
      <c r="B229" s="578"/>
      <c r="C229" s="581"/>
      <c r="D229" s="39"/>
      <c r="E229" s="39" t="s">
        <v>9654</v>
      </c>
      <c r="F229" s="170">
        <v>200</v>
      </c>
      <c r="G229" s="181">
        <f t="shared" ref="G229:G240" si="35">F229/$G$15</f>
        <v>40</v>
      </c>
      <c r="H229" s="182">
        <f t="shared" ref="H229:H240" si="36">F229/$H$15</f>
        <v>111.11111111111111</v>
      </c>
      <c r="I229" s="182">
        <f t="shared" ref="I229:I240" si="37">H229/$I$15</f>
        <v>3.7037037037037035E-2</v>
      </c>
      <c r="J229" s="170"/>
      <c r="K229" s="166"/>
      <c r="L229" s="166"/>
      <c r="M229" s="171"/>
      <c r="N229" s="52">
        <f t="shared" si="31"/>
        <v>0</v>
      </c>
      <c r="O229" s="53"/>
      <c r="P229" s="54"/>
      <c r="Q229" s="54"/>
      <c r="R229" s="54"/>
      <c r="S229" s="54"/>
      <c r="T229" s="58"/>
      <c r="U229" s="183">
        <f t="shared" ref="U229:U241" si="38">H229/$U$15</f>
        <v>7.407407407407407E-2</v>
      </c>
      <c r="V229" s="168"/>
      <c r="W229" s="59" t="str">
        <f t="shared" ref="W229:W241" si="39">IF(V229&lt;1,"0",IF(V229&lt;5,"2",IF(V229&gt;=5,"6")))</f>
        <v>0</v>
      </c>
      <c r="X229" s="575"/>
      <c r="Y229" s="60">
        <f t="shared" ref="Y229:Y241" si="40">W229/2</f>
        <v>0</v>
      </c>
    </row>
    <row r="230" spans="2:25" ht="18.75" customHeight="1">
      <c r="B230" s="578"/>
      <c r="C230" s="581"/>
      <c r="D230" s="39"/>
      <c r="E230" s="39" t="s">
        <v>9655</v>
      </c>
      <c r="F230" s="170">
        <v>300</v>
      </c>
      <c r="G230" s="181">
        <f t="shared" si="35"/>
        <v>60</v>
      </c>
      <c r="H230" s="182">
        <f t="shared" si="36"/>
        <v>166.66666666666666</v>
      </c>
      <c r="I230" s="182">
        <f t="shared" si="37"/>
        <v>5.5555555555555552E-2</v>
      </c>
      <c r="J230" s="170"/>
      <c r="K230" s="166"/>
      <c r="L230" s="166"/>
      <c r="M230" s="171"/>
      <c r="N230" s="52">
        <f t="shared" si="31"/>
        <v>0</v>
      </c>
      <c r="O230" s="53"/>
      <c r="P230" s="54"/>
      <c r="Q230" s="54"/>
      <c r="R230" s="54"/>
      <c r="S230" s="54"/>
      <c r="T230" s="58"/>
      <c r="U230" s="183">
        <f t="shared" si="38"/>
        <v>0.1111111111111111</v>
      </c>
      <c r="V230" s="168"/>
      <c r="W230" s="59" t="str">
        <f t="shared" si="39"/>
        <v>0</v>
      </c>
      <c r="X230" s="575"/>
      <c r="Y230" s="60">
        <f t="shared" si="40"/>
        <v>0</v>
      </c>
    </row>
    <row r="231" spans="2:25" ht="18.75" customHeight="1">
      <c r="B231" s="578"/>
      <c r="C231" s="581"/>
      <c r="D231" s="39"/>
      <c r="E231" s="39" t="s">
        <v>9656</v>
      </c>
      <c r="F231" s="170">
        <v>250</v>
      </c>
      <c r="G231" s="181">
        <f t="shared" si="35"/>
        <v>50</v>
      </c>
      <c r="H231" s="182">
        <f t="shared" si="36"/>
        <v>138.88888888888889</v>
      </c>
      <c r="I231" s="182">
        <f t="shared" si="37"/>
        <v>4.6296296296296294E-2</v>
      </c>
      <c r="J231" s="170"/>
      <c r="K231" s="166"/>
      <c r="L231" s="166"/>
      <c r="M231" s="171"/>
      <c r="N231" s="52">
        <f t="shared" si="31"/>
        <v>0</v>
      </c>
      <c r="O231" s="53"/>
      <c r="P231" s="54"/>
      <c r="Q231" s="54"/>
      <c r="R231" s="54"/>
      <c r="S231" s="54"/>
      <c r="T231" s="58"/>
      <c r="U231" s="183">
        <f t="shared" si="38"/>
        <v>9.2592592592592587E-2</v>
      </c>
      <c r="V231" s="168"/>
      <c r="W231" s="59" t="str">
        <f t="shared" si="39"/>
        <v>0</v>
      </c>
      <c r="X231" s="575"/>
      <c r="Y231" s="60">
        <f t="shared" si="40"/>
        <v>0</v>
      </c>
    </row>
    <row r="232" spans="2:25" ht="18.75" customHeight="1">
      <c r="B232" s="578"/>
      <c r="C232" s="581"/>
      <c r="D232" s="39"/>
      <c r="E232" s="39" t="s">
        <v>9657</v>
      </c>
      <c r="F232" s="170">
        <v>300</v>
      </c>
      <c r="G232" s="181">
        <f t="shared" si="35"/>
        <v>60</v>
      </c>
      <c r="H232" s="182">
        <f t="shared" si="36"/>
        <v>166.66666666666666</v>
      </c>
      <c r="I232" s="182">
        <f t="shared" si="37"/>
        <v>5.5555555555555552E-2</v>
      </c>
      <c r="J232" s="170"/>
      <c r="K232" s="166"/>
      <c r="L232" s="166"/>
      <c r="M232" s="171"/>
      <c r="N232" s="52">
        <f t="shared" si="31"/>
        <v>0</v>
      </c>
      <c r="O232" s="53"/>
      <c r="P232" s="54"/>
      <c r="Q232" s="54"/>
      <c r="R232" s="54"/>
      <c r="S232" s="54"/>
      <c r="T232" s="58"/>
      <c r="U232" s="183">
        <f t="shared" si="38"/>
        <v>0.1111111111111111</v>
      </c>
      <c r="V232" s="168"/>
      <c r="W232" s="59" t="str">
        <f t="shared" si="39"/>
        <v>0</v>
      </c>
      <c r="X232" s="575"/>
      <c r="Y232" s="60">
        <f t="shared" si="40"/>
        <v>0</v>
      </c>
    </row>
    <row r="233" spans="2:25" ht="18.75" customHeight="1">
      <c r="B233" s="578"/>
      <c r="C233" s="581"/>
      <c r="D233" s="39"/>
      <c r="E233" s="39" t="s">
        <v>9658</v>
      </c>
      <c r="F233" s="170">
        <v>300</v>
      </c>
      <c r="G233" s="181">
        <f t="shared" si="35"/>
        <v>60</v>
      </c>
      <c r="H233" s="182">
        <f t="shared" si="36"/>
        <v>166.66666666666666</v>
      </c>
      <c r="I233" s="182">
        <f t="shared" si="37"/>
        <v>5.5555555555555552E-2</v>
      </c>
      <c r="J233" s="170"/>
      <c r="K233" s="166"/>
      <c r="L233" s="166"/>
      <c r="M233" s="171"/>
      <c r="N233" s="52">
        <f t="shared" si="31"/>
        <v>0</v>
      </c>
      <c r="O233" s="53"/>
      <c r="P233" s="54"/>
      <c r="Q233" s="54"/>
      <c r="R233" s="54"/>
      <c r="S233" s="54"/>
      <c r="T233" s="58"/>
      <c r="U233" s="183">
        <f t="shared" si="38"/>
        <v>0.1111111111111111</v>
      </c>
      <c r="V233" s="168"/>
      <c r="W233" s="59" t="str">
        <f t="shared" si="39"/>
        <v>0</v>
      </c>
      <c r="X233" s="575"/>
      <c r="Y233" s="60">
        <f t="shared" si="40"/>
        <v>0</v>
      </c>
    </row>
    <row r="234" spans="2:25" ht="18.75" customHeight="1">
      <c r="B234" s="578"/>
      <c r="C234" s="581"/>
      <c r="D234" s="39"/>
      <c r="E234" s="39" t="s">
        <v>9659</v>
      </c>
      <c r="F234" s="170">
        <v>300</v>
      </c>
      <c r="G234" s="181">
        <f t="shared" si="35"/>
        <v>60</v>
      </c>
      <c r="H234" s="182">
        <f t="shared" si="36"/>
        <v>166.66666666666666</v>
      </c>
      <c r="I234" s="182">
        <f t="shared" si="37"/>
        <v>5.5555555555555552E-2</v>
      </c>
      <c r="J234" s="170"/>
      <c r="K234" s="166"/>
      <c r="L234" s="166"/>
      <c r="M234" s="171"/>
      <c r="N234" s="52">
        <f t="shared" si="31"/>
        <v>0</v>
      </c>
      <c r="O234" s="53"/>
      <c r="P234" s="54"/>
      <c r="Q234" s="54"/>
      <c r="R234" s="54"/>
      <c r="S234" s="54"/>
      <c r="T234" s="58"/>
      <c r="U234" s="183">
        <f t="shared" si="38"/>
        <v>0.1111111111111111</v>
      </c>
      <c r="V234" s="168"/>
      <c r="W234" s="59" t="str">
        <f t="shared" si="39"/>
        <v>0</v>
      </c>
      <c r="X234" s="575"/>
      <c r="Y234" s="60">
        <f t="shared" si="40"/>
        <v>0</v>
      </c>
    </row>
    <row r="235" spans="2:25" ht="18.75" customHeight="1">
      <c r="B235" s="578"/>
      <c r="C235" s="581"/>
      <c r="D235" s="39"/>
      <c r="E235" s="39" t="s">
        <v>9582</v>
      </c>
      <c r="F235" s="170">
        <v>400</v>
      </c>
      <c r="G235" s="181">
        <f t="shared" si="35"/>
        <v>80</v>
      </c>
      <c r="H235" s="182">
        <f t="shared" si="36"/>
        <v>222.22222222222223</v>
      </c>
      <c r="I235" s="182">
        <f t="shared" si="37"/>
        <v>7.407407407407407E-2</v>
      </c>
      <c r="J235" s="170"/>
      <c r="K235" s="166"/>
      <c r="L235" s="166"/>
      <c r="M235" s="171"/>
      <c r="N235" s="52">
        <f t="shared" si="31"/>
        <v>0</v>
      </c>
      <c r="O235" s="53"/>
      <c r="P235" s="54"/>
      <c r="Q235" s="54"/>
      <c r="R235" s="54"/>
      <c r="S235" s="54"/>
      <c r="T235" s="58"/>
      <c r="U235" s="183">
        <f t="shared" si="38"/>
        <v>0.14814814814814814</v>
      </c>
      <c r="V235" s="168"/>
      <c r="W235" s="59" t="str">
        <f t="shared" si="39"/>
        <v>0</v>
      </c>
      <c r="X235" s="575"/>
      <c r="Y235" s="60">
        <f t="shared" si="40"/>
        <v>0</v>
      </c>
    </row>
    <row r="236" spans="2:25" ht="18.75" customHeight="1">
      <c r="B236" s="578"/>
      <c r="C236" s="581"/>
      <c r="D236" s="39"/>
      <c r="E236" s="39" t="s">
        <v>9576</v>
      </c>
      <c r="F236" s="170">
        <v>450</v>
      </c>
      <c r="G236" s="181">
        <f t="shared" si="35"/>
        <v>90</v>
      </c>
      <c r="H236" s="182">
        <f t="shared" si="36"/>
        <v>250</v>
      </c>
      <c r="I236" s="182">
        <f t="shared" si="37"/>
        <v>8.3333333333333329E-2</v>
      </c>
      <c r="J236" s="170"/>
      <c r="K236" s="166"/>
      <c r="L236" s="166"/>
      <c r="M236" s="171"/>
      <c r="N236" s="52">
        <f t="shared" si="31"/>
        <v>0</v>
      </c>
      <c r="O236" s="53"/>
      <c r="P236" s="54"/>
      <c r="Q236" s="54"/>
      <c r="R236" s="54"/>
      <c r="S236" s="54"/>
      <c r="T236" s="58"/>
      <c r="U236" s="183">
        <f t="shared" si="38"/>
        <v>0.16666666666666666</v>
      </c>
      <c r="V236" s="168"/>
      <c r="W236" s="59" t="str">
        <f t="shared" si="39"/>
        <v>0</v>
      </c>
      <c r="X236" s="575"/>
      <c r="Y236" s="60">
        <f t="shared" si="40"/>
        <v>0</v>
      </c>
    </row>
    <row r="237" spans="2:25" ht="18.75" customHeight="1">
      <c r="B237" s="578"/>
      <c r="C237" s="581"/>
      <c r="D237" s="39"/>
      <c r="E237" s="39" t="s">
        <v>9660</v>
      </c>
      <c r="F237" s="170">
        <v>300</v>
      </c>
      <c r="G237" s="181">
        <f t="shared" si="35"/>
        <v>60</v>
      </c>
      <c r="H237" s="182">
        <f t="shared" si="36"/>
        <v>166.66666666666666</v>
      </c>
      <c r="I237" s="182">
        <f t="shared" si="37"/>
        <v>5.5555555555555552E-2</v>
      </c>
      <c r="J237" s="170"/>
      <c r="K237" s="166"/>
      <c r="L237" s="166"/>
      <c r="M237" s="171"/>
      <c r="N237" s="52">
        <f t="shared" si="31"/>
        <v>0</v>
      </c>
      <c r="O237" s="53"/>
      <c r="P237" s="54"/>
      <c r="Q237" s="54"/>
      <c r="R237" s="54"/>
      <c r="S237" s="54"/>
      <c r="T237" s="58"/>
      <c r="U237" s="183">
        <f t="shared" si="38"/>
        <v>0.1111111111111111</v>
      </c>
      <c r="V237" s="168"/>
      <c r="W237" s="59" t="str">
        <f t="shared" si="39"/>
        <v>0</v>
      </c>
      <c r="X237" s="575"/>
      <c r="Y237" s="60">
        <f t="shared" si="40"/>
        <v>0</v>
      </c>
    </row>
    <row r="238" spans="2:25" ht="18.75" customHeight="1">
      <c r="B238" s="578"/>
      <c r="C238" s="581"/>
      <c r="D238" s="39"/>
      <c r="E238" s="39" t="s">
        <v>9566</v>
      </c>
      <c r="F238" s="170">
        <v>300</v>
      </c>
      <c r="G238" s="181">
        <f t="shared" si="35"/>
        <v>60</v>
      </c>
      <c r="H238" s="182">
        <f t="shared" si="36"/>
        <v>166.66666666666666</v>
      </c>
      <c r="I238" s="182">
        <f t="shared" si="37"/>
        <v>5.5555555555555552E-2</v>
      </c>
      <c r="J238" s="170"/>
      <c r="K238" s="166"/>
      <c r="L238" s="166"/>
      <c r="M238" s="171"/>
      <c r="N238" s="52">
        <f t="shared" si="31"/>
        <v>0</v>
      </c>
      <c r="O238" s="53"/>
      <c r="P238" s="54"/>
      <c r="Q238" s="54"/>
      <c r="R238" s="54"/>
      <c r="S238" s="54"/>
      <c r="T238" s="58"/>
      <c r="U238" s="183">
        <f t="shared" si="38"/>
        <v>0.1111111111111111</v>
      </c>
      <c r="V238" s="168"/>
      <c r="W238" s="59" t="str">
        <f t="shared" si="39"/>
        <v>0</v>
      </c>
      <c r="X238" s="575"/>
      <c r="Y238" s="60">
        <f t="shared" si="40"/>
        <v>0</v>
      </c>
    </row>
    <row r="239" spans="2:25" ht="18.75" customHeight="1">
      <c r="B239" s="578"/>
      <c r="C239" s="581"/>
      <c r="D239" s="39"/>
      <c r="E239" s="39" t="s">
        <v>9661</v>
      </c>
      <c r="F239" s="170">
        <v>250</v>
      </c>
      <c r="G239" s="181">
        <f t="shared" si="35"/>
        <v>50</v>
      </c>
      <c r="H239" s="182">
        <f t="shared" si="36"/>
        <v>138.88888888888889</v>
      </c>
      <c r="I239" s="182">
        <f t="shared" si="37"/>
        <v>4.6296296296296294E-2</v>
      </c>
      <c r="J239" s="170"/>
      <c r="K239" s="166"/>
      <c r="L239" s="166"/>
      <c r="M239" s="171"/>
      <c r="N239" s="52">
        <f t="shared" si="31"/>
        <v>0</v>
      </c>
      <c r="O239" s="53"/>
      <c r="P239" s="54"/>
      <c r="Q239" s="54"/>
      <c r="R239" s="54"/>
      <c r="S239" s="54"/>
      <c r="T239" s="58"/>
      <c r="U239" s="183">
        <f t="shared" si="38"/>
        <v>9.2592592592592587E-2</v>
      </c>
      <c r="V239" s="168"/>
      <c r="W239" s="59" t="str">
        <f t="shared" si="39"/>
        <v>0</v>
      </c>
      <c r="X239" s="575"/>
      <c r="Y239" s="60">
        <f t="shared" si="40"/>
        <v>0</v>
      </c>
    </row>
    <row r="240" spans="2:25" ht="18.75" customHeight="1">
      <c r="B240" s="578"/>
      <c r="C240" s="581"/>
      <c r="D240" s="39"/>
      <c r="E240" s="39"/>
      <c r="F240" s="170"/>
      <c r="G240" s="181">
        <f t="shared" si="35"/>
        <v>0</v>
      </c>
      <c r="H240" s="182">
        <f t="shared" si="36"/>
        <v>0</v>
      </c>
      <c r="I240" s="182">
        <f t="shared" si="37"/>
        <v>0</v>
      </c>
      <c r="J240" s="170"/>
      <c r="K240" s="166"/>
      <c r="L240" s="166"/>
      <c r="M240" s="171"/>
      <c r="N240" s="52">
        <f t="shared" si="31"/>
        <v>0</v>
      </c>
      <c r="O240" s="53"/>
      <c r="P240" s="54"/>
      <c r="Q240" s="54"/>
      <c r="R240" s="54"/>
      <c r="S240" s="54"/>
      <c r="T240" s="58"/>
      <c r="U240" s="183">
        <f t="shared" si="38"/>
        <v>0</v>
      </c>
      <c r="V240" s="168"/>
      <c r="W240" s="59" t="str">
        <f t="shared" si="39"/>
        <v>0</v>
      </c>
      <c r="X240" s="575"/>
      <c r="Y240" s="60">
        <f t="shared" si="40"/>
        <v>0</v>
      </c>
    </row>
    <row r="241" spans="2:25" ht="18.75" customHeight="1">
      <c r="B241" s="579"/>
      <c r="C241" s="582"/>
      <c r="D241" s="39"/>
      <c r="E241" s="39"/>
      <c r="F241" s="170"/>
      <c r="G241" s="181">
        <f>F241/$G$15</f>
        <v>0</v>
      </c>
      <c r="H241" s="182">
        <f>F241/$H$15</f>
        <v>0</v>
      </c>
      <c r="I241" s="182">
        <f>H241/$I$15</f>
        <v>0</v>
      </c>
      <c r="J241" s="170"/>
      <c r="K241" s="166"/>
      <c r="L241" s="166"/>
      <c r="M241" s="171"/>
      <c r="N241" s="52">
        <f>M241/$N$15</f>
        <v>0</v>
      </c>
      <c r="O241" s="40"/>
      <c r="P241" s="40"/>
      <c r="Q241" s="40"/>
      <c r="R241" s="40"/>
      <c r="S241" s="40"/>
      <c r="T241" s="58"/>
      <c r="U241" s="183">
        <f t="shared" si="38"/>
        <v>0</v>
      </c>
      <c r="V241" s="168"/>
      <c r="W241" s="59" t="str">
        <f t="shared" si="39"/>
        <v>0</v>
      </c>
      <c r="X241" s="576"/>
      <c r="Y241" s="60">
        <f t="shared" si="40"/>
        <v>0</v>
      </c>
    </row>
    <row r="242" spans="2:25">
      <c r="B242" s="41"/>
      <c r="C242" s="172" t="s">
        <v>111</v>
      </c>
      <c r="D242" s="154"/>
      <c r="E242" s="173">
        <f>COUNTA(E165:E241)</f>
        <v>68</v>
      </c>
      <c r="F242" s="173">
        <f>SUM(F165:F241)</f>
        <v>19666</v>
      </c>
      <c r="G242" s="173">
        <f>SUM(G165:G241)</f>
        <v>3933.2</v>
      </c>
      <c r="H242" s="173">
        <f>SUM(H165:H241)</f>
        <v>10925.555555555553</v>
      </c>
      <c r="I242" s="173">
        <f>MROUND(SUM(I165:I241),1)</f>
        <v>4</v>
      </c>
      <c r="J242" s="173">
        <f>COUNTA(J165:J241)</f>
        <v>3</v>
      </c>
      <c r="K242" s="173">
        <f>COUNTA(K165:K241)</f>
        <v>4</v>
      </c>
      <c r="L242" s="173">
        <f>COUNTA(L165:L241)</f>
        <v>0</v>
      </c>
      <c r="M242" s="173">
        <f>SUM(M165:M241)</f>
        <v>10925.555555555555</v>
      </c>
      <c r="N242" s="173">
        <f>SUM(N165:N241)</f>
        <v>218.51111111111109</v>
      </c>
      <c r="O242" s="174"/>
      <c r="P242" s="175">
        <f>COUNTIF(P165:P241, "YES")</f>
        <v>0</v>
      </c>
      <c r="Q242" s="174"/>
      <c r="R242" s="174"/>
      <c r="S242" s="174"/>
      <c r="T242" s="174"/>
      <c r="U242" s="173">
        <f>SUM(U165:U241)</f>
        <v>7.2837037037036998</v>
      </c>
      <c r="V242" s="173">
        <f>SUM(V165:V241)</f>
        <v>7.2837037037037042</v>
      </c>
      <c r="W242" s="173">
        <f t="array" ref="W242">SUM(ABS(W165:W241))</f>
        <v>8</v>
      </c>
      <c r="X242" s="175" t="str">
        <f>IF(X165&lt;0.2, "0", IF(X165&lt;=2, "2", IF(X165&gt;2, ROUND(X165,0))))</f>
        <v>2</v>
      </c>
      <c r="Y242" s="173">
        <f>SUM(Y165:Y241)</f>
        <v>4</v>
      </c>
    </row>
    <row r="243" spans="2:25" ht="18.75" customHeight="1">
      <c r="B243" s="577">
        <v>5</v>
      </c>
      <c r="C243" s="571" t="s">
        <v>9662</v>
      </c>
      <c r="D243" s="39">
        <v>1</v>
      </c>
      <c r="E243" s="176" t="s">
        <v>9663</v>
      </c>
      <c r="F243" s="170">
        <v>381</v>
      </c>
      <c r="G243" s="181">
        <f t="shared" ref="G243:G292" si="41">F243/$G$15</f>
        <v>76.2</v>
      </c>
      <c r="H243" s="182">
        <f t="shared" ref="H243:H292" si="42">F243/$H$15</f>
        <v>211.66666666666666</v>
      </c>
      <c r="I243" s="182">
        <f t="shared" ref="I243:I292" si="43">H243/$I$15</f>
        <v>7.0555555555555552E-2</v>
      </c>
      <c r="J243" s="170" t="s">
        <v>9664</v>
      </c>
      <c r="K243" s="341" t="s">
        <v>11391</v>
      </c>
      <c r="L243" s="166"/>
      <c r="M243" s="167">
        <f>SUM(H243:H266)</f>
        <v>2743.3333333333326</v>
      </c>
      <c r="N243" s="52">
        <f t="shared" ref="N243:N293" si="44">M243/$N$15</f>
        <v>54.866666666666653</v>
      </c>
      <c r="O243" s="53" t="s">
        <v>630</v>
      </c>
      <c r="P243" s="54" t="s">
        <v>2441</v>
      </c>
      <c r="Q243" s="54" t="s">
        <v>9665</v>
      </c>
      <c r="R243" s="54" t="s">
        <v>2634</v>
      </c>
      <c r="S243" s="54"/>
      <c r="T243" s="58" t="s">
        <v>9666</v>
      </c>
      <c r="U243" s="183">
        <f t="shared" ref="U243:U293" si="45">H243/$U$15</f>
        <v>0.1411111111111111</v>
      </c>
      <c r="V243" s="168">
        <f>SUM(U243:U266)</f>
        <v>1.828888888888889</v>
      </c>
      <c r="W243" s="59" t="str">
        <f t="shared" ref="W243:W293" si="46">IF(V243&lt;1,"0",IF(V243&lt;5,"2",IF(V243&gt;=5,"6")))</f>
        <v>2</v>
      </c>
      <c r="X243" s="574">
        <f>K294/$X$15</f>
        <v>0.66666666666666663</v>
      </c>
      <c r="Y243" s="60">
        <f t="shared" ref="Y243:Y293" si="47">W243/2</f>
        <v>1</v>
      </c>
    </row>
    <row r="244" spans="2:25" ht="18.75" customHeight="1">
      <c r="B244" s="578"/>
      <c r="C244" s="572"/>
      <c r="D244" s="39">
        <v>2</v>
      </c>
      <c r="E244" s="39" t="s">
        <v>9667</v>
      </c>
      <c r="F244" s="170">
        <v>25</v>
      </c>
      <c r="G244" s="181">
        <f t="shared" si="41"/>
        <v>5</v>
      </c>
      <c r="H244" s="182">
        <f t="shared" si="42"/>
        <v>13.888888888888889</v>
      </c>
      <c r="I244" s="182">
        <f t="shared" si="43"/>
        <v>4.6296296296296294E-3</v>
      </c>
      <c r="J244" s="170"/>
      <c r="K244" s="166"/>
      <c r="L244" s="166"/>
      <c r="M244" s="167"/>
      <c r="N244" s="52">
        <f t="shared" si="44"/>
        <v>0</v>
      </c>
      <c r="O244" s="53"/>
      <c r="P244" s="54"/>
      <c r="Q244" s="54"/>
      <c r="R244" s="54"/>
      <c r="S244" s="54"/>
      <c r="T244" s="58"/>
      <c r="U244" s="183">
        <f t="shared" si="45"/>
        <v>9.2592592592592587E-3</v>
      </c>
      <c r="V244" s="168"/>
      <c r="W244" s="59" t="str">
        <f t="shared" si="46"/>
        <v>0</v>
      </c>
      <c r="X244" s="575"/>
      <c r="Y244" s="60">
        <f t="shared" si="47"/>
        <v>0</v>
      </c>
    </row>
    <row r="245" spans="2:25" ht="18.75" customHeight="1">
      <c r="B245" s="578"/>
      <c r="C245" s="572"/>
      <c r="D245" s="39">
        <v>3</v>
      </c>
      <c r="E245" s="39" t="s">
        <v>571</v>
      </c>
      <c r="F245" s="170">
        <v>200</v>
      </c>
      <c r="G245" s="181">
        <f t="shared" si="41"/>
        <v>40</v>
      </c>
      <c r="H245" s="182">
        <f t="shared" si="42"/>
        <v>111.11111111111111</v>
      </c>
      <c r="I245" s="182">
        <f t="shared" si="43"/>
        <v>3.7037037037037035E-2</v>
      </c>
      <c r="J245" s="170"/>
      <c r="K245" s="166"/>
      <c r="L245" s="166"/>
      <c r="M245" s="167"/>
      <c r="N245" s="52">
        <f t="shared" si="44"/>
        <v>0</v>
      </c>
      <c r="O245" s="53"/>
      <c r="P245" s="54"/>
      <c r="Q245" s="54"/>
      <c r="R245" s="54"/>
      <c r="S245" s="54"/>
      <c r="T245" s="58"/>
      <c r="U245" s="183">
        <f t="shared" si="45"/>
        <v>7.407407407407407E-2</v>
      </c>
      <c r="V245" s="168"/>
      <c r="W245" s="59" t="str">
        <f t="shared" si="46"/>
        <v>0</v>
      </c>
      <c r="X245" s="575"/>
      <c r="Y245" s="60">
        <f t="shared" si="47"/>
        <v>0</v>
      </c>
    </row>
    <row r="246" spans="2:25" ht="18.75" customHeight="1">
      <c r="B246" s="578"/>
      <c r="C246" s="572"/>
      <c r="D246" s="39">
        <v>4</v>
      </c>
      <c r="E246" s="39" t="s">
        <v>540</v>
      </c>
      <c r="F246" s="170">
        <v>220</v>
      </c>
      <c r="G246" s="181">
        <f t="shared" si="41"/>
        <v>44</v>
      </c>
      <c r="H246" s="182">
        <f t="shared" si="42"/>
        <v>122.22222222222221</v>
      </c>
      <c r="I246" s="182">
        <f t="shared" si="43"/>
        <v>4.0740740740740737E-2</v>
      </c>
      <c r="J246" s="170"/>
      <c r="K246" s="166"/>
      <c r="L246" s="166"/>
      <c r="M246" s="167"/>
      <c r="N246" s="52">
        <f t="shared" si="44"/>
        <v>0</v>
      </c>
      <c r="O246" s="53"/>
      <c r="P246" s="54"/>
      <c r="Q246" s="54"/>
      <c r="R246" s="54"/>
      <c r="S246" s="54"/>
      <c r="T246" s="58"/>
      <c r="U246" s="183">
        <f t="shared" si="45"/>
        <v>8.1481481481481474E-2</v>
      </c>
      <c r="V246" s="168"/>
      <c r="W246" s="59" t="str">
        <f t="shared" si="46"/>
        <v>0</v>
      </c>
      <c r="X246" s="575"/>
      <c r="Y246" s="60">
        <f t="shared" si="47"/>
        <v>0</v>
      </c>
    </row>
    <row r="247" spans="2:25" ht="18.75" customHeight="1">
      <c r="B247" s="578"/>
      <c r="C247" s="572"/>
      <c r="D247" s="39">
        <v>5</v>
      </c>
      <c r="E247" s="39" t="s">
        <v>9668</v>
      </c>
      <c r="F247" s="170">
        <v>141</v>
      </c>
      <c r="G247" s="181">
        <f t="shared" si="41"/>
        <v>28.2</v>
      </c>
      <c r="H247" s="182">
        <f t="shared" si="42"/>
        <v>78.333333333333329</v>
      </c>
      <c r="I247" s="182">
        <f t="shared" si="43"/>
        <v>2.6111111111111109E-2</v>
      </c>
      <c r="J247" s="170"/>
      <c r="K247" s="166"/>
      <c r="L247" s="166"/>
      <c r="M247" s="167"/>
      <c r="N247" s="52">
        <f t="shared" si="44"/>
        <v>0</v>
      </c>
      <c r="O247" s="53"/>
      <c r="P247" s="54"/>
      <c r="Q247" s="54"/>
      <c r="R247" s="54"/>
      <c r="S247" s="54"/>
      <c r="T247" s="58"/>
      <c r="U247" s="183">
        <f t="shared" si="45"/>
        <v>5.2222222222222218E-2</v>
      </c>
      <c r="V247" s="168"/>
      <c r="W247" s="59" t="str">
        <f t="shared" si="46"/>
        <v>0</v>
      </c>
      <c r="X247" s="575"/>
      <c r="Y247" s="60">
        <f t="shared" si="47"/>
        <v>0</v>
      </c>
    </row>
    <row r="248" spans="2:25" ht="18.75" customHeight="1">
      <c r="B248" s="578"/>
      <c r="C248" s="572"/>
      <c r="D248" s="39">
        <v>6</v>
      </c>
      <c r="E248" s="39" t="s">
        <v>9669</v>
      </c>
      <c r="F248" s="170">
        <v>123</v>
      </c>
      <c r="G248" s="181">
        <f t="shared" si="41"/>
        <v>24.6</v>
      </c>
      <c r="H248" s="182">
        <f t="shared" si="42"/>
        <v>68.333333333333329</v>
      </c>
      <c r="I248" s="182">
        <f t="shared" si="43"/>
        <v>2.2777777777777775E-2</v>
      </c>
      <c r="J248" s="170"/>
      <c r="K248" s="166"/>
      <c r="L248" s="166"/>
      <c r="M248" s="167"/>
      <c r="N248" s="52">
        <f t="shared" si="44"/>
        <v>0</v>
      </c>
      <c r="O248" s="53"/>
      <c r="P248" s="54"/>
      <c r="Q248" s="54"/>
      <c r="R248" s="54"/>
      <c r="S248" s="54"/>
      <c r="T248" s="58"/>
      <c r="U248" s="183">
        <f t="shared" si="45"/>
        <v>4.5555555555555551E-2</v>
      </c>
      <c r="V248" s="168"/>
      <c r="W248" s="59" t="str">
        <f t="shared" si="46"/>
        <v>0</v>
      </c>
      <c r="X248" s="575"/>
      <c r="Y248" s="60">
        <f t="shared" si="47"/>
        <v>0</v>
      </c>
    </row>
    <row r="249" spans="2:25" ht="18.75" customHeight="1">
      <c r="B249" s="578"/>
      <c r="C249" s="572"/>
      <c r="D249" s="39">
        <v>7</v>
      </c>
      <c r="E249" s="39" t="s">
        <v>9670</v>
      </c>
      <c r="F249" s="170">
        <v>250</v>
      </c>
      <c r="G249" s="181">
        <f t="shared" si="41"/>
        <v>50</v>
      </c>
      <c r="H249" s="182">
        <f t="shared" si="42"/>
        <v>138.88888888888889</v>
      </c>
      <c r="I249" s="182">
        <f t="shared" si="43"/>
        <v>4.6296296296296294E-2</v>
      </c>
      <c r="J249" s="170"/>
      <c r="K249" s="166"/>
      <c r="L249" s="166"/>
      <c r="M249" s="167"/>
      <c r="N249" s="52">
        <f t="shared" si="44"/>
        <v>0</v>
      </c>
      <c r="O249" s="53"/>
      <c r="P249" s="54"/>
      <c r="Q249" s="54"/>
      <c r="R249" s="54"/>
      <c r="S249" s="54"/>
      <c r="T249" s="58"/>
      <c r="U249" s="183">
        <f t="shared" si="45"/>
        <v>9.2592592592592587E-2</v>
      </c>
      <c r="V249" s="168"/>
      <c r="W249" s="59" t="str">
        <f t="shared" si="46"/>
        <v>0</v>
      </c>
      <c r="X249" s="575"/>
      <c r="Y249" s="60">
        <f t="shared" si="47"/>
        <v>0</v>
      </c>
    </row>
    <row r="250" spans="2:25" ht="18.75" customHeight="1">
      <c r="B250" s="578"/>
      <c r="C250" s="572"/>
      <c r="D250" s="39">
        <v>8</v>
      </c>
      <c r="E250" s="39" t="s">
        <v>9671</v>
      </c>
      <c r="F250" s="170">
        <v>110</v>
      </c>
      <c r="G250" s="181">
        <f t="shared" si="41"/>
        <v>22</v>
      </c>
      <c r="H250" s="182">
        <f t="shared" si="42"/>
        <v>61.111111111111107</v>
      </c>
      <c r="I250" s="182">
        <f t="shared" si="43"/>
        <v>2.0370370370370369E-2</v>
      </c>
      <c r="J250" s="170"/>
      <c r="K250" s="166"/>
      <c r="L250" s="166"/>
      <c r="M250" s="167"/>
      <c r="N250" s="52">
        <f t="shared" si="44"/>
        <v>0</v>
      </c>
      <c r="O250" s="53"/>
      <c r="P250" s="54"/>
      <c r="Q250" s="54"/>
      <c r="R250" s="54"/>
      <c r="S250" s="54"/>
      <c r="T250" s="58"/>
      <c r="U250" s="183">
        <f t="shared" si="45"/>
        <v>4.0740740740740737E-2</v>
      </c>
      <c r="V250" s="168"/>
      <c r="W250" s="59" t="str">
        <f t="shared" si="46"/>
        <v>0</v>
      </c>
      <c r="X250" s="575"/>
      <c r="Y250" s="60">
        <f t="shared" si="47"/>
        <v>0</v>
      </c>
    </row>
    <row r="251" spans="2:25" ht="18.75" customHeight="1">
      <c r="B251" s="578"/>
      <c r="C251" s="572"/>
      <c r="D251" s="39">
        <v>9</v>
      </c>
      <c r="E251" s="39" t="s">
        <v>9672</v>
      </c>
      <c r="F251" s="170">
        <v>780</v>
      </c>
      <c r="G251" s="181">
        <f t="shared" si="41"/>
        <v>156</v>
      </c>
      <c r="H251" s="182">
        <f t="shared" si="42"/>
        <v>433.33333333333331</v>
      </c>
      <c r="I251" s="182">
        <f t="shared" si="43"/>
        <v>0.14444444444444443</v>
      </c>
      <c r="J251" s="170"/>
      <c r="K251" s="166"/>
      <c r="L251" s="166"/>
      <c r="M251" s="167"/>
      <c r="N251" s="52">
        <f t="shared" si="44"/>
        <v>0</v>
      </c>
      <c r="O251" s="53"/>
      <c r="P251" s="54"/>
      <c r="Q251" s="54"/>
      <c r="R251" s="54"/>
      <c r="S251" s="54"/>
      <c r="T251" s="58"/>
      <c r="U251" s="183">
        <f t="shared" si="45"/>
        <v>0.28888888888888886</v>
      </c>
      <c r="V251" s="168"/>
      <c r="W251" s="59" t="str">
        <f t="shared" si="46"/>
        <v>0</v>
      </c>
      <c r="X251" s="575"/>
      <c r="Y251" s="60">
        <f t="shared" si="47"/>
        <v>0</v>
      </c>
    </row>
    <row r="252" spans="2:25" ht="18.75" customHeight="1">
      <c r="B252" s="578"/>
      <c r="C252" s="572"/>
      <c r="D252" s="39">
        <v>10</v>
      </c>
      <c r="E252" s="39" t="s">
        <v>9673</v>
      </c>
      <c r="F252" s="170">
        <v>200</v>
      </c>
      <c r="G252" s="181">
        <f t="shared" si="41"/>
        <v>40</v>
      </c>
      <c r="H252" s="182">
        <f t="shared" si="42"/>
        <v>111.11111111111111</v>
      </c>
      <c r="I252" s="182">
        <f t="shared" si="43"/>
        <v>3.7037037037037035E-2</v>
      </c>
      <c r="J252" s="170"/>
      <c r="K252" s="166"/>
      <c r="L252" s="166"/>
      <c r="M252" s="167"/>
      <c r="N252" s="52">
        <f t="shared" si="44"/>
        <v>0</v>
      </c>
      <c r="O252" s="53"/>
      <c r="P252" s="54"/>
      <c r="Q252" s="54"/>
      <c r="R252" s="54"/>
      <c r="S252" s="54"/>
      <c r="T252" s="58"/>
      <c r="U252" s="183">
        <f t="shared" si="45"/>
        <v>7.407407407407407E-2</v>
      </c>
      <c r="V252" s="168"/>
      <c r="W252" s="59" t="str">
        <f t="shared" si="46"/>
        <v>0</v>
      </c>
      <c r="X252" s="575"/>
      <c r="Y252" s="60">
        <f t="shared" si="47"/>
        <v>0</v>
      </c>
    </row>
    <row r="253" spans="2:25" ht="18.75" customHeight="1">
      <c r="B253" s="578"/>
      <c r="C253" s="572"/>
      <c r="D253" s="39">
        <v>11</v>
      </c>
      <c r="E253" s="39" t="s">
        <v>9674</v>
      </c>
      <c r="F253" s="170">
        <v>160</v>
      </c>
      <c r="G253" s="181">
        <f t="shared" si="41"/>
        <v>32</v>
      </c>
      <c r="H253" s="182">
        <f t="shared" si="42"/>
        <v>88.888888888888886</v>
      </c>
      <c r="I253" s="182">
        <f t="shared" si="43"/>
        <v>2.9629629629629627E-2</v>
      </c>
      <c r="J253" s="170"/>
      <c r="K253" s="166"/>
      <c r="L253" s="166"/>
      <c r="M253" s="167"/>
      <c r="N253" s="52">
        <f t="shared" si="44"/>
        <v>0</v>
      </c>
      <c r="O253" s="53"/>
      <c r="P253" s="54"/>
      <c r="Q253" s="54"/>
      <c r="R253" s="54"/>
      <c r="S253" s="54"/>
      <c r="T253" s="58"/>
      <c r="U253" s="183">
        <f t="shared" si="45"/>
        <v>5.9259259259259255E-2</v>
      </c>
      <c r="V253" s="168"/>
      <c r="W253" s="59" t="str">
        <f t="shared" si="46"/>
        <v>0</v>
      </c>
      <c r="X253" s="575"/>
      <c r="Y253" s="60">
        <f t="shared" si="47"/>
        <v>0</v>
      </c>
    </row>
    <row r="254" spans="2:25" ht="18.75" customHeight="1">
      <c r="B254" s="578"/>
      <c r="C254" s="572"/>
      <c r="D254" s="39">
        <v>12</v>
      </c>
      <c r="E254" s="39" t="s">
        <v>9675</v>
      </c>
      <c r="F254" s="170">
        <v>105</v>
      </c>
      <c r="G254" s="181">
        <f t="shared" si="41"/>
        <v>21</v>
      </c>
      <c r="H254" s="182">
        <f t="shared" si="42"/>
        <v>58.333333333333329</v>
      </c>
      <c r="I254" s="182">
        <f t="shared" si="43"/>
        <v>1.9444444444444441E-2</v>
      </c>
      <c r="J254" s="170"/>
      <c r="K254" s="166"/>
      <c r="L254" s="166"/>
      <c r="M254" s="167"/>
      <c r="N254" s="52">
        <f t="shared" si="44"/>
        <v>0</v>
      </c>
      <c r="O254" s="53"/>
      <c r="P254" s="54"/>
      <c r="Q254" s="54"/>
      <c r="R254" s="54"/>
      <c r="S254" s="54"/>
      <c r="T254" s="58"/>
      <c r="U254" s="183">
        <f t="shared" si="45"/>
        <v>3.8888888888888883E-2</v>
      </c>
      <c r="V254" s="168"/>
      <c r="W254" s="59" t="str">
        <f t="shared" si="46"/>
        <v>0</v>
      </c>
      <c r="X254" s="575"/>
      <c r="Y254" s="60">
        <f t="shared" si="47"/>
        <v>0</v>
      </c>
    </row>
    <row r="255" spans="2:25" ht="18.75" customHeight="1">
      <c r="B255" s="578"/>
      <c r="C255" s="572"/>
      <c r="D255" s="39">
        <v>13</v>
      </c>
      <c r="E255" s="39" t="s">
        <v>4352</v>
      </c>
      <c r="F255" s="170">
        <v>155</v>
      </c>
      <c r="G255" s="181">
        <f t="shared" si="41"/>
        <v>31</v>
      </c>
      <c r="H255" s="182">
        <f t="shared" si="42"/>
        <v>86.111111111111114</v>
      </c>
      <c r="I255" s="182">
        <f t="shared" si="43"/>
        <v>2.8703703703703703E-2</v>
      </c>
      <c r="J255" s="170"/>
      <c r="K255" s="166"/>
      <c r="L255" s="166"/>
      <c r="M255" s="167"/>
      <c r="N255" s="52">
        <f t="shared" si="44"/>
        <v>0</v>
      </c>
      <c r="O255" s="53"/>
      <c r="P255" s="54"/>
      <c r="Q255" s="54"/>
      <c r="R255" s="54"/>
      <c r="S255" s="54"/>
      <c r="T255" s="58"/>
      <c r="U255" s="183">
        <f t="shared" si="45"/>
        <v>5.7407407407407407E-2</v>
      </c>
      <c r="V255" s="168"/>
      <c r="W255" s="59" t="str">
        <f t="shared" si="46"/>
        <v>0</v>
      </c>
      <c r="X255" s="575"/>
      <c r="Y255" s="60">
        <f t="shared" si="47"/>
        <v>0</v>
      </c>
    </row>
    <row r="256" spans="2:25" ht="18.75" customHeight="1">
      <c r="B256" s="578"/>
      <c r="C256" s="572"/>
      <c r="D256" s="39">
        <v>14</v>
      </c>
      <c r="E256" s="39" t="s">
        <v>9676</v>
      </c>
      <c r="F256" s="170">
        <v>160</v>
      </c>
      <c r="G256" s="181">
        <f t="shared" si="41"/>
        <v>32</v>
      </c>
      <c r="H256" s="182">
        <f t="shared" si="42"/>
        <v>88.888888888888886</v>
      </c>
      <c r="I256" s="182">
        <f t="shared" si="43"/>
        <v>2.9629629629629627E-2</v>
      </c>
      <c r="J256" s="170"/>
      <c r="K256" s="166"/>
      <c r="L256" s="166"/>
      <c r="M256" s="167"/>
      <c r="N256" s="52">
        <f t="shared" si="44"/>
        <v>0</v>
      </c>
      <c r="O256" s="53"/>
      <c r="P256" s="54"/>
      <c r="Q256" s="54"/>
      <c r="R256" s="54"/>
      <c r="S256" s="54"/>
      <c r="T256" s="58"/>
      <c r="U256" s="183">
        <f t="shared" si="45"/>
        <v>5.9259259259259255E-2</v>
      </c>
      <c r="V256" s="168"/>
      <c r="W256" s="59" t="str">
        <f t="shared" si="46"/>
        <v>0</v>
      </c>
      <c r="X256" s="575"/>
      <c r="Y256" s="60">
        <f t="shared" si="47"/>
        <v>0</v>
      </c>
    </row>
    <row r="257" spans="2:25" ht="18.75" customHeight="1">
      <c r="B257" s="578"/>
      <c r="C257" s="572"/>
      <c r="D257" s="39">
        <v>15</v>
      </c>
      <c r="E257" s="39" t="s">
        <v>9677</v>
      </c>
      <c r="F257" s="170">
        <v>200</v>
      </c>
      <c r="G257" s="181">
        <f t="shared" si="41"/>
        <v>40</v>
      </c>
      <c r="H257" s="182">
        <f t="shared" si="42"/>
        <v>111.11111111111111</v>
      </c>
      <c r="I257" s="182">
        <f t="shared" si="43"/>
        <v>3.7037037037037035E-2</v>
      </c>
      <c r="J257" s="170"/>
      <c r="K257" s="166"/>
      <c r="L257" s="166"/>
      <c r="M257" s="167"/>
      <c r="N257" s="52">
        <f t="shared" si="44"/>
        <v>0</v>
      </c>
      <c r="O257" s="53"/>
      <c r="P257" s="54"/>
      <c r="Q257" s="54"/>
      <c r="R257" s="54"/>
      <c r="S257" s="54"/>
      <c r="T257" s="58"/>
      <c r="U257" s="183">
        <f t="shared" si="45"/>
        <v>7.407407407407407E-2</v>
      </c>
      <c r="V257" s="168"/>
      <c r="W257" s="59" t="str">
        <f t="shared" si="46"/>
        <v>0</v>
      </c>
      <c r="X257" s="575"/>
      <c r="Y257" s="60">
        <f t="shared" si="47"/>
        <v>0</v>
      </c>
    </row>
    <row r="258" spans="2:25" ht="18.75" customHeight="1">
      <c r="B258" s="578"/>
      <c r="C258" s="572"/>
      <c r="D258" s="39">
        <v>16</v>
      </c>
      <c r="E258" s="39" t="s">
        <v>4671</v>
      </c>
      <c r="F258" s="170">
        <v>180</v>
      </c>
      <c r="G258" s="181">
        <f t="shared" si="41"/>
        <v>36</v>
      </c>
      <c r="H258" s="182">
        <f t="shared" si="42"/>
        <v>100</v>
      </c>
      <c r="I258" s="182">
        <f t="shared" si="43"/>
        <v>3.3333333333333333E-2</v>
      </c>
      <c r="J258" s="170"/>
      <c r="K258" s="166"/>
      <c r="L258" s="166"/>
      <c r="M258" s="167"/>
      <c r="N258" s="52">
        <f t="shared" si="44"/>
        <v>0</v>
      </c>
      <c r="O258" s="53"/>
      <c r="P258" s="54"/>
      <c r="Q258" s="54"/>
      <c r="R258" s="54"/>
      <c r="S258" s="54"/>
      <c r="T258" s="58"/>
      <c r="U258" s="183">
        <f t="shared" si="45"/>
        <v>6.6666666666666666E-2</v>
      </c>
      <c r="V258" s="168"/>
      <c r="W258" s="59" t="str">
        <f t="shared" si="46"/>
        <v>0</v>
      </c>
      <c r="X258" s="575"/>
      <c r="Y258" s="60">
        <f t="shared" si="47"/>
        <v>0</v>
      </c>
    </row>
    <row r="259" spans="2:25" ht="18.75" customHeight="1">
      <c r="B259" s="578"/>
      <c r="C259" s="572"/>
      <c r="D259" s="39">
        <v>17</v>
      </c>
      <c r="E259" s="39" t="s">
        <v>9678</v>
      </c>
      <c r="F259" s="170">
        <v>470</v>
      </c>
      <c r="G259" s="181">
        <f t="shared" si="41"/>
        <v>94</v>
      </c>
      <c r="H259" s="182">
        <f t="shared" si="42"/>
        <v>261.11111111111109</v>
      </c>
      <c r="I259" s="182">
        <f t="shared" si="43"/>
        <v>8.7037037037037024E-2</v>
      </c>
      <c r="J259" s="170"/>
      <c r="K259" s="166"/>
      <c r="L259" s="166"/>
      <c r="M259" s="167"/>
      <c r="N259" s="52">
        <f t="shared" si="44"/>
        <v>0</v>
      </c>
      <c r="O259" s="53"/>
      <c r="P259" s="54"/>
      <c r="Q259" s="54"/>
      <c r="R259" s="54"/>
      <c r="S259" s="54"/>
      <c r="T259" s="58"/>
      <c r="U259" s="183">
        <f t="shared" si="45"/>
        <v>0.17407407407407405</v>
      </c>
      <c r="V259" s="168"/>
      <c r="W259" s="59" t="str">
        <f t="shared" si="46"/>
        <v>0</v>
      </c>
      <c r="X259" s="575"/>
      <c r="Y259" s="60">
        <f t="shared" si="47"/>
        <v>0</v>
      </c>
    </row>
    <row r="260" spans="2:25" ht="18.75" customHeight="1">
      <c r="B260" s="578"/>
      <c r="C260" s="572"/>
      <c r="D260" s="39">
        <v>18</v>
      </c>
      <c r="E260" s="39" t="s">
        <v>9679</v>
      </c>
      <c r="F260" s="170">
        <v>160</v>
      </c>
      <c r="G260" s="181">
        <f t="shared" si="41"/>
        <v>32</v>
      </c>
      <c r="H260" s="182">
        <f t="shared" si="42"/>
        <v>88.888888888888886</v>
      </c>
      <c r="I260" s="182">
        <f t="shared" si="43"/>
        <v>2.9629629629629627E-2</v>
      </c>
      <c r="J260" s="170"/>
      <c r="K260" s="166"/>
      <c r="L260" s="166"/>
      <c r="M260" s="167"/>
      <c r="N260" s="52">
        <f t="shared" si="44"/>
        <v>0</v>
      </c>
      <c r="O260" s="53"/>
      <c r="P260" s="54"/>
      <c r="Q260" s="54"/>
      <c r="R260" s="54"/>
      <c r="S260" s="54"/>
      <c r="T260" s="58"/>
      <c r="U260" s="183">
        <f t="shared" si="45"/>
        <v>5.9259259259259255E-2</v>
      </c>
      <c r="V260" s="168"/>
      <c r="W260" s="59" t="str">
        <f t="shared" si="46"/>
        <v>0</v>
      </c>
      <c r="X260" s="575"/>
      <c r="Y260" s="60">
        <f t="shared" si="47"/>
        <v>0</v>
      </c>
    </row>
    <row r="261" spans="2:25" ht="18.75" customHeight="1">
      <c r="B261" s="578"/>
      <c r="C261" s="572"/>
      <c r="D261" s="39">
        <v>19</v>
      </c>
      <c r="E261" s="39" t="s">
        <v>4836</v>
      </c>
      <c r="F261" s="170">
        <v>170</v>
      </c>
      <c r="G261" s="181">
        <f t="shared" si="41"/>
        <v>34</v>
      </c>
      <c r="H261" s="182">
        <f t="shared" si="42"/>
        <v>94.444444444444443</v>
      </c>
      <c r="I261" s="182">
        <f t="shared" si="43"/>
        <v>3.1481481481481478E-2</v>
      </c>
      <c r="J261" s="170"/>
      <c r="K261" s="166"/>
      <c r="L261" s="166"/>
      <c r="M261" s="167"/>
      <c r="N261" s="52">
        <f t="shared" si="44"/>
        <v>0</v>
      </c>
      <c r="O261" s="53"/>
      <c r="P261" s="54"/>
      <c r="Q261" s="54"/>
      <c r="R261" s="54"/>
      <c r="S261" s="54"/>
      <c r="T261" s="58"/>
      <c r="U261" s="183">
        <f t="shared" si="45"/>
        <v>6.2962962962962957E-2</v>
      </c>
      <c r="V261" s="168"/>
      <c r="W261" s="59" t="str">
        <f t="shared" si="46"/>
        <v>0</v>
      </c>
      <c r="X261" s="575"/>
      <c r="Y261" s="60">
        <f t="shared" si="47"/>
        <v>0</v>
      </c>
    </row>
    <row r="262" spans="2:25" ht="18.75" customHeight="1">
      <c r="B262" s="578"/>
      <c r="C262" s="572"/>
      <c r="D262" s="39">
        <v>20</v>
      </c>
      <c r="E262" s="39" t="s">
        <v>9680</v>
      </c>
      <c r="F262" s="170">
        <v>142</v>
      </c>
      <c r="G262" s="181">
        <f t="shared" si="41"/>
        <v>28.4</v>
      </c>
      <c r="H262" s="182">
        <f t="shared" si="42"/>
        <v>78.888888888888886</v>
      </c>
      <c r="I262" s="182">
        <f t="shared" si="43"/>
        <v>2.6296296296296297E-2</v>
      </c>
      <c r="J262" s="170"/>
      <c r="K262" s="166"/>
      <c r="L262" s="166"/>
      <c r="M262" s="167"/>
      <c r="N262" s="52">
        <f t="shared" si="44"/>
        <v>0</v>
      </c>
      <c r="O262" s="53"/>
      <c r="P262" s="54"/>
      <c r="Q262" s="54"/>
      <c r="R262" s="54"/>
      <c r="S262" s="54"/>
      <c r="T262" s="58"/>
      <c r="U262" s="183">
        <f t="shared" si="45"/>
        <v>5.2592592592592594E-2</v>
      </c>
      <c r="V262" s="168"/>
      <c r="W262" s="59" t="str">
        <f t="shared" si="46"/>
        <v>0</v>
      </c>
      <c r="X262" s="575"/>
      <c r="Y262" s="60">
        <f t="shared" si="47"/>
        <v>0</v>
      </c>
    </row>
    <row r="263" spans="2:25" ht="18.75" customHeight="1">
      <c r="B263" s="578"/>
      <c r="C263" s="572"/>
      <c r="D263" s="39">
        <v>21</v>
      </c>
      <c r="E263" s="39" t="s">
        <v>7299</v>
      </c>
      <c r="F263" s="170">
        <v>116</v>
      </c>
      <c r="G263" s="181">
        <f t="shared" si="41"/>
        <v>23.2</v>
      </c>
      <c r="H263" s="182">
        <f t="shared" si="42"/>
        <v>64.444444444444443</v>
      </c>
      <c r="I263" s="182">
        <f t="shared" si="43"/>
        <v>2.148148148148148E-2</v>
      </c>
      <c r="J263" s="170"/>
      <c r="K263" s="166"/>
      <c r="L263" s="166"/>
      <c r="M263" s="167"/>
      <c r="N263" s="52">
        <f t="shared" si="44"/>
        <v>0</v>
      </c>
      <c r="O263" s="53"/>
      <c r="P263" s="54"/>
      <c r="Q263" s="54"/>
      <c r="R263" s="54"/>
      <c r="S263" s="54"/>
      <c r="T263" s="58"/>
      <c r="U263" s="183">
        <f t="shared" si="45"/>
        <v>4.296296296296296E-2</v>
      </c>
      <c r="V263" s="168"/>
      <c r="W263" s="59" t="str">
        <f t="shared" si="46"/>
        <v>0</v>
      </c>
      <c r="X263" s="575"/>
      <c r="Y263" s="60">
        <f t="shared" si="47"/>
        <v>0</v>
      </c>
    </row>
    <row r="264" spans="2:25" ht="18.75" customHeight="1">
      <c r="B264" s="578"/>
      <c r="C264" s="572"/>
      <c r="D264" s="39">
        <v>22</v>
      </c>
      <c r="E264" s="39" t="s">
        <v>9681</v>
      </c>
      <c r="F264" s="170">
        <v>180</v>
      </c>
      <c r="G264" s="181">
        <f t="shared" si="41"/>
        <v>36</v>
      </c>
      <c r="H264" s="182">
        <f t="shared" si="42"/>
        <v>100</v>
      </c>
      <c r="I264" s="182">
        <f t="shared" si="43"/>
        <v>3.3333333333333333E-2</v>
      </c>
      <c r="J264" s="170"/>
      <c r="K264" s="166"/>
      <c r="L264" s="166"/>
      <c r="M264" s="167"/>
      <c r="N264" s="52">
        <f t="shared" si="44"/>
        <v>0</v>
      </c>
      <c r="O264" s="53"/>
      <c r="P264" s="54"/>
      <c r="Q264" s="54"/>
      <c r="R264" s="54"/>
      <c r="S264" s="54"/>
      <c r="T264" s="58"/>
      <c r="U264" s="183">
        <f t="shared" si="45"/>
        <v>6.6666666666666666E-2</v>
      </c>
      <c r="V264" s="168"/>
      <c r="W264" s="59" t="str">
        <f t="shared" si="46"/>
        <v>0</v>
      </c>
      <c r="X264" s="575"/>
      <c r="Y264" s="60">
        <f t="shared" si="47"/>
        <v>0</v>
      </c>
    </row>
    <row r="265" spans="2:25" ht="18.75" customHeight="1">
      <c r="B265" s="578"/>
      <c r="C265" s="572"/>
      <c r="D265" s="39">
        <v>23</v>
      </c>
      <c r="E265" s="39" t="s">
        <v>9682</v>
      </c>
      <c r="F265" s="170">
        <v>160</v>
      </c>
      <c r="G265" s="181">
        <f t="shared" si="41"/>
        <v>32</v>
      </c>
      <c r="H265" s="182">
        <f t="shared" si="42"/>
        <v>88.888888888888886</v>
      </c>
      <c r="I265" s="182">
        <f t="shared" si="43"/>
        <v>2.9629629629629627E-2</v>
      </c>
      <c r="J265" s="170"/>
      <c r="K265" s="166"/>
      <c r="L265" s="166"/>
      <c r="M265" s="167"/>
      <c r="N265" s="52">
        <f t="shared" si="44"/>
        <v>0</v>
      </c>
      <c r="O265" s="53"/>
      <c r="P265" s="54"/>
      <c r="Q265" s="54"/>
      <c r="R265" s="54"/>
      <c r="S265" s="54"/>
      <c r="T265" s="58"/>
      <c r="U265" s="183">
        <f t="shared" si="45"/>
        <v>5.9259259259259255E-2</v>
      </c>
      <c r="V265" s="168"/>
      <c r="W265" s="59" t="str">
        <f t="shared" si="46"/>
        <v>0</v>
      </c>
      <c r="X265" s="575"/>
      <c r="Y265" s="60">
        <f t="shared" si="47"/>
        <v>0</v>
      </c>
    </row>
    <row r="266" spans="2:25" ht="18.75" customHeight="1">
      <c r="B266" s="578"/>
      <c r="C266" s="572"/>
      <c r="D266" s="39">
        <v>24</v>
      </c>
      <c r="E266" s="39" t="s">
        <v>9683</v>
      </c>
      <c r="F266" s="170">
        <v>150</v>
      </c>
      <c r="G266" s="181">
        <f t="shared" si="41"/>
        <v>30</v>
      </c>
      <c r="H266" s="182">
        <f t="shared" si="42"/>
        <v>83.333333333333329</v>
      </c>
      <c r="I266" s="182">
        <f t="shared" si="43"/>
        <v>2.7777777777777776E-2</v>
      </c>
      <c r="J266" s="170"/>
      <c r="K266" s="166"/>
      <c r="L266" s="166"/>
      <c r="M266" s="167"/>
      <c r="N266" s="52">
        <f t="shared" si="44"/>
        <v>0</v>
      </c>
      <c r="O266" s="53"/>
      <c r="P266" s="54"/>
      <c r="Q266" s="54"/>
      <c r="R266" s="54"/>
      <c r="S266" s="54"/>
      <c r="T266" s="58"/>
      <c r="U266" s="183">
        <f t="shared" si="45"/>
        <v>5.5555555555555552E-2</v>
      </c>
      <c r="V266" s="168"/>
      <c r="W266" s="59" t="str">
        <f t="shared" si="46"/>
        <v>0</v>
      </c>
      <c r="X266" s="575"/>
      <c r="Y266" s="60">
        <f t="shared" si="47"/>
        <v>0</v>
      </c>
    </row>
    <row r="267" spans="2:25" ht="18.75" customHeight="1">
      <c r="B267" s="578"/>
      <c r="C267" s="572"/>
      <c r="D267" s="39"/>
      <c r="E267" s="39"/>
      <c r="F267" s="170"/>
      <c r="G267" s="181">
        <f t="shared" si="41"/>
        <v>0</v>
      </c>
      <c r="H267" s="182">
        <f t="shared" si="42"/>
        <v>0</v>
      </c>
      <c r="I267" s="182">
        <f t="shared" si="43"/>
        <v>0</v>
      </c>
      <c r="J267" s="170"/>
      <c r="K267" s="166"/>
      <c r="L267" s="166"/>
      <c r="M267" s="167"/>
      <c r="N267" s="52">
        <f t="shared" si="44"/>
        <v>0</v>
      </c>
      <c r="O267" s="53"/>
      <c r="P267" s="54"/>
      <c r="Q267" s="54"/>
      <c r="R267" s="54"/>
      <c r="S267" s="54"/>
      <c r="T267" s="58"/>
      <c r="U267" s="183">
        <f t="shared" si="45"/>
        <v>0</v>
      </c>
      <c r="V267" s="168"/>
      <c r="W267" s="59" t="str">
        <f t="shared" si="46"/>
        <v>0</v>
      </c>
      <c r="X267" s="575"/>
      <c r="Y267" s="60">
        <f t="shared" si="47"/>
        <v>0</v>
      </c>
    </row>
    <row r="268" spans="2:25" ht="18.75" customHeight="1">
      <c r="B268" s="578"/>
      <c r="C268" s="572"/>
      <c r="D268" s="39"/>
      <c r="E268" s="39"/>
      <c r="F268" s="170"/>
      <c r="G268" s="181">
        <f t="shared" si="41"/>
        <v>0</v>
      </c>
      <c r="H268" s="182">
        <f t="shared" si="42"/>
        <v>0</v>
      </c>
      <c r="I268" s="182">
        <f t="shared" si="43"/>
        <v>0</v>
      </c>
      <c r="J268" s="170"/>
      <c r="K268" s="166"/>
      <c r="L268" s="166"/>
      <c r="M268" s="167"/>
      <c r="N268" s="52">
        <f t="shared" si="44"/>
        <v>0</v>
      </c>
      <c r="O268" s="53"/>
      <c r="P268" s="54"/>
      <c r="Q268" s="54"/>
      <c r="R268" s="54"/>
      <c r="S268" s="54"/>
      <c r="T268" s="58"/>
      <c r="U268" s="183">
        <f t="shared" si="45"/>
        <v>0</v>
      </c>
      <c r="V268" s="168"/>
      <c r="W268" s="59" t="str">
        <f t="shared" si="46"/>
        <v>0</v>
      </c>
      <c r="X268" s="575"/>
      <c r="Y268" s="60">
        <f t="shared" si="47"/>
        <v>0</v>
      </c>
    </row>
    <row r="269" spans="2:25" ht="18.75" customHeight="1">
      <c r="B269" s="578"/>
      <c r="C269" s="572"/>
      <c r="D269" s="39">
        <v>1</v>
      </c>
      <c r="E269" s="39" t="s">
        <v>9684</v>
      </c>
      <c r="F269" s="170">
        <v>160</v>
      </c>
      <c r="G269" s="181">
        <f t="shared" si="41"/>
        <v>32</v>
      </c>
      <c r="H269" s="182">
        <f t="shared" si="42"/>
        <v>88.888888888888886</v>
      </c>
      <c r="I269" s="182">
        <f t="shared" si="43"/>
        <v>2.9629629629629627E-2</v>
      </c>
      <c r="J269" s="170"/>
      <c r="K269" s="166"/>
      <c r="L269" s="166"/>
      <c r="M269" s="167"/>
      <c r="N269" s="52">
        <f t="shared" si="44"/>
        <v>0</v>
      </c>
      <c r="O269" s="53"/>
      <c r="P269" s="54"/>
      <c r="Q269" s="54"/>
      <c r="R269" s="54"/>
      <c r="S269" s="54"/>
      <c r="T269" s="58"/>
      <c r="U269" s="183">
        <f t="shared" si="45"/>
        <v>5.9259259259259255E-2</v>
      </c>
      <c r="V269" s="168"/>
      <c r="W269" s="59" t="str">
        <f t="shared" si="46"/>
        <v>0</v>
      </c>
      <c r="X269" s="575"/>
      <c r="Y269" s="60">
        <f t="shared" si="47"/>
        <v>0</v>
      </c>
    </row>
    <row r="270" spans="2:25" ht="18.75" customHeight="1">
      <c r="B270" s="578"/>
      <c r="C270" s="572"/>
      <c r="D270" s="39">
        <v>2</v>
      </c>
      <c r="E270" s="39" t="s">
        <v>9685</v>
      </c>
      <c r="F270" s="170">
        <v>410</v>
      </c>
      <c r="G270" s="181">
        <f t="shared" si="41"/>
        <v>82</v>
      </c>
      <c r="H270" s="182">
        <f t="shared" si="42"/>
        <v>227.77777777777777</v>
      </c>
      <c r="I270" s="182">
        <f t="shared" si="43"/>
        <v>7.5925925925925924E-2</v>
      </c>
      <c r="J270" s="170"/>
      <c r="K270" s="166"/>
      <c r="L270" s="166"/>
      <c r="M270" s="167"/>
      <c r="N270" s="52">
        <f t="shared" si="44"/>
        <v>0</v>
      </c>
      <c r="O270" s="53"/>
      <c r="P270" s="54"/>
      <c r="Q270" s="54"/>
      <c r="R270" s="54"/>
      <c r="S270" s="54"/>
      <c r="T270" s="58"/>
      <c r="U270" s="183">
        <f t="shared" si="45"/>
        <v>0.15185185185185185</v>
      </c>
      <c r="V270" s="168"/>
      <c r="W270" s="59" t="str">
        <f t="shared" si="46"/>
        <v>0</v>
      </c>
      <c r="X270" s="575"/>
      <c r="Y270" s="60">
        <f t="shared" si="47"/>
        <v>0</v>
      </c>
    </row>
    <row r="271" spans="2:25" ht="18.75" customHeight="1">
      <c r="B271" s="578"/>
      <c r="C271" s="572"/>
      <c r="D271" s="39">
        <v>3</v>
      </c>
      <c r="E271" s="39" t="s">
        <v>4227</v>
      </c>
      <c r="F271" s="170">
        <v>150</v>
      </c>
      <c r="G271" s="181">
        <f t="shared" si="41"/>
        <v>30</v>
      </c>
      <c r="H271" s="182">
        <f t="shared" si="42"/>
        <v>83.333333333333329</v>
      </c>
      <c r="I271" s="182">
        <f t="shared" si="43"/>
        <v>2.7777777777777776E-2</v>
      </c>
      <c r="J271" s="170"/>
      <c r="K271" s="166"/>
      <c r="L271" s="166"/>
      <c r="M271" s="167"/>
      <c r="N271" s="52">
        <f t="shared" si="44"/>
        <v>0</v>
      </c>
      <c r="O271" s="53"/>
      <c r="P271" s="54"/>
      <c r="Q271" s="54"/>
      <c r="R271" s="54"/>
      <c r="S271" s="54"/>
      <c r="T271" s="58"/>
      <c r="U271" s="183">
        <f t="shared" si="45"/>
        <v>5.5555555555555552E-2</v>
      </c>
      <c r="V271" s="168"/>
      <c r="W271" s="59" t="str">
        <f t="shared" si="46"/>
        <v>0</v>
      </c>
      <c r="X271" s="575"/>
      <c r="Y271" s="60">
        <f t="shared" si="47"/>
        <v>0</v>
      </c>
    </row>
    <row r="272" spans="2:25" ht="18.75" customHeight="1">
      <c r="B272" s="578"/>
      <c r="C272" s="572"/>
      <c r="D272" s="39">
        <v>4</v>
      </c>
      <c r="E272" s="39" t="s">
        <v>9686</v>
      </c>
      <c r="F272" s="170">
        <v>184</v>
      </c>
      <c r="G272" s="181">
        <f t="shared" si="41"/>
        <v>36.799999999999997</v>
      </c>
      <c r="H272" s="182">
        <f t="shared" si="42"/>
        <v>102.22222222222221</v>
      </c>
      <c r="I272" s="182">
        <f t="shared" si="43"/>
        <v>3.4074074074074069E-2</v>
      </c>
      <c r="J272" s="170"/>
      <c r="K272" s="166"/>
      <c r="L272" s="166"/>
      <c r="M272" s="167"/>
      <c r="N272" s="52">
        <f t="shared" si="44"/>
        <v>0</v>
      </c>
      <c r="O272" s="53"/>
      <c r="P272" s="54"/>
      <c r="Q272" s="54"/>
      <c r="R272" s="54"/>
      <c r="S272" s="54"/>
      <c r="T272" s="58"/>
      <c r="U272" s="183">
        <f t="shared" si="45"/>
        <v>6.8148148148148138E-2</v>
      </c>
      <c r="V272" s="168"/>
      <c r="W272" s="59" t="str">
        <f t="shared" si="46"/>
        <v>0</v>
      </c>
      <c r="X272" s="575"/>
      <c r="Y272" s="60">
        <f t="shared" si="47"/>
        <v>0</v>
      </c>
    </row>
    <row r="273" spans="2:25" ht="18.75" customHeight="1">
      <c r="B273" s="578"/>
      <c r="C273" s="572"/>
      <c r="D273" s="39">
        <v>5</v>
      </c>
      <c r="E273" s="39" t="s">
        <v>9687</v>
      </c>
      <c r="F273" s="170">
        <v>170</v>
      </c>
      <c r="G273" s="181">
        <f t="shared" si="41"/>
        <v>34</v>
      </c>
      <c r="H273" s="182">
        <f t="shared" si="42"/>
        <v>94.444444444444443</v>
      </c>
      <c r="I273" s="182">
        <f t="shared" si="43"/>
        <v>3.1481481481481478E-2</v>
      </c>
      <c r="J273" s="170"/>
      <c r="K273" s="166"/>
      <c r="L273" s="166"/>
      <c r="M273" s="167"/>
      <c r="N273" s="52">
        <f t="shared" si="44"/>
        <v>0</v>
      </c>
      <c r="O273" s="53"/>
      <c r="P273" s="54"/>
      <c r="Q273" s="54"/>
      <c r="R273" s="54"/>
      <c r="S273" s="54"/>
      <c r="T273" s="58"/>
      <c r="U273" s="183">
        <f t="shared" si="45"/>
        <v>6.2962962962962957E-2</v>
      </c>
      <c r="V273" s="168"/>
      <c r="W273" s="59" t="str">
        <f t="shared" si="46"/>
        <v>0</v>
      </c>
      <c r="X273" s="575"/>
      <c r="Y273" s="60">
        <f t="shared" si="47"/>
        <v>0</v>
      </c>
    </row>
    <row r="274" spans="2:25" ht="18.75" customHeight="1">
      <c r="B274" s="578"/>
      <c r="C274" s="572"/>
      <c r="D274" s="39">
        <v>6</v>
      </c>
      <c r="E274" s="39" t="s">
        <v>9688</v>
      </c>
      <c r="F274" s="170">
        <v>281</v>
      </c>
      <c r="G274" s="181">
        <f t="shared" si="41"/>
        <v>56.2</v>
      </c>
      <c r="H274" s="182">
        <f t="shared" si="42"/>
        <v>156.11111111111111</v>
      </c>
      <c r="I274" s="182">
        <f t="shared" si="43"/>
        <v>5.2037037037037041E-2</v>
      </c>
      <c r="J274" s="170"/>
      <c r="K274" s="166"/>
      <c r="L274" s="166"/>
      <c r="M274" s="167"/>
      <c r="N274" s="52">
        <f t="shared" si="44"/>
        <v>0</v>
      </c>
      <c r="O274" s="53"/>
      <c r="P274" s="54"/>
      <c r="Q274" s="54"/>
      <c r="R274" s="54"/>
      <c r="S274" s="54"/>
      <c r="T274" s="58"/>
      <c r="U274" s="183">
        <f t="shared" si="45"/>
        <v>0.10407407407407408</v>
      </c>
      <c r="V274" s="168"/>
      <c r="W274" s="59" t="str">
        <f t="shared" si="46"/>
        <v>0</v>
      </c>
      <c r="X274" s="575"/>
      <c r="Y274" s="60">
        <f t="shared" si="47"/>
        <v>0</v>
      </c>
    </row>
    <row r="275" spans="2:25" ht="18.75" customHeight="1">
      <c r="B275" s="578"/>
      <c r="C275" s="572"/>
      <c r="D275" s="39">
        <v>7</v>
      </c>
      <c r="E275" s="39" t="s">
        <v>9689</v>
      </c>
      <c r="F275" s="170">
        <v>200</v>
      </c>
      <c r="G275" s="181">
        <f t="shared" si="41"/>
        <v>40</v>
      </c>
      <c r="H275" s="182">
        <f t="shared" si="42"/>
        <v>111.11111111111111</v>
      </c>
      <c r="I275" s="182">
        <f t="shared" si="43"/>
        <v>3.7037037037037035E-2</v>
      </c>
      <c r="J275" s="170"/>
      <c r="K275" s="166"/>
      <c r="L275" s="166"/>
      <c r="M275" s="167"/>
      <c r="N275" s="52">
        <f t="shared" si="44"/>
        <v>0</v>
      </c>
      <c r="O275" s="53"/>
      <c r="P275" s="54"/>
      <c r="Q275" s="54"/>
      <c r="R275" s="54"/>
      <c r="S275" s="54"/>
      <c r="T275" s="58"/>
      <c r="U275" s="183">
        <f t="shared" si="45"/>
        <v>7.407407407407407E-2</v>
      </c>
      <c r="V275" s="168"/>
      <c r="W275" s="59" t="str">
        <f t="shared" si="46"/>
        <v>0</v>
      </c>
      <c r="X275" s="575"/>
      <c r="Y275" s="60">
        <f t="shared" si="47"/>
        <v>0</v>
      </c>
    </row>
    <row r="276" spans="2:25" ht="18.75" customHeight="1">
      <c r="B276" s="578"/>
      <c r="C276" s="572"/>
      <c r="D276" s="39">
        <v>8</v>
      </c>
      <c r="E276" s="39" t="s">
        <v>9690</v>
      </c>
      <c r="F276" s="170">
        <v>180</v>
      </c>
      <c r="G276" s="181">
        <f t="shared" si="41"/>
        <v>36</v>
      </c>
      <c r="H276" s="182">
        <f t="shared" si="42"/>
        <v>100</v>
      </c>
      <c r="I276" s="182">
        <f t="shared" si="43"/>
        <v>3.3333333333333333E-2</v>
      </c>
      <c r="J276" s="170"/>
      <c r="K276" s="166"/>
      <c r="L276" s="166"/>
      <c r="M276" s="167"/>
      <c r="N276" s="52">
        <f t="shared" si="44"/>
        <v>0</v>
      </c>
      <c r="O276" s="53"/>
      <c r="P276" s="54"/>
      <c r="Q276" s="54"/>
      <c r="R276" s="54"/>
      <c r="S276" s="54"/>
      <c r="T276" s="58"/>
      <c r="U276" s="183">
        <f t="shared" si="45"/>
        <v>6.6666666666666666E-2</v>
      </c>
      <c r="V276" s="168"/>
      <c r="W276" s="59" t="str">
        <f t="shared" si="46"/>
        <v>0</v>
      </c>
      <c r="X276" s="575"/>
      <c r="Y276" s="60">
        <f t="shared" si="47"/>
        <v>0</v>
      </c>
    </row>
    <row r="277" spans="2:25" ht="18.75" customHeight="1">
      <c r="B277" s="578"/>
      <c r="C277" s="572"/>
      <c r="D277" s="39">
        <v>9</v>
      </c>
      <c r="E277" s="39" t="s">
        <v>9691</v>
      </c>
      <c r="F277" s="170">
        <v>150</v>
      </c>
      <c r="G277" s="181">
        <f t="shared" si="41"/>
        <v>30</v>
      </c>
      <c r="H277" s="182">
        <f t="shared" si="42"/>
        <v>83.333333333333329</v>
      </c>
      <c r="I277" s="182">
        <f t="shared" si="43"/>
        <v>2.7777777777777776E-2</v>
      </c>
      <c r="J277" s="170"/>
      <c r="K277" s="166"/>
      <c r="L277" s="166"/>
      <c r="M277" s="167"/>
      <c r="N277" s="52">
        <f t="shared" si="44"/>
        <v>0</v>
      </c>
      <c r="O277" s="53"/>
      <c r="P277" s="54"/>
      <c r="Q277" s="54"/>
      <c r="R277" s="54"/>
      <c r="S277" s="54"/>
      <c r="T277" s="58"/>
      <c r="U277" s="183">
        <f t="shared" si="45"/>
        <v>5.5555555555555552E-2</v>
      </c>
      <c r="V277" s="168"/>
      <c r="W277" s="59" t="str">
        <f t="shared" si="46"/>
        <v>0</v>
      </c>
      <c r="X277" s="575"/>
      <c r="Y277" s="60">
        <f t="shared" si="47"/>
        <v>0</v>
      </c>
    </row>
    <row r="278" spans="2:25" ht="18.75" customHeight="1">
      <c r="B278" s="578"/>
      <c r="C278" s="572"/>
      <c r="D278" s="39">
        <v>10</v>
      </c>
      <c r="E278" s="39" t="s">
        <v>9692</v>
      </c>
      <c r="F278" s="170">
        <v>440</v>
      </c>
      <c r="G278" s="181">
        <f t="shared" si="41"/>
        <v>88</v>
      </c>
      <c r="H278" s="182">
        <f t="shared" si="42"/>
        <v>244.44444444444443</v>
      </c>
      <c r="I278" s="182">
        <f t="shared" si="43"/>
        <v>8.1481481481481474E-2</v>
      </c>
      <c r="J278" s="170"/>
      <c r="K278" s="166"/>
      <c r="L278" s="166"/>
      <c r="M278" s="167"/>
      <c r="N278" s="52">
        <f t="shared" si="44"/>
        <v>0</v>
      </c>
      <c r="O278" s="53"/>
      <c r="P278" s="54"/>
      <c r="Q278" s="54"/>
      <c r="R278" s="54"/>
      <c r="S278" s="54"/>
      <c r="T278" s="58"/>
      <c r="U278" s="183">
        <f t="shared" si="45"/>
        <v>0.16296296296296295</v>
      </c>
      <c r="V278" s="168"/>
      <c r="W278" s="59" t="str">
        <f t="shared" si="46"/>
        <v>0</v>
      </c>
      <c r="X278" s="575"/>
      <c r="Y278" s="60">
        <f t="shared" si="47"/>
        <v>0</v>
      </c>
    </row>
    <row r="279" spans="2:25" ht="18.75" customHeight="1">
      <c r="B279" s="578"/>
      <c r="C279" s="572"/>
      <c r="D279" s="39">
        <v>11</v>
      </c>
      <c r="E279" s="39" t="s">
        <v>9693</v>
      </c>
      <c r="F279" s="170">
        <v>160</v>
      </c>
      <c r="G279" s="181">
        <f t="shared" si="41"/>
        <v>32</v>
      </c>
      <c r="H279" s="182">
        <f t="shared" si="42"/>
        <v>88.888888888888886</v>
      </c>
      <c r="I279" s="182">
        <f t="shared" si="43"/>
        <v>2.9629629629629627E-2</v>
      </c>
      <c r="J279" s="170"/>
      <c r="K279" s="166"/>
      <c r="L279" s="166"/>
      <c r="M279" s="167"/>
      <c r="N279" s="52">
        <f t="shared" si="44"/>
        <v>0</v>
      </c>
      <c r="O279" s="53"/>
      <c r="P279" s="54"/>
      <c r="Q279" s="54"/>
      <c r="R279" s="54"/>
      <c r="S279" s="54"/>
      <c r="T279" s="58"/>
      <c r="U279" s="183">
        <f t="shared" si="45"/>
        <v>5.9259259259259255E-2</v>
      </c>
      <c r="V279" s="168"/>
      <c r="W279" s="59" t="str">
        <f t="shared" si="46"/>
        <v>0</v>
      </c>
      <c r="X279" s="575"/>
      <c r="Y279" s="60">
        <f t="shared" si="47"/>
        <v>0</v>
      </c>
    </row>
    <row r="280" spans="2:25" ht="18.75" customHeight="1">
      <c r="B280" s="578"/>
      <c r="C280" s="572"/>
      <c r="D280" s="39">
        <v>12</v>
      </c>
      <c r="E280" s="176" t="s">
        <v>3940</v>
      </c>
      <c r="F280" s="170">
        <v>165</v>
      </c>
      <c r="G280" s="181">
        <f t="shared" si="41"/>
        <v>33</v>
      </c>
      <c r="H280" s="182">
        <f t="shared" si="42"/>
        <v>91.666666666666671</v>
      </c>
      <c r="I280" s="182">
        <f t="shared" si="43"/>
        <v>3.0555555555555558E-2</v>
      </c>
      <c r="J280" s="170" t="s">
        <v>9694</v>
      </c>
      <c r="K280" s="341" t="s">
        <v>4314</v>
      </c>
      <c r="L280" s="166"/>
      <c r="M280" s="167">
        <f>SUM(H269:H291)</f>
        <v>2717.7777777777769</v>
      </c>
      <c r="N280" s="52">
        <f t="shared" si="44"/>
        <v>54.35555555555554</v>
      </c>
      <c r="O280" s="53" t="s">
        <v>177</v>
      </c>
      <c r="P280" s="54" t="s">
        <v>2441</v>
      </c>
      <c r="Q280" s="54" t="s">
        <v>9695</v>
      </c>
      <c r="R280" s="54" t="s">
        <v>9696</v>
      </c>
      <c r="S280" s="54"/>
      <c r="T280" s="58" t="s">
        <v>9697</v>
      </c>
      <c r="U280" s="183">
        <f t="shared" si="45"/>
        <v>6.1111111111111116E-2</v>
      </c>
      <c r="V280" s="168">
        <f>SUM(U269:U291)</f>
        <v>1.811851851851852</v>
      </c>
      <c r="W280" s="59" t="str">
        <f t="shared" si="46"/>
        <v>2</v>
      </c>
      <c r="X280" s="575"/>
      <c r="Y280" s="60">
        <f t="shared" si="47"/>
        <v>1</v>
      </c>
    </row>
    <row r="281" spans="2:25" ht="18.75" customHeight="1">
      <c r="B281" s="578"/>
      <c r="C281" s="572"/>
      <c r="D281" s="39">
        <v>13</v>
      </c>
      <c r="E281" s="39" t="s">
        <v>9698</v>
      </c>
      <c r="F281" s="170">
        <v>160</v>
      </c>
      <c r="G281" s="181">
        <f t="shared" si="41"/>
        <v>32</v>
      </c>
      <c r="H281" s="182">
        <f t="shared" si="42"/>
        <v>88.888888888888886</v>
      </c>
      <c r="I281" s="182">
        <f t="shared" si="43"/>
        <v>2.9629629629629627E-2</v>
      </c>
      <c r="J281" s="170"/>
      <c r="K281" s="166"/>
      <c r="L281" s="166"/>
      <c r="M281" s="167"/>
      <c r="N281" s="52">
        <f t="shared" si="44"/>
        <v>0</v>
      </c>
      <c r="O281" s="53"/>
      <c r="P281" s="54"/>
      <c r="Q281" s="54"/>
      <c r="R281" s="54"/>
      <c r="S281" s="54"/>
      <c r="T281" s="58"/>
      <c r="U281" s="183">
        <f t="shared" si="45"/>
        <v>5.9259259259259255E-2</v>
      </c>
      <c r="V281" s="168"/>
      <c r="W281" s="59" t="str">
        <f t="shared" si="46"/>
        <v>0</v>
      </c>
      <c r="X281" s="575"/>
      <c r="Y281" s="60">
        <f t="shared" si="47"/>
        <v>0</v>
      </c>
    </row>
    <row r="282" spans="2:25" ht="18.75" customHeight="1">
      <c r="B282" s="578"/>
      <c r="C282" s="572"/>
      <c r="D282" s="39">
        <v>14</v>
      </c>
      <c r="E282" s="39" t="s">
        <v>9699</v>
      </c>
      <c r="F282" s="170">
        <v>180</v>
      </c>
      <c r="G282" s="181">
        <f t="shared" si="41"/>
        <v>36</v>
      </c>
      <c r="H282" s="182">
        <f t="shared" si="42"/>
        <v>100</v>
      </c>
      <c r="I282" s="182">
        <f t="shared" si="43"/>
        <v>3.3333333333333333E-2</v>
      </c>
      <c r="J282" s="170"/>
      <c r="K282" s="166"/>
      <c r="L282" s="166"/>
      <c r="M282" s="167"/>
      <c r="N282" s="52">
        <f t="shared" si="44"/>
        <v>0</v>
      </c>
      <c r="O282" s="53"/>
      <c r="P282" s="54"/>
      <c r="Q282" s="54"/>
      <c r="R282" s="54"/>
      <c r="S282" s="54"/>
      <c r="T282" s="58"/>
      <c r="U282" s="183">
        <f t="shared" si="45"/>
        <v>6.6666666666666666E-2</v>
      </c>
      <c r="V282" s="168"/>
      <c r="W282" s="59" t="str">
        <f t="shared" si="46"/>
        <v>0</v>
      </c>
      <c r="X282" s="575"/>
      <c r="Y282" s="60">
        <f t="shared" si="47"/>
        <v>0</v>
      </c>
    </row>
    <row r="283" spans="2:25" ht="18.75" customHeight="1">
      <c r="B283" s="578"/>
      <c r="C283" s="572"/>
      <c r="D283" s="39">
        <v>15</v>
      </c>
      <c r="E283" s="39" t="s">
        <v>9700</v>
      </c>
      <c r="F283" s="170">
        <v>190</v>
      </c>
      <c r="G283" s="181">
        <f t="shared" si="41"/>
        <v>38</v>
      </c>
      <c r="H283" s="182">
        <f t="shared" si="42"/>
        <v>105.55555555555556</v>
      </c>
      <c r="I283" s="182">
        <f t="shared" si="43"/>
        <v>3.5185185185185187E-2</v>
      </c>
      <c r="J283" s="170"/>
      <c r="K283" s="166"/>
      <c r="L283" s="166"/>
      <c r="M283" s="167"/>
      <c r="N283" s="52">
        <f t="shared" si="44"/>
        <v>0</v>
      </c>
      <c r="O283" s="53"/>
      <c r="P283" s="54"/>
      <c r="Q283" s="54"/>
      <c r="R283" s="54"/>
      <c r="S283" s="54"/>
      <c r="T283" s="58"/>
      <c r="U283" s="183">
        <f t="shared" si="45"/>
        <v>7.0370370370370375E-2</v>
      </c>
      <c r="V283" s="168"/>
      <c r="W283" s="59" t="str">
        <f t="shared" si="46"/>
        <v>0</v>
      </c>
      <c r="X283" s="575"/>
      <c r="Y283" s="60">
        <f t="shared" si="47"/>
        <v>0</v>
      </c>
    </row>
    <row r="284" spans="2:25" ht="18.75" customHeight="1">
      <c r="B284" s="578"/>
      <c r="C284" s="572"/>
      <c r="D284" s="39">
        <v>16</v>
      </c>
      <c r="E284" s="39" t="s">
        <v>3666</v>
      </c>
      <c r="F284" s="170">
        <v>180</v>
      </c>
      <c r="G284" s="181">
        <f t="shared" si="41"/>
        <v>36</v>
      </c>
      <c r="H284" s="182">
        <f t="shared" si="42"/>
        <v>100</v>
      </c>
      <c r="I284" s="182">
        <f t="shared" si="43"/>
        <v>3.3333333333333333E-2</v>
      </c>
      <c r="J284" s="170"/>
      <c r="K284" s="166"/>
      <c r="L284" s="166"/>
      <c r="M284" s="167"/>
      <c r="N284" s="52">
        <f t="shared" si="44"/>
        <v>0</v>
      </c>
      <c r="O284" s="53"/>
      <c r="P284" s="54"/>
      <c r="Q284" s="54"/>
      <c r="R284" s="54"/>
      <c r="S284" s="54"/>
      <c r="T284" s="58"/>
      <c r="U284" s="183">
        <f t="shared" si="45"/>
        <v>6.6666666666666666E-2</v>
      </c>
      <c r="V284" s="168"/>
      <c r="W284" s="59" t="str">
        <f t="shared" si="46"/>
        <v>0</v>
      </c>
      <c r="X284" s="575"/>
      <c r="Y284" s="60">
        <f t="shared" si="47"/>
        <v>0</v>
      </c>
    </row>
    <row r="285" spans="2:25" ht="18.75" customHeight="1">
      <c r="B285" s="578"/>
      <c r="C285" s="572"/>
      <c r="D285" s="39">
        <v>17</v>
      </c>
      <c r="E285" s="39" t="s">
        <v>9701</v>
      </c>
      <c r="F285" s="170">
        <v>170</v>
      </c>
      <c r="G285" s="181">
        <f t="shared" si="41"/>
        <v>34</v>
      </c>
      <c r="H285" s="182">
        <f t="shared" si="42"/>
        <v>94.444444444444443</v>
      </c>
      <c r="I285" s="182">
        <f t="shared" si="43"/>
        <v>3.1481481481481478E-2</v>
      </c>
      <c r="J285" s="170"/>
      <c r="K285" s="166"/>
      <c r="L285" s="166"/>
      <c r="M285" s="167"/>
      <c r="N285" s="52">
        <f t="shared" si="44"/>
        <v>0</v>
      </c>
      <c r="O285" s="53"/>
      <c r="P285" s="54"/>
      <c r="Q285" s="54"/>
      <c r="R285" s="54"/>
      <c r="S285" s="54"/>
      <c r="T285" s="58"/>
      <c r="U285" s="183">
        <f t="shared" si="45"/>
        <v>6.2962962962962957E-2</v>
      </c>
      <c r="V285" s="168"/>
      <c r="W285" s="59" t="str">
        <f t="shared" si="46"/>
        <v>0</v>
      </c>
      <c r="X285" s="575"/>
      <c r="Y285" s="60">
        <f t="shared" si="47"/>
        <v>0</v>
      </c>
    </row>
    <row r="286" spans="2:25" ht="18.75" customHeight="1">
      <c r="B286" s="578"/>
      <c r="C286" s="572"/>
      <c r="D286" s="39">
        <v>18</v>
      </c>
      <c r="E286" s="39" t="s">
        <v>9702</v>
      </c>
      <c r="F286" s="170">
        <v>176</v>
      </c>
      <c r="G286" s="181">
        <f t="shared" si="41"/>
        <v>35.200000000000003</v>
      </c>
      <c r="H286" s="182">
        <f t="shared" si="42"/>
        <v>97.777777777777771</v>
      </c>
      <c r="I286" s="182">
        <f t="shared" si="43"/>
        <v>3.259259259259259E-2</v>
      </c>
      <c r="J286" s="170"/>
      <c r="K286" s="166"/>
      <c r="L286" s="166"/>
      <c r="M286" s="167"/>
      <c r="N286" s="52">
        <f t="shared" si="44"/>
        <v>0</v>
      </c>
      <c r="O286" s="53"/>
      <c r="P286" s="54"/>
      <c r="Q286" s="54"/>
      <c r="R286" s="54"/>
      <c r="S286" s="54"/>
      <c r="T286" s="58"/>
      <c r="U286" s="183">
        <f t="shared" si="45"/>
        <v>6.5185185185185179E-2</v>
      </c>
      <c r="V286" s="168"/>
      <c r="W286" s="59" t="str">
        <f t="shared" si="46"/>
        <v>0</v>
      </c>
      <c r="X286" s="575"/>
      <c r="Y286" s="60">
        <f t="shared" si="47"/>
        <v>0</v>
      </c>
    </row>
    <row r="287" spans="2:25" ht="18.75" customHeight="1">
      <c r="B287" s="578"/>
      <c r="C287" s="572"/>
      <c r="D287" s="39">
        <v>19</v>
      </c>
      <c r="E287" s="39" t="s">
        <v>605</v>
      </c>
      <c r="F287" s="170">
        <v>160</v>
      </c>
      <c r="G287" s="181">
        <f t="shared" si="41"/>
        <v>32</v>
      </c>
      <c r="H287" s="182">
        <f t="shared" si="42"/>
        <v>88.888888888888886</v>
      </c>
      <c r="I287" s="182">
        <f t="shared" si="43"/>
        <v>2.9629629629629627E-2</v>
      </c>
      <c r="J287" s="170"/>
      <c r="K287" s="166"/>
      <c r="L287" s="166"/>
      <c r="M287" s="167"/>
      <c r="N287" s="52">
        <f t="shared" si="44"/>
        <v>0</v>
      </c>
      <c r="O287" s="53"/>
      <c r="P287" s="54"/>
      <c r="Q287" s="54"/>
      <c r="R287" s="54"/>
      <c r="S287" s="54"/>
      <c r="T287" s="58"/>
      <c r="U287" s="183">
        <f t="shared" si="45"/>
        <v>5.9259259259259255E-2</v>
      </c>
      <c r="V287" s="168"/>
      <c r="W287" s="59" t="str">
        <f t="shared" si="46"/>
        <v>0</v>
      </c>
      <c r="X287" s="575"/>
      <c r="Y287" s="60">
        <f t="shared" si="47"/>
        <v>0</v>
      </c>
    </row>
    <row r="288" spans="2:25" ht="18.75" customHeight="1">
      <c r="B288" s="578"/>
      <c r="C288" s="572"/>
      <c r="D288" s="39">
        <v>20</v>
      </c>
      <c r="E288" s="39" t="s">
        <v>9703</v>
      </c>
      <c r="F288" s="170">
        <v>250</v>
      </c>
      <c r="G288" s="181">
        <f t="shared" si="41"/>
        <v>50</v>
      </c>
      <c r="H288" s="182">
        <f t="shared" si="42"/>
        <v>138.88888888888889</v>
      </c>
      <c r="I288" s="182">
        <f t="shared" si="43"/>
        <v>4.6296296296296294E-2</v>
      </c>
      <c r="J288" s="170"/>
      <c r="K288" s="166"/>
      <c r="L288" s="166"/>
      <c r="M288" s="167"/>
      <c r="N288" s="52">
        <f t="shared" si="44"/>
        <v>0</v>
      </c>
      <c r="O288" s="53"/>
      <c r="P288" s="54"/>
      <c r="Q288" s="54"/>
      <c r="R288" s="54"/>
      <c r="S288" s="54"/>
      <c r="T288" s="58"/>
      <c r="U288" s="183">
        <f t="shared" si="45"/>
        <v>9.2592592592592587E-2</v>
      </c>
      <c r="V288" s="168"/>
      <c r="W288" s="59" t="str">
        <f t="shared" si="46"/>
        <v>0</v>
      </c>
      <c r="X288" s="575"/>
      <c r="Y288" s="60">
        <f t="shared" si="47"/>
        <v>0</v>
      </c>
    </row>
    <row r="289" spans="2:25" ht="18.75" customHeight="1">
      <c r="B289" s="578"/>
      <c r="C289" s="572"/>
      <c r="D289" s="39">
        <v>21</v>
      </c>
      <c r="E289" s="39" t="s">
        <v>9704</v>
      </c>
      <c r="F289" s="170">
        <v>520</v>
      </c>
      <c r="G289" s="181">
        <f t="shared" si="41"/>
        <v>104</v>
      </c>
      <c r="H289" s="182">
        <f t="shared" si="42"/>
        <v>288.88888888888886</v>
      </c>
      <c r="I289" s="182">
        <f t="shared" si="43"/>
        <v>9.6296296296296283E-2</v>
      </c>
      <c r="J289" s="170"/>
      <c r="K289" s="166"/>
      <c r="L289" s="166"/>
      <c r="M289" s="167"/>
      <c r="N289" s="52">
        <f t="shared" si="44"/>
        <v>0</v>
      </c>
      <c r="O289" s="53"/>
      <c r="P289" s="54"/>
      <c r="Q289" s="54"/>
      <c r="R289" s="54"/>
      <c r="S289" s="54"/>
      <c r="T289" s="58"/>
      <c r="U289" s="183">
        <f t="shared" si="45"/>
        <v>0.19259259259259257</v>
      </c>
      <c r="V289" s="168"/>
      <c r="W289" s="59" t="str">
        <f t="shared" si="46"/>
        <v>0</v>
      </c>
      <c r="X289" s="575"/>
      <c r="Y289" s="60">
        <f t="shared" si="47"/>
        <v>0</v>
      </c>
    </row>
    <row r="290" spans="2:25" ht="18.75" customHeight="1">
      <c r="B290" s="578"/>
      <c r="C290" s="572"/>
      <c r="D290" s="39">
        <v>22</v>
      </c>
      <c r="E290" s="39" t="s">
        <v>380</v>
      </c>
      <c r="F290" s="170">
        <v>136</v>
      </c>
      <c r="G290" s="181">
        <f t="shared" si="41"/>
        <v>27.2</v>
      </c>
      <c r="H290" s="182">
        <f t="shared" si="42"/>
        <v>75.555555555555557</v>
      </c>
      <c r="I290" s="182">
        <f t="shared" si="43"/>
        <v>2.5185185185185185E-2</v>
      </c>
      <c r="J290" s="170"/>
      <c r="K290" s="166"/>
      <c r="L290" s="166"/>
      <c r="M290" s="167"/>
      <c r="N290" s="52">
        <f t="shared" si="44"/>
        <v>0</v>
      </c>
      <c r="O290" s="53"/>
      <c r="P290" s="54"/>
      <c r="Q290" s="54"/>
      <c r="R290" s="54"/>
      <c r="S290" s="54"/>
      <c r="T290" s="58"/>
      <c r="U290" s="183">
        <f t="shared" si="45"/>
        <v>5.0370370370370371E-2</v>
      </c>
      <c r="V290" s="168"/>
      <c r="W290" s="59" t="str">
        <f t="shared" si="46"/>
        <v>0</v>
      </c>
      <c r="X290" s="575"/>
      <c r="Y290" s="60">
        <f t="shared" si="47"/>
        <v>0</v>
      </c>
    </row>
    <row r="291" spans="2:25" ht="18.75" customHeight="1">
      <c r="B291" s="578"/>
      <c r="C291" s="572"/>
      <c r="D291" s="39">
        <v>23</v>
      </c>
      <c r="E291" s="39" t="s">
        <v>9705</v>
      </c>
      <c r="F291" s="170">
        <v>120</v>
      </c>
      <c r="G291" s="181">
        <f t="shared" si="41"/>
        <v>24</v>
      </c>
      <c r="H291" s="182">
        <f t="shared" si="42"/>
        <v>66.666666666666671</v>
      </c>
      <c r="I291" s="182">
        <f t="shared" si="43"/>
        <v>2.2222222222222223E-2</v>
      </c>
      <c r="J291" s="170"/>
      <c r="K291" s="166"/>
      <c r="L291" s="166"/>
      <c r="M291" s="167"/>
      <c r="N291" s="52">
        <f t="shared" si="44"/>
        <v>0</v>
      </c>
      <c r="O291" s="53"/>
      <c r="P291" s="54"/>
      <c r="Q291" s="54"/>
      <c r="R291" s="54"/>
      <c r="S291" s="54"/>
      <c r="T291" s="58"/>
      <c r="U291" s="183">
        <f t="shared" si="45"/>
        <v>4.4444444444444446E-2</v>
      </c>
      <c r="V291" s="168"/>
      <c r="W291" s="59" t="str">
        <f t="shared" si="46"/>
        <v>0</v>
      </c>
      <c r="X291" s="575"/>
      <c r="Y291" s="60">
        <f t="shared" si="47"/>
        <v>0</v>
      </c>
    </row>
    <row r="292" spans="2:25" ht="18.75" customHeight="1">
      <c r="B292" s="578"/>
      <c r="C292" s="572"/>
      <c r="D292" s="39"/>
      <c r="E292" s="39"/>
      <c r="F292" s="170"/>
      <c r="G292" s="181">
        <f t="shared" si="41"/>
        <v>0</v>
      </c>
      <c r="H292" s="182">
        <f t="shared" si="42"/>
        <v>0</v>
      </c>
      <c r="I292" s="182">
        <f t="shared" si="43"/>
        <v>0</v>
      </c>
      <c r="J292" s="170"/>
      <c r="K292" s="166"/>
      <c r="L292" s="166"/>
      <c r="M292" s="167"/>
      <c r="N292" s="52">
        <f t="shared" si="44"/>
        <v>0</v>
      </c>
      <c r="O292" s="53"/>
      <c r="P292" s="54"/>
      <c r="Q292" s="54"/>
      <c r="R292" s="54"/>
      <c r="S292" s="54"/>
      <c r="T292" s="58"/>
      <c r="U292" s="183">
        <f t="shared" si="45"/>
        <v>0</v>
      </c>
      <c r="V292" s="168"/>
      <c r="W292" s="59" t="str">
        <f t="shared" si="46"/>
        <v>0</v>
      </c>
      <c r="X292" s="575"/>
      <c r="Y292" s="60">
        <f t="shared" si="47"/>
        <v>0</v>
      </c>
    </row>
    <row r="293" spans="2:25" ht="18.75" customHeight="1">
      <c r="B293" s="579"/>
      <c r="C293" s="573"/>
      <c r="D293" s="39"/>
      <c r="E293" s="39"/>
      <c r="F293" s="170"/>
      <c r="G293" s="181">
        <f>F293/$G$15</f>
        <v>0</v>
      </c>
      <c r="H293" s="182">
        <f>F293/$H$15</f>
        <v>0</v>
      </c>
      <c r="I293" s="182">
        <f>H293/$I$15</f>
        <v>0</v>
      </c>
      <c r="J293" s="170"/>
      <c r="K293" s="166"/>
      <c r="L293" s="166"/>
      <c r="M293" s="171"/>
      <c r="N293" s="52">
        <f t="shared" si="44"/>
        <v>0</v>
      </c>
      <c r="O293" s="40"/>
      <c r="P293" s="40"/>
      <c r="Q293" s="40"/>
      <c r="R293" s="40"/>
      <c r="S293" s="40"/>
      <c r="T293" s="58"/>
      <c r="U293" s="183">
        <f t="shared" si="45"/>
        <v>0</v>
      </c>
      <c r="V293" s="168"/>
      <c r="W293" s="59" t="str">
        <f t="shared" si="46"/>
        <v>0</v>
      </c>
      <c r="X293" s="576"/>
      <c r="Y293" s="60">
        <f t="shared" si="47"/>
        <v>0</v>
      </c>
    </row>
    <row r="294" spans="2:25">
      <c r="B294" s="41"/>
      <c r="C294" s="172" t="s">
        <v>111</v>
      </c>
      <c r="D294" s="154"/>
      <c r="E294" s="173">
        <f>COUNTA(E243:E293)</f>
        <v>47</v>
      </c>
      <c r="F294" s="173">
        <f>SUM(F243:F293)</f>
        <v>9830</v>
      </c>
      <c r="G294" s="173">
        <f>SUM(G243:G293)</f>
        <v>1966</v>
      </c>
      <c r="H294" s="173">
        <f>SUM(H243:H293)</f>
        <v>5461.1111111111104</v>
      </c>
      <c r="I294" s="173">
        <f>MROUND(SUM(I243:I293),1)</f>
        <v>2</v>
      </c>
      <c r="J294" s="173">
        <f>COUNTA(J243:J293)</f>
        <v>2</v>
      </c>
      <c r="K294" s="173">
        <f>COUNTA(K243:K293)</f>
        <v>2</v>
      </c>
      <c r="L294" s="173">
        <f>COUNTA(L243:L293)</f>
        <v>0</v>
      </c>
      <c r="M294" s="173">
        <f>SUM(M243:M293)</f>
        <v>5461.1111111111095</v>
      </c>
      <c r="N294" s="173">
        <f>SUM(N243:N293)</f>
        <v>109.2222222222222</v>
      </c>
      <c r="O294" s="174"/>
      <c r="P294" s="175">
        <f>COUNTIF(P243:P293, "YES")</f>
        <v>2</v>
      </c>
      <c r="Q294" s="174"/>
      <c r="R294" s="174"/>
      <c r="S294" s="174"/>
      <c r="T294" s="174"/>
      <c r="U294" s="173">
        <f>SUM(U243:U293)</f>
        <v>3.6407407407407413</v>
      </c>
      <c r="V294" s="173">
        <f>SUM(V243:V293)</f>
        <v>3.6407407407407408</v>
      </c>
      <c r="W294" s="173">
        <f t="array" ref="W294">SUM(ABS(W243:W293))</f>
        <v>4</v>
      </c>
      <c r="X294" s="175" t="str">
        <f>IF(X243&lt;0.2, "0", IF(X243&lt;=2, "2", IF(X243&gt;2, ROUND(X243,0))))</f>
        <v>2</v>
      </c>
      <c r="Y294" s="173">
        <f>SUM(Y243:Y293)</f>
        <v>2</v>
      </c>
    </row>
    <row r="295" spans="2:25" ht="18.75" customHeight="1">
      <c r="B295" s="577">
        <v>6</v>
      </c>
      <c r="C295" s="571" t="s">
        <v>9706</v>
      </c>
      <c r="D295" s="39"/>
      <c r="E295" s="39" t="s">
        <v>9707</v>
      </c>
      <c r="F295" s="170">
        <v>1000</v>
      </c>
      <c r="G295" s="181">
        <f t="shared" ref="G295:G345" si="48">F295/$G$15</f>
        <v>200</v>
      </c>
      <c r="H295" s="182">
        <f t="shared" ref="H295:H345" si="49">F295/$H$15</f>
        <v>555.55555555555554</v>
      </c>
      <c r="I295" s="182">
        <f t="shared" ref="I295:I345" si="50">H295/$I$15</f>
        <v>0.18518518518518517</v>
      </c>
      <c r="J295" s="170"/>
      <c r="K295" s="166" t="s">
        <v>9708</v>
      </c>
      <c r="L295" s="166"/>
      <c r="M295" s="167">
        <f>SUM(H295:H306)</f>
        <v>3078.8888888888887</v>
      </c>
      <c r="N295" s="52">
        <f t="shared" ref="N295:N346" si="51">M295/$N$15</f>
        <v>61.577777777777776</v>
      </c>
      <c r="O295" s="53" t="s">
        <v>2132</v>
      </c>
      <c r="P295" s="54" t="s">
        <v>178</v>
      </c>
      <c r="Q295" s="54"/>
      <c r="R295" s="54" t="s">
        <v>2634</v>
      </c>
      <c r="S295" s="54"/>
      <c r="T295" s="58"/>
      <c r="U295" s="183">
        <f t="shared" ref="U295:U346" si="52">H295/$U$15</f>
        <v>0.37037037037037035</v>
      </c>
      <c r="V295" s="168">
        <f>SUM(U295:U306)</f>
        <v>2.0525925925925925</v>
      </c>
      <c r="W295" s="59" t="str">
        <f t="shared" ref="W295:W346" si="53">IF(V295&lt;1,"0",IF(V295&lt;5,"2",IF(V295&gt;=5,"6")))</f>
        <v>2</v>
      </c>
      <c r="X295" s="574">
        <f>K347/$X$15</f>
        <v>1</v>
      </c>
      <c r="Y295" s="60">
        <f t="shared" ref="Y295:Y346" si="54">W295/2</f>
        <v>1</v>
      </c>
    </row>
    <row r="296" spans="2:25" ht="18.75" customHeight="1">
      <c r="B296" s="578"/>
      <c r="C296" s="572"/>
      <c r="D296" s="39"/>
      <c r="E296" s="39" t="s">
        <v>9709</v>
      </c>
      <c r="F296" s="170">
        <v>800</v>
      </c>
      <c r="G296" s="181">
        <f t="shared" si="48"/>
        <v>160</v>
      </c>
      <c r="H296" s="182">
        <f t="shared" si="49"/>
        <v>444.44444444444446</v>
      </c>
      <c r="I296" s="182">
        <f t="shared" si="50"/>
        <v>0.14814814814814814</v>
      </c>
      <c r="J296" s="170"/>
      <c r="K296" s="166"/>
      <c r="L296" s="166"/>
      <c r="M296" s="167"/>
      <c r="N296" s="52">
        <f t="shared" si="51"/>
        <v>0</v>
      </c>
      <c r="O296" s="53"/>
      <c r="P296" s="54"/>
      <c r="Q296" s="54"/>
      <c r="R296" s="54"/>
      <c r="S296" s="54"/>
      <c r="T296" s="58"/>
      <c r="U296" s="183">
        <f t="shared" si="52"/>
        <v>0.29629629629629628</v>
      </c>
      <c r="V296" s="168"/>
      <c r="W296" s="59" t="str">
        <f t="shared" si="53"/>
        <v>0</v>
      </c>
      <c r="X296" s="575"/>
      <c r="Y296" s="60">
        <f t="shared" si="54"/>
        <v>0</v>
      </c>
    </row>
    <row r="297" spans="2:25" ht="18.75" customHeight="1">
      <c r="B297" s="578"/>
      <c r="C297" s="572"/>
      <c r="D297" s="39"/>
      <c r="E297" s="39" t="s">
        <v>9710</v>
      </c>
      <c r="F297" s="170">
        <v>500</v>
      </c>
      <c r="G297" s="181">
        <f t="shared" si="48"/>
        <v>100</v>
      </c>
      <c r="H297" s="182">
        <f t="shared" si="49"/>
        <v>277.77777777777777</v>
      </c>
      <c r="I297" s="182">
        <f t="shared" si="50"/>
        <v>9.2592592592592587E-2</v>
      </c>
      <c r="J297" s="170"/>
      <c r="K297" s="166"/>
      <c r="L297" s="166"/>
      <c r="M297" s="167"/>
      <c r="N297" s="52">
        <f t="shared" si="51"/>
        <v>0</v>
      </c>
      <c r="O297" s="53"/>
      <c r="P297" s="54"/>
      <c r="Q297" s="54"/>
      <c r="R297" s="54"/>
      <c r="S297" s="54"/>
      <c r="T297" s="58"/>
      <c r="U297" s="183">
        <f t="shared" si="52"/>
        <v>0.18518518518518517</v>
      </c>
      <c r="V297" s="168"/>
      <c r="W297" s="59" t="str">
        <f t="shared" si="53"/>
        <v>0</v>
      </c>
      <c r="X297" s="575"/>
      <c r="Y297" s="60">
        <f t="shared" si="54"/>
        <v>0</v>
      </c>
    </row>
    <row r="298" spans="2:25" ht="18.75" customHeight="1">
      <c r="B298" s="578"/>
      <c r="C298" s="572"/>
      <c r="D298" s="39"/>
      <c r="E298" s="39" t="s">
        <v>9711</v>
      </c>
      <c r="F298" s="170">
        <v>500</v>
      </c>
      <c r="G298" s="181">
        <f t="shared" si="48"/>
        <v>100</v>
      </c>
      <c r="H298" s="182">
        <f t="shared" si="49"/>
        <v>277.77777777777777</v>
      </c>
      <c r="I298" s="182">
        <f t="shared" si="50"/>
        <v>9.2592592592592587E-2</v>
      </c>
      <c r="J298" s="170"/>
      <c r="K298" s="166"/>
      <c r="L298" s="166"/>
      <c r="M298" s="167"/>
      <c r="N298" s="52">
        <f t="shared" si="51"/>
        <v>0</v>
      </c>
      <c r="O298" s="53"/>
      <c r="P298" s="54"/>
      <c r="Q298" s="54"/>
      <c r="R298" s="54"/>
      <c r="S298" s="54"/>
      <c r="T298" s="58"/>
      <c r="U298" s="183">
        <f t="shared" si="52"/>
        <v>0.18518518518518517</v>
      </c>
      <c r="V298" s="168"/>
      <c r="W298" s="59" t="str">
        <f t="shared" si="53"/>
        <v>0</v>
      </c>
      <c r="X298" s="575"/>
      <c r="Y298" s="60">
        <f t="shared" si="54"/>
        <v>0</v>
      </c>
    </row>
    <row r="299" spans="2:25" ht="18.75" customHeight="1">
      <c r="B299" s="578"/>
      <c r="C299" s="572"/>
      <c r="D299" s="39"/>
      <c r="E299" s="39" t="s">
        <v>9712</v>
      </c>
      <c r="F299" s="170">
        <v>500</v>
      </c>
      <c r="G299" s="181">
        <f t="shared" si="48"/>
        <v>100</v>
      </c>
      <c r="H299" s="182">
        <f t="shared" si="49"/>
        <v>277.77777777777777</v>
      </c>
      <c r="I299" s="182">
        <f t="shared" si="50"/>
        <v>9.2592592592592587E-2</v>
      </c>
      <c r="J299" s="170"/>
      <c r="K299" s="166"/>
      <c r="L299" s="166"/>
      <c r="M299" s="167"/>
      <c r="N299" s="52">
        <f t="shared" si="51"/>
        <v>0</v>
      </c>
      <c r="O299" s="53"/>
      <c r="P299" s="54"/>
      <c r="Q299" s="54"/>
      <c r="R299" s="54"/>
      <c r="S299" s="54"/>
      <c r="T299" s="58"/>
      <c r="U299" s="183">
        <f t="shared" si="52"/>
        <v>0.18518518518518517</v>
      </c>
      <c r="V299" s="168"/>
      <c r="W299" s="59" t="str">
        <f t="shared" si="53"/>
        <v>0</v>
      </c>
      <c r="X299" s="575"/>
      <c r="Y299" s="60">
        <f t="shared" si="54"/>
        <v>0</v>
      </c>
    </row>
    <row r="300" spans="2:25" ht="18.75" customHeight="1">
      <c r="B300" s="578"/>
      <c r="C300" s="572"/>
      <c r="D300" s="39"/>
      <c r="E300" s="39" t="s">
        <v>9713</v>
      </c>
      <c r="F300" s="170">
        <v>400</v>
      </c>
      <c r="G300" s="181">
        <f t="shared" si="48"/>
        <v>80</v>
      </c>
      <c r="H300" s="182">
        <f t="shared" si="49"/>
        <v>222.22222222222223</v>
      </c>
      <c r="I300" s="182">
        <f t="shared" si="50"/>
        <v>7.407407407407407E-2</v>
      </c>
      <c r="J300" s="170"/>
      <c r="K300" s="166"/>
      <c r="L300" s="166"/>
      <c r="M300" s="167"/>
      <c r="N300" s="52">
        <f t="shared" si="51"/>
        <v>0</v>
      </c>
      <c r="O300" s="53"/>
      <c r="P300" s="54"/>
      <c r="Q300" s="54"/>
      <c r="R300" s="54"/>
      <c r="S300" s="54"/>
      <c r="T300" s="58"/>
      <c r="U300" s="183">
        <f t="shared" si="52"/>
        <v>0.14814814814814814</v>
      </c>
      <c r="V300" s="168"/>
      <c r="W300" s="59" t="str">
        <f t="shared" si="53"/>
        <v>0</v>
      </c>
      <c r="X300" s="575"/>
      <c r="Y300" s="60">
        <f t="shared" si="54"/>
        <v>0</v>
      </c>
    </row>
    <row r="301" spans="2:25" ht="18.75" customHeight="1">
      <c r="B301" s="578"/>
      <c r="C301" s="572"/>
      <c r="D301" s="39"/>
      <c r="E301" s="39" t="s">
        <v>9714</v>
      </c>
      <c r="F301" s="170">
        <v>420</v>
      </c>
      <c r="G301" s="181">
        <f t="shared" si="48"/>
        <v>84</v>
      </c>
      <c r="H301" s="182">
        <f t="shared" si="49"/>
        <v>233.33333333333331</v>
      </c>
      <c r="I301" s="182">
        <f t="shared" si="50"/>
        <v>7.7777777777777765E-2</v>
      </c>
      <c r="J301" s="170"/>
      <c r="K301" s="166"/>
      <c r="L301" s="166"/>
      <c r="M301" s="167"/>
      <c r="N301" s="52">
        <f t="shared" si="51"/>
        <v>0</v>
      </c>
      <c r="O301" s="53"/>
      <c r="P301" s="54"/>
      <c r="Q301" s="54"/>
      <c r="R301" s="54"/>
      <c r="S301" s="54"/>
      <c r="T301" s="58"/>
      <c r="U301" s="183">
        <f t="shared" si="52"/>
        <v>0.15555555555555553</v>
      </c>
      <c r="V301" s="168"/>
      <c r="W301" s="59" t="str">
        <f t="shared" si="53"/>
        <v>0</v>
      </c>
      <c r="X301" s="575"/>
      <c r="Y301" s="60">
        <f t="shared" si="54"/>
        <v>0</v>
      </c>
    </row>
    <row r="302" spans="2:25" ht="18.75" customHeight="1">
      <c r="B302" s="578"/>
      <c r="C302" s="572"/>
      <c r="D302" s="39"/>
      <c r="E302" s="39" t="s">
        <v>9715</v>
      </c>
      <c r="F302" s="170">
        <v>300</v>
      </c>
      <c r="G302" s="181">
        <f t="shared" si="48"/>
        <v>60</v>
      </c>
      <c r="H302" s="182">
        <f t="shared" si="49"/>
        <v>166.66666666666666</v>
      </c>
      <c r="I302" s="182">
        <f t="shared" si="50"/>
        <v>5.5555555555555552E-2</v>
      </c>
      <c r="J302" s="170"/>
      <c r="K302" s="166"/>
      <c r="L302" s="166"/>
      <c r="M302" s="167"/>
      <c r="N302" s="52">
        <f t="shared" si="51"/>
        <v>0</v>
      </c>
      <c r="O302" s="53"/>
      <c r="P302" s="54"/>
      <c r="Q302" s="54"/>
      <c r="R302" s="54"/>
      <c r="S302" s="54"/>
      <c r="T302" s="58"/>
      <c r="U302" s="183">
        <f t="shared" si="52"/>
        <v>0.1111111111111111</v>
      </c>
      <c r="V302" s="168"/>
      <c r="W302" s="59" t="str">
        <f t="shared" si="53"/>
        <v>0</v>
      </c>
      <c r="X302" s="575"/>
      <c r="Y302" s="60">
        <f t="shared" si="54"/>
        <v>0</v>
      </c>
    </row>
    <row r="303" spans="2:25" ht="18.75" customHeight="1">
      <c r="B303" s="578"/>
      <c r="C303" s="572"/>
      <c r="D303" s="39"/>
      <c r="E303" s="39" t="s">
        <v>9716</v>
      </c>
      <c r="F303" s="170">
        <v>280</v>
      </c>
      <c r="G303" s="181">
        <f t="shared" si="48"/>
        <v>56</v>
      </c>
      <c r="H303" s="182">
        <f t="shared" si="49"/>
        <v>155.55555555555554</v>
      </c>
      <c r="I303" s="182">
        <f t="shared" si="50"/>
        <v>5.185185185185185E-2</v>
      </c>
      <c r="J303" s="170"/>
      <c r="K303" s="166"/>
      <c r="L303" s="166"/>
      <c r="M303" s="167"/>
      <c r="N303" s="52">
        <f t="shared" si="51"/>
        <v>0</v>
      </c>
      <c r="O303" s="53"/>
      <c r="P303" s="54"/>
      <c r="Q303" s="54"/>
      <c r="R303" s="54"/>
      <c r="S303" s="54"/>
      <c r="T303" s="58"/>
      <c r="U303" s="183">
        <f t="shared" si="52"/>
        <v>0.1037037037037037</v>
      </c>
      <c r="V303" s="168"/>
      <c r="W303" s="59" t="str">
        <f t="shared" si="53"/>
        <v>0</v>
      </c>
      <c r="X303" s="575"/>
      <c r="Y303" s="60">
        <f t="shared" si="54"/>
        <v>0</v>
      </c>
    </row>
    <row r="304" spans="2:25" ht="18.75" customHeight="1">
      <c r="B304" s="578"/>
      <c r="C304" s="572"/>
      <c r="D304" s="39"/>
      <c r="E304" s="39" t="s">
        <v>9717</v>
      </c>
      <c r="F304" s="170">
        <v>80</v>
      </c>
      <c r="G304" s="181">
        <f t="shared" si="48"/>
        <v>16</v>
      </c>
      <c r="H304" s="182">
        <f t="shared" si="49"/>
        <v>44.444444444444443</v>
      </c>
      <c r="I304" s="182">
        <f t="shared" si="50"/>
        <v>1.4814814814814814E-2</v>
      </c>
      <c r="J304" s="170"/>
      <c r="K304" s="166"/>
      <c r="L304" s="166"/>
      <c r="M304" s="167"/>
      <c r="N304" s="52">
        <f t="shared" si="51"/>
        <v>0</v>
      </c>
      <c r="O304" s="53"/>
      <c r="P304" s="54"/>
      <c r="Q304" s="54"/>
      <c r="R304" s="54"/>
      <c r="S304" s="54"/>
      <c r="T304" s="58"/>
      <c r="U304" s="183">
        <f t="shared" si="52"/>
        <v>2.9629629629629627E-2</v>
      </c>
      <c r="V304" s="168"/>
      <c r="W304" s="59" t="str">
        <f t="shared" si="53"/>
        <v>0</v>
      </c>
      <c r="X304" s="575"/>
      <c r="Y304" s="60">
        <f t="shared" si="54"/>
        <v>0</v>
      </c>
    </row>
    <row r="305" spans="2:25" ht="18.75" customHeight="1">
      <c r="B305" s="578"/>
      <c r="C305" s="572"/>
      <c r="D305" s="39"/>
      <c r="E305" s="39" t="s">
        <v>9718</v>
      </c>
      <c r="F305" s="170">
        <v>160</v>
      </c>
      <c r="G305" s="181">
        <f t="shared" si="48"/>
        <v>32</v>
      </c>
      <c r="H305" s="182">
        <f t="shared" si="49"/>
        <v>88.888888888888886</v>
      </c>
      <c r="I305" s="182">
        <f t="shared" si="50"/>
        <v>2.9629629629629627E-2</v>
      </c>
      <c r="J305" s="170"/>
      <c r="K305" s="166"/>
      <c r="L305" s="166"/>
      <c r="M305" s="167"/>
      <c r="N305" s="52">
        <f t="shared" si="51"/>
        <v>0</v>
      </c>
      <c r="O305" s="53"/>
      <c r="P305" s="54"/>
      <c r="Q305" s="54"/>
      <c r="R305" s="54"/>
      <c r="S305" s="54"/>
      <c r="T305" s="58"/>
      <c r="U305" s="183">
        <f t="shared" si="52"/>
        <v>5.9259259259259255E-2</v>
      </c>
      <c r="V305" s="168"/>
      <c r="W305" s="59" t="str">
        <f t="shared" si="53"/>
        <v>0</v>
      </c>
      <c r="X305" s="575"/>
      <c r="Y305" s="60">
        <f t="shared" si="54"/>
        <v>0</v>
      </c>
    </row>
    <row r="306" spans="2:25" ht="18.75" customHeight="1">
      <c r="B306" s="578"/>
      <c r="C306" s="572"/>
      <c r="D306" s="39"/>
      <c r="E306" s="39" t="s">
        <v>9719</v>
      </c>
      <c r="F306" s="170">
        <v>602</v>
      </c>
      <c r="G306" s="181">
        <f t="shared" si="48"/>
        <v>120.4</v>
      </c>
      <c r="H306" s="182">
        <f t="shared" si="49"/>
        <v>334.44444444444446</v>
      </c>
      <c r="I306" s="182">
        <f t="shared" si="50"/>
        <v>0.11148148148148149</v>
      </c>
      <c r="J306" s="170"/>
      <c r="K306" s="166"/>
      <c r="L306" s="166"/>
      <c r="M306" s="167"/>
      <c r="N306" s="52">
        <f t="shared" si="51"/>
        <v>0</v>
      </c>
      <c r="O306" s="53"/>
      <c r="P306" s="54"/>
      <c r="Q306" s="54"/>
      <c r="R306" s="54"/>
      <c r="S306" s="54"/>
      <c r="T306" s="58"/>
      <c r="U306" s="183">
        <f t="shared" si="52"/>
        <v>0.22296296296296297</v>
      </c>
      <c r="V306" s="168"/>
      <c r="W306" s="59" t="str">
        <f t="shared" si="53"/>
        <v>0</v>
      </c>
      <c r="X306" s="575"/>
      <c r="Y306" s="60">
        <f t="shared" si="54"/>
        <v>0</v>
      </c>
    </row>
    <row r="307" spans="2:25" ht="18.75" customHeight="1">
      <c r="B307" s="578"/>
      <c r="C307" s="572"/>
      <c r="D307" s="39"/>
      <c r="E307" s="39"/>
      <c r="F307" s="170"/>
      <c r="G307" s="181">
        <f t="shared" si="48"/>
        <v>0</v>
      </c>
      <c r="H307" s="182">
        <f t="shared" si="49"/>
        <v>0</v>
      </c>
      <c r="I307" s="182">
        <f t="shared" si="50"/>
        <v>0</v>
      </c>
      <c r="J307" s="170"/>
      <c r="K307" s="166"/>
      <c r="L307" s="166"/>
      <c r="M307" s="167"/>
      <c r="N307" s="52">
        <f t="shared" si="51"/>
        <v>0</v>
      </c>
      <c r="O307" s="53"/>
      <c r="P307" s="54"/>
      <c r="Q307" s="54"/>
      <c r="R307" s="54"/>
      <c r="S307" s="54"/>
      <c r="T307" s="58"/>
      <c r="U307" s="183">
        <f t="shared" si="52"/>
        <v>0</v>
      </c>
      <c r="V307" s="168"/>
      <c r="W307" s="59" t="str">
        <f t="shared" si="53"/>
        <v>0</v>
      </c>
      <c r="X307" s="575"/>
      <c r="Y307" s="60">
        <f t="shared" si="54"/>
        <v>0</v>
      </c>
    </row>
    <row r="308" spans="2:25" ht="18.75" customHeight="1">
      <c r="B308" s="578"/>
      <c r="C308" s="572"/>
      <c r="D308" s="39"/>
      <c r="E308" s="39"/>
      <c r="F308" s="170"/>
      <c r="G308" s="181">
        <f t="shared" si="48"/>
        <v>0</v>
      </c>
      <c r="H308" s="182">
        <f t="shared" si="49"/>
        <v>0</v>
      </c>
      <c r="I308" s="182">
        <f t="shared" si="50"/>
        <v>0</v>
      </c>
      <c r="J308" s="170"/>
      <c r="K308" s="166"/>
      <c r="L308" s="166"/>
      <c r="M308" s="167"/>
      <c r="N308" s="52">
        <f t="shared" si="51"/>
        <v>0</v>
      </c>
      <c r="O308" s="53"/>
      <c r="P308" s="54"/>
      <c r="Q308" s="54"/>
      <c r="R308" s="54"/>
      <c r="S308" s="54"/>
      <c r="T308" s="58"/>
      <c r="U308" s="183">
        <f t="shared" si="52"/>
        <v>0</v>
      </c>
      <c r="V308" s="168"/>
      <c r="W308" s="59" t="str">
        <f t="shared" si="53"/>
        <v>0</v>
      </c>
      <c r="X308" s="575"/>
      <c r="Y308" s="60">
        <f t="shared" si="54"/>
        <v>0</v>
      </c>
    </row>
    <row r="309" spans="2:25" ht="18.75" customHeight="1">
      <c r="B309" s="578"/>
      <c r="C309" s="572"/>
      <c r="D309" s="39"/>
      <c r="E309" s="39" t="s">
        <v>9720</v>
      </c>
      <c r="F309" s="170">
        <v>518</v>
      </c>
      <c r="G309" s="181">
        <f t="shared" si="48"/>
        <v>103.6</v>
      </c>
      <c r="H309" s="182">
        <f t="shared" si="49"/>
        <v>287.77777777777777</v>
      </c>
      <c r="I309" s="182">
        <f t="shared" si="50"/>
        <v>9.5925925925925928E-2</v>
      </c>
      <c r="J309" s="170"/>
      <c r="K309" s="166"/>
      <c r="L309" s="166"/>
      <c r="M309" s="167"/>
      <c r="N309" s="52">
        <f t="shared" si="51"/>
        <v>0</v>
      </c>
      <c r="O309" s="53"/>
      <c r="P309" s="54"/>
      <c r="Q309" s="54"/>
      <c r="R309" s="54"/>
      <c r="S309" s="54"/>
      <c r="T309" s="58"/>
      <c r="U309" s="183">
        <f t="shared" si="52"/>
        <v>0.19185185185185186</v>
      </c>
      <c r="V309" s="168"/>
      <c r="W309" s="59" t="str">
        <f t="shared" si="53"/>
        <v>0</v>
      </c>
      <c r="X309" s="575"/>
      <c r="Y309" s="60">
        <f t="shared" si="54"/>
        <v>0</v>
      </c>
    </row>
    <row r="310" spans="2:25" ht="18.75" customHeight="1">
      <c r="B310" s="578"/>
      <c r="C310" s="572"/>
      <c r="D310" s="39"/>
      <c r="E310" s="39" t="s">
        <v>9721</v>
      </c>
      <c r="F310" s="170">
        <v>200</v>
      </c>
      <c r="G310" s="181">
        <f t="shared" si="48"/>
        <v>40</v>
      </c>
      <c r="H310" s="182">
        <f t="shared" si="49"/>
        <v>111.11111111111111</v>
      </c>
      <c r="I310" s="182">
        <f t="shared" si="50"/>
        <v>3.7037037037037035E-2</v>
      </c>
      <c r="J310" s="170"/>
      <c r="K310" s="166"/>
      <c r="L310" s="166"/>
      <c r="M310" s="167"/>
      <c r="N310" s="52">
        <f t="shared" si="51"/>
        <v>0</v>
      </c>
      <c r="O310" s="53"/>
      <c r="P310" s="54"/>
      <c r="Q310" s="54"/>
      <c r="R310" s="54"/>
      <c r="S310" s="54"/>
      <c r="T310" s="58"/>
      <c r="U310" s="183">
        <f t="shared" si="52"/>
        <v>7.407407407407407E-2</v>
      </c>
      <c r="V310" s="168"/>
      <c r="W310" s="59" t="str">
        <f t="shared" si="53"/>
        <v>0</v>
      </c>
      <c r="X310" s="575"/>
      <c r="Y310" s="60">
        <f t="shared" si="54"/>
        <v>0</v>
      </c>
    </row>
    <row r="311" spans="2:25" ht="18.75" customHeight="1">
      <c r="B311" s="578"/>
      <c r="C311" s="572"/>
      <c r="D311" s="39"/>
      <c r="E311" s="39" t="s">
        <v>9722</v>
      </c>
      <c r="F311" s="170">
        <v>120</v>
      </c>
      <c r="G311" s="181">
        <f t="shared" si="48"/>
        <v>24</v>
      </c>
      <c r="H311" s="182">
        <f t="shared" si="49"/>
        <v>66.666666666666671</v>
      </c>
      <c r="I311" s="182">
        <f t="shared" si="50"/>
        <v>2.2222222222222223E-2</v>
      </c>
      <c r="J311" s="170"/>
      <c r="K311" s="166"/>
      <c r="L311" s="166"/>
      <c r="M311" s="167"/>
      <c r="N311" s="52">
        <f t="shared" si="51"/>
        <v>0</v>
      </c>
      <c r="O311" s="53"/>
      <c r="P311" s="54"/>
      <c r="Q311" s="54"/>
      <c r="R311" s="54"/>
      <c r="S311" s="54"/>
      <c r="T311" s="58"/>
      <c r="U311" s="183">
        <f t="shared" si="52"/>
        <v>4.4444444444444446E-2</v>
      </c>
      <c r="V311" s="168"/>
      <c r="W311" s="59" t="str">
        <f t="shared" si="53"/>
        <v>0</v>
      </c>
      <c r="X311" s="575"/>
      <c r="Y311" s="60">
        <f t="shared" si="54"/>
        <v>0</v>
      </c>
    </row>
    <row r="312" spans="2:25" ht="18.75" customHeight="1">
      <c r="B312" s="578"/>
      <c r="C312" s="572"/>
      <c r="D312" s="39"/>
      <c r="E312" s="39" t="s">
        <v>9723</v>
      </c>
      <c r="F312" s="170">
        <v>500</v>
      </c>
      <c r="G312" s="181">
        <f t="shared" si="48"/>
        <v>100</v>
      </c>
      <c r="H312" s="182">
        <f t="shared" si="49"/>
        <v>277.77777777777777</v>
      </c>
      <c r="I312" s="182">
        <f t="shared" si="50"/>
        <v>9.2592592592592587E-2</v>
      </c>
      <c r="J312" s="170"/>
      <c r="K312" s="166"/>
      <c r="L312" s="166"/>
      <c r="M312" s="167"/>
      <c r="N312" s="52">
        <f t="shared" si="51"/>
        <v>0</v>
      </c>
      <c r="O312" s="53"/>
      <c r="P312" s="54"/>
      <c r="Q312" s="54"/>
      <c r="R312" s="54"/>
      <c r="S312" s="54"/>
      <c r="T312" s="58"/>
      <c r="U312" s="183">
        <f t="shared" si="52"/>
        <v>0.18518518518518517</v>
      </c>
      <c r="V312" s="168"/>
      <c r="W312" s="59" t="str">
        <f t="shared" si="53"/>
        <v>0</v>
      </c>
      <c r="X312" s="575"/>
      <c r="Y312" s="60">
        <f t="shared" si="54"/>
        <v>0</v>
      </c>
    </row>
    <row r="313" spans="2:25" ht="18.75" customHeight="1">
      <c r="B313" s="578"/>
      <c r="C313" s="572"/>
      <c r="D313" s="39"/>
      <c r="E313" s="39" t="s">
        <v>9724</v>
      </c>
      <c r="F313" s="170">
        <v>120</v>
      </c>
      <c r="G313" s="181">
        <f t="shared" si="48"/>
        <v>24</v>
      </c>
      <c r="H313" s="182">
        <f t="shared" si="49"/>
        <v>66.666666666666671</v>
      </c>
      <c r="I313" s="182">
        <f t="shared" si="50"/>
        <v>2.2222222222222223E-2</v>
      </c>
      <c r="J313" s="170"/>
      <c r="K313" s="166"/>
      <c r="L313" s="166"/>
      <c r="M313" s="167"/>
      <c r="N313" s="52">
        <f t="shared" si="51"/>
        <v>0</v>
      </c>
      <c r="O313" s="53"/>
      <c r="P313" s="54"/>
      <c r="Q313" s="54"/>
      <c r="R313" s="54"/>
      <c r="S313" s="54"/>
      <c r="T313" s="58"/>
      <c r="U313" s="183">
        <f t="shared" si="52"/>
        <v>4.4444444444444446E-2</v>
      </c>
      <c r="V313" s="168"/>
      <c r="W313" s="59" t="str">
        <f t="shared" si="53"/>
        <v>0</v>
      </c>
      <c r="X313" s="575"/>
      <c r="Y313" s="60">
        <f t="shared" si="54"/>
        <v>0</v>
      </c>
    </row>
    <row r="314" spans="2:25" ht="18.75" customHeight="1">
      <c r="B314" s="578"/>
      <c r="C314" s="572"/>
      <c r="D314" s="39"/>
      <c r="E314" s="39" t="s">
        <v>9725</v>
      </c>
      <c r="F314" s="170">
        <v>328</v>
      </c>
      <c r="G314" s="181">
        <f t="shared" si="48"/>
        <v>65.599999999999994</v>
      </c>
      <c r="H314" s="182">
        <f t="shared" si="49"/>
        <v>182.22222222222223</v>
      </c>
      <c r="I314" s="182">
        <f t="shared" si="50"/>
        <v>6.0740740740740741E-2</v>
      </c>
      <c r="J314" s="170"/>
      <c r="K314" s="166"/>
      <c r="L314" s="166"/>
      <c r="M314" s="167"/>
      <c r="N314" s="52">
        <f t="shared" si="51"/>
        <v>0</v>
      </c>
      <c r="O314" s="53"/>
      <c r="P314" s="54"/>
      <c r="Q314" s="54"/>
      <c r="R314" s="54"/>
      <c r="S314" s="54"/>
      <c r="T314" s="58"/>
      <c r="U314" s="183">
        <f t="shared" si="52"/>
        <v>0.12148148148148148</v>
      </c>
      <c r="V314" s="168"/>
      <c r="W314" s="59" t="str">
        <f t="shared" si="53"/>
        <v>0</v>
      </c>
      <c r="X314" s="575"/>
      <c r="Y314" s="60">
        <f t="shared" si="54"/>
        <v>0</v>
      </c>
    </row>
    <row r="315" spans="2:25" ht="18.75" customHeight="1">
      <c r="B315" s="578"/>
      <c r="C315" s="572"/>
      <c r="D315" s="39"/>
      <c r="E315" s="39" t="s">
        <v>9726</v>
      </c>
      <c r="F315" s="170">
        <v>200</v>
      </c>
      <c r="G315" s="181">
        <f t="shared" si="48"/>
        <v>40</v>
      </c>
      <c r="H315" s="182">
        <f t="shared" si="49"/>
        <v>111.11111111111111</v>
      </c>
      <c r="I315" s="182">
        <f t="shared" si="50"/>
        <v>3.7037037037037035E-2</v>
      </c>
      <c r="J315" s="170"/>
      <c r="K315" s="166"/>
      <c r="L315" s="166"/>
      <c r="M315" s="167"/>
      <c r="N315" s="52">
        <f t="shared" si="51"/>
        <v>0</v>
      </c>
      <c r="O315" s="53"/>
      <c r="P315" s="54"/>
      <c r="Q315" s="54"/>
      <c r="R315" s="54"/>
      <c r="S315" s="54"/>
      <c r="T315" s="58"/>
      <c r="U315" s="183">
        <f t="shared" si="52"/>
        <v>7.407407407407407E-2</v>
      </c>
      <c r="V315" s="168"/>
      <c r="W315" s="59" t="str">
        <f t="shared" si="53"/>
        <v>0</v>
      </c>
      <c r="X315" s="575"/>
      <c r="Y315" s="60">
        <f t="shared" si="54"/>
        <v>0</v>
      </c>
    </row>
    <row r="316" spans="2:25" ht="18.75" customHeight="1">
      <c r="B316" s="578"/>
      <c r="C316" s="572"/>
      <c r="D316" s="39"/>
      <c r="E316" s="39" t="s">
        <v>9727</v>
      </c>
      <c r="F316" s="170">
        <v>1100</v>
      </c>
      <c r="G316" s="181">
        <f t="shared" si="48"/>
        <v>220</v>
      </c>
      <c r="H316" s="182">
        <f t="shared" si="49"/>
        <v>611.11111111111109</v>
      </c>
      <c r="I316" s="182">
        <f t="shared" si="50"/>
        <v>0.20370370370370369</v>
      </c>
      <c r="J316" s="170"/>
      <c r="K316" s="166"/>
      <c r="L316" s="166"/>
      <c r="M316" s="167"/>
      <c r="N316" s="52">
        <f t="shared" si="51"/>
        <v>0</v>
      </c>
      <c r="O316" s="53"/>
      <c r="P316" s="54"/>
      <c r="Q316" s="54"/>
      <c r="R316" s="54"/>
      <c r="S316" s="54"/>
      <c r="T316" s="58"/>
      <c r="U316" s="183">
        <f t="shared" si="52"/>
        <v>0.40740740740740738</v>
      </c>
      <c r="V316" s="168"/>
      <c r="W316" s="59" t="str">
        <f t="shared" si="53"/>
        <v>0</v>
      </c>
      <c r="X316" s="575"/>
      <c r="Y316" s="60">
        <f t="shared" si="54"/>
        <v>0</v>
      </c>
    </row>
    <row r="317" spans="2:25" ht="18.75" customHeight="1">
      <c r="B317" s="578"/>
      <c r="C317" s="572"/>
      <c r="D317" s="39"/>
      <c r="E317" s="39" t="s">
        <v>9728</v>
      </c>
      <c r="F317" s="170">
        <v>200</v>
      </c>
      <c r="G317" s="181">
        <f t="shared" si="48"/>
        <v>40</v>
      </c>
      <c r="H317" s="182">
        <f t="shared" si="49"/>
        <v>111.11111111111111</v>
      </c>
      <c r="I317" s="182">
        <f t="shared" si="50"/>
        <v>3.7037037037037035E-2</v>
      </c>
      <c r="J317" s="170"/>
      <c r="K317" s="166"/>
      <c r="L317" s="166"/>
      <c r="M317" s="167"/>
      <c r="N317" s="52">
        <f t="shared" si="51"/>
        <v>0</v>
      </c>
      <c r="O317" s="53"/>
      <c r="P317" s="54"/>
      <c r="Q317" s="54"/>
      <c r="R317" s="54"/>
      <c r="S317" s="54"/>
      <c r="T317" s="58"/>
      <c r="U317" s="183">
        <f t="shared" si="52"/>
        <v>7.407407407407407E-2</v>
      </c>
      <c r="V317" s="168"/>
      <c r="W317" s="59" t="str">
        <f t="shared" si="53"/>
        <v>0</v>
      </c>
      <c r="X317" s="575"/>
      <c r="Y317" s="60">
        <f t="shared" si="54"/>
        <v>0</v>
      </c>
    </row>
    <row r="318" spans="2:25" ht="18.75" customHeight="1">
      <c r="B318" s="578"/>
      <c r="C318" s="572"/>
      <c r="D318" s="39"/>
      <c r="E318" s="39" t="s">
        <v>9729</v>
      </c>
      <c r="F318" s="170">
        <v>326</v>
      </c>
      <c r="G318" s="181">
        <f t="shared" si="48"/>
        <v>65.2</v>
      </c>
      <c r="H318" s="182">
        <f t="shared" si="49"/>
        <v>181.11111111111111</v>
      </c>
      <c r="I318" s="182">
        <f t="shared" si="50"/>
        <v>6.0370370370370373E-2</v>
      </c>
      <c r="J318" s="170"/>
      <c r="K318" s="166"/>
      <c r="L318" s="166"/>
      <c r="M318" s="167"/>
      <c r="N318" s="52">
        <f t="shared" si="51"/>
        <v>0</v>
      </c>
      <c r="O318" s="53"/>
      <c r="P318" s="54"/>
      <c r="Q318" s="54"/>
      <c r="R318" s="54"/>
      <c r="S318" s="54"/>
      <c r="T318" s="58"/>
      <c r="U318" s="183">
        <f t="shared" si="52"/>
        <v>0.12074074074074075</v>
      </c>
      <c r="V318" s="168"/>
      <c r="W318" s="59" t="str">
        <f t="shared" si="53"/>
        <v>0</v>
      </c>
      <c r="X318" s="575"/>
      <c r="Y318" s="60">
        <f t="shared" si="54"/>
        <v>0</v>
      </c>
    </row>
    <row r="319" spans="2:25" ht="18.75" customHeight="1">
      <c r="B319" s="578"/>
      <c r="C319" s="572"/>
      <c r="D319" s="39"/>
      <c r="E319" s="39" t="s">
        <v>9730</v>
      </c>
      <c r="F319" s="170">
        <v>800</v>
      </c>
      <c r="G319" s="181">
        <f t="shared" si="48"/>
        <v>160</v>
      </c>
      <c r="H319" s="182">
        <f t="shared" si="49"/>
        <v>444.44444444444446</v>
      </c>
      <c r="I319" s="182">
        <f t="shared" si="50"/>
        <v>0.14814814814814814</v>
      </c>
      <c r="J319" s="170"/>
      <c r="K319" s="341" t="s">
        <v>11392</v>
      </c>
      <c r="L319" s="166"/>
      <c r="M319" s="167">
        <f>SUM(H309:H320)</f>
        <v>3006.6666666666665</v>
      </c>
      <c r="N319" s="52">
        <f t="shared" si="51"/>
        <v>60.133333333333333</v>
      </c>
      <c r="O319" s="53" t="s">
        <v>2132</v>
      </c>
      <c r="P319" s="54" t="s">
        <v>7458</v>
      </c>
      <c r="Q319" s="54"/>
      <c r="R319" s="54" t="s">
        <v>2634</v>
      </c>
      <c r="S319" s="54"/>
      <c r="T319" s="58"/>
      <c r="U319" s="183">
        <f t="shared" si="52"/>
        <v>0.29629629629629628</v>
      </c>
      <c r="V319" s="168">
        <f>SUM(U309:U320)</f>
        <v>2.0044444444444443</v>
      </c>
      <c r="W319" s="59" t="str">
        <f t="shared" si="53"/>
        <v>2</v>
      </c>
      <c r="X319" s="575"/>
      <c r="Y319" s="60">
        <f t="shared" si="54"/>
        <v>1</v>
      </c>
    </row>
    <row r="320" spans="2:25" ht="18.75" customHeight="1">
      <c r="B320" s="578"/>
      <c r="C320" s="572"/>
      <c r="D320" s="39"/>
      <c r="E320" s="39" t="s">
        <v>9731</v>
      </c>
      <c r="F320" s="170">
        <v>1000</v>
      </c>
      <c r="G320" s="181">
        <f t="shared" si="48"/>
        <v>200</v>
      </c>
      <c r="H320" s="182">
        <f t="shared" si="49"/>
        <v>555.55555555555554</v>
      </c>
      <c r="I320" s="182">
        <f t="shared" si="50"/>
        <v>0.18518518518518517</v>
      </c>
      <c r="J320" s="170"/>
      <c r="K320" s="166"/>
      <c r="L320" s="166"/>
      <c r="M320" s="167"/>
      <c r="N320" s="52">
        <f t="shared" si="51"/>
        <v>0</v>
      </c>
      <c r="O320" s="53"/>
      <c r="P320" s="54"/>
      <c r="Q320" s="54"/>
      <c r="R320" s="54"/>
      <c r="S320" s="54"/>
      <c r="T320" s="58"/>
      <c r="U320" s="183">
        <f t="shared" si="52"/>
        <v>0.37037037037037035</v>
      </c>
      <c r="V320" s="168"/>
      <c r="W320" s="59" t="str">
        <f t="shared" si="53"/>
        <v>0</v>
      </c>
      <c r="X320" s="575"/>
      <c r="Y320" s="60">
        <f t="shared" si="54"/>
        <v>0</v>
      </c>
    </row>
    <row r="321" spans="2:25" ht="18.75" customHeight="1">
      <c r="B321" s="578"/>
      <c r="C321" s="572"/>
      <c r="D321" s="39"/>
      <c r="E321" s="39"/>
      <c r="F321" s="170"/>
      <c r="G321" s="181">
        <f t="shared" si="48"/>
        <v>0</v>
      </c>
      <c r="H321" s="182">
        <f t="shared" si="49"/>
        <v>0</v>
      </c>
      <c r="I321" s="182">
        <f t="shared" si="50"/>
        <v>0</v>
      </c>
      <c r="J321" s="170"/>
      <c r="K321" s="166"/>
      <c r="L321" s="166"/>
      <c r="M321" s="167"/>
      <c r="N321" s="52">
        <f t="shared" si="51"/>
        <v>0</v>
      </c>
      <c r="O321" s="53"/>
      <c r="P321" s="54"/>
      <c r="Q321" s="54"/>
      <c r="R321" s="54"/>
      <c r="S321" s="54"/>
      <c r="T321" s="58"/>
      <c r="U321" s="183">
        <f t="shared" si="52"/>
        <v>0</v>
      </c>
      <c r="V321" s="168"/>
      <c r="W321" s="59" t="str">
        <f t="shared" si="53"/>
        <v>0</v>
      </c>
      <c r="X321" s="575"/>
      <c r="Y321" s="60">
        <f t="shared" si="54"/>
        <v>0</v>
      </c>
    </row>
    <row r="322" spans="2:25" ht="18.75" customHeight="1">
      <c r="B322" s="578"/>
      <c r="C322" s="572"/>
      <c r="D322" s="39"/>
      <c r="E322" s="39"/>
      <c r="F322" s="170"/>
      <c r="G322" s="181">
        <f t="shared" si="48"/>
        <v>0</v>
      </c>
      <c r="H322" s="182">
        <f t="shared" si="49"/>
        <v>0</v>
      </c>
      <c r="I322" s="182">
        <f t="shared" si="50"/>
        <v>0</v>
      </c>
      <c r="J322" s="170"/>
      <c r="K322" s="166"/>
      <c r="L322" s="166"/>
      <c r="M322" s="167"/>
      <c r="N322" s="52">
        <f t="shared" si="51"/>
        <v>0</v>
      </c>
      <c r="O322" s="53"/>
      <c r="P322" s="54"/>
      <c r="Q322" s="54"/>
      <c r="R322" s="54"/>
      <c r="S322" s="54"/>
      <c r="T322" s="58"/>
      <c r="U322" s="183">
        <f t="shared" si="52"/>
        <v>0</v>
      </c>
      <c r="V322" s="168"/>
      <c r="W322" s="59" t="str">
        <f t="shared" si="53"/>
        <v>0</v>
      </c>
      <c r="X322" s="575"/>
      <c r="Y322" s="60">
        <f t="shared" si="54"/>
        <v>0</v>
      </c>
    </row>
    <row r="323" spans="2:25" ht="18.75" customHeight="1">
      <c r="B323" s="578"/>
      <c r="C323" s="572"/>
      <c r="D323" s="39"/>
      <c r="E323" s="39"/>
      <c r="F323" s="170"/>
      <c r="G323" s="181">
        <f t="shared" si="48"/>
        <v>0</v>
      </c>
      <c r="H323" s="182">
        <f t="shared" si="49"/>
        <v>0</v>
      </c>
      <c r="I323" s="182">
        <f t="shared" si="50"/>
        <v>0</v>
      </c>
      <c r="J323" s="170"/>
      <c r="K323" s="166"/>
      <c r="L323" s="166"/>
      <c r="M323" s="167"/>
      <c r="N323" s="52">
        <f t="shared" si="51"/>
        <v>0</v>
      </c>
      <c r="O323" s="53"/>
      <c r="P323" s="54"/>
      <c r="Q323" s="54"/>
      <c r="R323" s="54"/>
      <c r="S323" s="54"/>
      <c r="T323" s="58"/>
      <c r="U323" s="183">
        <f t="shared" si="52"/>
        <v>0</v>
      </c>
      <c r="V323" s="168"/>
      <c r="W323" s="59" t="str">
        <f t="shared" si="53"/>
        <v>0</v>
      </c>
      <c r="X323" s="575"/>
      <c r="Y323" s="60">
        <f t="shared" si="54"/>
        <v>0</v>
      </c>
    </row>
    <row r="324" spans="2:25" ht="18.75" customHeight="1">
      <c r="B324" s="578"/>
      <c r="C324" s="572"/>
      <c r="D324" s="39"/>
      <c r="E324" s="39" t="s">
        <v>9732</v>
      </c>
      <c r="F324" s="170">
        <v>1000</v>
      </c>
      <c r="G324" s="181">
        <f t="shared" si="48"/>
        <v>200</v>
      </c>
      <c r="H324" s="182">
        <f t="shared" si="49"/>
        <v>555.55555555555554</v>
      </c>
      <c r="I324" s="182">
        <f t="shared" si="50"/>
        <v>0.18518518518518517</v>
      </c>
      <c r="J324" s="170"/>
      <c r="K324" s="166"/>
      <c r="L324" s="166"/>
      <c r="M324" s="167"/>
      <c r="N324" s="52">
        <f t="shared" si="51"/>
        <v>0</v>
      </c>
      <c r="O324" s="53"/>
      <c r="P324" s="54"/>
      <c r="Q324" s="54"/>
      <c r="R324" s="54"/>
      <c r="S324" s="54"/>
      <c r="T324" s="58"/>
      <c r="U324" s="183">
        <f t="shared" si="52"/>
        <v>0.37037037037037035</v>
      </c>
      <c r="V324" s="168"/>
      <c r="W324" s="59" t="str">
        <f t="shared" si="53"/>
        <v>0</v>
      </c>
      <c r="X324" s="575"/>
      <c r="Y324" s="60">
        <f t="shared" si="54"/>
        <v>0</v>
      </c>
    </row>
    <row r="325" spans="2:25" ht="18.75" customHeight="1">
      <c r="B325" s="578"/>
      <c r="C325" s="572"/>
      <c r="D325" s="39"/>
      <c r="E325" s="39" t="s">
        <v>9733</v>
      </c>
      <c r="F325" s="170">
        <v>1000</v>
      </c>
      <c r="G325" s="181">
        <f t="shared" si="48"/>
        <v>200</v>
      </c>
      <c r="H325" s="182">
        <f t="shared" si="49"/>
        <v>555.55555555555554</v>
      </c>
      <c r="I325" s="182">
        <f t="shared" si="50"/>
        <v>0.18518518518518517</v>
      </c>
      <c r="J325" s="170"/>
      <c r="K325" s="166"/>
      <c r="L325" s="166"/>
      <c r="M325" s="167"/>
      <c r="N325" s="52">
        <f t="shared" si="51"/>
        <v>0</v>
      </c>
      <c r="O325" s="53"/>
      <c r="P325" s="54"/>
      <c r="Q325" s="54"/>
      <c r="R325" s="54"/>
      <c r="S325" s="54"/>
      <c r="T325" s="58"/>
      <c r="U325" s="183">
        <f t="shared" si="52"/>
        <v>0.37037037037037035</v>
      </c>
      <c r="V325" s="168"/>
      <c r="W325" s="59" t="str">
        <f t="shared" si="53"/>
        <v>0</v>
      </c>
      <c r="X325" s="575"/>
      <c r="Y325" s="60">
        <f t="shared" si="54"/>
        <v>0</v>
      </c>
    </row>
    <row r="326" spans="2:25" ht="18.75" customHeight="1">
      <c r="B326" s="578"/>
      <c r="C326" s="572"/>
      <c r="D326" s="39"/>
      <c r="E326" s="39" t="s">
        <v>9734</v>
      </c>
      <c r="F326" s="170">
        <v>200</v>
      </c>
      <c r="G326" s="181">
        <f t="shared" si="48"/>
        <v>40</v>
      </c>
      <c r="H326" s="182">
        <f t="shared" si="49"/>
        <v>111.11111111111111</v>
      </c>
      <c r="I326" s="182">
        <f t="shared" si="50"/>
        <v>3.7037037037037035E-2</v>
      </c>
      <c r="J326" s="170"/>
      <c r="K326" s="166"/>
      <c r="L326" s="166"/>
      <c r="M326" s="167"/>
      <c r="N326" s="52">
        <f t="shared" si="51"/>
        <v>0</v>
      </c>
      <c r="O326" s="53"/>
      <c r="P326" s="54"/>
      <c r="Q326" s="54"/>
      <c r="R326" s="54"/>
      <c r="S326" s="54"/>
      <c r="T326" s="58"/>
      <c r="U326" s="183">
        <f t="shared" si="52"/>
        <v>7.407407407407407E-2</v>
      </c>
      <c r="V326" s="168"/>
      <c r="W326" s="59" t="str">
        <f t="shared" si="53"/>
        <v>0</v>
      </c>
      <c r="X326" s="575"/>
      <c r="Y326" s="60">
        <f t="shared" si="54"/>
        <v>0</v>
      </c>
    </row>
    <row r="327" spans="2:25" ht="18.75" customHeight="1">
      <c r="B327" s="578"/>
      <c r="C327" s="572"/>
      <c r="D327" s="39"/>
      <c r="E327" s="39" t="s">
        <v>9735</v>
      </c>
      <c r="F327" s="170">
        <v>120</v>
      </c>
      <c r="G327" s="181">
        <f t="shared" si="48"/>
        <v>24</v>
      </c>
      <c r="H327" s="182">
        <f t="shared" si="49"/>
        <v>66.666666666666671</v>
      </c>
      <c r="I327" s="182">
        <f t="shared" si="50"/>
        <v>2.2222222222222223E-2</v>
      </c>
      <c r="J327" s="170"/>
      <c r="K327" s="166"/>
      <c r="L327" s="166"/>
      <c r="M327" s="167"/>
      <c r="N327" s="52">
        <f t="shared" si="51"/>
        <v>0</v>
      </c>
      <c r="O327" s="53"/>
      <c r="P327" s="54"/>
      <c r="Q327" s="54"/>
      <c r="R327" s="54"/>
      <c r="S327" s="54"/>
      <c r="T327" s="58"/>
      <c r="U327" s="183">
        <f t="shared" si="52"/>
        <v>4.4444444444444446E-2</v>
      </c>
      <c r="V327" s="168"/>
      <c r="W327" s="59" t="str">
        <f t="shared" si="53"/>
        <v>0</v>
      </c>
      <c r="X327" s="575"/>
      <c r="Y327" s="60">
        <f t="shared" si="54"/>
        <v>0</v>
      </c>
    </row>
    <row r="328" spans="2:25" ht="18.75" customHeight="1">
      <c r="B328" s="578"/>
      <c r="C328" s="572"/>
      <c r="D328" s="39"/>
      <c r="E328" s="39" t="s">
        <v>9736</v>
      </c>
      <c r="F328" s="170">
        <v>100</v>
      </c>
      <c r="G328" s="181">
        <f t="shared" si="48"/>
        <v>20</v>
      </c>
      <c r="H328" s="182">
        <f t="shared" si="49"/>
        <v>55.555555555555557</v>
      </c>
      <c r="I328" s="182">
        <f t="shared" si="50"/>
        <v>1.8518518518518517E-2</v>
      </c>
      <c r="J328" s="170"/>
      <c r="K328" s="166"/>
      <c r="L328" s="166"/>
      <c r="M328" s="167"/>
      <c r="N328" s="52">
        <f t="shared" si="51"/>
        <v>0</v>
      </c>
      <c r="O328" s="53"/>
      <c r="P328" s="54"/>
      <c r="Q328" s="54"/>
      <c r="R328" s="54"/>
      <c r="S328" s="54"/>
      <c r="T328" s="58"/>
      <c r="U328" s="183">
        <f t="shared" si="52"/>
        <v>3.7037037037037035E-2</v>
      </c>
      <c r="V328" s="168"/>
      <c r="W328" s="59" t="str">
        <f t="shared" si="53"/>
        <v>0</v>
      </c>
      <c r="X328" s="575"/>
      <c r="Y328" s="60">
        <f t="shared" si="54"/>
        <v>0</v>
      </c>
    </row>
    <row r="329" spans="2:25" ht="18.75" customHeight="1">
      <c r="B329" s="578"/>
      <c r="C329" s="572"/>
      <c r="D329" s="39"/>
      <c r="E329" s="39" t="s">
        <v>9737</v>
      </c>
      <c r="F329" s="170">
        <v>400</v>
      </c>
      <c r="G329" s="181">
        <f t="shared" si="48"/>
        <v>80</v>
      </c>
      <c r="H329" s="182">
        <f t="shared" si="49"/>
        <v>222.22222222222223</v>
      </c>
      <c r="I329" s="182">
        <f t="shared" si="50"/>
        <v>7.407407407407407E-2</v>
      </c>
      <c r="J329" s="170"/>
      <c r="K329" s="166"/>
      <c r="L329" s="166"/>
      <c r="M329" s="167"/>
      <c r="N329" s="52">
        <f t="shared" si="51"/>
        <v>0</v>
      </c>
      <c r="O329" s="53"/>
      <c r="P329" s="54"/>
      <c r="Q329" s="54"/>
      <c r="R329" s="54"/>
      <c r="S329" s="54"/>
      <c r="T329" s="58"/>
      <c r="U329" s="183">
        <f t="shared" si="52"/>
        <v>0.14814814814814814</v>
      </c>
      <c r="V329" s="168"/>
      <c r="W329" s="59" t="str">
        <f t="shared" si="53"/>
        <v>0</v>
      </c>
      <c r="X329" s="575"/>
      <c r="Y329" s="60">
        <f t="shared" si="54"/>
        <v>0</v>
      </c>
    </row>
    <row r="330" spans="2:25" ht="18.75" customHeight="1">
      <c r="B330" s="578"/>
      <c r="C330" s="572"/>
      <c r="D330" s="39"/>
      <c r="E330" s="39" t="s">
        <v>9738</v>
      </c>
      <c r="F330" s="170">
        <v>400</v>
      </c>
      <c r="G330" s="181">
        <f t="shared" si="48"/>
        <v>80</v>
      </c>
      <c r="H330" s="182">
        <f t="shared" si="49"/>
        <v>222.22222222222223</v>
      </c>
      <c r="I330" s="182">
        <f t="shared" si="50"/>
        <v>7.407407407407407E-2</v>
      </c>
      <c r="J330" s="170"/>
      <c r="K330" s="166"/>
      <c r="L330" s="166"/>
      <c r="M330" s="167"/>
      <c r="N330" s="52">
        <f t="shared" si="51"/>
        <v>0</v>
      </c>
      <c r="O330" s="53"/>
      <c r="P330" s="54"/>
      <c r="Q330" s="54"/>
      <c r="R330" s="54"/>
      <c r="S330" s="54"/>
      <c r="T330" s="58"/>
      <c r="U330" s="183">
        <f t="shared" si="52"/>
        <v>0.14814814814814814</v>
      </c>
      <c r="V330" s="168"/>
      <c r="W330" s="59" t="str">
        <f t="shared" si="53"/>
        <v>0</v>
      </c>
      <c r="X330" s="575"/>
      <c r="Y330" s="60">
        <f t="shared" si="54"/>
        <v>0</v>
      </c>
    </row>
    <row r="331" spans="2:25" ht="18.75" customHeight="1">
      <c r="B331" s="578"/>
      <c r="C331" s="572"/>
      <c r="D331" s="39"/>
      <c r="E331" s="39" t="s">
        <v>9739</v>
      </c>
      <c r="F331" s="170">
        <v>120</v>
      </c>
      <c r="G331" s="181">
        <f t="shared" si="48"/>
        <v>24</v>
      </c>
      <c r="H331" s="182">
        <f t="shared" si="49"/>
        <v>66.666666666666671</v>
      </c>
      <c r="I331" s="182">
        <f t="shared" si="50"/>
        <v>2.2222222222222223E-2</v>
      </c>
      <c r="J331" s="170"/>
      <c r="K331" s="166"/>
      <c r="L331" s="166"/>
      <c r="M331" s="167"/>
      <c r="N331" s="52">
        <f t="shared" si="51"/>
        <v>0</v>
      </c>
      <c r="O331" s="53"/>
      <c r="P331" s="54"/>
      <c r="Q331" s="54"/>
      <c r="R331" s="54"/>
      <c r="S331" s="54"/>
      <c r="T331" s="58"/>
      <c r="U331" s="183">
        <f t="shared" si="52"/>
        <v>4.4444444444444446E-2</v>
      </c>
      <c r="V331" s="168"/>
      <c r="W331" s="59" t="str">
        <f t="shared" si="53"/>
        <v>0</v>
      </c>
      <c r="X331" s="575"/>
      <c r="Y331" s="60">
        <f t="shared" si="54"/>
        <v>0</v>
      </c>
    </row>
    <row r="332" spans="2:25" ht="18.75" customHeight="1">
      <c r="B332" s="578"/>
      <c r="C332" s="572"/>
      <c r="D332" s="39"/>
      <c r="E332" s="39" t="s">
        <v>9740</v>
      </c>
      <c r="F332" s="170">
        <v>80</v>
      </c>
      <c r="G332" s="181">
        <f t="shared" si="48"/>
        <v>16</v>
      </c>
      <c r="H332" s="182">
        <f t="shared" si="49"/>
        <v>44.444444444444443</v>
      </c>
      <c r="I332" s="182">
        <f t="shared" si="50"/>
        <v>1.4814814814814814E-2</v>
      </c>
      <c r="J332" s="170"/>
      <c r="K332" s="166"/>
      <c r="L332" s="166"/>
      <c r="M332" s="167"/>
      <c r="N332" s="52">
        <f t="shared" si="51"/>
        <v>0</v>
      </c>
      <c r="O332" s="53"/>
      <c r="P332" s="54"/>
      <c r="Q332" s="54"/>
      <c r="R332" s="54"/>
      <c r="S332" s="54"/>
      <c r="T332" s="58"/>
      <c r="U332" s="183">
        <f t="shared" si="52"/>
        <v>2.9629629629629627E-2</v>
      </c>
      <c r="V332" s="168"/>
      <c r="W332" s="59" t="str">
        <f t="shared" si="53"/>
        <v>0</v>
      </c>
      <c r="X332" s="575"/>
      <c r="Y332" s="60">
        <f t="shared" si="54"/>
        <v>0</v>
      </c>
    </row>
    <row r="333" spans="2:25" ht="18.75" customHeight="1">
      <c r="B333" s="578"/>
      <c r="C333" s="572"/>
      <c r="D333" s="39"/>
      <c r="E333" s="39" t="s">
        <v>9741</v>
      </c>
      <c r="F333" s="170">
        <v>120</v>
      </c>
      <c r="G333" s="181">
        <f t="shared" si="48"/>
        <v>24</v>
      </c>
      <c r="H333" s="182">
        <f t="shared" si="49"/>
        <v>66.666666666666671</v>
      </c>
      <c r="I333" s="182">
        <f t="shared" si="50"/>
        <v>2.2222222222222223E-2</v>
      </c>
      <c r="J333" s="170"/>
      <c r="K333" s="166"/>
      <c r="L333" s="166"/>
      <c r="M333" s="167"/>
      <c r="N333" s="52">
        <f t="shared" si="51"/>
        <v>0</v>
      </c>
      <c r="O333" s="53"/>
      <c r="P333" s="54"/>
      <c r="Q333" s="54"/>
      <c r="R333" s="54"/>
      <c r="S333" s="54"/>
      <c r="T333" s="58"/>
      <c r="U333" s="183">
        <f t="shared" si="52"/>
        <v>4.4444444444444446E-2</v>
      </c>
      <c r="V333" s="168"/>
      <c r="W333" s="59" t="str">
        <f t="shared" si="53"/>
        <v>0</v>
      </c>
      <c r="X333" s="575"/>
      <c r="Y333" s="60">
        <f t="shared" si="54"/>
        <v>0</v>
      </c>
    </row>
    <row r="334" spans="2:25" ht="18.75" customHeight="1">
      <c r="B334" s="578"/>
      <c r="C334" s="572"/>
      <c r="D334" s="39"/>
      <c r="E334" s="39" t="s">
        <v>9742</v>
      </c>
      <c r="F334" s="170">
        <v>200</v>
      </c>
      <c r="G334" s="181">
        <f t="shared" si="48"/>
        <v>40</v>
      </c>
      <c r="H334" s="182">
        <f t="shared" si="49"/>
        <v>111.11111111111111</v>
      </c>
      <c r="I334" s="182">
        <f t="shared" si="50"/>
        <v>3.7037037037037035E-2</v>
      </c>
      <c r="J334" s="170"/>
      <c r="K334" s="166"/>
      <c r="L334" s="166"/>
      <c r="M334" s="167"/>
      <c r="N334" s="52">
        <f t="shared" si="51"/>
        <v>0</v>
      </c>
      <c r="O334" s="53"/>
      <c r="P334" s="54"/>
      <c r="Q334" s="54"/>
      <c r="R334" s="54"/>
      <c r="S334" s="54"/>
      <c r="T334" s="58"/>
      <c r="U334" s="183">
        <f t="shared" si="52"/>
        <v>7.407407407407407E-2</v>
      </c>
      <c r="V334" s="168"/>
      <c r="W334" s="59" t="str">
        <f t="shared" si="53"/>
        <v>0</v>
      </c>
      <c r="X334" s="575"/>
      <c r="Y334" s="60">
        <f t="shared" si="54"/>
        <v>0</v>
      </c>
    </row>
    <row r="335" spans="2:25" ht="18.75" customHeight="1">
      <c r="B335" s="578"/>
      <c r="C335" s="572"/>
      <c r="D335" s="39"/>
      <c r="E335" s="39" t="s">
        <v>9743</v>
      </c>
      <c r="F335" s="170">
        <v>112</v>
      </c>
      <c r="G335" s="181">
        <f t="shared" si="48"/>
        <v>22.4</v>
      </c>
      <c r="H335" s="182">
        <f t="shared" si="49"/>
        <v>62.222222222222221</v>
      </c>
      <c r="I335" s="182">
        <f t="shared" si="50"/>
        <v>2.074074074074074E-2</v>
      </c>
      <c r="J335" s="170"/>
      <c r="K335" s="166"/>
      <c r="L335" s="166"/>
      <c r="M335" s="167"/>
      <c r="N335" s="52">
        <f t="shared" si="51"/>
        <v>0</v>
      </c>
      <c r="O335" s="53"/>
      <c r="P335" s="54"/>
      <c r="Q335" s="54"/>
      <c r="R335" s="54"/>
      <c r="S335" s="54"/>
      <c r="T335" s="58"/>
      <c r="U335" s="183">
        <f t="shared" si="52"/>
        <v>4.148148148148148E-2</v>
      </c>
      <c r="V335" s="168"/>
      <c r="W335" s="59" t="str">
        <f t="shared" si="53"/>
        <v>0</v>
      </c>
      <c r="X335" s="575"/>
      <c r="Y335" s="60">
        <f t="shared" si="54"/>
        <v>0</v>
      </c>
    </row>
    <row r="336" spans="2:25" ht="18.75" customHeight="1">
      <c r="B336" s="578"/>
      <c r="C336" s="572"/>
      <c r="D336" s="39"/>
      <c r="E336" s="39" t="s">
        <v>9744</v>
      </c>
      <c r="F336" s="170">
        <v>100</v>
      </c>
      <c r="G336" s="181">
        <f t="shared" si="48"/>
        <v>20</v>
      </c>
      <c r="H336" s="182">
        <f t="shared" si="49"/>
        <v>55.555555555555557</v>
      </c>
      <c r="I336" s="182">
        <f t="shared" si="50"/>
        <v>1.8518518518518517E-2</v>
      </c>
      <c r="J336" s="170"/>
      <c r="K336" s="166"/>
      <c r="L336" s="166"/>
      <c r="M336" s="167"/>
      <c r="N336" s="52">
        <f t="shared" si="51"/>
        <v>0</v>
      </c>
      <c r="O336" s="53"/>
      <c r="P336" s="54"/>
      <c r="Q336" s="54"/>
      <c r="R336" s="54"/>
      <c r="S336" s="54"/>
      <c r="T336" s="58"/>
      <c r="U336" s="183">
        <f t="shared" si="52"/>
        <v>3.7037037037037035E-2</v>
      </c>
      <c r="V336" s="168"/>
      <c r="W336" s="59" t="str">
        <f t="shared" si="53"/>
        <v>0</v>
      </c>
      <c r="X336" s="575"/>
      <c r="Y336" s="60">
        <f t="shared" si="54"/>
        <v>0</v>
      </c>
    </row>
    <row r="337" spans="2:25" ht="18.75" customHeight="1">
      <c r="B337" s="578"/>
      <c r="C337" s="572"/>
      <c r="D337" s="39"/>
      <c r="E337" s="39" t="s">
        <v>9745</v>
      </c>
      <c r="F337" s="170">
        <v>80</v>
      </c>
      <c r="G337" s="181">
        <f t="shared" si="48"/>
        <v>16</v>
      </c>
      <c r="H337" s="182">
        <f t="shared" si="49"/>
        <v>44.444444444444443</v>
      </c>
      <c r="I337" s="182">
        <f t="shared" si="50"/>
        <v>1.4814814814814814E-2</v>
      </c>
      <c r="J337" s="170" t="s">
        <v>9746</v>
      </c>
      <c r="K337" s="166" t="s">
        <v>9747</v>
      </c>
      <c r="L337" s="166"/>
      <c r="M337" s="167">
        <f>SUM(H324:H344)</f>
        <v>3017.7777777777778</v>
      </c>
      <c r="N337" s="52">
        <f t="shared" si="51"/>
        <v>60.355555555555554</v>
      </c>
      <c r="O337" s="53" t="s">
        <v>2132</v>
      </c>
      <c r="P337" s="54" t="s">
        <v>178</v>
      </c>
      <c r="Q337" s="54"/>
      <c r="R337" s="54" t="s">
        <v>2634</v>
      </c>
      <c r="S337" s="54"/>
      <c r="T337" s="58"/>
      <c r="U337" s="183">
        <f t="shared" si="52"/>
        <v>2.9629629629629627E-2</v>
      </c>
      <c r="V337" s="168">
        <f>SUM(U324:U344)</f>
        <v>2.0118518518518522</v>
      </c>
      <c r="W337" s="59" t="str">
        <f t="shared" si="53"/>
        <v>2</v>
      </c>
      <c r="X337" s="575"/>
      <c r="Y337" s="60">
        <f t="shared" si="54"/>
        <v>1</v>
      </c>
    </row>
    <row r="338" spans="2:25" ht="18.75" customHeight="1">
      <c r="B338" s="578"/>
      <c r="C338" s="572"/>
      <c r="D338" s="39"/>
      <c r="E338" s="39" t="s">
        <v>9748</v>
      </c>
      <c r="F338" s="170">
        <v>80</v>
      </c>
      <c r="G338" s="181">
        <f t="shared" si="48"/>
        <v>16</v>
      </c>
      <c r="H338" s="182">
        <f t="shared" si="49"/>
        <v>44.444444444444443</v>
      </c>
      <c r="I338" s="182">
        <f t="shared" si="50"/>
        <v>1.4814814814814814E-2</v>
      </c>
      <c r="J338" s="170"/>
      <c r="K338" s="166"/>
      <c r="L338" s="166"/>
      <c r="M338" s="167"/>
      <c r="N338" s="52">
        <f t="shared" si="51"/>
        <v>0</v>
      </c>
      <c r="O338" s="53"/>
      <c r="P338" s="54"/>
      <c r="Q338" s="54"/>
      <c r="R338" s="54"/>
      <c r="S338" s="54"/>
      <c r="T338" s="58"/>
      <c r="U338" s="183">
        <f t="shared" si="52"/>
        <v>2.9629629629629627E-2</v>
      </c>
      <c r="V338" s="168"/>
      <c r="W338" s="59" t="str">
        <f t="shared" si="53"/>
        <v>0</v>
      </c>
      <c r="X338" s="575"/>
      <c r="Y338" s="60">
        <f t="shared" si="54"/>
        <v>0</v>
      </c>
    </row>
    <row r="339" spans="2:25" ht="18.75" customHeight="1">
      <c r="B339" s="578"/>
      <c r="C339" s="572"/>
      <c r="D339" s="39"/>
      <c r="E339" s="39" t="s">
        <v>9749</v>
      </c>
      <c r="F339" s="170">
        <v>300</v>
      </c>
      <c r="G339" s="181">
        <f t="shared" si="48"/>
        <v>60</v>
      </c>
      <c r="H339" s="182">
        <f t="shared" si="49"/>
        <v>166.66666666666666</v>
      </c>
      <c r="I339" s="182">
        <f t="shared" si="50"/>
        <v>5.5555555555555552E-2</v>
      </c>
      <c r="J339" s="170"/>
      <c r="K339" s="166"/>
      <c r="L339" s="166"/>
      <c r="M339" s="167"/>
      <c r="N339" s="52">
        <f t="shared" si="51"/>
        <v>0</v>
      </c>
      <c r="O339" s="53"/>
      <c r="P339" s="54"/>
      <c r="Q339" s="54"/>
      <c r="R339" s="54"/>
      <c r="S339" s="54"/>
      <c r="T339" s="58"/>
      <c r="U339" s="183">
        <f t="shared" si="52"/>
        <v>0.1111111111111111</v>
      </c>
      <c r="V339" s="168"/>
      <c r="W339" s="59" t="str">
        <f t="shared" si="53"/>
        <v>0</v>
      </c>
      <c r="X339" s="575"/>
      <c r="Y339" s="60">
        <f t="shared" si="54"/>
        <v>0</v>
      </c>
    </row>
    <row r="340" spans="2:25" ht="18.75" customHeight="1">
      <c r="B340" s="578"/>
      <c r="C340" s="572"/>
      <c r="D340" s="39"/>
      <c r="E340" s="39" t="s">
        <v>9750</v>
      </c>
      <c r="F340" s="170">
        <v>200</v>
      </c>
      <c r="G340" s="181">
        <f t="shared" si="48"/>
        <v>40</v>
      </c>
      <c r="H340" s="182">
        <f t="shared" si="49"/>
        <v>111.11111111111111</v>
      </c>
      <c r="I340" s="182">
        <f t="shared" si="50"/>
        <v>3.7037037037037035E-2</v>
      </c>
      <c r="J340" s="170"/>
      <c r="K340" s="166"/>
      <c r="L340" s="166"/>
      <c r="M340" s="167"/>
      <c r="N340" s="52">
        <f t="shared" si="51"/>
        <v>0</v>
      </c>
      <c r="O340" s="53"/>
      <c r="P340" s="54"/>
      <c r="Q340" s="54"/>
      <c r="R340" s="54"/>
      <c r="S340" s="54"/>
      <c r="T340" s="58"/>
      <c r="U340" s="183">
        <f t="shared" si="52"/>
        <v>7.407407407407407E-2</v>
      </c>
      <c r="V340" s="168"/>
      <c r="W340" s="59" t="str">
        <f t="shared" si="53"/>
        <v>0</v>
      </c>
      <c r="X340" s="575"/>
      <c r="Y340" s="60">
        <f t="shared" si="54"/>
        <v>0</v>
      </c>
    </row>
    <row r="341" spans="2:25" ht="18.75" customHeight="1">
      <c r="B341" s="578"/>
      <c r="C341" s="572"/>
      <c r="D341" s="39"/>
      <c r="E341" s="39" t="s">
        <v>9751</v>
      </c>
      <c r="F341" s="170">
        <v>100</v>
      </c>
      <c r="G341" s="181">
        <f t="shared" si="48"/>
        <v>20</v>
      </c>
      <c r="H341" s="182">
        <f t="shared" si="49"/>
        <v>55.555555555555557</v>
      </c>
      <c r="I341" s="182">
        <f t="shared" si="50"/>
        <v>1.8518518518518517E-2</v>
      </c>
      <c r="J341" s="170"/>
      <c r="K341" s="166"/>
      <c r="L341" s="166"/>
      <c r="M341" s="167"/>
      <c r="N341" s="52">
        <f t="shared" si="51"/>
        <v>0</v>
      </c>
      <c r="O341" s="53"/>
      <c r="P341" s="54"/>
      <c r="Q341" s="54"/>
      <c r="R341" s="54"/>
      <c r="S341" s="54"/>
      <c r="T341" s="58"/>
      <c r="U341" s="183">
        <f t="shared" si="52"/>
        <v>3.7037037037037035E-2</v>
      </c>
      <c r="V341" s="168"/>
      <c r="W341" s="59" t="str">
        <f t="shared" si="53"/>
        <v>0</v>
      </c>
      <c r="X341" s="575"/>
      <c r="Y341" s="60">
        <f t="shared" si="54"/>
        <v>0</v>
      </c>
    </row>
    <row r="342" spans="2:25" ht="18.75" customHeight="1">
      <c r="B342" s="578"/>
      <c r="C342" s="572"/>
      <c r="D342" s="39"/>
      <c r="E342" s="39" t="s">
        <v>9752</v>
      </c>
      <c r="F342" s="170">
        <v>400</v>
      </c>
      <c r="G342" s="181">
        <f t="shared" si="48"/>
        <v>80</v>
      </c>
      <c r="H342" s="182">
        <f t="shared" si="49"/>
        <v>222.22222222222223</v>
      </c>
      <c r="I342" s="182">
        <f t="shared" si="50"/>
        <v>7.407407407407407E-2</v>
      </c>
      <c r="J342" s="170"/>
      <c r="K342" s="166"/>
      <c r="L342" s="166"/>
      <c r="M342" s="167"/>
      <c r="N342" s="52">
        <f t="shared" si="51"/>
        <v>0</v>
      </c>
      <c r="O342" s="53"/>
      <c r="P342" s="54"/>
      <c r="Q342" s="54"/>
      <c r="R342" s="54"/>
      <c r="S342" s="54"/>
      <c r="T342" s="58"/>
      <c r="U342" s="183">
        <f t="shared" si="52"/>
        <v>0.14814814814814814</v>
      </c>
      <c r="V342" s="168"/>
      <c r="W342" s="59" t="str">
        <f t="shared" si="53"/>
        <v>0</v>
      </c>
      <c r="X342" s="575"/>
      <c r="Y342" s="60">
        <f t="shared" si="54"/>
        <v>0</v>
      </c>
    </row>
    <row r="343" spans="2:25" ht="18.75" customHeight="1">
      <c r="B343" s="578"/>
      <c r="C343" s="572"/>
      <c r="D343" s="39"/>
      <c r="E343" s="39" t="s">
        <v>9753</v>
      </c>
      <c r="F343" s="170">
        <v>120</v>
      </c>
      <c r="G343" s="181">
        <f t="shared" si="48"/>
        <v>24</v>
      </c>
      <c r="H343" s="182">
        <f t="shared" si="49"/>
        <v>66.666666666666671</v>
      </c>
      <c r="I343" s="182">
        <f t="shared" si="50"/>
        <v>2.2222222222222223E-2</v>
      </c>
      <c r="J343" s="170"/>
      <c r="K343" s="166"/>
      <c r="L343" s="166"/>
      <c r="M343" s="167"/>
      <c r="N343" s="52">
        <f t="shared" si="51"/>
        <v>0</v>
      </c>
      <c r="O343" s="53"/>
      <c r="P343" s="54"/>
      <c r="Q343" s="54"/>
      <c r="R343" s="54"/>
      <c r="S343" s="54"/>
      <c r="T343" s="58"/>
      <c r="U343" s="183">
        <f t="shared" si="52"/>
        <v>4.4444444444444446E-2</v>
      </c>
      <c r="V343" s="168"/>
      <c r="W343" s="59" t="str">
        <f t="shared" si="53"/>
        <v>0</v>
      </c>
      <c r="X343" s="575"/>
      <c r="Y343" s="60">
        <f t="shared" si="54"/>
        <v>0</v>
      </c>
    </row>
    <row r="344" spans="2:25" ht="18.75" customHeight="1">
      <c r="B344" s="578"/>
      <c r="C344" s="572"/>
      <c r="D344" s="39"/>
      <c r="E344" s="39" t="s">
        <v>9754</v>
      </c>
      <c r="F344" s="170">
        <v>200</v>
      </c>
      <c r="G344" s="181">
        <f t="shared" si="48"/>
        <v>40</v>
      </c>
      <c r="H344" s="182">
        <f t="shared" si="49"/>
        <v>111.11111111111111</v>
      </c>
      <c r="I344" s="182">
        <f t="shared" si="50"/>
        <v>3.7037037037037035E-2</v>
      </c>
      <c r="J344" s="170"/>
      <c r="K344" s="166"/>
      <c r="L344" s="166"/>
      <c r="M344" s="167"/>
      <c r="N344" s="52">
        <f t="shared" si="51"/>
        <v>0</v>
      </c>
      <c r="O344" s="53"/>
      <c r="P344" s="54"/>
      <c r="Q344" s="54"/>
      <c r="R344" s="54"/>
      <c r="S344" s="54"/>
      <c r="T344" s="58"/>
      <c r="U344" s="183">
        <f t="shared" si="52"/>
        <v>7.407407407407407E-2</v>
      </c>
      <c r="V344" s="168"/>
      <c r="W344" s="59" t="str">
        <f t="shared" si="53"/>
        <v>0</v>
      </c>
      <c r="X344" s="575"/>
      <c r="Y344" s="60">
        <f t="shared" si="54"/>
        <v>0</v>
      </c>
    </row>
    <row r="345" spans="2:25" ht="18.75" customHeight="1">
      <c r="B345" s="578"/>
      <c r="C345" s="572"/>
      <c r="D345" s="39"/>
      <c r="E345" s="39"/>
      <c r="F345" s="170"/>
      <c r="G345" s="181">
        <f t="shared" si="48"/>
        <v>0</v>
      </c>
      <c r="H345" s="182">
        <f t="shared" si="49"/>
        <v>0</v>
      </c>
      <c r="I345" s="182">
        <f t="shared" si="50"/>
        <v>0</v>
      </c>
      <c r="J345" s="170"/>
      <c r="K345" s="166"/>
      <c r="L345" s="166"/>
      <c r="M345" s="167"/>
      <c r="N345" s="52">
        <f t="shared" si="51"/>
        <v>0</v>
      </c>
      <c r="O345" s="53"/>
      <c r="P345" s="54"/>
      <c r="Q345" s="54"/>
      <c r="R345" s="54"/>
      <c r="S345" s="54"/>
      <c r="T345" s="58"/>
      <c r="U345" s="183">
        <f t="shared" si="52"/>
        <v>0</v>
      </c>
      <c r="V345" s="168"/>
      <c r="W345" s="59" t="str">
        <f t="shared" si="53"/>
        <v>0</v>
      </c>
      <c r="X345" s="575"/>
      <c r="Y345" s="60">
        <f t="shared" si="54"/>
        <v>0</v>
      </c>
    </row>
    <row r="346" spans="2:25" ht="18.75" customHeight="1">
      <c r="B346" s="579"/>
      <c r="C346" s="573"/>
      <c r="D346" s="39"/>
      <c r="E346" s="39"/>
      <c r="F346" s="170"/>
      <c r="G346" s="181">
        <f>F346/$G$15</f>
        <v>0</v>
      </c>
      <c r="H346" s="182">
        <f>F346/$H$15</f>
        <v>0</v>
      </c>
      <c r="I346" s="182">
        <f>H346/$I$15</f>
        <v>0</v>
      </c>
      <c r="J346" s="170"/>
      <c r="K346" s="166"/>
      <c r="L346" s="166"/>
      <c r="M346" s="171"/>
      <c r="N346" s="52">
        <f t="shared" si="51"/>
        <v>0</v>
      </c>
      <c r="O346" s="40"/>
      <c r="P346" s="40"/>
      <c r="Q346" s="40"/>
      <c r="R346" s="40"/>
      <c r="S346" s="40"/>
      <c r="T346" s="58"/>
      <c r="U346" s="183">
        <f t="shared" si="52"/>
        <v>0</v>
      </c>
      <c r="V346" s="168"/>
      <c r="W346" s="59" t="str">
        <f t="shared" si="53"/>
        <v>0</v>
      </c>
      <c r="X346" s="576"/>
      <c r="Y346" s="60">
        <f t="shared" si="54"/>
        <v>0</v>
      </c>
    </row>
    <row r="347" spans="2:25">
      <c r="B347" s="41"/>
      <c r="C347" s="172" t="s">
        <v>111</v>
      </c>
      <c r="D347" s="154"/>
      <c r="E347" s="173">
        <f>COUNTA(E295:E346)</f>
        <v>45</v>
      </c>
      <c r="F347" s="173">
        <f>SUM(F295:F346)</f>
        <v>16386</v>
      </c>
      <c r="G347" s="173">
        <f>SUM(G295:G346)</f>
        <v>3277.2000000000003</v>
      </c>
      <c r="H347" s="173">
        <f>SUM(H295:H346)</f>
        <v>9103.3333333333358</v>
      </c>
      <c r="I347" s="173">
        <f>MROUND(SUM(I295:I346),1)</f>
        <v>3</v>
      </c>
      <c r="J347" s="173">
        <f>COUNTA(J295:J346)</f>
        <v>1</v>
      </c>
      <c r="K347" s="173">
        <f>COUNTA(K295:K346)</f>
        <v>3</v>
      </c>
      <c r="L347" s="173">
        <f>COUNTA(L295:L346)</f>
        <v>0</v>
      </c>
      <c r="M347" s="173">
        <f>SUM(M295:M346)</f>
        <v>9103.3333333333321</v>
      </c>
      <c r="N347" s="173">
        <f>SUM(N295:N346)</f>
        <v>182.06666666666666</v>
      </c>
      <c r="O347" s="174"/>
      <c r="P347" s="175">
        <f>COUNTIF(P295:P346, "YES")</f>
        <v>0</v>
      </c>
      <c r="Q347" s="174"/>
      <c r="R347" s="174"/>
      <c r="S347" s="174"/>
      <c r="T347" s="174"/>
      <c r="U347" s="173">
        <f>SUM(U295:U346)</f>
        <v>6.0688888888888872</v>
      </c>
      <c r="V347" s="173">
        <f>SUM(V295:V346)</f>
        <v>6.068888888888889</v>
      </c>
      <c r="W347" s="173">
        <f t="array" ref="W347">SUM(ABS(W295:W346))</f>
        <v>6</v>
      </c>
      <c r="X347" s="175" t="str">
        <f>IF(X295&lt;0.2, "0", IF(X295&lt;=2, "2", IF(X295&gt;2, ROUND(X295,0))))</f>
        <v>2</v>
      </c>
      <c r="Y347" s="173">
        <f>SUM(Y295:Y346)</f>
        <v>3</v>
      </c>
    </row>
    <row r="348" spans="2:25" ht="18.75" customHeight="1">
      <c r="B348" s="577">
        <v>7</v>
      </c>
      <c r="C348" s="571" t="s">
        <v>9755</v>
      </c>
      <c r="D348" s="39">
        <v>1</v>
      </c>
      <c r="E348" s="39" t="s">
        <v>4375</v>
      </c>
      <c r="F348" s="170">
        <v>400</v>
      </c>
      <c r="G348" s="181">
        <f t="shared" ref="G348:G391" si="55">F348/$G$15</f>
        <v>80</v>
      </c>
      <c r="H348" s="182">
        <f t="shared" ref="H348:H391" si="56">F348/$H$15</f>
        <v>222.22222222222223</v>
      </c>
      <c r="I348" s="182">
        <f t="shared" ref="I348:I391" si="57">H348/$I$15</f>
        <v>7.407407407407407E-2</v>
      </c>
      <c r="J348" s="170"/>
      <c r="K348" s="166"/>
      <c r="L348" s="166"/>
      <c r="M348" s="167"/>
      <c r="N348" s="52">
        <f t="shared" ref="N348:N392" si="58">M348/$N$15</f>
        <v>0</v>
      </c>
      <c r="O348" s="53"/>
      <c r="P348" s="54"/>
      <c r="Q348" s="54"/>
      <c r="R348" s="54"/>
      <c r="S348" s="54"/>
      <c r="T348" s="58"/>
      <c r="U348" s="183">
        <f t="shared" ref="U348:U392" si="59">H348/$U$15</f>
        <v>0.14814814814814814</v>
      </c>
      <c r="V348" s="168"/>
      <c r="W348" s="59" t="str">
        <f t="shared" ref="W348:W392" si="60">IF(V348&lt;1,"0",IF(V348&lt;5,"2",IF(V348&gt;=5,"6")))</f>
        <v>0</v>
      </c>
      <c r="X348" s="574">
        <f>K393/$X$15</f>
        <v>0.66666666666666663</v>
      </c>
      <c r="Y348" s="60">
        <f t="shared" ref="Y348:Y392" si="61">W348/2</f>
        <v>0</v>
      </c>
    </row>
    <row r="349" spans="2:25" ht="18.75" customHeight="1">
      <c r="B349" s="578"/>
      <c r="C349" s="572"/>
      <c r="D349" s="39">
        <v>2</v>
      </c>
      <c r="E349" s="39" t="s">
        <v>9756</v>
      </c>
      <c r="F349" s="170">
        <v>450</v>
      </c>
      <c r="G349" s="181">
        <f t="shared" si="55"/>
        <v>90</v>
      </c>
      <c r="H349" s="182">
        <f t="shared" si="56"/>
        <v>250</v>
      </c>
      <c r="I349" s="182">
        <f t="shared" si="57"/>
        <v>8.3333333333333329E-2</v>
      </c>
      <c r="J349" s="170" t="s">
        <v>9757</v>
      </c>
      <c r="K349" s="166" t="s">
        <v>9758</v>
      </c>
      <c r="L349" s="166"/>
      <c r="M349" s="167">
        <f>SUM(H348:H367)</f>
        <v>3625</v>
      </c>
      <c r="N349" s="52">
        <f t="shared" si="58"/>
        <v>72.5</v>
      </c>
      <c r="O349" s="53" t="s">
        <v>2132</v>
      </c>
      <c r="P349" s="54" t="s">
        <v>178</v>
      </c>
      <c r="Q349" s="54"/>
      <c r="R349" s="54" t="s">
        <v>2634</v>
      </c>
      <c r="S349" s="54"/>
      <c r="T349" s="58"/>
      <c r="U349" s="183">
        <f t="shared" si="59"/>
        <v>0.16666666666666666</v>
      </c>
      <c r="V349" s="168">
        <f>SUM(U348:U367)</f>
        <v>2.4166666666666665</v>
      </c>
      <c r="W349" s="59" t="str">
        <f t="shared" si="60"/>
        <v>2</v>
      </c>
      <c r="X349" s="575"/>
      <c r="Y349" s="60">
        <f t="shared" si="61"/>
        <v>1</v>
      </c>
    </row>
    <row r="350" spans="2:25" ht="18.75" customHeight="1">
      <c r="B350" s="578"/>
      <c r="C350" s="572"/>
      <c r="D350" s="39">
        <v>3</v>
      </c>
      <c r="E350" s="39" t="s">
        <v>9759</v>
      </c>
      <c r="F350" s="170">
        <v>595</v>
      </c>
      <c r="G350" s="181">
        <f t="shared" si="55"/>
        <v>119</v>
      </c>
      <c r="H350" s="182">
        <f t="shared" si="56"/>
        <v>330.55555555555554</v>
      </c>
      <c r="I350" s="182">
        <f t="shared" si="57"/>
        <v>0.11018518518518518</v>
      </c>
      <c r="J350" s="170"/>
      <c r="K350" s="166"/>
      <c r="L350" s="166"/>
      <c r="M350" s="167"/>
      <c r="N350" s="52">
        <f t="shared" si="58"/>
        <v>0</v>
      </c>
      <c r="O350" s="53"/>
      <c r="P350" s="54"/>
      <c r="Q350" s="54"/>
      <c r="R350" s="54"/>
      <c r="S350" s="54"/>
      <c r="T350" s="58"/>
      <c r="U350" s="183">
        <f t="shared" si="59"/>
        <v>0.22037037037037036</v>
      </c>
      <c r="V350" s="168"/>
      <c r="W350" s="59" t="str">
        <f t="shared" si="60"/>
        <v>0</v>
      </c>
      <c r="X350" s="575"/>
      <c r="Y350" s="60">
        <f t="shared" si="61"/>
        <v>0</v>
      </c>
    </row>
    <row r="351" spans="2:25" ht="18.75" customHeight="1">
      <c r="B351" s="578"/>
      <c r="C351" s="572"/>
      <c r="D351" s="39">
        <v>4</v>
      </c>
      <c r="E351" s="39" t="s">
        <v>9760</v>
      </c>
      <c r="F351" s="170">
        <v>250</v>
      </c>
      <c r="G351" s="181">
        <f t="shared" si="55"/>
        <v>50</v>
      </c>
      <c r="H351" s="182">
        <f t="shared" si="56"/>
        <v>138.88888888888889</v>
      </c>
      <c r="I351" s="182">
        <f t="shared" si="57"/>
        <v>4.6296296296296294E-2</v>
      </c>
      <c r="J351" s="170"/>
      <c r="K351" s="166"/>
      <c r="L351" s="166"/>
      <c r="M351" s="167"/>
      <c r="N351" s="52">
        <f t="shared" si="58"/>
        <v>0</v>
      </c>
      <c r="O351" s="53"/>
      <c r="P351" s="54"/>
      <c r="Q351" s="54"/>
      <c r="R351" s="54"/>
      <c r="S351" s="54"/>
      <c r="T351" s="58"/>
      <c r="U351" s="183">
        <f t="shared" si="59"/>
        <v>9.2592592592592587E-2</v>
      </c>
      <c r="V351" s="168"/>
      <c r="W351" s="59" t="str">
        <f t="shared" si="60"/>
        <v>0</v>
      </c>
      <c r="X351" s="575"/>
      <c r="Y351" s="60">
        <f t="shared" si="61"/>
        <v>0</v>
      </c>
    </row>
    <row r="352" spans="2:25" ht="18.75" customHeight="1">
      <c r="B352" s="578"/>
      <c r="C352" s="572"/>
      <c r="D352" s="39">
        <v>5</v>
      </c>
      <c r="E352" s="39" t="s">
        <v>9761</v>
      </c>
      <c r="F352" s="170">
        <v>250</v>
      </c>
      <c r="G352" s="181">
        <f t="shared" si="55"/>
        <v>50</v>
      </c>
      <c r="H352" s="182">
        <f t="shared" si="56"/>
        <v>138.88888888888889</v>
      </c>
      <c r="I352" s="182">
        <f t="shared" si="57"/>
        <v>4.6296296296296294E-2</v>
      </c>
      <c r="J352" s="170"/>
      <c r="K352" s="166"/>
      <c r="L352" s="166"/>
      <c r="M352" s="167"/>
      <c r="N352" s="52">
        <f t="shared" si="58"/>
        <v>0</v>
      </c>
      <c r="O352" s="53"/>
      <c r="P352" s="54"/>
      <c r="Q352" s="54"/>
      <c r="R352" s="54"/>
      <c r="S352" s="54"/>
      <c r="T352" s="58"/>
      <c r="U352" s="183">
        <f t="shared" si="59"/>
        <v>9.2592592592592587E-2</v>
      </c>
      <c r="V352" s="168"/>
      <c r="W352" s="59" t="str">
        <f t="shared" si="60"/>
        <v>0</v>
      </c>
      <c r="X352" s="575"/>
      <c r="Y352" s="60">
        <f t="shared" si="61"/>
        <v>0</v>
      </c>
    </row>
    <row r="353" spans="2:25" ht="18.75" customHeight="1">
      <c r="B353" s="578"/>
      <c r="C353" s="572"/>
      <c r="D353" s="39">
        <v>6</v>
      </c>
      <c r="E353" s="39" t="s">
        <v>9762</v>
      </c>
      <c r="F353" s="170">
        <v>290</v>
      </c>
      <c r="G353" s="181">
        <f t="shared" si="55"/>
        <v>58</v>
      </c>
      <c r="H353" s="182">
        <f t="shared" si="56"/>
        <v>161.11111111111111</v>
      </c>
      <c r="I353" s="182">
        <f t="shared" si="57"/>
        <v>5.3703703703703705E-2</v>
      </c>
      <c r="J353" s="170"/>
      <c r="K353" s="166"/>
      <c r="L353" s="166"/>
      <c r="M353" s="167"/>
      <c r="N353" s="52">
        <f t="shared" si="58"/>
        <v>0</v>
      </c>
      <c r="O353" s="53"/>
      <c r="P353" s="54"/>
      <c r="Q353" s="54"/>
      <c r="R353" s="54"/>
      <c r="S353" s="54"/>
      <c r="T353" s="58"/>
      <c r="U353" s="183">
        <f t="shared" si="59"/>
        <v>0.10740740740740741</v>
      </c>
      <c r="V353" s="168"/>
      <c r="W353" s="59" t="str">
        <f t="shared" si="60"/>
        <v>0</v>
      </c>
      <c r="X353" s="575"/>
      <c r="Y353" s="60">
        <f t="shared" si="61"/>
        <v>0</v>
      </c>
    </row>
    <row r="354" spans="2:25" ht="18.75" customHeight="1">
      <c r="B354" s="578"/>
      <c r="C354" s="572"/>
      <c r="D354" s="39">
        <v>7</v>
      </c>
      <c r="E354" s="39" t="s">
        <v>9763</v>
      </c>
      <c r="F354" s="170">
        <v>620</v>
      </c>
      <c r="G354" s="181">
        <f t="shared" si="55"/>
        <v>124</v>
      </c>
      <c r="H354" s="182">
        <f t="shared" si="56"/>
        <v>344.44444444444446</v>
      </c>
      <c r="I354" s="182">
        <f t="shared" si="57"/>
        <v>0.11481481481481481</v>
      </c>
      <c r="J354" s="170"/>
      <c r="K354" s="166"/>
      <c r="L354" s="166"/>
      <c r="M354" s="167"/>
      <c r="N354" s="52">
        <f t="shared" si="58"/>
        <v>0</v>
      </c>
      <c r="O354" s="53"/>
      <c r="P354" s="54"/>
      <c r="Q354" s="54"/>
      <c r="R354" s="54"/>
      <c r="S354" s="54"/>
      <c r="T354" s="58"/>
      <c r="U354" s="183">
        <f t="shared" si="59"/>
        <v>0.22962962962962963</v>
      </c>
      <c r="V354" s="168"/>
      <c r="W354" s="59" t="str">
        <f t="shared" si="60"/>
        <v>0</v>
      </c>
      <c r="X354" s="575"/>
      <c r="Y354" s="60">
        <f t="shared" si="61"/>
        <v>0</v>
      </c>
    </row>
    <row r="355" spans="2:25" ht="18.75" customHeight="1">
      <c r="B355" s="578"/>
      <c r="C355" s="572"/>
      <c r="D355" s="39">
        <v>8</v>
      </c>
      <c r="E355" s="39" t="s">
        <v>9764</v>
      </c>
      <c r="F355" s="170">
        <v>450</v>
      </c>
      <c r="G355" s="181">
        <f t="shared" si="55"/>
        <v>90</v>
      </c>
      <c r="H355" s="182">
        <f t="shared" si="56"/>
        <v>250</v>
      </c>
      <c r="I355" s="182">
        <f t="shared" si="57"/>
        <v>8.3333333333333329E-2</v>
      </c>
      <c r="J355" s="170"/>
      <c r="K355" s="166"/>
      <c r="L355" s="166"/>
      <c r="M355" s="167"/>
      <c r="N355" s="52">
        <f t="shared" si="58"/>
        <v>0</v>
      </c>
      <c r="O355" s="53"/>
      <c r="P355" s="54"/>
      <c r="Q355" s="54"/>
      <c r="R355" s="54"/>
      <c r="S355" s="54"/>
      <c r="T355" s="58"/>
      <c r="U355" s="183">
        <f t="shared" si="59"/>
        <v>0.16666666666666666</v>
      </c>
      <c r="V355" s="168"/>
      <c r="W355" s="59" t="str">
        <f t="shared" si="60"/>
        <v>0</v>
      </c>
      <c r="X355" s="575"/>
      <c r="Y355" s="60">
        <f t="shared" si="61"/>
        <v>0</v>
      </c>
    </row>
    <row r="356" spans="2:25" ht="18.75" customHeight="1">
      <c r="B356" s="578"/>
      <c r="C356" s="572"/>
      <c r="D356" s="39">
        <v>9</v>
      </c>
      <c r="E356" s="39" t="s">
        <v>9765</v>
      </c>
      <c r="F356" s="170">
        <v>285</v>
      </c>
      <c r="G356" s="181">
        <f t="shared" si="55"/>
        <v>57</v>
      </c>
      <c r="H356" s="182">
        <f t="shared" si="56"/>
        <v>158.33333333333334</v>
      </c>
      <c r="I356" s="182">
        <f t="shared" si="57"/>
        <v>5.2777777777777778E-2</v>
      </c>
      <c r="J356" s="170"/>
      <c r="K356" s="166"/>
      <c r="L356" s="166"/>
      <c r="M356" s="167"/>
      <c r="N356" s="52">
        <f t="shared" si="58"/>
        <v>0</v>
      </c>
      <c r="O356" s="53"/>
      <c r="P356" s="54"/>
      <c r="Q356" s="54"/>
      <c r="R356" s="54"/>
      <c r="S356" s="54"/>
      <c r="T356" s="58"/>
      <c r="U356" s="183">
        <f t="shared" si="59"/>
        <v>0.10555555555555556</v>
      </c>
      <c r="V356" s="168"/>
      <c r="W356" s="59" t="str">
        <f t="shared" si="60"/>
        <v>0</v>
      </c>
      <c r="X356" s="575"/>
      <c r="Y356" s="60">
        <f t="shared" si="61"/>
        <v>0</v>
      </c>
    </row>
    <row r="357" spans="2:25" ht="18.75" customHeight="1">
      <c r="B357" s="578"/>
      <c r="C357" s="572"/>
      <c r="D357" s="39">
        <v>10</v>
      </c>
      <c r="E357" s="39" t="s">
        <v>9766</v>
      </c>
      <c r="F357" s="170">
        <v>275</v>
      </c>
      <c r="G357" s="181">
        <f t="shared" si="55"/>
        <v>55</v>
      </c>
      <c r="H357" s="182">
        <f t="shared" si="56"/>
        <v>152.77777777777777</v>
      </c>
      <c r="I357" s="182">
        <f t="shared" si="57"/>
        <v>5.0925925925925923E-2</v>
      </c>
      <c r="J357" s="170"/>
      <c r="K357" s="166"/>
      <c r="L357" s="166"/>
      <c r="M357" s="167"/>
      <c r="N357" s="52">
        <f t="shared" si="58"/>
        <v>0</v>
      </c>
      <c r="O357" s="53"/>
      <c r="P357" s="54"/>
      <c r="Q357" s="54"/>
      <c r="R357" s="54"/>
      <c r="S357" s="54"/>
      <c r="T357" s="58"/>
      <c r="U357" s="183">
        <f t="shared" si="59"/>
        <v>0.10185185185185185</v>
      </c>
      <c r="V357" s="168"/>
      <c r="W357" s="59" t="str">
        <f t="shared" si="60"/>
        <v>0</v>
      </c>
      <c r="X357" s="575"/>
      <c r="Y357" s="60">
        <f t="shared" si="61"/>
        <v>0</v>
      </c>
    </row>
    <row r="358" spans="2:25" ht="18.75" customHeight="1">
      <c r="B358" s="578"/>
      <c r="C358" s="572"/>
      <c r="D358" s="39">
        <v>11</v>
      </c>
      <c r="E358" s="39" t="s">
        <v>9767</v>
      </c>
      <c r="F358" s="170">
        <v>220</v>
      </c>
      <c r="G358" s="181">
        <f t="shared" si="55"/>
        <v>44</v>
      </c>
      <c r="H358" s="182">
        <f t="shared" si="56"/>
        <v>122.22222222222221</v>
      </c>
      <c r="I358" s="182">
        <f t="shared" si="57"/>
        <v>4.0740740740740737E-2</v>
      </c>
      <c r="J358" s="170"/>
      <c r="K358" s="166"/>
      <c r="L358" s="166"/>
      <c r="M358" s="167"/>
      <c r="N358" s="52">
        <f t="shared" si="58"/>
        <v>0</v>
      </c>
      <c r="O358" s="53"/>
      <c r="P358" s="54"/>
      <c r="Q358" s="54"/>
      <c r="R358" s="54"/>
      <c r="S358" s="54"/>
      <c r="T358" s="58"/>
      <c r="U358" s="183">
        <f t="shared" si="59"/>
        <v>8.1481481481481474E-2</v>
      </c>
      <c r="V358" s="168"/>
      <c r="W358" s="59" t="str">
        <f t="shared" si="60"/>
        <v>0</v>
      </c>
      <c r="X358" s="575"/>
      <c r="Y358" s="60">
        <f t="shared" si="61"/>
        <v>0</v>
      </c>
    </row>
    <row r="359" spans="2:25" ht="18.75" customHeight="1">
      <c r="B359" s="578"/>
      <c r="C359" s="572"/>
      <c r="D359" s="39">
        <v>12</v>
      </c>
      <c r="E359" s="39" t="s">
        <v>4444</v>
      </c>
      <c r="F359" s="170">
        <v>335</v>
      </c>
      <c r="G359" s="181">
        <f t="shared" si="55"/>
        <v>67</v>
      </c>
      <c r="H359" s="182">
        <f t="shared" si="56"/>
        <v>186.11111111111111</v>
      </c>
      <c r="I359" s="182">
        <f t="shared" si="57"/>
        <v>6.2037037037037036E-2</v>
      </c>
      <c r="J359" s="170"/>
      <c r="K359" s="166"/>
      <c r="L359" s="166"/>
      <c r="M359" s="167"/>
      <c r="N359" s="52">
        <f t="shared" si="58"/>
        <v>0</v>
      </c>
      <c r="O359" s="53"/>
      <c r="P359" s="54"/>
      <c r="Q359" s="54"/>
      <c r="R359" s="54"/>
      <c r="S359" s="54"/>
      <c r="T359" s="58"/>
      <c r="U359" s="183">
        <f t="shared" si="59"/>
        <v>0.12407407407407407</v>
      </c>
      <c r="V359" s="168"/>
      <c r="W359" s="59" t="str">
        <f t="shared" si="60"/>
        <v>0</v>
      </c>
      <c r="X359" s="575"/>
      <c r="Y359" s="60">
        <f t="shared" si="61"/>
        <v>0</v>
      </c>
    </row>
    <row r="360" spans="2:25" ht="18.75" customHeight="1">
      <c r="B360" s="578"/>
      <c r="C360" s="572"/>
      <c r="D360" s="39">
        <v>13</v>
      </c>
      <c r="E360" s="39" t="s">
        <v>9768</v>
      </c>
      <c r="F360" s="170">
        <v>300</v>
      </c>
      <c r="G360" s="181">
        <f t="shared" si="55"/>
        <v>60</v>
      </c>
      <c r="H360" s="182">
        <f t="shared" si="56"/>
        <v>166.66666666666666</v>
      </c>
      <c r="I360" s="182">
        <f t="shared" si="57"/>
        <v>5.5555555555555552E-2</v>
      </c>
      <c r="J360" s="170"/>
      <c r="K360" s="166"/>
      <c r="L360" s="166"/>
      <c r="M360" s="167"/>
      <c r="N360" s="52">
        <f t="shared" si="58"/>
        <v>0</v>
      </c>
      <c r="O360" s="53"/>
      <c r="P360" s="54"/>
      <c r="Q360" s="54"/>
      <c r="R360" s="54"/>
      <c r="S360" s="54"/>
      <c r="T360" s="58"/>
      <c r="U360" s="183">
        <f t="shared" si="59"/>
        <v>0.1111111111111111</v>
      </c>
      <c r="V360" s="168"/>
      <c r="W360" s="59" t="str">
        <f t="shared" si="60"/>
        <v>0</v>
      </c>
      <c r="X360" s="575"/>
      <c r="Y360" s="60">
        <f t="shared" si="61"/>
        <v>0</v>
      </c>
    </row>
    <row r="361" spans="2:25" ht="18.75" customHeight="1">
      <c r="B361" s="578"/>
      <c r="C361" s="572"/>
      <c r="D361" s="39">
        <v>14</v>
      </c>
      <c r="E361" s="39" t="s">
        <v>9769</v>
      </c>
      <c r="F361" s="170">
        <v>290</v>
      </c>
      <c r="G361" s="181">
        <f t="shared" si="55"/>
        <v>58</v>
      </c>
      <c r="H361" s="182">
        <f t="shared" si="56"/>
        <v>161.11111111111111</v>
      </c>
      <c r="I361" s="182">
        <f t="shared" si="57"/>
        <v>5.3703703703703705E-2</v>
      </c>
      <c r="J361" s="170"/>
      <c r="K361" s="166"/>
      <c r="L361" s="166"/>
      <c r="M361" s="167"/>
      <c r="N361" s="52">
        <f t="shared" si="58"/>
        <v>0</v>
      </c>
      <c r="O361" s="53"/>
      <c r="P361" s="54"/>
      <c r="Q361" s="54"/>
      <c r="R361" s="54"/>
      <c r="S361" s="54"/>
      <c r="T361" s="58"/>
      <c r="U361" s="183">
        <f t="shared" si="59"/>
        <v>0.10740740740740741</v>
      </c>
      <c r="V361" s="168"/>
      <c r="W361" s="59" t="str">
        <f t="shared" si="60"/>
        <v>0</v>
      </c>
      <c r="X361" s="575"/>
      <c r="Y361" s="60">
        <f t="shared" si="61"/>
        <v>0</v>
      </c>
    </row>
    <row r="362" spans="2:25" ht="18.75" customHeight="1">
      <c r="B362" s="578"/>
      <c r="C362" s="572"/>
      <c r="D362" s="39">
        <v>15</v>
      </c>
      <c r="E362" s="39" t="s">
        <v>9770</v>
      </c>
      <c r="F362" s="170">
        <v>220</v>
      </c>
      <c r="G362" s="181">
        <f t="shared" si="55"/>
        <v>44</v>
      </c>
      <c r="H362" s="182">
        <f t="shared" si="56"/>
        <v>122.22222222222221</v>
      </c>
      <c r="I362" s="182">
        <f t="shared" si="57"/>
        <v>4.0740740740740737E-2</v>
      </c>
      <c r="J362" s="170"/>
      <c r="K362" s="166"/>
      <c r="L362" s="166"/>
      <c r="M362" s="167"/>
      <c r="N362" s="52">
        <f t="shared" si="58"/>
        <v>0</v>
      </c>
      <c r="O362" s="53"/>
      <c r="P362" s="54"/>
      <c r="Q362" s="54"/>
      <c r="R362" s="54"/>
      <c r="S362" s="54"/>
      <c r="T362" s="58"/>
      <c r="U362" s="183">
        <f t="shared" si="59"/>
        <v>8.1481481481481474E-2</v>
      </c>
      <c r="V362" s="168"/>
      <c r="W362" s="59" t="str">
        <f t="shared" si="60"/>
        <v>0</v>
      </c>
      <c r="X362" s="575"/>
      <c r="Y362" s="60">
        <f t="shared" si="61"/>
        <v>0</v>
      </c>
    </row>
    <row r="363" spans="2:25" ht="18.75" customHeight="1">
      <c r="B363" s="578"/>
      <c r="C363" s="572"/>
      <c r="D363" s="39">
        <v>16</v>
      </c>
      <c r="E363" s="39" t="s">
        <v>9771</v>
      </c>
      <c r="F363" s="170">
        <v>295</v>
      </c>
      <c r="G363" s="181">
        <f t="shared" si="55"/>
        <v>59</v>
      </c>
      <c r="H363" s="182">
        <f t="shared" si="56"/>
        <v>163.88888888888889</v>
      </c>
      <c r="I363" s="182">
        <f t="shared" si="57"/>
        <v>5.4629629629629625E-2</v>
      </c>
      <c r="J363" s="170"/>
      <c r="K363" s="166"/>
      <c r="L363" s="166"/>
      <c r="M363" s="167"/>
      <c r="N363" s="52">
        <f t="shared" si="58"/>
        <v>0</v>
      </c>
      <c r="O363" s="53"/>
      <c r="P363" s="54"/>
      <c r="Q363" s="54"/>
      <c r="R363" s="54"/>
      <c r="S363" s="54"/>
      <c r="T363" s="58"/>
      <c r="U363" s="183">
        <f t="shared" si="59"/>
        <v>0.10925925925925925</v>
      </c>
      <c r="V363" s="168"/>
      <c r="W363" s="59" t="str">
        <f t="shared" si="60"/>
        <v>0</v>
      </c>
      <c r="X363" s="575"/>
      <c r="Y363" s="60">
        <f t="shared" si="61"/>
        <v>0</v>
      </c>
    </row>
    <row r="364" spans="2:25" ht="18.75" customHeight="1">
      <c r="B364" s="578"/>
      <c r="C364" s="572"/>
      <c r="D364" s="39">
        <v>17</v>
      </c>
      <c r="E364" s="39" t="s">
        <v>9772</v>
      </c>
      <c r="F364" s="170">
        <v>280</v>
      </c>
      <c r="G364" s="181">
        <f t="shared" si="55"/>
        <v>56</v>
      </c>
      <c r="H364" s="182">
        <f t="shared" si="56"/>
        <v>155.55555555555554</v>
      </c>
      <c r="I364" s="182">
        <f t="shared" si="57"/>
        <v>5.185185185185185E-2</v>
      </c>
      <c r="J364" s="170"/>
      <c r="K364" s="166"/>
      <c r="L364" s="166"/>
      <c r="M364" s="167"/>
      <c r="N364" s="52">
        <f t="shared" si="58"/>
        <v>0</v>
      </c>
      <c r="O364" s="53"/>
      <c r="P364" s="54"/>
      <c r="Q364" s="54"/>
      <c r="R364" s="54"/>
      <c r="S364" s="54"/>
      <c r="T364" s="58"/>
      <c r="U364" s="183">
        <f t="shared" si="59"/>
        <v>0.1037037037037037</v>
      </c>
      <c r="V364" s="168"/>
      <c r="W364" s="59" t="str">
        <f t="shared" si="60"/>
        <v>0</v>
      </c>
      <c r="X364" s="575"/>
      <c r="Y364" s="60">
        <f t="shared" si="61"/>
        <v>0</v>
      </c>
    </row>
    <row r="365" spans="2:25" ht="18.75" customHeight="1">
      <c r="B365" s="578"/>
      <c r="C365" s="572"/>
      <c r="D365" s="39">
        <v>18</v>
      </c>
      <c r="E365" s="39" t="s">
        <v>9773</v>
      </c>
      <c r="F365" s="170">
        <v>270</v>
      </c>
      <c r="G365" s="181">
        <f t="shared" si="55"/>
        <v>54</v>
      </c>
      <c r="H365" s="182">
        <f t="shared" si="56"/>
        <v>150</v>
      </c>
      <c r="I365" s="182">
        <f t="shared" si="57"/>
        <v>0.05</v>
      </c>
      <c r="J365" s="170"/>
      <c r="K365" s="166"/>
      <c r="L365" s="166"/>
      <c r="M365" s="167"/>
      <c r="N365" s="52">
        <f t="shared" si="58"/>
        <v>0</v>
      </c>
      <c r="O365" s="53"/>
      <c r="P365" s="54"/>
      <c r="Q365" s="54"/>
      <c r="R365" s="54"/>
      <c r="S365" s="54"/>
      <c r="T365" s="58"/>
      <c r="U365" s="183">
        <f t="shared" si="59"/>
        <v>0.1</v>
      </c>
      <c r="V365" s="168"/>
      <c r="W365" s="59" t="str">
        <f t="shared" si="60"/>
        <v>0</v>
      </c>
      <c r="X365" s="575"/>
      <c r="Y365" s="60">
        <f t="shared" si="61"/>
        <v>0</v>
      </c>
    </row>
    <row r="366" spans="2:25" ht="18.75" customHeight="1">
      <c r="B366" s="578"/>
      <c r="C366" s="572"/>
      <c r="D366" s="39">
        <v>19</v>
      </c>
      <c r="E366" s="39" t="s">
        <v>1004</v>
      </c>
      <c r="F366" s="170">
        <v>250</v>
      </c>
      <c r="G366" s="181">
        <f t="shared" si="55"/>
        <v>50</v>
      </c>
      <c r="H366" s="182">
        <f t="shared" si="56"/>
        <v>138.88888888888889</v>
      </c>
      <c r="I366" s="182">
        <f t="shared" si="57"/>
        <v>4.6296296296296294E-2</v>
      </c>
      <c r="J366" s="170"/>
      <c r="K366" s="166"/>
      <c r="L366" s="166"/>
      <c r="M366" s="167"/>
      <c r="N366" s="52">
        <f t="shared" si="58"/>
        <v>0</v>
      </c>
      <c r="O366" s="53"/>
      <c r="P366" s="54"/>
      <c r="Q366" s="54"/>
      <c r="R366" s="54"/>
      <c r="S366" s="54"/>
      <c r="T366" s="58"/>
      <c r="U366" s="183">
        <f t="shared" si="59"/>
        <v>9.2592592592592587E-2</v>
      </c>
      <c r="V366" s="168"/>
      <c r="W366" s="59" t="str">
        <f t="shared" si="60"/>
        <v>0</v>
      </c>
      <c r="X366" s="575"/>
      <c r="Y366" s="60">
        <f t="shared" si="61"/>
        <v>0</v>
      </c>
    </row>
    <row r="367" spans="2:25" ht="18.75" customHeight="1">
      <c r="B367" s="578"/>
      <c r="C367" s="572"/>
      <c r="D367" s="39">
        <v>20</v>
      </c>
      <c r="E367" s="39" t="s">
        <v>9498</v>
      </c>
      <c r="F367" s="170">
        <v>200</v>
      </c>
      <c r="G367" s="181">
        <f t="shared" si="55"/>
        <v>40</v>
      </c>
      <c r="H367" s="182">
        <f t="shared" si="56"/>
        <v>111.11111111111111</v>
      </c>
      <c r="I367" s="182">
        <f t="shared" si="57"/>
        <v>3.7037037037037035E-2</v>
      </c>
      <c r="J367" s="170"/>
      <c r="K367" s="166"/>
      <c r="L367" s="166"/>
      <c r="M367" s="167"/>
      <c r="N367" s="52">
        <f t="shared" si="58"/>
        <v>0</v>
      </c>
      <c r="O367" s="53"/>
      <c r="P367" s="54"/>
      <c r="Q367" s="54"/>
      <c r="R367" s="54"/>
      <c r="S367" s="54"/>
      <c r="T367" s="58"/>
      <c r="U367" s="183">
        <f t="shared" si="59"/>
        <v>7.407407407407407E-2</v>
      </c>
      <c r="V367" s="168"/>
      <c r="W367" s="59" t="str">
        <f t="shared" si="60"/>
        <v>0</v>
      </c>
      <c r="X367" s="575"/>
      <c r="Y367" s="60">
        <f t="shared" si="61"/>
        <v>0</v>
      </c>
    </row>
    <row r="368" spans="2:25" ht="18.75" customHeight="1">
      <c r="B368" s="578"/>
      <c r="C368" s="572"/>
      <c r="D368" s="39"/>
      <c r="E368" s="39"/>
      <c r="F368" s="170"/>
      <c r="G368" s="181">
        <f t="shared" si="55"/>
        <v>0</v>
      </c>
      <c r="H368" s="182">
        <f t="shared" si="56"/>
        <v>0</v>
      </c>
      <c r="I368" s="182">
        <f t="shared" si="57"/>
        <v>0</v>
      </c>
      <c r="J368" s="170"/>
      <c r="K368" s="166"/>
      <c r="L368" s="166"/>
      <c r="M368" s="167"/>
      <c r="N368" s="52">
        <f t="shared" si="58"/>
        <v>0</v>
      </c>
      <c r="O368" s="53"/>
      <c r="P368" s="54"/>
      <c r="Q368" s="54"/>
      <c r="R368" s="54"/>
      <c r="S368" s="54"/>
      <c r="T368" s="58"/>
      <c r="U368" s="183">
        <f t="shared" si="59"/>
        <v>0</v>
      </c>
      <c r="V368" s="168"/>
      <c r="W368" s="59" t="str">
        <f t="shared" si="60"/>
        <v>0</v>
      </c>
      <c r="X368" s="575"/>
      <c r="Y368" s="60">
        <f t="shared" si="61"/>
        <v>0</v>
      </c>
    </row>
    <row r="369" spans="2:25" ht="18.75" customHeight="1">
      <c r="B369" s="578"/>
      <c r="C369" s="572"/>
      <c r="D369" s="39"/>
      <c r="E369" s="39"/>
      <c r="F369" s="170"/>
      <c r="G369" s="181">
        <f t="shared" si="55"/>
        <v>0</v>
      </c>
      <c r="H369" s="182">
        <f t="shared" si="56"/>
        <v>0</v>
      </c>
      <c r="I369" s="182">
        <f t="shared" si="57"/>
        <v>0</v>
      </c>
      <c r="J369" s="170"/>
      <c r="K369" s="166"/>
      <c r="L369" s="166"/>
      <c r="M369" s="167"/>
      <c r="N369" s="52">
        <f t="shared" si="58"/>
        <v>0</v>
      </c>
      <c r="O369" s="53"/>
      <c r="P369" s="54"/>
      <c r="Q369" s="54"/>
      <c r="R369" s="54"/>
      <c r="S369" s="54"/>
      <c r="T369" s="58"/>
      <c r="U369" s="183">
        <f t="shared" si="59"/>
        <v>0</v>
      </c>
      <c r="V369" s="168"/>
      <c r="W369" s="59" t="str">
        <f t="shared" si="60"/>
        <v>0</v>
      </c>
      <c r="X369" s="575"/>
      <c r="Y369" s="60">
        <f t="shared" si="61"/>
        <v>0</v>
      </c>
    </row>
    <row r="370" spans="2:25" ht="18.75" customHeight="1">
      <c r="B370" s="578"/>
      <c r="C370" s="572"/>
      <c r="D370" s="39">
        <v>1</v>
      </c>
      <c r="E370" s="39" t="s">
        <v>9774</v>
      </c>
      <c r="F370" s="170">
        <v>360</v>
      </c>
      <c r="G370" s="181">
        <f t="shared" si="55"/>
        <v>72</v>
      </c>
      <c r="H370" s="182">
        <f t="shared" si="56"/>
        <v>200</v>
      </c>
      <c r="I370" s="182">
        <f t="shared" si="57"/>
        <v>6.6666666666666666E-2</v>
      </c>
      <c r="J370" s="170"/>
      <c r="K370" s="166"/>
      <c r="L370" s="166"/>
      <c r="M370" s="167"/>
      <c r="N370" s="52">
        <f t="shared" si="58"/>
        <v>0</v>
      </c>
      <c r="O370" s="53"/>
      <c r="P370" s="54"/>
      <c r="Q370" s="54"/>
      <c r="R370" s="54"/>
      <c r="S370" s="54"/>
      <c r="T370" s="58"/>
      <c r="U370" s="183">
        <f t="shared" si="59"/>
        <v>0.13333333333333333</v>
      </c>
      <c r="V370" s="168"/>
      <c r="W370" s="59" t="str">
        <f t="shared" si="60"/>
        <v>0</v>
      </c>
      <c r="X370" s="575"/>
      <c r="Y370" s="60">
        <f t="shared" si="61"/>
        <v>0</v>
      </c>
    </row>
    <row r="371" spans="2:25" ht="18.75" customHeight="1">
      <c r="B371" s="578"/>
      <c r="C371" s="572"/>
      <c r="D371" s="39">
        <v>2</v>
      </c>
      <c r="E371" s="39" t="s">
        <v>671</v>
      </c>
      <c r="F371" s="170">
        <v>220</v>
      </c>
      <c r="G371" s="181">
        <f t="shared" si="55"/>
        <v>44</v>
      </c>
      <c r="H371" s="182">
        <f t="shared" si="56"/>
        <v>122.22222222222221</v>
      </c>
      <c r="I371" s="182">
        <f t="shared" si="57"/>
        <v>4.0740740740740737E-2</v>
      </c>
      <c r="J371" s="170"/>
      <c r="K371" s="166"/>
      <c r="L371" s="166"/>
      <c r="M371" s="167"/>
      <c r="N371" s="52">
        <f t="shared" si="58"/>
        <v>0</v>
      </c>
      <c r="O371" s="53"/>
      <c r="P371" s="54"/>
      <c r="Q371" s="54"/>
      <c r="R371" s="54"/>
      <c r="S371" s="54"/>
      <c r="T371" s="58"/>
      <c r="U371" s="183">
        <f t="shared" si="59"/>
        <v>8.1481481481481474E-2</v>
      </c>
      <c r="V371" s="168"/>
      <c r="W371" s="59" t="str">
        <f t="shared" si="60"/>
        <v>0</v>
      </c>
      <c r="X371" s="575"/>
      <c r="Y371" s="60">
        <f t="shared" si="61"/>
        <v>0</v>
      </c>
    </row>
    <row r="372" spans="2:25" ht="18.75" customHeight="1">
      <c r="B372" s="578"/>
      <c r="C372" s="572"/>
      <c r="D372" s="39">
        <v>3</v>
      </c>
      <c r="E372" s="39" t="s">
        <v>9775</v>
      </c>
      <c r="F372" s="170">
        <v>345</v>
      </c>
      <c r="G372" s="181">
        <f t="shared" si="55"/>
        <v>69</v>
      </c>
      <c r="H372" s="182">
        <f t="shared" si="56"/>
        <v>191.66666666666666</v>
      </c>
      <c r="I372" s="182">
        <f t="shared" si="57"/>
        <v>6.3888888888888884E-2</v>
      </c>
      <c r="J372" s="170"/>
      <c r="K372" s="166"/>
      <c r="L372" s="166"/>
      <c r="M372" s="167"/>
      <c r="N372" s="52">
        <f t="shared" si="58"/>
        <v>0</v>
      </c>
      <c r="O372" s="53"/>
      <c r="P372" s="54"/>
      <c r="Q372" s="54"/>
      <c r="R372" s="54"/>
      <c r="S372" s="54"/>
      <c r="T372" s="58"/>
      <c r="U372" s="183">
        <f t="shared" si="59"/>
        <v>0.12777777777777777</v>
      </c>
      <c r="V372" s="168"/>
      <c r="W372" s="59" t="str">
        <f t="shared" si="60"/>
        <v>0</v>
      </c>
      <c r="X372" s="575"/>
      <c r="Y372" s="60">
        <f t="shared" si="61"/>
        <v>0</v>
      </c>
    </row>
    <row r="373" spans="2:25" ht="18.75" customHeight="1">
      <c r="B373" s="578"/>
      <c r="C373" s="572"/>
      <c r="D373" s="39">
        <v>4</v>
      </c>
      <c r="E373" s="39" t="s">
        <v>9776</v>
      </c>
      <c r="F373" s="170">
        <v>300</v>
      </c>
      <c r="G373" s="181">
        <f t="shared" si="55"/>
        <v>60</v>
      </c>
      <c r="H373" s="182">
        <f t="shared" si="56"/>
        <v>166.66666666666666</v>
      </c>
      <c r="I373" s="182">
        <f t="shared" si="57"/>
        <v>5.5555555555555552E-2</v>
      </c>
      <c r="J373" s="170"/>
      <c r="K373" s="166"/>
      <c r="L373" s="166"/>
      <c r="M373" s="167"/>
      <c r="N373" s="52">
        <f t="shared" si="58"/>
        <v>0</v>
      </c>
      <c r="O373" s="53"/>
      <c r="P373" s="54"/>
      <c r="Q373" s="54"/>
      <c r="R373" s="54"/>
      <c r="S373" s="54"/>
      <c r="T373" s="58"/>
      <c r="U373" s="183">
        <f t="shared" si="59"/>
        <v>0.1111111111111111</v>
      </c>
      <c r="V373" s="168"/>
      <c r="W373" s="59" t="str">
        <f t="shared" si="60"/>
        <v>0</v>
      </c>
      <c r="X373" s="575"/>
      <c r="Y373" s="60">
        <f t="shared" si="61"/>
        <v>0</v>
      </c>
    </row>
    <row r="374" spans="2:25" ht="18.75" customHeight="1">
      <c r="B374" s="578"/>
      <c r="C374" s="572"/>
      <c r="D374" s="39">
        <v>5</v>
      </c>
      <c r="E374" s="39" t="s">
        <v>9777</v>
      </c>
      <c r="F374" s="170">
        <v>250</v>
      </c>
      <c r="G374" s="181">
        <f t="shared" si="55"/>
        <v>50</v>
      </c>
      <c r="H374" s="182">
        <f t="shared" si="56"/>
        <v>138.88888888888889</v>
      </c>
      <c r="I374" s="182">
        <f t="shared" si="57"/>
        <v>4.6296296296296294E-2</v>
      </c>
      <c r="J374" s="170"/>
      <c r="K374" s="166"/>
      <c r="L374" s="166"/>
      <c r="M374" s="167"/>
      <c r="N374" s="52">
        <f t="shared" si="58"/>
        <v>0</v>
      </c>
      <c r="O374" s="53"/>
      <c r="P374" s="54"/>
      <c r="Q374" s="54"/>
      <c r="R374" s="54"/>
      <c r="S374" s="54"/>
      <c r="T374" s="58"/>
      <c r="U374" s="183">
        <f t="shared" si="59"/>
        <v>9.2592592592592587E-2</v>
      </c>
      <c r="V374" s="168"/>
      <c r="W374" s="59" t="str">
        <f t="shared" si="60"/>
        <v>0</v>
      </c>
      <c r="X374" s="575"/>
      <c r="Y374" s="60">
        <f t="shared" si="61"/>
        <v>0</v>
      </c>
    </row>
    <row r="375" spans="2:25" ht="18.75" customHeight="1">
      <c r="B375" s="578"/>
      <c r="C375" s="572"/>
      <c r="D375" s="39">
        <v>6</v>
      </c>
      <c r="E375" s="39" t="s">
        <v>9778</v>
      </c>
      <c r="F375" s="170">
        <v>350</v>
      </c>
      <c r="G375" s="181">
        <f t="shared" si="55"/>
        <v>70</v>
      </c>
      <c r="H375" s="182">
        <f t="shared" si="56"/>
        <v>194.44444444444443</v>
      </c>
      <c r="I375" s="182">
        <f t="shared" si="57"/>
        <v>6.4814814814814811E-2</v>
      </c>
      <c r="J375" s="170"/>
      <c r="K375" s="166"/>
      <c r="L375" s="166"/>
      <c r="M375" s="167"/>
      <c r="N375" s="52">
        <f t="shared" si="58"/>
        <v>0</v>
      </c>
      <c r="O375" s="53"/>
      <c r="P375" s="54"/>
      <c r="Q375" s="54"/>
      <c r="R375" s="54"/>
      <c r="S375" s="54"/>
      <c r="T375" s="58"/>
      <c r="U375" s="183">
        <f t="shared" si="59"/>
        <v>0.12962962962962962</v>
      </c>
      <c r="V375" s="168"/>
      <c r="W375" s="59" t="str">
        <f t="shared" si="60"/>
        <v>0</v>
      </c>
      <c r="X375" s="575"/>
      <c r="Y375" s="60">
        <f t="shared" si="61"/>
        <v>0</v>
      </c>
    </row>
    <row r="376" spans="2:25" ht="18.75" customHeight="1">
      <c r="B376" s="578"/>
      <c r="C376" s="572"/>
      <c r="D376" s="39">
        <v>7</v>
      </c>
      <c r="E376" s="39" t="s">
        <v>9779</v>
      </c>
      <c r="F376" s="170">
        <v>423</v>
      </c>
      <c r="G376" s="181">
        <f t="shared" si="55"/>
        <v>84.6</v>
      </c>
      <c r="H376" s="182">
        <f t="shared" si="56"/>
        <v>235</v>
      </c>
      <c r="I376" s="182">
        <f t="shared" si="57"/>
        <v>7.8333333333333338E-2</v>
      </c>
      <c r="J376" s="170"/>
      <c r="K376" s="341" t="s">
        <v>11393</v>
      </c>
      <c r="L376" s="166"/>
      <c r="M376" s="167">
        <f>SUM(H370:H390)</f>
        <v>3659.9999999999995</v>
      </c>
      <c r="N376" s="52">
        <f t="shared" si="58"/>
        <v>73.199999999999989</v>
      </c>
      <c r="O376" s="53" t="s">
        <v>2132</v>
      </c>
      <c r="P376" s="54" t="s">
        <v>178</v>
      </c>
      <c r="Q376" s="54"/>
      <c r="R376" s="54" t="s">
        <v>2634</v>
      </c>
      <c r="S376" s="54"/>
      <c r="T376" s="58"/>
      <c r="U376" s="183">
        <f t="shared" si="59"/>
        <v>0.15666666666666668</v>
      </c>
      <c r="V376" s="168">
        <f>SUM(U370:U390)</f>
        <v>2.4400000000000004</v>
      </c>
      <c r="W376" s="59" t="str">
        <f t="shared" si="60"/>
        <v>2</v>
      </c>
      <c r="X376" s="575"/>
      <c r="Y376" s="60">
        <f t="shared" si="61"/>
        <v>1</v>
      </c>
    </row>
    <row r="377" spans="2:25" ht="18.75" customHeight="1">
      <c r="B377" s="578"/>
      <c r="C377" s="572"/>
      <c r="D377" s="39">
        <v>8</v>
      </c>
      <c r="E377" s="39" t="s">
        <v>3815</v>
      </c>
      <c r="F377" s="170">
        <v>250</v>
      </c>
      <c r="G377" s="181">
        <f t="shared" si="55"/>
        <v>50</v>
      </c>
      <c r="H377" s="182">
        <f t="shared" si="56"/>
        <v>138.88888888888889</v>
      </c>
      <c r="I377" s="182">
        <f t="shared" si="57"/>
        <v>4.6296296296296294E-2</v>
      </c>
      <c r="J377" s="170"/>
      <c r="K377" s="166"/>
      <c r="L377" s="166"/>
      <c r="M377" s="167"/>
      <c r="N377" s="52">
        <f t="shared" si="58"/>
        <v>0</v>
      </c>
      <c r="O377" s="53"/>
      <c r="P377" s="54"/>
      <c r="Q377" s="54"/>
      <c r="R377" s="54"/>
      <c r="S377" s="54"/>
      <c r="T377" s="58"/>
      <c r="U377" s="183">
        <f t="shared" si="59"/>
        <v>9.2592592592592587E-2</v>
      </c>
      <c r="V377" s="168"/>
      <c r="W377" s="59" t="str">
        <f t="shared" si="60"/>
        <v>0</v>
      </c>
      <c r="X377" s="575"/>
      <c r="Y377" s="60">
        <f t="shared" si="61"/>
        <v>0</v>
      </c>
    </row>
    <row r="378" spans="2:25" ht="18.75" customHeight="1">
      <c r="B378" s="578"/>
      <c r="C378" s="572"/>
      <c r="D378" s="39">
        <v>9</v>
      </c>
      <c r="E378" s="39" t="s">
        <v>9780</v>
      </c>
      <c r="F378" s="170">
        <v>200</v>
      </c>
      <c r="G378" s="181">
        <f t="shared" si="55"/>
        <v>40</v>
      </c>
      <c r="H378" s="182">
        <f t="shared" si="56"/>
        <v>111.11111111111111</v>
      </c>
      <c r="I378" s="182">
        <f t="shared" si="57"/>
        <v>3.7037037037037035E-2</v>
      </c>
      <c r="J378" s="170"/>
      <c r="K378" s="166"/>
      <c r="L378" s="166"/>
      <c r="M378" s="167"/>
      <c r="N378" s="52">
        <f t="shared" si="58"/>
        <v>0</v>
      </c>
      <c r="O378" s="53"/>
      <c r="P378" s="54"/>
      <c r="Q378" s="54"/>
      <c r="R378" s="54"/>
      <c r="S378" s="54"/>
      <c r="T378" s="58"/>
      <c r="U378" s="183">
        <f t="shared" si="59"/>
        <v>7.407407407407407E-2</v>
      </c>
      <c r="V378" s="168"/>
      <c r="W378" s="59" t="str">
        <f t="shared" si="60"/>
        <v>0</v>
      </c>
      <c r="X378" s="575"/>
      <c r="Y378" s="60">
        <f t="shared" si="61"/>
        <v>0</v>
      </c>
    </row>
    <row r="379" spans="2:25" ht="18.75" customHeight="1">
      <c r="B379" s="578"/>
      <c r="C379" s="572"/>
      <c r="D379" s="39">
        <v>10</v>
      </c>
      <c r="E379" s="39" t="s">
        <v>9781</v>
      </c>
      <c r="F379" s="170">
        <v>360</v>
      </c>
      <c r="G379" s="181">
        <f t="shared" si="55"/>
        <v>72</v>
      </c>
      <c r="H379" s="182">
        <f t="shared" si="56"/>
        <v>200</v>
      </c>
      <c r="I379" s="182">
        <f t="shared" si="57"/>
        <v>6.6666666666666666E-2</v>
      </c>
      <c r="J379" s="170"/>
      <c r="K379" s="166"/>
      <c r="L379" s="166"/>
      <c r="M379" s="167"/>
      <c r="N379" s="52">
        <f t="shared" si="58"/>
        <v>0</v>
      </c>
      <c r="O379" s="53"/>
      <c r="P379" s="54"/>
      <c r="Q379" s="54"/>
      <c r="R379" s="54"/>
      <c r="S379" s="54"/>
      <c r="T379" s="58"/>
      <c r="U379" s="183">
        <f t="shared" si="59"/>
        <v>0.13333333333333333</v>
      </c>
      <c r="V379" s="168"/>
      <c r="W379" s="59" t="str">
        <f t="shared" si="60"/>
        <v>0</v>
      </c>
      <c r="X379" s="575"/>
      <c r="Y379" s="60">
        <f t="shared" si="61"/>
        <v>0</v>
      </c>
    </row>
    <row r="380" spans="2:25" ht="18.75" customHeight="1">
      <c r="B380" s="578"/>
      <c r="C380" s="572"/>
      <c r="D380" s="39">
        <v>11</v>
      </c>
      <c r="E380" s="39" t="s">
        <v>9782</v>
      </c>
      <c r="F380" s="170">
        <v>450</v>
      </c>
      <c r="G380" s="181">
        <f t="shared" si="55"/>
        <v>90</v>
      </c>
      <c r="H380" s="182">
        <f t="shared" si="56"/>
        <v>250</v>
      </c>
      <c r="I380" s="182">
        <f t="shared" si="57"/>
        <v>8.3333333333333329E-2</v>
      </c>
      <c r="J380" s="170"/>
      <c r="K380" s="166"/>
      <c r="L380" s="166"/>
      <c r="M380" s="167"/>
      <c r="N380" s="52">
        <f t="shared" si="58"/>
        <v>0</v>
      </c>
      <c r="O380" s="53"/>
      <c r="P380" s="54"/>
      <c r="Q380" s="54"/>
      <c r="R380" s="54"/>
      <c r="S380" s="54"/>
      <c r="T380" s="58"/>
      <c r="U380" s="183">
        <f t="shared" si="59"/>
        <v>0.16666666666666666</v>
      </c>
      <c r="V380" s="168"/>
      <c r="W380" s="59" t="str">
        <f t="shared" si="60"/>
        <v>0</v>
      </c>
      <c r="X380" s="575"/>
      <c r="Y380" s="60">
        <f t="shared" si="61"/>
        <v>0</v>
      </c>
    </row>
    <row r="381" spans="2:25" ht="18.75" customHeight="1">
      <c r="B381" s="578"/>
      <c r="C381" s="572"/>
      <c r="D381" s="39">
        <v>12</v>
      </c>
      <c r="E381" s="39" t="s">
        <v>9783</v>
      </c>
      <c r="F381" s="170">
        <v>320</v>
      </c>
      <c r="G381" s="181">
        <f t="shared" si="55"/>
        <v>64</v>
      </c>
      <c r="H381" s="182">
        <f t="shared" si="56"/>
        <v>177.77777777777777</v>
      </c>
      <c r="I381" s="182">
        <f t="shared" si="57"/>
        <v>5.9259259259259255E-2</v>
      </c>
      <c r="J381" s="170"/>
      <c r="K381" s="166"/>
      <c r="L381" s="166"/>
      <c r="M381" s="167"/>
      <c r="N381" s="52">
        <f t="shared" si="58"/>
        <v>0</v>
      </c>
      <c r="O381" s="53"/>
      <c r="P381" s="54"/>
      <c r="Q381" s="54"/>
      <c r="R381" s="54"/>
      <c r="S381" s="54"/>
      <c r="T381" s="58"/>
      <c r="U381" s="183">
        <f t="shared" si="59"/>
        <v>0.11851851851851851</v>
      </c>
      <c r="V381" s="168"/>
      <c r="W381" s="59" t="str">
        <f t="shared" si="60"/>
        <v>0</v>
      </c>
      <c r="X381" s="575"/>
      <c r="Y381" s="60">
        <f t="shared" si="61"/>
        <v>0</v>
      </c>
    </row>
    <row r="382" spans="2:25" ht="18.75" customHeight="1">
      <c r="B382" s="578"/>
      <c r="C382" s="572"/>
      <c r="D382" s="39">
        <v>13</v>
      </c>
      <c r="E382" s="39" t="s">
        <v>9784</v>
      </c>
      <c r="F382" s="170">
        <v>220</v>
      </c>
      <c r="G382" s="181">
        <f t="shared" si="55"/>
        <v>44</v>
      </c>
      <c r="H382" s="182">
        <f t="shared" si="56"/>
        <v>122.22222222222221</v>
      </c>
      <c r="I382" s="182">
        <f t="shared" si="57"/>
        <v>4.0740740740740737E-2</v>
      </c>
      <c r="J382" s="170"/>
      <c r="K382" s="166"/>
      <c r="L382" s="166"/>
      <c r="M382" s="167"/>
      <c r="N382" s="52">
        <f t="shared" si="58"/>
        <v>0</v>
      </c>
      <c r="O382" s="53"/>
      <c r="P382" s="54"/>
      <c r="Q382" s="54"/>
      <c r="R382" s="54"/>
      <c r="S382" s="54"/>
      <c r="T382" s="58"/>
      <c r="U382" s="183">
        <f t="shared" si="59"/>
        <v>8.1481481481481474E-2</v>
      </c>
      <c r="V382" s="168"/>
      <c r="W382" s="59" t="str">
        <f t="shared" si="60"/>
        <v>0</v>
      </c>
      <c r="X382" s="575"/>
      <c r="Y382" s="60">
        <f t="shared" si="61"/>
        <v>0</v>
      </c>
    </row>
    <row r="383" spans="2:25" ht="18.75" customHeight="1">
      <c r="B383" s="578"/>
      <c r="C383" s="572"/>
      <c r="D383" s="39">
        <v>14</v>
      </c>
      <c r="E383" s="39" t="s">
        <v>9785</v>
      </c>
      <c r="F383" s="170">
        <v>245</v>
      </c>
      <c r="G383" s="181">
        <f t="shared" si="55"/>
        <v>49</v>
      </c>
      <c r="H383" s="182">
        <f t="shared" si="56"/>
        <v>136.11111111111111</v>
      </c>
      <c r="I383" s="182">
        <f t="shared" si="57"/>
        <v>4.5370370370370373E-2</v>
      </c>
      <c r="J383" s="170"/>
      <c r="K383" s="166"/>
      <c r="L383" s="166"/>
      <c r="M383" s="167"/>
      <c r="N383" s="52">
        <f t="shared" si="58"/>
        <v>0</v>
      </c>
      <c r="O383" s="53"/>
      <c r="P383" s="54"/>
      <c r="Q383" s="54"/>
      <c r="R383" s="54"/>
      <c r="S383" s="54"/>
      <c r="T383" s="58"/>
      <c r="U383" s="183">
        <f t="shared" si="59"/>
        <v>9.0740740740740747E-2</v>
      </c>
      <c r="V383" s="168"/>
      <c r="W383" s="59" t="str">
        <f t="shared" si="60"/>
        <v>0</v>
      </c>
      <c r="X383" s="575"/>
      <c r="Y383" s="60">
        <f t="shared" si="61"/>
        <v>0</v>
      </c>
    </row>
    <row r="384" spans="2:25" ht="18.75" customHeight="1">
      <c r="B384" s="578"/>
      <c r="C384" s="572"/>
      <c r="D384" s="39">
        <v>15</v>
      </c>
      <c r="E384" s="39" t="s">
        <v>9092</v>
      </c>
      <c r="F384" s="170">
        <v>385</v>
      </c>
      <c r="G384" s="181">
        <f t="shared" si="55"/>
        <v>77</v>
      </c>
      <c r="H384" s="182">
        <f t="shared" si="56"/>
        <v>213.88888888888889</v>
      </c>
      <c r="I384" s="182">
        <f t="shared" si="57"/>
        <v>7.1296296296296302E-2</v>
      </c>
      <c r="J384" s="170"/>
      <c r="K384" s="166"/>
      <c r="L384" s="166"/>
      <c r="M384" s="167"/>
      <c r="N384" s="52">
        <f t="shared" si="58"/>
        <v>0</v>
      </c>
      <c r="O384" s="53"/>
      <c r="P384" s="54"/>
      <c r="Q384" s="54"/>
      <c r="R384" s="54"/>
      <c r="S384" s="54"/>
      <c r="T384" s="58"/>
      <c r="U384" s="183">
        <f t="shared" si="59"/>
        <v>0.1425925925925926</v>
      </c>
      <c r="V384" s="168"/>
      <c r="W384" s="59" t="str">
        <f t="shared" si="60"/>
        <v>0</v>
      </c>
      <c r="X384" s="575"/>
      <c r="Y384" s="60">
        <f t="shared" si="61"/>
        <v>0</v>
      </c>
    </row>
    <row r="385" spans="2:25" ht="18.75" customHeight="1">
      <c r="B385" s="578"/>
      <c r="C385" s="572"/>
      <c r="D385" s="39">
        <v>16</v>
      </c>
      <c r="E385" s="39" t="s">
        <v>9786</v>
      </c>
      <c r="F385" s="170">
        <v>350</v>
      </c>
      <c r="G385" s="181">
        <f t="shared" si="55"/>
        <v>70</v>
      </c>
      <c r="H385" s="182">
        <f t="shared" si="56"/>
        <v>194.44444444444443</v>
      </c>
      <c r="I385" s="182">
        <f t="shared" si="57"/>
        <v>6.4814814814814811E-2</v>
      </c>
      <c r="J385" s="170"/>
      <c r="K385" s="166"/>
      <c r="L385" s="166"/>
      <c r="M385" s="167"/>
      <c r="N385" s="52">
        <f t="shared" si="58"/>
        <v>0</v>
      </c>
      <c r="O385" s="53"/>
      <c r="P385" s="54"/>
      <c r="Q385" s="54"/>
      <c r="R385" s="54"/>
      <c r="S385" s="54"/>
      <c r="T385" s="58"/>
      <c r="U385" s="183">
        <f t="shared" si="59"/>
        <v>0.12962962962962962</v>
      </c>
      <c r="V385" s="168"/>
      <c r="W385" s="59" t="str">
        <f t="shared" si="60"/>
        <v>0</v>
      </c>
      <c r="X385" s="575"/>
      <c r="Y385" s="60">
        <f t="shared" si="61"/>
        <v>0</v>
      </c>
    </row>
    <row r="386" spans="2:25" ht="18.75" customHeight="1">
      <c r="B386" s="578"/>
      <c r="C386" s="572"/>
      <c r="D386" s="39">
        <v>17</v>
      </c>
      <c r="E386" s="39" t="s">
        <v>9787</v>
      </c>
      <c r="F386" s="170">
        <v>265</v>
      </c>
      <c r="G386" s="181">
        <f t="shared" si="55"/>
        <v>53</v>
      </c>
      <c r="H386" s="182">
        <f t="shared" si="56"/>
        <v>147.22222222222223</v>
      </c>
      <c r="I386" s="182">
        <f t="shared" si="57"/>
        <v>4.9074074074074076E-2</v>
      </c>
      <c r="J386" s="170"/>
      <c r="K386" s="166"/>
      <c r="L386" s="166"/>
      <c r="M386" s="167"/>
      <c r="N386" s="52">
        <f t="shared" si="58"/>
        <v>0</v>
      </c>
      <c r="O386" s="53"/>
      <c r="P386" s="54"/>
      <c r="Q386" s="54"/>
      <c r="R386" s="54"/>
      <c r="S386" s="54"/>
      <c r="T386" s="58"/>
      <c r="U386" s="183">
        <f t="shared" si="59"/>
        <v>9.8148148148148151E-2</v>
      </c>
      <c r="V386" s="168"/>
      <c r="W386" s="59" t="str">
        <f t="shared" si="60"/>
        <v>0</v>
      </c>
      <c r="X386" s="575"/>
      <c r="Y386" s="60">
        <f t="shared" si="61"/>
        <v>0</v>
      </c>
    </row>
    <row r="387" spans="2:25" ht="18.75" customHeight="1">
      <c r="B387" s="578"/>
      <c r="C387" s="572"/>
      <c r="D387" s="39">
        <v>18</v>
      </c>
      <c r="E387" s="39" t="s">
        <v>9788</v>
      </c>
      <c r="F387" s="170">
        <v>385</v>
      </c>
      <c r="G387" s="181">
        <f t="shared" si="55"/>
        <v>77</v>
      </c>
      <c r="H387" s="182">
        <f t="shared" si="56"/>
        <v>213.88888888888889</v>
      </c>
      <c r="I387" s="182">
        <f t="shared" si="57"/>
        <v>7.1296296296296302E-2</v>
      </c>
      <c r="J387" s="170"/>
      <c r="K387" s="166"/>
      <c r="L387" s="166"/>
      <c r="M387" s="167"/>
      <c r="N387" s="52">
        <f t="shared" si="58"/>
        <v>0</v>
      </c>
      <c r="O387" s="53"/>
      <c r="P387" s="54"/>
      <c r="Q387" s="54"/>
      <c r="R387" s="54"/>
      <c r="S387" s="54"/>
      <c r="T387" s="58"/>
      <c r="U387" s="183">
        <f t="shared" si="59"/>
        <v>0.1425925925925926</v>
      </c>
      <c r="V387" s="168"/>
      <c r="W387" s="59" t="str">
        <f t="shared" si="60"/>
        <v>0</v>
      </c>
      <c r="X387" s="575"/>
      <c r="Y387" s="60">
        <f t="shared" si="61"/>
        <v>0</v>
      </c>
    </row>
    <row r="388" spans="2:25" ht="18.75" customHeight="1">
      <c r="B388" s="578"/>
      <c r="C388" s="572"/>
      <c r="D388" s="39">
        <v>19</v>
      </c>
      <c r="E388" s="39" t="s">
        <v>9789</v>
      </c>
      <c r="F388" s="170">
        <v>290</v>
      </c>
      <c r="G388" s="181">
        <f t="shared" si="55"/>
        <v>58</v>
      </c>
      <c r="H388" s="182">
        <f t="shared" si="56"/>
        <v>161.11111111111111</v>
      </c>
      <c r="I388" s="182">
        <f t="shared" si="57"/>
        <v>5.3703703703703705E-2</v>
      </c>
      <c r="J388" s="170"/>
      <c r="K388" s="166"/>
      <c r="L388" s="166"/>
      <c r="M388" s="167"/>
      <c r="N388" s="52">
        <f t="shared" si="58"/>
        <v>0</v>
      </c>
      <c r="O388" s="53"/>
      <c r="P388" s="54"/>
      <c r="Q388" s="54"/>
      <c r="R388" s="54"/>
      <c r="S388" s="54"/>
      <c r="T388" s="58"/>
      <c r="U388" s="183">
        <f t="shared" si="59"/>
        <v>0.10740740740740741</v>
      </c>
      <c r="V388" s="168"/>
      <c r="W388" s="59" t="str">
        <f t="shared" si="60"/>
        <v>0</v>
      </c>
      <c r="X388" s="575"/>
      <c r="Y388" s="60">
        <f t="shared" si="61"/>
        <v>0</v>
      </c>
    </row>
    <row r="389" spans="2:25" ht="18.75" customHeight="1">
      <c r="B389" s="578"/>
      <c r="C389" s="572"/>
      <c r="D389" s="39">
        <v>20</v>
      </c>
      <c r="E389" s="39" t="s">
        <v>9790</v>
      </c>
      <c r="F389" s="170">
        <v>320</v>
      </c>
      <c r="G389" s="181">
        <f t="shared" si="55"/>
        <v>64</v>
      </c>
      <c r="H389" s="182">
        <f t="shared" si="56"/>
        <v>177.77777777777777</v>
      </c>
      <c r="I389" s="182">
        <f t="shared" si="57"/>
        <v>5.9259259259259255E-2</v>
      </c>
      <c r="J389" s="170"/>
      <c r="K389" s="166"/>
      <c r="L389" s="166"/>
      <c r="M389" s="167"/>
      <c r="N389" s="52">
        <f t="shared" si="58"/>
        <v>0</v>
      </c>
      <c r="O389" s="53"/>
      <c r="P389" s="54"/>
      <c r="Q389" s="54"/>
      <c r="R389" s="54"/>
      <c r="S389" s="54"/>
      <c r="T389" s="58"/>
      <c r="U389" s="183">
        <f t="shared" si="59"/>
        <v>0.11851851851851851</v>
      </c>
      <c r="V389" s="168"/>
      <c r="W389" s="59" t="str">
        <f t="shared" si="60"/>
        <v>0</v>
      </c>
      <c r="X389" s="575"/>
      <c r="Y389" s="60">
        <f t="shared" si="61"/>
        <v>0</v>
      </c>
    </row>
    <row r="390" spans="2:25" ht="18.75" customHeight="1">
      <c r="B390" s="578"/>
      <c r="C390" s="572"/>
      <c r="D390" s="39">
        <v>21</v>
      </c>
      <c r="E390" s="39" t="s">
        <v>9791</v>
      </c>
      <c r="F390" s="170">
        <v>300</v>
      </c>
      <c r="G390" s="181">
        <f t="shared" si="55"/>
        <v>60</v>
      </c>
      <c r="H390" s="182">
        <f t="shared" si="56"/>
        <v>166.66666666666666</v>
      </c>
      <c r="I390" s="182">
        <f t="shared" si="57"/>
        <v>5.5555555555555552E-2</v>
      </c>
      <c r="J390" s="170"/>
      <c r="K390" s="166"/>
      <c r="L390" s="166"/>
      <c r="M390" s="167"/>
      <c r="N390" s="52">
        <f t="shared" si="58"/>
        <v>0</v>
      </c>
      <c r="O390" s="53"/>
      <c r="P390" s="54"/>
      <c r="Q390" s="54"/>
      <c r="R390" s="54"/>
      <c r="S390" s="54"/>
      <c r="T390" s="58"/>
      <c r="U390" s="183">
        <f t="shared" si="59"/>
        <v>0.1111111111111111</v>
      </c>
      <c r="V390" s="168"/>
      <c r="W390" s="59" t="str">
        <f t="shared" si="60"/>
        <v>0</v>
      </c>
      <c r="X390" s="575"/>
      <c r="Y390" s="60">
        <f t="shared" si="61"/>
        <v>0</v>
      </c>
    </row>
    <row r="391" spans="2:25" ht="18.75" customHeight="1">
      <c r="B391" s="578"/>
      <c r="C391" s="572"/>
      <c r="D391" s="39"/>
      <c r="E391" s="39"/>
      <c r="F391" s="170"/>
      <c r="G391" s="181">
        <f t="shared" si="55"/>
        <v>0</v>
      </c>
      <c r="H391" s="182">
        <f t="shared" si="56"/>
        <v>0</v>
      </c>
      <c r="I391" s="182">
        <f t="shared" si="57"/>
        <v>0</v>
      </c>
      <c r="J391" s="170"/>
      <c r="K391" s="166"/>
      <c r="L391" s="166"/>
      <c r="M391" s="167"/>
      <c r="N391" s="52">
        <f t="shared" si="58"/>
        <v>0</v>
      </c>
      <c r="O391" s="53"/>
      <c r="P391" s="54"/>
      <c r="Q391" s="54"/>
      <c r="R391" s="54"/>
      <c r="S391" s="54"/>
      <c r="T391" s="58"/>
      <c r="U391" s="183">
        <f t="shared" si="59"/>
        <v>0</v>
      </c>
      <c r="V391" s="168"/>
      <c r="W391" s="59" t="str">
        <f t="shared" si="60"/>
        <v>0</v>
      </c>
      <c r="X391" s="575"/>
      <c r="Y391" s="60">
        <f t="shared" si="61"/>
        <v>0</v>
      </c>
    </row>
    <row r="392" spans="2:25" ht="18.75" customHeight="1">
      <c r="B392" s="579"/>
      <c r="C392" s="573"/>
      <c r="D392" s="39"/>
      <c r="E392" s="39"/>
      <c r="F392" s="170"/>
      <c r="G392" s="181">
        <f>F392/$G$15</f>
        <v>0</v>
      </c>
      <c r="H392" s="182">
        <f>F392/$H$15</f>
        <v>0</v>
      </c>
      <c r="I392" s="182">
        <f>H392/$I$15</f>
        <v>0</v>
      </c>
      <c r="J392" s="170"/>
      <c r="K392" s="166"/>
      <c r="L392" s="166"/>
      <c r="M392" s="171"/>
      <c r="N392" s="52">
        <f t="shared" si="58"/>
        <v>0</v>
      </c>
      <c r="O392" s="40"/>
      <c r="P392" s="40"/>
      <c r="Q392" s="40"/>
      <c r="R392" s="40"/>
      <c r="S392" s="40"/>
      <c r="T392" s="58"/>
      <c r="U392" s="183">
        <f t="shared" si="59"/>
        <v>0</v>
      </c>
      <c r="V392" s="168"/>
      <c r="W392" s="59" t="str">
        <f t="shared" si="60"/>
        <v>0</v>
      </c>
      <c r="X392" s="576"/>
      <c r="Y392" s="60">
        <f t="shared" si="61"/>
        <v>0</v>
      </c>
    </row>
    <row r="393" spans="2:25">
      <c r="B393" s="41"/>
      <c r="C393" s="172" t="s">
        <v>111</v>
      </c>
      <c r="D393" s="154"/>
      <c r="E393" s="173">
        <f>COUNTA(E348:E392)</f>
        <v>41</v>
      </c>
      <c r="F393" s="173">
        <f>SUM(F348:F392)</f>
        <v>13113</v>
      </c>
      <c r="G393" s="173">
        <f>SUM(G348:G392)</f>
        <v>2622.6</v>
      </c>
      <c r="H393" s="173">
        <f>SUM(H348:H392)</f>
        <v>7285</v>
      </c>
      <c r="I393" s="173">
        <f>MROUND(SUM(I348:I392),1)</f>
        <v>2</v>
      </c>
      <c r="J393" s="173">
        <f>COUNTA(J348:J392)</f>
        <v>1</v>
      </c>
      <c r="K393" s="173">
        <f>COUNTA(K348:K392)</f>
        <v>2</v>
      </c>
      <c r="L393" s="173">
        <f>COUNTA(L348:L392)</f>
        <v>0</v>
      </c>
      <c r="M393" s="173">
        <f>SUM(M348:M392)</f>
        <v>7285</v>
      </c>
      <c r="N393" s="173">
        <f>SUM(N348:N392)</f>
        <v>145.69999999999999</v>
      </c>
      <c r="O393" s="174"/>
      <c r="P393" s="175">
        <f>COUNTIF(P348:P392, "YES")</f>
        <v>0</v>
      </c>
      <c r="Q393" s="174"/>
      <c r="R393" s="174"/>
      <c r="S393" s="174"/>
      <c r="T393" s="174"/>
      <c r="U393" s="173">
        <f>SUM(U348:U392)</f>
        <v>4.8566666666666665</v>
      </c>
      <c r="V393" s="173">
        <f>SUM(V348:V392)</f>
        <v>4.8566666666666674</v>
      </c>
      <c r="W393" s="173">
        <f t="array" ref="W393">SUM(ABS(W348:W392))</f>
        <v>4</v>
      </c>
      <c r="X393" s="175" t="str">
        <f>IF(X348&lt;0.2, "0", IF(X348&lt;=2, "2", IF(X348&gt;2, ROUND(X348,0))))</f>
        <v>2</v>
      </c>
      <c r="Y393" s="173">
        <f>SUM(Y348:Y392)</f>
        <v>2</v>
      </c>
    </row>
    <row r="394" spans="2:25" ht="18.75" customHeight="1">
      <c r="B394" s="577">
        <v>8</v>
      </c>
      <c r="C394" s="571" t="s">
        <v>9792</v>
      </c>
      <c r="D394" s="39">
        <v>1</v>
      </c>
      <c r="E394" s="39" t="s">
        <v>9793</v>
      </c>
      <c r="F394" s="170">
        <v>360</v>
      </c>
      <c r="G394" s="181">
        <f t="shared" ref="G394:G439" si="62">F394/$G$15</f>
        <v>72</v>
      </c>
      <c r="H394" s="182">
        <f t="shared" ref="H394:H439" si="63">F394/$H$15</f>
        <v>200</v>
      </c>
      <c r="I394" s="182">
        <f t="shared" ref="I394:I439" si="64">H394/$I$15</f>
        <v>6.6666666666666666E-2</v>
      </c>
      <c r="J394" s="170"/>
      <c r="K394" s="166"/>
      <c r="L394" s="166"/>
      <c r="M394" s="167"/>
      <c r="N394" s="52">
        <f t="shared" ref="N394:N440" si="65">M394/$N$15</f>
        <v>0</v>
      </c>
      <c r="O394" s="53"/>
      <c r="P394" s="54"/>
      <c r="Q394" s="54"/>
      <c r="R394" s="54"/>
      <c r="S394" s="54"/>
      <c r="T394" s="58"/>
      <c r="U394" s="183">
        <f t="shared" ref="U394:U440" si="66">H394/$U$15</f>
        <v>0.13333333333333333</v>
      </c>
      <c r="V394" s="168"/>
      <c r="W394" s="59" t="str">
        <f t="shared" ref="W394:W440" si="67">IF(V394&lt;1,"0",IF(V394&lt;5,"2",IF(V394&gt;=5,"6")))</f>
        <v>0</v>
      </c>
      <c r="X394" s="574">
        <f>K441/$X$15</f>
        <v>0.66666666666666663</v>
      </c>
      <c r="Y394" s="60">
        <f t="shared" ref="Y394:Y440" si="68">W394/2</f>
        <v>0</v>
      </c>
    </row>
    <row r="395" spans="2:25" ht="18.75" customHeight="1">
      <c r="B395" s="578"/>
      <c r="C395" s="572"/>
      <c r="D395" s="39">
        <v>2</v>
      </c>
      <c r="E395" s="39" t="s">
        <v>9794</v>
      </c>
      <c r="F395" s="170">
        <v>150</v>
      </c>
      <c r="G395" s="181">
        <f t="shared" si="62"/>
        <v>30</v>
      </c>
      <c r="H395" s="182">
        <f t="shared" si="63"/>
        <v>83.333333333333329</v>
      </c>
      <c r="I395" s="182">
        <f t="shared" si="64"/>
        <v>2.7777777777777776E-2</v>
      </c>
      <c r="J395" s="170"/>
      <c r="K395" s="166"/>
      <c r="L395" s="166"/>
      <c r="M395" s="167"/>
      <c r="N395" s="52">
        <f t="shared" si="65"/>
        <v>0</v>
      </c>
      <c r="O395" s="53"/>
      <c r="P395" s="54"/>
      <c r="Q395" s="54"/>
      <c r="R395" s="54"/>
      <c r="S395" s="54"/>
      <c r="T395" s="58"/>
      <c r="U395" s="183">
        <f t="shared" si="66"/>
        <v>5.5555555555555552E-2</v>
      </c>
      <c r="V395" s="168"/>
      <c r="W395" s="59" t="str">
        <f t="shared" si="67"/>
        <v>0</v>
      </c>
      <c r="X395" s="575"/>
      <c r="Y395" s="60">
        <f t="shared" si="68"/>
        <v>0</v>
      </c>
    </row>
    <row r="396" spans="2:25" ht="18.75" customHeight="1">
      <c r="B396" s="578"/>
      <c r="C396" s="572"/>
      <c r="D396" s="39">
        <v>3</v>
      </c>
      <c r="E396" s="39" t="s">
        <v>9795</v>
      </c>
      <c r="F396" s="170">
        <v>400</v>
      </c>
      <c r="G396" s="181">
        <f t="shared" si="62"/>
        <v>80</v>
      </c>
      <c r="H396" s="182">
        <f t="shared" si="63"/>
        <v>222.22222222222223</v>
      </c>
      <c r="I396" s="182">
        <f t="shared" si="64"/>
        <v>7.407407407407407E-2</v>
      </c>
      <c r="J396" s="170"/>
      <c r="K396" s="166"/>
      <c r="L396" s="166"/>
      <c r="M396" s="167"/>
      <c r="N396" s="52">
        <f t="shared" si="65"/>
        <v>0</v>
      </c>
      <c r="O396" s="53"/>
      <c r="P396" s="54"/>
      <c r="Q396" s="54"/>
      <c r="R396" s="54"/>
      <c r="S396" s="54"/>
      <c r="T396" s="58"/>
      <c r="U396" s="183">
        <f t="shared" si="66"/>
        <v>0.14814814814814814</v>
      </c>
      <c r="V396" s="168"/>
      <c r="W396" s="59" t="str">
        <f t="shared" si="67"/>
        <v>0</v>
      </c>
      <c r="X396" s="575"/>
      <c r="Y396" s="60">
        <f t="shared" si="68"/>
        <v>0</v>
      </c>
    </row>
    <row r="397" spans="2:25" ht="18.75" customHeight="1">
      <c r="B397" s="578"/>
      <c r="C397" s="572"/>
      <c r="D397" s="39">
        <v>4</v>
      </c>
      <c r="E397" s="39" t="s">
        <v>9796</v>
      </c>
      <c r="F397" s="170">
        <v>250</v>
      </c>
      <c r="G397" s="181">
        <f t="shared" si="62"/>
        <v>50</v>
      </c>
      <c r="H397" s="182">
        <f t="shared" si="63"/>
        <v>138.88888888888889</v>
      </c>
      <c r="I397" s="182">
        <f t="shared" si="64"/>
        <v>4.6296296296296294E-2</v>
      </c>
      <c r="J397" s="170"/>
      <c r="K397" s="166"/>
      <c r="L397" s="166"/>
      <c r="M397" s="167"/>
      <c r="N397" s="52">
        <f t="shared" si="65"/>
        <v>0</v>
      </c>
      <c r="O397" s="53"/>
      <c r="P397" s="54"/>
      <c r="Q397" s="54"/>
      <c r="R397" s="54"/>
      <c r="S397" s="54"/>
      <c r="T397" s="58"/>
      <c r="U397" s="183">
        <f t="shared" si="66"/>
        <v>9.2592592592592587E-2</v>
      </c>
      <c r="V397" s="168"/>
      <c r="W397" s="59" t="str">
        <f t="shared" si="67"/>
        <v>0</v>
      </c>
      <c r="X397" s="575"/>
      <c r="Y397" s="60">
        <f t="shared" si="68"/>
        <v>0</v>
      </c>
    </row>
    <row r="398" spans="2:25" ht="18.75" customHeight="1">
      <c r="B398" s="578"/>
      <c r="C398" s="572"/>
      <c r="D398" s="39">
        <v>5</v>
      </c>
      <c r="E398" s="39" t="s">
        <v>9797</v>
      </c>
      <c r="F398" s="170">
        <v>523</v>
      </c>
      <c r="G398" s="181">
        <f t="shared" si="62"/>
        <v>104.6</v>
      </c>
      <c r="H398" s="182">
        <f t="shared" si="63"/>
        <v>290.55555555555554</v>
      </c>
      <c r="I398" s="182">
        <f t="shared" si="64"/>
        <v>9.6851851851851842E-2</v>
      </c>
      <c r="J398" s="342" t="s">
        <v>11395</v>
      </c>
      <c r="K398" s="341" t="s">
        <v>11394</v>
      </c>
      <c r="L398" s="166"/>
      <c r="M398" s="167">
        <f>SUM(H394:H417)</f>
        <v>3764.4444444444439</v>
      </c>
      <c r="N398" s="52">
        <f t="shared" si="65"/>
        <v>75.288888888888877</v>
      </c>
      <c r="O398" s="53" t="s">
        <v>9798</v>
      </c>
      <c r="P398" s="54" t="s">
        <v>178</v>
      </c>
      <c r="Q398" s="54"/>
      <c r="R398" s="54" t="s">
        <v>2634</v>
      </c>
      <c r="S398" s="54"/>
      <c r="T398" s="58"/>
      <c r="U398" s="183">
        <f t="shared" si="66"/>
        <v>0.19370370370370368</v>
      </c>
      <c r="V398" s="168">
        <f>SUM(U394:U417)</f>
        <v>2.5096296296296297</v>
      </c>
      <c r="W398" s="59" t="str">
        <f t="shared" si="67"/>
        <v>2</v>
      </c>
      <c r="X398" s="575"/>
      <c r="Y398" s="60">
        <f t="shared" si="68"/>
        <v>1</v>
      </c>
    </row>
    <row r="399" spans="2:25" ht="18.75" customHeight="1">
      <c r="B399" s="578"/>
      <c r="C399" s="572"/>
      <c r="D399" s="39">
        <v>6</v>
      </c>
      <c r="E399" s="39" t="s">
        <v>9799</v>
      </c>
      <c r="F399" s="170">
        <v>200</v>
      </c>
      <c r="G399" s="181">
        <f t="shared" si="62"/>
        <v>40</v>
      </c>
      <c r="H399" s="182">
        <f t="shared" si="63"/>
        <v>111.11111111111111</v>
      </c>
      <c r="I399" s="182">
        <f t="shared" si="64"/>
        <v>3.7037037037037035E-2</v>
      </c>
      <c r="J399" s="170"/>
      <c r="K399" s="166"/>
      <c r="L399" s="166"/>
      <c r="M399" s="167"/>
      <c r="N399" s="52">
        <f t="shared" si="65"/>
        <v>0</v>
      </c>
      <c r="O399" s="53"/>
      <c r="P399" s="54"/>
      <c r="Q399" s="54"/>
      <c r="R399" s="54"/>
      <c r="S399" s="54"/>
      <c r="T399" s="58"/>
      <c r="U399" s="183">
        <f t="shared" si="66"/>
        <v>7.407407407407407E-2</v>
      </c>
      <c r="V399" s="168"/>
      <c r="W399" s="59" t="str">
        <f t="shared" si="67"/>
        <v>0</v>
      </c>
      <c r="X399" s="575"/>
      <c r="Y399" s="60">
        <f t="shared" si="68"/>
        <v>0</v>
      </c>
    </row>
    <row r="400" spans="2:25" ht="18.75" customHeight="1">
      <c r="B400" s="578"/>
      <c r="C400" s="572"/>
      <c r="D400" s="39">
        <v>7</v>
      </c>
      <c r="E400" s="39" t="s">
        <v>9800</v>
      </c>
      <c r="F400" s="170">
        <v>350</v>
      </c>
      <c r="G400" s="181">
        <f t="shared" si="62"/>
        <v>70</v>
      </c>
      <c r="H400" s="182">
        <f t="shared" si="63"/>
        <v>194.44444444444443</v>
      </c>
      <c r="I400" s="182">
        <f t="shared" si="64"/>
        <v>6.4814814814814811E-2</v>
      </c>
      <c r="J400" s="170"/>
      <c r="K400" s="166"/>
      <c r="L400" s="166"/>
      <c r="M400" s="167"/>
      <c r="N400" s="52">
        <f t="shared" si="65"/>
        <v>0</v>
      </c>
      <c r="O400" s="53"/>
      <c r="P400" s="54"/>
      <c r="Q400" s="54"/>
      <c r="R400" s="54"/>
      <c r="S400" s="54"/>
      <c r="T400" s="58"/>
      <c r="U400" s="183">
        <f t="shared" si="66"/>
        <v>0.12962962962962962</v>
      </c>
      <c r="V400" s="168"/>
      <c r="W400" s="59" t="str">
        <f t="shared" si="67"/>
        <v>0</v>
      </c>
      <c r="X400" s="575"/>
      <c r="Y400" s="60">
        <f t="shared" si="68"/>
        <v>0</v>
      </c>
    </row>
    <row r="401" spans="2:25" ht="18.75" customHeight="1">
      <c r="B401" s="578"/>
      <c r="C401" s="572"/>
      <c r="D401" s="39">
        <v>8</v>
      </c>
      <c r="E401" s="39" t="s">
        <v>9801</v>
      </c>
      <c r="F401" s="170">
        <v>198</v>
      </c>
      <c r="G401" s="181">
        <f t="shared" si="62"/>
        <v>39.6</v>
      </c>
      <c r="H401" s="182">
        <f t="shared" si="63"/>
        <v>110</v>
      </c>
      <c r="I401" s="182">
        <f t="shared" si="64"/>
        <v>3.6666666666666667E-2</v>
      </c>
      <c r="J401" s="170"/>
      <c r="K401" s="166"/>
      <c r="L401" s="166"/>
      <c r="M401" s="167"/>
      <c r="N401" s="52">
        <f t="shared" si="65"/>
        <v>0</v>
      </c>
      <c r="O401" s="53"/>
      <c r="P401" s="54"/>
      <c r="Q401" s="54"/>
      <c r="R401" s="54"/>
      <c r="S401" s="54"/>
      <c r="T401" s="58"/>
      <c r="U401" s="183">
        <f t="shared" si="66"/>
        <v>7.3333333333333334E-2</v>
      </c>
      <c r="V401" s="168"/>
      <c r="W401" s="59" t="str">
        <f t="shared" si="67"/>
        <v>0</v>
      </c>
      <c r="X401" s="575"/>
      <c r="Y401" s="60">
        <f t="shared" si="68"/>
        <v>0</v>
      </c>
    </row>
    <row r="402" spans="2:25" ht="18.75" customHeight="1">
      <c r="B402" s="578"/>
      <c r="C402" s="572"/>
      <c r="D402" s="39">
        <v>9</v>
      </c>
      <c r="E402" s="39" t="s">
        <v>9802</v>
      </c>
      <c r="F402" s="170">
        <v>100</v>
      </c>
      <c r="G402" s="181">
        <f t="shared" si="62"/>
        <v>20</v>
      </c>
      <c r="H402" s="182">
        <f t="shared" si="63"/>
        <v>55.555555555555557</v>
      </c>
      <c r="I402" s="182">
        <f t="shared" si="64"/>
        <v>1.8518518518518517E-2</v>
      </c>
      <c r="J402" s="170"/>
      <c r="K402" s="166"/>
      <c r="L402" s="166"/>
      <c r="M402" s="167"/>
      <c r="N402" s="52">
        <f t="shared" si="65"/>
        <v>0</v>
      </c>
      <c r="O402" s="53"/>
      <c r="P402" s="54"/>
      <c r="Q402" s="54"/>
      <c r="R402" s="54"/>
      <c r="S402" s="54"/>
      <c r="T402" s="58"/>
      <c r="U402" s="183">
        <f t="shared" si="66"/>
        <v>3.7037037037037035E-2</v>
      </c>
      <c r="V402" s="168"/>
      <c r="W402" s="59" t="str">
        <f t="shared" si="67"/>
        <v>0</v>
      </c>
      <c r="X402" s="575"/>
      <c r="Y402" s="60">
        <f t="shared" si="68"/>
        <v>0</v>
      </c>
    </row>
    <row r="403" spans="2:25" ht="18.75" customHeight="1">
      <c r="B403" s="578"/>
      <c r="C403" s="572"/>
      <c r="D403" s="39">
        <v>10</v>
      </c>
      <c r="E403" s="39" t="s">
        <v>4377</v>
      </c>
      <c r="F403" s="170">
        <v>200</v>
      </c>
      <c r="G403" s="181">
        <f t="shared" si="62"/>
        <v>40</v>
      </c>
      <c r="H403" s="182">
        <f t="shared" si="63"/>
        <v>111.11111111111111</v>
      </c>
      <c r="I403" s="182">
        <f t="shared" si="64"/>
        <v>3.7037037037037035E-2</v>
      </c>
      <c r="J403" s="170"/>
      <c r="K403" s="166"/>
      <c r="L403" s="166"/>
      <c r="M403" s="167"/>
      <c r="N403" s="52">
        <f t="shared" si="65"/>
        <v>0</v>
      </c>
      <c r="O403" s="53"/>
      <c r="P403" s="54"/>
      <c r="Q403" s="54"/>
      <c r="R403" s="54"/>
      <c r="S403" s="54"/>
      <c r="T403" s="58"/>
      <c r="U403" s="183">
        <f t="shared" si="66"/>
        <v>7.407407407407407E-2</v>
      </c>
      <c r="V403" s="168"/>
      <c r="W403" s="59" t="str">
        <f t="shared" si="67"/>
        <v>0</v>
      </c>
      <c r="X403" s="575"/>
      <c r="Y403" s="60">
        <f t="shared" si="68"/>
        <v>0</v>
      </c>
    </row>
    <row r="404" spans="2:25" ht="18.75" customHeight="1">
      <c r="B404" s="578"/>
      <c r="C404" s="572"/>
      <c r="D404" s="39">
        <v>11</v>
      </c>
      <c r="E404" s="39" t="s">
        <v>9803</v>
      </c>
      <c r="F404" s="170">
        <v>350</v>
      </c>
      <c r="G404" s="181">
        <f t="shared" si="62"/>
        <v>70</v>
      </c>
      <c r="H404" s="182">
        <f t="shared" si="63"/>
        <v>194.44444444444443</v>
      </c>
      <c r="I404" s="182">
        <f t="shared" si="64"/>
        <v>6.4814814814814811E-2</v>
      </c>
      <c r="J404" s="170"/>
      <c r="K404" s="166"/>
      <c r="L404" s="166"/>
      <c r="M404" s="167"/>
      <c r="N404" s="52">
        <f t="shared" si="65"/>
        <v>0</v>
      </c>
      <c r="O404" s="53"/>
      <c r="P404" s="54"/>
      <c r="Q404" s="54"/>
      <c r="R404" s="54"/>
      <c r="S404" s="54"/>
      <c r="T404" s="58"/>
      <c r="U404" s="183">
        <f t="shared" si="66"/>
        <v>0.12962962962962962</v>
      </c>
      <c r="V404" s="168"/>
      <c r="W404" s="59" t="str">
        <f t="shared" si="67"/>
        <v>0</v>
      </c>
      <c r="X404" s="575"/>
      <c r="Y404" s="60">
        <f t="shared" si="68"/>
        <v>0</v>
      </c>
    </row>
    <row r="405" spans="2:25" ht="18.75" customHeight="1">
      <c r="B405" s="578"/>
      <c r="C405" s="572"/>
      <c r="D405" s="39">
        <v>12</v>
      </c>
      <c r="E405" s="39" t="s">
        <v>3367</v>
      </c>
      <c r="F405" s="170">
        <v>150</v>
      </c>
      <c r="G405" s="181">
        <f t="shared" si="62"/>
        <v>30</v>
      </c>
      <c r="H405" s="182">
        <f t="shared" si="63"/>
        <v>83.333333333333329</v>
      </c>
      <c r="I405" s="182">
        <f t="shared" si="64"/>
        <v>2.7777777777777776E-2</v>
      </c>
      <c r="J405" s="170"/>
      <c r="K405" s="166"/>
      <c r="L405" s="166"/>
      <c r="M405" s="167"/>
      <c r="N405" s="52">
        <f t="shared" si="65"/>
        <v>0</v>
      </c>
      <c r="O405" s="53"/>
      <c r="P405" s="54"/>
      <c r="Q405" s="54"/>
      <c r="R405" s="54"/>
      <c r="S405" s="54"/>
      <c r="T405" s="58"/>
      <c r="U405" s="183">
        <f t="shared" si="66"/>
        <v>5.5555555555555552E-2</v>
      </c>
      <c r="V405" s="168"/>
      <c r="W405" s="59" t="str">
        <f t="shared" si="67"/>
        <v>0</v>
      </c>
      <c r="X405" s="575"/>
      <c r="Y405" s="60">
        <f t="shared" si="68"/>
        <v>0</v>
      </c>
    </row>
    <row r="406" spans="2:25" ht="18.75" customHeight="1">
      <c r="B406" s="578"/>
      <c r="C406" s="572"/>
      <c r="D406" s="39">
        <v>13</v>
      </c>
      <c r="E406" s="39" t="s">
        <v>9804</v>
      </c>
      <c r="F406" s="170">
        <v>500</v>
      </c>
      <c r="G406" s="181">
        <f t="shared" si="62"/>
        <v>100</v>
      </c>
      <c r="H406" s="182">
        <f t="shared" si="63"/>
        <v>277.77777777777777</v>
      </c>
      <c r="I406" s="182">
        <f t="shared" si="64"/>
        <v>9.2592592592592587E-2</v>
      </c>
      <c r="J406" s="170"/>
      <c r="K406" s="166"/>
      <c r="L406" s="166"/>
      <c r="M406" s="167"/>
      <c r="N406" s="52">
        <f t="shared" si="65"/>
        <v>0</v>
      </c>
      <c r="O406" s="53"/>
      <c r="P406" s="54"/>
      <c r="Q406" s="54"/>
      <c r="R406" s="54"/>
      <c r="S406" s="54"/>
      <c r="T406" s="58"/>
      <c r="U406" s="183">
        <f t="shared" si="66"/>
        <v>0.18518518518518517</v>
      </c>
      <c r="V406" s="168"/>
      <c r="W406" s="59" t="str">
        <f t="shared" si="67"/>
        <v>0</v>
      </c>
      <c r="X406" s="575"/>
      <c r="Y406" s="60">
        <f t="shared" si="68"/>
        <v>0</v>
      </c>
    </row>
    <row r="407" spans="2:25" ht="18.75" customHeight="1">
      <c r="B407" s="578"/>
      <c r="C407" s="572"/>
      <c r="D407" s="39">
        <v>14</v>
      </c>
      <c r="E407" s="39" t="s">
        <v>9805</v>
      </c>
      <c r="F407" s="170">
        <v>200</v>
      </c>
      <c r="G407" s="181">
        <f t="shared" si="62"/>
        <v>40</v>
      </c>
      <c r="H407" s="182">
        <f t="shared" si="63"/>
        <v>111.11111111111111</v>
      </c>
      <c r="I407" s="182">
        <f t="shared" si="64"/>
        <v>3.7037037037037035E-2</v>
      </c>
      <c r="J407" s="170"/>
      <c r="K407" s="166"/>
      <c r="L407" s="166"/>
      <c r="M407" s="167"/>
      <c r="N407" s="52">
        <f t="shared" si="65"/>
        <v>0</v>
      </c>
      <c r="O407" s="53"/>
      <c r="P407" s="54"/>
      <c r="Q407" s="54"/>
      <c r="R407" s="54"/>
      <c r="S407" s="54"/>
      <c r="T407" s="58"/>
      <c r="U407" s="183">
        <f t="shared" si="66"/>
        <v>7.407407407407407E-2</v>
      </c>
      <c r="V407" s="168"/>
      <c r="W407" s="59" t="str">
        <f t="shared" si="67"/>
        <v>0</v>
      </c>
      <c r="X407" s="575"/>
      <c r="Y407" s="60">
        <f t="shared" si="68"/>
        <v>0</v>
      </c>
    </row>
    <row r="408" spans="2:25" ht="18.75" customHeight="1">
      <c r="B408" s="578"/>
      <c r="C408" s="572"/>
      <c r="D408" s="39">
        <v>15</v>
      </c>
      <c r="E408" s="39" t="s">
        <v>9806</v>
      </c>
      <c r="F408" s="170">
        <v>250</v>
      </c>
      <c r="G408" s="181">
        <f t="shared" si="62"/>
        <v>50</v>
      </c>
      <c r="H408" s="182">
        <f t="shared" si="63"/>
        <v>138.88888888888889</v>
      </c>
      <c r="I408" s="182">
        <f t="shared" si="64"/>
        <v>4.6296296296296294E-2</v>
      </c>
      <c r="J408" s="170"/>
      <c r="K408" s="166"/>
      <c r="L408" s="166"/>
      <c r="M408" s="167"/>
      <c r="N408" s="52">
        <f t="shared" si="65"/>
        <v>0</v>
      </c>
      <c r="O408" s="53"/>
      <c r="P408" s="54"/>
      <c r="Q408" s="54"/>
      <c r="R408" s="54"/>
      <c r="S408" s="54"/>
      <c r="T408" s="58"/>
      <c r="U408" s="183">
        <f t="shared" si="66"/>
        <v>9.2592592592592587E-2</v>
      </c>
      <c r="V408" s="168"/>
      <c r="W408" s="59" t="str">
        <f t="shared" si="67"/>
        <v>0</v>
      </c>
      <c r="X408" s="575"/>
      <c r="Y408" s="60">
        <f t="shared" si="68"/>
        <v>0</v>
      </c>
    </row>
    <row r="409" spans="2:25" ht="18.75" customHeight="1">
      <c r="B409" s="578"/>
      <c r="C409" s="572"/>
      <c r="D409" s="39">
        <v>16</v>
      </c>
      <c r="E409" s="39" t="s">
        <v>9807</v>
      </c>
      <c r="F409" s="170">
        <v>300</v>
      </c>
      <c r="G409" s="181">
        <f t="shared" si="62"/>
        <v>60</v>
      </c>
      <c r="H409" s="182">
        <f t="shared" si="63"/>
        <v>166.66666666666666</v>
      </c>
      <c r="I409" s="182">
        <f t="shared" si="64"/>
        <v>5.5555555555555552E-2</v>
      </c>
      <c r="J409" s="170"/>
      <c r="K409" s="166"/>
      <c r="L409" s="166"/>
      <c r="M409" s="167"/>
      <c r="N409" s="52">
        <f t="shared" si="65"/>
        <v>0</v>
      </c>
      <c r="O409" s="53"/>
      <c r="P409" s="54"/>
      <c r="Q409" s="54"/>
      <c r="R409" s="54"/>
      <c r="S409" s="54"/>
      <c r="T409" s="58"/>
      <c r="U409" s="183">
        <f t="shared" si="66"/>
        <v>0.1111111111111111</v>
      </c>
      <c r="V409" s="168"/>
      <c r="W409" s="59" t="str">
        <f t="shared" si="67"/>
        <v>0</v>
      </c>
      <c r="X409" s="575"/>
      <c r="Y409" s="60">
        <f t="shared" si="68"/>
        <v>0</v>
      </c>
    </row>
    <row r="410" spans="2:25" ht="18.75" customHeight="1">
      <c r="B410" s="578"/>
      <c r="C410" s="572"/>
      <c r="D410" s="39">
        <v>17</v>
      </c>
      <c r="E410" s="39" t="s">
        <v>9808</v>
      </c>
      <c r="F410" s="170">
        <v>415</v>
      </c>
      <c r="G410" s="181">
        <f t="shared" si="62"/>
        <v>83</v>
      </c>
      <c r="H410" s="182">
        <f t="shared" si="63"/>
        <v>230.55555555555554</v>
      </c>
      <c r="I410" s="182">
        <f t="shared" si="64"/>
        <v>7.6851851851851852E-2</v>
      </c>
      <c r="J410" s="170"/>
      <c r="K410" s="166"/>
      <c r="L410" s="166"/>
      <c r="M410" s="167"/>
      <c r="N410" s="52">
        <f t="shared" si="65"/>
        <v>0</v>
      </c>
      <c r="O410" s="53"/>
      <c r="P410" s="54"/>
      <c r="Q410" s="54"/>
      <c r="R410" s="54"/>
      <c r="S410" s="54"/>
      <c r="T410" s="58"/>
      <c r="U410" s="183">
        <f t="shared" si="66"/>
        <v>0.1537037037037037</v>
      </c>
      <c r="V410" s="168"/>
      <c r="W410" s="59" t="str">
        <f t="shared" si="67"/>
        <v>0</v>
      </c>
      <c r="X410" s="575"/>
      <c r="Y410" s="60">
        <f t="shared" si="68"/>
        <v>0</v>
      </c>
    </row>
    <row r="411" spans="2:25" ht="18.75" customHeight="1">
      <c r="B411" s="578"/>
      <c r="C411" s="572"/>
      <c r="D411" s="39">
        <v>18</v>
      </c>
      <c r="E411" s="39" t="s">
        <v>9809</v>
      </c>
      <c r="F411" s="170">
        <v>220</v>
      </c>
      <c r="G411" s="181">
        <f t="shared" si="62"/>
        <v>44</v>
      </c>
      <c r="H411" s="182">
        <f t="shared" si="63"/>
        <v>122.22222222222221</v>
      </c>
      <c r="I411" s="182">
        <f t="shared" si="64"/>
        <v>4.0740740740740737E-2</v>
      </c>
      <c r="J411" s="170"/>
      <c r="K411" s="166"/>
      <c r="L411" s="166"/>
      <c r="M411" s="167"/>
      <c r="N411" s="52">
        <f t="shared" si="65"/>
        <v>0</v>
      </c>
      <c r="O411" s="53"/>
      <c r="P411" s="54"/>
      <c r="Q411" s="54"/>
      <c r="R411" s="54"/>
      <c r="S411" s="54"/>
      <c r="T411" s="58"/>
      <c r="U411" s="183">
        <f t="shared" si="66"/>
        <v>8.1481481481481474E-2</v>
      </c>
      <c r="V411" s="168"/>
      <c r="W411" s="59" t="str">
        <f t="shared" si="67"/>
        <v>0</v>
      </c>
      <c r="X411" s="575"/>
      <c r="Y411" s="60">
        <f t="shared" si="68"/>
        <v>0</v>
      </c>
    </row>
    <row r="412" spans="2:25" ht="18.75" customHeight="1">
      <c r="B412" s="578"/>
      <c r="C412" s="572"/>
      <c r="D412" s="39">
        <v>19</v>
      </c>
      <c r="E412" s="39" t="s">
        <v>9810</v>
      </c>
      <c r="F412" s="170">
        <v>250</v>
      </c>
      <c r="G412" s="181">
        <f t="shared" si="62"/>
        <v>50</v>
      </c>
      <c r="H412" s="182">
        <f t="shared" si="63"/>
        <v>138.88888888888889</v>
      </c>
      <c r="I412" s="182">
        <f t="shared" si="64"/>
        <v>4.6296296296296294E-2</v>
      </c>
      <c r="J412" s="170"/>
      <c r="K412" s="166"/>
      <c r="L412" s="166"/>
      <c r="M412" s="167"/>
      <c r="N412" s="52">
        <f t="shared" si="65"/>
        <v>0</v>
      </c>
      <c r="O412" s="53"/>
      <c r="P412" s="54"/>
      <c r="Q412" s="54"/>
      <c r="R412" s="54"/>
      <c r="S412" s="54"/>
      <c r="T412" s="58"/>
      <c r="U412" s="183">
        <f t="shared" si="66"/>
        <v>9.2592592592592587E-2</v>
      </c>
      <c r="V412" s="168"/>
      <c r="W412" s="59" t="str">
        <f t="shared" si="67"/>
        <v>0</v>
      </c>
      <c r="X412" s="575"/>
      <c r="Y412" s="60">
        <f t="shared" si="68"/>
        <v>0</v>
      </c>
    </row>
    <row r="413" spans="2:25" ht="18.75" customHeight="1">
      <c r="B413" s="578"/>
      <c r="C413" s="572"/>
      <c r="D413" s="39">
        <v>20</v>
      </c>
      <c r="E413" s="39" t="s">
        <v>9811</v>
      </c>
      <c r="F413" s="170">
        <v>200</v>
      </c>
      <c r="G413" s="181">
        <f t="shared" si="62"/>
        <v>40</v>
      </c>
      <c r="H413" s="182">
        <f t="shared" si="63"/>
        <v>111.11111111111111</v>
      </c>
      <c r="I413" s="182">
        <f t="shared" si="64"/>
        <v>3.7037037037037035E-2</v>
      </c>
      <c r="J413" s="170"/>
      <c r="K413" s="166"/>
      <c r="L413" s="166"/>
      <c r="M413" s="167"/>
      <c r="N413" s="52">
        <f t="shared" si="65"/>
        <v>0</v>
      </c>
      <c r="O413" s="53"/>
      <c r="P413" s="54"/>
      <c r="Q413" s="54"/>
      <c r="R413" s="54"/>
      <c r="S413" s="54"/>
      <c r="T413" s="58"/>
      <c r="U413" s="183">
        <f t="shared" si="66"/>
        <v>7.407407407407407E-2</v>
      </c>
      <c r="V413" s="168"/>
      <c r="W413" s="59" t="str">
        <f t="shared" si="67"/>
        <v>0</v>
      </c>
      <c r="X413" s="575"/>
      <c r="Y413" s="60">
        <f t="shared" si="68"/>
        <v>0</v>
      </c>
    </row>
    <row r="414" spans="2:25" ht="18.75" customHeight="1">
      <c r="B414" s="578"/>
      <c r="C414" s="572"/>
      <c r="D414" s="39">
        <v>21</v>
      </c>
      <c r="E414" s="39" t="s">
        <v>9812</v>
      </c>
      <c r="F414" s="170">
        <v>200</v>
      </c>
      <c r="G414" s="181">
        <f t="shared" si="62"/>
        <v>40</v>
      </c>
      <c r="H414" s="182">
        <f t="shared" si="63"/>
        <v>111.11111111111111</v>
      </c>
      <c r="I414" s="182">
        <f t="shared" si="64"/>
        <v>3.7037037037037035E-2</v>
      </c>
      <c r="J414" s="170"/>
      <c r="K414" s="166"/>
      <c r="L414" s="166"/>
      <c r="M414" s="167"/>
      <c r="N414" s="52">
        <f t="shared" si="65"/>
        <v>0</v>
      </c>
      <c r="O414" s="53"/>
      <c r="P414" s="54"/>
      <c r="Q414" s="54"/>
      <c r="R414" s="54"/>
      <c r="S414" s="54"/>
      <c r="T414" s="58"/>
      <c r="U414" s="183">
        <f t="shared" si="66"/>
        <v>7.407407407407407E-2</v>
      </c>
      <c r="V414" s="168"/>
      <c r="W414" s="59" t="str">
        <f t="shared" si="67"/>
        <v>0</v>
      </c>
      <c r="X414" s="575"/>
      <c r="Y414" s="60">
        <f t="shared" si="68"/>
        <v>0</v>
      </c>
    </row>
    <row r="415" spans="2:25" ht="18.75" customHeight="1">
      <c r="B415" s="578"/>
      <c r="C415" s="572"/>
      <c r="D415" s="39">
        <v>22</v>
      </c>
      <c r="E415" s="39" t="s">
        <v>9813</v>
      </c>
      <c r="F415" s="170">
        <v>250</v>
      </c>
      <c r="G415" s="181">
        <f t="shared" si="62"/>
        <v>50</v>
      </c>
      <c r="H415" s="182">
        <f t="shared" si="63"/>
        <v>138.88888888888889</v>
      </c>
      <c r="I415" s="182">
        <f t="shared" si="64"/>
        <v>4.6296296296296294E-2</v>
      </c>
      <c r="J415" s="170"/>
      <c r="K415" s="166"/>
      <c r="L415" s="166"/>
      <c r="M415" s="167"/>
      <c r="N415" s="52">
        <f t="shared" si="65"/>
        <v>0</v>
      </c>
      <c r="O415" s="53"/>
      <c r="P415" s="54"/>
      <c r="Q415" s="54"/>
      <c r="R415" s="54"/>
      <c r="S415" s="54"/>
      <c r="T415" s="58"/>
      <c r="U415" s="183">
        <f t="shared" si="66"/>
        <v>9.2592592592592587E-2</v>
      </c>
      <c r="V415" s="168"/>
      <c r="W415" s="59" t="str">
        <f t="shared" si="67"/>
        <v>0</v>
      </c>
      <c r="X415" s="575"/>
      <c r="Y415" s="60">
        <f t="shared" si="68"/>
        <v>0</v>
      </c>
    </row>
    <row r="416" spans="2:25" ht="18.75" customHeight="1">
      <c r="B416" s="578"/>
      <c r="C416" s="572"/>
      <c r="D416" s="39">
        <v>23</v>
      </c>
      <c r="E416" s="39" t="s">
        <v>9814</v>
      </c>
      <c r="F416" s="170">
        <v>360</v>
      </c>
      <c r="G416" s="181">
        <f t="shared" si="62"/>
        <v>72</v>
      </c>
      <c r="H416" s="182">
        <f t="shared" si="63"/>
        <v>200</v>
      </c>
      <c r="I416" s="182">
        <f t="shared" si="64"/>
        <v>6.6666666666666666E-2</v>
      </c>
      <c r="J416" s="170"/>
      <c r="K416" s="166"/>
      <c r="L416" s="166"/>
      <c r="M416" s="167"/>
      <c r="N416" s="52">
        <f t="shared" si="65"/>
        <v>0</v>
      </c>
      <c r="O416" s="53"/>
      <c r="P416" s="54"/>
      <c r="Q416" s="54"/>
      <c r="R416" s="54"/>
      <c r="S416" s="54"/>
      <c r="T416" s="58"/>
      <c r="U416" s="183">
        <f t="shared" si="66"/>
        <v>0.13333333333333333</v>
      </c>
      <c r="V416" s="168"/>
      <c r="W416" s="59" t="str">
        <f t="shared" si="67"/>
        <v>0</v>
      </c>
      <c r="X416" s="575"/>
      <c r="Y416" s="60">
        <f t="shared" si="68"/>
        <v>0</v>
      </c>
    </row>
    <row r="417" spans="2:25" ht="18.75" customHeight="1">
      <c r="B417" s="578"/>
      <c r="C417" s="572"/>
      <c r="D417" s="39">
        <v>24</v>
      </c>
      <c r="E417" s="39" t="s">
        <v>9815</v>
      </c>
      <c r="F417" s="170">
        <v>400</v>
      </c>
      <c r="G417" s="181">
        <f t="shared" si="62"/>
        <v>80</v>
      </c>
      <c r="H417" s="182">
        <f t="shared" si="63"/>
        <v>222.22222222222223</v>
      </c>
      <c r="I417" s="182">
        <f t="shared" si="64"/>
        <v>7.407407407407407E-2</v>
      </c>
      <c r="J417" s="170"/>
      <c r="K417" s="166"/>
      <c r="L417" s="166"/>
      <c r="M417" s="167"/>
      <c r="N417" s="52">
        <f t="shared" si="65"/>
        <v>0</v>
      </c>
      <c r="O417" s="53"/>
      <c r="P417" s="54"/>
      <c r="Q417" s="54"/>
      <c r="R417" s="54"/>
      <c r="S417" s="54"/>
      <c r="T417" s="58"/>
      <c r="U417" s="183">
        <f t="shared" si="66"/>
        <v>0.14814814814814814</v>
      </c>
      <c r="V417" s="168"/>
      <c r="W417" s="59" t="str">
        <f t="shared" si="67"/>
        <v>0</v>
      </c>
      <c r="X417" s="575"/>
      <c r="Y417" s="60">
        <f t="shared" si="68"/>
        <v>0</v>
      </c>
    </row>
    <row r="418" spans="2:25" ht="18.75" customHeight="1">
      <c r="B418" s="578"/>
      <c r="C418" s="572"/>
      <c r="D418" s="39"/>
      <c r="E418" s="39"/>
      <c r="F418" s="170"/>
      <c r="G418" s="181">
        <f t="shared" si="62"/>
        <v>0</v>
      </c>
      <c r="H418" s="182">
        <f t="shared" si="63"/>
        <v>0</v>
      </c>
      <c r="I418" s="182">
        <f t="shared" si="64"/>
        <v>0</v>
      </c>
      <c r="J418" s="170"/>
      <c r="K418" s="166"/>
      <c r="L418" s="166"/>
      <c r="M418" s="167"/>
      <c r="N418" s="52">
        <f t="shared" si="65"/>
        <v>0</v>
      </c>
      <c r="O418" s="53"/>
      <c r="P418" s="54"/>
      <c r="Q418" s="54"/>
      <c r="R418" s="54"/>
      <c r="S418" s="54"/>
      <c r="T418" s="58"/>
      <c r="U418" s="183">
        <f t="shared" si="66"/>
        <v>0</v>
      </c>
      <c r="V418" s="168"/>
      <c r="W418" s="59" t="str">
        <f t="shared" si="67"/>
        <v>0</v>
      </c>
      <c r="X418" s="575"/>
      <c r="Y418" s="60">
        <f t="shared" si="68"/>
        <v>0</v>
      </c>
    </row>
    <row r="419" spans="2:25" ht="18.75" customHeight="1">
      <c r="B419" s="578"/>
      <c r="C419" s="572"/>
      <c r="D419" s="39"/>
      <c r="E419" s="39"/>
      <c r="F419" s="170"/>
      <c r="G419" s="181">
        <f t="shared" si="62"/>
        <v>0</v>
      </c>
      <c r="H419" s="182">
        <f t="shared" si="63"/>
        <v>0</v>
      </c>
      <c r="I419" s="182">
        <f t="shared" si="64"/>
        <v>0</v>
      </c>
      <c r="J419" s="170"/>
      <c r="K419" s="166"/>
      <c r="L419" s="166"/>
      <c r="M419" s="167"/>
      <c r="N419" s="52">
        <f t="shared" si="65"/>
        <v>0</v>
      </c>
      <c r="O419" s="53"/>
      <c r="P419" s="54"/>
      <c r="Q419" s="54"/>
      <c r="R419" s="54"/>
      <c r="S419" s="54"/>
      <c r="T419" s="58"/>
      <c r="U419" s="183">
        <f t="shared" si="66"/>
        <v>0</v>
      </c>
      <c r="V419" s="168"/>
      <c r="W419" s="59" t="str">
        <f t="shared" si="67"/>
        <v>0</v>
      </c>
      <c r="X419" s="575"/>
      <c r="Y419" s="60">
        <f t="shared" si="68"/>
        <v>0</v>
      </c>
    </row>
    <row r="420" spans="2:25" ht="18.75" customHeight="1">
      <c r="B420" s="578"/>
      <c r="C420" s="572"/>
      <c r="D420" s="39">
        <v>1</v>
      </c>
      <c r="E420" s="39" t="s">
        <v>9816</v>
      </c>
      <c r="F420" s="170">
        <v>300</v>
      </c>
      <c r="G420" s="181">
        <f t="shared" si="62"/>
        <v>60</v>
      </c>
      <c r="H420" s="182">
        <f t="shared" si="63"/>
        <v>166.66666666666666</v>
      </c>
      <c r="I420" s="182">
        <f t="shared" si="64"/>
        <v>5.5555555555555552E-2</v>
      </c>
      <c r="J420" s="170" t="s">
        <v>8587</v>
      </c>
      <c r="K420" s="166" t="s">
        <v>9817</v>
      </c>
      <c r="L420" s="166"/>
      <c r="M420" s="167">
        <f>SUM(H420:H438)</f>
        <v>3567.7777777777774</v>
      </c>
      <c r="N420" s="52">
        <f t="shared" si="65"/>
        <v>71.355555555555554</v>
      </c>
      <c r="O420" s="53" t="s">
        <v>177</v>
      </c>
      <c r="P420" s="54" t="s">
        <v>178</v>
      </c>
      <c r="Q420" s="54"/>
      <c r="R420" s="54" t="s">
        <v>2634</v>
      </c>
      <c r="S420" s="54"/>
      <c r="T420" s="58"/>
      <c r="U420" s="183">
        <f t="shared" si="66"/>
        <v>0.1111111111111111</v>
      </c>
      <c r="V420" s="168">
        <f>SUM(U420:U438)</f>
        <v>2.3785185185185185</v>
      </c>
      <c r="W420" s="59" t="str">
        <f t="shared" si="67"/>
        <v>2</v>
      </c>
      <c r="X420" s="575"/>
      <c r="Y420" s="60">
        <f t="shared" si="68"/>
        <v>1</v>
      </c>
    </row>
    <row r="421" spans="2:25" ht="18.75" customHeight="1">
      <c r="B421" s="578"/>
      <c r="C421" s="572"/>
      <c r="D421" s="39">
        <v>2</v>
      </c>
      <c r="E421" s="39" t="s">
        <v>9818</v>
      </c>
      <c r="F421" s="170">
        <v>590</v>
      </c>
      <c r="G421" s="181">
        <f t="shared" si="62"/>
        <v>118</v>
      </c>
      <c r="H421" s="182">
        <f t="shared" si="63"/>
        <v>327.77777777777777</v>
      </c>
      <c r="I421" s="182">
        <f t="shared" si="64"/>
        <v>0.10925925925925925</v>
      </c>
      <c r="J421" s="170"/>
      <c r="K421" s="166"/>
      <c r="L421" s="166"/>
      <c r="M421" s="167"/>
      <c r="N421" s="52">
        <f t="shared" si="65"/>
        <v>0</v>
      </c>
      <c r="O421" s="53"/>
      <c r="P421" s="54"/>
      <c r="Q421" s="54"/>
      <c r="R421" s="54"/>
      <c r="S421" s="54"/>
      <c r="T421" s="58"/>
      <c r="U421" s="183">
        <f t="shared" si="66"/>
        <v>0.2185185185185185</v>
      </c>
      <c r="V421" s="168"/>
      <c r="W421" s="59" t="str">
        <f t="shared" si="67"/>
        <v>0</v>
      </c>
      <c r="X421" s="575"/>
      <c r="Y421" s="60">
        <f t="shared" si="68"/>
        <v>0</v>
      </c>
    </row>
    <row r="422" spans="2:25" ht="18.75" customHeight="1">
      <c r="B422" s="578"/>
      <c r="C422" s="572"/>
      <c r="D422" s="39">
        <v>3</v>
      </c>
      <c r="E422" s="39" t="s">
        <v>9819</v>
      </c>
      <c r="F422" s="170">
        <v>400</v>
      </c>
      <c r="G422" s="181">
        <f t="shared" si="62"/>
        <v>80</v>
      </c>
      <c r="H422" s="182">
        <f t="shared" si="63"/>
        <v>222.22222222222223</v>
      </c>
      <c r="I422" s="182">
        <f t="shared" si="64"/>
        <v>7.407407407407407E-2</v>
      </c>
      <c r="J422" s="170"/>
      <c r="K422" s="166"/>
      <c r="L422" s="166"/>
      <c r="M422" s="167"/>
      <c r="N422" s="52">
        <f t="shared" si="65"/>
        <v>0</v>
      </c>
      <c r="O422" s="53"/>
      <c r="P422" s="54"/>
      <c r="Q422" s="54"/>
      <c r="R422" s="54"/>
      <c r="S422" s="54"/>
      <c r="T422" s="58"/>
      <c r="U422" s="183">
        <f t="shared" si="66"/>
        <v>0.14814814814814814</v>
      </c>
      <c r="V422" s="168"/>
      <c r="W422" s="59" t="str">
        <f t="shared" si="67"/>
        <v>0</v>
      </c>
      <c r="X422" s="575"/>
      <c r="Y422" s="60">
        <f t="shared" si="68"/>
        <v>0</v>
      </c>
    </row>
    <row r="423" spans="2:25" ht="18.75" customHeight="1">
      <c r="B423" s="578"/>
      <c r="C423" s="572"/>
      <c r="D423" s="39">
        <v>4</v>
      </c>
      <c r="E423" s="39" t="s">
        <v>9820</v>
      </c>
      <c r="F423" s="170">
        <v>300</v>
      </c>
      <c r="G423" s="181">
        <f t="shared" si="62"/>
        <v>60</v>
      </c>
      <c r="H423" s="182">
        <f t="shared" si="63"/>
        <v>166.66666666666666</v>
      </c>
      <c r="I423" s="182">
        <f t="shared" si="64"/>
        <v>5.5555555555555552E-2</v>
      </c>
      <c r="J423" s="170"/>
      <c r="K423" s="166"/>
      <c r="L423" s="166"/>
      <c r="M423" s="167"/>
      <c r="N423" s="52">
        <f t="shared" si="65"/>
        <v>0</v>
      </c>
      <c r="O423" s="53"/>
      <c r="P423" s="54"/>
      <c r="Q423" s="54"/>
      <c r="R423" s="54"/>
      <c r="S423" s="54"/>
      <c r="T423" s="58"/>
      <c r="U423" s="183">
        <f t="shared" si="66"/>
        <v>0.1111111111111111</v>
      </c>
      <c r="V423" s="168"/>
      <c r="W423" s="59" t="str">
        <f t="shared" si="67"/>
        <v>0</v>
      </c>
      <c r="X423" s="575"/>
      <c r="Y423" s="60">
        <f t="shared" si="68"/>
        <v>0</v>
      </c>
    </row>
    <row r="424" spans="2:25" ht="18.75" customHeight="1">
      <c r="B424" s="578"/>
      <c r="C424" s="572"/>
      <c r="D424" s="39">
        <v>5</v>
      </c>
      <c r="E424" s="39" t="s">
        <v>9821</v>
      </c>
      <c r="F424" s="170">
        <v>650</v>
      </c>
      <c r="G424" s="181">
        <f t="shared" si="62"/>
        <v>130</v>
      </c>
      <c r="H424" s="182">
        <f t="shared" si="63"/>
        <v>361.11111111111109</v>
      </c>
      <c r="I424" s="182">
        <f t="shared" si="64"/>
        <v>0.12037037037037036</v>
      </c>
      <c r="J424" s="170"/>
      <c r="K424" s="166"/>
      <c r="L424" s="166"/>
      <c r="M424" s="167"/>
      <c r="N424" s="52">
        <f t="shared" si="65"/>
        <v>0</v>
      </c>
      <c r="O424" s="53"/>
      <c r="P424" s="54"/>
      <c r="Q424" s="54"/>
      <c r="R424" s="54"/>
      <c r="S424" s="54"/>
      <c r="T424" s="58"/>
      <c r="U424" s="183">
        <f t="shared" si="66"/>
        <v>0.24074074074074073</v>
      </c>
      <c r="V424" s="168"/>
      <c r="W424" s="59" t="str">
        <f t="shared" si="67"/>
        <v>0</v>
      </c>
      <c r="X424" s="575"/>
      <c r="Y424" s="60">
        <f t="shared" si="68"/>
        <v>0</v>
      </c>
    </row>
    <row r="425" spans="2:25" ht="18.75" customHeight="1">
      <c r="B425" s="578"/>
      <c r="C425" s="572"/>
      <c r="D425" s="39">
        <v>6</v>
      </c>
      <c r="E425" s="39" t="s">
        <v>9822</v>
      </c>
      <c r="F425" s="170">
        <v>250</v>
      </c>
      <c r="G425" s="181">
        <f t="shared" si="62"/>
        <v>50</v>
      </c>
      <c r="H425" s="182">
        <f t="shared" si="63"/>
        <v>138.88888888888889</v>
      </c>
      <c r="I425" s="182">
        <f t="shared" si="64"/>
        <v>4.6296296296296294E-2</v>
      </c>
      <c r="J425" s="170"/>
      <c r="K425" s="166"/>
      <c r="L425" s="166"/>
      <c r="M425" s="167"/>
      <c r="N425" s="52">
        <f t="shared" si="65"/>
        <v>0</v>
      </c>
      <c r="O425" s="53"/>
      <c r="P425" s="54"/>
      <c r="Q425" s="54"/>
      <c r="R425" s="54"/>
      <c r="S425" s="54"/>
      <c r="T425" s="58"/>
      <c r="U425" s="183">
        <f t="shared" si="66"/>
        <v>9.2592592592592587E-2</v>
      </c>
      <c r="V425" s="168"/>
      <c r="W425" s="59" t="str">
        <f t="shared" si="67"/>
        <v>0</v>
      </c>
      <c r="X425" s="575"/>
      <c r="Y425" s="60">
        <f t="shared" si="68"/>
        <v>0</v>
      </c>
    </row>
    <row r="426" spans="2:25" ht="18.75" customHeight="1">
      <c r="B426" s="578"/>
      <c r="C426" s="572"/>
      <c r="D426" s="39">
        <v>7</v>
      </c>
      <c r="E426" s="39" t="s">
        <v>9823</v>
      </c>
      <c r="F426" s="170">
        <v>250</v>
      </c>
      <c r="G426" s="181">
        <f t="shared" si="62"/>
        <v>50</v>
      </c>
      <c r="H426" s="182">
        <f t="shared" si="63"/>
        <v>138.88888888888889</v>
      </c>
      <c r="I426" s="182">
        <f t="shared" si="64"/>
        <v>4.6296296296296294E-2</v>
      </c>
      <c r="J426" s="170"/>
      <c r="K426" s="166"/>
      <c r="L426" s="166"/>
      <c r="M426" s="167"/>
      <c r="N426" s="52">
        <f t="shared" si="65"/>
        <v>0</v>
      </c>
      <c r="O426" s="53"/>
      <c r="P426" s="54"/>
      <c r="Q426" s="54"/>
      <c r="R426" s="54"/>
      <c r="S426" s="54"/>
      <c r="T426" s="58"/>
      <c r="U426" s="183">
        <f t="shared" si="66"/>
        <v>9.2592592592592587E-2</v>
      </c>
      <c r="V426" s="168"/>
      <c r="W426" s="59" t="str">
        <f t="shared" si="67"/>
        <v>0</v>
      </c>
      <c r="X426" s="575"/>
      <c r="Y426" s="60">
        <f t="shared" si="68"/>
        <v>0</v>
      </c>
    </row>
    <row r="427" spans="2:25" ht="18.75" customHeight="1">
      <c r="B427" s="578"/>
      <c r="C427" s="572"/>
      <c r="D427" s="39">
        <v>8</v>
      </c>
      <c r="E427" s="39" t="s">
        <v>9824</v>
      </c>
      <c r="F427" s="170">
        <v>300</v>
      </c>
      <c r="G427" s="181">
        <f t="shared" si="62"/>
        <v>60</v>
      </c>
      <c r="H427" s="182">
        <f t="shared" si="63"/>
        <v>166.66666666666666</v>
      </c>
      <c r="I427" s="182">
        <f t="shared" si="64"/>
        <v>5.5555555555555552E-2</v>
      </c>
      <c r="J427" s="170"/>
      <c r="K427" s="166"/>
      <c r="L427" s="166"/>
      <c r="M427" s="167"/>
      <c r="N427" s="52">
        <f t="shared" si="65"/>
        <v>0</v>
      </c>
      <c r="O427" s="53"/>
      <c r="P427" s="54"/>
      <c r="Q427" s="54"/>
      <c r="R427" s="54"/>
      <c r="S427" s="54"/>
      <c r="T427" s="58"/>
      <c r="U427" s="183">
        <f t="shared" si="66"/>
        <v>0.1111111111111111</v>
      </c>
      <c r="V427" s="168"/>
      <c r="W427" s="59" t="str">
        <f t="shared" si="67"/>
        <v>0</v>
      </c>
      <c r="X427" s="575"/>
      <c r="Y427" s="60">
        <f t="shared" si="68"/>
        <v>0</v>
      </c>
    </row>
    <row r="428" spans="2:25" ht="18.75" customHeight="1">
      <c r="B428" s="578"/>
      <c r="C428" s="572"/>
      <c r="D428" s="39">
        <v>9</v>
      </c>
      <c r="E428" s="39" t="s">
        <v>5181</v>
      </c>
      <c r="F428" s="170">
        <v>360</v>
      </c>
      <c r="G428" s="181">
        <f t="shared" si="62"/>
        <v>72</v>
      </c>
      <c r="H428" s="182">
        <f t="shared" si="63"/>
        <v>200</v>
      </c>
      <c r="I428" s="182">
        <f t="shared" si="64"/>
        <v>6.6666666666666666E-2</v>
      </c>
      <c r="J428" s="170"/>
      <c r="K428" s="166"/>
      <c r="L428" s="166"/>
      <c r="M428" s="167"/>
      <c r="N428" s="52">
        <f t="shared" si="65"/>
        <v>0</v>
      </c>
      <c r="O428" s="53"/>
      <c r="P428" s="54"/>
      <c r="Q428" s="54"/>
      <c r="R428" s="54"/>
      <c r="S428" s="54"/>
      <c r="T428" s="58"/>
      <c r="U428" s="183">
        <f t="shared" si="66"/>
        <v>0.13333333333333333</v>
      </c>
      <c r="V428" s="168"/>
      <c r="W428" s="59" t="str">
        <f t="shared" si="67"/>
        <v>0</v>
      </c>
      <c r="X428" s="575"/>
      <c r="Y428" s="60">
        <f t="shared" si="68"/>
        <v>0</v>
      </c>
    </row>
    <row r="429" spans="2:25" ht="18.75" customHeight="1">
      <c r="B429" s="578"/>
      <c r="C429" s="572"/>
      <c r="D429" s="39">
        <v>10</v>
      </c>
      <c r="E429" s="39" t="s">
        <v>9825</v>
      </c>
      <c r="F429" s="170">
        <v>300</v>
      </c>
      <c r="G429" s="181">
        <f t="shared" si="62"/>
        <v>60</v>
      </c>
      <c r="H429" s="182">
        <f t="shared" si="63"/>
        <v>166.66666666666666</v>
      </c>
      <c r="I429" s="182">
        <f t="shared" si="64"/>
        <v>5.5555555555555552E-2</v>
      </c>
      <c r="J429" s="170"/>
      <c r="K429" s="166"/>
      <c r="L429" s="166"/>
      <c r="M429" s="167"/>
      <c r="N429" s="52">
        <f t="shared" si="65"/>
        <v>0</v>
      </c>
      <c r="O429" s="53"/>
      <c r="P429" s="54"/>
      <c r="Q429" s="54"/>
      <c r="R429" s="54"/>
      <c r="S429" s="54"/>
      <c r="T429" s="58"/>
      <c r="U429" s="183">
        <f t="shared" si="66"/>
        <v>0.1111111111111111</v>
      </c>
      <c r="V429" s="168"/>
      <c r="W429" s="59" t="str">
        <f t="shared" si="67"/>
        <v>0</v>
      </c>
      <c r="X429" s="575"/>
      <c r="Y429" s="60">
        <f t="shared" si="68"/>
        <v>0</v>
      </c>
    </row>
    <row r="430" spans="2:25" ht="18.75" customHeight="1">
      <c r="B430" s="578"/>
      <c r="C430" s="572"/>
      <c r="D430" s="39">
        <v>11</v>
      </c>
      <c r="E430" s="39" t="s">
        <v>3002</v>
      </c>
      <c r="F430" s="170">
        <v>200</v>
      </c>
      <c r="G430" s="181">
        <f t="shared" si="62"/>
        <v>40</v>
      </c>
      <c r="H430" s="182">
        <f t="shared" si="63"/>
        <v>111.11111111111111</v>
      </c>
      <c r="I430" s="182">
        <f t="shared" si="64"/>
        <v>3.7037037037037035E-2</v>
      </c>
      <c r="J430" s="170"/>
      <c r="K430" s="166"/>
      <c r="L430" s="166"/>
      <c r="M430" s="167"/>
      <c r="N430" s="52">
        <f t="shared" si="65"/>
        <v>0</v>
      </c>
      <c r="O430" s="53"/>
      <c r="P430" s="54"/>
      <c r="Q430" s="54"/>
      <c r="R430" s="54"/>
      <c r="S430" s="54"/>
      <c r="T430" s="58"/>
      <c r="U430" s="183">
        <f t="shared" si="66"/>
        <v>7.407407407407407E-2</v>
      </c>
      <c r="V430" s="168"/>
      <c r="W430" s="59" t="str">
        <f t="shared" si="67"/>
        <v>0</v>
      </c>
      <c r="X430" s="575"/>
      <c r="Y430" s="60">
        <f t="shared" si="68"/>
        <v>0</v>
      </c>
    </row>
    <row r="431" spans="2:25" ht="18.75" customHeight="1">
      <c r="B431" s="578"/>
      <c r="C431" s="572"/>
      <c r="D431" s="39">
        <v>12</v>
      </c>
      <c r="E431" s="39" t="s">
        <v>9826</v>
      </c>
      <c r="F431" s="170">
        <v>412</v>
      </c>
      <c r="G431" s="181">
        <f t="shared" si="62"/>
        <v>82.4</v>
      </c>
      <c r="H431" s="182">
        <f t="shared" si="63"/>
        <v>228.88888888888889</v>
      </c>
      <c r="I431" s="182">
        <f t="shared" si="64"/>
        <v>7.6296296296296293E-2</v>
      </c>
      <c r="J431" s="170"/>
      <c r="K431" s="166"/>
      <c r="L431" s="166"/>
      <c r="M431" s="167"/>
      <c r="N431" s="52">
        <f t="shared" si="65"/>
        <v>0</v>
      </c>
      <c r="O431" s="53"/>
      <c r="P431" s="54"/>
      <c r="Q431" s="54"/>
      <c r="R431" s="54"/>
      <c r="S431" s="54"/>
      <c r="T431" s="58"/>
      <c r="U431" s="183">
        <f t="shared" si="66"/>
        <v>0.15259259259259259</v>
      </c>
      <c r="V431" s="168"/>
      <c r="W431" s="59" t="str">
        <f t="shared" si="67"/>
        <v>0</v>
      </c>
      <c r="X431" s="575"/>
      <c r="Y431" s="60">
        <f t="shared" si="68"/>
        <v>0</v>
      </c>
    </row>
    <row r="432" spans="2:25" ht="18.75" customHeight="1">
      <c r="B432" s="578"/>
      <c r="C432" s="572"/>
      <c r="D432" s="39">
        <v>13</v>
      </c>
      <c r="E432" s="39" t="s">
        <v>9827</v>
      </c>
      <c r="F432" s="170">
        <v>300</v>
      </c>
      <c r="G432" s="181">
        <f t="shared" si="62"/>
        <v>60</v>
      </c>
      <c r="H432" s="182">
        <f t="shared" si="63"/>
        <v>166.66666666666666</v>
      </c>
      <c r="I432" s="182">
        <f t="shared" si="64"/>
        <v>5.5555555555555552E-2</v>
      </c>
      <c r="J432" s="170"/>
      <c r="K432" s="166"/>
      <c r="L432" s="166"/>
      <c r="M432" s="167"/>
      <c r="N432" s="52">
        <f t="shared" si="65"/>
        <v>0</v>
      </c>
      <c r="O432" s="53"/>
      <c r="P432" s="54"/>
      <c r="Q432" s="54"/>
      <c r="R432" s="54"/>
      <c r="S432" s="54"/>
      <c r="T432" s="58"/>
      <c r="U432" s="183">
        <f t="shared" si="66"/>
        <v>0.1111111111111111</v>
      </c>
      <c r="V432" s="168"/>
      <c r="W432" s="59" t="str">
        <f t="shared" si="67"/>
        <v>0</v>
      </c>
      <c r="X432" s="575"/>
      <c r="Y432" s="60">
        <f t="shared" si="68"/>
        <v>0</v>
      </c>
    </row>
    <row r="433" spans="2:25" ht="18.75" customHeight="1">
      <c r="B433" s="578"/>
      <c r="C433" s="572"/>
      <c r="D433" s="39">
        <v>14</v>
      </c>
      <c r="E433" s="39" t="s">
        <v>9828</v>
      </c>
      <c r="F433" s="170">
        <v>360</v>
      </c>
      <c r="G433" s="181">
        <f t="shared" si="62"/>
        <v>72</v>
      </c>
      <c r="H433" s="182">
        <f t="shared" si="63"/>
        <v>200</v>
      </c>
      <c r="I433" s="182">
        <f t="shared" si="64"/>
        <v>6.6666666666666666E-2</v>
      </c>
      <c r="J433" s="170"/>
      <c r="K433" s="166"/>
      <c r="L433" s="166"/>
      <c r="M433" s="167"/>
      <c r="N433" s="52">
        <f t="shared" si="65"/>
        <v>0</v>
      </c>
      <c r="O433" s="53"/>
      <c r="P433" s="54"/>
      <c r="Q433" s="54"/>
      <c r="R433" s="54"/>
      <c r="S433" s="54"/>
      <c r="T433" s="58"/>
      <c r="U433" s="183">
        <f t="shared" si="66"/>
        <v>0.13333333333333333</v>
      </c>
      <c r="V433" s="168"/>
      <c r="W433" s="59" t="str">
        <f t="shared" si="67"/>
        <v>0</v>
      </c>
      <c r="X433" s="575"/>
      <c r="Y433" s="60">
        <f t="shared" si="68"/>
        <v>0</v>
      </c>
    </row>
    <row r="434" spans="2:25" ht="18.75" customHeight="1">
      <c r="B434" s="578"/>
      <c r="C434" s="572"/>
      <c r="D434" s="39">
        <v>15</v>
      </c>
      <c r="E434" s="39" t="s">
        <v>9829</v>
      </c>
      <c r="F434" s="170">
        <v>200</v>
      </c>
      <c r="G434" s="181">
        <f t="shared" si="62"/>
        <v>40</v>
      </c>
      <c r="H434" s="182">
        <f t="shared" si="63"/>
        <v>111.11111111111111</v>
      </c>
      <c r="I434" s="182">
        <f t="shared" si="64"/>
        <v>3.7037037037037035E-2</v>
      </c>
      <c r="J434" s="170"/>
      <c r="K434" s="166"/>
      <c r="L434" s="166"/>
      <c r="M434" s="167"/>
      <c r="N434" s="52">
        <f t="shared" si="65"/>
        <v>0</v>
      </c>
      <c r="O434" s="53"/>
      <c r="P434" s="54"/>
      <c r="Q434" s="54"/>
      <c r="R434" s="54"/>
      <c r="S434" s="54"/>
      <c r="T434" s="58"/>
      <c r="U434" s="183">
        <f t="shared" si="66"/>
        <v>7.407407407407407E-2</v>
      </c>
      <c r="V434" s="168"/>
      <c r="W434" s="59" t="str">
        <f t="shared" si="67"/>
        <v>0</v>
      </c>
      <c r="X434" s="575"/>
      <c r="Y434" s="60">
        <f t="shared" si="68"/>
        <v>0</v>
      </c>
    </row>
    <row r="435" spans="2:25" ht="18.75" customHeight="1">
      <c r="B435" s="578"/>
      <c r="C435" s="572"/>
      <c r="D435" s="39">
        <v>16</v>
      </c>
      <c r="E435" s="39" t="s">
        <v>9830</v>
      </c>
      <c r="F435" s="170">
        <v>300</v>
      </c>
      <c r="G435" s="181">
        <f t="shared" si="62"/>
        <v>60</v>
      </c>
      <c r="H435" s="182">
        <f t="shared" si="63"/>
        <v>166.66666666666666</v>
      </c>
      <c r="I435" s="182">
        <f t="shared" si="64"/>
        <v>5.5555555555555552E-2</v>
      </c>
      <c r="J435" s="170"/>
      <c r="K435" s="166"/>
      <c r="L435" s="166"/>
      <c r="M435" s="167"/>
      <c r="N435" s="52">
        <f t="shared" si="65"/>
        <v>0</v>
      </c>
      <c r="O435" s="53"/>
      <c r="P435" s="54"/>
      <c r="Q435" s="54"/>
      <c r="R435" s="54"/>
      <c r="S435" s="54"/>
      <c r="T435" s="58"/>
      <c r="U435" s="183">
        <f t="shared" si="66"/>
        <v>0.1111111111111111</v>
      </c>
      <c r="V435" s="168"/>
      <c r="W435" s="59" t="str">
        <f t="shared" si="67"/>
        <v>0</v>
      </c>
      <c r="X435" s="575"/>
      <c r="Y435" s="60">
        <f t="shared" si="68"/>
        <v>0</v>
      </c>
    </row>
    <row r="436" spans="2:25" ht="18.75" customHeight="1">
      <c r="B436" s="578"/>
      <c r="C436" s="572"/>
      <c r="D436" s="39">
        <v>17</v>
      </c>
      <c r="E436" s="39" t="s">
        <v>3164</v>
      </c>
      <c r="F436" s="170">
        <v>250</v>
      </c>
      <c r="G436" s="181">
        <f t="shared" si="62"/>
        <v>50</v>
      </c>
      <c r="H436" s="182">
        <f t="shared" si="63"/>
        <v>138.88888888888889</v>
      </c>
      <c r="I436" s="182">
        <f t="shared" si="64"/>
        <v>4.6296296296296294E-2</v>
      </c>
      <c r="J436" s="170"/>
      <c r="K436" s="166"/>
      <c r="L436" s="166"/>
      <c r="M436" s="167"/>
      <c r="N436" s="52">
        <f t="shared" si="65"/>
        <v>0</v>
      </c>
      <c r="O436" s="53"/>
      <c r="P436" s="54"/>
      <c r="Q436" s="54"/>
      <c r="R436" s="54"/>
      <c r="S436" s="54"/>
      <c r="T436" s="58"/>
      <c r="U436" s="183">
        <f t="shared" si="66"/>
        <v>9.2592592592592587E-2</v>
      </c>
      <c r="V436" s="168"/>
      <c r="W436" s="59" t="str">
        <f t="shared" si="67"/>
        <v>0</v>
      </c>
      <c r="X436" s="575"/>
      <c r="Y436" s="60">
        <f t="shared" si="68"/>
        <v>0</v>
      </c>
    </row>
    <row r="437" spans="2:25" ht="18.75" customHeight="1">
      <c r="B437" s="578"/>
      <c r="C437" s="572"/>
      <c r="D437" s="39">
        <v>18</v>
      </c>
      <c r="E437" s="39" t="s">
        <v>9831</v>
      </c>
      <c r="F437" s="170">
        <v>350</v>
      </c>
      <c r="G437" s="181">
        <f t="shared" si="62"/>
        <v>70</v>
      </c>
      <c r="H437" s="182">
        <f t="shared" si="63"/>
        <v>194.44444444444443</v>
      </c>
      <c r="I437" s="182">
        <f t="shared" si="64"/>
        <v>6.4814814814814811E-2</v>
      </c>
      <c r="J437" s="170"/>
      <c r="K437" s="166"/>
      <c r="L437" s="166"/>
      <c r="M437" s="167"/>
      <c r="N437" s="52">
        <f t="shared" si="65"/>
        <v>0</v>
      </c>
      <c r="O437" s="53"/>
      <c r="P437" s="54"/>
      <c r="Q437" s="54"/>
      <c r="R437" s="54"/>
      <c r="S437" s="54"/>
      <c r="T437" s="58"/>
      <c r="U437" s="183">
        <f t="shared" si="66"/>
        <v>0.12962962962962962</v>
      </c>
      <c r="V437" s="168"/>
      <c r="W437" s="59" t="str">
        <f t="shared" si="67"/>
        <v>0</v>
      </c>
      <c r="X437" s="575"/>
      <c r="Y437" s="60">
        <f t="shared" si="68"/>
        <v>0</v>
      </c>
    </row>
    <row r="438" spans="2:25" ht="18.75" customHeight="1">
      <c r="B438" s="578"/>
      <c r="C438" s="572"/>
      <c r="D438" s="39">
        <v>19</v>
      </c>
      <c r="E438" s="39" t="s">
        <v>670</v>
      </c>
      <c r="F438" s="170">
        <v>350</v>
      </c>
      <c r="G438" s="181">
        <f t="shared" si="62"/>
        <v>70</v>
      </c>
      <c r="H438" s="182">
        <f t="shared" si="63"/>
        <v>194.44444444444443</v>
      </c>
      <c r="I438" s="182">
        <f t="shared" si="64"/>
        <v>6.4814814814814811E-2</v>
      </c>
      <c r="J438" s="170"/>
      <c r="K438" s="166"/>
      <c r="L438" s="166"/>
      <c r="M438" s="167"/>
      <c r="N438" s="52">
        <f t="shared" si="65"/>
        <v>0</v>
      </c>
      <c r="O438" s="53"/>
      <c r="P438" s="54"/>
      <c r="Q438" s="54"/>
      <c r="R438" s="54"/>
      <c r="S438" s="54"/>
      <c r="T438" s="58"/>
      <c r="U438" s="183">
        <f t="shared" si="66"/>
        <v>0.12962962962962962</v>
      </c>
      <c r="V438" s="168"/>
      <c r="W438" s="59" t="str">
        <f t="shared" si="67"/>
        <v>0</v>
      </c>
      <c r="X438" s="575"/>
      <c r="Y438" s="60">
        <f t="shared" si="68"/>
        <v>0</v>
      </c>
    </row>
    <row r="439" spans="2:25" ht="18.75" customHeight="1">
      <c r="B439" s="578"/>
      <c r="C439" s="572"/>
      <c r="D439" s="39"/>
      <c r="E439" s="39"/>
      <c r="F439" s="170"/>
      <c r="G439" s="181">
        <f t="shared" si="62"/>
        <v>0</v>
      </c>
      <c r="H439" s="182">
        <f t="shared" si="63"/>
        <v>0</v>
      </c>
      <c r="I439" s="182">
        <f t="shared" si="64"/>
        <v>0</v>
      </c>
      <c r="J439" s="170"/>
      <c r="K439" s="166"/>
      <c r="L439" s="166"/>
      <c r="M439" s="167"/>
      <c r="N439" s="52">
        <f t="shared" si="65"/>
        <v>0</v>
      </c>
      <c r="O439" s="53"/>
      <c r="P439" s="54"/>
      <c r="Q439" s="54"/>
      <c r="R439" s="54"/>
      <c r="S439" s="54"/>
      <c r="T439" s="58"/>
      <c r="U439" s="183">
        <f t="shared" si="66"/>
        <v>0</v>
      </c>
      <c r="V439" s="168"/>
      <c r="W439" s="59" t="str">
        <f t="shared" si="67"/>
        <v>0</v>
      </c>
      <c r="X439" s="575"/>
      <c r="Y439" s="60">
        <f t="shared" si="68"/>
        <v>0</v>
      </c>
    </row>
    <row r="440" spans="2:25" ht="18.75" customHeight="1">
      <c r="B440" s="579"/>
      <c r="C440" s="573"/>
      <c r="D440" s="39"/>
      <c r="E440" s="39"/>
      <c r="F440" s="170"/>
      <c r="G440" s="181">
        <f>F440/$G$15</f>
        <v>0</v>
      </c>
      <c r="H440" s="182">
        <f>F440/$H$15</f>
        <v>0</v>
      </c>
      <c r="I440" s="182">
        <f>H440/$I$15</f>
        <v>0</v>
      </c>
      <c r="J440" s="170"/>
      <c r="K440" s="166"/>
      <c r="L440" s="166"/>
      <c r="M440" s="171"/>
      <c r="N440" s="52">
        <f t="shared" si="65"/>
        <v>0</v>
      </c>
      <c r="O440" s="40"/>
      <c r="P440" s="40"/>
      <c r="Q440" s="40"/>
      <c r="R440" s="40"/>
      <c r="S440" s="40"/>
      <c r="T440" s="58"/>
      <c r="U440" s="183">
        <f t="shared" si="66"/>
        <v>0</v>
      </c>
      <c r="V440" s="168"/>
      <c r="W440" s="59" t="str">
        <f t="shared" si="67"/>
        <v>0</v>
      </c>
      <c r="X440" s="576"/>
      <c r="Y440" s="60">
        <f t="shared" si="68"/>
        <v>0</v>
      </c>
    </row>
    <row r="441" spans="2:25">
      <c r="B441" s="41"/>
      <c r="C441" s="172" t="s">
        <v>111</v>
      </c>
      <c r="D441" s="154"/>
      <c r="E441" s="173">
        <f>COUNTA(E394:E440)</f>
        <v>43</v>
      </c>
      <c r="F441" s="173">
        <f>SUM(F394:F440)</f>
        <v>13198</v>
      </c>
      <c r="G441" s="173">
        <f>SUM(G394:G440)</f>
        <v>2639.6</v>
      </c>
      <c r="H441" s="173">
        <f>SUM(H394:H440)</f>
        <v>7332.2222222222226</v>
      </c>
      <c r="I441" s="173">
        <f>MROUND(SUM(I394:I440),1)</f>
        <v>2</v>
      </c>
      <c r="J441" s="173">
        <f>COUNTA(J394:J440)</f>
        <v>2</v>
      </c>
      <c r="K441" s="173">
        <f>COUNTA(K394:K440)</f>
        <v>2</v>
      </c>
      <c r="L441" s="173">
        <f>COUNTA(L394:L440)</f>
        <v>0</v>
      </c>
      <c r="M441" s="173">
        <f>SUM(M394:M440)</f>
        <v>7332.2222222222208</v>
      </c>
      <c r="N441" s="173">
        <f>SUM(N394:N440)</f>
        <v>146.64444444444445</v>
      </c>
      <c r="O441" s="174"/>
      <c r="P441" s="175">
        <f>COUNTIF(P394:P440, "YES")</f>
        <v>0</v>
      </c>
      <c r="Q441" s="174"/>
      <c r="R441" s="174"/>
      <c r="S441" s="174"/>
      <c r="T441" s="174"/>
      <c r="U441" s="173">
        <f>SUM(U394:U440)</f>
        <v>4.8881481481481481</v>
      </c>
      <c r="V441" s="173">
        <f>SUM(V394:V440)</f>
        <v>4.8881481481481481</v>
      </c>
      <c r="W441" s="173">
        <f t="array" ref="W441">SUM(ABS(W394:W440))</f>
        <v>4</v>
      </c>
      <c r="X441" s="175" t="str">
        <f>IF(X394&lt;0.2, "0", IF(X394&lt;=2, "2", IF(X394&gt;2, ROUND(X394,0))))</f>
        <v>2</v>
      </c>
      <c r="Y441" s="173">
        <f>SUM(Y394:Y440)</f>
        <v>2</v>
      </c>
    </row>
    <row r="442" spans="2:25" ht="18.75" customHeight="1">
      <c r="B442" s="577">
        <v>9</v>
      </c>
      <c r="C442" s="571" t="s">
        <v>9832</v>
      </c>
      <c r="D442" s="39">
        <v>1</v>
      </c>
      <c r="E442" s="39" t="s">
        <v>9833</v>
      </c>
      <c r="F442" s="170">
        <v>190</v>
      </c>
      <c r="G442" s="181">
        <f t="shared" ref="G442:G497" si="69">F442/$G$15</f>
        <v>38</v>
      </c>
      <c r="H442" s="182">
        <f t="shared" ref="H442:H497" si="70">F442/$H$15</f>
        <v>105.55555555555556</v>
      </c>
      <c r="I442" s="182">
        <f t="shared" ref="I442:I497" si="71">H442/$I$15</f>
        <v>3.5185185185185187E-2</v>
      </c>
      <c r="J442" s="170"/>
      <c r="K442" s="166"/>
      <c r="L442" s="166"/>
      <c r="M442" s="167"/>
      <c r="N442" s="52">
        <f t="shared" ref="N442:N498" si="72">M442/$N$15</f>
        <v>0</v>
      </c>
      <c r="O442" s="53"/>
      <c r="P442" s="54"/>
      <c r="Q442" s="54"/>
      <c r="R442" s="54"/>
      <c r="S442" s="54"/>
      <c r="T442" s="58"/>
      <c r="U442" s="183">
        <f t="shared" ref="U442:U498" si="73">H442/$U$15</f>
        <v>7.0370370370370375E-2</v>
      </c>
      <c r="V442" s="168"/>
      <c r="W442" s="59" t="str">
        <f t="shared" ref="W442:W498" si="74">IF(V442&lt;1,"0",IF(V442&lt;5,"2",IF(V442&gt;=5,"6")))</f>
        <v>0</v>
      </c>
      <c r="X442" s="574">
        <f>K499/$X$15</f>
        <v>0.66666666666666663</v>
      </c>
      <c r="Y442" s="60">
        <f t="shared" ref="Y442:Y498" si="75">W442/2</f>
        <v>0</v>
      </c>
    </row>
    <row r="443" spans="2:25" ht="18.75" customHeight="1">
      <c r="B443" s="578"/>
      <c r="C443" s="572"/>
      <c r="D443" s="39">
        <v>2</v>
      </c>
      <c r="E443" s="39" t="s">
        <v>9834</v>
      </c>
      <c r="F443" s="170">
        <v>100</v>
      </c>
      <c r="G443" s="181">
        <f t="shared" si="69"/>
        <v>20</v>
      </c>
      <c r="H443" s="182">
        <f t="shared" si="70"/>
        <v>55.555555555555557</v>
      </c>
      <c r="I443" s="182">
        <f t="shared" si="71"/>
        <v>1.8518518518518517E-2</v>
      </c>
      <c r="J443" s="170"/>
      <c r="K443" s="166"/>
      <c r="L443" s="166"/>
      <c r="M443" s="167"/>
      <c r="N443" s="52">
        <f t="shared" si="72"/>
        <v>0</v>
      </c>
      <c r="O443" s="53"/>
      <c r="P443" s="54"/>
      <c r="Q443" s="54"/>
      <c r="R443" s="54"/>
      <c r="S443" s="54"/>
      <c r="T443" s="58"/>
      <c r="U443" s="183">
        <f t="shared" si="73"/>
        <v>3.7037037037037035E-2</v>
      </c>
      <c r="V443" s="168"/>
      <c r="W443" s="59" t="str">
        <f t="shared" si="74"/>
        <v>0</v>
      </c>
      <c r="X443" s="575"/>
      <c r="Y443" s="60">
        <f t="shared" si="75"/>
        <v>0</v>
      </c>
    </row>
    <row r="444" spans="2:25" ht="18.75" customHeight="1">
      <c r="B444" s="578"/>
      <c r="C444" s="572"/>
      <c r="D444" s="39">
        <v>3</v>
      </c>
      <c r="E444" s="39" t="s">
        <v>9835</v>
      </c>
      <c r="F444" s="170">
        <v>180</v>
      </c>
      <c r="G444" s="181">
        <f t="shared" si="69"/>
        <v>36</v>
      </c>
      <c r="H444" s="182">
        <f t="shared" si="70"/>
        <v>100</v>
      </c>
      <c r="I444" s="182">
        <f t="shared" si="71"/>
        <v>3.3333333333333333E-2</v>
      </c>
      <c r="J444" s="170"/>
      <c r="K444" s="166"/>
      <c r="L444" s="166"/>
      <c r="M444" s="167"/>
      <c r="N444" s="52">
        <f t="shared" si="72"/>
        <v>0</v>
      </c>
      <c r="O444" s="53"/>
      <c r="P444" s="54"/>
      <c r="Q444" s="54"/>
      <c r="R444" s="54"/>
      <c r="S444" s="54"/>
      <c r="T444" s="58"/>
      <c r="U444" s="183">
        <f t="shared" si="73"/>
        <v>6.6666666666666666E-2</v>
      </c>
      <c r="V444" s="168"/>
      <c r="W444" s="59" t="str">
        <f t="shared" si="74"/>
        <v>0</v>
      </c>
      <c r="X444" s="575"/>
      <c r="Y444" s="60">
        <f t="shared" si="75"/>
        <v>0</v>
      </c>
    </row>
    <row r="445" spans="2:25" ht="18.75" customHeight="1">
      <c r="B445" s="578"/>
      <c r="C445" s="572"/>
      <c r="D445" s="39">
        <v>4</v>
      </c>
      <c r="E445" s="39" t="s">
        <v>9836</v>
      </c>
      <c r="F445" s="170">
        <v>160</v>
      </c>
      <c r="G445" s="181">
        <f t="shared" si="69"/>
        <v>32</v>
      </c>
      <c r="H445" s="182">
        <f t="shared" si="70"/>
        <v>88.888888888888886</v>
      </c>
      <c r="I445" s="182">
        <f t="shared" si="71"/>
        <v>2.9629629629629627E-2</v>
      </c>
      <c r="J445" s="170"/>
      <c r="K445" s="166"/>
      <c r="L445" s="166"/>
      <c r="M445" s="167"/>
      <c r="N445" s="52">
        <f t="shared" si="72"/>
        <v>0</v>
      </c>
      <c r="O445" s="53"/>
      <c r="P445" s="54"/>
      <c r="Q445" s="54"/>
      <c r="R445" s="54"/>
      <c r="S445" s="54"/>
      <c r="T445" s="58"/>
      <c r="U445" s="183">
        <f t="shared" si="73"/>
        <v>5.9259259259259255E-2</v>
      </c>
      <c r="V445" s="168"/>
      <c r="W445" s="59" t="str">
        <f t="shared" si="74"/>
        <v>0</v>
      </c>
      <c r="X445" s="575"/>
      <c r="Y445" s="60">
        <f t="shared" si="75"/>
        <v>0</v>
      </c>
    </row>
    <row r="446" spans="2:25" ht="18.75" customHeight="1">
      <c r="B446" s="578"/>
      <c r="C446" s="572"/>
      <c r="D446" s="39">
        <v>5</v>
      </c>
      <c r="E446" s="39" t="s">
        <v>9837</v>
      </c>
      <c r="F446" s="170">
        <v>90</v>
      </c>
      <c r="G446" s="181">
        <f t="shared" si="69"/>
        <v>18</v>
      </c>
      <c r="H446" s="182">
        <f t="shared" si="70"/>
        <v>50</v>
      </c>
      <c r="I446" s="182">
        <f t="shared" si="71"/>
        <v>1.6666666666666666E-2</v>
      </c>
      <c r="J446" s="170"/>
      <c r="K446" s="166"/>
      <c r="L446" s="166"/>
      <c r="M446" s="167"/>
      <c r="N446" s="52">
        <f t="shared" si="72"/>
        <v>0</v>
      </c>
      <c r="O446" s="53"/>
      <c r="P446" s="54"/>
      <c r="Q446" s="54"/>
      <c r="R446" s="54"/>
      <c r="S446" s="54"/>
      <c r="T446" s="58"/>
      <c r="U446" s="183">
        <f t="shared" si="73"/>
        <v>3.3333333333333333E-2</v>
      </c>
      <c r="V446" s="168"/>
      <c r="W446" s="59" t="str">
        <f t="shared" si="74"/>
        <v>0</v>
      </c>
      <c r="X446" s="575"/>
      <c r="Y446" s="60">
        <f t="shared" si="75"/>
        <v>0</v>
      </c>
    </row>
    <row r="447" spans="2:25" ht="18.75" customHeight="1">
      <c r="B447" s="578"/>
      <c r="C447" s="572"/>
      <c r="D447" s="39">
        <v>6</v>
      </c>
      <c r="E447" s="39" t="s">
        <v>9838</v>
      </c>
      <c r="F447" s="170">
        <v>350</v>
      </c>
      <c r="G447" s="181">
        <f t="shared" si="69"/>
        <v>70</v>
      </c>
      <c r="H447" s="182">
        <f t="shared" si="70"/>
        <v>194.44444444444443</v>
      </c>
      <c r="I447" s="182">
        <f t="shared" si="71"/>
        <v>6.4814814814814811E-2</v>
      </c>
      <c r="J447" s="170"/>
      <c r="K447" s="166"/>
      <c r="L447" s="166"/>
      <c r="M447" s="167"/>
      <c r="N447" s="52">
        <f t="shared" si="72"/>
        <v>0</v>
      </c>
      <c r="O447" s="53"/>
      <c r="P447" s="54"/>
      <c r="Q447" s="54"/>
      <c r="R447" s="54"/>
      <c r="S447" s="54"/>
      <c r="T447" s="58"/>
      <c r="U447" s="183">
        <f t="shared" si="73"/>
        <v>0.12962962962962962</v>
      </c>
      <c r="V447" s="168"/>
      <c r="W447" s="59" t="str">
        <f t="shared" si="74"/>
        <v>0</v>
      </c>
      <c r="X447" s="575"/>
      <c r="Y447" s="60">
        <f t="shared" si="75"/>
        <v>0</v>
      </c>
    </row>
    <row r="448" spans="2:25" ht="18.75" customHeight="1">
      <c r="B448" s="578"/>
      <c r="C448" s="572"/>
      <c r="D448" s="39">
        <v>7</v>
      </c>
      <c r="E448" s="39" t="s">
        <v>9839</v>
      </c>
      <c r="F448" s="170">
        <v>160</v>
      </c>
      <c r="G448" s="181">
        <f t="shared" si="69"/>
        <v>32</v>
      </c>
      <c r="H448" s="182">
        <f t="shared" si="70"/>
        <v>88.888888888888886</v>
      </c>
      <c r="I448" s="182">
        <f t="shared" si="71"/>
        <v>2.9629629629629627E-2</v>
      </c>
      <c r="J448" s="170"/>
      <c r="K448" s="166"/>
      <c r="L448" s="166"/>
      <c r="M448" s="167"/>
      <c r="N448" s="52">
        <f t="shared" si="72"/>
        <v>0</v>
      </c>
      <c r="O448" s="53"/>
      <c r="P448" s="54"/>
      <c r="Q448" s="54"/>
      <c r="R448" s="54"/>
      <c r="S448" s="54"/>
      <c r="T448" s="58"/>
      <c r="U448" s="183">
        <f t="shared" si="73"/>
        <v>5.9259259259259255E-2</v>
      </c>
      <c r="V448" s="168"/>
      <c r="W448" s="59" t="str">
        <f t="shared" si="74"/>
        <v>0</v>
      </c>
      <c r="X448" s="575"/>
      <c r="Y448" s="60">
        <f t="shared" si="75"/>
        <v>0</v>
      </c>
    </row>
    <row r="449" spans="2:25" ht="18.75" customHeight="1">
      <c r="B449" s="578"/>
      <c r="C449" s="572"/>
      <c r="D449" s="39">
        <v>8</v>
      </c>
      <c r="E449" s="39" t="s">
        <v>9840</v>
      </c>
      <c r="F449" s="170">
        <v>280</v>
      </c>
      <c r="G449" s="181">
        <f t="shared" si="69"/>
        <v>56</v>
      </c>
      <c r="H449" s="182">
        <f t="shared" si="70"/>
        <v>155.55555555555554</v>
      </c>
      <c r="I449" s="182">
        <f t="shared" si="71"/>
        <v>5.185185185185185E-2</v>
      </c>
      <c r="J449" s="170"/>
      <c r="K449" s="166"/>
      <c r="L449" s="166"/>
      <c r="M449" s="167"/>
      <c r="N449" s="52">
        <f t="shared" si="72"/>
        <v>0</v>
      </c>
      <c r="O449" s="53"/>
      <c r="P449" s="54"/>
      <c r="Q449" s="54"/>
      <c r="R449" s="54"/>
      <c r="S449" s="54"/>
      <c r="T449" s="58"/>
      <c r="U449" s="183">
        <f t="shared" si="73"/>
        <v>0.1037037037037037</v>
      </c>
      <c r="V449" s="168"/>
      <c r="W449" s="59" t="str">
        <f t="shared" si="74"/>
        <v>0</v>
      </c>
      <c r="X449" s="575"/>
      <c r="Y449" s="60">
        <f t="shared" si="75"/>
        <v>0</v>
      </c>
    </row>
    <row r="450" spans="2:25" ht="18.75" customHeight="1">
      <c r="B450" s="578"/>
      <c r="C450" s="572"/>
      <c r="D450" s="39">
        <v>9</v>
      </c>
      <c r="E450" s="39" t="s">
        <v>9841</v>
      </c>
      <c r="F450" s="170">
        <v>295</v>
      </c>
      <c r="G450" s="181">
        <f t="shared" si="69"/>
        <v>59</v>
      </c>
      <c r="H450" s="182">
        <f t="shared" si="70"/>
        <v>163.88888888888889</v>
      </c>
      <c r="I450" s="182">
        <f t="shared" si="71"/>
        <v>5.4629629629629625E-2</v>
      </c>
      <c r="J450" s="170"/>
      <c r="K450" s="166"/>
      <c r="L450" s="166"/>
      <c r="M450" s="167"/>
      <c r="N450" s="52">
        <f t="shared" si="72"/>
        <v>0</v>
      </c>
      <c r="O450" s="53"/>
      <c r="P450" s="54"/>
      <c r="Q450" s="54"/>
      <c r="R450" s="54"/>
      <c r="S450" s="54"/>
      <c r="T450" s="58"/>
      <c r="U450" s="183">
        <f t="shared" si="73"/>
        <v>0.10925925925925925</v>
      </c>
      <c r="V450" s="168"/>
      <c r="W450" s="59" t="str">
        <f t="shared" si="74"/>
        <v>0</v>
      </c>
      <c r="X450" s="575"/>
      <c r="Y450" s="60">
        <f t="shared" si="75"/>
        <v>0</v>
      </c>
    </row>
    <row r="451" spans="2:25" ht="18.75" customHeight="1">
      <c r="B451" s="578"/>
      <c r="C451" s="572"/>
      <c r="D451" s="39">
        <v>10</v>
      </c>
      <c r="E451" s="39" t="s">
        <v>9842</v>
      </c>
      <c r="F451" s="170">
        <v>80</v>
      </c>
      <c r="G451" s="181">
        <f t="shared" si="69"/>
        <v>16</v>
      </c>
      <c r="H451" s="182">
        <f t="shared" si="70"/>
        <v>44.444444444444443</v>
      </c>
      <c r="I451" s="182">
        <f t="shared" si="71"/>
        <v>1.4814814814814814E-2</v>
      </c>
      <c r="J451" s="170"/>
      <c r="K451" s="166"/>
      <c r="L451" s="166"/>
      <c r="M451" s="167"/>
      <c r="N451" s="52">
        <f t="shared" si="72"/>
        <v>0</v>
      </c>
      <c r="O451" s="53"/>
      <c r="P451" s="54"/>
      <c r="Q451" s="54"/>
      <c r="R451" s="54"/>
      <c r="S451" s="54"/>
      <c r="T451" s="58"/>
      <c r="U451" s="183">
        <f t="shared" si="73"/>
        <v>2.9629629629629627E-2</v>
      </c>
      <c r="V451" s="168"/>
      <c r="W451" s="59" t="str">
        <f t="shared" si="74"/>
        <v>0</v>
      </c>
      <c r="X451" s="575"/>
      <c r="Y451" s="60">
        <f t="shared" si="75"/>
        <v>0</v>
      </c>
    </row>
    <row r="452" spans="2:25" ht="18.75" customHeight="1">
      <c r="B452" s="578"/>
      <c r="C452" s="572"/>
      <c r="D452" s="39">
        <v>11</v>
      </c>
      <c r="E452" s="39" t="s">
        <v>9843</v>
      </c>
      <c r="F452" s="170">
        <v>150</v>
      </c>
      <c r="G452" s="181">
        <f t="shared" si="69"/>
        <v>30</v>
      </c>
      <c r="H452" s="182">
        <f t="shared" si="70"/>
        <v>83.333333333333329</v>
      </c>
      <c r="I452" s="182">
        <f t="shared" si="71"/>
        <v>2.7777777777777776E-2</v>
      </c>
      <c r="J452" s="170"/>
      <c r="K452" s="166"/>
      <c r="L452" s="166"/>
      <c r="M452" s="167"/>
      <c r="N452" s="52">
        <f t="shared" si="72"/>
        <v>0</v>
      </c>
      <c r="O452" s="53"/>
      <c r="P452" s="54"/>
      <c r="Q452" s="54"/>
      <c r="R452" s="54"/>
      <c r="S452" s="54"/>
      <c r="T452" s="58"/>
      <c r="U452" s="183">
        <f t="shared" si="73"/>
        <v>5.5555555555555552E-2</v>
      </c>
      <c r="V452" s="168"/>
      <c r="W452" s="59" t="str">
        <f t="shared" si="74"/>
        <v>0</v>
      </c>
      <c r="X452" s="575"/>
      <c r="Y452" s="60">
        <f t="shared" si="75"/>
        <v>0</v>
      </c>
    </row>
    <row r="453" spans="2:25" ht="18.75" customHeight="1">
      <c r="B453" s="578"/>
      <c r="C453" s="572"/>
      <c r="D453" s="39">
        <v>12</v>
      </c>
      <c r="E453" s="39" t="s">
        <v>9844</v>
      </c>
      <c r="F453" s="170">
        <v>190</v>
      </c>
      <c r="G453" s="181">
        <f t="shared" si="69"/>
        <v>38</v>
      </c>
      <c r="H453" s="182">
        <f t="shared" si="70"/>
        <v>105.55555555555556</v>
      </c>
      <c r="I453" s="182">
        <f t="shared" si="71"/>
        <v>3.5185185185185187E-2</v>
      </c>
      <c r="J453" s="170"/>
      <c r="K453" s="166"/>
      <c r="L453" s="166"/>
      <c r="M453" s="167"/>
      <c r="N453" s="52">
        <f t="shared" si="72"/>
        <v>0</v>
      </c>
      <c r="O453" s="53"/>
      <c r="P453" s="54"/>
      <c r="Q453" s="54"/>
      <c r="R453" s="54"/>
      <c r="S453" s="54"/>
      <c r="T453" s="58"/>
      <c r="U453" s="183">
        <f t="shared" si="73"/>
        <v>7.0370370370370375E-2</v>
      </c>
      <c r="V453" s="168"/>
      <c r="W453" s="59" t="str">
        <f t="shared" si="74"/>
        <v>0</v>
      </c>
      <c r="X453" s="575"/>
      <c r="Y453" s="60">
        <f t="shared" si="75"/>
        <v>0</v>
      </c>
    </row>
    <row r="454" spans="2:25" ht="18.75" customHeight="1">
      <c r="B454" s="578"/>
      <c r="C454" s="572"/>
      <c r="D454" s="39">
        <v>13</v>
      </c>
      <c r="E454" s="39" t="s">
        <v>9845</v>
      </c>
      <c r="F454" s="170">
        <v>170</v>
      </c>
      <c r="G454" s="181">
        <f t="shared" si="69"/>
        <v>34</v>
      </c>
      <c r="H454" s="182">
        <f t="shared" si="70"/>
        <v>94.444444444444443</v>
      </c>
      <c r="I454" s="182">
        <f t="shared" si="71"/>
        <v>3.1481481481481478E-2</v>
      </c>
      <c r="J454" s="170"/>
      <c r="K454" s="166"/>
      <c r="L454" s="166"/>
      <c r="M454" s="167"/>
      <c r="N454" s="52">
        <f t="shared" si="72"/>
        <v>0</v>
      </c>
      <c r="O454" s="53"/>
      <c r="P454" s="54"/>
      <c r="Q454" s="54"/>
      <c r="R454" s="54"/>
      <c r="S454" s="54"/>
      <c r="T454" s="58"/>
      <c r="U454" s="183">
        <f t="shared" si="73"/>
        <v>6.2962962962962957E-2</v>
      </c>
      <c r="V454" s="168"/>
      <c r="W454" s="59" t="str">
        <f t="shared" si="74"/>
        <v>0</v>
      </c>
      <c r="X454" s="575"/>
      <c r="Y454" s="60">
        <f t="shared" si="75"/>
        <v>0</v>
      </c>
    </row>
    <row r="455" spans="2:25" ht="18.75" customHeight="1">
      <c r="B455" s="578"/>
      <c r="C455" s="572"/>
      <c r="D455" s="39">
        <v>14</v>
      </c>
      <c r="E455" s="39" t="s">
        <v>9846</v>
      </c>
      <c r="F455" s="170">
        <v>162</v>
      </c>
      <c r="G455" s="181">
        <f t="shared" si="69"/>
        <v>32.4</v>
      </c>
      <c r="H455" s="182">
        <f t="shared" si="70"/>
        <v>90</v>
      </c>
      <c r="I455" s="182">
        <f t="shared" si="71"/>
        <v>0.03</v>
      </c>
      <c r="J455" s="170"/>
      <c r="K455" s="166"/>
      <c r="L455" s="166"/>
      <c r="M455" s="167"/>
      <c r="N455" s="52">
        <f t="shared" si="72"/>
        <v>0</v>
      </c>
      <c r="O455" s="53"/>
      <c r="P455" s="54"/>
      <c r="Q455" s="54"/>
      <c r="R455" s="54"/>
      <c r="S455" s="54"/>
      <c r="T455" s="58"/>
      <c r="U455" s="183">
        <f t="shared" si="73"/>
        <v>0.06</v>
      </c>
      <c r="V455" s="168"/>
      <c r="W455" s="59" t="str">
        <f t="shared" si="74"/>
        <v>0</v>
      </c>
      <c r="X455" s="575"/>
      <c r="Y455" s="60">
        <f t="shared" si="75"/>
        <v>0</v>
      </c>
    </row>
    <row r="456" spans="2:25" ht="18.75" customHeight="1">
      <c r="B456" s="578"/>
      <c r="C456" s="572"/>
      <c r="D456" s="39">
        <v>15</v>
      </c>
      <c r="E456" s="39" t="s">
        <v>9847</v>
      </c>
      <c r="F456" s="170">
        <v>259</v>
      </c>
      <c r="G456" s="181">
        <f t="shared" si="69"/>
        <v>51.8</v>
      </c>
      <c r="H456" s="182">
        <f t="shared" si="70"/>
        <v>143.88888888888889</v>
      </c>
      <c r="I456" s="182">
        <f t="shared" si="71"/>
        <v>4.7962962962962964E-2</v>
      </c>
      <c r="J456" s="170"/>
      <c r="K456" s="166"/>
      <c r="L456" s="166"/>
      <c r="M456" s="167"/>
      <c r="N456" s="52">
        <f t="shared" si="72"/>
        <v>0</v>
      </c>
      <c r="O456" s="53"/>
      <c r="P456" s="54"/>
      <c r="Q456" s="54"/>
      <c r="R456" s="54"/>
      <c r="S456" s="54"/>
      <c r="T456" s="58"/>
      <c r="U456" s="183">
        <f t="shared" si="73"/>
        <v>9.5925925925925928E-2</v>
      </c>
      <c r="V456" s="168"/>
      <c r="W456" s="59" t="str">
        <f t="shared" si="74"/>
        <v>0</v>
      </c>
      <c r="X456" s="575"/>
      <c r="Y456" s="60">
        <f t="shared" si="75"/>
        <v>0</v>
      </c>
    </row>
    <row r="457" spans="2:25" ht="18.75" customHeight="1">
      <c r="B457" s="578"/>
      <c r="C457" s="572"/>
      <c r="D457" s="39">
        <v>16</v>
      </c>
      <c r="E457" s="39" t="s">
        <v>9848</v>
      </c>
      <c r="F457" s="170">
        <v>190</v>
      </c>
      <c r="G457" s="181">
        <f t="shared" si="69"/>
        <v>38</v>
      </c>
      <c r="H457" s="182">
        <f t="shared" si="70"/>
        <v>105.55555555555556</v>
      </c>
      <c r="I457" s="182">
        <f t="shared" si="71"/>
        <v>3.5185185185185187E-2</v>
      </c>
      <c r="J457" s="170" t="s">
        <v>9849</v>
      </c>
      <c r="K457" s="166" t="s">
        <v>9849</v>
      </c>
      <c r="L457" s="166"/>
      <c r="M457" s="167">
        <f>SUM(H442:H466)</f>
        <v>2865.5555555555557</v>
      </c>
      <c r="N457" s="52">
        <f t="shared" si="72"/>
        <v>57.31111111111111</v>
      </c>
      <c r="O457" s="53" t="s">
        <v>2132</v>
      </c>
      <c r="P457" s="54" t="s">
        <v>178</v>
      </c>
      <c r="Q457" s="54"/>
      <c r="R457" s="54" t="s">
        <v>2634</v>
      </c>
      <c r="S457" s="54"/>
      <c r="T457" s="58"/>
      <c r="U457" s="183">
        <f t="shared" si="73"/>
        <v>7.0370370370370375E-2</v>
      </c>
      <c r="V457" s="168">
        <f>SUM(U442:U466)</f>
        <v>1.9103703703703705</v>
      </c>
      <c r="W457" s="59" t="str">
        <f t="shared" si="74"/>
        <v>2</v>
      </c>
      <c r="X457" s="575"/>
      <c r="Y457" s="60">
        <f t="shared" si="75"/>
        <v>1</v>
      </c>
    </row>
    <row r="458" spans="2:25" ht="18.75" customHeight="1">
      <c r="B458" s="578"/>
      <c r="C458" s="572"/>
      <c r="D458" s="39">
        <v>17</v>
      </c>
      <c r="E458" s="39" t="s">
        <v>9850</v>
      </c>
      <c r="F458" s="170">
        <v>180</v>
      </c>
      <c r="G458" s="181">
        <f t="shared" si="69"/>
        <v>36</v>
      </c>
      <c r="H458" s="182">
        <f t="shared" si="70"/>
        <v>100</v>
      </c>
      <c r="I458" s="182">
        <f t="shared" si="71"/>
        <v>3.3333333333333333E-2</v>
      </c>
      <c r="J458" s="170"/>
      <c r="K458" s="166"/>
      <c r="L458" s="166"/>
      <c r="M458" s="167"/>
      <c r="N458" s="52">
        <f t="shared" si="72"/>
        <v>0</v>
      </c>
      <c r="O458" s="53"/>
      <c r="P458" s="54"/>
      <c r="Q458" s="54"/>
      <c r="R458" s="54"/>
      <c r="S458" s="54"/>
      <c r="T458" s="58"/>
      <c r="U458" s="183">
        <f t="shared" si="73"/>
        <v>6.6666666666666666E-2</v>
      </c>
      <c r="V458" s="168"/>
      <c r="W458" s="59" t="str">
        <f t="shared" si="74"/>
        <v>0</v>
      </c>
      <c r="X458" s="575"/>
      <c r="Y458" s="60">
        <f t="shared" si="75"/>
        <v>0</v>
      </c>
    </row>
    <row r="459" spans="2:25" ht="18.75" customHeight="1">
      <c r="B459" s="578"/>
      <c r="C459" s="572"/>
      <c r="D459" s="39">
        <v>18</v>
      </c>
      <c r="E459" s="39" t="s">
        <v>9851</v>
      </c>
      <c r="F459" s="170">
        <v>200</v>
      </c>
      <c r="G459" s="181">
        <f t="shared" si="69"/>
        <v>40</v>
      </c>
      <c r="H459" s="182">
        <f t="shared" si="70"/>
        <v>111.11111111111111</v>
      </c>
      <c r="I459" s="182">
        <f t="shared" si="71"/>
        <v>3.7037037037037035E-2</v>
      </c>
      <c r="J459" s="170"/>
      <c r="K459" s="166"/>
      <c r="L459" s="166"/>
      <c r="M459" s="167"/>
      <c r="N459" s="52">
        <f t="shared" si="72"/>
        <v>0</v>
      </c>
      <c r="O459" s="53"/>
      <c r="P459" s="54"/>
      <c r="Q459" s="54"/>
      <c r="R459" s="54"/>
      <c r="S459" s="54"/>
      <c r="T459" s="58"/>
      <c r="U459" s="183">
        <f t="shared" si="73"/>
        <v>7.407407407407407E-2</v>
      </c>
      <c r="V459" s="168"/>
      <c r="W459" s="59" t="str">
        <f t="shared" si="74"/>
        <v>0</v>
      </c>
      <c r="X459" s="575"/>
      <c r="Y459" s="60">
        <f t="shared" si="75"/>
        <v>0</v>
      </c>
    </row>
    <row r="460" spans="2:25" ht="18.75" customHeight="1">
      <c r="B460" s="578"/>
      <c r="C460" s="572"/>
      <c r="D460" s="39">
        <v>19</v>
      </c>
      <c r="E460" s="39" t="s">
        <v>9852</v>
      </c>
      <c r="F460" s="170">
        <v>180</v>
      </c>
      <c r="G460" s="181">
        <f t="shared" si="69"/>
        <v>36</v>
      </c>
      <c r="H460" s="182">
        <f t="shared" si="70"/>
        <v>100</v>
      </c>
      <c r="I460" s="182">
        <f t="shared" si="71"/>
        <v>3.3333333333333333E-2</v>
      </c>
      <c r="J460" s="170"/>
      <c r="K460" s="166"/>
      <c r="L460" s="166"/>
      <c r="M460" s="167"/>
      <c r="N460" s="52">
        <f t="shared" si="72"/>
        <v>0</v>
      </c>
      <c r="O460" s="53"/>
      <c r="P460" s="54"/>
      <c r="Q460" s="54"/>
      <c r="R460" s="54"/>
      <c r="S460" s="54"/>
      <c r="T460" s="58"/>
      <c r="U460" s="183">
        <f t="shared" si="73"/>
        <v>6.6666666666666666E-2</v>
      </c>
      <c r="V460" s="168"/>
      <c r="W460" s="59" t="str">
        <f t="shared" si="74"/>
        <v>0</v>
      </c>
      <c r="X460" s="575"/>
      <c r="Y460" s="60">
        <f t="shared" si="75"/>
        <v>0</v>
      </c>
    </row>
    <row r="461" spans="2:25" ht="18.75" customHeight="1">
      <c r="B461" s="578"/>
      <c r="C461" s="572"/>
      <c r="D461" s="39">
        <v>20</v>
      </c>
      <c r="E461" s="39" t="s">
        <v>9853</v>
      </c>
      <c r="F461" s="170">
        <v>450</v>
      </c>
      <c r="G461" s="181">
        <f t="shared" si="69"/>
        <v>90</v>
      </c>
      <c r="H461" s="182">
        <f t="shared" si="70"/>
        <v>250</v>
      </c>
      <c r="I461" s="182">
        <f t="shared" si="71"/>
        <v>8.3333333333333329E-2</v>
      </c>
      <c r="J461" s="170"/>
      <c r="K461" s="166"/>
      <c r="L461" s="166"/>
      <c r="M461" s="167"/>
      <c r="N461" s="52">
        <f t="shared" si="72"/>
        <v>0</v>
      </c>
      <c r="O461" s="53"/>
      <c r="P461" s="54"/>
      <c r="Q461" s="54"/>
      <c r="R461" s="54"/>
      <c r="S461" s="54"/>
      <c r="T461" s="58"/>
      <c r="U461" s="183">
        <f t="shared" si="73"/>
        <v>0.16666666666666666</v>
      </c>
      <c r="V461" s="168"/>
      <c r="W461" s="59" t="str">
        <f t="shared" si="74"/>
        <v>0</v>
      </c>
      <c r="X461" s="575"/>
      <c r="Y461" s="60">
        <f t="shared" si="75"/>
        <v>0</v>
      </c>
    </row>
    <row r="462" spans="2:25" ht="18.75" customHeight="1">
      <c r="B462" s="578"/>
      <c r="C462" s="572"/>
      <c r="D462" s="39">
        <v>21</v>
      </c>
      <c r="E462" s="39" t="s">
        <v>9854</v>
      </c>
      <c r="F462" s="170">
        <v>190</v>
      </c>
      <c r="G462" s="181">
        <f t="shared" si="69"/>
        <v>38</v>
      </c>
      <c r="H462" s="182">
        <f t="shared" si="70"/>
        <v>105.55555555555556</v>
      </c>
      <c r="I462" s="182">
        <f t="shared" si="71"/>
        <v>3.5185185185185187E-2</v>
      </c>
      <c r="J462" s="170"/>
      <c r="K462" s="166"/>
      <c r="L462" s="166"/>
      <c r="M462" s="167"/>
      <c r="N462" s="52">
        <f t="shared" si="72"/>
        <v>0</v>
      </c>
      <c r="O462" s="53"/>
      <c r="P462" s="54"/>
      <c r="Q462" s="54"/>
      <c r="R462" s="54"/>
      <c r="S462" s="54"/>
      <c r="T462" s="58"/>
      <c r="U462" s="183">
        <f t="shared" si="73"/>
        <v>7.0370370370370375E-2</v>
      </c>
      <c r="V462" s="168"/>
      <c r="W462" s="59" t="str">
        <f t="shared" si="74"/>
        <v>0</v>
      </c>
      <c r="X462" s="575"/>
      <c r="Y462" s="60">
        <f t="shared" si="75"/>
        <v>0</v>
      </c>
    </row>
    <row r="463" spans="2:25" ht="18.75" customHeight="1">
      <c r="B463" s="578"/>
      <c r="C463" s="572"/>
      <c r="D463" s="39">
        <v>22</v>
      </c>
      <c r="E463" s="39" t="s">
        <v>9855</v>
      </c>
      <c r="F463" s="170">
        <v>260</v>
      </c>
      <c r="G463" s="181">
        <f t="shared" si="69"/>
        <v>52</v>
      </c>
      <c r="H463" s="182">
        <f t="shared" si="70"/>
        <v>144.44444444444443</v>
      </c>
      <c r="I463" s="182">
        <f t="shared" si="71"/>
        <v>4.8148148148148141E-2</v>
      </c>
      <c r="J463" s="170"/>
      <c r="K463" s="166"/>
      <c r="L463" s="166"/>
      <c r="M463" s="167"/>
      <c r="N463" s="52">
        <f t="shared" si="72"/>
        <v>0</v>
      </c>
      <c r="O463" s="53"/>
      <c r="P463" s="54"/>
      <c r="Q463" s="54"/>
      <c r="R463" s="54"/>
      <c r="S463" s="54"/>
      <c r="T463" s="58"/>
      <c r="U463" s="183">
        <f t="shared" si="73"/>
        <v>9.6296296296296283E-2</v>
      </c>
      <c r="V463" s="168"/>
      <c r="W463" s="59" t="str">
        <f t="shared" si="74"/>
        <v>0</v>
      </c>
      <c r="X463" s="575"/>
      <c r="Y463" s="60">
        <f t="shared" si="75"/>
        <v>0</v>
      </c>
    </row>
    <row r="464" spans="2:25" ht="18.75" customHeight="1">
      <c r="B464" s="578"/>
      <c r="C464" s="572"/>
      <c r="D464" s="39">
        <v>23</v>
      </c>
      <c r="E464" s="39" t="s">
        <v>9856</v>
      </c>
      <c r="F464" s="170">
        <v>214</v>
      </c>
      <c r="G464" s="181">
        <f t="shared" si="69"/>
        <v>42.8</v>
      </c>
      <c r="H464" s="182">
        <f t="shared" si="70"/>
        <v>118.88888888888889</v>
      </c>
      <c r="I464" s="182">
        <f t="shared" si="71"/>
        <v>3.9629629629629626E-2</v>
      </c>
      <c r="J464" s="170"/>
      <c r="K464" s="166"/>
      <c r="L464" s="166"/>
      <c r="M464" s="167"/>
      <c r="N464" s="52">
        <f t="shared" si="72"/>
        <v>0</v>
      </c>
      <c r="O464" s="53"/>
      <c r="P464" s="54"/>
      <c r="Q464" s="54"/>
      <c r="R464" s="54"/>
      <c r="S464" s="54"/>
      <c r="T464" s="58"/>
      <c r="U464" s="183">
        <f t="shared" si="73"/>
        <v>7.9259259259259252E-2</v>
      </c>
      <c r="V464" s="168"/>
      <c r="W464" s="59" t="str">
        <f t="shared" si="74"/>
        <v>0</v>
      </c>
      <c r="X464" s="575"/>
      <c r="Y464" s="60">
        <f t="shared" si="75"/>
        <v>0</v>
      </c>
    </row>
    <row r="465" spans="2:25" ht="18.75" customHeight="1">
      <c r="B465" s="578"/>
      <c r="C465" s="572"/>
      <c r="D465" s="39">
        <v>24</v>
      </c>
      <c r="E465" s="39" t="s">
        <v>9857</v>
      </c>
      <c r="F465" s="170">
        <v>220</v>
      </c>
      <c r="G465" s="181">
        <f t="shared" si="69"/>
        <v>44</v>
      </c>
      <c r="H465" s="182">
        <f t="shared" si="70"/>
        <v>122.22222222222221</v>
      </c>
      <c r="I465" s="182">
        <f t="shared" si="71"/>
        <v>4.0740740740740737E-2</v>
      </c>
      <c r="J465" s="170"/>
      <c r="K465" s="166"/>
      <c r="L465" s="166"/>
      <c r="M465" s="167"/>
      <c r="N465" s="52">
        <f t="shared" si="72"/>
        <v>0</v>
      </c>
      <c r="O465" s="53"/>
      <c r="P465" s="54"/>
      <c r="Q465" s="54"/>
      <c r="R465" s="54"/>
      <c r="S465" s="54"/>
      <c r="T465" s="58"/>
      <c r="U465" s="183">
        <f t="shared" si="73"/>
        <v>8.1481481481481474E-2</v>
      </c>
      <c r="V465" s="168"/>
      <c r="W465" s="59" t="str">
        <f t="shared" si="74"/>
        <v>0</v>
      </c>
      <c r="X465" s="575"/>
      <c r="Y465" s="60">
        <f t="shared" si="75"/>
        <v>0</v>
      </c>
    </row>
    <row r="466" spans="2:25" ht="18.75" customHeight="1">
      <c r="B466" s="578"/>
      <c r="C466" s="572"/>
      <c r="D466" s="39">
        <v>25</v>
      </c>
      <c r="E466" s="39" t="s">
        <v>9858</v>
      </c>
      <c r="F466" s="170">
        <v>258</v>
      </c>
      <c r="G466" s="181">
        <f t="shared" si="69"/>
        <v>51.6</v>
      </c>
      <c r="H466" s="182">
        <f t="shared" si="70"/>
        <v>143.33333333333334</v>
      </c>
      <c r="I466" s="182">
        <f t="shared" si="71"/>
        <v>4.777777777777778E-2</v>
      </c>
      <c r="J466" s="170"/>
      <c r="K466" s="166"/>
      <c r="L466" s="166"/>
      <c r="M466" s="167"/>
      <c r="N466" s="52">
        <f t="shared" si="72"/>
        <v>0</v>
      </c>
      <c r="O466" s="53"/>
      <c r="P466" s="54"/>
      <c r="Q466" s="54"/>
      <c r="R466" s="54"/>
      <c r="S466" s="54"/>
      <c r="T466" s="58"/>
      <c r="U466" s="183">
        <f t="shared" si="73"/>
        <v>9.555555555555556E-2</v>
      </c>
      <c r="V466" s="168"/>
      <c r="W466" s="59" t="str">
        <f t="shared" si="74"/>
        <v>0</v>
      </c>
      <c r="X466" s="575"/>
      <c r="Y466" s="60">
        <f t="shared" si="75"/>
        <v>0</v>
      </c>
    </row>
    <row r="467" spans="2:25" ht="18.75" customHeight="1">
      <c r="B467" s="578"/>
      <c r="C467" s="572"/>
      <c r="D467" s="39"/>
      <c r="E467" s="39"/>
      <c r="F467" s="170"/>
      <c r="G467" s="181">
        <f t="shared" si="69"/>
        <v>0</v>
      </c>
      <c r="H467" s="182">
        <f t="shared" si="70"/>
        <v>0</v>
      </c>
      <c r="I467" s="182">
        <f t="shared" si="71"/>
        <v>0</v>
      </c>
      <c r="J467" s="170"/>
      <c r="K467" s="166"/>
      <c r="L467" s="166"/>
      <c r="M467" s="167"/>
      <c r="N467" s="52">
        <f t="shared" si="72"/>
        <v>0</v>
      </c>
      <c r="O467" s="53"/>
      <c r="P467" s="54"/>
      <c r="Q467" s="54"/>
      <c r="R467" s="54"/>
      <c r="S467" s="54"/>
      <c r="T467" s="58"/>
      <c r="U467" s="183">
        <f t="shared" si="73"/>
        <v>0</v>
      </c>
      <c r="V467" s="168"/>
      <c r="W467" s="59" t="str">
        <f t="shared" si="74"/>
        <v>0</v>
      </c>
      <c r="X467" s="575"/>
      <c r="Y467" s="60">
        <f t="shared" si="75"/>
        <v>0</v>
      </c>
    </row>
    <row r="468" spans="2:25" ht="18.75" customHeight="1">
      <c r="B468" s="578"/>
      <c r="C468" s="572"/>
      <c r="D468" s="39">
        <v>1</v>
      </c>
      <c r="E468" s="39" t="s">
        <v>9859</v>
      </c>
      <c r="F468" s="170">
        <v>158</v>
      </c>
      <c r="G468" s="181">
        <f t="shared" si="69"/>
        <v>31.6</v>
      </c>
      <c r="H468" s="182">
        <f t="shared" si="70"/>
        <v>87.777777777777771</v>
      </c>
      <c r="I468" s="182">
        <f t="shared" si="71"/>
        <v>2.9259259259259256E-2</v>
      </c>
      <c r="J468" s="170"/>
      <c r="K468" s="166"/>
      <c r="L468" s="166"/>
      <c r="M468" s="167"/>
      <c r="N468" s="52">
        <f t="shared" si="72"/>
        <v>0</v>
      </c>
      <c r="O468" s="53"/>
      <c r="P468" s="54"/>
      <c r="Q468" s="54"/>
      <c r="R468" s="54"/>
      <c r="S468" s="54"/>
      <c r="T468" s="58"/>
      <c r="U468" s="183">
        <f t="shared" si="73"/>
        <v>5.8518518518518511E-2</v>
      </c>
      <c r="V468" s="168"/>
      <c r="W468" s="59" t="str">
        <f t="shared" si="74"/>
        <v>0</v>
      </c>
      <c r="X468" s="575"/>
      <c r="Y468" s="60">
        <f t="shared" si="75"/>
        <v>0</v>
      </c>
    </row>
    <row r="469" spans="2:25" ht="18.75" customHeight="1">
      <c r="B469" s="578"/>
      <c r="C469" s="572"/>
      <c r="D469" s="39">
        <v>2</v>
      </c>
      <c r="E469" s="39" t="s">
        <v>9860</v>
      </c>
      <c r="F469" s="170">
        <v>90</v>
      </c>
      <c r="G469" s="181">
        <f t="shared" si="69"/>
        <v>18</v>
      </c>
      <c r="H469" s="182">
        <f t="shared" si="70"/>
        <v>50</v>
      </c>
      <c r="I469" s="182">
        <f t="shared" si="71"/>
        <v>1.6666666666666666E-2</v>
      </c>
      <c r="J469" s="170"/>
      <c r="K469" s="166"/>
      <c r="L469" s="166"/>
      <c r="M469" s="167"/>
      <c r="N469" s="52">
        <f t="shared" si="72"/>
        <v>0</v>
      </c>
      <c r="O469" s="53"/>
      <c r="P469" s="54"/>
      <c r="Q469" s="54"/>
      <c r="R469" s="54"/>
      <c r="S469" s="54"/>
      <c r="T469" s="58"/>
      <c r="U469" s="183">
        <f t="shared" si="73"/>
        <v>3.3333333333333333E-2</v>
      </c>
      <c r="V469" s="168"/>
      <c r="W469" s="59" t="str">
        <f t="shared" si="74"/>
        <v>0</v>
      </c>
      <c r="X469" s="575"/>
      <c r="Y469" s="60">
        <f t="shared" si="75"/>
        <v>0</v>
      </c>
    </row>
    <row r="470" spans="2:25" ht="18.75" customHeight="1">
      <c r="B470" s="578"/>
      <c r="C470" s="572"/>
      <c r="D470" s="39">
        <v>3</v>
      </c>
      <c r="E470" s="39" t="s">
        <v>9861</v>
      </c>
      <c r="F470" s="170">
        <v>165</v>
      </c>
      <c r="G470" s="181">
        <f t="shared" si="69"/>
        <v>33</v>
      </c>
      <c r="H470" s="182">
        <f t="shared" si="70"/>
        <v>91.666666666666671</v>
      </c>
      <c r="I470" s="182">
        <f t="shared" si="71"/>
        <v>3.0555555555555558E-2</v>
      </c>
      <c r="J470" s="170"/>
      <c r="K470" s="166"/>
      <c r="L470" s="166"/>
      <c r="M470" s="167"/>
      <c r="N470" s="52">
        <f t="shared" si="72"/>
        <v>0</v>
      </c>
      <c r="O470" s="53"/>
      <c r="P470" s="54"/>
      <c r="Q470" s="54"/>
      <c r="R470" s="54"/>
      <c r="S470" s="54"/>
      <c r="T470" s="58"/>
      <c r="U470" s="183">
        <f t="shared" si="73"/>
        <v>6.1111111111111116E-2</v>
      </c>
      <c r="V470" s="168"/>
      <c r="W470" s="59" t="str">
        <f t="shared" si="74"/>
        <v>0</v>
      </c>
      <c r="X470" s="575"/>
      <c r="Y470" s="60">
        <f t="shared" si="75"/>
        <v>0</v>
      </c>
    </row>
    <row r="471" spans="2:25" ht="18.75" customHeight="1">
      <c r="B471" s="578"/>
      <c r="C471" s="572"/>
      <c r="D471" s="39">
        <v>4</v>
      </c>
      <c r="E471" s="39" t="s">
        <v>9862</v>
      </c>
      <c r="F471" s="170">
        <v>170</v>
      </c>
      <c r="G471" s="181">
        <f t="shared" si="69"/>
        <v>34</v>
      </c>
      <c r="H471" s="182">
        <f t="shared" si="70"/>
        <v>94.444444444444443</v>
      </c>
      <c r="I471" s="182">
        <f t="shared" si="71"/>
        <v>3.1481481481481478E-2</v>
      </c>
      <c r="J471" s="170"/>
      <c r="K471" s="166"/>
      <c r="L471" s="166"/>
      <c r="M471" s="167"/>
      <c r="N471" s="52">
        <f t="shared" si="72"/>
        <v>0</v>
      </c>
      <c r="O471" s="53"/>
      <c r="P471" s="54"/>
      <c r="Q471" s="54"/>
      <c r="R471" s="54"/>
      <c r="S471" s="54"/>
      <c r="T471" s="58"/>
      <c r="U471" s="183">
        <f t="shared" si="73"/>
        <v>6.2962962962962957E-2</v>
      </c>
      <c r="V471" s="168"/>
      <c r="W471" s="59" t="str">
        <f t="shared" si="74"/>
        <v>0</v>
      </c>
      <c r="X471" s="575"/>
      <c r="Y471" s="60">
        <f t="shared" si="75"/>
        <v>0</v>
      </c>
    </row>
    <row r="472" spans="2:25" ht="18.75" customHeight="1">
      <c r="B472" s="578"/>
      <c r="C472" s="572"/>
      <c r="D472" s="39">
        <v>5</v>
      </c>
      <c r="E472" s="39" t="s">
        <v>9863</v>
      </c>
      <c r="F472" s="170">
        <v>100</v>
      </c>
      <c r="G472" s="181">
        <f t="shared" si="69"/>
        <v>20</v>
      </c>
      <c r="H472" s="182">
        <f t="shared" si="70"/>
        <v>55.555555555555557</v>
      </c>
      <c r="I472" s="182">
        <f t="shared" si="71"/>
        <v>1.8518518518518517E-2</v>
      </c>
      <c r="J472" s="170"/>
      <c r="K472" s="166"/>
      <c r="L472" s="166"/>
      <c r="M472" s="167"/>
      <c r="N472" s="52">
        <f t="shared" si="72"/>
        <v>0</v>
      </c>
      <c r="O472" s="53"/>
      <c r="P472" s="54"/>
      <c r="Q472" s="54"/>
      <c r="R472" s="54"/>
      <c r="S472" s="54"/>
      <c r="T472" s="58"/>
      <c r="U472" s="183">
        <f t="shared" si="73"/>
        <v>3.7037037037037035E-2</v>
      </c>
      <c r="V472" s="168"/>
      <c r="W472" s="59" t="str">
        <f t="shared" si="74"/>
        <v>0</v>
      </c>
      <c r="X472" s="575"/>
      <c r="Y472" s="60">
        <f t="shared" si="75"/>
        <v>0</v>
      </c>
    </row>
    <row r="473" spans="2:25" ht="18.75" customHeight="1">
      <c r="B473" s="578"/>
      <c r="C473" s="572"/>
      <c r="D473" s="39">
        <v>6</v>
      </c>
      <c r="E473" s="39" t="s">
        <v>9864</v>
      </c>
      <c r="F473" s="170">
        <v>280</v>
      </c>
      <c r="G473" s="181">
        <f t="shared" si="69"/>
        <v>56</v>
      </c>
      <c r="H473" s="182">
        <f t="shared" si="70"/>
        <v>155.55555555555554</v>
      </c>
      <c r="I473" s="182">
        <f t="shared" si="71"/>
        <v>5.185185185185185E-2</v>
      </c>
      <c r="J473" s="170"/>
      <c r="K473" s="166"/>
      <c r="L473" s="166"/>
      <c r="M473" s="167"/>
      <c r="N473" s="52">
        <f t="shared" si="72"/>
        <v>0</v>
      </c>
      <c r="O473" s="53"/>
      <c r="P473" s="54"/>
      <c r="Q473" s="54"/>
      <c r="R473" s="54"/>
      <c r="S473" s="54"/>
      <c r="T473" s="58"/>
      <c r="U473" s="183">
        <f t="shared" si="73"/>
        <v>0.1037037037037037</v>
      </c>
      <c r="V473" s="168">
        <f>SUM(U468:U496)</f>
        <v>1.8711111111111114</v>
      </c>
      <c r="W473" s="59" t="str">
        <f t="shared" si="74"/>
        <v>2</v>
      </c>
      <c r="X473" s="575"/>
      <c r="Y473" s="60">
        <f t="shared" si="75"/>
        <v>1</v>
      </c>
    </row>
    <row r="474" spans="2:25" ht="18.75" customHeight="1">
      <c r="B474" s="578"/>
      <c r="C474" s="572"/>
      <c r="D474" s="39">
        <v>7</v>
      </c>
      <c r="E474" s="39" t="s">
        <v>9865</v>
      </c>
      <c r="F474" s="170">
        <v>184</v>
      </c>
      <c r="G474" s="181">
        <f t="shared" si="69"/>
        <v>36.799999999999997</v>
      </c>
      <c r="H474" s="182">
        <f t="shared" si="70"/>
        <v>102.22222222222221</v>
      </c>
      <c r="I474" s="182">
        <f t="shared" si="71"/>
        <v>3.4074074074074069E-2</v>
      </c>
      <c r="J474" s="170"/>
      <c r="K474" s="166"/>
      <c r="L474" s="166"/>
      <c r="M474" s="167"/>
      <c r="N474" s="52">
        <f t="shared" si="72"/>
        <v>0</v>
      </c>
      <c r="O474" s="53"/>
      <c r="P474" s="54"/>
      <c r="Q474" s="54"/>
      <c r="R474" s="54"/>
      <c r="S474" s="54"/>
      <c r="T474" s="58"/>
      <c r="U474" s="183">
        <f t="shared" si="73"/>
        <v>6.8148148148148138E-2</v>
      </c>
      <c r="V474" s="168"/>
      <c r="W474" s="59" t="str">
        <f t="shared" si="74"/>
        <v>0</v>
      </c>
      <c r="X474" s="575"/>
      <c r="Y474" s="60">
        <f t="shared" si="75"/>
        <v>0</v>
      </c>
    </row>
    <row r="475" spans="2:25" ht="18.75" customHeight="1">
      <c r="B475" s="578"/>
      <c r="C475" s="572"/>
      <c r="D475" s="39">
        <v>8</v>
      </c>
      <c r="E475" s="39" t="s">
        <v>9866</v>
      </c>
      <c r="F475" s="170">
        <v>171</v>
      </c>
      <c r="G475" s="181">
        <f t="shared" si="69"/>
        <v>34.200000000000003</v>
      </c>
      <c r="H475" s="182">
        <f t="shared" si="70"/>
        <v>95</v>
      </c>
      <c r="I475" s="182">
        <f t="shared" si="71"/>
        <v>3.1666666666666669E-2</v>
      </c>
      <c r="J475" s="170"/>
      <c r="K475" s="166"/>
      <c r="L475" s="166"/>
      <c r="M475" s="167"/>
      <c r="N475" s="52">
        <f t="shared" si="72"/>
        <v>0</v>
      </c>
      <c r="O475" s="53"/>
      <c r="P475" s="54"/>
      <c r="Q475" s="54"/>
      <c r="R475" s="54"/>
      <c r="S475" s="54"/>
      <c r="T475" s="58"/>
      <c r="U475" s="183">
        <f t="shared" si="73"/>
        <v>6.3333333333333339E-2</v>
      </c>
      <c r="V475" s="168"/>
      <c r="W475" s="59" t="str">
        <f t="shared" si="74"/>
        <v>0</v>
      </c>
      <c r="X475" s="575"/>
      <c r="Y475" s="60">
        <f t="shared" si="75"/>
        <v>0</v>
      </c>
    </row>
    <row r="476" spans="2:25" ht="18.75" customHeight="1">
      <c r="B476" s="578"/>
      <c r="C476" s="572"/>
      <c r="D476" s="39">
        <v>9</v>
      </c>
      <c r="E476" s="39" t="s">
        <v>9867</v>
      </c>
      <c r="F476" s="170">
        <v>220</v>
      </c>
      <c r="G476" s="181">
        <f t="shared" si="69"/>
        <v>44</v>
      </c>
      <c r="H476" s="182">
        <f t="shared" si="70"/>
        <v>122.22222222222221</v>
      </c>
      <c r="I476" s="182">
        <f t="shared" si="71"/>
        <v>4.0740740740740737E-2</v>
      </c>
      <c r="J476" s="170"/>
      <c r="K476" s="166"/>
      <c r="L476" s="166"/>
      <c r="M476" s="167"/>
      <c r="N476" s="52">
        <f t="shared" si="72"/>
        <v>0</v>
      </c>
      <c r="O476" s="53"/>
      <c r="P476" s="54"/>
      <c r="Q476" s="54"/>
      <c r="R476" s="54"/>
      <c r="S476" s="54"/>
      <c r="T476" s="58"/>
      <c r="U476" s="183">
        <f t="shared" si="73"/>
        <v>8.1481481481481474E-2</v>
      </c>
      <c r="V476" s="168"/>
      <c r="W476" s="59" t="str">
        <f t="shared" si="74"/>
        <v>0</v>
      </c>
      <c r="X476" s="575"/>
      <c r="Y476" s="60">
        <f t="shared" si="75"/>
        <v>0</v>
      </c>
    </row>
    <row r="477" spans="2:25" ht="18.75" customHeight="1">
      <c r="B477" s="578"/>
      <c r="C477" s="572"/>
      <c r="D477" s="39">
        <v>10</v>
      </c>
      <c r="E477" s="39" t="s">
        <v>9868</v>
      </c>
      <c r="F477" s="170">
        <v>180</v>
      </c>
      <c r="G477" s="181">
        <f t="shared" si="69"/>
        <v>36</v>
      </c>
      <c r="H477" s="182">
        <f t="shared" si="70"/>
        <v>100</v>
      </c>
      <c r="I477" s="182">
        <f t="shared" si="71"/>
        <v>3.3333333333333333E-2</v>
      </c>
      <c r="J477" s="170"/>
      <c r="K477" s="166"/>
      <c r="L477" s="166"/>
      <c r="M477" s="167"/>
      <c r="N477" s="52">
        <f t="shared" si="72"/>
        <v>0</v>
      </c>
      <c r="O477" s="53"/>
      <c r="P477" s="54"/>
      <c r="Q477" s="54"/>
      <c r="R477" s="54"/>
      <c r="S477" s="54"/>
      <c r="T477" s="58"/>
      <c r="U477" s="183">
        <f t="shared" si="73"/>
        <v>6.6666666666666666E-2</v>
      </c>
      <c r="V477" s="168"/>
      <c r="W477" s="59" t="str">
        <f t="shared" si="74"/>
        <v>0</v>
      </c>
      <c r="X477" s="575"/>
      <c r="Y477" s="60">
        <f t="shared" si="75"/>
        <v>0</v>
      </c>
    </row>
    <row r="478" spans="2:25" ht="18.75" customHeight="1">
      <c r="B478" s="578"/>
      <c r="C478" s="572"/>
      <c r="D478" s="39">
        <v>11</v>
      </c>
      <c r="E478" s="39" t="s">
        <v>9869</v>
      </c>
      <c r="F478" s="170">
        <v>170</v>
      </c>
      <c r="G478" s="181">
        <f t="shared" si="69"/>
        <v>34</v>
      </c>
      <c r="H478" s="182">
        <f t="shared" si="70"/>
        <v>94.444444444444443</v>
      </c>
      <c r="I478" s="182">
        <f t="shared" si="71"/>
        <v>3.1481481481481478E-2</v>
      </c>
      <c r="J478" s="170"/>
      <c r="K478" s="166"/>
      <c r="L478" s="166"/>
      <c r="M478" s="167"/>
      <c r="N478" s="52">
        <f t="shared" si="72"/>
        <v>0</v>
      </c>
      <c r="O478" s="53"/>
      <c r="P478" s="54"/>
      <c r="Q478" s="54"/>
      <c r="R478" s="54"/>
      <c r="S478" s="54"/>
      <c r="T478" s="58"/>
      <c r="U478" s="183">
        <f t="shared" si="73"/>
        <v>6.2962962962962957E-2</v>
      </c>
      <c r="V478" s="168"/>
      <c r="W478" s="59" t="str">
        <f t="shared" si="74"/>
        <v>0</v>
      </c>
      <c r="X478" s="575"/>
      <c r="Y478" s="60">
        <f t="shared" si="75"/>
        <v>0</v>
      </c>
    </row>
    <row r="479" spans="2:25" ht="18.75" customHeight="1">
      <c r="B479" s="578"/>
      <c r="C479" s="572"/>
      <c r="D479" s="39">
        <v>12</v>
      </c>
      <c r="E479" s="39" t="s">
        <v>9870</v>
      </c>
      <c r="F479" s="170">
        <v>700</v>
      </c>
      <c r="G479" s="181">
        <f t="shared" si="69"/>
        <v>140</v>
      </c>
      <c r="H479" s="182">
        <f t="shared" si="70"/>
        <v>388.88888888888886</v>
      </c>
      <c r="I479" s="182">
        <f t="shared" si="71"/>
        <v>0.12962962962962962</v>
      </c>
      <c r="J479" s="170"/>
      <c r="K479" s="166"/>
      <c r="L479" s="166"/>
      <c r="M479" s="167"/>
      <c r="N479" s="52">
        <f t="shared" si="72"/>
        <v>0</v>
      </c>
      <c r="O479" s="53"/>
      <c r="P479" s="54"/>
      <c r="Q479" s="54"/>
      <c r="R479" s="54"/>
      <c r="S479" s="54"/>
      <c r="T479" s="58"/>
      <c r="U479" s="183">
        <f t="shared" si="73"/>
        <v>0.25925925925925924</v>
      </c>
      <c r="V479" s="168"/>
      <c r="W479" s="59" t="str">
        <f t="shared" si="74"/>
        <v>0</v>
      </c>
      <c r="X479" s="575"/>
      <c r="Y479" s="60">
        <f t="shared" si="75"/>
        <v>0</v>
      </c>
    </row>
    <row r="480" spans="2:25" ht="18.75" customHeight="1">
      <c r="B480" s="578"/>
      <c r="C480" s="572"/>
      <c r="D480" s="39">
        <v>13</v>
      </c>
      <c r="E480" s="39" t="s">
        <v>9871</v>
      </c>
      <c r="F480" s="170">
        <v>180</v>
      </c>
      <c r="G480" s="181">
        <f t="shared" si="69"/>
        <v>36</v>
      </c>
      <c r="H480" s="182">
        <f t="shared" si="70"/>
        <v>100</v>
      </c>
      <c r="I480" s="182">
        <f t="shared" si="71"/>
        <v>3.3333333333333333E-2</v>
      </c>
      <c r="J480" s="170"/>
      <c r="K480" s="166"/>
      <c r="L480" s="166"/>
      <c r="M480" s="167"/>
      <c r="N480" s="52">
        <f t="shared" si="72"/>
        <v>0</v>
      </c>
      <c r="O480" s="53"/>
      <c r="P480" s="54"/>
      <c r="Q480" s="54"/>
      <c r="R480" s="54"/>
      <c r="S480" s="54"/>
      <c r="T480" s="58"/>
      <c r="U480" s="183">
        <f t="shared" si="73"/>
        <v>6.6666666666666666E-2</v>
      </c>
      <c r="V480" s="168"/>
      <c r="W480" s="59" t="str">
        <f t="shared" si="74"/>
        <v>0</v>
      </c>
      <c r="X480" s="575"/>
      <c r="Y480" s="60">
        <f t="shared" si="75"/>
        <v>0</v>
      </c>
    </row>
    <row r="481" spans="2:25" ht="18.75" customHeight="1">
      <c r="B481" s="578"/>
      <c r="C481" s="572"/>
      <c r="D481" s="39">
        <v>14</v>
      </c>
      <c r="E481" s="39" t="s">
        <v>9872</v>
      </c>
      <c r="F481" s="170">
        <v>165</v>
      </c>
      <c r="G481" s="181">
        <f t="shared" si="69"/>
        <v>33</v>
      </c>
      <c r="H481" s="182">
        <f t="shared" si="70"/>
        <v>91.666666666666671</v>
      </c>
      <c r="I481" s="182">
        <f t="shared" si="71"/>
        <v>3.0555555555555558E-2</v>
      </c>
      <c r="J481" s="170"/>
      <c r="K481" s="166"/>
      <c r="L481" s="166"/>
      <c r="M481" s="167"/>
      <c r="N481" s="52">
        <f t="shared" si="72"/>
        <v>0</v>
      </c>
      <c r="O481" s="53"/>
      <c r="P481" s="54"/>
      <c r="Q481" s="54"/>
      <c r="R481" s="54"/>
      <c r="S481" s="54"/>
      <c r="T481" s="58"/>
      <c r="U481" s="183">
        <f t="shared" si="73"/>
        <v>6.1111111111111116E-2</v>
      </c>
      <c r="V481" s="168"/>
      <c r="W481" s="59" t="str">
        <f t="shared" si="74"/>
        <v>0</v>
      </c>
      <c r="X481" s="575"/>
      <c r="Y481" s="60">
        <f t="shared" si="75"/>
        <v>0</v>
      </c>
    </row>
    <row r="482" spans="2:25" ht="18.75" customHeight="1">
      <c r="B482" s="578"/>
      <c r="C482" s="572"/>
      <c r="D482" s="39">
        <v>15</v>
      </c>
      <c r="E482" s="39" t="s">
        <v>9873</v>
      </c>
      <c r="F482" s="170">
        <v>90</v>
      </c>
      <c r="G482" s="181">
        <f t="shared" si="69"/>
        <v>18</v>
      </c>
      <c r="H482" s="182">
        <f t="shared" si="70"/>
        <v>50</v>
      </c>
      <c r="I482" s="182">
        <f t="shared" si="71"/>
        <v>1.6666666666666666E-2</v>
      </c>
      <c r="J482" s="170"/>
      <c r="K482" s="166"/>
      <c r="L482" s="166"/>
      <c r="M482" s="167"/>
      <c r="N482" s="52">
        <f t="shared" si="72"/>
        <v>0</v>
      </c>
      <c r="O482" s="53"/>
      <c r="P482" s="54"/>
      <c r="Q482" s="54"/>
      <c r="R482" s="54"/>
      <c r="S482" s="54"/>
      <c r="T482" s="58"/>
      <c r="U482" s="183">
        <f t="shared" si="73"/>
        <v>3.3333333333333333E-2</v>
      </c>
      <c r="V482" s="168"/>
      <c r="W482" s="59" t="str">
        <f t="shared" si="74"/>
        <v>0</v>
      </c>
      <c r="X482" s="575"/>
      <c r="Y482" s="60">
        <f t="shared" si="75"/>
        <v>0</v>
      </c>
    </row>
    <row r="483" spans="2:25" ht="18.75" customHeight="1">
      <c r="B483" s="578"/>
      <c r="C483" s="572"/>
      <c r="D483" s="39">
        <v>16</v>
      </c>
      <c r="E483" s="39" t="s">
        <v>9759</v>
      </c>
      <c r="F483" s="170">
        <v>140</v>
      </c>
      <c r="G483" s="181">
        <f t="shared" si="69"/>
        <v>28</v>
      </c>
      <c r="H483" s="182">
        <f t="shared" si="70"/>
        <v>77.777777777777771</v>
      </c>
      <c r="I483" s="182">
        <f t="shared" si="71"/>
        <v>2.5925925925925925E-2</v>
      </c>
      <c r="J483" s="170"/>
      <c r="K483" s="166"/>
      <c r="L483" s="166"/>
      <c r="M483" s="167"/>
      <c r="N483" s="52">
        <f t="shared" si="72"/>
        <v>0</v>
      </c>
      <c r="O483" s="53"/>
      <c r="P483" s="54"/>
      <c r="Q483" s="54"/>
      <c r="R483" s="54"/>
      <c r="S483" s="54"/>
      <c r="T483" s="58"/>
      <c r="U483" s="183">
        <f t="shared" si="73"/>
        <v>5.185185185185185E-2</v>
      </c>
      <c r="V483" s="168"/>
      <c r="W483" s="59" t="str">
        <f t="shared" si="74"/>
        <v>0</v>
      </c>
      <c r="X483" s="575"/>
      <c r="Y483" s="60">
        <f t="shared" si="75"/>
        <v>0</v>
      </c>
    </row>
    <row r="484" spans="2:25" ht="18.75" customHeight="1">
      <c r="B484" s="578"/>
      <c r="C484" s="572"/>
      <c r="D484" s="39">
        <v>17</v>
      </c>
      <c r="E484" s="39" t="s">
        <v>9874</v>
      </c>
      <c r="F484" s="170">
        <v>119</v>
      </c>
      <c r="G484" s="181">
        <f t="shared" si="69"/>
        <v>23.8</v>
      </c>
      <c r="H484" s="182">
        <f t="shared" si="70"/>
        <v>66.111111111111114</v>
      </c>
      <c r="I484" s="182">
        <f t="shared" si="71"/>
        <v>2.2037037037037039E-2</v>
      </c>
      <c r="J484" s="170"/>
      <c r="K484" s="166"/>
      <c r="L484" s="166"/>
      <c r="M484" s="167"/>
      <c r="N484" s="52">
        <f t="shared" si="72"/>
        <v>0</v>
      </c>
      <c r="O484" s="53"/>
      <c r="P484" s="54"/>
      <c r="Q484" s="54"/>
      <c r="R484" s="54"/>
      <c r="S484" s="54"/>
      <c r="T484" s="58"/>
      <c r="U484" s="183">
        <f t="shared" si="73"/>
        <v>4.4074074074074078E-2</v>
      </c>
      <c r="V484" s="168"/>
      <c r="W484" s="59" t="str">
        <f t="shared" si="74"/>
        <v>0</v>
      </c>
      <c r="X484" s="575"/>
      <c r="Y484" s="60">
        <f t="shared" si="75"/>
        <v>0</v>
      </c>
    </row>
    <row r="485" spans="2:25" ht="18.75" customHeight="1">
      <c r="B485" s="578"/>
      <c r="C485" s="572"/>
      <c r="D485" s="39">
        <v>18</v>
      </c>
      <c r="E485" s="39" t="s">
        <v>9875</v>
      </c>
      <c r="F485" s="170">
        <v>170</v>
      </c>
      <c r="G485" s="181">
        <f t="shared" si="69"/>
        <v>34</v>
      </c>
      <c r="H485" s="182">
        <f t="shared" si="70"/>
        <v>94.444444444444443</v>
      </c>
      <c r="I485" s="182">
        <f t="shared" si="71"/>
        <v>3.1481481481481478E-2</v>
      </c>
      <c r="J485" s="170"/>
      <c r="K485" s="166"/>
      <c r="L485" s="166"/>
      <c r="M485" s="167"/>
      <c r="N485" s="52">
        <f t="shared" si="72"/>
        <v>0</v>
      </c>
      <c r="O485" s="53"/>
      <c r="P485" s="54"/>
      <c r="Q485" s="54"/>
      <c r="R485" s="54"/>
      <c r="S485" s="54"/>
      <c r="T485" s="58"/>
      <c r="U485" s="183">
        <f t="shared" si="73"/>
        <v>6.2962962962962957E-2</v>
      </c>
      <c r="V485" s="168"/>
      <c r="W485" s="59" t="str">
        <f t="shared" si="74"/>
        <v>0</v>
      </c>
      <c r="X485" s="575"/>
      <c r="Y485" s="60">
        <f t="shared" si="75"/>
        <v>0</v>
      </c>
    </row>
    <row r="486" spans="2:25" ht="18.75" customHeight="1">
      <c r="B486" s="578"/>
      <c r="C486" s="572"/>
      <c r="D486" s="39">
        <v>19</v>
      </c>
      <c r="E486" s="39" t="s">
        <v>9876</v>
      </c>
      <c r="F486" s="170">
        <v>150</v>
      </c>
      <c r="G486" s="181">
        <f t="shared" si="69"/>
        <v>30</v>
      </c>
      <c r="H486" s="182">
        <f t="shared" si="70"/>
        <v>83.333333333333329</v>
      </c>
      <c r="I486" s="182">
        <f t="shared" si="71"/>
        <v>2.7777777777777776E-2</v>
      </c>
      <c r="J486" s="170"/>
      <c r="K486" s="166"/>
      <c r="L486" s="166"/>
      <c r="M486" s="167"/>
      <c r="N486" s="52">
        <f t="shared" si="72"/>
        <v>0</v>
      </c>
      <c r="O486" s="53"/>
      <c r="P486" s="54"/>
      <c r="Q486" s="54"/>
      <c r="R486" s="54"/>
      <c r="S486" s="54"/>
      <c r="T486" s="58"/>
      <c r="U486" s="183">
        <f t="shared" si="73"/>
        <v>5.5555555555555552E-2</v>
      </c>
      <c r="V486" s="168"/>
      <c r="W486" s="59" t="str">
        <f t="shared" si="74"/>
        <v>0</v>
      </c>
      <c r="X486" s="575"/>
      <c r="Y486" s="60">
        <f t="shared" si="75"/>
        <v>0</v>
      </c>
    </row>
    <row r="487" spans="2:25" ht="18.75" customHeight="1">
      <c r="B487" s="578"/>
      <c r="C487" s="572"/>
      <c r="D487" s="39">
        <v>20</v>
      </c>
      <c r="E487" s="39" t="s">
        <v>9877</v>
      </c>
      <c r="F487" s="170">
        <v>115</v>
      </c>
      <c r="G487" s="181">
        <f t="shared" si="69"/>
        <v>23</v>
      </c>
      <c r="H487" s="182">
        <f t="shared" si="70"/>
        <v>63.888888888888886</v>
      </c>
      <c r="I487" s="182">
        <f t="shared" si="71"/>
        <v>2.1296296296296296E-2</v>
      </c>
      <c r="J487" s="170"/>
      <c r="K487" s="166"/>
      <c r="L487" s="166"/>
      <c r="M487" s="167"/>
      <c r="N487" s="52">
        <f t="shared" si="72"/>
        <v>0</v>
      </c>
      <c r="O487" s="53"/>
      <c r="P487" s="54"/>
      <c r="Q487" s="54"/>
      <c r="R487" s="54"/>
      <c r="S487" s="54"/>
      <c r="T487" s="58"/>
      <c r="U487" s="183">
        <f t="shared" si="73"/>
        <v>4.2592592592592592E-2</v>
      </c>
      <c r="V487" s="168"/>
      <c r="W487" s="59" t="str">
        <f t="shared" si="74"/>
        <v>0</v>
      </c>
      <c r="X487" s="575"/>
      <c r="Y487" s="60">
        <f t="shared" si="75"/>
        <v>0</v>
      </c>
    </row>
    <row r="488" spans="2:25" ht="18.75" customHeight="1">
      <c r="B488" s="578"/>
      <c r="C488" s="572"/>
      <c r="D488" s="39">
        <v>21</v>
      </c>
      <c r="E488" s="39" t="s">
        <v>9878</v>
      </c>
      <c r="F488" s="170">
        <v>170</v>
      </c>
      <c r="G488" s="181">
        <f t="shared" si="69"/>
        <v>34</v>
      </c>
      <c r="H488" s="182">
        <f t="shared" si="70"/>
        <v>94.444444444444443</v>
      </c>
      <c r="I488" s="182">
        <f t="shared" si="71"/>
        <v>3.1481481481481478E-2</v>
      </c>
      <c r="J488" s="170"/>
      <c r="K488" s="166"/>
      <c r="L488" s="166"/>
      <c r="M488" s="167"/>
      <c r="N488" s="52">
        <f t="shared" si="72"/>
        <v>0</v>
      </c>
      <c r="O488" s="53"/>
      <c r="P488" s="54"/>
      <c r="Q488" s="54"/>
      <c r="R488" s="54"/>
      <c r="S488" s="54"/>
      <c r="T488" s="58"/>
      <c r="U488" s="183">
        <f t="shared" si="73"/>
        <v>6.2962962962962957E-2</v>
      </c>
      <c r="V488" s="168"/>
      <c r="W488" s="59" t="str">
        <f t="shared" si="74"/>
        <v>0</v>
      </c>
      <c r="X488" s="575"/>
      <c r="Y488" s="60">
        <f t="shared" si="75"/>
        <v>0</v>
      </c>
    </row>
    <row r="489" spans="2:25" ht="18.75" customHeight="1">
      <c r="B489" s="578"/>
      <c r="C489" s="572"/>
      <c r="D489" s="39">
        <v>22</v>
      </c>
      <c r="E489" s="39" t="s">
        <v>9879</v>
      </c>
      <c r="F489" s="170">
        <v>150</v>
      </c>
      <c r="G489" s="181">
        <f t="shared" si="69"/>
        <v>30</v>
      </c>
      <c r="H489" s="182">
        <f t="shared" si="70"/>
        <v>83.333333333333329</v>
      </c>
      <c r="I489" s="182">
        <f t="shared" si="71"/>
        <v>2.7777777777777776E-2</v>
      </c>
      <c r="J489" s="170"/>
      <c r="K489" s="166"/>
      <c r="L489" s="166"/>
      <c r="M489" s="167"/>
      <c r="N489" s="52">
        <f t="shared" si="72"/>
        <v>0</v>
      </c>
      <c r="O489" s="53"/>
      <c r="P489" s="54"/>
      <c r="Q489" s="54"/>
      <c r="R489" s="54"/>
      <c r="S489" s="54"/>
      <c r="T489" s="58"/>
      <c r="U489" s="183">
        <f t="shared" si="73"/>
        <v>5.5555555555555552E-2</v>
      </c>
      <c r="V489" s="168"/>
      <c r="W489" s="59" t="str">
        <f t="shared" si="74"/>
        <v>0</v>
      </c>
      <c r="X489" s="575"/>
      <c r="Y489" s="60">
        <f t="shared" si="75"/>
        <v>0</v>
      </c>
    </row>
    <row r="490" spans="2:25" ht="18.75" customHeight="1">
      <c r="B490" s="578"/>
      <c r="C490" s="572"/>
      <c r="D490" s="39">
        <v>23</v>
      </c>
      <c r="E490" s="39" t="s">
        <v>9880</v>
      </c>
      <c r="F490" s="170">
        <v>165</v>
      </c>
      <c r="G490" s="181">
        <f t="shared" si="69"/>
        <v>33</v>
      </c>
      <c r="H490" s="182">
        <f t="shared" si="70"/>
        <v>91.666666666666671</v>
      </c>
      <c r="I490" s="182">
        <f t="shared" si="71"/>
        <v>3.0555555555555558E-2</v>
      </c>
      <c r="J490" s="170" t="s">
        <v>9881</v>
      </c>
      <c r="K490" s="166" t="s">
        <v>9881</v>
      </c>
      <c r="L490" s="166"/>
      <c r="M490" s="167">
        <f>SUM(H468:H496)</f>
        <v>2806.6666666666661</v>
      </c>
      <c r="N490" s="52">
        <f t="shared" si="72"/>
        <v>56.133333333333319</v>
      </c>
      <c r="O490" s="53" t="s">
        <v>2143</v>
      </c>
      <c r="P490" s="54" t="s">
        <v>178</v>
      </c>
      <c r="Q490" s="54"/>
      <c r="R490" s="54" t="s">
        <v>2634</v>
      </c>
      <c r="S490" s="54"/>
      <c r="T490" s="58"/>
      <c r="U490" s="183">
        <f t="shared" si="73"/>
        <v>6.1111111111111116E-2</v>
      </c>
      <c r="V490" s="168"/>
      <c r="W490" s="59" t="str">
        <f t="shared" si="74"/>
        <v>0</v>
      </c>
      <c r="X490" s="575"/>
      <c r="Y490" s="60">
        <f t="shared" si="75"/>
        <v>0</v>
      </c>
    </row>
    <row r="491" spans="2:25" ht="18.75" customHeight="1">
      <c r="B491" s="578"/>
      <c r="C491" s="572"/>
      <c r="D491" s="39">
        <v>24</v>
      </c>
      <c r="E491" s="39" t="s">
        <v>9882</v>
      </c>
      <c r="F491" s="170">
        <v>160</v>
      </c>
      <c r="G491" s="181">
        <f t="shared" si="69"/>
        <v>32</v>
      </c>
      <c r="H491" s="182">
        <f t="shared" si="70"/>
        <v>88.888888888888886</v>
      </c>
      <c r="I491" s="182">
        <f t="shared" si="71"/>
        <v>2.9629629629629627E-2</v>
      </c>
      <c r="J491" s="170"/>
      <c r="K491" s="166"/>
      <c r="L491" s="166"/>
      <c r="M491" s="167"/>
      <c r="N491" s="52">
        <f t="shared" si="72"/>
        <v>0</v>
      </c>
      <c r="O491" s="53"/>
      <c r="P491" s="54"/>
      <c r="Q491" s="54"/>
      <c r="R491" s="54"/>
      <c r="S491" s="54"/>
      <c r="T491" s="58"/>
      <c r="U491" s="183">
        <f t="shared" si="73"/>
        <v>5.9259259259259255E-2</v>
      </c>
      <c r="V491" s="168"/>
      <c r="W491" s="59" t="str">
        <f t="shared" si="74"/>
        <v>0</v>
      </c>
      <c r="X491" s="575"/>
      <c r="Y491" s="60">
        <f t="shared" si="75"/>
        <v>0</v>
      </c>
    </row>
    <row r="492" spans="2:25" ht="18.75" customHeight="1">
      <c r="B492" s="578"/>
      <c r="C492" s="572"/>
      <c r="D492" s="39">
        <v>25</v>
      </c>
      <c r="E492" s="39" t="s">
        <v>9883</v>
      </c>
      <c r="F492" s="170">
        <v>150</v>
      </c>
      <c r="G492" s="181">
        <f t="shared" si="69"/>
        <v>30</v>
      </c>
      <c r="H492" s="182">
        <f t="shared" si="70"/>
        <v>83.333333333333329</v>
      </c>
      <c r="I492" s="182">
        <f t="shared" si="71"/>
        <v>2.7777777777777776E-2</v>
      </c>
      <c r="J492" s="170"/>
      <c r="K492" s="166"/>
      <c r="L492" s="166"/>
      <c r="M492" s="167"/>
      <c r="N492" s="52">
        <f t="shared" si="72"/>
        <v>0</v>
      </c>
      <c r="O492" s="53"/>
      <c r="P492" s="54"/>
      <c r="Q492" s="54"/>
      <c r="R492" s="54"/>
      <c r="S492" s="54"/>
      <c r="T492" s="58"/>
      <c r="U492" s="183">
        <f t="shared" si="73"/>
        <v>5.5555555555555552E-2</v>
      </c>
      <c r="V492" s="168"/>
      <c r="W492" s="59" t="str">
        <f t="shared" si="74"/>
        <v>0</v>
      </c>
      <c r="X492" s="575"/>
      <c r="Y492" s="60">
        <f t="shared" si="75"/>
        <v>0</v>
      </c>
    </row>
    <row r="493" spans="2:25" ht="18.75" customHeight="1">
      <c r="B493" s="578"/>
      <c r="C493" s="572"/>
      <c r="D493" s="39">
        <v>26</v>
      </c>
      <c r="E493" s="39" t="s">
        <v>9884</v>
      </c>
      <c r="F493" s="170">
        <v>160</v>
      </c>
      <c r="G493" s="181">
        <f t="shared" si="69"/>
        <v>32</v>
      </c>
      <c r="H493" s="182">
        <f t="shared" si="70"/>
        <v>88.888888888888886</v>
      </c>
      <c r="I493" s="182">
        <f t="shared" si="71"/>
        <v>2.9629629629629627E-2</v>
      </c>
      <c r="J493" s="170"/>
      <c r="K493" s="166"/>
      <c r="L493" s="166"/>
      <c r="M493" s="167"/>
      <c r="N493" s="52">
        <f t="shared" si="72"/>
        <v>0</v>
      </c>
      <c r="O493" s="53"/>
      <c r="P493" s="54"/>
      <c r="Q493" s="54"/>
      <c r="R493" s="54"/>
      <c r="S493" s="54"/>
      <c r="T493" s="58"/>
      <c r="U493" s="183">
        <f t="shared" si="73"/>
        <v>5.9259259259259255E-2</v>
      </c>
      <c r="V493" s="168"/>
      <c r="W493" s="59" t="str">
        <f t="shared" si="74"/>
        <v>0</v>
      </c>
      <c r="X493" s="575"/>
      <c r="Y493" s="60">
        <f t="shared" si="75"/>
        <v>0</v>
      </c>
    </row>
    <row r="494" spans="2:25" ht="18.75" customHeight="1">
      <c r="B494" s="578"/>
      <c r="C494" s="572"/>
      <c r="D494" s="39">
        <v>27</v>
      </c>
      <c r="E494" s="39" t="s">
        <v>9885</v>
      </c>
      <c r="F494" s="170">
        <v>150</v>
      </c>
      <c r="G494" s="181">
        <f t="shared" si="69"/>
        <v>30</v>
      </c>
      <c r="H494" s="182">
        <f t="shared" si="70"/>
        <v>83.333333333333329</v>
      </c>
      <c r="I494" s="182">
        <f t="shared" si="71"/>
        <v>2.7777777777777776E-2</v>
      </c>
      <c r="J494" s="170"/>
      <c r="K494" s="166"/>
      <c r="L494" s="166"/>
      <c r="M494" s="167"/>
      <c r="N494" s="52">
        <f t="shared" si="72"/>
        <v>0</v>
      </c>
      <c r="O494" s="53"/>
      <c r="P494" s="54"/>
      <c r="Q494" s="54"/>
      <c r="R494" s="54"/>
      <c r="S494" s="54"/>
      <c r="T494" s="58"/>
      <c r="U494" s="183">
        <f t="shared" si="73"/>
        <v>5.5555555555555552E-2</v>
      </c>
      <c r="V494" s="168"/>
      <c r="W494" s="59" t="str">
        <f t="shared" si="74"/>
        <v>0</v>
      </c>
      <c r="X494" s="575"/>
      <c r="Y494" s="60">
        <f t="shared" si="75"/>
        <v>0</v>
      </c>
    </row>
    <row r="495" spans="2:25" ht="18.75" customHeight="1">
      <c r="B495" s="578"/>
      <c r="C495" s="572"/>
      <c r="D495" s="39">
        <v>28</v>
      </c>
      <c r="E495" s="39" t="s">
        <v>9886</v>
      </c>
      <c r="F495" s="170">
        <v>80</v>
      </c>
      <c r="G495" s="181">
        <f t="shared" si="69"/>
        <v>16</v>
      </c>
      <c r="H495" s="182">
        <f t="shared" si="70"/>
        <v>44.444444444444443</v>
      </c>
      <c r="I495" s="182">
        <f t="shared" si="71"/>
        <v>1.4814814814814814E-2</v>
      </c>
      <c r="J495" s="170"/>
      <c r="K495" s="166"/>
      <c r="L495" s="166"/>
      <c r="M495" s="167"/>
      <c r="N495" s="52">
        <f t="shared" si="72"/>
        <v>0</v>
      </c>
      <c r="O495" s="53"/>
      <c r="P495" s="54"/>
      <c r="Q495" s="54"/>
      <c r="R495" s="54"/>
      <c r="S495" s="54"/>
      <c r="T495" s="58"/>
      <c r="U495" s="183">
        <f t="shared" si="73"/>
        <v>2.9629629629629627E-2</v>
      </c>
      <c r="V495" s="168"/>
      <c r="W495" s="59" t="str">
        <f t="shared" si="74"/>
        <v>0</v>
      </c>
      <c r="X495" s="575"/>
      <c r="Y495" s="60">
        <f t="shared" si="75"/>
        <v>0</v>
      </c>
    </row>
    <row r="496" spans="2:25" ht="18.75" customHeight="1">
      <c r="B496" s="578"/>
      <c r="C496" s="572"/>
      <c r="D496" s="39">
        <v>29</v>
      </c>
      <c r="E496" s="39" t="s">
        <v>9887</v>
      </c>
      <c r="F496" s="170">
        <v>150</v>
      </c>
      <c r="G496" s="181">
        <f t="shared" si="69"/>
        <v>30</v>
      </c>
      <c r="H496" s="182">
        <f t="shared" si="70"/>
        <v>83.333333333333329</v>
      </c>
      <c r="I496" s="182">
        <f t="shared" si="71"/>
        <v>2.7777777777777776E-2</v>
      </c>
      <c r="J496" s="170"/>
      <c r="K496" s="166"/>
      <c r="L496" s="166"/>
      <c r="M496" s="167"/>
      <c r="N496" s="52">
        <f t="shared" si="72"/>
        <v>0</v>
      </c>
      <c r="O496" s="53"/>
      <c r="P496" s="54"/>
      <c r="Q496" s="54"/>
      <c r="R496" s="54"/>
      <c r="S496" s="54"/>
      <c r="T496" s="58"/>
      <c r="U496" s="183">
        <f t="shared" si="73"/>
        <v>5.5555555555555552E-2</v>
      </c>
      <c r="V496" s="168"/>
      <c r="W496" s="59" t="str">
        <f t="shared" si="74"/>
        <v>0</v>
      </c>
      <c r="X496" s="575"/>
      <c r="Y496" s="60">
        <f t="shared" si="75"/>
        <v>0</v>
      </c>
    </row>
    <row r="497" spans="2:25" ht="18.75" customHeight="1">
      <c r="B497" s="578"/>
      <c r="C497" s="572"/>
      <c r="D497" s="39"/>
      <c r="E497" s="39"/>
      <c r="F497" s="170"/>
      <c r="G497" s="181">
        <f t="shared" si="69"/>
        <v>0</v>
      </c>
      <c r="H497" s="182">
        <f t="shared" si="70"/>
        <v>0</v>
      </c>
      <c r="I497" s="182">
        <f t="shared" si="71"/>
        <v>0</v>
      </c>
      <c r="J497" s="170"/>
      <c r="K497" s="166"/>
      <c r="L497" s="166"/>
      <c r="M497" s="167"/>
      <c r="N497" s="52">
        <f t="shared" si="72"/>
        <v>0</v>
      </c>
      <c r="O497" s="53"/>
      <c r="P497" s="54"/>
      <c r="Q497" s="54"/>
      <c r="R497" s="54"/>
      <c r="S497" s="54"/>
      <c r="T497" s="58"/>
      <c r="U497" s="183">
        <f t="shared" si="73"/>
        <v>0</v>
      </c>
      <c r="V497" s="168"/>
      <c r="W497" s="59" t="str">
        <f t="shared" si="74"/>
        <v>0</v>
      </c>
      <c r="X497" s="575"/>
      <c r="Y497" s="60">
        <f t="shared" si="75"/>
        <v>0</v>
      </c>
    </row>
    <row r="498" spans="2:25" ht="18.75" customHeight="1">
      <c r="B498" s="579"/>
      <c r="C498" s="573"/>
      <c r="D498" s="39"/>
      <c r="E498" s="39"/>
      <c r="F498" s="170"/>
      <c r="G498" s="181">
        <f>F498/$G$15</f>
        <v>0</v>
      </c>
      <c r="H498" s="182">
        <f>F498/$H$15</f>
        <v>0</v>
      </c>
      <c r="I498" s="182">
        <f>H498/$I$15</f>
        <v>0</v>
      </c>
      <c r="J498" s="170"/>
      <c r="K498" s="166"/>
      <c r="L498" s="166"/>
      <c r="M498" s="171"/>
      <c r="N498" s="52">
        <f t="shared" si="72"/>
        <v>0</v>
      </c>
      <c r="O498" s="40"/>
      <c r="P498" s="40"/>
      <c r="Q498" s="40"/>
      <c r="R498" s="40"/>
      <c r="S498" s="40"/>
      <c r="T498" s="58"/>
      <c r="U498" s="183">
        <f t="shared" si="73"/>
        <v>0</v>
      </c>
      <c r="V498" s="168"/>
      <c r="W498" s="59" t="str">
        <f t="shared" si="74"/>
        <v>0</v>
      </c>
      <c r="X498" s="576"/>
      <c r="Y498" s="60">
        <f t="shared" si="75"/>
        <v>0</v>
      </c>
    </row>
    <row r="499" spans="2:25">
      <c r="B499" s="41"/>
      <c r="C499" s="172" t="s">
        <v>111</v>
      </c>
      <c r="D499" s="154"/>
      <c r="E499" s="173">
        <f>COUNTA(E442:E498)</f>
        <v>54</v>
      </c>
      <c r="F499" s="173">
        <f>SUM(F442:F498)</f>
        <v>10210</v>
      </c>
      <c r="G499" s="173">
        <f>SUM(G442:G498)</f>
        <v>2041.9999999999998</v>
      </c>
      <c r="H499" s="173">
        <f>SUM(H442:H498)</f>
        <v>5672.2222222222199</v>
      </c>
      <c r="I499" s="173">
        <f>MROUND(SUM(I442:I498),1)</f>
        <v>2</v>
      </c>
      <c r="J499" s="173">
        <f>COUNTA(J442:J498)</f>
        <v>2</v>
      </c>
      <c r="K499" s="173">
        <f>COUNTA(K442:K498)</f>
        <v>2</v>
      </c>
      <c r="L499" s="173">
        <f>COUNTA(L442:L498)</f>
        <v>0</v>
      </c>
      <c r="M499" s="173">
        <f>SUM(M442:M498)</f>
        <v>5672.2222222222217</v>
      </c>
      <c r="N499" s="173">
        <f>SUM(N442:N498)</f>
        <v>113.44444444444443</v>
      </c>
      <c r="O499" s="174"/>
      <c r="P499" s="175">
        <f>COUNTIF(P442:P498, "YES")</f>
        <v>0</v>
      </c>
      <c r="Q499" s="174"/>
      <c r="R499" s="174"/>
      <c r="S499" s="174"/>
      <c r="T499" s="174"/>
      <c r="U499" s="173">
        <f>SUM(U442:U498)</f>
        <v>3.7814814814814812</v>
      </c>
      <c r="V499" s="173">
        <f>SUM(V442:V498)</f>
        <v>3.7814814814814817</v>
      </c>
      <c r="W499" s="173">
        <f t="array" ref="W499">SUM(ABS(W442:W498))</f>
        <v>4</v>
      </c>
      <c r="X499" s="175" t="str">
        <f>IF(X442&lt;0.2, "0", IF(X442&lt;=2, "2", IF(X442&gt;2, ROUND(X442,0))))</f>
        <v>2</v>
      </c>
      <c r="Y499" s="173">
        <f>SUM(Y442:Y498)</f>
        <v>2</v>
      </c>
    </row>
    <row r="500" spans="2:25" ht="18.75" customHeight="1">
      <c r="B500" s="577">
        <v>10</v>
      </c>
      <c r="C500" s="580" t="s">
        <v>9888</v>
      </c>
      <c r="D500" s="39">
        <v>1</v>
      </c>
      <c r="E500" s="39" t="s">
        <v>9889</v>
      </c>
      <c r="F500" s="170">
        <v>200</v>
      </c>
      <c r="G500" s="181">
        <f t="shared" ref="G500:G563" si="76">F500/$G$15</f>
        <v>40</v>
      </c>
      <c r="H500" s="182">
        <f t="shared" ref="H500:H563" si="77">F500/$H$15</f>
        <v>111.11111111111111</v>
      </c>
      <c r="I500" s="182">
        <f t="shared" ref="I500:I563" si="78">H500/$I$15</f>
        <v>3.7037037037037035E-2</v>
      </c>
      <c r="J500" s="170"/>
      <c r="K500" s="341" t="s">
        <v>11396</v>
      </c>
      <c r="L500" s="166"/>
      <c r="M500" s="167">
        <f>SUM(H500:H518)</f>
        <v>2877.7777777777778</v>
      </c>
      <c r="N500" s="52">
        <f>M500/$N$15</f>
        <v>57.555555555555557</v>
      </c>
      <c r="O500" s="53" t="s">
        <v>9890</v>
      </c>
      <c r="P500" s="54" t="s">
        <v>178</v>
      </c>
      <c r="Q500" s="54"/>
      <c r="R500" s="54" t="s">
        <v>2634</v>
      </c>
      <c r="S500" s="54"/>
      <c r="T500" s="58"/>
      <c r="U500" s="183">
        <f t="shared" ref="U500:U563" si="79">H500/$U$15</f>
        <v>7.407407407407407E-2</v>
      </c>
      <c r="V500" s="168">
        <f>SUM(U500:U518)</f>
        <v>1.9185185185185185</v>
      </c>
      <c r="W500" s="59" t="str">
        <f t="shared" ref="W500:W563" si="80">IF(V500&lt;1,"0",IF(V500&lt;5,"2",IF(V500&gt;=5,"6")))</f>
        <v>2</v>
      </c>
      <c r="X500" s="574">
        <f>K565/$X$15</f>
        <v>1</v>
      </c>
      <c r="Y500" s="60">
        <f t="shared" ref="Y500:Y563" si="81">W500/2</f>
        <v>1</v>
      </c>
    </row>
    <row r="501" spans="2:25" ht="18.75" customHeight="1">
      <c r="B501" s="578"/>
      <c r="C501" s="581"/>
      <c r="D501" s="39">
        <v>2</v>
      </c>
      <c r="E501" s="39" t="s">
        <v>9891</v>
      </c>
      <c r="F501" s="170">
        <v>186</v>
      </c>
      <c r="G501" s="181">
        <f t="shared" si="76"/>
        <v>37.200000000000003</v>
      </c>
      <c r="H501" s="182">
        <f t="shared" si="77"/>
        <v>103.33333333333333</v>
      </c>
      <c r="I501" s="182">
        <f t="shared" si="78"/>
        <v>3.4444444444444444E-2</v>
      </c>
      <c r="J501" s="170"/>
      <c r="K501" s="166"/>
      <c r="L501" s="166"/>
      <c r="M501" s="167"/>
      <c r="N501" s="52">
        <f t="shared" ref="N501:N564" si="82">M501/$N$15</f>
        <v>0</v>
      </c>
      <c r="O501" s="53"/>
      <c r="P501" s="54"/>
      <c r="Q501" s="54"/>
      <c r="R501" s="54"/>
      <c r="S501" s="54"/>
      <c r="T501" s="58"/>
      <c r="U501" s="183">
        <f t="shared" si="79"/>
        <v>6.8888888888888888E-2</v>
      </c>
      <c r="V501" s="168"/>
      <c r="W501" s="59" t="str">
        <f t="shared" si="80"/>
        <v>0</v>
      </c>
      <c r="X501" s="575"/>
      <c r="Y501" s="60">
        <f t="shared" si="81"/>
        <v>0</v>
      </c>
    </row>
    <row r="502" spans="2:25" ht="18.75" customHeight="1">
      <c r="B502" s="578"/>
      <c r="C502" s="581"/>
      <c r="D502" s="39">
        <v>3</v>
      </c>
      <c r="E502" s="39" t="s">
        <v>9892</v>
      </c>
      <c r="F502" s="170">
        <v>210</v>
      </c>
      <c r="G502" s="181">
        <f t="shared" si="76"/>
        <v>42</v>
      </c>
      <c r="H502" s="182">
        <f t="shared" si="77"/>
        <v>116.66666666666666</v>
      </c>
      <c r="I502" s="182">
        <f t="shared" si="78"/>
        <v>3.8888888888888883E-2</v>
      </c>
      <c r="J502" s="170"/>
      <c r="K502" s="166"/>
      <c r="L502" s="166"/>
      <c r="M502" s="167"/>
      <c r="N502" s="52">
        <f t="shared" si="82"/>
        <v>0</v>
      </c>
      <c r="O502" s="53"/>
      <c r="P502" s="54"/>
      <c r="Q502" s="54"/>
      <c r="R502" s="54"/>
      <c r="S502" s="54"/>
      <c r="T502" s="58"/>
      <c r="U502" s="183">
        <f t="shared" si="79"/>
        <v>7.7777777777777765E-2</v>
      </c>
      <c r="V502" s="168"/>
      <c r="W502" s="59" t="str">
        <f t="shared" si="80"/>
        <v>0</v>
      </c>
      <c r="X502" s="575"/>
      <c r="Y502" s="60">
        <f t="shared" si="81"/>
        <v>0</v>
      </c>
    </row>
    <row r="503" spans="2:25" ht="18.75" customHeight="1">
      <c r="B503" s="578"/>
      <c r="C503" s="581"/>
      <c r="D503" s="39">
        <v>4</v>
      </c>
      <c r="E503" s="39" t="s">
        <v>9893</v>
      </c>
      <c r="F503" s="170">
        <v>370</v>
      </c>
      <c r="G503" s="181">
        <f t="shared" si="76"/>
        <v>74</v>
      </c>
      <c r="H503" s="182">
        <f t="shared" si="77"/>
        <v>205.55555555555554</v>
      </c>
      <c r="I503" s="182">
        <f t="shared" si="78"/>
        <v>6.851851851851852E-2</v>
      </c>
      <c r="J503" s="170"/>
      <c r="K503" s="166"/>
      <c r="L503" s="166"/>
      <c r="M503" s="167"/>
      <c r="N503" s="52">
        <f t="shared" si="82"/>
        <v>0</v>
      </c>
      <c r="O503" s="53"/>
      <c r="P503" s="54"/>
      <c r="Q503" s="54"/>
      <c r="R503" s="54"/>
      <c r="S503" s="54"/>
      <c r="T503" s="58"/>
      <c r="U503" s="183">
        <f t="shared" si="79"/>
        <v>0.13703703703703704</v>
      </c>
      <c r="V503" s="168"/>
      <c r="W503" s="59" t="str">
        <f t="shared" si="80"/>
        <v>0</v>
      </c>
      <c r="X503" s="575"/>
      <c r="Y503" s="60">
        <f t="shared" si="81"/>
        <v>0</v>
      </c>
    </row>
    <row r="504" spans="2:25" ht="18.75" customHeight="1">
      <c r="B504" s="578"/>
      <c r="C504" s="581"/>
      <c r="D504" s="39">
        <v>5</v>
      </c>
      <c r="E504" s="39" t="s">
        <v>9894</v>
      </c>
      <c r="F504" s="170">
        <v>380</v>
      </c>
      <c r="G504" s="181">
        <f t="shared" si="76"/>
        <v>76</v>
      </c>
      <c r="H504" s="182">
        <f t="shared" si="77"/>
        <v>211.11111111111111</v>
      </c>
      <c r="I504" s="182">
        <f t="shared" si="78"/>
        <v>7.0370370370370375E-2</v>
      </c>
      <c r="J504" s="170"/>
      <c r="K504" s="166"/>
      <c r="L504" s="166"/>
      <c r="M504" s="167"/>
      <c r="N504" s="52">
        <f t="shared" si="82"/>
        <v>0</v>
      </c>
      <c r="O504" s="53"/>
      <c r="P504" s="54"/>
      <c r="Q504" s="54"/>
      <c r="R504" s="54"/>
      <c r="S504" s="54"/>
      <c r="T504" s="58"/>
      <c r="U504" s="183">
        <f t="shared" si="79"/>
        <v>0.14074074074074075</v>
      </c>
      <c r="V504" s="168"/>
      <c r="W504" s="59" t="str">
        <f t="shared" si="80"/>
        <v>0</v>
      </c>
      <c r="X504" s="575"/>
      <c r="Y504" s="60">
        <f t="shared" si="81"/>
        <v>0</v>
      </c>
    </row>
    <row r="505" spans="2:25" ht="18.75" customHeight="1">
      <c r="B505" s="578"/>
      <c r="C505" s="581"/>
      <c r="D505" s="39">
        <v>6</v>
      </c>
      <c r="E505" s="39" t="s">
        <v>9895</v>
      </c>
      <c r="F505" s="170">
        <v>300</v>
      </c>
      <c r="G505" s="181">
        <f t="shared" si="76"/>
        <v>60</v>
      </c>
      <c r="H505" s="182">
        <f t="shared" si="77"/>
        <v>166.66666666666666</v>
      </c>
      <c r="I505" s="182">
        <f t="shared" si="78"/>
        <v>5.5555555555555552E-2</v>
      </c>
      <c r="J505" s="170"/>
      <c r="K505" s="166"/>
      <c r="L505" s="166"/>
      <c r="M505" s="167"/>
      <c r="N505" s="52">
        <f t="shared" si="82"/>
        <v>0</v>
      </c>
      <c r="O505" s="53"/>
      <c r="P505" s="54"/>
      <c r="Q505" s="54"/>
      <c r="R505" s="54"/>
      <c r="S505" s="54"/>
      <c r="T505" s="58"/>
      <c r="U505" s="183">
        <f t="shared" si="79"/>
        <v>0.1111111111111111</v>
      </c>
      <c r="V505" s="168"/>
      <c r="W505" s="59" t="str">
        <f t="shared" si="80"/>
        <v>0</v>
      </c>
      <c r="X505" s="575"/>
      <c r="Y505" s="60">
        <f t="shared" si="81"/>
        <v>0</v>
      </c>
    </row>
    <row r="506" spans="2:25" ht="18.75" customHeight="1">
      <c r="B506" s="578"/>
      <c r="C506" s="581"/>
      <c r="D506" s="39">
        <v>7</v>
      </c>
      <c r="E506" s="39" t="s">
        <v>9896</v>
      </c>
      <c r="F506" s="170">
        <v>200</v>
      </c>
      <c r="G506" s="181">
        <f t="shared" si="76"/>
        <v>40</v>
      </c>
      <c r="H506" s="182">
        <f t="shared" si="77"/>
        <v>111.11111111111111</v>
      </c>
      <c r="I506" s="182">
        <f t="shared" si="78"/>
        <v>3.7037037037037035E-2</v>
      </c>
      <c r="J506" s="170"/>
      <c r="K506" s="166"/>
      <c r="L506" s="166"/>
      <c r="M506" s="167"/>
      <c r="N506" s="52">
        <f t="shared" si="82"/>
        <v>0</v>
      </c>
      <c r="O506" s="53"/>
      <c r="P506" s="54"/>
      <c r="Q506" s="54"/>
      <c r="R506" s="54"/>
      <c r="S506" s="54"/>
      <c r="T506" s="58"/>
      <c r="U506" s="183">
        <f t="shared" si="79"/>
        <v>7.407407407407407E-2</v>
      </c>
      <c r="V506" s="168"/>
      <c r="W506" s="59" t="str">
        <f t="shared" si="80"/>
        <v>0</v>
      </c>
      <c r="X506" s="575"/>
      <c r="Y506" s="60">
        <f t="shared" si="81"/>
        <v>0</v>
      </c>
    </row>
    <row r="507" spans="2:25" ht="18.75" customHeight="1">
      <c r="B507" s="578"/>
      <c r="C507" s="581"/>
      <c r="D507" s="39">
        <v>8</v>
      </c>
      <c r="E507" s="39" t="s">
        <v>9897</v>
      </c>
      <c r="F507" s="170">
        <v>300</v>
      </c>
      <c r="G507" s="181">
        <f t="shared" si="76"/>
        <v>60</v>
      </c>
      <c r="H507" s="182">
        <f t="shared" si="77"/>
        <v>166.66666666666666</v>
      </c>
      <c r="I507" s="182">
        <f t="shared" si="78"/>
        <v>5.5555555555555552E-2</v>
      </c>
      <c r="J507" s="170"/>
      <c r="K507" s="166"/>
      <c r="L507" s="166"/>
      <c r="M507" s="167"/>
      <c r="N507" s="52">
        <f t="shared" si="82"/>
        <v>0</v>
      </c>
      <c r="O507" s="53"/>
      <c r="P507" s="54"/>
      <c r="Q507" s="54"/>
      <c r="R507" s="54"/>
      <c r="S507" s="54"/>
      <c r="T507" s="58"/>
      <c r="U507" s="183">
        <f t="shared" si="79"/>
        <v>0.1111111111111111</v>
      </c>
      <c r="V507" s="168"/>
      <c r="W507" s="59" t="str">
        <f t="shared" si="80"/>
        <v>0</v>
      </c>
      <c r="X507" s="575"/>
      <c r="Y507" s="60">
        <f t="shared" si="81"/>
        <v>0</v>
      </c>
    </row>
    <row r="508" spans="2:25" ht="18.75" customHeight="1">
      <c r="B508" s="578"/>
      <c r="C508" s="581"/>
      <c r="D508" s="39">
        <v>9</v>
      </c>
      <c r="E508" s="39" t="s">
        <v>9898</v>
      </c>
      <c r="F508" s="170">
        <v>370</v>
      </c>
      <c r="G508" s="181">
        <f t="shared" si="76"/>
        <v>74</v>
      </c>
      <c r="H508" s="182">
        <f t="shared" si="77"/>
        <v>205.55555555555554</v>
      </c>
      <c r="I508" s="182">
        <f t="shared" si="78"/>
        <v>6.851851851851852E-2</v>
      </c>
      <c r="J508" s="170"/>
      <c r="K508" s="166"/>
      <c r="L508" s="166"/>
      <c r="M508" s="167"/>
      <c r="N508" s="52">
        <f t="shared" si="82"/>
        <v>0</v>
      </c>
      <c r="O508" s="53"/>
      <c r="P508" s="54"/>
      <c r="Q508" s="54"/>
      <c r="R508" s="54"/>
      <c r="S508" s="54"/>
      <c r="T508" s="58"/>
      <c r="U508" s="183">
        <f t="shared" si="79"/>
        <v>0.13703703703703704</v>
      </c>
      <c r="V508" s="168"/>
      <c r="W508" s="59" t="str">
        <f t="shared" si="80"/>
        <v>0</v>
      </c>
      <c r="X508" s="575"/>
      <c r="Y508" s="60">
        <f t="shared" si="81"/>
        <v>0</v>
      </c>
    </row>
    <row r="509" spans="2:25" ht="18.75" customHeight="1">
      <c r="B509" s="578"/>
      <c r="C509" s="581"/>
      <c r="D509" s="39">
        <v>10</v>
      </c>
      <c r="E509" s="39" t="s">
        <v>9899</v>
      </c>
      <c r="F509" s="170">
        <v>345</v>
      </c>
      <c r="G509" s="181">
        <f t="shared" si="76"/>
        <v>69</v>
      </c>
      <c r="H509" s="182">
        <f t="shared" si="77"/>
        <v>191.66666666666666</v>
      </c>
      <c r="I509" s="182">
        <f t="shared" si="78"/>
        <v>6.3888888888888884E-2</v>
      </c>
      <c r="J509" s="170"/>
      <c r="K509" s="166"/>
      <c r="L509" s="166"/>
      <c r="M509" s="167"/>
      <c r="N509" s="52">
        <f t="shared" si="82"/>
        <v>0</v>
      </c>
      <c r="O509" s="53"/>
      <c r="P509" s="54"/>
      <c r="Q509" s="54"/>
      <c r="R509" s="54"/>
      <c r="S509" s="54"/>
      <c r="T509" s="58"/>
      <c r="U509" s="183">
        <f t="shared" si="79"/>
        <v>0.12777777777777777</v>
      </c>
      <c r="V509" s="168"/>
      <c r="W509" s="59" t="str">
        <f t="shared" si="80"/>
        <v>0</v>
      </c>
      <c r="X509" s="575"/>
      <c r="Y509" s="60">
        <f t="shared" si="81"/>
        <v>0</v>
      </c>
    </row>
    <row r="510" spans="2:25" ht="18.75" customHeight="1">
      <c r="B510" s="578"/>
      <c r="C510" s="581"/>
      <c r="D510" s="39">
        <v>11</v>
      </c>
      <c r="E510" s="39" t="s">
        <v>9900</v>
      </c>
      <c r="F510" s="170">
        <v>300</v>
      </c>
      <c r="G510" s="181">
        <f t="shared" si="76"/>
        <v>60</v>
      </c>
      <c r="H510" s="182">
        <f t="shared" si="77"/>
        <v>166.66666666666666</v>
      </c>
      <c r="I510" s="182">
        <f t="shared" si="78"/>
        <v>5.5555555555555552E-2</v>
      </c>
      <c r="J510" s="170"/>
      <c r="K510" s="166"/>
      <c r="L510" s="166"/>
      <c r="M510" s="167"/>
      <c r="N510" s="52">
        <f t="shared" si="82"/>
        <v>0</v>
      </c>
      <c r="O510" s="53"/>
      <c r="P510" s="54"/>
      <c r="Q510" s="54"/>
      <c r="R510" s="54"/>
      <c r="S510" s="54"/>
      <c r="T510" s="58"/>
      <c r="U510" s="183">
        <f t="shared" si="79"/>
        <v>0.1111111111111111</v>
      </c>
      <c r="V510" s="168"/>
      <c r="W510" s="59" t="str">
        <f t="shared" si="80"/>
        <v>0</v>
      </c>
      <c r="X510" s="575"/>
      <c r="Y510" s="60">
        <f t="shared" si="81"/>
        <v>0</v>
      </c>
    </row>
    <row r="511" spans="2:25" ht="18.75" customHeight="1">
      <c r="B511" s="578"/>
      <c r="C511" s="581"/>
      <c r="D511" s="39">
        <v>12</v>
      </c>
      <c r="E511" s="39" t="s">
        <v>9901</v>
      </c>
      <c r="F511" s="170">
        <v>285</v>
      </c>
      <c r="G511" s="181">
        <f t="shared" si="76"/>
        <v>57</v>
      </c>
      <c r="H511" s="182">
        <f t="shared" si="77"/>
        <v>158.33333333333334</v>
      </c>
      <c r="I511" s="182">
        <f t="shared" si="78"/>
        <v>5.2777777777777778E-2</v>
      </c>
      <c r="J511" s="170"/>
      <c r="K511" s="166"/>
      <c r="L511" s="166"/>
      <c r="M511" s="167"/>
      <c r="N511" s="52">
        <f t="shared" si="82"/>
        <v>0</v>
      </c>
      <c r="O511" s="53"/>
      <c r="P511" s="54"/>
      <c r="Q511" s="54"/>
      <c r="R511" s="54"/>
      <c r="S511" s="54"/>
      <c r="T511" s="58"/>
      <c r="U511" s="183">
        <f t="shared" si="79"/>
        <v>0.10555555555555556</v>
      </c>
      <c r="V511" s="168"/>
      <c r="W511" s="59" t="str">
        <f t="shared" si="80"/>
        <v>0</v>
      </c>
      <c r="X511" s="575"/>
      <c r="Y511" s="60">
        <f t="shared" si="81"/>
        <v>0</v>
      </c>
    </row>
    <row r="512" spans="2:25" ht="18.75" customHeight="1">
      <c r="B512" s="578"/>
      <c r="C512" s="581"/>
      <c r="D512" s="39">
        <v>13</v>
      </c>
      <c r="E512" s="39" t="s">
        <v>9902</v>
      </c>
      <c r="F512" s="170">
        <v>345</v>
      </c>
      <c r="G512" s="181">
        <f t="shared" si="76"/>
        <v>69</v>
      </c>
      <c r="H512" s="182">
        <f t="shared" si="77"/>
        <v>191.66666666666666</v>
      </c>
      <c r="I512" s="182">
        <f t="shared" si="78"/>
        <v>6.3888888888888884E-2</v>
      </c>
      <c r="J512" s="170"/>
      <c r="K512" s="166"/>
      <c r="L512" s="166"/>
      <c r="M512" s="167"/>
      <c r="N512" s="52">
        <f t="shared" si="82"/>
        <v>0</v>
      </c>
      <c r="O512" s="53"/>
      <c r="P512" s="54"/>
      <c r="Q512" s="54"/>
      <c r="R512" s="54"/>
      <c r="S512" s="54"/>
      <c r="T512" s="58"/>
      <c r="U512" s="183">
        <f t="shared" si="79"/>
        <v>0.12777777777777777</v>
      </c>
      <c r="V512" s="168"/>
      <c r="W512" s="59" t="str">
        <f t="shared" si="80"/>
        <v>0</v>
      </c>
      <c r="X512" s="575"/>
      <c r="Y512" s="60">
        <f t="shared" si="81"/>
        <v>0</v>
      </c>
    </row>
    <row r="513" spans="2:25" ht="18.75" customHeight="1">
      <c r="B513" s="578"/>
      <c r="C513" s="581"/>
      <c r="D513" s="39">
        <v>14</v>
      </c>
      <c r="E513" s="39" t="s">
        <v>9903</v>
      </c>
      <c r="F513" s="170">
        <v>300</v>
      </c>
      <c r="G513" s="181">
        <f t="shared" si="76"/>
        <v>60</v>
      </c>
      <c r="H513" s="182">
        <f t="shared" si="77"/>
        <v>166.66666666666666</v>
      </c>
      <c r="I513" s="182">
        <f t="shared" si="78"/>
        <v>5.5555555555555552E-2</v>
      </c>
      <c r="J513" s="170"/>
      <c r="K513" s="166"/>
      <c r="L513" s="166"/>
      <c r="M513" s="167"/>
      <c r="N513" s="52">
        <f t="shared" si="82"/>
        <v>0</v>
      </c>
      <c r="O513" s="53"/>
      <c r="P513" s="54"/>
      <c r="Q513" s="54"/>
      <c r="R513" s="54"/>
      <c r="S513" s="54"/>
      <c r="T513" s="58"/>
      <c r="U513" s="183">
        <f t="shared" si="79"/>
        <v>0.1111111111111111</v>
      </c>
      <c r="V513" s="168"/>
      <c r="W513" s="59" t="str">
        <f t="shared" si="80"/>
        <v>0</v>
      </c>
      <c r="X513" s="575"/>
      <c r="Y513" s="60">
        <f t="shared" si="81"/>
        <v>0</v>
      </c>
    </row>
    <row r="514" spans="2:25" ht="18.75" customHeight="1">
      <c r="B514" s="578"/>
      <c r="C514" s="581"/>
      <c r="D514" s="39">
        <v>15</v>
      </c>
      <c r="E514" s="39" t="s">
        <v>9904</v>
      </c>
      <c r="F514" s="170">
        <v>200</v>
      </c>
      <c r="G514" s="181">
        <f t="shared" si="76"/>
        <v>40</v>
      </c>
      <c r="H514" s="182">
        <f t="shared" si="77"/>
        <v>111.11111111111111</v>
      </c>
      <c r="I514" s="182">
        <f t="shared" si="78"/>
        <v>3.7037037037037035E-2</v>
      </c>
      <c r="J514" s="170"/>
      <c r="K514" s="166"/>
      <c r="L514" s="166"/>
      <c r="M514" s="167"/>
      <c r="N514" s="52">
        <f t="shared" si="82"/>
        <v>0</v>
      </c>
      <c r="O514" s="53"/>
      <c r="P514" s="54"/>
      <c r="Q514" s="54"/>
      <c r="R514" s="54"/>
      <c r="S514" s="54"/>
      <c r="T514" s="58"/>
      <c r="U514" s="183">
        <f t="shared" si="79"/>
        <v>7.407407407407407E-2</v>
      </c>
      <c r="V514" s="168"/>
      <c r="W514" s="59" t="str">
        <f t="shared" si="80"/>
        <v>0</v>
      </c>
      <c r="X514" s="575"/>
      <c r="Y514" s="60">
        <f t="shared" si="81"/>
        <v>0</v>
      </c>
    </row>
    <row r="515" spans="2:25" ht="18.75" customHeight="1">
      <c r="B515" s="578"/>
      <c r="C515" s="581"/>
      <c r="D515" s="39">
        <v>16</v>
      </c>
      <c r="E515" s="39" t="s">
        <v>9905</v>
      </c>
      <c r="F515" s="170">
        <v>250</v>
      </c>
      <c r="G515" s="181">
        <f t="shared" si="76"/>
        <v>50</v>
      </c>
      <c r="H515" s="182">
        <f t="shared" si="77"/>
        <v>138.88888888888889</v>
      </c>
      <c r="I515" s="182">
        <f t="shared" si="78"/>
        <v>4.6296296296296294E-2</v>
      </c>
      <c r="J515" s="170"/>
      <c r="K515" s="166"/>
      <c r="L515" s="166"/>
      <c r="M515" s="167"/>
      <c r="N515" s="52">
        <f t="shared" si="82"/>
        <v>0</v>
      </c>
      <c r="O515" s="53"/>
      <c r="P515" s="54"/>
      <c r="Q515" s="54"/>
      <c r="R515" s="54"/>
      <c r="S515" s="54"/>
      <c r="T515" s="58"/>
      <c r="U515" s="183">
        <f t="shared" si="79"/>
        <v>9.2592592592592587E-2</v>
      </c>
      <c r="V515" s="168"/>
      <c r="W515" s="59" t="str">
        <f t="shared" si="80"/>
        <v>0</v>
      </c>
      <c r="X515" s="575"/>
      <c r="Y515" s="60">
        <f t="shared" si="81"/>
        <v>0</v>
      </c>
    </row>
    <row r="516" spans="2:25" ht="18.75" customHeight="1">
      <c r="B516" s="578"/>
      <c r="C516" s="581"/>
      <c r="D516" s="39">
        <v>17</v>
      </c>
      <c r="E516" s="39" t="s">
        <v>9906</v>
      </c>
      <c r="F516" s="170">
        <v>149</v>
      </c>
      <c r="G516" s="181">
        <f t="shared" si="76"/>
        <v>29.8</v>
      </c>
      <c r="H516" s="182">
        <f t="shared" si="77"/>
        <v>82.777777777777771</v>
      </c>
      <c r="I516" s="182">
        <f t="shared" si="78"/>
        <v>2.7592592592592592E-2</v>
      </c>
      <c r="J516" s="170"/>
      <c r="K516" s="166"/>
      <c r="L516" s="166"/>
      <c r="M516" s="167"/>
      <c r="N516" s="52">
        <f t="shared" si="82"/>
        <v>0</v>
      </c>
      <c r="O516" s="53"/>
      <c r="P516" s="54"/>
      <c r="Q516" s="54"/>
      <c r="R516" s="54"/>
      <c r="S516" s="54"/>
      <c r="T516" s="58"/>
      <c r="U516" s="183">
        <f t="shared" si="79"/>
        <v>5.5185185185185184E-2</v>
      </c>
      <c r="V516" s="168"/>
      <c r="W516" s="59" t="str">
        <f t="shared" si="80"/>
        <v>0</v>
      </c>
      <c r="X516" s="575"/>
      <c r="Y516" s="60">
        <f t="shared" si="81"/>
        <v>0</v>
      </c>
    </row>
    <row r="517" spans="2:25" ht="18.75" customHeight="1">
      <c r="B517" s="578"/>
      <c r="C517" s="581"/>
      <c r="D517" s="39">
        <v>18</v>
      </c>
      <c r="E517" s="39" t="s">
        <v>9907</v>
      </c>
      <c r="F517" s="170">
        <v>270</v>
      </c>
      <c r="G517" s="181">
        <f t="shared" si="76"/>
        <v>54</v>
      </c>
      <c r="H517" s="182">
        <f t="shared" si="77"/>
        <v>150</v>
      </c>
      <c r="I517" s="182">
        <f t="shared" si="78"/>
        <v>0.05</v>
      </c>
      <c r="J517" s="170"/>
      <c r="K517" s="166"/>
      <c r="L517" s="166"/>
      <c r="M517" s="167"/>
      <c r="N517" s="52">
        <f t="shared" si="82"/>
        <v>0</v>
      </c>
      <c r="O517" s="53"/>
      <c r="P517" s="54"/>
      <c r="Q517" s="54"/>
      <c r="R517" s="54"/>
      <c r="S517" s="54"/>
      <c r="T517" s="58"/>
      <c r="U517" s="183">
        <f t="shared" si="79"/>
        <v>0.1</v>
      </c>
      <c r="V517" s="168"/>
      <c r="W517" s="59" t="str">
        <f t="shared" si="80"/>
        <v>0</v>
      </c>
      <c r="X517" s="575"/>
      <c r="Y517" s="60">
        <f t="shared" si="81"/>
        <v>0</v>
      </c>
    </row>
    <row r="518" spans="2:25" ht="18.75" customHeight="1">
      <c r="B518" s="578"/>
      <c r="C518" s="581"/>
      <c r="D518" s="39">
        <v>19</v>
      </c>
      <c r="E518" s="39" t="s">
        <v>9908</v>
      </c>
      <c r="F518" s="170">
        <v>220</v>
      </c>
      <c r="G518" s="181">
        <f t="shared" si="76"/>
        <v>44</v>
      </c>
      <c r="H518" s="182">
        <f t="shared" si="77"/>
        <v>122.22222222222221</v>
      </c>
      <c r="I518" s="182">
        <f t="shared" si="78"/>
        <v>4.0740740740740737E-2</v>
      </c>
      <c r="J518" s="170"/>
      <c r="K518" s="166"/>
      <c r="L518" s="166"/>
      <c r="M518" s="167"/>
      <c r="N518" s="52">
        <f t="shared" si="82"/>
        <v>0</v>
      </c>
      <c r="O518" s="53"/>
      <c r="P518" s="54"/>
      <c r="Q518" s="54"/>
      <c r="R518" s="54"/>
      <c r="S518" s="54"/>
      <c r="T518" s="58"/>
      <c r="U518" s="183">
        <f t="shared" si="79"/>
        <v>8.1481481481481474E-2</v>
      </c>
      <c r="V518" s="168"/>
      <c r="W518" s="59" t="str">
        <f t="shared" si="80"/>
        <v>0</v>
      </c>
      <c r="X518" s="575"/>
      <c r="Y518" s="60">
        <f t="shared" si="81"/>
        <v>0</v>
      </c>
    </row>
    <row r="519" spans="2:25" ht="18.75" customHeight="1">
      <c r="B519" s="578"/>
      <c r="C519" s="581"/>
      <c r="D519" s="39"/>
      <c r="E519" s="39"/>
      <c r="F519" s="170"/>
      <c r="G519" s="181">
        <f t="shared" si="76"/>
        <v>0</v>
      </c>
      <c r="H519" s="182">
        <f t="shared" si="77"/>
        <v>0</v>
      </c>
      <c r="I519" s="182">
        <f t="shared" si="78"/>
        <v>0</v>
      </c>
      <c r="J519" s="170"/>
      <c r="K519" s="166"/>
      <c r="L519" s="166"/>
      <c r="M519" s="167"/>
      <c r="N519" s="52">
        <f t="shared" si="82"/>
        <v>0</v>
      </c>
      <c r="O519" s="53"/>
      <c r="P519" s="54"/>
      <c r="Q519" s="54"/>
      <c r="R519" s="54"/>
      <c r="S519" s="54"/>
      <c r="T519" s="58"/>
      <c r="U519" s="183">
        <f t="shared" si="79"/>
        <v>0</v>
      </c>
      <c r="V519" s="168"/>
      <c r="W519" s="59" t="str">
        <f t="shared" si="80"/>
        <v>0</v>
      </c>
      <c r="X519" s="575"/>
      <c r="Y519" s="60">
        <f t="shared" si="81"/>
        <v>0</v>
      </c>
    </row>
    <row r="520" spans="2:25" ht="18.75" customHeight="1">
      <c r="B520" s="578"/>
      <c r="C520" s="581"/>
      <c r="D520" s="39"/>
      <c r="E520" s="39"/>
      <c r="F520" s="170"/>
      <c r="G520" s="181">
        <f t="shared" si="76"/>
        <v>0</v>
      </c>
      <c r="H520" s="182">
        <f t="shared" si="77"/>
        <v>0</v>
      </c>
      <c r="I520" s="182">
        <f t="shared" si="78"/>
        <v>0</v>
      </c>
      <c r="J520" s="170"/>
      <c r="K520" s="166"/>
      <c r="L520" s="166"/>
      <c r="M520" s="167"/>
      <c r="N520" s="52">
        <f t="shared" si="82"/>
        <v>0</v>
      </c>
      <c r="O520" s="53"/>
      <c r="P520" s="54"/>
      <c r="Q520" s="54"/>
      <c r="R520" s="54"/>
      <c r="S520" s="54"/>
      <c r="T520" s="58"/>
      <c r="U520" s="183">
        <f t="shared" si="79"/>
        <v>0</v>
      </c>
      <c r="V520" s="168"/>
      <c r="W520" s="59" t="str">
        <f t="shared" si="80"/>
        <v>0</v>
      </c>
      <c r="X520" s="575"/>
      <c r="Y520" s="60">
        <f t="shared" si="81"/>
        <v>0</v>
      </c>
    </row>
    <row r="521" spans="2:25" ht="18.75" customHeight="1">
      <c r="B521" s="578"/>
      <c r="C521" s="581"/>
      <c r="D521" s="39"/>
      <c r="E521" s="39"/>
      <c r="F521" s="170"/>
      <c r="G521" s="181">
        <f t="shared" si="76"/>
        <v>0</v>
      </c>
      <c r="H521" s="182">
        <f t="shared" si="77"/>
        <v>0</v>
      </c>
      <c r="I521" s="182">
        <f t="shared" si="78"/>
        <v>0</v>
      </c>
      <c r="J521" s="170"/>
      <c r="K521" s="166"/>
      <c r="L521" s="166"/>
      <c r="M521" s="167"/>
      <c r="N521" s="52">
        <f t="shared" si="82"/>
        <v>0</v>
      </c>
      <c r="O521" s="53"/>
      <c r="P521" s="54"/>
      <c r="Q521" s="54"/>
      <c r="R521" s="54"/>
      <c r="S521" s="54"/>
      <c r="T521" s="58"/>
      <c r="U521" s="183">
        <f t="shared" si="79"/>
        <v>0</v>
      </c>
      <c r="V521" s="168"/>
      <c r="W521" s="59" t="str">
        <f t="shared" si="80"/>
        <v>0</v>
      </c>
      <c r="X521" s="575"/>
      <c r="Y521" s="60">
        <f t="shared" si="81"/>
        <v>0</v>
      </c>
    </row>
    <row r="522" spans="2:25" ht="18.75" customHeight="1">
      <c r="B522" s="578"/>
      <c r="C522" s="581"/>
      <c r="D522" s="39"/>
      <c r="E522" s="39" t="s">
        <v>9909</v>
      </c>
      <c r="F522" s="170">
        <v>300</v>
      </c>
      <c r="G522" s="181">
        <f t="shared" si="76"/>
        <v>60</v>
      </c>
      <c r="H522" s="182">
        <f t="shared" si="77"/>
        <v>166.66666666666666</v>
      </c>
      <c r="I522" s="182">
        <f t="shared" si="78"/>
        <v>5.5555555555555552E-2</v>
      </c>
      <c r="J522" s="170"/>
      <c r="K522" s="166"/>
      <c r="L522" s="166"/>
      <c r="M522" s="167"/>
      <c r="N522" s="52">
        <f t="shared" si="82"/>
        <v>0</v>
      </c>
      <c r="O522" s="53"/>
      <c r="P522" s="54"/>
      <c r="Q522" s="54"/>
      <c r="R522" s="54"/>
      <c r="S522" s="54"/>
      <c r="T522" s="58"/>
      <c r="U522" s="183">
        <f t="shared" si="79"/>
        <v>0.1111111111111111</v>
      </c>
      <c r="V522" s="168"/>
      <c r="W522" s="59" t="str">
        <f t="shared" si="80"/>
        <v>0</v>
      </c>
      <c r="X522" s="575"/>
      <c r="Y522" s="60">
        <f t="shared" si="81"/>
        <v>0</v>
      </c>
    </row>
    <row r="523" spans="2:25" ht="18.75" customHeight="1">
      <c r="B523" s="578"/>
      <c r="C523" s="581"/>
      <c r="D523" s="39"/>
      <c r="E523" s="39" t="s">
        <v>9910</v>
      </c>
      <c r="F523" s="170">
        <v>250</v>
      </c>
      <c r="G523" s="181">
        <f t="shared" si="76"/>
        <v>50</v>
      </c>
      <c r="H523" s="182">
        <f t="shared" si="77"/>
        <v>138.88888888888889</v>
      </c>
      <c r="I523" s="182">
        <f t="shared" si="78"/>
        <v>4.6296296296296294E-2</v>
      </c>
      <c r="J523" s="170"/>
      <c r="K523" s="166"/>
      <c r="L523" s="166"/>
      <c r="M523" s="167"/>
      <c r="N523" s="52">
        <f t="shared" si="82"/>
        <v>0</v>
      </c>
      <c r="O523" s="53"/>
      <c r="P523" s="54"/>
      <c r="Q523" s="54"/>
      <c r="R523" s="54"/>
      <c r="S523" s="54"/>
      <c r="T523" s="58"/>
      <c r="U523" s="183">
        <f t="shared" si="79"/>
        <v>9.2592592592592587E-2</v>
      </c>
      <c r="V523" s="168"/>
      <c r="W523" s="59" t="str">
        <f t="shared" si="80"/>
        <v>0</v>
      </c>
      <c r="X523" s="575"/>
      <c r="Y523" s="60">
        <f t="shared" si="81"/>
        <v>0</v>
      </c>
    </row>
    <row r="524" spans="2:25" ht="18.75" customHeight="1">
      <c r="B524" s="578"/>
      <c r="C524" s="581"/>
      <c r="D524" s="39"/>
      <c r="E524" s="39" t="s">
        <v>9911</v>
      </c>
      <c r="F524" s="170">
        <v>250</v>
      </c>
      <c r="G524" s="181">
        <f t="shared" si="76"/>
        <v>50</v>
      </c>
      <c r="H524" s="182">
        <f t="shared" si="77"/>
        <v>138.88888888888889</v>
      </c>
      <c r="I524" s="182">
        <f t="shared" si="78"/>
        <v>4.6296296296296294E-2</v>
      </c>
      <c r="J524" s="170"/>
      <c r="K524" s="166"/>
      <c r="L524" s="166"/>
      <c r="M524" s="167"/>
      <c r="N524" s="52">
        <f t="shared" si="82"/>
        <v>0</v>
      </c>
      <c r="O524" s="53"/>
      <c r="P524" s="54"/>
      <c r="Q524" s="54"/>
      <c r="R524" s="54"/>
      <c r="S524" s="54"/>
      <c r="T524" s="58"/>
      <c r="U524" s="183">
        <f t="shared" si="79"/>
        <v>9.2592592592592587E-2</v>
      </c>
      <c r="V524" s="168"/>
      <c r="W524" s="59" t="str">
        <f t="shared" si="80"/>
        <v>0</v>
      </c>
      <c r="X524" s="575"/>
      <c r="Y524" s="60">
        <f t="shared" si="81"/>
        <v>0</v>
      </c>
    </row>
    <row r="525" spans="2:25" ht="18.75" customHeight="1">
      <c r="B525" s="578"/>
      <c r="C525" s="581"/>
      <c r="D525" s="39"/>
      <c r="E525" s="39" t="s">
        <v>9912</v>
      </c>
      <c r="F525" s="170">
        <v>301</v>
      </c>
      <c r="G525" s="181">
        <f t="shared" si="76"/>
        <v>60.2</v>
      </c>
      <c r="H525" s="182">
        <f t="shared" si="77"/>
        <v>167.22222222222223</v>
      </c>
      <c r="I525" s="182">
        <f t="shared" si="78"/>
        <v>5.5740740740740743E-2</v>
      </c>
      <c r="J525" s="170"/>
      <c r="K525" s="166"/>
      <c r="L525" s="166"/>
      <c r="M525" s="167"/>
      <c r="N525" s="52">
        <f t="shared" si="82"/>
        <v>0</v>
      </c>
      <c r="O525" s="53"/>
      <c r="P525" s="54"/>
      <c r="Q525" s="54"/>
      <c r="R525" s="54"/>
      <c r="S525" s="54"/>
      <c r="T525" s="58"/>
      <c r="U525" s="183">
        <f t="shared" si="79"/>
        <v>0.11148148148148149</v>
      </c>
      <c r="V525" s="168"/>
      <c r="W525" s="59" t="str">
        <f t="shared" si="80"/>
        <v>0</v>
      </c>
      <c r="X525" s="575"/>
      <c r="Y525" s="60">
        <f t="shared" si="81"/>
        <v>0</v>
      </c>
    </row>
    <row r="526" spans="2:25" ht="18.75" customHeight="1">
      <c r="B526" s="578"/>
      <c r="C526" s="581"/>
      <c r="D526" s="39"/>
      <c r="E526" s="39" t="s">
        <v>9913</v>
      </c>
      <c r="F526" s="170">
        <v>280</v>
      </c>
      <c r="G526" s="181">
        <f t="shared" si="76"/>
        <v>56</v>
      </c>
      <c r="H526" s="182">
        <f t="shared" si="77"/>
        <v>155.55555555555554</v>
      </c>
      <c r="I526" s="182">
        <f t="shared" si="78"/>
        <v>5.185185185185185E-2</v>
      </c>
      <c r="J526" s="170"/>
      <c r="K526" s="166"/>
      <c r="L526" s="166"/>
      <c r="M526" s="167"/>
      <c r="N526" s="52">
        <f t="shared" si="82"/>
        <v>0</v>
      </c>
      <c r="O526" s="53"/>
      <c r="P526" s="54"/>
      <c r="Q526" s="54"/>
      <c r="R526" s="54"/>
      <c r="S526" s="54"/>
      <c r="T526" s="58"/>
      <c r="U526" s="183">
        <f t="shared" si="79"/>
        <v>0.1037037037037037</v>
      </c>
      <c r="V526" s="168"/>
      <c r="W526" s="59" t="str">
        <f t="shared" si="80"/>
        <v>0</v>
      </c>
      <c r="X526" s="575"/>
      <c r="Y526" s="60">
        <f t="shared" si="81"/>
        <v>0</v>
      </c>
    </row>
    <row r="527" spans="2:25" ht="18.75" customHeight="1">
      <c r="B527" s="578"/>
      <c r="C527" s="581"/>
      <c r="D527" s="39"/>
      <c r="E527" s="39" t="s">
        <v>9914</v>
      </c>
      <c r="F527" s="170">
        <v>400</v>
      </c>
      <c r="G527" s="181">
        <f t="shared" si="76"/>
        <v>80</v>
      </c>
      <c r="H527" s="182">
        <f t="shared" si="77"/>
        <v>222.22222222222223</v>
      </c>
      <c r="I527" s="182">
        <f t="shared" si="78"/>
        <v>7.407407407407407E-2</v>
      </c>
      <c r="J527" s="170"/>
      <c r="K527" s="166"/>
      <c r="L527" s="166"/>
      <c r="M527" s="167"/>
      <c r="N527" s="52">
        <f t="shared" si="82"/>
        <v>0</v>
      </c>
      <c r="O527" s="53"/>
      <c r="P527" s="54"/>
      <c r="Q527" s="54"/>
      <c r="R527" s="54"/>
      <c r="S527" s="54"/>
      <c r="T527" s="58"/>
      <c r="U527" s="183">
        <f t="shared" si="79"/>
        <v>0.14814814814814814</v>
      </c>
      <c r="V527" s="168"/>
      <c r="W527" s="59" t="str">
        <f t="shared" si="80"/>
        <v>0</v>
      </c>
      <c r="X527" s="575"/>
      <c r="Y527" s="60">
        <f t="shared" si="81"/>
        <v>0</v>
      </c>
    </row>
    <row r="528" spans="2:25" ht="18.75" customHeight="1">
      <c r="B528" s="578"/>
      <c r="C528" s="581"/>
      <c r="D528" s="39"/>
      <c r="E528" s="39" t="s">
        <v>9721</v>
      </c>
      <c r="F528" s="170">
        <v>375</v>
      </c>
      <c r="G528" s="181">
        <f t="shared" si="76"/>
        <v>75</v>
      </c>
      <c r="H528" s="182">
        <f t="shared" si="77"/>
        <v>208.33333333333331</v>
      </c>
      <c r="I528" s="182">
        <f t="shared" si="78"/>
        <v>6.9444444444444434E-2</v>
      </c>
      <c r="J528" s="170"/>
      <c r="K528" s="166"/>
      <c r="L528" s="166"/>
      <c r="M528" s="167"/>
      <c r="N528" s="52">
        <f t="shared" si="82"/>
        <v>0</v>
      </c>
      <c r="O528" s="53"/>
      <c r="P528" s="54"/>
      <c r="Q528" s="54"/>
      <c r="R528" s="54"/>
      <c r="S528" s="54"/>
      <c r="T528" s="58"/>
      <c r="U528" s="183">
        <f t="shared" si="79"/>
        <v>0.13888888888888887</v>
      </c>
      <c r="V528" s="168"/>
      <c r="W528" s="59" t="str">
        <f t="shared" si="80"/>
        <v>0</v>
      </c>
      <c r="X528" s="575"/>
      <c r="Y528" s="60">
        <f t="shared" si="81"/>
        <v>0</v>
      </c>
    </row>
    <row r="529" spans="2:25" ht="18.75" customHeight="1">
      <c r="B529" s="578"/>
      <c r="C529" s="581"/>
      <c r="D529" s="39"/>
      <c r="E529" s="39" t="s">
        <v>9915</v>
      </c>
      <c r="F529" s="170">
        <v>240</v>
      </c>
      <c r="G529" s="181">
        <f t="shared" si="76"/>
        <v>48</v>
      </c>
      <c r="H529" s="182">
        <f t="shared" si="77"/>
        <v>133.33333333333334</v>
      </c>
      <c r="I529" s="182">
        <f t="shared" si="78"/>
        <v>4.4444444444444446E-2</v>
      </c>
      <c r="J529" s="170"/>
      <c r="K529" s="166"/>
      <c r="L529" s="166"/>
      <c r="M529" s="167">
        <f>SUM(H522:H539)</f>
        <v>2856.6666666666665</v>
      </c>
      <c r="N529" s="52">
        <f t="shared" si="82"/>
        <v>57.133333333333333</v>
      </c>
      <c r="O529" s="53" t="s">
        <v>9890</v>
      </c>
      <c r="P529" s="54" t="s">
        <v>178</v>
      </c>
      <c r="Q529" s="54"/>
      <c r="R529" s="54" t="s">
        <v>2634</v>
      </c>
      <c r="S529" s="54"/>
      <c r="T529" s="58"/>
      <c r="U529" s="183">
        <f t="shared" si="79"/>
        <v>8.8888888888888892E-2</v>
      </c>
      <c r="V529" s="168">
        <f>SUM(U522:U539)</f>
        <v>1.9044444444444442</v>
      </c>
      <c r="W529" s="59" t="str">
        <f t="shared" si="80"/>
        <v>2</v>
      </c>
      <c r="X529" s="575"/>
      <c r="Y529" s="60">
        <f t="shared" si="81"/>
        <v>1</v>
      </c>
    </row>
    <row r="530" spans="2:25" ht="18.75" customHeight="1">
      <c r="B530" s="578"/>
      <c r="C530" s="581"/>
      <c r="D530" s="39"/>
      <c r="E530" s="39" t="s">
        <v>9916</v>
      </c>
      <c r="F530" s="170">
        <v>270</v>
      </c>
      <c r="G530" s="181">
        <f t="shared" si="76"/>
        <v>54</v>
      </c>
      <c r="H530" s="182">
        <f t="shared" si="77"/>
        <v>150</v>
      </c>
      <c r="I530" s="182">
        <f t="shared" si="78"/>
        <v>0.05</v>
      </c>
      <c r="J530" s="170"/>
      <c r="K530" s="166"/>
      <c r="L530" s="166"/>
      <c r="M530" s="167"/>
      <c r="N530" s="52">
        <f t="shared" si="82"/>
        <v>0</v>
      </c>
      <c r="O530" s="53"/>
      <c r="P530" s="54"/>
      <c r="Q530" s="54"/>
      <c r="R530" s="54"/>
      <c r="S530" s="54"/>
      <c r="T530" s="58"/>
      <c r="U530" s="183">
        <f t="shared" si="79"/>
        <v>0.1</v>
      </c>
      <c r="V530" s="168"/>
      <c r="W530" s="59" t="str">
        <f t="shared" si="80"/>
        <v>0</v>
      </c>
      <c r="X530" s="575"/>
      <c r="Y530" s="60">
        <f t="shared" si="81"/>
        <v>0</v>
      </c>
    </row>
    <row r="531" spans="2:25" ht="18.75" customHeight="1">
      <c r="B531" s="578"/>
      <c r="C531" s="581"/>
      <c r="D531" s="39"/>
      <c r="E531" s="39" t="s">
        <v>9917</v>
      </c>
      <c r="F531" s="170">
        <v>250</v>
      </c>
      <c r="G531" s="181">
        <f t="shared" si="76"/>
        <v>50</v>
      </c>
      <c r="H531" s="182">
        <f t="shared" si="77"/>
        <v>138.88888888888889</v>
      </c>
      <c r="I531" s="182">
        <f t="shared" si="78"/>
        <v>4.6296296296296294E-2</v>
      </c>
      <c r="J531" s="170"/>
      <c r="K531" s="166"/>
      <c r="L531" s="166"/>
      <c r="M531" s="167"/>
      <c r="N531" s="52">
        <f t="shared" si="82"/>
        <v>0</v>
      </c>
      <c r="O531" s="53"/>
      <c r="P531" s="54"/>
      <c r="Q531" s="54"/>
      <c r="R531" s="54"/>
      <c r="S531" s="54"/>
      <c r="T531" s="58"/>
      <c r="U531" s="183">
        <f t="shared" si="79"/>
        <v>9.2592592592592587E-2</v>
      </c>
      <c r="V531" s="168"/>
      <c r="W531" s="59" t="str">
        <f t="shared" si="80"/>
        <v>0</v>
      </c>
      <c r="X531" s="575"/>
      <c r="Y531" s="60">
        <f t="shared" si="81"/>
        <v>0</v>
      </c>
    </row>
    <row r="532" spans="2:25" ht="18.75" customHeight="1">
      <c r="B532" s="578"/>
      <c r="C532" s="581"/>
      <c r="D532" s="39"/>
      <c r="E532" s="39" t="s">
        <v>9918</v>
      </c>
      <c r="F532" s="170">
        <v>255</v>
      </c>
      <c r="G532" s="181">
        <f t="shared" si="76"/>
        <v>51</v>
      </c>
      <c r="H532" s="182">
        <f t="shared" si="77"/>
        <v>141.66666666666666</v>
      </c>
      <c r="I532" s="182">
        <f t="shared" si="78"/>
        <v>4.7222222222222221E-2</v>
      </c>
      <c r="J532" s="170"/>
      <c r="K532" s="166"/>
      <c r="L532" s="166"/>
      <c r="M532" s="167"/>
      <c r="N532" s="52">
        <f t="shared" si="82"/>
        <v>0</v>
      </c>
      <c r="O532" s="53"/>
      <c r="P532" s="54"/>
      <c r="Q532" s="54"/>
      <c r="R532" s="54"/>
      <c r="S532" s="54"/>
      <c r="T532" s="58"/>
      <c r="U532" s="183">
        <f t="shared" si="79"/>
        <v>9.4444444444444442E-2</v>
      </c>
      <c r="V532" s="168"/>
      <c r="W532" s="59" t="str">
        <f t="shared" si="80"/>
        <v>0</v>
      </c>
      <c r="X532" s="575"/>
      <c r="Y532" s="60">
        <f t="shared" si="81"/>
        <v>0</v>
      </c>
    </row>
    <row r="533" spans="2:25" ht="18.75" customHeight="1">
      <c r="B533" s="578"/>
      <c r="C533" s="581"/>
      <c r="D533" s="39"/>
      <c r="E533" s="39" t="s">
        <v>9919</v>
      </c>
      <c r="F533" s="170">
        <v>115</v>
      </c>
      <c r="G533" s="181">
        <f t="shared" si="76"/>
        <v>23</v>
      </c>
      <c r="H533" s="182">
        <f t="shared" si="77"/>
        <v>63.888888888888886</v>
      </c>
      <c r="I533" s="182">
        <f t="shared" si="78"/>
        <v>2.1296296296296296E-2</v>
      </c>
      <c r="J533" s="170" t="s">
        <v>9920</v>
      </c>
      <c r="K533" s="341" t="s">
        <v>11397</v>
      </c>
      <c r="L533" s="166"/>
      <c r="M533" s="167"/>
      <c r="N533" s="52">
        <f t="shared" si="82"/>
        <v>0</v>
      </c>
      <c r="O533" s="53"/>
      <c r="P533" s="54"/>
      <c r="Q533" s="54"/>
      <c r="R533" s="54"/>
      <c r="S533" s="54"/>
      <c r="T533" s="58"/>
      <c r="U533" s="183">
        <f t="shared" si="79"/>
        <v>4.2592592592592592E-2</v>
      </c>
      <c r="V533" s="168"/>
      <c r="W533" s="59" t="str">
        <f t="shared" si="80"/>
        <v>0</v>
      </c>
      <c r="X533" s="575"/>
      <c r="Y533" s="60">
        <f t="shared" si="81"/>
        <v>0</v>
      </c>
    </row>
    <row r="534" spans="2:25" ht="18.75" customHeight="1">
      <c r="B534" s="578"/>
      <c r="C534" s="581"/>
      <c r="D534" s="39"/>
      <c r="E534" s="39" t="s">
        <v>9921</v>
      </c>
      <c r="F534" s="170">
        <v>350</v>
      </c>
      <c r="G534" s="181">
        <f t="shared" si="76"/>
        <v>70</v>
      </c>
      <c r="H534" s="182">
        <f t="shared" si="77"/>
        <v>194.44444444444443</v>
      </c>
      <c r="I534" s="182">
        <f t="shared" si="78"/>
        <v>6.4814814814814811E-2</v>
      </c>
      <c r="J534" s="170"/>
      <c r="K534" s="166"/>
      <c r="L534" s="166"/>
      <c r="M534" s="167"/>
      <c r="N534" s="52">
        <f t="shared" si="82"/>
        <v>0</v>
      </c>
      <c r="O534" s="53"/>
      <c r="P534" s="54"/>
      <c r="Q534" s="54"/>
      <c r="R534" s="54"/>
      <c r="S534" s="54"/>
      <c r="T534" s="58"/>
      <c r="U534" s="183">
        <f t="shared" si="79"/>
        <v>0.12962962962962962</v>
      </c>
      <c r="V534" s="168"/>
      <c r="W534" s="59" t="str">
        <f t="shared" si="80"/>
        <v>0</v>
      </c>
      <c r="X534" s="575"/>
      <c r="Y534" s="60">
        <f t="shared" si="81"/>
        <v>0</v>
      </c>
    </row>
    <row r="535" spans="2:25" ht="18.75" customHeight="1">
      <c r="B535" s="578"/>
      <c r="C535" s="581"/>
      <c r="D535" s="39"/>
      <c r="E535" s="39" t="s">
        <v>9922</v>
      </c>
      <c r="F535" s="170">
        <v>320</v>
      </c>
      <c r="G535" s="181">
        <f t="shared" si="76"/>
        <v>64</v>
      </c>
      <c r="H535" s="182">
        <f t="shared" si="77"/>
        <v>177.77777777777777</v>
      </c>
      <c r="I535" s="182">
        <f t="shared" si="78"/>
        <v>5.9259259259259255E-2</v>
      </c>
      <c r="J535" s="170"/>
      <c r="K535" s="166"/>
      <c r="L535" s="166"/>
      <c r="M535" s="167"/>
      <c r="N535" s="52">
        <f t="shared" si="82"/>
        <v>0</v>
      </c>
      <c r="O535" s="53"/>
      <c r="P535" s="54"/>
      <c r="Q535" s="54"/>
      <c r="R535" s="54"/>
      <c r="S535" s="54"/>
      <c r="T535" s="58"/>
      <c r="U535" s="183">
        <f t="shared" si="79"/>
        <v>0.11851851851851851</v>
      </c>
      <c r="V535" s="168"/>
      <c r="W535" s="59" t="str">
        <f t="shared" si="80"/>
        <v>0</v>
      </c>
      <c r="X535" s="575"/>
      <c r="Y535" s="60">
        <f t="shared" si="81"/>
        <v>0</v>
      </c>
    </row>
    <row r="536" spans="2:25" ht="18.75" customHeight="1">
      <c r="B536" s="578"/>
      <c r="C536" s="581"/>
      <c r="D536" s="39"/>
      <c r="E536" s="39" t="s">
        <v>9923</v>
      </c>
      <c r="F536" s="170">
        <v>280</v>
      </c>
      <c r="G536" s="181">
        <f t="shared" si="76"/>
        <v>56</v>
      </c>
      <c r="H536" s="182">
        <f t="shared" si="77"/>
        <v>155.55555555555554</v>
      </c>
      <c r="I536" s="182">
        <f t="shared" si="78"/>
        <v>5.185185185185185E-2</v>
      </c>
      <c r="J536" s="170"/>
      <c r="K536" s="166"/>
      <c r="L536" s="166"/>
      <c r="M536" s="167"/>
      <c r="N536" s="52">
        <f t="shared" si="82"/>
        <v>0</v>
      </c>
      <c r="O536" s="53"/>
      <c r="P536" s="54"/>
      <c r="Q536" s="54"/>
      <c r="R536" s="54"/>
      <c r="S536" s="54"/>
      <c r="T536" s="58"/>
      <c r="U536" s="183">
        <f t="shared" si="79"/>
        <v>0.1037037037037037</v>
      </c>
      <c r="V536" s="168"/>
      <c r="W536" s="59" t="str">
        <f t="shared" si="80"/>
        <v>0</v>
      </c>
      <c r="X536" s="575"/>
      <c r="Y536" s="60">
        <f t="shared" si="81"/>
        <v>0</v>
      </c>
    </row>
    <row r="537" spans="2:25" ht="18.75" customHeight="1">
      <c r="B537" s="578"/>
      <c r="C537" s="581"/>
      <c r="D537" s="39"/>
      <c r="E537" s="39" t="s">
        <v>9924</v>
      </c>
      <c r="F537" s="170">
        <v>350</v>
      </c>
      <c r="G537" s="181">
        <f t="shared" si="76"/>
        <v>70</v>
      </c>
      <c r="H537" s="182">
        <f t="shared" si="77"/>
        <v>194.44444444444443</v>
      </c>
      <c r="I537" s="182">
        <f t="shared" si="78"/>
        <v>6.4814814814814811E-2</v>
      </c>
      <c r="J537" s="170"/>
      <c r="K537" s="166"/>
      <c r="L537" s="166"/>
      <c r="M537" s="167"/>
      <c r="N537" s="52">
        <f t="shared" si="82"/>
        <v>0</v>
      </c>
      <c r="O537" s="53"/>
      <c r="P537" s="54"/>
      <c r="Q537" s="54"/>
      <c r="R537" s="54"/>
      <c r="S537" s="54"/>
      <c r="T537" s="58"/>
      <c r="U537" s="183">
        <f t="shared" si="79"/>
        <v>0.12962962962962962</v>
      </c>
      <c r="V537" s="168"/>
      <c r="W537" s="59" t="str">
        <f t="shared" si="80"/>
        <v>0</v>
      </c>
      <c r="X537" s="575"/>
      <c r="Y537" s="60">
        <f t="shared" si="81"/>
        <v>0</v>
      </c>
    </row>
    <row r="538" spans="2:25" ht="18.75" customHeight="1">
      <c r="B538" s="578"/>
      <c r="C538" s="581"/>
      <c r="D538" s="39"/>
      <c r="E538" s="39" t="s">
        <v>667</v>
      </c>
      <c r="F538" s="170">
        <v>156</v>
      </c>
      <c r="G538" s="181">
        <f t="shared" si="76"/>
        <v>31.2</v>
      </c>
      <c r="H538" s="182">
        <f t="shared" si="77"/>
        <v>86.666666666666671</v>
      </c>
      <c r="I538" s="182">
        <f t="shared" si="78"/>
        <v>2.8888888888888891E-2</v>
      </c>
      <c r="J538" s="170"/>
      <c r="K538" s="166"/>
      <c r="L538" s="166"/>
      <c r="M538" s="167"/>
      <c r="N538" s="52">
        <f t="shared" si="82"/>
        <v>0</v>
      </c>
      <c r="O538" s="53"/>
      <c r="P538" s="54"/>
      <c r="Q538" s="54"/>
      <c r="R538" s="54"/>
      <c r="S538" s="54"/>
      <c r="T538" s="58"/>
      <c r="U538" s="183">
        <f t="shared" si="79"/>
        <v>5.7777777777777782E-2</v>
      </c>
      <c r="V538" s="168"/>
      <c r="W538" s="59" t="str">
        <f t="shared" si="80"/>
        <v>0</v>
      </c>
      <c r="X538" s="575"/>
      <c r="Y538" s="60">
        <f t="shared" si="81"/>
        <v>0</v>
      </c>
    </row>
    <row r="539" spans="2:25" ht="18.75" customHeight="1">
      <c r="B539" s="578"/>
      <c r="C539" s="581"/>
      <c r="D539" s="39"/>
      <c r="E539" s="39" t="s">
        <v>9925</v>
      </c>
      <c r="F539" s="170">
        <v>400</v>
      </c>
      <c r="G539" s="181">
        <f t="shared" si="76"/>
        <v>80</v>
      </c>
      <c r="H539" s="182">
        <f t="shared" si="77"/>
        <v>222.22222222222223</v>
      </c>
      <c r="I539" s="182">
        <f t="shared" si="78"/>
        <v>7.407407407407407E-2</v>
      </c>
      <c r="J539" s="170"/>
      <c r="K539" s="166"/>
      <c r="L539" s="166"/>
      <c r="M539" s="167"/>
      <c r="N539" s="52">
        <f t="shared" si="82"/>
        <v>0</v>
      </c>
      <c r="O539" s="53"/>
      <c r="P539" s="54"/>
      <c r="Q539" s="54"/>
      <c r="R539" s="54"/>
      <c r="S539" s="54"/>
      <c r="T539" s="58"/>
      <c r="U539" s="183">
        <f t="shared" si="79"/>
        <v>0.14814814814814814</v>
      </c>
      <c r="V539" s="168"/>
      <c r="W539" s="59" t="str">
        <f t="shared" si="80"/>
        <v>0</v>
      </c>
      <c r="X539" s="575"/>
      <c r="Y539" s="60">
        <f t="shared" si="81"/>
        <v>0</v>
      </c>
    </row>
    <row r="540" spans="2:25" ht="18.75" customHeight="1">
      <c r="B540" s="578"/>
      <c r="C540" s="581"/>
      <c r="D540" s="39"/>
      <c r="E540" s="39"/>
      <c r="F540" s="170"/>
      <c r="G540" s="181">
        <f t="shared" si="76"/>
        <v>0</v>
      </c>
      <c r="H540" s="182">
        <f t="shared" si="77"/>
        <v>0</v>
      </c>
      <c r="I540" s="182">
        <f t="shared" si="78"/>
        <v>0</v>
      </c>
      <c r="J540" s="170"/>
      <c r="K540" s="166"/>
      <c r="L540" s="166"/>
      <c r="M540" s="167"/>
      <c r="N540" s="52">
        <f t="shared" si="82"/>
        <v>0</v>
      </c>
      <c r="O540" s="53"/>
      <c r="P540" s="54"/>
      <c r="Q540" s="54"/>
      <c r="R540" s="54"/>
      <c r="S540" s="54"/>
      <c r="T540" s="58"/>
      <c r="U540" s="183">
        <f t="shared" si="79"/>
        <v>0</v>
      </c>
      <c r="V540" s="168"/>
      <c r="W540" s="59" t="str">
        <f t="shared" si="80"/>
        <v>0</v>
      </c>
      <c r="X540" s="575"/>
      <c r="Y540" s="60">
        <f t="shared" si="81"/>
        <v>0</v>
      </c>
    </row>
    <row r="541" spans="2:25" ht="18.75" customHeight="1">
      <c r="B541" s="578"/>
      <c r="C541" s="581"/>
      <c r="D541" s="39"/>
      <c r="E541" s="39"/>
      <c r="F541" s="170"/>
      <c r="G541" s="181">
        <f t="shared" si="76"/>
        <v>0</v>
      </c>
      <c r="H541" s="182">
        <f t="shared" si="77"/>
        <v>0</v>
      </c>
      <c r="I541" s="182">
        <f t="shared" si="78"/>
        <v>0</v>
      </c>
      <c r="J541" s="170"/>
      <c r="K541" s="166"/>
      <c r="L541" s="166"/>
      <c r="M541" s="167"/>
      <c r="N541" s="52">
        <f t="shared" si="82"/>
        <v>0</v>
      </c>
      <c r="O541" s="53"/>
      <c r="P541" s="54"/>
      <c r="Q541" s="54"/>
      <c r="R541" s="54"/>
      <c r="S541" s="54"/>
      <c r="T541" s="58"/>
      <c r="U541" s="183">
        <f t="shared" si="79"/>
        <v>0</v>
      </c>
      <c r="V541" s="168"/>
      <c r="W541" s="59" t="str">
        <f t="shared" si="80"/>
        <v>0</v>
      </c>
      <c r="X541" s="575"/>
      <c r="Y541" s="60">
        <f t="shared" si="81"/>
        <v>0</v>
      </c>
    </row>
    <row r="542" spans="2:25" ht="18.75" customHeight="1">
      <c r="B542" s="578"/>
      <c r="C542" s="581"/>
      <c r="D542" s="39"/>
      <c r="E542" s="39"/>
      <c r="F542" s="170"/>
      <c r="G542" s="181">
        <f t="shared" si="76"/>
        <v>0</v>
      </c>
      <c r="H542" s="182">
        <f t="shared" si="77"/>
        <v>0</v>
      </c>
      <c r="I542" s="182">
        <f t="shared" si="78"/>
        <v>0</v>
      </c>
      <c r="J542" s="170"/>
      <c r="K542" s="166"/>
      <c r="L542" s="166"/>
      <c r="M542" s="167"/>
      <c r="N542" s="52">
        <f t="shared" si="82"/>
        <v>0</v>
      </c>
      <c r="O542" s="53"/>
      <c r="P542" s="54"/>
      <c r="Q542" s="54"/>
      <c r="R542" s="54"/>
      <c r="S542" s="54"/>
      <c r="T542" s="58"/>
      <c r="U542" s="183">
        <f t="shared" si="79"/>
        <v>0</v>
      </c>
      <c r="V542" s="168"/>
      <c r="W542" s="59" t="str">
        <f t="shared" si="80"/>
        <v>0</v>
      </c>
      <c r="X542" s="575"/>
      <c r="Y542" s="60">
        <f t="shared" si="81"/>
        <v>0</v>
      </c>
    </row>
    <row r="543" spans="2:25" ht="18.75" customHeight="1">
      <c r="B543" s="578"/>
      <c r="C543" s="581"/>
      <c r="D543" s="39"/>
      <c r="E543" s="39" t="s">
        <v>9926</v>
      </c>
      <c r="F543" s="170">
        <v>310</v>
      </c>
      <c r="G543" s="181">
        <f t="shared" si="76"/>
        <v>62</v>
      </c>
      <c r="H543" s="182">
        <f t="shared" si="77"/>
        <v>172.22222222222223</v>
      </c>
      <c r="I543" s="182">
        <f t="shared" si="78"/>
        <v>5.7407407407407407E-2</v>
      </c>
      <c r="J543" s="170"/>
      <c r="K543" s="166"/>
      <c r="L543" s="166"/>
      <c r="M543" s="167"/>
      <c r="N543" s="52">
        <f t="shared" si="82"/>
        <v>0</v>
      </c>
      <c r="O543" s="53"/>
      <c r="P543" s="54"/>
      <c r="Q543" s="54"/>
      <c r="R543" s="54"/>
      <c r="S543" s="54"/>
      <c r="T543" s="58"/>
      <c r="U543" s="183">
        <f t="shared" si="79"/>
        <v>0.11481481481481481</v>
      </c>
      <c r="V543" s="168"/>
      <c r="W543" s="59" t="str">
        <f t="shared" si="80"/>
        <v>0</v>
      </c>
      <c r="X543" s="575"/>
      <c r="Y543" s="60">
        <f t="shared" si="81"/>
        <v>0</v>
      </c>
    </row>
    <row r="544" spans="2:25" ht="18.75" customHeight="1">
      <c r="B544" s="578"/>
      <c r="C544" s="581"/>
      <c r="D544" s="39"/>
      <c r="E544" s="39" t="s">
        <v>9927</v>
      </c>
      <c r="F544" s="170">
        <v>220</v>
      </c>
      <c r="G544" s="181">
        <f t="shared" si="76"/>
        <v>44</v>
      </c>
      <c r="H544" s="182">
        <f t="shared" si="77"/>
        <v>122.22222222222221</v>
      </c>
      <c r="I544" s="182">
        <f t="shared" si="78"/>
        <v>4.0740740740740737E-2</v>
      </c>
      <c r="J544" s="170"/>
      <c r="K544" s="166"/>
      <c r="L544" s="166"/>
      <c r="M544" s="167"/>
      <c r="N544" s="52">
        <f t="shared" si="82"/>
        <v>0</v>
      </c>
      <c r="O544" s="53"/>
      <c r="P544" s="54"/>
      <c r="Q544" s="54"/>
      <c r="R544" s="54"/>
      <c r="S544" s="54"/>
      <c r="T544" s="58"/>
      <c r="U544" s="183">
        <f t="shared" si="79"/>
        <v>8.1481481481481474E-2</v>
      </c>
      <c r="V544" s="168"/>
      <c r="W544" s="59" t="str">
        <f t="shared" si="80"/>
        <v>0</v>
      </c>
      <c r="X544" s="575"/>
      <c r="Y544" s="60">
        <f t="shared" si="81"/>
        <v>0</v>
      </c>
    </row>
    <row r="545" spans="2:25" ht="18.75" customHeight="1">
      <c r="B545" s="578"/>
      <c r="C545" s="581"/>
      <c r="D545" s="39"/>
      <c r="E545" s="39" t="s">
        <v>9928</v>
      </c>
      <c r="F545" s="170">
        <v>200</v>
      </c>
      <c r="G545" s="181">
        <f t="shared" si="76"/>
        <v>40</v>
      </c>
      <c r="H545" s="182">
        <f t="shared" si="77"/>
        <v>111.11111111111111</v>
      </c>
      <c r="I545" s="182">
        <f t="shared" si="78"/>
        <v>3.7037037037037035E-2</v>
      </c>
      <c r="J545" s="170"/>
      <c r="K545" s="166"/>
      <c r="L545" s="166"/>
      <c r="M545" s="167"/>
      <c r="N545" s="52">
        <f t="shared" si="82"/>
        <v>0</v>
      </c>
      <c r="O545" s="53"/>
      <c r="P545" s="54"/>
      <c r="Q545" s="54"/>
      <c r="R545" s="54"/>
      <c r="S545" s="54"/>
      <c r="T545" s="58"/>
      <c r="U545" s="183">
        <f t="shared" si="79"/>
        <v>7.407407407407407E-2</v>
      </c>
      <c r="V545" s="168"/>
      <c r="W545" s="59" t="str">
        <f t="shared" si="80"/>
        <v>0</v>
      </c>
      <c r="X545" s="575"/>
      <c r="Y545" s="60">
        <f t="shared" si="81"/>
        <v>0</v>
      </c>
    </row>
    <row r="546" spans="2:25" ht="18.75" customHeight="1">
      <c r="B546" s="578"/>
      <c r="C546" s="581"/>
      <c r="D546" s="39"/>
      <c r="E546" s="39" t="s">
        <v>9929</v>
      </c>
      <c r="F546" s="170">
        <v>300</v>
      </c>
      <c r="G546" s="181">
        <f t="shared" si="76"/>
        <v>60</v>
      </c>
      <c r="H546" s="182">
        <f t="shared" si="77"/>
        <v>166.66666666666666</v>
      </c>
      <c r="I546" s="182">
        <f t="shared" si="78"/>
        <v>5.5555555555555552E-2</v>
      </c>
      <c r="J546" s="170"/>
      <c r="K546" s="166"/>
      <c r="L546" s="166"/>
      <c r="M546" s="167"/>
      <c r="N546" s="52">
        <f t="shared" si="82"/>
        <v>0</v>
      </c>
      <c r="O546" s="53"/>
      <c r="P546" s="54"/>
      <c r="Q546" s="54"/>
      <c r="R546" s="54"/>
      <c r="S546" s="54"/>
      <c r="T546" s="58"/>
      <c r="U546" s="183">
        <f t="shared" si="79"/>
        <v>0.1111111111111111</v>
      </c>
      <c r="V546" s="168"/>
      <c r="W546" s="59" t="str">
        <f t="shared" si="80"/>
        <v>0</v>
      </c>
      <c r="X546" s="575"/>
      <c r="Y546" s="60">
        <f t="shared" si="81"/>
        <v>0</v>
      </c>
    </row>
    <row r="547" spans="2:25" ht="18.75" customHeight="1">
      <c r="B547" s="578"/>
      <c r="C547" s="581"/>
      <c r="D547" s="39"/>
      <c r="E547" s="39" t="s">
        <v>9897</v>
      </c>
      <c r="F547" s="170">
        <v>185</v>
      </c>
      <c r="G547" s="181">
        <f t="shared" si="76"/>
        <v>37</v>
      </c>
      <c r="H547" s="182">
        <f t="shared" si="77"/>
        <v>102.77777777777777</v>
      </c>
      <c r="I547" s="182">
        <f t="shared" si="78"/>
        <v>3.425925925925926E-2</v>
      </c>
      <c r="J547" s="170"/>
      <c r="K547" s="166"/>
      <c r="L547" s="166"/>
      <c r="M547" s="167"/>
      <c r="N547" s="52">
        <f t="shared" si="82"/>
        <v>0</v>
      </c>
      <c r="O547" s="53"/>
      <c r="P547" s="54"/>
      <c r="Q547" s="54"/>
      <c r="R547" s="54"/>
      <c r="S547" s="54"/>
      <c r="T547" s="58"/>
      <c r="U547" s="183">
        <f t="shared" si="79"/>
        <v>6.851851851851852E-2</v>
      </c>
      <c r="V547" s="168"/>
      <c r="W547" s="59" t="str">
        <f t="shared" si="80"/>
        <v>0</v>
      </c>
      <c r="X547" s="575"/>
      <c r="Y547" s="60">
        <f t="shared" si="81"/>
        <v>0</v>
      </c>
    </row>
    <row r="548" spans="2:25" ht="18.75" customHeight="1">
      <c r="B548" s="578"/>
      <c r="C548" s="581"/>
      <c r="D548" s="39"/>
      <c r="E548" s="39" t="s">
        <v>9930</v>
      </c>
      <c r="F548" s="170">
        <v>200</v>
      </c>
      <c r="G548" s="181">
        <f t="shared" si="76"/>
        <v>40</v>
      </c>
      <c r="H548" s="182">
        <f t="shared" si="77"/>
        <v>111.11111111111111</v>
      </c>
      <c r="I548" s="182">
        <f t="shared" si="78"/>
        <v>3.7037037037037035E-2</v>
      </c>
      <c r="J548" s="170"/>
      <c r="K548" s="166"/>
      <c r="L548" s="166"/>
      <c r="M548" s="167"/>
      <c r="N548" s="52">
        <f t="shared" si="82"/>
        <v>0</v>
      </c>
      <c r="O548" s="53"/>
      <c r="P548" s="54"/>
      <c r="Q548" s="54"/>
      <c r="R548" s="54"/>
      <c r="S548" s="54"/>
      <c r="T548" s="58"/>
      <c r="U548" s="183">
        <f t="shared" si="79"/>
        <v>7.407407407407407E-2</v>
      </c>
      <c r="V548" s="168"/>
      <c r="W548" s="59" t="str">
        <f t="shared" si="80"/>
        <v>0</v>
      </c>
      <c r="X548" s="575"/>
      <c r="Y548" s="60">
        <f t="shared" si="81"/>
        <v>0</v>
      </c>
    </row>
    <row r="549" spans="2:25" ht="18.75" customHeight="1">
      <c r="B549" s="578"/>
      <c r="C549" s="581"/>
      <c r="D549" s="39"/>
      <c r="E549" s="39" t="s">
        <v>3499</v>
      </c>
      <c r="F549" s="170">
        <v>321</v>
      </c>
      <c r="G549" s="181">
        <f t="shared" si="76"/>
        <v>64.2</v>
      </c>
      <c r="H549" s="182">
        <f t="shared" si="77"/>
        <v>178.33333333333334</v>
      </c>
      <c r="I549" s="182">
        <f t="shared" si="78"/>
        <v>5.9444444444444446E-2</v>
      </c>
      <c r="J549" s="170"/>
      <c r="K549" s="166"/>
      <c r="L549" s="166"/>
      <c r="M549" s="167"/>
      <c r="N549" s="52">
        <f t="shared" si="82"/>
        <v>0</v>
      </c>
      <c r="O549" s="53"/>
      <c r="P549" s="54"/>
      <c r="Q549" s="54"/>
      <c r="R549" s="54"/>
      <c r="S549" s="54"/>
      <c r="T549" s="58"/>
      <c r="U549" s="183">
        <f t="shared" si="79"/>
        <v>0.11888888888888889</v>
      </c>
      <c r="V549" s="168"/>
      <c r="W549" s="59" t="str">
        <f t="shared" si="80"/>
        <v>0</v>
      </c>
      <c r="X549" s="575"/>
      <c r="Y549" s="60">
        <f t="shared" si="81"/>
        <v>0</v>
      </c>
    </row>
    <row r="550" spans="2:25" ht="18.75" customHeight="1">
      <c r="B550" s="578"/>
      <c r="C550" s="581"/>
      <c r="D550" s="39"/>
      <c r="E550" s="39" t="s">
        <v>9931</v>
      </c>
      <c r="F550" s="170">
        <v>300</v>
      </c>
      <c r="G550" s="181">
        <f t="shared" si="76"/>
        <v>60</v>
      </c>
      <c r="H550" s="182">
        <f t="shared" si="77"/>
        <v>166.66666666666666</v>
      </c>
      <c r="I550" s="182">
        <f t="shared" si="78"/>
        <v>5.5555555555555552E-2</v>
      </c>
      <c r="J550" s="170"/>
      <c r="K550" s="166"/>
      <c r="L550" s="166"/>
      <c r="M550" s="167"/>
      <c r="N550" s="52">
        <f t="shared" si="82"/>
        <v>0</v>
      </c>
      <c r="O550" s="53"/>
      <c r="P550" s="54"/>
      <c r="Q550" s="54"/>
      <c r="R550" s="54"/>
      <c r="S550" s="54"/>
      <c r="T550" s="58"/>
      <c r="U550" s="183">
        <f t="shared" si="79"/>
        <v>0.1111111111111111</v>
      </c>
      <c r="V550" s="168"/>
      <c r="W550" s="59" t="str">
        <f t="shared" si="80"/>
        <v>0</v>
      </c>
      <c r="X550" s="575"/>
      <c r="Y550" s="60">
        <f t="shared" si="81"/>
        <v>0</v>
      </c>
    </row>
    <row r="551" spans="2:25" ht="18.75" customHeight="1">
      <c r="B551" s="578"/>
      <c r="C551" s="581"/>
      <c r="D551" s="39"/>
      <c r="E551" s="39" t="s">
        <v>9932</v>
      </c>
      <c r="F551" s="170">
        <v>270</v>
      </c>
      <c r="G551" s="181">
        <f t="shared" si="76"/>
        <v>54</v>
      </c>
      <c r="H551" s="182">
        <f t="shared" si="77"/>
        <v>150</v>
      </c>
      <c r="I551" s="182">
        <f t="shared" si="78"/>
        <v>0.05</v>
      </c>
      <c r="J551" s="170"/>
      <c r="K551" s="166" t="s">
        <v>9933</v>
      </c>
      <c r="L551" s="166"/>
      <c r="M551" s="167">
        <f>SUM(H543:H562)</f>
        <v>2861.1111111111104</v>
      </c>
      <c r="N551" s="52">
        <f t="shared" si="82"/>
        <v>57.222222222222207</v>
      </c>
      <c r="O551" s="53" t="s">
        <v>9890</v>
      </c>
      <c r="P551" s="54" t="s">
        <v>178</v>
      </c>
      <c r="Q551" s="54"/>
      <c r="R551" s="54" t="s">
        <v>2634</v>
      </c>
      <c r="S551" s="54"/>
      <c r="T551" s="58"/>
      <c r="U551" s="183">
        <f t="shared" si="79"/>
        <v>0.1</v>
      </c>
      <c r="V551" s="168">
        <f>SUM(U543:U562)</f>
        <v>1.907407407407407</v>
      </c>
      <c r="W551" s="59" t="str">
        <f t="shared" si="80"/>
        <v>2</v>
      </c>
      <c r="X551" s="575"/>
      <c r="Y551" s="60">
        <f t="shared" si="81"/>
        <v>1</v>
      </c>
    </row>
    <row r="552" spans="2:25" ht="18.75" customHeight="1">
      <c r="B552" s="578"/>
      <c r="C552" s="581"/>
      <c r="D552" s="39"/>
      <c r="E552" s="39" t="s">
        <v>9934</v>
      </c>
      <c r="F552" s="170">
        <v>319</v>
      </c>
      <c r="G552" s="181">
        <f t="shared" si="76"/>
        <v>63.8</v>
      </c>
      <c r="H552" s="182">
        <f t="shared" si="77"/>
        <v>177.22222222222223</v>
      </c>
      <c r="I552" s="182">
        <f t="shared" si="78"/>
        <v>5.9074074074074077E-2</v>
      </c>
      <c r="J552" s="170"/>
      <c r="K552" s="166"/>
      <c r="L552" s="166"/>
      <c r="M552" s="167"/>
      <c r="N552" s="52">
        <f t="shared" si="82"/>
        <v>0</v>
      </c>
      <c r="O552" s="53"/>
      <c r="P552" s="54"/>
      <c r="Q552" s="54"/>
      <c r="R552" s="54"/>
      <c r="S552" s="54"/>
      <c r="T552" s="58"/>
      <c r="U552" s="183">
        <f t="shared" si="79"/>
        <v>0.11814814814814815</v>
      </c>
      <c r="V552" s="168"/>
      <c r="W552" s="59" t="str">
        <f t="shared" si="80"/>
        <v>0</v>
      </c>
      <c r="X552" s="575"/>
      <c r="Y552" s="60">
        <f t="shared" si="81"/>
        <v>0</v>
      </c>
    </row>
    <row r="553" spans="2:25" ht="18.75" customHeight="1">
      <c r="B553" s="578"/>
      <c r="C553" s="581"/>
      <c r="D553" s="39"/>
      <c r="E553" s="39" t="s">
        <v>9935</v>
      </c>
      <c r="F553" s="170">
        <v>232</v>
      </c>
      <c r="G553" s="181">
        <f t="shared" si="76"/>
        <v>46.4</v>
      </c>
      <c r="H553" s="182">
        <f t="shared" si="77"/>
        <v>128.88888888888889</v>
      </c>
      <c r="I553" s="182">
        <f t="shared" si="78"/>
        <v>4.296296296296296E-2</v>
      </c>
      <c r="J553" s="170"/>
      <c r="K553" s="166"/>
      <c r="L553" s="166"/>
      <c r="M553" s="167"/>
      <c r="N553" s="52">
        <f t="shared" si="82"/>
        <v>0</v>
      </c>
      <c r="O553" s="53"/>
      <c r="P553" s="54"/>
      <c r="Q553" s="54"/>
      <c r="R553" s="54"/>
      <c r="S553" s="54"/>
      <c r="T553" s="58"/>
      <c r="U553" s="183">
        <f t="shared" si="79"/>
        <v>8.5925925925925919E-2</v>
      </c>
      <c r="V553" s="168"/>
      <c r="W553" s="59" t="str">
        <f t="shared" si="80"/>
        <v>0</v>
      </c>
      <c r="X553" s="575"/>
      <c r="Y553" s="60">
        <f t="shared" si="81"/>
        <v>0</v>
      </c>
    </row>
    <row r="554" spans="2:25" ht="18.75" customHeight="1">
      <c r="B554" s="578"/>
      <c r="C554" s="581"/>
      <c r="D554" s="39"/>
      <c r="E554" s="39" t="s">
        <v>9936</v>
      </c>
      <c r="F554" s="170">
        <v>123</v>
      </c>
      <c r="G554" s="181">
        <f t="shared" si="76"/>
        <v>24.6</v>
      </c>
      <c r="H554" s="182">
        <f t="shared" si="77"/>
        <v>68.333333333333329</v>
      </c>
      <c r="I554" s="182">
        <f t="shared" si="78"/>
        <v>2.2777777777777775E-2</v>
      </c>
      <c r="J554" s="170"/>
      <c r="K554" s="166"/>
      <c r="L554" s="166"/>
      <c r="M554" s="167"/>
      <c r="N554" s="52">
        <f t="shared" si="82"/>
        <v>0</v>
      </c>
      <c r="O554" s="53"/>
      <c r="P554" s="54"/>
      <c r="Q554" s="54"/>
      <c r="R554" s="54"/>
      <c r="S554" s="54"/>
      <c r="T554" s="58"/>
      <c r="U554" s="183">
        <f t="shared" si="79"/>
        <v>4.5555555555555551E-2</v>
      </c>
      <c r="V554" s="168"/>
      <c r="W554" s="59" t="str">
        <f t="shared" si="80"/>
        <v>0</v>
      </c>
      <c r="X554" s="575"/>
      <c r="Y554" s="60">
        <f t="shared" si="81"/>
        <v>0</v>
      </c>
    </row>
    <row r="555" spans="2:25" ht="18.75" customHeight="1">
      <c r="B555" s="578"/>
      <c r="C555" s="581"/>
      <c r="D555" s="39"/>
      <c r="E555" s="39" t="s">
        <v>9937</v>
      </c>
      <c r="F555" s="170">
        <v>220</v>
      </c>
      <c r="G555" s="181">
        <f t="shared" si="76"/>
        <v>44</v>
      </c>
      <c r="H555" s="182">
        <f t="shared" si="77"/>
        <v>122.22222222222221</v>
      </c>
      <c r="I555" s="182">
        <f t="shared" si="78"/>
        <v>4.0740740740740737E-2</v>
      </c>
      <c r="J555" s="170"/>
      <c r="K555" s="166"/>
      <c r="L555" s="166"/>
      <c r="M555" s="167"/>
      <c r="N555" s="52">
        <f t="shared" si="82"/>
        <v>0</v>
      </c>
      <c r="O555" s="53"/>
      <c r="P555" s="54"/>
      <c r="Q555" s="54"/>
      <c r="R555" s="54"/>
      <c r="S555" s="54"/>
      <c r="T555" s="58"/>
      <c r="U555" s="183">
        <f t="shared" si="79"/>
        <v>8.1481481481481474E-2</v>
      </c>
      <c r="V555" s="168"/>
      <c r="W555" s="59" t="str">
        <f t="shared" si="80"/>
        <v>0</v>
      </c>
      <c r="X555" s="575"/>
      <c r="Y555" s="60">
        <f t="shared" si="81"/>
        <v>0</v>
      </c>
    </row>
    <row r="556" spans="2:25" ht="18.75" customHeight="1">
      <c r="B556" s="578"/>
      <c r="C556" s="581"/>
      <c r="D556" s="39"/>
      <c r="E556" s="39" t="s">
        <v>9938</v>
      </c>
      <c r="F556" s="170">
        <v>290</v>
      </c>
      <c r="G556" s="181">
        <f t="shared" si="76"/>
        <v>58</v>
      </c>
      <c r="H556" s="182">
        <f t="shared" si="77"/>
        <v>161.11111111111111</v>
      </c>
      <c r="I556" s="182">
        <f t="shared" si="78"/>
        <v>5.3703703703703705E-2</v>
      </c>
      <c r="J556" s="170"/>
      <c r="K556" s="166"/>
      <c r="L556" s="166"/>
      <c r="M556" s="167"/>
      <c r="N556" s="52">
        <f t="shared" si="82"/>
        <v>0</v>
      </c>
      <c r="O556" s="53"/>
      <c r="P556" s="54"/>
      <c r="Q556" s="54"/>
      <c r="R556" s="54"/>
      <c r="S556" s="54"/>
      <c r="T556" s="58"/>
      <c r="U556" s="183">
        <f t="shared" si="79"/>
        <v>0.10740740740740741</v>
      </c>
      <c r="V556" s="168"/>
      <c r="W556" s="59" t="str">
        <f t="shared" si="80"/>
        <v>0</v>
      </c>
      <c r="X556" s="575"/>
      <c r="Y556" s="60">
        <f t="shared" si="81"/>
        <v>0</v>
      </c>
    </row>
    <row r="557" spans="2:25" ht="18.75" customHeight="1">
      <c r="B557" s="578"/>
      <c r="C557" s="581"/>
      <c r="D557" s="39"/>
      <c r="E557" s="39" t="s">
        <v>3668</v>
      </c>
      <c r="F557" s="170">
        <v>345</v>
      </c>
      <c r="G557" s="181">
        <f t="shared" si="76"/>
        <v>69</v>
      </c>
      <c r="H557" s="182">
        <f t="shared" si="77"/>
        <v>191.66666666666666</v>
      </c>
      <c r="I557" s="182">
        <f t="shared" si="78"/>
        <v>6.3888888888888884E-2</v>
      </c>
      <c r="J557" s="170"/>
      <c r="K557" s="166"/>
      <c r="L557" s="166"/>
      <c r="M557" s="167"/>
      <c r="N557" s="52">
        <f t="shared" si="82"/>
        <v>0</v>
      </c>
      <c r="O557" s="53"/>
      <c r="P557" s="54"/>
      <c r="Q557" s="54"/>
      <c r="R557" s="54"/>
      <c r="S557" s="54"/>
      <c r="T557" s="58"/>
      <c r="U557" s="183">
        <f t="shared" si="79"/>
        <v>0.12777777777777777</v>
      </c>
      <c r="V557" s="168"/>
      <c r="W557" s="59" t="str">
        <f t="shared" si="80"/>
        <v>0</v>
      </c>
      <c r="X557" s="575"/>
      <c r="Y557" s="60">
        <f t="shared" si="81"/>
        <v>0</v>
      </c>
    </row>
    <row r="558" spans="2:25" ht="18.75" customHeight="1">
      <c r="B558" s="578"/>
      <c r="C558" s="581"/>
      <c r="D558" s="39"/>
      <c r="E558" s="39" t="s">
        <v>9939</v>
      </c>
      <c r="F558" s="170">
        <v>280</v>
      </c>
      <c r="G558" s="181">
        <f t="shared" si="76"/>
        <v>56</v>
      </c>
      <c r="H558" s="182">
        <f t="shared" si="77"/>
        <v>155.55555555555554</v>
      </c>
      <c r="I558" s="182">
        <f t="shared" si="78"/>
        <v>5.185185185185185E-2</v>
      </c>
      <c r="J558" s="170"/>
      <c r="K558" s="166"/>
      <c r="L558" s="166"/>
      <c r="M558" s="167"/>
      <c r="N558" s="52">
        <f t="shared" si="82"/>
        <v>0</v>
      </c>
      <c r="O558" s="53"/>
      <c r="P558" s="54"/>
      <c r="Q558" s="54"/>
      <c r="R558" s="54"/>
      <c r="S558" s="54"/>
      <c r="T558" s="58"/>
      <c r="U558" s="183">
        <f t="shared" si="79"/>
        <v>0.1037037037037037</v>
      </c>
      <c r="V558" s="168"/>
      <c r="W558" s="59" t="str">
        <f t="shared" si="80"/>
        <v>0</v>
      </c>
      <c r="X558" s="575"/>
      <c r="Y558" s="60">
        <f t="shared" si="81"/>
        <v>0</v>
      </c>
    </row>
    <row r="559" spans="2:25" ht="18.75" customHeight="1">
      <c r="B559" s="578"/>
      <c r="C559" s="581"/>
      <c r="D559" s="39"/>
      <c r="E559" s="39" t="s">
        <v>9940</v>
      </c>
      <c r="F559" s="170">
        <v>350</v>
      </c>
      <c r="G559" s="181">
        <f t="shared" si="76"/>
        <v>70</v>
      </c>
      <c r="H559" s="182">
        <f t="shared" si="77"/>
        <v>194.44444444444443</v>
      </c>
      <c r="I559" s="182">
        <f t="shared" si="78"/>
        <v>6.4814814814814811E-2</v>
      </c>
      <c r="J559" s="170"/>
      <c r="K559" s="166"/>
      <c r="L559" s="166"/>
      <c r="M559" s="167"/>
      <c r="N559" s="52">
        <f t="shared" si="82"/>
        <v>0</v>
      </c>
      <c r="O559" s="53"/>
      <c r="P559" s="54"/>
      <c r="Q559" s="54"/>
      <c r="R559" s="54"/>
      <c r="S559" s="54"/>
      <c r="T559" s="58"/>
      <c r="U559" s="183">
        <f t="shared" si="79"/>
        <v>0.12962962962962962</v>
      </c>
      <c r="V559" s="168"/>
      <c r="W559" s="59" t="str">
        <f t="shared" si="80"/>
        <v>0</v>
      </c>
      <c r="X559" s="575"/>
      <c r="Y559" s="60">
        <f t="shared" si="81"/>
        <v>0</v>
      </c>
    </row>
    <row r="560" spans="2:25" ht="18.75" customHeight="1">
      <c r="B560" s="578"/>
      <c r="C560" s="581"/>
      <c r="D560" s="39"/>
      <c r="E560" s="39" t="s">
        <v>9941</v>
      </c>
      <c r="F560" s="170">
        <v>250</v>
      </c>
      <c r="G560" s="181">
        <f t="shared" si="76"/>
        <v>50</v>
      </c>
      <c r="H560" s="182">
        <f t="shared" si="77"/>
        <v>138.88888888888889</v>
      </c>
      <c r="I560" s="182">
        <f t="shared" si="78"/>
        <v>4.6296296296296294E-2</v>
      </c>
      <c r="J560" s="170"/>
      <c r="K560" s="166"/>
      <c r="L560" s="166"/>
      <c r="M560" s="167"/>
      <c r="N560" s="52">
        <f t="shared" si="82"/>
        <v>0</v>
      </c>
      <c r="O560" s="53"/>
      <c r="P560" s="54"/>
      <c r="Q560" s="54"/>
      <c r="R560" s="54"/>
      <c r="S560" s="54"/>
      <c r="T560" s="58"/>
      <c r="U560" s="183">
        <f t="shared" si="79"/>
        <v>9.2592592592592587E-2</v>
      </c>
      <c r="V560" s="168"/>
      <c r="W560" s="59" t="str">
        <f t="shared" si="80"/>
        <v>0</v>
      </c>
      <c r="X560" s="575"/>
      <c r="Y560" s="60">
        <f t="shared" si="81"/>
        <v>0</v>
      </c>
    </row>
    <row r="561" spans="2:25" ht="18.75" customHeight="1">
      <c r="B561" s="578"/>
      <c r="C561" s="581"/>
      <c r="D561" s="39"/>
      <c r="E561" s="39" t="s">
        <v>9942</v>
      </c>
      <c r="F561" s="170">
        <v>185</v>
      </c>
      <c r="G561" s="181">
        <f t="shared" si="76"/>
        <v>37</v>
      </c>
      <c r="H561" s="182">
        <f t="shared" si="77"/>
        <v>102.77777777777777</v>
      </c>
      <c r="I561" s="182">
        <f t="shared" si="78"/>
        <v>3.425925925925926E-2</v>
      </c>
      <c r="J561" s="170"/>
      <c r="K561" s="166"/>
      <c r="L561" s="166"/>
      <c r="M561" s="167"/>
      <c r="N561" s="52">
        <f t="shared" si="82"/>
        <v>0</v>
      </c>
      <c r="O561" s="53"/>
      <c r="P561" s="54"/>
      <c r="Q561" s="54"/>
      <c r="R561" s="54"/>
      <c r="S561" s="54"/>
      <c r="T561" s="58"/>
      <c r="U561" s="183">
        <f t="shared" si="79"/>
        <v>6.851851851851852E-2</v>
      </c>
      <c r="V561" s="168"/>
      <c r="W561" s="59" t="str">
        <f t="shared" si="80"/>
        <v>0</v>
      </c>
      <c r="X561" s="575"/>
      <c r="Y561" s="60">
        <f t="shared" si="81"/>
        <v>0</v>
      </c>
    </row>
    <row r="562" spans="2:25" ht="18.75" customHeight="1">
      <c r="B562" s="578"/>
      <c r="C562" s="581"/>
      <c r="D562" s="39"/>
      <c r="E562" s="39" t="s">
        <v>9943</v>
      </c>
      <c r="F562" s="170">
        <v>250</v>
      </c>
      <c r="G562" s="181">
        <f t="shared" si="76"/>
        <v>50</v>
      </c>
      <c r="H562" s="182">
        <f t="shared" si="77"/>
        <v>138.88888888888889</v>
      </c>
      <c r="I562" s="182">
        <f t="shared" si="78"/>
        <v>4.6296296296296294E-2</v>
      </c>
      <c r="J562" s="170"/>
      <c r="K562" s="166"/>
      <c r="L562" s="166"/>
      <c r="M562" s="171"/>
      <c r="N562" s="52">
        <f t="shared" si="82"/>
        <v>0</v>
      </c>
      <c r="O562" s="53"/>
      <c r="P562" s="54"/>
      <c r="Q562" s="54"/>
      <c r="R562" s="54"/>
      <c r="S562" s="54"/>
      <c r="T562" s="58"/>
      <c r="U562" s="183">
        <f t="shared" si="79"/>
        <v>9.2592592592592587E-2</v>
      </c>
      <c r="V562" s="168"/>
      <c r="W562" s="59" t="str">
        <f t="shared" si="80"/>
        <v>0</v>
      </c>
      <c r="X562" s="575"/>
      <c r="Y562" s="60">
        <f t="shared" si="81"/>
        <v>0</v>
      </c>
    </row>
    <row r="563" spans="2:25" ht="18.75" customHeight="1">
      <c r="B563" s="578"/>
      <c r="C563" s="581"/>
      <c r="D563" s="39"/>
      <c r="E563" s="39"/>
      <c r="F563" s="170"/>
      <c r="G563" s="181">
        <f t="shared" si="76"/>
        <v>0</v>
      </c>
      <c r="H563" s="182">
        <f t="shared" si="77"/>
        <v>0</v>
      </c>
      <c r="I563" s="182">
        <f t="shared" si="78"/>
        <v>0</v>
      </c>
      <c r="J563" s="170"/>
      <c r="K563" s="166"/>
      <c r="L563" s="166"/>
      <c r="M563" s="171"/>
      <c r="N563" s="52">
        <f t="shared" si="82"/>
        <v>0</v>
      </c>
      <c r="O563" s="53"/>
      <c r="P563" s="54"/>
      <c r="Q563" s="54"/>
      <c r="R563" s="54"/>
      <c r="S563" s="54"/>
      <c r="T563" s="58"/>
      <c r="U563" s="183">
        <f t="shared" si="79"/>
        <v>0</v>
      </c>
      <c r="V563" s="168"/>
      <c r="W563" s="59" t="str">
        <f t="shared" si="80"/>
        <v>0</v>
      </c>
      <c r="X563" s="575"/>
      <c r="Y563" s="60">
        <f t="shared" si="81"/>
        <v>0</v>
      </c>
    </row>
    <row r="564" spans="2:25" ht="18.75" customHeight="1">
      <c r="B564" s="579"/>
      <c r="C564" s="582"/>
      <c r="D564" s="39"/>
      <c r="E564" s="39"/>
      <c r="F564" s="170"/>
      <c r="G564" s="181">
        <f>F564/$G$15</f>
        <v>0</v>
      </c>
      <c r="H564" s="182">
        <f>F564/$H$15</f>
        <v>0</v>
      </c>
      <c r="I564" s="182">
        <f>H564/$I$15</f>
        <v>0</v>
      </c>
      <c r="J564" s="170"/>
      <c r="K564" s="166"/>
      <c r="L564" s="166"/>
      <c r="M564" s="171"/>
      <c r="N564" s="52">
        <f t="shared" si="82"/>
        <v>0</v>
      </c>
      <c r="O564" s="40"/>
      <c r="P564" s="40"/>
      <c r="Q564" s="40"/>
      <c r="R564" s="40"/>
      <c r="S564" s="40"/>
      <c r="T564" s="58"/>
      <c r="U564" s="183">
        <f>H564/$U$15</f>
        <v>0</v>
      </c>
      <c r="V564" s="168"/>
      <c r="W564" s="59" t="str">
        <f>IF(V564&lt;1,"0",IF(V564&lt;5,"2",IF(V564&gt;=5,"6")))</f>
        <v>0</v>
      </c>
      <c r="X564" s="576"/>
      <c r="Y564" s="60">
        <f t="shared" ref="Y564" si="83">W564/2</f>
        <v>0</v>
      </c>
    </row>
    <row r="565" spans="2:25">
      <c r="B565" s="41"/>
      <c r="C565" s="172" t="s">
        <v>111</v>
      </c>
      <c r="D565" s="154"/>
      <c r="E565" s="173">
        <f>COUNTA(E500:E564)</f>
        <v>57</v>
      </c>
      <c r="F565" s="173">
        <f>SUM(F500:F564)</f>
        <v>15472</v>
      </c>
      <c r="G565" s="173">
        <f>SUM(G500:G564)</f>
        <v>3094.4</v>
      </c>
      <c r="H565" s="173">
        <f>SUM(H500:H564)</f>
        <v>8595.5555555555566</v>
      </c>
      <c r="I565" s="173">
        <f>MROUND(SUM(I500:I564),1)</f>
        <v>3</v>
      </c>
      <c r="J565" s="173">
        <f>COUNTA(J500:J564)</f>
        <v>1</v>
      </c>
      <c r="K565" s="173">
        <f>COUNTA(K500:K564)</f>
        <v>3</v>
      </c>
      <c r="L565" s="173">
        <f>COUNTA(L500:L564)</f>
        <v>0</v>
      </c>
      <c r="M565" s="173">
        <f>SUM(M500:M564)</f>
        <v>8595.5555555555547</v>
      </c>
      <c r="N565" s="173">
        <f>SUM(N500:N564)</f>
        <v>171.9111111111111</v>
      </c>
      <c r="O565" s="174"/>
      <c r="P565" s="175">
        <f>COUNTIF(P500:P564, "YES")</f>
        <v>0</v>
      </c>
      <c r="Q565" s="174"/>
      <c r="R565" s="174"/>
      <c r="S565" s="174"/>
      <c r="T565" s="174"/>
      <c r="U565" s="173">
        <f>SUM(U500:U564)</f>
        <v>5.7303703703703714</v>
      </c>
      <c r="V565" s="173">
        <f>SUM(V500:V564)</f>
        <v>5.7303703703703697</v>
      </c>
      <c r="W565" s="173">
        <f t="array" ref="W565">SUM(ABS(W500:W564))</f>
        <v>6</v>
      </c>
      <c r="X565" s="175" t="str">
        <f>IF(X500&lt;0.2, "0", IF(X500&lt;=2, "2", IF(X500&gt;2, ROUND(X500,0))))</f>
        <v>2</v>
      </c>
      <c r="Y565" s="173">
        <f>SUM(Y500:Y564)</f>
        <v>3</v>
      </c>
    </row>
    <row r="566" spans="2:25" ht="18.75" customHeight="1">
      <c r="B566" s="577">
        <v>11</v>
      </c>
      <c r="C566" s="571" t="s">
        <v>9944</v>
      </c>
      <c r="D566" s="39">
        <v>1</v>
      </c>
      <c r="E566" s="39" t="s">
        <v>9945</v>
      </c>
      <c r="F566" s="170">
        <v>300</v>
      </c>
      <c r="G566" s="181">
        <f t="shared" ref="G566:G622" si="84">F566/$G$15</f>
        <v>60</v>
      </c>
      <c r="H566" s="182">
        <f t="shared" ref="H566:H622" si="85">F566/$H$15</f>
        <v>166.66666666666666</v>
      </c>
      <c r="I566" s="182">
        <f t="shared" ref="I566:I622" si="86">H566/$I$15</f>
        <v>5.5555555555555552E-2</v>
      </c>
      <c r="J566" s="170"/>
      <c r="K566" s="341" t="s">
        <v>11398</v>
      </c>
      <c r="L566" s="166"/>
      <c r="M566" s="167">
        <f>SUM(H566:H592)</f>
        <v>3697.2222222222217</v>
      </c>
      <c r="N566" s="52">
        <f t="shared" ref="N566:N623" si="87">M566/$N$15</f>
        <v>73.944444444444429</v>
      </c>
      <c r="O566" s="53" t="s">
        <v>2132</v>
      </c>
      <c r="P566" s="54" t="s">
        <v>178</v>
      </c>
      <c r="Q566" s="54"/>
      <c r="R566" s="54" t="s">
        <v>2634</v>
      </c>
      <c r="S566" s="54"/>
      <c r="T566" s="58"/>
      <c r="U566" s="183">
        <f t="shared" ref="U566:U623" si="88">H566/$U$15</f>
        <v>0.1111111111111111</v>
      </c>
      <c r="V566" s="168">
        <f>SUM(U566:U592)</f>
        <v>2.4648148148148143</v>
      </c>
      <c r="W566" s="59" t="str">
        <f t="shared" ref="W566:W623" si="89">IF(V566&lt;1,"0",IF(V566&lt;5,"2",IF(V566&gt;=5,"6")))</f>
        <v>2</v>
      </c>
      <c r="X566" s="574">
        <f>K624/$X$15</f>
        <v>0.66666666666666663</v>
      </c>
      <c r="Y566" s="60">
        <f t="shared" ref="Y566:Y623" si="90">W566/2</f>
        <v>1</v>
      </c>
    </row>
    <row r="567" spans="2:25" ht="18.75" customHeight="1">
      <c r="B567" s="578"/>
      <c r="C567" s="572"/>
      <c r="D567" s="39">
        <v>2</v>
      </c>
      <c r="E567" s="39" t="s">
        <v>9946</v>
      </c>
      <c r="F567" s="170">
        <v>200</v>
      </c>
      <c r="G567" s="181">
        <f t="shared" si="84"/>
        <v>40</v>
      </c>
      <c r="H567" s="182">
        <f t="shared" si="85"/>
        <v>111.11111111111111</v>
      </c>
      <c r="I567" s="182">
        <f t="shared" si="86"/>
        <v>3.7037037037037035E-2</v>
      </c>
      <c r="J567" s="170"/>
      <c r="K567" s="166"/>
      <c r="L567" s="166"/>
      <c r="M567" s="167"/>
      <c r="N567" s="52">
        <f t="shared" si="87"/>
        <v>0</v>
      </c>
      <c r="O567" s="53"/>
      <c r="P567" s="54"/>
      <c r="Q567" s="54"/>
      <c r="R567" s="54"/>
      <c r="S567" s="54"/>
      <c r="T567" s="58"/>
      <c r="U567" s="183">
        <f t="shared" si="88"/>
        <v>7.407407407407407E-2</v>
      </c>
      <c r="V567" s="168"/>
      <c r="W567" s="59" t="str">
        <f t="shared" si="89"/>
        <v>0</v>
      </c>
      <c r="X567" s="575"/>
      <c r="Y567" s="60">
        <f t="shared" si="90"/>
        <v>0</v>
      </c>
    </row>
    <row r="568" spans="2:25" ht="18.75" customHeight="1">
      <c r="B568" s="578"/>
      <c r="C568" s="572"/>
      <c r="D568" s="39">
        <v>3</v>
      </c>
      <c r="E568" s="39" t="s">
        <v>9947</v>
      </c>
      <c r="F568" s="170">
        <v>227</v>
      </c>
      <c r="G568" s="181">
        <f t="shared" si="84"/>
        <v>45.4</v>
      </c>
      <c r="H568" s="182">
        <f t="shared" si="85"/>
        <v>126.11111111111111</v>
      </c>
      <c r="I568" s="182">
        <f t="shared" si="86"/>
        <v>4.2037037037037039E-2</v>
      </c>
      <c r="J568" s="170"/>
      <c r="K568" s="166"/>
      <c r="L568" s="166"/>
      <c r="M568" s="167"/>
      <c r="N568" s="52">
        <f t="shared" si="87"/>
        <v>0</v>
      </c>
      <c r="O568" s="53"/>
      <c r="P568" s="54"/>
      <c r="Q568" s="54"/>
      <c r="R568" s="54"/>
      <c r="S568" s="54"/>
      <c r="T568" s="58"/>
      <c r="U568" s="183">
        <f t="shared" si="88"/>
        <v>8.4074074074074079E-2</v>
      </c>
      <c r="V568" s="168"/>
      <c r="W568" s="59" t="str">
        <f t="shared" si="89"/>
        <v>0</v>
      </c>
      <c r="X568" s="575"/>
      <c r="Y568" s="60">
        <f t="shared" si="90"/>
        <v>0</v>
      </c>
    </row>
    <row r="569" spans="2:25" ht="18.75" customHeight="1">
      <c r="B569" s="578"/>
      <c r="C569" s="572"/>
      <c r="D569" s="39">
        <v>4</v>
      </c>
      <c r="E569" s="39" t="s">
        <v>9948</v>
      </c>
      <c r="F569" s="170">
        <v>280</v>
      </c>
      <c r="G569" s="181">
        <f t="shared" si="84"/>
        <v>56</v>
      </c>
      <c r="H569" s="182">
        <f t="shared" si="85"/>
        <v>155.55555555555554</v>
      </c>
      <c r="I569" s="182">
        <f t="shared" si="86"/>
        <v>5.185185185185185E-2</v>
      </c>
      <c r="J569" s="170"/>
      <c r="K569" s="166"/>
      <c r="L569" s="166"/>
      <c r="M569" s="167"/>
      <c r="N569" s="52">
        <f t="shared" si="87"/>
        <v>0</v>
      </c>
      <c r="O569" s="53"/>
      <c r="P569" s="54"/>
      <c r="Q569" s="54"/>
      <c r="R569" s="54"/>
      <c r="S569" s="54"/>
      <c r="T569" s="58"/>
      <c r="U569" s="183">
        <f t="shared" si="88"/>
        <v>0.1037037037037037</v>
      </c>
      <c r="V569" s="168"/>
      <c r="W569" s="59" t="str">
        <f t="shared" si="89"/>
        <v>0</v>
      </c>
      <c r="X569" s="575"/>
      <c r="Y569" s="60">
        <f t="shared" si="90"/>
        <v>0</v>
      </c>
    </row>
    <row r="570" spans="2:25" ht="18.75" customHeight="1">
      <c r="B570" s="578"/>
      <c r="C570" s="572"/>
      <c r="D570" s="39">
        <v>5</v>
      </c>
      <c r="E570" s="39" t="s">
        <v>3707</v>
      </c>
      <c r="F570" s="170">
        <v>227</v>
      </c>
      <c r="G570" s="181">
        <f t="shared" si="84"/>
        <v>45.4</v>
      </c>
      <c r="H570" s="182">
        <f t="shared" si="85"/>
        <v>126.11111111111111</v>
      </c>
      <c r="I570" s="182">
        <f t="shared" si="86"/>
        <v>4.2037037037037039E-2</v>
      </c>
      <c r="J570" s="170"/>
      <c r="K570" s="166"/>
      <c r="L570" s="166"/>
      <c r="M570" s="167"/>
      <c r="N570" s="52">
        <f t="shared" si="87"/>
        <v>0</v>
      </c>
      <c r="O570" s="53"/>
      <c r="P570" s="54"/>
      <c r="Q570" s="54"/>
      <c r="R570" s="54"/>
      <c r="S570" s="54"/>
      <c r="T570" s="58"/>
      <c r="U570" s="183">
        <f t="shared" si="88"/>
        <v>8.4074074074074079E-2</v>
      </c>
      <c r="V570" s="168"/>
      <c r="W570" s="59" t="str">
        <f t="shared" si="89"/>
        <v>0</v>
      </c>
      <c r="X570" s="575"/>
      <c r="Y570" s="60">
        <f t="shared" si="90"/>
        <v>0</v>
      </c>
    </row>
    <row r="571" spans="2:25" ht="18.75" customHeight="1">
      <c r="B571" s="578"/>
      <c r="C571" s="572"/>
      <c r="D571" s="39">
        <v>6</v>
      </c>
      <c r="E571" s="39" t="s">
        <v>9949</v>
      </c>
      <c r="F571" s="170">
        <v>250</v>
      </c>
      <c r="G571" s="181">
        <f t="shared" si="84"/>
        <v>50</v>
      </c>
      <c r="H571" s="182">
        <f t="shared" si="85"/>
        <v>138.88888888888889</v>
      </c>
      <c r="I571" s="182">
        <f t="shared" si="86"/>
        <v>4.6296296296296294E-2</v>
      </c>
      <c r="J571" s="170"/>
      <c r="K571" s="166"/>
      <c r="L571" s="166"/>
      <c r="M571" s="167"/>
      <c r="N571" s="52">
        <f t="shared" si="87"/>
        <v>0</v>
      </c>
      <c r="O571" s="53"/>
      <c r="P571" s="54"/>
      <c r="Q571" s="54"/>
      <c r="R571" s="54"/>
      <c r="S571" s="54"/>
      <c r="T571" s="58"/>
      <c r="U571" s="183">
        <f t="shared" si="88"/>
        <v>9.2592592592592587E-2</v>
      </c>
      <c r="V571" s="168"/>
      <c r="W571" s="59" t="str">
        <f t="shared" si="89"/>
        <v>0</v>
      </c>
      <c r="X571" s="575"/>
      <c r="Y571" s="60">
        <f t="shared" si="90"/>
        <v>0</v>
      </c>
    </row>
    <row r="572" spans="2:25" ht="18.75" customHeight="1">
      <c r="B572" s="578"/>
      <c r="C572" s="572"/>
      <c r="D572" s="39">
        <v>7</v>
      </c>
      <c r="E572" s="39" t="s">
        <v>9950</v>
      </c>
      <c r="F572" s="170">
        <v>200</v>
      </c>
      <c r="G572" s="181">
        <f t="shared" si="84"/>
        <v>40</v>
      </c>
      <c r="H572" s="182">
        <f t="shared" si="85"/>
        <v>111.11111111111111</v>
      </c>
      <c r="I572" s="182">
        <f t="shared" si="86"/>
        <v>3.7037037037037035E-2</v>
      </c>
      <c r="J572" s="170"/>
      <c r="K572" s="166"/>
      <c r="L572" s="166"/>
      <c r="M572" s="167"/>
      <c r="N572" s="52">
        <f t="shared" si="87"/>
        <v>0</v>
      </c>
      <c r="O572" s="53"/>
      <c r="P572" s="54"/>
      <c r="Q572" s="54"/>
      <c r="R572" s="54"/>
      <c r="S572" s="54"/>
      <c r="T572" s="58"/>
      <c r="U572" s="183">
        <f t="shared" si="88"/>
        <v>7.407407407407407E-2</v>
      </c>
      <c r="V572" s="168"/>
      <c r="W572" s="59" t="str">
        <f t="shared" si="89"/>
        <v>0</v>
      </c>
      <c r="X572" s="575"/>
      <c r="Y572" s="60">
        <f t="shared" si="90"/>
        <v>0</v>
      </c>
    </row>
    <row r="573" spans="2:25" ht="18.75" customHeight="1">
      <c r="B573" s="578"/>
      <c r="C573" s="572"/>
      <c r="D573" s="39">
        <v>8</v>
      </c>
      <c r="E573" s="39" t="s">
        <v>9951</v>
      </c>
      <c r="F573" s="170">
        <v>270</v>
      </c>
      <c r="G573" s="181">
        <f t="shared" si="84"/>
        <v>54</v>
      </c>
      <c r="H573" s="182">
        <f t="shared" si="85"/>
        <v>150</v>
      </c>
      <c r="I573" s="182">
        <f t="shared" si="86"/>
        <v>0.05</v>
      </c>
      <c r="J573" s="170"/>
      <c r="K573" s="166"/>
      <c r="L573" s="166"/>
      <c r="M573" s="167"/>
      <c r="N573" s="52">
        <f t="shared" si="87"/>
        <v>0</v>
      </c>
      <c r="O573" s="53"/>
      <c r="P573" s="54"/>
      <c r="Q573" s="54"/>
      <c r="R573" s="54"/>
      <c r="S573" s="54"/>
      <c r="T573" s="58"/>
      <c r="U573" s="183">
        <f t="shared" si="88"/>
        <v>0.1</v>
      </c>
      <c r="V573" s="168"/>
      <c r="W573" s="59" t="str">
        <f t="shared" si="89"/>
        <v>0</v>
      </c>
      <c r="X573" s="575"/>
      <c r="Y573" s="60">
        <f t="shared" si="90"/>
        <v>0</v>
      </c>
    </row>
    <row r="574" spans="2:25" ht="18.75" customHeight="1">
      <c r="B574" s="578"/>
      <c r="C574" s="572"/>
      <c r="D574" s="39">
        <v>9</v>
      </c>
      <c r="E574" s="39" t="s">
        <v>9952</v>
      </c>
      <c r="F574" s="170">
        <v>200</v>
      </c>
      <c r="G574" s="181">
        <f t="shared" si="84"/>
        <v>40</v>
      </c>
      <c r="H574" s="182">
        <f t="shared" si="85"/>
        <v>111.11111111111111</v>
      </c>
      <c r="I574" s="182">
        <f t="shared" si="86"/>
        <v>3.7037037037037035E-2</v>
      </c>
      <c r="J574" s="170"/>
      <c r="K574" s="166"/>
      <c r="L574" s="166"/>
      <c r="M574" s="167"/>
      <c r="N574" s="52">
        <f t="shared" si="87"/>
        <v>0</v>
      </c>
      <c r="O574" s="53"/>
      <c r="P574" s="54"/>
      <c r="Q574" s="54"/>
      <c r="R574" s="54"/>
      <c r="S574" s="54"/>
      <c r="T574" s="58"/>
      <c r="U574" s="183">
        <f t="shared" si="88"/>
        <v>7.407407407407407E-2</v>
      </c>
      <c r="V574" s="168"/>
      <c r="W574" s="59" t="str">
        <f t="shared" si="89"/>
        <v>0</v>
      </c>
      <c r="X574" s="575"/>
      <c r="Y574" s="60">
        <f t="shared" si="90"/>
        <v>0</v>
      </c>
    </row>
    <row r="575" spans="2:25" ht="18.75" customHeight="1">
      <c r="B575" s="578"/>
      <c r="C575" s="572"/>
      <c r="D575" s="39">
        <v>10</v>
      </c>
      <c r="E575" s="39" t="s">
        <v>9953</v>
      </c>
      <c r="F575" s="170">
        <v>260</v>
      </c>
      <c r="G575" s="181">
        <f t="shared" si="84"/>
        <v>52</v>
      </c>
      <c r="H575" s="182">
        <f t="shared" si="85"/>
        <v>144.44444444444443</v>
      </c>
      <c r="I575" s="182">
        <f t="shared" si="86"/>
        <v>4.8148148148148141E-2</v>
      </c>
      <c r="J575" s="170"/>
      <c r="K575" s="166"/>
      <c r="L575" s="166"/>
      <c r="M575" s="167"/>
      <c r="N575" s="52">
        <f t="shared" si="87"/>
        <v>0</v>
      </c>
      <c r="O575" s="53"/>
      <c r="P575" s="54"/>
      <c r="Q575" s="54"/>
      <c r="R575" s="54"/>
      <c r="S575" s="54"/>
      <c r="T575" s="58"/>
      <c r="U575" s="183">
        <f t="shared" si="88"/>
        <v>9.6296296296296283E-2</v>
      </c>
      <c r="V575" s="168"/>
      <c r="W575" s="59" t="str">
        <f t="shared" si="89"/>
        <v>0</v>
      </c>
      <c r="X575" s="575"/>
      <c r="Y575" s="60">
        <f t="shared" si="90"/>
        <v>0</v>
      </c>
    </row>
    <row r="576" spans="2:25" ht="18.75" customHeight="1">
      <c r="B576" s="578"/>
      <c r="C576" s="572"/>
      <c r="D576" s="39">
        <v>11</v>
      </c>
      <c r="E576" s="39" t="s">
        <v>9954</v>
      </c>
      <c r="F576" s="170">
        <v>281</v>
      </c>
      <c r="G576" s="181">
        <f t="shared" si="84"/>
        <v>56.2</v>
      </c>
      <c r="H576" s="182">
        <f t="shared" si="85"/>
        <v>156.11111111111111</v>
      </c>
      <c r="I576" s="182">
        <f t="shared" si="86"/>
        <v>5.2037037037037041E-2</v>
      </c>
      <c r="J576" s="170"/>
      <c r="K576" s="166"/>
      <c r="L576" s="166"/>
      <c r="M576" s="167"/>
      <c r="N576" s="52">
        <f t="shared" si="87"/>
        <v>0</v>
      </c>
      <c r="O576" s="53"/>
      <c r="P576" s="54"/>
      <c r="Q576" s="54"/>
      <c r="R576" s="54"/>
      <c r="S576" s="54"/>
      <c r="T576" s="58"/>
      <c r="U576" s="183">
        <f t="shared" si="88"/>
        <v>0.10407407407407408</v>
      </c>
      <c r="V576" s="168"/>
      <c r="W576" s="59" t="str">
        <f t="shared" si="89"/>
        <v>0</v>
      </c>
      <c r="X576" s="575"/>
      <c r="Y576" s="60">
        <f t="shared" si="90"/>
        <v>0</v>
      </c>
    </row>
    <row r="577" spans="2:25" ht="18.75" customHeight="1">
      <c r="B577" s="578"/>
      <c r="C577" s="572"/>
      <c r="D577" s="39">
        <v>12</v>
      </c>
      <c r="E577" s="39" t="s">
        <v>3397</v>
      </c>
      <c r="F577" s="170">
        <v>250</v>
      </c>
      <c r="G577" s="181">
        <f t="shared" si="84"/>
        <v>50</v>
      </c>
      <c r="H577" s="182">
        <f t="shared" si="85"/>
        <v>138.88888888888889</v>
      </c>
      <c r="I577" s="182">
        <f t="shared" si="86"/>
        <v>4.6296296296296294E-2</v>
      </c>
      <c r="J577" s="170"/>
      <c r="K577" s="166"/>
      <c r="L577" s="166"/>
      <c r="M577" s="167"/>
      <c r="N577" s="52">
        <f t="shared" si="87"/>
        <v>0</v>
      </c>
      <c r="O577" s="53"/>
      <c r="P577" s="54"/>
      <c r="Q577" s="54"/>
      <c r="R577" s="54"/>
      <c r="S577" s="54"/>
      <c r="T577" s="58"/>
      <c r="U577" s="183">
        <f t="shared" si="88"/>
        <v>9.2592592592592587E-2</v>
      </c>
      <c r="V577" s="168"/>
      <c r="W577" s="59" t="str">
        <f t="shared" si="89"/>
        <v>0</v>
      </c>
      <c r="X577" s="575"/>
      <c r="Y577" s="60">
        <f t="shared" si="90"/>
        <v>0</v>
      </c>
    </row>
    <row r="578" spans="2:25" ht="18.75" customHeight="1">
      <c r="B578" s="578"/>
      <c r="C578" s="572"/>
      <c r="D578" s="39">
        <v>13</v>
      </c>
      <c r="E578" s="39" t="s">
        <v>9955</v>
      </c>
      <c r="F578" s="170">
        <v>280</v>
      </c>
      <c r="G578" s="181">
        <f t="shared" si="84"/>
        <v>56</v>
      </c>
      <c r="H578" s="182">
        <f t="shared" si="85"/>
        <v>155.55555555555554</v>
      </c>
      <c r="I578" s="182">
        <f t="shared" si="86"/>
        <v>5.185185185185185E-2</v>
      </c>
      <c r="J578" s="170"/>
      <c r="K578" s="166"/>
      <c r="L578" s="166"/>
      <c r="M578" s="167"/>
      <c r="N578" s="52">
        <f t="shared" si="87"/>
        <v>0</v>
      </c>
      <c r="O578" s="53"/>
      <c r="P578" s="54"/>
      <c r="Q578" s="54"/>
      <c r="R578" s="54"/>
      <c r="S578" s="54"/>
      <c r="T578" s="58"/>
      <c r="U578" s="183">
        <f t="shared" si="88"/>
        <v>0.1037037037037037</v>
      </c>
      <c r="V578" s="168"/>
      <c r="W578" s="59" t="str">
        <f t="shared" si="89"/>
        <v>0</v>
      </c>
      <c r="X578" s="575"/>
      <c r="Y578" s="60">
        <f t="shared" si="90"/>
        <v>0</v>
      </c>
    </row>
    <row r="579" spans="2:25" ht="18.75" customHeight="1">
      <c r="B579" s="578"/>
      <c r="C579" s="572"/>
      <c r="D579" s="39">
        <v>14</v>
      </c>
      <c r="E579" s="39" t="s">
        <v>9956</v>
      </c>
      <c r="F579" s="170">
        <v>200</v>
      </c>
      <c r="G579" s="181">
        <f t="shared" si="84"/>
        <v>40</v>
      </c>
      <c r="H579" s="182">
        <f t="shared" si="85"/>
        <v>111.11111111111111</v>
      </c>
      <c r="I579" s="182">
        <f t="shared" si="86"/>
        <v>3.7037037037037035E-2</v>
      </c>
      <c r="J579" s="170"/>
      <c r="K579" s="166"/>
      <c r="L579" s="166"/>
      <c r="M579" s="167"/>
      <c r="N579" s="52">
        <f t="shared" si="87"/>
        <v>0</v>
      </c>
      <c r="O579" s="53"/>
      <c r="P579" s="54"/>
      <c r="Q579" s="54"/>
      <c r="R579" s="54"/>
      <c r="S579" s="54"/>
      <c r="T579" s="58"/>
      <c r="U579" s="183">
        <f t="shared" si="88"/>
        <v>7.407407407407407E-2</v>
      </c>
      <c r="V579" s="168"/>
      <c r="W579" s="59" t="str">
        <f t="shared" si="89"/>
        <v>0</v>
      </c>
      <c r="X579" s="575"/>
      <c r="Y579" s="60">
        <f t="shared" si="90"/>
        <v>0</v>
      </c>
    </row>
    <row r="580" spans="2:25" ht="18.75" customHeight="1">
      <c r="B580" s="578"/>
      <c r="C580" s="572"/>
      <c r="D580" s="39">
        <v>15</v>
      </c>
      <c r="E580" s="39" t="s">
        <v>9957</v>
      </c>
      <c r="F580" s="170">
        <v>250</v>
      </c>
      <c r="G580" s="181">
        <f t="shared" si="84"/>
        <v>50</v>
      </c>
      <c r="H580" s="182">
        <f t="shared" si="85"/>
        <v>138.88888888888889</v>
      </c>
      <c r="I580" s="182">
        <f t="shared" si="86"/>
        <v>4.6296296296296294E-2</v>
      </c>
      <c r="J580" s="170"/>
      <c r="K580" s="166"/>
      <c r="L580" s="166"/>
      <c r="M580" s="167"/>
      <c r="N580" s="52">
        <f t="shared" si="87"/>
        <v>0</v>
      </c>
      <c r="O580" s="53"/>
      <c r="P580" s="54"/>
      <c r="Q580" s="54"/>
      <c r="R580" s="54"/>
      <c r="S580" s="54"/>
      <c r="T580" s="58"/>
      <c r="U580" s="183">
        <f t="shared" si="88"/>
        <v>9.2592592592592587E-2</v>
      </c>
      <c r="V580" s="168"/>
      <c r="W580" s="59" t="str">
        <f t="shared" si="89"/>
        <v>0</v>
      </c>
      <c r="X580" s="575"/>
      <c r="Y580" s="60">
        <f t="shared" si="90"/>
        <v>0</v>
      </c>
    </row>
    <row r="581" spans="2:25" ht="18.75" customHeight="1">
      <c r="B581" s="578"/>
      <c r="C581" s="572"/>
      <c r="D581" s="39">
        <v>16</v>
      </c>
      <c r="E581" s="39" t="s">
        <v>9958</v>
      </c>
      <c r="F581" s="170">
        <v>230</v>
      </c>
      <c r="G581" s="181">
        <f t="shared" si="84"/>
        <v>46</v>
      </c>
      <c r="H581" s="182">
        <f t="shared" si="85"/>
        <v>127.77777777777777</v>
      </c>
      <c r="I581" s="182">
        <f t="shared" si="86"/>
        <v>4.2592592592592592E-2</v>
      </c>
      <c r="J581" s="170"/>
      <c r="K581" s="166"/>
      <c r="L581" s="166"/>
      <c r="M581" s="167"/>
      <c r="N581" s="52">
        <f t="shared" si="87"/>
        <v>0</v>
      </c>
      <c r="O581" s="53"/>
      <c r="P581" s="54"/>
      <c r="Q581" s="54"/>
      <c r="R581" s="54"/>
      <c r="S581" s="54"/>
      <c r="T581" s="58"/>
      <c r="U581" s="183">
        <f t="shared" si="88"/>
        <v>8.5185185185185183E-2</v>
      </c>
      <c r="V581" s="168"/>
      <c r="W581" s="59" t="str">
        <f t="shared" si="89"/>
        <v>0</v>
      </c>
      <c r="X581" s="575"/>
      <c r="Y581" s="60">
        <f t="shared" si="90"/>
        <v>0</v>
      </c>
    </row>
    <row r="582" spans="2:25" ht="18.75" customHeight="1">
      <c r="B582" s="578"/>
      <c r="C582" s="572"/>
      <c r="D582" s="39">
        <v>17</v>
      </c>
      <c r="E582" s="39" t="s">
        <v>9959</v>
      </c>
      <c r="F582" s="170">
        <v>280</v>
      </c>
      <c r="G582" s="181">
        <f t="shared" si="84"/>
        <v>56</v>
      </c>
      <c r="H582" s="182">
        <f t="shared" si="85"/>
        <v>155.55555555555554</v>
      </c>
      <c r="I582" s="182">
        <f t="shared" si="86"/>
        <v>5.185185185185185E-2</v>
      </c>
      <c r="J582" s="170"/>
      <c r="K582" s="166"/>
      <c r="L582" s="166"/>
      <c r="M582" s="167"/>
      <c r="N582" s="52">
        <f t="shared" si="87"/>
        <v>0</v>
      </c>
      <c r="O582" s="53"/>
      <c r="P582" s="54"/>
      <c r="Q582" s="54"/>
      <c r="R582" s="54"/>
      <c r="S582" s="54"/>
      <c r="T582" s="58"/>
      <c r="U582" s="183">
        <f t="shared" si="88"/>
        <v>0.1037037037037037</v>
      </c>
      <c r="V582" s="168"/>
      <c r="W582" s="59" t="str">
        <f t="shared" si="89"/>
        <v>0</v>
      </c>
      <c r="X582" s="575"/>
      <c r="Y582" s="60">
        <f t="shared" si="90"/>
        <v>0</v>
      </c>
    </row>
    <row r="583" spans="2:25" ht="18.75" customHeight="1">
      <c r="B583" s="578"/>
      <c r="C583" s="572"/>
      <c r="D583" s="39">
        <v>18</v>
      </c>
      <c r="E583" s="39" t="s">
        <v>9960</v>
      </c>
      <c r="F583" s="170">
        <v>150</v>
      </c>
      <c r="G583" s="181">
        <f t="shared" si="84"/>
        <v>30</v>
      </c>
      <c r="H583" s="182">
        <f t="shared" si="85"/>
        <v>83.333333333333329</v>
      </c>
      <c r="I583" s="182">
        <f t="shared" si="86"/>
        <v>2.7777777777777776E-2</v>
      </c>
      <c r="J583" s="170"/>
      <c r="K583" s="166"/>
      <c r="L583" s="166"/>
      <c r="M583" s="167"/>
      <c r="N583" s="52">
        <f t="shared" si="87"/>
        <v>0</v>
      </c>
      <c r="O583" s="53"/>
      <c r="P583" s="54"/>
      <c r="Q583" s="54"/>
      <c r="R583" s="54"/>
      <c r="S583" s="54"/>
      <c r="T583" s="58"/>
      <c r="U583" s="183">
        <f t="shared" si="88"/>
        <v>5.5555555555555552E-2</v>
      </c>
      <c r="V583" s="168"/>
      <c r="W583" s="59" t="str">
        <f t="shared" si="89"/>
        <v>0</v>
      </c>
      <c r="X583" s="575"/>
      <c r="Y583" s="60">
        <f t="shared" si="90"/>
        <v>0</v>
      </c>
    </row>
    <row r="584" spans="2:25" ht="18.75" customHeight="1">
      <c r="B584" s="578"/>
      <c r="C584" s="572"/>
      <c r="D584" s="39">
        <v>19</v>
      </c>
      <c r="E584" s="39" t="s">
        <v>9961</v>
      </c>
      <c r="F584" s="170">
        <v>250</v>
      </c>
      <c r="G584" s="181">
        <f t="shared" si="84"/>
        <v>50</v>
      </c>
      <c r="H584" s="182">
        <f t="shared" si="85"/>
        <v>138.88888888888889</v>
      </c>
      <c r="I584" s="182">
        <f t="shared" si="86"/>
        <v>4.6296296296296294E-2</v>
      </c>
      <c r="J584" s="170"/>
      <c r="K584" s="166"/>
      <c r="L584" s="166"/>
      <c r="M584" s="167"/>
      <c r="N584" s="52">
        <f t="shared" si="87"/>
        <v>0</v>
      </c>
      <c r="O584" s="53"/>
      <c r="P584" s="54"/>
      <c r="Q584" s="54"/>
      <c r="R584" s="54"/>
      <c r="S584" s="54"/>
      <c r="T584" s="58"/>
      <c r="U584" s="183">
        <f t="shared" si="88"/>
        <v>9.2592592592592587E-2</v>
      </c>
      <c r="V584" s="168"/>
      <c r="W584" s="59" t="str">
        <f t="shared" si="89"/>
        <v>0</v>
      </c>
      <c r="X584" s="575"/>
      <c r="Y584" s="60">
        <f t="shared" si="90"/>
        <v>0</v>
      </c>
    </row>
    <row r="585" spans="2:25" ht="18.75" customHeight="1">
      <c r="B585" s="578"/>
      <c r="C585" s="572"/>
      <c r="D585" s="39">
        <v>20</v>
      </c>
      <c r="E585" s="39" t="s">
        <v>9962</v>
      </c>
      <c r="F585" s="170">
        <v>300</v>
      </c>
      <c r="G585" s="181">
        <f t="shared" si="84"/>
        <v>60</v>
      </c>
      <c r="H585" s="182">
        <f t="shared" si="85"/>
        <v>166.66666666666666</v>
      </c>
      <c r="I585" s="182">
        <f t="shared" si="86"/>
        <v>5.5555555555555552E-2</v>
      </c>
      <c r="J585" s="170"/>
      <c r="K585" s="166"/>
      <c r="L585" s="166"/>
      <c r="M585" s="167"/>
      <c r="N585" s="52">
        <f t="shared" si="87"/>
        <v>0</v>
      </c>
      <c r="O585" s="53"/>
      <c r="P585" s="54"/>
      <c r="Q585" s="54"/>
      <c r="R585" s="54"/>
      <c r="S585" s="54"/>
      <c r="T585" s="58"/>
      <c r="U585" s="183">
        <f t="shared" si="88"/>
        <v>0.1111111111111111</v>
      </c>
      <c r="V585" s="168"/>
      <c r="W585" s="59" t="str">
        <f t="shared" si="89"/>
        <v>0</v>
      </c>
      <c r="X585" s="575"/>
      <c r="Y585" s="60">
        <f t="shared" si="90"/>
        <v>0</v>
      </c>
    </row>
    <row r="586" spans="2:25" ht="18.75" customHeight="1">
      <c r="B586" s="578"/>
      <c r="C586" s="572"/>
      <c r="D586" s="39">
        <v>21</v>
      </c>
      <c r="E586" s="39" t="s">
        <v>9963</v>
      </c>
      <c r="F586" s="170">
        <v>250</v>
      </c>
      <c r="G586" s="181">
        <f t="shared" si="84"/>
        <v>50</v>
      </c>
      <c r="H586" s="182">
        <f t="shared" si="85"/>
        <v>138.88888888888889</v>
      </c>
      <c r="I586" s="182">
        <f t="shared" si="86"/>
        <v>4.6296296296296294E-2</v>
      </c>
      <c r="J586" s="170"/>
      <c r="K586" s="166"/>
      <c r="L586" s="166"/>
      <c r="M586" s="167"/>
      <c r="N586" s="52">
        <f t="shared" si="87"/>
        <v>0</v>
      </c>
      <c r="O586" s="53"/>
      <c r="P586" s="54"/>
      <c r="Q586" s="54"/>
      <c r="R586" s="54"/>
      <c r="S586" s="54"/>
      <c r="T586" s="58"/>
      <c r="U586" s="183">
        <f t="shared" si="88"/>
        <v>9.2592592592592587E-2</v>
      </c>
      <c r="V586" s="168"/>
      <c r="W586" s="59" t="str">
        <f t="shared" si="89"/>
        <v>0</v>
      </c>
      <c r="X586" s="575"/>
      <c r="Y586" s="60">
        <f t="shared" si="90"/>
        <v>0</v>
      </c>
    </row>
    <row r="587" spans="2:25" ht="18.75" customHeight="1">
      <c r="B587" s="578"/>
      <c r="C587" s="572"/>
      <c r="D587" s="39">
        <v>22</v>
      </c>
      <c r="E587" s="39" t="s">
        <v>9964</v>
      </c>
      <c r="F587" s="170">
        <v>240</v>
      </c>
      <c r="G587" s="181">
        <f t="shared" si="84"/>
        <v>48</v>
      </c>
      <c r="H587" s="182">
        <f t="shared" si="85"/>
        <v>133.33333333333334</v>
      </c>
      <c r="I587" s="182">
        <f t="shared" si="86"/>
        <v>4.4444444444444446E-2</v>
      </c>
      <c r="J587" s="170"/>
      <c r="K587" s="166"/>
      <c r="L587" s="166"/>
      <c r="M587" s="167"/>
      <c r="N587" s="52">
        <f t="shared" si="87"/>
        <v>0</v>
      </c>
      <c r="O587" s="53"/>
      <c r="P587" s="54"/>
      <c r="Q587" s="54"/>
      <c r="R587" s="54"/>
      <c r="S587" s="54"/>
      <c r="T587" s="58"/>
      <c r="U587" s="183">
        <f t="shared" si="88"/>
        <v>8.8888888888888892E-2</v>
      </c>
      <c r="V587" s="168"/>
      <c r="W587" s="59" t="str">
        <f t="shared" si="89"/>
        <v>0</v>
      </c>
      <c r="X587" s="575"/>
      <c r="Y587" s="60">
        <f t="shared" si="90"/>
        <v>0</v>
      </c>
    </row>
    <row r="588" spans="2:25" ht="18.75" customHeight="1">
      <c r="B588" s="578"/>
      <c r="C588" s="572"/>
      <c r="D588" s="39">
        <v>23</v>
      </c>
      <c r="E588" s="39" t="s">
        <v>9965</v>
      </c>
      <c r="F588" s="170">
        <v>300</v>
      </c>
      <c r="G588" s="181">
        <f t="shared" si="84"/>
        <v>60</v>
      </c>
      <c r="H588" s="182">
        <f t="shared" si="85"/>
        <v>166.66666666666666</v>
      </c>
      <c r="I588" s="182">
        <f t="shared" si="86"/>
        <v>5.5555555555555552E-2</v>
      </c>
      <c r="J588" s="170"/>
      <c r="K588" s="166"/>
      <c r="L588" s="166"/>
      <c r="M588" s="167"/>
      <c r="N588" s="52">
        <f t="shared" si="87"/>
        <v>0</v>
      </c>
      <c r="O588" s="53"/>
      <c r="P588" s="54"/>
      <c r="Q588" s="54"/>
      <c r="R588" s="54"/>
      <c r="S588" s="54"/>
      <c r="T588" s="58"/>
      <c r="U588" s="183">
        <f t="shared" si="88"/>
        <v>0.1111111111111111</v>
      </c>
      <c r="V588" s="168"/>
      <c r="W588" s="59" t="str">
        <f t="shared" si="89"/>
        <v>0</v>
      </c>
      <c r="X588" s="575"/>
      <c r="Y588" s="60">
        <f t="shared" si="90"/>
        <v>0</v>
      </c>
    </row>
    <row r="589" spans="2:25" ht="18.75" customHeight="1">
      <c r="B589" s="578"/>
      <c r="C589" s="572"/>
      <c r="D589" s="39">
        <v>24</v>
      </c>
      <c r="E589" s="39" t="s">
        <v>9966</v>
      </c>
      <c r="F589" s="170">
        <v>280</v>
      </c>
      <c r="G589" s="181">
        <f t="shared" si="84"/>
        <v>56</v>
      </c>
      <c r="H589" s="182">
        <f t="shared" si="85"/>
        <v>155.55555555555554</v>
      </c>
      <c r="I589" s="182">
        <f t="shared" si="86"/>
        <v>5.185185185185185E-2</v>
      </c>
      <c r="J589" s="170"/>
      <c r="K589" s="166"/>
      <c r="L589" s="166"/>
      <c r="M589" s="167"/>
      <c r="N589" s="52">
        <f t="shared" si="87"/>
        <v>0</v>
      </c>
      <c r="O589" s="53"/>
      <c r="P589" s="54"/>
      <c r="Q589" s="54"/>
      <c r="R589" s="54"/>
      <c r="S589" s="54"/>
      <c r="T589" s="58"/>
      <c r="U589" s="183">
        <f t="shared" si="88"/>
        <v>0.1037037037037037</v>
      </c>
      <c r="V589" s="168"/>
      <c r="W589" s="59" t="str">
        <f t="shared" si="89"/>
        <v>0</v>
      </c>
      <c r="X589" s="575"/>
      <c r="Y589" s="60">
        <f t="shared" si="90"/>
        <v>0</v>
      </c>
    </row>
    <row r="590" spans="2:25" ht="18.75" customHeight="1">
      <c r="B590" s="578"/>
      <c r="C590" s="572"/>
      <c r="D590" s="39">
        <v>25</v>
      </c>
      <c r="E590" s="39" t="s">
        <v>9967</v>
      </c>
      <c r="F590" s="170">
        <v>250</v>
      </c>
      <c r="G590" s="181">
        <f t="shared" si="84"/>
        <v>50</v>
      </c>
      <c r="H590" s="182">
        <f t="shared" si="85"/>
        <v>138.88888888888889</v>
      </c>
      <c r="I590" s="182">
        <f t="shared" si="86"/>
        <v>4.6296296296296294E-2</v>
      </c>
      <c r="J590" s="170"/>
      <c r="K590" s="166"/>
      <c r="L590" s="166"/>
      <c r="M590" s="167"/>
      <c r="N590" s="52">
        <f t="shared" si="87"/>
        <v>0</v>
      </c>
      <c r="O590" s="53"/>
      <c r="P590" s="54"/>
      <c r="Q590" s="54"/>
      <c r="R590" s="54"/>
      <c r="S590" s="54"/>
      <c r="T590" s="58"/>
      <c r="U590" s="183">
        <f t="shared" si="88"/>
        <v>9.2592592592592587E-2</v>
      </c>
      <c r="V590" s="168"/>
      <c r="W590" s="59" t="str">
        <f t="shared" si="89"/>
        <v>0</v>
      </c>
      <c r="X590" s="575"/>
      <c r="Y590" s="60">
        <f t="shared" si="90"/>
        <v>0</v>
      </c>
    </row>
    <row r="591" spans="2:25" ht="18.75" customHeight="1">
      <c r="B591" s="578"/>
      <c r="C591" s="572"/>
      <c r="D591" s="39">
        <v>26</v>
      </c>
      <c r="E591" s="39" t="s">
        <v>9968</v>
      </c>
      <c r="F591" s="170">
        <v>200</v>
      </c>
      <c r="G591" s="181">
        <f t="shared" si="84"/>
        <v>40</v>
      </c>
      <c r="H591" s="182">
        <f t="shared" si="85"/>
        <v>111.11111111111111</v>
      </c>
      <c r="I591" s="182">
        <f t="shared" si="86"/>
        <v>3.7037037037037035E-2</v>
      </c>
      <c r="J591" s="170"/>
      <c r="K591" s="166"/>
      <c r="L591" s="166"/>
      <c r="M591" s="167"/>
      <c r="N591" s="52">
        <f t="shared" si="87"/>
        <v>0</v>
      </c>
      <c r="O591" s="53"/>
      <c r="P591" s="54"/>
      <c r="Q591" s="54"/>
      <c r="R591" s="54"/>
      <c r="S591" s="54"/>
      <c r="T591" s="58"/>
      <c r="U591" s="183">
        <f t="shared" si="88"/>
        <v>7.407407407407407E-2</v>
      </c>
      <c r="V591" s="168"/>
      <c r="W591" s="59" t="str">
        <f t="shared" si="89"/>
        <v>0</v>
      </c>
      <c r="X591" s="575"/>
      <c r="Y591" s="60">
        <f t="shared" si="90"/>
        <v>0</v>
      </c>
    </row>
    <row r="592" spans="2:25" ht="18.75" customHeight="1">
      <c r="B592" s="578"/>
      <c r="C592" s="572"/>
      <c r="D592" s="39">
        <v>27</v>
      </c>
      <c r="E592" s="39" t="s">
        <v>9969</v>
      </c>
      <c r="F592" s="170">
        <v>250</v>
      </c>
      <c r="G592" s="181">
        <f t="shared" si="84"/>
        <v>50</v>
      </c>
      <c r="H592" s="182">
        <f t="shared" si="85"/>
        <v>138.88888888888889</v>
      </c>
      <c r="I592" s="182">
        <f t="shared" si="86"/>
        <v>4.6296296296296294E-2</v>
      </c>
      <c r="J592" s="170"/>
      <c r="K592" s="166"/>
      <c r="L592" s="166"/>
      <c r="M592" s="167"/>
      <c r="N592" s="52">
        <f t="shared" si="87"/>
        <v>0</v>
      </c>
      <c r="O592" s="53"/>
      <c r="P592" s="54"/>
      <c r="Q592" s="54"/>
      <c r="R592" s="54"/>
      <c r="S592" s="54"/>
      <c r="T592" s="58"/>
      <c r="U592" s="183">
        <f t="shared" si="88"/>
        <v>9.2592592592592587E-2</v>
      </c>
      <c r="V592" s="168"/>
      <c r="W592" s="59" t="str">
        <f t="shared" si="89"/>
        <v>0</v>
      </c>
      <c r="X592" s="575"/>
      <c r="Y592" s="60">
        <f t="shared" si="90"/>
        <v>0</v>
      </c>
    </row>
    <row r="593" spans="2:25" ht="18.75" customHeight="1">
      <c r="B593" s="578"/>
      <c r="C593" s="572"/>
      <c r="D593" s="39"/>
      <c r="E593" s="39"/>
      <c r="F593" s="170"/>
      <c r="G593" s="181">
        <f t="shared" si="84"/>
        <v>0</v>
      </c>
      <c r="H593" s="182">
        <f t="shared" si="85"/>
        <v>0</v>
      </c>
      <c r="I593" s="182">
        <f t="shared" si="86"/>
        <v>0</v>
      </c>
      <c r="J593" s="170"/>
      <c r="K593" s="166"/>
      <c r="L593" s="166"/>
      <c r="M593" s="167"/>
      <c r="N593" s="52">
        <f t="shared" si="87"/>
        <v>0</v>
      </c>
      <c r="O593" s="53"/>
      <c r="P593" s="54"/>
      <c r="Q593" s="54"/>
      <c r="R593" s="54"/>
      <c r="S593" s="54"/>
      <c r="T593" s="58"/>
      <c r="U593" s="183">
        <f t="shared" si="88"/>
        <v>0</v>
      </c>
      <c r="V593" s="168"/>
      <c r="W593" s="59" t="str">
        <f t="shared" si="89"/>
        <v>0</v>
      </c>
      <c r="X593" s="575"/>
      <c r="Y593" s="60">
        <f t="shared" si="90"/>
        <v>0</v>
      </c>
    </row>
    <row r="594" spans="2:25" ht="18.75" customHeight="1">
      <c r="B594" s="578"/>
      <c r="C594" s="572"/>
      <c r="D594" s="39"/>
      <c r="E594" s="39"/>
      <c r="F594" s="170"/>
      <c r="G594" s="181">
        <f t="shared" si="84"/>
        <v>0</v>
      </c>
      <c r="H594" s="182">
        <f t="shared" si="85"/>
        <v>0</v>
      </c>
      <c r="I594" s="182">
        <f t="shared" si="86"/>
        <v>0</v>
      </c>
      <c r="J594" s="170"/>
      <c r="K594" s="166"/>
      <c r="L594" s="166"/>
      <c r="M594" s="167"/>
      <c r="N594" s="52">
        <f t="shared" si="87"/>
        <v>0</v>
      </c>
      <c r="O594" s="53"/>
      <c r="P594" s="54"/>
      <c r="Q594" s="54"/>
      <c r="R594" s="54"/>
      <c r="S594" s="54"/>
      <c r="T594" s="58"/>
      <c r="U594" s="183">
        <f t="shared" si="88"/>
        <v>0</v>
      </c>
      <c r="V594" s="168"/>
      <c r="W594" s="59" t="str">
        <f t="shared" si="89"/>
        <v>0</v>
      </c>
      <c r="X594" s="575"/>
      <c r="Y594" s="60">
        <f t="shared" si="90"/>
        <v>0</v>
      </c>
    </row>
    <row r="595" spans="2:25" ht="18.75" customHeight="1">
      <c r="B595" s="578"/>
      <c r="C595" s="572"/>
      <c r="D595" s="39">
        <v>1</v>
      </c>
      <c r="E595" s="39" t="s">
        <v>9970</v>
      </c>
      <c r="F595" s="170">
        <v>350</v>
      </c>
      <c r="G595" s="181">
        <f t="shared" si="84"/>
        <v>70</v>
      </c>
      <c r="H595" s="182">
        <f t="shared" si="85"/>
        <v>194.44444444444443</v>
      </c>
      <c r="I595" s="182">
        <f t="shared" si="86"/>
        <v>6.4814814814814811E-2</v>
      </c>
      <c r="J595" s="170"/>
      <c r="K595" s="166"/>
      <c r="L595" s="166"/>
      <c r="M595" s="167"/>
      <c r="N595" s="52">
        <f t="shared" si="87"/>
        <v>0</v>
      </c>
      <c r="O595" s="53"/>
      <c r="P595" s="54"/>
      <c r="Q595" s="54"/>
      <c r="R595" s="54"/>
      <c r="S595" s="54"/>
      <c r="T595" s="58"/>
      <c r="U595" s="183">
        <f t="shared" si="88"/>
        <v>0.12962962962962962</v>
      </c>
      <c r="V595" s="168"/>
      <c r="W595" s="59" t="str">
        <f t="shared" si="89"/>
        <v>0</v>
      </c>
      <c r="X595" s="575"/>
      <c r="Y595" s="60">
        <f t="shared" si="90"/>
        <v>0</v>
      </c>
    </row>
    <row r="596" spans="2:25" ht="18.75" customHeight="1">
      <c r="B596" s="578"/>
      <c r="C596" s="572"/>
      <c r="D596" s="39">
        <v>2</v>
      </c>
      <c r="E596" s="39" t="s">
        <v>9971</v>
      </c>
      <c r="F596" s="170">
        <v>150</v>
      </c>
      <c r="G596" s="181">
        <f t="shared" si="84"/>
        <v>30</v>
      </c>
      <c r="H596" s="182">
        <f t="shared" si="85"/>
        <v>83.333333333333329</v>
      </c>
      <c r="I596" s="182">
        <f t="shared" si="86"/>
        <v>2.7777777777777776E-2</v>
      </c>
      <c r="J596" s="170"/>
      <c r="K596" s="166"/>
      <c r="L596" s="166"/>
      <c r="M596" s="167"/>
      <c r="N596" s="52">
        <f t="shared" si="87"/>
        <v>0</v>
      </c>
      <c r="O596" s="53"/>
      <c r="P596" s="54"/>
      <c r="Q596" s="54"/>
      <c r="R596" s="54"/>
      <c r="S596" s="54"/>
      <c r="T596" s="58"/>
      <c r="U596" s="183">
        <f t="shared" si="88"/>
        <v>5.5555555555555552E-2</v>
      </c>
      <c r="V596" s="168"/>
      <c r="W596" s="59" t="str">
        <f t="shared" si="89"/>
        <v>0</v>
      </c>
      <c r="X596" s="575"/>
      <c r="Y596" s="60">
        <f t="shared" si="90"/>
        <v>0</v>
      </c>
    </row>
    <row r="597" spans="2:25" ht="18.75" customHeight="1">
      <c r="B597" s="578"/>
      <c r="C597" s="572"/>
      <c r="D597" s="39">
        <v>3</v>
      </c>
      <c r="E597" s="39" t="s">
        <v>9972</v>
      </c>
      <c r="F597" s="170">
        <v>120</v>
      </c>
      <c r="G597" s="181">
        <f t="shared" si="84"/>
        <v>24</v>
      </c>
      <c r="H597" s="182">
        <f t="shared" si="85"/>
        <v>66.666666666666671</v>
      </c>
      <c r="I597" s="182">
        <f t="shared" si="86"/>
        <v>2.2222222222222223E-2</v>
      </c>
      <c r="J597" s="170"/>
      <c r="K597" s="166"/>
      <c r="L597" s="166"/>
      <c r="M597" s="167"/>
      <c r="N597" s="52">
        <f t="shared" si="87"/>
        <v>0</v>
      </c>
      <c r="O597" s="53"/>
      <c r="P597" s="54"/>
      <c r="Q597" s="54"/>
      <c r="R597" s="54"/>
      <c r="S597" s="54"/>
      <c r="T597" s="58"/>
      <c r="U597" s="183">
        <f t="shared" si="88"/>
        <v>4.4444444444444446E-2</v>
      </c>
      <c r="V597" s="168"/>
      <c r="W597" s="59" t="str">
        <f t="shared" si="89"/>
        <v>0</v>
      </c>
      <c r="X597" s="575"/>
      <c r="Y597" s="60">
        <f t="shared" si="90"/>
        <v>0</v>
      </c>
    </row>
    <row r="598" spans="2:25" ht="18.75" customHeight="1">
      <c r="B598" s="578"/>
      <c r="C598" s="572"/>
      <c r="D598" s="39">
        <v>4</v>
      </c>
      <c r="E598" s="39" t="s">
        <v>9973</v>
      </c>
      <c r="F598" s="170">
        <v>238</v>
      </c>
      <c r="G598" s="181">
        <f t="shared" si="84"/>
        <v>47.6</v>
      </c>
      <c r="H598" s="182">
        <f t="shared" si="85"/>
        <v>132.22222222222223</v>
      </c>
      <c r="I598" s="182">
        <f t="shared" si="86"/>
        <v>4.4074074074074078E-2</v>
      </c>
      <c r="J598" s="170"/>
      <c r="K598" s="166"/>
      <c r="L598" s="166"/>
      <c r="M598" s="167"/>
      <c r="N598" s="52">
        <f t="shared" si="87"/>
        <v>0</v>
      </c>
      <c r="O598" s="53"/>
      <c r="P598" s="54"/>
      <c r="Q598" s="54"/>
      <c r="R598" s="54"/>
      <c r="S598" s="54"/>
      <c r="T598" s="58"/>
      <c r="U598" s="183">
        <f t="shared" si="88"/>
        <v>8.8148148148148156E-2</v>
      </c>
      <c r="V598" s="168"/>
      <c r="W598" s="59" t="str">
        <f t="shared" si="89"/>
        <v>0</v>
      </c>
      <c r="X598" s="575"/>
      <c r="Y598" s="60">
        <f t="shared" si="90"/>
        <v>0</v>
      </c>
    </row>
    <row r="599" spans="2:25" ht="18.75" customHeight="1">
      <c r="B599" s="578"/>
      <c r="C599" s="572"/>
      <c r="D599" s="39">
        <v>5</v>
      </c>
      <c r="E599" s="39" t="s">
        <v>9974</v>
      </c>
      <c r="F599" s="170">
        <v>300</v>
      </c>
      <c r="G599" s="181">
        <f t="shared" si="84"/>
        <v>60</v>
      </c>
      <c r="H599" s="182">
        <f t="shared" si="85"/>
        <v>166.66666666666666</v>
      </c>
      <c r="I599" s="182">
        <f t="shared" si="86"/>
        <v>5.5555555555555552E-2</v>
      </c>
      <c r="J599" s="170"/>
      <c r="K599" s="166"/>
      <c r="L599" s="166"/>
      <c r="M599" s="167"/>
      <c r="N599" s="52">
        <f t="shared" si="87"/>
        <v>0</v>
      </c>
      <c r="O599" s="53"/>
      <c r="P599" s="54"/>
      <c r="Q599" s="54"/>
      <c r="R599" s="54"/>
      <c r="S599" s="54"/>
      <c r="T599" s="58"/>
      <c r="U599" s="183">
        <f t="shared" si="88"/>
        <v>0.1111111111111111</v>
      </c>
      <c r="V599" s="168"/>
      <c r="W599" s="59" t="str">
        <f t="shared" si="89"/>
        <v>0</v>
      </c>
      <c r="X599" s="575"/>
      <c r="Y599" s="60">
        <f t="shared" si="90"/>
        <v>0</v>
      </c>
    </row>
    <row r="600" spans="2:25" ht="18.75" customHeight="1">
      <c r="B600" s="578"/>
      <c r="C600" s="572"/>
      <c r="D600" s="39">
        <v>6</v>
      </c>
      <c r="E600" s="39" t="s">
        <v>9975</v>
      </c>
      <c r="F600" s="170">
        <v>280</v>
      </c>
      <c r="G600" s="181">
        <f t="shared" si="84"/>
        <v>56</v>
      </c>
      <c r="H600" s="182">
        <f t="shared" si="85"/>
        <v>155.55555555555554</v>
      </c>
      <c r="I600" s="182">
        <f t="shared" si="86"/>
        <v>5.185185185185185E-2</v>
      </c>
      <c r="J600" s="170"/>
      <c r="K600" s="166"/>
      <c r="L600" s="166"/>
      <c r="M600" s="167"/>
      <c r="N600" s="52">
        <f t="shared" si="87"/>
        <v>0</v>
      </c>
      <c r="O600" s="53"/>
      <c r="P600" s="54"/>
      <c r="Q600" s="54"/>
      <c r="R600" s="54"/>
      <c r="S600" s="54"/>
      <c r="T600" s="58"/>
      <c r="U600" s="183">
        <f t="shared" si="88"/>
        <v>0.1037037037037037</v>
      </c>
      <c r="V600" s="168"/>
      <c r="W600" s="59" t="str">
        <f t="shared" si="89"/>
        <v>0</v>
      </c>
      <c r="X600" s="575"/>
      <c r="Y600" s="60">
        <f t="shared" si="90"/>
        <v>0</v>
      </c>
    </row>
    <row r="601" spans="2:25" ht="18.75" customHeight="1">
      <c r="B601" s="578"/>
      <c r="C601" s="572"/>
      <c r="D601" s="39">
        <v>7</v>
      </c>
      <c r="E601" s="39" t="s">
        <v>9976</v>
      </c>
      <c r="F601" s="170">
        <v>138</v>
      </c>
      <c r="G601" s="181">
        <f t="shared" si="84"/>
        <v>27.6</v>
      </c>
      <c r="H601" s="182">
        <f t="shared" si="85"/>
        <v>76.666666666666671</v>
      </c>
      <c r="I601" s="182">
        <f t="shared" si="86"/>
        <v>2.5555555555555557E-2</v>
      </c>
      <c r="J601" s="170"/>
      <c r="K601" s="166"/>
      <c r="L601" s="166"/>
      <c r="M601" s="167"/>
      <c r="N601" s="52">
        <f t="shared" si="87"/>
        <v>0</v>
      </c>
      <c r="O601" s="53"/>
      <c r="P601" s="54"/>
      <c r="Q601" s="54"/>
      <c r="R601" s="54"/>
      <c r="S601" s="54"/>
      <c r="T601" s="58"/>
      <c r="U601" s="183">
        <f t="shared" si="88"/>
        <v>5.1111111111111114E-2</v>
      </c>
      <c r="V601" s="168"/>
      <c r="W601" s="59" t="str">
        <f t="shared" si="89"/>
        <v>0</v>
      </c>
      <c r="X601" s="575"/>
      <c r="Y601" s="60">
        <f t="shared" si="90"/>
        <v>0</v>
      </c>
    </row>
    <row r="602" spans="2:25" ht="18.75" customHeight="1">
      <c r="B602" s="578"/>
      <c r="C602" s="572"/>
      <c r="D602" s="39">
        <v>8</v>
      </c>
      <c r="E602" s="39" t="s">
        <v>9977</v>
      </c>
      <c r="F602" s="170">
        <v>120</v>
      </c>
      <c r="G602" s="181">
        <f t="shared" si="84"/>
        <v>24</v>
      </c>
      <c r="H602" s="182">
        <f t="shared" si="85"/>
        <v>66.666666666666671</v>
      </c>
      <c r="I602" s="182">
        <f t="shared" si="86"/>
        <v>2.2222222222222223E-2</v>
      </c>
      <c r="J602" s="170"/>
      <c r="K602" s="166"/>
      <c r="L602" s="166"/>
      <c r="M602" s="167"/>
      <c r="N602" s="52">
        <f t="shared" si="87"/>
        <v>0</v>
      </c>
      <c r="O602" s="53"/>
      <c r="P602" s="54"/>
      <c r="Q602" s="54"/>
      <c r="R602" s="54"/>
      <c r="S602" s="54"/>
      <c r="T602" s="58"/>
      <c r="U602" s="183">
        <f t="shared" si="88"/>
        <v>4.4444444444444446E-2</v>
      </c>
      <c r="V602" s="168"/>
      <c r="W602" s="59" t="str">
        <f t="shared" si="89"/>
        <v>0</v>
      </c>
      <c r="X602" s="575"/>
      <c r="Y602" s="60">
        <f t="shared" si="90"/>
        <v>0</v>
      </c>
    </row>
    <row r="603" spans="2:25" ht="18.75" customHeight="1">
      <c r="B603" s="578"/>
      <c r="C603" s="572"/>
      <c r="D603" s="39">
        <v>9</v>
      </c>
      <c r="E603" s="39" t="s">
        <v>9978</v>
      </c>
      <c r="F603" s="170">
        <v>180</v>
      </c>
      <c r="G603" s="181">
        <f t="shared" si="84"/>
        <v>36</v>
      </c>
      <c r="H603" s="182">
        <f t="shared" si="85"/>
        <v>100</v>
      </c>
      <c r="I603" s="182">
        <f t="shared" si="86"/>
        <v>3.3333333333333333E-2</v>
      </c>
      <c r="J603" s="170"/>
      <c r="K603" s="166"/>
      <c r="L603" s="166"/>
      <c r="M603" s="167"/>
      <c r="N603" s="52">
        <f t="shared" si="87"/>
        <v>0</v>
      </c>
      <c r="O603" s="53"/>
      <c r="P603" s="54"/>
      <c r="Q603" s="54"/>
      <c r="R603" s="54"/>
      <c r="S603" s="54"/>
      <c r="T603" s="58"/>
      <c r="U603" s="183">
        <f t="shared" si="88"/>
        <v>6.6666666666666666E-2</v>
      </c>
      <c r="V603" s="168"/>
      <c r="W603" s="59" t="str">
        <f t="shared" si="89"/>
        <v>0</v>
      </c>
      <c r="X603" s="575"/>
      <c r="Y603" s="60">
        <f t="shared" si="90"/>
        <v>0</v>
      </c>
    </row>
    <row r="604" spans="2:25" ht="18.75" customHeight="1">
      <c r="B604" s="578"/>
      <c r="C604" s="572"/>
      <c r="D604" s="39">
        <v>10</v>
      </c>
      <c r="E604" s="39" t="s">
        <v>9979</v>
      </c>
      <c r="F604" s="170">
        <v>300</v>
      </c>
      <c r="G604" s="181">
        <f t="shared" si="84"/>
        <v>60</v>
      </c>
      <c r="H604" s="182">
        <f t="shared" si="85"/>
        <v>166.66666666666666</v>
      </c>
      <c r="I604" s="182">
        <f t="shared" si="86"/>
        <v>5.5555555555555552E-2</v>
      </c>
      <c r="J604" s="170"/>
      <c r="K604" s="166"/>
      <c r="L604" s="166"/>
      <c r="M604" s="167"/>
      <c r="N604" s="52">
        <f t="shared" si="87"/>
        <v>0</v>
      </c>
      <c r="O604" s="53"/>
      <c r="P604" s="54"/>
      <c r="Q604" s="54"/>
      <c r="R604" s="54"/>
      <c r="S604" s="54"/>
      <c r="T604" s="58"/>
      <c r="U604" s="183">
        <f t="shared" si="88"/>
        <v>0.1111111111111111</v>
      </c>
      <c r="V604" s="168"/>
      <c r="W604" s="59" t="str">
        <f t="shared" si="89"/>
        <v>0</v>
      </c>
      <c r="X604" s="575"/>
      <c r="Y604" s="60">
        <f t="shared" si="90"/>
        <v>0</v>
      </c>
    </row>
    <row r="605" spans="2:25" ht="18.75" customHeight="1">
      <c r="B605" s="578"/>
      <c r="C605" s="572"/>
      <c r="D605" s="39">
        <v>11</v>
      </c>
      <c r="E605" s="39" t="s">
        <v>9980</v>
      </c>
      <c r="F605" s="170">
        <v>280</v>
      </c>
      <c r="G605" s="181">
        <f t="shared" si="84"/>
        <v>56</v>
      </c>
      <c r="H605" s="182">
        <f t="shared" si="85"/>
        <v>155.55555555555554</v>
      </c>
      <c r="I605" s="182">
        <f t="shared" si="86"/>
        <v>5.185185185185185E-2</v>
      </c>
      <c r="J605" s="170"/>
      <c r="K605" s="166"/>
      <c r="L605" s="166"/>
      <c r="M605" s="167"/>
      <c r="N605" s="52">
        <f t="shared" si="87"/>
        <v>0</v>
      </c>
      <c r="O605" s="53"/>
      <c r="P605" s="54"/>
      <c r="Q605" s="54"/>
      <c r="R605" s="54"/>
      <c r="S605" s="54"/>
      <c r="T605" s="58"/>
      <c r="U605" s="183">
        <f t="shared" si="88"/>
        <v>0.1037037037037037</v>
      </c>
      <c r="V605" s="168"/>
      <c r="W605" s="59" t="str">
        <f t="shared" si="89"/>
        <v>0</v>
      </c>
      <c r="X605" s="575"/>
      <c r="Y605" s="60">
        <f t="shared" si="90"/>
        <v>0</v>
      </c>
    </row>
    <row r="606" spans="2:25" ht="18.75" customHeight="1">
      <c r="B606" s="578"/>
      <c r="C606" s="572"/>
      <c r="D606" s="39">
        <v>12</v>
      </c>
      <c r="E606" s="39" t="s">
        <v>9981</v>
      </c>
      <c r="F606" s="170">
        <v>235</v>
      </c>
      <c r="G606" s="181">
        <f t="shared" si="84"/>
        <v>47</v>
      </c>
      <c r="H606" s="182">
        <f t="shared" si="85"/>
        <v>130.55555555555554</v>
      </c>
      <c r="I606" s="182">
        <f t="shared" si="86"/>
        <v>4.3518518518518512E-2</v>
      </c>
      <c r="J606" s="170"/>
      <c r="K606" s="166"/>
      <c r="L606" s="166"/>
      <c r="M606" s="167"/>
      <c r="N606" s="52">
        <f t="shared" si="87"/>
        <v>0</v>
      </c>
      <c r="O606" s="53"/>
      <c r="P606" s="54"/>
      <c r="Q606" s="54"/>
      <c r="R606" s="54"/>
      <c r="S606" s="54"/>
      <c r="T606" s="58"/>
      <c r="U606" s="183">
        <f t="shared" si="88"/>
        <v>8.7037037037037024E-2</v>
      </c>
      <c r="V606" s="168"/>
      <c r="W606" s="59" t="str">
        <f t="shared" si="89"/>
        <v>0</v>
      </c>
      <c r="X606" s="575"/>
      <c r="Y606" s="60">
        <f t="shared" si="90"/>
        <v>0</v>
      </c>
    </row>
    <row r="607" spans="2:25" ht="18.75" customHeight="1">
      <c r="B607" s="578"/>
      <c r="C607" s="572"/>
      <c r="D607" s="39">
        <v>13</v>
      </c>
      <c r="E607" s="39" t="s">
        <v>9982</v>
      </c>
      <c r="F607" s="170">
        <v>300</v>
      </c>
      <c r="G607" s="181">
        <f t="shared" si="84"/>
        <v>60</v>
      </c>
      <c r="H607" s="182">
        <f t="shared" si="85"/>
        <v>166.66666666666666</v>
      </c>
      <c r="I607" s="182">
        <f t="shared" si="86"/>
        <v>5.5555555555555552E-2</v>
      </c>
      <c r="J607" s="170"/>
      <c r="K607" s="166"/>
      <c r="L607" s="166"/>
      <c r="M607" s="167"/>
      <c r="N607" s="52">
        <f t="shared" si="87"/>
        <v>0</v>
      </c>
      <c r="O607" s="53"/>
      <c r="P607" s="54"/>
      <c r="Q607" s="54"/>
      <c r="R607" s="54"/>
      <c r="S607" s="54"/>
      <c r="T607" s="58"/>
      <c r="U607" s="183">
        <f t="shared" si="88"/>
        <v>0.1111111111111111</v>
      </c>
      <c r="V607" s="168"/>
      <c r="W607" s="59" t="str">
        <f t="shared" si="89"/>
        <v>0</v>
      </c>
      <c r="X607" s="575"/>
      <c r="Y607" s="60">
        <f t="shared" si="90"/>
        <v>0</v>
      </c>
    </row>
    <row r="608" spans="2:25" ht="18.75" customHeight="1">
      <c r="B608" s="578"/>
      <c r="C608" s="572"/>
      <c r="D608" s="39">
        <v>14</v>
      </c>
      <c r="E608" s="39" t="s">
        <v>9983</v>
      </c>
      <c r="F608" s="170">
        <v>370</v>
      </c>
      <c r="G608" s="181">
        <f t="shared" si="84"/>
        <v>74</v>
      </c>
      <c r="H608" s="182">
        <f t="shared" si="85"/>
        <v>205.55555555555554</v>
      </c>
      <c r="I608" s="182">
        <f t="shared" si="86"/>
        <v>6.851851851851852E-2</v>
      </c>
      <c r="J608" s="170"/>
      <c r="K608" s="166"/>
      <c r="L608" s="166"/>
      <c r="M608" s="167"/>
      <c r="N608" s="52">
        <f t="shared" si="87"/>
        <v>0</v>
      </c>
      <c r="O608" s="53"/>
      <c r="P608" s="54"/>
      <c r="Q608" s="54"/>
      <c r="R608" s="54"/>
      <c r="S608" s="54"/>
      <c r="T608" s="58"/>
      <c r="U608" s="183">
        <f t="shared" si="88"/>
        <v>0.13703703703703704</v>
      </c>
      <c r="V608" s="168"/>
      <c r="W608" s="59" t="str">
        <f t="shared" si="89"/>
        <v>0</v>
      </c>
      <c r="X608" s="575"/>
      <c r="Y608" s="60">
        <f t="shared" si="90"/>
        <v>0</v>
      </c>
    </row>
    <row r="609" spans="2:25" ht="18.75" customHeight="1">
      <c r="B609" s="578"/>
      <c r="C609" s="572"/>
      <c r="D609" s="39">
        <v>15</v>
      </c>
      <c r="E609" s="39" t="s">
        <v>9984</v>
      </c>
      <c r="F609" s="170">
        <v>200</v>
      </c>
      <c r="G609" s="181">
        <f t="shared" si="84"/>
        <v>40</v>
      </c>
      <c r="H609" s="182">
        <f t="shared" si="85"/>
        <v>111.11111111111111</v>
      </c>
      <c r="I609" s="182">
        <f t="shared" si="86"/>
        <v>3.7037037037037035E-2</v>
      </c>
      <c r="J609" s="170"/>
      <c r="K609" s="166"/>
      <c r="L609" s="166"/>
      <c r="M609" s="167"/>
      <c r="N609" s="52">
        <f t="shared" si="87"/>
        <v>0</v>
      </c>
      <c r="O609" s="53"/>
      <c r="P609" s="54"/>
      <c r="Q609" s="54"/>
      <c r="R609" s="54"/>
      <c r="S609" s="54"/>
      <c r="T609" s="58"/>
      <c r="U609" s="183">
        <f t="shared" si="88"/>
        <v>7.407407407407407E-2</v>
      </c>
      <c r="V609" s="168"/>
      <c r="W609" s="59" t="str">
        <f t="shared" si="89"/>
        <v>0</v>
      </c>
      <c r="X609" s="575"/>
      <c r="Y609" s="60">
        <f t="shared" si="90"/>
        <v>0</v>
      </c>
    </row>
    <row r="610" spans="2:25" ht="18.75" customHeight="1">
      <c r="B610" s="578"/>
      <c r="C610" s="572"/>
      <c r="D610" s="39">
        <v>16</v>
      </c>
      <c r="E610" s="39" t="s">
        <v>9985</v>
      </c>
      <c r="F610" s="170">
        <v>200</v>
      </c>
      <c r="G610" s="181">
        <f t="shared" si="84"/>
        <v>40</v>
      </c>
      <c r="H610" s="182">
        <f t="shared" si="85"/>
        <v>111.11111111111111</v>
      </c>
      <c r="I610" s="182">
        <f t="shared" si="86"/>
        <v>3.7037037037037035E-2</v>
      </c>
      <c r="J610" s="170"/>
      <c r="K610" s="166"/>
      <c r="L610" s="166"/>
      <c r="M610" s="167"/>
      <c r="N610" s="52">
        <f t="shared" si="87"/>
        <v>0</v>
      </c>
      <c r="O610" s="53"/>
      <c r="P610" s="54"/>
      <c r="Q610" s="54"/>
      <c r="R610" s="54"/>
      <c r="S610" s="54"/>
      <c r="T610" s="58"/>
      <c r="U610" s="183">
        <f t="shared" si="88"/>
        <v>7.407407407407407E-2</v>
      </c>
      <c r="V610" s="168"/>
      <c r="W610" s="59" t="str">
        <f t="shared" si="89"/>
        <v>0</v>
      </c>
      <c r="X610" s="575"/>
      <c r="Y610" s="60">
        <f t="shared" si="90"/>
        <v>0</v>
      </c>
    </row>
    <row r="611" spans="2:25" ht="18.75" customHeight="1">
      <c r="B611" s="578"/>
      <c r="C611" s="572"/>
      <c r="D611" s="39">
        <v>17</v>
      </c>
      <c r="E611" s="39" t="s">
        <v>9986</v>
      </c>
      <c r="F611" s="170">
        <v>300</v>
      </c>
      <c r="G611" s="181">
        <f t="shared" si="84"/>
        <v>60</v>
      </c>
      <c r="H611" s="182">
        <f t="shared" si="85"/>
        <v>166.66666666666666</v>
      </c>
      <c r="I611" s="182">
        <f t="shared" si="86"/>
        <v>5.5555555555555552E-2</v>
      </c>
      <c r="J611" s="170"/>
      <c r="K611" s="166"/>
      <c r="L611" s="166"/>
      <c r="M611" s="167"/>
      <c r="N611" s="52">
        <f t="shared" si="87"/>
        <v>0</v>
      </c>
      <c r="O611" s="53"/>
      <c r="P611" s="54"/>
      <c r="Q611" s="54"/>
      <c r="R611" s="54"/>
      <c r="S611" s="54"/>
      <c r="T611" s="58"/>
      <c r="U611" s="183">
        <f t="shared" si="88"/>
        <v>0.1111111111111111</v>
      </c>
      <c r="V611" s="168"/>
      <c r="W611" s="59" t="str">
        <f t="shared" si="89"/>
        <v>0</v>
      </c>
      <c r="X611" s="575"/>
      <c r="Y611" s="60">
        <f t="shared" si="90"/>
        <v>0</v>
      </c>
    </row>
    <row r="612" spans="2:25" ht="18.75" customHeight="1">
      <c r="B612" s="578"/>
      <c r="C612" s="572"/>
      <c r="D612" s="39">
        <v>18</v>
      </c>
      <c r="E612" s="39" t="s">
        <v>9987</v>
      </c>
      <c r="F612" s="170">
        <v>350</v>
      </c>
      <c r="G612" s="181">
        <f t="shared" si="84"/>
        <v>70</v>
      </c>
      <c r="H612" s="182">
        <f t="shared" si="85"/>
        <v>194.44444444444443</v>
      </c>
      <c r="I612" s="182">
        <f t="shared" si="86"/>
        <v>6.4814814814814811E-2</v>
      </c>
      <c r="J612" s="170"/>
      <c r="K612" s="166"/>
      <c r="L612" s="166"/>
      <c r="M612" s="167"/>
      <c r="N612" s="52">
        <f t="shared" si="87"/>
        <v>0</v>
      </c>
      <c r="O612" s="53"/>
      <c r="P612" s="54"/>
      <c r="Q612" s="54"/>
      <c r="R612" s="54"/>
      <c r="S612" s="54"/>
      <c r="T612" s="58"/>
      <c r="U612" s="183">
        <f t="shared" si="88"/>
        <v>0.12962962962962962</v>
      </c>
      <c r="V612" s="168"/>
      <c r="W612" s="59" t="str">
        <f t="shared" si="89"/>
        <v>0</v>
      </c>
      <c r="X612" s="575"/>
      <c r="Y612" s="60">
        <f t="shared" si="90"/>
        <v>0</v>
      </c>
    </row>
    <row r="613" spans="2:25" ht="18.75" customHeight="1">
      <c r="B613" s="578"/>
      <c r="C613" s="572"/>
      <c r="D613" s="39">
        <v>19</v>
      </c>
      <c r="E613" s="39" t="s">
        <v>9988</v>
      </c>
      <c r="F613" s="170">
        <v>255</v>
      </c>
      <c r="G613" s="181">
        <f t="shared" si="84"/>
        <v>51</v>
      </c>
      <c r="H613" s="182">
        <f t="shared" si="85"/>
        <v>141.66666666666666</v>
      </c>
      <c r="I613" s="182">
        <f t="shared" si="86"/>
        <v>4.7222222222222221E-2</v>
      </c>
      <c r="J613" s="170"/>
      <c r="K613" s="166"/>
      <c r="L613" s="166"/>
      <c r="M613" s="167"/>
      <c r="N613" s="52">
        <f t="shared" si="87"/>
        <v>0</v>
      </c>
      <c r="O613" s="53"/>
      <c r="P613" s="54"/>
      <c r="Q613" s="54"/>
      <c r="R613" s="54"/>
      <c r="S613" s="54"/>
      <c r="T613" s="58"/>
      <c r="U613" s="183">
        <f t="shared" si="88"/>
        <v>9.4444444444444442E-2</v>
      </c>
      <c r="V613" s="168"/>
      <c r="W613" s="59" t="str">
        <f t="shared" si="89"/>
        <v>0</v>
      </c>
      <c r="X613" s="575"/>
      <c r="Y613" s="60">
        <f t="shared" si="90"/>
        <v>0</v>
      </c>
    </row>
    <row r="614" spans="2:25" ht="18.75" customHeight="1">
      <c r="B614" s="578"/>
      <c r="C614" s="572"/>
      <c r="D614" s="39">
        <v>20</v>
      </c>
      <c r="E614" s="39" t="s">
        <v>9989</v>
      </c>
      <c r="F614" s="170">
        <v>250</v>
      </c>
      <c r="G614" s="181">
        <f t="shared" si="84"/>
        <v>50</v>
      </c>
      <c r="H614" s="182">
        <f t="shared" si="85"/>
        <v>138.88888888888889</v>
      </c>
      <c r="I614" s="182">
        <f t="shared" si="86"/>
        <v>4.6296296296296294E-2</v>
      </c>
      <c r="J614" s="170"/>
      <c r="K614" s="166"/>
      <c r="L614" s="166"/>
      <c r="M614" s="167"/>
      <c r="N614" s="52">
        <f t="shared" si="87"/>
        <v>0</v>
      </c>
      <c r="O614" s="53"/>
      <c r="P614" s="54"/>
      <c r="Q614" s="54"/>
      <c r="R614" s="54"/>
      <c r="S614" s="54"/>
      <c r="T614" s="58"/>
      <c r="U614" s="183">
        <f t="shared" si="88"/>
        <v>9.2592592592592587E-2</v>
      </c>
      <c r="V614" s="168"/>
      <c r="W614" s="59" t="str">
        <f t="shared" si="89"/>
        <v>0</v>
      </c>
      <c r="X614" s="575"/>
      <c r="Y614" s="60">
        <f t="shared" si="90"/>
        <v>0</v>
      </c>
    </row>
    <row r="615" spans="2:25" ht="18.75" customHeight="1">
      <c r="B615" s="578"/>
      <c r="C615" s="572"/>
      <c r="D615" s="39">
        <v>21</v>
      </c>
      <c r="E615" s="39" t="s">
        <v>9990</v>
      </c>
      <c r="F615" s="170">
        <v>240</v>
      </c>
      <c r="G615" s="181">
        <f t="shared" si="84"/>
        <v>48</v>
      </c>
      <c r="H615" s="182">
        <f t="shared" si="85"/>
        <v>133.33333333333334</v>
      </c>
      <c r="I615" s="182">
        <f t="shared" si="86"/>
        <v>4.4444444444444446E-2</v>
      </c>
      <c r="J615" s="170" t="s">
        <v>9991</v>
      </c>
      <c r="K615" s="166" t="s">
        <v>9992</v>
      </c>
      <c r="L615" s="166"/>
      <c r="M615" s="167">
        <f>SUM(H595:H621)</f>
        <v>3587.7777777777774</v>
      </c>
      <c r="N615" s="52">
        <f t="shared" si="87"/>
        <v>71.755555555555546</v>
      </c>
      <c r="O615" s="53" t="s">
        <v>2143</v>
      </c>
      <c r="P615" s="54" t="s">
        <v>178</v>
      </c>
      <c r="Q615" s="54"/>
      <c r="R615" s="54" t="s">
        <v>2634</v>
      </c>
      <c r="S615" s="54"/>
      <c r="T615" s="58"/>
      <c r="U615" s="183">
        <f t="shared" si="88"/>
        <v>8.8888888888888892E-2</v>
      </c>
      <c r="V615" s="168">
        <f>SUM(U595:U621)</f>
        <v>2.3918518518518512</v>
      </c>
      <c r="W615" s="59" t="str">
        <f t="shared" si="89"/>
        <v>2</v>
      </c>
      <c r="X615" s="575"/>
      <c r="Y615" s="60">
        <f t="shared" si="90"/>
        <v>1</v>
      </c>
    </row>
    <row r="616" spans="2:25" ht="18.75" customHeight="1">
      <c r="B616" s="578"/>
      <c r="C616" s="572"/>
      <c r="D616" s="39">
        <v>22</v>
      </c>
      <c r="E616" s="39" t="s">
        <v>9993</v>
      </c>
      <c r="F616" s="170">
        <v>197</v>
      </c>
      <c r="G616" s="181">
        <f t="shared" si="84"/>
        <v>39.4</v>
      </c>
      <c r="H616" s="182">
        <f t="shared" si="85"/>
        <v>109.44444444444444</v>
      </c>
      <c r="I616" s="182">
        <f t="shared" si="86"/>
        <v>3.6481481481481483E-2</v>
      </c>
      <c r="J616" s="170"/>
      <c r="K616" s="166"/>
      <c r="L616" s="166"/>
      <c r="M616" s="167"/>
      <c r="N616" s="52">
        <f t="shared" si="87"/>
        <v>0</v>
      </c>
      <c r="O616" s="53"/>
      <c r="P616" s="54"/>
      <c r="Q616" s="54"/>
      <c r="R616" s="54"/>
      <c r="S616" s="54"/>
      <c r="T616" s="58"/>
      <c r="U616" s="183">
        <f t="shared" si="88"/>
        <v>7.2962962962962966E-2</v>
      </c>
      <c r="V616" s="168"/>
      <c r="W616" s="59" t="str">
        <f t="shared" si="89"/>
        <v>0</v>
      </c>
      <c r="X616" s="575"/>
      <c r="Y616" s="60">
        <f t="shared" si="90"/>
        <v>0</v>
      </c>
    </row>
    <row r="617" spans="2:25" ht="18.75" customHeight="1">
      <c r="B617" s="578"/>
      <c r="C617" s="572"/>
      <c r="D617" s="39">
        <v>23</v>
      </c>
      <c r="E617" s="39" t="s">
        <v>9994</v>
      </c>
      <c r="F617" s="170">
        <v>227</v>
      </c>
      <c r="G617" s="181">
        <f t="shared" si="84"/>
        <v>45.4</v>
      </c>
      <c r="H617" s="182">
        <f t="shared" si="85"/>
        <v>126.11111111111111</v>
      </c>
      <c r="I617" s="182">
        <f t="shared" si="86"/>
        <v>4.2037037037037039E-2</v>
      </c>
      <c r="J617" s="170"/>
      <c r="K617" s="166"/>
      <c r="L617" s="166"/>
      <c r="M617" s="167"/>
      <c r="N617" s="52">
        <f t="shared" si="87"/>
        <v>0</v>
      </c>
      <c r="O617" s="53"/>
      <c r="P617" s="54"/>
      <c r="Q617" s="54"/>
      <c r="R617" s="54"/>
      <c r="S617" s="54"/>
      <c r="T617" s="58"/>
      <c r="U617" s="183">
        <f t="shared" si="88"/>
        <v>8.4074074074074079E-2</v>
      </c>
      <c r="V617" s="168"/>
      <c r="W617" s="59" t="str">
        <f t="shared" si="89"/>
        <v>0</v>
      </c>
      <c r="X617" s="575"/>
      <c r="Y617" s="60">
        <f t="shared" si="90"/>
        <v>0</v>
      </c>
    </row>
    <row r="618" spans="2:25" ht="18.75" customHeight="1">
      <c r="B618" s="578"/>
      <c r="C618" s="572"/>
      <c r="D618" s="39">
        <v>24</v>
      </c>
      <c r="E618" s="39" t="s">
        <v>9995</v>
      </c>
      <c r="F618" s="170">
        <v>150</v>
      </c>
      <c r="G618" s="181">
        <f t="shared" si="84"/>
        <v>30</v>
      </c>
      <c r="H618" s="182">
        <f t="shared" si="85"/>
        <v>83.333333333333329</v>
      </c>
      <c r="I618" s="182">
        <f t="shared" si="86"/>
        <v>2.7777777777777776E-2</v>
      </c>
      <c r="J618" s="170"/>
      <c r="K618" s="166"/>
      <c r="L618" s="166"/>
      <c r="M618" s="167"/>
      <c r="N618" s="52">
        <f t="shared" si="87"/>
        <v>0</v>
      </c>
      <c r="O618" s="53"/>
      <c r="P618" s="54"/>
      <c r="Q618" s="54"/>
      <c r="R618" s="54"/>
      <c r="S618" s="54"/>
      <c r="T618" s="58"/>
      <c r="U618" s="183">
        <f t="shared" si="88"/>
        <v>5.5555555555555552E-2</v>
      </c>
      <c r="V618" s="168"/>
      <c r="W618" s="59" t="str">
        <f t="shared" si="89"/>
        <v>0</v>
      </c>
      <c r="X618" s="575"/>
      <c r="Y618" s="60">
        <f t="shared" si="90"/>
        <v>0</v>
      </c>
    </row>
    <row r="619" spans="2:25" ht="18.75" customHeight="1">
      <c r="B619" s="578"/>
      <c r="C619" s="572"/>
      <c r="D619" s="39">
        <v>25</v>
      </c>
      <c r="E619" s="39" t="s">
        <v>9996</v>
      </c>
      <c r="F619" s="170">
        <v>250</v>
      </c>
      <c r="G619" s="181">
        <f t="shared" si="84"/>
        <v>50</v>
      </c>
      <c r="H619" s="182">
        <f t="shared" si="85"/>
        <v>138.88888888888889</v>
      </c>
      <c r="I619" s="182">
        <f t="shared" si="86"/>
        <v>4.6296296296296294E-2</v>
      </c>
      <c r="J619" s="170"/>
      <c r="K619" s="166"/>
      <c r="L619" s="166"/>
      <c r="M619" s="167"/>
      <c r="N619" s="52">
        <f t="shared" si="87"/>
        <v>0</v>
      </c>
      <c r="O619" s="53"/>
      <c r="P619" s="54"/>
      <c r="Q619" s="54"/>
      <c r="R619" s="54"/>
      <c r="S619" s="54"/>
      <c r="T619" s="58"/>
      <c r="U619" s="183">
        <f t="shared" si="88"/>
        <v>9.2592592592592587E-2</v>
      </c>
      <c r="V619" s="168"/>
      <c r="W619" s="59" t="str">
        <f t="shared" si="89"/>
        <v>0</v>
      </c>
      <c r="X619" s="575"/>
      <c r="Y619" s="60">
        <f t="shared" si="90"/>
        <v>0</v>
      </c>
    </row>
    <row r="620" spans="2:25" ht="18.75" customHeight="1">
      <c r="B620" s="578"/>
      <c r="C620" s="572"/>
      <c r="D620" s="39">
        <v>26</v>
      </c>
      <c r="E620" s="39" t="s">
        <v>9997</v>
      </c>
      <c r="F620" s="170">
        <v>248</v>
      </c>
      <c r="G620" s="181">
        <f t="shared" si="84"/>
        <v>49.6</v>
      </c>
      <c r="H620" s="182">
        <f t="shared" si="85"/>
        <v>137.77777777777777</v>
      </c>
      <c r="I620" s="182">
        <f t="shared" si="86"/>
        <v>4.5925925925925926E-2</v>
      </c>
      <c r="J620" s="170"/>
      <c r="K620" s="166"/>
      <c r="L620" s="166"/>
      <c r="M620" s="167"/>
      <c r="N620" s="52">
        <f t="shared" si="87"/>
        <v>0</v>
      </c>
      <c r="O620" s="53"/>
      <c r="P620" s="54"/>
      <c r="Q620" s="54"/>
      <c r="R620" s="54"/>
      <c r="S620" s="54"/>
      <c r="T620" s="58"/>
      <c r="U620" s="183">
        <f t="shared" si="88"/>
        <v>9.1851851851851851E-2</v>
      </c>
      <c r="V620" s="168"/>
      <c r="W620" s="59" t="str">
        <f t="shared" si="89"/>
        <v>0</v>
      </c>
      <c r="X620" s="575"/>
      <c r="Y620" s="60">
        <f t="shared" si="90"/>
        <v>0</v>
      </c>
    </row>
    <row r="621" spans="2:25" ht="18.75" customHeight="1">
      <c r="B621" s="578"/>
      <c r="C621" s="572"/>
      <c r="D621" s="39">
        <v>27</v>
      </c>
      <c r="E621" s="39" t="s">
        <v>9998</v>
      </c>
      <c r="F621" s="170">
        <v>230</v>
      </c>
      <c r="G621" s="181">
        <f t="shared" si="84"/>
        <v>46</v>
      </c>
      <c r="H621" s="182">
        <f t="shared" si="85"/>
        <v>127.77777777777777</v>
      </c>
      <c r="I621" s="182">
        <f t="shared" si="86"/>
        <v>4.2592592592592592E-2</v>
      </c>
      <c r="J621" s="170"/>
      <c r="K621" s="166"/>
      <c r="L621" s="166"/>
      <c r="M621" s="167"/>
      <c r="N621" s="52">
        <f t="shared" si="87"/>
        <v>0</v>
      </c>
      <c r="O621" s="53"/>
      <c r="P621" s="54"/>
      <c r="Q621" s="54"/>
      <c r="R621" s="54"/>
      <c r="S621" s="54"/>
      <c r="T621" s="58"/>
      <c r="U621" s="183">
        <f t="shared" si="88"/>
        <v>8.5185185185185183E-2</v>
      </c>
      <c r="V621" s="168"/>
      <c r="W621" s="59" t="str">
        <f t="shared" si="89"/>
        <v>0</v>
      </c>
      <c r="X621" s="575"/>
      <c r="Y621" s="60">
        <f t="shared" si="90"/>
        <v>0</v>
      </c>
    </row>
    <row r="622" spans="2:25" ht="18.75" customHeight="1">
      <c r="B622" s="578"/>
      <c r="C622" s="572"/>
      <c r="D622" s="39"/>
      <c r="E622" s="39"/>
      <c r="F622" s="170"/>
      <c r="G622" s="181">
        <f t="shared" si="84"/>
        <v>0</v>
      </c>
      <c r="H622" s="182">
        <f t="shared" si="85"/>
        <v>0</v>
      </c>
      <c r="I622" s="182">
        <f t="shared" si="86"/>
        <v>0</v>
      </c>
      <c r="J622" s="170"/>
      <c r="K622" s="166"/>
      <c r="L622" s="166"/>
      <c r="M622" s="167"/>
      <c r="N622" s="52">
        <f t="shared" si="87"/>
        <v>0</v>
      </c>
      <c r="O622" s="53"/>
      <c r="P622" s="54"/>
      <c r="Q622" s="54"/>
      <c r="R622" s="54"/>
      <c r="S622" s="54"/>
      <c r="T622" s="58"/>
      <c r="U622" s="183">
        <f t="shared" si="88"/>
        <v>0</v>
      </c>
      <c r="V622" s="168"/>
      <c r="W622" s="59" t="str">
        <f t="shared" si="89"/>
        <v>0</v>
      </c>
      <c r="X622" s="575"/>
      <c r="Y622" s="60">
        <f t="shared" si="90"/>
        <v>0</v>
      </c>
    </row>
    <row r="623" spans="2:25" ht="18.75" customHeight="1">
      <c r="B623" s="579"/>
      <c r="C623" s="573"/>
      <c r="D623" s="39"/>
      <c r="E623" s="39"/>
      <c r="F623" s="170"/>
      <c r="G623" s="181">
        <f>F623/$G$15</f>
        <v>0</v>
      </c>
      <c r="H623" s="182">
        <f>F623/$H$15</f>
        <v>0</v>
      </c>
      <c r="I623" s="182">
        <f>H623/$I$15</f>
        <v>0</v>
      </c>
      <c r="J623" s="170"/>
      <c r="K623" s="166"/>
      <c r="L623" s="166"/>
      <c r="M623" s="171"/>
      <c r="N623" s="52">
        <f t="shared" si="87"/>
        <v>0</v>
      </c>
      <c r="O623" s="40"/>
      <c r="P623" s="40"/>
      <c r="Q623" s="40"/>
      <c r="R623" s="40"/>
      <c r="S623" s="40"/>
      <c r="T623" s="58"/>
      <c r="U623" s="183">
        <f t="shared" si="88"/>
        <v>0</v>
      </c>
      <c r="V623" s="168"/>
      <c r="W623" s="59" t="str">
        <f t="shared" si="89"/>
        <v>0</v>
      </c>
      <c r="X623" s="576"/>
      <c r="Y623" s="60">
        <f t="shared" si="90"/>
        <v>0</v>
      </c>
    </row>
    <row r="624" spans="2:25">
      <c r="B624" s="41"/>
      <c r="C624" s="172" t="s">
        <v>111</v>
      </c>
      <c r="D624" s="154"/>
      <c r="E624" s="173">
        <f>COUNTA(E566:E623)</f>
        <v>54</v>
      </c>
      <c r="F624" s="173">
        <f>SUM(F566:F623)</f>
        <v>13113</v>
      </c>
      <c r="G624" s="173">
        <f>SUM(G566:G623)</f>
        <v>2622.6</v>
      </c>
      <c r="H624" s="173">
        <f>SUM(H566:H623)</f>
        <v>7285.0000000000009</v>
      </c>
      <c r="I624" s="173">
        <f>MROUND(SUM(I566:I623),1)</f>
        <v>2</v>
      </c>
      <c r="J624" s="173">
        <f>COUNTA(J566:J623)</f>
        <v>1</v>
      </c>
      <c r="K624" s="173">
        <f>COUNTA(K566:K623)</f>
        <v>2</v>
      </c>
      <c r="L624" s="173">
        <f>COUNTA(L566:L623)</f>
        <v>0</v>
      </c>
      <c r="M624" s="173">
        <f>SUM(M566:M623)</f>
        <v>7284.9999999999991</v>
      </c>
      <c r="N624" s="173">
        <f>SUM(N566:N623)</f>
        <v>145.69999999999999</v>
      </c>
      <c r="O624" s="174"/>
      <c r="P624" s="175">
        <f>COUNTIF(P566:P623, "YES")</f>
        <v>0</v>
      </c>
      <c r="Q624" s="174"/>
      <c r="R624" s="174"/>
      <c r="S624" s="174"/>
      <c r="T624" s="174"/>
      <c r="U624" s="173">
        <f>SUM(U566:U623)</f>
        <v>4.8566666666666656</v>
      </c>
      <c r="V624" s="173">
        <f>SUM(V566:V623)</f>
        <v>4.8566666666666656</v>
      </c>
      <c r="W624" s="173">
        <f t="array" ref="W624">SUM(ABS(W566:W623))</f>
        <v>4</v>
      </c>
      <c r="X624" s="175" t="str">
        <f>IF(X566&lt;0.2, "0", IF(X566&lt;=2, "2", IF(X566&gt;2, ROUND(X566,0))))</f>
        <v>2</v>
      </c>
      <c r="Y624" s="173">
        <f>SUM(Y566:Y623)</f>
        <v>2</v>
      </c>
    </row>
    <row r="625" spans="2:25" ht="18.75" customHeight="1">
      <c r="B625" s="577">
        <v>12</v>
      </c>
      <c r="C625" s="571" t="s">
        <v>9999</v>
      </c>
      <c r="D625" s="39">
        <v>1</v>
      </c>
      <c r="E625" s="39" t="s">
        <v>10000</v>
      </c>
      <c r="F625" s="170">
        <v>100</v>
      </c>
      <c r="G625" s="181">
        <f t="shared" ref="G625:G690" si="91">F625/$G$15</f>
        <v>20</v>
      </c>
      <c r="H625" s="182">
        <f t="shared" ref="H625:H690" si="92">F625/$H$15</f>
        <v>55.555555555555557</v>
      </c>
      <c r="I625" s="182">
        <f t="shared" ref="I625:I690" si="93">H625/$I$15</f>
        <v>1.8518518518518517E-2</v>
      </c>
      <c r="J625" s="170"/>
      <c r="K625" s="166"/>
      <c r="L625" s="166"/>
      <c r="M625" s="167"/>
      <c r="N625" s="52">
        <f t="shared" ref="N625:N707" si="94">M625/$N$15</f>
        <v>0</v>
      </c>
      <c r="O625" s="53"/>
      <c r="P625" s="54"/>
      <c r="Q625" s="54"/>
      <c r="R625" s="54"/>
      <c r="S625" s="54"/>
      <c r="T625" s="58"/>
      <c r="U625" s="183">
        <f t="shared" ref="U625:U690" si="95">H625/$U$15</f>
        <v>3.7037037037037035E-2</v>
      </c>
      <c r="V625" s="168"/>
      <c r="W625" s="59" t="str">
        <f t="shared" ref="W625:W690" si="96">IF(V625&lt;1,"0",IF(V625&lt;5,"2",IF(V625&gt;=5,"6")))</f>
        <v>0</v>
      </c>
      <c r="X625" s="574">
        <f>K709/$X$15</f>
        <v>0.66666666666666663</v>
      </c>
      <c r="Y625" s="60">
        <f t="shared" ref="Y625:Y688" si="97">W625/2</f>
        <v>0</v>
      </c>
    </row>
    <row r="626" spans="2:25" ht="18.75" customHeight="1">
      <c r="B626" s="578"/>
      <c r="C626" s="572"/>
      <c r="D626" s="39">
        <v>2</v>
      </c>
      <c r="E626" s="39" t="s">
        <v>10001</v>
      </c>
      <c r="F626" s="170">
        <v>168</v>
      </c>
      <c r="G626" s="181">
        <f t="shared" si="91"/>
        <v>33.6</v>
      </c>
      <c r="H626" s="182">
        <f t="shared" si="92"/>
        <v>93.333333333333329</v>
      </c>
      <c r="I626" s="182">
        <f t="shared" si="93"/>
        <v>3.111111111111111E-2</v>
      </c>
      <c r="J626" s="170" t="s">
        <v>10002</v>
      </c>
      <c r="K626" s="166" t="s">
        <v>10002</v>
      </c>
      <c r="L626" s="166"/>
      <c r="M626" s="167">
        <f>SUM(H625:H664)</f>
        <v>3631.1111111111122</v>
      </c>
      <c r="N626" s="52">
        <f t="shared" si="94"/>
        <v>72.622222222222248</v>
      </c>
      <c r="O626" s="53" t="s">
        <v>2132</v>
      </c>
      <c r="P626" s="54" t="s">
        <v>178</v>
      </c>
      <c r="Q626" s="54"/>
      <c r="R626" s="54" t="s">
        <v>2634</v>
      </c>
      <c r="S626" s="54"/>
      <c r="T626" s="58"/>
      <c r="U626" s="183">
        <f t="shared" si="95"/>
        <v>6.222222222222222E-2</v>
      </c>
      <c r="V626" s="168">
        <f>SUM(U625:U664)</f>
        <v>2.4207407407407402</v>
      </c>
      <c r="W626" s="59" t="str">
        <f t="shared" si="96"/>
        <v>2</v>
      </c>
      <c r="X626" s="575"/>
      <c r="Y626" s="60">
        <f t="shared" si="97"/>
        <v>1</v>
      </c>
    </row>
    <row r="627" spans="2:25" ht="18.75" customHeight="1">
      <c r="B627" s="578"/>
      <c r="C627" s="572"/>
      <c r="D627" s="39">
        <v>3</v>
      </c>
      <c r="E627" s="39" t="s">
        <v>10003</v>
      </c>
      <c r="F627" s="170">
        <v>200</v>
      </c>
      <c r="G627" s="181">
        <f t="shared" si="91"/>
        <v>40</v>
      </c>
      <c r="H627" s="182">
        <f t="shared" si="92"/>
        <v>111.11111111111111</v>
      </c>
      <c r="I627" s="182">
        <f t="shared" si="93"/>
        <v>3.7037037037037035E-2</v>
      </c>
      <c r="J627" s="170"/>
      <c r="K627" s="166"/>
      <c r="L627" s="166"/>
      <c r="M627" s="167"/>
      <c r="N627" s="52">
        <f t="shared" si="94"/>
        <v>0</v>
      </c>
      <c r="O627" s="53"/>
      <c r="P627" s="54"/>
      <c r="Q627" s="54"/>
      <c r="R627" s="54"/>
      <c r="S627" s="54"/>
      <c r="T627" s="58"/>
      <c r="U627" s="183">
        <f t="shared" si="95"/>
        <v>7.407407407407407E-2</v>
      </c>
      <c r="V627" s="168"/>
      <c r="W627" s="59" t="str">
        <f t="shared" si="96"/>
        <v>0</v>
      </c>
      <c r="X627" s="575"/>
      <c r="Y627" s="60">
        <f t="shared" si="97"/>
        <v>0</v>
      </c>
    </row>
    <row r="628" spans="2:25" ht="18.75" customHeight="1">
      <c r="B628" s="578"/>
      <c r="C628" s="572"/>
      <c r="D628" s="39">
        <v>4</v>
      </c>
      <c r="E628" s="39" t="s">
        <v>10004</v>
      </c>
      <c r="F628" s="170">
        <v>170</v>
      </c>
      <c r="G628" s="181">
        <f t="shared" si="91"/>
        <v>34</v>
      </c>
      <c r="H628" s="182">
        <f t="shared" si="92"/>
        <v>94.444444444444443</v>
      </c>
      <c r="I628" s="182">
        <f t="shared" si="93"/>
        <v>3.1481481481481478E-2</v>
      </c>
      <c r="J628" s="170"/>
      <c r="K628" s="166"/>
      <c r="L628" s="166"/>
      <c r="M628" s="167"/>
      <c r="N628" s="52">
        <f t="shared" si="94"/>
        <v>0</v>
      </c>
      <c r="O628" s="53"/>
      <c r="P628" s="54"/>
      <c r="Q628" s="54"/>
      <c r="R628" s="54"/>
      <c r="S628" s="54"/>
      <c r="T628" s="58"/>
      <c r="U628" s="183">
        <f t="shared" si="95"/>
        <v>6.2962962962962957E-2</v>
      </c>
      <c r="V628" s="168"/>
      <c r="W628" s="59" t="str">
        <f t="shared" si="96"/>
        <v>0</v>
      </c>
      <c r="X628" s="575"/>
      <c r="Y628" s="60">
        <f t="shared" si="97"/>
        <v>0</v>
      </c>
    </row>
    <row r="629" spans="2:25" ht="18.75" customHeight="1">
      <c r="B629" s="578"/>
      <c r="C629" s="572"/>
      <c r="D629" s="39">
        <v>5</v>
      </c>
      <c r="E629" s="39" t="s">
        <v>10005</v>
      </c>
      <c r="F629" s="170">
        <v>300</v>
      </c>
      <c r="G629" s="181">
        <f t="shared" si="91"/>
        <v>60</v>
      </c>
      <c r="H629" s="182">
        <f t="shared" si="92"/>
        <v>166.66666666666666</v>
      </c>
      <c r="I629" s="182">
        <f t="shared" si="93"/>
        <v>5.5555555555555552E-2</v>
      </c>
      <c r="J629" s="170"/>
      <c r="K629" s="166"/>
      <c r="L629" s="166"/>
      <c r="M629" s="167"/>
      <c r="N629" s="52">
        <f t="shared" si="94"/>
        <v>0</v>
      </c>
      <c r="O629" s="53"/>
      <c r="P629" s="54"/>
      <c r="Q629" s="54"/>
      <c r="R629" s="54"/>
      <c r="S629" s="54"/>
      <c r="T629" s="58"/>
      <c r="U629" s="183">
        <f t="shared" si="95"/>
        <v>0.1111111111111111</v>
      </c>
      <c r="V629" s="168"/>
      <c r="W629" s="59" t="str">
        <f t="shared" si="96"/>
        <v>0</v>
      </c>
      <c r="X629" s="575"/>
      <c r="Y629" s="60">
        <f t="shared" si="97"/>
        <v>0</v>
      </c>
    </row>
    <row r="630" spans="2:25" ht="18.75" customHeight="1">
      <c r="B630" s="578"/>
      <c r="C630" s="572"/>
      <c r="D630" s="39">
        <v>6</v>
      </c>
      <c r="E630" s="39" t="s">
        <v>10006</v>
      </c>
      <c r="F630" s="170">
        <v>100</v>
      </c>
      <c r="G630" s="181">
        <f t="shared" si="91"/>
        <v>20</v>
      </c>
      <c r="H630" s="182">
        <f t="shared" si="92"/>
        <v>55.555555555555557</v>
      </c>
      <c r="I630" s="182">
        <f t="shared" si="93"/>
        <v>1.8518518518518517E-2</v>
      </c>
      <c r="J630" s="170"/>
      <c r="K630" s="166"/>
      <c r="L630" s="166"/>
      <c r="M630" s="167"/>
      <c r="N630" s="52">
        <f t="shared" si="94"/>
        <v>0</v>
      </c>
      <c r="O630" s="53"/>
      <c r="P630" s="54"/>
      <c r="Q630" s="54"/>
      <c r="R630" s="54"/>
      <c r="S630" s="54"/>
      <c r="T630" s="58"/>
      <c r="U630" s="183">
        <f t="shared" si="95"/>
        <v>3.7037037037037035E-2</v>
      </c>
      <c r="V630" s="168"/>
      <c r="W630" s="59" t="str">
        <f t="shared" si="96"/>
        <v>0</v>
      </c>
      <c r="X630" s="575"/>
      <c r="Y630" s="60">
        <f t="shared" si="97"/>
        <v>0</v>
      </c>
    </row>
    <row r="631" spans="2:25" ht="18.75" customHeight="1">
      <c r="B631" s="578"/>
      <c r="C631" s="572"/>
      <c r="D631" s="39">
        <v>7</v>
      </c>
      <c r="E631" s="39" t="s">
        <v>10007</v>
      </c>
      <c r="F631" s="170">
        <v>200</v>
      </c>
      <c r="G631" s="181">
        <f t="shared" si="91"/>
        <v>40</v>
      </c>
      <c r="H631" s="182">
        <f t="shared" si="92"/>
        <v>111.11111111111111</v>
      </c>
      <c r="I631" s="182">
        <f t="shared" si="93"/>
        <v>3.7037037037037035E-2</v>
      </c>
      <c r="J631" s="170"/>
      <c r="K631" s="166"/>
      <c r="L631" s="166"/>
      <c r="M631" s="167"/>
      <c r="N631" s="52">
        <f t="shared" si="94"/>
        <v>0</v>
      </c>
      <c r="O631" s="53"/>
      <c r="P631" s="54"/>
      <c r="Q631" s="54"/>
      <c r="R631" s="54"/>
      <c r="S631" s="54"/>
      <c r="T631" s="58"/>
      <c r="U631" s="183">
        <f t="shared" si="95"/>
        <v>7.407407407407407E-2</v>
      </c>
      <c r="V631" s="168"/>
      <c r="W631" s="59" t="str">
        <f t="shared" si="96"/>
        <v>0</v>
      </c>
      <c r="X631" s="575"/>
      <c r="Y631" s="60">
        <f t="shared" si="97"/>
        <v>0</v>
      </c>
    </row>
    <row r="632" spans="2:25" ht="18.75" customHeight="1">
      <c r="B632" s="578"/>
      <c r="C632" s="572"/>
      <c r="D632" s="39">
        <v>8</v>
      </c>
      <c r="E632" s="39" t="s">
        <v>10008</v>
      </c>
      <c r="F632" s="170">
        <v>200</v>
      </c>
      <c r="G632" s="181">
        <f t="shared" si="91"/>
        <v>40</v>
      </c>
      <c r="H632" s="182">
        <f t="shared" si="92"/>
        <v>111.11111111111111</v>
      </c>
      <c r="I632" s="182">
        <f t="shared" si="93"/>
        <v>3.7037037037037035E-2</v>
      </c>
      <c r="J632" s="170"/>
      <c r="K632" s="166"/>
      <c r="L632" s="166"/>
      <c r="M632" s="167"/>
      <c r="N632" s="52">
        <f t="shared" si="94"/>
        <v>0</v>
      </c>
      <c r="O632" s="53"/>
      <c r="P632" s="54"/>
      <c r="Q632" s="54"/>
      <c r="R632" s="54"/>
      <c r="S632" s="54"/>
      <c r="T632" s="58"/>
      <c r="U632" s="183">
        <f t="shared" si="95"/>
        <v>7.407407407407407E-2</v>
      </c>
      <c r="V632" s="168"/>
      <c r="W632" s="59" t="str">
        <f t="shared" si="96"/>
        <v>0</v>
      </c>
      <c r="X632" s="575"/>
      <c r="Y632" s="60">
        <f t="shared" si="97"/>
        <v>0</v>
      </c>
    </row>
    <row r="633" spans="2:25" ht="18.75" customHeight="1">
      <c r="B633" s="578"/>
      <c r="C633" s="572"/>
      <c r="D633" s="39">
        <v>9</v>
      </c>
      <c r="E633" s="39" t="s">
        <v>10009</v>
      </c>
      <c r="F633" s="170">
        <v>200</v>
      </c>
      <c r="G633" s="181">
        <f t="shared" si="91"/>
        <v>40</v>
      </c>
      <c r="H633" s="182">
        <f t="shared" si="92"/>
        <v>111.11111111111111</v>
      </c>
      <c r="I633" s="182">
        <f t="shared" si="93"/>
        <v>3.7037037037037035E-2</v>
      </c>
      <c r="J633" s="170"/>
      <c r="K633" s="166"/>
      <c r="L633" s="166"/>
      <c r="M633" s="167"/>
      <c r="N633" s="52">
        <f t="shared" si="94"/>
        <v>0</v>
      </c>
      <c r="O633" s="53"/>
      <c r="P633" s="54"/>
      <c r="Q633" s="54"/>
      <c r="R633" s="54"/>
      <c r="S633" s="54"/>
      <c r="T633" s="58"/>
      <c r="U633" s="183">
        <f t="shared" si="95"/>
        <v>7.407407407407407E-2</v>
      </c>
      <c r="V633" s="168"/>
      <c r="W633" s="59" t="str">
        <f t="shared" si="96"/>
        <v>0</v>
      </c>
      <c r="X633" s="575"/>
      <c r="Y633" s="60">
        <f t="shared" si="97"/>
        <v>0</v>
      </c>
    </row>
    <row r="634" spans="2:25" ht="18.75" customHeight="1">
      <c r="B634" s="578"/>
      <c r="C634" s="572"/>
      <c r="D634" s="39">
        <v>10</v>
      </c>
      <c r="E634" s="39" t="s">
        <v>10010</v>
      </c>
      <c r="F634" s="170">
        <v>180</v>
      </c>
      <c r="G634" s="181">
        <f t="shared" si="91"/>
        <v>36</v>
      </c>
      <c r="H634" s="182">
        <f t="shared" si="92"/>
        <v>100</v>
      </c>
      <c r="I634" s="182">
        <f t="shared" si="93"/>
        <v>3.3333333333333333E-2</v>
      </c>
      <c r="J634" s="170"/>
      <c r="K634" s="166"/>
      <c r="L634" s="166"/>
      <c r="M634" s="167"/>
      <c r="N634" s="52">
        <f t="shared" si="94"/>
        <v>0</v>
      </c>
      <c r="O634" s="53"/>
      <c r="P634" s="54"/>
      <c r="Q634" s="54"/>
      <c r="R634" s="54"/>
      <c r="S634" s="54"/>
      <c r="T634" s="58"/>
      <c r="U634" s="183">
        <f t="shared" si="95"/>
        <v>6.6666666666666666E-2</v>
      </c>
      <c r="V634" s="168"/>
      <c r="W634" s="59" t="str">
        <f t="shared" si="96"/>
        <v>0</v>
      </c>
      <c r="X634" s="575"/>
      <c r="Y634" s="60">
        <f t="shared" si="97"/>
        <v>0</v>
      </c>
    </row>
    <row r="635" spans="2:25" ht="18.75" customHeight="1">
      <c r="B635" s="578"/>
      <c r="C635" s="572"/>
      <c r="D635" s="39">
        <v>11</v>
      </c>
      <c r="E635" s="39" t="s">
        <v>10011</v>
      </c>
      <c r="F635" s="170">
        <v>168</v>
      </c>
      <c r="G635" s="181">
        <f t="shared" si="91"/>
        <v>33.6</v>
      </c>
      <c r="H635" s="182">
        <f t="shared" si="92"/>
        <v>93.333333333333329</v>
      </c>
      <c r="I635" s="182">
        <f t="shared" si="93"/>
        <v>3.111111111111111E-2</v>
      </c>
      <c r="J635" s="170"/>
      <c r="K635" s="166"/>
      <c r="L635" s="166"/>
      <c r="M635" s="167"/>
      <c r="N635" s="52">
        <f t="shared" si="94"/>
        <v>0</v>
      </c>
      <c r="O635" s="53"/>
      <c r="P635" s="54"/>
      <c r="Q635" s="54"/>
      <c r="R635" s="54"/>
      <c r="S635" s="54"/>
      <c r="T635" s="58"/>
      <c r="U635" s="183">
        <f t="shared" si="95"/>
        <v>6.222222222222222E-2</v>
      </c>
      <c r="V635" s="168"/>
      <c r="W635" s="59" t="str">
        <f t="shared" si="96"/>
        <v>0</v>
      </c>
      <c r="X635" s="575"/>
      <c r="Y635" s="60">
        <f t="shared" si="97"/>
        <v>0</v>
      </c>
    </row>
    <row r="636" spans="2:25" ht="18.75" customHeight="1">
      <c r="B636" s="578"/>
      <c r="C636" s="572"/>
      <c r="D636" s="39">
        <v>12</v>
      </c>
      <c r="E636" s="39" t="s">
        <v>10012</v>
      </c>
      <c r="F636" s="170">
        <v>120</v>
      </c>
      <c r="G636" s="181">
        <f t="shared" si="91"/>
        <v>24</v>
      </c>
      <c r="H636" s="182">
        <f t="shared" si="92"/>
        <v>66.666666666666671</v>
      </c>
      <c r="I636" s="182">
        <f t="shared" si="93"/>
        <v>2.2222222222222223E-2</v>
      </c>
      <c r="J636" s="170"/>
      <c r="K636" s="166"/>
      <c r="L636" s="166"/>
      <c r="M636" s="167"/>
      <c r="N636" s="52">
        <f t="shared" si="94"/>
        <v>0</v>
      </c>
      <c r="O636" s="53"/>
      <c r="P636" s="54"/>
      <c r="Q636" s="54"/>
      <c r="R636" s="54"/>
      <c r="S636" s="54"/>
      <c r="T636" s="58"/>
      <c r="U636" s="183">
        <f t="shared" si="95"/>
        <v>4.4444444444444446E-2</v>
      </c>
      <c r="V636" s="168"/>
      <c r="W636" s="59" t="str">
        <f t="shared" si="96"/>
        <v>0</v>
      </c>
      <c r="X636" s="575"/>
      <c r="Y636" s="60">
        <f t="shared" si="97"/>
        <v>0</v>
      </c>
    </row>
    <row r="637" spans="2:25" ht="18.75" customHeight="1">
      <c r="B637" s="578"/>
      <c r="C637" s="572"/>
      <c r="D637" s="39">
        <v>13</v>
      </c>
      <c r="E637" s="39" t="s">
        <v>10013</v>
      </c>
      <c r="F637" s="170">
        <v>150</v>
      </c>
      <c r="G637" s="181">
        <f t="shared" si="91"/>
        <v>30</v>
      </c>
      <c r="H637" s="182">
        <f t="shared" si="92"/>
        <v>83.333333333333329</v>
      </c>
      <c r="I637" s="182">
        <f t="shared" si="93"/>
        <v>2.7777777777777776E-2</v>
      </c>
      <c r="J637" s="170"/>
      <c r="K637" s="166"/>
      <c r="L637" s="166"/>
      <c r="M637" s="167"/>
      <c r="N637" s="52">
        <f t="shared" si="94"/>
        <v>0</v>
      </c>
      <c r="O637" s="53"/>
      <c r="P637" s="54"/>
      <c r="Q637" s="54"/>
      <c r="R637" s="54"/>
      <c r="S637" s="54"/>
      <c r="T637" s="58"/>
      <c r="U637" s="183">
        <f t="shared" si="95"/>
        <v>5.5555555555555552E-2</v>
      </c>
      <c r="V637" s="168"/>
      <c r="W637" s="59" t="str">
        <f t="shared" si="96"/>
        <v>0</v>
      </c>
      <c r="X637" s="575"/>
      <c r="Y637" s="60">
        <f t="shared" si="97"/>
        <v>0</v>
      </c>
    </row>
    <row r="638" spans="2:25" ht="18.75" customHeight="1">
      <c r="B638" s="578"/>
      <c r="C638" s="572"/>
      <c r="D638" s="39">
        <v>14</v>
      </c>
      <c r="E638" s="39" t="s">
        <v>10014</v>
      </c>
      <c r="F638" s="170">
        <v>168</v>
      </c>
      <c r="G638" s="181">
        <f t="shared" si="91"/>
        <v>33.6</v>
      </c>
      <c r="H638" s="182">
        <f t="shared" si="92"/>
        <v>93.333333333333329</v>
      </c>
      <c r="I638" s="182">
        <f t="shared" si="93"/>
        <v>3.111111111111111E-2</v>
      </c>
      <c r="J638" s="170"/>
      <c r="K638" s="166"/>
      <c r="L638" s="166"/>
      <c r="M638" s="167"/>
      <c r="N638" s="52">
        <f t="shared" si="94"/>
        <v>0</v>
      </c>
      <c r="O638" s="53"/>
      <c r="P638" s="54"/>
      <c r="Q638" s="54"/>
      <c r="R638" s="54"/>
      <c r="S638" s="54"/>
      <c r="T638" s="58"/>
      <c r="U638" s="183">
        <f t="shared" si="95"/>
        <v>6.222222222222222E-2</v>
      </c>
      <c r="V638" s="168"/>
      <c r="W638" s="59" t="str">
        <f t="shared" si="96"/>
        <v>0</v>
      </c>
      <c r="X638" s="575"/>
      <c r="Y638" s="60">
        <f t="shared" si="97"/>
        <v>0</v>
      </c>
    </row>
    <row r="639" spans="2:25" ht="18.75" customHeight="1">
      <c r="B639" s="578"/>
      <c r="C639" s="572"/>
      <c r="D639" s="39">
        <v>15</v>
      </c>
      <c r="E639" s="39" t="s">
        <v>10015</v>
      </c>
      <c r="F639" s="170">
        <v>170</v>
      </c>
      <c r="G639" s="181">
        <f t="shared" si="91"/>
        <v>34</v>
      </c>
      <c r="H639" s="182">
        <f t="shared" si="92"/>
        <v>94.444444444444443</v>
      </c>
      <c r="I639" s="182">
        <f t="shared" si="93"/>
        <v>3.1481481481481478E-2</v>
      </c>
      <c r="J639" s="170"/>
      <c r="K639" s="166"/>
      <c r="L639" s="166"/>
      <c r="M639" s="167"/>
      <c r="N639" s="52">
        <f t="shared" si="94"/>
        <v>0</v>
      </c>
      <c r="O639" s="53"/>
      <c r="P639" s="54"/>
      <c r="Q639" s="54"/>
      <c r="R639" s="54"/>
      <c r="S639" s="54"/>
      <c r="T639" s="58"/>
      <c r="U639" s="183">
        <f t="shared" si="95"/>
        <v>6.2962962962962957E-2</v>
      </c>
      <c r="V639" s="168"/>
      <c r="W639" s="59" t="str">
        <f t="shared" si="96"/>
        <v>0</v>
      </c>
      <c r="X639" s="575"/>
      <c r="Y639" s="60">
        <f t="shared" si="97"/>
        <v>0</v>
      </c>
    </row>
    <row r="640" spans="2:25" ht="18.75" customHeight="1">
      <c r="B640" s="578"/>
      <c r="C640" s="572"/>
      <c r="D640" s="39">
        <v>16</v>
      </c>
      <c r="E640" s="39" t="s">
        <v>10016</v>
      </c>
      <c r="F640" s="170">
        <v>110</v>
      </c>
      <c r="G640" s="181">
        <f t="shared" si="91"/>
        <v>22</v>
      </c>
      <c r="H640" s="182">
        <f t="shared" si="92"/>
        <v>61.111111111111107</v>
      </c>
      <c r="I640" s="182">
        <f t="shared" si="93"/>
        <v>2.0370370370370369E-2</v>
      </c>
      <c r="J640" s="170"/>
      <c r="K640" s="166"/>
      <c r="L640" s="166"/>
      <c r="M640" s="167"/>
      <c r="N640" s="52">
        <f t="shared" si="94"/>
        <v>0</v>
      </c>
      <c r="O640" s="53"/>
      <c r="P640" s="54"/>
      <c r="Q640" s="54"/>
      <c r="R640" s="54"/>
      <c r="S640" s="54"/>
      <c r="T640" s="58"/>
      <c r="U640" s="183">
        <f t="shared" si="95"/>
        <v>4.0740740740740737E-2</v>
      </c>
      <c r="V640" s="168"/>
      <c r="W640" s="59" t="str">
        <f t="shared" si="96"/>
        <v>0</v>
      </c>
      <c r="X640" s="575"/>
      <c r="Y640" s="60">
        <f t="shared" si="97"/>
        <v>0</v>
      </c>
    </row>
    <row r="641" spans="2:25" ht="18.75" customHeight="1">
      <c r="B641" s="578"/>
      <c r="C641" s="572"/>
      <c r="D641" s="39">
        <v>17</v>
      </c>
      <c r="E641" s="39" t="s">
        <v>10017</v>
      </c>
      <c r="F641" s="170">
        <v>150</v>
      </c>
      <c r="G641" s="181">
        <f t="shared" si="91"/>
        <v>30</v>
      </c>
      <c r="H641" s="182">
        <f t="shared" si="92"/>
        <v>83.333333333333329</v>
      </c>
      <c r="I641" s="182">
        <f t="shared" si="93"/>
        <v>2.7777777777777776E-2</v>
      </c>
      <c r="J641" s="170"/>
      <c r="K641" s="166"/>
      <c r="L641" s="166"/>
      <c r="M641" s="167"/>
      <c r="N641" s="52">
        <f t="shared" si="94"/>
        <v>0</v>
      </c>
      <c r="O641" s="53"/>
      <c r="P641" s="54"/>
      <c r="Q641" s="54"/>
      <c r="R641" s="54"/>
      <c r="S641" s="54"/>
      <c r="T641" s="58"/>
      <c r="U641" s="183">
        <f t="shared" si="95"/>
        <v>5.5555555555555552E-2</v>
      </c>
      <c r="V641" s="168"/>
      <c r="W641" s="59" t="str">
        <f t="shared" si="96"/>
        <v>0</v>
      </c>
      <c r="X641" s="575"/>
      <c r="Y641" s="60">
        <f t="shared" si="97"/>
        <v>0</v>
      </c>
    </row>
    <row r="642" spans="2:25" ht="18.75" customHeight="1">
      <c r="B642" s="578"/>
      <c r="C642" s="572"/>
      <c r="D642" s="39">
        <v>18</v>
      </c>
      <c r="E642" s="39" t="s">
        <v>10018</v>
      </c>
      <c r="F642" s="170">
        <v>100</v>
      </c>
      <c r="G642" s="181">
        <f t="shared" si="91"/>
        <v>20</v>
      </c>
      <c r="H642" s="182">
        <f t="shared" si="92"/>
        <v>55.555555555555557</v>
      </c>
      <c r="I642" s="182">
        <f t="shared" si="93"/>
        <v>1.8518518518518517E-2</v>
      </c>
      <c r="J642" s="170"/>
      <c r="K642" s="166"/>
      <c r="L642" s="166"/>
      <c r="M642" s="167"/>
      <c r="N642" s="52">
        <f t="shared" si="94"/>
        <v>0</v>
      </c>
      <c r="O642" s="53"/>
      <c r="P642" s="54"/>
      <c r="Q642" s="54"/>
      <c r="R642" s="54"/>
      <c r="S642" s="54"/>
      <c r="T642" s="58"/>
      <c r="U642" s="183">
        <f t="shared" si="95"/>
        <v>3.7037037037037035E-2</v>
      </c>
      <c r="V642" s="168"/>
      <c r="W642" s="59" t="str">
        <f t="shared" si="96"/>
        <v>0</v>
      </c>
      <c r="X642" s="575"/>
      <c r="Y642" s="60">
        <f t="shared" si="97"/>
        <v>0</v>
      </c>
    </row>
    <row r="643" spans="2:25" ht="18.75" customHeight="1">
      <c r="B643" s="578"/>
      <c r="C643" s="572"/>
      <c r="D643" s="39">
        <v>19</v>
      </c>
      <c r="E643" s="39" t="s">
        <v>10019</v>
      </c>
      <c r="F643" s="170">
        <v>150</v>
      </c>
      <c r="G643" s="181">
        <f t="shared" si="91"/>
        <v>30</v>
      </c>
      <c r="H643" s="182">
        <f t="shared" si="92"/>
        <v>83.333333333333329</v>
      </c>
      <c r="I643" s="182">
        <f t="shared" si="93"/>
        <v>2.7777777777777776E-2</v>
      </c>
      <c r="J643" s="170"/>
      <c r="K643" s="166"/>
      <c r="L643" s="166"/>
      <c r="M643" s="167"/>
      <c r="N643" s="52">
        <f t="shared" si="94"/>
        <v>0</v>
      </c>
      <c r="O643" s="53"/>
      <c r="P643" s="54"/>
      <c r="Q643" s="54"/>
      <c r="R643" s="54"/>
      <c r="S643" s="54"/>
      <c r="T643" s="58"/>
      <c r="U643" s="183">
        <f t="shared" si="95"/>
        <v>5.5555555555555552E-2</v>
      </c>
      <c r="V643" s="168"/>
      <c r="W643" s="59" t="str">
        <f t="shared" si="96"/>
        <v>0</v>
      </c>
      <c r="X643" s="575"/>
      <c r="Y643" s="60">
        <f t="shared" si="97"/>
        <v>0</v>
      </c>
    </row>
    <row r="644" spans="2:25" ht="18.75" customHeight="1">
      <c r="B644" s="578"/>
      <c r="C644" s="572"/>
      <c r="D644" s="39">
        <v>20</v>
      </c>
      <c r="E644" s="39" t="s">
        <v>10020</v>
      </c>
      <c r="F644" s="170">
        <v>150</v>
      </c>
      <c r="G644" s="181">
        <f t="shared" si="91"/>
        <v>30</v>
      </c>
      <c r="H644" s="182">
        <f t="shared" si="92"/>
        <v>83.333333333333329</v>
      </c>
      <c r="I644" s="182">
        <f t="shared" si="93"/>
        <v>2.7777777777777776E-2</v>
      </c>
      <c r="J644" s="170"/>
      <c r="K644" s="166"/>
      <c r="L644" s="166"/>
      <c r="M644" s="167"/>
      <c r="N644" s="52">
        <f t="shared" si="94"/>
        <v>0</v>
      </c>
      <c r="O644" s="53"/>
      <c r="P644" s="54"/>
      <c r="Q644" s="54"/>
      <c r="R644" s="54"/>
      <c r="S644" s="54"/>
      <c r="T644" s="58"/>
      <c r="U644" s="183">
        <f t="shared" si="95"/>
        <v>5.5555555555555552E-2</v>
      </c>
      <c r="V644" s="168"/>
      <c r="W644" s="59" t="str">
        <f t="shared" si="96"/>
        <v>0</v>
      </c>
      <c r="X644" s="575"/>
      <c r="Y644" s="60">
        <f t="shared" si="97"/>
        <v>0</v>
      </c>
    </row>
    <row r="645" spans="2:25" ht="18.75" customHeight="1">
      <c r="B645" s="578"/>
      <c r="C645" s="572"/>
      <c r="D645" s="39">
        <v>21</v>
      </c>
      <c r="E645" s="39" t="s">
        <v>10021</v>
      </c>
      <c r="F645" s="170">
        <v>200</v>
      </c>
      <c r="G645" s="181">
        <f t="shared" si="91"/>
        <v>40</v>
      </c>
      <c r="H645" s="182">
        <f t="shared" si="92"/>
        <v>111.11111111111111</v>
      </c>
      <c r="I645" s="182">
        <f t="shared" si="93"/>
        <v>3.7037037037037035E-2</v>
      </c>
      <c r="J645" s="170"/>
      <c r="K645" s="166"/>
      <c r="L645" s="166"/>
      <c r="M645" s="167"/>
      <c r="N645" s="52">
        <f t="shared" si="94"/>
        <v>0</v>
      </c>
      <c r="O645" s="53"/>
      <c r="P645" s="54"/>
      <c r="Q645" s="54"/>
      <c r="R645" s="54"/>
      <c r="S645" s="54"/>
      <c r="T645" s="58"/>
      <c r="U645" s="183">
        <f t="shared" si="95"/>
        <v>7.407407407407407E-2</v>
      </c>
      <c r="V645" s="168"/>
      <c r="W645" s="59" t="str">
        <f t="shared" si="96"/>
        <v>0</v>
      </c>
      <c r="X645" s="575"/>
      <c r="Y645" s="60">
        <f t="shared" si="97"/>
        <v>0</v>
      </c>
    </row>
    <row r="646" spans="2:25" ht="18.75" customHeight="1">
      <c r="B646" s="578"/>
      <c r="C646" s="572"/>
      <c r="D646" s="39">
        <v>22</v>
      </c>
      <c r="E646" s="39" t="s">
        <v>10022</v>
      </c>
      <c r="F646" s="170">
        <v>169</v>
      </c>
      <c r="G646" s="181">
        <f t="shared" si="91"/>
        <v>33.799999999999997</v>
      </c>
      <c r="H646" s="182">
        <f t="shared" si="92"/>
        <v>93.888888888888886</v>
      </c>
      <c r="I646" s="182">
        <f t="shared" si="93"/>
        <v>3.1296296296296294E-2</v>
      </c>
      <c r="J646" s="170"/>
      <c r="K646" s="166"/>
      <c r="L646" s="166"/>
      <c r="M646" s="167"/>
      <c r="N646" s="52">
        <f t="shared" si="94"/>
        <v>0</v>
      </c>
      <c r="O646" s="53"/>
      <c r="P646" s="54"/>
      <c r="Q646" s="54"/>
      <c r="R646" s="54"/>
      <c r="S646" s="54"/>
      <c r="T646" s="58"/>
      <c r="U646" s="183">
        <f t="shared" si="95"/>
        <v>6.2592592592592589E-2</v>
      </c>
      <c r="V646" s="168"/>
      <c r="W646" s="59" t="str">
        <f t="shared" si="96"/>
        <v>0</v>
      </c>
      <c r="X646" s="575"/>
      <c r="Y646" s="60">
        <f t="shared" si="97"/>
        <v>0</v>
      </c>
    </row>
    <row r="647" spans="2:25" ht="18.75" customHeight="1">
      <c r="B647" s="578"/>
      <c r="C647" s="572"/>
      <c r="D647" s="39">
        <v>23</v>
      </c>
      <c r="E647" s="39" t="s">
        <v>10023</v>
      </c>
      <c r="F647" s="170">
        <v>168</v>
      </c>
      <c r="G647" s="181">
        <f t="shared" si="91"/>
        <v>33.6</v>
      </c>
      <c r="H647" s="182">
        <f t="shared" si="92"/>
        <v>93.333333333333329</v>
      </c>
      <c r="I647" s="182">
        <f t="shared" si="93"/>
        <v>3.111111111111111E-2</v>
      </c>
      <c r="J647" s="170"/>
      <c r="K647" s="166"/>
      <c r="L647" s="166"/>
      <c r="M647" s="167"/>
      <c r="N647" s="52">
        <f t="shared" si="94"/>
        <v>0</v>
      </c>
      <c r="O647" s="53"/>
      <c r="P647" s="54"/>
      <c r="Q647" s="54"/>
      <c r="R647" s="54"/>
      <c r="S647" s="54"/>
      <c r="T647" s="58"/>
      <c r="U647" s="183">
        <f t="shared" si="95"/>
        <v>6.222222222222222E-2</v>
      </c>
      <c r="V647" s="168"/>
      <c r="W647" s="59" t="str">
        <f t="shared" si="96"/>
        <v>0</v>
      </c>
      <c r="X647" s="575"/>
      <c r="Y647" s="60">
        <f t="shared" si="97"/>
        <v>0</v>
      </c>
    </row>
    <row r="648" spans="2:25" ht="18.75" customHeight="1">
      <c r="B648" s="578"/>
      <c r="C648" s="572"/>
      <c r="D648" s="39">
        <v>24</v>
      </c>
      <c r="E648" s="39" t="s">
        <v>10024</v>
      </c>
      <c r="F648" s="170">
        <v>100</v>
      </c>
      <c r="G648" s="181">
        <f t="shared" si="91"/>
        <v>20</v>
      </c>
      <c r="H648" s="182">
        <f t="shared" si="92"/>
        <v>55.555555555555557</v>
      </c>
      <c r="I648" s="182">
        <f t="shared" si="93"/>
        <v>1.8518518518518517E-2</v>
      </c>
      <c r="J648" s="170"/>
      <c r="K648" s="166"/>
      <c r="L648" s="166"/>
      <c r="M648" s="167"/>
      <c r="N648" s="52">
        <f t="shared" si="94"/>
        <v>0</v>
      </c>
      <c r="O648" s="53"/>
      <c r="P648" s="54"/>
      <c r="Q648" s="54"/>
      <c r="R648" s="54"/>
      <c r="S648" s="54"/>
      <c r="T648" s="58"/>
      <c r="U648" s="183">
        <f t="shared" si="95"/>
        <v>3.7037037037037035E-2</v>
      </c>
      <c r="V648" s="168"/>
      <c r="W648" s="59" t="str">
        <f t="shared" si="96"/>
        <v>0</v>
      </c>
      <c r="X648" s="575"/>
      <c r="Y648" s="60">
        <f t="shared" si="97"/>
        <v>0</v>
      </c>
    </row>
    <row r="649" spans="2:25" ht="18.75" customHeight="1">
      <c r="B649" s="578"/>
      <c r="C649" s="572"/>
      <c r="D649" s="39">
        <v>25</v>
      </c>
      <c r="E649" s="39" t="s">
        <v>10025</v>
      </c>
      <c r="F649" s="170">
        <v>200</v>
      </c>
      <c r="G649" s="181">
        <f t="shared" si="91"/>
        <v>40</v>
      </c>
      <c r="H649" s="182">
        <f t="shared" si="92"/>
        <v>111.11111111111111</v>
      </c>
      <c r="I649" s="182">
        <f t="shared" si="93"/>
        <v>3.7037037037037035E-2</v>
      </c>
      <c r="J649" s="170"/>
      <c r="K649" s="166"/>
      <c r="L649" s="166"/>
      <c r="M649" s="167"/>
      <c r="N649" s="52">
        <f t="shared" si="94"/>
        <v>0</v>
      </c>
      <c r="O649" s="53"/>
      <c r="P649" s="54"/>
      <c r="Q649" s="54"/>
      <c r="R649" s="54"/>
      <c r="S649" s="54"/>
      <c r="T649" s="58"/>
      <c r="U649" s="183">
        <f t="shared" si="95"/>
        <v>7.407407407407407E-2</v>
      </c>
      <c r="V649" s="168"/>
      <c r="W649" s="59" t="str">
        <f t="shared" si="96"/>
        <v>0</v>
      </c>
      <c r="X649" s="575"/>
      <c r="Y649" s="60">
        <f t="shared" si="97"/>
        <v>0</v>
      </c>
    </row>
    <row r="650" spans="2:25" ht="18.75" customHeight="1">
      <c r="B650" s="578"/>
      <c r="C650" s="572"/>
      <c r="D650" s="39">
        <v>26</v>
      </c>
      <c r="E650" s="39" t="s">
        <v>10026</v>
      </c>
      <c r="F650" s="170">
        <v>185</v>
      </c>
      <c r="G650" s="181">
        <f t="shared" si="91"/>
        <v>37</v>
      </c>
      <c r="H650" s="182">
        <f t="shared" si="92"/>
        <v>102.77777777777777</v>
      </c>
      <c r="I650" s="182">
        <f t="shared" si="93"/>
        <v>3.425925925925926E-2</v>
      </c>
      <c r="J650" s="170"/>
      <c r="K650" s="166"/>
      <c r="L650" s="166"/>
      <c r="M650" s="167"/>
      <c r="N650" s="52">
        <f t="shared" si="94"/>
        <v>0</v>
      </c>
      <c r="O650" s="53"/>
      <c r="P650" s="54"/>
      <c r="Q650" s="54"/>
      <c r="R650" s="54"/>
      <c r="S650" s="54"/>
      <c r="T650" s="58"/>
      <c r="U650" s="183">
        <f t="shared" si="95"/>
        <v>6.851851851851852E-2</v>
      </c>
      <c r="V650" s="168"/>
      <c r="W650" s="59" t="str">
        <f t="shared" si="96"/>
        <v>0</v>
      </c>
      <c r="X650" s="575"/>
      <c r="Y650" s="60">
        <f t="shared" si="97"/>
        <v>0</v>
      </c>
    </row>
    <row r="651" spans="2:25" ht="18.75" customHeight="1">
      <c r="B651" s="578"/>
      <c r="C651" s="572"/>
      <c r="D651" s="39">
        <v>27</v>
      </c>
      <c r="E651" s="39" t="s">
        <v>10027</v>
      </c>
      <c r="F651" s="170">
        <v>85</v>
      </c>
      <c r="G651" s="181">
        <f t="shared" si="91"/>
        <v>17</v>
      </c>
      <c r="H651" s="182">
        <f t="shared" si="92"/>
        <v>47.222222222222221</v>
      </c>
      <c r="I651" s="182">
        <f t="shared" si="93"/>
        <v>1.5740740740740739E-2</v>
      </c>
      <c r="J651" s="170"/>
      <c r="K651" s="166"/>
      <c r="L651" s="166"/>
      <c r="M651" s="167"/>
      <c r="N651" s="52">
        <f t="shared" si="94"/>
        <v>0</v>
      </c>
      <c r="O651" s="53"/>
      <c r="P651" s="54"/>
      <c r="Q651" s="54"/>
      <c r="R651" s="54"/>
      <c r="S651" s="54"/>
      <c r="T651" s="58"/>
      <c r="U651" s="183">
        <f t="shared" si="95"/>
        <v>3.1481481481481478E-2</v>
      </c>
      <c r="V651" s="168"/>
      <c r="W651" s="59" t="str">
        <f t="shared" si="96"/>
        <v>0</v>
      </c>
      <c r="X651" s="575"/>
      <c r="Y651" s="60">
        <f t="shared" si="97"/>
        <v>0</v>
      </c>
    </row>
    <row r="652" spans="2:25" ht="18.75" customHeight="1">
      <c r="B652" s="578"/>
      <c r="C652" s="572"/>
      <c r="D652" s="39">
        <v>28</v>
      </c>
      <c r="E652" s="39" t="s">
        <v>10028</v>
      </c>
      <c r="F652" s="170">
        <v>159</v>
      </c>
      <c r="G652" s="181">
        <f t="shared" si="91"/>
        <v>31.8</v>
      </c>
      <c r="H652" s="182">
        <f t="shared" si="92"/>
        <v>88.333333333333329</v>
      </c>
      <c r="I652" s="182">
        <f t="shared" si="93"/>
        <v>2.9444444444444443E-2</v>
      </c>
      <c r="J652" s="170"/>
      <c r="K652" s="166"/>
      <c r="L652" s="166"/>
      <c r="M652" s="167"/>
      <c r="N652" s="52">
        <f t="shared" si="94"/>
        <v>0</v>
      </c>
      <c r="O652" s="53"/>
      <c r="P652" s="54"/>
      <c r="Q652" s="54"/>
      <c r="R652" s="54"/>
      <c r="S652" s="54"/>
      <c r="T652" s="58"/>
      <c r="U652" s="183">
        <f t="shared" si="95"/>
        <v>5.8888888888888886E-2</v>
      </c>
      <c r="V652" s="168"/>
      <c r="W652" s="59" t="str">
        <f t="shared" si="96"/>
        <v>0</v>
      </c>
      <c r="X652" s="575"/>
      <c r="Y652" s="60">
        <f t="shared" si="97"/>
        <v>0</v>
      </c>
    </row>
    <row r="653" spans="2:25" ht="18.75" customHeight="1">
      <c r="B653" s="578"/>
      <c r="C653" s="572"/>
      <c r="D653" s="39">
        <v>29</v>
      </c>
      <c r="E653" s="39" t="s">
        <v>10029</v>
      </c>
      <c r="F653" s="170">
        <v>140</v>
      </c>
      <c r="G653" s="181">
        <f t="shared" si="91"/>
        <v>28</v>
      </c>
      <c r="H653" s="182">
        <f t="shared" si="92"/>
        <v>77.777777777777771</v>
      </c>
      <c r="I653" s="182">
        <f t="shared" si="93"/>
        <v>2.5925925925925925E-2</v>
      </c>
      <c r="J653" s="170"/>
      <c r="K653" s="166"/>
      <c r="L653" s="166"/>
      <c r="M653" s="167"/>
      <c r="N653" s="52">
        <f t="shared" si="94"/>
        <v>0</v>
      </c>
      <c r="O653" s="53"/>
      <c r="P653" s="54"/>
      <c r="Q653" s="54"/>
      <c r="R653" s="54"/>
      <c r="S653" s="54"/>
      <c r="T653" s="58"/>
      <c r="U653" s="183">
        <f t="shared" si="95"/>
        <v>5.185185185185185E-2</v>
      </c>
      <c r="V653" s="168"/>
      <c r="W653" s="59" t="str">
        <f t="shared" si="96"/>
        <v>0</v>
      </c>
      <c r="X653" s="575"/>
      <c r="Y653" s="60">
        <f t="shared" si="97"/>
        <v>0</v>
      </c>
    </row>
    <row r="654" spans="2:25" ht="18.75" customHeight="1">
      <c r="B654" s="578"/>
      <c r="C654" s="572"/>
      <c r="D654" s="39">
        <v>30</v>
      </c>
      <c r="E654" s="39" t="s">
        <v>10030</v>
      </c>
      <c r="F654" s="170">
        <v>150</v>
      </c>
      <c r="G654" s="181">
        <f t="shared" si="91"/>
        <v>30</v>
      </c>
      <c r="H654" s="182">
        <f t="shared" si="92"/>
        <v>83.333333333333329</v>
      </c>
      <c r="I654" s="182">
        <f t="shared" si="93"/>
        <v>2.7777777777777776E-2</v>
      </c>
      <c r="J654" s="170"/>
      <c r="K654" s="166"/>
      <c r="L654" s="166"/>
      <c r="M654" s="167"/>
      <c r="N654" s="52">
        <f t="shared" si="94"/>
        <v>0</v>
      </c>
      <c r="O654" s="53"/>
      <c r="P654" s="54"/>
      <c r="Q654" s="54"/>
      <c r="R654" s="54"/>
      <c r="S654" s="54"/>
      <c r="T654" s="58"/>
      <c r="U654" s="183">
        <f t="shared" si="95"/>
        <v>5.5555555555555552E-2</v>
      </c>
      <c r="V654" s="168"/>
      <c r="W654" s="59" t="str">
        <f t="shared" si="96"/>
        <v>0</v>
      </c>
      <c r="X654" s="575"/>
      <c r="Y654" s="60">
        <f t="shared" si="97"/>
        <v>0</v>
      </c>
    </row>
    <row r="655" spans="2:25" ht="18.75" customHeight="1">
      <c r="B655" s="578"/>
      <c r="C655" s="572"/>
      <c r="D655" s="39">
        <v>31</v>
      </c>
      <c r="E655" s="39" t="s">
        <v>10031</v>
      </c>
      <c r="F655" s="170">
        <v>100</v>
      </c>
      <c r="G655" s="181">
        <f t="shared" si="91"/>
        <v>20</v>
      </c>
      <c r="H655" s="182">
        <f t="shared" si="92"/>
        <v>55.555555555555557</v>
      </c>
      <c r="I655" s="182">
        <f t="shared" si="93"/>
        <v>1.8518518518518517E-2</v>
      </c>
      <c r="J655" s="170"/>
      <c r="K655" s="166"/>
      <c r="L655" s="166"/>
      <c r="M655" s="167"/>
      <c r="N655" s="52">
        <f t="shared" si="94"/>
        <v>0</v>
      </c>
      <c r="O655" s="53"/>
      <c r="P655" s="54"/>
      <c r="Q655" s="54"/>
      <c r="R655" s="54"/>
      <c r="S655" s="54"/>
      <c r="T655" s="58"/>
      <c r="U655" s="183">
        <f t="shared" si="95"/>
        <v>3.7037037037037035E-2</v>
      </c>
      <c r="V655" s="168"/>
      <c r="W655" s="59" t="str">
        <f t="shared" si="96"/>
        <v>0</v>
      </c>
      <c r="X655" s="575"/>
      <c r="Y655" s="60">
        <f t="shared" si="97"/>
        <v>0</v>
      </c>
    </row>
    <row r="656" spans="2:25" ht="18.75" customHeight="1">
      <c r="B656" s="578"/>
      <c r="C656" s="572"/>
      <c r="D656" s="39">
        <v>32</v>
      </c>
      <c r="E656" s="39" t="s">
        <v>10032</v>
      </c>
      <c r="F656" s="170">
        <v>220</v>
      </c>
      <c r="G656" s="181">
        <f t="shared" si="91"/>
        <v>44</v>
      </c>
      <c r="H656" s="182">
        <f t="shared" si="92"/>
        <v>122.22222222222221</v>
      </c>
      <c r="I656" s="182">
        <f t="shared" si="93"/>
        <v>4.0740740740740737E-2</v>
      </c>
      <c r="J656" s="170"/>
      <c r="K656" s="166"/>
      <c r="L656" s="166"/>
      <c r="M656" s="167"/>
      <c r="N656" s="52">
        <f t="shared" si="94"/>
        <v>0</v>
      </c>
      <c r="O656" s="53"/>
      <c r="P656" s="54"/>
      <c r="Q656" s="54"/>
      <c r="R656" s="54"/>
      <c r="S656" s="54"/>
      <c r="T656" s="58"/>
      <c r="U656" s="183">
        <f t="shared" si="95"/>
        <v>8.1481481481481474E-2</v>
      </c>
      <c r="V656" s="168"/>
      <c r="W656" s="59" t="str">
        <f t="shared" si="96"/>
        <v>0</v>
      </c>
      <c r="X656" s="575"/>
      <c r="Y656" s="60">
        <f t="shared" si="97"/>
        <v>0</v>
      </c>
    </row>
    <row r="657" spans="2:25" ht="18.75" customHeight="1">
      <c r="B657" s="578"/>
      <c r="C657" s="572"/>
      <c r="D657" s="39">
        <v>33</v>
      </c>
      <c r="E657" s="39" t="s">
        <v>10033</v>
      </c>
      <c r="F657" s="170">
        <v>200</v>
      </c>
      <c r="G657" s="181">
        <f t="shared" si="91"/>
        <v>40</v>
      </c>
      <c r="H657" s="182">
        <f t="shared" si="92"/>
        <v>111.11111111111111</v>
      </c>
      <c r="I657" s="182">
        <f t="shared" si="93"/>
        <v>3.7037037037037035E-2</v>
      </c>
      <c r="J657" s="170"/>
      <c r="K657" s="166"/>
      <c r="L657" s="166"/>
      <c r="M657" s="167"/>
      <c r="N657" s="52">
        <f t="shared" si="94"/>
        <v>0</v>
      </c>
      <c r="O657" s="53"/>
      <c r="P657" s="54"/>
      <c r="Q657" s="54"/>
      <c r="R657" s="54"/>
      <c r="S657" s="54"/>
      <c r="T657" s="58"/>
      <c r="U657" s="183">
        <f t="shared" si="95"/>
        <v>7.407407407407407E-2</v>
      </c>
      <c r="V657" s="168"/>
      <c r="W657" s="59" t="str">
        <f t="shared" si="96"/>
        <v>0</v>
      </c>
      <c r="X657" s="575"/>
      <c r="Y657" s="60">
        <f t="shared" si="97"/>
        <v>0</v>
      </c>
    </row>
    <row r="658" spans="2:25" ht="18.75" customHeight="1">
      <c r="B658" s="578"/>
      <c r="C658" s="572"/>
      <c r="D658" s="39">
        <v>34</v>
      </c>
      <c r="E658" s="39" t="s">
        <v>9995</v>
      </c>
      <c r="F658" s="170">
        <v>250</v>
      </c>
      <c r="G658" s="181">
        <f t="shared" si="91"/>
        <v>50</v>
      </c>
      <c r="H658" s="182">
        <f t="shared" si="92"/>
        <v>138.88888888888889</v>
      </c>
      <c r="I658" s="182">
        <f t="shared" si="93"/>
        <v>4.6296296296296294E-2</v>
      </c>
      <c r="J658" s="170"/>
      <c r="K658" s="166"/>
      <c r="L658" s="166"/>
      <c r="M658" s="167"/>
      <c r="N658" s="52">
        <f t="shared" si="94"/>
        <v>0</v>
      </c>
      <c r="O658" s="53"/>
      <c r="P658" s="54"/>
      <c r="Q658" s="54"/>
      <c r="R658" s="54"/>
      <c r="S658" s="54"/>
      <c r="T658" s="58"/>
      <c r="U658" s="183">
        <f t="shared" si="95"/>
        <v>9.2592592592592587E-2</v>
      </c>
      <c r="V658" s="168"/>
      <c r="W658" s="59" t="str">
        <f t="shared" si="96"/>
        <v>0</v>
      </c>
      <c r="X658" s="575"/>
      <c r="Y658" s="60">
        <f t="shared" si="97"/>
        <v>0</v>
      </c>
    </row>
    <row r="659" spans="2:25" ht="18.75" customHeight="1">
      <c r="B659" s="578"/>
      <c r="C659" s="572"/>
      <c r="D659" s="39">
        <v>35</v>
      </c>
      <c r="E659" s="39" t="s">
        <v>10034</v>
      </c>
      <c r="F659" s="170">
        <v>168</v>
      </c>
      <c r="G659" s="181">
        <f t="shared" si="91"/>
        <v>33.6</v>
      </c>
      <c r="H659" s="182">
        <f t="shared" si="92"/>
        <v>93.333333333333329</v>
      </c>
      <c r="I659" s="182">
        <f t="shared" si="93"/>
        <v>3.111111111111111E-2</v>
      </c>
      <c r="J659" s="170"/>
      <c r="K659" s="166"/>
      <c r="L659" s="166"/>
      <c r="M659" s="167"/>
      <c r="N659" s="52">
        <f t="shared" si="94"/>
        <v>0</v>
      </c>
      <c r="O659" s="53"/>
      <c r="P659" s="54"/>
      <c r="Q659" s="54"/>
      <c r="R659" s="54"/>
      <c r="S659" s="54"/>
      <c r="T659" s="58"/>
      <c r="U659" s="183">
        <f t="shared" si="95"/>
        <v>6.222222222222222E-2</v>
      </c>
      <c r="V659" s="168"/>
      <c r="W659" s="59" t="str">
        <f t="shared" si="96"/>
        <v>0</v>
      </c>
      <c r="X659" s="575"/>
      <c r="Y659" s="60">
        <f t="shared" si="97"/>
        <v>0</v>
      </c>
    </row>
    <row r="660" spans="2:25" ht="18.75" customHeight="1">
      <c r="B660" s="578"/>
      <c r="C660" s="572"/>
      <c r="D660" s="39">
        <v>36</v>
      </c>
      <c r="E660" s="39" t="s">
        <v>10035</v>
      </c>
      <c r="F660" s="170">
        <v>100</v>
      </c>
      <c r="G660" s="181">
        <f t="shared" si="91"/>
        <v>20</v>
      </c>
      <c r="H660" s="182">
        <f t="shared" si="92"/>
        <v>55.555555555555557</v>
      </c>
      <c r="I660" s="182">
        <f t="shared" si="93"/>
        <v>1.8518518518518517E-2</v>
      </c>
      <c r="J660" s="170"/>
      <c r="K660" s="166"/>
      <c r="L660" s="166"/>
      <c r="M660" s="167"/>
      <c r="N660" s="52">
        <f t="shared" si="94"/>
        <v>0</v>
      </c>
      <c r="O660" s="53"/>
      <c r="P660" s="54"/>
      <c r="Q660" s="54"/>
      <c r="R660" s="54"/>
      <c r="S660" s="54"/>
      <c r="T660" s="58"/>
      <c r="U660" s="183">
        <f t="shared" si="95"/>
        <v>3.7037037037037035E-2</v>
      </c>
      <c r="V660" s="168"/>
      <c r="W660" s="59" t="str">
        <f t="shared" si="96"/>
        <v>0</v>
      </c>
      <c r="X660" s="575"/>
      <c r="Y660" s="60">
        <f t="shared" si="97"/>
        <v>0</v>
      </c>
    </row>
    <row r="661" spans="2:25" ht="18.75" customHeight="1">
      <c r="B661" s="578"/>
      <c r="C661" s="572"/>
      <c r="D661" s="39">
        <v>37</v>
      </c>
      <c r="E661" s="39" t="s">
        <v>10036</v>
      </c>
      <c r="F661" s="170">
        <v>100</v>
      </c>
      <c r="G661" s="181">
        <f t="shared" si="91"/>
        <v>20</v>
      </c>
      <c r="H661" s="182">
        <f t="shared" si="92"/>
        <v>55.555555555555557</v>
      </c>
      <c r="I661" s="182">
        <f t="shared" si="93"/>
        <v>1.8518518518518517E-2</v>
      </c>
      <c r="J661" s="170"/>
      <c r="K661" s="166"/>
      <c r="L661" s="166"/>
      <c r="M661" s="167"/>
      <c r="N661" s="52">
        <f t="shared" si="94"/>
        <v>0</v>
      </c>
      <c r="O661" s="53"/>
      <c r="P661" s="54"/>
      <c r="Q661" s="54"/>
      <c r="R661" s="54"/>
      <c r="S661" s="54"/>
      <c r="T661" s="58"/>
      <c r="U661" s="183">
        <f t="shared" si="95"/>
        <v>3.7037037037037035E-2</v>
      </c>
      <c r="V661" s="168"/>
      <c r="W661" s="59" t="str">
        <f t="shared" si="96"/>
        <v>0</v>
      </c>
      <c r="X661" s="575"/>
      <c r="Y661" s="60">
        <f t="shared" si="97"/>
        <v>0</v>
      </c>
    </row>
    <row r="662" spans="2:25" ht="18.75" customHeight="1">
      <c r="B662" s="578"/>
      <c r="C662" s="572"/>
      <c r="D662" s="39">
        <v>38</v>
      </c>
      <c r="E662" s="39" t="s">
        <v>10037</v>
      </c>
      <c r="F662" s="170">
        <v>200</v>
      </c>
      <c r="G662" s="181">
        <f t="shared" si="91"/>
        <v>40</v>
      </c>
      <c r="H662" s="182">
        <f t="shared" si="92"/>
        <v>111.11111111111111</v>
      </c>
      <c r="I662" s="182">
        <f t="shared" si="93"/>
        <v>3.7037037037037035E-2</v>
      </c>
      <c r="J662" s="170"/>
      <c r="K662" s="166"/>
      <c r="L662" s="166"/>
      <c r="M662" s="167"/>
      <c r="N662" s="52">
        <f t="shared" si="94"/>
        <v>0</v>
      </c>
      <c r="O662" s="53"/>
      <c r="P662" s="54"/>
      <c r="Q662" s="54"/>
      <c r="R662" s="54"/>
      <c r="S662" s="54"/>
      <c r="T662" s="58"/>
      <c r="U662" s="183">
        <f t="shared" si="95"/>
        <v>7.407407407407407E-2</v>
      </c>
      <c r="V662" s="168"/>
      <c r="W662" s="59" t="str">
        <f t="shared" si="96"/>
        <v>0</v>
      </c>
      <c r="X662" s="575"/>
      <c r="Y662" s="60">
        <f t="shared" si="97"/>
        <v>0</v>
      </c>
    </row>
    <row r="663" spans="2:25" ht="18.75" customHeight="1">
      <c r="B663" s="578"/>
      <c r="C663" s="572"/>
      <c r="D663" s="39">
        <v>39</v>
      </c>
      <c r="E663" s="39" t="s">
        <v>10038</v>
      </c>
      <c r="F663" s="170">
        <v>220</v>
      </c>
      <c r="G663" s="181">
        <f t="shared" si="91"/>
        <v>44</v>
      </c>
      <c r="H663" s="182">
        <f t="shared" si="92"/>
        <v>122.22222222222221</v>
      </c>
      <c r="I663" s="182">
        <f t="shared" si="93"/>
        <v>4.0740740740740737E-2</v>
      </c>
      <c r="J663" s="170"/>
      <c r="K663" s="166"/>
      <c r="L663" s="166"/>
      <c r="M663" s="167"/>
      <c r="N663" s="52">
        <f t="shared" si="94"/>
        <v>0</v>
      </c>
      <c r="O663" s="53"/>
      <c r="P663" s="54"/>
      <c r="Q663" s="54"/>
      <c r="R663" s="54"/>
      <c r="S663" s="54"/>
      <c r="T663" s="58"/>
      <c r="U663" s="183">
        <f t="shared" si="95"/>
        <v>8.1481481481481474E-2</v>
      </c>
      <c r="V663" s="168"/>
      <c r="W663" s="59" t="str">
        <f t="shared" si="96"/>
        <v>0</v>
      </c>
      <c r="X663" s="575"/>
      <c r="Y663" s="60">
        <f t="shared" si="97"/>
        <v>0</v>
      </c>
    </row>
    <row r="664" spans="2:25" ht="18.75" customHeight="1">
      <c r="B664" s="578"/>
      <c r="C664" s="572"/>
      <c r="D664" s="39">
        <v>40</v>
      </c>
      <c r="E664" s="39" t="s">
        <v>10039</v>
      </c>
      <c r="F664" s="170">
        <v>168</v>
      </c>
      <c r="G664" s="181">
        <f t="shared" si="91"/>
        <v>33.6</v>
      </c>
      <c r="H664" s="182">
        <f t="shared" si="92"/>
        <v>93.333333333333329</v>
      </c>
      <c r="I664" s="182">
        <f t="shared" si="93"/>
        <v>3.111111111111111E-2</v>
      </c>
      <c r="J664" s="170"/>
      <c r="K664" s="166"/>
      <c r="L664" s="166"/>
      <c r="M664" s="167"/>
      <c r="N664" s="52">
        <f t="shared" si="94"/>
        <v>0</v>
      </c>
      <c r="O664" s="53"/>
      <c r="P664" s="54"/>
      <c r="Q664" s="54"/>
      <c r="R664" s="54"/>
      <c r="S664" s="54"/>
      <c r="T664" s="58"/>
      <c r="U664" s="183">
        <f t="shared" si="95"/>
        <v>6.222222222222222E-2</v>
      </c>
      <c r="V664" s="168"/>
      <c r="W664" s="59" t="str">
        <f t="shared" si="96"/>
        <v>0</v>
      </c>
      <c r="X664" s="575"/>
      <c r="Y664" s="60">
        <f t="shared" si="97"/>
        <v>0</v>
      </c>
    </row>
    <row r="665" spans="2:25" ht="18.75" customHeight="1">
      <c r="B665" s="578"/>
      <c r="C665" s="572"/>
      <c r="D665" s="39"/>
      <c r="E665" s="39"/>
      <c r="F665" s="170"/>
      <c r="G665" s="181"/>
      <c r="H665" s="182"/>
      <c r="I665" s="182"/>
      <c r="J665" s="170"/>
      <c r="K665" s="166"/>
      <c r="L665" s="166"/>
      <c r="M665" s="167"/>
      <c r="N665" s="52">
        <f t="shared" si="94"/>
        <v>0</v>
      </c>
      <c r="O665" s="53"/>
      <c r="P665" s="54"/>
      <c r="Q665" s="54"/>
      <c r="R665" s="54"/>
      <c r="S665" s="54"/>
      <c r="T665" s="58"/>
      <c r="U665" s="183">
        <f t="shared" si="95"/>
        <v>0</v>
      </c>
      <c r="V665" s="168"/>
      <c r="W665" s="59" t="str">
        <f t="shared" si="96"/>
        <v>0</v>
      </c>
      <c r="X665" s="575"/>
      <c r="Y665" s="60">
        <f t="shared" si="97"/>
        <v>0</v>
      </c>
    </row>
    <row r="666" spans="2:25" ht="18.75" customHeight="1">
      <c r="B666" s="578"/>
      <c r="C666" s="572"/>
      <c r="D666" s="39"/>
      <c r="E666" s="39"/>
      <c r="F666" s="170"/>
      <c r="G666" s="181"/>
      <c r="H666" s="182"/>
      <c r="I666" s="182"/>
      <c r="J666" s="170"/>
      <c r="K666" s="166"/>
      <c r="L666" s="166"/>
      <c r="M666" s="167"/>
      <c r="N666" s="52">
        <f t="shared" si="94"/>
        <v>0</v>
      </c>
      <c r="O666" s="53"/>
      <c r="P666" s="54"/>
      <c r="Q666" s="54"/>
      <c r="R666" s="54"/>
      <c r="S666" s="54"/>
      <c r="T666" s="58"/>
      <c r="U666" s="183">
        <f t="shared" si="95"/>
        <v>0</v>
      </c>
      <c r="V666" s="168"/>
      <c r="W666" s="59" t="str">
        <f t="shared" si="96"/>
        <v>0</v>
      </c>
      <c r="X666" s="575"/>
      <c r="Y666" s="60">
        <f t="shared" si="97"/>
        <v>0</v>
      </c>
    </row>
    <row r="667" spans="2:25" ht="18.75" customHeight="1">
      <c r="B667" s="578"/>
      <c r="C667" s="572"/>
      <c r="D667" s="39">
        <v>1</v>
      </c>
      <c r="E667" s="39" t="s">
        <v>10040</v>
      </c>
      <c r="F667" s="170">
        <v>120</v>
      </c>
      <c r="G667" s="181">
        <f t="shared" si="91"/>
        <v>24</v>
      </c>
      <c r="H667" s="182">
        <f t="shared" si="92"/>
        <v>66.666666666666671</v>
      </c>
      <c r="I667" s="182">
        <f t="shared" si="93"/>
        <v>2.2222222222222223E-2</v>
      </c>
      <c r="J667" s="170" t="s">
        <v>10041</v>
      </c>
      <c r="K667" s="341" t="s">
        <v>11399</v>
      </c>
      <c r="L667" s="166"/>
      <c r="M667" s="167">
        <f>SUM(H667:H706)</f>
        <v>3653.8888888888891</v>
      </c>
      <c r="N667" s="52">
        <f t="shared" si="94"/>
        <v>73.077777777777783</v>
      </c>
      <c r="O667" s="53" t="s">
        <v>9890</v>
      </c>
      <c r="P667" s="54" t="s">
        <v>178</v>
      </c>
      <c r="Q667" s="54"/>
      <c r="R667" s="54" t="s">
        <v>2634</v>
      </c>
      <c r="S667" s="54"/>
      <c r="T667" s="58"/>
      <c r="U667" s="183">
        <f t="shared" si="95"/>
        <v>4.4444444444444446E-2</v>
      </c>
      <c r="V667" s="168">
        <f>SUM(U667:U706)</f>
        <v>2.4359259259259258</v>
      </c>
      <c r="W667" s="59" t="str">
        <f t="shared" si="96"/>
        <v>2</v>
      </c>
      <c r="X667" s="575"/>
      <c r="Y667" s="60">
        <f t="shared" si="97"/>
        <v>1</v>
      </c>
    </row>
    <row r="668" spans="2:25" ht="18.75" customHeight="1">
      <c r="B668" s="578"/>
      <c r="C668" s="572"/>
      <c r="D668" s="39">
        <v>2</v>
      </c>
      <c r="E668" s="39" t="s">
        <v>10042</v>
      </c>
      <c r="F668" s="170">
        <v>120</v>
      </c>
      <c r="G668" s="181">
        <f t="shared" si="91"/>
        <v>24</v>
      </c>
      <c r="H668" s="182">
        <f t="shared" si="92"/>
        <v>66.666666666666671</v>
      </c>
      <c r="I668" s="182">
        <f t="shared" si="93"/>
        <v>2.2222222222222223E-2</v>
      </c>
      <c r="J668" s="170"/>
      <c r="K668" s="166"/>
      <c r="L668" s="166"/>
      <c r="M668" s="167"/>
      <c r="N668" s="52">
        <f t="shared" si="94"/>
        <v>0</v>
      </c>
      <c r="O668" s="53"/>
      <c r="P668" s="54"/>
      <c r="Q668" s="54"/>
      <c r="R668" s="54"/>
      <c r="S668" s="54"/>
      <c r="T668" s="58"/>
      <c r="U668" s="183">
        <f t="shared" si="95"/>
        <v>4.4444444444444446E-2</v>
      </c>
      <c r="V668" s="168"/>
      <c r="W668" s="59" t="str">
        <f t="shared" si="96"/>
        <v>0</v>
      </c>
      <c r="X668" s="575"/>
      <c r="Y668" s="60">
        <f t="shared" si="97"/>
        <v>0</v>
      </c>
    </row>
    <row r="669" spans="2:25" ht="18.75" customHeight="1">
      <c r="B669" s="578"/>
      <c r="C669" s="572"/>
      <c r="D669" s="39">
        <v>3</v>
      </c>
      <c r="E669" s="39" t="s">
        <v>10043</v>
      </c>
      <c r="F669" s="170">
        <v>168</v>
      </c>
      <c r="G669" s="181">
        <f t="shared" si="91"/>
        <v>33.6</v>
      </c>
      <c r="H669" s="182">
        <f t="shared" si="92"/>
        <v>93.333333333333329</v>
      </c>
      <c r="I669" s="182">
        <f t="shared" si="93"/>
        <v>3.111111111111111E-2</v>
      </c>
      <c r="J669" s="170"/>
      <c r="K669" s="166"/>
      <c r="L669" s="166"/>
      <c r="M669" s="167"/>
      <c r="N669" s="52">
        <f t="shared" si="94"/>
        <v>0</v>
      </c>
      <c r="O669" s="53"/>
      <c r="P669" s="54"/>
      <c r="Q669" s="54"/>
      <c r="R669" s="54"/>
      <c r="S669" s="54"/>
      <c r="T669" s="58"/>
      <c r="U669" s="183">
        <f t="shared" si="95"/>
        <v>6.222222222222222E-2</v>
      </c>
      <c r="V669" s="168"/>
      <c r="W669" s="59" t="str">
        <f t="shared" si="96"/>
        <v>0</v>
      </c>
      <c r="X669" s="575"/>
      <c r="Y669" s="60">
        <f t="shared" si="97"/>
        <v>0</v>
      </c>
    </row>
    <row r="670" spans="2:25" ht="18.75" customHeight="1">
      <c r="B670" s="578"/>
      <c r="C670" s="572"/>
      <c r="D670" s="39">
        <v>4</v>
      </c>
      <c r="E670" s="39" t="s">
        <v>10044</v>
      </c>
      <c r="F670" s="170">
        <v>170</v>
      </c>
      <c r="G670" s="181">
        <f t="shared" si="91"/>
        <v>34</v>
      </c>
      <c r="H670" s="182">
        <f t="shared" si="92"/>
        <v>94.444444444444443</v>
      </c>
      <c r="I670" s="182">
        <f t="shared" si="93"/>
        <v>3.1481481481481478E-2</v>
      </c>
      <c r="J670" s="170"/>
      <c r="K670" s="166"/>
      <c r="L670" s="166"/>
      <c r="M670" s="167"/>
      <c r="N670" s="52">
        <f t="shared" si="94"/>
        <v>0</v>
      </c>
      <c r="O670" s="53"/>
      <c r="P670" s="54"/>
      <c r="Q670" s="54"/>
      <c r="R670" s="54"/>
      <c r="S670" s="54"/>
      <c r="T670" s="58"/>
      <c r="U670" s="183">
        <f t="shared" si="95"/>
        <v>6.2962962962962957E-2</v>
      </c>
      <c r="V670" s="168"/>
      <c r="W670" s="59" t="str">
        <f t="shared" si="96"/>
        <v>0</v>
      </c>
      <c r="X670" s="575"/>
      <c r="Y670" s="60">
        <f t="shared" si="97"/>
        <v>0</v>
      </c>
    </row>
    <row r="671" spans="2:25" ht="18.75" customHeight="1">
      <c r="B671" s="578"/>
      <c r="C671" s="572"/>
      <c r="D671" s="39">
        <v>5</v>
      </c>
      <c r="E671" s="39" t="s">
        <v>10045</v>
      </c>
      <c r="F671" s="170">
        <v>105</v>
      </c>
      <c r="G671" s="181">
        <f t="shared" si="91"/>
        <v>21</v>
      </c>
      <c r="H671" s="182">
        <f t="shared" si="92"/>
        <v>58.333333333333329</v>
      </c>
      <c r="I671" s="182">
        <f t="shared" si="93"/>
        <v>1.9444444444444441E-2</v>
      </c>
      <c r="J671" s="170"/>
      <c r="K671" s="166"/>
      <c r="L671" s="166"/>
      <c r="M671" s="167"/>
      <c r="N671" s="52">
        <f t="shared" si="94"/>
        <v>0</v>
      </c>
      <c r="O671" s="53"/>
      <c r="P671" s="54"/>
      <c r="Q671" s="54"/>
      <c r="R671" s="54"/>
      <c r="S671" s="54"/>
      <c r="T671" s="58"/>
      <c r="U671" s="183">
        <f t="shared" si="95"/>
        <v>3.8888888888888883E-2</v>
      </c>
      <c r="V671" s="168"/>
      <c r="W671" s="59" t="str">
        <f t="shared" si="96"/>
        <v>0</v>
      </c>
      <c r="X671" s="575"/>
      <c r="Y671" s="60">
        <f t="shared" si="97"/>
        <v>0</v>
      </c>
    </row>
    <row r="672" spans="2:25" ht="18.75" customHeight="1">
      <c r="B672" s="578"/>
      <c r="C672" s="572"/>
      <c r="D672" s="39">
        <v>6</v>
      </c>
      <c r="E672" s="39" t="s">
        <v>10046</v>
      </c>
      <c r="F672" s="170">
        <v>250</v>
      </c>
      <c r="G672" s="181">
        <f t="shared" si="91"/>
        <v>50</v>
      </c>
      <c r="H672" s="182">
        <f t="shared" si="92"/>
        <v>138.88888888888889</v>
      </c>
      <c r="I672" s="182">
        <f t="shared" si="93"/>
        <v>4.6296296296296294E-2</v>
      </c>
      <c r="J672" s="170"/>
      <c r="K672" s="166"/>
      <c r="L672" s="166"/>
      <c r="M672" s="167"/>
      <c r="N672" s="52">
        <f t="shared" si="94"/>
        <v>0</v>
      </c>
      <c r="O672" s="53"/>
      <c r="P672" s="54"/>
      <c r="Q672" s="54"/>
      <c r="R672" s="54"/>
      <c r="S672" s="54"/>
      <c r="T672" s="58"/>
      <c r="U672" s="183">
        <f t="shared" si="95"/>
        <v>9.2592592592592587E-2</v>
      </c>
      <c r="V672" s="168"/>
      <c r="W672" s="59" t="str">
        <f t="shared" si="96"/>
        <v>0</v>
      </c>
      <c r="X672" s="575"/>
      <c r="Y672" s="60">
        <f t="shared" si="97"/>
        <v>0</v>
      </c>
    </row>
    <row r="673" spans="2:25" ht="18.75" customHeight="1">
      <c r="B673" s="578"/>
      <c r="C673" s="572"/>
      <c r="D673" s="39">
        <v>7</v>
      </c>
      <c r="E673" s="39" t="s">
        <v>10047</v>
      </c>
      <c r="F673" s="170">
        <v>100</v>
      </c>
      <c r="G673" s="181">
        <f t="shared" si="91"/>
        <v>20</v>
      </c>
      <c r="H673" s="182">
        <f t="shared" si="92"/>
        <v>55.555555555555557</v>
      </c>
      <c r="I673" s="182">
        <f t="shared" si="93"/>
        <v>1.8518518518518517E-2</v>
      </c>
      <c r="J673" s="170"/>
      <c r="K673" s="166"/>
      <c r="L673" s="166"/>
      <c r="M673" s="167"/>
      <c r="N673" s="52">
        <f t="shared" si="94"/>
        <v>0</v>
      </c>
      <c r="O673" s="53"/>
      <c r="P673" s="54"/>
      <c r="Q673" s="54"/>
      <c r="R673" s="54"/>
      <c r="S673" s="54"/>
      <c r="T673" s="58"/>
      <c r="U673" s="183">
        <f t="shared" si="95"/>
        <v>3.7037037037037035E-2</v>
      </c>
      <c r="V673" s="168"/>
      <c r="W673" s="59" t="str">
        <f t="shared" si="96"/>
        <v>0</v>
      </c>
      <c r="X673" s="575"/>
      <c r="Y673" s="60">
        <f t="shared" si="97"/>
        <v>0</v>
      </c>
    </row>
    <row r="674" spans="2:25" ht="18.75" customHeight="1">
      <c r="B674" s="578"/>
      <c r="C674" s="572"/>
      <c r="D674" s="39">
        <v>8</v>
      </c>
      <c r="E674" s="39" t="s">
        <v>10048</v>
      </c>
      <c r="F674" s="170">
        <v>100</v>
      </c>
      <c r="G674" s="181">
        <f t="shared" si="91"/>
        <v>20</v>
      </c>
      <c r="H674" s="182">
        <f t="shared" si="92"/>
        <v>55.555555555555557</v>
      </c>
      <c r="I674" s="182">
        <f t="shared" si="93"/>
        <v>1.8518518518518517E-2</v>
      </c>
      <c r="J674" s="170"/>
      <c r="K674" s="166"/>
      <c r="L674" s="166"/>
      <c r="M674" s="167"/>
      <c r="N674" s="52">
        <f t="shared" si="94"/>
        <v>0</v>
      </c>
      <c r="O674" s="53"/>
      <c r="P674" s="54"/>
      <c r="Q674" s="54"/>
      <c r="R674" s="54"/>
      <c r="S674" s="54"/>
      <c r="T674" s="58"/>
      <c r="U674" s="183">
        <f t="shared" si="95"/>
        <v>3.7037037037037035E-2</v>
      </c>
      <c r="V674" s="168"/>
      <c r="W674" s="59" t="str">
        <f t="shared" si="96"/>
        <v>0</v>
      </c>
      <c r="X674" s="575"/>
      <c r="Y674" s="60">
        <f t="shared" si="97"/>
        <v>0</v>
      </c>
    </row>
    <row r="675" spans="2:25" ht="18.75" customHeight="1">
      <c r="B675" s="578"/>
      <c r="C675" s="572"/>
      <c r="D675" s="39">
        <v>9</v>
      </c>
      <c r="E675" s="39" t="s">
        <v>10049</v>
      </c>
      <c r="F675" s="170">
        <v>200</v>
      </c>
      <c r="G675" s="181">
        <f t="shared" si="91"/>
        <v>40</v>
      </c>
      <c r="H675" s="182">
        <f t="shared" si="92"/>
        <v>111.11111111111111</v>
      </c>
      <c r="I675" s="182">
        <f t="shared" si="93"/>
        <v>3.7037037037037035E-2</v>
      </c>
      <c r="J675" s="170"/>
      <c r="K675" s="166"/>
      <c r="L675" s="166"/>
      <c r="M675" s="167"/>
      <c r="N675" s="52">
        <f t="shared" si="94"/>
        <v>0</v>
      </c>
      <c r="O675" s="53"/>
      <c r="P675" s="54"/>
      <c r="Q675" s="54"/>
      <c r="R675" s="54"/>
      <c r="S675" s="54"/>
      <c r="T675" s="58"/>
      <c r="U675" s="183">
        <f t="shared" si="95"/>
        <v>7.407407407407407E-2</v>
      </c>
      <c r="V675" s="168"/>
      <c r="W675" s="59" t="str">
        <f t="shared" si="96"/>
        <v>0</v>
      </c>
      <c r="X675" s="575"/>
      <c r="Y675" s="60">
        <f t="shared" si="97"/>
        <v>0</v>
      </c>
    </row>
    <row r="676" spans="2:25" ht="18.75" customHeight="1">
      <c r="B676" s="578"/>
      <c r="C676" s="572"/>
      <c r="D676" s="39">
        <v>10</v>
      </c>
      <c r="E676" s="39" t="s">
        <v>10050</v>
      </c>
      <c r="F676" s="170">
        <v>200</v>
      </c>
      <c r="G676" s="181">
        <f t="shared" si="91"/>
        <v>40</v>
      </c>
      <c r="H676" s="182">
        <f t="shared" si="92"/>
        <v>111.11111111111111</v>
      </c>
      <c r="I676" s="182">
        <f t="shared" si="93"/>
        <v>3.7037037037037035E-2</v>
      </c>
      <c r="J676" s="170"/>
      <c r="K676" s="166"/>
      <c r="L676" s="166"/>
      <c r="M676" s="167"/>
      <c r="N676" s="52">
        <f t="shared" si="94"/>
        <v>0</v>
      </c>
      <c r="O676" s="53"/>
      <c r="P676" s="54"/>
      <c r="Q676" s="54"/>
      <c r="R676" s="54"/>
      <c r="S676" s="54"/>
      <c r="T676" s="58"/>
      <c r="U676" s="183">
        <f t="shared" si="95"/>
        <v>7.407407407407407E-2</v>
      </c>
      <c r="V676" s="168"/>
      <c r="W676" s="59" t="str">
        <f t="shared" si="96"/>
        <v>0</v>
      </c>
      <c r="X676" s="575"/>
      <c r="Y676" s="60">
        <f t="shared" si="97"/>
        <v>0</v>
      </c>
    </row>
    <row r="677" spans="2:25" ht="18.75" customHeight="1">
      <c r="B677" s="578"/>
      <c r="C677" s="572"/>
      <c r="D677" s="39">
        <v>11</v>
      </c>
      <c r="E677" s="39" t="s">
        <v>9818</v>
      </c>
      <c r="F677" s="170">
        <v>150</v>
      </c>
      <c r="G677" s="181">
        <f t="shared" si="91"/>
        <v>30</v>
      </c>
      <c r="H677" s="182">
        <f t="shared" si="92"/>
        <v>83.333333333333329</v>
      </c>
      <c r="I677" s="182">
        <f t="shared" si="93"/>
        <v>2.7777777777777776E-2</v>
      </c>
      <c r="J677" s="170"/>
      <c r="K677" s="166"/>
      <c r="L677" s="166"/>
      <c r="M677" s="167"/>
      <c r="N677" s="52">
        <f t="shared" si="94"/>
        <v>0</v>
      </c>
      <c r="O677" s="53"/>
      <c r="P677" s="54"/>
      <c r="Q677" s="54"/>
      <c r="R677" s="54"/>
      <c r="S677" s="54"/>
      <c r="T677" s="58"/>
      <c r="U677" s="183">
        <f t="shared" si="95"/>
        <v>5.5555555555555552E-2</v>
      </c>
      <c r="V677" s="168"/>
      <c r="W677" s="59" t="str">
        <f t="shared" si="96"/>
        <v>0</v>
      </c>
      <c r="X677" s="575"/>
      <c r="Y677" s="60">
        <f t="shared" si="97"/>
        <v>0</v>
      </c>
    </row>
    <row r="678" spans="2:25" ht="18.75" customHeight="1">
      <c r="B678" s="578"/>
      <c r="C678" s="572"/>
      <c r="D678" s="39">
        <v>12</v>
      </c>
      <c r="E678" s="39" t="s">
        <v>10051</v>
      </c>
      <c r="F678" s="170">
        <v>150</v>
      </c>
      <c r="G678" s="181">
        <f t="shared" si="91"/>
        <v>30</v>
      </c>
      <c r="H678" s="182">
        <f t="shared" si="92"/>
        <v>83.333333333333329</v>
      </c>
      <c r="I678" s="182">
        <f t="shared" si="93"/>
        <v>2.7777777777777776E-2</v>
      </c>
      <c r="J678" s="170"/>
      <c r="K678" s="166"/>
      <c r="L678" s="166"/>
      <c r="M678" s="167"/>
      <c r="N678" s="52">
        <f t="shared" si="94"/>
        <v>0</v>
      </c>
      <c r="O678" s="53"/>
      <c r="P678" s="54"/>
      <c r="Q678" s="54"/>
      <c r="R678" s="54"/>
      <c r="S678" s="54"/>
      <c r="T678" s="58"/>
      <c r="U678" s="183">
        <f t="shared" si="95"/>
        <v>5.5555555555555552E-2</v>
      </c>
      <c r="V678" s="168"/>
      <c r="W678" s="59" t="str">
        <f t="shared" si="96"/>
        <v>0</v>
      </c>
      <c r="X678" s="575"/>
      <c r="Y678" s="60">
        <f t="shared" si="97"/>
        <v>0</v>
      </c>
    </row>
    <row r="679" spans="2:25" ht="18.75" customHeight="1">
      <c r="B679" s="578"/>
      <c r="C679" s="572"/>
      <c r="D679" s="39">
        <v>13</v>
      </c>
      <c r="E679" s="39" t="s">
        <v>10052</v>
      </c>
      <c r="F679" s="170">
        <v>200</v>
      </c>
      <c r="G679" s="181">
        <f t="shared" si="91"/>
        <v>40</v>
      </c>
      <c r="H679" s="182">
        <f t="shared" si="92"/>
        <v>111.11111111111111</v>
      </c>
      <c r="I679" s="182">
        <f t="shared" si="93"/>
        <v>3.7037037037037035E-2</v>
      </c>
      <c r="J679" s="170"/>
      <c r="K679" s="166"/>
      <c r="L679" s="166"/>
      <c r="M679" s="167"/>
      <c r="N679" s="52">
        <f t="shared" si="94"/>
        <v>0</v>
      </c>
      <c r="O679" s="53"/>
      <c r="P679" s="54"/>
      <c r="Q679" s="54"/>
      <c r="R679" s="54"/>
      <c r="S679" s="54"/>
      <c r="T679" s="58"/>
      <c r="U679" s="183">
        <f t="shared" si="95"/>
        <v>7.407407407407407E-2</v>
      </c>
      <c r="V679" s="168"/>
      <c r="W679" s="59" t="str">
        <f t="shared" si="96"/>
        <v>0</v>
      </c>
      <c r="X679" s="575"/>
      <c r="Y679" s="60">
        <f t="shared" si="97"/>
        <v>0</v>
      </c>
    </row>
    <row r="680" spans="2:25" ht="18.75" customHeight="1">
      <c r="B680" s="578"/>
      <c r="C680" s="572"/>
      <c r="D680" s="39">
        <v>14</v>
      </c>
      <c r="E680" s="39" t="s">
        <v>10053</v>
      </c>
      <c r="F680" s="170">
        <v>150</v>
      </c>
      <c r="G680" s="181">
        <f t="shared" si="91"/>
        <v>30</v>
      </c>
      <c r="H680" s="182">
        <f t="shared" si="92"/>
        <v>83.333333333333329</v>
      </c>
      <c r="I680" s="182">
        <f t="shared" si="93"/>
        <v>2.7777777777777776E-2</v>
      </c>
      <c r="J680" s="170"/>
      <c r="K680" s="166"/>
      <c r="L680" s="166"/>
      <c r="M680" s="167"/>
      <c r="N680" s="52">
        <f t="shared" si="94"/>
        <v>0</v>
      </c>
      <c r="O680" s="53"/>
      <c r="P680" s="54"/>
      <c r="Q680" s="54"/>
      <c r="R680" s="54"/>
      <c r="S680" s="54"/>
      <c r="T680" s="58"/>
      <c r="U680" s="183">
        <f t="shared" si="95"/>
        <v>5.5555555555555552E-2</v>
      </c>
      <c r="V680" s="168"/>
      <c r="W680" s="59" t="str">
        <f t="shared" si="96"/>
        <v>0</v>
      </c>
      <c r="X680" s="575"/>
      <c r="Y680" s="60">
        <f t="shared" si="97"/>
        <v>0</v>
      </c>
    </row>
    <row r="681" spans="2:25" ht="18.75" customHeight="1">
      <c r="B681" s="578"/>
      <c r="C681" s="572"/>
      <c r="D681" s="39">
        <v>15</v>
      </c>
      <c r="E681" s="39" t="s">
        <v>10054</v>
      </c>
      <c r="F681" s="170">
        <v>150</v>
      </c>
      <c r="G681" s="181">
        <f t="shared" si="91"/>
        <v>30</v>
      </c>
      <c r="H681" s="182">
        <f t="shared" si="92"/>
        <v>83.333333333333329</v>
      </c>
      <c r="I681" s="182">
        <f t="shared" si="93"/>
        <v>2.7777777777777776E-2</v>
      </c>
      <c r="J681" s="170"/>
      <c r="K681" s="166"/>
      <c r="L681" s="166"/>
      <c r="M681" s="167"/>
      <c r="N681" s="52">
        <f t="shared" si="94"/>
        <v>0</v>
      </c>
      <c r="O681" s="53"/>
      <c r="P681" s="54"/>
      <c r="Q681" s="54"/>
      <c r="R681" s="54"/>
      <c r="S681" s="54"/>
      <c r="T681" s="58"/>
      <c r="U681" s="183">
        <f t="shared" si="95"/>
        <v>5.5555555555555552E-2</v>
      </c>
      <c r="V681" s="168"/>
      <c r="W681" s="59" t="str">
        <f t="shared" si="96"/>
        <v>0</v>
      </c>
      <c r="X681" s="575"/>
      <c r="Y681" s="60">
        <f t="shared" si="97"/>
        <v>0</v>
      </c>
    </row>
    <row r="682" spans="2:25" ht="18.75" customHeight="1">
      <c r="B682" s="578"/>
      <c r="C682" s="572"/>
      <c r="D682" s="39">
        <v>16</v>
      </c>
      <c r="E682" s="39" t="s">
        <v>10055</v>
      </c>
      <c r="F682" s="170">
        <v>168</v>
      </c>
      <c r="G682" s="181">
        <f t="shared" si="91"/>
        <v>33.6</v>
      </c>
      <c r="H682" s="182">
        <f t="shared" si="92"/>
        <v>93.333333333333329</v>
      </c>
      <c r="I682" s="182">
        <f t="shared" si="93"/>
        <v>3.111111111111111E-2</v>
      </c>
      <c r="J682" s="170"/>
      <c r="K682" s="166"/>
      <c r="L682" s="166"/>
      <c r="M682" s="167"/>
      <c r="N682" s="52">
        <f t="shared" si="94"/>
        <v>0</v>
      </c>
      <c r="O682" s="53"/>
      <c r="P682" s="54"/>
      <c r="Q682" s="54"/>
      <c r="R682" s="54"/>
      <c r="S682" s="54"/>
      <c r="T682" s="58"/>
      <c r="U682" s="183">
        <f t="shared" si="95"/>
        <v>6.222222222222222E-2</v>
      </c>
      <c r="V682" s="168"/>
      <c r="W682" s="59" t="str">
        <f t="shared" si="96"/>
        <v>0</v>
      </c>
      <c r="X682" s="575"/>
      <c r="Y682" s="60">
        <f t="shared" si="97"/>
        <v>0</v>
      </c>
    </row>
    <row r="683" spans="2:25" ht="18.75" customHeight="1">
      <c r="B683" s="578"/>
      <c r="C683" s="572"/>
      <c r="D683" s="39">
        <v>17</v>
      </c>
      <c r="E683" s="39" t="s">
        <v>10056</v>
      </c>
      <c r="F683" s="170">
        <v>250</v>
      </c>
      <c r="G683" s="181">
        <f t="shared" si="91"/>
        <v>50</v>
      </c>
      <c r="H683" s="182">
        <f t="shared" si="92"/>
        <v>138.88888888888889</v>
      </c>
      <c r="I683" s="182">
        <f t="shared" si="93"/>
        <v>4.6296296296296294E-2</v>
      </c>
      <c r="J683" s="170"/>
      <c r="K683" s="166"/>
      <c r="L683" s="166"/>
      <c r="M683" s="167"/>
      <c r="N683" s="52">
        <f t="shared" si="94"/>
        <v>0</v>
      </c>
      <c r="O683" s="53"/>
      <c r="P683" s="54"/>
      <c r="Q683" s="54"/>
      <c r="R683" s="54"/>
      <c r="S683" s="54"/>
      <c r="T683" s="58"/>
      <c r="U683" s="183">
        <f t="shared" si="95"/>
        <v>9.2592592592592587E-2</v>
      </c>
      <c r="V683" s="168"/>
      <c r="W683" s="59" t="str">
        <f t="shared" si="96"/>
        <v>0</v>
      </c>
      <c r="X683" s="575"/>
      <c r="Y683" s="60">
        <f t="shared" si="97"/>
        <v>0</v>
      </c>
    </row>
    <row r="684" spans="2:25" ht="18.75" customHeight="1">
      <c r="B684" s="578"/>
      <c r="C684" s="572"/>
      <c r="D684" s="39">
        <v>18</v>
      </c>
      <c r="E684" s="39" t="s">
        <v>10057</v>
      </c>
      <c r="F684" s="170">
        <v>169</v>
      </c>
      <c r="G684" s="181">
        <f t="shared" si="91"/>
        <v>33.799999999999997</v>
      </c>
      <c r="H684" s="182">
        <f t="shared" si="92"/>
        <v>93.888888888888886</v>
      </c>
      <c r="I684" s="182">
        <f t="shared" si="93"/>
        <v>3.1296296296296294E-2</v>
      </c>
      <c r="J684" s="170"/>
      <c r="K684" s="166"/>
      <c r="L684" s="166"/>
      <c r="M684" s="167"/>
      <c r="N684" s="52">
        <f t="shared" si="94"/>
        <v>0</v>
      </c>
      <c r="O684" s="53"/>
      <c r="P684" s="54"/>
      <c r="Q684" s="54"/>
      <c r="R684" s="54"/>
      <c r="S684" s="54"/>
      <c r="T684" s="58"/>
      <c r="U684" s="183">
        <f t="shared" si="95"/>
        <v>6.2592592592592589E-2</v>
      </c>
      <c r="V684" s="168"/>
      <c r="W684" s="59" t="str">
        <f t="shared" si="96"/>
        <v>0</v>
      </c>
      <c r="X684" s="575"/>
      <c r="Y684" s="60">
        <f t="shared" si="97"/>
        <v>0</v>
      </c>
    </row>
    <row r="685" spans="2:25" ht="18.75" customHeight="1">
      <c r="B685" s="578"/>
      <c r="C685" s="572"/>
      <c r="D685" s="39">
        <v>19</v>
      </c>
      <c r="E685" s="39" t="s">
        <v>10058</v>
      </c>
      <c r="F685" s="170">
        <v>200</v>
      </c>
      <c r="G685" s="181">
        <f t="shared" si="91"/>
        <v>40</v>
      </c>
      <c r="H685" s="182">
        <f t="shared" si="92"/>
        <v>111.11111111111111</v>
      </c>
      <c r="I685" s="182">
        <f t="shared" si="93"/>
        <v>3.7037037037037035E-2</v>
      </c>
      <c r="J685" s="170"/>
      <c r="K685" s="166"/>
      <c r="L685" s="166"/>
      <c r="M685" s="167"/>
      <c r="N685" s="52">
        <f t="shared" si="94"/>
        <v>0</v>
      </c>
      <c r="O685" s="53"/>
      <c r="P685" s="54"/>
      <c r="Q685" s="54"/>
      <c r="R685" s="54"/>
      <c r="S685" s="54"/>
      <c r="T685" s="58"/>
      <c r="U685" s="183">
        <f t="shared" si="95"/>
        <v>7.407407407407407E-2</v>
      </c>
      <c r="V685" s="168"/>
      <c r="W685" s="59" t="str">
        <f t="shared" si="96"/>
        <v>0</v>
      </c>
      <c r="X685" s="575"/>
      <c r="Y685" s="60">
        <f t="shared" si="97"/>
        <v>0</v>
      </c>
    </row>
    <row r="686" spans="2:25" ht="18.75" customHeight="1">
      <c r="B686" s="578"/>
      <c r="C686" s="572"/>
      <c r="D686" s="39">
        <v>20</v>
      </c>
      <c r="E686" s="39" t="s">
        <v>10059</v>
      </c>
      <c r="F686" s="170">
        <v>150</v>
      </c>
      <c r="G686" s="181">
        <f t="shared" si="91"/>
        <v>30</v>
      </c>
      <c r="H686" s="182">
        <f t="shared" si="92"/>
        <v>83.333333333333329</v>
      </c>
      <c r="I686" s="182">
        <f t="shared" si="93"/>
        <v>2.7777777777777776E-2</v>
      </c>
      <c r="J686" s="170"/>
      <c r="K686" s="166"/>
      <c r="L686" s="166"/>
      <c r="M686" s="167"/>
      <c r="N686" s="52">
        <f t="shared" si="94"/>
        <v>0</v>
      </c>
      <c r="O686" s="53"/>
      <c r="P686" s="54"/>
      <c r="Q686" s="54"/>
      <c r="R686" s="54"/>
      <c r="S686" s="54"/>
      <c r="T686" s="58"/>
      <c r="U686" s="183">
        <f t="shared" si="95"/>
        <v>5.5555555555555552E-2</v>
      </c>
      <c r="V686" s="168"/>
      <c r="W686" s="59" t="str">
        <f t="shared" si="96"/>
        <v>0</v>
      </c>
      <c r="X686" s="575"/>
      <c r="Y686" s="60">
        <f t="shared" si="97"/>
        <v>0</v>
      </c>
    </row>
    <row r="687" spans="2:25" ht="18.75" customHeight="1">
      <c r="B687" s="578"/>
      <c r="C687" s="572"/>
      <c r="D687" s="39">
        <v>21</v>
      </c>
      <c r="E687" s="39" t="s">
        <v>10060</v>
      </c>
      <c r="F687" s="170">
        <v>169</v>
      </c>
      <c r="G687" s="181">
        <f t="shared" si="91"/>
        <v>33.799999999999997</v>
      </c>
      <c r="H687" s="182">
        <f t="shared" si="92"/>
        <v>93.888888888888886</v>
      </c>
      <c r="I687" s="182">
        <f t="shared" si="93"/>
        <v>3.1296296296296294E-2</v>
      </c>
      <c r="J687" s="170"/>
      <c r="K687" s="166"/>
      <c r="L687" s="166"/>
      <c r="M687" s="167"/>
      <c r="N687" s="52">
        <f t="shared" si="94"/>
        <v>0</v>
      </c>
      <c r="O687" s="53"/>
      <c r="P687" s="54"/>
      <c r="Q687" s="54"/>
      <c r="R687" s="54"/>
      <c r="S687" s="54"/>
      <c r="T687" s="58"/>
      <c r="U687" s="183">
        <f t="shared" si="95"/>
        <v>6.2592592592592589E-2</v>
      </c>
      <c r="V687" s="168"/>
      <c r="W687" s="59" t="str">
        <f t="shared" si="96"/>
        <v>0</v>
      </c>
      <c r="X687" s="575"/>
      <c r="Y687" s="60">
        <f t="shared" si="97"/>
        <v>0</v>
      </c>
    </row>
    <row r="688" spans="2:25" ht="18.75" customHeight="1">
      <c r="B688" s="578"/>
      <c r="C688" s="572"/>
      <c r="D688" s="39">
        <v>22</v>
      </c>
      <c r="E688" s="39" t="s">
        <v>10061</v>
      </c>
      <c r="F688" s="170">
        <v>200</v>
      </c>
      <c r="G688" s="181">
        <f t="shared" si="91"/>
        <v>40</v>
      </c>
      <c r="H688" s="182">
        <f t="shared" si="92"/>
        <v>111.11111111111111</v>
      </c>
      <c r="I688" s="182">
        <f t="shared" si="93"/>
        <v>3.7037037037037035E-2</v>
      </c>
      <c r="J688" s="170"/>
      <c r="K688" s="166"/>
      <c r="L688" s="166"/>
      <c r="M688" s="167"/>
      <c r="N688" s="52">
        <f t="shared" si="94"/>
        <v>0</v>
      </c>
      <c r="O688" s="53"/>
      <c r="P688" s="54"/>
      <c r="Q688" s="54"/>
      <c r="R688" s="54"/>
      <c r="S688" s="54"/>
      <c r="T688" s="58"/>
      <c r="U688" s="183">
        <f t="shared" si="95"/>
        <v>7.407407407407407E-2</v>
      </c>
      <c r="V688" s="168"/>
      <c r="W688" s="59" t="str">
        <f t="shared" si="96"/>
        <v>0</v>
      </c>
      <c r="X688" s="575"/>
      <c r="Y688" s="60">
        <f t="shared" si="97"/>
        <v>0</v>
      </c>
    </row>
    <row r="689" spans="2:25" ht="18.75" customHeight="1">
      <c r="B689" s="578"/>
      <c r="C689" s="572"/>
      <c r="D689" s="39">
        <v>23</v>
      </c>
      <c r="E689" s="39" t="s">
        <v>10062</v>
      </c>
      <c r="F689" s="170">
        <v>220</v>
      </c>
      <c r="G689" s="181">
        <f t="shared" si="91"/>
        <v>44</v>
      </c>
      <c r="H689" s="182">
        <f t="shared" si="92"/>
        <v>122.22222222222221</v>
      </c>
      <c r="I689" s="182">
        <f t="shared" si="93"/>
        <v>4.0740740740740737E-2</v>
      </c>
      <c r="J689" s="170"/>
      <c r="K689" s="166"/>
      <c r="L689" s="166"/>
      <c r="M689" s="171"/>
      <c r="N689" s="52">
        <f t="shared" si="94"/>
        <v>0</v>
      </c>
      <c r="O689" s="53"/>
      <c r="P689" s="54"/>
      <c r="Q689" s="54"/>
      <c r="R689" s="54"/>
      <c r="S689" s="54"/>
      <c r="T689" s="58"/>
      <c r="U689" s="183">
        <f t="shared" si="95"/>
        <v>8.1481481481481474E-2</v>
      </c>
      <c r="V689" s="168"/>
      <c r="W689" s="59" t="str">
        <f t="shared" si="96"/>
        <v>0</v>
      </c>
      <c r="X689" s="575"/>
      <c r="Y689" s="60">
        <f t="shared" ref="Y689:Y708" si="98">W689/2</f>
        <v>0</v>
      </c>
    </row>
    <row r="690" spans="2:25" ht="18.75" customHeight="1">
      <c r="B690" s="578"/>
      <c r="C690" s="572"/>
      <c r="D690" s="39">
        <v>24</v>
      </c>
      <c r="E690" s="39" t="s">
        <v>10063</v>
      </c>
      <c r="F690" s="170">
        <v>168</v>
      </c>
      <c r="G690" s="181">
        <f t="shared" si="91"/>
        <v>33.6</v>
      </c>
      <c r="H690" s="182">
        <f t="shared" si="92"/>
        <v>93.333333333333329</v>
      </c>
      <c r="I690" s="182">
        <f t="shared" si="93"/>
        <v>3.111111111111111E-2</v>
      </c>
      <c r="J690" s="170"/>
      <c r="K690" s="166"/>
      <c r="L690" s="166"/>
      <c r="M690" s="171"/>
      <c r="N690" s="52">
        <f t="shared" si="94"/>
        <v>0</v>
      </c>
      <c r="O690" s="53"/>
      <c r="P690" s="54"/>
      <c r="Q690" s="54"/>
      <c r="R690" s="54"/>
      <c r="S690" s="54"/>
      <c r="T690" s="58"/>
      <c r="U690" s="183">
        <f t="shared" si="95"/>
        <v>6.222222222222222E-2</v>
      </c>
      <c r="V690" s="168"/>
      <c r="W690" s="59" t="str">
        <f t="shared" si="96"/>
        <v>0</v>
      </c>
      <c r="X690" s="575"/>
      <c r="Y690" s="60">
        <f t="shared" si="98"/>
        <v>0</v>
      </c>
    </row>
    <row r="691" spans="2:25" ht="18.75" customHeight="1">
      <c r="B691" s="578"/>
      <c r="C691" s="572"/>
      <c r="D691" s="39">
        <v>25</v>
      </c>
      <c r="E691" s="39" t="s">
        <v>10064</v>
      </c>
      <c r="F691" s="170">
        <v>150</v>
      </c>
      <c r="G691" s="181">
        <f t="shared" ref="G691:G707" si="99">F691/$G$15</f>
        <v>30</v>
      </c>
      <c r="H691" s="182">
        <f t="shared" ref="H691:H707" si="100">F691/$H$15</f>
        <v>83.333333333333329</v>
      </c>
      <c r="I691" s="182">
        <f t="shared" ref="I691:I707" si="101">H691/$I$15</f>
        <v>2.7777777777777776E-2</v>
      </c>
      <c r="J691" s="170"/>
      <c r="K691" s="166"/>
      <c r="L691" s="166"/>
      <c r="M691" s="171"/>
      <c r="N691" s="52">
        <f t="shared" si="94"/>
        <v>0</v>
      </c>
      <c r="O691" s="53"/>
      <c r="P691" s="54"/>
      <c r="Q691" s="54"/>
      <c r="R691" s="54"/>
      <c r="S691" s="54"/>
      <c r="T691" s="58"/>
      <c r="U691" s="183">
        <f t="shared" ref="U691:U708" si="102">H691/$U$15</f>
        <v>5.5555555555555552E-2</v>
      </c>
      <c r="V691" s="168"/>
      <c r="W691" s="59" t="str">
        <f t="shared" ref="W691:W708" si="103">IF(V691&lt;1,"0",IF(V691&lt;5,"2",IF(V691&gt;=5,"6")))</f>
        <v>0</v>
      </c>
      <c r="X691" s="575"/>
      <c r="Y691" s="60">
        <f t="shared" si="98"/>
        <v>0</v>
      </c>
    </row>
    <row r="692" spans="2:25" ht="18.75" customHeight="1">
      <c r="B692" s="578"/>
      <c r="C692" s="572"/>
      <c r="D692" s="39">
        <v>26</v>
      </c>
      <c r="E692" s="39" t="s">
        <v>10065</v>
      </c>
      <c r="F692" s="170">
        <v>250</v>
      </c>
      <c r="G692" s="181">
        <f t="shared" si="99"/>
        <v>50</v>
      </c>
      <c r="H692" s="182">
        <f t="shared" si="100"/>
        <v>138.88888888888889</v>
      </c>
      <c r="I692" s="182">
        <f t="shared" si="101"/>
        <v>4.6296296296296294E-2</v>
      </c>
      <c r="J692" s="170"/>
      <c r="K692" s="166"/>
      <c r="L692" s="166"/>
      <c r="M692" s="171"/>
      <c r="N692" s="52">
        <f t="shared" si="94"/>
        <v>0</v>
      </c>
      <c r="O692" s="53"/>
      <c r="P692" s="54"/>
      <c r="Q692" s="54"/>
      <c r="R692" s="54"/>
      <c r="S692" s="54"/>
      <c r="T692" s="58"/>
      <c r="U692" s="183">
        <f t="shared" si="102"/>
        <v>9.2592592592592587E-2</v>
      </c>
      <c r="V692" s="168"/>
      <c r="W692" s="59" t="str">
        <f t="shared" si="103"/>
        <v>0</v>
      </c>
      <c r="X692" s="575"/>
      <c r="Y692" s="60">
        <f t="shared" si="98"/>
        <v>0</v>
      </c>
    </row>
    <row r="693" spans="2:25" ht="18.75" customHeight="1">
      <c r="B693" s="578"/>
      <c r="C693" s="572"/>
      <c r="D693" s="39">
        <v>27</v>
      </c>
      <c r="E693" s="39" t="s">
        <v>10066</v>
      </c>
      <c r="F693" s="170">
        <v>168</v>
      </c>
      <c r="G693" s="181">
        <f t="shared" si="99"/>
        <v>33.6</v>
      </c>
      <c r="H693" s="182">
        <f t="shared" si="100"/>
        <v>93.333333333333329</v>
      </c>
      <c r="I693" s="182">
        <f t="shared" si="101"/>
        <v>3.111111111111111E-2</v>
      </c>
      <c r="J693" s="170"/>
      <c r="K693" s="166"/>
      <c r="L693" s="166"/>
      <c r="M693" s="171"/>
      <c r="N693" s="52">
        <f t="shared" si="94"/>
        <v>0</v>
      </c>
      <c r="O693" s="53"/>
      <c r="P693" s="54"/>
      <c r="Q693" s="54"/>
      <c r="R693" s="54"/>
      <c r="S693" s="54"/>
      <c r="T693" s="58"/>
      <c r="U693" s="183">
        <f t="shared" si="102"/>
        <v>6.222222222222222E-2</v>
      </c>
      <c r="V693" s="168"/>
      <c r="W693" s="59" t="str">
        <f t="shared" si="103"/>
        <v>0</v>
      </c>
      <c r="X693" s="575"/>
      <c r="Y693" s="60">
        <f t="shared" si="98"/>
        <v>0</v>
      </c>
    </row>
    <row r="694" spans="2:25" ht="18.75" customHeight="1">
      <c r="B694" s="578"/>
      <c r="C694" s="572"/>
      <c r="D694" s="39">
        <v>28</v>
      </c>
      <c r="E694" s="39" t="s">
        <v>10067</v>
      </c>
      <c r="F694" s="170">
        <v>200</v>
      </c>
      <c r="G694" s="181">
        <f t="shared" si="99"/>
        <v>40</v>
      </c>
      <c r="H694" s="182">
        <f t="shared" si="100"/>
        <v>111.11111111111111</v>
      </c>
      <c r="I694" s="182">
        <f t="shared" si="101"/>
        <v>3.7037037037037035E-2</v>
      </c>
      <c r="J694" s="170"/>
      <c r="K694" s="166"/>
      <c r="L694" s="166"/>
      <c r="M694" s="171"/>
      <c r="N694" s="52">
        <f t="shared" si="94"/>
        <v>0</v>
      </c>
      <c r="O694" s="53"/>
      <c r="P694" s="54"/>
      <c r="Q694" s="54"/>
      <c r="R694" s="54"/>
      <c r="S694" s="54"/>
      <c r="T694" s="58"/>
      <c r="U694" s="183">
        <f t="shared" si="102"/>
        <v>7.407407407407407E-2</v>
      </c>
      <c r="V694" s="168"/>
      <c r="W694" s="59" t="str">
        <f t="shared" si="103"/>
        <v>0</v>
      </c>
      <c r="X694" s="575"/>
      <c r="Y694" s="60">
        <f t="shared" si="98"/>
        <v>0</v>
      </c>
    </row>
    <row r="695" spans="2:25" ht="18.75" customHeight="1">
      <c r="B695" s="578"/>
      <c r="C695" s="572"/>
      <c r="D695" s="39">
        <v>29</v>
      </c>
      <c r="E695" s="39" t="s">
        <v>10068</v>
      </c>
      <c r="F695" s="170">
        <v>188</v>
      </c>
      <c r="G695" s="181">
        <f t="shared" si="99"/>
        <v>37.6</v>
      </c>
      <c r="H695" s="182">
        <f t="shared" si="100"/>
        <v>104.44444444444444</v>
      </c>
      <c r="I695" s="182">
        <f t="shared" si="101"/>
        <v>3.4814814814814812E-2</v>
      </c>
      <c r="J695" s="170"/>
      <c r="K695" s="166"/>
      <c r="L695" s="166"/>
      <c r="M695" s="171"/>
      <c r="N695" s="52">
        <f t="shared" si="94"/>
        <v>0</v>
      </c>
      <c r="O695" s="53"/>
      <c r="P695" s="54"/>
      <c r="Q695" s="54"/>
      <c r="R695" s="54"/>
      <c r="S695" s="54"/>
      <c r="T695" s="58"/>
      <c r="U695" s="183">
        <f t="shared" si="102"/>
        <v>6.9629629629629625E-2</v>
      </c>
      <c r="V695" s="168"/>
      <c r="W695" s="59" t="str">
        <f t="shared" si="103"/>
        <v>0</v>
      </c>
      <c r="X695" s="575"/>
      <c r="Y695" s="60">
        <f t="shared" si="98"/>
        <v>0</v>
      </c>
    </row>
    <row r="696" spans="2:25" ht="18.75" customHeight="1">
      <c r="B696" s="578"/>
      <c r="C696" s="572"/>
      <c r="D696" s="39">
        <v>30</v>
      </c>
      <c r="E696" s="39" t="s">
        <v>10069</v>
      </c>
      <c r="F696" s="170">
        <v>120</v>
      </c>
      <c r="G696" s="181">
        <f t="shared" si="99"/>
        <v>24</v>
      </c>
      <c r="H696" s="182">
        <f t="shared" si="100"/>
        <v>66.666666666666671</v>
      </c>
      <c r="I696" s="182">
        <f t="shared" si="101"/>
        <v>2.2222222222222223E-2</v>
      </c>
      <c r="J696" s="170"/>
      <c r="K696" s="166"/>
      <c r="L696" s="166"/>
      <c r="M696" s="171"/>
      <c r="N696" s="52">
        <f t="shared" si="94"/>
        <v>0</v>
      </c>
      <c r="O696" s="53"/>
      <c r="P696" s="54"/>
      <c r="Q696" s="54"/>
      <c r="R696" s="54"/>
      <c r="S696" s="54"/>
      <c r="T696" s="58"/>
      <c r="U696" s="183">
        <f t="shared" si="102"/>
        <v>4.4444444444444446E-2</v>
      </c>
      <c r="V696" s="168"/>
      <c r="W696" s="59" t="str">
        <f t="shared" si="103"/>
        <v>0</v>
      </c>
      <c r="X696" s="575"/>
      <c r="Y696" s="60">
        <f t="shared" si="98"/>
        <v>0</v>
      </c>
    </row>
    <row r="697" spans="2:25" ht="18.75" customHeight="1">
      <c r="B697" s="578"/>
      <c r="C697" s="572"/>
      <c r="D697" s="39">
        <v>31</v>
      </c>
      <c r="E697" s="39" t="s">
        <v>10070</v>
      </c>
      <c r="F697" s="170">
        <v>100</v>
      </c>
      <c r="G697" s="181">
        <f t="shared" si="99"/>
        <v>20</v>
      </c>
      <c r="H697" s="182">
        <f t="shared" si="100"/>
        <v>55.555555555555557</v>
      </c>
      <c r="I697" s="182">
        <f t="shared" si="101"/>
        <v>1.8518518518518517E-2</v>
      </c>
      <c r="J697" s="170"/>
      <c r="K697" s="166"/>
      <c r="L697" s="166"/>
      <c r="M697" s="171"/>
      <c r="N697" s="52">
        <f t="shared" si="94"/>
        <v>0</v>
      </c>
      <c r="O697" s="53"/>
      <c r="P697" s="54"/>
      <c r="Q697" s="54"/>
      <c r="R697" s="54"/>
      <c r="S697" s="54"/>
      <c r="T697" s="58"/>
      <c r="U697" s="183">
        <f t="shared" si="102"/>
        <v>3.7037037037037035E-2</v>
      </c>
      <c r="V697" s="168"/>
      <c r="W697" s="59" t="str">
        <f t="shared" si="103"/>
        <v>0</v>
      </c>
      <c r="X697" s="575"/>
      <c r="Y697" s="60">
        <f t="shared" si="98"/>
        <v>0</v>
      </c>
    </row>
    <row r="698" spans="2:25" ht="18.75" customHeight="1">
      <c r="B698" s="578"/>
      <c r="C698" s="572"/>
      <c r="D698" s="39">
        <v>32</v>
      </c>
      <c r="E698" s="39" t="s">
        <v>10071</v>
      </c>
      <c r="F698" s="170">
        <v>168</v>
      </c>
      <c r="G698" s="181">
        <f t="shared" si="99"/>
        <v>33.6</v>
      </c>
      <c r="H698" s="182">
        <f t="shared" si="100"/>
        <v>93.333333333333329</v>
      </c>
      <c r="I698" s="182">
        <f t="shared" si="101"/>
        <v>3.111111111111111E-2</v>
      </c>
      <c r="J698" s="170"/>
      <c r="K698" s="166"/>
      <c r="L698" s="166"/>
      <c r="M698" s="171"/>
      <c r="N698" s="52">
        <f t="shared" si="94"/>
        <v>0</v>
      </c>
      <c r="O698" s="53"/>
      <c r="P698" s="54"/>
      <c r="Q698" s="54"/>
      <c r="R698" s="54"/>
      <c r="S698" s="54"/>
      <c r="T698" s="58"/>
      <c r="U698" s="183">
        <f t="shared" si="102"/>
        <v>6.222222222222222E-2</v>
      </c>
      <c r="V698" s="168"/>
      <c r="W698" s="59" t="str">
        <f t="shared" si="103"/>
        <v>0</v>
      </c>
      <c r="X698" s="575"/>
      <c r="Y698" s="60">
        <f t="shared" si="98"/>
        <v>0</v>
      </c>
    </row>
    <row r="699" spans="2:25" ht="18.75" customHeight="1">
      <c r="B699" s="578"/>
      <c r="C699" s="572"/>
      <c r="D699" s="39">
        <v>33</v>
      </c>
      <c r="E699" s="39" t="s">
        <v>10072</v>
      </c>
      <c r="F699" s="170">
        <v>120</v>
      </c>
      <c r="G699" s="181">
        <f t="shared" si="99"/>
        <v>24</v>
      </c>
      <c r="H699" s="182">
        <f t="shared" si="100"/>
        <v>66.666666666666671</v>
      </c>
      <c r="I699" s="182">
        <f t="shared" si="101"/>
        <v>2.2222222222222223E-2</v>
      </c>
      <c r="J699" s="170"/>
      <c r="K699" s="166"/>
      <c r="L699" s="166"/>
      <c r="M699" s="171"/>
      <c r="N699" s="52">
        <f t="shared" si="94"/>
        <v>0</v>
      </c>
      <c r="O699" s="53"/>
      <c r="P699" s="54"/>
      <c r="Q699" s="54"/>
      <c r="R699" s="54"/>
      <c r="S699" s="54"/>
      <c r="T699" s="58"/>
      <c r="U699" s="183">
        <f t="shared" si="102"/>
        <v>4.4444444444444446E-2</v>
      </c>
      <c r="V699" s="168"/>
      <c r="W699" s="59" t="str">
        <f t="shared" si="103"/>
        <v>0</v>
      </c>
      <c r="X699" s="575"/>
      <c r="Y699" s="60">
        <f t="shared" si="98"/>
        <v>0</v>
      </c>
    </row>
    <row r="700" spans="2:25" ht="18.75" customHeight="1">
      <c r="B700" s="578"/>
      <c r="C700" s="572"/>
      <c r="D700" s="39">
        <v>34</v>
      </c>
      <c r="E700" s="39" t="s">
        <v>10073</v>
      </c>
      <c r="F700" s="170">
        <v>300</v>
      </c>
      <c r="G700" s="181">
        <f t="shared" si="99"/>
        <v>60</v>
      </c>
      <c r="H700" s="182">
        <f t="shared" si="100"/>
        <v>166.66666666666666</v>
      </c>
      <c r="I700" s="182">
        <f t="shared" si="101"/>
        <v>5.5555555555555552E-2</v>
      </c>
      <c r="J700" s="170"/>
      <c r="K700" s="166"/>
      <c r="L700" s="166"/>
      <c r="M700" s="171"/>
      <c r="N700" s="52">
        <f t="shared" si="94"/>
        <v>0</v>
      </c>
      <c r="O700" s="53"/>
      <c r="P700" s="54"/>
      <c r="Q700" s="54"/>
      <c r="R700" s="54"/>
      <c r="S700" s="54"/>
      <c r="T700" s="58"/>
      <c r="U700" s="183">
        <f t="shared" si="102"/>
        <v>0.1111111111111111</v>
      </c>
      <c r="V700" s="168"/>
      <c r="W700" s="59" t="str">
        <f t="shared" si="103"/>
        <v>0</v>
      </c>
      <c r="X700" s="575"/>
      <c r="Y700" s="60">
        <f t="shared" si="98"/>
        <v>0</v>
      </c>
    </row>
    <row r="701" spans="2:25" ht="18.75" customHeight="1">
      <c r="B701" s="578"/>
      <c r="C701" s="572"/>
      <c r="D701" s="39">
        <v>35</v>
      </c>
      <c r="E701" s="39" t="s">
        <v>10074</v>
      </c>
      <c r="F701" s="170">
        <v>100</v>
      </c>
      <c r="G701" s="181">
        <f t="shared" si="99"/>
        <v>20</v>
      </c>
      <c r="H701" s="182">
        <f t="shared" si="100"/>
        <v>55.555555555555557</v>
      </c>
      <c r="I701" s="182">
        <f t="shared" si="101"/>
        <v>1.8518518518518517E-2</v>
      </c>
      <c r="J701" s="170"/>
      <c r="K701" s="166"/>
      <c r="L701" s="166"/>
      <c r="M701" s="171"/>
      <c r="N701" s="52">
        <f t="shared" si="94"/>
        <v>0</v>
      </c>
      <c r="O701" s="53"/>
      <c r="P701" s="54"/>
      <c r="Q701" s="54"/>
      <c r="R701" s="54"/>
      <c r="S701" s="54"/>
      <c r="T701" s="58"/>
      <c r="U701" s="183">
        <f t="shared" si="102"/>
        <v>3.7037037037037035E-2</v>
      </c>
      <c r="V701" s="168"/>
      <c r="W701" s="59" t="str">
        <f t="shared" si="103"/>
        <v>0</v>
      </c>
      <c r="X701" s="575"/>
      <c r="Y701" s="60">
        <f t="shared" si="98"/>
        <v>0</v>
      </c>
    </row>
    <row r="702" spans="2:25" ht="18.75" customHeight="1">
      <c r="B702" s="578"/>
      <c r="C702" s="572"/>
      <c r="D702" s="39">
        <v>36</v>
      </c>
      <c r="E702" s="39" t="s">
        <v>10075</v>
      </c>
      <c r="F702" s="170">
        <v>200</v>
      </c>
      <c r="G702" s="181">
        <f t="shared" si="99"/>
        <v>40</v>
      </c>
      <c r="H702" s="182">
        <f t="shared" si="100"/>
        <v>111.11111111111111</v>
      </c>
      <c r="I702" s="182">
        <f t="shared" si="101"/>
        <v>3.7037037037037035E-2</v>
      </c>
      <c r="J702" s="170"/>
      <c r="K702" s="166"/>
      <c r="L702" s="166"/>
      <c r="M702" s="171"/>
      <c r="N702" s="52">
        <f t="shared" si="94"/>
        <v>0</v>
      </c>
      <c r="O702" s="53"/>
      <c r="P702" s="54"/>
      <c r="Q702" s="54"/>
      <c r="R702" s="54"/>
      <c r="S702" s="54"/>
      <c r="T702" s="58"/>
      <c r="U702" s="183">
        <f t="shared" si="102"/>
        <v>7.407407407407407E-2</v>
      </c>
      <c r="V702" s="168"/>
      <c r="W702" s="59" t="str">
        <f t="shared" si="103"/>
        <v>0</v>
      </c>
      <c r="X702" s="575"/>
      <c r="Y702" s="60">
        <f t="shared" si="98"/>
        <v>0</v>
      </c>
    </row>
    <row r="703" spans="2:25" ht="18.75" customHeight="1">
      <c r="B703" s="578"/>
      <c r="C703" s="572"/>
      <c r="D703" s="39">
        <v>37</v>
      </c>
      <c r="E703" s="39" t="s">
        <v>10076</v>
      </c>
      <c r="F703" s="170">
        <v>100</v>
      </c>
      <c r="G703" s="181">
        <f t="shared" si="99"/>
        <v>20</v>
      </c>
      <c r="H703" s="182">
        <f t="shared" si="100"/>
        <v>55.555555555555557</v>
      </c>
      <c r="I703" s="182">
        <f t="shared" si="101"/>
        <v>1.8518518518518517E-2</v>
      </c>
      <c r="J703" s="170"/>
      <c r="K703" s="166"/>
      <c r="L703" s="166"/>
      <c r="M703" s="167"/>
      <c r="N703" s="52">
        <f t="shared" si="94"/>
        <v>0</v>
      </c>
      <c r="O703" s="53"/>
      <c r="P703" s="54"/>
      <c r="Q703" s="54"/>
      <c r="R703" s="54"/>
      <c r="S703" s="54"/>
      <c r="T703" s="58"/>
      <c r="U703" s="183">
        <f t="shared" si="102"/>
        <v>3.7037037037037035E-2</v>
      </c>
      <c r="V703" s="168"/>
      <c r="W703" s="59" t="str">
        <f t="shared" si="103"/>
        <v>0</v>
      </c>
      <c r="X703" s="575"/>
      <c r="Y703" s="60">
        <f t="shared" si="98"/>
        <v>0</v>
      </c>
    </row>
    <row r="704" spans="2:25" ht="18.75" customHeight="1">
      <c r="B704" s="578"/>
      <c r="C704" s="572"/>
      <c r="D704" s="39">
        <v>38</v>
      </c>
      <c r="E704" s="39" t="s">
        <v>10077</v>
      </c>
      <c r="F704" s="170">
        <v>100</v>
      </c>
      <c r="G704" s="181">
        <f t="shared" si="99"/>
        <v>20</v>
      </c>
      <c r="H704" s="182">
        <f t="shared" si="100"/>
        <v>55.555555555555557</v>
      </c>
      <c r="I704" s="182">
        <f t="shared" si="101"/>
        <v>1.8518518518518517E-2</v>
      </c>
      <c r="J704" s="170"/>
      <c r="K704" s="166"/>
      <c r="L704" s="166"/>
      <c r="M704" s="167"/>
      <c r="N704" s="52">
        <f t="shared" si="94"/>
        <v>0</v>
      </c>
      <c r="O704" s="53"/>
      <c r="P704" s="54"/>
      <c r="Q704" s="54"/>
      <c r="R704" s="54"/>
      <c r="S704" s="54"/>
      <c r="T704" s="58"/>
      <c r="U704" s="183">
        <f t="shared" si="102"/>
        <v>3.7037037037037035E-2</v>
      </c>
      <c r="V704" s="168"/>
      <c r="W704" s="59" t="str">
        <f t="shared" si="103"/>
        <v>0</v>
      </c>
      <c r="X704" s="575"/>
      <c r="Y704" s="60">
        <f t="shared" si="98"/>
        <v>0</v>
      </c>
    </row>
    <row r="705" spans="2:25" ht="18.75" customHeight="1">
      <c r="B705" s="578"/>
      <c r="C705" s="572"/>
      <c r="D705" s="39">
        <v>39</v>
      </c>
      <c r="E705" s="39" t="s">
        <v>10078</v>
      </c>
      <c r="F705" s="170">
        <v>196</v>
      </c>
      <c r="G705" s="181">
        <f t="shared" si="99"/>
        <v>39.200000000000003</v>
      </c>
      <c r="H705" s="182">
        <f t="shared" si="100"/>
        <v>108.88888888888889</v>
      </c>
      <c r="I705" s="182">
        <f t="shared" si="101"/>
        <v>3.6296296296296292E-2</v>
      </c>
      <c r="J705" s="170"/>
      <c r="K705" s="166"/>
      <c r="L705" s="166"/>
      <c r="M705" s="167"/>
      <c r="N705" s="52">
        <f t="shared" si="94"/>
        <v>0</v>
      </c>
      <c r="O705" s="53"/>
      <c r="P705" s="54"/>
      <c r="Q705" s="54"/>
      <c r="R705" s="54"/>
      <c r="S705" s="54"/>
      <c r="T705" s="58"/>
      <c r="U705" s="183">
        <f t="shared" si="102"/>
        <v>7.2592592592592584E-2</v>
      </c>
      <c r="V705" s="168"/>
      <c r="W705" s="59" t="str">
        <f t="shared" si="103"/>
        <v>0</v>
      </c>
      <c r="X705" s="575"/>
      <c r="Y705" s="60">
        <f t="shared" si="98"/>
        <v>0</v>
      </c>
    </row>
    <row r="706" spans="2:25" ht="18.75" customHeight="1">
      <c r="B706" s="578"/>
      <c r="C706" s="572"/>
      <c r="D706" s="39">
        <v>40</v>
      </c>
      <c r="E706" s="39" t="s">
        <v>3164</v>
      </c>
      <c r="F706" s="170">
        <v>90</v>
      </c>
      <c r="G706" s="181">
        <f t="shared" si="99"/>
        <v>18</v>
      </c>
      <c r="H706" s="182">
        <f t="shared" si="100"/>
        <v>50</v>
      </c>
      <c r="I706" s="182">
        <f t="shared" si="101"/>
        <v>1.6666666666666666E-2</v>
      </c>
      <c r="J706" s="170"/>
      <c r="K706" s="166"/>
      <c r="L706" s="166"/>
      <c r="M706" s="167"/>
      <c r="N706" s="52">
        <f t="shared" si="94"/>
        <v>0</v>
      </c>
      <c r="O706" s="53"/>
      <c r="P706" s="54"/>
      <c r="Q706" s="54"/>
      <c r="R706" s="54"/>
      <c r="S706" s="54"/>
      <c r="T706" s="58"/>
      <c r="U706" s="183">
        <f t="shared" si="102"/>
        <v>3.3333333333333333E-2</v>
      </c>
      <c r="V706" s="168"/>
      <c r="W706" s="59" t="str">
        <f t="shared" si="103"/>
        <v>0</v>
      </c>
      <c r="X706" s="575"/>
      <c r="Y706" s="60">
        <f t="shared" si="98"/>
        <v>0</v>
      </c>
    </row>
    <row r="707" spans="2:25" ht="18.75" customHeight="1">
      <c r="B707" s="578"/>
      <c r="C707" s="572"/>
      <c r="D707" s="39"/>
      <c r="E707" s="39"/>
      <c r="F707" s="170"/>
      <c r="G707" s="181">
        <f t="shared" si="99"/>
        <v>0</v>
      </c>
      <c r="H707" s="182">
        <f t="shared" si="100"/>
        <v>0</v>
      </c>
      <c r="I707" s="182">
        <f t="shared" si="101"/>
        <v>0</v>
      </c>
      <c r="J707" s="170"/>
      <c r="K707" s="166"/>
      <c r="L707" s="166"/>
      <c r="M707" s="167"/>
      <c r="N707" s="52">
        <f t="shared" si="94"/>
        <v>0</v>
      </c>
      <c r="O707" s="53"/>
      <c r="P707" s="54"/>
      <c r="Q707" s="54"/>
      <c r="R707" s="54"/>
      <c r="S707" s="54"/>
      <c r="T707" s="58"/>
      <c r="U707" s="183">
        <f t="shared" si="102"/>
        <v>0</v>
      </c>
      <c r="V707" s="168"/>
      <c r="W707" s="59" t="str">
        <f t="shared" si="103"/>
        <v>0</v>
      </c>
      <c r="X707" s="575"/>
      <c r="Y707" s="60">
        <f t="shared" si="98"/>
        <v>0</v>
      </c>
    </row>
    <row r="708" spans="2:25" ht="18.75" customHeight="1">
      <c r="B708" s="579"/>
      <c r="C708" s="573"/>
      <c r="D708" s="39"/>
      <c r="E708" s="39"/>
      <c r="F708" s="170"/>
      <c r="G708" s="181">
        <f>F708/$G$15</f>
        <v>0</v>
      </c>
      <c r="H708" s="182">
        <f>F708/$H$15</f>
        <v>0</v>
      </c>
      <c r="I708" s="182">
        <f>H708/$I$15</f>
        <v>0</v>
      </c>
      <c r="J708" s="170"/>
      <c r="K708" s="166"/>
      <c r="L708" s="166"/>
      <c r="M708" s="171"/>
      <c r="N708" s="52">
        <f>M708/$N$15</f>
        <v>0</v>
      </c>
      <c r="O708" s="40"/>
      <c r="P708" s="40"/>
      <c r="Q708" s="40"/>
      <c r="R708" s="40"/>
      <c r="S708" s="40"/>
      <c r="T708" s="58"/>
      <c r="U708" s="183">
        <f t="shared" si="102"/>
        <v>0</v>
      </c>
      <c r="V708" s="168"/>
      <c r="W708" s="59" t="str">
        <f t="shared" si="103"/>
        <v>0</v>
      </c>
      <c r="X708" s="576"/>
      <c r="Y708" s="60">
        <f t="shared" si="98"/>
        <v>0</v>
      </c>
    </row>
    <row r="709" spans="2:25">
      <c r="B709" s="41"/>
      <c r="C709" s="172" t="s">
        <v>111</v>
      </c>
      <c r="D709" s="154"/>
      <c r="E709" s="173">
        <f>COUNTA(E625:E708)</f>
        <v>80</v>
      </c>
      <c r="F709" s="173">
        <f>SUM(F625:F708)</f>
        <v>13113</v>
      </c>
      <c r="G709" s="173">
        <f>SUM(G625:G708)</f>
        <v>2622.599999999999</v>
      </c>
      <c r="H709" s="173">
        <f>SUM(H625:H708)</f>
        <v>7285</v>
      </c>
      <c r="I709" s="173">
        <f>MROUND(SUM(I625:I708),1)</f>
        <v>2</v>
      </c>
      <c r="J709" s="173">
        <f>COUNTA(J625:J708)</f>
        <v>2</v>
      </c>
      <c r="K709" s="173">
        <f>COUNTA(K625:K708)</f>
        <v>2</v>
      </c>
      <c r="L709" s="173">
        <f>COUNTA(L625:L708)</f>
        <v>0</v>
      </c>
      <c r="M709" s="173">
        <f>SUM(M625:M708)</f>
        <v>7285.0000000000018</v>
      </c>
      <c r="N709" s="173">
        <f>SUM(N625:N708)</f>
        <v>145.70000000000005</v>
      </c>
      <c r="O709" s="174"/>
      <c r="P709" s="175">
        <f>COUNTIF(P625:P708, "YES")</f>
        <v>0</v>
      </c>
      <c r="Q709" s="174"/>
      <c r="R709" s="174"/>
      <c r="S709" s="174"/>
      <c r="T709" s="174"/>
      <c r="U709" s="173">
        <f>SUM(U625:U708)</f>
        <v>4.8566666666666647</v>
      </c>
      <c r="V709" s="173">
        <f>SUM(V625:V708)</f>
        <v>4.8566666666666656</v>
      </c>
      <c r="W709" s="173">
        <f t="array" ref="W709">SUM(ABS(W625:W708))</f>
        <v>4</v>
      </c>
      <c r="X709" s="175" t="str">
        <f>IF(X625&lt;0.2, "0", IF(X625&lt;=2, "2", IF(X625&gt;2, ROUND(X625,0))))</f>
        <v>2</v>
      </c>
      <c r="Y709" s="173">
        <f>SUM(Y625:Y708)</f>
        <v>2</v>
      </c>
    </row>
    <row r="710" spans="2:25" ht="25.5">
      <c r="B710" s="586" t="s">
        <v>112</v>
      </c>
      <c r="C710" s="587"/>
      <c r="D710" s="178"/>
      <c r="E710" s="179">
        <f>E66+E103+E164+E242+E294+E347+E393+E441+E499+E565+E624+E709</f>
        <v>625</v>
      </c>
      <c r="F710" s="179">
        <f t="shared" ref="F710:M710" si="104">F66+F103+F164+F242+F294+F347+F393+F441+F499+F565+F624+F709</f>
        <v>148243</v>
      </c>
      <c r="G710" s="179">
        <f t="shared" si="104"/>
        <v>29648.599999999995</v>
      </c>
      <c r="H710" s="179">
        <f t="shared" si="104"/>
        <v>82357.222222222219</v>
      </c>
      <c r="I710" s="179">
        <f t="shared" si="104"/>
        <v>26</v>
      </c>
      <c r="J710" s="179">
        <f t="shared" si="104"/>
        <v>19</v>
      </c>
      <c r="K710" s="179">
        <f t="shared" si="104"/>
        <v>27</v>
      </c>
      <c r="L710" s="179">
        <f t="shared" si="104"/>
        <v>1</v>
      </c>
      <c r="M710" s="179">
        <f t="shared" si="104"/>
        <v>82357.222222222219</v>
      </c>
      <c r="N710" s="179">
        <f>N66+N103+N164+N242+N294+N347+N393+N441+N499+N565+N624+N709</f>
        <v>1647.1444444444442</v>
      </c>
      <c r="O710" s="170"/>
      <c r="P710" s="179">
        <f>P66+P103+P164+P242+P294+P347+P393+P441+P499+P565+P624+P709</f>
        <v>2</v>
      </c>
      <c r="Q710" s="170"/>
      <c r="R710" s="170"/>
      <c r="S710" s="180"/>
      <c r="T710" s="58"/>
      <c r="U710" s="179">
        <f>U66+U103+U164+U242+U294+U347+U393+U441+U499+U565+U624+U709</f>
        <v>54.904814814814806</v>
      </c>
      <c r="V710" s="179">
        <f>V66+V103+V164+V242+V294+V347+V393+V441+V499+V565+V624+V709</f>
        <v>54.904814814814813</v>
      </c>
      <c r="W710" s="179">
        <f>W66+W103+W164+W242+W294+W347+W393+W441+W499+W565+W624+W709</f>
        <v>54</v>
      </c>
      <c r="X710" s="179">
        <f>X66+X103+X164+X242+X294+X347+X393+X441+X499+X565+X624+X709</f>
        <v>24</v>
      </c>
      <c r="Y710" s="179">
        <f>Y66+Y103+Y164+Y242+Y294+Y347+Y393+Y441+Y499+Y565+Y624+Y709</f>
        <v>27</v>
      </c>
    </row>
    <row r="712" spans="2:25">
      <c r="U712" s="61"/>
      <c r="V712" s="61"/>
    </row>
  </sheetData>
  <autoFilter ref="A16:Y710" xr:uid="{00000000-0001-0000-1000-000000000000}"/>
  <mergeCells count="50">
    <mergeCell ref="C11:D11"/>
    <mergeCell ref="B12:D12"/>
    <mergeCell ref="B8:D8"/>
    <mergeCell ref="G8:H8"/>
    <mergeCell ref="B9:D9"/>
    <mergeCell ref="G9:H9"/>
    <mergeCell ref="B10:D10"/>
    <mergeCell ref="B1:J1"/>
    <mergeCell ref="B2:J2"/>
    <mergeCell ref="B6:D6"/>
    <mergeCell ref="G6:H6"/>
    <mergeCell ref="B7:D7"/>
    <mergeCell ref="G7:H7"/>
    <mergeCell ref="C566:C623"/>
    <mergeCell ref="X566:X623"/>
    <mergeCell ref="B625:B708"/>
    <mergeCell ref="B17:B65"/>
    <mergeCell ref="C17:C65"/>
    <mergeCell ref="X17:X65"/>
    <mergeCell ref="B67:B102"/>
    <mergeCell ref="C67:C102"/>
    <mergeCell ref="X67:X102"/>
    <mergeCell ref="B104:B163"/>
    <mergeCell ref="C104:C163"/>
    <mergeCell ref="X104:X163"/>
    <mergeCell ref="B165:B241"/>
    <mergeCell ref="C165:C241"/>
    <mergeCell ref="X165:X241"/>
    <mergeCell ref="B243:B293"/>
    <mergeCell ref="C243:C293"/>
    <mergeCell ref="X243:X293"/>
    <mergeCell ref="B295:B346"/>
    <mergeCell ref="C295:C346"/>
    <mergeCell ref="X295:X346"/>
    <mergeCell ref="C625:C708"/>
    <mergeCell ref="X625:X708"/>
    <mergeCell ref="B710:C710"/>
    <mergeCell ref="B348:B392"/>
    <mergeCell ref="C348:C392"/>
    <mergeCell ref="X348:X392"/>
    <mergeCell ref="B394:B440"/>
    <mergeCell ref="C394:C440"/>
    <mergeCell ref="X394:X440"/>
    <mergeCell ref="B442:B498"/>
    <mergeCell ref="C442:C498"/>
    <mergeCell ref="X442:X498"/>
    <mergeCell ref="B500:B564"/>
    <mergeCell ref="C500:C564"/>
    <mergeCell ref="X500:X564"/>
    <mergeCell ref="B566:B623"/>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0000"/>
  </sheetPr>
  <dimension ref="A1:Y351"/>
  <sheetViews>
    <sheetView zoomScale="40" zoomScaleNormal="40" workbookViewId="0">
      <selection activeCell="C169" sqref="C169:C215"/>
    </sheetView>
  </sheetViews>
  <sheetFormatPr defaultColWidth="11.46484375" defaultRowHeight="14.25"/>
  <cols>
    <col min="1" max="1" width="3" style="20" customWidth="1"/>
    <col min="2" max="2" width="9.265625" style="20" bestFit="1" customWidth="1"/>
    <col min="3" max="3" width="39.73046875" style="62" customWidth="1"/>
    <col min="4" max="4" width="6" style="20" customWidth="1"/>
    <col min="5" max="5" width="22.265625" style="20" customWidth="1"/>
    <col min="6" max="6" width="22.53125" style="20" customWidth="1"/>
    <col min="7" max="7" width="20.46484375" style="20" customWidth="1"/>
    <col min="8" max="8" width="20.19921875" style="20" customWidth="1"/>
    <col min="9" max="9" width="18.796875" style="20" customWidth="1"/>
    <col min="10" max="10" width="25.265625"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4.464843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39.73046875" style="20" customWidth="1"/>
    <col min="260" max="260" width="6" style="20" customWidth="1"/>
    <col min="261" max="261" width="22.265625" style="20" customWidth="1"/>
    <col min="262" max="262" width="22.53125" style="20" customWidth="1"/>
    <col min="263" max="263" width="23.796875" style="20" customWidth="1"/>
    <col min="264" max="264" width="27.796875" style="20" customWidth="1"/>
    <col min="265" max="265" width="24.19921875" style="20" customWidth="1"/>
    <col min="266" max="266" width="25.265625"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4.464843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39.73046875" style="20" customWidth="1"/>
    <col min="516" max="516" width="6" style="20" customWidth="1"/>
    <col min="517" max="517" width="22.265625" style="20" customWidth="1"/>
    <col min="518" max="518" width="22.53125" style="20" customWidth="1"/>
    <col min="519" max="519" width="23.796875" style="20" customWidth="1"/>
    <col min="520" max="520" width="27.796875" style="20" customWidth="1"/>
    <col min="521" max="521" width="24.19921875" style="20" customWidth="1"/>
    <col min="522" max="522" width="25.265625"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4.464843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39.73046875" style="20" customWidth="1"/>
    <col min="772" max="772" width="6" style="20" customWidth="1"/>
    <col min="773" max="773" width="22.265625" style="20" customWidth="1"/>
    <col min="774" max="774" width="22.53125" style="20" customWidth="1"/>
    <col min="775" max="775" width="23.796875" style="20" customWidth="1"/>
    <col min="776" max="776" width="27.796875" style="20" customWidth="1"/>
    <col min="777" max="777" width="24.19921875" style="20" customWidth="1"/>
    <col min="778" max="778" width="25.265625"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4.464843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39.73046875" style="20" customWidth="1"/>
    <col min="1028" max="1028" width="6" style="20" customWidth="1"/>
    <col min="1029" max="1029" width="22.265625" style="20" customWidth="1"/>
    <col min="1030" max="1030" width="22.53125" style="20" customWidth="1"/>
    <col min="1031" max="1031" width="23.796875" style="20" customWidth="1"/>
    <col min="1032" max="1032" width="27.796875" style="20" customWidth="1"/>
    <col min="1033" max="1033" width="24.19921875" style="20" customWidth="1"/>
    <col min="1034" max="1034" width="25.265625"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4.464843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39.73046875" style="20" customWidth="1"/>
    <col min="1284" max="1284" width="6" style="20" customWidth="1"/>
    <col min="1285" max="1285" width="22.265625" style="20" customWidth="1"/>
    <col min="1286" max="1286" width="22.53125" style="20" customWidth="1"/>
    <col min="1287" max="1287" width="23.796875" style="20" customWidth="1"/>
    <col min="1288" max="1288" width="27.796875" style="20" customWidth="1"/>
    <col min="1289" max="1289" width="24.19921875" style="20" customWidth="1"/>
    <col min="1290" max="1290" width="25.265625"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4.464843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39.73046875" style="20" customWidth="1"/>
    <col min="1540" max="1540" width="6" style="20" customWidth="1"/>
    <col min="1541" max="1541" width="22.265625" style="20" customWidth="1"/>
    <col min="1542" max="1542" width="22.53125" style="20" customWidth="1"/>
    <col min="1543" max="1543" width="23.796875" style="20" customWidth="1"/>
    <col min="1544" max="1544" width="27.796875" style="20" customWidth="1"/>
    <col min="1545" max="1545" width="24.19921875" style="20" customWidth="1"/>
    <col min="1546" max="1546" width="25.265625"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4.464843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39.73046875" style="20" customWidth="1"/>
    <col min="1796" max="1796" width="6" style="20" customWidth="1"/>
    <col min="1797" max="1797" width="22.265625" style="20" customWidth="1"/>
    <col min="1798" max="1798" width="22.53125" style="20" customWidth="1"/>
    <col min="1799" max="1799" width="23.796875" style="20" customWidth="1"/>
    <col min="1800" max="1800" width="27.796875" style="20" customWidth="1"/>
    <col min="1801" max="1801" width="24.19921875" style="20" customWidth="1"/>
    <col min="1802" max="1802" width="25.265625"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4.464843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39.73046875" style="20" customWidth="1"/>
    <col min="2052" max="2052" width="6" style="20" customWidth="1"/>
    <col min="2053" max="2053" width="22.265625" style="20" customWidth="1"/>
    <col min="2054" max="2054" width="22.53125" style="20" customWidth="1"/>
    <col min="2055" max="2055" width="23.796875" style="20" customWidth="1"/>
    <col min="2056" max="2056" width="27.796875" style="20" customWidth="1"/>
    <col min="2057" max="2057" width="24.19921875" style="20" customWidth="1"/>
    <col min="2058" max="2058" width="25.265625"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4.464843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39.73046875" style="20" customWidth="1"/>
    <col min="2308" max="2308" width="6" style="20" customWidth="1"/>
    <col min="2309" max="2309" width="22.265625" style="20" customWidth="1"/>
    <col min="2310" max="2310" width="22.53125" style="20" customWidth="1"/>
    <col min="2311" max="2311" width="23.796875" style="20" customWidth="1"/>
    <col min="2312" max="2312" width="27.796875" style="20" customWidth="1"/>
    <col min="2313" max="2313" width="24.19921875" style="20" customWidth="1"/>
    <col min="2314" max="2314" width="25.265625"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4.464843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39.73046875" style="20" customWidth="1"/>
    <col min="2564" max="2564" width="6" style="20" customWidth="1"/>
    <col min="2565" max="2565" width="22.265625" style="20" customWidth="1"/>
    <col min="2566" max="2566" width="22.53125" style="20" customWidth="1"/>
    <col min="2567" max="2567" width="23.796875" style="20" customWidth="1"/>
    <col min="2568" max="2568" width="27.796875" style="20" customWidth="1"/>
    <col min="2569" max="2569" width="24.19921875" style="20" customWidth="1"/>
    <col min="2570" max="2570" width="25.265625"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4.464843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39.73046875" style="20" customWidth="1"/>
    <col min="2820" max="2820" width="6" style="20" customWidth="1"/>
    <col min="2821" max="2821" width="22.265625" style="20" customWidth="1"/>
    <col min="2822" max="2822" width="22.53125" style="20" customWidth="1"/>
    <col min="2823" max="2823" width="23.796875" style="20" customWidth="1"/>
    <col min="2824" max="2824" width="27.796875" style="20" customWidth="1"/>
    <col min="2825" max="2825" width="24.19921875" style="20" customWidth="1"/>
    <col min="2826" max="2826" width="25.265625"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4.464843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39.73046875" style="20" customWidth="1"/>
    <col min="3076" max="3076" width="6" style="20" customWidth="1"/>
    <col min="3077" max="3077" width="22.265625" style="20" customWidth="1"/>
    <col min="3078" max="3078" width="22.53125" style="20" customWidth="1"/>
    <col min="3079" max="3079" width="23.796875" style="20" customWidth="1"/>
    <col min="3080" max="3080" width="27.796875" style="20" customWidth="1"/>
    <col min="3081" max="3081" width="24.19921875" style="20" customWidth="1"/>
    <col min="3082" max="3082" width="25.265625"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4.464843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39.73046875" style="20" customWidth="1"/>
    <col min="3332" max="3332" width="6" style="20" customWidth="1"/>
    <col min="3333" max="3333" width="22.265625" style="20" customWidth="1"/>
    <col min="3334" max="3334" width="22.53125" style="20" customWidth="1"/>
    <col min="3335" max="3335" width="23.796875" style="20" customWidth="1"/>
    <col min="3336" max="3336" width="27.796875" style="20" customWidth="1"/>
    <col min="3337" max="3337" width="24.19921875" style="20" customWidth="1"/>
    <col min="3338" max="3338" width="25.265625"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4.464843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39.73046875" style="20" customWidth="1"/>
    <col min="3588" max="3588" width="6" style="20" customWidth="1"/>
    <col min="3589" max="3589" width="22.265625" style="20" customWidth="1"/>
    <col min="3590" max="3590" width="22.53125" style="20" customWidth="1"/>
    <col min="3591" max="3591" width="23.796875" style="20" customWidth="1"/>
    <col min="3592" max="3592" width="27.796875" style="20" customWidth="1"/>
    <col min="3593" max="3593" width="24.19921875" style="20" customWidth="1"/>
    <col min="3594" max="3594" width="25.265625"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4.464843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39.73046875" style="20" customWidth="1"/>
    <col min="3844" max="3844" width="6" style="20" customWidth="1"/>
    <col min="3845" max="3845" width="22.265625" style="20" customWidth="1"/>
    <col min="3846" max="3846" width="22.53125" style="20" customWidth="1"/>
    <col min="3847" max="3847" width="23.796875" style="20" customWidth="1"/>
    <col min="3848" max="3848" width="27.796875" style="20" customWidth="1"/>
    <col min="3849" max="3849" width="24.19921875" style="20" customWidth="1"/>
    <col min="3850" max="3850" width="25.265625"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4.464843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39.73046875" style="20" customWidth="1"/>
    <col min="4100" max="4100" width="6" style="20" customWidth="1"/>
    <col min="4101" max="4101" width="22.265625" style="20" customWidth="1"/>
    <col min="4102" max="4102" width="22.53125" style="20" customWidth="1"/>
    <col min="4103" max="4103" width="23.796875" style="20" customWidth="1"/>
    <col min="4104" max="4104" width="27.796875" style="20" customWidth="1"/>
    <col min="4105" max="4105" width="24.19921875" style="20" customWidth="1"/>
    <col min="4106" max="4106" width="25.265625"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4.464843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39.73046875" style="20" customWidth="1"/>
    <col min="4356" max="4356" width="6" style="20" customWidth="1"/>
    <col min="4357" max="4357" width="22.265625" style="20" customWidth="1"/>
    <col min="4358" max="4358" width="22.53125" style="20" customWidth="1"/>
    <col min="4359" max="4359" width="23.796875" style="20" customWidth="1"/>
    <col min="4360" max="4360" width="27.796875" style="20" customWidth="1"/>
    <col min="4361" max="4361" width="24.19921875" style="20" customWidth="1"/>
    <col min="4362" max="4362" width="25.265625"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4.464843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39.73046875" style="20" customWidth="1"/>
    <col min="4612" max="4612" width="6" style="20" customWidth="1"/>
    <col min="4613" max="4613" width="22.265625" style="20" customWidth="1"/>
    <col min="4614" max="4614" width="22.53125" style="20" customWidth="1"/>
    <col min="4615" max="4615" width="23.796875" style="20" customWidth="1"/>
    <col min="4616" max="4616" width="27.796875" style="20" customWidth="1"/>
    <col min="4617" max="4617" width="24.19921875" style="20" customWidth="1"/>
    <col min="4618" max="4618" width="25.265625"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4.464843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39.73046875" style="20" customWidth="1"/>
    <col min="4868" max="4868" width="6" style="20" customWidth="1"/>
    <col min="4869" max="4869" width="22.265625" style="20" customWidth="1"/>
    <col min="4870" max="4870" width="22.53125" style="20" customWidth="1"/>
    <col min="4871" max="4871" width="23.796875" style="20" customWidth="1"/>
    <col min="4872" max="4872" width="27.796875" style="20" customWidth="1"/>
    <col min="4873" max="4873" width="24.19921875" style="20" customWidth="1"/>
    <col min="4874" max="4874" width="25.265625"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4.464843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39.73046875" style="20" customWidth="1"/>
    <col min="5124" max="5124" width="6" style="20" customWidth="1"/>
    <col min="5125" max="5125" width="22.265625" style="20" customWidth="1"/>
    <col min="5126" max="5126" width="22.53125" style="20" customWidth="1"/>
    <col min="5127" max="5127" width="23.796875" style="20" customWidth="1"/>
    <col min="5128" max="5128" width="27.796875" style="20" customWidth="1"/>
    <col min="5129" max="5129" width="24.19921875" style="20" customWidth="1"/>
    <col min="5130" max="5130" width="25.265625"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4.464843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39.73046875" style="20" customWidth="1"/>
    <col min="5380" max="5380" width="6" style="20" customWidth="1"/>
    <col min="5381" max="5381" width="22.265625" style="20" customWidth="1"/>
    <col min="5382" max="5382" width="22.53125" style="20" customWidth="1"/>
    <col min="5383" max="5383" width="23.796875" style="20" customWidth="1"/>
    <col min="5384" max="5384" width="27.796875" style="20" customWidth="1"/>
    <col min="5385" max="5385" width="24.19921875" style="20" customWidth="1"/>
    <col min="5386" max="5386" width="25.265625"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4.464843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39.73046875" style="20" customWidth="1"/>
    <col min="5636" max="5636" width="6" style="20" customWidth="1"/>
    <col min="5637" max="5637" width="22.265625" style="20" customWidth="1"/>
    <col min="5638" max="5638" width="22.53125" style="20" customWidth="1"/>
    <col min="5639" max="5639" width="23.796875" style="20" customWidth="1"/>
    <col min="5640" max="5640" width="27.796875" style="20" customWidth="1"/>
    <col min="5641" max="5641" width="24.19921875" style="20" customWidth="1"/>
    <col min="5642" max="5642" width="25.265625"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4.464843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39.73046875" style="20" customWidth="1"/>
    <col min="5892" max="5892" width="6" style="20" customWidth="1"/>
    <col min="5893" max="5893" width="22.265625" style="20" customWidth="1"/>
    <col min="5894" max="5894" width="22.53125" style="20" customWidth="1"/>
    <col min="5895" max="5895" width="23.796875" style="20" customWidth="1"/>
    <col min="5896" max="5896" width="27.796875" style="20" customWidth="1"/>
    <col min="5897" max="5897" width="24.19921875" style="20" customWidth="1"/>
    <col min="5898" max="5898" width="25.265625"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4.464843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39.73046875" style="20" customWidth="1"/>
    <col min="6148" max="6148" width="6" style="20" customWidth="1"/>
    <col min="6149" max="6149" width="22.265625" style="20" customWidth="1"/>
    <col min="6150" max="6150" width="22.53125" style="20" customWidth="1"/>
    <col min="6151" max="6151" width="23.796875" style="20" customWidth="1"/>
    <col min="6152" max="6152" width="27.796875" style="20" customWidth="1"/>
    <col min="6153" max="6153" width="24.19921875" style="20" customWidth="1"/>
    <col min="6154" max="6154" width="25.265625"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4.464843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39.73046875" style="20" customWidth="1"/>
    <col min="6404" max="6404" width="6" style="20" customWidth="1"/>
    <col min="6405" max="6405" width="22.265625" style="20" customWidth="1"/>
    <col min="6406" max="6406" width="22.53125" style="20" customWidth="1"/>
    <col min="6407" max="6407" width="23.796875" style="20" customWidth="1"/>
    <col min="6408" max="6408" width="27.796875" style="20" customWidth="1"/>
    <col min="6409" max="6409" width="24.19921875" style="20" customWidth="1"/>
    <col min="6410" max="6410" width="25.265625"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4.464843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39.73046875" style="20" customWidth="1"/>
    <col min="6660" max="6660" width="6" style="20" customWidth="1"/>
    <col min="6661" max="6661" width="22.265625" style="20" customWidth="1"/>
    <col min="6662" max="6662" width="22.53125" style="20" customWidth="1"/>
    <col min="6663" max="6663" width="23.796875" style="20" customWidth="1"/>
    <col min="6664" max="6664" width="27.796875" style="20" customWidth="1"/>
    <col min="6665" max="6665" width="24.19921875" style="20" customWidth="1"/>
    <col min="6666" max="6666" width="25.265625"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4.464843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39.73046875" style="20" customWidth="1"/>
    <col min="6916" max="6916" width="6" style="20" customWidth="1"/>
    <col min="6917" max="6917" width="22.265625" style="20" customWidth="1"/>
    <col min="6918" max="6918" width="22.53125" style="20" customWidth="1"/>
    <col min="6919" max="6919" width="23.796875" style="20" customWidth="1"/>
    <col min="6920" max="6920" width="27.796875" style="20" customWidth="1"/>
    <col min="6921" max="6921" width="24.19921875" style="20" customWidth="1"/>
    <col min="6922" max="6922" width="25.265625"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4.464843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39.73046875" style="20" customWidth="1"/>
    <col min="7172" max="7172" width="6" style="20" customWidth="1"/>
    <col min="7173" max="7173" width="22.265625" style="20" customWidth="1"/>
    <col min="7174" max="7174" width="22.53125" style="20" customWidth="1"/>
    <col min="7175" max="7175" width="23.796875" style="20" customWidth="1"/>
    <col min="7176" max="7176" width="27.796875" style="20" customWidth="1"/>
    <col min="7177" max="7177" width="24.19921875" style="20" customWidth="1"/>
    <col min="7178" max="7178" width="25.265625"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4.464843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39.73046875" style="20" customWidth="1"/>
    <col min="7428" max="7428" width="6" style="20" customWidth="1"/>
    <col min="7429" max="7429" width="22.265625" style="20" customWidth="1"/>
    <col min="7430" max="7430" width="22.53125" style="20" customWidth="1"/>
    <col min="7431" max="7431" width="23.796875" style="20" customWidth="1"/>
    <col min="7432" max="7432" width="27.796875" style="20" customWidth="1"/>
    <col min="7433" max="7433" width="24.19921875" style="20" customWidth="1"/>
    <col min="7434" max="7434" width="25.265625"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4.464843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39.73046875" style="20" customWidth="1"/>
    <col min="7684" max="7684" width="6" style="20" customWidth="1"/>
    <col min="7685" max="7685" width="22.265625" style="20" customWidth="1"/>
    <col min="7686" max="7686" width="22.53125" style="20" customWidth="1"/>
    <col min="7687" max="7687" width="23.796875" style="20" customWidth="1"/>
    <col min="7688" max="7688" width="27.796875" style="20" customWidth="1"/>
    <col min="7689" max="7689" width="24.19921875" style="20" customWidth="1"/>
    <col min="7690" max="7690" width="25.265625"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4.464843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39.73046875" style="20" customWidth="1"/>
    <col min="7940" max="7940" width="6" style="20" customWidth="1"/>
    <col min="7941" max="7941" width="22.265625" style="20" customWidth="1"/>
    <col min="7942" max="7942" width="22.53125" style="20" customWidth="1"/>
    <col min="7943" max="7943" width="23.796875" style="20" customWidth="1"/>
    <col min="7944" max="7944" width="27.796875" style="20" customWidth="1"/>
    <col min="7945" max="7945" width="24.19921875" style="20" customWidth="1"/>
    <col min="7946" max="7946" width="25.265625"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4.464843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39.73046875" style="20" customWidth="1"/>
    <col min="8196" max="8196" width="6" style="20" customWidth="1"/>
    <col min="8197" max="8197" width="22.265625" style="20" customWidth="1"/>
    <col min="8198" max="8198" width="22.53125" style="20" customWidth="1"/>
    <col min="8199" max="8199" width="23.796875" style="20" customWidth="1"/>
    <col min="8200" max="8200" width="27.796875" style="20" customWidth="1"/>
    <col min="8201" max="8201" width="24.19921875" style="20" customWidth="1"/>
    <col min="8202" max="8202" width="25.265625"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4.464843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39.73046875" style="20" customWidth="1"/>
    <col min="8452" max="8452" width="6" style="20" customWidth="1"/>
    <col min="8453" max="8453" width="22.265625" style="20" customWidth="1"/>
    <col min="8454" max="8454" width="22.53125" style="20" customWidth="1"/>
    <col min="8455" max="8455" width="23.796875" style="20" customWidth="1"/>
    <col min="8456" max="8456" width="27.796875" style="20" customWidth="1"/>
    <col min="8457" max="8457" width="24.19921875" style="20" customWidth="1"/>
    <col min="8458" max="8458" width="25.265625"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4.464843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39.73046875" style="20" customWidth="1"/>
    <col min="8708" max="8708" width="6" style="20" customWidth="1"/>
    <col min="8709" max="8709" width="22.265625" style="20" customWidth="1"/>
    <col min="8710" max="8710" width="22.53125" style="20" customWidth="1"/>
    <col min="8711" max="8711" width="23.796875" style="20" customWidth="1"/>
    <col min="8712" max="8712" width="27.796875" style="20" customWidth="1"/>
    <col min="8713" max="8713" width="24.19921875" style="20" customWidth="1"/>
    <col min="8714" max="8714" width="25.265625"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4.464843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39.73046875" style="20" customWidth="1"/>
    <col min="8964" max="8964" width="6" style="20" customWidth="1"/>
    <col min="8965" max="8965" width="22.265625" style="20" customWidth="1"/>
    <col min="8966" max="8966" width="22.53125" style="20" customWidth="1"/>
    <col min="8967" max="8967" width="23.796875" style="20" customWidth="1"/>
    <col min="8968" max="8968" width="27.796875" style="20" customWidth="1"/>
    <col min="8969" max="8969" width="24.19921875" style="20" customWidth="1"/>
    <col min="8970" max="8970" width="25.265625"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4.464843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39.73046875" style="20" customWidth="1"/>
    <col min="9220" max="9220" width="6" style="20" customWidth="1"/>
    <col min="9221" max="9221" width="22.265625" style="20" customWidth="1"/>
    <col min="9222" max="9222" width="22.53125" style="20" customWidth="1"/>
    <col min="9223" max="9223" width="23.796875" style="20" customWidth="1"/>
    <col min="9224" max="9224" width="27.796875" style="20" customWidth="1"/>
    <col min="9225" max="9225" width="24.19921875" style="20" customWidth="1"/>
    <col min="9226" max="9226" width="25.265625"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4.464843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39.73046875" style="20" customWidth="1"/>
    <col min="9476" max="9476" width="6" style="20" customWidth="1"/>
    <col min="9477" max="9477" width="22.265625" style="20" customWidth="1"/>
    <col min="9478" max="9478" width="22.53125" style="20" customWidth="1"/>
    <col min="9479" max="9479" width="23.796875" style="20" customWidth="1"/>
    <col min="9480" max="9480" width="27.796875" style="20" customWidth="1"/>
    <col min="9481" max="9481" width="24.19921875" style="20" customWidth="1"/>
    <col min="9482" max="9482" width="25.265625"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4.464843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39.73046875" style="20" customWidth="1"/>
    <col min="9732" max="9732" width="6" style="20" customWidth="1"/>
    <col min="9733" max="9733" width="22.265625" style="20" customWidth="1"/>
    <col min="9734" max="9734" width="22.53125" style="20" customWidth="1"/>
    <col min="9735" max="9735" width="23.796875" style="20" customWidth="1"/>
    <col min="9736" max="9736" width="27.796875" style="20" customWidth="1"/>
    <col min="9737" max="9737" width="24.19921875" style="20" customWidth="1"/>
    <col min="9738" max="9738" width="25.265625"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4.464843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39.73046875" style="20" customWidth="1"/>
    <col min="9988" max="9988" width="6" style="20" customWidth="1"/>
    <col min="9989" max="9989" width="22.265625" style="20" customWidth="1"/>
    <col min="9990" max="9990" width="22.53125" style="20" customWidth="1"/>
    <col min="9991" max="9991" width="23.796875" style="20" customWidth="1"/>
    <col min="9992" max="9992" width="27.796875" style="20" customWidth="1"/>
    <col min="9993" max="9993" width="24.19921875" style="20" customWidth="1"/>
    <col min="9994" max="9994" width="25.265625"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4.464843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39.73046875" style="20" customWidth="1"/>
    <col min="10244" max="10244" width="6" style="20" customWidth="1"/>
    <col min="10245" max="10245" width="22.265625" style="20" customWidth="1"/>
    <col min="10246" max="10246" width="22.53125" style="20" customWidth="1"/>
    <col min="10247" max="10247" width="23.796875" style="20" customWidth="1"/>
    <col min="10248" max="10248" width="27.796875" style="20" customWidth="1"/>
    <col min="10249" max="10249" width="24.19921875" style="20" customWidth="1"/>
    <col min="10250" max="10250" width="25.265625"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4.464843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39.73046875" style="20" customWidth="1"/>
    <col min="10500" max="10500" width="6" style="20" customWidth="1"/>
    <col min="10501" max="10501" width="22.265625" style="20" customWidth="1"/>
    <col min="10502" max="10502" width="22.53125" style="20" customWidth="1"/>
    <col min="10503" max="10503" width="23.796875" style="20" customWidth="1"/>
    <col min="10504" max="10504" width="27.796875" style="20" customWidth="1"/>
    <col min="10505" max="10505" width="24.19921875" style="20" customWidth="1"/>
    <col min="10506" max="10506" width="25.265625"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4.464843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39.73046875" style="20" customWidth="1"/>
    <col min="10756" max="10756" width="6" style="20" customWidth="1"/>
    <col min="10757" max="10757" width="22.265625" style="20" customWidth="1"/>
    <col min="10758" max="10758" width="22.53125" style="20" customWidth="1"/>
    <col min="10759" max="10759" width="23.796875" style="20" customWidth="1"/>
    <col min="10760" max="10760" width="27.796875" style="20" customWidth="1"/>
    <col min="10761" max="10761" width="24.19921875" style="20" customWidth="1"/>
    <col min="10762" max="10762" width="25.265625"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4.464843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39.73046875" style="20" customWidth="1"/>
    <col min="11012" max="11012" width="6" style="20" customWidth="1"/>
    <col min="11013" max="11013" width="22.265625" style="20" customWidth="1"/>
    <col min="11014" max="11014" width="22.53125" style="20" customWidth="1"/>
    <col min="11015" max="11015" width="23.796875" style="20" customWidth="1"/>
    <col min="11016" max="11016" width="27.796875" style="20" customWidth="1"/>
    <col min="11017" max="11017" width="24.19921875" style="20" customWidth="1"/>
    <col min="11018" max="11018" width="25.265625"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4.464843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39.73046875" style="20" customWidth="1"/>
    <col min="11268" max="11268" width="6" style="20" customWidth="1"/>
    <col min="11269" max="11269" width="22.265625" style="20" customWidth="1"/>
    <col min="11270" max="11270" width="22.53125" style="20" customWidth="1"/>
    <col min="11271" max="11271" width="23.796875" style="20" customWidth="1"/>
    <col min="11272" max="11272" width="27.796875" style="20" customWidth="1"/>
    <col min="11273" max="11273" width="24.19921875" style="20" customWidth="1"/>
    <col min="11274" max="11274" width="25.265625"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4.464843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39.73046875" style="20" customWidth="1"/>
    <col min="11524" max="11524" width="6" style="20" customWidth="1"/>
    <col min="11525" max="11525" width="22.265625" style="20" customWidth="1"/>
    <col min="11526" max="11526" width="22.53125" style="20" customWidth="1"/>
    <col min="11527" max="11527" width="23.796875" style="20" customWidth="1"/>
    <col min="11528" max="11528" width="27.796875" style="20" customWidth="1"/>
    <col min="11529" max="11529" width="24.19921875" style="20" customWidth="1"/>
    <col min="11530" max="11530" width="25.265625"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4.464843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39.73046875" style="20" customWidth="1"/>
    <col min="11780" max="11780" width="6" style="20" customWidth="1"/>
    <col min="11781" max="11781" width="22.265625" style="20" customWidth="1"/>
    <col min="11782" max="11782" width="22.53125" style="20" customWidth="1"/>
    <col min="11783" max="11783" width="23.796875" style="20" customWidth="1"/>
    <col min="11784" max="11784" width="27.796875" style="20" customWidth="1"/>
    <col min="11785" max="11785" width="24.19921875" style="20" customWidth="1"/>
    <col min="11786" max="11786" width="25.265625"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4.464843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39.73046875" style="20" customWidth="1"/>
    <col min="12036" max="12036" width="6" style="20" customWidth="1"/>
    <col min="12037" max="12037" width="22.265625" style="20" customWidth="1"/>
    <col min="12038" max="12038" width="22.53125" style="20" customWidth="1"/>
    <col min="12039" max="12039" width="23.796875" style="20" customWidth="1"/>
    <col min="12040" max="12040" width="27.796875" style="20" customWidth="1"/>
    <col min="12041" max="12041" width="24.19921875" style="20" customWidth="1"/>
    <col min="12042" max="12042" width="25.265625"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4.464843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39.73046875" style="20" customWidth="1"/>
    <col min="12292" max="12292" width="6" style="20" customWidth="1"/>
    <col min="12293" max="12293" width="22.265625" style="20" customWidth="1"/>
    <col min="12294" max="12294" width="22.53125" style="20" customWidth="1"/>
    <col min="12295" max="12295" width="23.796875" style="20" customWidth="1"/>
    <col min="12296" max="12296" width="27.796875" style="20" customWidth="1"/>
    <col min="12297" max="12297" width="24.19921875" style="20" customWidth="1"/>
    <col min="12298" max="12298" width="25.265625"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4.464843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39.73046875" style="20" customWidth="1"/>
    <col min="12548" max="12548" width="6" style="20" customWidth="1"/>
    <col min="12549" max="12549" width="22.265625" style="20" customWidth="1"/>
    <col min="12550" max="12550" width="22.53125" style="20" customWidth="1"/>
    <col min="12551" max="12551" width="23.796875" style="20" customWidth="1"/>
    <col min="12552" max="12552" width="27.796875" style="20" customWidth="1"/>
    <col min="12553" max="12553" width="24.19921875" style="20" customWidth="1"/>
    <col min="12554" max="12554" width="25.265625"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4.464843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39.73046875" style="20" customWidth="1"/>
    <col min="12804" max="12804" width="6" style="20" customWidth="1"/>
    <col min="12805" max="12805" width="22.265625" style="20" customWidth="1"/>
    <col min="12806" max="12806" width="22.53125" style="20" customWidth="1"/>
    <col min="12807" max="12807" width="23.796875" style="20" customWidth="1"/>
    <col min="12808" max="12808" width="27.796875" style="20" customWidth="1"/>
    <col min="12809" max="12809" width="24.19921875" style="20" customWidth="1"/>
    <col min="12810" max="12810" width="25.265625"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4.464843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39.73046875" style="20" customWidth="1"/>
    <col min="13060" max="13060" width="6" style="20" customWidth="1"/>
    <col min="13061" max="13061" width="22.265625" style="20" customWidth="1"/>
    <col min="13062" max="13062" width="22.53125" style="20" customWidth="1"/>
    <col min="13063" max="13063" width="23.796875" style="20" customWidth="1"/>
    <col min="13064" max="13064" width="27.796875" style="20" customWidth="1"/>
    <col min="13065" max="13065" width="24.19921875" style="20" customWidth="1"/>
    <col min="13066" max="13066" width="25.265625"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4.464843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39.73046875" style="20" customWidth="1"/>
    <col min="13316" max="13316" width="6" style="20" customWidth="1"/>
    <col min="13317" max="13317" width="22.265625" style="20" customWidth="1"/>
    <col min="13318" max="13318" width="22.53125" style="20" customWidth="1"/>
    <col min="13319" max="13319" width="23.796875" style="20" customWidth="1"/>
    <col min="13320" max="13320" width="27.796875" style="20" customWidth="1"/>
    <col min="13321" max="13321" width="24.19921875" style="20" customWidth="1"/>
    <col min="13322" max="13322" width="25.265625"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4.464843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39.73046875" style="20" customWidth="1"/>
    <col min="13572" max="13572" width="6" style="20" customWidth="1"/>
    <col min="13573" max="13573" width="22.265625" style="20" customWidth="1"/>
    <col min="13574" max="13574" width="22.53125" style="20" customWidth="1"/>
    <col min="13575" max="13575" width="23.796875" style="20" customWidth="1"/>
    <col min="13576" max="13576" width="27.796875" style="20" customWidth="1"/>
    <col min="13577" max="13577" width="24.19921875" style="20" customWidth="1"/>
    <col min="13578" max="13578" width="25.265625"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4.464843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39.73046875" style="20" customWidth="1"/>
    <col min="13828" max="13828" width="6" style="20" customWidth="1"/>
    <col min="13829" max="13829" width="22.265625" style="20" customWidth="1"/>
    <col min="13830" max="13830" width="22.53125" style="20" customWidth="1"/>
    <col min="13831" max="13831" width="23.796875" style="20" customWidth="1"/>
    <col min="13832" max="13832" width="27.796875" style="20" customWidth="1"/>
    <col min="13833" max="13833" width="24.19921875" style="20" customWidth="1"/>
    <col min="13834" max="13834" width="25.265625"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4.464843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39.73046875" style="20" customWidth="1"/>
    <col min="14084" max="14084" width="6" style="20" customWidth="1"/>
    <col min="14085" max="14085" width="22.265625" style="20" customWidth="1"/>
    <col min="14086" max="14086" width="22.53125" style="20" customWidth="1"/>
    <col min="14087" max="14087" width="23.796875" style="20" customWidth="1"/>
    <col min="14088" max="14088" width="27.796875" style="20" customWidth="1"/>
    <col min="14089" max="14089" width="24.19921875" style="20" customWidth="1"/>
    <col min="14090" max="14090" width="25.265625"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4.464843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39.73046875" style="20" customWidth="1"/>
    <col min="14340" max="14340" width="6" style="20" customWidth="1"/>
    <col min="14341" max="14341" width="22.265625" style="20" customWidth="1"/>
    <col min="14342" max="14342" width="22.53125" style="20" customWidth="1"/>
    <col min="14343" max="14343" width="23.796875" style="20" customWidth="1"/>
    <col min="14344" max="14344" width="27.796875" style="20" customWidth="1"/>
    <col min="14345" max="14345" width="24.19921875" style="20" customWidth="1"/>
    <col min="14346" max="14346" width="25.265625"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4.464843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39.73046875" style="20" customWidth="1"/>
    <col min="14596" max="14596" width="6" style="20" customWidth="1"/>
    <col min="14597" max="14597" width="22.265625" style="20" customWidth="1"/>
    <col min="14598" max="14598" width="22.53125" style="20" customWidth="1"/>
    <col min="14599" max="14599" width="23.796875" style="20" customWidth="1"/>
    <col min="14600" max="14600" width="27.796875" style="20" customWidth="1"/>
    <col min="14601" max="14601" width="24.19921875" style="20" customWidth="1"/>
    <col min="14602" max="14602" width="25.265625"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4.464843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39.73046875" style="20" customWidth="1"/>
    <col min="14852" max="14852" width="6" style="20" customWidth="1"/>
    <col min="14853" max="14853" width="22.265625" style="20" customWidth="1"/>
    <col min="14854" max="14854" width="22.53125" style="20" customWidth="1"/>
    <col min="14855" max="14855" width="23.796875" style="20" customWidth="1"/>
    <col min="14856" max="14856" width="27.796875" style="20" customWidth="1"/>
    <col min="14857" max="14857" width="24.19921875" style="20" customWidth="1"/>
    <col min="14858" max="14858" width="25.265625"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4.464843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39.73046875" style="20" customWidth="1"/>
    <col min="15108" max="15108" width="6" style="20" customWidth="1"/>
    <col min="15109" max="15109" width="22.265625" style="20" customWidth="1"/>
    <col min="15110" max="15110" width="22.53125" style="20" customWidth="1"/>
    <col min="15111" max="15111" width="23.796875" style="20" customWidth="1"/>
    <col min="15112" max="15112" width="27.796875" style="20" customWidth="1"/>
    <col min="15113" max="15113" width="24.19921875" style="20" customWidth="1"/>
    <col min="15114" max="15114" width="25.265625"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4.464843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39.73046875" style="20" customWidth="1"/>
    <col min="15364" max="15364" width="6" style="20" customWidth="1"/>
    <col min="15365" max="15365" width="22.265625" style="20" customWidth="1"/>
    <col min="15366" max="15366" width="22.53125" style="20" customWidth="1"/>
    <col min="15367" max="15367" width="23.796875" style="20" customWidth="1"/>
    <col min="15368" max="15368" width="27.796875" style="20" customWidth="1"/>
    <col min="15369" max="15369" width="24.19921875" style="20" customWidth="1"/>
    <col min="15370" max="15370" width="25.265625"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4.464843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39.73046875" style="20" customWidth="1"/>
    <col min="15620" max="15620" width="6" style="20" customWidth="1"/>
    <col min="15621" max="15621" width="22.265625" style="20" customWidth="1"/>
    <col min="15622" max="15622" width="22.53125" style="20" customWidth="1"/>
    <col min="15623" max="15623" width="23.796875" style="20" customWidth="1"/>
    <col min="15624" max="15624" width="27.796875" style="20" customWidth="1"/>
    <col min="15625" max="15625" width="24.19921875" style="20" customWidth="1"/>
    <col min="15626" max="15626" width="25.265625"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4.464843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39.73046875" style="20" customWidth="1"/>
    <col min="15876" max="15876" width="6" style="20" customWidth="1"/>
    <col min="15877" max="15877" width="22.265625" style="20" customWidth="1"/>
    <col min="15878" max="15878" width="22.53125" style="20" customWidth="1"/>
    <col min="15879" max="15879" width="23.796875" style="20" customWidth="1"/>
    <col min="15880" max="15880" width="27.796875" style="20" customWidth="1"/>
    <col min="15881" max="15881" width="24.19921875" style="20" customWidth="1"/>
    <col min="15882" max="15882" width="25.265625"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4.464843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39.73046875" style="20" customWidth="1"/>
    <col min="16132" max="16132" width="6" style="20" customWidth="1"/>
    <col min="16133" max="16133" width="22.265625" style="20" customWidth="1"/>
    <col min="16134" max="16134" width="22.53125" style="20" customWidth="1"/>
    <col min="16135" max="16135" width="23.796875" style="20" customWidth="1"/>
    <col min="16136" max="16136" width="27.796875" style="20" customWidth="1"/>
    <col min="16137" max="16137" width="24.19921875" style="20" customWidth="1"/>
    <col min="16138" max="16138" width="25.265625"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4.464843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10079</v>
      </c>
      <c r="J4" s="45"/>
      <c r="N4" s="156"/>
    </row>
    <row r="5" spans="1:25" ht="11.25" customHeight="1">
      <c r="B5" s="25"/>
      <c r="C5" s="144"/>
      <c r="D5" s="145"/>
      <c r="E5" s="146"/>
      <c r="F5" s="147"/>
      <c r="G5" s="145"/>
      <c r="H5" s="145"/>
      <c r="I5" s="148"/>
      <c r="J5" s="46"/>
      <c r="N5" s="156"/>
    </row>
    <row r="6" spans="1:25" ht="25.5">
      <c r="B6" s="524" t="s">
        <v>77</v>
      </c>
      <c r="C6" s="525"/>
      <c r="D6" s="526"/>
      <c r="E6" s="158">
        <f>F349</f>
        <v>97275</v>
      </c>
      <c r="F6" s="159"/>
      <c r="G6" s="525" t="s">
        <v>78</v>
      </c>
      <c r="H6" s="526"/>
      <c r="I6" s="160">
        <f>K349</f>
        <v>17</v>
      </c>
      <c r="J6" s="47"/>
      <c r="N6" s="156"/>
    </row>
    <row r="7" spans="1:25" ht="25.5">
      <c r="B7" s="524" t="s">
        <v>79</v>
      </c>
      <c r="C7" s="525"/>
      <c r="D7" s="526"/>
      <c r="E7" s="158">
        <f>G349</f>
        <v>19455.000000000004</v>
      </c>
      <c r="F7" s="159"/>
      <c r="G7" s="525" t="s">
        <v>80</v>
      </c>
      <c r="H7" s="526"/>
      <c r="I7" s="160">
        <f>L349</f>
        <v>0</v>
      </c>
      <c r="J7" s="47"/>
      <c r="N7" s="156"/>
    </row>
    <row r="8" spans="1:25" ht="25.5">
      <c r="B8" s="524" t="s">
        <v>81</v>
      </c>
      <c r="C8" s="525"/>
      <c r="D8" s="526"/>
      <c r="E8" s="158">
        <f>H349</f>
        <v>54041.666666666657</v>
      </c>
      <c r="F8" s="159"/>
      <c r="G8" s="525" t="s">
        <v>82</v>
      </c>
      <c r="H8" s="526"/>
      <c r="I8" s="161">
        <f>W349</f>
        <v>34</v>
      </c>
      <c r="J8" s="47"/>
      <c r="N8" s="156"/>
    </row>
    <row r="9" spans="1:25" ht="25.5">
      <c r="A9" s="29"/>
      <c r="B9" s="524" t="s">
        <v>83</v>
      </c>
      <c r="C9" s="525"/>
      <c r="D9" s="526"/>
      <c r="E9" s="158">
        <f>N349</f>
        <v>1080.8333333333333</v>
      </c>
      <c r="F9" s="159"/>
      <c r="G9" s="525" t="s">
        <v>84</v>
      </c>
      <c r="H9" s="526"/>
      <c r="I9" s="162">
        <f>X349</f>
        <v>20</v>
      </c>
      <c r="J9" s="47"/>
      <c r="N9" s="156"/>
    </row>
    <row r="10" spans="1:25" ht="25.5">
      <c r="B10" s="529" t="s">
        <v>85</v>
      </c>
      <c r="C10" s="527"/>
      <c r="D10" s="528"/>
      <c r="E10" s="158">
        <f>COUNTA(C17,C46,C100,C129,C151,C169,C217,C253,C282,C312)</f>
        <v>10</v>
      </c>
      <c r="F10" s="159"/>
      <c r="G10" s="149"/>
      <c r="H10" s="149"/>
      <c r="I10" s="150"/>
      <c r="J10" s="47"/>
      <c r="N10" s="156"/>
    </row>
    <row r="11" spans="1:25" ht="25.5">
      <c r="B11" s="157"/>
      <c r="C11" s="527" t="s">
        <v>86</v>
      </c>
      <c r="D11" s="528"/>
      <c r="E11" s="158">
        <f>J349</f>
        <v>15</v>
      </c>
      <c r="F11" s="159"/>
      <c r="G11" s="159"/>
      <c r="H11" s="159"/>
      <c r="I11" s="150"/>
      <c r="J11" s="47"/>
      <c r="M11" s="48"/>
      <c r="N11" s="156"/>
      <c r="U11" s="48"/>
    </row>
    <row r="12" spans="1:25" ht="25.5">
      <c r="B12" s="524" t="s">
        <v>87</v>
      </c>
      <c r="C12" s="525"/>
      <c r="D12" s="526"/>
      <c r="E12" s="158">
        <f>E349</f>
        <v>295</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10080</v>
      </c>
      <c r="D17" s="39">
        <v>1</v>
      </c>
      <c r="E17" s="39" t="s">
        <v>10081</v>
      </c>
      <c r="F17" s="165">
        <v>906</v>
      </c>
      <c r="G17" s="181">
        <f>F17/$G$15</f>
        <v>181.2</v>
      </c>
      <c r="H17" s="182">
        <f t="shared" ref="H17:H43" si="0">F17/$H$15</f>
        <v>503.33333333333331</v>
      </c>
      <c r="I17" s="182">
        <f t="shared" ref="I17:I43" si="1">H17/$I$15</f>
        <v>0.16777777777777778</v>
      </c>
      <c r="J17" s="153"/>
      <c r="K17" s="153"/>
      <c r="L17" s="166"/>
      <c r="M17" s="167"/>
      <c r="N17" s="52">
        <f>M17/$N$15</f>
        <v>0</v>
      </c>
      <c r="O17" s="53"/>
      <c r="P17" s="54"/>
      <c r="Q17" s="54"/>
      <c r="R17" s="54"/>
      <c r="S17" s="54"/>
      <c r="T17" s="58"/>
      <c r="U17" s="183">
        <f t="shared" ref="U17:U43" si="2">H17/$U$15</f>
        <v>0.33555555555555555</v>
      </c>
      <c r="V17" s="168"/>
      <c r="W17" s="59" t="str">
        <f>IF(V17&lt;1,"0",IF(V17&lt;5,"2",IF(V17&gt;=5,"6")))</f>
        <v>0</v>
      </c>
      <c r="X17" s="574">
        <f>K45/$X$15</f>
        <v>0.66666666666666663</v>
      </c>
      <c r="Y17" s="60">
        <f>W17/2</f>
        <v>0</v>
      </c>
    </row>
    <row r="18" spans="2:25" ht="18.75" customHeight="1">
      <c r="B18" s="569"/>
      <c r="C18" s="572"/>
      <c r="D18" s="39">
        <v>2</v>
      </c>
      <c r="E18" s="39" t="s">
        <v>10082</v>
      </c>
      <c r="F18" s="165">
        <v>956</v>
      </c>
      <c r="G18" s="181">
        <f t="shared" ref="G18:G43" si="3">F18/$G$15</f>
        <v>191.2</v>
      </c>
      <c r="H18" s="182">
        <f t="shared" si="0"/>
        <v>531.11111111111109</v>
      </c>
      <c r="I18" s="182">
        <f t="shared" si="1"/>
        <v>0.17703703703703702</v>
      </c>
      <c r="J18" s="39"/>
      <c r="K18" s="153"/>
      <c r="L18" s="166"/>
      <c r="M18" s="167"/>
      <c r="N18" s="52">
        <f t="shared" ref="N18:N43" si="4">M18/$N$15</f>
        <v>0</v>
      </c>
      <c r="O18" s="53"/>
      <c r="P18" s="54"/>
      <c r="Q18" s="54"/>
      <c r="R18" s="54"/>
      <c r="S18" s="54"/>
      <c r="T18" s="58"/>
      <c r="U18" s="183">
        <f t="shared" si="2"/>
        <v>0.35407407407407404</v>
      </c>
      <c r="V18" s="168"/>
      <c r="W18" s="59" t="str">
        <f t="shared" ref="W18:W43" si="5">IF(V18&lt;1,"0",IF(V18&lt;5,"2",IF(V18&gt;=5,"6")))</f>
        <v>0</v>
      </c>
      <c r="X18" s="575"/>
      <c r="Y18" s="60">
        <f t="shared" ref="Y18:Y43" si="6">W18/2</f>
        <v>0</v>
      </c>
    </row>
    <row r="19" spans="2:25" ht="18.75" customHeight="1">
      <c r="B19" s="569"/>
      <c r="C19" s="572"/>
      <c r="D19" s="39">
        <v>3</v>
      </c>
      <c r="E19" s="39" t="s">
        <v>10083</v>
      </c>
      <c r="F19" s="165">
        <v>647</v>
      </c>
      <c r="G19" s="181">
        <f t="shared" si="3"/>
        <v>129.4</v>
      </c>
      <c r="H19" s="182">
        <f t="shared" si="0"/>
        <v>359.44444444444446</v>
      </c>
      <c r="I19" s="182">
        <f t="shared" si="1"/>
        <v>0.11981481481481482</v>
      </c>
      <c r="J19" s="39"/>
      <c r="K19" s="153"/>
      <c r="L19" s="166"/>
      <c r="M19" s="167"/>
      <c r="N19" s="52">
        <f t="shared" si="4"/>
        <v>0</v>
      </c>
      <c r="O19" s="55"/>
      <c r="P19" s="54"/>
      <c r="Q19" s="54"/>
      <c r="R19" s="54"/>
      <c r="S19" s="54"/>
      <c r="T19" s="58"/>
      <c r="U19" s="183">
        <f t="shared" si="2"/>
        <v>0.23962962962962964</v>
      </c>
      <c r="V19" s="168"/>
      <c r="W19" s="59" t="str">
        <f t="shared" si="5"/>
        <v>0</v>
      </c>
      <c r="X19" s="575"/>
      <c r="Y19" s="60">
        <f t="shared" si="6"/>
        <v>0</v>
      </c>
    </row>
    <row r="20" spans="2:25" ht="18.75" customHeight="1">
      <c r="B20" s="569"/>
      <c r="C20" s="572"/>
      <c r="D20" s="39">
        <v>4</v>
      </c>
      <c r="E20" s="39" t="s">
        <v>10084</v>
      </c>
      <c r="F20" s="165">
        <v>482</v>
      </c>
      <c r="G20" s="181">
        <f t="shared" si="3"/>
        <v>96.4</v>
      </c>
      <c r="H20" s="182">
        <f t="shared" si="0"/>
        <v>267.77777777777777</v>
      </c>
      <c r="I20" s="182">
        <f t="shared" si="1"/>
        <v>8.925925925925926E-2</v>
      </c>
      <c r="J20" s="39"/>
      <c r="K20" s="153"/>
      <c r="L20" s="166"/>
      <c r="M20" s="167"/>
      <c r="N20" s="52">
        <f t="shared" si="4"/>
        <v>0</v>
      </c>
      <c r="O20" s="53"/>
      <c r="P20" s="54"/>
      <c r="Q20" s="54"/>
      <c r="R20" s="54"/>
      <c r="S20" s="54"/>
      <c r="T20" s="58"/>
      <c r="U20" s="183">
        <f t="shared" si="2"/>
        <v>0.17851851851851852</v>
      </c>
      <c r="V20" s="168"/>
      <c r="W20" s="59" t="str">
        <f t="shared" si="5"/>
        <v>0</v>
      </c>
      <c r="X20" s="575"/>
      <c r="Y20" s="60">
        <f t="shared" si="6"/>
        <v>0</v>
      </c>
    </row>
    <row r="21" spans="2:25" ht="18.75" customHeight="1">
      <c r="B21" s="569"/>
      <c r="C21" s="572"/>
      <c r="D21" s="39">
        <v>5</v>
      </c>
      <c r="E21" s="39" t="s">
        <v>10085</v>
      </c>
      <c r="F21" s="165">
        <v>499</v>
      </c>
      <c r="G21" s="181">
        <f t="shared" si="3"/>
        <v>99.8</v>
      </c>
      <c r="H21" s="182">
        <f t="shared" si="0"/>
        <v>277.22222222222223</v>
      </c>
      <c r="I21" s="182">
        <f t="shared" si="1"/>
        <v>9.240740740740741E-2</v>
      </c>
      <c r="J21" s="39"/>
      <c r="K21" s="153"/>
      <c r="L21" s="166"/>
      <c r="M21" s="167"/>
      <c r="N21" s="52">
        <f t="shared" si="4"/>
        <v>0</v>
      </c>
      <c r="O21" s="53"/>
      <c r="P21" s="54"/>
      <c r="Q21" s="54"/>
      <c r="R21" s="54"/>
      <c r="S21" s="54"/>
      <c r="T21" s="58"/>
      <c r="U21" s="183">
        <f t="shared" si="2"/>
        <v>0.18481481481481482</v>
      </c>
      <c r="V21" s="168"/>
      <c r="W21" s="59" t="str">
        <f t="shared" si="5"/>
        <v>0</v>
      </c>
      <c r="X21" s="575"/>
      <c r="Y21" s="60">
        <f t="shared" si="6"/>
        <v>0</v>
      </c>
    </row>
    <row r="22" spans="2:25" ht="18.75" customHeight="1">
      <c r="B22" s="569"/>
      <c r="C22" s="572"/>
      <c r="D22" s="39">
        <v>6</v>
      </c>
      <c r="E22" s="39" t="s">
        <v>10086</v>
      </c>
      <c r="F22" s="165">
        <v>505</v>
      </c>
      <c r="G22" s="181">
        <f t="shared" si="3"/>
        <v>101</v>
      </c>
      <c r="H22" s="182">
        <f t="shared" si="0"/>
        <v>280.55555555555554</v>
      </c>
      <c r="I22" s="182">
        <f t="shared" si="1"/>
        <v>9.3518518518518515E-2</v>
      </c>
      <c r="J22" s="39"/>
      <c r="K22" s="153"/>
      <c r="L22" s="166"/>
      <c r="M22" s="167"/>
      <c r="N22" s="52">
        <f t="shared" si="4"/>
        <v>0</v>
      </c>
      <c r="O22" s="53"/>
      <c r="P22" s="54"/>
      <c r="Q22" s="54"/>
      <c r="R22" s="54"/>
      <c r="S22" s="54"/>
      <c r="T22" s="58"/>
      <c r="U22" s="183">
        <f t="shared" si="2"/>
        <v>0.18703703703703703</v>
      </c>
      <c r="V22" s="168"/>
      <c r="W22" s="59" t="str">
        <f t="shared" si="5"/>
        <v>0</v>
      </c>
      <c r="X22" s="575"/>
      <c r="Y22" s="60">
        <f t="shared" si="6"/>
        <v>0</v>
      </c>
    </row>
    <row r="23" spans="2:25" ht="18.75" customHeight="1">
      <c r="B23" s="569"/>
      <c r="C23" s="572"/>
      <c r="D23" s="39">
        <v>7</v>
      </c>
      <c r="E23" s="39" t="s">
        <v>10087</v>
      </c>
      <c r="F23" s="165">
        <v>449</v>
      </c>
      <c r="G23" s="181">
        <f t="shared" si="3"/>
        <v>89.8</v>
      </c>
      <c r="H23" s="182">
        <f t="shared" si="0"/>
        <v>249.44444444444443</v>
      </c>
      <c r="I23" s="182">
        <f t="shared" si="1"/>
        <v>8.3148148148148138E-2</v>
      </c>
      <c r="J23" s="39"/>
      <c r="K23" s="153"/>
      <c r="L23" s="166"/>
      <c r="M23" s="167"/>
      <c r="N23" s="52">
        <f t="shared" si="4"/>
        <v>0</v>
      </c>
      <c r="O23" s="53"/>
      <c r="P23" s="54"/>
      <c r="Q23" s="54"/>
      <c r="R23" s="54"/>
      <c r="S23" s="54"/>
      <c r="T23" s="58"/>
      <c r="U23" s="183">
        <f t="shared" si="2"/>
        <v>0.16629629629629628</v>
      </c>
      <c r="V23" s="168"/>
      <c r="W23" s="59" t="str">
        <f t="shared" si="5"/>
        <v>0</v>
      </c>
      <c r="X23" s="575"/>
      <c r="Y23" s="60">
        <f t="shared" si="6"/>
        <v>0</v>
      </c>
    </row>
    <row r="24" spans="2:25" ht="18.75" customHeight="1">
      <c r="B24" s="569"/>
      <c r="C24" s="572"/>
      <c r="D24" s="39">
        <v>8</v>
      </c>
      <c r="E24" s="39" t="s">
        <v>10088</v>
      </c>
      <c r="F24" s="165">
        <v>261</v>
      </c>
      <c r="G24" s="181">
        <f t="shared" si="3"/>
        <v>52.2</v>
      </c>
      <c r="H24" s="182">
        <f t="shared" si="0"/>
        <v>145</v>
      </c>
      <c r="I24" s="182">
        <f t="shared" si="1"/>
        <v>4.8333333333333332E-2</v>
      </c>
      <c r="J24" s="39"/>
      <c r="K24" s="153"/>
      <c r="L24" s="166"/>
      <c r="M24" s="167"/>
      <c r="N24" s="52">
        <f t="shared" si="4"/>
        <v>0</v>
      </c>
      <c r="O24" s="53"/>
      <c r="P24" s="54"/>
      <c r="Q24" s="54"/>
      <c r="R24" s="54"/>
      <c r="S24" s="54"/>
      <c r="T24" s="58"/>
      <c r="U24" s="183">
        <f t="shared" si="2"/>
        <v>9.6666666666666665E-2</v>
      </c>
      <c r="V24" s="168"/>
      <c r="W24" s="59" t="str">
        <f t="shared" si="5"/>
        <v>0</v>
      </c>
      <c r="X24" s="575"/>
      <c r="Y24" s="60">
        <f t="shared" si="6"/>
        <v>0</v>
      </c>
    </row>
    <row r="25" spans="2:25" ht="18.75" customHeight="1">
      <c r="B25" s="569"/>
      <c r="C25" s="572"/>
      <c r="D25" s="39">
        <v>9</v>
      </c>
      <c r="E25" s="39" t="s">
        <v>10089</v>
      </c>
      <c r="F25" s="165">
        <v>300</v>
      </c>
      <c r="G25" s="181">
        <f t="shared" si="3"/>
        <v>60</v>
      </c>
      <c r="H25" s="182">
        <f t="shared" si="0"/>
        <v>166.66666666666666</v>
      </c>
      <c r="I25" s="182">
        <f t="shared" si="1"/>
        <v>5.5555555555555552E-2</v>
      </c>
      <c r="J25" s="39" t="s">
        <v>10090</v>
      </c>
      <c r="K25" s="341" t="s">
        <v>11400</v>
      </c>
      <c r="L25" s="166"/>
      <c r="M25" s="167">
        <f>SUM(H17:H29)</f>
        <v>3732.2222222222222</v>
      </c>
      <c r="N25" s="52">
        <f t="shared" si="4"/>
        <v>74.644444444444446</v>
      </c>
      <c r="O25" s="53" t="s">
        <v>7378</v>
      </c>
      <c r="P25" s="54" t="s">
        <v>178</v>
      </c>
      <c r="Q25" s="54"/>
      <c r="R25" s="54" t="s">
        <v>2634</v>
      </c>
      <c r="S25" s="54"/>
      <c r="T25" s="58"/>
      <c r="U25" s="183">
        <f t="shared" si="2"/>
        <v>0.1111111111111111</v>
      </c>
      <c r="V25" s="168">
        <f>SUM(U17:U29)</f>
        <v>2.4881481481481478</v>
      </c>
      <c r="W25" s="59" t="str">
        <f t="shared" si="5"/>
        <v>2</v>
      </c>
      <c r="X25" s="575"/>
      <c r="Y25" s="60">
        <f t="shared" si="6"/>
        <v>1</v>
      </c>
    </row>
    <row r="26" spans="2:25" ht="18.75" customHeight="1">
      <c r="B26" s="569"/>
      <c r="C26" s="572"/>
      <c r="D26" s="39">
        <v>10</v>
      </c>
      <c r="E26" s="39" t="s">
        <v>10091</v>
      </c>
      <c r="F26" s="165">
        <v>452</v>
      </c>
      <c r="G26" s="181">
        <f t="shared" si="3"/>
        <v>90.4</v>
      </c>
      <c r="H26" s="182">
        <f t="shared" si="0"/>
        <v>251.11111111111111</v>
      </c>
      <c r="I26" s="182">
        <f t="shared" si="1"/>
        <v>8.3703703703703711E-2</v>
      </c>
      <c r="J26" s="39"/>
      <c r="K26" s="153"/>
      <c r="L26" s="166"/>
      <c r="M26" s="167"/>
      <c r="N26" s="52">
        <f t="shared" si="4"/>
        <v>0</v>
      </c>
      <c r="O26" s="53"/>
      <c r="P26" s="54"/>
      <c r="Q26" s="54"/>
      <c r="R26" s="54"/>
      <c r="S26" s="54"/>
      <c r="T26" s="58"/>
      <c r="U26" s="183">
        <f t="shared" si="2"/>
        <v>0.16740740740740742</v>
      </c>
      <c r="V26" s="168"/>
      <c r="W26" s="59" t="str">
        <f t="shared" si="5"/>
        <v>0</v>
      </c>
      <c r="X26" s="575"/>
      <c r="Y26" s="60">
        <f t="shared" si="6"/>
        <v>0</v>
      </c>
    </row>
    <row r="27" spans="2:25" ht="18.75" customHeight="1">
      <c r="B27" s="569"/>
      <c r="C27" s="572"/>
      <c r="D27" s="39">
        <v>11</v>
      </c>
      <c r="E27" s="39" t="s">
        <v>10092</v>
      </c>
      <c r="F27" s="165">
        <v>406</v>
      </c>
      <c r="G27" s="181">
        <f t="shared" si="3"/>
        <v>81.2</v>
      </c>
      <c r="H27" s="182">
        <f t="shared" si="0"/>
        <v>225.55555555555554</v>
      </c>
      <c r="I27" s="182">
        <f t="shared" si="1"/>
        <v>7.5185185185185174E-2</v>
      </c>
      <c r="J27" s="39"/>
      <c r="K27" s="153"/>
      <c r="L27" s="166"/>
      <c r="M27" s="167"/>
      <c r="N27" s="52">
        <f t="shared" si="4"/>
        <v>0</v>
      </c>
      <c r="O27" s="53"/>
      <c r="P27" s="54"/>
      <c r="Q27" s="54"/>
      <c r="R27" s="54"/>
      <c r="S27" s="54"/>
      <c r="T27" s="58"/>
      <c r="U27" s="183">
        <f t="shared" si="2"/>
        <v>0.15037037037037035</v>
      </c>
      <c r="V27" s="168"/>
      <c r="W27" s="59" t="str">
        <f t="shared" si="5"/>
        <v>0</v>
      </c>
      <c r="X27" s="575"/>
      <c r="Y27" s="60">
        <f t="shared" si="6"/>
        <v>0</v>
      </c>
    </row>
    <row r="28" spans="2:25" ht="18.75" customHeight="1">
      <c r="B28" s="569"/>
      <c r="C28" s="572"/>
      <c r="D28" s="39">
        <v>12</v>
      </c>
      <c r="E28" s="39" t="s">
        <v>10093</v>
      </c>
      <c r="F28" s="165">
        <v>403</v>
      </c>
      <c r="G28" s="181">
        <f t="shared" si="3"/>
        <v>80.599999999999994</v>
      </c>
      <c r="H28" s="182">
        <f t="shared" si="0"/>
        <v>223.88888888888889</v>
      </c>
      <c r="I28" s="182">
        <f t="shared" si="1"/>
        <v>7.4629629629629629E-2</v>
      </c>
      <c r="J28" s="39"/>
      <c r="K28" s="153"/>
      <c r="L28" s="166"/>
      <c r="M28" s="167"/>
      <c r="N28" s="52">
        <f t="shared" si="4"/>
        <v>0</v>
      </c>
      <c r="O28" s="53"/>
      <c r="P28" s="54"/>
      <c r="Q28" s="54"/>
      <c r="R28" s="54"/>
      <c r="S28" s="54"/>
      <c r="T28" s="58"/>
      <c r="U28" s="183">
        <f t="shared" si="2"/>
        <v>0.14925925925925926</v>
      </c>
      <c r="V28" s="168"/>
      <c r="W28" s="59" t="str">
        <f t="shared" si="5"/>
        <v>0</v>
      </c>
      <c r="X28" s="575"/>
      <c r="Y28" s="60">
        <f t="shared" si="6"/>
        <v>0</v>
      </c>
    </row>
    <row r="29" spans="2:25" ht="18.75" customHeight="1">
      <c r="B29" s="569"/>
      <c r="C29" s="572"/>
      <c r="D29" s="39">
        <v>13</v>
      </c>
      <c r="E29" s="39" t="s">
        <v>10094</v>
      </c>
      <c r="F29" s="165">
        <v>452</v>
      </c>
      <c r="G29" s="181">
        <f t="shared" si="3"/>
        <v>90.4</v>
      </c>
      <c r="H29" s="182">
        <f t="shared" si="0"/>
        <v>251.11111111111111</v>
      </c>
      <c r="I29" s="182">
        <f t="shared" si="1"/>
        <v>8.3703703703703711E-2</v>
      </c>
      <c r="J29" s="39"/>
      <c r="K29" s="153"/>
      <c r="L29" s="166"/>
      <c r="M29" s="167"/>
      <c r="N29" s="52">
        <f t="shared" si="4"/>
        <v>0</v>
      </c>
      <c r="O29" s="53"/>
      <c r="P29" s="54"/>
      <c r="Q29" s="54"/>
      <c r="R29" s="54"/>
      <c r="S29" s="54"/>
      <c r="T29" s="58"/>
      <c r="U29" s="183">
        <f t="shared" si="2"/>
        <v>0.16740740740740742</v>
      </c>
      <c r="V29" s="168"/>
      <c r="W29" s="59" t="str">
        <f t="shared" si="5"/>
        <v>0</v>
      </c>
      <c r="X29" s="575"/>
      <c r="Y29" s="60">
        <f t="shared" si="6"/>
        <v>0</v>
      </c>
    </row>
    <row r="30" spans="2:25" ht="18.75" customHeight="1">
      <c r="B30" s="569"/>
      <c r="C30" s="572"/>
      <c r="D30" s="39"/>
      <c r="E30" s="39"/>
      <c r="F30" s="165"/>
      <c r="G30" s="181">
        <f t="shared" si="3"/>
        <v>0</v>
      </c>
      <c r="H30" s="182">
        <f t="shared" si="0"/>
        <v>0</v>
      </c>
      <c r="I30" s="182">
        <f t="shared" si="1"/>
        <v>0</v>
      </c>
      <c r="J30" s="39"/>
      <c r="K30" s="153"/>
      <c r="L30" s="166"/>
      <c r="M30" s="167"/>
      <c r="N30" s="52">
        <f t="shared" si="4"/>
        <v>0</v>
      </c>
      <c r="O30" s="53"/>
      <c r="P30" s="54"/>
      <c r="Q30" s="54"/>
      <c r="R30" s="54"/>
      <c r="S30" s="54"/>
      <c r="T30" s="58"/>
      <c r="U30" s="183">
        <f t="shared" si="2"/>
        <v>0</v>
      </c>
      <c r="V30" s="168"/>
      <c r="W30" s="59" t="str">
        <f t="shared" si="5"/>
        <v>0</v>
      </c>
      <c r="X30" s="575"/>
      <c r="Y30" s="60">
        <f t="shared" si="6"/>
        <v>0</v>
      </c>
    </row>
    <row r="31" spans="2:25" ht="18.75" customHeight="1">
      <c r="B31" s="569"/>
      <c r="C31" s="572"/>
      <c r="D31" s="39">
        <v>1</v>
      </c>
      <c r="E31" s="39" t="s">
        <v>3236</v>
      </c>
      <c r="F31" s="165">
        <v>755</v>
      </c>
      <c r="G31" s="181">
        <f t="shared" si="3"/>
        <v>151</v>
      </c>
      <c r="H31" s="182">
        <f t="shared" si="0"/>
        <v>419.44444444444446</v>
      </c>
      <c r="I31" s="182">
        <f t="shared" si="1"/>
        <v>0.13981481481481481</v>
      </c>
      <c r="J31" s="39" t="s">
        <v>10095</v>
      </c>
      <c r="K31" s="341" t="s">
        <v>10096</v>
      </c>
      <c r="L31" s="166"/>
      <c r="M31" s="167">
        <f>SUM(H31:H42)</f>
        <v>3647.2222222222217</v>
      </c>
      <c r="N31" s="52">
        <f t="shared" si="4"/>
        <v>72.944444444444429</v>
      </c>
      <c r="O31" s="53" t="s">
        <v>757</v>
      </c>
      <c r="P31" s="54" t="s">
        <v>12</v>
      </c>
      <c r="Q31" s="54"/>
      <c r="R31" s="54" t="s">
        <v>1064</v>
      </c>
      <c r="S31" s="54"/>
      <c r="T31" s="58"/>
      <c r="U31" s="183">
        <f t="shared" si="2"/>
        <v>0.27962962962962962</v>
      </c>
      <c r="V31" s="168">
        <f>SUM(U31:U42)</f>
        <v>2.4314814814814816</v>
      </c>
      <c r="W31" s="59" t="str">
        <f t="shared" si="5"/>
        <v>2</v>
      </c>
      <c r="X31" s="575"/>
      <c r="Y31" s="60">
        <f t="shared" si="6"/>
        <v>1</v>
      </c>
    </row>
    <row r="32" spans="2:25" ht="18.75" customHeight="1">
      <c r="B32" s="569"/>
      <c r="C32" s="572"/>
      <c r="D32" s="39">
        <v>2</v>
      </c>
      <c r="E32" s="39" t="s">
        <v>10097</v>
      </c>
      <c r="F32" s="165">
        <v>599</v>
      </c>
      <c r="G32" s="181">
        <f t="shared" si="3"/>
        <v>119.8</v>
      </c>
      <c r="H32" s="182">
        <f t="shared" si="0"/>
        <v>332.77777777777777</v>
      </c>
      <c r="I32" s="182">
        <f t="shared" si="1"/>
        <v>0.11092592592592593</v>
      </c>
      <c r="J32" s="39"/>
      <c r="K32" s="153"/>
      <c r="L32" s="166"/>
      <c r="M32" s="167"/>
      <c r="N32" s="52">
        <f t="shared" si="4"/>
        <v>0</v>
      </c>
      <c r="O32" s="53"/>
      <c r="P32" s="54"/>
      <c r="Q32" s="54"/>
      <c r="R32" s="54"/>
      <c r="S32" s="54"/>
      <c r="T32" s="58"/>
      <c r="U32" s="183">
        <f t="shared" si="2"/>
        <v>0.22185185185185186</v>
      </c>
      <c r="V32" s="168"/>
      <c r="W32" s="59" t="str">
        <f t="shared" si="5"/>
        <v>0</v>
      </c>
      <c r="X32" s="575"/>
      <c r="Y32" s="60">
        <f t="shared" si="6"/>
        <v>0</v>
      </c>
    </row>
    <row r="33" spans="2:25" ht="18.75" customHeight="1">
      <c r="B33" s="569"/>
      <c r="C33" s="572"/>
      <c r="D33" s="39">
        <v>3</v>
      </c>
      <c r="E33" s="39" t="s">
        <v>10098</v>
      </c>
      <c r="F33" s="165">
        <v>737</v>
      </c>
      <c r="G33" s="181">
        <f t="shared" si="3"/>
        <v>147.4</v>
      </c>
      <c r="H33" s="182">
        <f t="shared" si="0"/>
        <v>409.44444444444446</v>
      </c>
      <c r="I33" s="182">
        <f t="shared" si="1"/>
        <v>0.13648148148148148</v>
      </c>
      <c r="J33" s="39"/>
      <c r="K33" s="153"/>
      <c r="L33" s="166"/>
      <c r="M33" s="167"/>
      <c r="N33" s="52">
        <f t="shared" si="4"/>
        <v>0</v>
      </c>
      <c r="O33" s="53"/>
      <c r="P33" s="54"/>
      <c r="Q33" s="54"/>
      <c r="R33" s="54"/>
      <c r="S33" s="54"/>
      <c r="T33" s="58"/>
      <c r="U33" s="183">
        <f t="shared" si="2"/>
        <v>0.27296296296296296</v>
      </c>
      <c r="V33" s="168"/>
      <c r="W33" s="59" t="str">
        <f t="shared" si="5"/>
        <v>0</v>
      </c>
      <c r="X33" s="575"/>
      <c r="Y33" s="60">
        <f t="shared" si="6"/>
        <v>0</v>
      </c>
    </row>
    <row r="34" spans="2:25" ht="18.75" customHeight="1">
      <c r="B34" s="569"/>
      <c r="C34" s="572"/>
      <c r="D34" s="39">
        <v>4</v>
      </c>
      <c r="E34" s="39" t="s">
        <v>10099</v>
      </c>
      <c r="F34" s="165">
        <v>492</v>
      </c>
      <c r="G34" s="181">
        <f t="shared" si="3"/>
        <v>98.4</v>
      </c>
      <c r="H34" s="182">
        <f t="shared" si="0"/>
        <v>273.33333333333331</v>
      </c>
      <c r="I34" s="182">
        <f t="shared" si="1"/>
        <v>9.1111111111111101E-2</v>
      </c>
      <c r="J34" s="39"/>
      <c r="K34" s="153"/>
      <c r="L34" s="166"/>
      <c r="M34" s="167"/>
      <c r="N34" s="52">
        <f t="shared" si="4"/>
        <v>0</v>
      </c>
      <c r="O34" s="53"/>
      <c r="P34" s="54"/>
      <c r="Q34" s="54"/>
      <c r="R34" s="54"/>
      <c r="S34" s="54"/>
      <c r="T34" s="58"/>
      <c r="U34" s="183">
        <f t="shared" si="2"/>
        <v>0.1822222222222222</v>
      </c>
      <c r="V34" s="168"/>
      <c r="W34" s="59" t="str">
        <f t="shared" si="5"/>
        <v>0</v>
      </c>
      <c r="X34" s="575"/>
      <c r="Y34" s="60">
        <f t="shared" si="6"/>
        <v>0</v>
      </c>
    </row>
    <row r="35" spans="2:25" ht="18.75" customHeight="1">
      <c r="B35" s="569"/>
      <c r="C35" s="572"/>
      <c r="D35" s="39">
        <v>5</v>
      </c>
      <c r="E35" s="39" t="s">
        <v>10100</v>
      </c>
      <c r="F35" s="165">
        <v>571</v>
      </c>
      <c r="G35" s="181">
        <f t="shared" si="3"/>
        <v>114.2</v>
      </c>
      <c r="H35" s="182">
        <f t="shared" si="0"/>
        <v>317.22222222222223</v>
      </c>
      <c r="I35" s="182">
        <f t="shared" si="1"/>
        <v>0.10574074074074075</v>
      </c>
      <c r="J35" s="39"/>
      <c r="K35" s="153"/>
      <c r="L35" s="166"/>
      <c r="M35" s="167"/>
      <c r="N35" s="52">
        <f t="shared" si="4"/>
        <v>0</v>
      </c>
      <c r="O35" s="53"/>
      <c r="P35" s="54"/>
      <c r="Q35" s="54"/>
      <c r="R35" s="54"/>
      <c r="S35" s="54"/>
      <c r="T35" s="58"/>
      <c r="U35" s="183">
        <f t="shared" si="2"/>
        <v>0.21148148148148149</v>
      </c>
      <c r="V35" s="168"/>
      <c r="W35" s="59" t="str">
        <f t="shared" si="5"/>
        <v>0</v>
      </c>
      <c r="X35" s="575"/>
      <c r="Y35" s="60">
        <f t="shared" si="6"/>
        <v>0</v>
      </c>
    </row>
    <row r="36" spans="2:25" ht="18.75" customHeight="1">
      <c r="B36" s="569"/>
      <c r="C36" s="572"/>
      <c r="D36" s="39">
        <v>6</v>
      </c>
      <c r="E36" s="39" t="s">
        <v>10101</v>
      </c>
      <c r="F36" s="165">
        <v>490</v>
      </c>
      <c r="G36" s="181">
        <f t="shared" si="3"/>
        <v>98</v>
      </c>
      <c r="H36" s="182">
        <f t="shared" si="0"/>
        <v>272.22222222222223</v>
      </c>
      <c r="I36" s="182">
        <f t="shared" si="1"/>
        <v>9.0740740740740747E-2</v>
      </c>
      <c r="J36" s="39"/>
      <c r="K36" s="153"/>
      <c r="L36" s="166"/>
      <c r="M36" s="167"/>
      <c r="N36" s="52">
        <f t="shared" si="4"/>
        <v>0</v>
      </c>
      <c r="O36" s="53"/>
      <c r="P36" s="54"/>
      <c r="Q36" s="54"/>
      <c r="R36" s="54"/>
      <c r="S36" s="54"/>
      <c r="T36" s="58"/>
      <c r="U36" s="183">
        <f t="shared" si="2"/>
        <v>0.18148148148148149</v>
      </c>
      <c r="V36" s="168"/>
      <c r="W36" s="59" t="str">
        <f t="shared" si="5"/>
        <v>0</v>
      </c>
      <c r="X36" s="575"/>
      <c r="Y36" s="60">
        <f t="shared" si="6"/>
        <v>0</v>
      </c>
    </row>
    <row r="37" spans="2:25" ht="18.75" customHeight="1">
      <c r="B37" s="569"/>
      <c r="C37" s="572"/>
      <c r="D37" s="39">
        <v>7</v>
      </c>
      <c r="E37" s="39" t="s">
        <v>10102</v>
      </c>
      <c r="F37" s="165">
        <v>539</v>
      </c>
      <c r="G37" s="181">
        <f t="shared" si="3"/>
        <v>107.8</v>
      </c>
      <c r="H37" s="182">
        <f t="shared" si="0"/>
        <v>299.44444444444446</v>
      </c>
      <c r="I37" s="182">
        <f t="shared" si="1"/>
        <v>9.9814814814814815E-2</v>
      </c>
      <c r="J37" s="39"/>
      <c r="K37" s="153"/>
      <c r="L37" s="166"/>
      <c r="M37" s="167"/>
      <c r="N37" s="52">
        <f t="shared" si="4"/>
        <v>0</v>
      </c>
      <c r="O37" s="53"/>
      <c r="P37" s="54"/>
      <c r="Q37" s="54"/>
      <c r="R37" s="54"/>
      <c r="S37" s="54"/>
      <c r="T37" s="58"/>
      <c r="U37" s="183">
        <f t="shared" si="2"/>
        <v>0.19962962962962963</v>
      </c>
      <c r="V37" s="168"/>
      <c r="W37" s="59" t="str">
        <f t="shared" si="5"/>
        <v>0</v>
      </c>
      <c r="X37" s="575"/>
      <c r="Y37" s="60">
        <f t="shared" si="6"/>
        <v>0</v>
      </c>
    </row>
    <row r="38" spans="2:25" ht="18.75" customHeight="1">
      <c r="B38" s="569"/>
      <c r="C38" s="572"/>
      <c r="D38" s="39">
        <v>8</v>
      </c>
      <c r="E38" s="39" t="s">
        <v>10103</v>
      </c>
      <c r="F38" s="165">
        <v>615</v>
      </c>
      <c r="G38" s="181">
        <f t="shared" si="3"/>
        <v>123</v>
      </c>
      <c r="H38" s="182">
        <f t="shared" si="0"/>
        <v>341.66666666666669</v>
      </c>
      <c r="I38" s="182">
        <f t="shared" si="1"/>
        <v>0.1138888888888889</v>
      </c>
      <c r="J38" s="39"/>
      <c r="K38" s="153"/>
      <c r="L38" s="166"/>
      <c r="M38" s="167"/>
      <c r="N38" s="52">
        <f t="shared" si="4"/>
        <v>0</v>
      </c>
      <c r="O38" s="53"/>
      <c r="P38" s="54"/>
      <c r="Q38" s="54"/>
      <c r="R38" s="54"/>
      <c r="S38" s="54"/>
      <c r="T38" s="58"/>
      <c r="U38" s="183">
        <f t="shared" si="2"/>
        <v>0.2277777777777778</v>
      </c>
      <c r="V38" s="168"/>
      <c r="W38" s="59" t="str">
        <f t="shared" si="5"/>
        <v>0</v>
      </c>
      <c r="X38" s="575"/>
      <c r="Y38" s="60">
        <f t="shared" si="6"/>
        <v>0</v>
      </c>
    </row>
    <row r="39" spans="2:25" ht="18.75" customHeight="1">
      <c r="B39" s="569"/>
      <c r="C39" s="572"/>
      <c r="D39" s="39">
        <v>9</v>
      </c>
      <c r="E39" s="39" t="s">
        <v>10104</v>
      </c>
      <c r="F39" s="165">
        <v>530</v>
      </c>
      <c r="G39" s="181">
        <f t="shared" si="3"/>
        <v>106</v>
      </c>
      <c r="H39" s="182">
        <f t="shared" si="0"/>
        <v>294.44444444444446</v>
      </c>
      <c r="I39" s="182">
        <f t="shared" si="1"/>
        <v>9.8148148148148151E-2</v>
      </c>
      <c r="J39" s="39"/>
      <c r="K39" s="153"/>
      <c r="L39" s="166"/>
      <c r="M39" s="167"/>
      <c r="N39" s="52">
        <f t="shared" si="4"/>
        <v>0</v>
      </c>
      <c r="O39" s="53"/>
      <c r="P39" s="54"/>
      <c r="Q39" s="54"/>
      <c r="R39" s="54"/>
      <c r="S39" s="54"/>
      <c r="T39" s="58"/>
      <c r="U39" s="183">
        <f t="shared" si="2"/>
        <v>0.1962962962962963</v>
      </c>
      <c r="V39" s="168"/>
      <c r="W39" s="59" t="str">
        <f t="shared" si="5"/>
        <v>0</v>
      </c>
      <c r="X39" s="575"/>
      <c r="Y39" s="60">
        <f t="shared" si="6"/>
        <v>0</v>
      </c>
    </row>
    <row r="40" spans="2:25" ht="18.75" customHeight="1">
      <c r="B40" s="569"/>
      <c r="C40" s="572"/>
      <c r="D40" s="39">
        <v>10</v>
      </c>
      <c r="E40" s="39" t="s">
        <v>4759</v>
      </c>
      <c r="F40" s="165">
        <v>499</v>
      </c>
      <c r="G40" s="181">
        <f t="shared" si="3"/>
        <v>99.8</v>
      </c>
      <c r="H40" s="182">
        <f t="shared" si="0"/>
        <v>277.22222222222223</v>
      </c>
      <c r="I40" s="182">
        <f t="shared" si="1"/>
        <v>9.240740740740741E-2</v>
      </c>
      <c r="J40" s="39"/>
      <c r="K40" s="153"/>
      <c r="L40" s="166"/>
      <c r="M40" s="167"/>
      <c r="N40" s="52">
        <f t="shared" si="4"/>
        <v>0</v>
      </c>
      <c r="O40" s="53"/>
      <c r="P40" s="54"/>
      <c r="Q40" s="54"/>
      <c r="R40" s="54"/>
      <c r="S40" s="54"/>
      <c r="T40" s="58"/>
      <c r="U40" s="183">
        <f t="shared" si="2"/>
        <v>0.18481481481481482</v>
      </c>
      <c r="V40" s="168"/>
      <c r="W40" s="59" t="str">
        <f t="shared" si="5"/>
        <v>0</v>
      </c>
      <c r="X40" s="575"/>
      <c r="Y40" s="60">
        <f t="shared" si="6"/>
        <v>0</v>
      </c>
    </row>
    <row r="41" spans="2:25" ht="18.75" customHeight="1">
      <c r="B41" s="569"/>
      <c r="C41" s="572"/>
      <c r="D41" s="39">
        <v>11</v>
      </c>
      <c r="E41" s="39" t="s">
        <v>7312</v>
      </c>
      <c r="F41" s="165">
        <v>406</v>
      </c>
      <c r="G41" s="181">
        <f t="shared" si="3"/>
        <v>81.2</v>
      </c>
      <c r="H41" s="182">
        <f t="shared" si="0"/>
        <v>225.55555555555554</v>
      </c>
      <c r="I41" s="182">
        <f t="shared" si="1"/>
        <v>7.5185185185185174E-2</v>
      </c>
      <c r="J41" s="39"/>
      <c r="K41" s="153"/>
      <c r="L41" s="166"/>
      <c r="M41" s="167"/>
      <c r="N41" s="52">
        <f t="shared" si="4"/>
        <v>0</v>
      </c>
      <c r="O41" s="53"/>
      <c r="P41" s="54"/>
      <c r="Q41" s="54"/>
      <c r="R41" s="54"/>
      <c r="S41" s="54"/>
      <c r="T41" s="58"/>
      <c r="U41" s="183">
        <f t="shared" si="2"/>
        <v>0.15037037037037035</v>
      </c>
      <c r="V41" s="168"/>
      <c r="W41" s="59" t="str">
        <f t="shared" si="5"/>
        <v>0</v>
      </c>
      <c r="X41" s="575"/>
      <c r="Y41" s="60">
        <f t="shared" si="6"/>
        <v>0</v>
      </c>
    </row>
    <row r="42" spans="2:25" ht="18.75" customHeight="1">
      <c r="B42" s="569"/>
      <c r="C42" s="572"/>
      <c r="D42" s="39">
        <v>12</v>
      </c>
      <c r="E42" s="39" t="s">
        <v>10105</v>
      </c>
      <c r="F42" s="165">
        <v>332</v>
      </c>
      <c r="G42" s="181">
        <f t="shared" si="3"/>
        <v>66.400000000000006</v>
      </c>
      <c r="H42" s="182">
        <f t="shared" si="0"/>
        <v>184.44444444444443</v>
      </c>
      <c r="I42" s="182">
        <f t="shared" si="1"/>
        <v>6.1481481481481477E-2</v>
      </c>
      <c r="J42" s="39"/>
      <c r="K42" s="153"/>
      <c r="L42" s="166"/>
      <c r="M42" s="167"/>
      <c r="N42" s="52">
        <f t="shared" si="4"/>
        <v>0</v>
      </c>
      <c r="O42" s="53"/>
      <c r="P42" s="54"/>
      <c r="Q42" s="54"/>
      <c r="R42" s="54"/>
      <c r="S42" s="54"/>
      <c r="T42" s="58"/>
      <c r="U42" s="183">
        <f t="shared" si="2"/>
        <v>0.12296296296296295</v>
      </c>
      <c r="V42" s="168"/>
      <c r="W42" s="59" t="str">
        <f t="shared" si="5"/>
        <v>0</v>
      </c>
      <c r="X42" s="575"/>
      <c r="Y42" s="60">
        <f t="shared" si="6"/>
        <v>0</v>
      </c>
    </row>
    <row r="43" spans="2:25" ht="18.75" customHeight="1">
      <c r="B43" s="569"/>
      <c r="C43" s="572"/>
      <c r="D43" s="39"/>
      <c r="E43" s="39"/>
      <c r="F43" s="165"/>
      <c r="G43" s="181">
        <f t="shared" si="3"/>
        <v>0</v>
      </c>
      <c r="H43" s="182">
        <f t="shared" si="0"/>
        <v>0</v>
      </c>
      <c r="I43" s="182">
        <f t="shared" si="1"/>
        <v>0</v>
      </c>
      <c r="J43" s="39"/>
      <c r="K43" s="153"/>
      <c r="L43" s="166"/>
      <c r="M43" s="167"/>
      <c r="N43" s="52">
        <f t="shared" si="4"/>
        <v>0</v>
      </c>
      <c r="O43" s="53"/>
      <c r="P43" s="54"/>
      <c r="Q43" s="54"/>
      <c r="R43" s="54"/>
      <c r="S43" s="54"/>
      <c r="T43" s="58"/>
      <c r="U43" s="183">
        <f t="shared" si="2"/>
        <v>0</v>
      </c>
      <c r="V43" s="168"/>
      <c r="W43" s="59" t="str">
        <f t="shared" si="5"/>
        <v>0</v>
      </c>
      <c r="X43" s="575"/>
      <c r="Y43" s="60">
        <f t="shared" si="6"/>
        <v>0</v>
      </c>
    </row>
    <row r="44" spans="2:25" ht="18.75" customHeight="1">
      <c r="B44" s="570"/>
      <c r="C44" s="573"/>
      <c r="D44" s="39"/>
      <c r="E44" s="39"/>
      <c r="F44" s="170"/>
      <c r="G44" s="181">
        <f t="shared" ref="G44" si="7">F44/$G$15</f>
        <v>0</v>
      </c>
      <c r="H44" s="182">
        <f t="shared" ref="H44" si="8">F44/$H$15</f>
        <v>0</v>
      </c>
      <c r="I44" s="182">
        <f t="shared" ref="I44" si="9">H44/$I$15</f>
        <v>0</v>
      </c>
      <c r="J44" s="170"/>
      <c r="K44" s="166"/>
      <c r="L44" s="166"/>
      <c r="M44" s="171"/>
      <c r="N44" s="52">
        <f t="shared" ref="N44" si="10">M44/$N$15</f>
        <v>0</v>
      </c>
      <c r="O44" s="40"/>
      <c r="P44" s="40"/>
      <c r="Q44" s="40"/>
      <c r="R44" s="40"/>
      <c r="S44" s="40"/>
      <c r="T44" s="58"/>
      <c r="U44" s="183">
        <f t="shared" ref="U44" si="11">H44/$U$15</f>
        <v>0</v>
      </c>
      <c r="V44" s="168"/>
      <c r="W44" s="59" t="str">
        <f t="shared" ref="W44" si="12">IF(V44&lt;1,"0",IF(V44&lt;5,"2",IF(V44&gt;=5,"6")))</f>
        <v>0</v>
      </c>
      <c r="X44" s="576"/>
      <c r="Y44" s="60">
        <f t="shared" ref="Y44" si="13">W44/2</f>
        <v>0</v>
      </c>
    </row>
    <row r="45" spans="2:25">
      <c r="B45" s="41"/>
      <c r="C45" s="172" t="s">
        <v>111</v>
      </c>
      <c r="D45" s="154"/>
      <c r="E45" s="173">
        <f>COUNTA(E17:E44)</f>
        <v>25</v>
      </c>
      <c r="F45" s="173">
        <f>SUM(F17:F44)</f>
        <v>13283</v>
      </c>
      <c r="G45" s="173">
        <f>SUM(G17:G44)</f>
        <v>2656.6000000000004</v>
      </c>
      <c r="H45" s="173">
        <f>SUM(H17:H44)</f>
        <v>7379.4444444444453</v>
      </c>
      <c r="I45" s="173">
        <f>MROUND(SUM(I17:I44),1)</f>
        <v>2</v>
      </c>
      <c r="J45" s="173">
        <f>COUNTA(J17:J44)</f>
        <v>2</v>
      </c>
      <c r="K45" s="173">
        <f>COUNTA(K17:K44)</f>
        <v>2</v>
      </c>
      <c r="L45" s="173">
        <f>COUNTA(L17:L44)</f>
        <v>0</v>
      </c>
      <c r="M45" s="173">
        <f>SUM(M17:M44)</f>
        <v>7379.4444444444434</v>
      </c>
      <c r="N45" s="173">
        <f>SUM(N17:N44)</f>
        <v>147.58888888888887</v>
      </c>
      <c r="O45" s="174"/>
      <c r="P45" s="175">
        <f>COUNTIF(P17:P44, "YES")</f>
        <v>0</v>
      </c>
      <c r="Q45" s="174"/>
      <c r="R45" s="174"/>
      <c r="S45" s="174"/>
      <c r="T45" s="174"/>
      <c r="U45" s="173">
        <f>SUM(U17:U44)</f>
        <v>4.9196296296296298</v>
      </c>
      <c r="V45" s="173">
        <f>SUM(V17:V44)</f>
        <v>4.9196296296296289</v>
      </c>
      <c r="W45" s="173">
        <f t="array" ref="W45">SUM(ABS(W17:W44))</f>
        <v>4</v>
      </c>
      <c r="X45" s="175" t="str">
        <f>IF(X17&lt;0.3, "0", IF(X17&lt;=2, "2", IF(X17&gt;2, ROUND(X17,0))))</f>
        <v>2</v>
      </c>
      <c r="Y45" s="173">
        <f>SUM(Y17:Y44)</f>
        <v>2</v>
      </c>
    </row>
    <row r="46" spans="2:25" ht="18.75" customHeight="1">
      <c r="B46" s="568">
        <v>2</v>
      </c>
      <c r="C46" s="571" t="s">
        <v>10106</v>
      </c>
      <c r="D46" s="39">
        <v>1</v>
      </c>
      <c r="E46" s="39" t="s">
        <v>10107</v>
      </c>
      <c r="F46" s="170">
        <v>165</v>
      </c>
      <c r="G46" s="181">
        <f t="shared" ref="G46:G97" si="14">F46/$G$15</f>
        <v>33</v>
      </c>
      <c r="H46" s="182">
        <f t="shared" ref="H46:H97" si="15">F46/$H$15</f>
        <v>91.666666666666671</v>
      </c>
      <c r="I46" s="182">
        <f t="shared" ref="I46:I97" si="16">H46/$I$15</f>
        <v>3.0555555555555558E-2</v>
      </c>
      <c r="J46" s="170"/>
      <c r="K46" s="166"/>
      <c r="L46" s="166"/>
      <c r="M46" s="167"/>
      <c r="N46" s="52">
        <f>M46/$N$15</f>
        <v>0</v>
      </c>
      <c r="O46" s="53"/>
      <c r="P46" s="54"/>
      <c r="Q46" s="54"/>
      <c r="R46" s="54"/>
      <c r="S46" s="54"/>
      <c r="T46" s="58"/>
      <c r="U46" s="183">
        <f t="shared" ref="U46:U97" si="17">H46/$U$15</f>
        <v>6.1111111111111116E-2</v>
      </c>
      <c r="V46" s="168"/>
      <c r="W46" s="59" t="str">
        <f t="shared" ref="W46:W97" si="18">IF(V46&lt;1,"0",IF(V46&lt;5,"2",IF(V46&gt;=5,"6")))</f>
        <v>0</v>
      </c>
      <c r="X46" s="574">
        <f>K99/$X$15</f>
        <v>0.33333333333333331</v>
      </c>
      <c r="Y46" s="60">
        <f t="shared" ref="Y46:Y97" si="19">W46/2</f>
        <v>0</v>
      </c>
    </row>
    <row r="47" spans="2:25" ht="18.75" customHeight="1">
      <c r="B47" s="569"/>
      <c r="C47" s="572"/>
      <c r="D47" s="39">
        <v>2</v>
      </c>
      <c r="E47" s="39" t="s">
        <v>10108</v>
      </c>
      <c r="F47" s="170">
        <v>134</v>
      </c>
      <c r="G47" s="181">
        <f t="shared" si="14"/>
        <v>26.8</v>
      </c>
      <c r="H47" s="182">
        <f t="shared" si="15"/>
        <v>74.444444444444443</v>
      </c>
      <c r="I47" s="182">
        <f t="shared" si="16"/>
        <v>2.4814814814814814E-2</v>
      </c>
      <c r="J47" s="170"/>
      <c r="K47" s="166"/>
      <c r="L47" s="166"/>
      <c r="M47" s="167"/>
      <c r="N47" s="52">
        <f t="shared" ref="N47:N97" si="20">M47/$N$15</f>
        <v>0</v>
      </c>
      <c r="O47" s="53"/>
      <c r="P47" s="54"/>
      <c r="Q47" s="54"/>
      <c r="R47" s="54"/>
      <c r="S47" s="54"/>
      <c r="T47" s="58"/>
      <c r="U47" s="183">
        <f t="shared" si="17"/>
        <v>4.9629629629629628E-2</v>
      </c>
      <c r="V47" s="168"/>
      <c r="W47" s="59" t="str">
        <f t="shared" si="18"/>
        <v>0</v>
      </c>
      <c r="X47" s="575"/>
      <c r="Y47" s="60">
        <f t="shared" si="19"/>
        <v>0</v>
      </c>
    </row>
    <row r="48" spans="2:25" ht="18.75" customHeight="1">
      <c r="B48" s="569"/>
      <c r="C48" s="572"/>
      <c r="D48" s="39">
        <v>3</v>
      </c>
      <c r="E48" s="39" t="s">
        <v>10109</v>
      </c>
      <c r="F48" s="170">
        <v>155</v>
      </c>
      <c r="G48" s="181">
        <f t="shared" si="14"/>
        <v>31</v>
      </c>
      <c r="H48" s="182">
        <f t="shared" si="15"/>
        <v>86.111111111111114</v>
      </c>
      <c r="I48" s="182">
        <f t="shared" si="16"/>
        <v>2.8703703703703703E-2</v>
      </c>
      <c r="J48" s="170"/>
      <c r="K48" s="166"/>
      <c r="L48" s="166"/>
      <c r="M48" s="167"/>
      <c r="N48" s="52">
        <f t="shared" si="20"/>
        <v>0</v>
      </c>
      <c r="O48" s="53"/>
      <c r="P48" s="54"/>
      <c r="Q48" s="54"/>
      <c r="R48" s="54"/>
      <c r="S48" s="54"/>
      <c r="T48" s="58"/>
      <c r="U48" s="183">
        <f t="shared" si="17"/>
        <v>5.7407407407407407E-2</v>
      </c>
      <c r="V48" s="168"/>
      <c r="W48" s="59" t="str">
        <f t="shared" si="18"/>
        <v>0</v>
      </c>
      <c r="X48" s="575"/>
      <c r="Y48" s="60">
        <f t="shared" si="19"/>
        <v>0</v>
      </c>
    </row>
    <row r="49" spans="2:25" ht="18.75" customHeight="1">
      <c r="B49" s="569"/>
      <c r="C49" s="572"/>
      <c r="D49" s="39">
        <v>4</v>
      </c>
      <c r="E49" s="39" t="s">
        <v>10110</v>
      </c>
      <c r="F49" s="170">
        <v>93</v>
      </c>
      <c r="G49" s="181">
        <f t="shared" si="14"/>
        <v>18.600000000000001</v>
      </c>
      <c r="H49" s="182">
        <f t="shared" si="15"/>
        <v>51.666666666666664</v>
      </c>
      <c r="I49" s="182">
        <f t="shared" si="16"/>
        <v>1.7222222222222222E-2</v>
      </c>
      <c r="J49" s="170"/>
      <c r="K49" s="166"/>
      <c r="L49" s="166"/>
      <c r="M49" s="167"/>
      <c r="N49" s="52">
        <f t="shared" si="20"/>
        <v>0</v>
      </c>
      <c r="O49" s="53"/>
      <c r="P49" s="54"/>
      <c r="Q49" s="54"/>
      <c r="R49" s="54"/>
      <c r="S49" s="54"/>
      <c r="T49" s="58"/>
      <c r="U49" s="183">
        <f t="shared" si="17"/>
        <v>3.4444444444444444E-2</v>
      </c>
      <c r="V49" s="168"/>
      <c r="W49" s="59" t="str">
        <f t="shared" si="18"/>
        <v>0</v>
      </c>
      <c r="X49" s="575"/>
      <c r="Y49" s="60">
        <f t="shared" si="19"/>
        <v>0</v>
      </c>
    </row>
    <row r="50" spans="2:25" ht="18.75" customHeight="1">
      <c r="B50" s="569"/>
      <c r="C50" s="572"/>
      <c r="D50" s="39">
        <v>5</v>
      </c>
      <c r="E50" s="39" t="s">
        <v>3164</v>
      </c>
      <c r="F50" s="170">
        <v>185</v>
      </c>
      <c r="G50" s="181">
        <f t="shared" si="14"/>
        <v>37</v>
      </c>
      <c r="H50" s="182">
        <f t="shared" si="15"/>
        <v>102.77777777777777</v>
      </c>
      <c r="I50" s="182">
        <f t="shared" si="16"/>
        <v>3.425925925925926E-2</v>
      </c>
      <c r="J50" s="170"/>
      <c r="K50" s="166"/>
      <c r="L50" s="166"/>
      <c r="M50" s="167"/>
      <c r="N50" s="52">
        <f t="shared" si="20"/>
        <v>0</v>
      </c>
      <c r="O50" s="53"/>
      <c r="P50" s="54"/>
      <c r="Q50" s="54"/>
      <c r="R50" s="54"/>
      <c r="S50" s="54"/>
      <c r="T50" s="58"/>
      <c r="U50" s="183">
        <f t="shared" si="17"/>
        <v>6.851851851851852E-2</v>
      </c>
      <c r="V50" s="168"/>
      <c r="W50" s="59" t="str">
        <f t="shared" si="18"/>
        <v>0</v>
      </c>
      <c r="X50" s="575"/>
      <c r="Y50" s="60">
        <f t="shared" si="19"/>
        <v>0</v>
      </c>
    </row>
    <row r="51" spans="2:25" ht="18.75" customHeight="1">
      <c r="B51" s="569"/>
      <c r="C51" s="572"/>
      <c r="D51" s="39">
        <v>6</v>
      </c>
      <c r="E51" s="39" t="s">
        <v>10111</v>
      </c>
      <c r="F51" s="170">
        <v>62</v>
      </c>
      <c r="G51" s="181">
        <f t="shared" si="14"/>
        <v>12.4</v>
      </c>
      <c r="H51" s="182">
        <f t="shared" si="15"/>
        <v>34.444444444444443</v>
      </c>
      <c r="I51" s="182">
        <f t="shared" si="16"/>
        <v>1.1481481481481481E-2</v>
      </c>
      <c r="J51" s="170"/>
      <c r="K51" s="166"/>
      <c r="L51" s="166"/>
      <c r="M51" s="167"/>
      <c r="N51" s="52">
        <f t="shared" si="20"/>
        <v>0</v>
      </c>
      <c r="O51" s="53"/>
      <c r="P51" s="54"/>
      <c r="Q51" s="54"/>
      <c r="R51" s="54"/>
      <c r="S51" s="54"/>
      <c r="T51" s="58"/>
      <c r="U51" s="183">
        <f t="shared" si="17"/>
        <v>2.2962962962962963E-2</v>
      </c>
      <c r="V51" s="168"/>
      <c r="W51" s="59" t="str">
        <f t="shared" si="18"/>
        <v>0</v>
      </c>
      <c r="X51" s="575"/>
      <c r="Y51" s="60">
        <f t="shared" si="19"/>
        <v>0</v>
      </c>
    </row>
    <row r="52" spans="2:25" ht="18.75" customHeight="1">
      <c r="B52" s="569"/>
      <c r="C52" s="572"/>
      <c r="D52" s="39">
        <v>7</v>
      </c>
      <c r="E52" s="39" t="s">
        <v>10112</v>
      </c>
      <c r="F52" s="170">
        <v>82</v>
      </c>
      <c r="G52" s="181">
        <f t="shared" si="14"/>
        <v>16.399999999999999</v>
      </c>
      <c r="H52" s="182">
        <f t="shared" si="15"/>
        <v>45.555555555555557</v>
      </c>
      <c r="I52" s="182">
        <f t="shared" si="16"/>
        <v>1.5185185185185185E-2</v>
      </c>
      <c r="J52" s="170"/>
      <c r="K52" s="166"/>
      <c r="L52" s="166"/>
      <c r="M52" s="167"/>
      <c r="N52" s="52">
        <f t="shared" si="20"/>
        <v>0</v>
      </c>
      <c r="O52" s="53"/>
      <c r="P52" s="54"/>
      <c r="Q52" s="54"/>
      <c r="R52" s="54"/>
      <c r="S52" s="54"/>
      <c r="T52" s="58"/>
      <c r="U52" s="183">
        <f t="shared" si="17"/>
        <v>3.037037037037037E-2</v>
      </c>
      <c r="V52" s="168"/>
      <c r="W52" s="59" t="str">
        <f t="shared" si="18"/>
        <v>0</v>
      </c>
      <c r="X52" s="575"/>
      <c r="Y52" s="60">
        <f t="shared" si="19"/>
        <v>0</v>
      </c>
    </row>
    <row r="53" spans="2:25" ht="18.75" customHeight="1">
      <c r="B53" s="569"/>
      <c r="C53" s="572"/>
      <c r="D53" s="39">
        <v>8</v>
      </c>
      <c r="E53" s="39" t="s">
        <v>10113</v>
      </c>
      <c r="F53" s="170">
        <v>93</v>
      </c>
      <c r="G53" s="181">
        <f t="shared" si="14"/>
        <v>18.600000000000001</v>
      </c>
      <c r="H53" s="182">
        <f t="shared" si="15"/>
        <v>51.666666666666664</v>
      </c>
      <c r="I53" s="182">
        <f t="shared" si="16"/>
        <v>1.7222222222222222E-2</v>
      </c>
      <c r="J53" s="170"/>
      <c r="K53" s="166"/>
      <c r="L53" s="166"/>
      <c r="M53" s="167"/>
      <c r="N53" s="52">
        <f t="shared" si="20"/>
        <v>0</v>
      </c>
      <c r="O53" s="53"/>
      <c r="P53" s="54"/>
      <c r="Q53" s="54"/>
      <c r="R53" s="54"/>
      <c r="S53" s="54"/>
      <c r="T53" s="58"/>
      <c r="U53" s="183">
        <f t="shared" si="17"/>
        <v>3.4444444444444444E-2</v>
      </c>
      <c r="V53" s="168"/>
      <c r="W53" s="59" t="str">
        <f t="shared" si="18"/>
        <v>0</v>
      </c>
      <c r="X53" s="575"/>
      <c r="Y53" s="60">
        <f t="shared" si="19"/>
        <v>0</v>
      </c>
    </row>
    <row r="54" spans="2:25" ht="18.75" customHeight="1">
      <c r="B54" s="569"/>
      <c r="C54" s="572"/>
      <c r="D54" s="39">
        <v>9</v>
      </c>
      <c r="E54" s="39" t="s">
        <v>7025</v>
      </c>
      <c r="F54" s="170">
        <v>72</v>
      </c>
      <c r="G54" s="181">
        <f t="shared" si="14"/>
        <v>14.4</v>
      </c>
      <c r="H54" s="182">
        <f t="shared" si="15"/>
        <v>40</v>
      </c>
      <c r="I54" s="182">
        <f t="shared" si="16"/>
        <v>1.3333333333333334E-2</v>
      </c>
      <c r="J54" s="170"/>
      <c r="K54" s="166"/>
      <c r="L54" s="166"/>
      <c r="M54" s="167"/>
      <c r="N54" s="52">
        <f t="shared" si="20"/>
        <v>0</v>
      </c>
      <c r="O54" s="53"/>
      <c r="P54" s="54"/>
      <c r="Q54" s="54"/>
      <c r="R54" s="54"/>
      <c r="S54" s="54"/>
      <c r="T54" s="58"/>
      <c r="U54" s="183">
        <f t="shared" si="17"/>
        <v>2.6666666666666668E-2</v>
      </c>
      <c r="V54" s="168"/>
      <c r="W54" s="59" t="str">
        <f t="shared" si="18"/>
        <v>0</v>
      </c>
      <c r="X54" s="575"/>
      <c r="Y54" s="60">
        <f t="shared" si="19"/>
        <v>0</v>
      </c>
    </row>
    <row r="55" spans="2:25" ht="18.75" customHeight="1">
      <c r="B55" s="569"/>
      <c r="C55" s="572"/>
      <c r="D55" s="39">
        <v>10</v>
      </c>
      <c r="E55" s="39" t="s">
        <v>10114</v>
      </c>
      <c r="F55" s="170">
        <v>72</v>
      </c>
      <c r="G55" s="181">
        <f t="shared" si="14"/>
        <v>14.4</v>
      </c>
      <c r="H55" s="182">
        <f t="shared" si="15"/>
        <v>40</v>
      </c>
      <c r="I55" s="182">
        <f t="shared" si="16"/>
        <v>1.3333333333333334E-2</v>
      </c>
      <c r="J55" s="170"/>
      <c r="K55" s="166"/>
      <c r="L55" s="166"/>
      <c r="M55" s="167"/>
      <c r="N55" s="52">
        <f t="shared" si="20"/>
        <v>0</v>
      </c>
      <c r="O55" s="53"/>
      <c r="P55" s="54"/>
      <c r="Q55" s="54"/>
      <c r="R55" s="54"/>
      <c r="S55" s="54"/>
      <c r="T55" s="58"/>
      <c r="U55" s="183">
        <f t="shared" si="17"/>
        <v>2.6666666666666668E-2</v>
      </c>
      <c r="V55" s="168"/>
      <c r="W55" s="59" t="str">
        <f t="shared" si="18"/>
        <v>0</v>
      </c>
      <c r="X55" s="575"/>
      <c r="Y55" s="60">
        <f t="shared" si="19"/>
        <v>0</v>
      </c>
    </row>
    <row r="56" spans="2:25" ht="18.75" customHeight="1">
      <c r="B56" s="569"/>
      <c r="C56" s="572"/>
      <c r="D56" s="39">
        <v>11</v>
      </c>
      <c r="E56" s="39" t="s">
        <v>3236</v>
      </c>
      <c r="F56" s="170">
        <v>82</v>
      </c>
      <c r="G56" s="181">
        <f t="shared" si="14"/>
        <v>16.399999999999999</v>
      </c>
      <c r="H56" s="182">
        <f t="shared" si="15"/>
        <v>45.555555555555557</v>
      </c>
      <c r="I56" s="182">
        <f t="shared" si="16"/>
        <v>1.5185185185185185E-2</v>
      </c>
      <c r="J56" s="170"/>
      <c r="K56" s="166"/>
      <c r="L56" s="166"/>
      <c r="M56" s="167"/>
      <c r="N56" s="52">
        <f t="shared" si="20"/>
        <v>0</v>
      </c>
      <c r="O56" s="53"/>
      <c r="P56" s="54"/>
      <c r="Q56" s="54"/>
      <c r="R56" s="54"/>
      <c r="S56" s="54"/>
      <c r="T56" s="58"/>
      <c r="U56" s="183">
        <f t="shared" si="17"/>
        <v>3.037037037037037E-2</v>
      </c>
      <c r="V56" s="168"/>
      <c r="W56" s="59" t="str">
        <f t="shared" si="18"/>
        <v>0</v>
      </c>
      <c r="X56" s="575"/>
      <c r="Y56" s="60">
        <f t="shared" si="19"/>
        <v>0</v>
      </c>
    </row>
    <row r="57" spans="2:25" ht="18.75" customHeight="1">
      <c r="B57" s="569"/>
      <c r="C57" s="572"/>
      <c r="D57" s="39">
        <v>12</v>
      </c>
      <c r="E57" s="39" t="s">
        <v>10115</v>
      </c>
      <c r="F57" s="170">
        <v>347</v>
      </c>
      <c r="G57" s="181">
        <f t="shared" si="14"/>
        <v>69.400000000000006</v>
      </c>
      <c r="H57" s="182">
        <f t="shared" si="15"/>
        <v>192.77777777777777</v>
      </c>
      <c r="I57" s="182">
        <f t="shared" si="16"/>
        <v>6.4259259259259252E-2</v>
      </c>
      <c r="J57" s="170"/>
      <c r="K57" s="166"/>
      <c r="L57" s="166"/>
      <c r="M57" s="167"/>
      <c r="N57" s="52">
        <f t="shared" si="20"/>
        <v>0</v>
      </c>
      <c r="O57" s="53"/>
      <c r="P57" s="54"/>
      <c r="Q57" s="54"/>
      <c r="R57" s="54"/>
      <c r="S57" s="54"/>
      <c r="T57" s="58"/>
      <c r="U57" s="183">
        <f t="shared" si="17"/>
        <v>0.1285185185185185</v>
      </c>
      <c r="V57" s="168"/>
      <c r="W57" s="59" t="str">
        <f t="shared" si="18"/>
        <v>0</v>
      </c>
      <c r="X57" s="575"/>
      <c r="Y57" s="60">
        <f t="shared" si="19"/>
        <v>0</v>
      </c>
    </row>
    <row r="58" spans="2:25" ht="18.75" customHeight="1">
      <c r="B58" s="569"/>
      <c r="C58" s="572"/>
      <c r="D58" s="39">
        <v>13</v>
      </c>
      <c r="E58" s="39" t="s">
        <v>10116</v>
      </c>
      <c r="F58" s="170">
        <v>113</v>
      </c>
      <c r="G58" s="181">
        <f t="shared" si="14"/>
        <v>22.6</v>
      </c>
      <c r="H58" s="182">
        <f t="shared" si="15"/>
        <v>62.777777777777779</v>
      </c>
      <c r="I58" s="182">
        <f t="shared" si="16"/>
        <v>2.0925925925925928E-2</v>
      </c>
      <c r="J58" s="170"/>
      <c r="K58" s="166"/>
      <c r="L58" s="166"/>
      <c r="M58" s="167"/>
      <c r="N58" s="52">
        <f t="shared" si="20"/>
        <v>0</v>
      </c>
      <c r="O58" s="53"/>
      <c r="P58" s="54"/>
      <c r="Q58" s="54"/>
      <c r="R58" s="54"/>
      <c r="S58" s="54"/>
      <c r="T58" s="58"/>
      <c r="U58" s="183">
        <f t="shared" si="17"/>
        <v>4.1851851851851855E-2</v>
      </c>
      <c r="V58" s="168"/>
      <c r="W58" s="59" t="str">
        <f t="shared" si="18"/>
        <v>0</v>
      </c>
      <c r="X58" s="575"/>
      <c r="Y58" s="60">
        <f t="shared" si="19"/>
        <v>0</v>
      </c>
    </row>
    <row r="59" spans="2:25" ht="18.75" customHeight="1">
      <c r="B59" s="569"/>
      <c r="C59" s="572"/>
      <c r="D59" s="39">
        <v>14</v>
      </c>
      <c r="E59" s="39" t="s">
        <v>3154</v>
      </c>
      <c r="F59" s="170">
        <v>80</v>
      </c>
      <c r="G59" s="181">
        <f t="shared" si="14"/>
        <v>16</v>
      </c>
      <c r="H59" s="182">
        <f t="shared" si="15"/>
        <v>44.444444444444443</v>
      </c>
      <c r="I59" s="182">
        <f t="shared" si="16"/>
        <v>1.4814814814814814E-2</v>
      </c>
      <c r="J59" s="170"/>
      <c r="K59" s="166"/>
      <c r="L59" s="166"/>
      <c r="M59" s="167"/>
      <c r="N59" s="52">
        <f t="shared" si="20"/>
        <v>0</v>
      </c>
      <c r="O59" s="53"/>
      <c r="P59" s="54"/>
      <c r="Q59" s="54"/>
      <c r="R59" s="54"/>
      <c r="S59" s="54"/>
      <c r="T59" s="58"/>
      <c r="U59" s="183">
        <f t="shared" si="17"/>
        <v>2.9629629629629627E-2</v>
      </c>
      <c r="V59" s="168"/>
      <c r="W59" s="59" t="str">
        <f t="shared" si="18"/>
        <v>0</v>
      </c>
      <c r="X59" s="575"/>
      <c r="Y59" s="60">
        <f t="shared" si="19"/>
        <v>0</v>
      </c>
    </row>
    <row r="60" spans="2:25" ht="18.75" customHeight="1">
      <c r="B60" s="569"/>
      <c r="C60" s="572"/>
      <c r="D60" s="39">
        <v>15</v>
      </c>
      <c r="E60" s="39" t="s">
        <v>10117</v>
      </c>
      <c r="F60" s="170">
        <v>313</v>
      </c>
      <c r="G60" s="181">
        <f t="shared" si="14"/>
        <v>62.6</v>
      </c>
      <c r="H60" s="182">
        <f t="shared" si="15"/>
        <v>173.88888888888889</v>
      </c>
      <c r="I60" s="182">
        <f t="shared" si="16"/>
        <v>5.7962962962962959E-2</v>
      </c>
      <c r="J60" s="170" t="s">
        <v>10118</v>
      </c>
      <c r="K60" s="166" t="s">
        <v>10118</v>
      </c>
      <c r="L60" s="166"/>
      <c r="M60" s="184">
        <f>+SUM(H46:H96)</f>
        <v>3421.1111111111109</v>
      </c>
      <c r="N60" s="52">
        <f t="shared" si="20"/>
        <v>68.422222222222217</v>
      </c>
      <c r="O60" s="53" t="s">
        <v>657</v>
      </c>
      <c r="P60" s="54" t="s">
        <v>12</v>
      </c>
      <c r="Q60" s="54"/>
      <c r="R60" s="54" t="s">
        <v>1064</v>
      </c>
      <c r="S60" s="54"/>
      <c r="T60" s="58"/>
      <c r="U60" s="183">
        <f t="shared" si="17"/>
        <v>0.11592592592592592</v>
      </c>
      <c r="V60" s="168">
        <f>SUM(U46:U96)</f>
        <v>2.280740740740741</v>
      </c>
      <c r="W60" s="59" t="str">
        <f t="shared" si="18"/>
        <v>2</v>
      </c>
      <c r="X60" s="575"/>
      <c r="Y60" s="60">
        <f t="shared" si="19"/>
        <v>1</v>
      </c>
    </row>
    <row r="61" spans="2:25" ht="18.75" customHeight="1">
      <c r="B61" s="569"/>
      <c r="C61" s="572"/>
      <c r="D61" s="39">
        <v>16</v>
      </c>
      <c r="E61" s="39" t="s">
        <v>10119</v>
      </c>
      <c r="F61" s="170">
        <v>97</v>
      </c>
      <c r="G61" s="181">
        <f t="shared" si="14"/>
        <v>19.399999999999999</v>
      </c>
      <c r="H61" s="182">
        <f t="shared" si="15"/>
        <v>53.888888888888886</v>
      </c>
      <c r="I61" s="182">
        <f t="shared" si="16"/>
        <v>1.7962962962962962E-2</v>
      </c>
      <c r="J61" s="170"/>
      <c r="K61" s="166"/>
      <c r="L61" s="166"/>
      <c r="M61" s="167"/>
      <c r="N61" s="52">
        <f t="shared" si="20"/>
        <v>0</v>
      </c>
      <c r="O61" s="53"/>
      <c r="P61" s="54"/>
      <c r="Q61" s="54"/>
      <c r="R61" s="54"/>
      <c r="S61" s="54"/>
      <c r="T61" s="58"/>
      <c r="U61" s="183">
        <f t="shared" si="17"/>
        <v>3.5925925925925924E-2</v>
      </c>
      <c r="V61" s="168"/>
      <c r="W61" s="59" t="str">
        <f t="shared" si="18"/>
        <v>0</v>
      </c>
      <c r="X61" s="575"/>
      <c r="Y61" s="60">
        <f t="shared" si="19"/>
        <v>0</v>
      </c>
    </row>
    <row r="62" spans="2:25" ht="18.75" customHeight="1">
      <c r="B62" s="569"/>
      <c r="C62" s="572"/>
      <c r="D62" s="39">
        <v>17</v>
      </c>
      <c r="E62" s="39" t="s">
        <v>10120</v>
      </c>
      <c r="F62" s="170">
        <v>135</v>
      </c>
      <c r="G62" s="181">
        <f t="shared" si="14"/>
        <v>27</v>
      </c>
      <c r="H62" s="182">
        <f t="shared" si="15"/>
        <v>75</v>
      </c>
      <c r="I62" s="182">
        <f t="shared" si="16"/>
        <v>2.5000000000000001E-2</v>
      </c>
      <c r="J62" s="170"/>
      <c r="K62" s="166"/>
      <c r="L62" s="166"/>
      <c r="M62" s="167"/>
      <c r="N62" s="52">
        <f t="shared" si="20"/>
        <v>0</v>
      </c>
      <c r="O62" s="53"/>
      <c r="P62" s="54"/>
      <c r="Q62" s="54"/>
      <c r="R62" s="54"/>
      <c r="S62" s="54"/>
      <c r="T62" s="58"/>
      <c r="U62" s="183">
        <f t="shared" si="17"/>
        <v>0.05</v>
      </c>
      <c r="V62" s="168"/>
      <c r="W62" s="59" t="str">
        <f t="shared" si="18"/>
        <v>0</v>
      </c>
      <c r="X62" s="575"/>
      <c r="Y62" s="60">
        <f t="shared" si="19"/>
        <v>0</v>
      </c>
    </row>
    <row r="63" spans="2:25" ht="18.75" customHeight="1">
      <c r="B63" s="569"/>
      <c r="C63" s="572"/>
      <c r="D63" s="39">
        <v>18</v>
      </c>
      <c r="E63" s="39" t="s">
        <v>10121</v>
      </c>
      <c r="F63" s="170">
        <v>58</v>
      </c>
      <c r="G63" s="181">
        <f t="shared" si="14"/>
        <v>11.6</v>
      </c>
      <c r="H63" s="182">
        <f t="shared" si="15"/>
        <v>32.222222222222221</v>
      </c>
      <c r="I63" s="182">
        <f t="shared" si="16"/>
        <v>1.074074074074074E-2</v>
      </c>
      <c r="J63" s="170"/>
      <c r="K63" s="166"/>
      <c r="L63" s="166"/>
      <c r="M63" s="167"/>
      <c r="N63" s="52">
        <f t="shared" si="20"/>
        <v>0</v>
      </c>
      <c r="O63" s="53"/>
      <c r="P63" s="54"/>
      <c r="Q63" s="54"/>
      <c r="R63" s="54"/>
      <c r="S63" s="54"/>
      <c r="T63" s="58"/>
      <c r="U63" s="183">
        <f t="shared" si="17"/>
        <v>2.148148148148148E-2</v>
      </c>
      <c r="V63" s="168"/>
      <c r="W63" s="59" t="str">
        <f t="shared" si="18"/>
        <v>0</v>
      </c>
      <c r="X63" s="575"/>
      <c r="Y63" s="60">
        <f t="shared" si="19"/>
        <v>0</v>
      </c>
    </row>
    <row r="64" spans="2:25" ht="18.75" customHeight="1">
      <c r="B64" s="569"/>
      <c r="C64" s="572"/>
      <c r="D64" s="39">
        <v>19</v>
      </c>
      <c r="E64" s="39" t="s">
        <v>10122</v>
      </c>
      <c r="F64" s="170">
        <v>41</v>
      </c>
      <c r="G64" s="181">
        <f t="shared" si="14"/>
        <v>8.1999999999999993</v>
      </c>
      <c r="H64" s="182">
        <f t="shared" si="15"/>
        <v>22.777777777777779</v>
      </c>
      <c r="I64" s="182">
        <f t="shared" si="16"/>
        <v>7.5925925925925926E-3</v>
      </c>
      <c r="J64" s="170"/>
      <c r="K64" s="166"/>
      <c r="L64" s="166"/>
      <c r="M64" s="167"/>
      <c r="N64" s="52">
        <f t="shared" si="20"/>
        <v>0</v>
      </c>
      <c r="O64" s="53"/>
      <c r="P64" s="54"/>
      <c r="Q64" s="54"/>
      <c r="R64" s="54"/>
      <c r="S64" s="54"/>
      <c r="T64" s="58"/>
      <c r="U64" s="183">
        <f t="shared" si="17"/>
        <v>1.5185185185185185E-2</v>
      </c>
      <c r="V64" s="168"/>
      <c r="W64" s="59" t="str">
        <f t="shared" si="18"/>
        <v>0</v>
      </c>
      <c r="X64" s="575"/>
      <c r="Y64" s="60">
        <f t="shared" si="19"/>
        <v>0</v>
      </c>
    </row>
    <row r="65" spans="2:25" ht="18.75" customHeight="1">
      <c r="B65" s="569"/>
      <c r="C65" s="572"/>
      <c r="D65" s="39">
        <v>20</v>
      </c>
      <c r="E65" s="39" t="s">
        <v>10123</v>
      </c>
      <c r="F65" s="170">
        <v>75</v>
      </c>
      <c r="G65" s="181">
        <f t="shared" si="14"/>
        <v>15</v>
      </c>
      <c r="H65" s="182">
        <f t="shared" si="15"/>
        <v>41.666666666666664</v>
      </c>
      <c r="I65" s="182">
        <f t="shared" si="16"/>
        <v>1.3888888888888888E-2</v>
      </c>
      <c r="J65" s="170"/>
      <c r="K65" s="166"/>
      <c r="L65" s="166"/>
      <c r="M65" s="167"/>
      <c r="N65" s="52">
        <f t="shared" si="20"/>
        <v>0</v>
      </c>
      <c r="O65" s="53"/>
      <c r="P65" s="54"/>
      <c r="Q65" s="54"/>
      <c r="R65" s="54"/>
      <c r="S65" s="54"/>
      <c r="T65" s="58"/>
      <c r="U65" s="183">
        <f t="shared" si="17"/>
        <v>2.7777777777777776E-2</v>
      </c>
      <c r="V65" s="168"/>
      <c r="W65" s="59" t="str">
        <f t="shared" si="18"/>
        <v>0</v>
      </c>
      <c r="X65" s="575"/>
      <c r="Y65" s="60">
        <f t="shared" si="19"/>
        <v>0</v>
      </c>
    </row>
    <row r="66" spans="2:25" ht="18.75" customHeight="1">
      <c r="B66" s="569"/>
      <c r="C66" s="572"/>
      <c r="D66" s="39">
        <v>21</v>
      </c>
      <c r="E66" s="39" t="s">
        <v>10124</v>
      </c>
      <c r="F66" s="170">
        <v>110</v>
      </c>
      <c r="G66" s="181">
        <f t="shared" si="14"/>
        <v>22</v>
      </c>
      <c r="H66" s="182">
        <f t="shared" si="15"/>
        <v>61.111111111111107</v>
      </c>
      <c r="I66" s="182">
        <f t="shared" si="16"/>
        <v>2.0370370370370369E-2</v>
      </c>
      <c r="J66" s="170"/>
      <c r="K66" s="166"/>
      <c r="L66" s="166"/>
      <c r="M66" s="167"/>
      <c r="N66" s="52">
        <f t="shared" si="20"/>
        <v>0</v>
      </c>
      <c r="O66" s="53"/>
      <c r="P66" s="54"/>
      <c r="Q66" s="54"/>
      <c r="R66" s="54"/>
      <c r="S66" s="54"/>
      <c r="T66" s="58"/>
      <c r="U66" s="183">
        <f t="shared" si="17"/>
        <v>4.0740740740740737E-2</v>
      </c>
      <c r="V66" s="168"/>
      <c r="W66" s="59" t="str">
        <f t="shared" si="18"/>
        <v>0</v>
      </c>
      <c r="X66" s="575"/>
      <c r="Y66" s="60">
        <f t="shared" si="19"/>
        <v>0</v>
      </c>
    </row>
    <row r="67" spans="2:25" ht="18.75" customHeight="1">
      <c r="B67" s="569"/>
      <c r="C67" s="572"/>
      <c r="D67" s="39">
        <v>22</v>
      </c>
      <c r="E67" s="39" t="s">
        <v>10125</v>
      </c>
      <c r="F67" s="170">
        <v>100</v>
      </c>
      <c r="G67" s="181">
        <f t="shared" si="14"/>
        <v>20</v>
      </c>
      <c r="H67" s="182">
        <f t="shared" si="15"/>
        <v>55.555555555555557</v>
      </c>
      <c r="I67" s="182">
        <f t="shared" si="16"/>
        <v>1.8518518518518517E-2</v>
      </c>
      <c r="J67" s="170"/>
      <c r="K67" s="166"/>
      <c r="L67" s="166"/>
      <c r="M67" s="167"/>
      <c r="N67" s="52">
        <f t="shared" si="20"/>
        <v>0</v>
      </c>
      <c r="O67" s="53"/>
      <c r="P67" s="54"/>
      <c r="Q67" s="54"/>
      <c r="R67" s="54"/>
      <c r="S67" s="54"/>
      <c r="T67" s="58"/>
      <c r="U67" s="183">
        <f t="shared" si="17"/>
        <v>3.7037037037037035E-2</v>
      </c>
      <c r="V67" s="168"/>
      <c r="W67" s="59" t="str">
        <f t="shared" si="18"/>
        <v>0</v>
      </c>
      <c r="X67" s="575"/>
      <c r="Y67" s="60">
        <f t="shared" si="19"/>
        <v>0</v>
      </c>
    </row>
    <row r="68" spans="2:25" ht="18.75" customHeight="1">
      <c r="B68" s="569"/>
      <c r="C68" s="572"/>
      <c r="D68" s="39">
        <v>23</v>
      </c>
      <c r="E68" s="39" t="s">
        <v>3236</v>
      </c>
      <c r="F68" s="170">
        <v>188</v>
      </c>
      <c r="G68" s="181">
        <f t="shared" si="14"/>
        <v>37.6</v>
      </c>
      <c r="H68" s="182">
        <f t="shared" si="15"/>
        <v>104.44444444444444</v>
      </c>
      <c r="I68" s="182">
        <f t="shared" si="16"/>
        <v>3.4814814814814812E-2</v>
      </c>
      <c r="J68" s="170"/>
      <c r="K68" s="166"/>
      <c r="L68" s="166"/>
      <c r="M68" s="167"/>
      <c r="N68" s="52">
        <f t="shared" si="20"/>
        <v>0</v>
      </c>
      <c r="O68" s="53"/>
      <c r="P68" s="54"/>
      <c r="Q68" s="54"/>
      <c r="R68" s="54"/>
      <c r="S68" s="54"/>
      <c r="T68" s="58"/>
      <c r="U68" s="183">
        <f t="shared" si="17"/>
        <v>6.9629629629629625E-2</v>
      </c>
      <c r="V68" s="168"/>
      <c r="W68" s="59" t="str">
        <f t="shared" si="18"/>
        <v>0</v>
      </c>
      <c r="X68" s="575"/>
      <c r="Y68" s="60">
        <f t="shared" si="19"/>
        <v>0</v>
      </c>
    </row>
    <row r="69" spans="2:25" ht="18.75" customHeight="1">
      <c r="B69" s="569"/>
      <c r="C69" s="572"/>
      <c r="D69" s="39">
        <v>24</v>
      </c>
      <c r="E69" s="39" t="s">
        <v>10126</v>
      </c>
      <c r="F69" s="170">
        <v>130</v>
      </c>
      <c r="G69" s="181">
        <f t="shared" si="14"/>
        <v>26</v>
      </c>
      <c r="H69" s="182">
        <f t="shared" si="15"/>
        <v>72.222222222222214</v>
      </c>
      <c r="I69" s="182">
        <f t="shared" si="16"/>
        <v>2.4074074074074071E-2</v>
      </c>
      <c r="J69" s="170"/>
      <c r="K69" s="166"/>
      <c r="L69" s="166"/>
      <c r="M69" s="167"/>
      <c r="N69" s="52">
        <f t="shared" si="20"/>
        <v>0</v>
      </c>
      <c r="O69" s="53"/>
      <c r="P69" s="54"/>
      <c r="Q69" s="54"/>
      <c r="R69" s="54"/>
      <c r="S69" s="54"/>
      <c r="T69" s="58"/>
      <c r="U69" s="183">
        <f t="shared" si="17"/>
        <v>4.8148148148148141E-2</v>
      </c>
      <c r="V69" s="168"/>
      <c r="W69" s="59" t="str">
        <f t="shared" si="18"/>
        <v>0</v>
      </c>
      <c r="X69" s="575"/>
      <c r="Y69" s="60">
        <f t="shared" si="19"/>
        <v>0</v>
      </c>
    </row>
    <row r="70" spans="2:25" ht="18.75" customHeight="1">
      <c r="B70" s="569"/>
      <c r="C70" s="572"/>
      <c r="D70" s="39">
        <v>25</v>
      </c>
      <c r="E70" s="39" t="s">
        <v>10127</v>
      </c>
      <c r="F70" s="170">
        <v>83</v>
      </c>
      <c r="G70" s="181">
        <f t="shared" si="14"/>
        <v>16.600000000000001</v>
      </c>
      <c r="H70" s="182">
        <f t="shared" si="15"/>
        <v>46.111111111111107</v>
      </c>
      <c r="I70" s="182">
        <f t="shared" si="16"/>
        <v>1.5370370370370369E-2</v>
      </c>
      <c r="J70" s="170"/>
      <c r="K70" s="166"/>
      <c r="L70" s="166"/>
      <c r="M70" s="167"/>
      <c r="N70" s="52">
        <f t="shared" si="20"/>
        <v>0</v>
      </c>
      <c r="O70" s="53"/>
      <c r="P70" s="54"/>
      <c r="Q70" s="54"/>
      <c r="R70" s="54"/>
      <c r="S70" s="54"/>
      <c r="T70" s="58"/>
      <c r="U70" s="183">
        <f t="shared" si="17"/>
        <v>3.0740740740740739E-2</v>
      </c>
      <c r="V70" s="168"/>
      <c r="W70" s="59" t="str">
        <f t="shared" si="18"/>
        <v>0</v>
      </c>
      <c r="X70" s="575"/>
      <c r="Y70" s="60">
        <f t="shared" si="19"/>
        <v>0</v>
      </c>
    </row>
    <row r="71" spans="2:25" ht="18.75" customHeight="1">
      <c r="B71" s="569"/>
      <c r="C71" s="572"/>
      <c r="D71" s="39">
        <v>26</v>
      </c>
      <c r="E71" s="39" t="s">
        <v>10128</v>
      </c>
      <c r="F71" s="170">
        <v>72</v>
      </c>
      <c r="G71" s="181">
        <f t="shared" si="14"/>
        <v>14.4</v>
      </c>
      <c r="H71" s="182">
        <f t="shared" si="15"/>
        <v>40</v>
      </c>
      <c r="I71" s="182">
        <f t="shared" si="16"/>
        <v>1.3333333333333334E-2</v>
      </c>
      <c r="J71" s="170"/>
      <c r="K71" s="166"/>
      <c r="L71" s="166"/>
      <c r="M71" s="167"/>
      <c r="N71" s="52">
        <f t="shared" si="20"/>
        <v>0</v>
      </c>
      <c r="O71" s="53"/>
      <c r="P71" s="54"/>
      <c r="Q71" s="54"/>
      <c r="R71" s="54"/>
      <c r="S71" s="54"/>
      <c r="T71" s="58"/>
      <c r="U71" s="183">
        <f t="shared" si="17"/>
        <v>2.6666666666666668E-2</v>
      </c>
      <c r="V71" s="168"/>
      <c r="W71" s="59" t="str">
        <f t="shared" si="18"/>
        <v>0</v>
      </c>
      <c r="X71" s="575"/>
      <c r="Y71" s="60">
        <f t="shared" si="19"/>
        <v>0</v>
      </c>
    </row>
    <row r="72" spans="2:25" ht="18.75" customHeight="1">
      <c r="B72" s="569"/>
      <c r="C72" s="572"/>
      <c r="D72" s="39">
        <v>27</v>
      </c>
      <c r="E72" s="39" t="s">
        <v>10129</v>
      </c>
      <c r="F72" s="170">
        <v>58</v>
      </c>
      <c r="G72" s="181">
        <f t="shared" si="14"/>
        <v>11.6</v>
      </c>
      <c r="H72" s="182">
        <f t="shared" si="15"/>
        <v>32.222222222222221</v>
      </c>
      <c r="I72" s="182">
        <f t="shared" si="16"/>
        <v>1.074074074074074E-2</v>
      </c>
      <c r="J72" s="170"/>
      <c r="K72" s="166"/>
      <c r="L72" s="166"/>
      <c r="M72" s="167"/>
      <c r="N72" s="52">
        <f t="shared" si="20"/>
        <v>0</v>
      </c>
      <c r="O72" s="53"/>
      <c r="P72" s="54"/>
      <c r="Q72" s="54"/>
      <c r="R72" s="54"/>
      <c r="S72" s="54"/>
      <c r="T72" s="58"/>
      <c r="U72" s="183">
        <f t="shared" si="17"/>
        <v>2.148148148148148E-2</v>
      </c>
      <c r="V72" s="168"/>
      <c r="W72" s="59" t="str">
        <f t="shared" si="18"/>
        <v>0</v>
      </c>
      <c r="X72" s="575"/>
      <c r="Y72" s="60">
        <f t="shared" si="19"/>
        <v>0</v>
      </c>
    </row>
    <row r="73" spans="2:25" ht="18.75" customHeight="1">
      <c r="B73" s="569"/>
      <c r="C73" s="572"/>
      <c r="D73" s="39">
        <v>28</v>
      </c>
      <c r="E73" s="39" t="s">
        <v>10130</v>
      </c>
      <c r="F73" s="170">
        <v>66</v>
      </c>
      <c r="G73" s="181">
        <f t="shared" si="14"/>
        <v>13.2</v>
      </c>
      <c r="H73" s="182">
        <f t="shared" si="15"/>
        <v>36.666666666666664</v>
      </c>
      <c r="I73" s="182">
        <f t="shared" si="16"/>
        <v>1.2222222222222221E-2</v>
      </c>
      <c r="J73" s="170"/>
      <c r="K73" s="166"/>
      <c r="L73" s="166"/>
      <c r="M73" s="167"/>
      <c r="N73" s="52">
        <f t="shared" si="20"/>
        <v>0</v>
      </c>
      <c r="O73" s="53"/>
      <c r="P73" s="54"/>
      <c r="Q73" s="54"/>
      <c r="R73" s="54"/>
      <c r="S73" s="54"/>
      <c r="T73" s="58"/>
      <c r="U73" s="183">
        <f t="shared" si="17"/>
        <v>2.4444444444444442E-2</v>
      </c>
      <c r="V73" s="168"/>
      <c r="W73" s="59" t="str">
        <f t="shared" si="18"/>
        <v>0</v>
      </c>
      <c r="X73" s="575"/>
      <c r="Y73" s="60">
        <f t="shared" si="19"/>
        <v>0</v>
      </c>
    </row>
    <row r="74" spans="2:25" ht="18.75" customHeight="1">
      <c r="B74" s="569"/>
      <c r="C74" s="572"/>
      <c r="D74" s="39">
        <v>29</v>
      </c>
      <c r="E74" s="39" t="s">
        <v>10131</v>
      </c>
      <c r="F74" s="170">
        <v>59</v>
      </c>
      <c r="G74" s="181">
        <f t="shared" si="14"/>
        <v>11.8</v>
      </c>
      <c r="H74" s="182">
        <f t="shared" si="15"/>
        <v>32.777777777777779</v>
      </c>
      <c r="I74" s="182">
        <f t="shared" si="16"/>
        <v>1.0925925925925926E-2</v>
      </c>
      <c r="J74" s="170"/>
      <c r="K74" s="166"/>
      <c r="L74" s="166"/>
      <c r="M74" s="167"/>
      <c r="N74" s="52">
        <f t="shared" si="20"/>
        <v>0</v>
      </c>
      <c r="O74" s="53"/>
      <c r="P74" s="54"/>
      <c r="Q74" s="54"/>
      <c r="R74" s="54"/>
      <c r="S74" s="54"/>
      <c r="T74" s="58"/>
      <c r="U74" s="183">
        <f t="shared" si="17"/>
        <v>2.1851851851851851E-2</v>
      </c>
      <c r="V74" s="168"/>
      <c r="W74" s="59" t="str">
        <f t="shared" si="18"/>
        <v>0</v>
      </c>
      <c r="X74" s="575"/>
      <c r="Y74" s="60">
        <f t="shared" si="19"/>
        <v>0</v>
      </c>
    </row>
    <row r="75" spans="2:25" ht="18.75" customHeight="1">
      <c r="B75" s="569"/>
      <c r="C75" s="572"/>
      <c r="D75" s="39">
        <v>30</v>
      </c>
      <c r="E75" s="39" t="s">
        <v>10132</v>
      </c>
      <c r="F75" s="170">
        <v>160</v>
      </c>
      <c r="G75" s="181">
        <f t="shared" si="14"/>
        <v>32</v>
      </c>
      <c r="H75" s="182">
        <f t="shared" si="15"/>
        <v>88.888888888888886</v>
      </c>
      <c r="I75" s="182">
        <f t="shared" si="16"/>
        <v>2.9629629629629627E-2</v>
      </c>
      <c r="J75" s="170"/>
      <c r="K75" s="166"/>
      <c r="L75" s="166"/>
      <c r="M75" s="167"/>
      <c r="N75" s="52">
        <f t="shared" si="20"/>
        <v>0</v>
      </c>
      <c r="O75" s="53"/>
      <c r="P75" s="54"/>
      <c r="Q75" s="54"/>
      <c r="R75" s="54"/>
      <c r="S75" s="54"/>
      <c r="T75" s="58"/>
      <c r="U75" s="183">
        <f t="shared" si="17"/>
        <v>5.9259259259259255E-2</v>
      </c>
      <c r="V75" s="168"/>
      <c r="W75" s="59" t="str">
        <f t="shared" si="18"/>
        <v>0</v>
      </c>
      <c r="X75" s="575"/>
      <c r="Y75" s="60">
        <f t="shared" si="19"/>
        <v>0</v>
      </c>
    </row>
    <row r="76" spans="2:25" ht="18.75" customHeight="1">
      <c r="B76" s="569"/>
      <c r="C76" s="572"/>
      <c r="D76" s="39">
        <v>31</v>
      </c>
      <c r="E76" s="39" t="s">
        <v>10133</v>
      </c>
      <c r="F76" s="170">
        <v>165</v>
      </c>
      <c r="G76" s="181">
        <f t="shared" si="14"/>
        <v>33</v>
      </c>
      <c r="H76" s="182">
        <f t="shared" si="15"/>
        <v>91.666666666666671</v>
      </c>
      <c r="I76" s="182">
        <f t="shared" si="16"/>
        <v>3.0555555555555558E-2</v>
      </c>
      <c r="J76" s="170"/>
      <c r="K76" s="166"/>
      <c r="L76" s="166"/>
      <c r="M76" s="167"/>
      <c r="N76" s="52">
        <f t="shared" si="20"/>
        <v>0</v>
      </c>
      <c r="O76" s="53"/>
      <c r="P76" s="54"/>
      <c r="Q76" s="54"/>
      <c r="R76" s="54"/>
      <c r="S76" s="54"/>
      <c r="T76" s="58"/>
      <c r="U76" s="183">
        <f t="shared" si="17"/>
        <v>6.1111111111111116E-2</v>
      </c>
      <c r="V76" s="168"/>
      <c r="W76" s="59" t="str">
        <f t="shared" si="18"/>
        <v>0</v>
      </c>
      <c r="X76" s="575"/>
      <c r="Y76" s="60">
        <f t="shared" si="19"/>
        <v>0</v>
      </c>
    </row>
    <row r="77" spans="2:25" ht="18.75" customHeight="1">
      <c r="B77" s="569"/>
      <c r="C77" s="572"/>
      <c r="D77" s="39">
        <v>32</v>
      </c>
      <c r="E77" s="39" t="s">
        <v>10134</v>
      </c>
      <c r="F77" s="170">
        <v>153</v>
      </c>
      <c r="G77" s="181">
        <f t="shared" si="14"/>
        <v>30.6</v>
      </c>
      <c r="H77" s="182">
        <f t="shared" si="15"/>
        <v>85</v>
      </c>
      <c r="I77" s="182">
        <f t="shared" si="16"/>
        <v>2.8333333333333332E-2</v>
      </c>
      <c r="J77" s="170"/>
      <c r="K77" s="166"/>
      <c r="L77" s="166"/>
      <c r="M77" s="167"/>
      <c r="N77" s="52">
        <f t="shared" si="20"/>
        <v>0</v>
      </c>
      <c r="O77" s="53"/>
      <c r="P77" s="54"/>
      <c r="Q77" s="54"/>
      <c r="R77" s="54"/>
      <c r="S77" s="54"/>
      <c r="T77" s="58"/>
      <c r="U77" s="183">
        <f t="shared" si="17"/>
        <v>5.6666666666666664E-2</v>
      </c>
      <c r="V77" s="168"/>
      <c r="W77" s="59" t="str">
        <f t="shared" si="18"/>
        <v>0</v>
      </c>
      <c r="X77" s="575"/>
      <c r="Y77" s="60">
        <f t="shared" si="19"/>
        <v>0</v>
      </c>
    </row>
    <row r="78" spans="2:25" ht="18.75" customHeight="1">
      <c r="B78" s="569"/>
      <c r="C78" s="572"/>
      <c r="D78" s="39">
        <v>33</v>
      </c>
      <c r="E78" s="39" t="s">
        <v>10135</v>
      </c>
      <c r="F78" s="170">
        <v>150</v>
      </c>
      <c r="G78" s="181">
        <f t="shared" si="14"/>
        <v>30</v>
      </c>
      <c r="H78" s="182">
        <f t="shared" si="15"/>
        <v>83.333333333333329</v>
      </c>
      <c r="I78" s="182">
        <f t="shared" si="16"/>
        <v>2.7777777777777776E-2</v>
      </c>
      <c r="J78" s="170"/>
      <c r="K78" s="166"/>
      <c r="L78" s="166"/>
      <c r="M78" s="167"/>
      <c r="N78" s="52">
        <f t="shared" si="20"/>
        <v>0</v>
      </c>
      <c r="O78" s="53"/>
      <c r="P78" s="54"/>
      <c r="Q78" s="54"/>
      <c r="R78" s="54"/>
      <c r="S78" s="54"/>
      <c r="T78" s="58"/>
      <c r="U78" s="183">
        <f t="shared" si="17"/>
        <v>5.5555555555555552E-2</v>
      </c>
      <c r="V78" s="168"/>
      <c r="W78" s="59" t="str">
        <f t="shared" si="18"/>
        <v>0</v>
      </c>
      <c r="X78" s="575"/>
      <c r="Y78" s="60">
        <f t="shared" si="19"/>
        <v>0</v>
      </c>
    </row>
    <row r="79" spans="2:25" ht="18.75" customHeight="1">
      <c r="B79" s="569"/>
      <c r="C79" s="572"/>
      <c r="D79" s="39">
        <v>34</v>
      </c>
      <c r="E79" s="39" t="s">
        <v>10136</v>
      </c>
      <c r="F79" s="170">
        <v>160</v>
      </c>
      <c r="G79" s="181">
        <f t="shared" si="14"/>
        <v>32</v>
      </c>
      <c r="H79" s="182">
        <f t="shared" si="15"/>
        <v>88.888888888888886</v>
      </c>
      <c r="I79" s="182">
        <f t="shared" si="16"/>
        <v>2.9629629629629627E-2</v>
      </c>
      <c r="J79" s="170"/>
      <c r="K79" s="166"/>
      <c r="L79" s="166"/>
      <c r="M79" s="167"/>
      <c r="N79" s="52">
        <f t="shared" si="20"/>
        <v>0</v>
      </c>
      <c r="O79" s="53"/>
      <c r="P79" s="54"/>
      <c r="Q79" s="54"/>
      <c r="R79" s="54"/>
      <c r="S79" s="54"/>
      <c r="T79" s="58"/>
      <c r="U79" s="183">
        <f t="shared" si="17"/>
        <v>5.9259259259259255E-2</v>
      </c>
      <c r="V79" s="168"/>
      <c r="W79" s="59" t="str">
        <f t="shared" si="18"/>
        <v>0</v>
      </c>
      <c r="X79" s="575"/>
      <c r="Y79" s="60">
        <f t="shared" si="19"/>
        <v>0</v>
      </c>
    </row>
    <row r="80" spans="2:25" ht="18.75" customHeight="1">
      <c r="B80" s="569"/>
      <c r="C80" s="572"/>
      <c r="D80" s="39">
        <v>35</v>
      </c>
      <c r="E80" s="39" t="s">
        <v>10137</v>
      </c>
      <c r="F80" s="170">
        <v>160</v>
      </c>
      <c r="G80" s="181">
        <f t="shared" si="14"/>
        <v>32</v>
      </c>
      <c r="H80" s="182">
        <f t="shared" si="15"/>
        <v>88.888888888888886</v>
      </c>
      <c r="I80" s="182">
        <f t="shared" si="16"/>
        <v>2.9629629629629627E-2</v>
      </c>
      <c r="J80" s="170"/>
      <c r="K80" s="166"/>
      <c r="L80" s="166"/>
      <c r="M80" s="167"/>
      <c r="N80" s="52">
        <f t="shared" si="20"/>
        <v>0</v>
      </c>
      <c r="O80" s="53"/>
      <c r="P80" s="54"/>
      <c r="Q80" s="54"/>
      <c r="R80" s="54"/>
      <c r="S80" s="54"/>
      <c r="T80" s="58"/>
      <c r="U80" s="183">
        <f t="shared" si="17"/>
        <v>5.9259259259259255E-2</v>
      </c>
      <c r="V80" s="168"/>
      <c r="W80" s="59" t="str">
        <f t="shared" si="18"/>
        <v>0</v>
      </c>
      <c r="X80" s="575"/>
      <c r="Y80" s="60">
        <f t="shared" si="19"/>
        <v>0</v>
      </c>
    </row>
    <row r="81" spans="2:25" ht="18.75" customHeight="1">
      <c r="B81" s="569"/>
      <c r="C81" s="572"/>
      <c r="D81" s="39">
        <v>36</v>
      </c>
      <c r="E81" s="39" t="s">
        <v>10138</v>
      </c>
      <c r="F81" s="170">
        <v>150</v>
      </c>
      <c r="G81" s="181">
        <f t="shared" si="14"/>
        <v>30</v>
      </c>
      <c r="H81" s="182">
        <f t="shared" si="15"/>
        <v>83.333333333333329</v>
      </c>
      <c r="I81" s="182">
        <f t="shared" si="16"/>
        <v>2.7777777777777776E-2</v>
      </c>
      <c r="J81" s="170"/>
      <c r="K81" s="166"/>
      <c r="L81" s="166"/>
      <c r="M81" s="167"/>
      <c r="N81" s="52">
        <f t="shared" si="20"/>
        <v>0</v>
      </c>
      <c r="O81" s="53"/>
      <c r="P81" s="54"/>
      <c r="Q81" s="54"/>
      <c r="R81" s="54"/>
      <c r="S81" s="54"/>
      <c r="T81" s="58"/>
      <c r="U81" s="183">
        <f t="shared" si="17"/>
        <v>5.5555555555555552E-2</v>
      </c>
      <c r="V81" s="168"/>
      <c r="W81" s="59" t="str">
        <f t="shared" si="18"/>
        <v>0</v>
      </c>
      <c r="X81" s="575"/>
      <c r="Y81" s="60">
        <f t="shared" si="19"/>
        <v>0</v>
      </c>
    </row>
    <row r="82" spans="2:25" ht="18.75" customHeight="1">
      <c r="B82" s="569"/>
      <c r="C82" s="572"/>
      <c r="D82" s="39">
        <v>37</v>
      </c>
      <c r="E82" s="39" t="s">
        <v>10139</v>
      </c>
      <c r="F82" s="170">
        <v>130</v>
      </c>
      <c r="G82" s="181">
        <f t="shared" si="14"/>
        <v>26</v>
      </c>
      <c r="H82" s="182">
        <f t="shared" si="15"/>
        <v>72.222222222222214</v>
      </c>
      <c r="I82" s="182">
        <f t="shared" si="16"/>
        <v>2.4074074074074071E-2</v>
      </c>
      <c r="J82" s="170"/>
      <c r="K82" s="166"/>
      <c r="L82" s="166"/>
      <c r="M82" s="167"/>
      <c r="N82" s="52">
        <f t="shared" si="20"/>
        <v>0</v>
      </c>
      <c r="O82" s="53"/>
      <c r="P82" s="54"/>
      <c r="Q82" s="54"/>
      <c r="R82" s="54"/>
      <c r="S82" s="54"/>
      <c r="T82" s="58"/>
      <c r="U82" s="183">
        <f t="shared" si="17"/>
        <v>4.8148148148148141E-2</v>
      </c>
      <c r="V82" s="168"/>
      <c r="W82" s="59" t="str">
        <f t="shared" si="18"/>
        <v>0</v>
      </c>
      <c r="X82" s="575"/>
      <c r="Y82" s="60">
        <f t="shared" si="19"/>
        <v>0</v>
      </c>
    </row>
    <row r="83" spans="2:25" ht="18.75" customHeight="1">
      <c r="B83" s="569"/>
      <c r="C83" s="572"/>
      <c r="D83" s="39">
        <v>38</v>
      </c>
      <c r="E83" s="39" t="s">
        <v>10140</v>
      </c>
      <c r="F83" s="170">
        <v>140</v>
      </c>
      <c r="G83" s="181">
        <f t="shared" si="14"/>
        <v>28</v>
      </c>
      <c r="H83" s="182">
        <f t="shared" si="15"/>
        <v>77.777777777777771</v>
      </c>
      <c r="I83" s="182">
        <f t="shared" si="16"/>
        <v>2.5925925925925925E-2</v>
      </c>
      <c r="J83" s="170"/>
      <c r="K83" s="166"/>
      <c r="L83" s="166"/>
      <c r="M83" s="167"/>
      <c r="N83" s="52">
        <f t="shared" si="20"/>
        <v>0</v>
      </c>
      <c r="O83" s="53"/>
      <c r="P83" s="54"/>
      <c r="Q83" s="54"/>
      <c r="R83" s="54"/>
      <c r="S83" s="54"/>
      <c r="T83" s="58"/>
      <c r="U83" s="183">
        <f t="shared" si="17"/>
        <v>5.185185185185185E-2</v>
      </c>
      <c r="V83" s="168"/>
      <c r="W83" s="59" t="str">
        <f t="shared" si="18"/>
        <v>0</v>
      </c>
      <c r="X83" s="575"/>
      <c r="Y83" s="60">
        <f t="shared" si="19"/>
        <v>0</v>
      </c>
    </row>
    <row r="84" spans="2:25" ht="18.75" customHeight="1">
      <c r="B84" s="569"/>
      <c r="C84" s="572"/>
      <c r="D84" s="39">
        <v>39</v>
      </c>
      <c r="E84" s="39" t="s">
        <v>384</v>
      </c>
      <c r="F84" s="170">
        <v>150</v>
      </c>
      <c r="G84" s="181">
        <f t="shared" si="14"/>
        <v>30</v>
      </c>
      <c r="H84" s="182">
        <f t="shared" si="15"/>
        <v>83.333333333333329</v>
      </c>
      <c r="I84" s="182">
        <f t="shared" si="16"/>
        <v>2.7777777777777776E-2</v>
      </c>
      <c r="J84" s="170"/>
      <c r="K84" s="166"/>
      <c r="L84" s="166"/>
      <c r="M84" s="167"/>
      <c r="N84" s="52">
        <f t="shared" si="20"/>
        <v>0</v>
      </c>
      <c r="O84" s="53"/>
      <c r="P84" s="54"/>
      <c r="Q84" s="54"/>
      <c r="R84" s="54"/>
      <c r="S84" s="54"/>
      <c r="T84" s="58"/>
      <c r="U84" s="183">
        <f t="shared" si="17"/>
        <v>5.5555555555555552E-2</v>
      </c>
      <c r="V84" s="168"/>
      <c r="W84" s="59" t="str">
        <f t="shared" si="18"/>
        <v>0</v>
      </c>
      <c r="X84" s="575"/>
      <c r="Y84" s="60">
        <f t="shared" si="19"/>
        <v>0</v>
      </c>
    </row>
    <row r="85" spans="2:25" ht="18.75" customHeight="1">
      <c r="B85" s="569"/>
      <c r="C85" s="572"/>
      <c r="D85" s="39">
        <v>40</v>
      </c>
      <c r="E85" s="39" t="s">
        <v>10141</v>
      </c>
      <c r="F85" s="170">
        <v>150</v>
      </c>
      <c r="G85" s="181">
        <f t="shared" si="14"/>
        <v>30</v>
      </c>
      <c r="H85" s="182">
        <f t="shared" si="15"/>
        <v>83.333333333333329</v>
      </c>
      <c r="I85" s="182">
        <f t="shared" si="16"/>
        <v>2.7777777777777776E-2</v>
      </c>
      <c r="J85" s="170"/>
      <c r="K85" s="166"/>
      <c r="L85" s="166"/>
      <c r="M85" s="167"/>
      <c r="N85" s="52">
        <f t="shared" si="20"/>
        <v>0</v>
      </c>
      <c r="O85" s="53"/>
      <c r="P85" s="54"/>
      <c r="Q85" s="54"/>
      <c r="R85" s="54"/>
      <c r="S85" s="54"/>
      <c r="T85" s="58"/>
      <c r="U85" s="183">
        <f t="shared" si="17"/>
        <v>5.5555555555555552E-2</v>
      </c>
      <c r="V85" s="168"/>
      <c r="W85" s="59" t="str">
        <f t="shared" si="18"/>
        <v>0</v>
      </c>
      <c r="X85" s="575"/>
      <c r="Y85" s="60">
        <f t="shared" si="19"/>
        <v>0</v>
      </c>
    </row>
    <row r="86" spans="2:25" ht="18.75" customHeight="1">
      <c r="B86" s="569"/>
      <c r="C86" s="572"/>
      <c r="D86" s="39">
        <v>41</v>
      </c>
      <c r="E86" s="39" t="s">
        <v>10142</v>
      </c>
      <c r="F86" s="170">
        <v>150</v>
      </c>
      <c r="G86" s="181">
        <f t="shared" si="14"/>
        <v>30</v>
      </c>
      <c r="H86" s="182">
        <f t="shared" si="15"/>
        <v>83.333333333333329</v>
      </c>
      <c r="I86" s="182">
        <f t="shared" si="16"/>
        <v>2.7777777777777776E-2</v>
      </c>
      <c r="J86" s="170"/>
      <c r="K86" s="166"/>
      <c r="L86" s="166"/>
      <c r="M86" s="167"/>
      <c r="N86" s="52">
        <f t="shared" si="20"/>
        <v>0</v>
      </c>
      <c r="O86" s="53"/>
      <c r="P86" s="54"/>
      <c r="Q86" s="54"/>
      <c r="R86" s="54"/>
      <c r="S86" s="54"/>
      <c r="T86" s="58"/>
      <c r="U86" s="183">
        <f t="shared" si="17"/>
        <v>5.5555555555555552E-2</v>
      </c>
      <c r="V86" s="168"/>
      <c r="W86" s="59" t="str">
        <f t="shared" si="18"/>
        <v>0</v>
      </c>
      <c r="X86" s="575"/>
      <c r="Y86" s="60">
        <f t="shared" si="19"/>
        <v>0</v>
      </c>
    </row>
    <row r="87" spans="2:25" ht="18.75" customHeight="1">
      <c r="B87" s="569"/>
      <c r="C87" s="572"/>
      <c r="D87" s="39">
        <v>42</v>
      </c>
      <c r="E87" s="39" t="s">
        <v>10143</v>
      </c>
      <c r="F87" s="170">
        <v>97</v>
      </c>
      <c r="G87" s="181">
        <f t="shared" si="14"/>
        <v>19.399999999999999</v>
      </c>
      <c r="H87" s="182">
        <f t="shared" si="15"/>
        <v>53.888888888888886</v>
      </c>
      <c r="I87" s="182">
        <f t="shared" si="16"/>
        <v>1.7962962962962962E-2</v>
      </c>
      <c r="J87" s="170"/>
      <c r="K87" s="166"/>
      <c r="L87" s="166"/>
      <c r="M87" s="167"/>
      <c r="N87" s="52">
        <f t="shared" si="20"/>
        <v>0</v>
      </c>
      <c r="O87" s="53"/>
      <c r="P87" s="54"/>
      <c r="Q87" s="54"/>
      <c r="R87" s="54"/>
      <c r="S87" s="54"/>
      <c r="T87" s="58"/>
      <c r="U87" s="183">
        <f t="shared" si="17"/>
        <v>3.5925925925925924E-2</v>
      </c>
      <c r="V87" s="168"/>
      <c r="W87" s="59" t="str">
        <f t="shared" si="18"/>
        <v>0</v>
      </c>
      <c r="X87" s="575"/>
      <c r="Y87" s="60">
        <f t="shared" si="19"/>
        <v>0</v>
      </c>
    </row>
    <row r="88" spans="2:25" ht="18.75" customHeight="1">
      <c r="B88" s="569"/>
      <c r="C88" s="572"/>
      <c r="D88" s="39">
        <v>43</v>
      </c>
      <c r="E88" s="39" t="s">
        <v>4453</v>
      </c>
      <c r="F88" s="170">
        <v>103</v>
      </c>
      <c r="G88" s="181">
        <f t="shared" si="14"/>
        <v>20.6</v>
      </c>
      <c r="H88" s="182">
        <f t="shared" si="15"/>
        <v>57.222222222222221</v>
      </c>
      <c r="I88" s="182">
        <f t="shared" si="16"/>
        <v>1.9074074074074073E-2</v>
      </c>
      <c r="J88" s="170"/>
      <c r="K88" s="166"/>
      <c r="L88" s="166"/>
      <c r="M88" s="167"/>
      <c r="N88" s="52">
        <f t="shared" si="20"/>
        <v>0</v>
      </c>
      <c r="O88" s="53"/>
      <c r="P88" s="54"/>
      <c r="Q88" s="54"/>
      <c r="R88" s="54"/>
      <c r="S88" s="54"/>
      <c r="T88" s="58"/>
      <c r="U88" s="183">
        <f t="shared" si="17"/>
        <v>3.8148148148148146E-2</v>
      </c>
      <c r="V88" s="168"/>
      <c r="W88" s="59" t="str">
        <f t="shared" si="18"/>
        <v>0</v>
      </c>
      <c r="X88" s="575"/>
      <c r="Y88" s="60">
        <f t="shared" si="19"/>
        <v>0</v>
      </c>
    </row>
    <row r="89" spans="2:25" ht="18.75" customHeight="1">
      <c r="B89" s="569"/>
      <c r="C89" s="572"/>
      <c r="D89" s="39">
        <v>44</v>
      </c>
      <c r="E89" s="39" t="s">
        <v>10144</v>
      </c>
      <c r="F89" s="170">
        <v>130</v>
      </c>
      <c r="G89" s="181">
        <f t="shared" si="14"/>
        <v>26</v>
      </c>
      <c r="H89" s="182">
        <f t="shared" si="15"/>
        <v>72.222222222222214</v>
      </c>
      <c r="I89" s="182">
        <f t="shared" si="16"/>
        <v>2.4074074074074071E-2</v>
      </c>
      <c r="J89" s="170"/>
      <c r="K89" s="166"/>
      <c r="L89" s="166"/>
      <c r="M89" s="167"/>
      <c r="N89" s="52">
        <f t="shared" si="20"/>
        <v>0</v>
      </c>
      <c r="O89" s="53"/>
      <c r="P89" s="54"/>
      <c r="Q89" s="54"/>
      <c r="R89" s="54"/>
      <c r="S89" s="54"/>
      <c r="T89" s="58"/>
      <c r="U89" s="183">
        <f t="shared" si="17"/>
        <v>4.8148148148148141E-2</v>
      </c>
      <c r="V89" s="168"/>
      <c r="W89" s="59" t="str">
        <f t="shared" si="18"/>
        <v>0</v>
      </c>
      <c r="X89" s="575"/>
      <c r="Y89" s="60">
        <f t="shared" si="19"/>
        <v>0</v>
      </c>
    </row>
    <row r="90" spans="2:25" ht="18.75" customHeight="1">
      <c r="B90" s="569"/>
      <c r="C90" s="572"/>
      <c r="D90" s="39">
        <v>45</v>
      </c>
      <c r="E90" s="39" t="s">
        <v>3940</v>
      </c>
      <c r="F90" s="170">
        <v>97</v>
      </c>
      <c r="G90" s="181">
        <f t="shared" si="14"/>
        <v>19.399999999999999</v>
      </c>
      <c r="H90" s="182">
        <f t="shared" si="15"/>
        <v>53.888888888888886</v>
      </c>
      <c r="I90" s="182">
        <f t="shared" si="16"/>
        <v>1.7962962962962962E-2</v>
      </c>
      <c r="J90" s="170"/>
      <c r="K90" s="166"/>
      <c r="L90" s="166"/>
      <c r="M90" s="167"/>
      <c r="N90" s="52">
        <f t="shared" si="20"/>
        <v>0</v>
      </c>
      <c r="O90" s="53"/>
      <c r="P90" s="54"/>
      <c r="Q90" s="54"/>
      <c r="R90" s="54"/>
      <c r="S90" s="54"/>
      <c r="T90" s="58"/>
      <c r="U90" s="183">
        <f t="shared" si="17"/>
        <v>3.5925925925925924E-2</v>
      </c>
      <c r="V90" s="168"/>
      <c r="W90" s="59" t="str">
        <f t="shared" si="18"/>
        <v>0</v>
      </c>
      <c r="X90" s="575"/>
      <c r="Y90" s="60">
        <f t="shared" si="19"/>
        <v>0</v>
      </c>
    </row>
    <row r="91" spans="2:25" ht="18.75" customHeight="1">
      <c r="B91" s="569"/>
      <c r="C91" s="572"/>
      <c r="D91" s="39">
        <v>46</v>
      </c>
      <c r="E91" s="39" t="s">
        <v>3258</v>
      </c>
      <c r="F91" s="170">
        <v>98</v>
      </c>
      <c r="G91" s="181">
        <f t="shared" si="14"/>
        <v>19.600000000000001</v>
      </c>
      <c r="H91" s="182">
        <f t="shared" si="15"/>
        <v>54.444444444444443</v>
      </c>
      <c r="I91" s="182">
        <f t="shared" si="16"/>
        <v>1.8148148148148146E-2</v>
      </c>
      <c r="J91" s="170"/>
      <c r="K91" s="166"/>
      <c r="L91" s="166"/>
      <c r="M91" s="167"/>
      <c r="N91" s="52">
        <f t="shared" si="20"/>
        <v>0</v>
      </c>
      <c r="O91" s="53"/>
      <c r="P91" s="54"/>
      <c r="Q91" s="54"/>
      <c r="R91" s="54"/>
      <c r="S91" s="54"/>
      <c r="T91" s="58"/>
      <c r="U91" s="183">
        <f t="shared" si="17"/>
        <v>3.6296296296296292E-2</v>
      </c>
      <c r="V91" s="168"/>
      <c r="W91" s="59" t="str">
        <f t="shared" si="18"/>
        <v>0</v>
      </c>
      <c r="X91" s="575"/>
      <c r="Y91" s="60">
        <f t="shared" si="19"/>
        <v>0</v>
      </c>
    </row>
    <row r="92" spans="2:25" ht="18.75" customHeight="1">
      <c r="B92" s="569"/>
      <c r="C92" s="572"/>
      <c r="D92" s="39">
        <v>47</v>
      </c>
      <c r="E92" s="39" t="s">
        <v>10145</v>
      </c>
      <c r="F92" s="170">
        <v>98</v>
      </c>
      <c r="G92" s="181">
        <f t="shared" si="14"/>
        <v>19.600000000000001</v>
      </c>
      <c r="H92" s="182">
        <f t="shared" si="15"/>
        <v>54.444444444444443</v>
      </c>
      <c r="I92" s="182">
        <f t="shared" si="16"/>
        <v>1.8148148148148146E-2</v>
      </c>
      <c r="J92" s="170"/>
      <c r="K92" s="166"/>
      <c r="L92" s="166"/>
      <c r="M92" s="167"/>
      <c r="N92" s="52">
        <f t="shared" si="20"/>
        <v>0</v>
      </c>
      <c r="O92" s="53"/>
      <c r="P92" s="54"/>
      <c r="Q92" s="54"/>
      <c r="R92" s="54"/>
      <c r="S92" s="54"/>
      <c r="T92" s="58"/>
      <c r="U92" s="183">
        <f t="shared" si="17"/>
        <v>3.6296296296296292E-2</v>
      </c>
      <c r="V92" s="168"/>
      <c r="W92" s="59" t="str">
        <f t="shared" si="18"/>
        <v>0</v>
      </c>
      <c r="X92" s="575"/>
      <c r="Y92" s="60">
        <f t="shared" si="19"/>
        <v>0</v>
      </c>
    </row>
    <row r="93" spans="2:25" ht="18.75" customHeight="1">
      <c r="B93" s="569"/>
      <c r="C93" s="572"/>
      <c r="D93" s="39">
        <v>48</v>
      </c>
      <c r="E93" s="39" t="s">
        <v>384</v>
      </c>
      <c r="F93" s="170">
        <v>97</v>
      </c>
      <c r="G93" s="181">
        <f t="shared" si="14"/>
        <v>19.399999999999999</v>
      </c>
      <c r="H93" s="182">
        <f t="shared" si="15"/>
        <v>53.888888888888886</v>
      </c>
      <c r="I93" s="182">
        <f t="shared" si="16"/>
        <v>1.7962962962962962E-2</v>
      </c>
      <c r="J93" s="170"/>
      <c r="K93" s="166"/>
      <c r="L93" s="166"/>
      <c r="M93" s="167"/>
      <c r="N93" s="52">
        <f t="shared" si="20"/>
        <v>0</v>
      </c>
      <c r="O93" s="53"/>
      <c r="P93" s="54"/>
      <c r="Q93" s="54"/>
      <c r="R93" s="54"/>
      <c r="S93" s="54"/>
      <c r="T93" s="58"/>
      <c r="U93" s="183">
        <f t="shared" si="17"/>
        <v>3.5925925925925924E-2</v>
      </c>
      <c r="V93" s="168"/>
      <c r="W93" s="59" t="str">
        <f t="shared" si="18"/>
        <v>0</v>
      </c>
      <c r="X93" s="575"/>
      <c r="Y93" s="60">
        <f t="shared" si="19"/>
        <v>0</v>
      </c>
    </row>
    <row r="94" spans="2:25" ht="18.75" customHeight="1">
      <c r="B94" s="569"/>
      <c r="C94" s="572"/>
      <c r="D94" s="39">
        <v>49</v>
      </c>
      <c r="E94" s="39" t="s">
        <v>8556</v>
      </c>
      <c r="F94" s="170">
        <v>95</v>
      </c>
      <c r="G94" s="181">
        <f t="shared" si="14"/>
        <v>19</v>
      </c>
      <c r="H94" s="182">
        <f t="shared" si="15"/>
        <v>52.777777777777779</v>
      </c>
      <c r="I94" s="182">
        <f t="shared" si="16"/>
        <v>1.7592592592592594E-2</v>
      </c>
      <c r="J94" s="170"/>
      <c r="K94" s="166"/>
      <c r="L94" s="166"/>
      <c r="M94" s="167"/>
      <c r="N94" s="52">
        <f t="shared" si="20"/>
        <v>0</v>
      </c>
      <c r="O94" s="53"/>
      <c r="P94" s="54"/>
      <c r="Q94" s="54"/>
      <c r="R94" s="54"/>
      <c r="S94" s="54"/>
      <c r="T94" s="58"/>
      <c r="U94" s="183">
        <f t="shared" si="17"/>
        <v>3.5185185185185187E-2</v>
      </c>
      <c r="V94" s="168"/>
      <c r="W94" s="59" t="str">
        <f t="shared" si="18"/>
        <v>0</v>
      </c>
      <c r="X94" s="575"/>
      <c r="Y94" s="60">
        <f t="shared" si="19"/>
        <v>0</v>
      </c>
    </row>
    <row r="95" spans="2:25" ht="18.75" customHeight="1">
      <c r="B95" s="569"/>
      <c r="C95" s="572"/>
      <c r="D95" s="39">
        <v>50</v>
      </c>
      <c r="E95" s="39" t="s">
        <v>10146</v>
      </c>
      <c r="F95" s="170">
        <v>105</v>
      </c>
      <c r="G95" s="181">
        <f t="shared" si="14"/>
        <v>21</v>
      </c>
      <c r="H95" s="182">
        <f t="shared" si="15"/>
        <v>58.333333333333329</v>
      </c>
      <c r="I95" s="182">
        <f t="shared" si="16"/>
        <v>1.9444444444444441E-2</v>
      </c>
      <c r="J95" s="170"/>
      <c r="K95" s="166"/>
      <c r="L95" s="166"/>
      <c r="M95" s="167"/>
      <c r="N95" s="52">
        <f t="shared" si="20"/>
        <v>0</v>
      </c>
      <c r="O95" s="53"/>
      <c r="P95" s="54"/>
      <c r="Q95" s="54"/>
      <c r="R95" s="54"/>
      <c r="S95" s="54"/>
      <c r="T95" s="58"/>
      <c r="U95" s="183">
        <f t="shared" si="17"/>
        <v>3.8888888888888883E-2</v>
      </c>
      <c r="V95" s="168"/>
      <c r="W95" s="59" t="str">
        <f t="shared" si="18"/>
        <v>0</v>
      </c>
      <c r="X95" s="575"/>
      <c r="Y95" s="60">
        <f t="shared" si="19"/>
        <v>0</v>
      </c>
    </row>
    <row r="96" spans="2:25" ht="18.75" customHeight="1">
      <c r="B96" s="569"/>
      <c r="C96" s="572"/>
      <c r="D96" s="39">
        <v>51</v>
      </c>
      <c r="E96" s="39" t="s">
        <v>10147</v>
      </c>
      <c r="F96" s="170">
        <v>100</v>
      </c>
      <c r="G96" s="181">
        <f t="shared" si="14"/>
        <v>20</v>
      </c>
      <c r="H96" s="182">
        <f t="shared" si="15"/>
        <v>55.555555555555557</v>
      </c>
      <c r="I96" s="182">
        <f t="shared" si="16"/>
        <v>1.8518518518518517E-2</v>
      </c>
      <c r="J96" s="170"/>
      <c r="K96" s="166"/>
      <c r="L96" s="166"/>
      <c r="M96" s="167"/>
      <c r="N96" s="52">
        <f t="shared" si="20"/>
        <v>0</v>
      </c>
      <c r="O96" s="53"/>
      <c r="P96" s="54"/>
      <c r="Q96" s="54"/>
      <c r="R96" s="54"/>
      <c r="S96" s="54"/>
      <c r="T96" s="58"/>
      <c r="U96" s="183">
        <f t="shared" si="17"/>
        <v>3.7037037037037035E-2</v>
      </c>
      <c r="V96" s="168"/>
      <c r="W96" s="59" t="str">
        <f t="shared" si="18"/>
        <v>0</v>
      </c>
      <c r="X96" s="575"/>
      <c r="Y96" s="60">
        <f t="shared" si="19"/>
        <v>0</v>
      </c>
    </row>
    <row r="97" spans="2:25" ht="18.75" customHeight="1">
      <c r="B97" s="569"/>
      <c r="C97" s="572"/>
      <c r="D97" s="39"/>
      <c r="E97" s="39"/>
      <c r="F97" s="170"/>
      <c r="G97" s="181">
        <f t="shared" si="14"/>
        <v>0</v>
      </c>
      <c r="H97" s="182">
        <f t="shared" si="15"/>
        <v>0</v>
      </c>
      <c r="I97" s="182">
        <f t="shared" si="16"/>
        <v>0</v>
      </c>
      <c r="J97" s="170"/>
      <c r="K97" s="166"/>
      <c r="L97" s="166"/>
      <c r="M97" s="167"/>
      <c r="N97" s="52">
        <f t="shared" si="20"/>
        <v>0</v>
      </c>
      <c r="O97" s="53"/>
      <c r="P97" s="54"/>
      <c r="Q97" s="54"/>
      <c r="R97" s="54"/>
      <c r="S97" s="54"/>
      <c r="T97" s="58"/>
      <c r="U97" s="183">
        <f t="shared" si="17"/>
        <v>0</v>
      </c>
      <c r="V97" s="168"/>
      <c r="W97" s="59" t="str">
        <f t="shared" si="18"/>
        <v>0</v>
      </c>
      <c r="X97" s="575"/>
      <c r="Y97" s="60">
        <f t="shared" si="19"/>
        <v>0</v>
      </c>
    </row>
    <row r="98" spans="2:25" ht="18.75" customHeight="1">
      <c r="B98" s="570"/>
      <c r="C98" s="573"/>
      <c r="D98" s="39"/>
      <c r="E98" s="39"/>
      <c r="F98" s="170"/>
      <c r="G98" s="181">
        <f t="shared" ref="G98" si="21">F98/$G$15</f>
        <v>0</v>
      </c>
      <c r="H98" s="182">
        <f t="shared" ref="H98" si="22">F98/$H$15</f>
        <v>0</v>
      </c>
      <c r="I98" s="182">
        <f t="shared" ref="I98" si="23">H98/$I$15</f>
        <v>0</v>
      </c>
      <c r="J98" s="170"/>
      <c r="K98" s="166"/>
      <c r="L98" s="166"/>
      <c r="M98" s="171"/>
      <c r="N98" s="52">
        <f t="shared" ref="N98" si="24">M98/$N$15</f>
        <v>0</v>
      </c>
      <c r="O98" s="40"/>
      <c r="P98" s="40"/>
      <c r="Q98" s="40"/>
      <c r="R98" s="40"/>
      <c r="S98" s="40"/>
      <c r="T98" s="58"/>
      <c r="U98" s="183">
        <f t="shared" ref="U98" si="25">H98/$U$15</f>
        <v>0</v>
      </c>
      <c r="V98" s="168"/>
      <c r="W98" s="59" t="str">
        <f t="shared" ref="W98" si="26">IF(V98&lt;1,"0",IF(V98&lt;5,"2",IF(V98&gt;=5,"6")))</f>
        <v>0</v>
      </c>
      <c r="X98" s="576"/>
      <c r="Y98" s="60">
        <f t="shared" ref="Y98" si="27">W98/2</f>
        <v>0</v>
      </c>
    </row>
    <row r="99" spans="2:25">
      <c r="B99" s="41"/>
      <c r="C99" s="172" t="s">
        <v>111</v>
      </c>
      <c r="D99" s="154"/>
      <c r="E99" s="173">
        <f>COUNTA(E46:E98)</f>
        <v>51</v>
      </c>
      <c r="F99" s="173">
        <f>SUM(F46:F98)</f>
        <v>6158</v>
      </c>
      <c r="G99" s="173">
        <f>SUM(G46:G98)</f>
        <v>1231.6000000000001</v>
      </c>
      <c r="H99" s="173">
        <f>SUM(H46:H98)</f>
        <v>3421.1111111111109</v>
      </c>
      <c r="I99" s="173">
        <f>MROUND(SUM(I46:I98),1)</f>
        <v>1</v>
      </c>
      <c r="J99" s="173">
        <f>COUNTA(J46:J98)</f>
        <v>1</v>
      </c>
      <c r="K99" s="173">
        <f>COUNTA(K46:K98)</f>
        <v>1</v>
      </c>
      <c r="L99" s="173">
        <f>COUNTA(L46:L98)</f>
        <v>0</v>
      </c>
      <c r="M99" s="173">
        <f>SUM(M46:M98)</f>
        <v>3421.1111111111109</v>
      </c>
      <c r="N99" s="173">
        <f>SUM(N46:N98)</f>
        <v>68.422222222222217</v>
      </c>
      <c r="O99" s="174"/>
      <c r="P99" s="175">
        <f>COUNTIF(P46:P98, "YES")</f>
        <v>0</v>
      </c>
      <c r="Q99" s="174"/>
      <c r="R99" s="174"/>
      <c r="S99" s="174"/>
      <c r="T99" s="174"/>
      <c r="U99" s="173">
        <f>SUM(U46:U98)</f>
        <v>2.280740740740741</v>
      </c>
      <c r="V99" s="173">
        <f>SUM(V46:V98)</f>
        <v>2.280740740740741</v>
      </c>
      <c r="W99" s="173">
        <f t="array" ref="W99">SUM(ABS(W46:W98))</f>
        <v>2</v>
      </c>
      <c r="X99" s="175" t="str">
        <f>IF(X46&lt;0.2, "0", IF(X46&lt;=2, "2", IF(X46&gt;2, ROUND(X46,0))))</f>
        <v>2</v>
      </c>
      <c r="Y99" s="173">
        <f>SUM(Y46:Y98)</f>
        <v>1</v>
      </c>
    </row>
    <row r="100" spans="2:25" ht="18.75" customHeight="1">
      <c r="B100" s="577">
        <v>3</v>
      </c>
      <c r="C100" s="571" t="s">
        <v>10148</v>
      </c>
      <c r="D100" s="39">
        <v>1</v>
      </c>
      <c r="E100" s="39" t="s">
        <v>10149</v>
      </c>
      <c r="F100" s="170">
        <v>850</v>
      </c>
      <c r="G100" s="181">
        <f t="shared" ref="G100:G126" si="28">F100/$G$15</f>
        <v>170</v>
      </c>
      <c r="H100" s="182">
        <f t="shared" ref="H100:H126" si="29">F100/$H$15</f>
        <v>472.22222222222223</v>
      </c>
      <c r="I100" s="182">
        <f t="shared" ref="I100:I126" si="30">H100/$I$15</f>
        <v>0.15740740740740741</v>
      </c>
      <c r="J100" s="170"/>
      <c r="K100" s="166"/>
      <c r="L100" s="166"/>
      <c r="M100" s="167"/>
      <c r="N100" s="52">
        <f t="shared" ref="N100:N126" si="31">M100/$N$15</f>
        <v>0</v>
      </c>
      <c r="O100" s="53"/>
      <c r="P100" s="54"/>
      <c r="Q100" s="54"/>
      <c r="R100" s="54"/>
      <c r="S100" s="54"/>
      <c r="T100" s="58"/>
      <c r="U100" s="183">
        <f t="shared" ref="U100:U126" si="32">H100/$U$15</f>
        <v>0.31481481481481483</v>
      </c>
      <c r="V100" s="168"/>
      <c r="W100" s="59" t="str">
        <f t="shared" ref="W100:W126" si="33">IF(V100&lt;1,"0",IF(V100&lt;5,"2",IF(V100&gt;=5,"6")))</f>
        <v>0</v>
      </c>
      <c r="X100" s="574">
        <f>K128/$X$15</f>
        <v>0.66666666666666663</v>
      </c>
      <c r="Y100" s="60">
        <f t="shared" ref="Y100:Y126" si="34">W100/2</f>
        <v>0</v>
      </c>
    </row>
    <row r="101" spans="2:25" ht="18.75" customHeight="1">
      <c r="B101" s="578"/>
      <c r="C101" s="572"/>
      <c r="D101" s="39">
        <v>2</v>
      </c>
      <c r="E101" s="39" t="s">
        <v>10150</v>
      </c>
      <c r="F101" s="170">
        <v>730</v>
      </c>
      <c r="G101" s="181">
        <f t="shared" si="28"/>
        <v>146</v>
      </c>
      <c r="H101" s="182">
        <f t="shared" si="29"/>
        <v>405.55555555555554</v>
      </c>
      <c r="I101" s="182">
        <f t="shared" si="30"/>
        <v>0.13518518518518519</v>
      </c>
      <c r="J101" s="170"/>
      <c r="K101" s="166"/>
      <c r="L101" s="166"/>
      <c r="M101" s="167"/>
      <c r="N101" s="52">
        <f t="shared" si="31"/>
        <v>0</v>
      </c>
      <c r="O101" s="53"/>
      <c r="P101" s="54"/>
      <c r="Q101" s="54"/>
      <c r="R101" s="54"/>
      <c r="S101" s="54"/>
      <c r="T101" s="58"/>
      <c r="U101" s="183">
        <f t="shared" si="32"/>
        <v>0.27037037037037037</v>
      </c>
      <c r="V101" s="168"/>
      <c r="W101" s="59" t="str">
        <f t="shared" si="33"/>
        <v>0</v>
      </c>
      <c r="X101" s="575"/>
      <c r="Y101" s="60">
        <f t="shared" si="34"/>
        <v>0</v>
      </c>
    </row>
    <row r="102" spans="2:25" ht="18.75" customHeight="1">
      <c r="B102" s="578"/>
      <c r="C102" s="572"/>
      <c r="D102" s="39">
        <v>3</v>
      </c>
      <c r="E102" s="39" t="s">
        <v>10151</v>
      </c>
      <c r="F102" s="170">
        <v>380</v>
      </c>
      <c r="G102" s="181">
        <f t="shared" si="28"/>
        <v>76</v>
      </c>
      <c r="H102" s="182">
        <f t="shared" si="29"/>
        <v>211.11111111111111</v>
      </c>
      <c r="I102" s="182">
        <f t="shared" si="30"/>
        <v>7.0370370370370375E-2</v>
      </c>
      <c r="J102" s="170"/>
      <c r="K102" s="166"/>
      <c r="L102" s="166"/>
      <c r="M102" s="167"/>
      <c r="N102" s="52">
        <f t="shared" si="31"/>
        <v>0</v>
      </c>
      <c r="O102" s="53"/>
      <c r="P102" s="54"/>
      <c r="Q102" s="54"/>
      <c r="R102" s="54"/>
      <c r="S102" s="54"/>
      <c r="T102" s="58"/>
      <c r="U102" s="183">
        <f t="shared" si="32"/>
        <v>0.14074074074074075</v>
      </c>
      <c r="V102" s="168"/>
      <c r="W102" s="59" t="str">
        <f t="shared" si="33"/>
        <v>0</v>
      </c>
      <c r="X102" s="575"/>
      <c r="Y102" s="60">
        <f t="shared" si="34"/>
        <v>0</v>
      </c>
    </row>
    <row r="103" spans="2:25" ht="18.75" customHeight="1">
      <c r="B103" s="578"/>
      <c r="C103" s="572"/>
      <c r="D103" s="39">
        <v>4</v>
      </c>
      <c r="E103" s="39" t="s">
        <v>10152</v>
      </c>
      <c r="F103" s="170">
        <v>445</v>
      </c>
      <c r="G103" s="181">
        <f t="shared" si="28"/>
        <v>89</v>
      </c>
      <c r="H103" s="182">
        <f t="shared" si="29"/>
        <v>247.22222222222223</v>
      </c>
      <c r="I103" s="182">
        <f t="shared" si="30"/>
        <v>8.2407407407407415E-2</v>
      </c>
      <c r="J103" s="170"/>
      <c r="K103" s="166"/>
      <c r="L103" s="166"/>
      <c r="M103" s="167"/>
      <c r="N103" s="52">
        <f t="shared" si="31"/>
        <v>0</v>
      </c>
      <c r="O103" s="53"/>
      <c r="P103" s="54"/>
      <c r="Q103" s="54"/>
      <c r="R103" s="54"/>
      <c r="S103" s="54"/>
      <c r="T103" s="58"/>
      <c r="U103" s="183">
        <f t="shared" si="32"/>
        <v>0.16481481481481483</v>
      </c>
      <c r="V103" s="168"/>
      <c r="W103" s="59" t="str">
        <f t="shared" si="33"/>
        <v>0</v>
      </c>
      <c r="X103" s="575"/>
      <c r="Y103" s="60">
        <f t="shared" si="34"/>
        <v>0</v>
      </c>
    </row>
    <row r="104" spans="2:25" ht="18.75" customHeight="1">
      <c r="B104" s="578"/>
      <c r="C104" s="572"/>
      <c r="D104" s="39">
        <v>5</v>
      </c>
      <c r="E104" s="39" t="s">
        <v>10153</v>
      </c>
      <c r="F104" s="170">
        <v>620</v>
      </c>
      <c r="G104" s="181">
        <f t="shared" si="28"/>
        <v>124</v>
      </c>
      <c r="H104" s="182">
        <f t="shared" si="29"/>
        <v>344.44444444444446</v>
      </c>
      <c r="I104" s="182">
        <f t="shared" si="30"/>
        <v>0.11481481481481481</v>
      </c>
      <c r="J104" s="170"/>
      <c r="K104" s="166"/>
      <c r="L104" s="166"/>
      <c r="M104" s="167"/>
      <c r="N104" s="52">
        <f t="shared" si="31"/>
        <v>0</v>
      </c>
      <c r="O104" s="53"/>
      <c r="P104" s="54"/>
      <c r="Q104" s="54"/>
      <c r="R104" s="54"/>
      <c r="S104" s="54"/>
      <c r="T104" s="58"/>
      <c r="U104" s="183">
        <f t="shared" si="32"/>
        <v>0.22962962962962963</v>
      </c>
      <c r="V104" s="168"/>
      <c r="W104" s="59" t="str">
        <f t="shared" si="33"/>
        <v>0</v>
      </c>
      <c r="X104" s="575"/>
      <c r="Y104" s="60">
        <f t="shared" si="34"/>
        <v>0</v>
      </c>
    </row>
    <row r="105" spans="2:25" ht="18.75" customHeight="1">
      <c r="B105" s="578"/>
      <c r="C105" s="572"/>
      <c r="D105" s="39">
        <v>6</v>
      </c>
      <c r="E105" s="39" t="s">
        <v>10154</v>
      </c>
      <c r="F105" s="170">
        <v>465</v>
      </c>
      <c r="G105" s="181">
        <f t="shared" si="28"/>
        <v>93</v>
      </c>
      <c r="H105" s="182">
        <f t="shared" si="29"/>
        <v>258.33333333333331</v>
      </c>
      <c r="I105" s="182">
        <f t="shared" si="30"/>
        <v>8.611111111111111E-2</v>
      </c>
      <c r="J105" s="170"/>
      <c r="K105" s="166"/>
      <c r="L105" s="166"/>
      <c r="M105" s="167"/>
      <c r="N105" s="52">
        <f t="shared" si="31"/>
        <v>0</v>
      </c>
      <c r="O105" s="53"/>
      <c r="P105" s="54"/>
      <c r="Q105" s="54"/>
      <c r="R105" s="54"/>
      <c r="S105" s="54"/>
      <c r="T105" s="58"/>
      <c r="U105" s="183">
        <f t="shared" si="32"/>
        <v>0.17222222222222222</v>
      </c>
      <c r="V105" s="168"/>
      <c r="W105" s="59" t="str">
        <f t="shared" si="33"/>
        <v>0</v>
      </c>
      <c r="X105" s="575"/>
      <c r="Y105" s="60">
        <f t="shared" si="34"/>
        <v>0</v>
      </c>
    </row>
    <row r="106" spans="2:25" ht="18.75" customHeight="1">
      <c r="B106" s="578"/>
      <c r="C106" s="572"/>
      <c r="D106" s="39">
        <v>7</v>
      </c>
      <c r="E106" s="39" t="s">
        <v>10155</v>
      </c>
      <c r="F106" s="170">
        <v>445</v>
      </c>
      <c r="G106" s="181">
        <f t="shared" si="28"/>
        <v>89</v>
      </c>
      <c r="H106" s="182">
        <f t="shared" si="29"/>
        <v>247.22222222222223</v>
      </c>
      <c r="I106" s="182">
        <f t="shared" si="30"/>
        <v>8.2407407407407415E-2</v>
      </c>
      <c r="J106" s="170"/>
      <c r="K106" s="166"/>
      <c r="L106" s="166"/>
      <c r="M106" s="167"/>
      <c r="N106" s="52">
        <f t="shared" si="31"/>
        <v>0</v>
      </c>
      <c r="O106" s="53"/>
      <c r="P106" s="54"/>
      <c r="Q106" s="54"/>
      <c r="R106" s="54"/>
      <c r="S106" s="54"/>
      <c r="T106" s="58"/>
      <c r="U106" s="183">
        <f t="shared" si="32"/>
        <v>0.16481481481481483</v>
      </c>
      <c r="V106" s="168"/>
      <c r="W106" s="59" t="str">
        <f t="shared" si="33"/>
        <v>0</v>
      </c>
      <c r="X106" s="575"/>
      <c r="Y106" s="60">
        <f t="shared" si="34"/>
        <v>0</v>
      </c>
    </row>
    <row r="107" spans="2:25" ht="18.75" customHeight="1">
      <c r="B107" s="578"/>
      <c r="C107" s="572"/>
      <c r="D107" s="39">
        <v>8</v>
      </c>
      <c r="E107" s="39" t="s">
        <v>10156</v>
      </c>
      <c r="F107" s="170">
        <v>386</v>
      </c>
      <c r="G107" s="181">
        <f t="shared" si="28"/>
        <v>77.2</v>
      </c>
      <c r="H107" s="182">
        <f t="shared" si="29"/>
        <v>214.44444444444443</v>
      </c>
      <c r="I107" s="182">
        <f t="shared" si="30"/>
        <v>7.1481481481481479E-2</v>
      </c>
      <c r="J107" s="170"/>
      <c r="K107" s="166"/>
      <c r="L107" s="166"/>
      <c r="M107" s="167"/>
      <c r="N107" s="52">
        <f t="shared" si="31"/>
        <v>0</v>
      </c>
      <c r="O107" s="53"/>
      <c r="P107" s="54"/>
      <c r="Q107" s="54"/>
      <c r="R107" s="54"/>
      <c r="S107" s="54"/>
      <c r="T107" s="58"/>
      <c r="U107" s="183">
        <f t="shared" si="32"/>
        <v>0.14296296296296296</v>
      </c>
      <c r="V107" s="168"/>
      <c r="W107" s="59" t="str">
        <f t="shared" si="33"/>
        <v>0</v>
      </c>
      <c r="X107" s="575"/>
      <c r="Y107" s="60">
        <f t="shared" si="34"/>
        <v>0</v>
      </c>
    </row>
    <row r="108" spans="2:25" ht="18.75" customHeight="1">
      <c r="B108" s="578"/>
      <c r="C108" s="572"/>
      <c r="D108" s="39">
        <v>9</v>
      </c>
      <c r="E108" s="39" t="s">
        <v>10157</v>
      </c>
      <c r="F108" s="170">
        <v>365</v>
      </c>
      <c r="G108" s="181">
        <f t="shared" si="28"/>
        <v>73</v>
      </c>
      <c r="H108" s="182">
        <f t="shared" si="29"/>
        <v>202.77777777777777</v>
      </c>
      <c r="I108" s="182">
        <f t="shared" si="30"/>
        <v>6.7592592592592593E-2</v>
      </c>
      <c r="J108" s="170"/>
      <c r="K108" s="166"/>
      <c r="L108" s="166"/>
      <c r="M108" s="167"/>
      <c r="N108" s="52">
        <f t="shared" si="31"/>
        <v>0</v>
      </c>
      <c r="O108" s="53"/>
      <c r="P108" s="54"/>
      <c r="Q108" s="54"/>
      <c r="R108" s="54"/>
      <c r="S108" s="54"/>
      <c r="T108" s="58"/>
      <c r="U108" s="183">
        <f t="shared" si="32"/>
        <v>0.13518518518518519</v>
      </c>
      <c r="V108" s="168"/>
      <c r="W108" s="59" t="str">
        <f t="shared" si="33"/>
        <v>0</v>
      </c>
      <c r="X108" s="575"/>
      <c r="Y108" s="60">
        <f t="shared" si="34"/>
        <v>0</v>
      </c>
    </row>
    <row r="109" spans="2:25" ht="18.75" customHeight="1">
      <c r="B109" s="578"/>
      <c r="C109" s="572"/>
      <c r="D109" s="39">
        <v>10</v>
      </c>
      <c r="E109" s="39" t="s">
        <v>10158</v>
      </c>
      <c r="F109" s="170">
        <v>480</v>
      </c>
      <c r="G109" s="181">
        <f t="shared" si="28"/>
        <v>96</v>
      </c>
      <c r="H109" s="182">
        <f t="shared" si="29"/>
        <v>266.66666666666669</v>
      </c>
      <c r="I109" s="182">
        <f t="shared" si="30"/>
        <v>8.8888888888888892E-2</v>
      </c>
      <c r="J109" s="170"/>
      <c r="K109" s="166"/>
      <c r="L109" s="166"/>
      <c r="M109" s="167"/>
      <c r="N109" s="52">
        <f t="shared" si="31"/>
        <v>0</v>
      </c>
      <c r="O109" s="53"/>
      <c r="P109" s="54"/>
      <c r="Q109" s="54"/>
      <c r="R109" s="54"/>
      <c r="S109" s="54"/>
      <c r="T109" s="58"/>
      <c r="U109" s="183">
        <f t="shared" si="32"/>
        <v>0.17777777777777778</v>
      </c>
      <c r="V109" s="168"/>
      <c r="W109" s="59" t="str">
        <f t="shared" si="33"/>
        <v>0</v>
      </c>
      <c r="X109" s="575"/>
      <c r="Y109" s="60">
        <f t="shared" si="34"/>
        <v>0</v>
      </c>
    </row>
    <row r="110" spans="2:25" ht="18.75" customHeight="1">
      <c r="B110" s="578"/>
      <c r="C110" s="572"/>
      <c r="D110" s="39">
        <v>11</v>
      </c>
      <c r="E110" s="39" t="s">
        <v>10159</v>
      </c>
      <c r="F110" s="170">
        <v>780</v>
      </c>
      <c r="G110" s="181">
        <f t="shared" si="28"/>
        <v>156</v>
      </c>
      <c r="H110" s="182">
        <f t="shared" si="29"/>
        <v>433.33333333333331</v>
      </c>
      <c r="I110" s="182">
        <f t="shared" si="30"/>
        <v>0.14444444444444443</v>
      </c>
      <c r="J110" s="170" t="s">
        <v>10160</v>
      </c>
      <c r="K110" s="166" t="s">
        <v>10160</v>
      </c>
      <c r="L110" s="166"/>
      <c r="M110" s="167">
        <f>SUM(H100:H111)</f>
        <v>3578.3333333333335</v>
      </c>
      <c r="N110" s="52">
        <f t="shared" si="31"/>
        <v>71.566666666666663</v>
      </c>
      <c r="O110" s="53" t="s">
        <v>293</v>
      </c>
      <c r="P110" s="54" t="s">
        <v>12</v>
      </c>
      <c r="Q110" s="54"/>
      <c r="R110" s="54" t="s">
        <v>1064</v>
      </c>
      <c r="S110" s="54"/>
      <c r="T110" s="58"/>
      <c r="U110" s="183">
        <f t="shared" si="32"/>
        <v>0.28888888888888886</v>
      </c>
      <c r="V110" s="168">
        <f>SUM(U100:U111)</f>
        <v>2.3855555555555554</v>
      </c>
      <c r="W110" s="59" t="str">
        <f t="shared" si="33"/>
        <v>2</v>
      </c>
      <c r="X110" s="575"/>
      <c r="Y110" s="60">
        <f t="shared" si="34"/>
        <v>1</v>
      </c>
    </row>
    <row r="111" spans="2:25" ht="18.75" customHeight="1">
      <c r="B111" s="578"/>
      <c r="C111" s="572"/>
      <c r="D111" s="39">
        <v>12</v>
      </c>
      <c r="E111" s="39" t="s">
        <v>10161</v>
      </c>
      <c r="F111" s="170">
        <v>495</v>
      </c>
      <c r="G111" s="181">
        <f t="shared" si="28"/>
        <v>99</v>
      </c>
      <c r="H111" s="182">
        <f t="shared" si="29"/>
        <v>275</v>
      </c>
      <c r="I111" s="182">
        <f t="shared" si="30"/>
        <v>9.166666666666666E-2</v>
      </c>
      <c r="J111" s="170"/>
      <c r="K111" s="166"/>
      <c r="L111" s="166"/>
      <c r="M111" s="167"/>
      <c r="N111" s="52">
        <f t="shared" si="31"/>
        <v>0</v>
      </c>
      <c r="O111" s="53"/>
      <c r="P111" s="54"/>
      <c r="Q111" s="54"/>
      <c r="R111" s="54"/>
      <c r="S111" s="54"/>
      <c r="T111" s="58"/>
      <c r="U111" s="183">
        <f t="shared" si="32"/>
        <v>0.18333333333333332</v>
      </c>
      <c r="V111" s="168"/>
      <c r="W111" s="59" t="str">
        <f t="shared" si="33"/>
        <v>0</v>
      </c>
      <c r="X111" s="575"/>
      <c r="Y111" s="60">
        <f t="shared" si="34"/>
        <v>0</v>
      </c>
    </row>
    <row r="112" spans="2:25" ht="18.75" customHeight="1">
      <c r="B112" s="578"/>
      <c r="C112" s="572"/>
      <c r="D112" s="39"/>
      <c r="E112" s="39"/>
      <c r="F112" s="39"/>
      <c r="G112" s="181">
        <f t="shared" si="28"/>
        <v>0</v>
      </c>
      <c r="H112" s="182">
        <f t="shared" si="29"/>
        <v>0</v>
      </c>
      <c r="I112" s="182">
        <f t="shared" si="30"/>
        <v>0</v>
      </c>
      <c r="J112" s="170"/>
      <c r="K112" s="166"/>
      <c r="L112" s="166"/>
      <c r="M112" s="167"/>
      <c r="N112" s="52">
        <f t="shared" si="31"/>
        <v>0</v>
      </c>
      <c r="O112" s="53"/>
      <c r="P112" s="54"/>
      <c r="Q112" s="54"/>
      <c r="R112" s="54"/>
      <c r="S112" s="54"/>
      <c r="T112" s="58"/>
      <c r="U112" s="183">
        <f t="shared" si="32"/>
        <v>0</v>
      </c>
      <c r="V112" s="168"/>
      <c r="W112" s="59" t="str">
        <f t="shared" si="33"/>
        <v>0</v>
      </c>
      <c r="X112" s="575"/>
      <c r="Y112" s="60">
        <f t="shared" si="34"/>
        <v>0</v>
      </c>
    </row>
    <row r="113" spans="2:25" ht="18.75" customHeight="1">
      <c r="B113" s="578"/>
      <c r="C113" s="572"/>
      <c r="D113" s="39">
        <v>1</v>
      </c>
      <c r="E113" s="39" t="s">
        <v>10162</v>
      </c>
      <c r="F113" s="39">
        <v>480</v>
      </c>
      <c r="G113" s="181">
        <f t="shared" si="28"/>
        <v>96</v>
      </c>
      <c r="H113" s="182">
        <f t="shared" si="29"/>
        <v>266.66666666666669</v>
      </c>
      <c r="I113" s="182">
        <f t="shared" si="30"/>
        <v>8.8888888888888892E-2</v>
      </c>
      <c r="J113" s="170"/>
      <c r="K113" s="170"/>
      <c r="L113" s="166"/>
      <c r="M113" s="167"/>
      <c r="N113" s="52">
        <f t="shared" si="31"/>
        <v>0</v>
      </c>
      <c r="O113" s="53"/>
      <c r="P113" s="54"/>
      <c r="Q113" s="54"/>
      <c r="R113" s="54"/>
      <c r="S113" s="54"/>
      <c r="T113" s="58"/>
      <c r="U113" s="183">
        <f t="shared" si="32"/>
        <v>0.17777777777777778</v>
      </c>
      <c r="V113" s="168"/>
      <c r="W113" s="59" t="str">
        <f t="shared" si="33"/>
        <v>0</v>
      </c>
      <c r="X113" s="575"/>
      <c r="Y113" s="60">
        <f t="shared" si="34"/>
        <v>0</v>
      </c>
    </row>
    <row r="114" spans="2:25" ht="18.75" customHeight="1">
      <c r="B114" s="578"/>
      <c r="C114" s="572"/>
      <c r="D114" s="39">
        <v>2</v>
      </c>
      <c r="E114" s="39" t="s">
        <v>10163</v>
      </c>
      <c r="F114" s="39">
        <v>495</v>
      </c>
      <c r="G114" s="181">
        <f t="shared" si="28"/>
        <v>99</v>
      </c>
      <c r="H114" s="182">
        <f t="shared" si="29"/>
        <v>275</v>
      </c>
      <c r="I114" s="182">
        <f t="shared" si="30"/>
        <v>9.166666666666666E-2</v>
      </c>
      <c r="J114" s="170"/>
      <c r="K114" s="166"/>
      <c r="L114" s="166"/>
      <c r="M114" s="167"/>
      <c r="N114" s="52">
        <f t="shared" si="31"/>
        <v>0</v>
      </c>
      <c r="O114" s="53"/>
      <c r="P114" s="54"/>
      <c r="Q114" s="54"/>
      <c r="R114" s="54"/>
      <c r="S114" s="54"/>
      <c r="T114" s="58"/>
      <c r="U114" s="183">
        <f t="shared" si="32"/>
        <v>0.18333333333333332</v>
      </c>
      <c r="V114" s="168"/>
      <c r="W114" s="59" t="str">
        <f t="shared" si="33"/>
        <v>0</v>
      </c>
      <c r="X114" s="575"/>
      <c r="Y114" s="60">
        <f t="shared" si="34"/>
        <v>0</v>
      </c>
    </row>
    <row r="115" spans="2:25" ht="18.75" customHeight="1">
      <c r="B115" s="578"/>
      <c r="C115" s="572"/>
      <c r="D115" s="39">
        <v>3</v>
      </c>
      <c r="E115" s="39" t="s">
        <v>10164</v>
      </c>
      <c r="F115" s="39">
        <v>525</v>
      </c>
      <c r="G115" s="181">
        <f t="shared" si="28"/>
        <v>105</v>
      </c>
      <c r="H115" s="182">
        <f t="shared" si="29"/>
        <v>291.66666666666669</v>
      </c>
      <c r="I115" s="182">
        <f t="shared" si="30"/>
        <v>9.7222222222222224E-2</v>
      </c>
      <c r="J115" s="170"/>
      <c r="K115" s="166"/>
      <c r="L115" s="166"/>
      <c r="M115" s="167"/>
      <c r="N115" s="52">
        <f t="shared" si="31"/>
        <v>0</v>
      </c>
      <c r="O115" s="53"/>
      <c r="P115" s="54"/>
      <c r="Q115" s="54"/>
      <c r="R115" s="54"/>
      <c r="S115" s="54"/>
      <c r="T115" s="58"/>
      <c r="U115" s="183">
        <f t="shared" si="32"/>
        <v>0.19444444444444445</v>
      </c>
      <c r="V115" s="168"/>
      <c r="W115" s="59" t="str">
        <f t="shared" si="33"/>
        <v>0</v>
      </c>
      <c r="X115" s="575"/>
      <c r="Y115" s="60">
        <f t="shared" si="34"/>
        <v>0</v>
      </c>
    </row>
    <row r="116" spans="2:25" ht="18.75" customHeight="1">
      <c r="B116" s="578"/>
      <c r="C116" s="572"/>
      <c r="D116" s="39">
        <v>4</v>
      </c>
      <c r="E116" s="39" t="s">
        <v>10165</v>
      </c>
      <c r="F116" s="39">
        <v>465</v>
      </c>
      <c r="G116" s="181">
        <f t="shared" si="28"/>
        <v>93</v>
      </c>
      <c r="H116" s="182">
        <f t="shared" si="29"/>
        <v>258.33333333333331</v>
      </c>
      <c r="I116" s="182">
        <f t="shared" si="30"/>
        <v>8.611111111111111E-2</v>
      </c>
      <c r="J116" s="170"/>
      <c r="K116" s="166"/>
      <c r="L116" s="166"/>
      <c r="M116" s="167"/>
      <c r="N116" s="52">
        <f t="shared" si="31"/>
        <v>0</v>
      </c>
      <c r="O116" s="53"/>
      <c r="P116" s="54"/>
      <c r="Q116" s="54"/>
      <c r="R116" s="54"/>
      <c r="S116" s="54"/>
      <c r="T116" s="58"/>
      <c r="U116" s="183">
        <f t="shared" si="32"/>
        <v>0.17222222222222222</v>
      </c>
      <c r="V116" s="168"/>
      <c r="W116" s="59" t="str">
        <f t="shared" si="33"/>
        <v>0</v>
      </c>
      <c r="X116" s="575"/>
      <c r="Y116" s="60">
        <f t="shared" si="34"/>
        <v>0</v>
      </c>
    </row>
    <row r="117" spans="2:25" ht="18.75" customHeight="1">
      <c r="B117" s="578"/>
      <c r="C117" s="572"/>
      <c r="D117" s="39">
        <v>5</v>
      </c>
      <c r="E117" s="39" t="s">
        <v>10166</v>
      </c>
      <c r="F117" s="39">
        <v>415</v>
      </c>
      <c r="G117" s="181">
        <f t="shared" si="28"/>
        <v>83</v>
      </c>
      <c r="H117" s="182">
        <f t="shared" si="29"/>
        <v>230.55555555555554</v>
      </c>
      <c r="I117" s="182">
        <f t="shared" si="30"/>
        <v>7.6851851851851852E-2</v>
      </c>
      <c r="J117" s="170"/>
      <c r="K117" s="166"/>
      <c r="L117" s="166"/>
      <c r="M117" s="167"/>
      <c r="N117" s="52">
        <f t="shared" si="31"/>
        <v>0</v>
      </c>
      <c r="O117" s="53"/>
      <c r="P117" s="54"/>
      <c r="Q117" s="54"/>
      <c r="R117" s="54"/>
      <c r="S117" s="54"/>
      <c r="T117" s="58"/>
      <c r="U117" s="183">
        <f t="shared" si="32"/>
        <v>0.1537037037037037</v>
      </c>
      <c r="V117" s="168"/>
      <c r="W117" s="59" t="str">
        <f t="shared" si="33"/>
        <v>0</v>
      </c>
      <c r="X117" s="575"/>
      <c r="Y117" s="60">
        <f t="shared" si="34"/>
        <v>0</v>
      </c>
    </row>
    <row r="118" spans="2:25" ht="18.75" customHeight="1">
      <c r="B118" s="578"/>
      <c r="C118" s="572"/>
      <c r="D118" s="39">
        <v>6</v>
      </c>
      <c r="E118" s="39" t="s">
        <v>10167</v>
      </c>
      <c r="F118" s="39">
        <v>480</v>
      </c>
      <c r="G118" s="181">
        <f t="shared" si="28"/>
        <v>96</v>
      </c>
      <c r="H118" s="182">
        <f t="shared" si="29"/>
        <v>266.66666666666669</v>
      </c>
      <c r="I118" s="182">
        <f t="shared" si="30"/>
        <v>8.8888888888888892E-2</v>
      </c>
      <c r="J118" s="170"/>
      <c r="K118" s="166"/>
      <c r="L118" s="166"/>
      <c r="M118" s="167"/>
      <c r="N118" s="52">
        <f t="shared" si="31"/>
        <v>0</v>
      </c>
      <c r="O118" s="53"/>
      <c r="P118" s="54"/>
      <c r="Q118" s="54"/>
      <c r="R118" s="54"/>
      <c r="S118" s="54"/>
      <c r="T118" s="58"/>
      <c r="U118" s="183">
        <f t="shared" si="32"/>
        <v>0.17777777777777778</v>
      </c>
      <c r="V118" s="168"/>
      <c r="W118" s="59" t="str">
        <f t="shared" si="33"/>
        <v>0</v>
      </c>
      <c r="X118" s="575"/>
      <c r="Y118" s="60">
        <f t="shared" si="34"/>
        <v>0</v>
      </c>
    </row>
    <row r="119" spans="2:25" ht="18.75" customHeight="1">
      <c r="B119" s="578"/>
      <c r="C119" s="572"/>
      <c r="D119" s="39">
        <v>7</v>
      </c>
      <c r="E119" s="39" t="s">
        <v>10168</v>
      </c>
      <c r="F119" s="39">
        <v>365</v>
      </c>
      <c r="G119" s="181">
        <f t="shared" si="28"/>
        <v>73</v>
      </c>
      <c r="H119" s="182">
        <f t="shared" si="29"/>
        <v>202.77777777777777</v>
      </c>
      <c r="I119" s="182">
        <f t="shared" si="30"/>
        <v>6.7592592592592593E-2</v>
      </c>
      <c r="J119" s="170"/>
      <c r="K119" s="166"/>
      <c r="L119" s="166"/>
      <c r="M119" s="167"/>
      <c r="N119" s="52">
        <f t="shared" si="31"/>
        <v>0</v>
      </c>
      <c r="O119" s="53"/>
      <c r="P119" s="54"/>
      <c r="Q119" s="54"/>
      <c r="R119" s="54"/>
      <c r="S119" s="54"/>
      <c r="T119" s="58"/>
      <c r="U119" s="183">
        <f t="shared" si="32"/>
        <v>0.13518518518518519</v>
      </c>
      <c r="V119" s="168"/>
      <c r="W119" s="59" t="str">
        <f t="shared" si="33"/>
        <v>0</v>
      </c>
      <c r="X119" s="575"/>
      <c r="Y119" s="60">
        <f t="shared" si="34"/>
        <v>0</v>
      </c>
    </row>
    <row r="120" spans="2:25" ht="18.75" customHeight="1">
      <c r="B120" s="578"/>
      <c r="C120" s="572"/>
      <c r="D120" s="39">
        <v>8</v>
      </c>
      <c r="E120" s="39" t="s">
        <v>10169</v>
      </c>
      <c r="F120" s="39">
        <v>405</v>
      </c>
      <c r="G120" s="181">
        <f t="shared" si="28"/>
        <v>81</v>
      </c>
      <c r="H120" s="182">
        <f t="shared" si="29"/>
        <v>225</v>
      </c>
      <c r="I120" s="182">
        <f t="shared" si="30"/>
        <v>7.4999999999999997E-2</v>
      </c>
      <c r="J120" s="170"/>
      <c r="K120" s="166"/>
      <c r="L120" s="166"/>
      <c r="M120" s="167"/>
      <c r="N120" s="52">
        <f t="shared" si="31"/>
        <v>0</v>
      </c>
      <c r="O120" s="53"/>
      <c r="P120" s="54"/>
      <c r="Q120" s="54"/>
      <c r="R120" s="54"/>
      <c r="S120" s="54"/>
      <c r="T120" s="58"/>
      <c r="U120" s="183">
        <f t="shared" si="32"/>
        <v>0.15</v>
      </c>
      <c r="V120" s="168"/>
      <c r="W120" s="59" t="str">
        <f t="shared" si="33"/>
        <v>0</v>
      </c>
      <c r="X120" s="575"/>
      <c r="Y120" s="60">
        <f t="shared" si="34"/>
        <v>0</v>
      </c>
    </row>
    <row r="121" spans="2:25" ht="18.75" customHeight="1">
      <c r="B121" s="578"/>
      <c r="C121" s="572"/>
      <c r="D121" s="39">
        <v>9</v>
      </c>
      <c r="E121" s="39" t="s">
        <v>10170</v>
      </c>
      <c r="F121" s="39">
        <v>630</v>
      </c>
      <c r="G121" s="181">
        <f t="shared" si="28"/>
        <v>126</v>
      </c>
      <c r="H121" s="182">
        <f t="shared" si="29"/>
        <v>350</v>
      </c>
      <c r="I121" s="182">
        <f t="shared" si="30"/>
        <v>0.11666666666666667</v>
      </c>
      <c r="J121" s="170"/>
      <c r="K121" s="166"/>
      <c r="L121" s="166"/>
      <c r="M121" s="167"/>
      <c r="N121" s="52">
        <f t="shared" si="31"/>
        <v>0</v>
      </c>
      <c r="O121" s="53"/>
      <c r="P121" s="54"/>
      <c r="Q121" s="54"/>
      <c r="R121" s="54"/>
      <c r="S121" s="54"/>
      <c r="T121" s="58"/>
      <c r="U121" s="183">
        <f t="shared" si="32"/>
        <v>0.23333333333333334</v>
      </c>
      <c r="V121" s="168"/>
      <c r="W121" s="59" t="str">
        <f t="shared" si="33"/>
        <v>0</v>
      </c>
      <c r="X121" s="575"/>
      <c r="Y121" s="60">
        <f t="shared" si="34"/>
        <v>0</v>
      </c>
    </row>
    <row r="122" spans="2:25" ht="18.75" customHeight="1">
      <c r="B122" s="578"/>
      <c r="C122" s="572"/>
      <c r="D122" s="39">
        <v>10</v>
      </c>
      <c r="E122" s="39" t="s">
        <v>10171</v>
      </c>
      <c r="F122" s="39">
        <v>360</v>
      </c>
      <c r="G122" s="181">
        <f t="shared" si="28"/>
        <v>72</v>
      </c>
      <c r="H122" s="182">
        <f t="shared" si="29"/>
        <v>200</v>
      </c>
      <c r="I122" s="182">
        <f t="shared" si="30"/>
        <v>6.6666666666666666E-2</v>
      </c>
      <c r="J122" s="170"/>
      <c r="K122" s="166"/>
      <c r="L122" s="166"/>
      <c r="M122" s="167"/>
      <c r="N122" s="52">
        <f t="shared" si="31"/>
        <v>0</v>
      </c>
      <c r="O122" s="53"/>
      <c r="P122" s="54"/>
      <c r="Q122" s="54"/>
      <c r="R122" s="54"/>
      <c r="S122" s="54"/>
      <c r="T122" s="58"/>
      <c r="U122" s="183">
        <f t="shared" si="32"/>
        <v>0.13333333333333333</v>
      </c>
      <c r="V122" s="168"/>
      <c r="W122" s="59" t="str">
        <f t="shared" si="33"/>
        <v>0</v>
      </c>
      <c r="X122" s="575"/>
      <c r="Y122" s="60">
        <f t="shared" si="34"/>
        <v>0</v>
      </c>
    </row>
    <row r="123" spans="2:25" ht="18.75" customHeight="1">
      <c r="B123" s="578"/>
      <c r="C123" s="572"/>
      <c r="D123" s="39">
        <v>11</v>
      </c>
      <c r="E123" s="39" t="s">
        <v>10172</v>
      </c>
      <c r="F123" s="39">
        <v>840</v>
      </c>
      <c r="G123" s="181">
        <f t="shared" si="28"/>
        <v>168</v>
      </c>
      <c r="H123" s="182">
        <f t="shared" si="29"/>
        <v>466.66666666666663</v>
      </c>
      <c r="I123" s="182">
        <f t="shared" si="30"/>
        <v>0.15555555555555553</v>
      </c>
      <c r="J123" s="170"/>
      <c r="K123" s="166"/>
      <c r="L123" s="166"/>
      <c r="M123" s="167"/>
      <c r="N123" s="52">
        <f t="shared" si="31"/>
        <v>0</v>
      </c>
      <c r="O123" s="53"/>
      <c r="P123" s="54"/>
      <c r="Q123" s="54"/>
      <c r="R123" s="54"/>
      <c r="S123" s="54"/>
      <c r="T123" s="58"/>
      <c r="U123" s="183">
        <f t="shared" si="32"/>
        <v>0.31111111111111106</v>
      </c>
      <c r="V123" s="168"/>
      <c r="W123" s="59" t="str">
        <f t="shared" si="33"/>
        <v>0</v>
      </c>
      <c r="X123" s="575"/>
      <c r="Y123" s="60">
        <f t="shared" si="34"/>
        <v>0</v>
      </c>
    </row>
    <row r="124" spans="2:25" ht="18.75" customHeight="1">
      <c r="B124" s="578"/>
      <c r="C124" s="572"/>
      <c r="D124" s="39">
        <v>12</v>
      </c>
      <c r="E124" s="39" t="s">
        <v>10173</v>
      </c>
      <c r="F124" s="39">
        <v>390</v>
      </c>
      <c r="G124" s="181">
        <f t="shared" si="28"/>
        <v>78</v>
      </c>
      <c r="H124" s="182">
        <f t="shared" si="29"/>
        <v>216.66666666666666</v>
      </c>
      <c r="I124" s="182">
        <f t="shared" si="30"/>
        <v>7.2222222222222215E-2</v>
      </c>
      <c r="J124" s="170" t="s">
        <v>10174</v>
      </c>
      <c r="K124" s="341" t="s">
        <v>11401</v>
      </c>
      <c r="L124" s="166"/>
      <c r="M124" s="167">
        <f>SUM(H113:H125)</f>
        <v>3469.4444444444443</v>
      </c>
      <c r="N124" s="52">
        <f t="shared" si="31"/>
        <v>69.388888888888886</v>
      </c>
      <c r="O124" s="53" t="s">
        <v>7378</v>
      </c>
      <c r="P124" s="54" t="s">
        <v>12</v>
      </c>
      <c r="Q124" s="54"/>
      <c r="R124" s="54" t="s">
        <v>1064</v>
      </c>
      <c r="S124" s="54"/>
      <c r="T124" s="58"/>
      <c r="U124" s="183">
        <f t="shared" si="32"/>
        <v>0.14444444444444443</v>
      </c>
      <c r="V124" s="168">
        <f>SUM(U113:U125)</f>
        <v>2.3129629629629629</v>
      </c>
      <c r="W124" s="59" t="str">
        <f t="shared" si="33"/>
        <v>2</v>
      </c>
      <c r="X124" s="575"/>
      <c r="Y124" s="60">
        <f t="shared" si="34"/>
        <v>1</v>
      </c>
    </row>
    <row r="125" spans="2:25" ht="18.75" customHeight="1">
      <c r="B125" s="578"/>
      <c r="C125" s="572"/>
      <c r="D125" s="39">
        <v>13</v>
      </c>
      <c r="E125" s="39" t="s">
        <v>10175</v>
      </c>
      <c r="F125" s="170">
        <v>395</v>
      </c>
      <c r="G125" s="181">
        <f t="shared" si="28"/>
        <v>79</v>
      </c>
      <c r="H125" s="182">
        <f t="shared" si="29"/>
        <v>219.44444444444443</v>
      </c>
      <c r="I125" s="182">
        <f t="shared" si="30"/>
        <v>7.3148148148148143E-2</v>
      </c>
      <c r="J125" s="170"/>
      <c r="K125" s="166"/>
      <c r="L125" s="166"/>
      <c r="M125" s="167"/>
      <c r="N125" s="52">
        <f t="shared" si="31"/>
        <v>0</v>
      </c>
      <c r="O125" s="53"/>
      <c r="P125" s="54"/>
      <c r="Q125" s="54"/>
      <c r="R125" s="54"/>
      <c r="S125" s="54"/>
      <c r="T125" s="58"/>
      <c r="U125" s="183">
        <f t="shared" si="32"/>
        <v>0.14629629629629629</v>
      </c>
      <c r="V125" s="168"/>
      <c r="W125" s="59" t="str">
        <f t="shared" si="33"/>
        <v>0</v>
      </c>
      <c r="X125" s="575"/>
      <c r="Y125" s="60">
        <f t="shared" si="34"/>
        <v>0</v>
      </c>
    </row>
    <row r="126" spans="2:25" ht="18.75" customHeight="1">
      <c r="B126" s="578"/>
      <c r="C126" s="572"/>
      <c r="D126" s="39"/>
      <c r="E126" s="39"/>
      <c r="F126" s="170"/>
      <c r="G126" s="181">
        <f t="shared" si="28"/>
        <v>0</v>
      </c>
      <c r="H126" s="182">
        <f t="shared" si="29"/>
        <v>0</v>
      </c>
      <c r="I126" s="182">
        <f t="shared" si="30"/>
        <v>0</v>
      </c>
      <c r="J126" s="170"/>
      <c r="K126" s="166"/>
      <c r="L126" s="166"/>
      <c r="M126" s="167"/>
      <c r="N126" s="52">
        <f t="shared" si="31"/>
        <v>0</v>
      </c>
      <c r="O126" s="53"/>
      <c r="P126" s="54"/>
      <c r="Q126" s="54"/>
      <c r="R126" s="54"/>
      <c r="S126" s="54"/>
      <c r="T126" s="58"/>
      <c r="U126" s="183">
        <f t="shared" si="32"/>
        <v>0</v>
      </c>
      <c r="V126" s="168"/>
      <c r="W126" s="59" t="str">
        <f t="shared" si="33"/>
        <v>0</v>
      </c>
      <c r="X126" s="575"/>
      <c r="Y126" s="60">
        <f t="shared" si="34"/>
        <v>0</v>
      </c>
    </row>
    <row r="127" spans="2:25" ht="18.75" customHeight="1">
      <c r="B127" s="579"/>
      <c r="C127" s="573"/>
      <c r="D127" s="39"/>
      <c r="E127" s="39"/>
      <c r="F127" s="170"/>
      <c r="G127" s="181">
        <f t="shared" ref="G127" si="35">F127/$G$15</f>
        <v>0</v>
      </c>
      <c r="H127" s="182">
        <f t="shared" ref="H127" si="36">F127/$H$15</f>
        <v>0</v>
      </c>
      <c r="I127" s="182">
        <f t="shared" ref="I127" si="37">H127/$I$15</f>
        <v>0</v>
      </c>
      <c r="J127" s="170"/>
      <c r="K127" s="166"/>
      <c r="L127" s="166"/>
      <c r="M127" s="171"/>
      <c r="N127" s="52">
        <f t="shared" ref="N127" si="38">M127/$N$15</f>
        <v>0</v>
      </c>
      <c r="O127" s="40"/>
      <c r="P127" s="40"/>
      <c r="Q127" s="40"/>
      <c r="R127" s="40"/>
      <c r="S127" s="40"/>
      <c r="T127" s="58"/>
      <c r="U127" s="183">
        <f t="shared" ref="U127" si="39">H127/$U$15</f>
        <v>0</v>
      </c>
      <c r="V127" s="168"/>
      <c r="W127" s="59" t="str">
        <f t="shared" ref="W127" si="40">IF(V127&lt;1,"0",IF(V127&lt;5,"2",IF(V127&gt;=5,"6")))</f>
        <v>0</v>
      </c>
      <c r="X127" s="576"/>
      <c r="Y127" s="60">
        <f t="shared" ref="Y127" si="41">W127/2</f>
        <v>0</v>
      </c>
    </row>
    <row r="128" spans="2:25">
      <c r="B128" s="41"/>
      <c r="C128" s="172" t="s">
        <v>111</v>
      </c>
      <c r="D128" s="154"/>
      <c r="E128" s="173">
        <f>COUNTA(E100:E127)</f>
        <v>25</v>
      </c>
      <c r="F128" s="173">
        <f>SUM(F100:F127)</f>
        <v>12686</v>
      </c>
      <c r="G128" s="173">
        <f>SUM(G100:G127)</f>
        <v>2537.1999999999998</v>
      </c>
      <c r="H128" s="173">
        <f>SUM(H100:H127)</f>
        <v>7047.7777777777783</v>
      </c>
      <c r="I128" s="173">
        <f>MROUND(SUM(I100:I127),1)</f>
        <v>2</v>
      </c>
      <c r="J128" s="173">
        <f>COUNTA(J100:J127)</f>
        <v>2</v>
      </c>
      <c r="K128" s="173">
        <f>COUNTA(K100:K127)</f>
        <v>2</v>
      </c>
      <c r="L128" s="173">
        <f>COUNTA(L100:L127)</f>
        <v>0</v>
      </c>
      <c r="M128" s="173">
        <f>SUM(M100:M127)</f>
        <v>7047.7777777777774</v>
      </c>
      <c r="N128" s="173">
        <f>SUM(N100:N127)</f>
        <v>140.95555555555555</v>
      </c>
      <c r="O128" s="174"/>
      <c r="P128" s="175">
        <f>COUNTIF(P100:P127, "YES")</f>
        <v>0</v>
      </c>
      <c r="Q128" s="174"/>
      <c r="R128" s="174"/>
      <c r="S128" s="174"/>
      <c r="T128" s="174"/>
      <c r="U128" s="173">
        <f>SUM(U100:U127)</f>
        <v>4.6985185185185188</v>
      </c>
      <c r="V128" s="173">
        <f>SUM(V100:V127)</f>
        <v>4.6985185185185188</v>
      </c>
      <c r="W128" s="173">
        <f t="array" ref="W128">SUM(ABS(W100:W127))</f>
        <v>4</v>
      </c>
      <c r="X128" s="175" t="str">
        <f>IF(X100&lt;0.2, "0", IF(X100&lt;=2, "2", IF(X100&gt;2, ROUND(X100,0))))</f>
        <v>2</v>
      </c>
      <c r="Y128" s="173">
        <f>SUM(Y100:Y127)</f>
        <v>2</v>
      </c>
    </row>
    <row r="129" spans="2:25" ht="18.75" customHeight="1">
      <c r="B129" s="577">
        <v>4</v>
      </c>
      <c r="C129" s="580" t="s">
        <v>10176</v>
      </c>
      <c r="D129" s="39">
        <v>1</v>
      </c>
      <c r="E129" s="39" t="s">
        <v>10177</v>
      </c>
      <c r="F129" s="170">
        <v>567</v>
      </c>
      <c r="G129" s="181">
        <f t="shared" ref="G129:G148" si="42">F129/$G$15</f>
        <v>113.4</v>
      </c>
      <c r="H129" s="182">
        <f t="shared" ref="H129:H148" si="43">F129/$H$15</f>
        <v>315</v>
      </c>
      <c r="I129" s="182">
        <f t="shared" ref="I129:I148" si="44">H129/$I$15</f>
        <v>0.105</v>
      </c>
      <c r="J129" s="170"/>
      <c r="K129" s="166"/>
      <c r="L129" s="166"/>
      <c r="M129" s="167"/>
      <c r="N129" s="52">
        <f t="shared" ref="N129:N148" si="45">M129/$N$15</f>
        <v>0</v>
      </c>
      <c r="O129" s="53"/>
      <c r="P129" s="54"/>
      <c r="Q129" s="54"/>
      <c r="R129" s="54"/>
      <c r="S129" s="54"/>
      <c r="T129" s="58"/>
      <c r="U129" s="183">
        <f t="shared" ref="U129:U148" si="46">H129/$U$15</f>
        <v>0.21</v>
      </c>
      <c r="V129" s="168"/>
      <c r="W129" s="59" t="str">
        <f t="shared" ref="W129:W148" si="47">IF(V129&lt;1,"0",IF(V129&lt;5,"2",IF(V129&gt;=5,"6")))</f>
        <v>0</v>
      </c>
      <c r="X129" s="574">
        <f>K150/$X$15</f>
        <v>0.66666666666666663</v>
      </c>
      <c r="Y129" s="60">
        <f t="shared" ref="Y129:Y148" si="48">W129/2</f>
        <v>0</v>
      </c>
    </row>
    <row r="130" spans="2:25" ht="18.75" customHeight="1">
      <c r="B130" s="578"/>
      <c r="C130" s="581"/>
      <c r="D130" s="39">
        <v>2</v>
      </c>
      <c r="E130" s="39" t="s">
        <v>10178</v>
      </c>
      <c r="F130" s="170">
        <v>515</v>
      </c>
      <c r="G130" s="181">
        <f t="shared" si="42"/>
        <v>103</v>
      </c>
      <c r="H130" s="182">
        <f t="shared" si="43"/>
        <v>286.11111111111109</v>
      </c>
      <c r="I130" s="182">
        <f t="shared" si="44"/>
        <v>9.5370370370370355E-2</v>
      </c>
      <c r="J130" s="170"/>
      <c r="K130" s="166"/>
      <c r="L130" s="166"/>
      <c r="M130" s="167"/>
      <c r="N130" s="52">
        <f t="shared" si="45"/>
        <v>0</v>
      </c>
      <c r="O130" s="53"/>
      <c r="P130" s="54"/>
      <c r="Q130" s="54"/>
      <c r="R130" s="54"/>
      <c r="S130" s="54"/>
      <c r="T130" s="58"/>
      <c r="U130" s="183">
        <f t="shared" si="46"/>
        <v>0.19074074074074071</v>
      </c>
      <c r="V130" s="168"/>
      <c r="W130" s="59" t="str">
        <f t="shared" si="47"/>
        <v>0</v>
      </c>
      <c r="X130" s="575"/>
      <c r="Y130" s="60">
        <f t="shared" si="48"/>
        <v>0</v>
      </c>
    </row>
    <row r="131" spans="2:25" ht="18.75" customHeight="1">
      <c r="B131" s="578"/>
      <c r="C131" s="581"/>
      <c r="D131" s="39">
        <v>3</v>
      </c>
      <c r="E131" s="39" t="s">
        <v>10179</v>
      </c>
      <c r="F131" s="170">
        <v>509</v>
      </c>
      <c r="G131" s="181">
        <f t="shared" si="42"/>
        <v>101.8</v>
      </c>
      <c r="H131" s="182">
        <f t="shared" si="43"/>
        <v>282.77777777777777</v>
      </c>
      <c r="I131" s="182">
        <f t="shared" si="44"/>
        <v>9.4259259259259251E-2</v>
      </c>
      <c r="J131" s="170"/>
      <c r="K131" s="166"/>
      <c r="L131" s="166"/>
      <c r="M131" s="167"/>
      <c r="N131" s="52">
        <f t="shared" si="45"/>
        <v>0</v>
      </c>
      <c r="O131" s="53"/>
      <c r="P131" s="54"/>
      <c r="Q131" s="54"/>
      <c r="R131" s="54"/>
      <c r="S131" s="54"/>
      <c r="T131" s="58"/>
      <c r="U131" s="183">
        <f t="shared" si="46"/>
        <v>0.1885185185185185</v>
      </c>
      <c r="V131" s="168"/>
      <c r="W131" s="59" t="str">
        <f t="shared" si="47"/>
        <v>0</v>
      </c>
      <c r="X131" s="575"/>
      <c r="Y131" s="60">
        <f t="shared" si="48"/>
        <v>0</v>
      </c>
    </row>
    <row r="132" spans="2:25" ht="18.75" customHeight="1">
      <c r="B132" s="578"/>
      <c r="C132" s="581"/>
      <c r="D132" s="39">
        <v>4</v>
      </c>
      <c r="E132" s="39" t="s">
        <v>180</v>
      </c>
      <c r="F132" s="170">
        <v>562</v>
      </c>
      <c r="G132" s="181">
        <f t="shared" si="42"/>
        <v>112.4</v>
      </c>
      <c r="H132" s="182">
        <f t="shared" si="43"/>
        <v>312.22222222222223</v>
      </c>
      <c r="I132" s="182">
        <f t="shared" si="44"/>
        <v>0.10407407407407408</v>
      </c>
      <c r="J132" s="170"/>
      <c r="K132" s="166"/>
      <c r="L132" s="166"/>
      <c r="M132" s="167"/>
      <c r="N132" s="52">
        <f t="shared" si="45"/>
        <v>0</v>
      </c>
      <c r="O132" s="53"/>
      <c r="P132" s="54"/>
      <c r="Q132" s="54"/>
      <c r="R132" s="54"/>
      <c r="S132" s="54"/>
      <c r="T132" s="58"/>
      <c r="U132" s="183">
        <f t="shared" si="46"/>
        <v>0.20814814814814817</v>
      </c>
      <c r="V132" s="168"/>
      <c r="W132" s="59" t="str">
        <f t="shared" si="47"/>
        <v>0</v>
      </c>
      <c r="X132" s="575"/>
      <c r="Y132" s="60">
        <f t="shared" si="48"/>
        <v>0</v>
      </c>
    </row>
    <row r="133" spans="2:25" ht="18.75" customHeight="1">
      <c r="B133" s="578"/>
      <c r="C133" s="581"/>
      <c r="D133" s="39">
        <v>5</v>
      </c>
      <c r="E133" s="39" t="s">
        <v>10180</v>
      </c>
      <c r="F133" s="170">
        <v>503</v>
      </c>
      <c r="G133" s="181">
        <f t="shared" si="42"/>
        <v>100.6</v>
      </c>
      <c r="H133" s="182">
        <f t="shared" si="43"/>
        <v>279.44444444444446</v>
      </c>
      <c r="I133" s="182">
        <f t="shared" si="44"/>
        <v>9.3148148148148147E-2</v>
      </c>
      <c r="J133" s="170"/>
      <c r="K133" s="166"/>
      <c r="L133" s="166"/>
      <c r="M133" s="167"/>
      <c r="N133" s="52">
        <f t="shared" si="45"/>
        <v>0</v>
      </c>
      <c r="O133" s="53"/>
      <c r="P133" s="54"/>
      <c r="Q133" s="54"/>
      <c r="R133" s="54"/>
      <c r="S133" s="54"/>
      <c r="T133" s="58"/>
      <c r="U133" s="183">
        <f t="shared" si="46"/>
        <v>0.18629629629629629</v>
      </c>
      <c r="V133" s="168"/>
      <c r="W133" s="59" t="str">
        <f t="shared" si="47"/>
        <v>0</v>
      </c>
      <c r="X133" s="575"/>
      <c r="Y133" s="60">
        <f t="shared" si="48"/>
        <v>0</v>
      </c>
    </row>
    <row r="134" spans="2:25" ht="18.75" customHeight="1">
      <c r="B134" s="578"/>
      <c r="C134" s="581"/>
      <c r="D134" s="39">
        <v>6</v>
      </c>
      <c r="E134" s="39" t="s">
        <v>10181</v>
      </c>
      <c r="F134" s="170">
        <v>446</v>
      </c>
      <c r="G134" s="181">
        <f t="shared" si="42"/>
        <v>89.2</v>
      </c>
      <c r="H134" s="182">
        <f t="shared" si="43"/>
        <v>247.77777777777777</v>
      </c>
      <c r="I134" s="182">
        <f t="shared" si="44"/>
        <v>8.2592592592592592E-2</v>
      </c>
      <c r="J134" s="170"/>
      <c r="K134" s="166"/>
      <c r="L134" s="166"/>
      <c r="M134" s="167"/>
      <c r="N134" s="52">
        <f t="shared" si="45"/>
        <v>0</v>
      </c>
      <c r="O134" s="53"/>
      <c r="P134" s="54"/>
      <c r="Q134" s="54"/>
      <c r="R134" s="54"/>
      <c r="S134" s="54"/>
      <c r="T134" s="58"/>
      <c r="U134" s="183">
        <f t="shared" si="46"/>
        <v>0.16518518518518518</v>
      </c>
      <c r="V134" s="168"/>
      <c r="W134" s="59" t="str">
        <f t="shared" si="47"/>
        <v>0</v>
      </c>
      <c r="X134" s="575"/>
      <c r="Y134" s="60">
        <f t="shared" si="48"/>
        <v>0</v>
      </c>
    </row>
    <row r="135" spans="2:25" ht="18.75" customHeight="1">
      <c r="B135" s="578"/>
      <c r="C135" s="581"/>
      <c r="D135" s="39">
        <v>7</v>
      </c>
      <c r="E135" s="39" t="s">
        <v>10182</v>
      </c>
      <c r="F135" s="170">
        <v>621</v>
      </c>
      <c r="G135" s="181">
        <f t="shared" si="42"/>
        <v>124.2</v>
      </c>
      <c r="H135" s="182">
        <f t="shared" si="43"/>
        <v>345</v>
      </c>
      <c r="I135" s="182">
        <f t="shared" si="44"/>
        <v>0.115</v>
      </c>
      <c r="J135" s="170"/>
      <c r="K135" s="166"/>
      <c r="L135" s="166"/>
      <c r="M135" s="167"/>
      <c r="N135" s="52">
        <f t="shared" si="45"/>
        <v>0</v>
      </c>
      <c r="O135" s="53"/>
      <c r="P135" s="54"/>
      <c r="Q135" s="54"/>
      <c r="R135" s="54"/>
      <c r="S135" s="54"/>
      <c r="T135" s="58"/>
      <c r="U135" s="183">
        <f t="shared" si="46"/>
        <v>0.23</v>
      </c>
      <c r="V135" s="168"/>
      <c r="W135" s="59" t="str">
        <f t="shared" si="47"/>
        <v>0</v>
      </c>
      <c r="X135" s="575"/>
      <c r="Y135" s="60">
        <f t="shared" si="48"/>
        <v>0</v>
      </c>
    </row>
    <row r="136" spans="2:25" ht="18.75" customHeight="1">
      <c r="B136" s="578"/>
      <c r="C136" s="581"/>
      <c r="D136" s="39">
        <v>8</v>
      </c>
      <c r="E136" s="39" t="s">
        <v>10183</v>
      </c>
      <c r="F136" s="170">
        <v>488</v>
      </c>
      <c r="G136" s="181">
        <f t="shared" si="42"/>
        <v>97.6</v>
      </c>
      <c r="H136" s="182">
        <f t="shared" si="43"/>
        <v>271.11111111111109</v>
      </c>
      <c r="I136" s="182">
        <f t="shared" si="44"/>
        <v>9.0370370370370365E-2</v>
      </c>
      <c r="J136" s="170"/>
      <c r="K136" s="166"/>
      <c r="L136" s="166"/>
      <c r="M136" s="167"/>
      <c r="N136" s="52">
        <f t="shared" si="45"/>
        <v>0</v>
      </c>
      <c r="O136" s="53"/>
      <c r="P136" s="54"/>
      <c r="Q136" s="54"/>
      <c r="R136" s="54"/>
      <c r="S136" s="54"/>
      <c r="T136" s="58"/>
      <c r="U136" s="183">
        <f t="shared" si="46"/>
        <v>0.18074074074074073</v>
      </c>
      <c r="V136" s="168"/>
      <c r="W136" s="59" t="str">
        <f t="shared" si="47"/>
        <v>0</v>
      </c>
      <c r="X136" s="575"/>
      <c r="Y136" s="60">
        <f t="shared" si="48"/>
        <v>0</v>
      </c>
    </row>
    <row r="137" spans="2:25" ht="18.75" customHeight="1">
      <c r="B137" s="578"/>
      <c r="C137" s="581"/>
      <c r="D137" s="39">
        <v>9</v>
      </c>
      <c r="E137" s="39" t="s">
        <v>3164</v>
      </c>
      <c r="F137" s="39">
        <v>513</v>
      </c>
      <c r="G137" s="181">
        <f t="shared" si="42"/>
        <v>102.6</v>
      </c>
      <c r="H137" s="182">
        <f t="shared" si="43"/>
        <v>285</v>
      </c>
      <c r="I137" s="182">
        <f t="shared" si="44"/>
        <v>9.5000000000000001E-2</v>
      </c>
      <c r="J137" s="170"/>
      <c r="K137" s="166" t="s">
        <v>10184</v>
      </c>
      <c r="L137" s="166"/>
      <c r="M137" s="167">
        <f>SUM(H129:H137)</f>
        <v>2624.4444444444443</v>
      </c>
      <c r="N137" s="52">
        <f t="shared" si="45"/>
        <v>52.488888888888887</v>
      </c>
      <c r="O137" s="53" t="s">
        <v>5136</v>
      </c>
      <c r="P137" s="54" t="s">
        <v>12</v>
      </c>
      <c r="Q137" s="54"/>
      <c r="R137" s="54" t="s">
        <v>1064</v>
      </c>
      <c r="S137" s="54"/>
      <c r="T137" s="58"/>
      <c r="U137" s="183">
        <f t="shared" si="46"/>
        <v>0.19</v>
      </c>
      <c r="V137" s="168">
        <f>SUM(U129:U137)</f>
        <v>1.7496296296296294</v>
      </c>
      <c r="W137" s="59" t="str">
        <f t="shared" si="47"/>
        <v>2</v>
      </c>
      <c r="X137" s="575"/>
      <c r="Y137" s="60">
        <f t="shared" si="48"/>
        <v>1</v>
      </c>
    </row>
    <row r="138" spans="2:25" ht="18.75" customHeight="1">
      <c r="B138" s="578"/>
      <c r="C138" s="581"/>
      <c r="D138" s="39"/>
      <c r="E138" s="39"/>
      <c r="F138" s="39"/>
      <c r="G138" s="181">
        <f t="shared" si="42"/>
        <v>0</v>
      </c>
      <c r="H138" s="182">
        <f t="shared" si="43"/>
        <v>0</v>
      </c>
      <c r="I138" s="182">
        <f t="shared" si="44"/>
        <v>0</v>
      </c>
      <c r="J138" s="170"/>
      <c r="K138" s="186"/>
      <c r="L138" s="327"/>
      <c r="M138" s="184"/>
      <c r="N138" s="52">
        <f t="shared" si="45"/>
        <v>0</v>
      </c>
      <c r="O138" s="53"/>
      <c r="P138" s="54"/>
      <c r="Q138" s="54"/>
      <c r="R138" s="54"/>
      <c r="S138" s="54"/>
      <c r="T138" s="58"/>
      <c r="U138" s="183">
        <f t="shared" si="46"/>
        <v>0</v>
      </c>
      <c r="V138" s="168"/>
      <c r="W138" s="59" t="str">
        <f t="shared" si="47"/>
        <v>0</v>
      </c>
      <c r="X138" s="575"/>
      <c r="Y138" s="60">
        <f t="shared" si="48"/>
        <v>0</v>
      </c>
    </row>
    <row r="139" spans="2:25" ht="18.75" customHeight="1">
      <c r="B139" s="578"/>
      <c r="C139" s="581"/>
      <c r="D139" s="39">
        <v>1</v>
      </c>
      <c r="E139" s="39" t="s">
        <v>10185</v>
      </c>
      <c r="F139" s="39">
        <v>465</v>
      </c>
      <c r="G139" s="181">
        <f t="shared" si="42"/>
        <v>93</v>
      </c>
      <c r="H139" s="182">
        <f t="shared" si="43"/>
        <v>258.33333333333331</v>
      </c>
      <c r="I139" s="182">
        <f t="shared" si="44"/>
        <v>8.611111111111111E-2</v>
      </c>
      <c r="J139" s="170" t="s">
        <v>10186</v>
      </c>
      <c r="K139" s="186" t="s">
        <v>10186</v>
      </c>
      <c r="L139" s="327"/>
      <c r="M139" s="184">
        <f>SUM(H139:H147)</f>
        <v>2015.5555555555557</v>
      </c>
      <c r="N139" s="52">
        <f t="shared" si="45"/>
        <v>40.31111111111111</v>
      </c>
      <c r="O139" s="53" t="s">
        <v>5136</v>
      </c>
      <c r="P139" s="54" t="s">
        <v>12</v>
      </c>
      <c r="Q139" s="54"/>
      <c r="R139" s="54" t="s">
        <v>1064</v>
      </c>
      <c r="S139" s="54"/>
      <c r="T139" s="58"/>
      <c r="U139" s="183">
        <f t="shared" si="46"/>
        <v>0.17222222222222222</v>
      </c>
      <c r="V139" s="168">
        <f>SUM(U139:U147)</f>
        <v>1.3437037037037038</v>
      </c>
      <c r="W139" s="59" t="str">
        <f t="shared" si="47"/>
        <v>2</v>
      </c>
      <c r="X139" s="575"/>
      <c r="Y139" s="60">
        <f t="shared" si="48"/>
        <v>1</v>
      </c>
    </row>
    <row r="140" spans="2:25" ht="18.75" customHeight="1">
      <c r="B140" s="578"/>
      <c r="C140" s="581"/>
      <c r="D140" s="39">
        <v>2</v>
      </c>
      <c r="E140" s="39" t="s">
        <v>10187</v>
      </c>
      <c r="F140" s="39">
        <v>526</v>
      </c>
      <c r="G140" s="181">
        <f t="shared" si="42"/>
        <v>105.2</v>
      </c>
      <c r="H140" s="182">
        <f t="shared" si="43"/>
        <v>292.22222222222223</v>
      </c>
      <c r="I140" s="182">
        <f t="shared" si="44"/>
        <v>9.7407407407407415E-2</v>
      </c>
      <c r="J140" s="170"/>
      <c r="K140" s="166"/>
      <c r="L140" s="166"/>
      <c r="M140" s="167"/>
      <c r="N140" s="52">
        <f t="shared" si="45"/>
        <v>0</v>
      </c>
      <c r="O140" s="53"/>
      <c r="P140" s="54"/>
      <c r="Q140" s="54"/>
      <c r="R140" s="54"/>
      <c r="S140" s="54"/>
      <c r="T140" s="58"/>
      <c r="U140" s="183">
        <f t="shared" si="46"/>
        <v>0.19481481481481483</v>
      </c>
      <c r="V140" s="168"/>
      <c r="W140" s="59" t="str">
        <f t="shared" si="47"/>
        <v>0</v>
      </c>
      <c r="X140" s="575"/>
      <c r="Y140" s="60">
        <f t="shared" si="48"/>
        <v>0</v>
      </c>
    </row>
    <row r="141" spans="2:25" ht="18.75" customHeight="1">
      <c r="B141" s="578"/>
      <c r="C141" s="581"/>
      <c r="D141" s="39">
        <v>3</v>
      </c>
      <c r="E141" s="39" t="s">
        <v>10188</v>
      </c>
      <c r="F141" s="39">
        <v>478</v>
      </c>
      <c r="G141" s="181">
        <f t="shared" si="42"/>
        <v>95.6</v>
      </c>
      <c r="H141" s="182">
        <f t="shared" si="43"/>
        <v>265.55555555555554</v>
      </c>
      <c r="I141" s="182">
        <f t="shared" si="44"/>
        <v>8.851851851851851E-2</v>
      </c>
      <c r="J141" s="170"/>
      <c r="K141" s="166"/>
      <c r="L141" s="166"/>
      <c r="M141" s="167"/>
      <c r="N141" s="52">
        <f t="shared" si="45"/>
        <v>0</v>
      </c>
      <c r="O141" s="53"/>
      <c r="P141" s="54"/>
      <c r="Q141" s="54"/>
      <c r="R141" s="54"/>
      <c r="S141" s="54"/>
      <c r="T141" s="58"/>
      <c r="U141" s="183">
        <f t="shared" si="46"/>
        <v>0.17703703703703702</v>
      </c>
      <c r="V141" s="168"/>
      <c r="W141" s="59" t="str">
        <f t="shared" si="47"/>
        <v>0</v>
      </c>
      <c r="X141" s="575"/>
      <c r="Y141" s="60">
        <f t="shared" si="48"/>
        <v>0</v>
      </c>
    </row>
    <row r="142" spans="2:25" ht="18.75" customHeight="1">
      <c r="B142" s="578"/>
      <c r="C142" s="581"/>
      <c r="D142" s="39">
        <v>4</v>
      </c>
      <c r="E142" s="39" t="s">
        <v>10189</v>
      </c>
      <c r="F142" s="39">
        <v>527</v>
      </c>
      <c r="G142" s="181">
        <f t="shared" si="42"/>
        <v>105.4</v>
      </c>
      <c r="H142" s="182">
        <f t="shared" si="43"/>
        <v>292.77777777777777</v>
      </c>
      <c r="I142" s="182">
        <f t="shared" si="44"/>
        <v>9.7592592592592592E-2</v>
      </c>
      <c r="J142" s="170"/>
      <c r="K142" s="166"/>
      <c r="L142" s="166"/>
      <c r="M142" s="167"/>
      <c r="N142" s="52">
        <f t="shared" si="45"/>
        <v>0</v>
      </c>
      <c r="O142" s="53"/>
      <c r="P142" s="54"/>
      <c r="Q142" s="54"/>
      <c r="R142" s="54"/>
      <c r="S142" s="54"/>
      <c r="T142" s="58"/>
      <c r="U142" s="183">
        <f t="shared" si="46"/>
        <v>0.19518518518518518</v>
      </c>
      <c r="V142" s="168"/>
      <c r="W142" s="59" t="str">
        <f t="shared" si="47"/>
        <v>0</v>
      </c>
      <c r="X142" s="575"/>
      <c r="Y142" s="60">
        <f t="shared" si="48"/>
        <v>0</v>
      </c>
    </row>
    <row r="143" spans="2:25" ht="18.75" customHeight="1">
      <c r="B143" s="578"/>
      <c r="C143" s="581"/>
      <c r="D143" s="39">
        <v>5</v>
      </c>
      <c r="E143" s="39" t="s">
        <v>10190</v>
      </c>
      <c r="F143" s="39">
        <v>435</v>
      </c>
      <c r="G143" s="181">
        <f t="shared" si="42"/>
        <v>87</v>
      </c>
      <c r="H143" s="182">
        <f t="shared" si="43"/>
        <v>241.66666666666666</v>
      </c>
      <c r="I143" s="182">
        <f t="shared" si="44"/>
        <v>8.0555555555555547E-2</v>
      </c>
      <c r="J143" s="170"/>
      <c r="K143" s="166"/>
      <c r="L143" s="166"/>
      <c r="M143" s="167"/>
      <c r="N143" s="52">
        <f t="shared" si="45"/>
        <v>0</v>
      </c>
      <c r="O143" s="53"/>
      <c r="P143" s="54"/>
      <c r="Q143" s="54"/>
      <c r="R143" s="54"/>
      <c r="S143" s="54"/>
      <c r="T143" s="58"/>
      <c r="U143" s="183">
        <f t="shared" si="46"/>
        <v>0.16111111111111109</v>
      </c>
      <c r="V143" s="168"/>
      <c r="W143" s="59" t="str">
        <f t="shared" si="47"/>
        <v>0</v>
      </c>
      <c r="X143" s="575"/>
      <c r="Y143" s="60">
        <f t="shared" si="48"/>
        <v>0</v>
      </c>
    </row>
    <row r="144" spans="2:25" ht="18.75" customHeight="1">
      <c r="B144" s="578"/>
      <c r="C144" s="581"/>
      <c r="D144" s="39">
        <v>6</v>
      </c>
      <c r="E144" s="39" t="s">
        <v>10191</v>
      </c>
      <c r="F144" s="39">
        <v>468</v>
      </c>
      <c r="G144" s="181">
        <f t="shared" si="42"/>
        <v>93.6</v>
      </c>
      <c r="H144" s="182">
        <f t="shared" si="43"/>
        <v>260</v>
      </c>
      <c r="I144" s="182">
        <f t="shared" si="44"/>
        <v>8.666666666666667E-2</v>
      </c>
      <c r="J144" s="170"/>
      <c r="K144" s="166"/>
      <c r="L144" s="166"/>
      <c r="M144" s="167"/>
      <c r="N144" s="52">
        <f t="shared" si="45"/>
        <v>0</v>
      </c>
      <c r="O144" s="53"/>
      <c r="P144" s="54"/>
      <c r="Q144" s="54"/>
      <c r="R144" s="54"/>
      <c r="S144" s="54"/>
      <c r="T144" s="58"/>
      <c r="U144" s="183">
        <f t="shared" si="46"/>
        <v>0.17333333333333334</v>
      </c>
      <c r="V144" s="168"/>
      <c r="W144" s="59" t="str">
        <f t="shared" si="47"/>
        <v>0</v>
      </c>
      <c r="X144" s="575"/>
      <c r="Y144" s="60">
        <f t="shared" si="48"/>
        <v>0</v>
      </c>
    </row>
    <row r="145" spans="2:25" ht="18.75" customHeight="1">
      <c r="B145" s="578"/>
      <c r="C145" s="581"/>
      <c r="D145" s="39">
        <v>7</v>
      </c>
      <c r="E145" s="39" t="s">
        <v>3940</v>
      </c>
      <c r="F145" s="39">
        <v>499</v>
      </c>
      <c r="G145" s="181">
        <f t="shared" si="42"/>
        <v>99.8</v>
      </c>
      <c r="H145" s="182">
        <f t="shared" si="43"/>
        <v>277.22222222222223</v>
      </c>
      <c r="I145" s="182">
        <f t="shared" si="44"/>
        <v>9.240740740740741E-2</v>
      </c>
      <c r="J145" s="170"/>
      <c r="K145" s="166"/>
      <c r="L145" s="166"/>
      <c r="M145" s="167"/>
      <c r="N145" s="52">
        <f t="shared" si="45"/>
        <v>0</v>
      </c>
      <c r="O145" s="53"/>
      <c r="P145" s="54"/>
      <c r="Q145" s="54"/>
      <c r="R145" s="54"/>
      <c r="S145" s="54"/>
      <c r="T145" s="58"/>
      <c r="U145" s="183">
        <f t="shared" si="46"/>
        <v>0.18481481481481482</v>
      </c>
      <c r="V145" s="168"/>
      <c r="W145" s="59" t="str">
        <f t="shared" si="47"/>
        <v>0</v>
      </c>
      <c r="X145" s="575"/>
      <c r="Y145" s="60">
        <f t="shared" si="48"/>
        <v>0</v>
      </c>
    </row>
    <row r="146" spans="2:25" ht="18.75" customHeight="1">
      <c r="B146" s="578"/>
      <c r="C146" s="581"/>
      <c r="D146" s="39">
        <v>8</v>
      </c>
      <c r="E146" s="39" t="s">
        <v>10192</v>
      </c>
      <c r="F146" s="39">
        <v>121</v>
      </c>
      <c r="G146" s="181">
        <f t="shared" si="42"/>
        <v>24.2</v>
      </c>
      <c r="H146" s="182">
        <f t="shared" si="43"/>
        <v>67.222222222222214</v>
      </c>
      <c r="I146" s="182">
        <f t="shared" si="44"/>
        <v>2.2407407407407404E-2</v>
      </c>
      <c r="J146" s="170"/>
      <c r="K146" s="166"/>
      <c r="L146" s="166"/>
      <c r="M146" s="167"/>
      <c r="N146" s="52">
        <f t="shared" si="45"/>
        <v>0</v>
      </c>
      <c r="O146" s="53"/>
      <c r="P146" s="54"/>
      <c r="Q146" s="54"/>
      <c r="R146" s="54"/>
      <c r="S146" s="54"/>
      <c r="T146" s="58"/>
      <c r="U146" s="183">
        <f t="shared" si="46"/>
        <v>4.4814814814814807E-2</v>
      </c>
      <c r="V146" s="168"/>
      <c r="W146" s="59" t="str">
        <f t="shared" si="47"/>
        <v>0</v>
      </c>
      <c r="X146" s="575"/>
      <c r="Y146" s="60">
        <f t="shared" si="48"/>
        <v>0</v>
      </c>
    </row>
    <row r="147" spans="2:25" ht="18.75" customHeight="1">
      <c r="B147" s="578"/>
      <c r="C147" s="581"/>
      <c r="D147" s="39">
        <v>9</v>
      </c>
      <c r="E147" s="39" t="s">
        <v>10193</v>
      </c>
      <c r="F147" s="39">
        <v>109</v>
      </c>
      <c r="G147" s="181">
        <f t="shared" si="42"/>
        <v>21.8</v>
      </c>
      <c r="H147" s="182">
        <f t="shared" si="43"/>
        <v>60.555555555555557</v>
      </c>
      <c r="I147" s="182">
        <f t="shared" si="44"/>
        <v>2.0185185185185184E-2</v>
      </c>
      <c r="J147" s="170"/>
      <c r="K147" s="166"/>
      <c r="L147" s="166"/>
      <c r="M147" s="167"/>
      <c r="N147" s="52">
        <f t="shared" si="45"/>
        <v>0</v>
      </c>
      <c r="O147" s="53"/>
      <c r="P147" s="54"/>
      <c r="Q147" s="54"/>
      <c r="R147" s="54"/>
      <c r="S147" s="54"/>
      <c r="T147" s="58"/>
      <c r="U147" s="183">
        <f t="shared" si="46"/>
        <v>4.0370370370370369E-2</v>
      </c>
      <c r="V147" s="168"/>
      <c r="W147" s="59" t="str">
        <f t="shared" si="47"/>
        <v>0</v>
      </c>
      <c r="X147" s="575"/>
      <c r="Y147" s="60">
        <f t="shared" si="48"/>
        <v>0</v>
      </c>
    </row>
    <row r="148" spans="2:25" ht="18.75" customHeight="1">
      <c r="B148" s="578"/>
      <c r="C148" s="581"/>
      <c r="D148" s="39"/>
      <c r="E148" s="39"/>
      <c r="F148" s="170"/>
      <c r="G148" s="181">
        <f t="shared" si="42"/>
        <v>0</v>
      </c>
      <c r="H148" s="182">
        <f t="shared" si="43"/>
        <v>0</v>
      </c>
      <c r="I148" s="182">
        <f t="shared" si="44"/>
        <v>0</v>
      </c>
      <c r="J148" s="170"/>
      <c r="K148" s="166"/>
      <c r="L148" s="166"/>
      <c r="M148" s="167"/>
      <c r="N148" s="52">
        <f t="shared" si="45"/>
        <v>0</v>
      </c>
      <c r="O148" s="53"/>
      <c r="P148" s="54"/>
      <c r="Q148" s="54"/>
      <c r="R148" s="54"/>
      <c r="S148" s="54"/>
      <c r="T148" s="58"/>
      <c r="U148" s="183">
        <f t="shared" si="46"/>
        <v>0</v>
      </c>
      <c r="V148" s="168"/>
      <c r="W148" s="59" t="str">
        <f t="shared" si="47"/>
        <v>0</v>
      </c>
      <c r="X148" s="575"/>
      <c r="Y148" s="60">
        <f t="shared" si="48"/>
        <v>0</v>
      </c>
    </row>
    <row r="149" spans="2:25" ht="18.75" customHeight="1">
      <c r="B149" s="579"/>
      <c r="C149" s="582"/>
      <c r="D149" s="39"/>
      <c r="E149" s="39"/>
      <c r="F149" s="170"/>
      <c r="G149" s="181">
        <f t="shared" ref="G149" si="49">F149/$G$15</f>
        <v>0</v>
      </c>
      <c r="H149" s="182">
        <f t="shared" ref="H149" si="50">F149/$H$15</f>
        <v>0</v>
      </c>
      <c r="I149" s="182">
        <f t="shared" ref="I149" si="51">H149/$I$15</f>
        <v>0</v>
      </c>
      <c r="J149" s="170"/>
      <c r="K149" s="166"/>
      <c r="L149" s="166"/>
      <c r="M149" s="171"/>
      <c r="N149" s="52">
        <f t="shared" ref="N149" si="52">M149/$N$15</f>
        <v>0</v>
      </c>
      <c r="O149" s="40"/>
      <c r="P149" s="40"/>
      <c r="Q149" s="40"/>
      <c r="R149" s="40"/>
      <c r="S149" s="40"/>
      <c r="T149" s="58"/>
      <c r="U149" s="183">
        <f t="shared" ref="U149" si="53">H149/$U$15</f>
        <v>0</v>
      </c>
      <c r="V149" s="168"/>
      <c r="W149" s="59" t="str">
        <f t="shared" ref="W149" si="54">IF(V149&lt;1,"0",IF(V149&lt;5,"2",IF(V149&gt;=5,"6")))</f>
        <v>0</v>
      </c>
      <c r="X149" s="576"/>
      <c r="Y149" s="60">
        <f t="shared" ref="Y149" si="55">W149/2</f>
        <v>0</v>
      </c>
    </row>
    <row r="150" spans="2:25">
      <c r="B150" s="41"/>
      <c r="C150" s="172" t="s">
        <v>111</v>
      </c>
      <c r="D150" s="154"/>
      <c r="E150" s="173">
        <f>COUNTA(E129:E149)</f>
        <v>18</v>
      </c>
      <c r="F150" s="173">
        <f>SUM(F129:F149)</f>
        <v>8352</v>
      </c>
      <c r="G150" s="173">
        <f>SUM(G129:G149)</f>
        <v>1670.4</v>
      </c>
      <c r="H150" s="173">
        <f>SUM(H129:H149)</f>
        <v>4640.0000000000009</v>
      </c>
      <c r="I150" s="173">
        <f>MROUND(SUM(I129:I149),1)</f>
        <v>2</v>
      </c>
      <c r="J150" s="173">
        <f>COUNTA(J129:J149)</f>
        <v>1</v>
      </c>
      <c r="K150" s="173">
        <f>COUNTA(K129:K149)</f>
        <v>2</v>
      </c>
      <c r="L150" s="173">
        <f>COUNTA(L129:L149)</f>
        <v>0</v>
      </c>
      <c r="M150" s="173">
        <f>SUM(M129:M149)</f>
        <v>4640</v>
      </c>
      <c r="N150" s="173">
        <f>SUM(N129:N149)</f>
        <v>92.8</v>
      </c>
      <c r="O150" s="174"/>
      <c r="P150" s="175">
        <f>COUNTIF(P129:P149, "YES")</f>
        <v>0</v>
      </c>
      <c r="Q150" s="174"/>
      <c r="R150" s="174"/>
      <c r="S150" s="174"/>
      <c r="T150" s="174"/>
      <c r="U150" s="173">
        <f>SUM(U129:U149)</f>
        <v>3.0933333333333333</v>
      </c>
      <c r="V150" s="173">
        <f>SUM(V129:V149)</f>
        <v>3.0933333333333333</v>
      </c>
      <c r="W150" s="173">
        <f t="array" ref="W150">SUM(ABS(W129:W149))</f>
        <v>4</v>
      </c>
      <c r="X150" s="175" t="str">
        <f>IF(X129&lt;0.2, "0", IF(X129&lt;=2, "2", IF(X129&gt;2, ROUND(X129,0))))</f>
        <v>2</v>
      </c>
      <c r="Y150" s="173">
        <f>SUM(Y129:Y149)</f>
        <v>2</v>
      </c>
    </row>
    <row r="151" spans="2:25" ht="18.75" customHeight="1">
      <c r="B151" s="577">
        <v>5</v>
      </c>
      <c r="C151" s="571" t="s">
        <v>10194</v>
      </c>
      <c r="D151" s="39">
        <v>1</v>
      </c>
      <c r="E151" s="39" t="s">
        <v>10195</v>
      </c>
      <c r="F151" s="170">
        <v>876</v>
      </c>
      <c r="G151" s="181">
        <f t="shared" ref="G151:G166" si="56">F151/$G$15</f>
        <v>175.2</v>
      </c>
      <c r="H151" s="182">
        <f t="shared" ref="H151:H166" si="57">F151/$H$15</f>
        <v>486.66666666666663</v>
      </c>
      <c r="I151" s="182">
        <f t="shared" ref="I151:I166" si="58">H151/$I$15</f>
        <v>0.16222222222222221</v>
      </c>
      <c r="J151" s="170"/>
      <c r="K151" s="166"/>
      <c r="L151" s="166"/>
      <c r="M151" s="167"/>
      <c r="N151" s="52">
        <f t="shared" ref="N151:N166" si="59">M151/$N$15</f>
        <v>0</v>
      </c>
      <c r="O151" s="53"/>
      <c r="P151" s="54"/>
      <c r="Q151" s="54"/>
      <c r="R151" s="54"/>
      <c r="S151" s="54"/>
      <c r="T151" s="58"/>
      <c r="U151" s="183">
        <f t="shared" ref="U151:U166" si="60">H151/$U$15</f>
        <v>0.32444444444444442</v>
      </c>
      <c r="V151" s="168"/>
      <c r="W151" s="59" t="str">
        <f t="shared" ref="W151:W166" si="61">IF(V151&lt;1,"0",IF(V151&lt;5,"2",IF(V151&gt;=5,"6")))</f>
        <v>0</v>
      </c>
      <c r="X151" s="574">
        <f>K168/$X$15</f>
        <v>0.33333333333333331</v>
      </c>
      <c r="Y151" s="60">
        <f t="shared" ref="Y151:Y166" si="62">W151/2</f>
        <v>0</v>
      </c>
    </row>
    <row r="152" spans="2:25" ht="18.75" customHeight="1">
      <c r="B152" s="578"/>
      <c r="C152" s="572"/>
      <c r="D152" s="39">
        <v>2</v>
      </c>
      <c r="E152" s="39" t="s">
        <v>10196</v>
      </c>
      <c r="F152" s="170">
        <v>465</v>
      </c>
      <c r="G152" s="181">
        <f t="shared" si="56"/>
        <v>93</v>
      </c>
      <c r="H152" s="182">
        <f t="shared" si="57"/>
        <v>258.33333333333331</v>
      </c>
      <c r="I152" s="182">
        <f t="shared" si="58"/>
        <v>8.611111111111111E-2</v>
      </c>
      <c r="J152" s="170"/>
      <c r="K152" s="166"/>
      <c r="L152" s="166"/>
      <c r="M152" s="167"/>
      <c r="N152" s="52">
        <f t="shared" si="59"/>
        <v>0</v>
      </c>
      <c r="O152" s="53"/>
      <c r="P152" s="54"/>
      <c r="Q152" s="54"/>
      <c r="R152" s="54"/>
      <c r="S152" s="54"/>
      <c r="T152" s="58"/>
      <c r="U152" s="183">
        <f t="shared" si="60"/>
        <v>0.17222222222222222</v>
      </c>
      <c r="V152" s="168"/>
      <c r="W152" s="59" t="str">
        <f t="shared" si="61"/>
        <v>0</v>
      </c>
      <c r="X152" s="575"/>
      <c r="Y152" s="60">
        <f t="shared" si="62"/>
        <v>0</v>
      </c>
    </row>
    <row r="153" spans="2:25" ht="18.75" customHeight="1">
      <c r="B153" s="578"/>
      <c r="C153" s="572"/>
      <c r="D153" s="39">
        <v>3</v>
      </c>
      <c r="E153" s="39" t="s">
        <v>10197</v>
      </c>
      <c r="F153" s="170">
        <v>489</v>
      </c>
      <c r="G153" s="181">
        <f t="shared" si="56"/>
        <v>97.8</v>
      </c>
      <c r="H153" s="182">
        <f t="shared" si="57"/>
        <v>271.66666666666669</v>
      </c>
      <c r="I153" s="182">
        <f t="shared" si="58"/>
        <v>9.0555555555555556E-2</v>
      </c>
      <c r="J153" s="170"/>
      <c r="K153" s="166"/>
      <c r="L153" s="166"/>
      <c r="M153" s="167"/>
      <c r="N153" s="52">
        <f t="shared" si="59"/>
        <v>0</v>
      </c>
      <c r="O153" s="53"/>
      <c r="P153" s="54"/>
      <c r="Q153" s="54"/>
      <c r="R153" s="54"/>
      <c r="S153" s="54"/>
      <c r="T153" s="58"/>
      <c r="U153" s="183">
        <f t="shared" si="60"/>
        <v>0.18111111111111111</v>
      </c>
      <c r="V153" s="168"/>
      <c r="W153" s="59" t="str">
        <f t="shared" si="61"/>
        <v>0</v>
      </c>
      <c r="X153" s="575"/>
      <c r="Y153" s="60">
        <f t="shared" si="62"/>
        <v>0</v>
      </c>
    </row>
    <row r="154" spans="2:25" ht="18.75" customHeight="1">
      <c r="B154" s="578"/>
      <c r="C154" s="572"/>
      <c r="D154" s="39">
        <v>4</v>
      </c>
      <c r="E154" s="39" t="s">
        <v>10198</v>
      </c>
      <c r="F154" s="170">
        <v>385</v>
      </c>
      <c r="G154" s="181">
        <f t="shared" si="56"/>
        <v>77</v>
      </c>
      <c r="H154" s="182">
        <f t="shared" si="57"/>
        <v>213.88888888888889</v>
      </c>
      <c r="I154" s="182">
        <f t="shared" si="58"/>
        <v>7.1296296296296302E-2</v>
      </c>
      <c r="J154" s="170"/>
      <c r="K154" s="166"/>
      <c r="L154" s="166"/>
      <c r="M154" s="167"/>
      <c r="N154" s="52">
        <f t="shared" si="59"/>
        <v>0</v>
      </c>
      <c r="O154" s="53"/>
      <c r="P154" s="54"/>
      <c r="Q154" s="54"/>
      <c r="R154" s="54"/>
      <c r="S154" s="54"/>
      <c r="T154" s="58"/>
      <c r="U154" s="183">
        <f t="shared" si="60"/>
        <v>0.1425925925925926</v>
      </c>
      <c r="V154" s="168"/>
      <c r="W154" s="59" t="str">
        <f t="shared" si="61"/>
        <v>0</v>
      </c>
      <c r="X154" s="575"/>
      <c r="Y154" s="60">
        <f t="shared" si="62"/>
        <v>0</v>
      </c>
    </row>
    <row r="155" spans="2:25" ht="18.75" customHeight="1">
      <c r="B155" s="578"/>
      <c r="C155" s="572"/>
      <c r="D155" s="39">
        <v>5</v>
      </c>
      <c r="E155" s="39" t="s">
        <v>10199</v>
      </c>
      <c r="F155" s="170">
        <v>395</v>
      </c>
      <c r="G155" s="181">
        <f t="shared" si="56"/>
        <v>79</v>
      </c>
      <c r="H155" s="182">
        <f t="shared" si="57"/>
        <v>219.44444444444443</v>
      </c>
      <c r="I155" s="182">
        <f t="shared" si="58"/>
        <v>7.3148148148148143E-2</v>
      </c>
      <c r="J155" s="170"/>
      <c r="K155" s="166"/>
      <c r="L155" s="166"/>
      <c r="M155" s="167"/>
      <c r="N155" s="52">
        <f t="shared" si="59"/>
        <v>0</v>
      </c>
      <c r="O155" s="53"/>
      <c r="P155" s="54"/>
      <c r="Q155" s="54"/>
      <c r="R155" s="54"/>
      <c r="S155" s="54"/>
      <c r="T155" s="58"/>
      <c r="U155" s="183">
        <f t="shared" si="60"/>
        <v>0.14629629629629629</v>
      </c>
      <c r="V155" s="168"/>
      <c r="W155" s="59" t="str">
        <f t="shared" si="61"/>
        <v>0</v>
      </c>
      <c r="X155" s="575"/>
      <c r="Y155" s="60">
        <f t="shared" si="62"/>
        <v>0</v>
      </c>
    </row>
    <row r="156" spans="2:25" ht="18.75" customHeight="1">
      <c r="B156" s="578"/>
      <c r="C156" s="572"/>
      <c r="D156" s="39">
        <v>6</v>
      </c>
      <c r="E156" s="39" t="s">
        <v>10200</v>
      </c>
      <c r="F156" s="170">
        <v>530</v>
      </c>
      <c r="G156" s="181">
        <f t="shared" si="56"/>
        <v>106</v>
      </c>
      <c r="H156" s="182">
        <f t="shared" si="57"/>
        <v>294.44444444444446</v>
      </c>
      <c r="I156" s="182">
        <f t="shared" si="58"/>
        <v>9.8148148148148151E-2</v>
      </c>
      <c r="J156" s="170"/>
      <c r="K156" s="166"/>
      <c r="L156" s="166"/>
      <c r="M156" s="167"/>
      <c r="N156" s="52">
        <f t="shared" si="59"/>
        <v>0</v>
      </c>
      <c r="O156" s="53"/>
      <c r="P156" s="54"/>
      <c r="Q156" s="54"/>
      <c r="R156" s="54"/>
      <c r="S156" s="54"/>
      <c r="T156" s="58"/>
      <c r="U156" s="183">
        <f t="shared" si="60"/>
        <v>0.1962962962962963</v>
      </c>
      <c r="V156" s="168"/>
      <c r="W156" s="59" t="str">
        <f t="shared" si="61"/>
        <v>0</v>
      </c>
      <c r="X156" s="575"/>
      <c r="Y156" s="60">
        <f t="shared" si="62"/>
        <v>0</v>
      </c>
    </row>
    <row r="157" spans="2:25" ht="18.75" customHeight="1">
      <c r="B157" s="578"/>
      <c r="C157" s="572"/>
      <c r="D157" s="39">
        <v>7</v>
      </c>
      <c r="E157" s="39" t="s">
        <v>10201</v>
      </c>
      <c r="F157" s="170">
        <v>382</v>
      </c>
      <c r="G157" s="181">
        <f t="shared" si="56"/>
        <v>76.400000000000006</v>
      </c>
      <c r="H157" s="182">
        <f t="shared" si="57"/>
        <v>212.22222222222223</v>
      </c>
      <c r="I157" s="182">
        <f t="shared" si="58"/>
        <v>7.0740740740740743E-2</v>
      </c>
      <c r="J157" s="170"/>
      <c r="K157" s="166"/>
      <c r="L157" s="166"/>
      <c r="M157" s="167"/>
      <c r="N157" s="52">
        <f t="shared" si="59"/>
        <v>0</v>
      </c>
      <c r="O157" s="53"/>
      <c r="P157" s="54"/>
      <c r="Q157" s="54"/>
      <c r="R157" s="54"/>
      <c r="S157" s="54"/>
      <c r="T157" s="58"/>
      <c r="U157" s="183">
        <f t="shared" si="60"/>
        <v>0.14148148148148149</v>
      </c>
      <c r="V157" s="168"/>
      <c r="W157" s="59" t="str">
        <f t="shared" si="61"/>
        <v>0</v>
      </c>
      <c r="X157" s="575"/>
      <c r="Y157" s="60">
        <f t="shared" si="62"/>
        <v>0</v>
      </c>
    </row>
    <row r="158" spans="2:25" ht="18.75" customHeight="1">
      <c r="B158" s="578"/>
      <c r="C158" s="572"/>
      <c r="D158" s="39">
        <v>8</v>
      </c>
      <c r="E158" s="39" t="s">
        <v>10202</v>
      </c>
      <c r="F158" s="170">
        <v>692</v>
      </c>
      <c r="G158" s="181">
        <f t="shared" si="56"/>
        <v>138.4</v>
      </c>
      <c r="H158" s="182">
        <f t="shared" si="57"/>
        <v>384.44444444444446</v>
      </c>
      <c r="I158" s="182">
        <f t="shared" si="58"/>
        <v>0.12814814814814815</v>
      </c>
      <c r="J158" s="170"/>
      <c r="K158" s="166"/>
      <c r="L158" s="166"/>
      <c r="M158" s="167"/>
      <c r="N158" s="52">
        <f t="shared" si="59"/>
        <v>0</v>
      </c>
      <c r="O158" s="53"/>
      <c r="P158" s="54"/>
      <c r="Q158" s="54"/>
      <c r="R158" s="54"/>
      <c r="S158" s="54"/>
      <c r="T158" s="58"/>
      <c r="U158" s="183">
        <f t="shared" si="60"/>
        <v>0.2562962962962963</v>
      </c>
      <c r="V158" s="168"/>
      <c r="W158" s="59" t="str">
        <f t="shared" si="61"/>
        <v>0</v>
      </c>
      <c r="X158" s="575"/>
      <c r="Y158" s="60">
        <f t="shared" si="62"/>
        <v>0</v>
      </c>
    </row>
    <row r="159" spans="2:25" ht="18.75" customHeight="1">
      <c r="B159" s="578"/>
      <c r="C159" s="572"/>
      <c r="D159" s="39">
        <v>9</v>
      </c>
      <c r="E159" s="39" t="s">
        <v>10203</v>
      </c>
      <c r="F159" s="170">
        <v>398</v>
      </c>
      <c r="G159" s="181">
        <f t="shared" si="56"/>
        <v>79.599999999999994</v>
      </c>
      <c r="H159" s="182">
        <f t="shared" si="57"/>
        <v>221.11111111111111</v>
      </c>
      <c r="I159" s="182">
        <f t="shared" si="58"/>
        <v>7.3703703703703702E-2</v>
      </c>
      <c r="J159" s="170"/>
      <c r="K159" s="166"/>
      <c r="L159" s="166"/>
      <c r="M159" s="167"/>
      <c r="N159" s="52">
        <f t="shared" si="59"/>
        <v>0</v>
      </c>
      <c r="O159" s="53"/>
      <c r="P159" s="54"/>
      <c r="Q159" s="54"/>
      <c r="R159" s="54"/>
      <c r="S159" s="54"/>
      <c r="T159" s="58"/>
      <c r="U159" s="183">
        <f t="shared" si="60"/>
        <v>0.1474074074074074</v>
      </c>
      <c r="V159" s="168"/>
      <c r="W159" s="59" t="str">
        <f t="shared" si="61"/>
        <v>0</v>
      </c>
      <c r="X159" s="575"/>
      <c r="Y159" s="60">
        <f t="shared" si="62"/>
        <v>0</v>
      </c>
    </row>
    <row r="160" spans="2:25" ht="18.75" customHeight="1">
      <c r="B160" s="578"/>
      <c r="C160" s="572"/>
      <c r="D160" s="39">
        <v>10</v>
      </c>
      <c r="E160" s="39" t="s">
        <v>8096</v>
      </c>
      <c r="F160" s="170">
        <v>560</v>
      </c>
      <c r="G160" s="181">
        <f t="shared" si="56"/>
        <v>112</v>
      </c>
      <c r="H160" s="182">
        <f t="shared" si="57"/>
        <v>311.11111111111109</v>
      </c>
      <c r="I160" s="182">
        <f t="shared" si="58"/>
        <v>0.1037037037037037</v>
      </c>
      <c r="J160" s="170" t="s">
        <v>10204</v>
      </c>
      <c r="K160" s="341" t="s">
        <v>11402</v>
      </c>
      <c r="L160" s="166"/>
      <c r="M160" s="167">
        <f>SUM(H151:H165)</f>
        <v>4176.6666666666661</v>
      </c>
      <c r="N160" s="52">
        <f t="shared" si="59"/>
        <v>83.533333333333317</v>
      </c>
      <c r="O160" s="53" t="s">
        <v>5136</v>
      </c>
      <c r="P160" s="54" t="s">
        <v>12</v>
      </c>
      <c r="Q160" s="54"/>
      <c r="R160" s="54" t="s">
        <v>1064</v>
      </c>
      <c r="S160" s="54"/>
      <c r="T160" s="58"/>
      <c r="U160" s="183">
        <f t="shared" si="60"/>
        <v>0.2074074074074074</v>
      </c>
      <c r="V160" s="168">
        <f>SUM(U151:U165)</f>
        <v>2.7844444444444449</v>
      </c>
      <c r="W160" s="59" t="str">
        <f t="shared" si="61"/>
        <v>2</v>
      </c>
      <c r="X160" s="575"/>
      <c r="Y160" s="60">
        <f t="shared" si="62"/>
        <v>1</v>
      </c>
    </row>
    <row r="161" spans="2:25" ht="18.75" customHeight="1">
      <c r="B161" s="578"/>
      <c r="C161" s="572"/>
      <c r="D161" s="39">
        <v>11</v>
      </c>
      <c r="E161" s="39" t="s">
        <v>10205</v>
      </c>
      <c r="F161" s="170">
        <v>458</v>
      </c>
      <c r="G161" s="181">
        <f t="shared" si="56"/>
        <v>91.6</v>
      </c>
      <c r="H161" s="182">
        <f t="shared" si="57"/>
        <v>254.44444444444443</v>
      </c>
      <c r="I161" s="182">
        <f t="shared" si="58"/>
        <v>8.4814814814814815E-2</v>
      </c>
      <c r="J161" s="170"/>
      <c r="K161" s="166"/>
      <c r="L161" s="166"/>
      <c r="M161" s="167"/>
      <c r="N161" s="52">
        <f t="shared" si="59"/>
        <v>0</v>
      </c>
      <c r="O161" s="53"/>
      <c r="P161" s="54"/>
      <c r="Q161" s="54"/>
      <c r="R161" s="54"/>
      <c r="S161" s="54"/>
      <c r="T161" s="58"/>
      <c r="U161" s="183">
        <f t="shared" si="60"/>
        <v>0.16962962962962963</v>
      </c>
      <c r="V161" s="168"/>
      <c r="W161" s="59" t="str">
        <f t="shared" si="61"/>
        <v>0</v>
      </c>
      <c r="X161" s="575"/>
      <c r="Y161" s="60">
        <f t="shared" si="62"/>
        <v>0</v>
      </c>
    </row>
    <row r="162" spans="2:25" ht="18.75" customHeight="1">
      <c r="B162" s="578"/>
      <c r="C162" s="572"/>
      <c r="D162" s="39">
        <v>12</v>
      </c>
      <c r="E162" s="39" t="s">
        <v>10206</v>
      </c>
      <c r="F162" s="170">
        <v>454</v>
      </c>
      <c r="G162" s="181">
        <f t="shared" si="56"/>
        <v>90.8</v>
      </c>
      <c r="H162" s="182">
        <f t="shared" si="57"/>
        <v>252.22222222222223</v>
      </c>
      <c r="I162" s="182">
        <f t="shared" si="58"/>
        <v>8.4074074074074079E-2</v>
      </c>
      <c r="J162" s="170"/>
      <c r="K162" s="166"/>
      <c r="L162" s="166"/>
      <c r="M162" s="167"/>
      <c r="N162" s="52">
        <f t="shared" si="59"/>
        <v>0</v>
      </c>
      <c r="O162" s="53"/>
      <c r="P162" s="54"/>
      <c r="Q162" s="54"/>
      <c r="R162" s="54"/>
      <c r="S162" s="54"/>
      <c r="T162" s="58"/>
      <c r="U162" s="183">
        <f t="shared" si="60"/>
        <v>0.16814814814814816</v>
      </c>
      <c r="V162" s="168"/>
      <c r="W162" s="59" t="str">
        <f t="shared" si="61"/>
        <v>0</v>
      </c>
      <c r="X162" s="575"/>
      <c r="Y162" s="60">
        <f t="shared" si="62"/>
        <v>0</v>
      </c>
    </row>
    <row r="163" spans="2:25" ht="18.75" customHeight="1">
      <c r="B163" s="578"/>
      <c r="C163" s="572"/>
      <c r="D163" s="39">
        <v>13</v>
      </c>
      <c r="E163" s="39" t="s">
        <v>10207</v>
      </c>
      <c r="F163" s="170">
        <v>362</v>
      </c>
      <c r="G163" s="181">
        <f t="shared" si="56"/>
        <v>72.400000000000006</v>
      </c>
      <c r="H163" s="182">
        <f t="shared" si="57"/>
        <v>201.11111111111111</v>
      </c>
      <c r="I163" s="182">
        <f t="shared" si="58"/>
        <v>6.7037037037037034E-2</v>
      </c>
      <c r="J163" s="170"/>
      <c r="K163" s="166"/>
      <c r="L163" s="166"/>
      <c r="M163" s="167"/>
      <c r="N163" s="52">
        <f t="shared" si="59"/>
        <v>0</v>
      </c>
      <c r="O163" s="53"/>
      <c r="P163" s="54"/>
      <c r="Q163" s="54"/>
      <c r="R163" s="54"/>
      <c r="S163" s="54"/>
      <c r="T163" s="58"/>
      <c r="U163" s="183">
        <f t="shared" si="60"/>
        <v>0.13407407407407407</v>
      </c>
      <c r="V163" s="168"/>
      <c r="W163" s="59" t="str">
        <f t="shared" si="61"/>
        <v>0</v>
      </c>
      <c r="X163" s="575"/>
      <c r="Y163" s="60">
        <f t="shared" si="62"/>
        <v>0</v>
      </c>
    </row>
    <row r="164" spans="2:25" ht="18.75" customHeight="1">
      <c r="B164" s="578"/>
      <c r="C164" s="572"/>
      <c r="D164" s="39">
        <v>14</v>
      </c>
      <c r="E164" s="39" t="s">
        <v>10208</v>
      </c>
      <c r="F164" s="170">
        <v>615</v>
      </c>
      <c r="G164" s="181">
        <f t="shared" si="56"/>
        <v>123</v>
      </c>
      <c r="H164" s="182">
        <f t="shared" si="57"/>
        <v>341.66666666666669</v>
      </c>
      <c r="I164" s="182">
        <f t="shared" si="58"/>
        <v>0.1138888888888889</v>
      </c>
      <c r="J164" s="170"/>
      <c r="K164" s="166"/>
      <c r="L164" s="166"/>
      <c r="M164" s="167"/>
      <c r="N164" s="52">
        <f t="shared" si="59"/>
        <v>0</v>
      </c>
      <c r="O164" s="53"/>
      <c r="P164" s="54"/>
      <c r="Q164" s="54"/>
      <c r="R164" s="54"/>
      <c r="S164" s="54"/>
      <c r="T164" s="58"/>
      <c r="U164" s="183">
        <f t="shared" si="60"/>
        <v>0.2277777777777778</v>
      </c>
      <c r="V164" s="168"/>
      <c r="W164" s="59" t="str">
        <f t="shared" si="61"/>
        <v>0</v>
      </c>
      <c r="X164" s="575"/>
      <c r="Y164" s="60">
        <f t="shared" si="62"/>
        <v>0</v>
      </c>
    </row>
    <row r="165" spans="2:25" ht="18.75" customHeight="1">
      <c r="B165" s="578"/>
      <c r="C165" s="572"/>
      <c r="D165" s="39">
        <v>15</v>
      </c>
      <c r="E165" s="39" t="s">
        <v>10209</v>
      </c>
      <c r="F165" s="170">
        <v>457</v>
      </c>
      <c r="G165" s="181">
        <f t="shared" si="56"/>
        <v>91.4</v>
      </c>
      <c r="H165" s="182">
        <f t="shared" si="57"/>
        <v>253.88888888888889</v>
      </c>
      <c r="I165" s="182">
        <f t="shared" si="58"/>
        <v>8.4629629629629624E-2</v>
      </c>
      <c r="J165" s="170"/>
      <c r="K165" s="166"/>
      <c r="L165" s="166"/>
      <c r="M165" s="167"/>
      <c r="N165" s="52">
        <f t="shared" si="59"/>
        <v>0</v>
      </c>
      <c r="O165" s="53"/>
      <c r="P165" s="54"/>
      <c r="Q165" s="54"/>
      <c r="R165" s="54"/>
      <c r="S165" s="54"/>
      <c r="T165" s="58"/>
      <c r="U165" s="183">
        <f t="shared" si="60"/>
        <v>0.16925925925925925</v>
      </c>
      <c r="V165" s="168"/>
      <c r="W165" s="59" t="str">
        <f t="shared" si="61"/>
        <v>0</v>
      </c>
      <c r="X165" s="575"/>
      <c r="Y165" s="60">
        <f t="shared" si="62"/>
        <v>0</v>
      </c>
    </row>
    <row r="166" spans="2:25" ht="18.75" customHeight="1">
      <c r="B166" s="578"/>
      <c r="C166" s="572"/>
      <c r="D166" s="39"/>
      <c r="E166" s="39"/>
      <c r="F166" s="170"/>
      <c r="G166" s="181">
        <f t="shared" si="56"/>
        <v>0</v>
      </c>
      <c r="H166" s="182">
        <f t="shared" si="57"/>
        <v>0</v>
      </c>
      <c r="I166" s="182">
        <f t="shared" si="58"/>
        <v>0</v>
      </c>
      <c r="J166" s="170"/>
      <c r="K166" s="166"/>
      <c r="L166" s="166"/>
      <c r="M166" s="167"/>
      <c r="N166" s="52">
        <f t="shared" si="59"/>
        <v>0</v>
      </c>
      <c r="O166" s="53"/>
      <c r="P166" s="54"/>
      <c r="Q166" s="54"/>
      <c r="R166" s="54"/>
      <c r="S166" s="54"/>
      <c r="T166" s="58"/>
      <c r="U166" s="183">
        <f t="shared" si="60"/>
        <v>0</v>
      </c>
      <c r="V166" s="168"/>
      <c r="W166" s="59" t="str">
        <f t="shared" si="61"/>
        <v>0</v>
      </c>
      <c r="X166" s="575"/>
      <c r="Y166" s="60">
        <f t="shared" si="62"/>
        <v>0</v>
      </c>
    </row>
    <row r="167" spans="2:25" ht="18.75" customHeight="1">
      <c r="B167" s="579"/>
      <c r="C167" s="573"/>
      <c r="D167" s="39"/>
      <c r="E167" s="39"/>
      <c r="F167" s="170"/>
      <c r="G167" s="181">
        <f t="shared" ref="G167" si="63">F167/$G$15</f>
        <v>0</v>
      </c>
      <c r="H167" s="182">
        <f t="shared" ref="H167" si="64">F167/$H$15</f>
        <v>0</v>
      </c>
      <c r="I167" s="182">
        <f t="shared" ref="I167" si="65">H167/$I$15</f>
        <v>0</v>
      </c>
      <c r="J167" s="170"/>
      <c r="K167" s="166"/>
      <c r="L167" s="166"/>
      <c r="M167" s="171"/>
      <c r="N167" s="52">
        <f t="shared" ref="N167" si="66">M167/$N$15</f>
        <v>0</v>
      </c>
      <c r="O167" s="40"/>
      <c r="P167" s="40"/>
      <c r="Q167" s="40"/>
      <c r="R167" s="40"/>
      <c r="S167" s="40"/>
      <c r="T167" s="58"/>
      <c r="U167" s="183">
        <f t="shared" ref="U167" si="67">H167/$U$15</f>
        <v>0</v>
      </c>
      <c r="V167" s="168"/>
      <c r="W167" s="59" t="str">
        <f t="shared" ref="W167" si="68">IF(V167&lt;1,"0",IF(V167&lt;5,"2",IF(V167&gt;=5,"6")))</f>
        <v>0</v>
      </c>
      <c r="X167" s="576"/>
      <c r="Y167" s="60">
        <f t="shared" ref="Y167" si="69">W167/2</f>
        <v>0</v>
      </c>
    </row>
    <row r="168" spans="2:25">
      <c r="B168" s="41"/>
      <c r="C168" s="172" t="s">
        <v>111</v>
      </c>
      <c r="D168" s="154"/>
      <c r="E168" s="173">
        <f>COUNTA(E151:E167)</f>
        <v>15</v>
      </c>
      <c r="F168" s="173">
        <f>SUM(F151:F167)</f>
        <v>7518</v>
      </c>
      <c r="G168" s="173">
        <f>SUM(G151:G167)</f>
        <v>1503.6000000000001</v>
      </c>
      <c r="H168" s="173">
        <f>SUM(H151:H167)</f>
        <v>4176.6666666666661</v>
      </c>
      <c r="I168" s="173">
        <f>MROUND(SUM(I151:I167),1)</f>
        <v>1</v>
      </c>
      <c r="J168" s="173">
        <f>COUNTA(J151:J167)</f>
        <v>1</v>
      </c>
      <c r="K168" s="173">
        <f>COUNTA(K151:K167)</f>
        <v>1</v>
      </c>
      <c r="L168" s="173">
        <f>COUNTA(L151:L167)</f>
        <v>0</v>
      </c>
      <c r="M168" s="173">
        <f>SUM(M151:M167)</f>
        <v>4176.6666666666661</v>
      </c>
      <c r="N168" s="173">
        <f>SUM(N151:N167)</f>
        <v>83.533333333333317</v>
      </c>
      <c r="O168" s="174"/>
      <c r="P168" s="175">
        <f>COUNTIF(P151:P167, "YES")</f>
        <v>0</v>
      </c>
      <c r="Q168" s="174"/>
      <c r="R168" s="174"/>
      <c r="S168" s="174"/>
      <c r="T168" s="174"/>
      <c r="U168" s="173">
        <f>SUM(U151:U167)</f>
        <v>2.7844444444444449</v>
      </c>
      <c r="V168" s="173">
        <f>SUM(V151:V167)</f>
        <v>2.7844444444444449</v>
      </c>
      <c r="W168" s="173">
        <f t="array" ref="W168">SUM(ABS(W151:W167))</f>
        <v>2</v>
      </c>
      <c r="X168" s="175" t="str">
        <f>IF(X151&lt;0.2, "0", IF(X151&lt;=2, "2", IF(X151&gt;2, ROUND(X151,0))))</f>
        <v>2</v>
      </c>
      <c r="Y168" s="173">
        <f>SUM(Y151:Y167)</f>
        <v>1</v>
      </c>
    </row>
    <row r="169" spans="2:25" ht="18.75" customHeight="1">
      <c r="B169" s="577">
        <v>6</v>
      </c>
      <c r="C169" s="571" t="s">
        <v>10210</v>
      </c>
      <c r="D169" s="39">
        <v>1</v>
      </c>
      <c r="E169" s="39" t="s">
        <v>7025</v>
      </c>
      <c r="F169" s="170">
        <v>122</v>
      </c>
      <c r="G169" s="181">
        <f t="shared" ref="G169:G214" si="70">F169/$G$15</f>
        <v>24.4</v>
      </c>
      <c r="H169" s="182">
        <f t="shared" ref="H169:H214" si="71">F169/$H$15</f>
        <v>67.777777777777771</v>
      </c>
      <c r="I169" s="182">
        <f t="shared" ref="I169:I214" si="72">H169/$I$15</f>
        <v>2.2592592592592591E-2</v>
      </c>
      <c r="J169" s="170"/>
      <c r="K169" s="166"/>
      <c r="L169" s="166"/>
      <c r="M169" s="167"/>
      <c r="N169" s="52">
        <f t="shared" ref="N169:N214" si="73">M169/$N$15</f>
        <v>0</v>
      </c>
      <c r="O169" s="53"/>
      <c r="P169" s="54"/>
      <c r="Q169" s="54"/>
      <c r="R169" s="54"/>
      <c r="S169" s="54"/>
      <c r="T169" s="58"/>
      <c r="U169" s="183">
        <f t="shared" ref="U169:U214" si="74">H169/$U$15</f>
        <v>4.5185185185185182E-2</v>
      </c>
      <c r="V169" s="168"/>
      <c r="W169" s="59" t="str">
        <f t="shared" ref="W169:W214" si="75">IF(V169&lt;1,"0",IF(V169&lt;5,"2",IF(V169&gt;=5,"6")))</f>
        <v>0</v>
      </c>
      <c r="X169" s="574">
        <f>K216/$X$15</f>
        <v>0.66666666666666663</v>
      </c>
      <c r="Y169" s="60">
        <f t="shared" ref="Y169:Y214" si="76">W169/2</f>
        <v>0</v>
      </c>
    </row>
    <row r="170" spans="2:25" ht="18.75" customHeight="1">
      <c r="B170" s="578"/>
      <c r="C170" s="572"/>
      <c r="D170" s="39">
        <v>2</v>
      </c>
      <c r="E170" s="39" t="s">
        <v>4325</v>
      </c>
      <c r="F170" s="170">
        <v>120</v>
      </c>
      <c r="G170" s="181">
        <f t="shared" si="70"/>
        <v>24</v>
      </c>
      <c r="H170" s="182">
        <f t="shared" si="71"/>
        <v>66.666666666666671</v>
      </c>
      <c r="I170" s="182">
        <f t="shared" si="72"/>
        <v>2.2222222222222223E-2</v>
      </c>
      <c r="J170" s="170"/>
      <c r="K170" s="166"/>
      <c r="L170" s="166"/>
      <c r="M170" s="167"/>
      <c r="N170" s="52">
        <f t="shared" si="73"/>
        <v>0</v>
      </c>
      <c r="O170" s="53"/>
      <c r="P170" s="54"/>
      <c r="Q170" s="54"/>
      <c r="R170" s="54"/>
      <c r="S170" s="54"/>
      <c r="T170" s="58"/>
      <c r="U170" s="183">
        <f t="shared" si="74"/>
        <v>4.4444444444444446E-2</v>
      </c>
      <c r="V170" s="168"/>
      <c r="W170" s="59" t="str">
        <f t="shared" si="75"/>
        <v>0</v>
      </c>
      <c r="X170" s="575"/>
      <c r="Y170" s="60">
        <f t="shared" si="76"/>
        <v>0</v>
      </c>
    </row>
    <row r="171" spans="2:25" ht="18.75" customHeight="1">
      <c r="B171" s="578"/>
      <c r="C171" s="572"/>
      <c r="D171" s="39">
        <v>3</v>
      </c>
      <c r="E171" s="39" t="s">
        <v>10211</v>
      </c>
      <c r="F171" s="170">
        <v>135</v>
      </c>
      <c r="G171" s="181">
        <f t="shared" si="70"/>
        <v>27</v>
      </c>
      <c r="H171" s="182">
        <f t="shared" si="71"/>
        <v>75</v>
      </c>
      <c r="I171" s="182">
        <f t="shared" si="72"/>
        <v>2.5000000000000001E-2</v>
      </c>
      <c r="J171" s="170"/>
      <c r="K171" s="166"/>
      <c r="L171" s="166"/>
      <c r="M171" s="167"/>
      <c r="N171" s="52">
        <f t="shared" si="73"/>
        <v>0</v>
      </c>
      <c r="O171" s="53"/>
      <c r="P171" s="54"/>
      <c r="Q171" s="54"/>
      <c r="R171" s="54"/>
      <c r="S171" s="54"/>
      <c r="T171" s="58"/>
      <c r="U171" s="183">
        <f t="shared" si="74"/>
        <v>0.05</v>
      </c>
      <c r="V171" s="168"/>
      <c r="W171" s="59" t="str">
        <f t="shared" si="75"/>
        <v>0</v>
      </c>
      <c r="X171" s="575"/>
      <c r="Y171" s="60">
        <f t="shared" si="76"/>
        <v>0</v>
      </c>
    </row>
    <row r="172" spans="2:25" ht="18.75" customHeight="1">
      <c r="B172" s="578"/>
      <c r="C172" s="572"/>
      <c r="D172" s="39">
        <v>4</v>
      </c>
      <c r="E172" s="39" t="s">
        <v>10212</v>
      </c>
      <c r="F172" s="170">
        <v>158</v>
      </c>
      <c r="G172" s="181">
        <f t="shared" si="70"/>
        <v>31.6</v>
      </c>
      <c r="H172" s="182">
        <f t="shared" si="71"/>
        <v>87.777777777777771</v>
      </c>
      <c r="I172" s="182">
        <f t="shared" si="72"/>
        <v>2.9259259259259256E-2</v>
      </c>
      <c r="J172" s="170"/>
      <c r="K172" s="166"/>
      <c r="L172" s="166"/>
      <c r="M172" s="167"/>
      <c r="N172" s="52">
        <f t="shared" si="73"/>
        <v>0</v>
      </c>
      <c r="O172" s="53"/>
      <c r="P172" s="54"/>
      <c r="Q172" s="54"/>
      <c r="R172" s="54"/>
      <c r="S172" s="54"/>
      <c r="T172" s="58"/>
      <c r="U172" s="183">
        <f t="shared" si="74"/>
        <v>5.8518518518518511E-2</v>
      </c>
      <c r="V172" s="168"/>
      <c r="W172" s="59" t="str">
        <f t="shared" si="75"/>
        <v>0</v>
      </c>
      <c r="X172" s="575"/>
      <c r="Y172" s="60">
        <f t="shared" si="76"/>
        <v>0</v>
      </c>
    </row>
    <row r="173" spans="2:25" ht="18.75" customHeight="1">
      <c r="B173" s="578"/>
      <c r="C173" s="572"/>
      <c r="D173" s="39">
        <v>5</v>
      </c>
      <c r="E173" s="39" t="s">
        <v>10213</v>
      </c>
      <c r="F173" s="170">
        <v>90</v>
      </c>
      <c r="G173" s="181">
        <f t="shared" si="70"/>
        <v>18</v>
      </c>
      <c r="H173" s="182">
        <f t="shared" si="71"/>
        <v>50</v>
      </c>
      <c r="I173" s="182">
        <f t="shared" si="72"/>
        <v>1.6666666666666666E-2</v>
      </c>
      <c r="J173" s="170"/>
      <c r="K173" s="166"/>
      <c r="L173" s="166"/>
      <c r="M173" s="167"/>
      <c r="N173" s="52">
        <f t="shared" si="73"/>
        <v>0</v>
      </c>
      <c r="O173" s="53"/>
      <c r="P173" s="54"/>
      <c r="Q173" s="54"/>
      <c r="R173" s="54"/>
      <c r="S173" s="54"/>
      <c r="T173" s="58"/>
      <c r="U173" s="183">
        <f t="shared" si="74"/>
        <v>3.3333333333333333E-2</v>
      </c>
      <c r="V173" s="168"/>
      <c r="W173" s="59" t="str">
        <f t="shared" si="75"/>
        <v>0</v>
      </c>
      <c r="X173" s="575"/>
      <c r="Y173" s="60">
        <f t="shared" si="76"/>
        <v>0</v>
      </c>
    </row>
    <row r="174" spans="2:25" ht="18.75" customHeight="1">
      <c r="B174" s="578"/>
      <c r="C174" s="572"/>
      <c r="D174" s="39">
        <v>6</v>
      </c>
      <c r="E174" s="39" t="s">
        <v>10214</v>
      </c>
      <c r="F174" s="170">
        <v>105</v>
      </c>
      <c r="G174" s="181">
        <f t="shared" si="70"/>
        <v>21</v>
      </c>
      <c r="H174" s="182">
        <f t="shared" si="71"/>
        <v>58.333333333333329</v>
      </c>
      <c r="I174" s="182">
        <f t="shared" si="72"/>
        <v>1.9444444444444441E-2</v>
      </c>
      <c r="J174" s="170"/>
      <c r="K174" s="166"/>
      <c r="L174" s="166"/>
      <c r="M174" s="167"/>
      <c r="N174" s="52">
        <f t="shared" si="73"/>
        <v>0</v>
      </c>
      <c r="O174" s="53"/>
      <c r="P174" s="54"/>
      <c r="Q174" s="54"/>
      <c r="R174" s="54"/>
      <c r="S174" s="54"/>
      <c r="T174" s="58"/>
      <c r="U174" s="183">
        <f t="shared" si="74"/>
        <v>3.8888888888888883E-2</v>
      </c>
      <c r="V174" s="168"/>
      <c r="W174" s="59" t="str">
        <f t="shared" si="75"/>
        <v>0</v>
      </c>
      <c r="X174" s="575"/>
      <c r="Y174" s="60">
        <f t="shared" si="76"/>
        <v>0</v>
      </c>
    </row>
    <row r="175" spans="2:25" ht="18.75" customHeight="1">
      <c r="B175" s="578"/>
      <c r="C175" s="572"/>
      <c r="D175" s="39">
        <v>7</v>
      </c>
      <c r="E175" s="39" t="s">
        <v>10215</v>
      </c>
      <c r="F175" s="170">
        <v>420</v>
      </c>
      <c r="G175" s="181">
        <f t="shared" si="70"/>
        <v>84</v>
      </c>
      <c r="H175" s="182">
        <f t="shared" si="71"/>
        <v>233.33333333333331</v>
      </c>
      <c r="I175" s="182">
        <f t="shared" si="72"/>
        <v>7.7777777777777765E-2</v>
      </c>
      <c r="J175" s="170"/>
      <c r="K175" s="166"/>
      <c r="L175" s="166"/>
      <c r="M175" s="167"/>
      <c r="N175" s="52">
        <f t="shared" si="73"/>
        <v>0</v>
      </c>
      <c r="O175" s="53"/>
      <c r="P175" s="54"/>
      <c r="Q175" s="54"/>
      <c r="R175" s="54"/>
      <c r="S175" s="54"/>
      <c r="T175" s="58"/>
      <c r="U175" s="183">
        <f t="shared" si="74"/>
        <v>0.15555555555555553</v>
      </c>
      <c r="V175" s="168"/>
      <c r="W175" s="59" t="str">
        <f t="shared" si="75"/>
        <v>0</v>
      </c>
      <c r="X175" s="575"/>
      <c r="Y175" s="60">
        <f t="shared" si="76"/>
        <v>0</v>
      </c>
    </row>
    <row r="176" spans="2:25" ht="18.75" customHeight="1">
      <c r="B176" s="578"/>
      <c r="C176" s="572"/>
      <c r="D176" s="39">
        <v>8</v>
      </c>
      <c r="E176" s="39" t="s">
        <v>10216</v>
      </c>
      <c r="F176" s="170">
        <v>380</v>
      </c>
      <c r="G176" s="181">
        <f t="shared" si="70"/>
        <v>76</v>
      </c>
      <c r="H176" s="182">
        <f t="shared" si="71"/>
        <v>211.11111111111111</v>
      </c>
      <c r="I176" s="182">
        <f t="shared" si="72"/>
        <v>7.0370370370370375E-2</v>
      </c>
      <c r="J176" s="170"/>
      <c r="K176" s="166"/>
      <c r="L176" s="166"/>
      <c r="M176" s="167"/>
      <c r="N176" s="52">
        <f t="shared" si="73"/>
        <v>0</v>
      </c>
      <c r="O176" s="53"/>
      <c r="P176" s="54"/>
      <c r="Q176" s="54"/>
      <c r="R176" s="54"/>
      <c r="S176" s="54"/>
      <c r="T176" s="58"/>
      <c r="U176" s="183">
        <f t="shared" si="74"/>
        <v>0.14074074074074075</v>
      </c>
      <c r="V176" s="168"/>
      <c r="W176" s="59" t="str">
        <f t="shared" si="75"/>
        <v>0</v>
      </c>
      <c r="X176" s="575"/>
      <c r="Y176" s="60">
        <f t="shared" si="76"/>
        <v>0</v>
      </c>
    </row>
    <row r="177" spans="2:25" ht="18.75" customHeight="1">
      <c r="B177" s="578"/>
      <c r="C177" s="572"/>
      <c r="D177" s="39">
        <v>9</v>
      </c>
      <c r="E177" s="39" t="s">
        <v>10217</v>
      </c>
      <c r="F177" s="170">
        <v>430</v>
      </c>
      <c r="G177" s="181">
        <f t="shared" si="70"/>
        <v>86</v>
      </c>
      <c r="H177" s="182">
        <f t="shared" si="71"/>
        <v>238.88888888888889</v>
      </c>
      <c r="I177" s="182">
        <f t="shared" si="72"/>
        <v>7.9629629629629634E-2</v>
      </c>
      <c r="J177" s="170"/>
      <c r="K177" s="166"/>
      <c r="L177" s="166"/>
      <c r="M177" s="167"/>
      <c r="N177" s="52">
        <f t="shared" si="73"/>
        <v>0</v>
      </c>
      <c r="O177" s="53"/>
      <c r="P177" s="54"/>
      <c r="Q177" s="54"/>
      <c r="R177" s="54"/>
      <c r="S177" s="54"/>
      <c r="T177" s="58"/>
      <c r="U177" s="183">
        <f t="shared" si="74"/>
        <v>0.15925925925925927</v>
      </c>
      <c r="V177" s="168"/>
      <c r="W177" s="59" t="str">
        <f t="shared" si="75"/>
        <v>0</v>
      </c>
      <c r="X177" s="575"/>
      <c r="Y177" s="60">
        <f t="shared" si="76"/>
        <v>0</v>
      </c>
    </row>
    <row r="178" spans="2:25" ht="18.75" customHeight="1">
      <c r="B178" s="578"/>
      <c r="C178" s="572"/>
      <c r="D178" s="39">
        <v>10</v>
      </c>
      <c r="E178" s="39" t="s">
        <v>10218</v>
      </c>
      <c r="F178" s="170">
        <v>302</v>
      </c>
      <c r="G178" s="181">
        <f t="shared" si="70"/>
        <v>60.4</v>
      </c>
      <c r="H178" s="182">
        <f t="shared" si="71"/>
        <v>167.77777777777777</v>
      </c>
      <c r="I178" s="182">
        <f t="shared" si="72"/>
        <v>5.5925925925925921E-2</v>
      </c>
      <c r="J178" s="170"/>
      <c r="K178" s="166"/>
      <c r="L178" s="166"/>
      <c r="M178" s="167"/>
      <c r="N178" s="52">
        <f t="shared" si="73"/>
        <v>0</v>
      </c>
      <c r="O178" s="53"/>
      <c r="P178" s="54"/>
      <c r="Q178" s="54"/>
      <c r="R178" s="54"/>
      <c r="S178" s="54"/>
      <c r="T178" s="58"/>
      <c r="U178" s="183">
        <f t="shared" si="74"/>
        <v>0.11185185185185184</v>
      </c>
      <c r="V178" s="168"/>
      <c r="W178" s="59" t="str">
        <f t="shared" si="75"/>
        <v>0</v>
      </c>
      <c r="X178" s="575"/>
      <c r="Y178" s="60">
        <f t="shared" si="76"/>
        <v>0</v>
      </c>
    </row>
    <row r="179" spans="2:25" ht="18.75" customHeight="1">
      <c r="B179" s="578"/>
      <c r="C179" s="572"/>
      <c r="D179" s="39">
        <v>11</v>
      </c>
      <c r="E179" s="39" t="s">
        <v>10219</v>
      </c>
      <c r="F179" s="170">
        <v>320</v>
      </c>
      <c r="G179" s="181">
        <f t="shared" si="70"/>
        <v>64</v>
      </c>
      <c r="H179" s="182">
        <f t="shared" si="71"/>
        <v>177.77777777777777</v>
      </c>
      <c r="I179" s="182">
        <f t="shared" si="72"/>
        <v>5.9259259259259255E-2</v>
      </c>
      <c r="J179" s="170"/>
      <c r="K179" s="166"/>
      <c r="L179" s="166"/>
      <c r="M179" s="167"/>
      <c r="N179" s="52">
        <f t="shared" si="73"/>
        <v>0</v>
      </c>
      <c r="O179" s="53"/>
      <c r="P179" s="54"/>
      <c r="Q179" s="54"/>
      <c r="R179" s="54"/>
      <c r="S179" s="54"/>
      <c r="T179" s="58"/>
      <c r="U179" s="183">
        <f t="shared" si="74"/>
        <v>0.11851851851851851</v>
      </c>
      <c r="V179" s="168"/>
      <c r="W179" s="59" t="str">
        <f t="shared" si="75"/>
        <v>0</v>
      </c>
      <c r="X179" s="575"/>
      <c r="Y179" s="60">
        <f t="shared" si="76"/>
        <v>0</v>
      </c>
    </row>
    <row r="180" spans="2:25" ht="18.75" customHeight="1">
      <c r="B180" s="578"/>
      <c r="C180" s="572"/>
      <c r="D180" s="39">
        <v>12</v>
      </c>
      <c r="E180" s="39" t="s">
        <v>10220</v>
      </c>
      <c r="F180" s="170">
        <v>350</v>
      </c>
      <c r="G180" s="181">
        <f t="shared" si="70"/>
        <v>70</v>
      </c>
      <c r="H180" s="182">
        <f t="shared" si="71"/>
        <v>194.44444444444443</v>
      </c>
      <c r="I180" s="182">
        <f t="shared" si="72"/>
        <v>6.4814814814814811E-2</v>
      </c>
      <c r="J180" s="170"/>
      <c r="K180" s="166"/>
      <c r="L180" s="166"/>
      <c r="M180" s="167"/>
      <c r="N180" s="52">
        <f t="shared" si="73"/>
        <v>0</v>
      </c>
      <c r="O180" s="53"/>
      <c r="P180" s="54"/>
      <c r="Q180" s="54"/>
      <c r="R180" s="54"/>
      <c r="S180" s="54"/>
      <c r="T180" s="58"/>
      <c r="U180" s="183">
        <f t="shared" si="74"/>
        <v>0.12962962962962962</v>
      </c>
      <c r="V180" s="168"/>
      <c r="W180" s="59" t="str">
        <f t="shared" si="75"/>
        <v>0</v>
      </c>
      <c r="X180" s="575"/>
      <c r="Y180" s="60">
        <f t="shared" si="76"/>
        <v>0</v>
      </c>
    </row>
    <row r="181" spans="2:25" ht="18.75" customHeight="1">
      <c r="B181" s="578"/>
      <c r="C181" s="572"/>
      <c r="D181" s="39">
        <v>13</v>
      </c>
      <c r="E181" s="39" t="s">
        <v>10221</v>
      </c>
      <c r="F181" s="170">
        <v>320</v>
      </c>
      <c r="G181" s="181">
        <f t="shared" si="70"/>
        <v>64</v>
      </c>
      <c r="H181" s="182">
        <f t="shared" si="71"/>
        <v>177.77777777777777</v>
      </c>
      <c r="I181" s="182">
        <f t="shared" si="72"/>
        <v>5.9259259259259255E-2</v>
      </c>
      <c r="J181" s="170"/>
      <c r="K181" s="166"/>
      <c r="L181" s="166"/>
      <c r="M181" s="167"/>
      <c r="N181" s="52">
        <f t="shared" si="73"/>
        <v>0</v>
      </c>
      <c r="O181" s="53"/>
      <c r="P181" s="54"/>
      <c r="Q181" s="54"/>
      <c r="R181" s="54"/>
      <c r="S181" s="54"/>
      <c r="T181" s="58"/>
      <c r="U181" s="183">
        <f t="shared" si="74"/>
        <v>0.11851851851851851</v>
      </c>
      <c r="V181" s="168"/>
      <c r="W181" s="59" t="str">
        <f t="shared" si="75"/>
        <v>0</v>
      </c>
      <c r="X181" s="575"/>
      <c r="Y181" s="60">
        <f t="shared" si="76"/>
        <v>0</v>
      </c>
    </row>
    <row r="182" spans="2:25" ht="18.75" customHeight="1">
      <c r="B182" s="578"/>
      <c r="C182" s="572"/>
      <c r="D182" s="39">
        <v>14</v>
      </c>
      <c r="E182" s="39" t="s">
        <v>9425</v>
      </c>
      <c r="F182" s="170">
        <v>215</v>
      </c>
      <c r="G182" s="181">
        <f t="shared" si="70"/>
        <v>43</v>
      </c>
      <c r="H182" s="182">
        <f t="shared" si="71"/>
        <v>119.44444444444444</v>
      </c>
      <c r="I182" s="182">
        <f t="shared" si="72"/>
        <v>3.9814814814814817E-2</v>
      </c>
      <c r="J182" s="170"/>
      <c r="K182" s="166"/>
      <c r="L182" s="166"/>
      <c r="M182" s="167"/>
      <c r="N182" s="52">
        <f t="shared" si="73"/>
        <v>0</v>
      </c>
      <c r="O182" s="53"/>
      <c r="P182" s="54"/>
      <c r="Q182" s="54"/>
      <c r="R182" s="54"/>
      <c r="S182" s="54"/>
      <c r="T182" s="58"/>
      <c r="U182" s="183">
        <f t="shared" si="74"/>
        <v>7.9629629629629634E-2</v>
      </c>
      <c r="V182" s="168"/>
      <c r="W182" s="59" t="str">
        <f t="shared" si="75"/>
        <v>0</v>
      </c>
      <c r="X182" s="575"/>
      <c r="Y182" s="60">
        <f t="shared" si="76"/>
        <v>0</v>
      </c>
    </row>
    <row r="183" spans="2:25" ht="18.75" customHeight="1">
      <c r="B183" s="578"/>
      <c r="C183" s="572"/>
      <c r="D183" s="39">
        <v>15</v>
      </c>
      <c r="E183" s="39" t="s">
        <v>3530</v>
      </c>
      <c r="F183" s="170">
        <v>196</v>
      </c>
      <c r="G183" s="181">
        <f t="shared" si="70"/>
        <v>39.200000000000003</v>
      </c>
      <c r="H183" s="182">
        <f t="shared" si="71"/>
        <v>108.88888888888889</v>
      </c>
      <c r="I183" s="182">
        <f t="shared" si="72"/>
        <v>3.6296296296296292E-2</v>
      </c>
      <c r="J183" s="170"/>
      <c r="K183" s="166"/>
      <c r="L183" s="166"/>
      <c r="M183" s="167"/>
      <c r="N183" s="52">
        <f t="shared" si="73"/>
        <v>0</v>
      </c>
      <c r="O183" s="53"/>
      <c r="P183" s="54"/>
      <c r="Q183" s="54"/>
      <c r="R183" s="54"/>
      <c r="S183" s="54"/>
      <c r="T183" s="58"/>
      <c r="U183" s="183">
        <f t="shared" si="74"/>
        <v>7.2592592592592584E-2</v>
      </c>
      <c r="V183" s="168"/>
      <c r="W183" s="59" t="str">
        <f t="shared" si="75"/>
        <v>0</v>
      </c>
      <c r="X183" s="575"/>
      <c r="Y183" s="60">
        <f t="shared" si="76"/>
        <v>0</v>
      </c>
    </row>
    <row r="184" spans="2:25" ht="18.75" customHeight="1">
      <c r="B184" s="578"/>
      <c r="C184" s="572"/>
      <c r="D184" s="39">
        <v>16</v>
      </c>
      <c r="E184" s="39" t="s">
        <v>10222</v>
      </c>
      <c r="F184" s="170">
        <v>128</v>
      </c>
      <c r="G184" s="181">
        <f t="shared" si="70"/>
        <v>25.6</v>
      </c>
      <c r="H184" s="182">
        <f t="shared" si="71"/>
        <v>71.111111111111114</v>
      </c>
      <c r="I184" s="182">
        <f t="shared" si="72"/>
        <v>2.3703703703703706E-2</v>
      </c>
      <c r="J184" s="170"/>
      <c r="K184" s="166"/>
      <c r="L184" s="166"/>
      <c r="M184" s="167"/>
      <c r="N184" s="52">
        <f t="shared" si="73"/>
        <v>0</v>
      </c>
      <c r="O184" s="53"/>
      <c r="P184" s="54"/>
      <c r="Q184" s="54"/>
      <c r="R184" s="54"/>
      <c r="S184" s="54"/>
      <c r="T184" s="58"/>
      <c r="U184" s="183">
        <f t="shared" si="74"/>
        <v>4.7407407407407412E-2</v>
      </c>
      <c r="V184" s="168"/>
      <c r="W184" s="59" t="str">
        <f t="shared" si="75"/>
        <v>0</v>
      </c>
      <c r="X184" s="575"/>
      <c r="Y184" s="60">
        <f t="shared" si="76"/>
        <v>0</v>
      </c>
    </row>
    <row r="185" spans="2:25" ht="18.75" customHeight="1">
      <c r="B185" s="578"/>
      <c r="C185" s="572"/>
      <c r="D185" s="39">
        <v>17</v>
      </c>
      <c r="E185" s="39" t="s">
        <v>10223</v>
      </c>
      <c r="F185" s="170">
        <v>282</v>
      </c>
      <c r="G185" s="181">
        <f t="shared" si="70"/>
        <v>56.4</v>
      </c>
      <c r="H185" s="182">
        <f t="shared" si="71"/>
        <v>156.66666666666666</v>
      </c>
      <c r="I185" s="182">
        <f t="shared" si="72"/>
        <v>5.2222222222222218E-2</v>
      </c>
      <c r="J185" s="170"/>
      <c r="K185" s="166"/>
      <c r="L185" s="166"/>
      <c r="M185" s="167"/>
      <c r="N185" s="52">
        <f t="shared" si="73"/>
        <v>0</v>
      </c>
      <c r="O185" s="53"/>
      <c r="P185" s="54"/>
      <c r="Q185" s="54"/>
      <c r="R185" s="54"/>
      <c r="S185" s="54"/>
      <c r="T185" s="58"/>
      <c r="U185" s="183">
        <f t="shared" si="74"/>
        <v>0.10444444444444444</v>
      </c>
      <c r="V185" s="168"/>
      <c r="W185" s="59" t="str">
        <f t="shared" si="75"/>
        <v>0</v>
      </c>
      <c r="X185" s="575"/>
      <c r="Y185" s="60">
        <f t="shared" si="76"/>
        <v>0</v>
      </c>
    </row>
    <row r="186" spans="2:25" ht="18.75" customHeight="1">
      <c r="B186" s="578"/>
      <c r="C186" s="572"/>
      <c r="D186" s="39">
        <v>18</v>
      </c>
      <c r="E186" s="39" t="s">
        <v>10224</v>
      </c>
      <c r="F186" s="170">
        <v>198</v>
      </c>
      <c r="G186" s="181">
        <f t="shared" si="70"/>
        <v>39.6</v>
      </c>
      <c r="H186" s="182">
        <f t="shared" si="71"/>
        <v>110</v>
      </c>
      <c r="I186" s="182">
        <f t="shared" si="72"/>
        <v>3.6666666666666667E-2</v>
      </c>
      <c r="J186" s="170"/>
      <c r="K186" s="166"/>
      <c r="L186" s="166"/>
      <c r="M186" s="167"/>
      <c r="N186" s="52">
        <f t="shared" si="73"/>
        <v>0</v>
      </c>
      <c r="O186" s="53"/>
      <c r="P186" s="54"/>
      <c r="Q186" s="54"/>
      <c r="R186" s="54"/>
      <c r="S186" s="54"/>
      <c r="T186" s="58"/>
      <c r="U186" s="183">
        <f t="shared" si="74"/>
        <v>7.3333333333333334E-2</v>
      </c>
      <c r="V186" s="168"/>
      <c r="W186" s="59" t="str">
        <f t="shared" si="75"/>
        <v>0</v>
      </c>
      <c r="X186" s="575"/>
      <c r="Y186" s="60">
        <f t="shared" si="76"/>
        <v>0</v>
      </c>
    </row>
    <row r="187" spans="2:25" ht="18.75" customHeight="1">
      <c r="B187" s="578"/>
      <c r="C187" s="572"/>
      <c r="D187" s="39">
        <v>19</v>
      </c>
      <c r="E187" s="39" t="s">
        <v>5133</v>
      </c>
      <c r="F187" s="170">
        <v>232</v>
      </c>
      <c r="G187" s="181">
        <f t="shared" si="70"/>
        <v>46.4</v>
      </c>
      <c r="H187" s="182">
        <f t="shared" si="71"/>
        <v>128.88888888888889</v>
      </c>
      <c r="I187" s="182">
        <f t="shared" si="72"/>
        <v>4.296296296296296E-2</v>
      </c>
      <c r="J187" s="170"/>
      <c r="K187" s="166"/>
      <c r="L187" s="166"/>
      <c r="M187" s="167"/>
      <c r="N187" s="52">
        <f t="shared" si="73"/>
        <v>0</v>
      </c>
      <c r="O187" s="53"/>
      <c r="P187" s="54"/>
      <c r="Q187" s="54"/>
      <c r="R187" s="54"/>
      <c r="S187" s="54"/>
      <c r="T187" s="58"/>
      <c r="U187" s="183">
        <f t="shared" si="74"/>
        <v>8.5925925925925919E-2</v>
      </c>
      <c r="V187" s="168"/>
      <c r="W187" s="59" t="str">
        <f t="shared" si="75"/>
        <v>0</v>
      </c>
      <c r="X187" s="575"/>
      <c r="Y187" s="60">
        <f t="shared" si="76"/>
        <v>0</v>
      </c>
    </row>
    <row r="188" spans="2:25" ht="18.75" customHeight="1">
      <c r="B188" s="578"/>
      <c r="C188" s="572"/>
      <c r="D188" s="39">
        <v>20</v>
      </c>
      <c r="E188" s="39" t="s">
        <v>10225</v>
      </c>
      <c r="F188" s="170">
        <v>220</v>
      </c>
      <c r="G188" s="181">
        <f t="shared" si="70"/>
        <v>44</v>
      </c>
      <c r="H188" s="182">
        <f t="shared" si="71"/>
        <v>122.22222222222221</v>
      </c>
      <c r="I188" s="182">
        <f t="shared" si="72"/>
        <v>4.0740740740740737E-2</v>
      </c>
      <c r="J188" s="170"/>
      <c r="K188" s="166"/>
      <c r="L188" s="166"/>
      <c r="M188" s="167"/>
      <c r="N188" s="52">
        <f t="shared" si="73"/>
        <v>0</v>
      </c>
      <c r="O188" s="53"/>
      <c r="P188" s="54"/>
      <c r="Q188" s="54"/>
      <c r="R188" s="54"/>
      <c r="S188" s="54"/>
      <c r="T188" s="58"/>
      <c r="U188" s="183">
        <f t="shared" si="74"/>
        <v>8.1481481481481474E-2</v>
      </c>
      <c r="V188" s="168"/>
      <c r="W188" s="59" t="str">
        <f t="shared" si="75"/>
        <v>0</v>
      </c>
      <c r="X188" s="575"/>
      <c r="Y188" s="60">
        <f t="shared" si="76"/>
        <v>0</v>
      </c>
    </row>
    <row r="189" spans="2:25" ht="18.75" customHeight="1">
      <c r="B189" s="578"/>
      <c r="C189" s="572"/>
      <c r="D189" s="39">
        <v>21</v>
      </c>
      <c r="E189" s="39" t="s">
        <v>9137</v>
      </c>
      <c r="F189" s="170">
        <v>155</v>
      </c>
      <c r="G189" s="181">
        <f t="shared" si="70"/>
        <v>31</v>
      </c>
      <c r="H189" s="182">
        <f t="shared" si="71"/>
        <v>86.111111111111114</v>
      </c>
      <c r="I189" s="182">
        <f t="shared" si="72"/>
        <v>2.8703703703703703E-2</v>
      </c>
      <c r="J189" s="170"/>
      <c r="K189" s="166"/>
      <c r="L189" s="166"/>
      <c r="M189" s="167"/>
      <c r="N189" s="52">
        <f t="shared" si="73"/>
        <v>0</v>
      </c>
      <c r="O189" s="53"/>
      <c r="P189" s="54"/>
      <c r="Q189" s="54"/>
      <c r="R189" s="54"/>
      <c r="S189" s="54"/>
      <c r="T189" s="58"/>
      <c r="U189" s="183">
        <f t="shared" si="74"/>
        <v>5.7407407407407407E-2</v>
      </c>
      <c r="V189" s="168"/>
      <c r="W189" s="59" t="str">
        <f t="shared" si="75"/>
        <v>0</v>
      </c>
      <c r="X189" s="575"/>
      <c r="Y189" s="60">
        <f t="shared" si="76"/>
        <v>0</v>
      </c>
    </row>
    <row r="190" spans="2:25" ht="18.75" customHeight="1">
      <c r="B190" s="578"/>
      <c r="C190" s="572"/>
      <c r="D190" s="39">
        <v>22</v>
      </c>
      <c r="E190" s="39" t="s">
        <v>10226</v>
      </c>
      <c r="F190" s="170">
        <v>258</v>
      </c>
      <c r="G190" s="181">
        <f t="shared" si="70"/>
        <v>51.6</v>
      </c>
      <c r="H190" s="182">
        <f t="shared" si="71"/>
        <v>143.33333333333334</v>
      </c>
      <c r="I190" s="182">
        <f t="shared" si="72"/>
        <v>4.777777777777778E-2</v>
      </c>
      <c r="J190" s="170" t="s">
        <v>10227</v>
      </c>
      <c r="K190" s="166" t="s">
        <v>10228</v>
      </c>
      <c r="L190" s="166"/>
      <c r="M190" s="167">
        <f>SUM(H169:H193)</f>
        <v>3164.4444444444443</v>
      </c>
      <c r="N190" s="52">
        <f t="shared" si="73"/>
        <v>63.288888888888884</v>
      </c>
      <c r="O190" s="53" t="s">
        <v>2618</v>
      </c>
      <c r="P190" s="54" t="s">
        <v>12</v>
      </c>
      <c r="Q190" s="54"/>
      <c r="R190" s="54" t="s">
        <v>1064</v>
      </c>
      <c r="S190" s="54"/>
      <c r="T190" s="58"/>
      <c r="U190" s="183">
        <f t="shared" si="74"/>
        <v>9.555555555555556E-2</v>
      </c>
      <c r="V190" s="168">
        <f>SUM(U169:U193)</f>
        <v>2.1096296296296293</v>
      </c>
      <c r="W190" s="59" t="str">
        <f t="shared" si="75"/>
        <v>2</v>
      </c>
      <c r="X190" s="575"/>
      <c r="Y190" s="60">
        <f t="shared" si="76"/>
        <v>1</v>
      </c>
    </row>
    <row r="191" spans="2:25" ht="18.75" customHeight="1">
      <c r="B191" s="578"/>
      <c r="C191" s="572"/>
      <c r="D191" s="39">
        <v>23</v>
      </c>
      <c r="E191" s="39" t="s">
        <v>10229</v>
      </c>
      <c r="F191" s="170">
        <v>280</v>
      </c>
      <c r="G191" s="181">
        <f t="shared" si="70"/>
        <v>56</v>
      </c>
      <c r="H191" s="182">
        <f t="shared" si="71"/>
        <v>155.55555555555554</v>
      </c>
      <c r="I191" s="182">
        <f t="shared" si="72"/>
        <v>5.185185185185185E-2</v>
      </c>
      <c r="J191" s="170"/>
      <c r="K191" s="166"/>
      <c r="L191" s="166"/>
      <c r="M191" s="167"/>
      <c r="N191" s="52">
        <f t="shared" si="73"/>
        <v>0</v>
      </c>
      <c r="O191" s="53"/>
      <c r="P191" s="54"/>
      <c r="Q191" s="54"/>
      <c r="R191" s="54"/>
      <c r="S191" s="54"/>
      <c r="T191" s="58"/>
      <c r="U191" s="183">
        <f t="shared" si="74"/>
        <v>0.1037037037037037</v>
      </c>
      <c r="V191" s="168"/>
      <c r="W191" s="59" t="str">
        <f t="shared" si="75"/>
        <v>0</v>
      </c>
      <c r="X191" s="575"/>
      <c r="Y191" s="60">
        <f t="shared" si="76"/>
        <v>0</v>
      </c>
    </row>
    <row r="192" spans="2:25" ht="18.75" customHeight="1">
      <c r="B192" s="578"/>
      <c r="C192" s="572"/>
      <c r="D192" s="39">
        <v>24</v>
      </c>
      <c r="E192" s="39" t="s">
        <v>10230</v>
      </c>
      <c r="F192" s="170">
        <v>160</v>
      </c>
      <c r="G192" s="181">
        <f t="shared" si="70"/>
        <v>32</v>
      </c>
      <c r="H192" s="182">
        <f t="shared" si="71"/>
        <v>88.888888888888886</v>
      </c>
      <c r="I192" s="182">
        <f t="shared" si="72"/>
        <v>2.9629629629629627E-2</v>
      </c>
      <c r="J192" s="170"/>
      <c r="K192" s="166"/>
      <c r="L192" s="166"/>
      <c r="M192" s="167"/>
      <c r="N192" s="52">
        <f t="shared" si="73"/>
        <v>0</v>
      </c>
      <c r="O192" s="53"/>
      <c r="P192" s="54"/>
      <c r="Q192" s="54"/>
      <c r="R192" s="54"/>
      <c r="S192" s="54"/>
      <c r="T192" s="58"/>
      <c r="U192" s="183">
        <f t="shared" si="74"/>
        <v>5.9259259259259255E-2</v>
      </c>
      <c r="V192" s="168"/>
      <c r="W192" s="59" t="str">
        <f t="shared" si="75"/>
        <v>0</v>
      </c>
      <c r="X192" s="575"/>
      <c r="Y192" s="60">
        <f t="shared" si="76"/>
        <v>0</v>
      </c>
    </row>
    <row r="193" spans="2:25" ht="18.75" customHeight="1">
      <c r="B193" s="578"/>
      <c r="C193" s="572"/>
      <c r="D193" s="39">
        <v>25</v>
      </c>
      <c r="E193" s="39" t="s">
        <v>531</v>
      </c>
      <c r="F193" s="170">
        <v>120</v>
      </c>
      <c r="G193" s="181">
        <f t="shared" si="70"/>
        <v>24</v>
      </c>
      <c r="H193" s="182">
        <f t="shared" si="71"/>
        <v>66.666666666666671</v>
      </c>
      <c r="I193" s="182">
        <f t="shared" si="72"/>
        <v>2.2222222222222223E-2</v>
      </c>
      <c r="J193" s="170"/>
      <c r="K193" s="166"/>
      <c r="L193" s="166"/>
      <c r="M193" s="167"/>
      <c r="N193" s="52">
        <f t="shared" si="73"/>
        <v>0</v>
      </c>
      <c r="O193" s="53"/>
      <c r="P193" s="54"/>
      <c r="Q193" s="54"/>
      <c r="R193" s="54"/>
      <c r="S193" s="54"/>
      <c r="T193" s="58"/>
      <c r="U193" s="183">
        <f t="shared" si="74"/>
        <v>4.4444444444444446E-2</v>
      </c>
      <c r="V193" s="168"/>
      <c r="W193" s="59" t="str">
        <f t="shared" si="75"/>
        <v>0</v>
      </c>
      <c r="X193" s="575"/>
      <c r="Y193" s="60">
        <f t="shared" si="76"/>
        <v>0</v>
      </c>
    </row>
    <row r="194" spans="2:25" ht="18.75" customHeight="1">
      <c r="B194" s="578"/>
      <c r="C194" s="572"/>
      <c r="D194" s="39"/>
      <c r="E194" s="39"/>
      <c r="F194" s="39"/>
      <c r="G194" s="181">
        <f t="shared" si="70"/>
        <v>0</v>
      </c>
      <c r="H194" s="182">
        <f t="shared" si="71"/>
        <v>0</v>
      </c>
      <c r="I194" s="182">
        <f t="shared" si="72"/>
        <v>0</v>
      </c>
      <c r="J194" s="170"/>
      <c r="K194" s="166"/>
      <c r="L194" s="166"/>
      <c r="M194" s="167"/>
      <c r="N194" s="52">
        <f t="shared" si="73"/>
        <v>0</v>
      </c>
      <c r="O194" s="53"/>
      <c r="P194" s="54"/>
      <c r="Q194" s="54"/>
      <c r="R194" s="54"/>
      <c r="S194" s="54"/>
      <c r="T194" s="58"/>
      <c r="U194" s="183">
        <f t="shared" si="74"/>
        <v>0</v>
      </c>
      <c r="V194" s="168"/>
      <c r="W194" s="59" t="str">
        <f t="shared" si="75"/>
        <v>0</v>
      </c>
      <c r="X194" s="575"/>
      <c r="Y194" s="60">
        <f t="shared" si="76"/>
        <v>0</v>
      </c>
    </row>
    <row r="195" spans="2:25" ht="18.75" customHeight="1">
      <c r="B195" s="578"/>
      <c r="C195" s="572"/>
      <c r="D195" s="39">
        <v>1</v>
      </c>
      <c r="E195" s="39" t="s">
        <v>3940</v>
      </c>
      <c r="F195" s="39">
        <v>120</v>
      </c>
      <c r="G195" s="181">
        <f t="shared" si="70"/>
        <v>24</v>
      </c>
      <c r="H195" s="182">
        <f t="shared" si="71"/>
        <v>66.666666666666671</v>
      </c>
      <c r="I195" s="182">
        <f t="shared" si="72"/>
        <v>2.2222222222222223E-2</v>
      </c>
      <c r="J195" s="170"/>
      <c r="K195" s="166"/>
      <c r="L195" s="166"/>
      <c r="M195" s="167"/>
      <c r="N195" s="52">
        <f t="shared" si="73"/>
        <v>0</v>
      </c>
      <c r="O195" s="53"/>
      <c r="P195" s="54"/>
      <c r="Q195" s="54"/>
      <c r="R195" s="54"/>
      <c r="S195" s="54"/>
      <c r="T195" s="58"/>
      <c r="U195" s="183">
        <f t="shared" si="74"/>
        <v>4.4444444444444446E-2</v>
      </c>
      <c r="V195" s="168"/>
      <c r="W195" s="59" t="str">
        <f t="shared" si="75"/>
        <v>0</v>
      </c>
      <c r="X195" s="575"/>
      <c r="Y195" s="60">
        <f t="shared" si="76"/>
        <v>0</v>
      </c>
    </row>
    <row r="196" spans="2:25" ht="18.75" customHeight="1">
      <c r="B196" s="578"/>
      <c r="C196" s="572"/>
      <c r="D196" s="39">
        <v>2</v>
      </c>
      <c r="E196" s="39" t="s">
        <v>10231</v>
      </c>
      <c r="F196" s="39">
        <v>80</v>
      </c>
      <c r="G196" s="181">
        <f t="shared" si="70"/>
        <v>16</v>
      </c>
      <c r="H196" s="182">
        <f t="shared" si="71"/>
        <v>44.444444444444443</v>
      </c>
      <c r="I196" s="182">
        <f t="shared" si="72"/>
        <v>1.4814814814814814E-2</v>
      </c>
      <c r="J196" s="170"/>
      <c r="K196" s="166"/>
      <c r="L196" s="166"/>
      <c r="M196" s="167"/>
      <c r="N196" s="52">
        <f t="shared" si="73"/>
        <v>0</v>
      </c>
      <c r="O196" s="53"/>
      <c r="P196" s="54"/>
      <c r="Q196" s="54"/>
      <c r="R196" s="54"/>
      <c r="S196" s="54"/>
      <c r="T196" s="58"/>
      <c r="U196" s="183">
        <f t="shared" si="74"/>
        <v>2.9629629629629627E-2</v>
      </c>
      <c r="V196" s="168"/>
      <c r="W196" s="59" t="str">
        <f t="shared" si="75"/>
        <v>0</v>
      </c>
      <c r="X196" s="575"/>
      <c r="Y196" s="60">
        <f t="shared" si="76"/>
        <v>0</v>
      </c>
    </row>
    <row r="197" spans="2:25" ht="18.75" customHeight="1">
      <c r="B197" s="578"/>
      <c r="C197" s="572"/>
      <c r="D197" s="39">
        <v>3</v>
      </c>
      <c r="E197" s="39" t="s">
        <v>10232</v>
      </c>
      <c r="F197" s="39">
        <v>1200</v>
      </c>
      <c r="G197" s="181">
        <f t="shared" si="70"/>
        <v>240</v>
      </c>
      <c r="H197" s="182">
        <f t="shared" si="71"/>
        <v>666.66666666666663</v>
      </c>
      <c r="I197" s="182">
        <f t="shared" si="72"/>
        <v>0.22222222222222221</v>
      </c>
      <c r="J197" s="170"/>
      <c r="K197" s="166"/>
      <c r="L197" s="166"/>
      <c r="M197" s="167"/>
      <c r="N197" s="52">
        <f t="shared" si="73"/>
        <v>0</v>
      </c>
      <c r="O197" s="53"/>
      <c r="P197" s="54"/>
      <c r="Q197" s="54"/>
      <c r="R197" s="54"/>
      <c r="S197" s="54"/>
      <c r="T197" s="58"/>
      <c r="U197" s="183">
        <f t="shared" si="74"/>
        <v>0.44444444444444442</v>
      </c>
      <c r="V197" s="168"/>
      <c r="W197" s="59" t="str">
        <f t="shared" si="75"/>
        <v>0</v>
      </c>
      <c r="X197" s="575"/>
      <c r="Y197" s="60">
        <f t="shared" si="76"/>
        <v>0</v>
      </c>
    </row>
    <row r="198" spans="2:25" ht="18.75" customHeight="1">
      <c r="B198" s="578"/>
      <c r="C198" s="572"/>
      <c r="D198" s="39">
        <v>4</v>
      </c>
      <c r="E198" s="39" t="s">
        <v>10233</v>
      </c>
      <c r="F198" s="39">
        <v>500</v>
      </c>
      <c r="G198" s="181">
        <f t="shared" si="70"/>
        <v>100</v>
      </c>
      <c r="H198" s="182">
        <f t="shared" si="71"/>
        <v>277.77777777777777</v>
      </c>
      <c r="I198" s="182">
        <f t="shared" si="72"/>
        <v>9.2592592592592587E-2</v>
      </c>
      <c r="J198" s="170"/>
      <c r="K198" s="166"/>
      <c r="L198" s="166"/>
      <c r="M198" s="167"/>
      <c r="N198" s="52">
        <f t="shared" si="73"/>
        <v>0</v>
      </c>
      <c r="O198" s="53"/>
      <c r="P198" s="54"/>
      <c r="Q198" s="54"/>
      <c r="R198" s="54"/>
      <c r="S198" s="54"/>
      <c r="T198" s="58"/>
      <c r="U198" s="183">
        <f t="shared" si="74"/>
        <v>0.18518518518518517</v>
      </c>
      <c r="V198" s="168"/>
      <c r="W198" s="59" t="str">
        <f t="shared" si="75"/>
        <v>0</v>
      </c>
      <c r="X198" s="575"/>
      <c r="Y198" s="60">
        <f t="shared" si="76"/>
        <v>0</v>
      </c>
    </row>
    <row r="199" spans="2:25" ht="18.75" customHeight="1">
      <c r="B199" s="578"/>
      <c r="C199" s="572"/>
      <c r="D199" s="39">
        <v>5</v>
      </c>
      <c r="E199" s="39" t="s">
        <v>10234</v>
      </c>
      <c r="F199" s="39">
        <v>345</v>
      </c>
      <c r="G199" s="181">
        <f t="shared" si="70"/>
        <v>69</v>
      </c>
      <c r="H199" s="182">
        <f t="shared" si="71"/>
        <v>191.66666666666666</v>
      </c>
      <c r="I199" s="182">
        <f t="shared" si="72"/>
        <v>6.3888888888888884E-2</v>
      </c>
      <c r="J199" s="170"/>
      <c r="K199" s="166"/>
      <c r="L199" s="166"/>
      <c r="M199" s="167"/>
      <c r="N199" s="52">
        <f t="shared" si="73"/>
        <v>0</v>
      </c>
      <c r="O199" s="53"/>
      <c r="P199" s="54"/>
      <c r="Q199" s="54"/>
      <c r="R199" s="54"/>
      <c r="S199" s="54"/>
      <c r="T199" s="58"/>
      <c r="U199" s="183">
        <f t="shared" si="74"/>
        <v>0.12777777777777777</v>
      </c>
      <c r="V199" s="168"/>
      <c r="W199" s="59" t="str">
        <f t="shared" si="75"/>
        <v>0</v>
      </c>
      <c r="X199" s="575"/>
      <c r="Y199" s="60">
        <f t="shared" si="76"/>
        <v>0</v>
      </c>
    </row>
    <row r="200" spans="2:25" ht="18.75" customHeight="1">
      <c r="B200" s="578"/>
      <c r="C200" s="572"/>
      <c r="D200" s="39">
        <v>6</v>
      </c>
      <c r="E200" s="39" t="s">
        <v>10235</v>
      </c>
      <c r="F200" s="39">
        <v>260</v>
      </c>
      <c r="G200" s="181">
        <f t="shared" si="70"/>
        <v>52</v>
      </c>
      <c r="H200" s="182">
        <f t="shared" si="71"/>
        <v>144.44444444444443</v>
      </c>
      <c r="I200" s="182">
        <f t="shared" si="72"/>
        <v>4.8148148148148141E-2</v>
      </c>
      <c r="J200" s="170"/>
      <c r="K200" s="166"/>
      <c r="L200" s="166"/>
      <c r="M200" s="167"/>
      <c r="N200" s="52">
        <f t="shared" si="73"/>
        <v>0</v>
      </c>
      <c r="O200" s="53"/>
      <c r="P200" s="54"/>
      <c r="Q200" s="54"/>
      <c r="R200" s="54"/>
      <c r="S200" s="54"/>
      <c r="T200" s="58"/>
      <c r="U200" s="183">
        <f t="shared" si="74"/>
        <v>9.6296296296296283E-2</v>
      </c>
      <c r="V200" s="168"/>
      <c r="W200" s="59" t="str">
        <f t="shared" si="75"/>
        <v>0</v>
      </c>
      <c r="X200" s="575"/>
      <c r="Y200" s="60">
        <f t="shared" si="76"/>
        <v>0</v>
      </c>
    </row>
    <row r="201" spans="2:25" ht="18.75" customHeight="1">
      <c r="B201" s="578"/>
      <c r="C201" s="572"/>
      <c r="D201" s="39">
        <v>7</v>
      </c>
      <c r="E201" s="39" t="s">
        <v>10236</v>
      </c>
      <c r="F201" s="39">
        <v>340</v>
      </c>
      <c r="G201" s="181">
        <f t="shared" si="70"/>
        <v>68</v>
      </c>
      <c r="H201" s="182">
        <f t="shared" si="71"/>
        <v>188.88888888888889</v>
      </c>
      <c r="I201" s="182">
        <f t="shared" si="72"/>
        <v>6.2962962962962957E-2</v>
      </c>
      <c r="J201" s="170"/>
      <c r="K201" s="166"/>
      <c r="L201" s="166"/>
      <c r="M201" s="167"/>
      <c r="N201" s="52">
        <f t="shared" si="73"/>
        <v>0</v>
      </c>
      <c r="O201" s="53"/>
      <c r="P201" s="54"/>
      <c r="Q201" s="54"/>
      <c r="R201" s="54"/>
      <c r="S201" s="54"/>
      <c r="T201" s="58"/>
      <c r="U201" s="183">
        <f t="shared" si="74"/>
        <v>0.12592592592592591</v>
      </c>
      <c r="V201" s="168"/>
      <c r="W201" s="59" t="str">
        <f t="shared" si="75"/>
        <v>0</v>
      </c>
      <c r="X201" s="575"/>
      <c r="Y201" s="60">
        <f t="shared" si="76"/>
        <v>0</v>
      </c>
    </row>
    <row r="202" spans="2:25" ht="18.75" customHeight="1">
      <c r="B202" s="578"/>
      <c r="C202" s="572"/>
      <c r="D202" s="39">
        <v>8</v>
      </c>
      <c r="E202" s="39" t="s">
        <v>10237</v>
      </c>
      <c r="F202" s="39">
        <v>282</v>
      </c>
      <c r="G202" s="181">
        <f t="shared" si="70"/>
        <v>56.4</v>
      </c>
      <c r="H202" s="182">
        <f t="shared" si="71"/>
        <v>156.66666666666666</v>
      </c>
      <c r="I202" s="182">
        <f t="shared" si="72"/>
        <v>5.2222222222222218E-2</v>
      </c>
      <c r="J202" s="170"/>
      <c r="K202" s="166"/>
      <c r="L202" s="166"/>
      <c r="M202" s="167"/>
      <c r="N202" s="52">
        <f t="shared" si="73"/>
        <v>0</v>
      </c>
      <c r="O202" s="53"/>
      <c r="P202" s="54"/>
      <c r="Q202" s="54"/>
      <c r="R202" s="54"/>
      <c r="S202" s="54"/>
      <c r="T202" s="58"/>
      <c r="U202" s="183">
        <f t="shared" si="74"/>
        <v>0.10444444444444444</v>
      </c>
      <c r="V202" s="168"/>
      <c r="W202" s="59" t="str">
        <f t="shared" si="75"/>
        <v>0</v>
      </c>
      <c r="X202" s="575"/>
      <c r="Y202" s="60">
        <f t="shared" si="76"/>
        <v>0</v>
      </c>
    </row>
    <row r="203" spans="2:25" ht="18.75" customHeight="1">
      <c r="B203" s="578"/>
      <c r="C203" s="572"/>
      <c r="D203" s="39">
        <v>9</v>
      </c>
      <c r="E203" s="39" t="s">
        <v>10238</v>
      </c>
      <c r="F203" s="39">
        <v>362</v>
      </c>
      <c r="G203" s="181">
        <f t="shared" si="70"/>
        <v>72.400000000000006</v>
      </c>
      <c r="H203" s="182">
        <f t="shared" si="71"/>
        <v>201.11111111111111</v>
      </c>
      <c r="I203" s="182">
        <f t="shared" si="72"/>
        <v>6.7037037037037034E-2</v>
      </c>
      <c r="J203" s="170"/>
      <c r="K203" s="166"/>
      <c r="L203" s="166"/>
      <c r="M203" s="167"/>
      <c r="N203" s="52">
        <f t="shared" si="73"/>
        <v>0</v>
      </c>
      <c r="O203" s="53"/>
      <c r="P203" s="54"/>
      <c r="Q203" s="54"/>
      <c r="R203" s="54"/>
      <c r="S203" s="54"/>
      <c r="T203" s="58"/>
      <c r="U203" s="183">
        <f t="shared" si="74"/>
        <v>0.13407407407407407</v>
      </c>
      <c r="V203" s="168"/>
      <c r="W203" s="59" t="str">
        <f t="shared" si="75"/>
        <v>0</v>
      </c>
      <c r="X203" s="575"/>
      <c r="Y203" s="60">
        <f t="shared" si="76"/>
        <v>0</v>
      </c>
    </row>
    <row r="204" spans="2:25" ht="18.75" customHeight="1">
      <c r="B204" s="578"/>
      <c r="C204" s="572"/>
      <c r="D204" s="39">
        <v>10</v>
      </c>
      <c r="E204" s="39" t="s">
        <v>10239</v>
      </c>
      <c r="F204" s="39">
        <v>420</v>
      </c>
      <c r="G204" s="181">
        <f t="shared" si="70"/>
        <v>84</v>
      </c>
      <c r="H204" s="182">
        <f t="shared" si="71"/>
        <v>233.33333333333331</v>
      </c>
      <c r="I204" s="182">
        <f t="shared" si="72"/>
        <v>7.7777777777777765E-2</v>
      </c>
      <c r="J204" s="170"/>
      <c r="K204" s="166"/>
      <c r="L204" s="166"/>
      <c r="M204" s="167"/>
      <c r="N204" s="52">
        <f t="shared" si="73"/>
        <v>0</v>
      </c>
      <c r="O204" s="53"/>
      <c r="P204" s="54"/>
      <c r="Q204" s="54"/>
      <c r="R204" s="54"/>
      <c r="S204" s="54"/>
      <c r="T204" s="58"/>
      <c r="U204" s="183">
        <f t="shared" si="74"/>
        <v>0.15555555555555553</v>
      </c>
      <c r="V204" s="168"/>
      <c r="W204" s="59" t="str">
        <f t="shared" si="75"/>
        <v>0</v>
      </c>
      <c r="X204" s="575"/>
      <c r="Y204" s="60">
        <f t="shared" si="76"/>
        <v>0</v>
      </c>
    </row>
    <row r="205" spans="2:25" ht="18.75" customHeight="1">
      <c r="B205" s="578"/>
      <c r="C205" s="572"/>
      <c r="D205" s="39">
        <v>11</v>
      </c>
      <c r="E205" s="39" t="s">
        <v>10240</v>
      </c>
      <c r="F205" s="39">
        <v>465</v>
      </c>
      <c r="G205" s="181">
        <f t="shared" si="70"/>
        <v>93</v>
      </c>
      <c r="H205" s="182">
        <f t="shared" si="71"/>
        <v>258.33333333333331</v>
      </c>
      <c r="I205" s="182">
        <f t="shared" si="72"/>
        <v>8.611111111111111E-2</v>
      </c>
      <c r="J205" s="170"/>
      <c r="K205" s="166"/>
      <c r="L205" s="166"/>
      <c r="M205" s="167"/>
      <c r="N205" s="52">
        <f t="shared" si="73"/>
        <v>0</v>
      </c>
      <c r="O205" s="53"/>
      <c r="P205" s="54"/>
      <c r="Q205" s="54"/>
      <c r="R205" s="54"/>
      <c r="S205" s="54"/>
      <c r="T205" s="58"/>
      <c r="U205" s="183">
        <f t="shared" si="74"/>
        <v>0.17222222222222222</v>
      </c>
      <c r="V205" s="168"/>
      <c r="W205" s="59" t="str">
        <f t="shared" si="75"/>
        <v>0</v>
      </c>
      <c r="X205" s="575"/>
      <c r="Y205" s="60">
        <f t="shared" si="76"/>
        <v>0</v>
      </c>
    </row>
    <row r="206" spans="2:25" ht="18.75" customHeight="1">
      <c r="B206" s="578"/>
      <c r="C206" s="572"/>
      <c r="D206" s="39">
        <v>12</v>
      </c>
      <c r="E206" s="39" t="s">
        <v>10241</v>
      </c>
      <c r="F206" s="39">
        <v>120</v>
      </c>
      <c r="G206" s="181">
        <f t="shared" si="70"/>
        <v>24</v>
      </c>
      <c r="H206" s="182">
        <f t="shared" si="71"/>
        <v>66.666666666666671</v>
      </c>
      <c r="I206" s="182">
        <f t="shared" si="72"/>
        <v>2.2222222222222223E-2</v>
      </c>
      <c r="J206" s="170"/>
      <c r="K206" s="166"/>
      <c r="L206" s="166"/>
      <c r="M206" s="167"/>
      <c r="N206" s="52">
        <f t="shared" si="73"/>
        <v>0</v>
      </c>
      <c r="O206" s="53"/>
      <c r="P206" s="54"/>
      <c r="Q206" s="54"/>
      <c r="R206" s="54"/>
      <c r="S206" s="54"/>
      <c r="T206" s="58"/>
      <c r="U206" s="183">
        <f t="shared" si="74"/>
        <v>4.4444444444444446E-2</v>
      </c>
      <c r="V206" s="168"/>
      <c r="W206" s="59" t="str">
        <f t="shared" si="75"/>
        <v>0</v>
      </c>
      <c r="X206" s="575"/>
      <c r="Y206" s="60">
        <f t="shared" si="76"/>
        <v>0</v>
      </c>
    </row>
    <row r="207" spans="2:25" ht="18.75" customHeight="1">
      <c r="B207" s="578"/>
      <c r="C207" s="572"/>
      <c r="D207" s="39">
        <v>13</v>
      </c>
      <c r="E207" s="39" t="s">
        <v>7157</v>
      </c>
      <c r="F207" s="39">
        <v>156</v>
      </c>
      <c r="G207" s="181">
        <f t="shared" si="70"/>
        <v>31.2</v>
      </c>
      <c r="H207" s="182">
        <f t="shared" si="71"/>
        <v>86.666666666666671</v>
      </c>
      <c r="I207" s="182">
        <f t="shared" si="72"/>
        <v>2.8888888888888891E-2</v>
      </c>
      <c r="J207" s="170"/>
      <c r="K207" s="166"/>
      <c r="L207" s="166"/>
      <c r="M207" s="167"/>
      <c r="N207" s="52">
        <f t="shared" si="73"/>
        <v>0</v>
      </c>
      <c r="O207" s="53"/>
      <c r="P207" s="54"/>
      <c r="Q207" s="54"/>
      <c r="R207" s="54"/>
      <c r="S207" s="54"/>
      <c r="T207" s="58"/>
      <c r="U207" s="183">
        <f t="shared" si="74"/>
        <v>5.7777777777777782E-2</v>
      </c>
      <c r="V207" s="168"/>
      <c r="W207" s="59" t="str">
        <f t="shared" si="75"/>
        <v>0</v>
      </c>
      <c r="X207" s="575"/>
      <c r="Y207" s="60">
        <f t="shared" si="76"/>
        <v>0</v>
      </c>
    </row>
    <row r="208" spans="2:25" ht="18.75" customHeight="1">
      <c r="B208" s="578"/>
      <c r="C208" s="572"/>
      <c r="D208" s="39">
        <v>14</v>
      </c>
      <c r="E208" s="39" t="s">
        <v>10242</v>
      </c>
      <c r="F208" s="39">
        <v>171</v>
      </c>
      <c r="G208" s="181">
        <f t="shared" si="70"/>
        <v>34.200000000000003</v>
      </c>
      <c r="H208" s="182">
        <f t="shared" si="71"/>
        <v>95</v>
      </c>
      <c r="I208" s="182">
        <f t="shared" si="72"/>
        <v>3.1666666666666669E-2</v>
      </c>
      <c r="J208" s="170"/>
      <c r="K208" s="166"/>
      <c r="L208" s="166"/>
      <c r="M208" s="167"/>
      <c r="N208" s="52">
        <f t="shared" si="73"/>
        <v>0</v>
      </c>
      <c r="O208" s="53"/>
      <c r="P208" s="54"/>
      <c r="Q208" s="54"/>
      <c r="R208" s="54"/>
      <c r="S208" s="54"/>
      <c r="T208" s="58"/>
      <c r="U208" s="183">
        <f t="shared" si="74"/>
        <v>6.3333333333333339E-2</v>
      </c>
      <c r="V208" s="168"/>
      <c r="W208" s="59" t="str">
        <f t="shared" si="75"/>
        <v>0</v>
      </c>
      <c r="X208" s="575"/>
      <c r="Y208" s="60">
        <f t="shared" si="76"/>
        <v>0</v>
      </c>
    </row>
    <row r="209" spans="2:25" ht="18.75" customHeight="1">
      <c r="B209" s="578"/>
      <c r="C209" s="572"/>
      <c r="D209" s="39">
        <v>15</v>
      </c>
      <c r="E209" s="39" t="s">
        <v>10205</v>
      </c>
      <c r="F209" s="39">
        <v>250</v>
      </c>
      <c r="G209" s="181">
        <f t="shared" si="70"/>
        <v>50</v>
      </c>
      <c r="H209" s="182">
        <f t="shared" si="71"/>
        <v>138.88888888888889</v>
      </c>
      <c r="I209" s="182">
        <f t="shared" si="72"/>
        <v>4.6296296296296294E-2</v>
      </c>
      <c r="J209" s="170" t="s">
        <v>10243</v>
      </c>
      <c r="K209" s="166" t="s">
        <v>10244</v>
      </c>
      <c r="L209" s="166"/>
      <c r="M209" s="167">
        <f>SUM(H195:H213)</f>
        <v>3150.5555555555547</v>
      </c>
      <c r="N209" s="52">
        <f t="shared" si="73"/>
        <v>63.011111111111092</v>
      </c>
      <c r="O209" s="53" t="s">
        <v>2618</v>
      </c>
      <c r="P209" s="54" t="s">
        <v>12</v>
      </c>
      <c r="Q209" s="54"/>
      <c r="R209" s="54"/>
      <c r="S209" s="54"/>
      <c r="T209" s="58" t="s">
        <v>1064</v>
      </c>
      <c r="U209" s="183">
        <f t="shared" si="74"/>
        <v>9.2592592592592587E-2</v>
      </c>
      <c r="V209" s="168">
        <f>SUM(U195:U213)</f>
        <v>2.1003703703703702</v>
      </c>
      <c r="W209" s="59" t="str">
        <f t="shared" si="75"/>
        <v>2</v>
      </c>
      <c r="X209" s="575"/>
      <c r="Y209" s="60">
        <f t="shared" si="76"/>
        <v>1</v>
      </c>
    </row>
    <row r="210" spans="2:25" ht="18.75" customHeight="1">
      <c r="B210" s="578"/>
      <c r="C210" s="572"/>
      <c r="D210" s="39">
        <v>16</v>
      </c>
      <c r="E210" s="39" t="s">
        <v>10245</v>
      </c>
      <c r="F210" s="39">
        <v>150</v>
      </c>
      <c r="G210" s="181">
        <f t="shared" si="70"/>
        <v>30</v>
      </c>
      <c r="H210" s="182">
        <f t="shared" si="71"/>
        <v>83.333333333333329</v>
      </c>
      <c r="I210" s="182">
        <f t="shared" si="72"/>
        <v>2.7777777777777776E-2</v>
      </c>
      <c r="J210" s="170"/>
      <c r="K210" s="166"/>
      <c r="L210" s="166"/>
      <c r="M210" s="167"/>
      <c r="N210" s="52">
        <f t="shared" si="73"/>
        <v>0</v>
      </c>
      <c r="O210" s="53"/>
      <c r="P210" s="54"/>
      <c r="Q210" s="54"/>
      <c r="R210" s="54"/>
      <c r="S210" s="54"/>
      <c r="T210" s="58"/>
      <c r="U210" s="183">
        <f t="shared" si="74"/>
        <v>5.5555555555555552E-2</v>
      </c>
      <c r="V210" s="168"/>
      <c r="W210" s="59" t="str">
        <f t="shared" si="75"/>
        <v>0</v>
      </c>
      <c r="X210" s="575"/>
      <c r="Y210" s="60">
        <f t="shared" si="76"/>
        <v>0</v>
      </c>
    </row>
    <row r="211" spans="2:25" ht="18.75" customHeight="1">
      <c r="B211" s="578"/>
      <c r="C211" s="572"/>
      <c r="D211" s="39">
        <v>17</v>
      </c>
      <c r="E211" s="39" t="s">
        <v>10246</v>
      </c>
      <c r="F211" s="39">
        <v>120</v>
      </c>
      <c r="G211" s="181">
        <f t="shared" si="70"/>
        <v>24</v>
      </c>
      <c r="H211" s="182">
        <f t="shared" si="71"/>
        <v>66.666666666666671</v>
      </c>
      <c r="I211" s="182">
        <f t="shared" si="72"/>
        <v>2.2222222222222223E-2</v>
      </c>
      <c r="J211" s="170"/>
      <c r="K211" s="166"/>
      <c r="L211" s="166"/>
      <c r="M211" s="167"/>
      <c r="N211" s="52">
        <f t="shared" si="73"/>
        <v>0</v>
      </c>
      <c r="O211" s="53"/>
      <c r="P211" s="54"/>
      <c r="Q211" s="54"/>
      <c r="R211" s="54"/>
      <c r="S211" s="54"/>
      <c r="T211" s="58"/>
      <c r="U211" s="183">
        <f t="shared" si="74"/>
        <v>4.4444444444444446E-2</v>
      </c>
      <c r="V211" s="168"/>
      <c r="W211" s="59" t="str">
        <f t="shared" si="75"/>
        <v>0</v>
      </c>
      <c r="X211" s="575"/>
      <c r="Y211" s="60">
        <f t="shared" si="76"/>
        <v>0</v>
      </c>
    </row>
    <row r="212" spans="2:25" ht="18.75" customHeight="1">
      <c r="B212" s="578"/>
      <c r="C212" s="572"/>
      <c r="D212" s="39">
        <v>18</v>
      </c>
      <c r="E212" s="39" t="s">
        <v>4453</v>
      </c>
      <c r="F212" s="39">
        <v>80</v>
      </c>
      <c r="G212" s="181">
        <f t="shared" si="70"/>
        <v>16</v>
      </c>
      <c r="H212" s="182">
        <f t="shared" si="71"/>
        <v>44.444444444444443</v>
      </c>
      <c r="I212" s="182">
        <f t="shared" si="72"/>
        <v>1.4814814814814814E-2</v>
      </c>
      <c r="J212" s="170"/>
      <c r="K212" s="166"/>
      <c r="L212" s="166"/>
      <c r="M212" s="167"/>
      <c r="N212" s="52">
        <f t="shared" si="73"/>
        <v>0</v>
      </c>
      <c r="O212" s="53"/>
      <c r="P212" s="54"/>
      <c r="Q212" s="54"/>
      <c r="R212" s="54"/>
      <c r="S212" s="54"/>
      <c r="T212" s="58"/>
      <c r="U212" s="183">
        <f t="shared" si="74"/>
        <v>2.9629629629629627E-2</v>
      </c>
      <c r="V212" s="168"/>
      <c r="W212" s="59" t="str">
        <f t="shared" si="75"/>
        <v>0</v>
      </c>
      <c r="X212" s="575"/>
      <c r="Y212" s="60">
        <f t="shared" si="76"/>
        <v>0</v>
      </c>
    </row>
    <row r="213" spans="2:25" ht="18.75" customHeight="1">
      <c r="B213" s="578"/>
      <c r="C213" s="572"/>
      <c r="D213" s="39">
        <v>19</v>
      </c>
      <c r="E213" s="39" t="s">
        <v>10247</v>
      </c>
      <c r="F213" s="39">
        <v>250</v>
      </c>
      <c r="G213" s="181">
        <f t="shared" si="70"/>
        <v>50</v>
      </c>
      <c r="H213" s="182">
        <f t="shared" si="71"/>
        <v>138.88888888888889</v>
      </c>
      <c r="I213" s="182">
        <f t="shared" si="72"/>
        <v>4.6296296296296294E-2</v>
      </c>
      <c r="J213" s="170"/>
      <c r="K213" s="166"/>
      <c r="L213" s="166"/>
      <c r="M213" s="167"/>
      <c r="N213" s="52">
        <f t="shared" si="73"/>
        <v>0</v>
      </c>
      <c r="O213" s="53"/>
      <c r="P213" s="54"/>
      <c r="Q213" s="54"/>
      <c r="R213" s="54"/>
      <c r="S213" s="54"/>
      <c r="T213" s="58"/>
      <c r="U213" s="183">
        <f t="shared" si="74"/>
        <v>9.2592592592592587E-2</v>
      </c>
      <c r="V213" s="168"/>
      <c r="W213" s="59" t="str">
        <f t="shared" si="75"/>
        <v>0</v>
      </c>
      <c r="X213" s="575"/>
      <c r="Y213" s="60">
        <f t="shared" si="76"/>
        <v>0</v>
      </c>
    </row>
    <row r="214" spans="2:25" ht="18.75" customHeight="1">
      <c r="B214" s="578"/>
      <c r="C214" s="572"/>
      <c r="D214" s="39"/>
      <c r="E214" s="39"/>
      <c r="F214" s="170"/>
      <c r="G214" s="181">
        <f t="shared" si="70"/>
        <v>0</v>
      </c>
      <c r="H214" s="182">
        <f t="shared" si="71"/>
        <v>0</v>
      </c>
      <c r="I214" s="182">
        <f t="shared" si="72"/>
        <v>0</v>
      </c>
      <c r="J214" s="170"/>
      <c r="K214" s="166"/>
      <c r="L214" s="166"/>
      <c r="M214" s="167"/>
      <c r="N214" s="52">
        <f t="shared" si="73"/>
        <v>0</v>
      </c>
      <c r="O214" s="53"/>
      <c r="P214" s="54"/>
      <c r="Q214" s="54"/>
      <c r="R214" s="54"/>
      <c r="S214" s="54"/>
      <c r="T214" s="58"/>
      <c r="U214" s="183">
        <f t="shared" si="74"/>
        <v>0</v>
      </c>
      <c r="V214" s="168"/>
      <c r="W214" s="59" t="str">
        <f t="shared" si="75"/>
        <v>0</v>
      </c>
      <c r="X214" s="575"/>
      <c r="Y214" s="60">
        <f t="shared" si="76"/>
        <v>0</v>
      </c>
    </row>
    <row r="215" spans="2:25" ht="18.75" customHeight="1">
      <c r="B215" s="579"/>
      <c r="C215" s="573"/>
      <c r="D215" s="39"/>
      <c r="E215" s="39"/>
      <c r="F215" s="170"/>
      <c r="G215" s="181">
        <f t="shared" ref="G215" si="77">F215/$G$15</f>
        <v>0</v>
      </c>
      <c r="H215" s="182">
        <f t="shared" ref="H215" si="78">F215/$H$15</f>
        <v>0</v>
      </c>
      <c r="I215" s="182">
        <f t="shared" ref="I215" si="79">H215/$I$15</f>
        <v>0</v>
      </c>
      <c r="J215" s="170"/>
      <c r="K215" s="166"/>
      <c r="L215" s="166"/>
      <c r="M215" s="171"/>
      <c r="N215" s="52">
        <f t="shared" ref="N215" si="80">M215/$N$15</f>
        <v>0</v>
      </c>
      <c r="O215" s="40"/>
      <c r="P215" s="40"/>
      <c r="Q215" s="40"/>
      <c r="R215" s="40"/>
      <c r="S215" s="40"/>
      <c r="T215" s="58"/>
      <c r="U215" s="183">
        <f t="shared" ref="U215" si="81">H215/$U$15</f>
        <v>0</v>
      </c>
      <c r="V215" s="168"/>
      <c r="W215" s="59" t="str">
        <f t="shared" ref="W215" si="82">IF(V215&lt;1,"0",IF(V215&lt;5,"2",IF(V215&gt;=5,"6")))</f>
        <v>0</v>
      </c>
      <c r="X215" s="576"/>
      <c r="Y215" s="60">
        <f t="shared" ref="Y215" si="83">W215/2</f>
        <v>0</v>
      </c>
    </row>
    <row r="216" spans="2:25">
      <c r="B216" s="41"/>
      <c r="C216" s="172" t="s">
        <v>111</v>
      </c>
      <c r="D216" s="154"/>
      <c r="E216" s="173">
        <f>COUNTA(E169:E215)</f>
        <v>44</v>
      </c>
      <c r="F216" s="173">
        <f>SUM(F169:F215)</f>
        <v>11367</v>
      </c>
      <c r="G216" s="173">
        <f>SUM(G169:G215)</f>
        <v>2273.4</v>
      </c>
      <c r="H216" s="173">
        <f>SUM(H169:H215)</f>
        <v>6314.9999999999991</v>
      </c>
      <c r="I216" s="173">
        <f>MROUND(SUM(I169:I215),1)</f>
        <v>2</v>
      </c>
      <c r="J216" s="173">
        <f>COUNTA(J169:J215)</f>
        <v>2</v>
      </c>
      <c r="K216" s="173">
        <f>COUNTA(K169:K215)</f>
        <v>2</v>
      </c>
      <c r="L216" s="173">
        <f>COUNTA(L169:L215)</f>
        <v>0</v>
      </c>
      <c r="M216" s="173">
        <f>SUM(M169:M215)</f>
        <v>6314.9999999999991</v>
      </c>
      <c r="N216" s="173">
        <f>SUM(N169:N215)</f>
        <v>126.29999999999998</v>
      </c>
      <c r="O216" s="174"/>
      <c r="P216" s="175">
        <f>COUNTIF(P169:P215, "YES")</f>
        <v>0</v>
      </c>
      <c r="Q216" s="174"/>
      <c r="R216" s="174"/>
      <c r="S216" s="174"/>
      <c r="T216" s="174"/>
      <c r="U216" s="173">
        <f>SUM(U169:U215)</f>
        <v>4.2099999999999982</v>
      </c>
      <c r="V216" s="173">
        <f>SUM(V169:V215)</f>
        <v>4.2099999999999991</v>
      </c>
      <c r="W216" s="173">
        <f t="array" ref="W216">SUM(ABS(W169:W215))</f>
        <v>4</v>
      </c>
      <c r="X216" s="175" t="str">
        <f>IF(X169&lt;0.2, "0", IF(X169&lt;=2, "2", IF(X169&gt;2, ROUND(X169,0))))</f>
        <v>2</v>
      </c>
      <c r="Y216" s="173">
        <f>SUM(Y169:Y215)</f>
        <v>2</v>
      </c>
    </row>
    <row r="217" spans="2:25" ht="18.75" customHeight="1">
      <c r="B217" s="577">
        <v>7</v>
      </c>
      <c r="C217" s="571" t="s">
        <v>10248</v>
      </c>
      <c r="D217" s="39">
        <v>1</v>
      </c>
      <c r="E217" s="39" t="s">
        <v>10249</v>
      </c>
      <c r="F217" s="170">
        <v>239</v>
      </c>
      <c r="G217" s="181">
        <f t="shared" ref="G217:G250" si="84">F217/$G$15</f>
        <v>47.8</v>
      </c>
      <c r="H217" s="182">
        <f t="shared" ref="H217:H250" si="85">F217/$H$15</f>
        <v>132.77777777777777</v>
      </c>
      <c r="I217" s="182">
        <f t="shared" ref="I217:I250" si="86">H217/$I$15</f>
        <v>4.4259259259259255E-2</v>
      </c>
      <c r="J217" s="170" t="s">
        <v>10250</v>
      </c>
      <c r="K217" s="166" t="s">
        <v>10251</v>
      </c>
      <c r="L217" s="166"/>
      <c r="M217" s="167">
        <f>SUM(H217:H249)</f>
        <v>3875.5555555555561</v>
      </c>
      <c r="N217" s="52">
        <f t="shared" ref="N217:N250" si="87">M217/$N$15</f>
        <v>77.51111111111112</v>
      </c>
      <c r="O217" s="53" t="s">
        <v>657</v>
      </c>
      <c r="P217" s="54" t="s">
        <v>12</v>
      </c>
      <c r="Q217" s="54"/>
      <c r="R217" s="54" t="s">
        <v>1064</v>
      </c>
      <c r="S217" s="54"/>
      <c r="T217" s="58"/>
      <c r="U217" s="183">
        <f t="shared" ref="U217:U250" si="88">H217/$U$15</f>
        <v>8.851851851851851E-2</v>
      </c>
      <c r="V217" s="168">
        <f>SUM(U217:U249)</f>
        <v>2.5837037037037032</v>
      </c>
      <c r="W217" s="59" t="str">
        <f t="shared" ref="W217:W250" si="89">IF(V217&lt;1,"0",IF(V217&lt;5,"2",IF(V217&gt;=5,"6")))</f>
        <v>2</v>
      </c>
      <c r="X217" s="574">
        <f>K252/$X$15</f>
        <v>0.33333333333333331</v>
      </c>
      <c r="Y217" s="60">
        <f t="shared" ref="Y217:Y250" si="90">W217/2</f>
        <v>1</v>
      </c>
    </row>
    <row r="218" spans="2:25" ht="18.75" customHeight="1">
      <c r="B218" s="578"/>
      <c r="C218" s="572"/>
      <c r="D218" s="39">
        <v>2</v>
      </c>
      <c r="E218" s="39" t="s">
        <v>10252</v>
      </c>
      <c r="F218" s="170">
        <v>255</v>
      </c>
      <c r="G218" s="181">
        <f t="shared" si="84"/>
        <v>51</v>
      </c>
      <c r="H218" s="182">
        <f t="shared" si="85"/>
        <v>141.66666666666666</v>
      </c>
      <c r="I218" s="182">
        <f t="shared" si="86"/>
        <v>4.7222222222222221E-2</v>
      </c>
      <c r="J218" s="170"/>
      <c r="K218" s="166"/>
      <c r="L218" s="166"/>
      <c r="M218" s="167"/>
      <c r="N218" s="52">
        <f t="shared" si="87"/>
        <v>0</v>
      </c>
      <c r="O218" s="53"/>
      <c r="P218" s="54"/>
      <c r="Q218" s="54"/>
      <c r="R218" s="54"/>
      <c r="S218" s="54"/>
      <c r="T218" s="58"/>
      <c r="U218" s="183">
        <f t="shared" si="88"/>
        <v>9.4444444444444442E-2</v>
      </c>
      <c r="V218" s="168"/>
      <c r="W218" s="59" t="str">
        <f t="shared" si="89"/>
        <v>0</v>
      </c>
      <c r="X218" s="575"/>
      <c r="Y218" s="60">
        <f t="shared" si="90"/>
        <v>0</v>
      </c>
    </row>
    <row r="219" spans="2:25" ht="18.75" customHeight="1">
      <c r="B219" s="578"/>
      <c r="C219" s="572"/>
      <c r="D219" s="39">
        <v>3</v>
      </c>
      <c r="E219" s="39" t="s">
        <v>10253</v>
      </c>
      <c r="F219" s="170">
        <v>220</v>
      </c>
      <c r="G219" s="181">
        <f t="shared" si="84"/>
        <v>44</v>
      </c>
      <c r="H219" s="182">
        <f t="shared" si="85"/>
        <v>122.22222222222221</v>
      </c>
      <c r="I219" s="182">
        <f t="shared" si="86"/>
        <v>4.0740740740740737E-2</v>
      </c>
      <c r="J219" s="170"/>
      <c r="K219" s="166"/>
      <c r="L219" s="166"/>
      <c r="M219" s="167"/>
      <c r="N219" s="52">
        <f t="shared" si="87"/>
        <v>0</v>
      </c>
      <c r="O219" s="53"/>
      <c r="P219" s="54"/>
      <c r="Q219" s="54"/>
      <c r="R219" s="54"/>
      <c r="S219" s="54"/>
      <c r="T219" s="58"/>
      <c r="U219" s="183">
        <f t="shared" si="88"/>
        <v>8.1481481481481474E-2</v>
      </c>
      <c r="V219" s="168"/>
      <c r="W219" s="59" t="str">
        <f t="shared" si="89"/>
        <v>0</v>
      </c>
      <c r="X219" s="575"/>
      <c r="Y219" s="60">
        <f t="shared" si="90"/>
        <v>0</v>
      </c>
    </row>
    <row r="220" spans="2:25" ht="18.75" customHeight="1">
      <c r="B220" s="578"/>
      <c r="C220" s="572"/>
      <c r="D220" s="39">
        <v>4</v>
      </c>
      <c r="E220" s="39" t="s">
        <v>10254</v>
      </c>
      <c r="F220" s="170">
        <v>183</v>
      </c>
      <c r="G220" s="181">
        <f t="shared" si="84"/>
        <v>36.6</v>
      </c>
      <c r="H220" s="182">
        <f t="shared" si="85"/>
        <v>101.66666666666666</v>
      </c>
      <c r="I220" s="182">
        <f t="shared" si="86"/>
        <v>3.3888888888888885E-2</v>
      </c>
      <c r="J220" s="170"/>
      <c r="K220" s="166"/>
      <c r="L220" s="166"/>
      <c r="M220" s="167"/>
      <c r="N220" s="52">
        <f t="shared" si="87"/>
        <v>0</v>
      </c>
      <c r="O220" s="53"/>
      <c r="P220" s="54"/>
      <c r="Q220" s="54"/>
      <c r="R220" s="54"/>
      <c r="S220" s="54"/>
      <c r="T220" s="58"/>
      <c r="U220" s="183">
        <f t="shared" si="88"/>
        <v>6.777777777777777E-2</v>
      </c>
      <c r="V220" s="168"/>
      <c r="W220" s="59" t="str">
        <f t="shared" si="89"/>
        <v>0</v>
      </c>
      <c r="X220" s="575"/>
      <c r="Y220" s="60">
        <f t="shared" si="90"/>
        <v>0</v>
      </c>
    </row>
    <row r="221" spans="2:25" ht="18.75" customHeight="1">
      <c r="B221" s="578"/>
      <c r="C221" s="572"/>
      <c r="D221" s="39">
        <v>5</v>
      </c>
      <c r="E221" s="39" t="s">
        <v>10255</v>
      </c>
      <c r="F221" s="170">
        <v>256</v>
      </c>
      <c r="G221" s="181">
        <f t="shared" si="84"/>
        <v>51.2</v>
      </c>
      <c r="H221" s="182">
        <f t="shared" si="85"/>
        <v>142.22222222222223</v>
      </c>
      <c r="I221" s="182">
        <f t="shared" si="86"/>
        <v>4.7407407407407412E-2</v>
      </c>
      <c r="J221" s="170"/>
      <c r="K221" s="166"/>
      <c r="L221" s="166"/>
      <c r="M221" s="167"/>
      <c r="N221" s="52">
        <f t="shared" si="87"/>
        <v>0</v>
      </c>
      <c r="O221" s="53"/>
      <c r="P221" s="54"/>
      <c r="Q221" s="54"/>
      <c r="R221" s="54"/>
      <c r="S221" s="54"/>
      <c r="T221" s="58"/>
      <c r="U221" s="183">
        <f t="shared" si="88"/>
        <v>9.4814814814814824E-2</v>
      </c>
      <c r="V221" s="168"/>
      <c r="W221" s="59" t="str">
        <f t="shared" si="89"/>
        <v>0</v>
      </c>
      <c r="X221" s="575"/>
      <c r="Y221" s="60">
        <f t="shared" si="90"/>
        <v>0</v>
      </c>
    </row>
    <row r="222" spans="2:25" ht="18.75" customHeight="1">
      <c r="B222" s="578"/>
      <c r="C222" s="572"/>
      <c r="D222" s="39">
        <v>6</v>
      </c>
      <c r="E222" s="39" t="s">
        <v>10256</v>
      </c>
      <c r="F222" s="170">
        <v>242</v>
      </c>
      <c r="G222" s="181">
        <f t="shared" si="84"/>
        <v>48.4</v>
      </c>
      <c r="H222" s="182">
        <f t="shared" si="85"/>
        <v>134.44444444444443</v>
      </c>
      <c r="I222" s="182">
        <f t="shared" si="86"/>
        <v>4.4814814814814807E-2</v>
      </c>
      <c r="J222" s="170"/>
      <c r="K222" s="166"/>
      <c r="L222" s="166"/>
      <c r="M222" s="167"/>
      <c r="N222" s="52">
        <f t="shared" si="87"/>
        <v>0</v>
      </c>
      <c r="O222" s="53"/>
      <c r="P222" s="54"/>
      <c r="Q222" s="54"/>
      <c r="R222" s="54"/>
      <c r="S222" s="54"/>
      <c r="T222" s="58"/>
      <c r="U222" s="183">
        <f t="shared" si="88"/>
        <v>8.9629629629629615E-2</v>
      </c>
      <c r="V222" s="168"/>
      <c r="W222" s="59" t="str">
        <f t="shared" si="89"/>
        <v>0</v>
      </c>
      <c r="X222" s="575"/>
      <c r="Y222" s="60">
        <f t="shared" si="90"/>
        <v>0</v>
      </c>
    </row>
    <row r="223" spans="2:25" ht="18.75" customHeight="1">
      <c r="B223" s="578"/>
      <c r="C223" s="572"/>
      <c r="D223" s="39">
        <v>7</v>
      </c>
      <c r="E223" s="39" t="s">
        <v>10257</v>
      </c>
      <c r="F223" s="170">
        <v>283</v>
      </c>
      <c r="G223" s="181">
        <f t="shared" si="84"/>
        <v>56.6</v>
      </c>
      <c r="H223" s="182">
        <f t="shared" si="85"/>
        <v>157.22222222222223</v>
      </c>
      <c r="I223" s="182">
        <f t="shared" si="86"/>
        <v>5.2407407407407409E-2</v>
      </c>
      <c r="J223" s="170"/>
      <c r="K223" s="166"/>
      <c r="L223" s="166"/>
      <c r="M223" s="167"/>
      <c r="N223" s="52">
        <f t="shared" si="87"/>
        <v>0</v>
      </c>
      <c r="O223" s="53"/>
      <c r="P223" s="54"/>
      <c r="Q223" s="54"/>
      <c r="R223" s="54"/>
      <c r="S223" s="54"/>
      <c r="T223" s="58"/>
      <c r="U223" s="183">
        <f t="shared" si="88"/>
        <v>0.10481481481481482</v>
      </c>
      <c r="V223" s="168"/>
      <c r="W223" s="59" t="str">
        <f t="shared" si="89"/>
        <v>0</v>
      </c>
      <c r="X223" s="575"/>
      <c r="Y223" s="60">
        <f t="shared" si="90"/>
        <v>0</v>
      </c>
    </row>
    <row r="224" spans="2:25" ht="18.75" customHeight="1">
      <c r="B224" s="578"/>
      <c r="C224" s="572"/>
      <c r="D224" s="39">
        <v>8</v>
      </c>
      <c r="E224" s="39" t="s">
        <v>10258</v>
      </c>
      <c r="F224" s="170">
        <v>255</v>
      </c>
      <c r="G224" s="181">
        <f t="shared" si="84"/>
        <v>51</v>
      </c>
      <c r="H224" s="182">
        <f t="shared" si="85"/>
        <v>141.66666666666666</v>
      </c>
      <c r="I224" s="182">
        <f t="shared" si="86"/>
        <v>4.7222222222222221E-2</v>
      </c>
      <c r="J224" s="170"/>
      <c r="K224" s="166"/>
      <c r="L224" s="166"/>
      <c r="M224" s="167"/>
      <c r="N224" s="52">
        <f t="shared" si="87"/>
        <v>0</v>
      </c>
      <c r="O224" s="53"/>
      <c r="P224" s="54"/>
      <c r="Q224" s="54"/>
      <c r="R224" s="54"/>
      <c r="S224" s="54"/>
      <c r="T224" s="58"/>
      <c r="U224" s="183">
        <f t="shared" si="88"/>
        <v>9.4444444444444442E-2</v>
      </c>
      <c r="V224" s="168"/>
      <c r="W224" s="59" t="str">
        <f t="shared" si="89"/>
        <v>0</v>
      </c>
      <c r="X224" s="575"/>
      <c r="Y224" s="60">
        <f t="shared" si="90"/>
        <v>0</v>
      </c>
    </row>
    <row r="225" spans="2:25" ht="18.75" customHeight="1">
      <c r="B225" s="578"/>
      <c r="C225" s="572"/>
      <c r="D225" s="39">
        <v>9</v>
      </c>
      <c r="E225" s="39" t="s">
        <v>10259</v>
      </c>
      <c r="F225" s="170">
        <v>236</v>
      </c>
      <c r="G225" s="181">
        <f t="shared" si="84"/>
        <v>47.2</v>
      </c>
      <c r="H225" s="182">
        <f t="shared" si="85"/>
        <v>131.11111111111111</v>
      </c>
      <c r="I225" s="182">
        <f t="shared" si="86"/>
        <v>4.3703703703703703E-2</v>
      </c>
      <c r="J225" s="170"/>
      <c r="K225" s="166"/>
      <c r="L225" s="166"/>
      <c r="M225" s="167"/>
      <c r="N225" s="52">
        <f t="shared" si="87"/>
        <v>0</v>
      </c>
      <c r="O225" s="53"/>
      <c r="P225" s="54"/>
      <c r="Q225" s="54"/>
      <c r="R225" s="54"/>
      <c r="S225" s="54"/>
      <c r="T225" s="58"/>
      <c r="U225" s="183">
        <f t="shared" si="88"/>
        <v>8.7407407407407406E-2</v>
      </c>
      <c r="V225" s="168"/>
      <c r="W225" s="59" t="str">
        <f t="shared" si="89"/>
        <v>0</v>
      </c>
      <c r="X225" s="575"/>
      <c r="Y225" s="60">
        <f t="shared" si="90"/>
        <v>0</v>
      </c>
    </row>
    <row r="226" spans="2:25" ht="18.75" customHeight="1">
      <c r="B226" s="578"/>
      <c r="C226" s="572"/>
      <c r="D226" s="39">
        <v>10</v>
      </c>
      <c r="E226" s="39" t="s">
        <v>10260</v>
      </c>
      <c r="F226" s="170">
        <v>245</v>
      </c>
      <c r="G226" s="181">
        <f t="shared" si="84"/>
        <v>49</v>
      </c>
      <c r="H226" s="182">
        <f t="shared" si="85"/>
        <v>136.11111111111111</v>
      </c>
      <c r="I226" s="182">
        <f t="shared" si="86"/>
        <v>4.5370370370370373E-2</v>
      </c>
      <c r="J226" s="170"/>
      <c r="K226" s="166"/>
      <c r="L226" s="166"/>
      <c r="M226" s="167"/>
      <c r="N226" s="52">
        <f t="shared" si="87"/>
        <v>0</v>
      </c>
      <c r="O226" s="53"/>
      <c r="P226" s="54"/>
      <c r="Q226" s="54"/>
      <c r="R226" s="54"/>
      <c r="S226" s="54"/>
      <c r="T226" s="58"/>
      <c r="U226" s="183">
        <f t="shared" si="88"/>
        <v>9.0740740740740747E-2</v>
      </c>
      <c r="V226" s="168"/>
      <c r="W226" s="59" t="str">
        <f t="shared" si="89"/>
        <v>0</v>
      </c>
      <c r="X226" s="575"/>
      <c r="Y226" s="60">
        <f t="shared" si="90"/>
        <v>0</v>
      </c>
    </row>
    <row r="227" spans="2:25" ht="18.75" customHeight="1">
      <c r="B227" s="578"/>
      <c r="C227" s="572"/>
      <c r="D227" s="39">
        <v>11</v>
      </c>
      <c r="E227" s="39" t="s">
        <v>10261</v>
      </c>
      <c r="F227" s="170">
        <v>244</v>
      </c>
      <c r="G227" s="181">
        <f t="shared" si="84"/>
        <v>48.8</v>
      </c>
      <c r="H227" s="182">
        <f t="shared" si="85"/>
        <v>135.55555555555554</v>
      </c>
      <c r="I227" s="182">
        <f t="shared" si="86"/>
        <v>4.5185185185185182E-2</v>
      </c>
      <c r="J227" s="170"/>
      <c r="K227" s="166"/>
      <c r="L227" s="166"/>
      <c r="M227" s="167"/>
      <c r="N227" s="52">
        <f t="shared" si="87"/>
        <v>0</v>
      </c>
      <c r="O227" s="53"/>
      <c r="P227" s="54"/>
      <c r="Q227" s="54"/>
      <c r="R227" s="54"/>
      <c r="S227" s="54"/>
      <c r="T227" s="58"/>
      <c r="U227" s="183">
        <f t="shared" si="88"/>
        <v>9.0370370370370365E-2</v>
      </c>
      <c r="V227" s="168"/>
      <c r="W227" s="59" t="str">
        <f t="shared" si="89"/>
        <v>0</v>
      </c>
      <c r="X227" s="575"/>
      <c r="Y227" s="60">
        <f t="shared" si="90"/>
        <v>0</v>
      </c>
    </row>
    <row r="228" spans="2:25" ht="18.75" customHeight="1">
      <c r="B228" s="578"/>
      <c r="C228" s="572"/>
      <c r="D228" s="39">
        <v>12</v>
      </c>
      <c r="E228" s="39" t="s">
        <v>10262</v>
      </c>
      <c r="F228" s="170">
        <v>256</v>
      </c>
      <c r="G228" s="181">
        <f t="shared" si="84"/>
        <v>51.2</v>
      </c>
      <c r="H228" s="182">
        <f t="shared" si="85"/>
        <v>142.22222222222223</v>
      </c>
      <c r="I228" s="182">
        <f t="shared" si="86"/>
        <v>4.7407407407407412E-2</v>
      </c>
      <c r="J228" s="170"/>
      <c r="K228" s="166"/>
      <c r="L228" s="166"/>
      <c r="M228" s="167"/>
      <c r="N228" s="52">
        <f t="shared" si="87"/>
        <v>0</v>
      </c>
      <c r="O228" s="53"/>
      <c r="P228" s="54"/>
      <c r="Q228" s="54"/>
      <c r="R228" s="54"/>
      <c r="S228" s="54"/>
      <c r="T228" s="58"/>
      <c r="U228" s="183">
        <f t="shared" si="88"/>
        <v>9.4814814814814824E-2</v>
      </c>
      <c r="V228" s="168"/>
      <c r="W228" s="59" t="str">
        <f t="shared" si="89"/>
        <v>0</v>
      </c>
      <c r="X228" s="575"/>
      <c r="Y228" s="60">
        <f t="shared" si="90"/>
        <v>0</v>
      </c>
    </row>
    <row r="229" spans="2:25" ht="18.75" customHeight="1">
      <c r="B229" s="578"/>
      <c r="C229" s="572"/>
      <c r="D229" s="39">
        <v>13</v>
      </c>
      <c r="E229" s="39" t="s">
        <v>10082</v>
      </c>
      <c r="F229" s="170">
        <v>110</v>
      </c>
      <c r="G229" s="181">
        <f t="shared" si="84"/>
        <v>22</v>
      </c>
      <c r="H229" s="182">
        <f t="shared" si="85"/>
        <v>61.111111111111107</v>
      </c>
      <c r="I229" s="182">
        <f t="shared" si="86"/>
        <v>2.0370370370370369E-2</v>
      </c>
      <c r="J229" s="170"/>
      <c r="K229" s="166"/>
      <c r="L229" s="166"/>
      <c r="M229" s="167"/>
      <c r="N229" s="52">
        <f t="shared" si="87"/>
        <v>0</v>
      </c>
      <c r="O229" s="53"/>
      <c r="P229" s="54"/>
      <c r="Q229" s="54"/>
      <c r="R229" s="54"/>
      <c r="S229" s="54"/>
      <c r="T229" s="58"/>
      <c r="U229" s="183">
        <f t="shared" si="88"/>
        <v>4.0740740740740737E-2</v>
      </c>
      <c r="V229" s="168"/>
      <c r="W229" s="59" t="str">
        <f t="shared" si="89"/>
        <v>0</v>
      </c>
      <c r="X229" s="575"/>
      <c r="Y229" s="60">
        <f t="shared" si="90"/>
        <v>0</v>
      </c>
    </row>
    <row r="230" spans="2:25" ht="18.75" customHeight="1">
      <c r="B230" s="578"/>
      <c r="C230" s="572"/>
      <c r="D230" s="39">
        <v>14</v>
      </c>
      <c r="E230" s="39" t="s">
        <v>10263</v>
      </c>
      <c r="F230" s="170">
        <v>232</v>
      </c>
      <c r="G230" s="181">
        <f t="shared" si="84"/>
        <v>46.4</v>
      </c>
      <c r="H230" s="182">
        <f t="shared" si="85"/>
        <v>128.88888888888889</v>
      </c>
      <c r="I230" s="182">
        <f t="shared" si="86"/>
        <v>4.296296296296296E-2</v>
      </c>
      <c r="J230" s="170"/>
      <c r="K230" s="166"/>
      <c r="L230" s="166"/>
      <c r="M230" s="167"/>
      <c r="N230" s="52">
        <f t="shared" si="87"/>
        <v>0</v>
      </c>
      <c r="O230" s="53"/>
      <c r="P230" s="54"/>
      <c r="Q230" s="54"/>
      <c r="R230" s="54"/>
      <c r="S230" s="54"/>
      <c r="T230" s="58"/>
      <c r="U230" s="183">
        <f t="shared" si="88"/>
        <v>8.5925925925925919E-2</v>
      </c>
      <c r="V230" s="168"/>
      <c r="W230" s="59" t="str">
        <f t="shared" si="89"/>
        <v>0</v>
      </c>
      <c r="X230" s="575"/>
      <c r="Y230" s="60">
        <f t="shared" si="90"/>
        <v>0</v>
      </c>
    </row>
    <row r="231" spans="2:25" ht="18.75" customHeight="1">
      <c r="B231" s="578"/>
      <c r="C231" s="572"/>
      <c r="D231" s="39">
        <v>15</v>
      </c>
      <c r="E231" s="39" t="s">
        <v>10264</v>
      </c>
      <c r="F231" s="170">
        <v>101</v>
      </c>
      <c r="G231" s="181">
        <f t="shared" si="84"/>
        <v>20.2</v>
      </c>
      <c r="H231" s="182">
        <f t="shared" si="85"/>
        <v>56.111111111111107</v>
      </c>
      <c r="I231" s="182">
        <f t="shared" si="86"/>
        <v>1.8703703703703702E-2</v>
      </c>
      <c r="J231" s="170"/>
      <c r="K231" s="166"/>
      <c r="L231" s="166"/>
      <c r="M231" s="167"/>
      <c r="N231" s="52">
        <f t="shared" si="87"/>
        <v>0</v>
      </c>
      <c r="O231" s="53"/>
      <c r="P231" s="54"/>
      <c r="Q231" s="54"/>
      <c r="R231" s="54"/>
      <c r="S231" s="54"/>
      <c r="T231" s="58"/>
      <c r="U231" s="183">
        <f t="shared" si="88"/>
        <v>3.7407407407407403E-2</v>
      </c>
      <c r="V231" s="168"/>
      <c r="W231" s="59" t="str">
        <f t="shared" si="89"/>
        <v>0</v>
      </c>
      <c r="X231" s="575"/>
      <c r="Y231" s="60">
        <f t="shared" si="90"/>
        <v>0</v>
      </c>
    </row>
    <row r="232" spans="2:25" ht="18.75" customHeight="1">
      <c r="B232" s="578"/>
      <c r="C232" s="572"/>
      <c r="D232" s="39">
        <v>16</v>
      </c>
      <c r="E232" s="39" t="s">
        <v>384</v>
      </c>
      <c r="F232" s="170">
        <v>200</v>
      </c>
      <c r="G232" s="181">
        <f t="shared" si="84"/>
        <v>40</v>
      </c>
      <c r="H232" s="182">
        <f t="shared" si="85"/>
        <v>111.11111111111111</v>
      </c>
      <c r="I232" s="182">
        <f t="shared" si="86"/>
        <v>3.7037037037037035E-2</v>
      </c>
      <c r="J232" s="170"/>
      <c r="K232" s="166"/>
      <c r="L232" s="166"/>
      <c r="M232" s="167"/>
      <c r="N232" s="52">
        <f t="shared" si="87"/>
        <v>0</v>
      </c>
      <c r="O232" s="53"/>
      <c r="P232" s="54"/>
      <c r="Q232" s="54"/>
      <c r="R232" s="54"/>
      <c r="S232" s="54"/>
      <c r="T232" s="58"/>
      <c r="U232" s="183">
        <f t="shared" si="88"/>
        <v>7.407407407407407E-2</v>
      </c>
      <c r="V232" s="168"/>
      <c r="W232" s="59" t="str">
        <f t="shared" si="89"/>
        <v>0</v>
      </c>
      <c r="X232" s="575"/>
      <c r="Y232" s="60">
        <f t="shared" si="90"/>
        <v>0</v>
      </c>
    </row>
    <row r="233" spans="2:25" ht="18.75" customHeight="1">
      <c r="B233" s="578"/>
      <c r="C233" s="572"/>
      <c r="D233" s="39">
        <v>17</v>
      </c>
      <c r="E233" s="39" t="s">
        <v>10256</v>
      </c>
      <c r="F233" s="170">
        <v>250</v>
      </c>
      <c r="G233" s="181">
        <f t="shared" si="84"/>
        <v>50</v>
      </c>
      <c r="H233" s="182">
        <f t="shared" si="85"/>
        <v>138.88888888888889</v>
      </c>
      <c r="I233" s="182">
        <f t="shared" si="86"/>
        <v>4.6296296296296294E-2</v>
      </c>
      <c r="J233" s="170"/>
      <c r="K233" s="166"/>
      <c r="L233" s="166"/>
      <c r="M233" s="167"/>
      <c r="N233" s="52">
        <f t="shared" si="87"/>
        <v>0</v>
      </c>
      <c r="O233" s="53"/>
      <c r="P233" s="54"/>
      <c r="Q233" s="54"/>
      <c r="R233" s="54"/>
      <c r="S233" s="54"/>
      <c r="T233" s="58"/>
      <c r="U233" s="183">
        <f t="shared" si="88"/>
        <v>9.2592592592592587E-2</v>
      </c>
      <c r="V233" s="168"/>
      <c r="W233" s="59" t="str">
        <f t="shared" si="89"/>
        <v>0</v>
      </c>
      <c r="X233" s="575"/>
      <c r="Y233" s="60">
        <f t="shared" si="90"/>
        <v>0</v>
      </c>
    </row>
    <row r="234" spans="2:25" ht="18.75" customHeight="1">
      <c r="B234" s="578"/>
      <c r="C234" s="572"/>
      <c r="D234" s="39">
        <v>18</v>
      </c>
      <c r="E234" s="39" t="s">
        <v>10265</v>
      </c>
      <c r="F234" s="170">
        <v>200</v>
      </c>
      <c r="G234" s="181">
        <f t="shared" si="84"/>
        <v>40</v>
      </c>
      <c r="H234" s="182">
        <f t="shared" si="85"/>
        <v>111.11111111111111</v>
      </c>
      <c r="I234" s="182">
        <f t="shared" si="86"/>
        <v>3.7037037037037035E-2</v>
      </c>
      <c r="J234" s="170"/>
      <c r="K234" s="166"/>
      <c r="L234" s="166"/>
      <c r="M234" s="167"/>
      <c r="N234" s="52">
        <f t="shared" si="87"/>
        <v>0</v>
      </c>
      <c r="O234" s="53"/>
      <c r="P234" s="54"/>
      <c r="Q234" s="54"/>
      <c r="R234" s="54"/>
      <c r="S234" s="54"/>
      <c r="T234" s="58"/>
      <c r="U234" s="183">
        <f t="shared" si="88"/>
        <v>7.407407407407407E-2</v>
      </c>
      <c r="V234" s="168"/>
      <c r="W234" s="59" t="str">
        <f t="shared" si="89"/>
        <v>0</v>
      </c>
      <c r="X234" s="575"/>
      <c r="Y234" s="60">
        <f t="shared" si="90"/>
        <v>0</v>
      </c>
    </row>
    <row r="235" spans="2:25" ht="18.75" customHeight="1">
      <c r="B235" s="578"/>
      <c r="C235" s="572"/>
      <c r="D235" s="39">
        <v>19</v>
      </c>
      <c r="E235" s="39" t="s">
        <v>10266</v>
      </c>
      <c r="F235" s="170">
        <v>195</v>
      </c>
      <c r="G235" s="181">
        <f t="shared" si="84"/>
        <v>39</v>
      </c>
      <c r="H235" s="182">
        <f t="shared" si="85"/>
        <v>108.33333333333333</v>
      </c>
      <c r="I235" s="182">
        <f t="shared" si="86"/>
        <v>3.6111111111111108E-2</v>
      </c>
      <c r="J235" s="170"/>
      <c r="K235" s="166"/>
      <c r="L235" s="166"/>
      <c r="M235" s="167"/>
      <c r="N235" s="52">
        <f t="shared" si="87"/>
        <v>0</v>
      </c>
      <c r="O235" s="53"/>
      <c r="P235" s="54"/>
      <c r="Q235" s="54"/>
      <c r="R235" s="54"/>
      <c r="S235" s="54"/>
      <c r="T235" s="58"/>
      <c r="U235" s="183">
        <f t="shared" si="88"/>
        <v>7.2222222222222215E-2</v>
      </c>
      <c r="V235" s="168"/>
      <c r="W235" s="59" t="str">
        <f t="shared" si="89"/>
        <v>0</v>
      </c>
      <c r="X235" s="575"/>
      <c r="Y235" s="60">
        <f t="shared" si="90"/>
        <v>0</v>
      </c>
    </row>
    <row r="236" spans="2:25" ht="18.75" customHeight="1">
      <c r="B236" s="578"/>
      <c r="C236" s="572"/>
      <c r="D236" s="39">
        <v>20</v>
      </c>
      <c r="E236" s="39" t="s">
        <v>10267</v>
      </c>
      <c r="F236" s="170">
        <v>170</v>
      </c>
      <c r="G236" s="181">
        <f t="shared" si="84"/>
        <v>34</v>
      </c>
      <c r="H236" s="182">
        <f t="shared" si="85"/>
        <v>94.444444444444443</v>
      </c>
      <c r="I236" s="182">
        <f t="shared" si="86"/>
        <v>3.1481481481481478E-2</v>
      </c>
      <c r="J236" s="170"/>
      <c r="K236" s="166"/>
      <c r="L236" s="166"/>
      <c r="M236" s="167"/>
      <c r="N236" s="52">
        <f t="shared" si="87"/>
        <v>0</v>
      </c>
      <c r="O236" s="53"/>
      <c r="P236" s="54"/>
      <c r="Q236" s="54"/>
      <c r="R236" s="54"/>
      <c r="S236" s="54"/>
      <c r="T236" s="58"/>
      <c r="U236" s="183">
        <f t="shared" si="88"/>
        <v>6.2962962962962957E-2</v>
      </c>
      <c r="V236" s="168"/>
      <c r="W236" s="59" t="str">
        <f t="shared" si="89"/>
        <v>0</v>
      </c>
      <c r="X236" s="575"/>
      <c r="Y236" s="60">
        <f t="shared" si="90"/>
        <v>0</v>
      </c>
    </row>
    <row r="237" spans="2:25" ht="18.75" customHeight="1">
      <c r="B237" s="578"/>
      <c r="C237" s="572"/>
      <c r="D237" s="39">
        <v>21</v>
      </c>
      <c r="E237" s="39" t="s">
        <v>10268</v>
      </c>
      <c r="F237" s="170">
        <v>200</v>
      </c>
      <c r="G237" s="181">
        <f t="shared" si="84"/>
        <v>40</v>
      </c>
      <c r="H237" s="182">
        <f t="shared" si="85"/>
        <v>111.11111111111111</v>
      </c>
      <c r="I237" s="182">
        <f t="shared" si="86"/>
        <v>3.7037037037037035E-2</v>
      </c>
      <c r="J237" s="170"/>
      <c r="K237" s="166"/>
      <c r="L237" s="166"/>
      <c r="M237" s="167"/>
      <c r="N237" s="52">
        <f t="shared" si="87"/>
        <v>0</v>
      </c>
      <c r="O237" s="53"/>
      <c r="P237" s="54"/>
      <c r="Q237" s="54"/>
      <c r="R237" s="54"/>
      <c r="S237" s="54"/>
      <c r="T237" s="58"/>
      <c r="U237" s="183">
        <f t="shared" si="88"/>
        <v>7.407407407407407E-2</v>
      </c>
      <c r="V237" s="168"/>
      <c r="W237" s="59" t="str">
        <f t="shared" si="89"/>
        <v>0</v>
      </c>
      <c r="X237" s="575"/>
      <c r="Y237" s="60">
        <f t="shared" si="90"/>
        <v>0</v>
      </c>
    </row>
    <row r="238" spans="2:25" ht="18.75" customHeight="1">
      <c r="B238" s="578"/>
      <c r="C238" s="572"/>
      <c r="D238" s="39">
        <v>22</v>
      </c>
      <c r="E238" s="39" t="s">
        <v>10269</v>
      </c>
      <c r="F238" s="170">
        <v>240</v>
      </c>
      <c r="G238" s="181">
        <f t="shared" si="84"/>
        <v>48</v>
      </c>
      <c r="H238" s="182">
        <f t="shared" si="85"/>
        <v>133.33333333333334</v>
      </c>
      <c r="I238" s="182">
        <f t="shared" si="86"/>
        <v>4.4444444444444446E-2</v>
      </c>
      <c r="J238" s="170"/>
      <c r="K238" s="166"/>
      <c r="L238" s="166"/>
      <c r="M238" s="167"/>
      <c r="N238" s="52">
        <f t="shared" si="87"/>
        <v>0</v>
      </c>
      <c r="O238" s="53"/>
      <c r="P238" s="54"/>
      <c r="Q238" s="54"/>
      <c r="R238" s="54"/>
      <c r="S238" s="54"/>
      <c r="T238" s="58"/>
      <c r="U238" s="183">
        <f t="shared" si="88"/>
        <v>8.8888888888888892E-2</v>
      </c>
      <c r="V238" s="168"/>
      <c r="W238" s="59" t="str">
        <f t="shared" si="89"/>
        <v>0</v>
      </c>
      <c r="X238" s="575"/>
      <c r="Y238" s="60">
        <f t="shared" si="90"/>
        <v>0</v>
      </c>
    </row>
    <row r="239" spans="2:25" ht="18.75" customHeight="1">
      <c r="B239" s="578"/>
      <c r="C239" s="572"/>
      <c r="D239" s="39">
        <v>23</v>
      </c>
      <c r="E239" s="39" t="s">
        <v>10159</v>
      </c>
      <c r="F239" s="170">
        <v>190</v>
      </c>
      <c r="G239" s="181">
        <f t="shared" si="84"/>
        <v>38</v>
      </c>
      <c r="H239" s="182">
        <f t="shared" si="85"/>
        <v>105.55555555555556</v>
      </c>
      <c r="I239" s="182">
        <f t="shared" si="86"/>
        <v>3.5185185185185187E-2</v>
      </c>
      <c r="J239" s="170"/>
      <c r="K239" s="166"/>
      <c r="L239" s="166"/>
      <c r="M239" s="167"/>
      <c r="N239" s="52">
        <f t="shared" si="87"/>
        <v>0</v>
      </c>
      <c r="O239" s="53"/>
      <c r="P239" s="54"/>
      <c r="Q239" s="54"/>
      <c r="R239" s="54"/>
      <c r="S239" s="54"/>
      <c r="T239" s="58"/>
      <c r="U239" s="183">
        <f t="shared" si="88"/>
        <v>7.0370370370370375E-2</v>
      </c>
      <c r="V239" s="168"/>
      <c r="W239" s="59" t="str">
        <f t="shared" si="89"/>
        <v>0</v>
      </c>
      <c r="X239" s="575"/>
      <c r="Y239" s="60">
        <f t="shared" si="90"/>
        <v>0</v>
      </c>
    </row>
    <row r="240" spans="2:25" ht="18.75" customHeight="1">
      <c r="B240" s="578"/>
      <c r="C240" s="572"/>
      <c r="D240" s="39">
        <v>24</v>
      </c>
      <c r="E240" s="39" t="s">
        <v>10270</v>
      </c>
      <c r="F240" s="170">
        <v>55</v>
      </c>
      <c r="G240" s="181">
        <f t="shared" si="84"/>
        <v>11</v>
      </c>
      <c r="H240" s="182">
        <f t="shared" si="85"/>
        <v>30.555555555555554</v>
      </c>
      <c r="I240" s="182">
        <f t="shared" si="86"/>
        <v>1.0185185185185184E-2</v>
      </c>
      <c r="J240" s="170"/>
      <c r="K240" s="166"/>
      <c r="L240" s="166"/>
      <c r="M240" s="167"/>
      <c r="N240" s="52">
        <f t="shared" si="87"/>
        <v>0</v>
      </c>
      <c r="O240" s="53"/>
      <c r="P240" s="54"/>
      <c r="Q240" s="54"/>
      <c r="R240" s="54"/>
      <c r="S240" s="54"/>
      <c r="T240" s="58"/>
      <c r="U240" s="183">
        <f t="shared" si="88"/>
        <v>2.0370370370370369E-2</v>
      </c>
      <c r="V240" s="168"/>
      <c r="W240" s="59" t="str">
        <f t="shared" si="89"/>
        <v>0</v>
      </c>
      <c r="X240" s="575"/>
      <c r="Y240" s="60">
        <f t="shared" si="90"/>
        <v>0</v>
      </c>
    </row>
    <row r="241" spans="2:25" ht="18.75" customHeight="1">
      <c r="B241" s="578"/>
      <c r="C241" s="572"/>
      <c r="D241" s="39">
        <v>25</v>
      </c>
      <c r="E241" s="39" t="s">
        <v>10271</v>
      </c>
      <c r="F241" s="170">
        <v>55</v>
      </c>
      <c r="G241" s="181">
        <f t="shared" si="84"/>
        <v>11</v>
      </c>
      <c r="H241" s="182">
        <f t="shared" si="85"/>
        <v>30.555555555555554</v>
      </c>
      <c r="I241" s="182">
        <f t="shared" si="86"/>
        <v>1.0185185185185184E-2</v>
      </c>
      <c r="J241" s="170"/>
      <c r="K241" s="166"/>
      <c r="L241" s="166"/>
      <c r="M241" s="167"/>
      <c r="N241" s="52">
        <f t="shared" si="87"/>
        <v>0</v>
      </c>
      <c r="O241" s="53"/>
      <c r="P241" s="54"/>
      <c r="Q241" s="54"/>
      <c r="R241" s="54"/>
      <c r="S241" s="54"/>
      <c r="T241" s="58"/>
      <c r="U241" s="183">
        <f t="shared" si="88"/>
        <v>2.0370370370370369E-2</v>
      </c>
      <c r="V241" s="168"/>
      <c r="W241" s="59" t="str">
        <f t="shared" si="89"/>
        <v>0</v>
      </c>
      <c r="X241" s="575"/>
      <c r="Y241" s="60">
        <f t="shared" si="90"/>
        <v>0</v>
      </c>
    </row>
    <row r="242" spans="2:25" ht="18.75" customHeight="1">
      <c r="B242" s="578"/>
      <c r="C242" s="572"/>
      <c r="D242" s="39">
        <v>26</v>
      </c>
      <c r="E242" s="39" t="s">
        <v>10272</v>
      </c>
      <c r="F242" s="170">
        <v>55</v>
      </c>
      <c r="G242" s="181">
        <f t="shared" si="84"/>
        <v>11</v>
      </c>
      <c r="H242" s="182">
        <f t="shared" si="85"/>
        <v>30.555555555555554</v>
      </c>
      <c r="I242" s="182">
        <f t="shared" si="86"/>
        <v>1.0185185185185184E-2</v>
      </c>
      <c r="J242" s="170"/>
      <c r="K242" s="166"/>
      <c r="L242" s="166"/>
      <c r="M242" s="167"/>
      <c r="N242" s="52">
        <f t="shared" si="87"/>
        <v>0</v>
      </c>
      <c r="O242" s="53"/>
      <c r="P242" s="54"/>
      <c r="Q242" s="54"/>
      <c r="R242" s="54"/>
      <c r="S242" s="54"/>
      <c r="T242" s="58"/>
      <c r="U242" s="183">
        <f t="shared" si="88"/>
        <v>2.0370370370370369E-2</v>
      </c>
      <c r="V242" s="168"/>
      <c r="W242" s="59" t="str">
        <f t="shared" si="89"/>
        <v>0</v>
      </c>
      <c r="X242" s="575"/>
      <c r="Y242" s="60">
        <f t="shared" si="90"/>
        <v>0</v>
      </c>
    </row>
    <row r="243" spans="2:25" ht="18.75" customHeight="1">
      <c r="B243" s="578"/>
      <c r="C243" s="572"/>
      <c r="D243" s="39">
        <v>27</v>
      </c>
      <c r="E243" s="39" t="s">
        <v>10273</v>
      </c>
      <c r="F243" s="170">
        <v>454</v>
      </c>
      <c r="G243" s="181">
        <f t="shared" si="84"/>
        <v>90.8</v>
      </c>
      <c r="H243" s="182">
        <f t="shared" si="85"/>
        <v>252.22222222222223</v>
      </c>
      <c r="I243" s="182">
        <f t="shared" si="86"/>
        <v>8.4074074074074079E-2</v>
      </c>
      <c r="J243" s="170"/>
      <c r="K243" s="166"/>
      <c r="L243" s="166"/>
      <c r="M243" s="167"/>
      <c r="N243" s="52">
        <f t="shared" si="87"/>
        <v>0</v>
      </c>
      <c r="O243" s="53"/>
      <c r="P243" s="54"/>
      <c r="Q243" s="54"/>
      <c r="R243" s="54"/>
      <c r="S243" s="54"/>
      <c r="T243" s="58"/>
      <c r="U243" s="183">
        <f t="shared" si="88"/>
        <v>0.16814814814814816</v>
      </c>
      <c r="V243" s="168"/>
      <c r="W243" s="59" t="str">
        <f t="shared" si="89"/>
        <v>0</v>
      </c>
      <c r="X243" s="575"/>
      <c r="Y243" s="60">
        <f t="shared" si="90"/>
        <v>0</v>
      </c>
    </row>
    <row r="244" spans="2:25" ht="18.75" customHeight="1">
      <c r="B244" s="578"/>
      <c r="C244" s="572"/>
      <c r="D244" s="39">
        <v>28</v>
      </c>
      <c r="E244" s="39" t="s">
        <v>10274</v>
      </c>
      <c r="F244" s="170">
        <v>286</v>
      </c>
      <c r="G244" s="181">
        <f t="shared" si="84"/>
        <v>57.2</v>
      </c>
      <c r="H244" s="182">
        <f t="shared" si="85"/>
        <v>158.88888888888889</v>
      </c>
      <c r="I244" s="182">
        <f t="shared" si="86"/>
        <v>5.2962962962962962E-2</v>
      </c>
      <c r="J244" s="170"/>
      <c r="K244" s="166"/>
      <c r="L244" s="166"/>
      <c r="M244" s="167"/>
      <c r="N244" s="52">
        <f t="shared" si="87"/>
        <v>0</v>
      </c>
      <c r="O244" s="53"/>
      <c r="P244" s="54"/>
      <c r="Q244" s="54"/>
      <c r="R244" s="54"/>
      <c r="S244" s="54"/>
      <c r="T244" s="58"/>
      <c r="U244" s="183">
        <f t="shared" si="88"/>
        <v>0.10592592592592592</v>
      </c>
      <c r="V244" s="168"/>
      <c r="W244" s="59" t="str">
        <f t="shared" si="89"/>
        <v>0</v>
      </c>
      <c r="X244" s="575"/>
      <c r="Y244" s="60">
        <f t="shared" si="90"/>
        <v>0</v>
      </c>
    </row>
    <row r="245" spans="2:25" ht="18.75" customHeight="1">
      <c r="B245" s="578"/>
      <c r="C245" s="572"/>
      <c r="D245" s="39">
        <v>29</v>
      </c>
      <c r="E245" s="39" t="s">
        <v>3513</v>
      </c>
      <c r="F245" s="170">
        <v>255</v>
      </c>
      <c r="G245" s="181">
        <f t="shared" si="84"/>
        <v>51</v>
      </c>
      <c r="H245" s="182">
        <f t="shared" si="85"/>
        <v>141.66666666666666</v>
      </c>
      <c r="I245" s="182">
        <f t="shared" si="86"/>
        <v>4.7222222222222221E-2</v>
      </c>
      <c r="J245" s="170"/>
      <c r="K245" s="166"/>
      <c r="L245" s="166"/>
      <c r="M245" s="167"/>
      <c r="N245" s="52">
        <f t="shared" si="87"/>
        <v>0</v>
      </c>
      <c r="O245" s="53"/>
      <c r="P245" s="54"/>
      <c r="Q245" s="54"/>
      <c r="R245" s="54"/>
      <c r="S245" s="54"/>
      <c r="T245" s="58"/>
      <c r="U245" s="183">
        <f t="shared" si="88"/>
        <v>9.4444444444444442E-2</v>
      </c>
      <c r="V245" s="168"/>
      <c r="W245" s="59" t="str">
        <f t="shared" si="89"/>
        <v>0</v>
      </c>
      <c r="X245" s="575"/>
      <c r="Y245" s="60">
        <f t="shared" si="90"/>
        <v>0</v>
      </c>
    </row>
    <row r="246" spans="2:25" ht="18.75" customHeight="1">
      <c r="B246" s="578"/>
      <c r="C246" s="572"/>
      <c r="D246" s="39">
        <v>30</v>
      </c>
      <c r="E246" s="39" t="s">
        <v>10275</v>
      </c>
      <c r="F246" s="170">
        <v>224</v>
      </c>
      <c r="G246" s="181">
        <f t="shared" si="84"/>
        <v>44.8</v>
      </c>
      <c r="H246" s="182">
        <f t="shared" si="85"/>
        <v>124.44444444444444</v>
      </c>
      <c r="I246" s="182">
        <f t="shared" si="86"/>
        <v>4.148148148148148E-2</v>
      </c>
      <c r="J246" s="170"/>
      <c r="K246" s="166"/>
      <c r="L246" s="166"/>
      <c r="M246" s="167"/>
      <c r="N246" s="52">
        <f t="shared" si="87"/>
        <v>0</v>
      </c>
      <c r="O246" s="53"/>
      <c r="P246" s="54"/>
      <c r="Q246" s="54"/>
      <c r="R246" s="54"/>
      <c r="S246" s="54"/>
      <c r="T246" s="58"/>
      <c r="U246" s="183">
        <f t="shared" si="88"/>
        <v>8.2962962962962961E-2</v>
      </c>
      <c r="V246" s="168"/>
      <c r="W246" s="59" t="str">
        <f t="shared" si="89"/>
        <v>0</v>
      </c>
      <c r="X246" s="575"/>
      <c r="Y246" s="60">
        <f t="shared" si="90"/>
        <v>0</v>
      </c>
    </row>
    <row r="247" spans="2:25" ht="18.75" customHeight="1">
      <c r="B247" s="578"/>
      <c r="C247" s="572"/>
      <c r="D247" s="39">
        <v>31</v>
      </c>
      <c r="E247" s="39" t="s">
        <v>9425</v>
      </c>
      <c r="F247" s="170">
        <v>202</v>
      </c>
      <c r="G247" s="181">
        <f t="shared" si="84"/>
        <v>40.4</v>
      </c>
      <c r="H247" s="182">
        <f t="shared" si="85"/>
        <v>112.22222222222221</v>
      </c>
      <c r="I247" s="182">
        <f t="shared" si="86"/>
        <v>3.7407407407407403E-2</v>
      </c>
      <c r="J247" s="170"/>
      <c r="K247" s="166"/>
      <c r="L247" s="166"/>
      <c r="M247" s="167"/>
      <c r="N247" s="52">
        <f t="shared" si="87"/>
        <v>0</v>
      </c>
      <c r="O247" s="53"/>
      <c r="P247" s="54"/>
      <c r="Q247" s="54"/>
      <c r="R247" s="54"/>
      <c r="S247" s="54"/>
      <c r="T247" s="58"/>
      <c r="U247" s="183">
        <f t="shared" si="88"/>
        <v>7.4814814814814806E-2</v>
      </c>
      <c r="V247" s="168"/>
      <c r="W247" s="59" t="str">
        <f t="shared" si="89"/>
        <v>0</v>
      </c>
      <c r="X247" s="575"/>
      <c r="Y247" s="60">
        <f t="shared" si="90"/>
        <v>0</v>
      </c>
    </row>
    <row r="248" spans="2:25" ht="18.75" customHeight="1">
      <c r="B248" s="578"/>
      <c r="C248" s="572"/>
      <c r="D248" s="39">
        <v>32</v>
      </c>
      <c r="E248" s="39" t="s">
        <v>10276</v>
      </c>
      <c r="F248" s="170">
        <v>213</v>
      </c>
      <c r="G248" s="181">
        <f t="shared" si="84"/>
        <v>42.6</v>
      </c>
      <c r="H248" s="182">
        <f t="shared" si="85"/>
        <v>118.33333333333333</v>
      </c>
      <c r="I248" s="182">
        <f t="shared" si="86"/>
        <v>3.9444444444444442E-2</v>
      </c>
      <c r="J248" s="170"/>
      <c r="K248" s="166"/>
      <c r="L248" s="166"/>
      <c r="M248" s="167"/>
      <c r="N248" s="52">
        <f t="shared" si="87"/>
        <v>0</v>
      </c>
      <c r="O248" s="53"/>
      <c r="P248" s="54"/>
      <c r="Q248" s="54"/>
      <c r="R248" s="54"/>
      <c r="S248" s="54"/>
      <c r="T248" s="58"/>
      <c r="U248" s="183">
        <f t="shared" si="88"/>
        <v>7.8888888888888883E-2</v>
      </c>
      <c r="V248" s="168"/>
      <c r="W248" s="59" t="str">
        <f t="shared" si="89"/>
        <v>0</v>
      </c>
      <c r="X248" s="575"/>
      <c r="Y248" s="60">
        <f t="shared" si="90"/>
        <v>0</v>
      </c>
    </row>
    <row r="249" spans="2:25" ht="18.75" customHeight="1">
      <c r="B249" s="578"/>
      <c r="C249" s="572"/>
      <c r="D249" s="39">
        <v>33</v>
      </c>
      <c r="E249" s="39" t="s">
        <v>10277</v>
      </c>
      <c r="F249" s="170">
        <v>175</v>
      </c>
      <c r="G249" s="181">
        <f t="shared" si="84"/>
        <v>35</v>
      </c>
      <c r="H249" s="182">
        <f t="shared" si="85"/>
        <v>97.222222222222214</v>
      </c>
      <c r="I249" s="182">
        <f t="shared" si="86"/>
        <v>3.2407407407407406E-2</v>
      </c>
      <c r="J249" s="170"/>
      <c r="K249" s="166"/>
      <c r="L249" s="166"/>
      <c r="M249" s="167"/>
      <c r="N249" s="52">
        <f t="shared" si="87"/>
        <v>0</v>
      </c>
      <c r="O249" s="53"/>
      <c r="P249" s="54"/>
      <c r="Q249" s="54"/>
      <c r="R249" s="54"/>
      <c r="S249" s="54"/>
      <c r="T249" s="58"/>
      <c r="U249" s="183">
        <f t="shared" si="88"/>
        <v>6.4814814814814811E-2</v>
      </c>
      <c r="V249" s="168"/>
      <c r="W249" s="59" t="str">
        <f t="shared" si="89"/>
        <v>0</v>
      </c>
      <c r="X249" s="575"/>
      <c r="Y249" s="60">
        <f t="shared" si="90"/>
        <v>0</v>
      </c>
    </row>
    <row r="250" spans="2:25" ht="18.75" customHeight="1">
      <c r="B250" s="578"/>
      <c r="C250" s="572"/>
      <c r="D250" s="39"/>
      <c r="E250" s="39"/>
      <c r="F250" s="170"/>
      <c r="G250" s="181">
        <f t="shared" si="84"/>
        <v>0</v>
      </c>
      <c r="H250" s="182">
        <f t="shared" si="85"/>
        <v>0</v>
      </c>
      <c r="I250" s="182">
        <f t="shared" si="86"/>
        <v>0</v>
      </c>
      <c r="J250" s="170"/>
      <c r="K250" s="166"/>
      <c r="L250" s="166"/>
      <c r="M250" s="167"/>
      <c r="N250" s="52">
        <f t="shared" si="87"/>
        <v>0</v>
      </c>
      <c r="O250" s="53"/>
      <c r="P250" s="54"/>
      <c r="Q250" s="54"/>
      <c r="R250" s="54"/>
      <c r="S250" s="54"/>
      <c r="T250" s="58"/>
      <c r="U250" s="183">
        <f t="shared" si="88"/>
        <v>0</v>
      </c>
      <c r="V250" s="168"/>
      <c r="W250" s="59" t="str">
        <f t="shared" si="89"/>
        <v>0</v>
      </c>
      <c r="X250" s="575"/>
      <c r="Y250" s="60">
        <f t="shared" si="90"/>
        <v>0</v>
      </c>
    </row>
    <row r="251" spans="2:25" ht="18.75" customHeight="1">
      <c r="B251" s="579"/>
      <c r="C251" s="573"/>
      <c r="D251" s="39"/>
      <c r="E251" s="39"/>
      <c r="F251" s="170"/>
      <c r="G251" s="181">
        <f t="shared" ref="G251" si="91">F251/$G$15</f>
        <v>0</v>
      </c>
      <c r="H251" s="182">
        <f t="shared" ref="H251" si="92">F251/$H$15</f>
        <v>0</v>
      </c>
      <c r="I251" s="182">
        <f t="shared" ref="I251" si="93">H251/$I$15</f>
        <v>0</v>
      </c>
      <c r="J251" s="170"/>
      <c r="K251" s="166"/>
      <c r="L251" s="166"/>
      <c r="M251" s="171"/>
      <c r="N251" s="52">
        <f t="shared" ref="N251" si="94">M251/$N$15</f>
        <v>0</v>
      </c>
      <c r="O251" s="40"/>
      <c r="P251" s="40"/>
      <c r="Q251" s="40"/>
      <c r="R251" s="40"/>
      <c r="S251" s="40"/>
      <c r="T251" s="58"/>
      <c r="U251" s="183">
        <f t="shared" ref="U251" si="95">H251/$U$15</f>
        <v>0</v>
      </c>
      <c r="V251" s="168"/>
      <c r="W251" s="59" t="str">
        <f t="shared" ref="W251" si="96">IF(V251&lt;1,"0",IF(V251&lt;5,"2",IF(V251&gt;=5,"6")))</f>
        <v>0</v>
      </c>
      <c r="X251" s="576"/>
      <c r="Y251" s="60">
        <f t="shared" ref="Y251" si="97">W251/2</f>
        <v>0</v>
      </c>
    </row>
    <row r="252" spans="2:25">
      <c r="B252" s="41"/>
      <c r="C252" s="172" t="s">
        <v>111</v>
      </c>
      <c r="D252" s="154"/>
      <c r="E252" s="173">
        <f>COUNTA(E217:E251)</f>
        <v>33</v>
      </c>
      <c r="F252" s="173">
        <f>SUM(F217:F251)</f>
        <v>6976</v>
      </c>
      <c r="G252" s="173">
        <f>SUM(G217:G251)</f>
        <v>1395.2</v>
      </c>
      <c r="H252" s="173">
        <f>SUM(H217:H251)</f>
        <v>3875.5555555555561</v>
      </c>
      <c r="I252" s="173">
        <f>MROUND(SUM(I217:I251),1)</f>
        <v>1</v>
      </c>
      <c r="J252" s="173">
        <f>COUNTA(J217:J251)</f>
        <v>1</v>
      </c>
      <c r="K252" s="173">
        <f>COUNTA(K217:K251)</f>
        <v>1</v>
      </c>
      <c r="L252" s="173">
        <f>COUNTA(L217:L251)</f>
        <v>0</v>
      </c>
      <c r="M252" s="173">
        <f>SUM(M217:M251)</f>
        <v>3875.5555555555561</v>
      </c>
      <c r="N252" s="173">
        <f>SUM(N217:N251)</f>
        <v>77.51111111111112</v>
      </c>
      <c r="O252" s="174"/>
      <c r="P252" s="175">
        <f>COUNTIF(P217:P251, "YES")</f>
        <v>0</v>
      </c>
      <c r="Q252" s="174"/>
      <c r="R252" s="174"/>
      <c r="S252" s="174"/>
      <c r="T252" s="174"/>
      <c r="U252" s="173">
        <f>SUM(U217:U251)</f>
        <v>2.5837037037037032</v>
      </c>
      <c r="V252" s="173">
        <f>SUM(V217:V251)</f>
        <v>2.5837037037037032</v>
      </c>
      <c r="W252" s="173">
        <f t="array" ref="W252">SUM(ABS(W217:W251))</f>
        <v>2</v>
      </c>
      <c r="X252" s="175" t="str">
        <f>IF(X217&lt;0.2, "0", IF(X217&lt;=2, "2", IF(X217&gt;2, ROUND(X217,0))))</f>
        <v>2</v>
      </c>
      <c r="Y252" s="173">
        <f>SUM(Y217:Y251)</f>
        <v>1</v>
      </c>
    </row>
    <row r="253" spans="2:25" ht="18.75" customHeight="1">
      <c r="B253" s="577">
        <v>8</v>
      </c>
      <c r="C253" s="571" t="s">
        <v>10278</v>
      </c>
      <c r="D253" s="39">
        <v>1</v>
      </c>
      <c r="E253" s="39" t="s">
        <v>4439</v>
      </c>
      <c r="F253" s="170">
        <v>1863</v>
      </c>
      <c r="G253" s="181">
        <f t="shared" ref="G253:G279" si="98">F253/$G$15</f>
        <v>372.6</v>
      </c>
      <c r="H253" s="182">
        <f t="shared" ref="H253:H279" si="99">F253/$H$15</f>
        <v>1035</v>
      </c>
      <c r="I253" s="182">
        <f t="shared" ref="I253:I279" si="100">H253/$I$15</f>
        <v>0.34499999999999997</v>
      </c>
      <c r="J253" s="170" t="s">
        <v>10279</v>
      </c>
      <c r="K253" s="166" t="s">
        <v>10279</v>
      </c>
      <c r="L253" s="166"/>
      <c r="M253" s="167">
        <f>SUM(H253:H259)</f>
        <v>3178.333333333333</v>
      </c>
      <c r="N253" s="52">
        <f t="shared" ref="N253:N279" si="101">M253/$N$15</f>
        <v>63.566666666666663</v>
      </c>
      <c r="O253" s="53" t="s">
        <v>9890</v>
      </c>
      <c r="P253" s="54" t="s">
        <v>12</v>
      </c>
      <c r="Q253" s="54"/>
      <c r="R253" s="54" t="s">
        <v>1064</v>
      </c>
      <c r="S253" s="54"/>
      <c r="T253" s="58"/>
      <c r="U253" s="183">
        <f t="shared" ref="U253:U279" si="102">H253/$U$15</f>
        <v>0.69</v>
      </c>
      <c r="V253" s="168">
        <f>SUM(U253:U259)</f>
        <v>2.1188888888888888</v>
      </c>
      <c r="W253" s="59" t="str">
        <f t="shared" ref="W253:W279" si="103">IF(V253&lt;1,"0",IF(V253&lt;5,"2",IF(V253&gt;=5,"6")))</f>
        <v>2</v>
      </c>
      <c r="X253" s="574">
        <f>K281/$X$15</f>
        <v>0.66666666666666663</v>
      </c>
      <c r="Y253" s="60">
        <f t="shared" ref="Y253:Y279" si="104">W253/2</f>
        <v>1</v>
      </c>
    </row>
    <row r="254" spans="2:25" ht="18.75" customHeight="1">
      <c r="B254" s="578"/>
      <c r="C254" s="572"/>
      <c r="D254" s="39">
        <v>2</v>
      </c>
      <c r="E254" s="39" t="s">
        <v>10280</v>
      </c>
      <c r="F254" s="170">
        <v>1771</v>
      </c>
      <c r="G254" s="181">
        <f t="shared" si="98"/>
        <v>354.2</v>
      </c>
      <c r="H254" s="182">
        <f t="shared" si="99"/>
        <v>983.88888888888891</v>
      </c>
      <c r="I254" s="182">
        <f t="shared" si="100"/>
        <v>0.32796296296296296</v>
      </c>
      <c r="J254" s="170"/>
      <c r="K254" s="166"/>
      <c r="L254" s="166"/>
      <c r="M254" s="167"/>
      <c r="N254" s="52">
        <f t="shared" si="101"/>
        <v>0</v>
      </c>
      <c r="O254" s="53"/>
      <c r="P254" s="54"/>
      <c r="Q254" s="54"/>
      <c r="R254" s="54"/>
      <c r="S254" s="54"/>
      <c r="T254" s="58"/>
      <c r="U254" s="183">
        <f t="shared" si="102"/>
        <v>0.65592592592592591</v>
      </c>
      <c r="V254" s="168"/>
      <c r="W254" s="59" t="str">
        <f t="shared" si="103"/>
        <v>0</v>
      </c>
      <c r="X254" s="575"/>
      <c r="Y254" s="60">
        <f t="shared" si="104"/>
        <v>0</v>
      </c>
    </row>
    <row r="255" spans="2:25" ht="18.75" customHeight="1">
      <c r="B255" s="578"/>
      <c r="C255" s="572"/>
      <c r="D255" s="39">
        <v>3</v>
      </c>
      <c r="E255" s="39" t="s">
        <v>10281</v>
      </c>
      <c r="F255" s="170">
        <v>513</v>
      </c>
      <c r="G255" s="181">
        <f t="shared" si="98"/>
        <v>102.6</v>
      </c>
      <c r="H255" s="182">
        <f t="shared" si="99"/>
        <v>285</v>
      </c>
      <c r="I255" s="182">
        <f t="shared" si="100"/>
        <v>9.5000000000000001E-2</v>
      </c>
      <c r="J255" s="170"/>
      <c r="K255" s="166"/>
      <c r="L255" s="166"/>
      <c r="M255" s="167"/>
      <c r="N255" s="52">
        <f t="shared" si="101"/>
        <v>0</v>
      </c>
      <c r="O255" s="53"/>
      <c r="P255" s="54"/>
      <c r="Q255" s="54"/>
      <c r="R255" s="54"/>
      <c r="S255" s="54"/>
      <c r="T255" s="58"/>
      <c r="U255" s="183">
        <f t="shared" si="102"/>
        <v>0.19</v>
      </c>
      <c r="V255" s="168"/>
      <c r="W255" s="59" t="str">
        <f t="shared" si="103"/>
        <v>0</v>
      </c>
      <c r="X255" s="575"/>
      <c r="Y255" s="60">
        <f t="shared" si="104"/>
        <v>0</v>
      </c>
    </row>
    <row r="256" spans="2:25" ht="18.75" customHeight="1">
      <c r="B256" s="578"/>
      <c r="C256" s="572"/>
      <c r="D256" s="39">
        <v>4</v>
      </c>
      <c r="E256" s="39" t="s">
        <v>10282</v>
      </c>
      <c r="F256" s="170">
        <v>515</v>
      </c>
      <c r="G256" s="181">
        <f t="shared" si="98"/>
        <v>103</v>
      </c>
      <c r="H256" s="182">
        <f t="shared" si="99"/>
        <v>286.11111111111109</v>
      </c>
      <c r="I256" s="182">
        <f t="shared" si="100"/>
        <v>9.5370370370370355E-2</v>
      </c>
      <c r="J256" s="170"/>
      <c r="K256" s="166"/>
      <c r="L256" s="166"/>
      <c r="M256" s="167"/>
      <c r="N256" s="52">
        <f t="shared" si="101"/>
        <v>0</v>
      </c>
      <c r="O256" s="53"/>
      <c r="P256" s="54"/>
      <c r="Q256" s="54"/>
      <c r="R256" s="54"/>
      <c r="S256" s="54"/>
      <c r="T256" s="58"/>
      <c r="U256" s="183">
        <f t="shared" si="102"/>
        <v>0.19074074074074071</v>
      </c>
      <c r="V256" s="168"/>
      <c r="W256" s="59" t="str">
        <f t="shared" si="103"/>
        <v>0</v>
      </c>
      <c r="X256" s="575"/>
      <c r="Y256" s="60">
        <f t="shared" si="104"/>
        <v>0</v>
      </c>
    </row>
    <row r="257" spans="2:25" ht="18.75" customHeight="1">
      <c r="B257" s="578"/>
      <c r="C257" s="572"/>
      <c r="D257" s="39">
        <v>5</v>
      </c>
      <c r="E257" s="39" t="s">
        <v>10283</v>
      </c>
      <c r="F257" s="170">
        <v>527</v>
      </c>
      <c r="G257" s="181">
        <f t="shared" si="98"/>
        <v>105.4</v>
      </c>
      <c r="H257" s="182">
        <f t="shared" si="99"/>
        <v>292.77777777777777</v>
      </c>
      <c r="I257" s="182">
        <f t="shared" si="100"/>
        <v>9.7592592592592592E-2</v>
      </c>
      <c r="J257" s="170"/>
      <c r="K257" s="166"/>
      <c r="L257" s="166"/>
      <c r="M257" s="167"/>
      <c r="N257" s="52">
        <f t="shared" si="101"/>
        <v>0</v>
      </c>
      <c r="O257" s="53"/>
      <c r="P257" s="54"/>
      <c r="Q257" s="54"/>
      <c r="R257" s="54"/>
      <c r="S257" s="54"/>
      <c r="T257" s="58"/>
      <c r="U257" s="183">
        <f t="shared" si="102"/>
        <v>0.19518518518518518</v>
      </c>
      <c r="V257" s="168"/>
      <c r="W257" s="59" t="str">
        <f t="shared" si="103"/>
        <v>0</v>
      </c>
      <c r="X257" s="575"/>
      <c r="Y257" s="60">
        <f t="shared" si="104"/>
        <v>0</v>
      </c>
    </row>
    <row r="258" spans="2:25" ht="18.75" customHeight="1">
      <c r="B258" s="578"/>
      <c r="C258" s="572"/>
      <c r="D258" s="39">
        <v>6</v>
      </c>
      <c r="E258" s="39" t="s">
        <v>10284</v>
      </c>
      <c r="F258" s="170">
        <v>462</v>
      </c>
      <c r="G258" s="181">
        <f t="shared" si="98"/>
        <v>92.4</v>
      </c>
      <c r="H258" s="182">
        <f t="shared" si="99"/>
        <v>256.66666666666669</v>
      </c>
      <c r="I258" s="182">
        <f t="shared" si="100"/>
        <v>8.5555555555555565E-2</v>
      </c>
      <c r="J258" s="170"/>
      <c r="K258" s="166"/>
      <c r="L258" s="166"/>
      <c r="M258" s="167"/>
      <c r="N258" s="52">
        <f t="shared" si="101"/>
        <v>0</v>
      </c>
      <c r="O258" s="53"/>
      <c r="P258" s="54"/>
      <c r="Q258" s="54"/>
      <c r="R258" s="54"/>
      <c r="S258" s="54"/>
      <c r="T258" s="58"/>
      <c r="U258" s="183">
        <f t="shared" si="102"/>
        <v>0.17111111111111113</v>
      </c>
      <c r="V258" s="168"/>
      <c r="W258" s="59" t="str">
        <f t="shared" si="103"/>
        <v>0</v>
      </c>
      <c r="X258" s="575"/>
      <c r="Y258" s="60">
        <f t="shared" si="104"/>
        <v>0</v>
      </c>
    </row>
    <row r="259" spans="2:25" ht="18.75" customHeight="1">
      <c r="B259" s="578"/>
      <c r="C259" s="572"/>
      <c r="D259" s="39">
        <v>7</v>
      </c>
      <c r="E259" s="39" t="s">
        <v>10285</v>
      </c>
      <c r="F259" s="170">
        <v>70</v>
      </c>
      <c r="G259" s="181">
        <f t="shared" si="98"/>
        <v>14</v>
      </c>
      <c r="H259" s="182">
        <f t="shared" si="99"/>
        <v>38.888888888888886</v>
      </c>
      <c r="I259" s="182">
        <f t="shared" si="100"/>
        <v>1.2962962962962963E-2</v>
      </c>
      <c r="J259" s="170"/>
      <c r="K259" s="166"/>
      <c r="L259" s="166"/>
      <c r="M259" s="167"/>
      <c r="N259" s="52">
        <f t="shared" si="101"/>
        <v>0</v>
      </c>
      <c r="O259" s="53"/>
      <c r="P259" s="54"/>
      <c r="Q259" s="54"/>
      <c r="R259" s="54"/>
      <c r="S259" s="54"/>
      <c r="T259" s="58"/>
      <c r="U259" s="183">
        <f t="shared" si="102"/>
        <v>2.5925925925925925E-2</v>
      </c>
      <c r="V259" s="168"/>
      <c r="W259" s="59" t="str">
        <f t="shared" si="103"/>
        <v>0</v>
      </c>
      <c r="X259" s="575"/>
      <c r="Y259" s="60">
        <f t="shared" si="104"/>
        <v>0</v>
      </c>
    </row>
    <row r="260" spans="2:25" ht="18.75" customHeight="1">
      <c r="B260" s="578"/>
      <c r="C260" s="572"/>
      <c r="D260" s="39"/>
      <c r="E260" s="39"/>
      <c r="F260" s="39"/>
      <c r="G260" s="181">
        <f t="shared" si="98"/>
        <v>0</v>
      </c>
      <c r="H260" s="182">
        <f t="shared" si="99"/>
        <v>0</v>
      </c>
      <c r="I260" s="182">
        <f t="shared" si="100"/>
        <v>0</v>
      </c>
      <c r="J260" s="170"/>
      <c r="K260" s="166"/>
      <c r="L260" s="166"/>
      <c r="M260" s="167"/>
      <c r="N260" s="52">
        <f t="shared" si="101"/>
        <v>0</v>
      </c>
      <c r="O260" s="53"/>
      <c r="P260" s="54"/>
      <c r="Q260" s="54"/>
      <c r="R260" s="54"/>
      <c r="S260" s="54"/>
      <c r="T260" s="58"/>
      <c r="U260" s="183">
        <f t="shared" si="102"/>
        <v>0</v>
      </c>
      <c r="V260" s="168"/>
      <c r="W260" s="59" t="str">
        <f t="shared" si="103"/>
        <v>0</v>
      </c>
      <c r="X260" s="575"/>
      <c r="Y260" s="60">
        <f t="shared" si="104"/>
        <v>0</v>
      </c>
    </row>
    <row r="261" spans="2:25" ht="18.75" customHeight="1">
      <c r="B261" s="578"/>
      <c r="C261" s="572"/>
      <c r="D261" s="39">
        <v>1</v>
      </c>
      <c r="E261" s="39" t="s">
        <v>10286</v>
      </c>
      <c r="F261" s="39">
        <v>534</v>
      </c>
      <c r="G261" s="181">
        <f t="shared" si="98"/>
        <v>106.8</v>
      </c>
      <c r="H261" s="182">
        <f t="shared" si="99"/>
        <v>296.66666666666669</v>
      </c>
      <c r="I261" s="182">
        <f t="shared" si="100"/>
        <v>9.8888888888888901E-2</v>
      </c>
      <c r="J261" s="170" t="s">
        <v>10287</v>
      </c>
      <c r="K261" s="166" t="s">
        <v>10288</v>
      </c>
      <c r="L261" s="166"/>
      <c r="M261" s="167">
        <f>SUM(H261:H278)</f>
        <v>3228.3333333333335</v>
      </c>
      <c r="N261" s="52">
        <f t="shared" si="101"/>
        <v>64.566666666666663</v>
      </c>
      <c r="O261" s="53" t="s">
        <v>10289</v>
      </c>
      <c r="P261" s="54" t="s">
        <v>12</v>
      </c>
      <c r="Q261" s="54"/>
      <c r="R261" s="54" t="s">
        <v>1064</v>
      </c>
      <c r="S261" s="54"/>
      <c r="T261" s="58"/>
      <c r="U261" s="183">
        <f t="shared" si="102"/>
        <v>0.1977777777777778</v>
      </c>
      <c r="V261" s="168">
        <f>SUM(U261:U278)</f>
        <v>2.152222222222222</v>
      </c>
      <c r="W261" s="59" t="str">
        <f t="shared" si="103"/>
        <v>2</v>
      </c>
      <c r="X261" s="575"/>
      <c r="Y261" s="60">
        <f t="shared" si="104"/>
        <v>1</v>
      </c>
    </row>
    <row r="262" spans="2:25" ht="18.75" customHeight="1">
      <c r="B262" s="578"/>
      <c r="C262" s="572"/>
      <c r="D262" s="39">
        <v>2</v>
      </c>
      <c r="E262" s="39" t="s">
        <v>180</v>
      </c>
      <c r="F262" s="39">
        <v>577</v>
      </c>
      <c r="G262" s="181">
        <f t="shared" si="98"/>
        <v>115.4</v>
      </c>
      <c r="H262" s="182">
        <f t="shared" si="99"/>
        <v>320.55555555555554</v>
      </c>
      <c r="I262" s="182">
        <f t="shared" si="100"/>
        <v>0.10685185185185185</v>
      </c>
      <c r="J262" s="170"/>
      <c r="K262" s="166"/>
      <c r="L262" s="166"/>
      <c r="M262" s="167"/>
      <c r="N262" s="52">
        <f t="shared" si="101"/>
        <v>0</v>
      </c>
      <c r="O262" s="53"/>
      <c r="P262" s="54"/>
      <c r="Q262" s="54"/>
      <c r="R262" s="54"/>
      <c r="S262" s="54"/>
      <c r="T262" s="58"/>
      <c r="U262" s="183">
        <f t="shared" si="102"/>
        <v>0.2137037037037037</v>
      </c>
      <c r="V262" s="168"/>
      <c r="W262" s="59" t="str">
        <f t="shared" si="103"/>
        <v>0</v>
      </c>
      <c r="X262" s="575"/>
      <c r="Y262" s="60">
        <f t="shared" si="104"/>
        <v>0</v>
      </c>
    </row>
    <row r="263" spans="2:25" ht="18.75" customHeight="1">
      <c r="B263" s="578"/>
      <c r="C263" s="572"/>
      <c r="D263" s="39">
        <v>3</v>
      </c>
      <c r="E263" s="39" t="s">
        <v>10290</v>
      </c>
      <c r="F263" s="39">
        <v>392</v>
      </c>
      <c r="G263" s="181">
        <f t="shared" si="98"/>
        <v>78.400000000000006</v>
      </c>
      <c r="H263" s="182">
        <f t="shared" si="99"/>
        <v>217.77777777777777</v>
      </c>
      <c r="I263" s="182">
        <f t="shared" si="100"/>
        <v>7.2592592592592584E-2</v>
      </c>
      <c r="J263" s="170"/>
      <c r="K263" s="166"/>
      <c r="L263" s="166"/>
      <c r="M263" s="167"/>
      <c r="N263" s="52">
        <f t="shared" si="101"/>
        <v>0</v>
      </c>
      <c r="O263" s="53"/>
      <c r="P263" s="54"/>
      <c r="Q263" s="54"/>
      <c r="R263" s="54"/>
      <c r="S263" s="54"/>
      <c r="T263" s="58"/>
      <c r="U263" s="183">
        <f t="shared" si="102"/>
        <v>0.14518518518518517</v>
      </c>
      <c r="V263" s="168"/>
      <c r="W263" s="59" t="str">
        <f t="shared" si="103"/>
        <v>0</v>
      </c>
      <c r="X263" s="575"/>
      <c r="Y263" s="60">
        <f t="shared" si="104"/>
        <v>0</v>
      </c>
    </row>
    <row r="264" spans="2:25" ht="18.75" customHeight="1">
      <c r="B264" s="578"/>
      <c r="C264" s="572"/>
      <c r="D264" s="39">
        <v>4</v>
      </c>
      <c r="E264" s="39" t="s">
        <v>10291</v>
      </c>
      <c r="F264" s="39">
        <v>377</v>
      </c>
      <c r="G264" s="181">
        <f t="shared" si="98"/>
        <v>75.400000000000006</v>
      </c>
      <c r="H264" s="182">
        <f t="shared" si="99"/>
        <v>209.44444444444443</v>
      </c>
      <c r="I264" s="182">
        <f t="shared" si="100"/>
        <v>6.9814814814814816E-2</v>
      </c>
      <c r="J264" s="170"/>
      <c r="K264" s="166"/>
      <c r="L264" s="166"/>
      <c r="M264" s="167"/>
      <c r="N264" s="52">
        <f t="shared" si="101"/>
        <v>0</v>
      </c>
      <c r="O264" s="53"/>
      <c r="P264" s="54"/>
      <c r="Q264" s="54"/>
      <c r="R264" s="54"/>
      <c r="S264" s="54"/>
      <c r="T264" s="58"/>
      <c r="U264" s="183">
        <f t="shared" si="102"/>
        <v>0.13962962962962963</v>
      </c>
      <c r="V264" s="168"/>
      <c r="W264" s="59" t="str">
        <f t="shared" si="103"/>
        <v>0</v>
      </c>
      <c r="X264" s="575"/>
      <c r="Y264" s="60">
        <f t="shared" si="104"/>
        <v>0</v>
      </c>
    </row>
    <row r="265" spans="2:25" ht="18.75" customHeight="1">
      <c r="B265" s="578"/>
      <c r="C265" s="572"/>
      <c r="D265" s="39">
        <v>5</v>
      </c>
      <c r="E265" s="39" t="s">
        <v>10292</v>
      </c>
      <c r="F265" s="39">
        <v>397</v>
      </c>
      <c r="G265" s="181">
        <f t="shared" si="98"/>
        <v>79.400000000000006</v>
      </c>
      <c r="H265" s="182">
        <f t="shared" si="99"/>
        <v>220.55555555555554</v>
      </c>
      <c r="I265" s="182">
        <f t="shared" si="100"/>
        <v>7.3518518518518511E-2</v>
      </c>
      <c r="J265" s="170"/>
      <c r="K265" s="166"/>
      <c r="L265" s="166"/>
      <c r="M265" s="167"/>
      <c r="N265" s="52">
        <f t="shared" si="101"/>
        <v>0</v>
      </c>
      <c r="O265" s="53"/>
      <c r="P265" s="54"/>
      <c r="Q265" s="54"/>
      <c r="R265" s="54"/>
      <c r="S265" s="54"/>
      <c r="T265" s="58"/>
      <c r="U265" s="183">
        <f t="shared" si="102"/>
        <v>0.14703703703703702</v>
      </c>
      <c r="V265" s="168"/>
      <c r="W265" s="59" t="str">
        <f t="shared" si="103"/>
        <v>0</v>
      </c>
      <c r="X265" s="575"/>
      <c r="Y265" s="60">
        <f t="shared" si="104"/>
        <v>0</v>
      </c>
    </row>
    <row r="266" spans="2:25" ht="18.75" customHeight="1">
      <c r="B266" s="578"/>
      <c r="C266" s="572"/>
      <c r="D266" s="39">
        <v>6</v>
      </c>
      <c r="E266" s="39" t="s">
        <v>10293</v>
      </c>
      <c r="F266" s="39">
        <v>513</v>
      </c>
      <c r="G266" s="181">
        <f t="shared" si="98"/>
        <v>102.6</v>
      </c>
      <c r="H266" s="182">
        <f t="shared" si="99"/>
        <v>285</v>
      </c>
      <c r="I266" s="182">
        <f t="shared" si="100"/>
        <v>9.5000000000000001E-2</v>
      </c>
      <c r="J266" s="170"/>
      <c r="K266" s="166"/>
      <c r="L266" s="166"/>
      <c r="M266" s="167"/>
      <c r="N266" s="52">
        <f t="shared" si="101"/>
        <v>0</v>
      </c>
      <c r="O266" s="53"/>
      <c r="P266" s="54"/>
      <c r="Q266" s="54"/>
      <c r="R266" s="54"/>
      <c r="S266" s="54"/>
      <c r="T266" s="58"/>
      <c r="U266" s="183">
        <f t="shared" si="102"/>
        <v>0.19</v>
      </c>
      <c r="V266" s="168"/>
      <c r="W266" s="59" t="str">
        <f t="shared" si="103"/>
        <v>0</v>
      </c>
      <c r="X266" s="575"/>
      <c r="Y266" s="60">
        <f t="shared" si="104"/>
        <v>0</v>
      </c>
    </row>
    <row r="267" spans="2:25" ht="18.75" customHeight="1">
      <c r="B267" s="578"/>
      <c r="C267" s="572"/>
      <c r="D267" s="39">
        <v>7</v>
      </c>
      <c r="E267" s="39" t="s">
        <v>10132</v>
      </c>
      <c r="F267" s="39">
        <v>400</v>
      </c>
      <c r="G267" s="181">
        <f t="shared" si="98"/>
        <v>80</v>
      </c>
      <c r="H267" s="182">
        <f t="shared" si="99"/>
        <v>222.22222222222223</v>
      </c>
      <c r="I267" s="182">
        <f t="shared" si="100"/>
        <v>7.407407407407407E-2</v>
      </c>
      <c r="J267" s="170"/>
      <c r="K267" s="166"/>
      <c r="L267" s="166"/>
      <c r="M267" s="167"/>
      <c r="N267" s="52">
        <f t="shared" si="101"/>
        <v>0</v>
      </c>
      <c r="O267" s="53"/>
      <c r="P267" s="54"/>
      <c r="Q267" s="54"/>
      <c r="R267" s="54"/>
      <c r="S267" s="54"/>
      <c r="T267" s="58"/>
      <c r="U267" s="183">
        <f t="shared" si="102"/>
        <v>0.14814814814814814</v>
      </c>
      <c r="V267" s="168"/>
      <c r="W267" s="59" t="str">
        <f t="shared" si="103"/>
        <v>0</v>
      </c>
      <c r="X267" s="575"/>
      <c r="Y267" s="60">
        <f t="shared" si="104"/>
        <v>0</v>
      </c>
    </row>
    <row r="268" spans="2:25" ht="18.75" customHeight="1">
      <c r="B268" s="578"/>
      <c r="C268" s="572"/>
      <c r="D268" s="39">
        <v>8</v>
      </c>
      <c r="E268" s="39" t="s">
        <v>10294</v>
      </c>
      <c r="F268" s="39">
        <v>407</v>
      </c>
      <c r="G268" s="181">
        <f t="shared" si="98"/>
        <v>81.400000000000006</v>
      </c>
      <c r="H268" s="182">
        <f t="shared" si="99"/>
        <v>226.11111111111111</v>
      </c>
      <c r="I268" s="182">
        <f t="shared" si="100"/>
        <v>7.5370370370370365E-2</v>
      </c>
      <c r="J268" s="170"/>
      <c r="K268" s="166"/>
      <c r="L268" s="166"/>
      <c r="M268" s="167"/>
      <c r="N268" s="52">
        <f t="shared" si="101"/>
        <v>0</v>
      </c>
      <c r="O268" s="53"/>
      <c r="P268" s="54"/>
      <c r="Q268" s="54"/>
      <c r="R268" s="54"/>
      <c r="S268" s="54"/>
      <c r="T268" s="58"/>
      <c r="U268" s="183">
        <f t="shared" si="102"/>
        <v>0.15074074074074073</v>
      </c>
      <c r="V268" s="168"/>
      <c r="W268" s="59" t="str">
        <f t="shared" si="103"/>
        <v>0</v>
      </c>
      <c r="X268" s="575"/>
      <c r="Y268" s="60">
        <f t="shared" si="104"/>
        <v>0</v>
      </c>
    </row>
    <row r="269" spans="2:25" ht="18.75" customHeight="1">
      <c r="B269" s="578"/>
      <c r="C269" s="572"/>
      <c r="D269" s="39">
        <v>9</v>
      </c>
      <c r="E269" s="39" t="s">
        <v>10295</v>
      </c>
      <c r="F269" s="39">
        <v>217</v>
      </c>
      <c r="G269" s="181">
        <f t="shared" si="98"/>
        <v>43.4</v>
      </c>
      <c r="H269" s="182">
        <f t="shared" si="99"/>
        <v>120.55555555555556</v>
      </c>
      <c r="I269" s="182">
        <f t="shared" si="100"/>
        <v>4.0185185185185185E-2</v>
      </c>
      <c r="J269" s="170"/>
      <c r="K269" s="166"/>
      <c r="L269" s="166"/>
      <c r="M269" s="167"/>
      <c r="N269" s="52">
        <f t="shared" si="101"/>
        <v>0</v>
      </c>
      <c r="O269" s="53"/>
      <c r="P269" s="54"/>
      <c r="Q269" s="54"/>
      <c r="R269" s="54"/>
      <c r="S269" s="54"/>
      <c r="T269" s="58"/>
      <c r="U269" s="183">
        <f t="shared" si="102"/>
        <v>8.037037037037037E-2</v>
      </c>
      <c r="V269" s="168"/>
      <c r="W269" s="59" t="str">
        <f t="shared" si="103"/>
        <v>0</v>
      </c>
      <c r="X269" s="575"/>
      <c r="Y269" s="60">
        <f t="shared" si="104"/>
        <v>0</v>
      </c>
    </row>
    <row r="270" spans="2:25" ht="18.75" customHeight="1">
      <c r="B270" s="578"/>
      <c r="C270" s="572"/>
      <c r="D270" s="39">
        <v>10</v>
      </c>
      <c r="E270" s="39" t="s">
        <v>10296</v>
      </c>
      <c r="F270" s="39">
        <v>514</v>
      </c>
      <c r="G270" s="181">
        <f t="shared" si="98"/>
        <v>102.8</v>
      </c>
      <c r="H270" s="182">
        <f t="shared" si="99"/>
        <v>285.55555555555554</v>
      </c>
      <c r="I270" s="182">
        <f t="shared" si="100"/>
        <v>9.5185185185185178E-2</v>
      </c>
      <c r="J270" s="170"/>
      <c r="K270" s="166"/>
      <c r="L270" s="166"/>
      <c r="M270" s="167"/>
      <c r="N270" s="52">
        <f t="shared" si="101"/>
        <v>0</v>
      </c>
      <c r="O270" s="53"/>
      <c r="P270" s="54"/>
      <c r="Q270" s="54"/>
      <c r="R270" s="54"/>
      <c r="S270" s="54"/>
      <c r="T270" s="58"/>
      <c r="U270" s="183">
        <f t="shared" si="102"/>
        <v>0.19037037037037036</v>
      </c>
      <c r="V270" s="168"/>
      <c r="W270" s="59" t="str">
        <f t="shared" si="103"/>
        <v>0</v>
      </c>
      <c r="X270" s="575"/>
      <c r="Y270" s="60">
        <f t="shared" si="104"/>
        <v>0</v>
      </c>
    </row>
    <row r="271" spans="2:25" ht="18.75" customHeight="1">
      <c r="B271" s="578"/>
      <c r="C271" s="572"/>
      <c r="D271" s="39">
        <v>11</v>
      </c>
      <c r="E271" s="39" t="s">
        <v>10297</v>
      </c>
      <c r="F271" s="39">
        <v>193</v>
      </c>
      <c r="G271" s="181">
        <f t="shared" si="98"/>
        <v>38.6</v>
      </c>
      <c r="H271" s="182">
        <f t="shared" si="99"/>
        <v>107.22222222222221</v>
      </c>
      <c r="I271" s="182">
        <f t="shared" si="100"/>
        <v>3.574074074074074E-2</v>
      </c>
      <c r="J271" s="170"/>
      <c r="K271" s="166"/>
      <c r="L271" s="166"/>
      <c r="M271" s="167"/>
      <c r="N271" s="52">
        <f t="shared" si="101"/>
        <v>0</v>
      </c>
      <c r="O271" s="53"/>
      <c r="P271" s="54"/>
      <c r="Q271" s="54"/>
      <c r="R271" s="54"/>
      <c r="S271" s="54"/>
      <c r="T271" s="58"/>
      <c r="U271" s="183">
        <f t="shared" si="102"/>
        <v>7.1481481481481479E-2</v>
      </c>
      <c r="V271" s="168"/>
      <c r="W271" s="59" t="str">
        <f t="shared" si="103"/>
        <v>0</v>
      </c>
      <c r="X271" s="575"/>
      <c r="Y271" s="60">
        <f t="shared" si="104"/>
        <v>0</v>
      </c>
    </row>
    <row r="272" spans="2:25" ht="18.75" customHeight="1">
      <c r="B272" s="578"/>
      <c r="C272" s="572"/>
      <c r="D272" s="39">
        <v>12</v>
      </c>
      <c r="E272" s="39" t="s">
        <v>10298</v>
      </c>
      <c r="F272" s="39">
        <v>90</v>
      </c>
      <c r="G272" s="181">
        <f t="shared" si="98"/>
        <v>18</v>
      </c>
      <c r="H272" s="182">
        <f t="shared" si="99"/>
        <v>50</v>
      </c>
      <c r="I272" s="182">
        <f t="shared" si="100"/>
        <v>1.6666666666666666E-2</v>
      </c>
      <c r="J272" s="170"/>
      <c r="K272" s="166"/>
      <c r="L272" s="166"/>
      <c r="M272" s="167"/>
      <c r="N272" s="52">
        <f t="shared" si="101"/>
        <v>0</v>
      </c>
      <c r="O272" s="53"/>
      <c r="P272" s="54"/>
      <c r="Q272" s="54"/>
      <c r="R272" s="54"/>
      <c r="S272" s="54"/>
      <c r="T272" s="58"/>
      <c r="U272" s="183">
        <f t="shared" si="102"/>
        <v>3.3333333333333333E-2</v>
      </c>
      <c r="V272" s="168"/>
      <c r="W272" s="59" t="str">
        <f t="shared" si="103"/>
        <v>0</v>
      </c>
      <c r="X272" s="575"/>
      <c r="Y272" s="60">
        <f t="shared" si="104"/>
        <v>0</v>
      </c>
    </row>
    <row r="273" spans="2:25" ht="18.75" customHeight="1">
      <c r="B273" s="578"/>
      <c r="C273" s="572"/>
      <c r="D273" s="39">
        <v>13</v>
      </c>
      <c r="E273" s="39" t="s">
        <v>10299</v>
      </c>
      <c r="F273" s="39">
        <v>150</v>
      </c>
      <c r="G273" s="181">
        <f t="shared" si="98"/>
        <v>30</v>
      </c>
      <c r="H273" s="182">
        <f t="shared" si="99"/>
        <v>83.333333333333329</v>
      </c>
      <c r="I273" s="182">
        <f t="shared" si="100"/>
        <v>2.7777777777777776E-2</v>
      </c>
      <c r="J273" s="170"/>
      <c r="K273" s="166"/>
      <c r="L273" s="166"/>
      <c r="M273" s="167"/>
      <c r="N273" s="52">
        <f t="shared" si="101"/>
        <v>0</v>
      </c>
      <c r="O273" s="53"/>
      <c r="P273" s="54"/>
      <c r="Q273" s="54"/>
      <c r="R273" s="54"/>
      <c r="S273" s="54"/>
      <c r="T273" s="58"/>
      <c r="U273" s="183">
        <f t="shared" si="102"/>
        <v>5.5555555555555552E-2</v>
      </c>
      <c r="V273" s="168"/>
      <c r="W273" s="59" t="str">
        <f t="shared" si="103"/>
        <v>0</v>
      </c>
      <c r="X273" s="575"/>
      <c r="Y273" s="60">
        <f t="shared" si="104"/>
        <v>0</v>
      </c>
    </row>
    <row r="274" spans="2:25" ht="18.75" customHeight="1">
      <c r="B274" s="578"/>
      <c r="C274" s="572"/>
      <c r="D274" s="39">
        <v>14</v>
      </c>
      <c r="E274" s="39" t="s">
        <v>10300</v>
      </c>
      <c r="F274" s="39">
        <v>210</v>
      </c>
      <c r="G274" s="181">
        <f t="shared" si="98"/>
        <v>42</v>
      </c>
      <c r="H274" s="182">
        <f t="shared" si="99"/>
        <v>116.66666666666666</v>
      </c>
      <c r="I274" s="182">
        <f t="shared" si="100"/>
        <v>3.8888888888888883E-2</v>
      </c>
      <c r="J274" s="170"/>
      <c r="K274" s="166"/>
      <c r="L274" s="166"/>
      <c r="M274" s="167"/>
      <c r="N274" s="52">
        <f t="shared" si="101"/>
        <v>0</v>
      </c>
      <c r="O274" s="53"/>
      <c r="P274" s="54"/>
      <c r="Q274" s="54"/>
      <c r="R274" s="54"/>
      <c r="S274" s="54"/>
      <c r="T274" s="58"/>
      <c r="U274" s="183">
        <f t="shared" si="102"/>
        <v>7.7777777777777765E-2</v>
      </c>
      <c r="V274" s="168"/>
      <c r="W274" s="59" t="str">
        <f t="shared" si="103"/>
        <v>0</v>
      </c>
      <c r="X274" s="575"/>
      <c r="Y274" s="60">
        <f t="shared" si="104"/>
        <v>0</v>
      </c>
    </row>
    <row r="275" spans="2:25" ht="18.75" customHeight="1">
      <c r="B275" s="578"/>
      <c r="C275" s="572"/>
      <c r="D275" s="39">
        <v>15</v>
      </c>
      <c r="E275" s="39" t="s">
        <v>10301</v>
      </c>
      <c r="F275" s="39">
        <v>100</v>
      </c>
      <c r="G275" s="181">
        <f t="shared" si="98"/>
        <v>20</v>
      </c>
      <c r="H275" s="182">
        <f t="shared" si="99"/>
        <v>55.555555555555557</v>
      </c>
      <c r="I275" s="182">
        <f t="shared" si="100"/>
        <v>1.8518518518518517E-2</v>
      </c>
      <c r="J275" s="170"/>
      <c r="K275" s="166"/>
      <c r="L275" s="166"/>
      <c r="M275" s="167"/>
      <c r="N275" s="52">
        <f t="shared" si="101"/>
        <v>0</v>
      </c>
      <c r="O275" s="53"/>
      <c r="P275" s="54"/>
      <c r="Q275" s="54"/>
      <c r="R275" s="54"/>
      <c r="S275" s="54"/>
      <c r="T275" s="58"/>
      <c r="U275" s="183">
        <f t="shared" si="102"/>
        <v>3.7037037037037035E-2</v>
      </c>
      <c r="V275" s="168"/>
      <c r="W275" s="59" t="str">
        <f t="shared" si="103"/>
        <v>0</v>
      </c>
      <c r="X275" s="575"/>
      <c r="Y275" s="60">
        <f t="shared" si="104"/>
        <v>0</v>
      </c>
    </row>
    <row r="276" spans="2:25" ht="18.75" customHeight="1">
      <c r="B276" s="578"/>
      <c r="C276" s="572"/>
      <c r="D276" s="39">
        <v>16</v>
      </c>
      <c r="E276" s="39" t="s">
        <v>10302</v>
      </c>
      <c r="F276" s="39">
        <v>420</v>
      </c>
      <c r="G276" s="181">
        <f t="shared" si="98"/>
        <v>84</v>
      </c>
      <c r="H276" s="182">
        <f t="shared" si="99"/>
        <v>233.33333333333331</v>
      </c>
      <c r="I276" s="182">
        <f t="shared" si="100"/>
        <v>7.7777777777777765E-2</v>
      </c>
      <c r="J276" s="170"/>
      <c r="K276" s="166"/>
      <c r="L276" s="166"/>
      <c r="M276" s="167"/>
      <c r="N276" s="52">
        <f t="shared" si="101"/>
        <v>0</v>
      </c>
      <c r="O276" s="53"/>
      <c r="P276" s="54"/>
      <c r="Q276" s="54"/>
      <c r="R276" s="54"/>
      <c r="S276" s="54"/>
      <c r="T276" s="58"/>
      <c r="U276" s="183">
        <f t="shared" si="102"/>
        <v>0.15555555555555553</v>
      </c>
      <c r="V276" s="168"/>
      <c r="W276" s="59" t="str">
        <f t="shared" si="103"/>
        <v>0</v>
      </c>
      <c r="X276" s="575"/>
      <c r="Y276" s="60">
        <f t="shared" si="104"/>
        <v>0</v>
      </c>
    </row>
    <row r="277" spans="2:25" ht="18.75" customHeight="1">
      <c r="B277" s="578"/>
      <c r="C277" s="572"/>
      <c r="D277" s="39">
        <v>17</v>
      </c>
      <c r="E277" s="39" t="s">
        <v>10303</v>
      </c>
      <c r="F277" s="39">
        <v>90</v>
      </c>
      <c r="G277" s="181">
        <f t="shared" si="98"/>
        <v>18</v>
      </c>
      <c r="H277" s="182">
        <f t="shared" si="99"/>
        <v>50</v>
      </c>
      <c r="I277" s="182">
        <f t="shared" si="100"/>
        <v>1.6666666666666666E-2</v>
      </c>
      <c r="J277" s="170"/>
      <c r="K277" s="166"/>
      <c r="L277" s="166"/>
      <c r="M277" s="167"/>
      <c r="N277" s="52">
        <f t="shared" si="101"/>
        <v>0</v>
      </c>
      <c r="O277" s="53"/>
      <c r="P277" s="54"/>
      <c r="Q277" s="54"/>
      <c r="R277" s="54"/>
      <c r="S277" s="54"/>
      <c r="T277" s="58"/>
      <c r="U277" s="183">
        <f t="shared" si="102"/>
        <v>3.3333333333333333E-2</v>
      </c>
      <c r="V277" s="168"/>
      <c r="W277" s="59" t="str">
        <f t="shared" si="103"/>
        <v>0</v>
      </c>
      <c r="X277" s="575"/>
      <c r="Y277" s="60">
        <f t="shared" si="104"/>
        <v>0</v>
      </c>
    </row>
    <row r="278" spans="2:25" ht="18.75" customHeight="1">
      <c r="B278" s="578"/>
      <c r="C278" s="572"/>
      <c r="D278" s="39">
        <v>18</v>
      </c>
      <c r="E278" s="39" t="s">
        <v>10304</v>
      </c>
      <c r="F278" s="170">
        <v>230</v>
      </c>
      <c r="G278" s="181">
        <f t="shared" si="98"/>
        <v>46</v>
      </c>
      <c r="H278" s="182">
        <f t="shared" si="99"/>
        <v>127.77777777777777</v>
      </c>
      <c r="I278" s="182">
        <f t="shared" si="100"/>
        <v>4.2592592592592592E-2</v>
      </c>
      <c r="J278" s="170"/>
      <c r="K278" s="166"/>
      <c r="L278" s="166"/>
      <c r="M278" s="167"/>
      <c r="N278" s="52">
        <f t="shared" si="101"/>
        <v>0</v>
      </c>
      <c r="O278" s="53"/>
      <c r="P278" s="54"/>
      <c r="Q278" s="54"/>
      <c r="R278" s="54"/>
      <c r="S278" s="54"/>
      <c r="T278" s="58"/>
      <c r="U278" s="183">
        <f t="shared" si="102"/>
        <v>8.5185185185185183E-2</v>
      </c>
      <c r="V278" s="168"/>
      <c r="W278" s="59" t="str">
        <f t="shared" si="103"/>
        <v>0</v>
      </c>
      <c r="X278" s="575"/>
      <c r="Y278" s="60">
        <f t="shared" si="104"/>
        <v>0</v>
      </c>
    </row>
    <row r="279" spans="2:25" ht="18.75" customHeight="1">
      <c r="B279" s="578"/>
      <c r="C279" s="572"/>
      <c r="D279" s="39"/>
      <c r="E279" s="39"/>
      <c r="F279" s="170"/>
      <c r="G279" s="181">
        <f t="shared" si="98"/>
        <v>0</v>
      </c>
      <c r="H279" s="182">
        <f t="shared" si="99"/>
        <v>0</v>
      </c>
      <c r="I279" s="182">
        <f t="shared" si="100"/>
        <v>0</v>
      </c>
      <c r="J279" s="170"/>
      <c r="K279" s="166"/>
      <c r="L279" s="166"/>
      <c r="M279" s="167"/>
      <c r="N279" s="52">
        <f t="shared" si="101"/>
        <v>0</v>
      </c>
      <c r="O279" s="53"/>
      <c r="P279" s="54"/>
      <c r="Q279" s="54"/>
      <c r="R279" s="54"/>
      <c r="S279" s="54"/>
      <c r="T279" s="58"/>
      <c r="U279" s="183">
        <f t="shared" si="102"/>
        <v>0</v>
      </c>
      <c r="V279" s="168"/>
      <c r="W279" s="59" t="str">
        <f t="shared" si="103"/>
        <v>0</v>
      </c>
      <c r="X279" s="575"/>
      <c r="Y279" s="60">
        <f t="shared" si="104"/>
        <v>0</v>
      </c>
    </row>
    <row r="280" spans="2:25" ht="18.75" customHeight="1">
      <c r="B280" s="579"/>
      <c r="C280" s="573"/>
      <c r="D280" s="39"/>
      <c r="E280" s="39"/>
      <c r="F280" s="170"/>
      <c r="G280" s="181">
        <f t="shared" ref="G280" si="105">F280/$G$15</f>
        <v>0</v>
      </c>
      <c r="H280" s="182">
        <f t="shared" ref="H280" si="106">F280/$H$15</f>
        <v>0</v>
      </c>
      <c r="I280" s="182">
        <f t="shared" ref="I280" si="107">H280/$I$15</f>
        <v>0</v>
      </c>
      <c r="J280" s="170"/>
      <c r="K280" s="166"/>
      <c r="L280" s="166"/>
      <c r="M280" s="171"/>
      <c r="N280" s="52">
        <f t="shared" ref="N280" si="108">M280/$N$15</f>
        <v>0</v>
      </c>
      <c r="O280" s="40"/>
      <c r="P280" s="40"/>
      <c r="Q280" s="40"/>
      <c r="R280" s="40"/>
      <c r="S280" s="40"/>
      <c r="T280" s="58"/>
      <c r="U280" s="183">
        <f t="shared" ref="U280" si="109">H280/$U$15</f>
        <v>0</v>
      </c>
      <c r="V280" s="168"/>
      <c r="W280" s="59" t="str">
        <f t="shared" ref="W280" si="110">IF(V280&lt;1,"0",IF(V280&lt;5,"2",IF(V280&gt;=5,"6")))</f>
        <v>0</v>
      </c>
      <c r="X280" s="576"/>
      <c r="Y280" s="60">
        <f t="shared" ref="Y280" si="111">W280/2</f>
        <v>0</v>
      </c>
    </row>
    <row r="281" spans="2:25">
      <c r="B281" s="41"/>
      <c r="C281" s="172" t="s">
        <v>111</v>
      </c>
      <c r="D281" s="154"/>
      <c r="E281" s="173">
        <f>COUNTA(E253:E280)</f>
        <v>25</v>
      </c>
      <c r="F281" s="173">
        <f>SUM(F253:F280)</f>
        <v>11532</v>
      </c>
      <c r="G281" s="173">
        <f>SUM(G253:G280)</f>
        <v>2306.4000000000005</v>
      </c>
      <c r="H281" s="173">
        <f>SUM(H253:H280)</f>
        <v>6406.666666666667</v>
      </c>
      <c r="I281" s="173">
        <f>MROUND(SUM(I253:I280),1)</f>
        <v>2</v>
      </c>
      <c r="J281" s="173">
        <f>COUNTA(J253:J280)</f>
        <v>2</v>
      </c>
      <c r="K281" s="173">
        <f>COUNTA(K253:K280)</f>
        <v>2</v>
      </c>
      <c r="L281" s="173">
        <f>COUNTA(L253:L280)</f>
        <v>0</v>
      </c>
      <c r="M281" s="173">
        <f>SUM(M253:M280)</f>
        <v>6406.6666666666661</v>
      </c>
      <c r="N281" s="173">
        <f>SUM(N253:N280)</f>
        <v>128.13333333333333</v>
      </c>
      <c r="O281" s="174"/>
      <c r="P281" s="175">
        <f>COUNTIF(P253:P280, "YES")</f>
        <v>0</v>
      </c>
      <c r="Q281" s="174"/>
      <c r="R281" s="174"/>
      <c r="S281" s="174"/>
      <c r="T281" s="174"/>
      <c r="U281" s="173">
        <f>SUM(U253:U280)</f>
        <v>4.2711111111111109</v>
      </c>
      <c r="V281" s="173">
        <f>SUM(V253:V280)</f>
        <v>4.2711111111111109</v>
      </c>
      <c r="W281" s="173">
        <f t="array" ref="W281">SUM(ABS(W253:W280))</f>
        <v>4</v>
      </c>
      <c r="X281" s="175" t="str">
        <f>IF(X253&lt;0.2, "0", IF(X253&lt;=2, "2", IF(X253&gt;2, ROUND(X253,0))))</f>
        <v>2</v>
      </c>
      <c r="Y281" s="173">
        <f>SUM(Y253:Y280)</f>
        <v>2</v>
      </c>
    </row>
    <row r="282" spans="2:25" ht="18.75" customHeight="1">
      <c r="B282" s="577">
        <v>9</v>
      </c>
      <c r="C282" s="571" t="s">
        <v>10305</v>
      </c>
      <c r="D282" s="39">
        <v>1</v>
      </c>
      <c r="E282" s="39" t="s">
        <v>3985</v>
      </c>
      <c r="F282" s="170">
        <v>390</v>
      </c>
      <c r="G282" s="181">
        <f t="shared" ref="G282:G309" si="112">F282/$G$15</f>
        <v>78</v>
      </c>
      <c r="H282" s="182">
        <f t="shared" ref="H282:H309" si="113">F282/$H$15</f>
        <v>216.66666666666666</v>
      </c>
      <c r="I282" s="182">
        <f t="shared" ref="I282:I309" si="114">H282/$I$15</f>
        <v>7.2222222222222215E-2</v>
      </c>
      <c r="J282" s="170"/>
      <c r="K282" s="166"/>
      <c r="L282" s="166"/>
      <c r="M282" s="167"/>
      <c r="N282" s="52">
        <f t="shared" ref="N282:N309" si="115">M282/$N$15</f>
        <v>0</v>
      </c>
      <c r="O282" s="53"/>
      <c r="P282" s="54"/>
      <c r="Q282" s="54"/>
      <c r="R282" s="54"/>
      <c r="S282" s="54"/>
      <c r="T282" s="58"/>
      <c r="U282" s="183">
        <f t="shared" ref="U282:U309" si="116">H282/$U$15</f>
        <v>0.14444444444444443</v>
      </c>
      <c r="V282" s="168"/>
      <c r="W282" s="59" t="str">
        <f t="shared" ref="W282:W309" si="117">IF(V282&lt;1,"0",IF(V282&lt;5,"2",IF(V282&gt;=5,"6")))</f>
        <v>0</v>
      </c>
      <c r="X282" s="574">
        <f>K311/$X$15</f>
        <v>0.66666666666666663</v>
      </c>
      <c r="Y282" s="60">
        <f t="shared" ref="Y282:Y310" si="118">W282/2</f>
        <v>0</v>
      </c>
    </row>
    <row r="283" spans="2:25" ht="18.75" customHeight="1">
      <c r="B283" s="578"/>
      <c r="C283" s="572"/>
      <c r="D283" s="39">
        <v>2</v>
      </c>
      <c r="E283" s="39" t="s">
        <v>10151</v>
      </c>
      <c r="F283" s="170">
        <v>385</v>
      </c>
      <c r="G283" s="181">
        <f t="shared" si="112"/>
        <v>77</v>
      </c>
      <c r="H283" s="182">
        <f t="shared" si="113"/>
        <v>213.88888888888889</v>
      </c>
      <c r="I283" s="182">
        <f t="shared" si="114"/>
        <v>7.1296296296296302E-2</v>
      </c>
      <c r="J283" s="170"/>
      <c r="K283" s="166"/>
      <c r="L283" s="166"/>
      <c r="M283" s="167"/>
      <c r="N283" s="52">
        <f t="shared" si="115"/>
        <v>0</v>
      </c>
      <c r="O283" s="53"/>
      <c r="P283" s="54"/>
      <c r="Q283" s="54"/>
      <c r="R283" s="54"/>
      <c r="S283" s="54"/>
      <c r="T283" s="58"/>
      <c r="U283" s="183">
        <f t="shared" si="116"/>
        <v>0.1425925925925926</v>
      </c>
      <c r="V283" s="168"/>
      <c r="W283" s="59" t="str">
        <f t="shared" si="117"/>
        <v>0</v>
      </c>
      <c r="X283" s="575"/>
      <c r="Y283" s="60">
        <f t="shared" si="118"/>
        <v>0</v>
      </c>
    </row>
    <row r="284" spans="2:25" ht="18.75" customHeight="1">
      <c r="B284" s="578"/>
      <c r="C284" s="572"/>
      <c r="D284" s="39">
        <v>3</v>
      </c>
      <c r="E284" s="39" t="s">
        <v>10306</v>
      </c>
      <c r="F284" s="170">
        <v>360</v>
      </c>
      <c r="G284" s="181">
        <f t="shared" si="112"/>
        <v>72</v>
      </c>
      <c r="H284" s="182">
        <f t="shared" si="113"/>
        <v>200</v>
      </c>
      <c r="I284" s="182">
        <f t="shared" si="114"/>
        <v>6.6666666666666666E-2</v>
      </c>
      <c r="J284" s="170"/>
      <c r="K284" s="166"/>
      <c r="L284" s="166"/>
      <c r="M284" s="167"/>
      <c r="N284" s="52">
        <f t="shared" si="115"/>
        <v>0</v>
      </c>
      <c r="O284" s="53"/>
      <c r="P284" s="54"/>
      <c r="Q284" s="54"/>
      <c r="R284" s="54"/>
      <c r="S284" s="54"/>
      <c r="T284" s="58"/>
      <c r="U284" s="183">
        <f t="shared" si="116"/>
        <v>0.13333333333333333</v>
      </c>
      <c r="V284" s="168"/>
      <c r="W284" s="59" t="str">
        <f t="shared" si="117"/>
        <v>0</v>
      </c>
      <c r="X284" s="575"/>
      <c r="Y284" s="60">
        <f t="shared" si="118"/>
        <v>0</v>
      </c>
    </row>
    <row r="285" spans="2:25" ht="18.75" customHeight="1">
      <c r="B285" s="578"/>
      <c r="C285" s="572"/>
      <c r="D285" s="39">
        <v>4</v>
      </c>
      <c r="E285" s="39" t="s">
        <v>3402</v>
      </c>
      <c r="F285" s="170">
        <v>302</v>
      </c>
      <c r="G285" s="181">
        <f t="shared" si="112"/>
        <v>60.4</v>
      </c>
      <c r="H285" s="182">
        <f t="shared" si="113"/>
        <v>167.77777777777777</v>
      </c>
      <c r="I285" s="182">
        <f t="shared" si="114"/>
        <v>5.5925925925925921E-2</v>
      </c>
      <c r="J285" s="170"/>
      <c r="K285" s="166"/>
      <c r="L285" s="166"/>
      <c r="M285" s="167"/>
      <c r="N285" s="52">
        <f t="shared" si="115"/>
        <v>0</v>
      </c>
      <c r="O285" s="53"/>
      <c r="P285" s="54"/>
      <c r="Q285" s="54"/>
      <c r="R285" s="54"/>
      <c r="S285" s="54"/>
      <c r="T285" s="58"/>
      <c r="U285" s="183">
        <f t="shared" si="116"/>
        <v>0.11185185185185184</v>
      </c>
      <c r="V285" s="168"/>
      <c r="W285" s="59" t="str">
        <f t="shared" si="117"/>
        <v>0</v>
      </c>
      <c r="X285" s="575"/>
      <c r="Y285" s="60">
        <f t="shared" si="118"/>
        <v>0</v>
      </c>
    </row>
    <row r="286" spans="2:25" ht="18.75" customHeight="1">
      <c r="B286" s="578"/>
      <c r="C286" s="572"/>
      <c r="D286" s="39">
        <v>5</v>
      </c>
      <c r="E286" s="39" t="s">
        <v>10307</v>
      </c>
      <c r="F286" s="170">
        <v>398</v>
      </c>
      <c r="G286" s="181">
        <f t="shared" si="112"/>
        <v>79.599999999999994</v>
      </c>
      <c r="H286" s="182">
        <f t="shared" si="113"/>
        <v>221.11111111111111</v>
      </c>
      <c r="I286" s="182">
        <f t="shared" si="114"/>
        <v>7.3703703703703702E-2</v>
      </c>
      <c r="J286" s="170"/>
      <c r="K286" s="166"/>
      <c r="L286" s="166"/>
      <c r="M286" s="167"/>
      <c r="N286" s="52">
        <f t="shared" si="115"/>
        <v>0</v>
      </c>
      <c r="O286" s="53"/>
      <c r="P286" s="54"/>
      <c r="Q286" s="54"/>
      <c r="R286" s="54"/>
      <c r="S286" s="54"/>
      <c r="T286" s="58"/>
      <c r="U286" s="183">
        <f t="shared" si="116"/>
        <v>0.1474074074074074</v>
      </c>
      <c r="V286" s="168"/>
      <c r="W286" s="59" t="str">
        <f t="shared" si="117"/>
        <v>0</v>
      </c>
      <c r="X286" s="575"/>
      <c r="Y286" s="60">
        <f t="shared" si="118"/>
        <v>0</v>
      </c>
    </row>
    <row r="287" spans="2:25" ht="18.75" customHeight="1">
      <c r="B287" s="578"/>
      <c r="C287" s="572"/>
      <c r="D287" s="39">
        <v>6</v>
      </c>
      <c r="E287" s="39" t="s">
        <v>10308</v>
      </c>
      <c r="F287" s="170">
        <v>368</v>
      </c>
      <c r="G287" s="181">
        <f t="shared" si="112"/>
        <v>73.599999999999994</v>
      </c>
      <c r="H287" s="182">
        <f t="shared" si="113"/>
        <v>204.44444444444443</v>
      </c>
      <c r="I287" s="182">
        <f t="shared" si="114"/>
        <v>6.8148148148148138E-2</v>
      </c>
      <c r="J287" s="170"/>
      <c r="K287" s="166"/>
      <c r="L287" s="166"/>
      <c r="M287" s="167"/>
      <c r="N287" s="52">
        <f t="shared" si="115"/>
        <v>0</v>
      </c>
      <c r="O287" s="53"/>
      <c r="P287" s="54"/>
      <c r="Q287" s="54"/>
      <c r="R287" s="54"/>
      <c r="S287" s="54"/>
      <c r="T287" s="58"/>
      <c r="U287" s="183">
        <f t="shared" si="116"/>
        <v>0.13629629629629628</v>
      </c>
      <c r="V287" s="168"/>
      <c r="W287" s="59" t="str">
        <f t="shared" si="117"/>
        <v>0</v>
      </c>
      <c r="X287" s="575"/>
      <c r="Y287" s="60">
        <f t="shared" si="118"/>
        <v>0</v>
      </c>
    </row>
    <row r="288" spans="2:25" ht="18.75" customHeight="1">
      <c r="B288" s="578"/>
      <c r="C288" s="572"/>
      <c r="D288" s="39">
        <v>7</v>
      </c>
      <c r="E288" s="39" t="s">
        <v>10309</v>
      </c>
      <c r="F288" s="170">
        <v>300</v>
      </c>
      <c r="G288" s="181">
        <f t="shared" si="112"/>
        <v>60</v>
      </c>
      <c r="H288" s="182">
        <f t="shared" si="113"/>
        <v>166.66666666666666</v>
      </c>
      <c r="I288" s="182">
        <f t="shared" si="114"/>
        <v>5.5555555555555552E-2</v>
      </c>
      <c r="J288" s="170"/>
      <c r="K288" s="166"/>
      <c r="L288" s="166"/>
      <c r="M288" s="167"/>
      <c r="N288" s="52">
        <f t="shared" si="115"/>
        <v>0</v>
      </c>
      <c r="O288" s="53"/>
      <c r="P288" s="54"/>
      <c r="Q288" s="54"/>
      <c r="R288" s="54"/>
      <c r="S288" s="54"/>
      <c r="T288" s="58"/>
      <c r="U288" s="183">
        <f t="shared" si="116"/>
        <v>0.1111111111111111</v>
      </c>
      <c r="V288" s="168"/>
      <c r="W288" s="59" t="str">
        <f t="shared" si="117"/>
        <v>0</v>
      </c>
      <c r="X288" s="575"/>
      <c r="Y288" s="60">
        <f t="shared" si="118"/>
        <v>0</v>
      </c>
    </row>
    <row r="289" spans="2:25" ht="18.75" customHeight="1">
      <c r="B289" s="578"/>
      <c r="C289" s="572"/>
      <c r="D289" s="39">
        <v>8</v>
      </c>
      <c r="E289" s="39" t="s">
        <v>10310</v>
      </c>
      <c r="F289" s="170">
        <v>340</v>
      </c>
      <c r="G289" s="181">
        <f t="shared" si="112"/>
        <v>68</v>
      </c>
      <c r="H289" s="182">
        <f t="shared" si="113"/>
        <v>188.88888888888889</v>
      </c>
      <c r="I289" s="182">
        <f t="shared" si="114"/>
        <v>6.2962962962962957E-2</v>
      </c>
      <c r="J289" s="170" t="s">
        <v>10311</v>
      </c>
      <c r="K289" s="166" t="s">
        <v>10312</v>
      </c>
      <c r="L289" s="166"/>
      <c r="M289" s="167">
        <f>SUM(H282:H293)</f>
        <v>2438.3333333333335</v>
      </c>
      <c r="N289" s="52">
        <f t="shared" si="115"/>
        <v>48.766666666666673</v>
      </c>
      <c r="O289" s="53" t="s">
        <v>2132</v>
      </c>
      <c r="P289" s="54" t="s">
        <v>12</v>
      </c>
      <c r="Q289" s="54"/>
      <c r="R289" s="54" t="s">
        <v>1064</v>
      </c>
      <c r="S289" s="54"/>
      <c r="T289" s="58"/>
      <c r="U289" s="183">
        <f t="shared" si="116"/>
        <v>0.12592592592592591</v>
      </c>
      <c r="V289" s="168">
        <f>SUM(U282:U293)</f>
        <v>1.6255555555555554</v>
      </c>
      <c r="W289" s="59" t="str">
        <f t="shared" si="117"/>
        <v>2</v>
      </c>
      <c r="X289" s="575"/>
      <c r="Y289" s="60">
        <f t="shared" si="118"/>
        <v>1</v>
      </c>
    </row>
    <row r="290" spans="2:25" ht="18.75" customHeight="1">
      <c r="B290" s="578"/>
      <c r="C290" s="572"/>
      <c r="D290" s="39">
        <v>9</v>
      </c>
      <c r="E290" s="39" t="s">
        <v>10313</v>
      </c>
      <c r="F290" s="170">
        <v>304</v>
      </c>
      <c r="G290" s="181">
        <f t="shared" si="112"/>
        <v>60.8</v>
      </c>
      <c r="H290" s="182">
        <f t="shared" si="113"/>
        <v>168.88888888888889</v>
      </c>
      <c r="I290" s="182">
        <f t="shared" si="114"/>
        <v>5.6296296296296296E-2</v>
      </c>
      <c r="J290" s="170"/>
      <c r="K290" s="166"/>
      <c r="L290" s="166"/>
      <c r="M290" s="167"/>
      <c r="N290" s="52">
        <f t="shared" si="115"/>
        <v>0</v>
      </c>
      <c r="O290" s="53"/>
      <c r="P290" s="54"/>
      <c r="Q290" s="54"/>
      <c r="R290" s="54"/>
      <c r="S290" s="54"/>
      <c r="T290" s="58"/>
      <c r="U290" s="183">
        <f t="shared" si="116"/>
        <v>0.11259259259259259</v>
      </c>
      <c r="V290" s="168"/>
      <c r="W290" s="59" t="str">
        <f t="shared" si="117"/>
        <v>0</v>
      </c>
      <c r="X290" s="575"/>
      <c r="Y290" s="60">
        <f t="shared" si="118"/>
        <v>0</v>
      </c>
    </row>
    <row r="291" spans="2:25" ht="18.75" customHeight="1">
      <c r="B291" s="578"/>
      <c r="C291" s="572"/>
      <c r="D291" s="39">
        <v>10</v>
      </c>
      <c r="E291" s="39" t="s">
        <v>10314</v>
      </c>
      <c r="F291" s="170">
        <v>420</v>
      </c>
      <c r="G291" s="181">
        <f t="shared" si="112"/>
        <v>84</v>
      </c>
      <c r="H291" s="182">
        <f t="shared" si="113"/>
        <v>233.33333333333331</v>
      </c>
      <c r="I291" s="182">
        <f t="shared" si="114"/>
        <v>7.7777777777777765E-2</v>
      </c>
      <c r="J291" s="170"/>
      <c r="K291" s="166"/>
      <c r="L291" s="166"/>
      <c r="M291" s="167"/>
      <c r="N291" s="52">
        <f t="shared" si="115"/>
        <v>0</v>
      </c>
      <c r="O291" s="53"/>
      <c r="P291" s="54"/>
      <c r="Q291" s="54"/>
      <c r="R291" s="54"/>
      <c r="S291" s="54"/>
      <c r="T291" s="58"/>
      <c r="U291" s="183">
        <f t="shared" si="116"/>
        <v>0.15555555555555553</v>
      </c>
      <c r="V291" s="168"/>
      <c r="W291" s="59" t="str">
        <f t="shared" si="117"/>
        <v>0</v>
      </c>
      <c r="X291" s="575"/>
      <c r="Y291" s="60">
        <f t="shared" si="118"/>
        <v>0</v>
      </c>
    </row>
    <row r="292" spans="2:25" ht="18.75" customHeight="1">
      <c r="B292" s="578"/>
      <c r="C292" s="572"/>
      <c r="D292" s="39">
        <v>11</v>
      </c>
      <c r="E292" s="39" t="s">
        <v>10315</v>
      </c>
      <c r="F292" s="170">
        <v>416</v>
      </c>
      <c r="G292" s="181">
        <f t="shared" si="112"/>
        <v>83.2</v>
      </c>
      <c r="H292" s="182">
        <f t="shared" si="113"/>
        <v>231.11111111111111</v>
      </c>
      <c r="I292" s="182">
        <f t="shared" si="114"/>
        <v>7.7037037037037043E-2</v>
      </c>
      <c r="J292" s="170"/>
      <c r="K292" s="166"/>
      <c r="L292" s="166"/>
      <c r="M292" s="167"/>
      <c r="N292" s="52">
        <f t="shared" si="115"/>
        <v>0</v>
      </c>
      <c r="O292" s="53"/>
      <c r="P292" s="54"/>
      <c r="Q292" s="54"/>
      <c r="R292" s="54"/>
      <c r="S292" s="54"/>
      <c r="T292" s="58"/>
      <c r="U292" s="183">
        <f t="shared" si="116"/>
        <v>0.15407407407407409</v>
      </c>
      <c r="V292" s="168"/>
      <c r="W292" s="59" t="str">
        <f t="shared" si="117"/>
        <v>0</v>
      </c>
      <c r="X292" s="575"/>
      <c r="Y292" s="60">
        <f t="shared" si="118"/>
        <v>0</v>
      </c>
    </row>
    <row r="293" spans="2:25" ht="18.75" customHeight="1">
      <c r="B293" s="578"/>
      <c r="C293" s="572"/>
      <c r="D293" s="39">
        <v>12</v>
      </c>
      <c r="E293" s="39" t="s">
        <v>10316</v>
      </c>
      <c r="F293" s="170">
        <v>406</v>
      </c>
      <c r="G293" s="181">
        <f t="shared" si="112"/>
        <v>81.2</v>
      </c>
      <c r="H293" s="182">
        <f t="shared" si="113"/>
        <v>225.55555555555554</v>
      </c>
      <c r="I293" s="182">
        <f t="shared" si="114"/>
        <v>7.5185185185185174E-2</v>
      </c>
      <c r="J293" s="170"/>
      <c r="K293" s="166"/>
      <c r="L293" s="166"/>
      <c r="M293" s="167"/>
      <c r="N293" s="52">
        <f t="shared" si="115"/>
        <v>0</v>
      </c>
      <c r="O293" s="53"/>
      <c r="P293" s="54"/>
      <c r="Q293" s="54"/>
      <c r="R293" s="54"/>
      <c r="S293" s="54"/>
      <c r="T293" s="58"/>
      <c r="U293" s="183">
        <f t="shared" si="116"/>
        <v>0.15037037037037035</v>
      </c>
      <c r="V293" s="168"/>
      <c r="W293" s="59" t="str">
        <f t="shared" si="117"/>
        <v>0</v>
      </c>
      <c r="X293" s="575"/>
      <c r="Y293" s="60">
        <f t="shared" si="118"/>
        <v>0</v>
      </c>
    </row>
    <row r="294" spans="2:25" ht="18.75" customHeight="1">
      <c r="B294" s="578"/>
      <c r="C294" s="572"/>
      <c r="D294" s="39"/>
      <c r="E294" s="39"/>
      <c r="F294" s="39"/>
      <c r="G294" s="181">
        <f t="shared" si="112"/>
        <v>0</v>
      </c>
      <c r="H294" s="182">
        <f t="shared" si="113"/>
        <v>0</v>
      </c>
      <c r="I294" s="182">
        <f t="shared" si="114"/>
        <v>0</v>
      </c>
      <c r="J294" s="170"/>
      <c r="K294" s="166"/>
      <c r="L294" s="166"/>
      <c r="M294" s="167"/>
      <c r="N294" s="52">
        <f t="shared" si="115"/>
        <v>0</v>
      </c>
      <c r="O294" s="53"/>
      <c r="P294" s="54"/>
      <c r="Q294" s="54"/>
      <c r="R294" s="54"/>
      <c r="S294" s="54"/>
      <c r="T294" s="58"/>
      <c r="U294" s="183">
        <f t="shared" si="116"/>
        <v>0</v>
      </c>
      <c r="V294" s="168"/>
      <c r="W294" s="59" t="str">
        <f t="shared" si="117"/>
        <v>0</v>
      </c>
      <c r="X294" s="575"/>
      <c r="Y294" s="60">
        <f t="shared" si="118"/>
        <v>0</v>
      </c>
    </row>
    <row r="295" spans="2:25" ht="18.75" customHeight="1">
      <c r="B295" s="578"/>
      <c r="C295" s="572"/>
      <c r="D295" s="39">
        <v>1</v>
      </c>
      <c r="E295" s="39" t="s">
        <v>10317</v>
      </c>
      <c r="F295" s="39">
        <v>415</v>
      </c>
      <c r="G295" s="181">
        <f t="shared" si="112"/>
        <v>83</v>
      </c>
      <c r="H295" s="182">
        <f t="shared" si="113"/>
        <v>230.55555555555554</v>
      </c>
      <c r="I295" s="182">
        <f t="shared" si="114"/>
        <v>7.6851851851851852E-2</v>
      </c>
      <c r="J295" s="170"/>
      <c r="K295" s="342" t="s">
        <v>11403</v>
      </c>
      <c r="L295" s="166"/>
      <c r="M295" s="167">
        <f>SUM(H295:H308)</f>
        <v>2285</v>
      </c>
      <c r="N295" s="52">
        <f t="shared" si="115"/>
        <v>45.7</v>
      </c>
      <c r="O295" s="53"/>
      <c r="P295" s="54" t="s">
        <v>178</v>
      </c>
      <c r="Q295" s="54"/>
      <c r="R295" s="54"/>
      <c r="S295" s="54"/>
      <c r="T295" s="58"/>
      <c r="U295" s="183">
        <f t="shared" si="116"/>
        <v>0.1537037037037037</v>
      </c>
      <c r="V295" s="168">
        <f>SUM(U295:U308)</f>
        <v>1.5233333333333332</v>
      </c>
      <c r="W295" s="59" t="str">
        <f t="shared" si="117"/>
        <v>2</v>
      </c>
      <c r="X295" s="575"/>
      <c r="Y295" s="60">
        <f t="shared" si="118"/>
        <v>1</v>
      </c>
    </row>
    <row r="296" spans="2:25" ht="18.75" customHeight="1">
      <c r="B296" s="578"/>
      <c r="C296" s="572"/>
      <c r="D296" s="39">
        <v>2</v>
      </c>
      <c r="E296" s="39" t="s">
        <v>10318</v>
      </c>
      <c r="F296" s="39">
        <v>426</v>
      </c>
      <c r="G296" s="181">
        <f t="shared" si="112"/>
        <v>85.2</v>
      </c>
      <c r="H296" s="182">
        <f t="shared" si="113"/>
        <v>236.66666666666666</v>
      </c>
      <c r="I296" s="182">
        <f t="shared" si="114"/>
        <v>7.8888888888888883E-2</v>
      </c>
      <c r="J296" s="170"/>
      <c r="K296" s="166"/>
      <c r="L296" s="166"/>
      <c r="M296" s="167"/>
      <c r="N296" s="52">
        <f t="shared" si="115"/>
        <v>0</v>
      </c>
      <c r="O296" s="53"/>
      <c r="P296" s="54"/>
      <c r="Q296" s="54"/>
      <c r="R296" s="54"/>
      <c r="S296" s="54"/>
      <c r="T296" s="58"/>
      <c r="U296" s="183">
        <f t="shared" si="116"/>
        <v>0.15777777777777777</v>
      </c>
      <c r="V296" s="168"/>
      <c r="W296" s="59" t="str">
        <f t="shared" si="117"/>
        <v>0</v>
      </c>
      <c r="X296" s="575"/>
      <c r="Y296" s="60">
        <f t="shared" si="118"/>
        <v>0</v>
      </c>
    </row>
    <row r="297" spans="2:25" ht="18.75" customHeight="1">
      <c r="B297" s="578"/>
      <c r="C297" s="572"/>
      <c r="D297" s="39">
        <v>3</v>
      </c>
      <c r="E297" s="39" t="s">
        <v>10319</v>
      </c>
      <c r="F297" s="39">
        <v>398</v>
      </c>
      <c r="G297" s="181">
        <f t="shared" si="112"/>
        <v>79.599999999999994</v>
      </c>
      <c r="H297" s="182">
        <f t="shared" si="113"/>
        <v>221.11111111111111</v>
      </c>
      <c r="I297" s="182">
        <f t="shared" si="114"/>
        <v>7.3703703703703702E-2</v>
      </c>
      <c r="J297" s="170"/>
      <c r="K297" s="166"/>
      <c r="L297" s="166"/>
      <c r="M297" s="167"/>
      <c r="N297" s="52">
        <f t="shared" si="115"/>
        <v>0</v>
      </c>
      <c r="O297" s="53"/>
      <c r="P297" s="54"/>
      <c r="Q297" s="54"/>
      <c r="R297" s="54"/>
      <c r="S297" s="54"/>
      <c r="T297" s="58"/>
      <c r="U297" s="183">
        <f t="shared" si="116"/>
        <v>0.1474074074074074</v>
      </c>
      <c r="V297" s="168"/>
      <c r="W297" s="59" t="str">
        <f t="shared" si="117"/>
        <v>0</v>
      </c>
      <c r="X297" s="575"/>
      <c r="Y297" s="60">
        <f t="shared" si="118"/>
        <v>0</v>
      </c>
    </row>
    <row r="298" spans="2:25" ht="18.75" customHeight="1">
      <c r="B298" s="578"/>
      <c r="C298" s="572"/>
      <c r="D298" s="39">
        <v>4</v>
      </c>
      <c r="E298" s="39" t="s">
        <v>10180</v>
      </c>
      <c r="F298" s="39">
        <v>350</v>
      </c>
      <c r="G298" s="181">
        <f t="shared" si="112"/>
        <v>70</v>
      </c>
      <c r="H298" s="182">
        <f t="shared" si="113"/>
        <v>194.44444444444443</v>
      </c>
      <c r="I298" s="182">
        <f t="shared" si="114"/>
        <v>6.4814814814814811E-2</v>
      </c>
      <c r="J298" s="170"/>
      <c r="K298" s="166"/>
      <c r="L298" s="166"/>
      <c r="M298" s="167"/>
      <c r="N298" s="52">
        <f t="shared" si="115"/>
        <v>0</v>
      </c>
      <c r="O298" s="53"/>
      <c r="P298" s="54"/>
      <c r="Q298" s="54"/>
      <c r="R298" s="54"/>
      <c r="S298" s="54"/>
      <c r="T298" s="58"/>
      <c r="U298" s="183">
        <f t="shared" si="116"/>
        <v>0.12962962962962962</v>
      </c>
      <c r="V298" s="168"/>
      <c r="W298" s="59" t="str">
        <f t="shared" si="117"/>
        <v>0</v>
      </c>
      <c r="X298" s="575"/>
      <c r="Y298" s="60">
        <f t="shared" si="118"/>
        <v>0</v>
      </c>
    </row>
    <row r="299" spans="2:25" ht="18.75" customHeight="1">
      <c r="B299" s="578"/>
      <c r="C299" s="572"/>
      <c r="D299" s="39">
        <v>5</v>
      </c>
      <c r="E299" s="39" t="s">
        <v>10320</v>
      </c>
      <c r="F299" s="39">
        <v>340</v>
      </c>
      <c r="G299" s="181">
        <f t="shared" si="112"/>
        <v>68</v>
      </c>
      <c r="H299" s="182">
        <f t="shared" si="113"/>
        <v>188.88888888888889</v>
      </c>
      <c r="I299" s="182">
        <f t="shared" si="114"/>
        <v>6.2962962962962957E-2</v>
      </c>
      <c r="J299" s="170"/>
      <c r="K299" s="166"/>
      <c r="L299" s="166"/>
      <c r="M299" s="167"/>
      <c r="N299" s="52">
        <f t="shared" si="115"/>
        <v>0</v>
      </c>
      <c r="O299" s="53"/>
      <c r="P299" s="54"/>
      <c r="Q299" s="54"/>
      <c r="R299" s="54"/>
      <c r="S299" s="54"/>
      <c r="T299" s="58"/>
      <c r="U299" s="183">
        <f t="shared" si="116"/>
        <v>0.12592592592592591</v>
      </c>
      <c r="V299" s="168"/>
      <c r="W299" s="59" t="str">
        <f t="shared" si="117"/>
        <v>0</v>
      </c>
      <c r="X299" s="575"/>
      <c r="Y299" s="60">
        <f t="shared" si="118"/>
        <v>0</v>
      </c>
    </row>
    <row r="300" spans="2:25" ht="18.75" customHeight="1">
      <c r="B300" s="578"/>
      <c r="C300" s="572"/>
      <c r="D300" s="39">
        <v>6</v>
      </c>
      <c r="E300" s="39" t="s">
        <v>10321</v>
      </c>
      <c r="F300" s="39">
        <v>300</v>
      </c>
      <c r="G300" s="181">
        <f t="shared" si="112"/>
        <v>60</v>
      </c>
      <c r="H300" s="182">
        <f t="shared" si="113"/>
        <v>166.66666666666666</v>
      </c>
      <c r="I300" s="182">
        <f t="shared" si="114"/>
        <v>5.5555555555555552E-2</v>
      </c>
      <c r="J300" s="170"/>
      <c r="K300" s="166"/>
      <c r="L300" s="166"/>
      <c r="M300" s="167"/>
      <c r="N300" s="52">
        <f t="shared" si="115"/>
        <v>0</v>
      </c>
      <c r="O300" s="53"/>
      <c r="P300" s="54"/>
      <c r="Q300" s="54"/>
      <c r="R300" s="54"/>
      <c r="S300" s="54"/>
      <c r="T300" s="58"/>
      <c r="U300" s="183">
        <f t="shared" si="116"/>
        <v>0.1111111111111111</v>
      </c>
      <c r="V300" s="168"/>
      <c r="W300" s="59" t="str">
        <f t="shared" si="117"/>
        <v>0</v>
      </c>
      <c r="X300" s="575"/>
      <c r="Y300" s="60">
        <f t="shared" si="118"/>
        <v>0</v>
      </c>
    </row>
    <row r="301" spans="2:25" ht="18.75" customHeight="1">
      <c r="B301" s="578"/>
      <c r="C301" s="572"/>
      <c r="D301" s="39">
        <v>7</v>
      </c>
      <c r="E301" s="39" t="s">
        <v>10207</v>
      </c>
      <c r="F301" s="39">
        <v>354</v>
      </c>
      <c r="G301" s="181">
        <f t="shared" si="112"/>
        <v>70.8</v>
      </c>
      <c r="H301" s="182">
        <f t="shared" si="113"/>
        <v>196.66666666666666</v>
      </c>
      <c r="I301" s="182">
        <f t="shared" si="114"/>
        <v>6.5555555555555547E-2</v>
      </c>
      <c r="J301" s="185"/>
      <c r="K301" s="186"/>
      <c r="L301" s="186"/>
      <c r="M301" s="184"/>
      <c r="N301" s="52">
        <f t="shared" si="115"/>
        <v>0</v>
      </c>
      <c r="O301" s="53"/>
      <c r="P301" s="54"/>
      <c r="Q301" s="54"/>
      <c r="R301" s="54"/>
      <c r="S301" s="54"/>
      <c r="T301" s="58"/>
      <c r="U301" s="183">
        <f t="shared" si="116"/>
        <v>0.13111111111111109</v>
      </c>
      <c r="V301" s="168"/>
      <c r="W301" s="59" t="str">
        <f t="shared" si="117"/>
        <v>0</v>
      </c>
      <c r="X301" s="575"/>
      <c r="Y301" s="60">
        <f t="shared" si="118"/>
        <v>0</v>
      </c>
    </row>
    <row r="302" spans="2:25" ht="18.75" customHeight="1">
      <c r="B302" s="578"/>
      <c r="C302" s="572"/>
      <c r="D302" s="39">
        <v>8</v>
      </c>
      <c r="E302" s="39" t="s">
        <v>10322</v>
      </c>
      <c r="F302" s="39">
        <v>353</v>
      </c>
      <c r="G302" s="181">
        <f t="shared" si="112"/>
        <v>70.599999999999994</v>
      </c>
      <c r="H302" s="182">
        <f t="shared" si="113"/>
        <v>196.11111111111111</v>
      </c>
      <c r="I302" s="182">
        <f t="shared" si="114"/>
        <v>6.537037037037037E-2</v>
      </c>
      <c r="J302" s="170"/>
      <c r="K302" s="166"/>
      <c r="L302" s="166"/>
      <c r="M302" s="167"/>
      <c r="N302" s="52">
        <f t="shared" si="115"/>
        <v>0</v>
      </c>
      <c r="O302" s="53"/>
      <c r="P302" s="54"/>
      <c r="Q302" s="54"/>
      <c r="R302" s="54"/>
      <c r="S302" s="54"/>
      <c r="T302" s="58"/>
      <c r="U302" s="183">
        <f t="shared" si="116"/>
        <v>0.13074074074074074</v>
      </c>
      <c r="V302" s="168"/>
      <c r="W302" s="59" t="str">
        <f t="shared" si="117"/>
        <v>0</v>
      </c>
      <c r="X302" s="575"/>
      <c r="Y302" s="60">
        <f t="shared" si="118"/>
        <v>0</v>
      </c>
    </row>
    <row r="303" spans="2:25" ht="18.75" customHeight="1">
      <c r="B303" s="578"/>
      <c r="C303" s="572"/>
      <c r="D303" s="39">
        <v>9</v>
      </c>
      <c r="E303" s="39" t="s">
        <v>10323</v>
      </c>
      <c r="F303" s="39">
        <v>343</v>
      </c>
      <c r="G303" s="181">
        <f t="shared" si="112"/>
        <v>68.599999999999994</v>
      </c>
      <c r="H303" s="182">
        <f t="shared" si="113"/>
        <v>190.55555555555554</v>
      </c>
      <c r="I303" s="182">
        <f t="shared" si="114"/>
        <v>6.3518518518518516E-2</v>
      </c>
      <c r="J303" s="170"/>
      <c r="K303" s="166"/>
      <c r="L303" s="166"/>
      <c r="M303" s="167"/>
      <c r="N303" s="52">
        <f t="shared" si="115"/>
        <v>0</v>
      </c>
      <c r="O303" s="53"/>
      <c r="P303" s="54"/>
      <c r="Q303" s="54"/>
      <c r="R303" s="54"/>
      <c r="S303" s="54"/>
      <c r="T303" s="58"/>
      <c r="U303" s="183">
        <f t="shared" si="116"/>
        <v>0.12703703703703703</v>
      </c>
      <c r="V303" s="168"/>
      <c r="W303" s="59" t="str">
        <f t="shared" si="117"/>
        <v>0</v>
      </c>
      <c r="X303" s="575"/>
      <c r="Y303" s="60">
        <f t="shared" si="118"/>
        <v>0</v>
      </c>
    </row>
    <row r="304" spans="2:25" ht="18.75" customHeight="1">
      <c r="B304" s="578"/>
      <c r="C304" s="572"/>
      <c r="D304" s="39">
        <v>10</v>
      </c>
      <c r="E304" s="39" t="s">
        <v>10324</v>
      </c>
      <c r="F304" s="39">
        <v>240</v>
      </c>
      <c r="G304" s="181">
        <f t="shared" si="112"/>
        <v>48</v>
      </c>
      <c r="H304" s="182">
        <f t="shared" si="113"/>
        <v>133.33333333333334</v>
      </c>
      <c r="I304" s="182">
        <f t="shared" si="114"/>
        <v>4.4444444444444446E-2</v>
      </c>
      <c r="J304" s="170"/>
      <c r="K304" s="166"/>
      <c r="L304" s="166"/>
      <c r="M304" s="167"/>
      <c r="N304" s="52">
        <f t="shared" si="115"/>
        <v>0</v>
      </c>
      <c r="O304" s="53"/>
      <c r="P304" s="54"/>
      <c r="Q304" s="54"/>
      <c r="R304" s="54"/>
      <c r="S304" s="54"/>
      <c r="T304" s="58"/>
      <c r="U304" s="183">
        <f t="shared" si="116"/>
        <v>8.8888888888888892E-2</v>
      </c>
      <c r="V304" s="168"/>
      <c r="W304" s="59" t="str">
        <f t="shared" si="117"/>
        <v>0</v>
      </c>
      <c r="X304" s="575"/>
      <c r="Y304" s="60">
        <f t="shared" si="118"/>
        <v>0</v>
      </c>
    </row>
    <row r="305" spans="2:25" ht="18.75" customHeight="1">
      <c r="B305" s="578"/>
      <c r="C305" s="572"/>
      <c r="D305" s="39">
        <v>11</v>
      </c>
      <c r="E305" s="39" t="s">
        <v>10290</v>
      </c>
      <c r="F305" s="39">
        <v>106</v>
      </c>
      <c r="G305" s="181">
        <f t="shared" si="112"/>
        <v>21.2</v>
      </c>
      <c r="H305" s="182">
        <f t="shared" si="113"/>
        <v>58.888888888888886</v>
      </c>
      <c r="I305" s="182">
        <f t="shared" si="114"/>
        <v>1.9629629629629629E-2</v>
      </c>
      <c r="J305" s="170"/>
      <c r="K305" s="166"/>
      <c r="L305" s="166"/>
      <c r="M305" s="167"/>
      <c r="N305" s="52">
        <f t="shared" si="115"/>
        <v>0</v>
      </c>
      <c r="O305" s="53"/>
      <c r="P305" s="54"/>
      <c r="Q305" s="54"/>
      <c r="R305" s="54"/>
      <c r="S305" s="54"/>
      <c r="T305" s="58"/>
      <c r="U305" s="183">
        <f t="shared" si="116"/>
        <v>3.9259259259259258E-2</v>
      </c>
      <c r="V305" s="168"/>
      <c r="W305" s="59" t="str">
        <f t="shared" si="117"/>
        <v>0</v>
      </c>
      <c r="X305" s="575"/>
      <c r="Y305" s="60">
        <f t="shared" si="118"/>
        <v>0</v>
      </c>
    </row>
    <row r="306" spans="2:25" ht="18.75" customHeight="1">
      <c r="B306" s="578"/>
      <c r="C306" s="572"/>
      <c r="D306" s="39">
        <v>12</v>
      </c>
      <c r="E306" s="39" t="s">
        <v>10325</v>
      </c>
      <c r="F306" s="39">
        <v>248</v>
      </c>
      <c r="G306" s="181">
        <f t="shared" si="112"/>
        <v>49.6</v>
      </c>
      <c r="H306" s="182">
        <f t="shared" si="113"/>
        <v>137.77777777777777</v>
      </c>
      <c r="I306" s="182">
        <f t="shared" si="114"/>
        <v>4.5925925925925926E-2</v>
      </c>
      <c r="J306" s="170"/>
      <c r="K306" s="166"/>
      <c r="L306" s="166"/>
      <c r="M306" s="167"/>
      <c r="N306" s="52">
        <f t="shared" si="115"/>
        <v>0</v>
      </c>
      <c r="O306" s="53"/>
      <c r="P306" s="54"/>
      <c r="Q306" s="54"/>
      <c r="R306" s="54"/>
      <c r="S306" s="54"/>
      <c r="T306" s="58"/>
      <c r="U306" s="183">
        <f t="shared" si="116"/>
        <v>9.1851851851851851E-2</v>
      </c>
      <c r="V306" s="168"/>
      <c r="W306" s="59" t="str">
        <f t="shared" si="117"/>
        <v>0</v>
      </c>
      <c r="X306" s="575"/>
      <c r="Y306" s="60">
        <f t="shared" si="118"/>
        <v>0</v>
      </c>
    </row>
    <row r="307" spans="2:25" ht="18.75" customHeight="1">
      <c r="B307" s="578"/>
      <c r="C307" s="572"/>
      <c r="D307" s="39">
        <v>13</v>
      </c>
      <c r="E307" s="39" t="s">
        <v>10326</v>
      </c>
      <c r="F307" s="39">
        <v>100</v>
      </c>
      <c r="G307" s="181">
        <f t="shared" si="112"/>
        <v>20</v>
      </c>
      <c r="H307" s="182">
        <f t="shared" si="113"/>
        <v>55.555555555555557</v>
      </c>
      <c r="I307" s="182">
        <f t="shared" si="114"/>
        <v>1.8518518518518517E-2</v>
      </c>
      <c r="J307" s="170"/>
      <c r="K307" s="166"/>
      <c r="L307" s="166"/>
      <c r="M307" s="167"/>
      <c r="N307" s="52">
        <f t="shared" si="115"/>
        <v>0</v>
      </c>
      <c r="O307" s="53"/>
      <c r="P307" s="54"/>
      <c r="Q307" s="54"/>
      <c r="R307" s="54"/>
      <c r="S307" s="54"/>
      <c r="T307" s="58"/>
      <c r="U307" s="183">
        <f t="shared" si="116"/>
        <v>3.7037037037037035E-2</v>
      </c>
      <c r="V307" s="168"/>
      <c r="W307" s="59" t="str">
        <f t="shared" si="117"/>
        <v>0</v>
      </c>
      <c r="X307" s="575"/>
      <c r="Y307" s="60">
        <f t="shared" si="118"/>
        <v>0</v>
      </c>
    </row>
    <row r="308" spans="2:25" ht="18.75" customHeight="1">
      <c r="B308" s="578"/>
      <c r="C308" s="572"/>
      <c r="D308" s="39">
        <v>14</v>
      </c>
      <c r="E308" s="39" t="s">
        <v>10327</v>
      </c>
      <c r="F308" s="170">
        <v>140</v>
      </c>
      <c r="G308" s="181">
        <f t="shared" si="112"/>
        <v>28</v>
      </c>
      <c r="H308" s="182">
        <f t="shared" si="113"/>
        <v>77.777777777777771</v>
      </c>
      <c r="I308" s="182">
        <f t="shared" si="114"/>
        <v>2.5925925925925925E-2</v>
      </c>
      <c r="J308" s="170"/>
      <c r="K308" s="166"/>
      <c r="L308" s="166"/>
      <c r="M308" s="167"/>
      <c r="N308" s="52">
        <f t="shared" si="115"/>
        <v>0</v>
      </c>
      <c r="O308" s="53"/>
      <c r="P308" s="54"/>
      <c r="Q308" s="54"/>
      <c r="R308" s="54"/>
      <c r="S308" s="54"/>
      <c r="T308" s="58"/>
      <c r="U308" s="183">
        <f t="shared" si="116"/>
        <v>5.185185185185185E-2</v>
      </c>
      <c r="V308" s="168"/>
      <c r="W308" s="59" t="str">
        <f t="shared" si="117"/>
        <v>0</v>
      </c>
      <c r="X308" s="575"/>
      <c r="Y308" s="60">
        <f t="shared" si="118"/>
        <v>0</v>
      </c>
    </row>
    <row r="309" spans="2:25" ht="18.75" customHeight="1">
      <c r="B309" s="578"/>
      <c r="C309" s="572"/>
      <c r="D309" s="39"/>
      <c r="E309" s="39"/>
      <c r="F309" s="170"/>
      <c r="G309" s="181">
        <f t="shared" si="112"/>
        <v>0</v>
      </c>
      <c r="H309" s="182">
        <f t="shared" si="113"/>
        <v>0</v>
      </c>
      <c r="I309" s="182">
        <f t="shared" si="114"/>
        <v>0</v>
      </c>
      <c r="J309" s="170"/>
      <c r="K309" s="166"/>
      <c r="L309" s="166"/>
      <c r="M309" s="167"/>
      <c r="N309" s="52">
        <f t="shared" si="115"/>
        <v>0</v>
      </c>
      <c r="O309" s="53"/>
      <c r="P309" s="54"/>
      <c r="Q309" s="54"/>
      <c r="R309" s="54"/>
      <c r="S309" s="54"/>
      <c r="T309" s="58"/>
      <c r="U309" s="183">
        <f t="shared" si="116"/>
        <v>0</v>
      </c>
      <c r="V309" s="168"/>
      <c r="W309" s="59" t="str">
        <f t="shared" si="117"/>
        <v>0</v>
      </c>
      <c r="X309" s="575"/>
      <c r="Y309" s="60">
        <f t="shared" si="118"/>
        <v>0</v>
      </c>
    </row>
    <row r="310" spans="2:25" ht="18.75" customHeight="1">
      <c r="B310" s="579"/>
      <c r="C310" s="573"/>
      <c r="D310" s="39"/>
      <c r="E310" s="39"/>
      <c r="F310" s="170"/>
      <c r="G310" s="181">
        <f>F310/$G$15</f>
        <v>0</v>
      </c>
      <c r="H310" s="182">
        <f>F310/$H$15</f>
        <v>0</v>
      </c>
      <c r="I310" s="182">
        <f>H310/$I$15</f>
        <v>0</v>
      </c>
      <c r="J310" s="170"/>
      <c r="K310" s="166"/>
      <c r="L310" s="166"/>
      <c r="M310" s="171"/>
      <c r="N310" s="52">
        <f>M310/$N$15</f>
        <v>0</v>
      </c>
      <c r="O310" s="40"/>
      <c r="P310" s="40"/>
      <c r="Q310" s="40"/>
      <c r="R310" s="40"/>
      <c r="S310" s="40"/>
      <c r="T310" s="58"/>
      <c r="U310" s="183">
        <f>H310/$U$15</f>
        <v>0</v>
      </c>
      <c r="V310" s="168"/>
      <c r="W310" s="59" t="str">
        <f>IF(V310&lt;1,"0",IF(V310&lt;5,"2",IF(V310&gt;=5,"6")))</f>
        <v>0</v>
      </c>
      <c r="X310" s="576"/>
      <c r="Y310" s="60">
        <f t="shared" si="118"/>
        <v>0</v>
      </c>
    </row>
    <row r="311" spans="2:25">
      <c r="B311" s="41"/>
      <c r="C311" s="172" t="s">
        <v>111</v>
      </c>
      <c r="D311" s="154"/>
      <c r="E311" s="173">
        <f>COUNTA(E282:E310)</f>
        <v>26</v>
      </c>
      <c r="F311" s="173">
        <f>SUM(F282:F310)</f>
        <v>8502</v>
      </c>
      <c r="G311" s="173">
        <f>SUM(G282:G310)</f>
        <v>1700.3999999999996</v>
      </c>
      <c r="H311" s="173">
        <f>SUM(H282:H310)</f>
        <v>4723.3333333333321</v>
      </c>
      <c r="I311" s="173">
        <f>MROUND(SUM(I282:I310),1)</f>
        <v>2</v>
      </c>
      <c r="J311" s="173">
        <f>COUNTA(J282:J310)</f>
        <v>1</v>
      </c>
      <c r="K311" s="173">
        <f>COUNTA(K282:K310)</f>
        <v>2</v>
      </c>
      <c r="L311" s="173">
        <f>COUNTA(L282:L310)</f>
        <v>0</v>
      </c>
      <c r="M311" s="173">
        <f>SUM(M282:M310)</f>
        <v>4723.3333333333339</v>
      </c>
      <c r="N311" s="173">
        <f>SUM(N282:N310)</f>
        <v>94.466666666666669</v>
      </c>
      <c r="O311" s="174"/>
      <c r="P311" s="175">
        <f>COUNTIF(P282:P310, "YES")</f>
        <v>0</v>
      </c>
      <c r="Q311" s="174"/>
      <c r="R311" s="174"/>
      <c r="S311" s="174"/>
      <c r="T311" s="174"/>
      <c r="U311" s="173">
        <f>SUM(U282:U310)</f>
        <v>3.1488888888888891</v>
      </c>
      <c r="V311" s="173">
        <f>SUM(V282:V310)</f>
        <v>3.1488888888888886</v>
      </c>
      <c r="W311" s="173">
        <f t="array" ref="W311">SUM(ABS(W282:W310))</f>
        <v>4</v>
      </c>
      <c r="X311" s="175" t="str">
        <f>IF(X282&lt;0.2, "0", IF(X282&lt;=2, "2", IF(X282&gt;2, ROUND(X282,0))))</f>
        <v>2</v>
      </c>
      <c r="Y311" s="173">
        <f>SUM(Y282:Y310)</f>
        <v>2</v>
      </c>
    </row>
    <row r="312" spans="2:25" ht="18.75" customHeight="1">
      <c r="B312" s="577">
        <v>10</v>
      </c>
      <c r="C312" s="580" t="s">
        <v>10328</v>
      </c>
      <c r="D312" s="39">
        <v>1</v>
      </c>
      <c r="E312" s="39" t="s">
        <v>10329</v>
      </c>
      <c r="F312" s="170">
        <v>420</v>
      </c>
      <c r="G312" s="181">
        <f t="shared" ref="G312:G346" si="119">F312/$G$15</f>
        <v>84</v>
      </c>
      <c r="H312" s="182">
        <f t="shared" ref="H312:H346" si="120">F312/$H$15</f>
        <v>233.33333333333331</v>
      </c>
      <c r="I312" s="182">
        <f t="shared" ref="I312:I346" si="121">H312/$I$15</f>
        <v>7.7777777777777765E-2</v>
      </c>
      <c r="J312" s="170"/>
      <c r="K312" s="166"/>
      <c r="L312" s="166"/>
      <c r="M312" s="167"/>
      <c r="N312" s="52">
        <f>M312/$N$15</f>
        <v>0</v>
      </c>
      <c r="O312" s="53"/>
      <c r="P312" s="54"/>
      <c r="Q312" s="54"/>
      <c r="R312" s="54"/>
      <c r="S312" s="54"/>
      <c r="T312" s="58"/>
      <c r="U312" s="183">
        <f t="shared" ref="U312:U346" si="122">H312/$U$15</f>
        <v>0.15555555555555553</v>
      </c>
      <c r="V312" s="168"/>
      <c r="W312" s="59" t="str">
        <f t="shared" ref="W312:W346" si="123">IF(V312&lt;1,"0",IF(V312&lt;5,"2",IF(V312&gt;=5,"6")))</f>
        <v>0</v>
      </c>
      <c r="X312" s="574">
        <f>K348/$X$15</f>
        <v>0.66666666666666663</v>
      </c>
      <c r="Y312" s="60">
        <f t="shared" ref="Y312:Y346" si="124">W312/2</f>
        <v>0</v>
      </c>
    </row>
    <row r="313" spans="2:25" ht="18.75" customHeight="1">
      <c r="B313" s="578"/>
      <c r="C313" s="581"/>
      <c r="D313" s="39">
        <v>2</v>
      </c>
      <c r="E313" s="39" t="s">
        <v>10330</v>
      </c>
      <c r="F313" s="170">
        <v>213</v>
      </c>
      <c r="G313" s="181">
        <f t="shared" si="119"/>
        <v>42.6</v>
      </c>
      <c r="H313" s="182">
        <f t="shared" si="120"/>
        <v>118.33333333333333</v>
      </c>
      <c r="I313" s="182">
        <f t="shared" si="121"/>
        <v>3.9444444444444442E-2</v>
      </c>
      <c r="J313" s="170"/>
      <c r="K313" s="166"/>
      <c r="L313" s="166"/>
      <c r="M313" s="167"/>
      <c r="N313" s="52">
        <f t="shared" ref="N313:N346" si="125">M313/$N$15</f>
        <v>0</v>
      </c>
      <c r="O313" s="53"/>
      <c r="P313" s="54"/>
      <c r="Q313" s="54"/>
      <c r="R313" s="54"/>
      <c r="S313" s="54"/>
      <c r="T313" s="58"/>
      <c r="U313" s="183">
        <f t="shared" si="122"/>
        <v>7.8888888888888883E-2</v>
      </c>
      <c r="V313" s="168"/>
      <c r="W313" s="59" t="str">
        <f t="shared" si="123"/>
        <v>0</v>
      </c>
      <c r="X313" s="575"/>
      <c r="Y313" s="60">
        <f t="shared" si="124"/>
        <v>0</v>
      </c>
    </row>
    <row r="314" spans="2:25" ht="18.75" customHeight="1">
      <c r="B314" s="578"/>
      <c r="C314" s="581"/>
      <c r="D314" s="39">
        <v>3</v>
      </c>
      <c r="E314" s="39" t="s">
        <v>10331</v>
      </c>
      <c r="F314" s="170">
        <v>200</v>
      </c>
      <c r="G314" s="181">
        <f t="shared" si="119"/>
        <v>40</v>
      </c>
      <c r="H314" s="182">
        <f t="shared" si="120"/>
        <v>111.11111111111111</v>
      </c>
      <c r="I314" s="182">
        <f t="shared" si="121"/>
        <v>3.7037037037037035E-2</v>
      </c>
      <c r="J314" s="170"/>
      <c r="K314" s="166"/>
      <c r="L314" s="166"/>
      <c r="M314" s="167"/>
      <c r="N314" s="52">
        <f t="shared" si="125"/>
        <v>0</v>
      </c>
      <c r="O314" s="53"/>
      <c r="P314" s="54"/>
      <c r="Q314" s="54"/>
      <c r="R314" s="54"/>
      <c r="S314" s="54"/>
      <c r="T314" s="58"/>
      <c r="U314" s="183">
        <f t="shared" si="122"/>
        <v>7.407407407407407E-2</v>
      </c>
      <c r="V314" s="168"/>
      <c r="W314" s="59" t="str">
        <f t="shared" si="123"/>
        <v>0</v>
      </c>
      <c r="X314" s="575"/>
      <c r="Y314" s="60">
        <f t="shared" si="124"/>
        <v>0</v>
      </c>
    </row>
    <row r="315" spans="2:25" ht="18.75" customHeight="1">
      <c r="B315" s="578"/>
      <c r="C315" s="581"/>
      <c r="D315" s="39">
        <v>4</v>
      </c>
      <c r="E315" s="39" t="s">
        <v>10332</v>
      </c>
      <c r="F315" s="170">
        <v>220</v>
      </c>
      <c r="G315" s="181">
        <f t="shared" si="119"/>
        <v>44</v>
      </c>
      <c r="H315" s="182">
        <f t="shared" si="120"/>
        <v>122.22222222222221</v>
      </c>
      <c r="I315" s="182">
        <f t="shared" si="121"/>
        <v>4.0740740740740737E-2</v>
      </c>
      <c r="J315" s="170"/>
      <c r="K315" s="166"/>
      <c r="L315" s="166"/>
      <c r="M315" s="167"/>
      <c r="N315" s="52">
        <f t="shared" si="125"/>
        <v>0</v>
      </c>
      <c r="O315" s="53"/>
      <c r="P315" s="54"/>
      <c r="Q315" s="54"/>
      <c r="R315" s="54"/>
      <c r="S315" s="54"/>
      <c r="T315" s="58"/>
      <c r="U315" s="183">
        <f t="shared" si="122"/>
        <v>8.1481481481481474E-2</v>
      </c>
      <c r="V315" s="168"/>
      <c r="W315" s="59" t="str">
        <f t="shared" si="123"/>
        <v>0</v>
      </c>
      <c r="X315" s="575"/>
      <c r="Y315" s="60">
        <f t="shared" si="124"/>
        <v>0</v>
      </c>
    </row>
    <row r="316" spans="2:25" ht="18.75" customHeight="1">
      <c r="B316" s="578"/>
      <c r="C316" s="581"/>
      <c r="D316" s="39">
        <v>5</v>
      </c>
      <c r="E316" s="39" t="s">
        <v>10333</v>
      </c>
      <c r="F316" s="170">
        <v>170</v>
      </c>
      <c r="G316" s="181">
        <f t="shared" si="119"/>
        <v>34</v>
      </c>
      <c r="H316" s="182">
        <f t="shared" si="120"/>
        <v>94.444444444444443</v>
      </c>
      <c r="I316" s="182">
        <f t="shared" si="121"/>
        <v>3.1481481481481478E-2</v>
      </c>
      <c r="J316" s="170"/>
      <c r="K316" s="166"/>
      <c r="L316" s="166"/>
      <c r="M316" s="167"/>
      <c r="N316" s="52">
        <f t="shared" si="125"/>
        <v>0</v>
      </c>
      <c r="O316" s="53"/>
      <c r="P316" s="54"/>
      <c r="Q316" s="54"/>
      <c r="R316" s="54"/>
      <c r="S316" s="54"/>
      <c r="T316" s="58"/>
      <c r="U316" s="183">
        <f t="shared" si="122"/>
        <v>6.2962962962962957E-2</v>
      </c>
      <c r="V316" s="168"/>
      <c r="W316" s="59" t="str">
        <f t="shared" si="123"/>
        <v>0</v>
      </c>
      <c r="X316" s="575"/>
      <c r="Y316" s="60">
        <f t="shared" si="124"/>
        <v>0</v>
      </c>
    </row>
    <row r="317" spans="2:25" ht="18.75" customHeight="1">
      <c r="B317" s="578"/>
      <c r="C317" s="581"/>
      <c r="D317" s="39">
        <v>6</v>
      </c>
      <c r="E317" s="39" t="s">
        <v>10334</v>
      </c>
      <c r="F317" s="170">
        <v>240</v>
      </c>
      <c r="G317" s="181">
        <f t="shared" si="119"/>
        <v>48</v>
      </c>
      <c r="H317" s="182">
        <f t="shared" si="120"/>
        <v>133.33333333333334</v>
      </c>
      <c r="I317" s="182">
        <f t="shared" si="121"/>
        <v>4.4444444444444446E-2</v>
      </c>
      <c r="J317" s="170"/>
      <c r="K317" s="166"/>
      <c r="L317" s="166"/>
      <c r="M317" s="167"/>
      <c r="N317" s="52">
        <f t="shared" si="125"/>
        <v>0</v>
      </c>
      <c r="O317" s="53"/>
      <c r="P317" s="54"/>
      <c r="Q317" s="54"/>
      <c r="R317" s="54"/>
      <c r="S317" s="54"/>
      <c r="T317" s="58"/>
      <c r="U317" s="183">
        <f t="shared" si="122"/>
        <v>8.8888888888888892E-2</v>
      </c>
      <c r="V317" s="168"/>
      <c r="W317" s="59" t="str">
        <f t="shared" si="123"/>
        <v>0</v>
      </c>
      <c r="X317" s="575"/>
      <c r="Y317" s="60">
        <f t="shared" si="124"/>
        <v>0</v>
      </c>
    </row>
    <row r="318" spans="2:25" ht="18.75" customHeight="1">
      <c r="B318" s="578"/>
      <c r="C318" s="581"/>
      <c r="D318" s="39">
        <v>7</v>
      </c>
      <c r="E318" s="39" t="s">
        <v>10335</v>
      </c>
      <c r="F318" s="170">
        <v>350</v>
      </c>
      <c r="G318" s="181">
        <f t="shared" si="119"/>
        <v>70</v>
      </c>
      <c r="H318" s="182">
        <f t="shared" si="120"/>
        <v>194.44444444444443</v>
      </c>
      <c r="I318" s="182">
        <f t="shared" si="121"/>
        <v>6.4814814814814811E-2</v>
      </c>
      <c r="J318" s="170"/>
      <c r="K318" s="166"/>
      <c r="L318" s="166"/>
      <c r="M318" s="167"/>
      <c r="N318" s="52">
        <f t="shared" si="125"/>
        <v>0</v>
      </c>
      <c r="O318" s="53"/>
      <c r="P318" s="54"/>
      <c r="Q318" s="54"/>
      <c r="R318" s="54"/>
      <c r="S318" s="54"/>
      <c r="T318" s="58"/>
      <c r="U318" s="183">
        <f t="shared" si="122"/>
        <v>0.12962962962962962</v>
      </c>
      <c r="V318" s="168"/>
      <c r="W318" s="59" t="str">
        <f t="shared" si="123"/>
        <v>0</v>
      </c>
      <c r="X318" s="575"/>
      <c r="Y318" s="60">
        <f t="shared" si="124"/>
        <v>0</v>
      </c>
    </row>
    <row r="319" spans="2:25" ht="18.75" customHeight="1">
      <c r="B319" s="578"/>
      <c r="C319" s="581"/>
      <c r="D319" s="39">
        <v>8</v>
      </c>
      <c r="E319" s="39" t="s">
        <v>10336</v>
      </c>
      <c r="F319" s="170">
        <v>125</v>
      </c>
      <c r="G319" s="181">
        <f t="shared" si="119"/>
        <v>25</v>
      </c>
      <c r="H319" s="182">
        <f t="shared" si="120"/>
        <v>69.444444444444443</v>
      </c>
      <c r="I319" s="182">
        <f t="shared" si="121"/>
        <v>2.3148148148148147E-2</v>
      </c>
      <c r="J319" s="170" t="s">
        <v>10337</v>
      </c>
      <c r="K319" s="166" t="s">
        <v>10337</v>
      </c>
      <c r="L319" s="166"/>
      <c r="M319" s="167">
        <f>SUM(H312:H327)</f>
        <v>2677.7777777777778</v>
      </c>
      <c r="N319" s="52">
        <f t="shared" si="125"/>
        <v>53.555555555555557</v>
      </c>
      <c r="O319" s="53" t="s">
        <v>2132</v>
      </c>
      <c r="P319" s="54" t="s">
        <v>12</v>
      </c>
      <c r="Q319" s="54"/>
      <c r="R319" s="54" t="s">
        <v>1064</v>
      </c>
      <c r="S319" s="54"/>
      <c r="T319" s="58"/>
      <c r="U319" s="183">
        <f t="shared" si="122"/>
        <v>4.6296296296296294E-2</v>
      </c>
      <c r="V319" s="168">
        <f>SUM(U312:U327)</f>
        <v>1.7851851851851852</v>
      </c>
      <c r="W319" s="59" t="str">
        <f t="shared" si="123"/>
        <v>2</v>
      </c>
      <c r="X319" s="575"/>
      <c r="Y319" s="60">
        <f t="shared" si="124"/>
        <v>1</v>
      </c>
    </row>
    <row r="320" spans="2:25" ht="18.75" customHeight="1">
      <c r="B320" s="578"/>
      <c r="C320" s="581"/>
      <c r="D320" s="39">
        <v>9</v>
      </c>
      <c r="E320" s="39" t="s">
        <v>10338</v>
      </c>
      <c r="F320" s="170">
        <v>320</v>
      </c>
      <c r="G320" s="181">
        <f t="shared" si="119"/>
        <v>64</v>
      </c>
      <c r="H320" s="182">
        <f t="shared" si="120"/>
        <v>177.77777777777777</v>
      </c>
      <c r="I320" s="182">
        <f t="shared" si="121"/>
        <v>5.9259259259259255E-2</v>
      </c>
      <c r="J320" s="170"/>
      <c r="K320" s="166"/>
      <c r="L320" s="166"/>
      <c r="M320" s="167"/>
      <c r="N320" s="52">
        <f t="shared" si="125"/>
        <v>0</v>
      </c>
      <c r="O320" s="53"/>
      <c r="P320" s="54"/>
      <c r="Q320" s="54"/>
      <c r="R320" s="54"/>
      <c r="S320" s="54"/>
      <c r="T320" s="58"/>
      <c r="U320" s="183">
        <f t="shared" si="122"/>
        <v>0.11851851851851851</v>
      </c>
      <c r="V320" s="168"/>
      <c r="W320" s="59" t="str">
        <f t="shared" si="123"/>
        <v>0</v>
      </c>
      <c r="X320" s="575"/>
      <c r="Y320" s="60">
        <f t="shared" si="124"/>
        <v>0</v>
      </c>
    </row>
    <row r="321" spans="2:25" ht="18.75" customHeight="1">
      <c r="B321" s="578"/>
      <c r="C321" s="581"/>
      <c r="D321" s="39">
        <v>10</v>
      </c>
      <c r="E321" s="39" t="s">
        <v>10339</v>
      </c>
      <c r="F321" s="170">
        <v>130</v>
      </c>
      <c r="G321" s="181">
        <f t="shared" si="119"/>
        <v>26</v>
      </c>
      <c r="H321" s="182">
        <f t="shared" si="120"/>
        <v>72.222222222222214</v>
      </c>
      <c r="I321" s="182">
        <f t="shared" si="121"/>
        <v>2.4074074074074071E-2</v>
      </c>
      <c r="J321" s="170"/>
      <c r="K321" s="166"/>
      <c r="L321" s="166"/>
      <c r="M321" s="167"/>
      <c r="N321" s="52">
        <f t="shared" si="125"/>
        <v>0</v>
      </c>
      <c r="O321" s="53"/>
      <c r="P321" s="54"/>
      <c r="Q321" s="54"/>
      <c r="R321" s="54"/>
      <c r="S321" s="54"/>
      <c r="T321" s="58"/>
      <c r="U321" s="183">
        <f t="shared" si="122"/>
        <v>4.8148148148148141E-2</v>
      </c>
      <c r="V321" s="168"/>
      <c r="W321" s="59" t="str">
        <f t="shared" si="123"/>
        <v>0</v>
      </c>
      <c r="X321" s="575"/>
      <c r="Y321" s="60">
        <f t="shared" si="124"/>
        <v>0</v>
      </c>
    </row>
    <row r="322" spans="2:25" ht="18.75" customHeight="1">
      <c r="B322" s="578"/>
      <c r="C322" s="581"/>
      <c r="D322" s="39">
        <v>11</v>
      </c>
      <c r="E322" s="39" t="s">
        <v>384</v>
      </c>
      <c r="F322" s="170">
        <v>127</v>
      </c>
      <c r="G322" s="181">
        <f t="shared" si="119"/>
        <v>25.4</v>
      </c>
      <c r="H322" s="182">
        <f t="shared" si="120"/>
        <v>70.555555555555557</v>
      </c>
      <c r="I322" s="182">
        <f t="shared" si="121"/>
        <v>2.3518518518518518E-2</v>
      </c>
      <c r="J322" s="170"/>
      <c r="K322" s="166"/>
      <c r="L322" s="166"/>
      <c r="M322" s="167"/>
      <c r="N322" s="52">
        <f t="shared" si="125"/>
        <v>0</v>
      </c>
      <c r="O322" s="53"/>
      <c r="P322" s="54"/>
      <c r="Q322" s="54"/>
      <c r="R322" s="54"/>
      <c r="S322" s="54"/>
      <c r="T322" s="58"/>
      <c r="U322" s="183">
        <f t="shared" si="122"/>
        <v>4.7037037037037037E-2</v>
      </c>
      <c r="V322" s="168"/>
      <c r="W322" s="59" t="str">
        <f t="shared" si="123"/>
        <v>0</v>
      </c>
      <c r="X322" s="575"/>
      <c r="Y322" s="60">
        <f t="shared" si="124"/>
        <v>0</v>
      </c>
    </row>
    <row r="323" spans="2:25" ht="18.75" customHeight="1">
      <c r="B323" s="578"/>
      <c r="C323" s="581"/>
      <c r="D323" s="39">
        <v>12</v>
      </c>
      <c r="E323" s="39" t="s">
        <v>10340</v>
      </c>
      <c r="F323" s="170">
        <v>120</v>
      </c>
      <c r="G323" s="181">
        <f t="shared" si="119"/>
        <v>24</v>
      </c>
      <c r="H323" s="182">
        <f t="shared" si="120"/>
        <v>66.666666666666671</v>
      </c>
      <c r="I323" s="182">
        <f t="shared" si="121"/>
        <v>2.2222222222222223E-2</v>
      </c>
      <c r="J323" s="170"/>
      <c r="K323" s="166"/>
      <c r="L323" s="166"/>
      <c r="M323" s="167"/>
      <c r="N323" s="52">
        <f t="shared" si="125"/>
        <v>0</v>
      </c>
      <c r="O323" s="53"/>
      <c r="P323" s="54"/>
      <c r="Q323" s="54"/>
      <c r="R323" s="54"/>
      <c r="S323" s="54"/>
      <c r="T323" s="58"/>
      <c r="U323" s="183">
        <f t="shared" si="122"/>
        <v>4.4444444444444446E-2</v>
      </c>
      <c r="V323" s="168"/>
      <c r="W323" s="59" t="str">
        <f t="shared" si="123"/>
        <v>0</v>
      </c>
      <c r="X323" s="575"/>
      <c r="Y323" s="60">
        <f t="shared" si="124"/>
        <v>0</v>
      </c>
    </row>
    <row r="324" spans="2:25" ht="18.75" customHeight="1">
      <c r="B324" s="578"/>
      <c r="C324" s="581"/>
      <c r="D324" s="39">
        <v>13</v>
      </c>
      <c r="E324" s="39" t="s">
        <v>3807</v>
      </c>
      <c r="F324" s="170">
        <v>140</v>
      </c>
      <c r="G324" s="181">
        <f t="shared" si="119"/>
        <v>28</v>
      </c>
      <c r="H324" s="182">
        <f t="shared" si="120"/>
        <v>77.777777777777771</v>
      </c>
      <c r="I324" s="182">
        <f t="shared" si="121"/>
        <v>2.5925925925925925E-2</v>
      </c>
      <c r="J324" s="170"/>
      <c r="K324" s="166"/>
      <c r="L324" s="166"/>
      <c r="M324" s="167"/>
      <c r="N324" s="52">
        <f t="shared" si="125"/>
        <v>0</v>
      </c>
      <c r="O324" s="53"/>
      <c r="P324" s="54"/>
      <c r="Q324" s="54"/>
      <c r="R324" s="54"/>
      <c r="S324" s="54"/>
      <c r="T324" s="58"/>
      <c r="U324" s="183">
        <f t="shared" si="122"/>
        <v>5.185185185185185E-2</v>
      </c>
      <c r="V324" s="168"/>
      <c r="W324" s="59" t="str">
        <f t="shared" si="123"/>
        <v>0</v>
      </c>
      <c r="X324" s="575"/>
      <c r="Y324" s="60">
        <f t="shared" si="124"/>
        <v>0</v>
      </c>
    </row>
    <row r="325" spans="2:25" ht="18.75" customHeight="1">
      <c r="B325" s="578"/>
      <c r="C325" s="581"/>
      <c r="D325" s="39">
        <v>14</v>
      </c>
      <c r="E325" s="39" t="s">
        <v>10341</v>
      </c>
      <c r="F325" s="170">
        <v>885</v>
      </c>
      <c r="G325" s="181">
        <f t="shared" si="119"/>
        <v>177</v>
      </c>
      <c r="H325" s="182">
        <f t="shared" si="120"/>
        <v>491.66666666666663</v>
      </c>
      <c r="I325" s="182">
        <f t="shared" si="121"/>
        <v>0.16388888888888889</v>
      </c>
      <c r="J325" s="170"/>
      <c r="K325" s="166"/>
      <c r="L325" s="166"/>
      <c r="M325" s="167"/>
      <c r="N325" s="52">
        <f t="shared" si="125"/>
        <v>0</v>
      </c>
      <c r="O325" s="53"/>
      <c r="P325" s="54"/>
      <c r="Q325" s="54"/>
      <c r="R325" s="54"/>
      <c r="S325" s="54"/>
      <c r="T325" s="58"/>
      <c r="U325" s="183">
        <f t="shared" si="122"/>
        <v>0.32777777777777778</v>
      </c>
      <c r="V325" s="168"/>
      <c r="W325" s="59" t="str">
        <f t="shared" si="123"/>
        <v>0</v>
      </c>
      <c r="X325" s="575"/>
      <c r="Y325" s="60">
        <f t="shared" si="124"/>
        <v>0</v>
      </c>
    </row>
    <row r="326" spans="2:25" ht="18.75" customHeight="1">
      <c r="B326" s="578"/>
      <c r="C326" s="581"/>
      <c r="D326" s="39">
        <v>15</v>
      </c>
      <c r="E326" s="39" t="s">
        <v>10342</v>
      </c>
      <c r="F326" s="170">
        <v>160</v>
      </c>
      <c r="G326" s="181">
        <f t="shared" si="119"/>
        <v>32</v>
      </c>
      <c r="H326" s="182">
        <f t="shared" si="120"/>
        <v>88.888888888888886</v>
      </c>
      <c r="I326" s="182">
        <f t="shared" si="121"/>
        <v>2.9629629629629627E-2</v>
      </c>
      <c r="J326" s="170"/>
      <c r="K326" s="166"/>
      <c r="L326" s="166"/>
      <c r="M326" s="167"/>
      <c r="N326" s="52">
        <f t="shared" si="125"/>
        <v>0</v>
      </c>
      <c r="O326" s="53"/>
      <c r="P326" s="54"/>
      <c r="Q326" s="54"/>
      <c r="R326" s="54"/>
      <c r="S326" s="54"/>
      <c r="T326" s="58"/>
      <c r="U326" s="183">
        <f t="shared" si="122"/>
        <v>5.9259259259259255E-2</v>
      </c>
      <c r="V326" s="168"/>
      <c r="W326" s="59" t="str">
        <f t="shared" si="123"/>
        <v>0</v>
      </c>
      <c r="X326" s="575"/>
      <c r="Y326" s="60">
        <f t="shared" si="124"/>
        <v>0</v>
      </c>
    </row>
    <row r="327" spans="2:25" ht="18.75" customHeight="1">
      <c r="B327" s="578"/>
      <c r="C327" s="581"/>
      <c r="D327" s="39">
        <v>16</v>
      </c>
      <c r="E327" s="39" t="s">
        <v>10343</v>
      </c>
      <c r="F327" s="170">
        <v>1000</v>
      </c>
      <c r="G327" s="181">
        <f t="shared" si="119"/>
        <v>200</v>
      </c>
      <c r="H327" s="182">
        <f t="shared" si="120"/>
        <v>555.55555555555554</v>
      </c>
      <c r="I327" s="182">
        <f t="shared" si="121"/>
        <v>0.18518518518518517</v>
      </c>
      <c r="J327" s="170"/>
      <c r="K327" s="166"/>
      <c r="L327" s="166"/>
      <c r="M327" s="167"/>
      <c r="N327" s="52">
        <f t="shared" si="125"/>
        <v>0</v>
      </c>
      <c r="O327" s="53"/>
      <c r="P327" s="54"/>
      <c r="Q327" s="54"/>
      <c r="R327" s="54"/>
      <c r="S327" s="54"/>
      <c r="T327" s="58"/>
      <c r="U327" s="183">
        <f t="shared" si="122"/>
        <v>0.37037037037037035</v>
      </c>
      <c r="V327" s="168"/>
      <c r="W327" s="59" t="str">
        <f t="shared" si="123"/>
        <v>0</v>
      </c>
      <c r="X327" s="575"/>
      <c r="Y327" s="60">
        <f t="shared" si="124"/>
        <v>0</v>
      </c>
    </row>
    <row r="328" spans="2:25" ht="18.75" customHeight="1">
      <c r="B328" s="578"/>
      <c r="C328" s="581"/>
      <c r="D328" s="39"/>
      <c r="E328" s="39"/>
      <c r="F328" s="39"/>
      <c r="G328" s="181">
        <f t="shared" si="119"/>
        <v>0</v>
      </c>
      <c r="H328" s="182">
        <f t="shared" si="120"/>
        <v>0</v>
      </c>
      <c r="I328" s="182">
        <f t="shared" si="121"/>
        <v>0</v>
      </c>
      <c r="J328" s="170"/>
      <c r="K328" s="166"/>
      <c r="L328" s="166"/>
      <c r="M328" s="167"/>
      <c r="N328" s="52">
        <f t="shared" si="125"/>
        <v>0</v>
      </c>
      <c r="O328" s="53"/>
      <c r="P328" s="54"/>
      <c r="Q328" s="54"/>
      <c r="R328" s="54"/>
      <c r="S328" s="54"/>
      <c r="T328" s="58"/>
      <c r="U328" s="183">
        <f t="shared" si="122"/>
        <v>0</v>
      </c>
      <c r="V328" s="168"/>
      <c r="W328" s="59" t="str">
        <f t="shared" si="123"/>
        <v>0</v>
      </c>
      <c r="X328" s="575"/>
      <c r="Y328" s="60">
        <f t="shared" si="124"/>
        <v>0</v>
      </c>
    </row>
    <row r="329" spans="2:25" ht="18.75" customHeight="1">
      <c r="B329" s="578"/>
      <c r="C329" s="581"/>
      <c r="D329" s="39">
        <v>1</v>
      </c>
      <c r="E329" s="39" t="s">
        <v>10344</v>
      </c>
      <c r="F329" s="39">
        <v>940</v>
      </c>
      <c r="G329" s="181">
        <f t="shared" si="119"/>
        <v>188</v>
      </c>
      <c r="H329" s="182">
        <f t="shared" si="120"/>
        <v>522.22222222222217</v>
      </c>
      <c r="I329" s="182">
        <f t="shared" si="121"/>
        <v>0.17407407407407405</v>
      </c>
      <c r="J329" s="170"/>
      <c r="K329" s="166"/>
      <c r="L329" s="166"/>
      <c r="M329" s="167"/>
      <c r="N329" s="52">
        <f t="shared" si="125"/>
        <v>0</v>
      </c>
      <c r="O329" s="53"/>
      <c r="P329" s="54"/>
      <c r="Q329" s="54"/>
      <c r="R329" s="54"/>
      <c r="S329" s="54"/>
      <c r="T329" s="58"/>
      <c r="U329" s="183">
        <f t="shared" si="122"/>
        <v>0.3481481481481481</v>
      </c>
      <c r="V329" s="168"/>
      <c r="W329" s="59" t="str">
        <f t="shared" si="123"/>
        <v>0</v>
      </c>
      <c r="X329" s="575"/>
      <c r="Y329" s="60">
        <f t="shared" si="124"/>
        <v>0</v>
      </c>
    </row>
    <row r="330" spans="2:25" ht="18.75" customHeight="1">
      <c r="B330" s="578"/>
      <c r="C330" s="581"/>
      <c r="D330" s="39">
        <v>2</v>
      </c>
      <c r="E330" s="39" t="s">
        <v>10345</v>
      </c>
      <c r="F330" s="39">
        <v>835</v>
      </c>
      <c r="G330" s="181">
        <f t="shared" si="119"/>
        <v>167</v>
      </c>
      <c r="H330" s="182">
        <f t="shared" si="120"/>
        <v>463.88888888888886</v>
      </c>
      <c r="I330" s="182">
        <f t="shared" si="121"/>
        <v>0.15462962962962962</v>
      </c>
      <c r="J330" s="170"/>
      <c r="K330" s="166"/>
      <c r="L330" s="166"/>
      <c r="M330" s="167"/>
      <c r="N330" s="52">
        <f t="shared" si="125"/>
        <v>0</v>
      </c>
      <c r="O330" s="53"/>
      <c r="P330" s="54"/>
      <c r="Q330" s="54"/>
      <c r="R330" s="54"/>
      <c r="S330" s="54"/>
      <c r="T330" s="58"/>
      <c r="U330" s="183">
        <f t="shared" si="122"/>
        <v>0.30925925925925923</v>
      </c>
      <c r="V330" s="168"/>
      <c r="W330" s="59" t="str">
        <f t="shared" si="123"/>
        <v>0</v>
      </c>
      <c r="X330" s="575"/>
      <c r="Y330" s="60">
        <f t="shared" si="124"/>
        <v>0</v>
      </c>
    </row>
    <row r="331" spans="2:25" ht="18.75" customHeight="1">
      <c r="B331" s="578"/>
      <c r="C331" s="581"/>
      <c r="D331" s="39">
        <v>3</v>
      </c>
      <c r="E331" s="39" t="s">
        <v>10346</v>
      </c>
      <c r="F331" s="39">
        <v>375</v>
      </c>
      <c r="G331" s="181">
        <f t="shared" si="119"/>
        <v>75</v>
      </c>
      <c r="H331" s="182">
        <f t="shared" si="120"/>
        <v>208.33333333333331</v>
      </c>
      <c r="I331" s="182">
        <f t="shared" si="121"/>
        <v>6.9444444444444434E-2</v>
      </c>
      <c r="J331" s="170"/>
      <c r="K331" s="166"/>
      <c r="L331" s="166"/>
      <c r="M331" s="167"/>
      <c r="N331" s="52">
        <f t="shared" si="125"/>
        <v>0</v>
      </c>
      <c r="O331" s="53"/>
      <c r="P331" s="54"/>
      <c r="Q331" s="54"/>
      <c r="R331" s="54"/>
      <c r="S331" s="54"/>
      <c r="T331" s="58"/>
      <c r="U331" s="183">
        <f t="shared" si="122"/>
        <v>0.13888888888888887</v>
      </c>
      <c r="V331" s="168"/>
      <c r="W331" s="59" t="str">
        <f t="shared" si="123"/>
        <v>0</v>
      </c>
      <c r="X331" s="575"/>
      <c r="Y331" s="60">
        <f t="shared" si="124"/>
        <v>0</v>
      </c>
    </row>
    <row r="332" spans="2:25" ht="18.75" customHeight="1">
      <c r="B332" s="578"/>
      <c r="C332" s="581"/>
      <c r="D332" s="39">
        <v>4</v>
      </c>
      <c r="E332" s="39" t="s">
        <v>10347</v>
      </c>
      <c r="F332" s="39">
        <v>835</v>
      </c>
      <c r="G332" s="181">
        <f t="shared" si="119"/>
        <v>167</v>
      </c>
      <c r="H332" s="182">
        <f t="shared" si="120"/>
        <v>463.88888888888886</v>
      </c>
      <c r="I332" s="182">
        <f t="shared" si="121"/>
        <v>0.15462962962962962</v>
      </c>
      <c r="J332" s="170"/>
      <c r="K332" s="166"/>
      <c r="L332" s="166"/>
      <c r="M332" s="167"/>
      <c r="N332" s="52">
        <f t="shared" si="125"/>
        <v>0</v>
      </c>
      <c r="O332" s="53"/>
      <c r="P332" s="54"/>
      <c r="Q332" s="54"/>
      <c r="R332" s="54"/>
      <c r="S332" s="54"/>
      <c r="T332" s="58"/>
      <c r="U332" s="183">
        <f t="shared" si="122"/>
        <v>0.30925925925925923</v>
      </c>
      <c r="V332" s="168"/>
      <c r="W332" s="59" t="str">
        <f t="shared" si="123"/>
        <v>0</v>
      </c>
      <c r="X332" s="575"/>
      <c r="Y332" s="60">
        <f t="shared" si="124"/>
        <v>0</v>
      </c>
    </row>
    <row r="333" spans="2:25" ht="18.75" customHeight="1">
      <c r="B333" s="578"/>
      <c r="C333" s="581"/>
      <c r="D333" s="39">
        <v>5</v>
      </c>
      <c r="E333" s="39" t="s">
        <v>10348</v>
      </c>
      <c r="F333" s="39">
        <v>900</v>
      </c>
      <c r="G333" s="181">
        <f t="shared" si="119"/>
        <v>180</v>
      </c>
      <c r="H333" s="182">
        <f t="shared" si="120"/>
        <v>500</v>
      </c>
      <c r="I333" s="182">
        <f t="shared" si="121"/>
        <v>0.16666666666666666</v>
      </c>
      <c r="J333" s="170"/>
      <c r="K333" s="166"/>
      <c r="L333" s="166"/>
      <c r="M333" s="167"/>
      <c r="N333" s="52">
        <f t="shared" si="125"/>
        <v>0</v>
      </c>
      <c r="O333" s="53"/>
      <c r="P333" s="54"/>
      <c r="Q333" s="54"/>
      <c r="R333" s="54"/>
      <c r="S333" s="54"/>
      <c r="T333" s="58"/>
      <c r="U333" s="183">
        <f t="shared" si="122"/>
        <v>0.33333333333333331</v>
      </c>
      <c r="V333" s="168"/>
      <c r="W333" s="59" t="str">
        <f t="shared" si="123"/>
        <v>0</v>
      </c>
      <c r="X333" s="575"/>
      <c r="Y333" s="60">
        <f t="shared" si="124"/>
        <v>0</v>
      </c>
    </row>
    <row r="334" spans="2:25" ht="18.75" customHeight="1">
      <c r="B334" s="578"/>
      <c r="C334" s="581"/>
      <c r="D334" s="39">
        <v>6</v>
      </c>
      <c r="E334" s="39" t="s">
        <v>10349</v>
      </c>
      <c r="F334" s="39">
        <v>780</v>
      </c>
      <c r="G334" s="181">
        <f t="shared" si="119"/>
        <v>156</v>
      </c>
      <c r="H334" s="182">
        <f t="shared" si="120"/>
        <v>433.33333333333331</v>
      </c>
      <c r="I334" s="182">
        <f t="shared" si="121"/>
        <v>0.14444444444444443</v>
      </c>
      <c r="J334" s="170" t="s">
        <v>10350</v>
      </c>
      <c r="K334" s="166" t="s">
        <v>10351</v>
      </c>
      <c r="L334" s="166"/>
      <c r="M334" s="167">
        <f>SUM(H329:H345)</f>
        <v>3378.3333333333339</v>
      </c>
      <c r="N334" s="52">
        <f t="shared" si="125"/>
        <v>67.566666666666677</v>
      </c>
      <c r="O334" s="53" t="s">
        <v>2132</v>
      </c>
      <c r="P334" s="54" t="s">
        <v>12</v>
      </c>
      <c r="Q334" s="54"/>
      <c r="R334" s="54"/>
      <c r="S334" s="54"/>
      <c r="T334" s="58"/>
      <c r="U334" s="183">
        <f t="shared" si="122"/>
        <v>0.28888888888888886</v>
      </c>
      <c r="V334" s="168">
        <f>SUM(U329:U345)</f>
        <v>2.2522222222222226</v>
      </c>
      <c r="W334" s="59" t="str">
        <f t="shared" si="123"/>
        <v>2</v>
      </c>
      <c r="X334" s="575"/>
      <c r="Y334" s="60">
        <f t="shared" si="124"/>
        <v>1</v>
      </c>
    </row>
    <row r="335" spans="2:25" ht="18.75" customHeight="1">
      <c r="B335" s="578"/>
      <c r="C335" s="581"/>
      <c r="D335" s="39">
        <v>7</v>
      </c>
      <c r="E335" s="39" t="s">
        <v>3135</v>
      </c>
      <c r="F335" s="39">
        <v>150</v>
      </c>
      <c r="G335" s="181">
        <f t="shared" si="119"/>
        <v>30</v>
      </c>
      <c r="H335" s="182">
        <f t="shared" si="120"/>
        <v>83.333333333333329</v>
      </c>
      <c r="I335" s="182">
        <f t="shared" si="121"/>
        <v>2.7777777777777776E-2</v>
      </c>
      <c r="J335" s="170"/>
      <c r="K335" s="166"/>
      <c r="L335" s="166"/>
      <c r="M335" s="167"/>
      <c r="N335" s="52">
        <f t="shared" si="125"/>
        <v>0</v>
      </c>
      <c r="O335" s="53"/>
      <c r="P335" s="54"/>
      <c r="Q335" s="54"/>
      <c r="R335" s="54"/>
      <c r="S335" s="54"/>
      <c r="T335" s="58"/>
      <c r="U335" s="183">
        <f t="shared" si="122"/>
        <v>5.5555555555555552E-2</v>
      </c>
      <c r="V335" s="168"/>
      <c r="W335" s="59" t="str">
        <f t="shared" si="123"/>
        <v>0</v>
      </c>
      <c r="X335" s="575"/>
      <c r="Y335" s="60">
        <f t="shared" si="124"/>
        <v>0</v>
      </c>
    </row>
    <row r="336" spans="2:25" ht="18.75" customHeight="1">
      <c r="B336" s="578"/>
      <c r="C336" s="581"/>
      <c r="D336" s="39">
        <v>8</v>
      </c>
      <c r="E336" s="39" t="s">
        <v>10352</v>
      </c>
      <c r="F336" s="39">
        <v>303</v>
      </c>
      <c r="G336" s="181">
        <f t="shared" si="119"/>
        <v>60.6</v>
      </c>
      <c r="H336" s="182">
        <f t="shared" si="120"/>
        <v>168.33333333333334</v>
      </c>
      <c r="I336" s="182">
        <f t="shared" si="121"/>
        <v>5.6111111111111112E-2</v>
      </c>
      <c r="J336" s="170"/>
      <c r="K336" s="166"/>
      <c r="L336" s="166"/>
      <c r="M336" s="167"/>
      <c r="N336" s="52">
        <f t="shared" si="125"/>
        <v>0</v>
      </c>
      <c r="O336" s="53"/>
      <c r="P336" s="54"/>
      <c r="Q336" s="54"/>
      <c r="R336" s="54"/>
      <c r="S336" s="54"/>
      <c r="T336" s="58"/>
      <c r="U336" s="183">
        <f t="shared" si="122"/>
        <v>0.11222222222222222</v>
      </c>
      <c r="V336" s="168"/>
      <c r="W336" s="59" t="str">
        <f t="shared" si="123"/>
        <v>0</v>
      </c>
      <c r="X336" s="575"/>
      <c r="Y336" s="60">
        <f t="shared" si="124"/>
        <v>0</v>
      </c>
    </row>
    <row r="337" spans="2:25" ht="18.75" customHeight="1">
      <c r="B337" s="578"/>
      <c r="C337" s="581"/>
      <c r="D337" s="39">
        <v>9</v>
      </c>
      <c r="E337" s="39" t="s">
        <v>10353</v>
      </c>
      <c r="F337" s="39">
        <v>180</v>
      </c>
      <c r="G337" s="181">
        <f t="shared" si="119"/>
        <v>36</v>
      </c>
      <c r="H337" s="182">
        <f t="shared" si="120"/>
        <v>100</v>
      </c>
      <c r="I337" s="182">
        <f t="shared" si="121"/>
        <v>3.3333333333333333E-2</v>
      </c>
      <c r="J337" s="170"/>
      <c r="K337" s="166"/>
      <c r="L337" s="166"/>
      <c r="M337" s="167"/>
      <c r="N337" s="52">
        <f t="shared" si="125"/>
        <v>0</v>
      </c>
      <c r="O337" s="53"/>
      <c r="P337" s="54"/>
      <c r="Q337" s="54"/>
      <c r="R337" s="54"/>
      <c r="S337" s="54"/>
      <c r="T337" s="58"/>
      <c r="U337" s="183">
        <f t="shared" si="122"/>
        <v>6.6666666666666666E-2</v>
      </c>
      <c r="V337" s="168"/>
      <c r="W337" s="59" t="str">
        <f t="shared" si="123"/>
        <v>0</v>
      </c>
      <c r="X337" s="575"/>
      <c r="Y337" s="60">
        <f t="shared" si="124"/>
        <v>0</v>
      </c>
    </row>
    <row r="338" spans="2:25" ht="18.75" customHeight="1">
      <c r="B338" s="578"/>
      <c r="C338" s="581"/>
      <c r="D338" s="39">
        <v>10</v>
      </c>
      <c r="E338" s="39" t="s">
        <v>10354</v>
      </c>
      <c r="F338" s="39">
        <v>155</v>
      </c>
      <c r="G338" s="181">
        <f t="shared" si="119"/>
        <v>31</v>
      </c>
      <c r="H338" s="182">
        <f t="shared" si="120"/>
        <v>86.111111111111114</v>
      </c>
      <c r="I338" s="182">
        <f t="shared" si="121"/>
        <v>2.8703703703703703E-2</v>
      </c>
      <c r="J338" s="170"/>
      <c r="K338" s="166"/>
      <c r="L338" s="166"/>
      <c r="M338" s="167"/>
      <c r="N338" s="52">
        <f t="shared" si="125"/>
        <v>0</v>
      </c>
      <c r="O338" s="53"/>
      <c r="P338" s="54"/>
      <c r="Q338" s="54"/>
      <c r="R338" s="54"/>
      <c r="S338" s="54"/>
      <c r="T338" s="58"/>
      <c r="U338" s="183">
        <f t="shared" si="122"/>
        <v>5.7407407407407407E-2</v>
      </c>
      <c r="V338" s="168"/>
      <c r="W338" s="59" t="str">
        <f t="shared" si="123"/>
        <v>0</v>
      </c>
      <c r="X338" s="575"/>
      <c r="Y338" s="60">
        <f t="shared" si="124"/>
        <v>0</v>
      </c>
    </row>
    <row r="339" spans="2:25" ht="18.75" customHeight="1">
      <c r="B339" s="578"/>
      <c r="C339" s="581"/>
      <c r="D339" s="39">
        <v>11</v>
      </c>
      <c r="E339" s="39" t="s">
        <v>10355</v>
      </c>
      <c r="F339" s="39">
        <v>103</v>
      </c>
      <c r="G339" s="181">
        <f t="shared" si="119"/>
        <v>20.6</v>
      </c>
      <c r="H339" s="182">
        <f t="shared" si="120"/>
        <v>57.222222222222221</v>
      </c>
      <c r="I339" s="182">
        <f t="shared" si="121"/>
        <v>1.9074074074074073E-2</v>
      </c>
      <c r="J339" s="170"/>
      <c r="K339" s="166"/>
      <c r="L339" s="166"/>
      <c r="M339" s="167"/>
      <c r="N339" s="52">
        <f t="shared" si="125"/>
        <v>0</v>
      </c>
      <c r="O339" s="53"/>
      <c r="P339" s="54"/>
      <c r="Q339" s="54"/>
      <c r="R339" s="54"/>
      <c r="S339" s="54"/>
      <c r="T339" s="58"/>
      <c r="U339" s="183">
        <f t="shared" si="122"/>
        <v>3.8148148148148146E-2</v>
      </c>
      <c r="V339" s="168"/>
      <c r="W339" s="59" t="str">
        <f t="shared" si="123"/>
        <v>0</v>
      </c>
      <c r="X339" s="575"/>
      <c r="Y339" s="60">
        <f t="shared" si="124"/>
        <v>0</v>
      </c>
    </row>
    <row r="340" spans="2:25" ht="18.75" customHeight="1">
      <c r="B340" s="578"/>
      <c r="C340" s="581"/>
      <c r="D340" s="39">
        <v>12</v>
      </c>
      <c r="E340" s="39" t="s">
        <v>10356</v>
      </c>
      <c r="F340" s="39">
        <v>125</v>
      </c>
      <c r="G340" s="181">
        <f t="shared" si="119"/>
        <v>25</v>
      </c>
      <c r="H340" s="182">
        <f t="shared" si="120"/>
        <v>69.444444444444443</v>
      </c>
      <c r="I340" s="182">
        <f t="shared" si="121"/>
        <v>2.3148148148148147E-2</v>
      </c>
      <c r="J340" s="170"/>
      <c r="K340" s="166"/>
      <c r="L340" s="166"/>
      <c r="M340" s="167"/>
      <c r="N340" s="52">
        <f t="shared" si="125"/>
        <v>0</v>
      </c>
      <c r="O340" s="53"/>
      <c r="P340" s="54"/>
      <c r="Q340" s="54"/>
      <c r="R340" s="54"/>
      <c r="S340" s="54"/>
      <c r="T340" s="58"/>
      <c r="U340" s="183">
        <f t="shared" si="122"/>
        <v>4.6296296296296294E-2</v>
      </c>
      <c r="V340" s="168"/>
      <c r="W340" s="59" t="str">
        <f t="shared" si="123"/>
        <v>0</v>
      </c>
      <c r="X340" s="575"/>
      <c r="Y340" s="60">
        <f t="shared" si="124"/>
        <v>0</v>
      </c>
    </row>
    <row r="341" spans="2:25" ht="18.75" customHeight="1">
      <c r="B341" s="578"/>
      <c r="C341" s="581"/>
      <c r="D341" s="39">
        <v>13</v>
      </c>
      <c r="E341" s="39" t="s">
        <v>10357</v>
      </c>
      <c r="F341" s="39">
        <v>50</v>
      </c>
      <c r="G341" s="181">
        <f t="shared" si="119"/>
        <v>10</v>
      </c>
      <c r="H341" s="182">
        <f t="shared" si="120"/>
        <v>27.777777777777779</v>
      </c>
      <c r="I341" s="182">
        <f t="shared" si="121"/>
        <v>9.2592592592592587E-3</v>
      </c>
      <c r="J341" s="170"/>
      <c r="K341" s="166"/>
      <c r="L341" s="166"/>
      <c r="M341" s="167"/>
      <c r="N341" s="52">
        <f t="shared" si="125"/>
        <v>0</v>
      </c>
      <c r="O341" s="53"/>
      <c r="P341" s="54"/>
      <c r="Q341" s="54"/>
      <c r="R341" s="54"/>
      <c r="S341" s="54"/>
      <c r="T341" s="58"/>
      <c r="U341" s="183">
        <f t="shared" si="122"/>
        <v>1.8518518518518517E-2</v>
      </c>
      <c r="V341" s="168"/>
      <c r="W341" s="59" t="str">
        <f t="shared" si="123"/>
        <v>0</v>
      </c>
      <c r="X341" s="575"/>
      <c r="Y341" s="60">
        <f t="shared" si="124"/>
        <v>0</v>
      </c>
    </row>
    <row r="342" spans="2:25" ht="18.75" customHeight="1">
      <c r="B342" s="578"/>
      <c r="C342" s="581"/>
      <c r="D342" s="39">
        <v>14</v>
      </c>
      <c r="E342" s="39" t="s">
        <v>8614</v>
      </c>
      <c r="F342" s="39">
        <v>100</v>
      </c>
      <c r="G342" s="181">
        <f t="shared" si="119"/>
        <v>20</v>
      </c>
      <c r="H342" s="182">
        <f t="shared" si="120"/>
        <v>55.555555555555557</v>
      </c>
      <c r="I342" s="182">
        <f t="shared" si="121"/>
        <v>1.8518518518518517E-2</v>
      </c>
      <c r="J342" s="170"/>
      <c r="K342" s="166"/>
      <c r="L342" s="166"/>
      <c r="M342" s="167"/>
      <c r="N342" s="52">
        <f t="shared" si="125"/>
        <v>0</v>
      </c>
      <c r="O342" s="53"/>
      <c r="P342" s="54"/>
      <c r="Q342" s="54"/>
      <c r="R342" s="54"/>
      <c r="S342" s="54"/>
      <c r="T342" s="58"/>
      <c r="U342" s="183">
        <f t="shared" si="122"/>
        <v>3.7037037037037035E-2</v>
      </c>
      <c r="V342" s="168"/>
      <c r="W342" s="59" t="str">
        <f t="shared" si="123"/>
        <v>0</v>
      </c>
      <c r="X342" s="575"/>
      <c r="Y342" s="60">
        <f t="shared" si="124"/>
        <v>0</v>
      </c>
    </row>
    <row r="343" spans="2:25" ht="18.75" customHeight="1">
      <c r="B343" s="578"/>
      <c r="C343" s="581"/>
      <c r="D343" s="39">
        <v>15</v>
      </c>
      <c r="E343" s="39" t="s">
        <v>10358</v>
      </c>
      <c r="F343" s="39">
        <v>50</v>
      </c>
      <c r="G343" s="181">
        <f t="shared" si="119"/>
        <v>10</v>
      </c>
      <c r="H343" s="182">
        <f t="shared" si="120"/>
        <v>27.777777777777779</v>
      </c>
      <c r="I343" s="182">
        <f t="shared" si="121"/>
        <v>9.2592592592592587E-3</v>
      </c>
      <c r="J343" s="170"/>
      <c r="K343" s="166"/>
      <c r="L343" s="166"/>
      <c r="M343" s="167"/>
      <c r="N343" s="52">
        <f t="shared" si="125"/>
        <v>0</v>
      </c>
      <c r="O343" s="53"/>
      <c r="P343" s="54"/>
      <c r="Q343" s="54"/>
      <c r="R343" s="54"/>
      <c r="S343" s="54"/>
      <c r="T343" s="58"/>
      <c r="U343" s="183">
        <f t="shared" si="122"/>
        <v>1.8518518518518517E-2</v>
      </c>
      <c r="V343" s="168"/>
      <c r="W343" s="59" t="str">
        <f t="shared" si="123"/>
        <v>0</v>
      </c>
      <c r="X343" s="575"/>
      <c r="Y343" s="60">
        <f t="shared" si="124"/>
        <v>0</v>
      </c>
    </row>
    <row r="344" spans="2:25" ht="18.75" customHeight="1">
      <c r="B344" s="578"/>
      <c r="C344" s="581"/>
      <c r="D344" s="39">
        <v>16</v>
      </c>
      <c r="E344" s="39" t="s">
        <v>10359</v>
      </c>
      <c r="F344" s="39">
        <v>100</v>
      </c>
      <c r="G344" s="181">
        <f t="shared" si="119"/>
        <v>20</v>
      </c>
      <c r="H344" s="182">
        <f t="shared" si="120"/>
        <v>55.555555555555557</v>
      </c>
      <c r="I344" s="182">
        <f t="shared" si="121"/>
        <v>1.8518518518518517E-2</v>
      </c>
      <c r="J344" s="170"/>
      <c r="K344" s="166"/>
      <c r="L344" s="166"/>
      <c r="M344" s="167"/>
      <c r="N344" s="52">
        <f t="shared" si="125"/>
        <v>0</v>
      </c>
      <c r="O344" s="53"/>
      <c r="P344" s="54"/>
      <c r="Q344" s="54"/>
      <c r="R344" s="54"/>
      <c r="S344" s="54"/>
      <c r="T344" s="58"/>
      <c r="U344" s="183">
        <f t="shared" si="122"/>
        <v>3.7037037037037035E-2</v>
      </c>
      <c r="V344" s="168"/>
      <c r="W344" s="59" t="str">
        <f t="shared" si="123"/>
        <v>0</v>
      </c>
      <c r="X344" s="575"/>
      <c r="Y344" s="60">
        <f t="shared" si="124"/>
        <v>0</v>
      </c>
    </row>
    <row r="345" spans="2:25" ht="18.75" customHeight="1">
      <c r="B345" s="578"/>
      <c r="C345" s="581"/>
      <c r="D345" s="39">
        <v>17</v>
      </c>
      <c r="E345" s="39" t="s">
        <v>10360</v>
      </c>
      <c r="F345" s="170">
        <v>100</v>
      </c>
      <c r="G345" s="181">
        <f t="shared" si="119"/>
        <v>20</v>
      </c>
      <c r="H345" s="182">
        <f t="shared" si="120"/>
        <v>55.555555555555557</v>
      </c>
      <c r="I345" s="182">
        <f t="shared" si="121"/>
        <v>1.8518518518518517E-2</v>
      </c>
      <c r="J345" s="170"/>
      <c r="K345" s="166"/>
      <c r="L345" s="166"/>
      <c r="M345" s="167"/>
      <c r="N345" s="52">
        <f t="shared" si="125"/>
        <v>0</v>
      </c>
      <c r="O345" s="53"/>
      <c r="P345" s="54"/>
      <c r="Q345" s="54"/>
      <c r="R345" s="54"/>
      <c r="S345" s="54"/>
      <c r="T345" s="58"/>
      <c r="U345" s="183">
        <f t="shared" si="122"/>
        <v>3.7037037037037035E-2</v>
      </c>
      <c r="V345" s="168"/>
      <c r="W345" s="59" t="str">
        <f t="shared" si="123"/>
        <v>0</v>
      </c>
      <c r="X345" s="575"/>
      <c r="Y345" s="60">
        <f t="shared" si="124"/>
        <v>0</v>
      </c>
    </row>
    <row r="346" spans="2:25" ht="18.75" customHeight="1">
      <c r="B346" s="578"/>
      <c r="C346" s="581"/>
      <c r="D346" s="39"/>
      <c r="E346" s="39"/>
      <c r="F346" s="170"/>
      <c r="G346" s="181">
        <f t="shared" si="119"/>
        <v>0</v>
      </c>
      <c r="H346" s="182">
        <f t="shared" si="120"/>
        <v>0</v>
      </c>
      <c r="I346" s="182">
        <f t="shared" si="121"/>
        <v>0</v>
      </c>
      <c r="J346" s="170"/>
      <c r="K346" s="166"/>
      <c r="L346" s="166"/>
      <c r="M346" s="167"/>
      <c r="N346" s="52">
        <f t="shared" si="125"/>
        <v>0</v>
      </c>
      <c r="O346" s="53"/>
      <c r="P346" s="54"/>
      <c r="Q346" s="54"/>
      <c r="R346" s="54"/>
      <c r="S346" s="54"/>
      <c r="T346" s="58"/>
      <c r="U346" s="183">
        <f t="shared" si="122"/>
        <v>0</v>
      </c>
      <c r="V346" s="168"/>
      <c r="W346" s="59" t="str">
        <f t="shared" si="123"/>
        <v>0</v>
      </c>
      <c r="X346" s="575"/>
      <c r="Y346" s="60">
        <f t="shared" si="124"/>
        <v>0</v>
      </c>
    </row>
    <row r="347" spans="2:25" ht="18.75" customHeight="1">
      <c r="B347" s="579"/>
      <c r="C347" s="582"/>
      <c r="D347" s="39"/>
      <c r="E347" s="39"/>
      <c r="F347" s="170"/>
      <c r="G347" s="181">
        <f>F347/$G$15</f>
        <v>0</v>
      </c>
      <c r="H347" s="182">
        <f>F347/$H$15</f>
        <v>0</v>
      </c>
      <c r="I347" s="182">
        <f>H347/$I$15</f>
        <v>0</v>
      </c>
      <c r="J347" s="170"/>
      <c r="K347" s="166"/>
      <c r="L347" s="166"/>
      <c r="M347" s="171"/>
      <c r="N347" s="52">
        <f>M347/$N$15</f>
        <v>0</v>
      </c>
      <c r="O347" s="40"/>
      <c r="P347" s="40"/>
      <c r="Q347" s="40"/>
      <c r="R347" s="40"/>
      <c r="S347" s="40"/>
      <c r="T347" s="58"/>
      <c r="U347" s="183">
        <f>H347/$U$15</f>
        <v>0</v>
      </c>
      <c r="V347" s="168"/>
      <c r="W347" s="59" t="str">
        <f>IF(V347&lt;1,"0",IF(V347&lt;5,"2",IF(V347&gt;=5,"6")))</f>
        <v>0</v>
      </c>
      <c r="X347" s="576"/>
      <c r="Y347" s="60">
        <f>W347/2</f>
        <v>0</v>
      </c>
    </row>
    <row r="348" spans="2:25">
      <c r="B348" s="41"/>
      <c r="C348" s="172" t="s">
        <v>111</v>
      </c>
      <c r="D348" s="154"/>
      <c r="E348" s="173">
        <f>COUNTA(E312:E347)</f>
        <v>33</v>
      </c>
      <c r="F348" s="173">
        <f>SUM(F312:F347)</f>
        <v>10901</v>
      </c>
      <c r="G348" s="173">
        <f>SUM(G312:G347)</f>
        <v>2180.1999999999998</v>
      </c>
      <c r="H348" s="173">
        <f>SUM(H312:H347)</f>
        <v>6056.1111111111104</v>
      </c>
      <c r="I348" s="173">
        <f>MROUND(SUM(I312:I347),1)</f>
        <v>2</v>
      </c>
      <c r="J348" s="173">
        <f>COUNTA(J312:J347)</f>
        <v>2</v>
      </c>
      <c r="K348" s="173">
        <f>COUNTA(K312:K347)</f>
        <v>2</v>
      </c>
      <c r="L348" s="173">
        <f>COUNTA(L312:L347)</f>
        <v>0</v>
      </c>
      <c r="M348" s="173">
        <f>SUM(M312:M347)</f>
        <v>6056.1111111111113</v>
      </c>
      <c r="N348" s="173">
        <f>SUM(N312:N347)</f>
        <v>121.12222222222223</v>
      </c>
      <c r="O348" s="174"/>
      <c r="P348" s="175">
        <f>COUNTIF(P312:P347, "YES")</f>
        <v>0</v>
      </c>
      <c r="Q348" s="174"/>
      <c r="R348" s="174"/>
      <c r="S348" s="174"/>
      <c r="T348" s="174"/>
      <c r="U348" s="173">
        <f>SUM(U312:U347)</f>
        <v>4.0374074074074082</v>
      </c>
      <c r="V348" s="173">
        <f>SUM(V312:V347)</f>
        <v>4.0374074074074073</v>
      </c>
      <c r="W348" s="173">
        <f t="array" ref="W348">SUM(ABS(W312:W347))</f>
        <v>4</v>
      </c>
      <c r="X348" s="175" t="str">
        <f>IF(X312&lt;0.2, "0", IF(X312&lt;=2, "2", IF(X312&gt;2, ROUND(X312,0))))</f>
        <v>2</v>
      </c>
      <c r="Y348" s="173">
        <f>SUM(Y312:Y347)</f>
        <v>2</v>
      </c>
    </row>
    <row r="349" spans="2:25" ht="25.5">
      <c r="B349" s="586" t="s">
        <v>112</v>
      </c>
      <c r="C349" s="587"/>
      <c r="D349" s="178"/>
      <c r="E349" s="179">
        <f>E45+E99+E128+E150+E168+E216+E252+E281+E311+E348</f>
        <v>295</v>
      </c>
      <c r="F349" s="179">
        <f t="shared" ref="F349:P349" si="126">F45+F99+F128+F150+F168+F216+F252+F281+F311+F348</f>
        <v>97275</v>
      </c>
      <c r="G349" s="179">
        <f t="shared" si="126"/>
        <v>19455.000000000004</v>
      </c>
      <c r="H349" s="179">
        <f t="shared" si="126"/>
        <v>54041.666666666657</v>
      </c>
      <c r="I349" s="179">
        <f t="shared" si="126"/>
        <v>17</v>
      </c>
      <c r="J349" s="179">
        <f t="shared" si="126"/>
        <v>15</v>
      </c>
      <c r="K349" s="179">
        <f t="shared" si="126"/>
        <v>17</v>
      </c>
      <c r="L349" s="179">
        <f t="shared" si="126"/>
        <v>0</v>
      </c>
      <c r="M349" s="179">
        <f t="shared" si="126"/>
        <v>54041.666666666664</v>
      </c>
      <c r="N349" s="179">
        <f t="shared" si="126"/>
        <v>1080.8333333333333</v>
      </c>
      <c r="O349" s="170"/>
      <c r="P349" s="179">
        <f t="shared" si="126"/>
        <v>0</v>
      </c>
      <c r="Q349" s="170"/>
      <c r="R349" s="170"/>
      <c r="S349" s="180"/>
      <c r="T349" s="58"/>
      <c r="U349" s="179">
        <f t="shared" ref="U349" si="127">U45+U99+U128+U150+U168+U216+U252+U281+U311+U348</f>
        <v>36.027777777777779</v>
      </c>
      <c r="V349" s="179">
        <f t="shared" ref="V349" si="128">V45+V99+V128+V150+V168+V216+V252+V281+V311+V348</f>
        <v>36.027777777777771</v>
      </c>
      <c r="W349" s="179">
        <f t="shared" ref="W349" si="129">W45+W99+W128+W150+W168+W216+W252+W281+W311+W348</f>
        <v>34</v>
      </c>
      <c r="X349" s="179">
        <f t="shared" ref="X349" si="130">X45+X99+X128+X150+X168+X216+X252+X281+X311+X348</f>
        <v>20</v>
      </c>
      <c r="Y349" s="179">
        <f t="shared" ref="Y349" si="131">Y45+Y99+Y128+Y150+Y168+Y216+Y252+Y281+Y311+Y348</f>
        <v>17</v>
      </c>
    </row>
    <row r="351" spans="2:25">
      <c r="U351" s="61"/>
      <c r="V351" s="61"/>
    </row>
  </sheetData>
  <autoFilter ref="A16:Y349" xr:uid="{00000000-0001-0000-11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17:B44"/>
    <mergeCell ref="C17:C44"/>
    <mergeCell ref="X17:X44"/>
    <mergeCell ref="B46:B98"/>
    <mergeCell ref="C46:C98"/>
    <mergeCell ref="X46:X98"/>
    <mergeCell ref="B100:B127"/>
    <mergeCell ref="C100:C127"/>
    <mergeCell ref="X100:X127"/>
    <mergeCell ref="B129:B149"/>
    <mergeCell ref="C129:C149"/>
    <mergeCell ref="X129:X149"/>
    <mergeCell ref="B151:B167"/>
    <mergeCell ref="C151:C167"/>
    <mergeCell ref="X151:X167"/>
    <mergeCell ref="B169:B215"/>
    <mergeCell ref="C169:C215"/>
    <mergeCell ref="X169:X215"/>
    <mergeCell ref="B217:B251"/>
    <mergeCell ref="C217:C251"/>
    <mergeCell ref="X217:X251"/>
    <mergeCell ref="B253:B280"/>
    <mergeCell ref="C253:C280"/>
    <mergeCell ref="X253:X280"/>
    <mergeCell ref="B349:C349"/>
    <mergeCell ref="B282:B310"/>
    <mergeCell ref="C282:C310"/>
    <mergeCell ref="X282:X310"/>
    <mergeCell ref="B312:B347"/>
    <mergeCell ref="C312:C347"/>
    <mergeCell ref="X312:X347"/>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0000"/>
  </sheetPr>
  <dimension ref="A1:Y633"/>
  <sheetViews>
    <sheetView topLeftCell="B80" zoomScale="40" zoomScaleNormal="40" workbookViewId="0">
      <selection activeCell="K600" sqref="K600"/>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22.265625" style="20" customWidth="1"/>
    <col min="6" max="6" width="22.53125" style="20" customWidth="1"/>
    <col min="7" max="7" width="23.796875" style="20" customWidth="1"/>
    <col min="8" max="8" width="27.796875" style="20" customWidth="1"/>
    <col min="9" max="9" width="24.19921875" style="20" customWidth="1"/>
    <col min="10" max="10" width="25.265625"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4.464843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22.265625" style="20" customWidth="1"/>
    <col min="262" max="262" width="22.53125" style="20" customWidth="1"/>
    <col min="263" max="263" width="23.796875" style="20" customWidth="1"/>
    <col min="264" max="264" width="27.796875" style="20" customWidth="1"/>
    <col min="265" max="265" width="24.19921875" style="20" customWidth="1"/>
    <col min="266" max="266" width="25.265625"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4.464843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22.265625" style="20" customWidth="1"/>
    <col min="518" max="518" width="22.53125" style="20" customWidth="1"/>
    <col min="519" max="519" width="23.796875" style="20" customWidth="1"/>
    <col min="520" max="520" width="27.796875" style="20" customWidth="1"/>
    <col min="521" max="521" width="24.19921875" style="20" customWidth="1"/>
    <col min="522" max="522" width="25.265625"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4.464843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22.265625" style="20" customWidth="1"/>
    <col min="774" max="774" width="22.53125" style="20" customWidth="1"/>
    <col min="775" max="775" width="23.796875" style="20" customWidth="1"/>
    <col min="776" max="776" width="27.796875" style="20" customWidth="1"/>
    <col min="777" max="777" width="24.19921875" style="20" customWidth="1"/>
    <col min="778" max="778" width="25.265625"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4.464843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22.265625" style="20" customWidth="1"/>
    <col min="1030" max="1030" width="22.53125" style="20" customWidth="1"/>
    <col min="1031" max="1031" width="23.796875" style="20" customWidth="1"/>
    <col min="1032" max="1032" width="27.796875" style="20" customWidth="1"/>
    <col min="1033" max="1033" width="24.19921875" style="20" customWidth="1"/>
    <col min="1034" max="1034" width="25.265625"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4.464843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22.265625" style="20" customWidth="1"/>
    <col min="1286" max="1286" width="22.53125" style="20" customWidth="1"/>
    <col min="1287" max="1287" width="23.796875" style="20" customWidth="1"/>
    <col min="1288" max="1288" width="27.796875" style="20" customWidth="1"/>
    <col min="1289" max="1289" width="24.19921875" style="20" customWidth="1"/>
    <col min="1290" max="1290" width="25.265625"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4.464843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22.265625" style="20" customWidth="1"/>
    <col min="1542" max="1542" width="22.53125" style="20" customWidth="1"/>
    <col min="1543" max="1543" width="23.796875" style="20" customWidth="1"/>
    <col min="1544" max="1544" width="27.796875" style="20" customWidth="1"/>
    <col min="1545" max="1545" width="24.19921875" style="20" customWidth="1"/>
    <col min="1546" max="1546" width="25.265625"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4.464843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22.265625" style="20" customWidth="1"/>
    <col min="1798" max="1798" width="22.53125" style="20" customWidth="1"/>
    <col min="1799" max="1799" width="23.796875" style="20" customWidth="1"/>
    <col min="1800" max="1800" width="27.796875" style="20" customWidth="1"/>
    <col min="1801" max="1801" width="24.19921875" style="20" customWidth="1"/>
    <col min="1802" max="1802" width="25.265625"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4.464843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22.265625" style="20" customWidth="1"/>
    <col min="2054" max="2054" width="22.53125" style="20" customWidth="1"/>
    <col min="2055" max="2055" width="23.796875" style="20" customWidth="1"/>
    <col min="2056" max="2056" width="27.796875" style="20" customWidth="1"/>
    <col min="2057" max="2057" width="24.19921875" style="20" customWidth="1"/>
    <col min="2058" max="2058" width="25.265625"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4.464843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22.265625" style="20" customWidth="1"/>
    <col min="2310" max="2310" width="22.53125" style="20" customWidth="1"/>
    <col min="2311" max="2311" width="23.796875" style="20" customWidth="1"/>
    <col min="2312" max="2312" width="27.796875" style="20" customWidth="1"/>
    <col min="2313" max="2313" width="24.19921875" style="20" customWidth="1"/>
    <col min="2314" max="2314" width="25.265625"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4.464843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22.265625" style="20" customWidth="1"/>
    <col min="2566" max="2566" width="22.53125" style="20" customWidth="1"/>
    <col min="2567" max="2567" width="23.796875" style="20" customWidth="1"/>
    <col min="2568" max="2568" width="27.796875" style="20" customWidth="1"/>
    <col min="2569" max="2569" width="24.19921875" style="20" customWidth="1"/>
    <col min="2570" max="2570" width="25.265625"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4.464843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22.265625" style="20" customWidth="1"/>
    <col min="2822" max="2822" width="22.53125" style="20" customWidth="1"/>
    <col min="2823" max="2823" width="23.796875" style="20" customWidth="1"/>
    <col min="2824" max="2824" width="27.796875" style="20" customWidth="1"/>
    <col min="2825" max="2825" width="24.19921875" style="20" customWidth="1"/>
    <col min="2826" max="2826" width="25.265625"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4.464843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22.265625" style="20" customWidth="1"/>
    <col min="3078" max="3078" width="22.53125" style="20" customWidth="1"/>
    <col min="3079" max="3079" width="23.796875" style="20" customWidth="1"/>
    <col min="3080" max="3080" width="27.796875" style="20" customWidth="1"/>
    <col min="3081" max="3081" width="24.19921875" style="20" customWidth="1"/>
    <col min="3082" max="3082" width="25.265625"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4.464843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22.265625" style="20" customWidth="1"/>
    <col min="3334" max="3334" width="22.53125" style="20" customWidth="1"/>
    <col min="3335" max="3335" width="23.796875" style="20" customWidth="1"/>
    <col min="3336" max="3336" width="27.796875" style="20" customWidth="1"/>
    <col min="3337" max="3337" width="24.19921875" style="20" customWidth="1"/>
    <col min="3338" max="3338" width="25.265625"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4.464843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22.265625" style="20" customWidth="1"/>
    <col min="3590" max="3590" width="22.53125" style="20" customWidth="1"/>
    <col min="3591" max="3591" width="23.796875" style="20" customWidth="1"/>
    <col min="3592" max="3592" width="27.796875" style="20" customWidth="1"/>
    <col min="3593" max="3593" width="24.19921875" style="20" customWidth="1"/>
    <col min="3594" max="3594" width="25.265625"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4.464843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22.265625" style="20" customWidth="1"/>
    <col min="3846" max="3846" width="22.53125" style="20" customWidth="1"/>
    <col min="3847" max="3847" width="23.796875" style="20" customWidth="1"/>
    <col min="3848" max="3848" width="27.796875" style="20" customWidth="1"/>
    <col min="3849" max="3849" width="24.19921875" style="20" customWidth="1"/>
    <col min="3850" max="3850" width="25.265625"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4.464843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22.265625" style="20" customWidth="1"/>
    <col min="4102" max="4102" width="22.53125" style="20" customWidth="1"/>
    <col min="4103" max="4103" width="23.796875" style="20" customWidth="1"/>
    <col min="4104" max="4104" width="27.796875" style="20" customWidth="1"/>
    <col min="4105" max="4105" width="24.19921875" style="20" customWidth="1"/>
    <col min="4106" max="4106" width="25.265625"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4.464843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22.265625" style="20" customWidth="1"/>
    <col min="4358" max="4358" width="22.53125" style="20" customWidth="1"/>
    <col min="4359" max="4359" width="23.796875" style="20" customWidth="1"/>
    <col min="4360" max="4360" width="27.796875" style="20" customWidth="1"/>
    <col min="4361" max="4361" width="24.19921875" style="20" customWidth="1"/>
    <col min="4362" max="4362" width="25.265625"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4.464843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22.265625" style="20" customWidth="1"/>
    <col min="4614" max="4614" width="22.53125" style="20" customWidth="1"/>
    <col min="4615" max="4615" width="23.796875" style="20" customWidth="1"/>
    <col min="4616" max="4616" width="27.796875" style="20" customWidth="1"/>
    <col min="4617" max="4617" width="24.19921875" style="20" customWidth="1"/>
    <col min="4618" max="4618" width="25.265625"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4.464843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22.265625" style="20" customWidth="1"/>
    <col min="4870" max="4870" width="22.53125" style="20" customWidth="1"/>
    <col min="4871" max="4871" width="23.796875" style="20" customWidth="1"/>
    <col min="4872" max="4872" width="27.796875" style="20" customWidth="1"/>
    <col min="4873" max="4873" width="24.19921875" style="20" customWidth="1"/>
    <col min="4874" max="4874" width="25.265625"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4.464843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22.265625" style="20" customWidth="1"/>
    <col min="5126" max="5126" width="22.53125" style="20" customWidth="1"/>
    <col min="5127" max="5127" width="23.796875" style="20" customWidth="1"/>
    <col min="5128" max="5128" width="27.796875" style="20" customWidth="1"/>
    <col min="5129" max="5129" width="24.19921875" style="20" customWidth="1"/>
    <col min="5130" max="5130" width="25.265625"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4.464843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22.265625" style="20" customWidth="1"/>
    <col min="5382" max="5382" width="22.53125" style="20" customWidth="1"/>
    <col min="5383" max="5383" width="23.796875" style="20" customWidth="1"/>
    <col min="5384" max="5384" width="27.796875" style="20" customWidth="1"/>
    <col min="5385" max="5385" width="24.19921875" style="20" customWidth="1"/>
    <col min="5386" max="5386" width="25.265625"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4.464843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22.265625" style="20" customWidth="1"/>
    <col min="5638" max="5638" width="22.53125" style="20" customWidth="1"/>
    <col min="5639" max="5639" width="23.796875" style="20" customWidth="1"/>
    <col min="5640" max="5640" width="27.796875" style="20" customWidth="1"/>
    <col min="5641" max="5641" width="24.19921875" style="20" customWidth="1"/>
    <col min="5642" max="5642" width="25.265625"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4.464843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22.265625" style="20" customWidth="1"/>
    <col min="5894" max="5894" width="22.53125" style="20" customWidth="1"/>
    <col min="5895" max="5895" width="23.796875" style="20" customWidth="1"/>
    <col min="5896" max="5896" width="27.796875" style="20" customWidth="1"/>
    <col min="5897" max="5897" width="24.19921875" style="20" customWidth="1"/>
    <col min="5898" max="5898" width="25.265625"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4.464843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22.265625" style="20" customWidth="1"/>
    <col min="6150" max="6150" width="22.53125" style="20" customWidth="1"/>
    <col min="6151" max="6151" width="23.796875" style="20" customWidth="1"/>
    <col min="6152" max="6152" width="27.796875" style="20" customWidth="1"/>
    <col min="6153" max="6153" width="24.19921875" style="20" customWidth="1"/>
    <col min="6154" max="6154" width="25.265625"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4.464843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22.265625" style="20" customWidth="1"/>
    <col min="6406" max="6406" width="22.53125" style="20" customWidth="1"/>
    <col min="6407" max="6407" width="23.796875" style="20" customWidth="1"/>
    <col min="6408" max="6408" width="27.796875" style="20" customWidth="1"/>
    <col min="6409" max="6409" width="24.19921875" style="20" customWidth="1"/>
    <col min="6410" max="6410" width="25.265625"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4.464843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22.265625" style="20" customWidth="1"/>
    <col min="6662" max="6662" width="22.53125" style="20" customWidth="1"/>
    <col min="6663" max="6663" width="23.796875" style="20" customWidth="1"/>
    <col min="6664" max="6664" width="27.796875" style="20" customWidth="1"/>
    <col min="6665" max="6665" width="24.19921875" style="20" customWidth="1"/>
    <col min="6666" max="6666" width="25.265625"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4.464843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22.265625" style="20" customWidth="1"/>
    <col min="6918" max="6918" width="22.53125" style="20" customWidth="1"/>
    <col min="6919" max="6919" width="23.796875" style="20" customWidth="1"/>
    <col min="6920" max="6920" width="27.796875" style="20" customWidth="1"/>
    <col min="6921" max="6921" width="24.19921875" style="20" customWidth="1"/>
    <col min="6922" max="6922" width="25.265625"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4.464843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22.265625" style="20" customWidth="1"/>
    <col min="7174" max="7174" width="22.53125" style="20" customWidth="1"/>
    <col min="7175" max="7175" width="23.796875" style="20" customWidth="1"/>
    <col min="7176" max="7176" width="27.796875" style="20" customWidth="1"/>
    <col min="7177" max="7177" width="24.19921875" style="20" customWidth="1"/>
    <col min="7178" max="7178" width="25.265625"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4.464843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22.265625" style="20" customWidth="1"/>
    <col min="7430" max="7430" width="22.53125" style="20" customWidth="1"/>
    <col min="7431" max="7431" width="23.796875" style="20" customWidth="1"/>
    <col min="7432" max="7432" width="27.796875" style="20" customWidth="1"/>
    <col min="7433" max="7433" width="24.19921875" style="20" customWidth="1"/>
    <col min="7434" max="7434" width="25.265625"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4.464843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22.265625" style="20" customWidth="1"/>
    <col min="7686" max="7686" width="22.53125" style="20" customWidth="1"/>
    <col min="7687" max="7687" width="23.796875" style="20" customWidth="1"/>
    <col min="7688" max="7688" width="27.796875" style="20" customWidth="1"/>
    <col min="7689" max="7689" width="24.19921875" style="20" customWidth="1"/>
    <col min="7690" max="7690" width="25.265625"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4.464843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22.265625" style="20" customWidth="1"/>
    <col min="7942" max="7942" width="22.53125" style="20" customWidth="1"/>
    <col min="7943" max="7943" width="23.796875" style="20" customWidth="1"/>
    <col min="7944" max="7944" width="27.796875" style="20" customWidth="1"/>
    <col min="7945" max="7945" width="24.19921875" style="20" customWidth="1"/>
    <col min="7946" max="7946" width="25.265625"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4.464843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22.265625" style="20" customWidth="1"/>
    <col min="8198" max="8198" width="22.53125" style="20" customWidth="1"/>
    <col min="8199" max="8199" width="23.796875" style="20" customWidth="1"/>
    <col min="8200" max="8200" width="27.796875" style="20" customWidth="1"/>
    <col min="8201" max="8201" width="24.19921875" style="20" customWidth="1"/>
    <col min="8202" max="8202" width="25.265625"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4.464843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22.265625" style="20" customWidth="1"/>
    <col min="8454" max="8454" width="22.53125" style="20" customWidth="1"/>
    <col min="8455" max="8455" width="23.796875" style="20" customWidth="1"/>
    <col min="8456" max="8456" width="27.796875" style="20" customWidth="1"/>
    <col min="8457" max="8457" width="24.19921875" style="20" customWidth="1"/>
    <col min="8458" max="8458" width="25.265625"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4.464843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22.265625" style="20" customWidth="1"/>
    <col min="8710" max="8710" width="22.53125" style="20" customWidth="1"/>
    <col min="8711" max="8711" width="23.796875" style="20" customWidth="1"/>
    <col min="8712" max="8712" width="27.796875" style="20" customWidth="1"/>
    <col min="8713" max="8713" width="24.19921875" style="20" customWidth="1"/>
    <col min="8714" max="8714" width="25.265625"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4.464843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22.265625" style="20" customWidth="1"/>
    <col min="8966" max="8966" width="22.53125" style="20" customWidth="1"/>
    <col min="8967" max="8967" width="23.796875" style="20" customWidth="1"/>
    <col min="8968" max="8968" width="27.796875" style="20" customWidth="1"/>
    <col min="8969" max="8969" width="24.19921875" style="20" customWidth="1"/>
    <col min="8970" max="8970" width="25.265625"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4.464843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22.265625" style="20" customWidth="1"/>
    <col min="9222" max="9222" width="22.53125" style="20" customWidth="1"/>
    <col min="9223" max="9223" width="23.796875" style="20" customWidth="1"/>
    <col min="9224" max="9224" width="27.796875" style="20" customWidth="1"/>
    <col min="9225" max="9225" width="24.19921875" style="20" customWidth="1"/>
    <col min="9226" max="9226" width="25.265625"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4.464843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22.265625" style="20" customWidth="1"/>
    <col min="9478" max="9478" width="22.53125" style="20" customWidth="1"/>
    <col min="9479" max="9479" width="23.796875" style="20" customWidth="1"/>
    <col min="9480" max="9480" width="27.796875" style="20" customWidth="1"/>
    <col min="9481" max="9481" width="24.19921875" style="20" customWidth="1"/>
    <col min="9482" max="9482" width="25.265625"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4.464843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22.265625" style="20" customWidth="1"/>
    <col min="9734" max="9734" width="22.53125" style="20" customWidth="1"/>
    <col min="9735" max="9735" width="23.796875" style="20" customWidth="1"/>
    <col min="9736" max="9736" width="27.796875" style="20" customWidth="1"/>
    <col min="9737" max="9737" width="24.19921875" style="20" customWidth="1"/>
    <col min="9738" max="9738" width="25.265625"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4.464843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22.265625" style="20" customWidth="1"/>
    <col min="9990" max="9990" width="22.53125" style="20" customWidth="1"/>
    <col min="9991" max="9991" width="23.796875" style="20" customWidth="1"/>
    <col min="9992" max="9992" width="27.796875" style="20" customWidth="1"/>
    <col min="9993" max="9993" width="24.19921875" style="20" customWidth="1"/>
    <col min="9994" max="9994" width="25.265625"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4.464843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22.265625" style="20" customWidth="1"/>
    <col min="10246" max="10246" width="22.53125" style="20" customWidth="1"/>
    <col min="10247" max="10247" width="23.796875" style="20" customWidth="1"/>
    <col min="10248" max="10248" width="27.796875" style="20" customWidth="1"/>
    <col min="10249" max="10249" width="24.19921875" style="20" customWidth="1"/>
    <col min="10250" max="10250" width="25.265625"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4.464843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22.265625" style="20" customWidth="1"/>
    <col min="10502" max="10502" width="22.53125" style="20" customWidth="1"/>
    <col min="10503" max="10503" width="23.796875" style="20" customWidth="1"/>
    <col min="10504" max="10504" width="27.796875" style="20" customWidth="1"/>
    <col min="10505" max="10505" width="24.19921875" style="20" customWidth="1"/>
    <col min="10506" max="10506" width="25.265625"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4.464843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22.265625" style="20" customWidth="1"/>
    <col min="10758" max="10758" width="22.53125" style="20" customWidth="1"/>
    <col min="10759" max="10759" width="23.796875" style="20" customWidth="1"/>
    <col min="10760" max="10760" width="27.796875" style="20" customWidth="1"/>
    <col min="10761" max="10761" width="24.19921875" style="20" customWidth="1"/>
    <col min="10762" max="10762" width="25.265625"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4.464843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22.265625" style="20" customWidth="1"/>
    <col min="11014" max="11014" width="22.53125" style="20" customWidth="1"/>
    <col min="11015" max="11015" width="23.796875" style="20" customWidth="1"/>
    <col min="11016" max="11016" width="27.796875" style="20" customWidth="1"/>
    <col min="11017" max="11017" width="24.19921875" style="20" customWidth="1"/>
    <col min="11018" max="11018" width="25.265625"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4.464843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22.265625" style="20" customWidth="1"/>
    <col min="11270" max="11270" width="22.53125" style="20" customWidth="1"/>
    <col min="11271" max="11271" width="23.796875" style="20" customWidth="1"/>
    <col min="11272" max="11272" width="27.796875" style="20" customWidth="1"/>
    <col min="11273" max="11273" width="24.19921875" style="20" customWidth="1"/>
    <col min="11274" max="11274" width="25.265625"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4.464843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22.265625" style="20" customWidth="1"/>
    <col min="11526" max="11526" width="22.53125" style="20" customWidth="1"/>
    <col min="11527" max="11527" width="23.796875" style="20" customWidth="1"/>
    <col min="11528" max="11528" width="27.796875" style="20" customWidth="1"/>
    <col min="11529" max="11529" width="24.19921875" style="20" customWidth="1"/>
    <col min="11530" max="11530" width="25.265625"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4.464843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22.265625" style="20" customWidth="1"/>
    <col min="11782" max="11782" width="22.53125" style="20" customWidth="1"/>
    <col min="11783" max="11783" width="23.796875" style="20" customWidth="1"/>
    <col min="11784" max="11784" width="27.796875" style="20" customWidth="1"/>
    <col min="11785" max="11785" width="24.19921875" style="20" customWidth="1"/>
    <col min="11786" max="11786" width="25.265625"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4.464843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22.265625" style="20" customWidth="1"/>
    <col min="12038" max="12038" width="22.53125" style="20" customWidth="1"/>
    <col min="12039" max="12039" width="23.796875" style="20" customWidth="1"/>
    <col min="12040" max="12040" width="27.796875" style="20" customWidth="1"/>
    <col min="12041" max="12041" width="24.19921875" style="20" customWidth="1"/>
    <col min="12042" max="12042" width="25.265625"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4.464843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22.265625" style="20" customWidth="1"/>
    <col min="12294" max="12294" width="22.53125" style="20" customWidth="1"/>
    <col min="12295" max="12295" width="23.796875" style="20" customWidth="1"/>
    <col min="12296" max="12296" width="27.796875" style="20" customWidth="1"/>
    <col min="12297" max="12297" width="24.19921875" style="20" customWidth="1"/>
    <col min="12298" max="12298" width="25.265625"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4.464843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22.265625" style="20" customWidth="1"/>
    <col min="12550" max="12550" width="22.53125" style="20" customWidth="1"/>
    <col min="12551" max="12551" width="23.796875" style="20" customWidth="1"/>
    <col min="12552" max="12552" width="27.796875" style="20" customWidth="1"/>
    <col min="12553" max="12553" width="24.19921875" style="20" customWidth="1"/>
    <col min="12554" max="12554" width="25.265625"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4.464843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22.265625" style="20" customWidth="1"/>
    <col min="12806" max="12806" width="22.53125" style="20" customWidth="1"/>
    <col min="12807" max="12807" width="23.796875" style="20" customWidth="1"/>
    <col min="12808" max="12808" width="27.796875" style="20" customWidth="1"/>
    <col min="12809" max="12809" width="24.19921875" style="20" customWidth="1"/>
    <col min="12810" max="12810" width="25.265625"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4.464843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22.265625" style="20" customWidth="1"/>
    <col min="13062" max="13062" width="22.53125" style="20" customWidth="1"/>
    <col min="13063" max="13063" width="23.796875" style="20" customWidth="1"/>
    <col min="13064" max="13064" width="27.796875" style="20" customWidth="1"/>
    <col min="13065" max="13065" width="24.19921875" style="20" customWidth="1"/>
    <col min="13066" max="13066" width="25.265625"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4.464843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22.265625" style="20" customWidth="1"/>
    <col min="13318" max="13318" width="22.53125" style="20" customWidth="1"/>
    <col min="13319" max="13319" width="23.796875" style="20" customWidth="1"/>
    <col min="13320" max="13320" width="27.796875" style="20" customWidth="1"/>
    <col min="13321" max="13321" width="24.19921875" style="20" customWidth="1"/>
    <col min="13322" max="13322" width="25.265625"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4.464843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22.265625" style="20" customWidth="1"/>
    <col min="13574" max="13574" width="22.53125" style="20" customWidth="1"/>
    <col min="13575" max="13575" width="23.796875" style="20" customWidth="1"/>
    <col min="13576" max="13576" width="27.796875" style="20" customWidth="1"/>
    <col min="13577" max="13577" width="24.19921875" style="20" customWidth="1"/>
    <col min="13578" max="13578" width="25.265625"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4.464843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22.265625" style="20" customWidth="1"/>
    <col min="13830" max="13830" width="22.53125" style="20" customWidth="1"/>
    <col min="13831" max="13831" width="23.796875" style="20" customWidth="1"/>
    <col min="13832" max="13832" width="27.796875" style="20" customWidth="1"/>
    <col min="13833" max="13833" width="24.19921875" style="20" customWidth="1"/>
    <col min="13834" max="13834" width="25.265625"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4.464843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22.265625" style="20" customWidth="1"/>
    <col min="14086" max="14086" width="22.53125" style="20" customWidth="1"/>
    <col min="14087" max="14087" width="23.796875" style="20" customWidth="1"/>
    <col min="14088" max="14088" width="27.796875" style="20" customWidth="1"/>
    <col min="14089" max="14089" width="24.19921875" style="20" customWidth="1"/>
    <col min="14090" max="14090" width="25.265625"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4.464843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22.265625" style="20" customWidth="1"/>
    <col min="14342" max="14342" width="22.53125" style="20" customWidth="1"/>
    <col min="14343" max="14343" width="23.796875" style="20" customWidth="1"/>
    <col min="14344" max="14344" width="27.796875" style="20" customWidth="1"/>
    <col min="14345" max="14345" width="24.19921875" style="20" customWidth="1"/>
    <col min="14346" max="14346" width="25.265625"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4.464843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22.265625" style="20" customWidth="1"/>
    <col min="14598" max="14598" width="22.53125" style="20" customWidth="1"/>
    <col min="14599" max="14599" width="23.796875" style="20" customWidth="1"/>
    <col min="14600" max="14600" width="27.796875" style="20" customWidth="1"/>
    <col min="14601" max="14601" width="24.19921875" style="20" customWidth="1"/>
    <col min="14602" max="14602" width="25.265625"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4.464843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22.265625" style="20" customWidth="1"/>
    <col min="14854" max="14854" width="22.53125" style="20" customWidth="1"/>
    <col min="14855" max="14855" width="23.796875" style="20" customWidth="1"/>
    <col min="14856" max="14856" width="27.796875" style="20" customWidth="1"/>
    <col min="14857" max="14857" width="24.19921875" style="20" customWidth="1"/>
    <col min="14858" max="14858" width="25.265625"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4.464843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22.265625" style="20" customWidth="1"/>
    <col min="15110" max="15110" width="22.53125" style="20" customWidth="1"/>
    <col min="15111" max="15111" width="23.796875" style="20" customWidth="1"/>
    <col min="15112" max="15112" width="27.796875" style="20" customWidth="1"/>
    <col min="15113" max="15113" width="24.19921875" style="20" customWidth="1"/>
    <col min="15114" max="15114" width="25.265625"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4.464843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22.265625" style="20" customWidth="1"/>
    <col min="15366" max="15366" width="22.53125" style="20" customWidth="1"/>
    <col min="15367" max="15367" width="23.796875" style="20" customWidth="1"/>
    <col min="15368" max="15368" width="27.796875" style="20" customWidth="1"/>
    <col min="15369" max="15369" width="24.19921875" style="20" customWidth="1"/>
    <col min="15370" max="15370" width="25.265625"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4.464843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22.265625" style="20" customWidth="1"/>
    <col min="15622" max="15622" width="22.53125" style="20" customWidth="1"/>
    <col min="15623" max="15623" width="23.796875" style="20" customWidth="1"/>
    <col min="15624" max="15624" width="27.796875" style="20" customWidth="1"/>
    <col min="15625" max="15625" width="24.19921875" style="20" customWidth="1"/>
    <col min="15626" max="15626" width="25.265625"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4.464843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22.265625" style="20" customWidth="1"/>
    <col min="15878" max="15878" width="22.53125" style="20" customWidth="1"/>
    <col min="15879" max="15879" width="23.796875" style="20" customWidth="1"/>
    <col min="15880" max="15880" width="27.796875" style="20" customWidth="1"/>
    <col min="15881" max="15881" width="24.19921875" style="20" customWidth="1"/>
    <col min="15882" max="15882" width="25.265625"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4.464843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22.265625" style="20" customWidth="1"/>
    <col min="16134" max="16134" width="22.53125" style="20" customWidth="1"/>
    <col min="16135" max="16135" width="23.796875" style="20" customWidth="1"/>
    <col min="16136" max="16136" width="27.796875" style="20" customWidth="1"/>
    <col min="16137" max="16137" width="24.19921875" style="20" customWidth="1"/>
    <col min="16138" max="16138" width="25.265625"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4.464843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591" t="s">
        <v>74</v>
      </c>
      <c r="C1" s="591"/>
      <c r="D1" s="591"/>
      <c r="E1" s="591"/>
      <c r="F1" s="591"/>
      <c r="G1" s="591"/>
      <c r="H1" s="591"/>
      <c r="I1" s="591"/>
      <c r="J1" s="591"/>
      <c r="K1" s="42"/>
      <c r="L1" s="42"/>
      <c r="M1" s="42"/>
      <c r="N1" s="42"/>
    </row>
    <row r="2" spans="1:25" ht="25.5">
      <c r="B2" s="592" t="s">
        <v>75</v>
      </c>
      <c r="C2" s="592"/>
      <c r="D2" s="592"/>
      <c r="E2" s="592"/>
      <c r="F2" s="592"/>
      <c r="G2" s="592"/>
      <c r="H2" s="592"/>
      <c r="I2" s="592"/>
      <c r="J2" s="592"/>
      <c r="K2" s="42"/>
      <c r="L2" s="42"/>
      <c r="M2" s="42"/>
      <c r="N2" s="42"/>
    </row>
    <row r="3" spans="1:25" ht="25.5">
      <c r="B3" s="21"/>
      <c r="C3" s="142"/>
      <c r="D3" s="22"/>
      <c r="E3" s="23"/>
      <c r="F3" s="24"/>
      <c r="G3" s="22"/>
      <c r="H3" s="22"/>
      <c r="I3" s="43"/>
      <c r="J3" s="44"/>
      <c r="N3" s="156"/>
    </row>
    <row r="4" spans="1:25" ht="25.5">
      <c r="B4" s="25"/>
      <c r="C4" s="143"/>
      <c r="D4" s="26" t="s">
        <v>76</v>
      </c>
      <c r="E4" s="27" t="s">
        <v>150</v>
      </c>
      <c r="F4" s="28"/>
      <c r="G4" s="26"/>
      <c r="H4" s="26" t="s">
        <v>54</v>
      </c>
      <c r="I4" s="27" t="s">
        <v>151</v>
      </c>
      <c r="J4" s="45"/>
      <c r="N4" s="156"/>
    </row>
    <row r="5" spans="1:25" ht="11.25" customHeight="1">
      <c r="B5" s="25"/>
      <c r="C5" s="144"/>
      <c r="D5" s="145"/>
      <c r="E5" s="146"/>
      <c r="F5" s="147"/>
      <c r="G5" s="145"/>
      <c r="H5" s="145"/>
      <c r="I5" s="148"/>
      <c r="J5" s="46"/>
      <c r="N5" s="156"/>
    </row>
    <row r="6" spans="1:25" ht="25.5">
      <c r="B6" s="524" t="s">
        <v>77</v>
      </c>
      <c r="C6" s="525"/>
      <c r="D6" s="526"/>
      <c r="E6" s="158">
        <f>F631</f>
        <v>159591</v>
      </c>
      <c r="F6" s="159"/>
      <c r="G6" s="525" t="s">
        <v>78</v>
      </c>
      <c r="H6" s="526"/>
      <c r="I6" s="160">
        <f>K631</f>
        <v>31</v>
      </c>
      <c r="J6" s="47"/>
      <c r="N6" s="156"/>
    </row>
    <row r="7" spans="1:25" ht="25.5">
      <c r="B7" s="524" t="s">
        <v>79</v>
      </c>
      <c r="C7" s="525"/>
      <c r="D7" s="526"/>
      <c r="E7" s="158">
        <f>G631</f>
        <v>31918.200000000004</v>
      </c>
      <c r="F7" s="159"/>
      <c r="G7" s="525" t="s">
        <v>80</v>
      </c>
      <c r="H7" s="526"/>
      <c r="I7" s="160">
        <f>L631</f>
        <v>0</v>
      </c>
      <c r="J7" s="47"/>
      <c r="N7" s="156"/>
    </row>
    <row r="8" spans="1:25" ht="25.5">
      <c r="B8" s="524" t="s">
        <v>81</v>
      </c>
      <c r="C8" s="525"/>
      <c r="D8" s="526"/>
      <c r="E8" s="158">
        <f>H631</f>
        <v>88661.666666666657</v>
      </c>
      <c r="F8" s="159"/>
      <c r="G8" s="525" t="s">
        <v>82</v>
      </c>
      <c r="H8" s="526"/>
      <c r="I8" s="161">
        <f>W631</f>
        <v>62</v>
      </c>
      <c r="J8" s="47"/>
      <c r="N8" s="156"/>
    </row>
    <row r="9" spans="1:25" ht="25.5">
      <c r="A9" s="29"/>
      <c r="B9" s="524" t="s">
        <v>83</v>
      </c>
      <c r="C9" s="525"/>
      <c r="D9" s="526"/>
      <c r="E9" s="158">
        <f>N631</f>
        <v>1773.2333333333336</v>
      </c>
      <c r="F9" s="159"/>
      <c r="G9" s="525" t="s">
        <v>84</v>
      </c>
      <c r="H9" s="526"/>
      <c r="I9" s="162">
        <f>X631</f>
        <v>22</v>
      </c>
      <c r="J9" s="47"/>
      <c r="N9" s="156"/>
    </row>
    <row r="10" spans="1:25" ht="25.5">
      <c r="B10" s="529" t="s">
        <v>85</v>
      </c>
      <c r="C10" s="527"/>
      <c r="D10" s="528"/>
      <c r="E10" s="158">
        <f>COUNTA(C17,C46,C144,C221,C274,C314,C371,C434,C466,C519,C564)</f>
        <v>11</v>
      </c>
      <c r="F10" s="159"/>
      <c r="G10" s="149"/>
      <c r="H10" s="149"/>
      <c r="I10" s="150"/>
      <c r="J10" s="47"/>
      <c r="N10" s="156"/>
    </row>
    <row r="11" spans="1:25" ht="25.5">
      <c r="B11" s="157"/>
      <c r="C11" s="527" t="s">
        <v>86</v>
      </c>
      <c r="D11" s="528"/>
      <c r="E11" s="158">
        <f>J631</f>
        <v>25</v>
      </c>
      <c r="F11" s="159"/>
      <c r="G11" s="159"/>
      <c r="H11" s="159"/>
      <c r="I11" s="150"/>
      <c r="J11" s="47"/>
      <c r="M11" s="48"/>
      <c r="N11" s="156"/>
      <c r="U11" s="48"/>
    </row>
    <row r="12" spans="1:25" ht="25.5">
      <c r="B12" s="524" t="s">
        <v>87</v>
      </c>
      <c r="C12" s="525"/>
      <c r="D12" s="526"/>
      <c r="E12" s="158">
        <f>E631</f>
        <v>561</v>
      </c>
      <c r="F12" s="159"/>
      <c r="G12" s="151"/>
      <c r="H12" s="151"/>
      <c r="I12" s="150"/>
      <c r="J12" s="47"/>
      <c r="N12" s="156"/>
      <c r="T12" s="48"/>
      <c r="V12" s="48"/>
    </row>
    <row r="13" spans="1:25" ht="8.25" customHeight="1">
      <c r="B13" s="30"/>
      <c r="C13" s="31"/>
      <c r="D13" s="31"/>
      <c r="E13" s="163"/>
      <c r="F13" s="164"/>
      <c r="G13" s="32"/>
      <c r="H13" s="32"/>
      <c r="I13" s="32"/>
      <c r="J13" s="49"/>
      <c r="N13" s="156"/>
    </row>
    <row r="15" spans="1:25">
      <c r="B15" s="33"/>
      <c r="C15" s="152"/>
      <c r="D15" s="34"/>
      <c r="E15" s="34"/>
      <c r="F15" s="34"/>
      <c r="G15" s="35">
        <v>5</v>
      </c>
      <c r="H15" s="35">
        <v>1.8</v>
      </c>
      <c r="I15" s="50">
        <v>3000</v>
      </c>
      <c r="J15" s="34"/>
      <c r="K15" s="34"/>
      <c r="L15" s="34"/>
      <c r="M15" s="35"/>
      <c r="N15" s="35">
        <v>50</v>
      </c>
      <c r="O15" s="34"/>
      <c r="P15" s="34"/>
      <c r="Q15" s="34"/>
      <c r="R15" s="56"/>
      <c r="S15" s="56"/>
      <c r="T15" s="35"/>
      <c r="U15" s="57">
        <f>(250*12)/2</f>
        <v>1500</v>
      </c>
      <c r="V15" s="35"/>
      <c r="W15" s="35"/>
      <c r="X15" s="35">
        <v>3</v>
      </c>
    </row>
    <row r="16" spans="1:25" ht="91.5" customHeight="1">
      <c r="B16" s="36" t="s">
        <v>88</v>
      </c>
      <c r="C16" s="36" t="s">
        <v>89</v>
      </c>
      <c r="D16" s="36" t="s">
        <v>90</v>
      </c>
      <c r="E16" s="37" t="s">
        <v>91</v>
      </c>
      <c r="F16" s="37" t="s">
        <v>160</v>
      </c>
      <c r="G16" s="38" t="s">
        <v>92</v>
      </c>
      <c r="H16" s="38" t="s">
        <v>93</v>
      </c>
      <c r="I16" s="38" t="s">
        <v>94</v>
      </c>
      <c r="J16" s="37" t="s">
        <v>95</v>
      </c>
      <c r="K16" s="37" t="s">
        <v>96</v>
      </c>
      <c r="L16" s="51" t="s">
        <v>97</v>
      </c>
      <c r="M16" s="37" t="s">
        <v>98</v>
      </c>
      <c r="N16" s="38" t="s">
        <v>99</v>
      </c>
      <c r="O16" s="37" t="s">
        <v>100</v>
      </c>
      <c r="P16" s="37" t="s">
        <v>101</v>
      </c>
      <c r="Q16" s="37" t="s">
        <v>102</v>
      </c>
      <c r="R16" s="37" t="s">
        <v>103</v>
      </c>
      <c r="S16" s="37" t="s">
        <v>104</v>
      </c>
      <c r="T16" s="37" t="s">
        <v>105</v>
      </c>
      <c r="U16" s="38" t="s">
        <v>106</v>
      </c>
      <c r="V16" s="37" t="s">
        <v>107</v>
      </c>
      <c r="W16" s="38" t="s">
        <v>108</v>
      </c>
      <c r="X16" s="38" t="s">
        <v>109</v>
      </c>
      <c r="Y16" s="38" t="s">
        <v>110</v>
      </c>
    </row>
    <row r="17" spans="2:25" ht="18.75" customHeight="1">
      <c r="B17" s="568">
        <v>1</v>
      </c>
      <c r="C17" s="571" t="s">
        <v>10361</v>
      </c>
      <c r="D17" s="39">
        <v>1</v>
      </c>
      <c r="E17" s="127" t="s">
        <v>10362</v>
      </c>
      <c r="F17" s="127">
        <v>496</v>
      </c>
      <c r="G17" s="181">
        <f>F17/$G$15</f>
        <v>99.2</v>
      </c>
      <c r="H17" s="182">
        <f t="shared" ref="H17:H43" si="0">F17/$H$15</f>
        <v>275.55555555555554</v>
      </c>
      <c r="I17" s="182">
        <f t="shared" ref="I17:I43" si="1">H17/$I$15</f>
        <v>9.1851851851851851E-2</v>
      </c>
      <c r="J17" s="153" t="s">
        <v>10363</v>
      </c>
      <c r="K17" s="153"/>
      <c r="L17" s="166"/>
      <c r="M17" s="167"/>
      <c r="N17" s="52">
        <f>M17/$N$15</f>
        <v>0</v>
      </c>
      <c r="O17" s="53"/>
      <c r="P17" s="54"/>
      <c r="Q17" s="54"/>
      <c r="R17" s="54"/>
      <c r="S17" s="54"/>
      <c r="T17" s="58"/>
      <c r="U17" s="183">
        <f t="shared" ref="U17:U43" si="2">H17/$U$15</f>
        <v>0.1837037037037037</v>
      </c>
      <c r="V17" s="168"/>
      <c r="W17" s="59" t="str">
        <f>IF(V17&lt;1,"0",IF(V17&lt;5,"2",IF(V17&gt;=5,"6")))</f>
        <v>0</v>
      </c>
      <c r="X17" s="574">
        <f>K45/$X$15</f>
        <v>0.33333333333333331</v>
      </c>
      <c r="Y17" s="60">
        <f>W17/2</f>
        <v>0</v>
      </c>
    </row>
    <row r="18" spans="2:25" ht="18.75" customHeight="1">
      <c r="B18" s="569"/>
      <c r="C18" s="572"/>
      <c r="D18" s="39">
        <v>2</v>
      </c>
      <c r="E18" s="127" t="s">
        <v>671</v>
      </c>
      <c r="F18" s="127">
        <v>88</v>
      </c>
      <c r="G18" s="181">
        <f t="shared" ref="G18:G43" si="3">F18/$G$15</f>
        <v>17.600000000000001</v>
      </c>
      <c r="H18" s="182">
        <f t="shared" si="0"/>
        <v>48.888888888888886</v>
      </c>
      <c r="I18" s="182">
        <f t="shared" si="1"/>
        <v>1.6296296296296295E-2</v>
      </c>
      <c r="J18" s="39"/>
      <c r="K18" s="153"/>
      <c r="L18" s="166"/>
      <c r="M18" s="167"/>
      <c r="N18" s="52">
        <f t="shared" ref="N18:N43" si="4">M18/$N$15</f>
        <v>0</v>
      </c>
      <c r="O18" s="53"/>
      <c r="P18" s="54"/>
      <c r="Q18" s="54"/>
      <c r="R18" s="54"/>
      <c r="S18" s="54"/>
      <c r="T18" s="58"/>
      <c r="U18" s="183">
        <f t="shared" si="2"/>
        <v>3.259259259259259E-2</v>
      </c>
      <c r="V18" s="168"/>
      <c r="W18" s="59" t="str">
        <f t="shared" ref="W18:W43" si="5">IF(V18&lt;1,"0",IF(V18&lt;5,"2",IF(V18&gt;=5,"6")))</f>
        <v>0</v>
      </c>
      <c r="X18" s="575"/>
      <c r="Y18" s="60">
        <f t="shared" ref="Y18:Y44" si="6">W18/2</f>
        <v>0</v>
      </c>
    </row>
    <row r="19" spans="2:25" ht="18.75" customHeight="1">
      <c r="B19" s="569"/>
      <c r="C19" s="572"/>
      <c r="D19" s="39">
        <v>3</v>
      </c>
      <c r="E19" s="127" t="s">
        <v>10364</v>
      </c>
      <c r="F19" s="127">
        <v>77</v>
      </c>
      <c r="G19" s="181">
        <f t="shared" si="3"/>
        <v>15.4</v>
      </c>
      <c r="H19" s="182">
        <f t="shared" si="0"/>
        <v>42.777777777777779</v>
      </c>
      <c r="I19" s="182">
        <f t="shared" si="1"/>
        <v>1.425925925925926E-2</v>
      </c>
      <c r="J19" s="39"/>
      <c r="K19" s="153"/>
      <c r="L19" s="166"/>
      <c r="M19" s="167"/>
      <c r="N19" s="52">
        <f t="shared" si="4"/>
        <v>0</v>
      </c>
      <c r="O19" s="55"/>
      <c r="P19" s="54"/>
      <c r="Q19" s="54"/>
      <c r="R19" s="54"/>
      <c r="S19" s="54"/>
      <c r="T19" s="58"/>
      <c r="U19" s="183">
        <f t="shared" si="2"/>
        <v>2.8518518518518519E-2</v>
      </c>
      <c r="V19" s="168"/>
      <c r="W19" s="59" t="str">
        <f t="shared" si="5"/>
        <v>0</v>
      </c>
      <c r="X19" s="575"/>
      <c r="Y19" s="60">
        <f t="shared" si="6"/>
        <v>0</v>
      </c>
    </row>
    <row r="20" spans="2:25" ht="18.75" customHeight="1">
      <c r="B20" s="569"/>
      <c r="C20" s="572"/>
      <c r="D20" s="39">
        <v>4</v>
      </c>
      <c r="E20" s="127" t="s">
        <v>3855</v>
      </c>
      <c r="F20" s="127">
        <v>103</v>
      </c>
      <c r="G20" s="181">
        <f t="shared" si="3"/>
        <v>20.6</v>
      </c>
      <c r="H20" s="182">
        <f t="shared" si="0"/>
        <v>57.222222222222221</v>
      </c>
      <c r="I20" s="182">
        <f t="shared" si="1"/>
        <v>1.9074074074074073E-2</v>
      </c>
      <c r="J20" s="39"/>
      <c r="K20" s="153"/>
      <c r="L20" s="166"/>
      <c r="M20" s="167"/>
      <c r="N20" s="52">
        <f t="shared" si="4"/>
        <v>0</v>
      </c>
      <c r="O20" s="53"/>
      <c r="P20" s="54"/>
      <c r="Q20" s="54"/>
      <c r="R20" s="54"/>
      <c r="S20" s="54"/>
      <c r="T20" s="58"/>
      <c r="U20" s="183">
        <f t="shared" si="2"/>
        <v>3.8148148148148146E-2</v>
      </c>
      <c r="V20" s="168"/>
      <c r="W20" s="59" t="str">
        <f t="shared" si="5"/>
        <v>0</v>
      </c>
      <c r="X20" s="575"/>
      <c r="Y20" s="60">
        <f t="shared" si="6"/>
        <v>0</v>
      </c>
    </row>
    <row r="21" spans="2:25" ht="18.75" customHeight="1">
      <c r="B21" s="569"/>
      <c r="C21" s="572"/>
      <c r="D21" s="39">
        <v>5</v>
      </c>
      <c r="E21" s="127" t="s">
        <v>547</v>
      </c>
      <c r="F21" s="127">
        <v>123</v>
      </c>
      <c r="G21" s="181">
        <f t="shared" si="3"/>
        <v>24.6</v>
      </c>
      <c r="H21" s="182">
        <f t="shared" si="0"/>
        <v>68.333333333333329</v>
      </c>
      <c r="I21" s="182">
        <f t="shared" si="1"/>
        <v>2.2777777777777775E-2</v>
      </c>
      <c r="J21" s="39"/>
      <c r="K21" s="153"/>
      <c r="L21" s="166"/>
      <c r="M21" s="167"/>
      <c r="N21" s="52">
        <f t="shared" si="4"/>
        <v>0</v>
      </c>
      <c r="O21" s="53"/>
      <c r="P21" s="54"/>
      <c r="Q21" s="54"/>
      <c r="R21" s="54"/>
      <c r="S21" s="54"/>
      <c r="T21" s="58"/>
      <c r="U21" s="183">
        <f t="shared" si="2"/>
        <v>4.5555555555555551E-2</v>
      </c>
      <c r="V21" s="168"/>
      <c r="W21" s="59" t="str">
        <f t="shared" si="5"/>
        <v>0</v>
      </c>
      <c r="X21" s="575"/>
      <c r="Y21" s="60">
        <f t="shared" si="6"/>
        <v>0</v>
      </c>
    </row>
    <row r="22" spans="2:25" ht="18.75" customHeight="1">
      <c r="B22" s="569"/>
      <c r="C22" s="572"/>
      <c r="D22" s="39">
        <v>6</v>
      </c>
      <c r="E22" s="127" t="s">
        <v>811</v>
      </c>
      <c r="F22" s="127">
        <v>98</v>
      </c>
      <c r="G22" s="181">
        <f t="shared" si="3"/>
        <v>19.600000000000001</v>
      </c>
      <c r="H22" s="182">
        <f t="shared" si="0"/>
        <v>54.444444444444443</v>
      </c>
      <c r="I22" s="182">
        <f t="shared" si="1"/>
        <v>1.8148148148148146E-2</v>
      </c>
      <c r="J22" s="39"/>
      <c r="K22" s="153"/>
      <c r="L22" s="166"/>
      <c r="M22" s="167"/>
      <c r="N22" s="52">
        <f t="shared" si="4"/>
        <v>0</v>
      </c>
      <c r="O22" s="53"/>
      <c r="P22" s="54"/>
      <c r="Q22" s="54"/>
      <c r="R22" s="54"/>
      <c r="S22" s="54"/>
      <c r="T22" s="58"/>
      <c r="U22" s="183">
        <f t="shared" si="2"/>
        <v>3.6296296296296292E-2</v>
      </c>
      <c r="V22" s="168"/>
      <c r="W22" s="59" t="str">
        <f t="shared" si="5"/>
        <v>0</v>
      </c>
      <c r="X22" s="575"/>
      <c r="Y22" s="60">
        <f t="shared" si="6"/>
        <v>0</v>
      </c>
    </row>
    <row r="23" spans="2:25" ht="18.75" customHeight="1">
      <c r="B23" s="569"/>
      <c r="C23" s="572"/>
      <c r="D23" s="39">
        <v>7</v>
      </c>
      <c r="E23" s="127" t="s">
        <v>10365</v>
      </c>
      <c r="F23" s="127">
        <v>401</v>
      </c>
      <c r="G23" s="181">
        <f t="shared" si="3"/>
        <v>80.2</v>
      </c>
      <c r="H23" s="182">
        <f t="shared" si="0"/>
        <v>222.77777777777777</v>
      </c>
      <c r="I23" s="182">
        <f t="shared" si="1"/>
        <v>7.4259259259259261E-2</v>
      </c>
      <c r="J23" s="39"/>
      <c r="K23" s="153"/>
      <c r="L23" s="166"/>
      <c r="M23" s="167"/>
      <c r="N23" s="52">
        <f t="shared" si="4"/>
        <v>0</v>
      </c>
      <c r="O23" s="53"/>
      <c r="P23" s="54"/>
      <c r="Q23" s="54"/>
      <c r="R23" s="54"/>
      <c r="S23" s="54"/>
      <c r="T23" s="58"/>
      <c r="U23" s="183">
        <f t="shared" si="2"/>
        <v>0.14851851851851852</v>
      </c>
      <c r="V23" s="168"/>
      <c r="W23" s="59" t="str">
        <f t="shared" si="5"/>
        <v>0</v>
      </c>
      <c r="X23" s="575"/>
      <c r="Y23" s="60">
        <f t="shared" si="6"/>
        <v>0</v>
      </c>
    </row>
    <row r="24" spans="2:25" ht="18.75" customHeight="1">
      <c r="B24" s="569"/>
      <c r="C24" s="572"/>
      <c r="D24" s="39">
        <v>8</v>
      </c>
      <c r="E24" s="127" t="s">
        <v>10366</v>
      </c>
      <c r="F24" s="127">
        <v>76</v>
      </c>
      <c r="G24" s="181">
        <f t="shared" si="3"/>
        <v>15.2</v>
      </c>
      <c r="H24" s="182">
        <f t="shared" si="0"/>
        <v>42.222222222222221</v>
      </c>
      <c r="I24" s="182">
        <f t="shared" si="1"/>
        <v>1.4074074074074074E-2</v>
      </c>
      <c r="J24" s="39"/>
      <c r="K24" s="153"/>
      <c r="L24" s="166"/>
      <c r="M24" s="167"/>
      <c r="N24" s="52">
        <f t="shared" si="4"/>
        <v>0</v>
      </c>
      <c r="O24" s="53"/>
      <c r="P24" s="54"/>
      <c r="Q24" s="54"/>
      <c r="R24" s="54"/>
      <c r="S24" s="54"/>
      <c r="T24" s="58"/>
      <c r="U24" s="183">
        <f t="shared" si="2"/>
        <v>2.8148148148148148E-2</v>
      </c>
      <c r="V24" s="168"/>
      <c r="W24" s="59" t="str">
        <f t="shared" si="5"/>
        <v>0</v>
      </c>
      <c r="X24" s="575"/>
      <c r="Y24" s="60">
        <f t="shared" si="6"/>
        <v>0</v>
      </c>
    </row>
    <row r="25" spans="2:25" ht="18.75" customHeight="1">
      <c r="B25" s="569"/>
      <c r="C25" s="572"/>
      <c r="D25" s="39">
        <v>9</v>
      </c>
      <c r="E25" s="127" t="s">
        <v>10361</v>
      </c>
      <c r="F25" s="127">
        <v>500</v>
      </c>
      <c r="G25" s="181">
        <f t="shared" si="3"/>
        <v>100</v>
      </c>
      <c r="H25" s="182">
        <f t="shared" si="0"/>
        <v>277.77777777777777</v>
      </c>
      <c r="I25" s="182">
        <f t="shared" si="1"/>
        <v>9.2592592592592587E-2</v>
      </c>
      <c r="J25" s="63" t="s">
        <v>10367</v>
      </c>
      <c r="K25" s="341" t="s">
        <v>11404</v>
      </c>
      <c r="L25" s="166"/>
      <c r="M25" s="167">
        <f>SUM(H17:H42)</f>
        <v>2970</v>
      </c>
      <c r="N25" s="52">
        <f t="shared" si="4"/>
        <v>59.4</v>
      </c>
      <c r="O25" s="53" t="s">
        <v>785</v>
      </c>
      <c r="P25" s="54" t="s">
        <v>12</v>
      </c>
      <c r="Q25" s="54"/>
      <c r="R25" s="54" t="s">
        <v>1064</v>
      </c>
      <c r="S25" s="54"/>
      <c r="T25" s="58"/>
      <c r="U25" s="183">
        <f t="shared" si="2"/>
        <v>0.18518518518518517</v>
      </c>
      <c r="V25" s="168">
        <f>SUM(U17:U42)</f>
        <v>1.9799999999999998</v>
      </c>
      <c r="W25" s="59" t="str">
        <f t="shared" si="5"/>
        <v>2</v>
      </c>
      <c r="X25" s="575"/>
      <c r="Y25" s="60">
        <f t="shared" si="6"/>
        <v>1</v>
      </c>
    </row>
    <row r="26" spans="2:25" ht="18.75" customHeight="1">
      <c r="B26" s="569"/>
      <c r="C26" s="572"/>
      <c r="D26" s="39">
        <v>10</v>
      </c>
      <c r="E26" s="127" t="s">
        <v>9341</v>
      </c>
      <c r="F26" s="127">
        <v>382</v>
      </c>
      <c r="G26" s="181">
        <f t="shared" si="3"/>
        <v>76.400000000000006</v>
      </c>
      <c r="H26" s="182">
        <f t="shared" si="0"/>
        <v>212.22222222222223</v>
      </c>
      <c r="I26" s="182">
        <f t="shared" si="1"/>
        <v>7.0740740740740743E-2</v>
      </c>
      <c r="J26" s="39"/>
      <c r="K26" s="153"/>
      <c r="L26" s="166"/>
      <c r="M26" s="167"/>
      <c r="N26" s="52">
        <f t="shared" si="4"/>
        <v>0</v>
      </c>
      <c r="O26" s="53"/>
      <c r="P26" s="54"/>
      <c r="Q26" s="54"/>
      <c r="R26" s="54"/>
      <c r="S26" s="54"/>
      <c r="T26" s="58"/>
      <c r="U26" s="183">
        <f t="shared" si="2"/>
        <v>0.14148148148148149</v>
      </c>
      <c r="V26" s="168"/>
      <c r="W26" s="59" t="str">
        <f t="shared" si="5"/>
        <v>0</v>
      </c>
      <c r="X26" s="575"/>
      <c r="Y26" s="60">
        <f t="shared" si="6"/>
        <v>0</v>
      </c>
    </row>
    <row r="27" spans="2:25" ht="18.75" customHeight="1">
      <c r="B27" s="569"/>
      <c r="C27" s="572"/>
      <c r="D27" s="39">
        <v>11</v>
      </c>
      <c r="E27" s="127" t="s">
        <v>10368</v>
      </c>
      <c r="F27" s="127">
        <v>75</v>
      </c>
      <c r="G27" s="181">
        <f t="shared" si="3"/>
        <v>15</v>
      </c>
      <c r="H27" s="182">
        <f t="shared" si="0"/>
        <v>41.666666666666664</v>
      </c>
      <c r="I27" s="182">
        <f t="shared" si="1"/>
        <v>1.3888888888888888E-2</v>
      </c>
      <c r="J27" s="39"/>
      <c r="K27" s="153"/>
      <c r="L27" s="166"/>
      <c r="M27" s="167"/>
      <c r="N27" s="52">
        <f t="shared" si="4"/>
        <v>0</v>
      </c>
      <c r="O27" s="53"/>
      <c r="P27" s="54"/>
      <c r="Q27" s="54"/>
      <c r="R27" s="54"/>
      <c r="S27" s="54"/>
      <c r="T27" s="58"/>
      <c r="U27" s="183">
        <f t="shared" si="2"/>
        <v>2.7777777777777776E-2</v>
      </c>
      <c r="V27" s="168"/>
      <c r="W27" s="59" t="str">
        <f t="shared" si="5"/>
        <v>0</v>
      </c>
      <c r="X27" s="575"/>
      <c r="Y27" s="60">
        <f t="shared" si="6"/>
        <v>0</v>
      </c>
    </row>
    <row r="28" spans="2:25" ht="18.75" customHeight="1">
      <c r="B28" s="569"/>
      <c r="C28" s="572"/>
      <c r="D28" s="39">
        <v>12</v>
      </c>
      <c r="E28" s="127" t="s">
        <v>10369</v>
      </c>
      <c r="F28" s="127">
        <v>478</v>
      </c>
      <c r="G28" s="181">
        <f t="shared" si="3"/>
        <v>95.6</v>
      </c>
      <c r="H28" s="182">
        <f t="shared" si="0"/>
        <v>265.55555555555554</v>
      </c>
      <c r="I28" s="182">
        <f t="shared" si="1"/>
        <v>8.851851851851851E-2</v>
      </c>
      <c r="J28" s="39"/>
      <c r="K28" s="153"/>
      <c r="L28" s="166"/>
      <c r="M28" s="167"/>
      <c r="N28" s="52">
        <f t="shared" si="4"/>
        <v>0</v>
      </c>
      <c r="O28" s="53"/>
      <c r="P28" s="54"/>
      <c r="Q28" s="54"/>
      <c r="R28" s="54"/>
      <c r="S28" s="54"/>
      <c r="T28" s="58"/>
      <c r="U28" s="183">
        <f t="shared" si="2"/>
        <v>0.17703703703703702</v>
      </c>
      <c r="V28" s="168"/>
      <c r="W28" s="59" t="str">
        <f t="shared" si="5"/>
        <v>0</v>
      </c>
      <c r="X28" s="575"/>
      <c r="Y28" s="60">
        <f t="shared" si="6"/>
        <v>0</v>
      </c>
    </row>
    <row r="29" spans="2:25" ht="18.75" customHeight="1">
      <c r="B29" s="569"/>
      <c r="C29" s="572"/>
      <c r="D29" s="39">
        <v>13</v>
      </c>
      <c r="E29" s="127" t="s">
        <v>10370</v>
      </c>
      <c r="F29" s="127">
        <v>76</v>
      </c>
      <c r="G29" s="181">
        <f t="shared" si="3"/>
        <v>15.2</v>
      </c>
      <c r="H29" s="182">
        <f t="shared" si="0"/>
        <v>42.222222222222221</v>
      </c>
      <c r="I29" s="182">
        <f t="shared" si="1"/>
        <v>1.4074074074074074E-2</v>
      </c>
      <c r="J29" s="39"/>
      <c r="K29" s="153"/>
      <c r="L29" s="166"/>
      <c r="M29" s="167"/>
      <c r="N29" s="52">
        <f t="shared" si="4"/>
        <v>0</v>
      </c>
      <c r="O29" s="53"/>
      <c r="P29" s="54"/>
      <c r="Q29" s="54"/>
      <c r="R29" s="54"/>
      <c r="S29" s="54"/>
      <c r="T29" s="58"/>
      <c r="U29" s="183">
        <f t="shared" si="2"/>
        <v>2.8148148148148148E-2</v>
      </c>
      <c r="V29" s="168"/>
      <c r="W29" s="59" t="str">
        <f t="shared" si="5"/>
        <v>0</v>
      </c>
      <c r="X29" s="575"/>
      <c r="Y29" s="60">
        <f t="shared" si="6"/>
        <v>0</v>
      </c>
    </row>
    <row r="30" spans="2:25" ht="18.75" customHeight="1">
      <c r="B30" s="569"/>
      <c r="C30" s="572"/>
      <c r="D30" s="39">
        <v>14</v>
      </c>
      <c r="E30" s="127" t="s">
        <v>10371</v>
      </c>
      <c r="F30" s="127">
        <v>432</v>
      </c>
      <c r="G30" s="181">
        <f t="shared" si="3"/>
        <v>86.4</v>
      </c>
      <c r="H30" s="182">
        <f t="shared" si="0"/>
        <v>240</v>
      </c>
      <c r="I30" s="182">
        <f t="shared" si="1"/>
        <v>0.08</v>
      </c>
      <c r="J30" s="39"/>
      <c r="K30" s="153"/>
      <c r="L30" s="166"/>
      <c r="M30" s="167"/>
      <c r="N30" s="52">
        <f t="shared" si="4"/>
        <v>0</v>
      </c>
      <c r="O30" s="53"/>
      <c r="P30" s="54"/>
      <c r="Q30" s="54"/>
      <c r="R30" s="54"/>
      <c r="S30" s="54"/>
      <c r="T30" s="58"/>
      <c r="U30" s="183">
        <f t="shared" si="2"/>
        <v>0.16</v>
      </c>
      <c r="V30" s="168"/>
      <c r="W30" s="59" t="str">
        <f t="shared" si="5"/>
        <v>0</v>
      </c>
      <c r="X30" s="575"/>
      <c r="Y30" s="60">
        <f t="shared" si="6"/>
        <v>0</v>
      </c>
    </row>
    <row r="31" spans="2:25" ht="18.75" customHeight="1">
      <c r="B31" s="569"/>
      <c r="C31" s="572"/>
      <c r="D31" s="39">
        <v>15</v>
      </c>
      <c r="E31" s="127" t="s">
        <v>10372</v>
      </c>
      <c r="F31" s="127">
        <v>382</v>
      </c>
      <c r="G31" s="181">
        <f t="shared" si="3"/>
        <v>76.400000000000006</v>
      </c>
      <c r="H31" s="182">
        <f t="shared" si="0"/>
        <v>212.22222222222223</v>
      </c>
      <c r="I31" s="182">
        <f t="shared" si="1"/>
        <v>7.0740740740740743E-2</v>
      </c>
      <c r="J31" s="39"/>
      <c r="K31" s="153"/>
      <c r="L31" s="166"/>
      <c r="M31" s="167"/>
      <c r="N31" s="52">
        <f t="shared" si="4"/>
        <v>0</v>
      </c>
      <c r="O31" s="53"/>
      <c r="P31" s="54"/>
      <c r="Q31" s="54"/>
      <c r="R31" s="54"/>
      <c r="S31" s="54"/>
      <c r="T31" s="58"/>
      <c r="U31" s="183">
        <f t="shared" si="2"/>
        <v>0.14148148148148149</v>
      </c>
      <c r="V31" s="168"/>
      <c r="W31" s="59" t="str">
        <f t="shared" si="5"/>
        <v>0</v>
      </c>
      <c r="X31" s="575"/>
      <c r="Y31" s="60">
        <f t="shared" si="6"/>
        <v>0</v>
      </c>
    </row>
    <row r="32" spans="2:25" ht="18.75" customHeight="1">
      <c r="B32" s="569"/>
      <c r="C32" s="572"/>
      <c r="D32" s="39">
        <v>16</v>
      </c>
      <c r="E32" s="127" t="s">
        <v>10373</v>
      </c>
      <c r="F32" s="127">
        <v>100</v>
      </c>
      <c r="G32" s="181">
        <f t="shared" si="3"/>
        <v>20</v>
      </c>
      <c r="H32" s="182">
        <f t="shared" si="0"/>
        <v>55.555555555555557</v>
      </c>
      <c r="I32" s="182">
        <f t="shared" si="1"/>
        <v>1.8518518518518517E-2</v>
      </c>
      <c r="J32" s="39"/>
      <c r="K32" s="153"/>
      <c r="L32" s="166"/>
      <c r="M32" s="167"/>
      <c r="N32" s="52">
        <f t="shared" si="4"/>
        <v>0</v>
      </c>
      <c r="O32" s="53"/>
      <c r="P32" s="54"/>
      <c r="Q32" s="54"/>
      <c r="R32" s="54"/>
      <c r="S32" s="54"/>
      <c r="T32" s="58"/>
      <c r="U32" s="183">
        <f t="shared" si="2"/>
        <v>3.7037037037037035E-2</v>
      </c>
      <c r="V32" s="168"/>
      <c r="W32" s="59" t="str">
        <f t="shared" si="5"/>
        <v>0</v>
      </c>
      <c r="X32" s="575"/>
      <c r="Y32" s="60">
        <f t="shared" si="6"/>
        <v>0</v>
      </c>
    </row>
    <row r="33" spans="2:25" ht="18.75" customHeight="1">
      <c r="B33" s="569"/>
      <c r="C33" s="572"/>
      <c r="D33" s="39">
        <v>17</v>
      </c>
      <c r="E33" s="127" t="s">
        <v>10374</v>
      </c>
      <c r="F33" s="127">
        <v>94</v>
      </c>
      <c r="G33" s="181">
        <f t="shared" si="3"/>
        <v>18.8</v>
      </c>
      <c r="H33" s="182">
        <f t="shared" si="0"/>
        <v>52.222222222222221</v>
      </c>
      <c r="I33" s="182">
        <f t="shared" si="1"/>
        <v>1.7407407407407406E-2</v>
      </c>
      <c r="J33" s="39"/>
      <c r="K33" s="153"/>
      <c r="L33" s="166"/>
      <c r="M33" s="167"/>
      <c r="N33" s="52">
        <f t="shared" si="4"/>
        <v>0</v>
      </c>
      <c r="O33" s="53"/>
      <c r="P33" s="54"/>
      <c r="Q33" s="54"/>
      <c r="R33" s="54"/>
      <c r="S33" s="54"/>
      <c r="T33" s="58"/>
      <c r="U33" s="183">
        <f t="shared" si="2"/>
        <v>3.4814814814814812E-2</v>
      </c>
      <c r="V33" s="168"/>
      <c r="W33" s="59" t="str">
        <f t="shared" si="5"/>
        <v>0</v>
      </c>
      <c r="X33" s="575"/>
      <c r="Y33" s="60">
        <f t="shared" si="6"/>
        <v>0</v>
      </c>
    </row>
    <row r="34" spans="2:25" ht="18.75" customHeight="1">
      <c r="B34" s="569"/>
      <c r="C34" s="572"/>
      <c r="D34" s="39">
        <v>18</v>
      </c>
      <c r="E34" s="127" t="s">
        <v>10375</v>
      </c>
      <c r="F34" s="127">
        <v>85</v>
      </c>
      <c r="G34" s="181">
        <f t="shared" si="3"/>
        <v>17</v>
      </c>
      <c r="H34" s="182">
        <f t="shared" si="0"/>
        <v>47.222222222222221</v>
      </c>
      <c r="I34" s="182">
        <f t="shared" si="1"/>
        <v>1.5740740740740739E-2</v>
      </c>
      <c r="J34" s="39"/>
      <c r="K34" s="153"/>
      <c r="L34" s="166"/>
      <c r="M34" s="167"/>
      <c r="N34" s="52">
        <f t="shared" si="4"/>
        <v>0</v>
      </c>
      <c r="O34" s="53"/>
      <c r="P34" s="54"/>
      <c r="Q34" s="54"/>
      <c r="R34" s="54"/>
      <c r="S34" s="54"/>
      <c r="T34" s="58"/>
      <c r="U34" s="183">
        <f t="shared" si="2"/>
        <v>3.1481481481481478E-2</v>
      </c>
      <c r="V34" s="168"/>
      <c r="W34" s="59" t="str">
        <f t="shared" si="5"/>
        <v>0</v>
      </c>
      <c r="X34" s="575"/>
      <c r="Y34" s="60">
        <f t="shared" si="6"/>
        <v>0</v>
      </c>
    </row>
    <row r="35" spans="2:25" ht="18.75" customHeight="1">
      <c r="B35" s="569"/>
      <c r="C35" s="572"/>
      <c r="D35" s="39">
        <v>19</v>
      </c>
      <c r="E35" s="127" t="s">
        <v>10376</v>
      </c>
      <c r="F35" s="127">
        <v>330</v>
      </c>
      <c r="G35" s="181">
        <f t="shared" si="3"/>
        <v>66</v>
      </c>
      <c r="H35" s="182">
        <f t="shared" si="0"/>
        <v>183.33333333333334</v>
      </c>
      <c r="I35" s="182">
        <f t="shared" si="1"/>
        <v>6.1111111111111116E-2</v>
      </c>
      <c r="J35" s="39"/>
      <c r="K35" s="153"/>
      <c r="L35" s="166"/>
      <c r="M35" s="167"/>
      <c r="N35" s="52">
        <f t="shared" si="4"/>
        <v>0</v>
      </c>
      <c r="O35" s="53"/>
      <c r="P35" s="54"/>
      <c r="Q35" s="54"/>
      <c r="R35" s="54"/>
      <c r="S35" s="54"/>
      <c r="T35" s="58"/>
      <c r="U35" s="183">
        <f t="shared" si="2"/>
        <v>0.12222222222222223</v>
      </c>
      <c r="V35" s="168"/>
      <c r="W35" s="59" t="str">
        <f t="shared" si="5"/>
        <v>0</v>
      </c>
      <c r="X35" s="575"/>
      <c r="Y35" s="60">
        <f t="shared" si="6"/>
        <v>0</v>
      </c>
    </row>
    <row r="36" spans="2:25" ht="18.75" customHeight="1">
      <c r="B36" s="569"/>
      <c r="C36" s="572"/>
      <c r="D36" s="39">
        <v>20</v>
      </c>
      <c r="E36" s="127" t="s">
        <v>10377</v>
      </c>
      <c r="F36" s="127">
        <v>125</v>
      </c>
      <c r="G36" s="181">
        <f t="shared" si="3"/>
        <v>25</v>
      </c>
      <c r="H36" s="182">
        <f t="shared" si="0"/>
        <v>69.444444444444443</v>
      </c>
      <c r="I36" s="182">
        <f t="shared" si="1"/>
        <v>2.3148148148148147E-2</v>
      </c>
      <c r="J36" s="39"/>
      <c r="K36" s="153"/>
      <c r="L36" s="166"/>
      <c r="M36" s="167"/>
      <c r="N36" s="52">
        <f t="shared" si="4"/>
        <v>0</v>
      </c>
      <c r="O36" s="53"/>
      <c r="P36" s="54"/>
      <c r="Q36" s="54"/>
      <c r="R36" s="54"/>
      <c r="S36" s="54"/>
      <c r="T36" s="58"/>
      <c r="U36" s="183">
        <f t="shared" si="2"/>
        <v>4.6296296296296294E-2</v>
      </c>
      <c r="V36" s="168"/>
      <c r="W36" s="59" t="str">
        <f t="shared" si="5"/>
        <v>0</v>
      </c>
      <c r="X36" s="575"/>
      <c r="Y36" s="60">
        <f t="shared" si="6"/>
        <v>0</v>
      </c>
    </row>
    <row r="37" spans="2:25" ht="18.75" customHeight="1">
      <c r="B37" s="569"/>
      <c r="C37" s="572"/>
      <c r="D37" s="39">
        <v>21</v>
      </c>
      <c r="E37" s="127" t="s">
        <v>4125</v>
      </c>
      <c r="F37" s="127">
        <v>143</v>
      </c>
      <c r="G37" s="181">
        <f t="shared" si="3"/>
        <v>28.6</v>
      </c>
      <c r="H37" s="182">
        <f t="shared" si="0"/>
        <v>79.444444444444443</v>
      </c>
      <c r="I37" s="182">
        <f t="shared" si="1"/>
        <v>2.6481481481481481E-2</v>
      </c>
      <c r="J37" s="39"/>
      <c r="K37" s="153"/>
      <c r="L37" s="166"/>
      <c r="M37" s="167"/>
      <c r="N37" s="52">
        <f t="shared" si="4"/>
        <v>0</v>
      </c>
      <c r="O37" s="53"/>
      <c r="P37" s="54"/>
      <c r="Q37" s="54"/>
      <c r="R37" s="54"/>
      <c r="S37" s="54"/>
      <c r="T37" s="58"/>
      <c r="U37" s="183">
        <f t="shared" si="2"/>
        <v>5.2962962962962962E-2</v>
      </c>
      <c r="V37" s="168"/>
      <c r="W37" s="59" t="str">
        <f t="shared" si="5"/>
        <v>0</v>
      </c>
      <c r="X37" s="575"/>
      <c r="Y37" s="60">
        <f t="shared" si="6"/>
        <v>0</v>
      </c>
    </row>
    <row r="38" spans="2:25" ht="18.75" customHeight="1">
      <c r="B38" s="569"/>
      <c r="C38" s="572"/>
      <c r="D38" s="39">
        <v>22</v>
      </c>
      <c r="E38" s="127" t="s">
        <v>10378</v>
      </c>
      <c r="F38" s="127">
        <v>139</v>
      </c>
      <c r="G38" s="181">
        <f t="shared" si="3"/>
        <v>27.8</v>
      </c>
      <c r="H38" s="182">
        <f t="shared" si="0"/>
        <v>77.222222222222214</v>
      </c>
      <c r="I38" s="182">
        <f t="shared" si="1"/>
        <v>2.5740740740740738E-2</v>
      </c>
      <c r="J38" s="39"/>
      <c r="K38" s="153"/>
      <c r="L38" s="166"/>
      <c r="M38" s="167"/>
      <c r="N38" s="52">
        <f t="shared" si="4"/>
        <v>0</v>
      </c>
      <c r="O38" s="53"/>
      <c r="P38" s="54"/>
      <c r="Q38" s="54"/>
      <c r="R38" s="54"/>
      <c r="S38" s="54"/>
      <c r="T38" s="58"/>
      <c r="U38" s="183">
        <f t="shared" si="2"/>
        <v>5.1481481481481475E-2</v>
      </c>
      <c r="V38" s="168"/>
      <c r="W38" s="59" t="str">
        <f t="shared" si="5"/>
        <v>0</v>
      </c>
      <c r="X38" s="575"/>
      <c r="Y38" s="60">
        <f t="shared" si="6"/>
        <v>0</v>
      </c>
    </row>
    <row r="39" spans="2:25" ht="18.75" customHeight="1">
      <c r="B39" s="569"/>
      <c r="C39" s="572"/>
      <c r="D39" s="39">
        <v>23</v>
      </c>
      <c r="E39" s="127" t="s">
        <v>10379</v>
      </c>
      <c r="F39" s="127">
        <v>163</v>
      </c>
      <c r="G39" s="181">
        <f t="shared" si="3"/>
        <v>32.6</v>
      </c>
      <c r="H39" s="182">
        <f t="shared" si="0"/>
        <v>90.555555555555557</v>
      </c>
      <c r="I39" s="182">
        <f t="shared" si="1"/>
        <v>3.0185185185185186E-2</v>
      </c>
      <c r="J39" s="39"/>
      <c r="K39" s="153"/>
      <c r="L39" s="166"/>
      <c r="M39" s="167"/>
      <c r="N39" s="52">
        <f t="shared" si="4"/>
        <v>0</v>
      </c>
      <c r="O39" s="53"/>
      <c r="P39" s="54"/>
      <c r="Q39" s="54"/>
      <c r="R39" s="54"/>
      <c r="S39" s="54"/>
      <c r="T39" s="58"/>
      <c r="U39" s="183">
        <f t="shared" si="2"/>
        <v>6.0370370370370373E-2</v>
      </c>
      <c r="V39" s="168"/>
      <c r="W39" s="59" t="str">
        <f t="shared" si="5"/>
        <v>0</v>
      </c>
      <c r="X39" s="575"/>
      <c r="Y39" s="60">
        <f t="shared" si="6"/>
        <v>0</v>
      </c>
    </row>
    <row r="40" spans="2:25" ht="18.75" customHeight="1">
      <c r="B40" s="569"/>
      <c r="C40" s="572"/>
      <c r="D40" s="39">
        <v>24</v>
      </c>
      <c r="E40" s="127" t="s">
        <v>10380</v>
      </c>
      <c r="F40" s="127">
        <v>158</v>
      </c>
      <c r="G40" s="181">
        <f t="shared" si="3"/>
        <v>31.6</v>
      </c>
      <c r="H40" s="182">
        <f t="shared" si="0"/>
        <v>87.777777777777771</v>
      </c>
      <c r="I40" s="182">
        <f t="shared" si="1"/>
        <v>2.9259259259259256E-2</v>
      </c>
      <c r="J40" s="39"/>
      <c r="K40" s="153"/>
      <c r="L40" s="166"/>
      <c r="M40" s="167"/>
      <c r="N40" s="52">
        <f t="shared" si="4"/>
        <v>0</v>
      </c>
      <c r="O40" s="53"/>
      <c r="P40" s="54"/>
      <c r="Q40" s="54"/>
      <c r="R40" s="54"/>
      <c r="S40" s="54"/>
      <c r="T40" s="58"/>
      <c r="U40" s="183">
        <f t="shared" si="2"/>
        <v>5.8518518518518511E-2</v>
      </c>
      <c r="V40" s="168"/>
      <c r="W40" s="59" t="str">
        <f t="shared" si="5"/>
        <v>0</v>
      </c>
      <c r="X40" s="575"/>
      <c r="Y40" s="60">
        <f t="shared" si="6"/>
        <v>0</v>
      </c>
    </row>
    <row r="41" spans="2:25" ht="18.75" customHeight="1">
      <c r="B41" s="569"/>
      <c r="C41" s="572"/>
      <c r="D41" s="39">
        <v>25</v>
      </c>
      <c r="E41" s="127" t="s">
        <v>10381</v>
      </c>
      <c r="F41" s="127">
        <v>82</v>
      </c>
      <c r="G41" s="181">
        <f t="shared" si="3"/>
        <v>16.399999999999999</v>
      </c>
      <c r="H41" s="182">
        <f t="shared" si="0"/>
        <v>45.555555555555557</v>
      </c>
      <c r="I41" s="182">
        <f t="shared" si="1"/>
        <v>1.5185185185185185E-2</v>
      </c>
      <c r="J41" s="39"/>
      <c r="K41" s="153"/>
      <c r="L41" s="166"/>
      <c r="M41" s="167"/>
      <c r="N41" s="52">
        <f t="shared" si="4"/>
        <v>0</v>
      </c>
      <c r="O41" s="53"/>
      <c r="P41" s="54"/>
      <c r="Q41" s="54"/>
      <c r="R41" s="54"/>
      <c r="S41" s="54"/>
      <c r="T41" s="58"/>
      <c r="U41" s="183">
        <f t="shared" si="2"/>
        <v>3.037037037037037E-2</v>
      </c>
      <c r="V41" s="168"/>
      <c r="W41" s="59" t="str">
        <f t="shared" si="5"/>
        <v>0</v>
      </c>
      <c r="X41" s="575"/>
      <c r="Y41" s="60">
        <f t="shared" si="6"/>
        <v>0</v>
      </c>
    </row>
    <row r="42" spans="2:25" ht="18.75" customHeight="1">
      <c r="B42" s="569"/>
      <c r="C42" s="572"/>
      <c r="D42" s="39">
        <v>26</v>
      </c>
      <c r="E42" s="127" t="s">
        <v>10382</v>
      </c>
      <c r="F42" s="127">
        <v>140</v>
      </c>
      <c r="G42" s="181">
        <f t="shared" si="3"/>
        <v>28</v>
      </c>
      <c r="H42" s="182">
        <f t="shared" si="0"/>
        <v>77.777777777777771</v>
      </c>
      <c r="I42" s="182">
        <f t="shared" si="1"/>
        <v>2.5925925925925925E-2</v>
      </c>
      <c r="J42" s="39"/>
      <c r="K42" s="153"/>
      <c r="L42" s="166"/>
      <c r="M42" s="167"/>
      <c r="N42" s="52">
        <f t="shared" si="4"/>
        <v>0</v>
      </c>
      <c r="O42" s="53"/>
      <c r="P42" s="54"/>
      <c r="Q42" s="54"/>
      <c r="R42" s="54"/>
      <c r="S42" s="54"/>
      <c r="T42" s="58"/>
      <c r="U42" s="183">
        <f t="shared" si="2"/>
        <v>5.185185185185185E-2</v>
      </c>
      <c r="V42" s="168"/>
      <c r="W42" s="59" t="str">
        <f t="shared" si="5"/>
        <v>0</v>
      </c>
      <c r="X42" s="575"/>
      <c r="Y42" s="60">
        <f t="shared" si="6"/>
        <v>0</v>
      </c>
    </row>
    <row r="43" spans="2:25" ht="18.75" customHeight="1">
      <c r="B43" s="569"/>
      <c r="C43" s="572"/>
      <c r="D43" s="39"/>
      <c r="E43" s="39"/>
      <c r="F43" s="165"/>
      <c r="G43" s="181">
        <f t="shared" si="3"/>
        <v>0</v>
      </c>
      <c r="H43" s="182">
        <f t="shared" si="0"/>
        <v>0</v>
      </c>
      <c r="I43" s="182">
        <f t="shared" si="1"/>
        <v>0</v>
      </c>
      <c r="J43" s="39"/>
      <c r="K43" s="153"/>
      <c r="L43" s="166"/>
      <c r="M43" s="167"/>
      <c r="N43" s="52">
        <f t="shared" si="4"/>
        <v>0</v>
      </c>
      <c r="O43" s="53"/>
      <c r="P43" s="54"/>
      <c r="Q43" s="54"/>
      <c r="R43" s="54"/>
      <c r="S43" s="54"/>
      <c r="T43" s="58"/>
      <c r="U43" s="183">
        <f t="shared" si="2"/>
        <v>0</v>
      </c>
      <c r="V43" s="168"/>
      <c r="W43" s="59" t="str">
        <f t="shared" si="5"/>
        <v>0</v>
      </c>
      <c r="X43" s="575"/>
      <c r="Y43" s="60">
        <f t="shared" si="6"/>
        <v>0</v>
      </c>
    </row>
    <row r="44" spans="2:25" ht="18.75" customHeight="1">
      <c r="B44" s="570"/>
      <c r="C44" s="573"/>
      <c r="D44" s="39"/>
      <c r="E44" s="39"/>
      <c r="F44" s="170"/>
      <c r="G44" s="181">
        <f>F44/$G$15</f>
        <v>0</v>
      </c>
      <c r="H44" s="182">
        <f>F44/$H$15</f>
        <v>0</v>
      </c>
      <c r="I44" s="182">
        <f>H44/$I$15</f>
        <v>0</v>
      </c>
      <c r="J44" s="170"/>
      <c r="K44" s="166"/>
      <c r="L44" s="166"/>
      <c r="M44" s="171"/>
      <c r="N44" s="52">
        <f>M44/$N$15</f>
        <v>0</v>
      </c>
      <c r="O44" s="40"/>
      <c r="P44" s="40"/>
      <c r="Q44" s="40"/>
      <c r="R44" s="40"/>
      <c r="S44" s="40"/>
      <c r="T44" s="58"/>
      <c r="U44" s="183">
        <f>H44/$U$15</f>
        <v>0</v>
      </c>
      <c r="V44" s="168"/>
      <c r="W44" s="59" t="str">
        <f>IF(V44&lt;1,"0",IF(V44&lt;5,"2",IF(V44&gt;=5,"6")))</f>
        <v>0</v>
      </c>
      <c r="X44" s="576"/>
      <c r="Y44" s="60">
        <f t="shared" si="6"/>
        <v>0</v>
      </c>
    </row>
    <row r="45" spans="2:25">
      <c r="B45" s="41"/>
      <c r="C45" s="172" t="s">
        <v>111</v>
      </c>
      <c r="D45" s="154"/>
      <c r="E45" s="173">
        <f>COUNTA(E17:E44)</f>
        <v>26</v>
      </c>
      <c r="F45" s="173">
        <f>SUM(F17:F44)</f>
        <v>5346</v>
      </c>
      <c r="G45" s="173">
        <f>SUM(G17:G44)</f>
        <v>1069.2</v>
      </c>
      <c r="H45" s="173">
        <f>SUM(H17:H44)</f>
        <v>2970</v>
      </c>
      <c r="I45" s="173">
        <f>MROUND(SUM(I17:I44),1)</f>
        <v>1</v>
      </c>
      <c r="J45" s="173">
        <f>COUNTA(J17:J44)</f>
        <v>2</v>
      </c>
      <c r="K45" s="173">
        <f>COUNTA(K17:K44)</f>
        <v>1</v>
      </c>
      <c r="L45" s="173">
        <f>COUNTA(L17:L44)</f>
        <v>0</v>
      </c>
      <c r="M45" s="173">
        <f>SUM(M17:M44)</f>
        <v>2970</v>
      </c>
      <c r="N45" s="173">
        <f>SUM(N17:N44)</f>
        <v>59.4</v>
      </c>
      <c r="O45" s="174"/>
      <c r="P45" s="175">
        <f>COUNTIF(P17:P44, "YES")</f>
        <v>0</v>
      </c>
      <c r="Q45" s="174"/>
      <c r="R45" s="174"/>
      <c r="S45" s="174"/>
      <c r="T45" s="174"/>
      <c r="U45" s="173">
        <f>SUM(U17:U44)</f>
        <v>1.9799999999999998</v>
      </c>
      <c r="V45" s="173">
        <f>SUM(V17:V44)</f>
        <v>1.9799999999999998</v>
      </c>
      <c r="W45" s="173">
        <f t="array" ref="W45">SUM(ABS(W17:W44))</f>
        <v>2</v>
      </c>
      <c r="X45" s="175" t="str">
        <f>IF(X17&lt;0.3, "0", IF(X17&lt;=2, "2", IF(X17&gt;2, ROUND(X17,0))))</f>
        <v>2</v>
      </c>
      <c r="Y45" s="173">
        <f>SUM(Y17:Y44)</f>
        <v>1</v>
      </c>
    </row>
    <row r="46" spans="2:25" ht="18.75" customHeight="1">
      <c r="B46" s="568">
        <v>2</v>
      </c>
      <c r="C46" s="571" t="s">
        <v>10383</v>
      </c>
      <c r="D46" s="39">
        <v>1</v>
      </c>
      <c r="E46" s="127" t="s">
        <v>10384</v>
      </c>
      <c r="F46" s="127">
        <v>332</v>
      </c>
      <c r="G46" s="181">
        <f t="shared" ref="G46:G109" si="7">F46/$G$15</f>
        <v>66.400000000000006</v>
      </c>
      <c r="H46" s="182">
        <f t="shared" ref="H46:H109" si="8">F46/$H$15</f>
        <v>184.44444444444443</v>
      </c>
      <c r="I46" s="182">
        <f t="shared" ref="I46:I109" si="9">H46/$I$15</f>
        <v>6.1481481481481477E-2</v>
      </c>
      <c r="J46" s="170"/>
      <c r="K46" s="166"/>
      <c r="L46" s="166"/>
      <c r="M46" s="167"/>
      <c r="N46" s="52">
        <f>M46/$N$15</f>
        <v>0</v>
      </c>
      <c r="O46" s="53"/>
      <c r="P46" s="54"/>
      <c r="Q46" s="54"/>
      <c r="R46" s="54"/>
      <c r="S46" s="54"/>
      <c r="T46" s="58"/>
      <c r="U46" s="183">
        <f t="shared" ref="U46:U109" si="10">H46/$U$15</f>
        <v>0.12296296296296295</v>
      </c>
      <c r="V46" s="168"/>
      <c r="W46" s="59" t="str">
        <f t="shared" ref="W46:W109" si="11">IF(V46&lt;1,"0",IF(V46&lt;5,"2",IF(V46&gt;=5,"6")))</f>
        <v>0</v>
      </c>
      <c r="X46" s="574">
        <f>K143/$X$15</f>
        <v>1.6666666666666667</v>
      </c>
      <c r="Y46" s="60">
        <f t="shared" ref="Y46:Y109" si="12">W46/2</f>
        <v>0</v>
      </c>
    </row>
    <row r="47" spans="2:25" ht="18.75" customHeight="1">
      <c r="B47" s="569"/>
      <c r="C47" s="572"/>
      <c r="D47" s="39">
        <v>2</v>
      </c>
      <c r="E47" s="127" t="s">
        <v>10385</v>
      </c>
      <c r="F47" s="127">
        <v>248</v>
      </c>
      <c r="G47" s="181">
        <f t="shared" si="7"/>
        <v>49.6</v>
      </c>
      <c r="H47" s="182">
        <f t="shared" si="8"/>
        <v>137.77777777777777</v>
      </c>
      <c r="I47" s="182">
        <f t="shared" si="9"/>
        <v>4.5925925925925926E-2</v>
      </c>
      <c r="J47" s="170"/>
      <c r="K47" s="166"/>
      <c r="L47" s="166"/>
      <c r="M47" s="167"/>
      <c r="N47" s="52">
        <f t="shared" ref="N47:N121" si="13">M47/$N$15</f>
        <v>0</v>
      </c>
      <c r="O47" s="53"/>
      <c r="P47" s="54"/>
      <c r="Q47" s="54"/>
      <c r="R47" s="54"/>
      <c r="S47" s="54"/>
      <c r="T47" s="58"/>
      <c r="U47" s="183">
        <f t="shared" si="10"/>
        <v>9.1851851851851851E-2</v>
      </c>
      <c r="V47" s="168"/>
      <c r="W47" s="59" t="str">
        <f t="shared" si="11"/>
        <v>0</v>
      </c>
      <c r="X47" s="575"/>
      <c r="Y47" s="60">
        <f t="shared" si="12"/>
        <v>0</v>
      </c>
    </row>
    <row r="48" spans="2:25" ht="18.75" customHeight="1">
      <c r="B48" s="569"/>
      <c r="C48" s="572"/>
      <c r="D48" s="39">
        <v>3</v>
      </c>
      <c r="E48" s="127" t="s">
        <v>3870</v>
      </c>
      <c r="F48" s="127">
        <v>338</v>
      </c>
      <c r="G48" s="181">
        <f t="shared" si="7"/>
        <v>67.599999999999994</v>
      </c>
      <c r="H48" s="182">
        <f t="shared" si="8"/>
        <v>187.77777777777777</v>
      </c>
      <c r="I48" s="182">
        <f t="shared" si="9"/>
        <v>6.2592592592592589E-2</v>
      </c>
      <c r="J48" s="170"/>
      <c r="K48" s="166"/>
      <c r="L48" s="166"/>
      <c r="M48" s="167"/>
      <c r="N48" s="52">
        <f t="shared" si="13"/>
        <v>0</v>
      </c>
      <c r="O48" s="53"/>
      <c r="P48" s="54"/>
      <c r="Q48" s="54"/>
      <c r="R48" s="54"/>
      <c r="S48" s="54"/>
      <c r="T48" s="58"/>
      <c r="U48" s="183">
        <f t="shared" si="10"/>
        <v>0.12518518518518518</v>
      </c>
      <c r="V48" s="168"/>
      <c r="W48" s="59" t="str">
        <f t="shared" si="11"/>
        <v>0</v>
      </c>
      <c r="X48" s="575"/>
      <c r="Y48" s="60">
        <f t="shared" si="12"/>
        <v>0</v>
      </c>
    </row>
    <row r="49" spans="2:25" ht="18.75" customHeight="1">
      <c r="B49" s="569"/>
      <c r="C49" s="572"/>
      <c r="D49" s="39">
        <v>4</v>
      </c>
      <c r="E49" s="127" t="s">
        <v>10386</v>
      </c>
      <c r="F49" s="127">
        <v>400</v>
      </c>
      <c r="G49" s="181">
        <f t="shared" si="7"/>
        <v>80</v>
      </c>
      <c r="H49" s="182">
        <f t="shared" si="8"/>
        <v>222.22222222222223</v>
      </c>
      <c r="I49" s="182">
        <f t="shared" si="9"/>
        <v>7.407407407407407E-2</v>
      </c>
      <c r="J49" s="170"/>
      <c r="K49" s="166"/>
      <c r="L49" s="166"/>
      <c r="M49" s="167"/>
      <c r="N49" s="52">
        <f t="shared" si="13"/>
        <v>0</v>
      </c>
      <c r="O49" s="53"/>
      <c r="P49" s="54"/>
      <c r="Q49" s="54"/>
      <c r="R49" s="54"/>
      <c r="S49" s="54"/>
      <c r="T49" s="58"/>
      <c r="U49" s="183">
        <f t="shared" si="10"/>
        <v>0.14814814814814814</v>
      </c>
      <c r="V49" s="168"/>
      <c r="W49" s="59" t="str">
        <f t="shared" si="11"/>
        <v>0</v>
      </c>
      <c r="X49" s="575"/>
      <c r="Y49" s="60">
        <f t="shared" si="12"/>
        <v>0</v>
      </c>
    </row>
    <row r="50" spans="2:25" ht="18.75" customHeight="1">
      <c r="B50" s="569"/>
      <c r="C50" s="572"/>
      <c r="D50" s="39">
        <v>5</v>
      </c>
      <c r="E50" s="127" t="s">
        <v>10387</v>
      </c>
      <c r="F50" s="127">
        <v>500</v>
      </c>
      <c r="G50" s="181">
        <f t="shared" si="7"/>
        <v>100</v>
      </c>
      <c r="H50" s="182">
        <f t="shared" si="8"/>
        <v>277.77777777777777</v>
      </c>
      <c r="I50" s="182">
        <f t="shared" si="9"/>
        <v>9.2592592592592587E-2</v>
      </c>
      <c r="J50" s="170"/>
      <c r="K50" s="166"/>
      <c r="L50" s="166"/>
      <c r="M50" s="167"/>
      <c r="N50" s="52">
        <f t="shared" si="13"/>
        <v>0</v>
      </c>
      <c r="O50" s="53"/>
      <c r="P50" s="54"/>
      <c r="Q50" s="54"/>
      <c r="R50" s="54"/>
      <c r="S50" s="54"/>
      <c r="T50" s="58"/>
      <c r="U50" s="183">
        <f t="shared" si="10"/>
        <v>0.18518518518518517</v>
      </c>
      <c r="V50" s="168"/>
      <c r="W50" s="59" t="str">
        <f t="shared" si="11"/>
        <v>0</v>
      </c>
      <c r="X50" s="575"/>
      <c r="Y50" s="60">
        <f t="shared" si="12"/>
        <v>0</v>
      </c>
    </row>
    <row r="51" spans="2:25" ht="18.75" customHeight="1">
      <c r="B51" s="569"/>
      <c r="C51" s="572"/>
      <c r="D51" s="39">
        <v>6</v>
      </c>
      <c r="E51" s="127" t="s">
        <v>4425</v>
      </c>
      <c r="F51" s="127">
        <v>335</v>
      </c>
      <c r="G51" s="181">
        <f t="shared" si="7"/>
        <v>67</v>
      </c>
      <c r="H51" s="182">
        <f t="shared" si="8"/>
        <v>186.11111111111111</v>
      </c>
      <c r="I51" s="182">
        <f t="shared" si="9"/>
        <v>6.2037037037037036E-2</v>
      </c>
      <c r="J51" s="170"/>
      <c r="K51" s="166"/>
      <c r="L51" s="166"/>
      <c r="M51" s="167"/>
      <c r="N51" s="52">
        <f t="shared" si="13"/>
        <v>0</v>
      </c>
      <c r="O51" s="53"/>
      <c r="P51" s="54"/>
      <c r="Q51" s="54"/>
      <c r="R51" s="54"/>
      <c r="S51" s="54"/>
      <c r="T51" s="58"/>
      <c r="U51" s="183">
        <f t="shared" si="10"/>
        <v>0.12407407407407407</v>
      </c>
      <c r="V51" s="168"/>
      <c r="W51" s="59" t="str">
        <f t="shared" si="11"/>
        <v>0</v>
      </c>
      <c r="X51" s="575"/>
      <c r="Y51" s="60">
        <f t="shared" si="12"/>
        <v>0</v>
      </c>
    </row>
    <row r="52" spans="2:25" ht="18.75" customHeight="1">
      <c r="B52" s="569"/>
      <c r="C52" s="572"/>
      <c r="D52" s="39">
        <v>7</v>
      </c>
      <c r="E52" s="127" t="s">
        <v>571</v>
      </c>
      <c r="F52" s="127">
        <v>325</v>
      </c>
      <c r="G52" s="181">
        <f t="shared" si="7"/>
        <v>65</v>
      </c>
      <c r="H52" s="182">
        <f t="shared" si="8"/>
        <v>180.55555555555554</v>
      </c>
      <c r="I52" s="182">
        <f t="shared" si="9"/>
        <v>6.0185185185185182E-2</v>
      </c>
      <c r="J52" s="170"/>
      <c r="K52" s="166"/>
      <c r="L52" s="166"/>
      <c r="M52" s="167"/>
      <c r="N52" s="52">
        <f t="shared" si="13"/>
        <v>0</v>
      </c>
      <c r="O52" s="53"/>
      <c r="P52" s="54"/>
      <c r="Q52" s="54"/>
      <c r="R52" s="54"/>
      <c r="S52" s="54"/>
      <c r="T52" s="58"/>
      <c r="U52" s="183">
        <f t="shared" si="10"/>
        <v>0.12037037037037036</v>
      </c>
      <c r="V52" s="168"/>
      <c r="W52" s="59" t="str">
        <f t="shared" si="11"/>
        <v>0</v>
      </c>
      <c r="X52" s="575"/>
      <c r="Y52" s="60">
        <f t="shared" si="12"/>
        <v>0</v>
      </c>
    </row>
    <row r="53" spans="2:25" ht="18.75" customHeight="1">
      <c r="B53" s="569"/>
      <c r="C53" s="572"/>
      <c r="D53" s="39">
        <v>8</v>
      </c>
      <c r="E53" s="127" t="s">
        <v>10388</v>
      </c>
      <c r="F53" s="127">
        <v>548</v>
      </c>
      <c r="G53" s="181">
        <f t="shared" si="7"/>
        <v>109.6</v>
      </c>
      <c r="H53" s="182">
        <f t="shared" si="8"/>
        <v>304.44444444444446</v>
      </c>
      <c r="I53" s="182">
        <f t="shared" si="9"/>
        <v>0.10148148148148149</v>
      </c>
      <c r="J53" s="170"/>
      <c r="K53" s="166"/>
      <c r="L53" s="166"/>
      <c r="M53" s="167"/>
      <c r="N53" s="52">
        <f t="shared" si="13"/>
        <v>0</v>
      </c>
      <c r="O53" s="53"/>
      <c r="P53" s="54"/>
      <c r="Q53" s="54"/>
      <c r="R53" s="54"/>
      <c r="S53" s="54"/>
      <c r="T53" s="58"/>
      <c r="U53" s="183">
        <f t="shared" si="10"/>
        <v>0.20296296296296298</v>
      </c>
      <c r="V53" s="168"/>
      <c r="W53" s="59" t="str">
        <f t="shared" si="11"/>
        <v>0</v>
      </c>
      <c r="X53" s="575"/>
      <c r="Y53" s="60">
        <f t="shared" si="12"/>
        <v>0</v>
      </c>
    </row>
    <row r="54" spans="2:25" ht="18.75" customHeight="1">
      <c r="B54" s="569"/>
      <c r="C54" s="572"/>
      <c r="D54" s="39">
        <v>9</v>
      </c>
      <c r="E54" s="127" t="s">
        <v>10389</v>
      </c>
      <c r="F54" s="127">
        <v>345</v>
      </c>
      <c r="G54" s="181">
        <f t="shared" si="7"/>
        <v>69</v>
      </c>
      <c r="H54" s="182">
        <f t="shared" si="8"/>
        <v>191.66666666666666</v>
      </c>
      <c r="I54" s="182">
        <f t="shared" si="9"/>
        <v>6.3888888888888884E-2</v>
      </c>
      <c r="J54" s="344"/>
      <c r="K54" s="166"/>
      <c r="L54" s="166"/>
      <c r="M54" s="167"/>
      <c r="N54" s="52">
        <f t="shared" si="13"/>
        <v>0</v>
      </c>
      <c r="O54" s="53"/>
      <c r="P54" s="54"/>
      <c r="Q54" s="54"/>
      <c r="R54" s="54"/>
      <c r="S54" s="54"/>
      <c r="T54" s="58"/>
      <c r="U54" s="183">
        <f t="shared" si="10"/>
        <v>0.12777777777777777</v>
      </c>
      <c r="V54" s="168"/>
      <c r="W54" s="59" t="str">
        <f t="shared" si="11"/>
        <v>0</v>
      </c>
      <c r="X54" s="575"/>
      <c r="Y54" s="60">
        <f t="shared" si="12"/>
        <v>0</v>
      </c>
    </row>
    <row r="55" spans="2:25" ht="18.75" customHeight="1">
      <c r="B55" s="569"/>
      <c r="C55" s="572"/>
      <c r="D55" s="39">
        <v>10</v>
      </c>
      <c r="E55" s="127" t="s">
        <v>10390</v>
      </c>
      <c r="F55" s="127">
        <v>510</v>
      </c>
      <c r="G55" s="181">
        <f t="shared" si="7"/>
        <v>102</v>
      </c>
      <c r="H55" s="182">
        <f t="shared" si="8"/>
        <v>283.33333333333331</v>
      </c>
      <c r="I55" s="182">
        <f t="shared" si="9"/>
        <v>9.4444444444444442E-2</v>
      </c>
      <c r="K55" s="40"/>
      <c r="L55" s="166"/>
      <c r="M55" s="167"/>
      <c r="N55" s="52">
        <f t="shared" si="13"/>
        <v>0</v>
      </c>
      <c r="O55" s="53"/>
      <c r="P55" s="54"/>
      <c r="Q55" s="54"/>
      <c r="R55" s="54"/>
      <c r="S55" s="54"/>
      <c r="T55" s="58"/>
      <c r="U55" s="183">
        <f t="shared" si="10"/>
        <v>0.18888888888888888</v>
      </c>
      <c r="V55" s="168"/>
      <c r="W55" s="59" t="str">
        <f t="shared" si="11"/>
        <v>0</v>
      </c>
      <c r="X55" s="575"/>
      <c r="Y55" s="60">
        <f t="shared" si="12"/>
        <v>0</v>
      </c>
    </row>
    <row r="56" spans="2:25" ht="18.75" customHeight="1">
      <c r="B56" s="569"/>
      <c r="C56" s="572"/>
      <c r="D56" s="39">
        <v>11</v>
      </c>
      <c r="E56" s="127" t="s">
        <v>10391</v>
      </c>
      <c r="F56" s="127">
        <v>300</v>
      </c>
      <c r="G56" s="181">
        <f t="shared" si="7"/>
        <v>60</v>
      </c>
      <c r="H56" s="182">
        <f t="shared" si="8"/>
        <v>166.66666666666666</v>
      </c>
      <c r="I56" s="182">
        <f t="shared" si="9"/>
        <v>5.5555555555555552E-2</v>
      </c>
      <c r="J56" s="345" t="s">
        <v>10392</v>
      </c>
      <c r="K56" s="63" t="s">
        <v>10392</v>
      </c>
      <c r="L56" s="166"/>
      <c r="M56" s="167">
        <f>SUM(H46:H61)</f>
        <v>3348.8888888888878</v>
      </c>
      <c r="N56" s="52">
        <f t="shared" si="13"/>
        <v>66.97777777777776</v>
      </c>
      <c r="O56" s="53" t="s">
        <v>1400</v>
      </c>
      <c r="P56" s="54" t="s">
        <v>12</v>
      </c>
      <c r="Q56" s="54"/>
      <c r="R56" s="54" t="s">
        <v>1064</v>
      </c>
      <c r="S56" s="54"/>
      <c r="T56" s="58"/>
      <c r="U56" s="183">
        <f t="shared" si="10"/>
        <v>0.1111111111111111</v>
      </c>
      <c r="V56" s="168">
        <f>SUM(U46:U61)</f>
        <v>2.2325925925925931</v>
      </c>
      <c r="W56" s="59" t="str">
        <f t="shared" si="11"/>
        <v>2</v>
      </c>
      <c r="X56" s="575"/>
      <c r="Y56" s="60">
        <f t="shared" si="12"/>
        <v>1</v>
      </c>
    </row>
    <row r="57" spans="2:25" ht="18.75" customHeight="1">
      <c r="B57" s="569"/>
      <c r="C57" s="572"/>
      <c r="D57" s="39">
        <v>12</v>
      </c>
      <c r="E57" s="127" t="s">
        <v>10393</v>
      </c>
      <c r="F57" s="127">
        <v>345</v>
      </c>
      <c r="G57" s="181">
        <f t="shared" si="7"/>
        <v>69</v>
      </c>
      <c r="H57" s="182">
        <f t="shared" si="8"/>
        <v>191.66666666666666</v>
      </c>
      <c r="I57" s="182">
        <f t="shared" si="9"/>
        <v>6.3888888888888884E-2</v>
      </c>
      <c r="J57" s="170"/>
      <c r="K57" s="166"/>
      <c r="L57" s="166"/>
      <c r="M57" s="167"/>
      <c r="N57" s="52">
        <f t="shared" si="13"/>
        <v>0</v>
      </c>
      <c r="O57" s="53"/>
      <c r="P57" s="54"/>
      <c r="Q57" s="54"/>
      <c r="R57" s="54"/>
      <c r="S57" s="54"/>
      <c r="T57" s="58"/>
      <c r="U57" s="183">
        <f t="shared" si="10"/>
        <v>0.12777777777777777</v>
      </c>
      <c r="V57" s="168"/>
      <c r="W57" s="59" t="str">
        <f t="shared" si="11"/>
        <v>0</v>
      </c>
      <c r="X57" s="575"/>
      <c r="Y57" s="60">
        <f t="shared" si="12"/>
        <v>0</v>
      </c>
    </row>
    <row r="58" spans="2:25" ht="18.75" customHeight="1">
      <c r="B58" s="569"/>
      <c r="C58" s="572"/>
      <c r="D58" s="39">
        <v>13</v>
      </c>
      <c r="E58" s="127" t="s">
        <v>7418</v>
      </c>
      <c r="F58" s="127">
        <v>300</v>
      </c>
      <c r="G58" s="181">
        <f t="shared" si="7"/>
        <v>60</v>
      </c>
      <c r="H58" s="182">
        <f t="shared" si="8"/>
        <v>166.66666666666666</v>
      </c>
      <c r="I58" s="182">
        <f t="shared" si="9"/>
        <v>5.5555555555555552E-2</v>
      </c>
      <c r="J58" s="170"/>
      <c r="K58" s="166"/>
      <c r="L58" s="166"/>
      <c r="M58" s="167"/>
      <c r="N58" s="52">
        <f t="shared" si="13"/>
        <v>0</v>
      </c>
      <c r="O58" s="53"/>
      <c r="P58" s="54"/>
      <c r="Q58" s="54"/>
      <c r="R58" s="54"/>
      <c r="S58" s="54"/>
      <c r="T58" s="58"/>
      <c r="U58" s="183">
        <f t="shared" si="10"/>
        <v>0.1111111111111111</v>
      </c>
      <c r="V58" s="168"/>
      <c r="W58" s="59" t="str">
        <f t="shared" si="11"/>
        <v>0</v>
      </c>
      <c r="X58" s="575"/>
      <c r="Y58" s="60">
        <f t="shared" si="12"/>
        <v>0</v>
      </c>
    </row>
    <row r="59" spans="2:25" ht="18.75" customHeight="1">
      <c r="B59" s="569"/>
      <c r="C59" s="572"/>
      <c r="D59" s="39">
        <v>14</v>
      </c>
      <c r="E59" s="127" t="s">
        <v>7126</v>
      </c>
      <c r="F59" s="127">
        <v>300</v>
      </c>
      <c r="G59" s="181">
        <f t="shared" si="7"/>
        <v>60</v>
      </c>
      <c r="H59" s="182">
        <f t="shared" si="8"/>
        <v>166.66666666666666</v>
      </c>
      <c r="I59" s="182">
        <f t="shared" si="9"/>
        <v>5.5555555555555552E-2</v>
      </c>
      <c r="J59" s="170"/>
      <c r="K59" s="166"/>
      <c r="L59" s="166"/>
      <c r="M59" s="167"/>
      <c r="N59" s="52">
        <f t="shared" si="13"/>
        <v>0</v>
      </c>
      <c r="O59" s="53"/>
      <c r="P59" s="54"/>
      <c r="Q59" s="54"/>
      <c r="R59" s="54"/>
      <c r="S59" s="54"/>
      <c r="T59" s="58"/>
      <c r="U59" s="183">
        <f t="shared" si="10"/>
        <v>0.1111111111111111</v>
      </c>
      <c r="V59" s="168"/>
      <c r="W59" s="59" t="str">
        <f t="shared" si="11"/>
        <v>0</v>
      </c>
      <c r="X59" s="575"/>
      <c r="Y59" s="60">
        <f t="shared" si="12"/>
        <v>0</v>
      </c>
    </row>
    <row r="60" spans="2:25" ht="18.75" customHeight="1">
      <c r="B60" s="569"/>
      <c r="C60" s="572"/>
      <c r="D60" s="39">
        <v>15</v>
      </c>
      <c r="E60" s="127" t="s">
        <v>10394</v>
      </c>
      <c r="F60" s="127">
        <v>502</v>
      </c>
      <c r="G60" s="181">
        <f t="shared" si="7"/>
        <v>100.4</v>
      </c>
      <c r="H60" s="182">
        <f t="shared" si="8"/>
        <v>278.88888888888886</v>
      </c>
      <c r="I60" s="182">
        <f t="shared" si="9"/>
        <v>9.2962962962962956E-2</v>
      </c>
      <c r="J60" s="170"/>
      <c r="K60" s="166"/>
      <c r="L60" s="166"/>
      <c r="M60" s="167"/>
      <c r="N60" s="52">
        <f t="shared" si="13"/>
        <v>0</v>
      </c>
      <c r="O60" s="53"/>
      <c r="P60" s="54"/>
      <c r="Q60" s="54"/>
      <c r="R60" s="54"/>
      <c r="S60" s="54"/>
      <c r="T60" s="58"/>
      <c r="U60" s="183">
        <f t="shared" si="10"/>
        <v>0.18592592592592591</v>
      </c>
      <c r="V60" s="168"/>
      <c r="W60" s="59" t="str">
        <f t="shared" si="11"/>
        <v>0</v>
      </c>
      <c r="X60" s="575"/>
      <c r="Y60" s="60">
        <f t="shared" si="12"/>
        <v>0</v>
      </c>
    </row>
    <row r="61" spans="2:25" ht="18.75" customHeight="1">
      <c r="B61" s="569"/>
      <c r="C61" s="572"/>
      <c r="D61" s="39">
        <v>16</v>
      </c>
      <c r="E61" s="127" t="s">
        <v>10395</v>
      </c>
      <c r="F61" s="127">
        <v>400</v>
      </c>
      <c r="G61" s="181">
        <f t="shared" si="7"/>
        <v>80</v>
      </c>
      <c r="H61" s="182">
        <f t="shared" si="8"/>
        <v>222.22222222222223</v>
      </c>
      <c r="I61" s="182">
        <f t="shared" si="9"/>
        <v>7.407407407407407E-2</v>
      </c>
      <c r="J61" s="170"/>
      <c r="K61" s="166"/>
      <c r="L61" s="166"/>
      <c r="M61" s="167"/>
      <c r="N61" s="52">
        <f t="shared" si="13"/>
        <v>0</v>
      </c>
      <c r="O61" s="53"/>
      <c r="P61" s="54"/>
      <c r="Q61" s="54"/>
      <c r="R61" s="54"/>
      <c r="S61" s="54"/>
      <c r="T61" s="58"/>
      <c r="U61" s="183">
        <f t="shared" si="10"/>
        <v>0.14814814814814814</v>
      </c>
      <c r="V61" s="168"/>
      <c r="W61" s="59" t="str">
        <f t="shared" si="11"/>
        <v>0</v>
      </c>
      <c r="X61" s="575"/>
      <c r="Y61" s="60">
        <f t="shared" si="12"/>
        <v>0</v>
      </c>
    </row>
    <row r="62" spans="2:25" ht="18.75" customHeight="1">
      <c r="B62" s="569"/>
      <c r="C62" s="572"/>
      <c r="D62" s="39"/>
      <c r="E62" s="127"/>
      <c r="F62" s="127"/>
      <c r="G62" s="181">
        <f t="shared" si="7"/>
        <v>0</v>
      </c>
      <c r="H62" s="182">
        <f t="shared" si="8"/>
        <v>0</v>
      </c>
      <c r="I62" s="182">
        <f t="shared" si="9"/>
        <v>0</v>
      </c>
      <c r="J62" s="170"/>
      <c r="K62" s="166"/>
      <c r="L62" s="166"/>
      <c r="M62" s="167"/>
      <c r="N62" s="52">
        <f t="shared" si="13"/>
        <v>0</v>
      </c>
      <c r="O62" s="53"/>
      <c r="P62" s="54"/>
      <c r="Q62" s="54"/>
      <c r="R62" s="54"/>
      <c r="S62" s="54"/>
      <c r="T62" s="58"/>
      <c r="U62" s="183">
        <f t="shared" si="10"/>
        <v>0</v>
      </c>
      <c r="V62" s="168"/>
      <c r="W62" s="59" t="str">
        <f t="shared" si="11"/>
        <v>0</v>
      </c>
      <c r="X62" s="575"/>
      <c r="Y62" s="60">
        <f t="shared" si="12"/>
        <v>0</v>
      </c>
    </row>
    <row r="63" spans="2:25" ht="18.75" customHeight="1">
      <c r="B63" s="569"/>
      <c r="C63" s="572"/>
      <c r="D63" s="39">
        <v>1</v>
      </c>
      <c r="E63" s="127" t="s">
        <v>4190</v>
      </c>
      <c r="F63" s="127">
        <v>300</v>
      </c>
      <c r="G63" s="181">
        <f t="shared" si="7"/>
        <v>60</v>
      </c>
      <c r="H63" s="182">
        <f t="shared" si="8"/>
        <v>166.66666666666666</v>
      </c>
      <c r="I63" s="182">
        <f t="shared" si="9"/>
        <v>5.5555555555555552E-2</v>
      </c>
      <c r="J63" s="170"/>
      <c r="K63" s="166"/>
      <c r="L63" s="166"/>
      <c r="M63" s="167"/>
      <c r="N63" s="52">
        <f t="shared" si="13"/>
        <v>0</v>
      </c>
      <c r="O63" s="53"/>
      <c r="P63" s="54"/>
      <c r="Q63" s="54"/>
      <c r="R63" s="54"/>
      <c r="S63" s="54"/>
      <c r="T63" s="58"/>
      <c r="U63" s="183">
        <f t="shared" si="10"/>
        <v>0.1111111111111111</v>
      </c>
      <c r="V63" s="168"/>
      <c r="W63" s="59" t="str">
        <f t="shared" si="11"/>
        <v>0</v>
      </c>
      <c r="X63" s="575"/>
      <c r="Y63" s="60">
        <f t="shared" si="12"/>
        <v>0</v>
      </c>
    </row>
    <row r="64" spans="2:25" ht="18.75" customHeight="1">
      <c r="B64" s="569"/>
      <c r="C64" s="572"/>
      <c r="D64" s="39">
        <v>2</v>
      </c>
      <c r="E64" s="127" t="s">
        <v>10396</v>
      </c>
      <c r="F64" s="127">
        <v>351</v>
      </c>
      <c r="G64" s="181">
        <f t="shared" si="7"/>
        <v>70.2</v>
      </c>
      <c r="H64" s="182">
        <f t="shared" si="8"/>
        <v>195</v>
      </c>
      <c r="I64" s="182">
        <f t="shared" si="9"/>
        <v>6.5000000000000002E-2</v>
      </c>
      <c r="J64" s="170"/>
      <c r="L64" s="166"/>
      <c r="M64" s="167"/>
      <c r="N64" s="52">
        <f>M64/$N$15</f>
        <v>0</v>
      </c>
      <c r="O64" s="53"/>
      <c r="P64" s="54"/>
      <c r="Q64" s="54"/>
      <c r="R64" s="54"/>
      <c r="S64" s="54"/>
      <c r="T64" s="58"/>
      <c r="U64" s="183">
        <f t="shared" si="10"/>
        <v>0.13</v>
      </c>
      <c r="V64" s="168"/>
      <c r="W64" s="59" t="str">
        <f t="shared" si="11"/>
        <v>0</v>
      </c>
      <c r="X64" s="575"/>
      <c r="Y64" s="60">
        <f t="shared" si="12"/>
        <v>0</v>
      </c>
    </row>
    <row r="65" spans="2:25" ht="18.75" customHeight="1">
      <c r="B65" s="569"/>
      <c r="C65" s="572"/>
      <c r="D65" s="39">
        <v>3</v>
      </c>
      <c r="E65" s="127" t="s">
        <v>474</v>
      </c>
      <c r="F65" s="127">
        <v>344</v>
      </c>
      <c r="G65" s="181">
        <f t="shared" si="7"/>
        <v>68.8</v>
      </c>
      <c r="H65" s="182">
        <f t="shared" si="8"/>
        <v>191.11111111111111</v>
      </c>
      <c r="I65" s="182">
        <f t="shared" si="9"/>
        <v>6.3703703703703707E-2</v>
      </c>
      <c r="J65" s="170"/>
      <c r="K65" s="63" t="s">
        <v>11405</v>
      </c>
      <c r="L65" s="166"/>
      <c r="M65" s="167">
        <f>SUM(H63:H79)</f>
        <v>3316.6666666666661</v>
      </c>
      <c r="N65" s="52">
        <f>M65/$N$15</f>
        <v>66.333333333333314</v>
      </c>
      <c r="O65" s="53" t="s">
        <v>1400</v>
      </c>
      <c r="P65" s="54" t="s">
        <v>5502</v>
      </c>
      <c r="Q65" s="54"/>
      <c r="R65" s="54" t="s">
        <v>1064</v>
      </c>
      <c r="S65" s="54"/>
      <c r="T65" s="58"/>
      <c r="U65" s="183">
        <f t="shared" si="10"/>
        <v>0.12740740740740741</v>
      </c>
      <c r="V65" s="168">
        <f>SUM(U63:U79)</f>
        <v>2.2111111111111117</v>
      </c>
      <c r="W65" s="59" t="str">
        <f t="shared" si="11"/>
        <v>2</v>
      </c>
      <c r="X65" s="575"/>
      <c r="Y65" s="60">
        <f t="shared" si="12"/>
        <v>1</v>
      </c>
    </row>
    <row r="66" spans="2:25" ht="18.75" customHeight="1">
      <c r="B66" s="569"/>
      <c r="C66" s="572"/>
      <c r="D66" s="39">
        <v>4</v>
      </c>
      <c r="E66" s="127" t="s">
        <v>10397</v>
      </c>
      <c r="F66" s="127">
        <v>325</v>
      </c>
      <c r="G66" s="181">
        <f t="shared" si="7"/>
        <v>65</v>
      </c>
      <c r="H66" s="182">
        <f t="shared" si="8"/>
        <v>180.55555555555554</v>
      </c>
      <c r="I66" s="182">
        <f t="shared" si="9"/>
        <v>6.0185185185185182E-2</v>
      </c>
      <c r="J66" s="170"/>
      <c r="K66" s="166"/>
      <c r="L66" s="166"/>
      <c r="M66" s="167"/>
      <c r="N66" s="52">
        <f t="shared" si="13"/>
        <v>0</v>
      </c>
      <c r="O66" s="53"/>
      <c r="P66" s="54"/>
      <c r="Q66" s="54"/>
      <c r="R66" s="54"/>
      <c r="S66" s="54"/>
      <c r="T66" s="58"/>
      <c r="U66" s="183">
        <f t="shared" si="10"/>
        <v>0.12037037037037036</v>
      </c>
      <c r="V66" s="168"/>
      <c r="W66" s="59" t="str">
        <f t="shared" si="11"/>
        <v>0</v>
      </c>
      <c r="X66" s="575"/>
      <c r="Y66" s="60">
        <f t="shared" si="12"/>
        <v>0</v>
      </c>
    </row>
    <row r="67" spans="2:25" ht="18.75" customHeight="1">
      <c r="B67" s="569"/>
      <c r="C67" s="572"/>
      <c r="D67" s="39">
        <v>5</v>
      </c>
      <c r="E67" s="127" t="s">
        <v>10398</v>
      </c>
      <c r="F67" s="127">
        <v>330</v>
      </c>
      <c r="G67" s="181">
        <f t="shared" si="7"/>
        <v>66</v>
      </c>
      <c r="H67" s="182">
        <f t="shared" si="8"/>
        <v>183.33333333333334</v>
      </c>
      <c r="I67" s="182">
        <f t="shared" si="9"/>
        <v>6.1111111111111116E-2</v>
      </c>
      <c r="J67" s="170"/>
      <c r="K67" s="166"/>
      <c r="L67" s="166"/>
      <c r="M67" s="167"/>
      <c r="N67" s="52">
        <f t="shared" si="13"/>
        <v>0</v>
      </c>
      <c r="O67" s="53"/>
      <c r="P67" s="54"/>
      <c r="Q67" s="54"/>
      <c r="R67" s="54"/>
      <c r="S67" s="54"/>
      <c r="T67" s="58"/>
      <c r="U67" s="183">
        <f t="shared" si="10"/>
        <v>0.12222222222222223</v>
      </c>
      <c r="V67" s="168"/>
      <c r="W67" s="59" t="str">
        <f t="shared" si="11"/>
        <v>0</v>
      </c>
      <c r="X67" s="575"/>
      <c r="Y67" s="60">
        <f t="shared" si="12"/>
        <v>0</v>
      </c>
    </row>
    <row r="68" spans="2:25" ht="18.75" customHeight="1">
      <c r="B68" s="569"/>
      <c r="C68" s="572"/>
      <c r="D68" s="39">
        <v>6</v>
      </c>
      <c r="E68" s="127" t="s">
        <v>10399</v>
      </c>
      <c r="F68" s="127">
        <v>351</v>
      </c>
      <c r="G68" s="181">
        <f t="shared" si="7"/>
        <v>70.2</v>
      </c>
      <c r="H68" s="182">
        <f t="shared" si="8"/>
        <v>195</v>
      </c>
      <c r="I68" s="182">
        <f t="shared" si="9"/>
        <v>6.5000000000000002E-2</v>
      </c>
      <c r="J68" s="170"/>
      <c r="K68" s="166"/>
      <c r="L68" s="166"/>
      <c r="M68" s="167"/>
      <c r="N68" s="52">
        <f t="shared" si="13"/>
        <v>0</v>
      </c>
      <c r="O68" s="53"/>
      <c r="P68" s="54"/>
      <c r="Q68" s="54"/>
      <c r="R68" s="54"/>
      <c r="S68" s="54"/>
      <c r="T68" s="58"/>
      <c r="U68" s="183">
        <f t="shared" si="10"/>
        <v>0.13</v>
      </c>
      <c r="V68" s="168"/>
      <c r="W68" s="59" t="str">
        <f t="shared" si="11"/>
        <v>0</v>
      </c>
      <c r="X68" s="575"/>
      <c r="Y68" s="60">
        <f t="shared" si="12"/>
        <v>0</v>
      </c>
    </row>
    <row r="69" spans="2:25" ht="18.75" customHeight="1">
      <c r="B69" s="569"/>
      <c r="C69" s="572"/>
      <c r="D69" s="39">
        <v>7</v>
      </c>
      <c r="E69" s="127" t="s">
        <v>10400</v>
      </c>
      <c r="F69" s="127">
        <v>410</v>
      </c>
      <c r="G69" s="181">
        <f t="shared" si="7"/>
        <v>82</v>
      </c>
      <c r="H69" s="182">
        <f t="shared" si="8"/>
        <v>227.77777777777777</v>
      </c>
      <c r="I69" s="182">
        <f t="shared" si="9"/>
        <v>7.5925925925925924E-2</v>
      </c>
      <c r="J69" s="170"/>
      <c r="K69" s="166"/>
      <c r="L69" s="166"/>
      <c r="M69" s="167"/>
      <c r="N69" s="52">
        <f t="shared" si="13"/>
        <v>0</v>
      </c>
      <c r="O69" s="53"/>
      <c r="P69" s="54"/>
      <c r="Q69" s="54"/>
      <c r="R69" s="54"/>
      <c r="S69" s="54"/>
      <c r="T69" s="58"/>
      <c r="U69" s="183">
        <f t="shared" si="10"/>
        <v>0.15185185185185185</v>
      </c>
      <c r="V69" s="168"/>
      <c r="W69" s="59" t="str">
        <f t="shared" si="11"/>
        <v>0</v>
      </c>
      <c r="X69" s="575"/>
      <c r="Y69" s="60">
        <f t="shared" si="12"/>
        <v>0</v>
      </c>
    </row>
    <row r="70" spans="2:25" ht="18.75" customHeight="1">
      <c r="B70" s="569"/>
      <c r="C70" s="572"/>
      <c r="D70" s="39">
        <v>8</v>
      </c>
      <c r="E70" s="127" t="s">
        <v>10401</v>
      </c>
      <c r="F70" s="127">
        <v>482</v>
      </c>
      <c r="G70" s="181">
        <f t="shared" si="7"/>
        <v>96.4</v>
      </c>
      <c r="H70" s="182">
        <f t="shared" si="8"/>
        <v>267.77777777777777</v>
      </c>
      <c r="I70" s="182">
        <f t="shared" si="9"/>
        <v>8.925925925925926E-2</v>
      </c>
      <c r="J70" s="170"/>
      <c r="K70" s="166"/>
      <c r="L70" s="166"/>
      <c r="M70" s="167"/>
      <c r="N70" s="52">
        <f t="shared" si="13"/>
        <v>0</v>
      </c>
      <c r="O70" s="53"/>
      <c r="P70" s="54"/>
      <c r="Q70" s="54"/>
      <c r="R70" s="54"/>
      <c r="S70" s="54"/>
      <c r="T70" s="58"/>
      <c r="U70" s="183">
        <f t="shared" si="10"/>
        <v>0.17851851851851852</v>
      </c>
      <c r="V70" s="168"/>
      <c r="W70" s="59" t="str">
        <f t="shared" si="11"/>
        <v>0</v>
      </c>
      <c r="X70" s="575"/>
      <c r="Y70" s="60">
        <f t="shared" si="12"/>
        <v>0</v>
      </c>
    </row>
    <row r="71" spans="2:25" ht="18.75" customHeight="1">
      <c r="B71" s="569"/>
      <c r="C71" s="572"/>
      <c r="D71" s="39">
        <v>9</v>
      </c>
      <c r="E71" s="127" t="s">
        <v>10402</v>
      </c>
      <c r="F71" s="127">
        <v>355</v>
      </c>
      <c r="G71" s="181">
        <f t="shared" si="7"/>
        <v>71</v>
      </c>
      <c r="H71" s="182">
        <f t="shared" si="8"/>
        <v>197.22222222222223</v>
      </c>
      <c r="I71" s="182">
        <f t="shared" si="9"/>
        <v>6.5740740740740738E-2</v>
      </c>
      <c r="J71" s="170"/>
      <c r="K71" s="166"/>
      <c r="L71" s="166"/>
      <c r="M71" s="167"/>
      <c r="N71" s="52">
        <f t="shared" si="13"/>
        <v>0</v>
      </c>
      <c r="O71" s="53"/>
      <c r="P71" s="54"/>
      <c r="Q71" s="54"/>
      <c r="R71" s="54"/>
      <c r="S71" s="54"/>
      <c r="T71" s="58"/>
      <c r="U71" s="183">
        <f t="shared" si="10"/>
        <v>0.13148148148148148</v>
      </c>
      <c r="V71" s="168"/>
      <c r="W71" s="59" t="str">
        <f t="shared" si="11"/>
        <v>0</v>
      </c>
      <c r="X71" s="575"/>
      <c r="Y71" s="60">
        <f t="shared" si="12"/>
        <v>0</v>
      </c>
    </row>
    <row r="72" spans="2:25" ht="18.75" customHeight="1">
      <c r="B72" s="569"/>
      <c r="C72" s="572"/>
      <c r="D72" s="39">
        <v>10</v>
      </c>
      <c r="E72" s="127" t="s">
        <v>7418</v>
      </c>
      <c r="F72" s="127">
        <v>355</v>
      </c>
      <c r="G72" s="181">
        <f t="shared" si="7"/>
        <v>71</v>
      </c>
      <c r="H72" s="182">
        <f t="shared" si="8"/>
        <v>197.22222222222223</v>
      </c>
      <c r="I72" s="182">
        <f t="shared" si="9"/>
        <v>6.5740740740740738E-2</v>
      </c>
      <c r="J72" s="170"/>
      <c r="K72" s="166"/>
      <c r="L72" s="166"/>
      <c r="M72" s="167"/>
      <c r="N72" s="52">
        <f t="shared" si="13"/>
        <v>0</v>
      </c>
      <c r="O72" s="53"/>
      <c r="P72" s="54"/>
      <c r="Q72" s="54"/>
      <c r="R72" s="54"/>
      <c r="S72" s="54"/>
      <c r="T72" s="58"/>
      <c r="U72" s="183">
        <f t="shared" si="10"/>
        <v>0.13148148148148148</v>
      </c>
      <c r="V72" s="168"/>
      <c r="W72" s="59" t="str">
        <f t="shared" si="11"/>
        <v>0</v>
      </c>
      <c r="X72" s="575"/>
      <c r="Y72" s="60">
        <f t="shared" si="12"/>
        <v>0</v>
      </c>
    </row>
    <row r="73" spans="2:25" ht="18.75" customHeight="1">
      <c r="B73" s="569"/>
      <c r="C73" s="572"/>
      <c r="D73" s="39">
        <v>11</v>
      </c>
      <c r="E73" s="127" t="s">
        <v>10403</v>
      </c>
      <c r="F73" s="127">
        <v>351</v>
      </c>
      <c r="G73" s="181">
        <f t="shared" si="7"/>
        <v>70.2</v>
      </c>
      <c r="H73" s="182">
        <f t="shared" si="8"/>
        <v>195</v>
      </c>
      <c r="I73" s="182">
        <f t="shared" si="9"/>
        <v>6.5000000000000002E-2</v>
      </c>
      <c r="J73" s="170"/>
      <c r="K73" s="166"/>
      <c r="L73" s="166"/>
      <c r="M73" s="167"/>
      <c r="N73" s="52">
        <f t="shared" si="13"/>
        <v>0</v>
      </c>
      <c r="O73" s="53"/>
      <c r="P73" s="54"/>
      <c r="Q73" s="54"/>
      <c r="R73" s="54"/>
      <c r="S73" s="54"/>
      <c r="T73" s="58"/>
      <c r="U73" s="183">
        <f t="shared" si="10"/>
        <v>0.13</v>
      </c>
      <c r="V73" s="168"/>
      <c r="W73" s="59" t="str">
        <f t="shared" si="11"/>
        <v>0</v>
      </c>
      <c r="X73" s="575"/>
      <c r="Y73" s="60">
        <f t="shared" si="12"/>
        <v>0</v>
      </c>
    </row>
    <row r="74" spans="2:25" ht="18.75" customHeight="1">
      <c r="B74" s="569"/>
      <c r="C74" s="572"/>
      <c r="D74" s="39">
        <v>12</v>
      </c>
      <c r="E74" s="127" t="s">
        <v>10404</v>
      </c>
      <c r="F74" s="127">
        <v>345</v>
      </c>
      <c r="G74" s="181">
        <f t="shared" si="7"/>
        <v>69</v>
      </c>
      <c r="H74" s="182">
        <f t="shared" si="8"/>
        <v>191.66666666666666</v>
      </c>
      <c r="I74" s="182">
        <f t="shared" si="9"/>
        <v>6.3888888888888884E-2</v>
      </c>
      <c r="J74" s="170"/>
      <c r="K74" s="166"/>
      <c r="L74" s="166"/>
      <c r="M74" s="167"/>
      <c r="N74" s="52">
        <f t="shared" si="13"/>
        <v>0</v>
      </c>
      <c r="O74" s="53"/>
      <c r="P74" s="54"/>
      <c r="Q74" s="54"/>
      <c r="R74" s="54"/>
      <c r="S74" s="54"/>
      <c r="T74" s="58"/>
      <c r="U74" s="183">
        <f t="shared" si="10"/>
        <v>0.12777777777777777</v>
      </c>
      <c r="V74" s="168"/>
      <c r="W74" s="59" t="str">
        <f t="shared" si="11"/>
        <v>0</v>
      </c>
      <c r="X74" s="575"/>
      <c r="Y74" s="60">
        <f t="shared" si="12"/>
        <v>0</v>
      </c>
    </row>
    <row r="75" spans="2:25" ht="18.75" customHeight="1">
      <c r="B75" s="569"/>
      <c r="C75" s="572"/>
      <c r="D75" s="39">
        <v>13</v>
      </c>
      <c r="E75" s="127" t="s">
        <v>10405</v>
      </c>
      <c r="F75" s="127">
        <v>300</v>
      </c>
      <c r="G75" s="181">
        <f t="shared" si="7"/>
        <v>60</v>
      </c>
      <c r="H75" s="182">
        <f t="shared" si="8"/>
        <v>166.66666666666666</v>
      </c>
      <c r="I75" s="182">
        <f t="shared" si="9"/>
        <v>5.5555555555555552E-2</v>
      </c>
      <c r="J75" s="170"/>
      <c r="K75" s="166"/>
      <c r="L75" s="166"/>
      <c r="M75" s="167"/>
      <c r="N75" s="52">
        <f t="shared" si="13"/>
        <v>0</v>
      </c>
      <c r="O75" s="53"/>
      <c r="P75" s="54"/>
      <c r="Q75" s="54"/>
      <c r="R75" s="54"/>
      <c r="S75" s="54"/>
      <c r="T75" s="58"/>
      <c r="U75" s="183">
        <f t="shared" si="10"/>
        <v>0.1111111111111111</v>
      </c>
      <c r="V75" s="168"/>
      <c r="W75" s="59" t="str">
        <f t="shared" si="11"/>
        <v>0</v>
      </c>
      <c r="X75" s="575"/>
      <c r="Y75" s="60">
        <f t="shared" si="12"/>
        <v>0</v>
      </c>
    </row>
    <row r="76" spans="2:25" ht="18.75" customHeight="1">
      <c r="B76" s="569"/>
      <c r="C76" s="572"/>
      <c r="D76" s="39">
        <v>14</v>
      </c>
      <c r="E76" s="127" t="s">
        <v>10406</v>
      </c>
      <c r="F76" s="127">
        <v>334</v>
      </c>
      <c r="G76" s="181">
        <f t="shared" si="7"/>
        <v>66.8</v>
      </c>
      <c r="H76" s="182">
        <f t="shared" si="8"/>
        <v>185.55555555555554</v>
      </c>
      <c r="I76" s="182">
        <f t="shared" si="9"/>
        <v>6.1851851851851845E-2</v>
      </c>
      <c r="J76" s="170"/>
      <c r="K76" s="166"/>
      <c r="L76" s="166"/>
      <c r="M76" s="167"/>
      <c r="N76" s="52">
        <f t="shared" si="13"/>
        <v>0</v>
      </c>
      <c r="O76" s="53"/>
      <c r="P76" s="54"/>
      <c r="Q76" s="54"/>
      <c r="R76" s="54"/>
      <c r="S76" s="54"/>
      <c r="T76" s="58"/>
      <c r="U76" s="183">
        <f t="shared" si="10"/>
        <v>0.12370370370370369</v>
      </c>
      <c r="V76" s="168"/>
      <c r="W76" s="59" t="str">
        <f t="shared" si="11"/>
        <v>0</v>
      </c>
      <c r="X76" s="575"/>
      <c r="Y76" s="60">
        <f t="shared" si="12"/>
        <v>0</v>
      </c>
    </row>
    <row r="77" spans="2:25" ht="18.75" customHeight="1">
      <c r="B77" s="569"/>
      <c r="C77" s="572"/>
      <c r="D77" s="39">
        <v>15</v>
      </c>
      <c r="E77" s="127" t="s">
        <v>8810</v>
      </c>
      <c r="F77" s="127">
        <v>300</v>
      </c>
      <c r="G77" s="181">
        <f t="shared" si="7"/>
        <v>60</v>
      </c>
      <c r="H77" s="182">
        <f t="shared" si="8"/>
        <v>166.66666666666666</v>
      </c>
      <c r="I77" s="182">
        <f t="shared" si="9"/>
        <v>5.5555555555555552E-2</v>
      </c>
      <c r="J77" s="170"/>
      <c r="K77" s="166"/>
      <c r="L77" s="166"/>
      <c r="M77" s="167"/>
      <c r="N77" s="52">
        <f t="shared" si="13"/>
        <v>0</v>
      </c>
      <c r="O77" s="53"/>
      <c r="P77" s="54"/>
      <c r="Q77" s="54"/>
      <c r="R77" s="54"/>
      <c r="S77" s="54"/>
      <c r="T77" s="58"/>
      <c r="U77" s="183">
        <f t="shared" si="10"/>
        <v>0.1111111111111111</v>
      </c>
      <c r="V77" s="168"/>
      <c r="W77" s="59" t="str">
        <f t="shared" si="11"/>
        <v>0</v>
      </c>
      <c r="X77" s="575"/>
      <c r="Y77" s="60">
        <f t="shared" si="12"/>
        <v>0</v>
      </c>
    </row>
    <row r="78" spans="2:25" ht="18.75" customHeight="1">
      <c r="B78" s="569"/>
      <c r="C78" s="572"/>
      <c r="D78" s="39">
        <v>16</v>
      </c>
      <c r="E78" s="127" t="s">
        <v>10407</v>
      </c>
      <c r="F78" s="127">
        <v>322</v>
      </c>
      <c r="G78" s="181">
        <f t="shared" si="7"/>
        <v>64.400000000000006</v>
      </c>
      <c r="H78" s="182">
        <f t="shared" si="8"/>
        <v>178.88888888888889</v>
      </c>
      <c r="I78" s="182">
        <f t="shared" si="9"/>
        <v>5.962962962962963E-2</v>
      </c>
      <c r="J78" s="170"/>
      <c r="K78" s="166"/>
      <c r="L78" s="166"/>
      <c r="M78" s="167"/>
      <c r="N78" s="52">
        <f t="shared" si="13"/>
        <v>0</v>
      </c>
      <c r="O78" s="53"/>
      <c r="P78" s="54"/>
      <c r="Q78" s="54"/>
      <c r="R78" s="54"/>
      <c r="S78" s="54"/>
      <c r="T78" s="58"/>
      <c r="U78" s="183">
        <f t="shared" si="10"/>
        <v>0.11925925925925926</v>
      </c>
      <c r="V78" s="168"/>
      <c r="W78" s="59" t="str">
        <f t="shared" si="11"/>
        <v>0</v>
      </c>
      <c r="X78" s="575"/>
      <c r="Y78" s="60">
        <f t="shared" si="12"/>
        <v>0</v>
      </c>
    </row>
    <row r="79" spans="2:25" ht="18.75" customHeight="1">
      <c r="B79" s="569"/>
      <c r="C79" s="572"/>
      <c r="D79" s="39">
        <v>17</v>
      </c>
      <c r="E79" s="127" t="s">
        <v>10408</v>
      </c>
      <c r="F79" s="127">
        <v>415</v>
      </c>
      <c r="G79" s="181">
        <f t="shared" si="7"/>
        <v>83</v>
      </c>
      <c r="H79" s="182">
        <f t="shared" si="8"/>
        <v>230.55555555555554</v>
      </c>
      <c r="I79" s="182">
        <f t="shared" si="9"/>
        <v>7.6851851851851852E-2</v>
      </c>
      <c r="J79" s="170"/>
      <c r="L79" s="166"/>
      <c r="M79" s="167"/>
      <c r="N79" s="52"/>
      <c r="O79" s="53"/>
      <c r="P79" s="54"/>
      <c r="Q79" s="54"/>
      <c r="R79" s="54"/>
      <c r="S79" s="54"/>
      <c r="T79" s="58"/>
      <c r="U79" s="183">
        <f t="shared" si="10"/>
        <v>0.1537037037037037</v>
      </c>
      <c r="V79" s="168"/>
      <c r="W79" s="59" t="str">
        <f t="shared" si="11"/>
        <v>0</v>
      </c>
      <c r="X79" s="575"/>
      <c r="Y79" s="60">
        <f t="shared" si="12"/>
        <v>0</v>
      </c>
    </row>
    <row r="80" spans="2:25" ht="18.75" customHeight="1">
      <c r="B80" s="569"/>
      <c r="C80" s="572"/>
      <c r="D80" s="39"/>
      <c r="E80" s="127"/>
      <c r="F80" s="127"/>
      <c r="G80" s="181">
        <f t="shared" si="7"/>
        <v>0</v>
      </c>
      <c r="H80" s="182">
        <f t="shared" si="8"/>
        <v>0</v>
      </c>
      <c r="I80" s="182">
        <f t="shared" si="9"/>
        <v>0</v>
      </c>
      <c r="J80" s="170"/>
      <c r="K80" s="166"/>
      <c r="L80" s="166"/>
      <c r="M80" s="167"/>
      <c r="N80" s="52">
        <f t="shared" si="13"/>
        <v>0</v>
      </c>
      <c r="O80" s="53"/>
      <c r="P80" s="54"/>
      <c r="Q80" s="54"/>
      <c r="R80" s="54"/>
      <c r="S80" s="54"/>
      <c r="T80" s="58"/>
      <c r="U80" s="183">
        <f t="shared" si="10"/>
        <v>0</v>
      </c>
      <c r="V80" s="168"/>
      <c r="W80" s="59" t="str">
        <f t="shared" si="11"/>
        <v>0</v>
      </c>
      <c r="X80" s="575"/>
      <c r="Y80" s="60">
        <f t="shared" si="12"/>
        <v>0</v>
      </c>
    </row>
    <row r="81" spans="2:25" ht="18.75" customHeight="1">
      <c r="B81" s="569"/>
      <c r="C81" s="572"/>
      <c r="D81" s="39">
        <v>1</v>
      </c>
      <c r="E81" s="127" t="s">
        <v>4436</v>
      </c>
      <c r="F81" s="127">
        <v>355</v>
      </c>
      <c r="G81" s="181">
        <f t="shared" si="7"/>
        <v>71</v>
      </c>
      <c r="H81" s="182">
        <f t="shared" si="8"/>
        <v>197.22222222222223</v>
      </c>
      <c r="I81" s="182">
        <f t="shared" si="9"/>
        <v>6.5740740740740738E-2</v>
      </c>
      <c r="J81" s="170"/>
      <c r="K81" s="166"/>
      <c r="L81" s="166"/>
      <c r="M81" s="167"/>
      <c r="N81" s="52">
        <f t="shared" si="13"/>
        <v>0</v>
      </c>
      <c r="O81" s="53"/>
      <c r="P81" s="54"/>
      <c r="Q81" s="54"/>
      <c r="R81" s="54"/>
      <c r="S81" s="54"/>
      <c r="T81" s="58"/>
      <c r="U81" s="183">
        <f t="shared" si="10"/>
        <v>0.13148148148148148</v>
      </c>
      <c r="V81" s="168"/>
      <c r="W81" s="59" t="str">
        <f t="shared" si="11"/>
        <v>0</v>
      </c>
      <c r="X81" s="575"/>
      <c r="Y81" s="60">
        <f t="shared" si="12"/>
        <v>0</v>
      </c>
    </row>
    <row r="82" spans="2:25" ht="18.75" customHeight="1">
      <c r="B82" s="569"/>
      <c r="C82" s="572"/>
      <c r="D82" s="39">
        <v>2</v>
      </c>
      <c r="E82" s="127" t="s">
        <v>10409</v>
      </c>
      <c r="F82" s="127">
        <v>300</v>
      </c>
      <c r="G82" s="181">
        <f t="shared" si="7"/>
        <v>60</v>
      </c>
      <c r="H82" s="182">
        <f t="shared" si="8"/>
        <v>166.66666666666666</v>
      </c>
      <c r="I82" s="182">
        <f t="shared" si="9"/>
        <v>5.5555555555555552E-2</v>
      </c>
      <c r="J82" s="170"/>
      <c r="K82" s="166"/>
      <c r="L82" s="166"/>
      <c r="M82" s="167"/>
      <c r="N82" s="52">
        <f t="shared" si="13"/>
        <v>0</v>
      </c>
      <c r="O82" s="53"/>
      <c r="P82" s="54"/>
      <c r="Q82" s="54"/>
      <c r="R82" s="54"/>
      <c r="S82" s="54"/>
      <c r="T82" s="58"/>
      <c r="U82" s="183">
        <f t="shared" si="10"/>
        <v>0.1111111111111111</v>
      </c>
      <c r="V82" s="168"/>
      <c r="W82" s="59" t="str">
        <f t="shared" si="11"/>
        <v>0</v>
      </c>
      <c r="X82" s="575"/>
      <c r="Y82" s="60">
        <f t="shared" si="12"/>
        <v>0</v>
      </c>
    </row>
    <row r="83" spans="2:25" ht="18.75" customHeight="1">
      <c r="B83" s="569"/>
      <c r="C83" s="572"/>
      <c r="D83" s="39">
        <v>3</v>
      </c>
      <c r="E83" s="127" t="s">
        <v>10410</v>
      </c>
      <c r="F83" s="127">
        <v>300</v>
      </c>
      <c r="G83" s="181">
        <f t="shared" si="7"/>
        <v>60</v>
      </c>
      <c r="H83" s="182">
        <f t="shared" si="8"/>
        <v>166.66666666666666</v>
      </c>
      <c r="I83" s="182">
        <f t="shared" si="9"/>
        <v>5.5555555555555552E-2</v>
      </c>
      <c r="J83" s="170"/>
      <c r="K83" s="166"/>
      <c r="L83" s="166"/>
      <c r="M83" s="167"/>
      <c r="N83" s="52">
        <f t="shared" si="13"/>
        <v>0</v>
      </c>
      <c r="O83" s="53"/>
      <c r="P83" s="54"/>
      <c r="Q83" s="54"/>
      <c r="R83" s="54"/>
      <c r="S83" s="54"/>
      <c r="T83" s="58"/>
      <c r="U83" s="183">
        <f t="shared" si="10"/>
        <v>0.1111111111111111</v>
      </c>
      <c r="V83" s="168"/>
      <c r="W83" s="59" t="str">
        <f t="shared" si="11"/>
        <v>0</v>
      </c>
      <c r="X83" s="575"/>
      <c r="Y83" s="60">
        <f t="shared" si="12"/>
        <v>0</v>
      </c>
    </row>
    <row r="84" spans="2:25" ht="18.75" customHeight="1">
      <c r="B84" s="569"/>
      <c r="C84" s="572"/>
      <c r="D84" s="39">
        <v>4</v>
      </c>
      <c r="E84" s="127" t="s">
        <v>10411</v>
      </c>
      <c r="F84" s="127">
        <v>325</v>
      </c>
      <c r="G84" s="181">
        <f t="shared" si="7"/>
        <v>65</v>
      </c>
      <c r="H84" s="182">
        <f t="shared" si="8"/>
        <v>180.55555555555554</v>
      </c>
      <c r="I84" s="182">
        <f t="shared" si="9"/>
        <v>6.0185185185185182E-2</v>
      </c>
      <c r="J84" s="170"/>
      <c r="K84" s="166"/>
      <c r="L84" s="166"/>
      <c r="M84" s="167"/>
      <c r="N84" s="52">
        <f t="shared" si="13"/>
        <v>0</v>
      </c>
      <c r="O84" s="53"/>
      <c r="P84" s="54"/>
      <c r="Q84" s="54"/>
      <c r="R84" s="54"/>
      <c r="S84" s="54"/>
      <c r="T84" s="58"/>
      <c r="U84" s="183">
        <f t="shared" si="10"/>
        <v>0.12037037037037036</v>
      </c>
      <c r="V84" s="168"/>
      <c r="W84" s="59" t="str">
        <f t="shared" si="11"/>
        <v>0</v>
      </c>
      <c r="X84" s="575"/>
      <c r="Y84" s="60">
        <f t="shared" si="12"/>
        <v>0</v>
      </c>
    </row>
    <row r="85" spans="2:25" ht="18.75" customHeight="1">
      <c r="B85" s="569"/>
      <c r="C85" s="572"/>
      <c r="D85" s="39">
        <v>5</v>
      </c>
      <c r="E85" s="127" t="s">
        <v>10412</v>
      </c>
      <c r="F85" s="127">
        <v>338</v>
      </c>
      <c r="G85" s="181">
        <f t="shared" si="7"/>
        <v>67.599999999999994</v>
      </c>
      <c r="H85" s="182">
        <f t="shared" si="8"/>
        <v>187.77777777777777</v>
      </c>
      <c r="I85" s="182">
        <f t="shared" si="9"/>
        <v>6.2592592592592589E-2</v>
      </c>
      <c r="J85" s="170"/>
      <c r="K85" s="166"/>
      <c r="L85" s="166"/>
      <c r="M85" s="167"/>
      <c r="N85" s="52">
        <f t="shared" si="13"/>
        <v>0</v>
      </c>
      <c r="O85" s="53"/>
      <c r="P85" s="54"/>
      <c r="Q85" s="54"/>
      <c r="R85" s="54"/>
      <c r="S85" s="54"/>
      <c r="T85" s="58"/>
      <c r="U85" s="183">
        <f t="shared" si="10"/>
        <v>0.12518518518518518</v>
      </c>
      <c r="V85" s="168"/>
      <c r="W85" s="59" t="str">
        <f t="shared" si="11"/>
        <v>0</v>
      </c>
      <c r="X85" s="575"/>
      <c r="Y85" s="60">
        <f t="shared" si="12"/>
        <v>0</v>
      </c>
    </row>
    <row r="86" spans="2:25" ht="18.75" customHeight="1">
      <c r="B86" s="569"/>
      <c r="C86" s="572"/>
      <c r="D86" s="39">
        <v>6</v>
      </c>
      <c r="E86" s="127" t="s">
        <v>3877</v>
      </c>
      <c r="F86" s="127">
        <v>510</v>
      </c>
      <c r="G86" s="181">
        <f t="shared" si="7"/>
        <v>102</v>
      </c>
      <c r="H86" s="182">
        <f t="shared" si="8"/>
        <v>283.33333333333331</v>
      </c>
      <c r="I86" s="182">
        <f t="shared" si="9"/>
        <v>9.4444444444444442E-2</v>
      </c>
      <c r="J86" s="170"/>
      <c r="K86" s="166"/>
      <c r="L86" s="166"/>
      <c r="M86" s="167"/>
      <c r="N86" s="52">
        <f t="shared" si="13"/>
        <v>0</v>
      </c>
      <c r="O86" s="53"/>
      <c r="P86" s="54"/>
      <c r="Q86" s="54"/>
      <c r="R86" s="54"/>
      <c r="S86" s="54"/>
      <c r="T86" s="58"/>
      <c r="U86" s="183">
        <f t="shared" si="10"/>
        <v>0.18888888888888888</v>
      </c>
      <c r="V86" s="168"/>
      <c r="W86" s="59" t="str">
        <f t="shared" si="11"/>
        <v>0</v>
      </c>
      <c r="X86" s="575"/>
      <c r="Y86" s="60">
        <f t="shared" si="12"/>
        <v>0</v>
      </c>
    </row>
    <row r="87" spans="2:25" ht="18.75" customHeight="1">
      <c r="B87" s="569"/>
      <c r="C87" s="572"/>
      <c r="D87" s="39">
        <v>7</v>
      </c>
      <c r="E87" s="127" t="s">
        <v>10413</v>
      </c>
      <c r="F87" s="127">
        <v>200</v>
      </c>
      <c r="G87" s="181">
        <f t="shared" si="7"/>
        <v>40</v>
      </c>
      <c r="H87" s="182">
        <f t="shared" si="8"/>
        <v>111.11111111111111</v>
      </c>
      <c r="I87" s="182">
        <f t="shared" si="9"/>
        <v>3.7037037037037035E-2</v>
      </c>
      <c r="J87" s="170"/>
      <c r="K87" s="166"/>
      <c r="L87" s="166"/>
      <c r="M87" s="167"/>
      <c r="N87" s="52">
        <f t="shared" si="13"/>
        <v>0</v>
      </c>
      <c r="O87" s="53"/>
      <c r="P87" s="54"/>
      <c r="Q87" s="54"/>
      <c r="R87" s="54"/>
      <c r="S87" s="54"/>
      <c r="T87" s="58"/>
      <c r="U87" s="183">
        <f t="shared" si="10"/>
        <v>7.407407407407407E-2</v>
      </c>
      <c r="V87" s="168"/>
      <c r="W87" s="59" t="str">
        <f t="shared" si="11"/>
        <v>0</v>
      </c>
      <c r="X87" s="575"/>
      <c r="Y87" s="60">
        <f t="shared" si="12"/>
        <v>0</v>
      </c>
    </row>
    <row r="88" spans="2:25" ht="18.75" customHeight="1">
      <c r="B88" s="569"/>
      <c r="C88" s="572"/>
      <c r="D88" s="39">
        <v>8</v>
      </c>
      <c r="E88" s="127" t="s">
        <v>10414</v>
      </c>
      <c r="F88" s="127">
        <v>345</v>
      </c>
      <c r="G88" s="181">
        <f t="shared" si="7"/>
        <v>69</v>
      </c>
      <c r="H88" s="182">
        <f t="shared" si="8"/>
        <v>191.66666666666666</v>
      </c>
      <c r="I88" s="182">
        <f t="shared" si="9"/>
        <v>6.3888888888888884E-2</v>
      </c>
      <c r="J88" s="170"/>
      <c r="K88" s="166"/>
      <c r="L88" s="166"/>
      <c r="M88" s="167"/>
      <c r="N88" s="52">
        <f t="shared" si="13"/>
        <v>0</v>
      </c>
      <c r="O88" s="53"/>
      <c r="P88" s="54"/>
      <c r="Q88" s="54"/>
      <c r="R88" s="54"/>
      <c r="S88" s="54"/>
      <c r="T88" s="58"/>
      <c r="U88" s="183">
        <f t="shared" si="10"/>
        <v>0.12777777777777777</v>
      </c>
      <c r="V88" s="168"/>
      <c r="W88" s="59" t="str">
        <f t="shared" si="11"/>
        <v>0</v>
      </c>
      <c r="X88" s="575"/>
      <c r="Y88" s="60">
        <f t="shared" si="12"/>
        <v>0</v>
      </c>
    </row>
    <row r="89" spans="2:25" ht="18.75" customHeight="1">
      <c r="B89" s="569"/>
      <c r="C89" s="572"/>
      <c r="D89" s="39">
        <v>9</v>
      </c>
      <c r="E89" s="127" t="s">
        <v>8810</v>
      </c>
      <c r="F89" s="127">
        <v>345</v>
      </c>
      <c r="G89" s="181">
        <f t="shared" si="7"/>
        <v>69</v>
      </c>
      <c r="H89" s="182">
        <f t="shared" si="8"/>
        <v>191.66666666666666</v>
      </c>
      <c r="I89" s="182">
        <f t="shared" si="9"/>
        <v>6.3888888888888884E-2</v>
      </c>
      <c r="J89" s="170"/>
      <c r="K89" s="166"/>
      <c r="L89" s="166"/>
      <c r="M89" s="167"/>
      <c r="N89" s="52">
        <f t="shared" si="13"/>
        <v>0</v>
      </c>
      <c r="O89" s="53"/>
      <c r="P89" s="54"/>
      <c r="Q89" s="54"/>
      <c r="R89" s="54"/>
      <c r="S89" s="54"/>
      <c r="T89" s="58"/>
      <c r="U89" s="183">
        <f t="shared" si="10"/>
        <v>0.12777777777777777</v>
      </c>
      <c r="V89" s="168"/>
      <c r="W89" s="59" t="str">
        <f t="shared" si="11"/>
        <v>0</v>
      </c>
      <c r="X89" s="575"/>
      <c r="Y89" s="60">
        <f t="shared" si="12"/>
        <v>0</v>
      </c>
    </row>
    <row r="90" spans="2:25" ht="18.75" customHeight="1">
      <c r="B90" s="569"/>
      <c r="C90" s="572"/>
      <c r="D90" s="39">
        <v>10</v>
      </c>
      <c r="E90" s="127" t="s">
        <v>10415</v>
      </c>
      <c r="F90" s="127">
        <v>493</v>
      </c>
      <c r="G90" s="181">
        <f t="shared" si="7"/>
        <v>98.6</v>
      </c>
      <c r="H90" s="182">
        <f t="shared" si="8"/>
        <v>273.88888888888886</v>
      </c>
      <c r="I90" s="182">
        <f t="shared" si="9"/>
        <v>9.1296296296296292E-2</v>
      </c>
      <c r="J90" s="170"/>
      <c r="K90" s="166"/>
      <c r="L90" s="166"/>
      <c r="M90" s="167"/>
      <c r="N90" s="52">
        <f t="shared" si="13"/>
        <v>0</v>
      </c>
      <c r="O90" s="53"/>
      <c r="P90" s="54"/>
      <c r="Q90" s="54"/>
      <c r="R90" s="54"/>
      <c r="S90" s="54"/>
      <c r="T90" s="58"/>
      <c r="U90" s="183">
        <f t="shared" si="10"/>
        <v>0.18259259259259258</v>
      </c>
      <c r="V90" s="168"/>
      <c r="W90" s="59" t="str">
        <f t="shared" si="11"/>
        <v>0</v>
      </c>
      <c r="X90" s="575"/>
      <c r="Y90" s="60">
        <f t="shared" si="12"/>
        <v>0</v>
      </c>
    </row>
    <row r="91" spans="2:25" ht="18.75" customHeight="1">
      <c r="B91" s="569"/>
      <c r="C91" s="572"/>
      <c r="D91" s="39">
        <v>11</v>
      </c>
      <c r="E91" s="127" t="s">
        <v>10416</v>
      </c>
      <c r="F91" s="127">
        <v>256</v>
      </c>
      <c r="G91" s="181">
        <f t="shared" si="7"/>
        <v>51.2</v>
      </c>
      <c r="H91" s="182">
        <f t="shared" si="8"/>
        <v>142.22222222222223</v>
      </c>
      <c r="I91" s="182">
        <f t="shared" si="9"/>
        <v>4.7407407407407412E-2</v>
      </c>
      <c r="J91" s="63" t="s">
        <v>10417</v>
      </c>
      <c r="K91" s="63" t="s">
        <v>10417</v>
      </c>
      <c r="L91" s="166"/>
      <c r="M91" s="167">
        <f>SUM(H81:H98)</f>
        <v>3342.7777777777774</v>
      </c>
      <c r="N91" s="52">
        <f t="shared" si="13"/>
        <v>66.855555555555554</v>
      </c>
      <c r="O91" s="53" t="s">
        <v>1122</v>
      </c>
      <c r="P91" s="54" t="s">
        <v>12</v>
      </c>
      <c r="Q91" s="54"/>
      <c r="R91" s="54" t="s">
        <v>1064</v>
      </c>
      <c r="S91" s="54"/>
      <c r="T91" s="58"/>
      <c r="U91" s="183">
        <f t="shared" si="10"/>
        <v>9.4814814814814824E-2</v>
      </c>
      <c r="V91" s="168">
        <f>SUM(U81:U98)</f>
        <v>2.2285185185185186</v>
      </c>
      <c r="W91" s="59" t="str">
        <f t="shared" si="11"/>
        <v>2</v>
      </c>
      <c r="X91" s="575"/>
      <c r="Y91" s="60">
        <f t="shared" si="12"/>
        <v>1</v>
      </c>
    </row>
    <row r="92" spans="2:25" ht="18.75" customHeight="1">
      <c r="B92" s="569"/>
      <c r="C92" s="572"/>
      <c r="D92" s="39">
        <v>12</v>
      </c>
      <c r="E92" s="127" t="s">
        <v>4590</v>
      </c>
      <c r="F92" s="127">
        <v>310</v>
      </c>
      <c r="G92" s="181">
        <f t="shared" si="7"/>
        <v>62</v>
      </c>
      <c r="H92" s="182">
        <f t="shared" si="8"/>
        <v>172.22222222222223</v>
      </c>
      <c r="I92" s="182">
        <f t="shared" si="9"/>
        <v>5.7407407407407407E-2</v>
      </c>
      <c r="J92" s="170"/>
      <c r="K92" s="166"/>
      <c r="L92" s="166"/>
      <c r="M92" s="167"/>
      <c r="N92" s="52">
        <f t="shared" si="13"/>
        <v>0</v>
      </c>
      <c r="O92" s="53"/>
      <c r="P92" s="54"/>
      <c r="Q92" s="54"/>
      <c r="R92" s="54"/>
      <c r="S92" s="54"/>
      <c r="T92" s="58"/>
      <c r="U92" s="183">
        <f t="shared" si="10"/>
        <v>0.11481481481481481</v>
      </c>
      <c r="V92" s="168"/>
      <c r="W92" s="59" t="str">
        <f t="shared" si="11"/>
        <v>0</v>
      </c>
      <c r="X92" s="575"/>
      <c r="Y92" s="60">
        <f t="shared" si="12"/>
        <v>0</v>
      </c>
    </row>
    <row r="93" spans="2:25" ht="18.75" customHeight="1">
      <c r="B93" s="569"/>
      <c r="C93" s="572"/>
      <c r="D93" s="39">
        <v>13</v>
      </c>
      <c r="E93" s="127" t="s">
        <v>10418</v>
      </c>
      <c r="F93" s="127">
        <v>320</v>
      </c>
      <c r="G93" s="181">
        <f t="shared" si="7"/>
        <v>64</v>
      </c>
      <c r="H93" s="182">
        <f t="shared" si="8"/>
        <v>177.77777777777777</v>
      </c>
      <c r="I93" s="182">
        <f t="shared" si="9"/>
        <v>5.9259259259259255E-2</v>
      </c>
      <c r="J93" s="170"/>
      <c r="K93" s="166"/>
      <c r="L93" s="166"/>
      <c r="M93" s="167"/>
      <c r="N93" s="52">
        <f t="shared" si="13"/>
        <v>0</v>
      </c>
      <c r="O93" s="53"/>
      <c r="P93" s="54"/>
      <c r="Q93" s="54"/>
      <c r="R93" s="54"/>
      <c r="S93" s="54"/>
      <c r="T93" s="58"/>
      <c r="U93" s="183">
        <f t="shared" si="10"/>
        <v>0.11851851851851851</v>
      </c>
      <c r="V93" s="168"/>
      <c r="W93" s="59" t="str">
        <f t="shared" si="11"/>
        <v>0</v>
      </c>
      <c r="X93" s="575"/>
      <c r="Y93" s="60">
        <f t="shared" si="12"/>
        <v>0</v>
      </c>
    </row>
    <row r="94" spans="2:25" ht="18.75" customHeight="1">
      <c r="B94" s="569"/>
      <c r="C94" s="572"/>
      <c r="D94" s="39">
        <v>14</v>
      </c>
      <c r="E94" s="127" t="s">
        <v>10419</v>
      </c>
      <c r="F94" s="127">
        <v>215</v>
      </c>
      <c r="G94" s="181">
        <f t="shared" si="7"/>
        <v>43</v>
      </c>
      <c r="H94" s="182">
        <f t="shared" si="8"/>
        <v>119.44444444444444</v>
      </c>
      <c r="I94" s="182">
        <f t="shared" si="9"/>
        <v>3.9814814814814817E-2</v>
      </c>
      <c r="J94" s="170"/>
      <c r="K94" s="166"/>
      <c r="L94" s="166"/>
      <c r="M94" s="167"/>
      <c r="N94" s="52">
        <f t="shared" si="13"/>
        <v>0</v>
      </c>
      <c r="O94" s="53"/>
      <c r="P94" s="54"/>
      <c r="Q94" s="54"/>
      <c r="R94" s="54"/>
      <c r="S94" s="54"/>
      <c r="T94" s="58"/>
      <c r="U94" s="183">
        <f t="shared" si="10"/>
        <v>7.9629629629629634E-2</v>
      </c>
      <c r="V94" s="168"/>
      <c r="W94" s="59" t="str">
        <f t="shared" si="11"/>
        <v>0</v>
      </c>
      <c r="X94" s="575"/>
      <c r="Y94" s="60">
        <f t="shared" si="12"/>
        <v>0</v>
      </c>
    </row>
    <row r="95" spans="2:25" ht="18.75" customHeight="1">
      <c r="B95" s="569"/>
      <c r="C95" s="572"/>
      <c r="D95" s="39">
        <v>15</v>
      </c>
      <c r="E95" s="127" t="s">
        <v>9353</v>
      </c>
      <c r="F95" s="127">
        <v>305</v>
      </c>
      <c r="G95" s="181">
        <f t="shared" si="7"/>
        <v>61</v>
      </c>
      <c r="H95" s="182">
        <f t="shared" si="8"/>
        <v>169.44444444444443</v>
      </c>
      <c r="I95" s="182">
        <f t="shared" si="9"/>
        <v>5.6481481481481473E-2</v>
      </c>
      <c r="J95" s="170"/>
      <c r="K95" s="166"/>
      <c r="L95" s="166"/>
      <c r="M95" s="167"/>
      <c r="N95" s="52">
        <f t="shared" si="13"/>
        <v>0</v>
      </c>
      <c r="O95" s="53"/>
      <c r="P95" s="54"/>
      <c r="Q95" s="54"/>
      <c r="R95" s="54"/>
      <c r="S95" s="54"/>
      <c r="T95" s="58"/>
      <c r="U95" s="183">
        <f t="shared" si="10"/>
        <v>0.11296296296296295</v>
      </c>
      <c r="V95" s="168"/>
      <c r="W95" s="59" t="str">
        <f t="shared" si="11"/>
        <v>0</v>
      </c>
      <c r="X95" s="575"/>
      <c r="Y95" s="60">
        <f t="shared" si="12"/>
        <v>0</v>
      </c>
    </row>
    <row r="96" spans="2:25" ht="18.75" customHeight="1">
      <c r="B96" s="569"/>
      <c r="C96" s="572"/>
      <c r="D96" s="39">
        <v>16</v>
      </c>
      <c r="E96" s="127" t="s">
        <v>10420</v>
      </c>
      <c r="F96" s="127">
        <v>325</v>
      </c>
      <c r="G96" s="181">
        <f t="shared" si="7"/>
        <v>65</v>
      </c>
      <c r="H96" s="182">
        <f t="shared" si="8"/>
        <v>180.55555555555554</v>
      </c>
      <c r="I96" s="182">
        <f t="shared" si="9"/>
        <v>6.0185185185185182E-2</v>
      </c>
      <c r="J96" s="170"/>
      <c r="K96" s="166"/>
      <c r="L96" s="166"/>
      <c r="M96" s="167"/>
      <c r="N96" s="52">
        <f t="shared" si="13"/>
        <v>0</v>
      </c>
      <c r="O96" s="53"/>
      <c r="P96" s="54"/>
      <c r="Q96" s="54"/>
      <c r="R96" s="54"/>
      <c r="S96" s="54"/>
      <c r="T96" s="58"/>
      <c r="U96" s="183">
        <f t="shared" si="10"/>
        <v>0.12037037037037036</v>
      </c>
      <c r="V96" s="168"/>
      <c r="W96" s="59" t="str">
        <f t="shared" si="11"/>
        <v>0</v>
      </c>
      <c r="X96" s="575"/>
      <c r="Y96" s="60">
        <f t="shared" si="12"/>
        <v>0</v>
      </c>
    </row>
    <row r="97" spans="2:25" ht="18.75" customHeight="1">
      <c r="B97" s="569"/>
      <c r="C97" s="572"/>
      <c r="D97" s="39">
        <v>17</v>
      </c>
      <c r="E97" s="127" t="s">
        <v>10421</v>
      </c>
      <c r="F97" s="127">
        <v>300</v>
      </c>
      <c r="G97" s="181">
        <f t="shared" si="7"/>
        <v>60</v>
      </c>
      <c r="H97" s="182">
        <f t="shared" si="8"/>
        <v>166.66666666666666</v>
      </c>
      <c r="I97" s="182">
        <f t="shared" si="9"/>
        <v>5.5555555555555552E-2</v>
      </c>
      <c r="J97" s="170"/>
      <c r="K97" s="166"/>
      <c r="L97" s="166"/>
      <c r="M97" s="167"/>
      <c r="N97" s="52">
        <f t="shared" si="13"/>
        <v>0</v>
      </c>
      <c r="O97" s="53"/>
      <c r="P97" s="346"/>
      <c r="Q97" s="54"/>
      <c r="R97" s="54"/>
      <c r="S97" s="54"/>
      <c r="T97" s="58"/>
      <c r="U97" s="183">
        <f t="shared" si="10"/>
        <v>0.1111111111111111</v>
      </c>
      <c r="V97" s="168"/>
      <c r="W97" s="59" t="str">
        <f t="shared" si="11"/>
        <v>0</v>
      </c>
      <c r="X97" s="575"/>
      <c r="Y97" s="60">
        <f t="shared" si="12"/>
        <v>0</v>
      </c>
    </row>
    <row r="98" spans="2:25" ht="18.75" customHeight="1">
      <c r="B98" s="569"/>
      <c r="C98" s="572"/>
      <c r="D98" s="39">
        <v>18</v>
      </c>
      <c r="E98" s="127" t="s">
        <v>10422</v>
      </c>
      <c r="F98" s="127">
        <v>475</v>
      </c>
      <c r="G98" s="181">
        <f t="shared" si="7"/>
        <v>95</v>
      </c>
      <c r="H98" s="182">
        <f t="shared" si="8"/>
        <v>263.88888888888886</v>
      </c>
      <c r="I98" s="182">
        <f t="shared" si="9"/>
        <v>8.7962962962962951E-2</v>
      </c>
      <c r="J98" s="40"/>
      <c r="K98" s="40"/>
      <c r="L98" s="166"/>
      <c r="M98" s="167"/>
      <c r="N98" s="52">
        <f t="shared" si="13"/>
        <v>0</v>
      </c>
      <c r="O98" s="40"/>
      <c r="Q98" s="54"/>
      <c r="S98" s="54"/>
      <c r="T98" s="58"/>
      <c r="U98" s="183">
        <f t="shared" si="10"/>
        <v>0.1759259259259259</v>
      </c>
      <c r="V98" s="168"/>
      <c r="W98" s="59" t="str">
        <f t="shared" si="11"/>
        <v>0</v>
      </c>
      <c r="X98" s="575"/>
      <c r="Y98" s="60">
        <f t="shared" si="12"/>
        <v>0</v>
      </c>
    </row>
    <row r="99" spans="2:25" ht="18.75" customHeight="1">
      <c r="B99" s="569"/>
      <c r="C99" s="572"/>
      <c r="D99" s="39"/>
      <c r="E99" s="127"/>
      <c r="F99" s="127"/>
      <c r="G99" s="181">
        <f t="shared" si="7"/>
        <v>0</v>
      </c>
      <c r="H99" s="182">
        <f t="shared" si="8"/>
        <v>0</v>
      </c>
      <c r="I99" s="182">
        <f t="shared" si="9"/>
        <v>0</v>
      </c>
      <c r="J99" s="170"/>
      <c r="K99" s="166"/>
      <c r="L99" s="166"/>
      <c r="M99" s="167"/>
      <c r="N99" s="52">
        <f t="shared" si="13"/>
        <v>0</v>
      </c>
      <c r="O99" s="53"/>
      <c r="P99" s="54"/>
      <c r="Q99" s="54"/>
      <c r="R99" s="54"/>
      <c r="S99" s="54"/>
      <c r="T99" s="58"/>
      <c r="U99" s="183">
        <f t="shared" si="10"/>
        <v>0</v>
      </c>
      <c r="V99" s="168"/>
      <c r="W99" s="59" t="str">
        <f t="shared" si="11"/>
        <v>0</v>
      </c>
      <c r="X99" s="575"/>
      <c r="Y99" s="60">
        <f t="shared" si="12"/>
        <v>0</v>
      </c>
    </row>
    <row r="100" spans="2:25" ht="18.75" customHeight="1">
      <c r="B100" s="569"/>
      <c r="C100" s="572"/>
      <c r="D100" s="39">
        <v>1</v>
      </c>
      <c r="E100" s="127" t="s">
        <v>10423</v>
      </c>
      <c r="F100" s="127">
        <v>460</v>
      </c>
      <c r="G100" s="181">
        <f t="shared" si="7"/>
        <v>92</v>
      </c>
      <c r="H100" s="182">
        <f t="shared" si="8"/>
        <v>255.55555555555554</v>
      </c>
      <c r="I100" s="182">
        <f t="shared" si="9"/>
        <v>8.5185185185185183E-2</v>
      </c>
      <c r="J100" s="170"/>
      <c r="K100" s="166"/>
      <c r="L100" s="166"/>
      <c r="M100" s="167"/>
      <c r="N100" s="52">
        <f t="shared" si="13"/>
        <v>0</v>
      </c>
      <c r="O100" s="53"/>
      <c r="P100" s="54"/>
      <c r="Q100" s="54"/>
      <c r="R100" s="54"/>
      <c r="S100" s="54"/>
      <c r="T100" s="58"/>
      <c r="U100" s="183">
        <f t="shared" si="10"/>
        <v>0.17037037037037037</v>
      </c>
      <c r="V100" s="168"/>
      <c r="W100" s="59" t="str">
        <f t="shared" si="11"/>
        <v>0</v>
      </c>
      <c r="X100" s="575"/>
      <c r="Y100" s="60">
        <f t="shared" si="12"/>
        <v>0</v>
      </c>
    </row>
    <row r="101" spans="2:25" ht="18.75" customHeight="1">
      <c r="B101" s="569"/>
      <c r="C101" s="572"/>
      <c r="D101" s="39">
        <v>2</v>
      </c>
      <c r="E101" s="127" t="s">
        <v>10424</v>
      </c>
      <c r="F101" s="127">
        <v>351</v>
      </c>
      <c r="G101" s="181">
        <f t="shared" si="7"/>
        <v>70.2</v>
      </c>
      <c r="H101" s="182">
        <f t="shared" si="8"/>
        <v>195</v>
      </c>
      <c r="I101" s="182">
        <f t="shared" si="9"/>
        <v>6.5000000000000002E-2</v>
      </c>
      <c r="J101" s="170"/>
      <c r="K101" s="166"/>
      <c r="L101" s="166"/>
      <c r="M101" s="167"/>
      <c r="N101" s="52">
        <f t="shared" si="13"/>
        <v>0</v>
      </c>
      <c r="O101" s="53"/>
      <c r="P101" s="54"/>
      <c r="Q101" s="54"/>
      <c r="R101" s="54"/>
      <c r="S101" s="54"/>
      <c r="T101" s="58"/>
      <c r="U101" s="183">
        <f t="shared" si="10"/>
        <v>0.13</v>
      </c>
      <c r="V101" s="168"/>
      <c r="W101" s="59" t="str">
        <f t="shared" si="11"/>
        <v>0</v>
      </c>
      <c r="X101" s="575"/>
      <c r="Y101" s="60">
        <f t="shared" si="12"/>
        <v>0</v>
      </c>
    </row>
    <row r="102" spans="2:25" ht="18.75" customHeight="1">
      <c r="B102" s="569"/>
      <c r="C102" s="572"/>
      <c r="D102" s="39">
        <v>3</v>
      </c>
      <c r="E102" s="127" t="s">
        <v>10425</v>
      </c>
      <c r="F102" s="127">
        <v>336</v>
      </c>
      <c r="G102" s="181">
        <f t="shared" si="7"/>
        <v>67.2</v>
      </c>
      <c r="H102" s="182">
        <f t="shared" si="8"/>
        <v>186.66666666666666</v>
      </c>
      <c r="I102" s="182">
        <f t="shared" si="9"/>
        <v>6.222222222222222E-2</v>
      </c>
      <c r="J102" s="170"/>
      <c r="K102" s="166"/>
      <c r="L102" s="166"/>
      <c r="M102" s="167"/>
      <c r="N102" s="52">
        <f t="shared" si="13"/>
        <v>0</v>
      </c>
      <c r="O102" s="53"/>
      <c r="P102" s="54"/>
      <c r="Q102" s="54"/>
      <c r="R102" s="54"/>
      <c r="S102" s="54"/>
      <c r="T102" s="58"/>
      <c r="U102" s="183">
        <f t="shared" si="10"/>
        <v>0.12444444444444444</v>
      </c>
      <c r="V102" s="168"/>
      <c r="W102" s="59" t="str">
        <f t="shared" si="11"/>
        <v>0</v>
      </c>
      <c r="X102" s="575"/>
      <c r="Y102" s="60">
        <f t="shared" si="12"/>
        <v>0</v>
      </c>
    </row>
    <row r="103" spans="2:25" ht="18.75" customHeight="1">
      <c r="B103" s="569"/>
      <c r="C103" s="572"/>
      <c r="D103" s="39">
        <v>4</v>
      </c>
      <c r="E103" s="127" t="s">
        <v>10426</v>
      </c>
      <c r="F103" s="127">
        <v>326</v>
      </c>
      <c r="G103" s="181">
        <f t="shared" si="7"/>
        <v>65.2</v>
      </c>
      <c r="H103" s="182">
        <f t="shared" si="8"/>
        <v>181.11111111111111</v>
      </c>
      <c r="I103" s="182">
        <f t="shared" si="9"/>
        <v>6.0370370370370373E-2</v>
      </c>
      <c r="J103" s="170"/>
      <c r="K103" s="166"/>
      <c r="L103" s="166"/>
      <c r="M103" s="167"/>
      <c r="N103" s="52">
        <f t="shared" si="13"/>
        <v>0</v>
      </c>
      <c r="O103" s="53"/>
      <c r="P103" s="54"/>
      <c r="Q103" s="54"/>
      <c r="R103" s="54"/>
      <c r="S103" s="54"/>
      <c r="T103" s="58"/>
      <c r="U103" s="183">
        <f t="shared" si="10"/>
        <v>0.12074074074074075</v>
      </c>
      <c r="V103" s="168"/>
      <c r="W103" s="59" t="str">
        <f t="shared" si="11"/>
        <v>0</v>
      </c>
      <c r="X103" s="575"/>
      <c r="Y103" s="60">
        <f t="shared" si="12"/>
        <v>0</v>
      </c>
    </row>
    <row r="104" spans="2:25" ht="18.75" customHeight="1">
      <c r="B104" s="569"/>
      <c r="C104" s="572"/>
      <c r="D104" s="39">
        <v>5</v>
      </c>
      <c r="E104" s="127" t="s">
        <v>10427</v>
      </c>
      <c r="F104" s="127">
        <v>355</v>
      </c>
      <c r="G104" s="181">
        <f t="shared" si="7"/>
        <v>71</v>
      </c>
      <c r="H104" s="182">
        <f t="shared" si="8"/>
        <v>197.22222222222223</v>
      </c>
      <c r="I104" s="182">
        <f t="shared" si="9"/>
        <v>6.5740740740740738E-2</v>
      </c>
      <c r="J104" s="170"/>
      <c r="K104" s="166"/>
      <c r="L104" s="166"/>
      <c r="M104" s="167"/>
      <c r="N104" s="52">
        <f t="shared" si="13"/>
        <v>0</v>
      </c>
      <c r="O104" s="53"/>
      <c r="P104" s="54"/>
      <c r="Q104" s="54"/>
      <c r="R104" s="54"/>
      <c r="S104" s="54"/>
      <c r="T104" s="58"/>
      <c r="U104" s="183">
        <f t="shared" si="10"/>
        <v>0.13148148148148148</v>
      </c>
      <c r="V104" s="168"/>
      <c r="W104" s="59" t="str">
        <f t="shared" si="11"/>
        <v>0</v>
      </c>
      <c r="X104" s="575"/>
      <c r="Y104" s="60">
        <f t="shared" si="12"/>
        <v>0</v>
      </c>
    </row>
    <row r="105" spans="2:25" ht="18.75" customHeight="1">
      <c r="B105" s="569"/>
      <c r="C105" s="572"/>
      <c r="D105" s="39">
        <v>6</v>
      </c>
      <c r="E105" s="127" t="s">
        <v>10428</v>
      </c>
      <c r="F105" s="127">
        <v>335</v>
      </c>
      <c r="G105" s="181">
        <f t="shared" si="7"/>
        <v>67</v>
      </c>
      <c r="H105" s="182">
        <f t="shared" si="8"/>
        <v>186.11111111111111</v>
      </c>
      <c r="I105" s="182">
        <f t="shared" si="9"/>
        <v>6.2037037037037036E-2</v>
      </c>
      <c r="J105" s="170"/>
      <c r="K105" s="166"/>
      <c r="L105" s="166"/>
      <c r="M105" s="167"/>
      <c r="N105" s="52">
        <f t="shared" si="13"/>
        <v>0</v>
      </c>
      <c r="O105" s="53"/>
      <c r="P105" s="54"/>
      <c r="Q105" s="54"/>
      <c r="R105" s="54"/>
      <c r="S105" s="54"/>
      <c r="T105" s="58"/>
      <c r="U105" s="183">
        <f t="shared" si="10"/>
        <v>0.12407407407407407</v>
      </c>
      <c r="V105" s="168"/>
      <c r="W105" s="59" t="str">
        <f t="shared" si="11"/>
        <v>0</v>
      </c>
      <c r="X105" s="575"/>
      <c r="Y105" s="60">
        <f t="shared" si="12"/>
        <v>0</v>
      </c>
    </row>
    <row r="106" spans="2:25" ht="18.75" customHeight="1">
      <c r="B106" s="569"/>
      <c r="C106" s="572"/>
      <c r="D106" s="39">
        <v>7</v>
      </c>
      <c r="E106" s="127" t="s">
        <v>10429</v>
      </c>
      <c r="F106" s="127">
        <v>326</v>
      </c>
      <c r="G106" s="181">
        <f t="shared" si="7"/>
        <v>65.2</v>
      </c>
      <c r="H106" s="182">
        <f t="shared" si="8"/>
        <v>181.11111111111111</v>
      </c>
      <c r="I106" s="182">
        <f t="shared" si="9"/>
        <v>6.0370370370370373E-2</v>
      </c>
      <c r="J106" s="170"/>
      <c r="K106" s="166"/>
      <c r="L106" s="166"/>
      <c r="M106" s="167"/>
      <c r="N106" s="52">
        <f t="shared" si="13"/>
        <v>0</v>
      </c>
      <c r="O106" s="53"/>
      <c r="P106" s="54"/>
      <c r="Q106" s="54"/>
      <c r="R106" s="54"/>
      <c r="S106" s="54"/>
      <c r="T106" s="58"/>
      <c r="U106" s="183">
        <f t="shared" si="10"/>
        <v>0.12074074074074075</v>
      </c>
      <c r="V106" s="168"/>
      <c r="W106" s="59" t="str">
        <f t="shared" si="11"/>
        <v>0</v>
      </c>
      <c r="X106" s="575"/>
      <c r="Y106" s="60">
        <f t="shared" si="12"/>
        <v>0</v>
      </c>
    </row>
    <row r="107" spans="2:25" ht="18.75" customHeight="1">
      <c r="B107" s="569"/>
      <c r="C107" s="572"/>
      <c r="D107" s="39">
        <v>8</v>
      </c>
      <c r="E107" s="127" t="s">
        <v>10430</v>
      </c>
      <c r="F107" s="127">
        <v>315</v>
      </c>
      <c r="G107" s="181">
        <f t="shared" si="7"/>
        <v>63</v>
      </c>
      <c r="H107" s="182">
        <f t="shared" si="8"/>
        <v>175</v>
      </c>
      <c r="I107" s="182">
        <f t="shared" si="9"/>
        <v>5.8333333333333334E-2</v>
      </c>
      <c r="J107" s="170"/>
      <c r="K107" s="166"/>
      <c r="L107" s="166"/>
      <c r="M107" s="167"/>
      <c r="N107" s="52">
        <f t="shared" si="13"/>
        <v>0</v>
      </c>
      <c r="O107" s="53"/>
      <c r="P107" s="54"/>
      <c r="Q107" s="54"/>
      <c r="R107" s="54"/>
      <c r="S107" s="54"/>
      <c r="T107" s="58"/>
      <c r="U107" s="183">
        <f t="shared" si="10"/>
        <v>0.11666666666666667</v>
      </c>
      <c r="V107" s="168"/>
      <c r="W107" s="59" t="str">
        <f t="shared" si="11"/>
        <v>0</v>
      </c>
      <c r="X107" s="575"/>
      <c r="Y107" s="60">
        <f t="shared" si="12"/>
        <v>0</v>
      </c>
    </row>
    <row r="108" spans="2:25" ht="18.75" customHeight="1">
      <c r="B108" s="569"/>
      <c r="C108" s="572"/>
      <c r="D108" s="39">
        <v>9</v>
      </c>
      <c r="E108" s="127" t="s">
        <v>7502</v>
      </c>
      <c r="F108" s="127">
        <v>346</v>
      </c>
      <c r="G108" s="181">
        <f t="shared" si="7"/>
        <v>69.2</v>
      </c>
      <c r="H108" s="182">
        <f t="shared" si="8"/>
        <v>192.22222222222223</v>
      </c>
      <c r="I108" s="182">
        <f t="shared" si="9"/>
        <v>6.4074074074074075E-2</v>
      </c>
      <c r="J108" s="170"/>
      <c r="K108" s="166"/>
      <c r="L108" s="166"/>
      <c r="M108" s="171"/>
      <c r="N108" s="52">
        <f t="shared" si="13"/>
        <v>0</v>
      </c>
      <c r="O108" s="53"/>
      <c r="P108" s="54"/>
      <c r="Q108" s="54"/>
      <c r="R108" s="54"/>
      <c r="S108" s="54"/>
      <c r="T108" s="58"/>
      <c r="U108" s="183">
        <f t="shared" si="10"/>
        <v>0.12814814814814815</v>
      </c>
      <c r="V108" s="168"/>
      <c r="W108" s="59" t="str">
        <f t="shared" si="11"/>
        <v>0</v>
      </c>
      <c r="X108" s="575"/>
      <c r="Y108" s="60">
        <f t="shared" si="12"/>
        <v>0</v>
      </c>
    </row>
    <row r="109" spans="2:25" ht="18.75" customHeight="1">
      <c r="B109" s="569"/>
      <c r="C109" s="572"/>
      <c r="D109" s="39">
        <v>10</v>
      </c>
      <c r="E109" s="127" t="s">
        <v>10431</v>
      </c>
      <c r="F109" s="127">
        <v>335</v>
      </c>
      <c r="G109" s="181">
        <f t="shared" si="7"/>
        <v>67</v>
      </c>
      <c r="H109" s="182">
        <f t="shared" si="8"/>
        <v>186.11111111111111</v>
      </c>
      <c r="I109" s="182">
        <f t="shared" si="9"/>
        <v>6.2037037037037036E-2</v>
      </c>
      <c r="J109" s="170"/>
      <c r="K109" s="166"/>
      <c r="L109" s="166"/>
      <c r="M109" s="171"/>
      <c r="N109" s="52">
        <f t="shared" si="13"/>
        <v>0</v>
      </c>
      <c r="O109" s="53"/>
      <c r="P109" s="54"/>
      <c r="Q109" s="54"/>
      <c r="R109" s="54"/>
      <c r="S109" s="54"/>
      <c r="T109" s="58"/>
      <c r="U109" s="183">
        <f t="shared" si="10"/>
        <v>0.12407407407407407</v>
      </c>
      <c r="V109" s="168"/>
      <c r="W109" s="59" t="str">
        <f t="shared" si="11"/>
        <v>0</v>
      </c>
      <c r="X109" s="575"/>
      <c r="Y109" s="60">
        <f t="shared" si="12"/>
        <v>0</v>
      </c>
    </row>
    <row r="110" spans="2:25" ht="18.75" customHeight="1">
      <c r="B110" s="569"/>
      <c r="C110" s="572"/>
      <c r="D110" s="39">
        <v>11</v>
      </c>
      <c r="E110" s="127" t="s">
        <v>10432</v>
      </c>
      <c r="F110" s="127">
        <v>335</v>
      </c>
      <c r="G110" s="181">
        <f t="shared" ref="G110:G141" si="14">F110/$G$15</f>
        <v>67</v>
      </c>
      <c r="H110" s="182">
        <f t="shared" ref="H110:H141" si="15">F110/$H$15</f>
        <v>186.11111111111111</v>
      </c>
      <c r="I110" s="182">
        <f t="shared" ref="I110:I141" si="16">H110/$I$15</f>
        <v>6.2037037037037036E-2</v>
      </c>
      <c r="J110" s="170"/>
      <c r="K110" s="166"/>
      <c r="L110" s="166"/>
      <c r="M110" s="171"/>
      <c r="N110" s="52">
        <f t="shared" si="13"/>
        <v>0</v>
      </c>
      <c r="O110" s="53"/>
      <c r="P110" s="54"/>
      <c r="Q110" s="54"/>
      <c r="R110" s="54"/>
      <c r="S110" s="54"/>
      <c r="T110" s="58"/>
      <c r="U110" s="183">
        <f t="shared" ref="U110:U141" si="17">H110/$U$15</f>
        <v>0.12407407407407407</v>
      </c>
      <c r="V110" s="168"/>
      <c r="W110" s="59" t="str">
        <f t="shared" ref="W110:W141" si="18">IF(V110&lt;1,"0",IF(V110&lt;5,"2",IF(V110&gt;=5,"6")))</f>
        <v>0</v>
      </c>
      <c r="X110" s="575"/>
      <c r="Y110" s="60">
        <f t="shared" ref="Y110:Y142" si="19">W110/2</f>
        <v>0</v>
      </c>
    </row>
    <row r="111" spans="2:25" ht="18.75" customHeight="1">
      <c r="B111" s="569"/>
      <c r="C111" s="572"/>
      <c r="D111" s="39">
        <v>12</v>
      </c>
      <c r="E111" s="127" t="s">
        <v>2796</v>
      </c>
      <c r="F111" s="127">
        <v>415</v>
      </c>
      <c r="G111" s="181">
        <f t="shared" si="14"/>
        <v>83</v>
      </c>
      <c r="H111" s="182">
        <f t="shared" si="15"/>
        <v>230.55555555555554</v>
      </c>
      <c r="I111" s="182">
        <f t="shared" si="16"/>
        <v>7.6851851851851852E-2</v>
      </c>
      <c r="J111" s="170"/>
      <c r="K111" s="166"/>
      <c r="L111" s="166"/>
      <c r="M111" s="171"/>
      <c r="N111" s="52">
        <f t="shared" si="13"/>
        <v>0</v>
      </c>
      <c r="O111" s="53"/>
      <c r="P111" s="54"/>
      <c r="Q111" s="54"/>
      <c r="R111" s="54"/>
      <c r="S111" s="54"/>
      <c r="T111" s="58"/>
      <c r="U111" s="183">
        <f t="shared" si="17"/>
        <v>0.1537037037037037</v>
      </c>
      <c r="V111" s="168"/>
      <c r="W111" s="59" t="str">
        <f t="shared" si="18"/>
        <v>0</v>
      </c>
      <c r="X111" s="575"/>
      <c r="Y111" s="60">
        <f t="shared" si="19"/>
        <v>0</v>
      </c>
    </row>
    <row r="112" spans="2:25" ht="18.75" customHeight="1">
      <c r="B112" s="569"/>
      <c r="C112" s="572"/>
      <c r="D112" s="39">
        <v>13</v>
      </c>
      <c r="E112" s="127" t="s">
        <v>10433</v>
      </c>
      <c r="F112" s="127">
        <v>238</v>
      </c>
      <c r="G112" s="181">
        <f t="shared" si="14"/>
        <v>47.6</v>
      </c>
      <c r="H112" s="182">
        <f t="shared" si="15"/>
        <v>132.22222222222223</v>
      </c>
      <c r="I112" s="182">
        <f t="shared" si="16"/>
        <v>4.4074074074074078E-2</v>
      </c>
      <c r="J112" s="170"/>
      <c r="K112" s="166"/>
      <c r="L112" s="166"/>
      <c r="M112" s="171"/>
      <c r="N112" s="52">
        <f t="shared" si="13"/>
        <v>0</v>
      </c>
      <c r="O112" s="53"/>
      <c r="P112" s="54"/>
      <c r="Q112" s="54"/>
      <c r="R112" s="54"/>
      <c r="S112" s="54"/>
      <c r="T112" s="58"/>
      <c r="U112" s="183">
        <f t="shared" si="17"/>
        <v>8.8148148148148156E-2</v>
      </c>
      <c r="V112" s="168"/>
      <c r="W112" s="59" t="str">
        <f t="shared" si="18"/>
        <v>0</v>
      </c>
      <c r="X112" s="575"/>
      <c r="Y112" s="60">
        <f t="shared" si="19"/>
        <v>0</v>
      </c>
    </row>
    <row r="113" spans="2:25" ht="18.75" customHeight="1">
      <c r="B113" s="569"/>
      <c r="C113" s="572"/>
      <c r="D113" s="39">
        <v>14</v>
      </c>
      <c r="E113" s="127" t="s">
        <v>10434</v>
      </c>
      <c r="F113" s="127">
        <v>145</v>
      </c>
      <c r="G113" s="181">
        <f t="shared" si="14"/>
        <v>29</v>
      </c>
      <c r="H113" s="182">
        <f t="shared" si="15"/>
        <v>80.555555555555557</v>
      </c>
      <c r="I113" s="182">
        <f t="shared" si="16"/>
        <v>2.6851851851851852E-2</v>
      </c>
      <c r="J113" s="170"/>
      <c r="K113" s="166"/>
      <c r="L113" s="166"/>
      <c r="M113" s="171"/>
      <c r="N113" s="52">
        <f t="shared" si="13"/>
        <v>0</v>
      </c>
      <c r="O113" s="53"/>
      <c r="P113" s="54"/>
      <c r="Q113" s="54"/>
      <c r="R113" s="54"/>
      <c r="S113" s="54"/>
      <c r="T113" s="58"/>
      <c r="U113" s="183">
        <f t="shared" si="17"/>
        <v>5.3703703703703705E-2</v>
      </c>
      <c r="V113" s="168"/>
      <c r="W113" s="59" t="str">
        <f t="shared" si="18"/>
        <v>0</v>
      </c>
      <c r="X113" s="575"/>
      <c r="Y113" s="60">
        <f t="shared" si="19"/>
        <v>0</v>
      </c>
    </row>
    <row r="114" spans="2:25" ht="18.75" customHeight="1">
      <c r="B114" s="569"/>
      <c r="C114" s="572"/>
      <c r="D114" s="39">
        <v>15</v>
      </c>
      <c r="E114" s="127" t="s">
        <v>10435</v>
      </c>
      <c r="F114" s="127">
        <v>455</v>
      </c>
      <c r="G114" s="181">
        <f t="shared" si="14"/>
        <v>91</v>
      </c>
      <c r="H114" s="182">
        <f t="shared" si="15"/>
        <v>252.77777777777777</v>
      </c>
      <c r="I114" s="182">
        <f t="shared" si="16"/>
        <v>8.4259259259259256E-2</v>
      </c>
      <c r="J114" s="63" t="s">
        <v>10436</v>
      </c>
      <c r="K114" s="63" t="s">
        <v>10436</v>
      </c>
      <c r="L114" s="166"/>
      <c r="M114" s="171">
        <f>SUM(H100:H118)</f>
        <v>3598.3333333333335</v>
      </c>
      <c r="N114" s="52">
        <f t="shared" si="13"/>
        <v>71.966666666666669</v>
      </c>
      <c r="O114" s="53" t="s">
        <v>680</v>
      </c>
      <c r="P114" s="54" t="s">
        <v>12</v>
      </c>
      <c r="Q114" s="54"/>
      <c r="R114" s="54" t="s">
        <v>1064</v>
      </c>
      <c r="S114" s="54"/>
      <c r="T114" s="58"/>
      <c r="U114" s="183">
        <f t="shared" si="17"/>
        <v>0.16851851851851851</v>
      </c>
      <c r="V114" s="168">
        <f>SUM(U100:U118)</f>
        <v>2.3988888888888886</v>
      </c>
      <c r="W114" s="59" t="str">
        <f t="shared" si="18"/>
        <v>2</v>
      </c>
      <c r="X114" s="575"/>
      <c r="Y114" s="60">
        <f t="shared" si="19"/>
        <v>1</v>
      </c>
    </row>
    <row r="115" spans="2:25" ht="18.75" customHeight="1">
      <c r="B115" s="569"/>
      <c r="C115" s="572"/>
      <c r="D115" s="39">
        <v>16</v>
      </c>
      <c r="E115" s="127" t="s">
        <v>10437</v>
      </c>
      <c r="F115" s="127">
        <v>400</v>
      </c>
      <c r="G115" s="181">
        <f t="shared" si="14"/>
        <v>80</v>
      </c>
      <c r="H115" s="182">
        <f t="shared" si="15"/>
        <v>222.22222222222223</v>
      </c>
      <c r="I115" s="182">
        <f t="shared" si="16"/>
        <v>7.407407407407407E-2</v>
      </c>
      <c r="J115" s="170"/>
      <c r="K115" s="166"/>
      <c r="L115" s="166"/>
      <c r="M115" s="171"/>
      <c r="N115" s="52">
        <f t="shared" si="13"/>
        <v>0</v>
      </c>
      <c r="O115" s="53"/>
      <c r="P115" s="54"/>
      <c r="Q115" s="54"/>
      <c r="R115" s="54"/>
      <c r="S115" s="54"/>
      <c r="T115" s="58"/>
      <c r="U115" s="183">
        <f t="shared" si="17"/>
        <v>0.14814814814814814</v>
      </c>
      <c r="V115" s="168"/>
      <c r="W115" s="59" t="str">
        <f t="shared" si="18"/>
        <v>0</v>
      </c>
      <c r="X115" s="575"/>
      <c r="Y115" s="60">
        <f t="shared" si="19"/>
        <v>0</v>
      </c>
    </row>
    <row r="116" spans="2:25" ht="18.75" customHeight="1">
      <c r="B116" s="569"/>
      <c r="C116" s="572"/>
      <c r="D116" s="39">
        <v>17</v>
      </c>
      <c r="E116" s="328" t="s">
        <v>10438</v>
      </c>
      <c r="F116" s="328">
        <v>334</v>
      </c>
      <c r="G116" s="181">
        <f t="shared" si="14"/>
        <v>66.8</v>
      </c>
      <c r="H116" s="182">
        <f t="shared" si="15"/>
        <v>185.55555555555554</v>
      </c>
      <c r="I116" s="182">
        <f t="shared" si="16"/>
        <v>6.1851851851851845E-2</v>
      </c>
      <c r="J116" s="170"/>
      <c r="K116" s="166"/>
      <c r="L116" s="166"/>
      <c r="M116" s="171"/>
      <c r="N116" s="52">
        <f t="shared" si="13"/>
        <v>0</v>
      </c>
      <c r="O116" s="53"/>
      <c r="P116" s="54"/>
      <c r="Q116" s="54"/>
      <c r="R116" s="54"/>
      <c r="S116" s="54"/>
      <c r="T116" s="58"/>
      <c r="U116" s="183">
        <f t="shared" si="17"/>
        <v>0.12370370370370369</v>
      </c>
      <c r="V116" s="168"/>
      <c r="W116" s="59" t="str">
        <f t="shared" si="18"/>
        <v>0</v>
      </c>
      <c r="X116" s="575"/>
      <c r="Y116" s="60">
        <f t="shared" si="19"/>
        <v>0</v>
      </c>
    </row>
    <row r="117" spans="2:25" ht="18.75" customHeight="1">
      <c r="B117" s="569"/>
      <c r="C117" s="572"/>
      <c r="D117" s="39">
        <v>18</v>
      </c>
      <c r="E117" s="127" t="s">
        <v>552</v>
      </c>
      <c r="F117" s="127">
        <v>315</v>
      </c>
      <c r="G117" s="181">
        <f t="shared" si="14"/>
        <v>63</v>
      </c>
      <c r="H117" s="182">
        <f t="shared" si="15"/>
        <v>175</v>
      </c>
      <c r="I117" s="182">
        <f t="shared" si="16"/>
        <v>5.8333333333333334E-2</v>
      </c>
      <c r="J117" s="170"/>
      <c r="K117" s="166"/>
      <c r="L117" s="166"/>
      <c r="M117" s="171"/>
      <c r="N117" s="52">
        <f t="shared" si="13"/>
        <v>0</v>
      </c>
      <c r="O117" s="53"/>
      <c r="P117" s="54"/>
      <c r="Q117" s="54"/>
      <c r="R117" s="54"/>
      <c r="S117" s="54"/>
      <c r="T117" s="58"/>
      <c r="U117" s="183">
        <f t="shared" si="17"/>
        <v>0.11666666666666667</v>
      </c>
      <c r="V117" s="168"/>
      <c r="W117" s="59" t="str">
        <f t="shared" si="18"/>
        <v>0</v>
      </c>
      <c r="X117" s="575"/>
      <c r="Y117" s="60">
        <f t="shared" si="19"/>
        <v>0</v>
      </c>
    </row>
    <row r="118" spans="2:25" ht="18.75" customHeight="1">
      <c r="B118" s="569"/>
      <c r="C118" s="572"/>
      <c r="D118" s="39">
        <v>19</v>
      </c>
      <c r="E118" s="127" t="s">
        <v>10439</v>
      </c>
      <c r="F118" s="127">
        <v>355</v>
      </c>
      <c r="G118" s="181">
        <f t="shared" si="14"/>
        <v>71</v>
      </c>
      <c r="H118" s="182">
        <f t="shared" si="15"/>
        <v>197.22222222222223</v>
      </c>
      <c r="I118" s="182">
        <f t="shared" si="16"/>
        <v>6.5740740740740738E-2</v>
      </c>
      <c r="J118" s="170"/>
      <c r="K118" s="166"/>
      <c r="L118" s="166"/>
      <c r="M118" s="171"/>
      <c r="N118" s="52">
        <f t="shared" si="13"/>
        <v>0</v>
      </c>
      <c r="O118" s="53"/>
      <c r="P118" s="54"/>
      <c r="Q118" s="54"/>
      <c r="R118" s="54"/>
      <c r="S118" s="54"/>
      <c r="T118" s="58"/>
      <c r="U118" s="183">
        <f t="shared" si="17"/>
        <v>0.13148148148148148</v>
      </c>
      <c r="V118" s="168"/>
      <c r="W118" s="59" t="str">
        <f t="shared" si="18"/>
        <v>0</v>
      </c>
      <c r="X118" s="575"/>
      <c r="Y118" s="60">
        <f t="shared" si="19"/>
        <v>0</v>
      </c>
    </row>
    <row r="119" spans="2:25" ht="18.75" customHeight="1">
      <c r="B119" s="569"/>
      <c r="C119" s="572"/>
      <c r="D119" s="39"/>
      <c r="E119" s="127"/>
      <c r="F119" s="127"/>
      <c r="G119" s="181">
        <f t="shared" si="14"/>
        <v>0</v>
      </c>
      <c r="H119" s="182">
        <f t="shared" si="15"/>
        <v>0</v>
      </c>
      <c r="I119" s="182">
        <f t="shared" si="16"/>
        <v>0</v>
      </c>
      <c r="J119" s="170"/>
      <c r="K119" s="166"/>
      <c r="L119" s="166"/>
      <c r="M119" s="171"/>
      <c r="N119" s="52">
        <f t="shared" si="13"/>
        <v>0</v>
      </c>
      <c r="O119" s="53"/>
      <c r="P119" s="54"/>
      <c r="Q119" s="54"/>
      <c r="R119" s="54"/>
      <c r="S119" s="54"/>
      <c r="T119" s="58"/>
      <c r="U119" s="183">
        <f t="shared" si="17"/>
        <v>0</v>
      </c>
      <c r="V119" s="168"/>
      <c r="W119" s="59" t="str">
        <f t="shared" si="18"/>
        <v>0</v>
      </c>
      <c r="X119" s="575"/>
      <c r="Y119" s="60">
        <f t="shared" si="19"/>
        <v>0</v>
      </c>
    </row>
    <row r="120" spans="2:25" ht="18.75" customHeight="1">
      <c r="B120" s="569"/>
      <c r="C120" s="572"/>
      <c r="D120" s="39">
        <v>1</v>
      </c>
      <c r="E120" s="127" t="s">
        <v>678</v>
      </c>
      <c r="F120" s="127">
        <v>225</v>
      </c>
      <c r="G120" s="181">
        <f t="shared" si="14"/>
        <v>45</v>
      </c>
      <c r="H120" s="182">
        <f t="shared" si="15"/>
        <v>125</v>
      </c>
      <c r="I120" s="182">
        <f t="shared" si="16"/>
        <v>4.1666666666666664E-2</v>
      </c>
      <c r="J120" s="170"/>
      <c r="K120" s="166"/>
      <c r="L120" s="166"/>
      <c r="M120" s="171"/>
      <c r="N120" s="52">
        <f t="shared" si="13"/>
        <v>0</v>
      </c>
      <c r="O120" s="53"/>
      <c r="P120" s="54"/>
      <c r="Q120" s="54"/>
      <c r="R120" s="54"/>
      <c r="S120" s="54"/>
      <c r="T120" s="58"/>
      <c r="U120" s="183">
        <f t="shared" si="17"/>
        <v>8.3333333333333329E-2</v>
      </c>
      <c r="V120" s="168"/>
      <c r="W120" s="59" t="str">
        <f t="shared" si="18"/>
        <v>0</v>
      </c>
      <c r="X120" s="575"/>
      <c r="Y120" s="60">
        <f t="shared" si="19"/>
        <v>0</v>
      </c>
    </row>
    <row r="121" spans="2:25" ht="18.75" customHeight="1">
      <c r="B121" s="569"/>
      <c r="C121" s="572"/>
      <c r="D121" s="39">
        <v>2</v>
      </c>
      <c r="E121" s="127" t="s">
        <v>10440</v>
      </c>
      <c r="F121" s="127">
        <v>145</v>
      </c>
      <c r="G121" s="181">
        <f t="shared" si="14"/>
        <v>29</v>
      </c>
      <c r="H121" s="182">
        <f t="shared" si="15"/>
        <v>80.555555555555557</v>
      </c>
      <c r="I121" s="182">
        <f t="shared" si="16"/>
        <v>2.6851851851851852E-2</v>
      </c>
      <c r="J121" s="170"/>
      <c r="K121" s="166"/>
      <c r="L121" s="166"/>
      <c r="M121" s="171"/>
      <c r="N121" s="52">
        <f t="shared" si="13"/>
        <v>0</v>
      </c>
      <c r="O121" s="53"/>
      <c r="P121" s="54"/>
      <c r="Q121" s="54"/>
      <c r="R121" s="54"/>
      <c r="S121" s="54"/>
      <c r="T121" s="58"/>
      <c r="U121" s="183">
        <f t="shared" si="17"/>
        <v>5.3703703703703705E-2</v>
      </c>
      <c r="V121" s="168"/>
      <c r="W121" s="59" t="str">
        <f t="shared" si="18"/>
        <v>0</v>
      </c>
      <c r="X121" s="575"/>
      <c r="Y121" s="60">
        <f t="shared" si="19"/>
        <v>0</v>
      </c>
    </row>
    <row r="122" spans="2:25" ht="18.75" customHeight="1">
      <c r="B122" s="569"/>
      <c r="C122" s="572"/>
      <c r="D122" s="39">
        <v>3</v>
      </c>
      <c r="E122" s="127" t="s">
        <v>10441</v>
      </c>
      <c r="F122" s="127">
        <v>115</v>
      </c>
      <c r="G122" s="181">
        <f t="shared" si="14"/>
        <v>23</v>
      </c>
      <c r="H122" s="182">
        <f t="shared" si="15"/>
        <v>63.888888888888886</v>
      </c>
      <c r="I122" s="182">
        <f t="shared" si="16"/>
        <v>2.1296296296296296E-2</v>
      </c>
      <c r="J122" s="63" t="s">
        <v>10442</v>
      </c>
      <c r="K122" s="63" t="s">
        <v>10442</v>
      </c>
      <c r="L122" s="166"/>
      <c r="M122" s="167">
        <f>SUM(H120:H140)</f>
        <v>2416.1111111111113</v>
      </c>
      <c r="N122" s="52">
        <f t="shared" ref="N122:N141" si="20">M122/$N$15</f>
        <v>48.322222222222223</v>
      </c>
      <c r="O122" s="53" t="s">
        <v>935</v>
      </c>
      <c r="P122" s="54" t="s">
        <v>12</v>
      </c>
      <c r="Q122" s="54"/>
      <c r="R122" s="54" t="s">
        <v>1064</v>
      </c>
      <c r="S122" s="54"/>
      <c r="T122" s="58"/>
      <c r="U122" s="183">
        <f t="shared" si="17"/>
        <v>4.2592592592592592E-2</v>
      </c>
      <c r="V122" s="168">
        <f>SUM(U120:U140)</f>
        <v>1.6107407407407406</v>
      </c>
      <c r="W122" s="59" t="str">
        <f t="shared" si="18"/>
        <v>2</v>
      </c>
      <c r="X122" s="575"/>
      <c r="Y122" s="60">
        <f t="shared" si="19"/>
        <v>1</v>
      </c>
    </row>
    <row r="123" spans="2:25" ht="18.75" customHeight="1">
      <c r="B123" s="569"/>
      <c r="C123" s="572"/>
      <c r="D123" s="39">
        <v>4</v>
      </c>
      <c r="E123" s="127" t="s">
        <v>3606</v>
      </c>
      <c r="F123" s="127">
        <v>115</v>
      </c>
      <c r="G123" s="181">
        <f t="shared" si="14"/>
        <v>23</v>
      </c>
      <c r="H123" s="182">
        <f t="shared" si="15"/>
        <v>63.888888888888886</v>
      </c>
      <c r="I123" s="182">
        <f t="shared" si="16"/>
        <v>2.1296296296296296E-2</v>
      </c>
      <c r="J123" s="170"/>
      <c r="K123" s="166"/>
      <c r="L123" s="166"/>
      <c r="M123" s="167"/>
      <c r="N123" s="52">
        <f t="shared" si="20"/>
        <v>0</v>
      </c>
      <c r="O123" s="53"/>
      <c r="P123" s="54"/>
      <c r="Q123" s="54"/>
      <c r="R123" s="54"/>
      <c r="S123" s="54"/>
      <c r="T123" s="58"/>
      <c r="U123" s="183">
        <f t="shared" si="17"/>
        <v>4.2592592592592592E-2</v>
      </c>
      <c r="V123" s="168"/>
      <c r="W123" s="59" t="str">
        <f t="shared" si="18"/>
        <v>0</v>
      </c>
      <c r="X123" s="575"/>
      <c r="Y123" s="60">
        <f t="shared" si="19"/>
        <v>0</v>
      </c>
    </row>
    <row r="124" spans="2:25" ht="18.75" customHeight="1">
      <c r="B124" s="569"/>
      <c r="C124" s="572"/>
      <c r="D124" s="39">
        <v>5</v>
      </c>
      <c r="E124" s="127" t="s">
        <v>10443</v>
      </c>
      <c r="F124" s="127">
        <v>96</v>
      </c>
      <c r="G124" s="181">
        <f t="shared" si="14"/>
        <v>19.2</v>
      </c>
      <c r="H124" s="182">
        <f t="shared" si="15"/>
        <v>53.333333333333329</v>
      </c>
      <c r="I124" s="182">
        <f t="shared" si="16"/>
        <v>1.7777777777777778E-2</v>
      </c>
      <c r="J124" s="170"/>
      <c r="K124" s="166"/>
      <c r="L124" s="166"/>
      <c r="M124" s="167"/>
      <c r="N124" s="52">
        <f t="shared" si="20"/>
        <v>0</v>
      </c>
      <c r="O124" s="53"/>
      <c r="P124" s="54"/>
      <c r="Q124" s="54"/>
      <c r="R124" s="54"/>
      <c r="S124" s="54"/>
      <c r="T124" s="58"/>
      <c r="U124" s="183">
        <f t="shared" si="17"/>
        <v>3.5555555555555556E-2</v>
      </c>
      <c r="V124" s="168"/>
      <c r="W124" s="59" t="str">
        <f t="shared" si="18"/>
        <v>0</v>
      </c>
      <c r="X124" s="575"/>
      <c r="Y124" s="60">
        <f t="shared" si="19"/>
        <v>0</v>
      </c>
    </row>
    <row r="125" spans="2:25" ht="18.75" customHeight="1">
      <c r="B125" s="569"/>
      <c r="C125" s="572"/>
      <c r="D125" s="39">
        <v>6</v>
      </c>
      <c r="E125" s="127" t="s">
        <v>10444</v>
      </c>
      <c r="F125" s="127">
        <v>186</v>
      </c>
      <c r="G125" s="181">
        <f t="shared" si="14"/>
        <v>37.200000000000003</v>
      </c>
      <c r="H125" s="182">
        <f t="shared" si="15"/>
        <v>103.33333333333333</v>
      </c>
      <c r="I125" s="182">
        <f t="shared" si="16"/>
        <v>3.4444444444444444E-2</v>
      </c>
      <c r="J125" s="170"/>
      <c r="K125" s="166"/>
      <c r="L125" s="166"/>
      <c r="M125" s="167"/>
      <c r="N125" s="52">
        <f t="shared" si="20"/>
        <v>0</v>
      </c>
      <c r="O125" s="53"/>
      <c r="P125" s="54"/>
      <c r="Q125" s="54"/>
      <c r="R125" s="54"/>
      <c r="S125" s="54"/>
      <c r="T125" s="58"/>
      <c r="U125" s="183">
        <f t="shared" si="17"/>
        <v>6.8888888888888888E-2</v>
      </c>
      <c r="V125" s="168"/>
      <c r="W125" s="59" t="str">
        <f t="shared" si="18"/>
        <v>0</v>
      </c>
      <c r="X125" s="575"/>
      <c r="Y125" s="60">
        <f t="shared" si="19"/>
        <v>0</v>
      </c>
    </row>
    <row r="126" spans="2:25" ht="18.75" customHeight="1">
      <c r="B126" s="569"/>
      <c r="C126" s="572"/>
      <c r="D126" s="39">
        <v>7</v>
      </c>
      <c r="E126" s="127" t="s">
        <v>10445</v>
      </c>
      <c r="F126" s="127">
        <v>110</v>
      </c>
      <c r="G126" s="181">
        <f t="shared" si="14"/>
        <v>22</v>
      </c>
      <c r="H126" s="182">
        <f t="shared" si="15"/>
        <v>61.111111111111107</v>
      </c>
      <c r="I126" s="182">
        <f t="shared" si="16"/>
        <v>2.0370370370370369E-2</v>
      </c>
      <c r="J126" s="170"/>
      <c r="K126" s="166"/>
      <c r="L126" s="166"/>
      <c r="M126" s="167"/>
      <c r="N126" s="52">
        <f t="shared" si="20"/>
        <v>0</v>
      </c>
      <c r="O126" s="53"/>
      <c r="P126" s="54"/>
      <c r="Q126" s="54"/>
      <c r="R126" s="54"/>
      <c r="S126" s="54"/>
      <c r="T126" s="58"/>
      <c r="U126" s="183">
        <f t="shared" si="17"/>
        <v>4.0740740740740737E-2</v>
      </c>
      <c r="V126" s="168"/>
      <c r="W126" s="59" t="str">
        <f t="shared" si="18"/>
        <v>0</v>
      </c>
      <c r="X126" s="575"/>
      <c r="Y126" s="60">
        <f t="shared" si="19"/>
        <v>0</v>
      </c>
    </row>
    <row r="127" spans="2:25" ht="18.75" customHeight="1">
      <c r="B127" s="569"/>
      <c r="C127" s="572"/>
      <c r="D127" s="39">
        <v>8</v>
      </c>
      <c r="E127" s="127" t="s">
        <v>10446</v>
      </c>
      <c r="F127" s="127">
        <v>260</v>
      </c>
      <c r="G127" s="181">
        <f t="shared" si="14"/>
        <v>52</v>
      </c>
      <c r="H127" s="182">
        <f t="shared" si="15"/>
        <v>144.44444444444443</v>
      </c>
      <c r="I127" s="182">
        <f t="shared" si="16"/>
        <v>4.8148148148148141E-2</v>
      </c>
      <c r="J127" s="170"/>
      <c r="K127" s="166"/>
      <c r="L127" s="166"/>
      <c r="M127" s="167"/>
      <c r="N127" s="52">
        <f t="shared" si="20"/>
        <v>0</v>
      </c>
      <c r="O127" s="53"/>
      <c r="P127" s="54"/>
      <c r="Q127" s="54"/>
      <c r="R127" s="54"/>
      <c r="S127" s="54"/>
      <c r="T127" s="58"/>
      <c r="U127" s="183">
        <f t="shared" si="17"/>
        <v>9.6296296296296283E-2</v>
      </c>
      <c r="V127" s="168"/>
      <c r="W127" s="59" t="str">
        <f t="shared" si="18"/>
        <v>0</v>
      </c>
      <c r="X127" s="575"/>
      <c r="Y127" s="60">
        <f t="shared" si="19"/>
        <v>0</v>
      </c>
    </row>
    <row r="128" spans="2:25" ht="18.75" customHeight="1">
      <c r="B128" s="569"/>
      <c r="C128" s="572"/>
      <c r="D128" s="39">
        <v>9</v>
      </c>
      <c r="E128" s="127" t="s">
        <v>10447</v>
      </c>
      <c r="F128" s="127">
        <v>153</v>
      </c>
      <c r="G128" s="181">
        <f t="shared" si="14"/>
        <v>30.6</v>
      </c>
      <c r="H128" s="182">
        <f t="shared" si="15"/>
        <v>85</v>
      </c>
      <c r="I128" s="182">
        <f t="shared" si="16"/>
        <v>2.8333333333333332E-2</v>
      </c>
      <c r="J128" s="170"/>
      <c r="K128" s="166"/>
      <c r="L128" s="166"/>
      <c r="M128" s="167"/>
      <c r="N128" s="52">
        <f t="shared" si="20"/>
        <v>0</v>
      </c>
      <c r="O128" s="53"/>
      <c r="P128" s="54"/>
      <c r="Q128" s="54"/>
      <c r="R128" s="54"/>
      <c r="S128" s="54"/>
      <c r="T128" s="58"/>
      <c r="U128" s="183">
        <f t="shared" si="17"/>
        <v>5.6666666666666664E-2</v>
      </c>
      <c r="V128" s="168"/>
      <c r="W128" s="59" t="str">
        <f t="shared" si="18"/>
        <v>0</v>
      </c>
      <c r="X128" s="575"/>
      <c r="Y128" s="60">
        <f t="shared" si="19"/>
        <v>0</v>
      </c>
    </row>
    <row r="129" spans="2:25" ht="18.75" customHeight="1">
      <c r="B129" s="569"/>
      <c r="C129" s="572"/>
      <c r="D129" s="39">
        <v>10</v>
      </c>
      <c r="E129" s="127" t="s">
        <v>10448</v>
      </c>
      <c r="F129" s="127">
        <v>435</v>
      </c>
      <c r="G129" s="181">
        <f t="shared" si="14"/>
        <v>87</v>
      </c>
      <c r="H129" s="182">
        <f t="shared" si="15"/>
        <v>241.66666666666666</v>
      </c>
      <c r="I129" s="182">
        <f t="shared" si="16"/>
        <v>8.0555555555555547E-2</v>
      </c>
      <c r="J129" s="170"/>
      <c r="K129" s="166"/>
      <c r="L129" s="166"/>
      <c r="M129" s="167"/>
      <c r="N129" s="52">
        <f t="shared" si="20"/>
        <v>0</v>
      </c>
      <c r="O129" s="53"/>
      <c r="P129" s="54"/>
      <c r="Q129" s="54"/>
      <c r="R129" s="54"/>
      <c r="S129" s="54"/>
      <c r="T129" s="58"/>
      <c r="U129" s="183">
        <f t="shared" si="17"/>
        <v>0.16111111111111109</v>
      </c>
      <c r="V129" s="168"/>
      <c r="W129" s="59" t="str">
        <f t="shared" si="18"/>
        <v>0</v>
      </c>
      <c r="X129" s="575"/>
      <c r="Y129" s="60">
        <f t="shared" si="19"/>
        <v>0</v>
      </c>
    </row>
    <row r="130" spans="2:25" ht="18.75" customHeight="1">
      <c r="B130" s="569"/>
      <c r="C130" s="572"/>
      <c r="D130" s="39">
        <v>11</v>
      </c>
      <c r="E130" s="127" t="s">
        <v>10449</v>
      </c>
      <c r="F130" s="127">
        <v>235</v>
      </c>
      <c r="G130" s="181">
        <f t="shared" si="14"/>
        <v>47</v>
      </c>
      <c r="H130" s="182">
        <f t="shared" si="15"/>
        <v>130.55555555555554</v>
      </c>
      <c r="I130" s="182">
        <f t="shared" si="16"/>
        <v>4.3518518518518512E-2</v>
      </c>
      <c r="J130" s="170"/>
      <c r="K130" s="166"/>
      <c r="L130" s="166"/>
      <c r="M130" s="167"/>
      <c r="N130" s="52">
        <f t="shared" si="20"/>
        <v>0</v>
      </c>
      <c r="O130" s="53"/>
      <c r="P130" s="54"/>
      <c r="Q130" s="54"/>
      <c r="R130" s="54"/>
      <c r="S130" s="54"/>
      <c r="T130" s="58"/>
      <c r="U130" s="183">
        <f t="shared" si="17"/>
        <v>8.7037037037037024E-2</v>
      </c>
      <c r="V130" s="168"/>
      <c r="W130" s="59" t="str">
        <f t="shared" si="18"/>
        <v>0</v>
      </c>
      <c r="X130" s="575"/>
      <c r="Y130" s="60">
        <f t="shared" si="19"/>
        <v>0</v>
      </c>
    </row>
    <row r="131" spans="2:25" ht="18.75" customHeight="1">
      <c r="B131" s="569"/>
      <c r="C131" s="572"/>
      <c r="D131" s="39">
        <v>12</v>
      </c>
      <c r="E131" s="127" t="s">
        <v>10450</v>
      </c>
      <c r="F131" s="127">
        <v>163</v>
      </c>
      <c r="G131" s="181">
        <f t="shared" si="14"/>
        <v>32.6</v>
      </c>
      <c r="H131" s="182">
        <f t="shared" si="15"/>
        <v>90.555555555555557</v>
      </c>
      <c r="I131" s="182">
        <f t="shared" si="16"/>
        <v>3.0185185185185186E-2</v>
      </c>
      <c r="J131" s="170"/>
      <c r="K131" s="166"/>
      <c r="L131" s="166"/>
      <c r="M131" s="167"/>
      <c r="N131" s="52">
        <f t="shared" si="20"/>
        <v>0</v>
      </c>
      <c r="O131" s="53"/>
      <c r="P131" s="54"/>
      <c r="Q131" s="54"/>
      <c r="R131" s="54"/>
      <c r="S131" s="54"/>
      <c r="T131" s="58"/>
      <c r="U131" s="183">
        <f t="shared" si="17"/>
        <v>6.0370370370370373E-2</v>
      </c>
      <c r="V131" s="168"/>
      <c r="W131" s="59" t="str">
        <f t="shared" si="18"/>
        <v>0</v>
      </c>
      <c r="X131" s="575"/>
      <c r="Y131" s="60">
        <f t="shared" si="19"/>
        <v>0</v>
      </c>
    </row>
    <row r="132" spans="2:25" ht="18.75" customHeight="1">
      <c r="B132" s="569"/>
      <c r="C132" s="572"/>
      <c r="D132" s="39">
        <v>13</v>
      </c>
      <c r="E132" s="127" t="s">
        <v>10451</v>
      </c>
      <c r="F132" s="127">
        <v>145</v>
      </c>
      <c r="G132" s="181">
        <f t="shared" si="14"/>
        <v>29</v>
      </c>
      <c r="H132" s="182">
        <f t="shared" si="15"/>
        <v>80.555555555555557</v>
      </c>
      <c r="I132" s="182">
        <f t="shared" si="16"/>
        <v>2.6851851851851852E-2</v>
      </c>
      <c r="J132" s="170"/>
      <c r="K132" s="166"/>
      <c r="L132" s="166"/>
      <c r="M132" s="167"/>
      <c r="N132" s="52">
        <f t="shared" si="20"/>
        <v>0</v>
      </c>
      <c r="O132" s="53"/>
      <c r="P132" s="54"/>
      <c r="Q132" s="54"/>
      <c r="R132" s="54"/>
      <c r="S132" s="54"/>
      <c r="T132" s="58"/>
      <c r="U132" s="183">
        <f t="shared" si="17"/>
        <v>5.3703703703703705E-2</v>
      </c>
      <c r="V132" s="168"/>
      <c r="W132" s="59" t="str">
        <f t="shared" si="18"/>
        <v>0</v>
      </c>
      <c r="X132" s="575"/>
      <c r="Y132" s="60">
        <f t="shared" si="19"/>
        <v>0</v>
      </c>
    </row>
    <row r="133" spans="2:25" ht="18.75" customHeight="1">
      <c r="B133" s="569"/>
      <c r="C133" s="572"/>
      <c r="D133" s="39">
        <v>14</v>
      </c>
      <c r="E133" s="127" t="s">
        <v>10452</v>
      </c>
      <c r="F133" s="127">
        <v>163</v>
      </c>
      <c r="G133" s="181">
        <f t="shared" si="14"/>
        <v>32.6</v>
      </c>
      <c r="H133" s="182">
        <f t="shared" si="15"/>
        <v>90.555555555555557</v>
      </c>
      <c r="I133" s="182">
        <f t="shared" si="16"/>
        <v>3.0185185185185186E-2</v>
      </c>
      <c r="J133" s="170"/>
      <c r="K133" s="166"/>
      <c r="L133" s="166"/>
      <c r="M133" s="167"/>
      <c r="N133" s="52">
        <f t="shared" si="20"/>
        <v>0</v>
      </c>
      <c r="O133" s="53"/>
      <c r="P133" s="54"/>
      <c r="Q133" s="54"/>
      <c r="R133" s="54"/>
      <c r="S133" s="54"/>
      <c r="T133" s="58"/>
      <c r="U133" s="183">
        <f t="shared" si="17"/>
        <v>6.0370370370370373E-2</v>
      </c>
      <c r="V133" s="168"/>
      <c r="W133" s="59" t="str">
        <f t="shared" si="18"/>
        <v>0</v>
      </c>
      <c r="X133" s="575"/>
      <c r="Y133" s="60">
        <f t="shared" si="19"/>
        <v>0</v>
      </c>
    </row>
    <row r="134" spans="2:25" ht="18.75" customHeight="1">
      <c r="B134" s="569"/>
      <c r="C134" s="572"/>
      <c r="D134" s="39">
        <v>15</v>
      </c>
      <c r="E134" s="127" t="s">
        <v>4208</v>
      </c>
      <c r="F134" s="127">
        <v>160</v>
      </c>
      <c r="G134" s="181">
        <f t="shared" si="14"/>
        <v>32</v>
      </c>
      <c r="H134" s="182">
        <f t="shared" si="15"/>
        <v>88.888888888888886</v>
      </c>
      <c r="I134" s="182">
        <f t="shared" si="16"/>
        <v>2.9629629629629627E-2</v>
      </c>
      <c r="J134" s="170"/>
      <c r="K134" s="166"/>
      <c r="L134" s="166"/>
      <c r="M134" s="167"/>
      <c r="N134" s="52">
        <f t="shared" si="20"/>
        <v>0</v>
      </c>
      <c r="O134" s="53"/>
      <c r="P134" s="54"/>
      <c r="Q134" s="54"/>
      <c r="R134" s="54"/>
      <c r="S134" s="54"/>
      <c r="T134" s="58"/>
      <c r="U134" s="183">
        <f t="shared" si="17"/>
        <v>5.9259259259259255E-2</v>
      </c>
      <c r="V134" s="168"/>
      <c r="W134" s="59" t="str">
        <f t="shared" si="18"/>
        <v>0</v>
      </c>
      <c r="X134" s="575"/>
      <c r="Y134" s="60">
        <f t="shared" si="19"/>
        <v>0</v>
      </c>
    </row>
    <row r="135" spans="2:25" ht="18.75" customHeight="1">
      <c r="B135" s="569"/>
      <c r="C135" s="572"/>
      <c r="D135" s="39">
        <v>16</v>
      </c>
      <c r="E135" s="127" t="s">
        <v>7146</v>
      </c>
      <c r="F135" s="127">
        <v>100</v>
      </c>
      <c r="G135" s="181">
        <f t="shared" si="14"/>
        <v>20</v>
      </c>
      <c r="H135" s="182">
        <f t="shared" si="15"/>
        <v>55.555555555555557</v>
      </c>
      <c r="I135" s="182">
        <f t="shared" si="16"/>
        <v>1.8518518518518517E-2</v>
      </c>
      <c r="J135" s="170"/>
      <c r="K135" s="166"/>
      <c r="L135" s="166"/>
      <c r="M135" s="167"/>
      <c r="N135" s="52">
        <f t="shared" si="20"/>
        <v>0</v>
      </c>
      <c r="O135" s="53"/>
      <c r="P135" s="54"/>
      <c r="Q135" s="54"/>
      <c r="R135" s="54"/>
      <c r="S135" s="54"/>
      <c r="T135" s="58"/>
      <c r="U135" s="183">
        <f t="shared" si="17"/>
        <v>3.7037037037037035E-2</v>
      </c>
      <c r="V135" s="168"/>
      <c r="W135" s="59" t="str">
        <f t="shared" si="18"/>
        <v>0</v>
      </c>
      <c r="X135" s="575"/>
      <c r="Y135" s="60">
        <f t="shared" si="19"/>
        <v>0</v>
      </c>
    </row>
    <row r="136" spans="2:25" ht="18.75" customHeight="1">
      <c r="B136" s="569"/>
      <c r="C136" s="572"/>
      <c r="D136" s="39">
        <v>17</v>
      </c>
      <c r="E136" s="127" t="s">
        <v>10453</v>
      </c>
      <c r="F136" s="127">
        <v>213</v>
      </c>
      <c r="G136" s="181">
        <f t="shared" si="14"/>
        <v>42.6</v>
      </c>
      <c r="H136" s="182">
        <f t="shared" si="15"/>
        <v>118.33333333333333</v>
      </c>
      <c r="I136" s="182">
        <f t="shared" si="16"/>
        <v>3.9444444444444442E-2</v>
      </c>
      <c r="J136" s="170"/>
      <c r="K136" s="166"/>
      <c r="L136" s="166"/>
      <c r="M136" s="167"/>
      <c r="N136" s="52">
        <f t="shared" si="20"/>
        <v>0</v>
      </c>
      <c r="O136" s="53"/>
      <c r="P136" s="54"/>
      <c r="Q136" s="54"/>
      <c r="R136" s="54"/>
      <c r="S136" s="54"/>
      <c r="T136" s="58"/>
      <c r="U136" s="183">
        <f t="shared" si="17"/>
        <v>7.8888888888888883E-2</v>
      </c>
      <c r="V136" s="168"/>
      <c r="W136" s="59" t="str">
        <f t="shared" si="18"/>
        <v>0</v>
      </c>
      <c r="X136" s="575"/>
      <c r="Y136" s="60">
        <f t="shared" si="19"/>
        <v>0</v>
      </c>
    </row>
    <row r="137" spans="2:25" ht="18.75" customHeight="1">
      <c r="B137" s="569"/>
      <c r="C137" s="572"/>
      <c r="D137" s="39">
        <v>18</v>
      </c>
      <c r="E137" s="127" t="s">
        <v>10454</v>
      </c>
      <c r="F137" s="127">
        <v>310</v>
      </c>
      <c r="G137" s="181">
        <f t="shared" si="14"/>
        <v>62</v>
      </c>
      <c r="H137" s="182">
        <f t="shared" si="15"/>
        <v>172.22222222222223</v>
      </c>
      <c r="I137" s="182">
        <f t="shared" si="16"/>
        <v>5.7407407407407407E-2</v>
      </c>
      <c r="J137" s="170"/>
      <c r="K137" s="166"/>
      <c r="L137" s="166"/>
      <c r="M137" s="167"/>
      <c r="N137" s="52">
        <f t="shared" si="20"/>
        <v>0</v>
      </c>
      <c r="O137" s="53"/>
      <c r="P137" s="54"/>
      <c r="Q137" s="54"/>
      <c r="R137" s="54"/>
      <c r="S137" s="54"/>
      <c r="T137" s="58"/>
      <c r="U137" s="183">
        <f t="shared" si="17"/>
        <v>0.11481481481481481</v>
      </c>
      <c r="V137" s="168"/>
      <c r="W137" s="59" t="str">
        <f t="shared" si="18"/>
        <v>0</v>
      </c>
      <c r="X137" s="575"/>
      <c r="Y137" s="60">
        <f t="shared" si="19"/>
        <v>0</v>
      </c>
    </row>
    <row r="138" spans="2:25" ht="18.75" customHeight="1">
      <c r="B138" s="569"/>
      <c r="C138" s="572"/>
      <c r="D138" s="39">
        <v>19</v>
      </c>
      <c r="E138" s="127" t="s">
        <v>10455</v>
      </c>
      <c r="F138" s="127">
        <v>310</v>
      </c>
      <c r="G138" s="181">
        <f t="shared" si="14"/>
        <v>62</v>
      </c>
      <c r="H138" s="182">
        <f t="shared" si="15"/>
        <v>172.22222222222223</v>
      </c>
      <c r="I138" s="182">
        <f t="shared" si="16"/>
        <v>5.7407407407407407E-2</v>
      </c>
      <c r="J138" s="170"/>
      <c r="K138" s="166"/>
      <c r="L138" s="166"/>
      <c r="M138" s="167"/>
      <c r="N138" s="52">
        <f t="shared" si="20"/>
        <v>0</v>
      </c>
      <c r="O138" s="53"/>
      <c r="P138" s="54"/>
      <c r="Q138" s="54"/>
      <c r="R138" s="54"/>
      <c r="S138" s="54"/>
      <c r="T138" s="58"/>
      <c r="U138" s="183">
        <f t="shared" si="17"/>
        <v>0.11481481481481481</v>
      </c>
      <c r="V138" s="168"/>
      <c r="W138" s="59" t="str">
        <f t="shared" si="18"/>
        <v>0</v>
      </c>
      <c r="X138" s="575"/>
      <c r="Y138" s="60">
        <f t="shared" si="19"/>
        <v>0</v>
      </c>
    </row>
    <row r="139" spans="2:25" ht="18.75" customHeight="1">
      <c r="B139" s="569"/>
      <c r="C139" s="572"/>
      <c r="D139" s="39">
        <v>20</v>
      </c>
      <c r="E139" s="127" t="s">
        <v>10456</v>
      </c>
      <c r="F139" s="127">
        <v>345</v>
      </c>
      <c r="G139" s="181">
        <f t="shared" si="14"/>
        <v>69</v>
      </c>
      <c r="H139" s="182">
        <f t="shared" si="15"/>
        <v>191.66666666666666</v>
      </c>
      <c r="I139" s="182">
        <f t="shared" si="16"/>
        <v>6.3888888888888884E-2</v>
      </c>
      <c r="J139" s="170"/>
      <c r="K139" s="166"/>
      <c r="L139" s="166"/>
      <c r="M139" s="167"/>
      <c r="N139" s="52">
        <f t="shared" si="20"/>
        <v>0</v>
      </c>
      <c r="O139" s="53"/>
      <c r="P139" s="54"/>
      <c r="Q139" s="54"/>
      <c r="R139" s="54"/>
      <c r="S139" s="54"/>
      <c r="T139" s="58"/>
      <c r="U139" s="183">
        <f t="shared" si="17"/>
        <v>0.12777777777777777</v>
      </c>
      <c r="V139" s="168"/>
      <c r="W139" s="59" t="str">
        <f t="shared" si="18"/>
        <v>0</v>
      </c>
      <c r="X139" s="575"/>
      <c r="Y139" s="60">
        <f t="shared" si="19"/>
        <v>0</v>
      </c>
    </row>
    <row r="140" spans="2:25" ht="18.75" customHeight="1">
      <c r="B140" s="569"/>
      <c r="C140" s="572"/>
      <c r="D140" s="39">
        <v>21</v>
      </c>
      <c r="E140" s="127" t="s">
        <v>10457</v>
      </c>
      <c r="F140" s="127">
        <v>365</v>
      </c>
      <c r="G140" s="181">
        <f t="shared" si="14"/>
        <v>73</v>
      </c>
      <c r="H140" s="182">
        <f t="shared" si="15"/>
        <v>202.77777777777777</v>
      </c>
      <c r="I140" s="182">
        <f t="shared" si="16"/>
        <v>6.7592592592592593E-2</v>
      </c>
      <c r="J140" s="170"/>
      <c r="K140" s="166"/>
      <c r="L140" s="166"/>
      <c r="M140" s="167"/>
      <c r="N140" s="52">
        <f t="shared" si="20"/>
        <v>0</v>
      </c>
      <c r="O140" s="53"/>
      <c r="P140" s="54"/>
      <c r="Q140" s="54"/>
      <c r="R140" s="54"/>
      <c r="S140" s="54"/>
      <c r="T140" s="58"/>
      <c r="U140" s="183">
        <f t="shared" si="17"/>
        <v>0.13518518518518519</v>
      </c>
      <c r="V140" s="168"/>
      <c r="W140" s="59" t="str">
        <f t="shared" si="18"/>
        <v>0</v>
      </c>
      <c r="X140" s="575"/>
      <c r="Y140" s="60">
        <f t="shared" si="19"/>
        <v>0</v>
      </c>
    </row>
    <row r="141" spans="2:25" ht="18.75" customHeight="1">
      <c r="B141" s="569"/>
      <c r="C141" s="572"/>
      <c r="D141" s="39"/>
      <c r="E141" s="39"/>
      <c r="F141" s="170"/>
      <c r="G141" s="181">
        <f t="shared" si="14"/>
        <v>0</v>
      </c>
      <c r="H141" s="182">
        <f t="shared" si="15"/>
        <v>0</v>
      </c>
      <c r="I141" s="182">
        <f t="shared" si="16"/>
        <v>0</v>
      </c>
      <c r="J141" s="170"/>
      <c r="K141" s="166"/>
      <c r="L141" s="166"/>
      <c r="M141" s="167"/>
      <c r="N141" s="52">
        <f t="shared" si="20"/>
        <v>0</v>
      </c>
      <c r="O141" s="53"/>
      <c r="P141" s="54"/>
      <c r="Q141" s="54"/>
      <c r="R141" s="54"/>
      <c r="S141" s="54"/>
      <c r="T141" s="58"/>
      <c r="U141" s="183">
        <f t="shared" si="17"/>
        <v>0</v>
      </c>
      <c r="V141" s="168"/>
      <c r="W141" s="59" t="str">
        <f t="shared" si="18"/>
        <v>0</v>
      </c>
      <c r="X141" s="575"/>
      <c r="Y141" s="60">
        <f t="shared" si="19"/>
        <v>0</v>
      </c>
    </row>
    <row r="142" spans="2:25" ht="18.75" customHeight="1">
      <c r="B142" s="570"/>
      <c r="C142" s="573"/>
      <c r="D142" s="39"/>
      <c r="E142" s="39"/>
      <c r="F142" s="170"/>
      <c r="G142" s="181">
        <f>F142/$G$15</f>
        <v>0</v>
      </c>
      <c r="H142" s="182">
        <f>F142/$H$15</f>
        <v>0</v>
      </c>
      <c r="I142" s="182">
        <f>H142/$I$15</f>
        <v>0</v>
      </c>
      <c r="J142" s="170"/>
      <c r="K142" s="166"/>
      <c r="L142" s="166"/>
      <c r="M142" s="171"/>
      <c r="N142" s="52">
        <f>M142/$N$15</f>
        <v>0</v>
      </c>
      <c r="O142" s="40"/>
      <c r="P142" s="40"/>
      <c r="Q142" s="40"/>
      <c r="R142" s="40"/>
      <c r="S142" s="40"/>
      <c r="T142" s="58"/>
      <c r="U142" s="183">
        <f>H142/$U$15</f>
        <v>0</v>
      </c>
      <c r="V142" s="168"/>
      <c r="W142" s="59" t="str">
        <f>IF(V142&lt;1,"0",IF(V142&lt;5,"2",IF(V142&gt;=5,"6")))</f>
        <v>0</v>
      </c>
      <c r="X142" s="576"/>
      <c r="Y142" s="60">
        <f t="shared" si="19"/>
        <v>0</v>
      </c>
    </row>
    <row r="143" spans="2:25">
      <c r="B143" s="41"/>
      <c r="C143" s="172" t="s">
        <v>111</v>
      </c>
      <c r="D143" s="154"/>
      <c r="E143" s="173">
        <f>COUNTA(E46:E142)</f>
        <v>91</v>
      </c>
      <c r="F143" s="173">
        <f>SUM(F46:F142)</f>
        <v>28841</v>
      </c>
      <c r="G143" s="173">
        <f>SUM(G46:G142)</f>
        <v>5768.2000000000016</v>
      </c>
      <c r="H143" s="173">
        <f>SUM(H46:H142)</f>
        <v>16022.777777777774</v>
      </c>
      <c r="I143" s="173">
        <f>MROUND(SUM(I46:I142),1)</f>
        <v>5</v>
      </c>
      <c r="J143" s="173">
        <f>COUNTA(J46:J142)</f>
        <v>4</v>
      </c>
      <c r="K143" s="173">
        <f>COUNTA(K46:K142)</f>
        <v>5</v>
      </c>
      <c r="L143" s="173">
        <f>COUNTA(L46:L142)</f>
        <v>0</v>
      </c>
      <c r="M143" s="173">
        <f>SUM(M46:M142)</f>
        <v>16022.777777777777</v>
      </c>
      <c r="N143" s="173">
        <f>SUM(N46:N142)</f>
        <v>320.45555555555552</v>
      </c>
      <c r="O143" s="174"/>
      <c r="P143" s="175">
        <f>COUNTIF(P46:P142, "YES")</f>
        <v>0</v>
      </c>
      <c r="Q143" s="174"/>
      <c r="R143" s="174"/>
      <c r="S143" s="174"/>
      <c r="T143" s="174"/>
      <c r="U143" s="173">
        <f>SUM(U46:U142)</f>
        <v>10.681851851851851</v>
      </c>
      <c r="V143" s="173">
        <f>SUM(V46:V142)</f>
        <v>10.681851851851853</v>
      </c>
      <c r="W143" s="173">
        <f t="array" ref="W143">SUM(ABS(W46:W142))</f>
        <v>10</v>
      </c>
      <c r="X143" s="175" t="str">
        <f>IF(X46&lt;0.2, "0", IF(X46&lt;=2, "2", IF(X46&gt;2, ROUND(X46,0))))</f>
        <v>2</v>
      </c>
      <c r="Y143" s="173">
        <f>SUM(Y46:Y142)</f>
        <v>5</v>
      </c>
    </row>
    <row r="144" spans="2:25" ht="18.75" customHeight="1">
      <c r="B144" s="577">
        <v>3</v>
      </c>
      <c r="C144" s="571" t="s">
        <v>10458</v>
      </c>
      <c r="D144" s="39">
        <v>1</v>
      </c>
      <c r="E144" s="127" t="s">
        <v>10459</v>
      </c>
      <c r="F144" s="127">
        <v>80</v>
      </c>
      <c r="G144" s="181">
        <f t="shared" ref="G144:G207" si="21">F144/$G$15</f>
        <v>16</v>
      </c>
      <c r="H144" s="182">
        <f t="shared" ref="H144:H207" si="22">F144/$H$15</f>
        <v>44.444444444444443</v>
      </c>
      <c r="I144" s="182">
        <f t="shared" ref="I144:I207" si="23">H144/$I$15</f>
        <v>1.4814814814814814E-2</v>
      </c>
      <c r="J144" s="170"/>
      <c r="K144" s="166"/>
      <c r="L144" s="166"/>
      <c r="M144" s="167"/>
      <c r="N144" s="52">
        <f t="shared" ref="N144:N218" si="24">M144/$N$15</f>
        <v>0</v>
      </c>
      <c r="O144" s="53"/>
      <c r="P144" s="54"/>
      <c r="Q144" s="54"/>
      <c r="R144" s="54"/>
      <c r="S144" s="54"/>
      <c r="T144" s="58"/>
      <c r="U144" s="183">
        <f t="shared" ref="U144:U207" si="25">H144/$U$15</f>
        <v>2.9629629629629627E-2</v>
      </c>
      <c r="V144" s="168"/>
      <c r="W144" s="59" t="str">
        <f t="shared" ref="W144:W207" si="26">IF(V144&lt;1,"0",IF(V144&lt;5,"2",IF(V144&gt;=5,"6")))</f>
        <v>0</v>
      </c>
      <c r="X144" s="574">
        <f>K220/$X$15</f>
        <v>1.3333333333333333</v>
      </c>
      <c r="Y144" s="60">
        <f t="shared" ref="Y144:Y207" si="27">W144/2</f>
        <v>0</v>
      </c>
    </row>
    <row r="145" spans="2:25" ht="18.75" customHeight="1">
      <c r="B145" s="578"/>
      <c r="C145" s="572"/>
      <c r="D145" s="39">
        <v>2</v>
      </c>
      <c r="E145" s="127" t="s">
        <v>10460</v>
      </c>
      <c r="F145" s="127">
        <v>442</v>
      </c>
      <c r="G145" s="181">
        <f t="shared" si="21"/>
        <v>88.4</v>
      </c>
      <c r="H145" s="182">
        <f t="shared" si="22"/>
        <v>245.55555555555554</v>
      </c>
      <c r="I145" s="182">
        <f t="shared" si="23"/>
        <v>8.1851851851851842E-2</v>
      </c>
      <c r="J145" s="170"/>
      <c r="K145" s="166"/>
      <c r="L145" s="166"/>
      <c r="M145" s="167"/>
      <c r="N145" s="52">
        <f t="shared" si="24"/>
        <v>0</v>
      </c>
      <c r="O145" s="53"/>
      <c r="P145" s="54"/>
      <c r="Q145" s="54"/>
      <c r="R145" s="54"/>
      <c r="S145" s="54"/>
      <c r="T145" s="58"/>
      <c r="U145" s="183">
        <f t="shared" si="25"/>
        <v>0.16370370370370368</v>
      </c>
      <c r="V145" s="168"/>
      <c r="W145" s="59" t="str">
        <f t="shared" si="26"/>
        <v>0</v>
      </c>
      <c r="X145" s="575"/>
      <c r="Y145" s="60">
        <f t="shared" si="27"/>
        <v>0</v>
      </c>
    </row>
    <row r="146" spans="2:25" ht="18.75" customHeight="1">
      <c r="B146" s="578"/>
      <c r="C146" s="572"/>
      <c r="D146" s="39">
        <v>3</v>
      </c>
      <c r="E146" s="329" t="s">
        <v>10461</v>
      </c>
      <c r="F146" s="127">
        <v>147</v>
      </c>
      <c r="G146" s="181">
        <f t="shared" si="21"/>
        <v>29.4</v>
      </c>
      <c r="H146" s="182">
        <f t="shared" si="22"/>
        <v>81.666666666666671</v>
      </c>
      <c r="I146" s="182">
        <f t="shared" si="23"/>
        <v>2.7222222222222224E-2</v>
      </c>
      <c r="J146" s="170"/>
      <c r="K146" s="166"/>
      <c r="L146" s="166"/>
      <c r="M146" s="167"/>
      <c r="N146" s="52">
        <f t="shared" si="24"/>
        <v>0</v>
      </c>
      <c r="O146" s="53"/>
      <c r="P146" s="54"/>
      <c r="Q146" s="54"/>
      <c r="R146" s="54"/>
      <c r="S146" s="54"/>
      <c r="T146" s="58"/>
      <c r="U146" s="183">
        <f t="shared" si="25"/>
        <v>5.4444444444444448E-2</v>
      </c>
      <c r="V146" s="168"/>
      <c r="W146" s="59" t="str">
        <f t="shared" si="26"/>
        <v>0</v>
      </c>
      <c r="X146" s="575"/>
      <c r="Y146" s="60">
        <f t="shared" si="27"/>
        <v>0</v>
      </c>
    </row>
    <row r="147" spans="2:25" ht="18.75" customHeight="1">
      <c r="B147" s="578"/>
      <c r="C147" s="572"/>
      <c r="D147" s="39">
        <v>4</v>
      </c>
      <c r="E147" s="127" t="s">
        <v>10462</v>
      </c>
      <c r="F147" s="127">
        <v>305</v>
      </c>
      <c r="G147" s="181">
        <f t="shared" si="21"/>
        <v>61</v>
      </c>
      <c r="H147" s="182">
        <f t="shared" si="22"/>
        <v>169.44444444444443</v>
      </c>
      <c r="I147" s="182">
        <f t="shared" si="23"/>
        <v>5.6481481481481473E-2</v>
      </c>
      <c r="J147" s="170"/>
      <c r="K147" s="166"/>
      <c r="L147" s="166"/>
      <c r="M147" s="167"/>
      <c r="N147" s="52">
        <f t="shared" si="24"/>
        <v>0</v>
      </c>
      <c r="O147" s="53"/>
      <c r="P147" s="54"/>
      <c r="Q147" s="54"/>
      <c r="R147" s="54"/>
      <c r="S147" s="54"/>
      <c r="T147" s="58"/>
      <c r="U147" s="183">
        <f t="shared" si="25"/>
        <v>0.11296296296296295</v>
      </c>
      <c r="V147" s="168"/>
      <c r="W147" s="59" t="str">
        <f t="shared" si="26"/>
        <v>0</v>
      </c>
      <c r="X147" s="575"/>
      <c r="Y147" s="60">
        <f t="shared" si="27"/>
        <v>0</v>
      </c>
    </row>
    <row r="148" spans="2:25" ht="18.75" customHeight="1">
      <c r="B148" s="578"/>
      <c r="C148" s="572"/>
      <c r="D148" s="39">
        <v>5</v>
      </c>
      <c r="E148" s="127" t="s">
        <v>4265</v>
      </c>
      <c r="F148" s="127">
        <v>234</v>
      </c>
      <c r="G148" s="181">
        <f t="shared" si="21"/>
        <v>46.8</v>
      </c>
      <c r="H148" s="182">
        <f t="shared" si="22"/>
        <v>130</v>
      </c>
      <c r="I148" s="182">
        <f t="shared" si="23"/>
        <v>4.3333333333333335E-2</v>
      </c>
      <c r="J148" s="170"/>
      <c r="K148" s="166"/>
      <c r="L148" s="166"/>
      <c r="M148" s="167"/>
      <c r="N148" s="52">
        <f t="shared" si="24"/>
        <v>0</v>
      </c>
      <c r="O148" s="53"/>
      <c r="P148" s="54"/>
      <c r="Q148" s="54"/>
      <c r="R148" s="54"/>
      <c r="S148" s="54"/>
      <c r="T148" s="58"/>
      <c r="U148" s="183">
        <f t="shared" si="25"/>
        <v>8.666666666666667E-2</v>
      </c>
      <c r="V148" s="168"/>
      <c r="W148" s="59" t="str">
        <f t="shared" si="26"/>
        <v>0</v>
      </c>
      <c r="X148" s="575"/>
      <c r="Y148" s="60">
        <f t="shared" si="27"/>
        <v>0</v>
      </c>
    </row>
    <row r="149" spans="2:25" ht="18.75" customHeight="1">
      <c r="B149" s="578"/>
      <c r="C149" s="572"/>
      <c r="D149" s="39">
        <v>6</v>
      </c>
      <c r="E149" s="127" t="s">
        <v>10463</v>
      </c>
      <c r="F149" s="127">
        <v>155</v>
      </c>
      <c r="G149" s="181">
        <f t="shared" si="21"/>
        <v>31</v>
      </c>
      <c r="H149" s="182">
        <f t="shared" si="22"/>
        <v>86.111111111111114</v>
      </c>
      <c r="I149" s="182">
        <f t="shared" si="23"/>
        <v>2.8703703703703703E-2</v>
      </c>
      <c r="J149" s="170"/>
      <c r="K149" s="166"/>
      <c r="L149" s="166"/>
      <c r="M149" s="167"/>
      <c r="N149" s="52">
        <f t="shared" si="24"/>
        <v>0</v>
      </c>
      <c r="O149" s="53"/>
      <c r="P149" s="54"/>
      <c r="Q149" s="54"/>
      <c r="R149" s="54"/>
      <c r="S149" s="54"/>
      <c r="T149" s="58"/>
      <c r="U149" s="183">
        <f t="shared" si="25"/>
        <v>5.7407407407407407E-2</v>
      </c>
      <c r="V149" s="168"/>
      <c r="W149" s="59" t="str">
        <f t="shared" si="26"/>
        <v>0</v>
      </c>
      <c r="X149" s="575"/>
      <c r="Y149" s="60">
        <f t="shared" si="27"/>
        <v>0</v>
      </c>
    </row>
    <row r="150" spans="2:25" ht="18.75" customHeight="1">
      <c r="B150" s="578"/>
      <c r="C150" s="572"/>
      <c r="D150" s="39">
        <v>7</v>
      </c>
      <c r="E150" s="127" t="s">
        <v>10464</v>
      </c>
      <c r="F150" s="127">
        <v>155</v>
      </c>
      <c r="G150" s="181">
        <f t="shared" si="21"/>
        <v>31</v>
      </c>
      <c r="H150" s="182">
        <f t="shared" si="22"/>
        <v>86.111111111111114</v>
      </c>
      <c r="I150" s="182">
        <f t="shared" si="23"/>
        <v>2.8703703703703703E-2</v>
      </c>
      <c r="J150" s="170"/>
      <c r="K150" s="166"/>
      <c r="L150" s="166"/>
      <c r="M150" s="167"/>
      <c r="N150" s="52">
        <f t="shared" si="24"/>
        <v>0</v>
      </c>
      <c r="O150" s="53"/>
      <c r="P150" s="54"/>
      <c r="Q150" s="54"/>
      <c r="R150" s="54"/>
      <c r="S150" s="54"/>
      <c r="T150" s="58"/>
      <c r="U150" s="183">
        <f t="shared" si="25"/>
        <v>5.7407407407407407E-2</v>
      </c>
      <c r="V150" s="168"/>
      <c r="W150" s="59" t="str">
        <f t="shared" si="26"/>
        <v>0</v>
      </c>
      <c r="X150" s="575"/>
      <c r="Y150" s="60">
        <f t="shared" si="27"/>
        <v>0</v>
      </c>
    </row>
    <row r="151" spans="2:25" ht="18.75" customHeight="1">
      <c r="B151" s="578"/>
      <c r="C151" s="572"/>
      <c r="D151" s="39">
        <v>8</v>
      </c>
      <c r="E151" s="127" t="s">
        <v>10465</v>
      </c>
      <c r="F151" s="127">
        <v>178</v>
      </c>
      <c r="G151" s="181">
        <f t="shared" si="21"/>
        <v>35.6</v>
      </c>
      <c r="H151" s="182">
        <f t="shared" si="22"/>
        <v>98.888888888888886</v>
      </c>
      <c r="I151" s="182">
        <f t="shared" si="23"/>
        <v>3.2962962962962965E-2</v>
      </c>
      <c r="J151" s="170"/>
      <c r="K151" s="166"/>
      <c r="L151" s="166"/>
      <c r="M151" s="167"/>
      <c r="N151" s="52">
        <f t="shared" si="24"/>
        <v>0</v>
      </c>
      <c r="O151" s="53"/>
      <c r="P151" s="54"/>
      <c r="Q151" s="54"/>
      <c r="R151" s="54"/>
      <c r="S151" s="54"/>
      <c r="T151" s="58"/>
      <c r="U151" s="183">
        <f t="shared" si="25"/>
        <v>6.5925925925925929E-2</v>
      </c>
      <c r="V151" s="168"/>
      <c r="W151" s="59" t="str">
        <f t="shared" si="26"/>
        <v>0</v>
      </c>
      <c r="X151" s="575"/>
      <c r="Y151" s="60">
        <f t="shared" si="27"/>
        <v>0</v>
      </c>
    </row>
    <row r="152" spans="2:25" ht="18.75" customHeight="1">
      <c r="B152" s="578"/>
      <c r="C152" s="572"/>
      <c r="D152" s="39">
        <v>9</v>
      </c>
      <c r="E152" s="127" t="s">
        <v>3632</v>
      </c>
      <c r="F152" s="127">
        <v>136</v>
      </c>
      <c r="G152" s="181">
        <f t="shared" si="21"/>
        <v>27.2</v>
      </c>
      <c r="H152" s="182">
        <f t="shared" si="22"/>
        <v>75.555555555555557</v>
      </c>
      <c r="I152" s="182">
        <f t="shared" si="23"/>
        <v>2.5185185185185185E-2</v>
      </c>
      <c r="J152" s="170"/>
      <c r="K152" s="166"/>
      <c r="L152" s="166"/>
      <c r="M152" s="167"/>
      <c r="N152" s="52">
        <f t="shared" si="24"/>
        <v>0</v>
      </c>
      <c r="O152" s="53"/>
      <c r="P152" s="54"/>
      <c r="Q152" s="54"/>
      <c r="R152" s="54"/>
      <c r="S152" s="54"/>
      <c r="T152" s="58"/>
      <c r="U152" s="183">
        <f t="shared" si="25"/>
        <v>5.0370370370370371E-2</v>
      </c>
      <c r="V152" s="168"/>
      <c r="W152" s="59" t="str">
        <f t="shared" si="26"/>
        <v>0</v>
      </c>
      <c r="X152" s="575"/>
      <c r="Y152" s="60">
        <f t="shared" si="27"/>
        <v>0</v>
      </c>
    </row>
    <row r="153" spans="2:25" ht="18.75" customHeight="1">
      <c r="B153" s="578"/>
      <c r="C153" s="572"/>
      <c r="D153" s="39">
        <v>10</v>
      </c>
      <c r="E153" s="127" t="s">
        <v>10466</v>
      </c>
      <c r="F153" s="127">
        <v>108</v>
      </c>
      <c r="G153" s="181">
        <f t="shared" si="21"/>
        <v>21.6</v>
      </c>
      <c r="H153" s="182">
        <f t="shared" si="22"/>
        <v>60</v>
      </c>
      <c r="I153" s="182">
        <f t="shared" si="23"/>
        <v>0.02</v>
      </c>
      <c r="J153" s="170"/>
      <c r="K153" s="166"/>
      <c r="L153" s="166"/>
      <c r="M153" s="167"/>
      <c r="N153" s="52">
        <f t="shared" si="24"/>
        <v>0</v>
      </c>
      <c r="O153" s="53"/>
      <c r="P153" s="54"/>
      <c r="Q153" s="54"/>
      <c r="R153" s="54"/>
      <c r="S153" s="54"/>
      <c r="T153" s="58"/>
      <c r="U153" s="183">
        <f t="shared" si="25"/>
        <v>0.04</v>
      </c>
      <c r="V153" s="168"/>
      <c r="W153" s="59" t="str">
        <f t="shared" si="26"/>
        <v>0</v>
      </c>
      <c r="X153" s="575"/>
      <c r="Y153" s="60">
        <f t="shared" si="27"/>
        <v>0</v>
      </c>
    </row>
    <row r="154" spans="2:25" ht="18.75" customHeight="1">
      <c r="B154" s="578"/>
      <c r="C154" s="572"/>
      <c r="D154" s="39">
        <v>11</v>
      </c>
      <c r="E154" s="127" t="s">
        <v>10467</v>
      </c>
      <c r="F154" s="127">
        <v>203</v>
      </c>
      <c r="G154" s="181">
        <f t="shared" si="21"/>
        <v>40.6</v>
      </c>
      <c r="H154" s="182">
        <f t="shared" si="22"/>
        <v>112.77777777777777</v>
      </c>
      <c r="I154" s="182">
        <f t="shared" si="23"/>
        <v>3.7592592592592587E-2</v>
      </c>
      <c r="J154" s="170"/>
      <c r="K154" s="166"/>
      <c r="L154" s="166"/>
      <c r="M154" s="167"/>
      <c r="N154" s="52">
        <f t="shared" si="24"/>
        <v>0</v>
      </c>
      <c r="O154" s="53"/>
      <c r="P154" s="54"/>
      <c r="Q154" s="54"/>
      <c r="R154" s="54"/>
      <c r="S154" s="54"/>
      <c r="T154" s="58"/>
      <c r="U154" s="183">
        <f t="shared" si="25"/>
        <v>7.5185185185185174E-2</v>
      </c>
      <c r="V154" s="168"/>
      <c r="W154" s="59" t="str">
        <f t="shared" si="26"/>
        <v>0</v>
      </c>
      <c r="X154" s="575"/>
      <c r="Y154" s="60">
        <f t="shared" si="27"/>
        <v>0</v>
      </c>
    </row>
    <row r="155" spans="2:25" ht="18.75" customHeight="1">
      <c r="B155" s="578"/>
      <c r="C155" s="572"/>
      <c r="D155" s="39">
        <v>12</v>
      </c>
      <c r="E155" s="127" t="s">
        <v>10468</v>
      </c>
      <c r="F155" s="127">
        <v>317</v>
      </c>
      <c r="G155" s="181">
        <f t="shared" si="21"/>
        <v>63.4</v>
      </c>
      <c r="H155" s="182">
        <f t="shared" si="22"/>
        <v>176.11111111111111</v>
      </c>
      <c r="I155" s="182">
        <f t="shared" si="23"/>
        <v>5.8703703703703702E-2</v>
      </c>
      <c r="J155" s="170"/>
      <c r="K155" s="166"/>
      <c r="L155" s="166"/>
      <c r="M155" s="167"/>
      <c r="N155" s="52">
        <f t="shared" si="24"/>
        <v>0</v>
      </c>
      <c r="O155" s="53"/>
      <c r="P155" s="54"/>
      <c r="Q155" s="54"/>
      <c r="R155" s="54"/>
      <c r="S155" s="54"/>
      <c r="T155" s="58"/>
      <c r="U155" s="183">
        <f t="shared" si="25"/>
        <v>0.1174074074074074</v>
      </c>
      <c r="V155" s="168"/>
      <c r="W155" s="59" t="str">
        <f t="shared" si="26"/>
        <v>0</v>
      </c>
      <c r="X155" s="575"/>
      <c r="Y155" s="60">
        <f t="shared" si="27"/>
        <v>0</v>
      </c>
    </row>
    <row r="156" spans="2:25" ht="18.75" customHeight="1">
      <c r="B156" s="578"/>
      <c r="C156" s="572"/>
      <c r="D156" s="39">
        <v>13</v>
      </c>
      <c r="E156" s="127" t="s">
        <v>10469</v>
      </c>
      <c r="F156" s="127">
        <v>158</v>
      </c>
      <c r="G156" s="181">
        <f t="shared" si="21"/>
        <v>31.6</v>
      </c>
      <c r="H156" s="182">
        <f t="shared" si="22"/>
        <v>87.777777777777771</v>
      </c>
      <c r="I156" s="182">
        <f t="shared" si="23"/>
        <v>2.9259259259259256E-2</v>
      </c>
      <c r="J156" s="170"/>
      <c r="K156" s="166"/>
      <c r="L156" s="166"/>
      <c r="M156" s="167"/>
      <c r="N156" s="52">
        <f t="shared" si="24"/>
        <v>0</v>
      </c>
      <c r="O156" s="53"/>
      <c r="P156" s="54"/>
      <c r="Q156" s="54"/>
      <c r="R156" s="54"/>
      <c r="S156" s="54"/>
      <c r="T156" s="58"/>
      <c r="U156" s="183">
        <f t="shared" si="25"/>
        <v>5.8518518518518511E-2</v>
      </c>
      <c r="V156" s="168"/>
      <c r="W156" s="59" t="str">
        <f t="shared" si="26"/>
        <v>0</v>
      </c>
      <c r="X156" s="575"/>
      <c r="Y156" s="60">
        <f t="shared" si="27"/>
        <v>0</v>
      </c>
    </row>
    <row r="157" spans="2:25" ht="18.75" customHeight="1">
      <c r="B157" s="578"/>
      <c r="C157" s="572"/>
      <c r="D157" s="39">
        <v>14</v>
      </c>
      <c r="E157" s="127" t="s">
        <v>10470</v>
      </c>
      <c r="F157" s="127">
        <v>224</v>
      </c>
      <c r="G157" s="181">
        <f t="shared" si="21"/>
        <v>44.8</v>
      </c>
      <c r="H157" s="182">
        <f t="shared" si="22"/>
        <v>124.44444444444444</v>
      </c>
      <c r="I157" s="182">
        <f t="shared" si="23"/>
        <v>4.148148148148148E-2</v>
      </c>
      <c r="J157" s="170"/>
      <c r="K157" s="166"/>
      <c r="L157" s="166"/>
      <c r="M157" s="167"/>
      <c r="N157" s="52">
        <f t="shared" si="24"/>
        <v>0</v>
      </c>
      <c r="O157" s="53"/>
      <c r="P157" s="54"/>
      <c r="Q157" s="54"/>
      <c r="R157" s="54"/>
      <c r="S157" s="54"/>
      <c r="T157" s="58"/>
      <c r="U157" s="183">
        <f t="shared" si="25"/>
        <v>8.2962962962962961E-2</v>
      </c>
      <c r="V157" s="168"/>
      <c r="W157" s="59" t="str">
        <f t="shared" si="26"/>
        <v>0</v>
      </c>
      <c r="X157" s="575"/>
      <c r="Y157" s="60">
        <f t="shared" si="27"/>
        <v>0</v>
      </c>
    </row>
    <row r="158" spans="2:25" ht="18.75" customHeight="1">
      <c r="B158" s="578"/>
      <c r="C158" s="572"/>
      <c r="D158" s="39">
        <v>15</v>
      </c>
      <c r="E158" s="127" t="s">
        <v>3990</v>
      </c>
      <c r="F158" s="127">
        <v>224</v>
      </c>
      <c r="G158" s="181">
        <f t="shared" si="21"/>
        <v>44.8</v>
      </c>
      <c r="H158" s="182">
        <f t="shared" si="22"/>
        <v>124.44444444444444</v>
      </c>
      <c r="I158" s="182">
        <f t="shared" si="23"/>
        <v>4.148148148148148E-2</v>
      </c>
      <c r="J158" s="170"/>
      <c r="K158" s="166"/>
      <c r="L158" s="166"/>
      <c r="M158" s="167"/>
      <c r="N158" s="52">
        <f t="shared" si="24"/>
        <v>0</v>
      </c>
      <c r="O158" s="53"/>
      <c r="P158" s="54"/>
      <c r="Q158" s="54"/>
      <c r="R158" s="54"/>
      <c r="S158" s="54"/>
      <c r="T158" s="58"/>
      <c r="U158" s="183">
        <f t="shared" si="25"/>
        <v>8.2962962962962961E-2</v>
      </c>
      <c r="V158" s="168"/>
      <c r="W158" s="59" t="str">
        <f t="shared" si="26"/>
        <v>0</v>
      </c>
      <c r="X158" s="575"/>
      <c r="Y158" s="60">
        <f t="shared" si="27"/>
        <v>0</v>
      </c>
    </row>
    <row r="159" spans="2:25" ht="18.75" customHeight="1">
      <c r="B159" s="578"/>
      <c r="C159" s="572"/>
      <c r="D159" s="39">
        <v>16</v>
      </c>
      <c r="E159" s="127" t="s">
        <v>10471</v>
      </c>
      <c r="F159" s="127">
        <v>132</v>
      </c>
      <c r="G159" s="181">
        <f t="shared" si="21"/>
        <v>26.4</v>
      </c>
      <c r="H159" s="182">
        <f t="shared" si="22"/>
        <v>73.333333333333329</v>
      </c>
      <c r="I159" s="182">
        <f t="shared" si="23"/>
        <v>2.4444444444444442E-2</v>
      </c>
      <c r="J159" s="170"/>
      <c r="K159" s="166"/>
      <c r="L159" s="166"/>
      <c r="M159" s="167"/>
      <c r="N159" s="52">
        <f t="shared" si="24"/>
        <v>0</v>
      </c>
      <c r="O159" s="53"/>
      <c r="P159" s="54"/>
      <c r="Q159" s="54"/>
      <c r="R159" s="54"/>
      <c r="S159" s="54"/>
      <c r="T159" s="58"/>
      <c r="U159" s="183">
        <f t="shared" si="25"/>
        <v>4.8888888888888885E-2</v>
      </c>
      <c r="V159" s="168"/>
      <c r="W159" s="59" t="str">
        <f t="shared" si="26"/>
        <v>0</v>
      </c>
      <c r="X159" s="575"/>
      <c r="Y159" s="60">
        <f t="shared" si="27"/>
        <v>0</v>
      </c>
    </row>
    <row r="160" spans="2:25" ht="18.75" customHeight="1">
      <c r="B160" s="578"/>
      <c r="C160" s="572"/>
      <c r="D160" s="39">
        <v>17</v>
      </c>
      <c r="E160" s="127" t="s">
        <v>10472</v>
      </c>
      <c r="F160" s="127">
        <v>140</v>
      </c>
      <c r="G160" s="181">
        <f t="shared" si="21"/>
        <v>28</v>
      </c>
      <c r="H160" s="182">
        <f t="shared" si="22"/>
        <v>77.777777777777771</v>
      </c>
      <c r="I160" s="182">
        <f t="shared" si="23"/>
        <v>2.5925925925925925E-2</v>
      </c>
      <c r="J160" s="170"/>
      <c r="K160" s="341" t="s">
        <v>11406</v>
      </c>
      <c r="L160" s="166"/>
      <c r="M160" s="167">
        <f>SUM(H144:H168)</f>
        <v>3375.5555555555552</v>
      </c>
      <c r="N160" s="52">
        <f t="shared" si="24"/>
        <v>67.511111111111106</v>
      </c>
      <c r="O160" s="53" t="s">
        <v>1122</v>
      </c>
      <c r="P160" s="54" t="s">
        <v>12</v>
      </c>
      <c r="Q160" s="54"/>
      <c r="R160" s="54" t="s">
        <v>1064</v>
      </c>
      <c r="S160" s="54"/>
      <c r="T160" s="58"/>
      <c r="U160" s="183">
        <f t="shared" si="25"/>
        <v>5.185185185185185E-2</v>
      </c>
      <c r="V160" s="168">
        <f>SUM(U144:U168)</f>
        <v>2.2503703703703706</v>
      </c>
      <c r="W160" s="59" t="str">
        <f t="shared" si="26"/>
        <v>2</v>
      </c>
      <c r="X160" s="575"/>
      <c r="Y160" s="60">
        <f t="shared" si="27"/>
        <v>1</v>
      </c>
    </row>
    <row r="161" spans="2:25" ht="18.75" customHeight="1">
      <c r="B161" s="578"/>
      <c r="C161" s="572"/>
      <c r="D161" s="39">
        <v>18</v>
      </c>
      <c r="E161" s="127" t="s">
        <v>10473</v>
      </c>
      <c r="F161" s="127">
        <v>152</v>
      </c>
      <c r="G161" s="181">
        <f t="shared" si="21"/>
        <v>30.4</v>
      </c>
      <c r="H161" s="182">
        <f t="shared" si="22"/>
        <v>84.444444444444443</v>
      </c>
      <c r="I161" s="182">
        <f t="shared" si="23"/>
        <v>2.8148148148148148E-2</v>
      </c>
      <c r="J161" s="170"/>
      <c r="K161" s="166"/>
      <c r="L161" s="166"/>
      <c r="M161" s="167"/>
      <c r="N161" s="52">
        <f t="shared" si="24"/>
        <v>0</v>
      </c>
      <c r="O161" s="53"/>
      <c r="P161" s="54"/>
      <c r="Q161" s="54"/>
      <c r="R161" s="54"/>
      <c r="S161" s="54"/>
      <c r="T161" s="58"/>
      <c r="U161" s="183">
        <f t="shared" si="25"/>
        <v>5.6296296296296296E-2</v>
      </c>
      <c r="V161" s="168"/>
      <c r="W161" s="59" t="str">
        <f t="shared" si="26"/>
        <v>0</v>
      </c>
      <c r="X161" s="575"/>
      <c r="Y161" s="60">
        <f t="shared" si="27"/>
        <v>0</v>
      </c>
    </row>
    <row r="162" spans="2:25" ht="18.75" customHeight="1">
      <c r="B162" s="578"/>
      <c r="C162" s="572"/>
      <c r="D162" s="39">
        <v>19</v>
      </c>
      <c r="E162" s="127" t="s">
        <v>981</v>
      </c>
      <c r="F162" s="127">
        <v>450</v>
      </c>
      <c r="G162" s="181">
        <f t="shared" si="21"/>
        <v>90</v>
      </c>
      <c r="H162" s="182">
        <f t="shared" si="22"/>
        <v>250</v>
      </c>
      <c r="I162" s="182">
        <f t="shared" si="23"/>
        <v>8.3333333333333329E-2</v>
      </c>
      <c r="J162" s="170"/>
      <c r="K162" s="166"/>
      <c r="L162" s="166"/>
      <c r="M162" s="167"/>
      <c r="N162" s="52">
        <f t="shared" si="24"/>
        <v>0</v>
      </c>
      <c r="O162" s="53"/>
      <c r="P162" s="54"/>
      <c r="Q162" s="54"/>
      <c r="R162" s="54"/>
      <c r="S162" s="54"/>
      <c r="T162" s="58"/>
      <c r="U162" s="183">
        <f t="shared" si="25"/>
        <v>0.16666666666666666</v>
      </c>
      <c r="V162" s="168"/>
      <c r="W162" s="59" t="str">
        <f t="shared" si="26"/>
        <v>0</v>
      </c>
      <c r="X162" s="575"/>
      <c r="Y162" s="60">
        <f t="shared" si="27"/>
        <v>0</v>
      </c>
    </row>
    <row r="163" spans="2:25" ht="18.75" customHeight="1">
      <c r="B163" s="578"/>
      <c r="C163" s="572"/>
      <c r="D163" s="39">
        <v>20</v>
      </c>
      <c r="E163" s="127" t="s">
        <v>10474</v>
      </c>
      <c r="F163" s="127">
        <v>520</v>
      </c>
      <c r="G163" s="181">
        <f t="shared" si="21"/>
        <v>104</v>
      </c>
      <c r="H163" s="182">
        <f t="shared" si="22"/>
        <v>288.88888888888886</v>
      </c>
      <c r="I163" s="182">
        <f t="shared" si="23"/>
        <v>9.6296296296296283E-2</v>
      </c>
      <c r="J163" s="170"/>
      <c r="K163" s="166"/>
      <c r="L163" s="166"/>
      <c r="M163" s="167"/>
      <c r="N163" s="52">
        <f t="shared" si="24"/>
        <v>0</v>
      </c>
      <c r="O163" s="53"/>
      <c r="P163" s="54"/>
      <c r="Q163" s="54"/>
      <c r="R163" s="54"/>
      <c r="S163" s="54"/>
      <c r="T163" s="58"/>
      <c r="U163" s="183">
        <f t="shared" si="25"/>
        <v>0.19259259259259257</v>
      </c>
      <c r="V163" s="168"/>
      <c r="W163" s="59" t="str">
        <f t="shared" si="26"/>
        <v>0</v>
      </c>
      <c r="X163" s="575"/>
      <c r="Y163" s="60">
        <f t="shared" si="27"/>
        <v>0</v>
      </c>
    </row>
    <row r="164" spans="2:25" ht="18.75" customHeight="1">
      <c r="B164" s="578"/>
      <c r="C164" s="572"/>
      <c r="D164" s="39">
        <v>21</v>
      </c>
      <c r="E164" s="127" t="s">
        <v>10386</v>
      </c>
      <c r="F164" s="127">
        <v>182</v>
      </c>
      <c r="G164" s="181">
        <f t="shared" si="21"/>
        <v>36.4</v>
      </c>
      <c r="H164" s="182">
        <f t="shared" si="22"/>
        <v>101.11111111111111</v>
      </c>
      <c r="I164" s="182">
        <f t="shared" si="23"/>
        <v>3.3703703703703708E-2</v>
      </c>
      <c r="J164" s="170"/>
      <c r="K164" s="166"/>
      <c r="L164" s="166"/>
      <c r="M164" s="167"/>
      <c r="N164" s="52">
        <f t="shared" si="24"/>
        <v>0</v>
      </c>
      <c r="O164" s="53"/>
      <c r="P164" s="54"/>
      <c r="Q164" s="54"/>
      <c r="R164" s="54"/>
      <c r="S164" s="54"/>
      <c r="T164" s="58"/>
      <c r="U164" s="183">
        <f t="shared" si="25"/>
        <v>6.7407407407407416E-2</v>
      </c>
      <c r="V164" s="168"/>
      <c r="W164" s="59" t="str">
        <f t="shared" si="26"/>
        <v>0</v>
      </c>
      <c r="X164" s="575"/>
      <c r="Y164" s="60">
        <f t="shared" si="27"/>
        <v>0</v>
      </c>
    </row>
    <row r="165" spans="2:25" ht="18.75" customHeight="1">
      <c r="B165" s="578"/>
      <c r="C165" s="572"/>
      <c r="D165" s="39">
        <v>22</v>
      </c>
      <c r="E165" s="127" t="s">
        <v>3499</v>
      </c>
      <c r="F165" s="127">
        <v>448</v>
      </c>
      <c r="G165" s="181">
        <f t="shared" si="21"/>
        <v>89.6</v>
      </c>
      <c r="H165" s="182">
        <f t="shared" si="22"/>
        <v>248.88888888888889</v>
      </c>
      <c r="I165" s="182">
        <f t="shared" si="23"/>
        <v>8.2962962962962961E-2</v>
      </c>
      <c r="J165" s="170"/>
      <c r="K165" s="166"/>
      <c r="L165" s="166"/>
      <c r="M165" s="167"/>
      <c r="N165" s="52">
        <f t="shared" si="24"/>
        <v>0</v>
      </c>
      <c r="O165" s="53"/>
      <c r="P165" s="54"/>
      <c r="Q165" s="54"/>
      <c r="R165" s="54"/>
      <c r="S165" s="54"/>
      <c r="T165" s="58"/>
      <c r="U165" s="183">
        <f t="shared" si="25"/>
        <v>0.16592592592592592</v>
      </c>
      <c r="V165" s="168"/>
      <c r="W165" s="59" t="str">
        <f t="shared" si="26"/>
        <v>0</v>
      </c>
      <c r="X165" s="575"/>
      <c r="Y165" s="60">
        <f t="shared" si="27"/>
        <v>0</v>
      </c>
    </row>
    <row r="166" spans="2:25" ht="18.75" customHeight="1">
      <c r="B166" s="578"/>
      <c r="C166" s="572"/>
      <c r="D166" s="39">
        <v>23</v>
      </c>
      <c r="E166" s="127" t="s">
        <v>10475</v>
      </c>
      <c r="F166" s="127">
        <v>150</v>
      </c>
      <c r="G166" s="181">
        <f t="shared" si="21"/>
        <v>30</v>
      </c>
      <c r="H166" s="182">
        <f t="shared" si="22"/>
        <v>83.333333333333329</v>
      </c>
      <c r="I166" s="182">
        <f t="shared" si="23"/>
        <v>2.7777777777777776E-2</v>
      </c>
      <c r="J166" s="170"/>
      <c r="K166" s="166"/>
      <c r="L166" s="166"/>
      <c r="M166" s="167"/>
      <c r="N166" s="52">
        <f t="shared" si="24"/>
        <v>0</v>
      </c>
      <c r="O166" s="53"/>
      <c r="P166" s="54"/>
      <c r="Q166" s="54"/>
      <c r="R166" s="54"/>
      <c r="S166" s="54"/>
      <c r="T166" s="58"/>
      <c r="U166" s="183">
        <f t="shared" si="25"/>
        <v>5.5555555555555552E-2</v>
      </c>
      <c r="V166" s="168"/>
      <c r="W166" s="59" t="str">
        <f t="shared" si="26"/>
        <v>0</v>
      </c>
      <c r="X166" s="575"/>
      <c r="Y166" s="60">
        <f t="shared" si="27"/>
        <v>0</v>
      </c>
    </row>
    <row r="167" spans="2:25" ht="18.75" customHeight="1">
      <c r="B167" s="578"/>
      <c r="C167" s="572"/>
      <c r="D167" s="39">
        <v>24</v>
      </c>
      <c r="E167" s="127" t="s">
        <v>10476</v>
      </c>
      <c r="F167" s="127">
        <v>345</v>
      </c>
      <c r="G167" s="181">
        <f t="shared" si="21"/>
        <v>69</v>
      </c>
      <c r="H167" s="182">
        <f t="shared" si="22"/>
        <v>191.66666666666666</v>
      </c>
      <c r="I167" s="182">
        <f t="shared" si="23"/>
        <v>6.3888888888888884E-2</v>
      </c>
      <c r="J167" s="170"/>
      <c r="K167" s="166"/>
      <c r="L167" s="166"/>
      <c r="M167" s="167"/>
      <c r="N167" s="52">
        <f t="shared" si="24"/>
        <v>0</v>
      </c>
      <c r="O167" s="53"/>
      <c r="P167" s="54"/>
      <c r="Q167" s="54"/>
      <c r="R167" s="54"/>
      <c r="S167" s="54"/>
      <c r="T167" s="58"/>
      <c r="U167" s="183">
        <f t="shared" si="25"/>
        <v>0.12777777777777777</v>
      </c>
      <c r="V167" s="168"/>
      <c r="W167" s="59" t="str">
        <f t="shared" si="26"/>
        <v>0</v>
      </c>
      <c r="X167" s="575"/>
      <c r="Y167" s="60">
        <f t="shared" si="27"/>
        <v>0</v>
      </c>
    </row>
    <row r="168" spans="2:25" ht="18.75" customHeight="1">
      <c r="B168" s="578"/>
      <c r="C168" s="572"/>
      <c r="D168" s="39">
        <v>25</v>
      </c>
      <c r="E168" s="127" t="s">
        <v>10477</v>
      </c>
      <c r="F168" s="127">
        <v>491</v>
      </c>
      <c r="G168" s="181">
        <f t="shared" si="21"/>
        <v>98.2</v>
      </c>
      <c r="H168" s="182">
        <f t="shared" si="22"/>
        <v>272.77777777777777</v>
      </c>
      <c r="I168" s="182">
        <f t="shared" si="23"/>
        <v>9.0925925925925924E-2</v>
      </c>
      <c r="J168" s="170"/>
      <c r="K168" s="166"/>
      <c r="L168" s="166"/>
      <c r="M168" s="167"/>
      <c r="N168" s="52">
        <f t="shared" si="24"/>
        <v>0</v>
      </c>
      <c r="O168" s="53"/>
      <c r="P168" s="54"/>
      <c r="Q168" s="54"/>
      <c r="R168" s="54"/>
      <c r="S168" s="54"/>
      <c r="T168" s="58"/>
      <c r="U168" s="183">
        <f t="shared" si="25"/>
        <v>0.18185185185185185</v>
      </c>
      <c r="V168" s="168"/>
      <c r="W168" s="59" t="str">
        <f t="shared" si="26"/>
        <v>0</v>
      </c>
      <c r="X168" s="575"/>
      <c r="Y168" s="60">
        <f t="shared" si="27"/>
        <v>0</v>
      </c>
    </row>
    <row r="169" spans="2:25" ht="18.75" customHeight="1">
      <c r="B169" s="578"/>
      <c r="C169" s="572"/>
      <c r="D169" s="39"/>
      <c r="E169" s="127"/>
      <c r="F169" s="127"/>
      <c r="G169" s="181">
        <f t="shared" si="21"/>
        <v>0</v>
      </c>
      <c r="H169" s="182">
        <f t="shared" si="22"/>
        <v>0</v>
      </c>
      <c r="I169" s="182">
        <f t="shared" si="23"/>
        <v>0</v>
      </c>
      <c r="J169" s="170"/>
      <c r="K169" s="166"/>
      <c r="L169" s="166"/>
      <c r="M169" s="167"/>
      <c r="N169" s="52">
        <f t="shared" si="24"/>
        <v>0</v>
      </c>
      <c r="O169" s="53"/>
      <c r="P169" s="54"/>
      <c r="Q169" s="54"/>
      <c r="R169" s="54"/>
      <c r="S169" s="54"/>
      <c r="T169" s="58"/>
      <c r="U169" s="183">
        <f t="shared" si="25"/>
        <v>0</v>
      </c>
      <c r="V169" s="168"/>
      <c r="W169" s="59" t="str">
        <f t="shared" si="26"/>
        <v>0</v>
      </c>
      <c r="X169" s="575"/>
      <c r="Y169" s="60">
        <f t="shared" si="27"/>
        <v>0</v>
      </c>
    </row>
    <row r="170" spans="2:25" ht="18.75" customHeight="1">
      <c r="B170" s="578"/>
      <c r="C170" s="572"/>
      <c r="D170" s="39">
        <v>1</v>
      </c>
      <c r="E170" s="127" t="s">
        <v>10478</v>
      </c>
      <c r="F170" s="127">
        <v>317</v>
      </c>
      <c r="G170" s="181">
        <f t="shared" si="21"/>
        <v>63.4</v>
      </c>
      <c r="H170" s="182">
        <f t="shared" si="22"/>
        <v>176.11111111111111</v>
      </c>
      <c r="I170" s="182">
        <f t="shared" si="23"/>
        <v>5.8703703703703702E-2</v>
      </c>
      <c r="J170" s="170"/>
      <c r="K170" s="166"/>
      <c r="L170" s="166"/>
      <c r="M170" s="167"/>
      <c r="N170" s="52">
        <f t="shared" si="24"/>
        <v>0</v>
      </c>
      <c r="O170" s="53"/>
      <c r="P170" s="54"/>
      <c r="Q170" s="54"/>
      <c r="R170" s="54"/>
      <c r="S170" s="54"/>
      <c r="T170" s="58"/>
      <c r="U170" s="183">
        <f t="shared" si="25"/>
        <v>0.1174074074074074</v>
      </c>
      <c r="V170" s="168"/>
      <c r="W170" s="59" t="str">
        <f t="shared" si="26"/>
        <v>0</v>
      </c>
      <c r="X170" s="575"/>
      <c r="Y170" s="60">
        <f t="shared" si="27"/>
        <v>0</v>
      </c>
    </row>
    <row r="171" spans="2:25" ht="18.75" customHeight="1">
      <c r="B171" s="578"/>
      <c r="C171" s="572"/>
      <c r="D171" s="39">
        <v>2</v>
      </c>
      <c r="E171" s="127" t="s">
        <v>4912</v>
      </c>
      <c r="F171" s="127">
        <v>621</v>
      </c>
      <c r="G171" s="181">
        <f t="shared" si="21"/>
        <v>124.2</v>
      </c>
      <c r="H171" s="182">
        <f t="shared" si="22"/>
        <v>345</v>
      </c>
      <c r="I171" s="182">
        <f t="shared" si="23"/>
        <v>0.115</v>
      </c>
      <c r="J171" s="170"/>
      <c r="K171" s="166"/>
      <c r="L171" s="166"/>
      <c r="M171" s="167"/>
      <c r="N171" s="52">
        <f t="shared" si="24"/>
        <v>0</v>
      </c>
      <c r="O171" s="53"/>
      <c r="P171" s="54"/>
      <c r="Q171" s="54"/>
      <c r="R171" s="54"/>
      <c r="S171" s="54"/>
      <c r="T171" s="58"/>
      <c r="U171" s="183">
        <f t="shared" si="25"/>
        <v>0.23</v>
      </c>
      <c r="V171" s="168"/>
      <c r="W171" s="59" t="str">
        <f t="shared" si="26"/>
        <v>0</v>
      </c>
      <c r="X171" s="575"/>
      <c r="Y171" s="60">
        <f t="shared" si="27"/>
        <v>0</v>
      </c>
    </row>
    <row r="172" spans="2:25" ht="18.75" customHeight="1">
      <c r="B172" s="578"/>
      <c r="C172" s="572"/>
      <c r="D172" s="39">
        <v>3</v>
      </c>
      <c r="E172" s="127" t="s">
        <v>10479</v>
      </c>
      <c r="F172" s="127">
        <v>310</v>
      </c>
      <c r="G172" s="181">
        <f t="shared" si="21"/>
        <v>62</v>
      </c>
      <c r="H172" s="182">
        <f t="shared" si="22"/>
        <v>172.22222222222223</v>
      </c>
      <c r="I172" s="182">
        <f t="shared" si="23"/>
        <v>5.7407407407407407E-2</v>
      </c>
      <c r="J172" s="170"/>
      <c r="K172" s="166"/>
      <c r="L172" s="166"/>
      <c r="M172" s="167"/>
      <c r="N172" s="52">
        <f t="shared" si="24"/>
        <v>0</v>
      </c>
      <c r="O172" s="53"/>
      <c r="P172" s="54"/>
      <c r="Q172" s="54"/>
      <c r="R172" s="54"/>
      <c r="S172" s="54"/>
      <c r="T172" s="58"/>
      <c r="U172" s="183">
        <f t="shared" si="25"/>
        <v>0.11481481481481481</v>
      </c>
      <c r="V172" s="168"/>
      <c r="W172" s="59" t="str">
        <f t="shared" si="26"/>
        <v>0</v>
      </c>
      <c r="X172" s="575"/>
      <c r="Y172" s="60">
        <f t="shared" si="27"/>
        <v>0</v>
      </c>
    </row>
    <row r="173" spans="2:25" ht="18.75" customHeight="1">
      <c r="B173" s="578"/>
      <c r="C173" s="572"/>
      <c r="D173" s="39">
        <v>4</v>
      </c>
      <c r="E173" s="127" t="s">
        <v>3867</v>
      </c>
      <c r="F173" s="127">
        <v>868</v>
      </c>
      <c r="G173" s="181">
        <f t="shared" si="21"/>
        <v>173.6</v>
      </c>
      <c r="H173" s="182">
        <f t="shared" si="22"/>
        <v>482.22222222222223</v>
      </c>
      <c r="I173" s="182">
        <f t="shared" si="23"/>
        <v>0.16074074074074074</v>
      </c>
      <c r="J173" s="170"/>
      <c r="K173" s="166"/>
      <c r="L173" s="166"/>
      <c r="M173" s="167"/>
      <c r="N173" s="52">
        <f t="shared" si="24"/>
        <v>0</v>
      </c>
      <c r="O173" s="53"/>
      <c r="P173" s="54"/>
      <c r="Q173" s="54"/>
      <c r="R173" s="54"/>
      <c r="S173" s="54"/>
      <c r="T173" s="58"/>
      <c r="U173" s="183">
        <f t="shared" si="25"/>
        <v>0.32148148148148148</v>
      </c>
      <c r="V173" s="168"/>
      <c r="W173" s="59" t="str">
        <f t="shared" si="26"/>
        <v>0</v>
      </c>
      <c r="X173" s="575"/>
      <c r="Y173" s="60">
        <f t="shared" si="27"/>
        <v>0</v>
      </c>
    </row>
    <row r="174" spans="2:25" ht="18.75" customHeight="1">
      <c r="B174" s="578"/>
      <c r="C174" s="572"/>
      <c r="D174" s="39">
        <v>5</v>
      </c>
      <c r="E174" s="127" t="s">
        <v>3489</v>
      </c>
      <c r="F174" s="127">
        <v>356</v>
      </c>
      <c r="G174" s="181">
        <f t="shared" si="21"/>
        <v>71.2</v>
      </c>
      <c r="H174" s="182">
        <f t="shared" si="22"/>
        <v>197.77777777777777</v>
      </c>
      <c r="I174" s="182">
        <f t="shared" si="23"/>
        <v>6.5925925925925929E-2</v>
      </c>
      <c r="J174" s="170"/>
      <c r="K174" s="166"/>
      <c r="L174" s="166"/>
      <c r="M174" s="167"/>
      <c r="N174" s="52">
        <f t="shared" si="24"/>
        <v>0</v>
      </c>
      <c r="O174" s="53"/>
      <c r="P174" s="54"/>
      <c r="Q174" s="54"/>
      <c r="R174" s="54"/>
      <c r="S174" s="54"/>
      <c r="T174" s="58"/>
      <c r="U174" s="183">
        <f t="shared" si="25"/>
        <v>0.13185185185185186</v>
      </c>
      <c r="V174" s="168"/>
      <c r="W174" s="59" t="str">
        <f t="shared" si="26"/>
        <v>0</v>
      </c>
      <c r="X174" s="575"/>
      <c r="Y174" s="60">
        <f t="shared" si="27"/>
        <v>0</v>
      </c>
    </row>
    <row r="175" spans="2:25" ht="18.75" customHeight="1">
      <c r="B175" s="578"/>
      <c r="C175" s="572"/>
      <c r="D175" s="39">
        <v>6</v>
      </c>
      <c r="E175" s="127" t="s">
        <v>10480</v>
      </c>
      <c r="F175" s="127">
        <v>931</v>
      </c>
      <c r="G175" s="181">
        <f t="shared" si="21"/>
        <v>186.2</v>
      </c>
      <c r="H175" s="182">
        <f t="shared" si="22"/>
        <v>517.22222222222217</v>
      </c>
      <c r="I175" s="182">
        <f t="shared" si="23"/>
        <v>0.1724074074074074</v>
      </c>
      <c r="J175" s="170"/>
      <c r="K175" s="166"/>
      <c r="L175" s="166"/>
      <c r="M175" s="167"/>
      <c r="N175" s="52">
        <f t="shared" si="24"/>
        <v>0</v>
      </c>
      <c r="O175" s="53"/>
      <c r="P175" s="54"/>
      <c r="Q175" s="54"/>
      <c r="R175" s="54"/>
      <c r="S175" s="54"/>
      <c r="T175" s="58"/>
      <c r="U175" s="183">
        <f t="shared" si="25"/>
        <v>0.3448148148148148</v>
      </c>
      <c r="V175" s="168"/>
      <c r="W175" s="59" t="str">
        <f t="shared" si="26"/>
        <v>0</v>
      </c>
      <c r="X175" s="575"/>
      <c r="Y175" s="60">
        <f t="shared" si="27"/>
        <v>0</v>
      </c>
    </row>
    <row r="176" spans="2:25" ht="18.75" customHeight="1">
      <c r="B176" s="578"/>
      <c r="C176" s="572"/>
      <c r="D176" s="39">
        <v>7</v>
      </c>
      <c r="E176" s="127" t="s">
        <v>10481</v>
      </c>
      <c r="F176" s="127">
        <v>215</v>
      </c>
      <c r="G176" s="181">
        <f t="shared" si="21"/>
        <v>43</v>
      </c>
      <c r="H176" s="182">
        <f t="shared" si="22"/>
        <v>119.44444444444444</v>
      </c>
      <c r="I176" s="182">
        <f t="shared" si="23"/>
        <v>3.9814814814814817E-2</v>
      </c>
      <c r="J176" s="170"/>
      <c r="K176" s="166"/>
      <c r="L176" s="166"/>
      <c r="M176" s="167"/>
      <c r="N176" s="52">
        <f t="shared" si="24"/>
        <v>0</v>
      </c>
      <c r="O176" s="53"/>
      <c r="P176" s="54"/>
      <c r="Q176" s="54"/>
      <c r="R176" s="54"/>
      <c r="S176" s="54"/>
      <c r="T176" s="58"/>
      <c r="U176" s="183">
        <f t="shared" si="25"/>
        <v>7.9629629629629634E-2</v>
      </c>
      <c r="V176" s="168"/>
      <c r="W176" s="59" t="str">
        <f t="shared" si="26"/>
        <v>0</v>
      </c>
      <c r="X176" s="575"/>
      <c r="Y176" s="60">
        <f t="shared" si="27"/>
        <v>0</v>
      </c>
    </row>
    <row r="177" spans="2:25" ht="18.75" customHeight="1">
      <c r="B177" s="578"/>
      <c r="C177" s="572"/>
      <c r="D177" s="39">
        <v>8</v>
      </c>
      <c r="E177" s="127" t="s">
        <v>10482</v>
      </c>
      <c r="F177" s="127">
        <v>145</v>
      </c>
      <c r="G177" s="181">
        <f t="shared" si="21"/>
        <v>29</v>
      </c>
      <c r="H177" s="182">
        <f t="shared" si="22"/>
        <v>80.555555555555557</v>
      </c>
      <c r="I177" s="182">
        <f t="shared" si="23"/>
        <v>2.6851851851851852E-2</v>
      </c>
      <c r="J177" s="170"/>
      <c r="K177" s="166"/>
      <c r="L177" s="166"/>
      <c r="M177" s="167"/>
      <c r="N177" s="52">
        <f t="shared" si="24"/>
        <v>0</v>
      </c>
      <c r="O177" s="53"/>
      <c r="P177" s="54"/>
      <c r="Q177" s="54"/>
      <c r="R177" s="54"/>
      <c r="S177" s="54"/>
      <c r="T177" s="58"/>
      <c r="U177" s="183">
        <f t="shared" si="25"/>
        <v>5.3703703703703705E-2</v>
      </c>
      <c r="V177" s="168"/>
      <c r="W177" s="59" t="str">
        <f t="shared" si="26"/>
        <v>0</v>
      </c>
      <c r="X177" s="575"/>
      <c r="Y177" s="60">
        <f t="shared" si="27"/>
        <v>0</v>
      </c>
    </row>
    <row r="178" spans="2:25" ht="18.75" customHeight="1">
      <c r="B178" s="578"/>
      <c r="C178" s="572"/>
      <c r="D178" s="39">
        <v>9</v>
      </c>
      <c r="E178" s="127" t="s">
        <v>10483</v>
      </c>
      <c r="F178" s="127">
        <v>469</v>
      </c>
      <c r="G178" s="181">
        <f t="shared" si="21"/>
        <v>93.8</v>
      </c>
      <c r="H178" s="182">
        <f t="shared" si="22"/>
        <v>260.55555555555554</v>
      </c>
      <c r="I178" s="182">
        <f t="shared" si="23"/>
        <v>8.6851851851851847E-2</v>
      </c>
      <c r="J178" s="170"/>
      <c r="K178" s="166"/>
      <c r="L178" s="166"/>
      <c r="M178" s="167"/>
      <c r="N178" s="52">
        <f t="shared" si="24"/>
        <v>0</v>
      </c>
      <c r="O178" s="53"/>
      <c r="P178" s="54"/>
      <c r="Q178" s="54"/>
      <c r="R178" s="54"/>
      <c r="S178" s="54"/>
      <c r="T178" s="58"/>
      <c r="U178" s="183">
        <f t="shared" si="25"/>
        <v>0.17370370370370369</v>
      </c>
      <c r="V178" s="168"/>
      <c r="W178" s="59" t="str">
        <f t="shared" si="26"/>
        <v>0</v>
      </c>
      <c r="X178" s="575"/>
      <c r="Y178" s="60">
        <f t="shared" si="27"/>
        <v>0</v>
      </c>
    </row>
    <row r="179" spans="2:25" ht="18.75" customHeight="1">
      <c r="B179" s="578"/>
      <c r="C179" s="572"/>
      <c r="D179" s="39">
        <v>10</v>
      </c>
      <c r="E179" s="127" t="s">
        <v>10484</v>
      </c>
      <c r="F179" s="127">
        <v>335</v>
      </c>
      <c r="G179" s="181">
        <f t="shared" si="21"/>
        <v>67</v>
      </c>
      <c r="H179" s="182">
        <f t="shared" si="22"/>
        <v>186.11111111111111</v>
      </c>
      <c r="I179" s="182">
        <f t="shared" si="23"/>
        <v>6.2037037037037036E-2</v>
      </c>
      <c r="J179" s="63" t="s">
        <v>10485</v>
      </c>
      <c r="K179" s="63" t="s">
        <v>10485</v>
      </c>
      <c r="L179" s="166"/>
      <c r="M179" s="167">
        <f>SUM(H170:H183)</f>
        <v>3284.9999999999995</v>
      </c>
      <c r="N179" s="52">
        <f t="shared" si="24"/>
        <v>65.699999999999989</v>
      </c>
      <c r="O179" s="53" t="s">
        <v>3370</v>
      </c>
      <c r="P179" s="54" t="s">
        <v>12</v>
      </c>
      <c r="Q179" s="54"/>
      <c r="R179" s="54" t="s">
        <v>1064</v>
      </c>
      <c r="S179" s="54"/>
      <c r="T179" s="58"/>
      <c r="U179" s="183">
        <f t="shared" si="25"/>
        <v>0.12407407407407407</v>
      </c>
      <c r="V179" s="168">
        <f>SUM(U170:U183)</f>
        <v>2.1900000000000004</v>
      </c>
      <c r="W179" s="59" t="str">
        <f t="shared" si="26"/>
        <v>2</v>
      </c>
      <c r="X179" s="575"/>
      <c r="Y179" s="60">
        <f t="shared" si="27"/>
        <v>1</v>
      </c>
    </row>
    <row r="180" spans="2:25" ht="18.75" customHeight="1">
      <c r="B180" s="578"/>
      <c r="C180" s="572"/>
      <c r="D180" s="39">
        <v>11</v>
      </c>
      <c r="E180" s="127" t="s">
        <v>10486</v>
      </c>
      <c r="F180" s="127">
        <v>255</v>
      </c>
      <c r="G180" s="181">
        <f t="shared" si="21"/>
        <v>51</v>
      </c>
      <c r="H180" s="182">
        <f t="shared" si="22"/>
        <v>141.66666666666666</v>
      </c>
      <c r="I180" s="182">
        <f t="shared" si="23"/>
        <v>4.7222222222222221E-2</v>
      </c>
      <c r="J180" s="170"/>
      <c r="K180" s="166"/>
      <c r="L180" s="166"/>
      <c r="M180" s="167"/>
      <c r="N180" s="52">
        <f t="shared" si="24"/>
        <v>0</v>
      </c>
      <c r="O180" s="53"/>
      <c r="P180" s="54"/>
      <c r="Q180" s="54"/>
      <c r="R180" s="54"/>
      <c r="S180" s="54"/>
      <c r="T180" s="58"/>
      <c r="U180" s="183">
        <f t="shared" si="25"/>
        <v>9.4444444444444442E-2</v>
      </c>
      <c r="V180" s="168"/>
      <c r="W180" s="59" t="str">
        <f t="shared" si="26"/>
        <v>0</v>
      </c>
      <c r="X180" s="575"/>
      <c r="Y180" s="60">
        <f t="shared" si="27"/>
        <v>0</v>
      </c>
    </row>
    <row r="181" spans="2:25" ht="18.75" customHeight="1">
      <c r="B181" s="578"/>
      <c r="C181" s="572"/>
      <c r="D181" s="39">
        <v>12</v>
      </c>
      <c r="E181" s="127" t="s">
        <v>10487</v>
      </c>
      <c r="F181" s="127">
        <v>630</v>
      </c>
      <c r="G181" s="181">
        <f t="shared" si="21"/>
        <v>126</v>
      </c>
      <c r="H181" s="182">
        <f t="shared" si="22"/>
        <v>350</v>
      </c>
      <c r="I181" s="182">
        <f t="shared" si="23"/>
        <v>0.11666666666666667</v>
      </c>
      <c r="J181" s="170"/>
      <c r="K181" s="166"/>
      <c r="L181" s="166"/>
      <c r="M181" s="167"/>
      <c r="N181" s="52">
        <f t="shared" si="24"/>
        <v>0</v>
      </c>
      <c r="O181" s="53"/>
      <c r="P181" s="54"/>
      <c r="Q181" s="54"/>
      <c r="R181" s="54"/>
      <c r="S181" s="54"/>
      <c r="T181" s="58"/>
      <c r="U181" s="183">
        <f t="shared" si="25"/>
        <v>0.23333333333333334</v>
      </c>
      <c r="V181" s="168"/>
      <c r="W181" s="59" t="str">
        <f t="shared" si="26"/>
        <v>0</v>
      </c>
      <c r="X181" s="575"/>
      <c r="Y181" s="60">
        <f t="shared" si="27"/>
        <v>0</v>
      </c>
    </row>
    <row r="182" spans="2:25" ht="18.75" customHeight="1">
      <c r="B182" s="578"/>
      <c r="C182" s="572"/>
      <c r="D182" s="39">
        <v>13</v>
      </c>
      <c r="E182" s="127" t="s">
        <v>10488</v>
      </c>
      <c r="F182" s="127">
        <v>391</v>
      </c>
      <c r="G182" s="181">
        <f t="shared" si="21"/>
        <v>78.2</v>
      </c>
      <c r="H182" s="182">
        <f t="shared" si="22"/>
        <v>217.22222222222223</v>
      </c>
      <c r="I182" s="182">
        <f t="shared" si="23"/>
        <v>7.2407407407407406E-2</v>
      </c>
      <c r="J182" s="170"/>
      <c r="K182" s="166"/>
      <c r="L182" s="166"/>
      <c r="M182" s="167"/>
      <c r="N182" s="52">
        <f t="shared" si="24"/>
        <v>0</v>
      </c>
      <c r="O182" s="53"/>
      <c r="P182" s="54"/>
      <c r="Q182" s="54"/>
      <c r="R182" s="54"/>
      <c r="S182" s="54"/>
      <c r="T182" s="58"/>
      <c r="U182" s="183">
        <f t="shared" si="25"/>
        <v>0.14481481481481481</v>
      </c>
      <c r="V182" s="168"/>
      <c r="W182" s="59" t="str">
        <f t="shared" si="26"/>
        <v>0</v>
      </c>
      <c r="X182" s="575"/>
      <c r="Y182" s="60">
        <f t="shared" si="27"/>
        <v>0</v>
      </c>
    </row>
    <row r="183" spans="2:25" ht="18.75" customHeight="1">
      <c r="B183" s="578"/>
      <c r="C183" s="572"/>
      <c r="D183" s="39">
        <v>14</v>
      </c>
      <c r="E183" s="127" t="s">
        <v>10489</v>
      </c>
      <c r="F183" s="127">
        <v>70</v>
      </c>
      <c r="G183" s="181">
        <f t="shared" si="21"/>
        <v>14</v>
      </c>
      <c r="H183" s="182">
        <f t="shared" si="22"/>
        <v>38.888888888888886</v>
      </c>
      <c r="I183" s="182">
        <f t="shared" si="23"/>
        <v>1.2962962962962963E-2</v>
      </c>
      <c r="J183" s="170"/>
      <c r="K183" s="166"/>
      <c r="L183" s="166"/>
      <c r="M183" s="167"/>
      <c r="N183" s="52">
        <f t="shared" si="24"/>
        <v>0</v>
      </c>
      <c r="O183" s="53"/>
      <c r="P183" s="54"/>
      <c r="Q183" s="54"/>
      <c r="R183" s="54"/>
      <c r="S183" s="54"/>
      <c r="T183" s="58"/>
      <c r="U183" s="183">
        <f t="shared" si="25"/>
        <v>2.5925925925925925E-2</v>
      </c>
      <c r="V183" s="168"/>
      <c r="W183" s="59" t="str">
        <f t="shared" si="26"/>
        <v>0</v>
      </c>
      <c r="X183" s="575"/>
      <c r="Y183" s="60">
        <f t="shared" si="27"/>
        <v>0</v>
      </c>
    </row>
    <row r="184" spans="2:25" ht="18.75" customHeight="1">
      <c r="B184" s="578"/>
      <c r="C184" s="572"/>
      <c r="D184" s="39"/>
      <c r="E184" s="127"/>
      <c r="F184" s="127"/>
      <c r="G184" s="181">
        <f t="shared" si="21"/>
        <v>0</v>
      </c>
      <c r="H184" s="182">
        <f t="shared" si="22"/>
        <v>0</v>
      </c>
      <c r="I184" s="182">
        <f t="shared" si="23"/>
        <v>0</v>
      </c>
      <c r="J184" s="170"/>
      <c r="K184" s="166"/>
      <c r="L184" s="166"/>
      <c r="M184" s="167"/>
      <c r="N184" s="52">
        <f t="shared" si="24"/>
        <v>0</v>
      </c>
      <c r="O184" s="53"/>
      <c r="P184" s="54"/>
      <c r="Q184" s="54"/>
      <c r="R184" s="54"/>
      <c r="S184" s="54"/>
      <c r="T184" s="58"/>
      <c r="U184" s="183">
        <f t="shared" si="25"/>
        <v>0</v>
      </c>
      <c r="V184" s="168"/>
      <c r="W184" s="59" t="str">
        <f t="shared" si="26"/>
        <v>0</v>
      </c>
      <c r="X184" s="575"/>
      <c r="Y184" s="60">
        <f t="shared" si="27"/>
        <v>0</v>
      </c>
    </row>
    <row r="185" spans="2:25" ht="18.75" customHeight="1">
      <c r="B185" s="578"/>
      <c r="C185" s="572"/>
      <c r="D185" s="39">
        <v>1</v>
      </c>
      <c r="E185" s="127" t="s">
        <v>10490</v>
      </c>
      <c r="F185" s="127">
        <v>495</v>
      </c>
      <c r="G185" s="181">
        <f t="shared" si="21"/>
        <v>99</v>
      </c>
      <c r="H185" s="182">
        <f t="shared" si="22"/>
        <v>275</v>
      </c>
      <c r="I185" s="182">
        <f t="shared" si="23"/>
        <v>9.166666666666666E-2</v>
      </c>
      <c r="J185" s="63" t="s">
        <v>10491</v>
      </c>
      <c r="K185" s="63" t="s">
        <v>10491</v>
      </c>
      <c r="L185" s="166"/>
      <c r="M185" s="167">
        <f>SUM(H185:H202)</f>
        <v>3444.4444444444439</v>
      </c>
      <c r="N185" s="52">
        <f t="shared" si="24"/>
        <v>68.888888888888872</v>
      </c>
      <c r="O185" s="53" t="s">
        <v>10492</v>
      </c>
      <c r="P185" s="54" t="s">
        <v>12</v>
      </c>
      <c r="Q185" s="54"/>
      <c r="R185" s="54" t="s">
        <v>1064</v>
      </c>
      <c r="S185" s="54"/>
      <c r="T185" s="58"/>
      <c r="U185" s="183">
        <f t="shared" si="25"/>
        <v>0.18333333333333332</v>
      </c>
      <c r="V185" s="168">
        <f>SUM(U185:U202)</f>
        <v>2.2962962962962958</v>
      </c>
      <c r="W185" s="59" t="str">
        <f t="shared" si="26"/>
        <v>2</v>
      </c>
      <c r="X185" s="575"/>
      <c r="Y185" s="60">
        <f t="shared" si="27"/>
        <v>1</v>
      </c>
    </row>
    <row r="186" spans="2:25" ht="18.75" customHeight="1">
      <c r="B186" s="578"/>
      <c r="C186" s="572"/>
      <c r="D186" s="39">
        <v>2</v>
      </c>
      <c r="E186" s="127" t="s">
        <v>5181</v>
      </c>
      <c r="F186" s="127">
        <v>390</v>
      </c>
      <c r="G186" s="181">
        <f t="shared" si="21"/>
        <v>78</v>
      </c>
      <c r="H186" s="182">
        <f t="shared" si="22"/>
        <v>216.66666666666666</v>
      </c>
      <c r="I186" s="182">
        <f t="shared" si="23"/>
        <v>7.2222222222222215E-2</v>
      </c>
      <c r="J186" s="170"/>
      <c r="K186" s="166"/>
      <c r="L186" s="166"/>
      <c r="M186" s="167"/>
      <c r="N186" s="52">
        <f t="shared" si="24"/>
        <v>0</v>
      </c>
      <c r="O186" s="53"/>
      <c r="P186" s="54"/>
      <c r="Q186" s="54"/>
      <c r="R186" s="54"/>
      <c r="S186" s="54"/>
      <c r="T186" s="58"/>
      <c r="U186" s="183">
        <f t="shared" si="25"/>
        <v>0.14444444444444443</v>
      </c>
      <c r="V186" s="168"/>
      <c r="W186" s="59" t="str">
        <f t="shared" si="26"/>
        <v>0</v>
      </c>
      <c r="X186" s="575"/>
      <c r="Y186" s="60">
        <f t="shared" si="27"/>
        <v>0</v>
      </c>
    </row>
    <row r="187" spans="2:25" ht="18.75" customHeight="1">
      <c r="B187" s="578"/>
      <c r="C187" s="572"/>
      <c r="D187" s="39">
        <v>3</v>
      </c>
      <c r="E187" s="127" t="s">
        <v>7273</v>
      </c>
      <c r="F187" s="127">
        <v>105</v>
      </c>
      <c r="G187" s="181">
        <f t="shared" si="21"/>
        <v>21</v>
      </c>
      <c r="H187" s="182">
        <f t="shared" si="22"/>
        <v>58.333333333333329</v>
      </c>
      <c r="I187" s="182">
        <f t="shared" si="23"/>
        <v>1.9444444444444441E-2</v>
      </c>
      <c r="J187" s="170"/>
      <c r="K187" s="166"/>
      <c r="L187" s="166"/>
      <c r="M187" s="167"/>
      <c r="N187" s="52">
        <f t="shared" si="24"/>
        <v>0</v>
      </c>
      <c r="O187" s="53"/>
      <c r="P187" s="54"/>
      <c r="Q187" s="54"/>
      <c r="R187" s="54"/>
      <c r="S187" s="54"/>
      <c r="T187" s="58"/>
      <c r="U187" s="183">
        <f t="shared" si="25"/>
        <v>3.8888888888888883E-2</v>
      </c>
      <c r="V187" s="168"/>
      <c r="W187" s="59" t="str">
        <f t="shared" si="26"/>
        <v>0</v>
      </c>
      <c r="X187" s="575"/>
      <c r="Y187" s="60">
        <f t="shared" si="27"/>
        <v>0</v>
      </c>
    </row>
    <row r="188" spans="2:25" ht="18.75" customHeight="1">
      <c r="B188" s="578"/>
      <c r="C188" s="572"/>
      <c r="D188" s="39">
        <v>4</v>
      </c>
      <c r="E188" s="127" t="s">
        <v>5050</v>
      </c>
      <c r="F188" s="127">
        <v>314</v>
      </c>
      <c r="G188" s="181">
        <f t="shared" si="21"/>
        <v>62.8</v>
      </c>
      <c r="H188" s="182">
        <f t="shared" si="22"/>
        <v>174.44444444444443</v>
      </c>
      <c r="I188" s="182">
        <f t="shared" si="23"/>
        <v>5.8148148148148143E-2</v>
      </c>
      <c r="J188" s="170"/>
      <c r="K188" s="166"/>
      <c r="L188" s="166"/>
      <c r="M188" s="167"/>
      <c r="N188" s="52">
        <f t="shared" si="24"/>
        <v>0</v>
      </c>
      <c r="O188" s="53"/>
      <c r="P188" s="54"/>
      <c r="Q188" s="54"/>
      <c r="R188" s="54"/>
      <c r="S188" s="54"/>
      <c r="T188" s="58"/>
      <c r="U188" s="183">
        <f t="shared" si="25"/>
        <v>0.11629629629629629</v>
      </c>
      <c r="V188" s="168"/>
      <c r="W188" s="59" t="str">
        <f t="shared" si="26"/>
        <v>0</v>
      </c>
      <c r="X188" s="575"/>
      <c r="Y188" s="60">
        <f t="shared" si="27"/>
        <v>0</v>
      </c>
    </row>
    <row r="189" spans="2:25" ht="18.75" customHeight="1">
      <c r="B189" s="578"/>
      <c r="C189" s="572"/>
      <c r="D189" s="39">
        <v>5</v>
      </c>
      <c r="E189" s="127" t="s">
        <v>7145</v>
      </c>
      <c r="F189" s="127">
        <v>428</v>
      </c>
      <c r="G189" s="181">
        <f t="shared" si="21"/>
        <v>85.6</v>
      </c>
      <c r="H189" s="182">
        <f t="shared" si="22"/>
        <v>237.77777777777777</v>
      </c>
      <c r="I189" s="182">
        <f t="shared" si="23"/>
        <v>7.9259259259259252E-2</v>
      </c>
      <c r="J189" s="170"/>
      <c r="K189" s="166"/>
      <c r="L189" s="166"/>
      <c r="M189" s="167"/>
      <c r="N189" s="52">
        <f t="shared" si="24"/>
        <v>0</v>
      </c>
      <c r="O189" s="53"/>
      <c r="P189" s="54"/>
      <c r="Q189" s="54"/>
      <c r="R189" s="54"/>
      <c r="S189" s="54"/>
      <c r="T189" s="58"/>
      <c r="U189" s="183">
        <f t="shared" si="25"/>
        <v>0.1585185185185185</v>
      </c>
      <c r="V189" s="168"/>
      <c r="W189" s="59" t="str">
        <f t="shared" si="26"/>
        <v>0</v>
      </c>
      <c r="X189" s="575"/>
      <c r="Y189" s="60">
        <f t="shared" si="27"/>
        <v>0</v>
      </c>
    </row>
    <row r="190" spans="2:25" ht="18.75" customHeight="1">
      <c r="B190" s="578"/>
      <c r="C190" s="572"/>
      <c r="D190" s="39">
        <v>6</v>
      </c>
      <c r="E190" s="127" t="s">
        <v>10493</v>
      </c>
      <c r="F190" s="127">
        <v>494</v>
      </c>
      <c r="G190" s="181">
        <f t="shared" si="21"/>
        <v>98.8</v>
      </c>
      <c r="H190" s="182">
        <f t="shared" si="22"/>
        <v>274.44444444444446</v>
      </c>
      <c r="I190" s="182">
        <f t="shared" si="23"/>
        <v>9.1481481481481483E-2</v>
      </c>
      <c r="J190" s="170"/>
      <c r="K190" s="166"/>
      <c r="L190" s="166"/>
      <c r="M190" s="167"/>
      <c r="N190" s="52">
        <f t="shared" si="24"/>
        <v>0</v>
      </c>
      <c r="O190" s="53"/>
      <c r="P190" s="54"/>
      <c r="Q190" s="54"/>
      <c r="R190" s="54"/>
      <c r="S190" s="54"/>
      <c r="T190" s="58"/>
      <c r="U190" s="183">
        <f t="shared" si="25"/>
        <v>0.18296296296296297</v>
      </c>
      <c r="V190" s="168"/>
      <c r="W190" s="59" t="str">
        <f t="shared" si="26"/>
        <v>0</v>
      </c>
      <c r="X190" s="575"/>
      <c r="Y190" s="60">
        <f t="shared" si="27"/>
        <v>0</v>
      </c>
    </row>
    <row r="191" spans="2:25" ht="18.75" customHeight="1">
      <c r="B191" s="578"/>
      <c r="C191" s="572"/>
      <c r="D191" s="39">
        <v>7</v>
      </c>
      <c r="E191" s="127" t="s">
        <v>9220</v>
      </c>
      <c r="F191" s="127">
        <v>324</v>
      </c>
      <c r="G191" s="181">
        <f t="shared" si="21"/>
        <v>64.8</v>
      </c>
      <c r="H191" s="182">
        <f t="shared" si="22"/>
        <v>180</v>
      </c>
      <c r="I191" s="182">
        <f t="shared" si="23"/>
        <v>0.06</v>
      </c>
      <c r="J191" s="170"/>
      <c r="K191" s="166"/>
      <c r="L191" s="166"/>
      <c r="M191" s="167"/>
      <c r="N191" s="52">
        <f t="shared" si="24"/>
        <v>0</v>
      </c>
      <c r="O191" s="53"/>
      <c r="P191" s="54"/>
      <c r="Q191" s="54"/>
      <c r="R191" s="54"/>
      <c r="S191" s="54"/>
      <c r="T191" s="58"/>
      <c r="U191" s="183">
        <f t="shared" si="25"/>
        <v>0.12</v>
      </c>
      <c r="V191" s="168"/>
      <c r="W191" s="59" t="str">
        <f t="shared" si="26"/>
        <v>0</v>
      </c>
      <c r="X191" s="575"/>
      <c r="Y191" s="60">
        <f t="shared" si="27"/>
        <v>0</v>
      </c>
    </row>
    <row r="192" spans="2:25" ht="18.75" customHeight="1">
      <c r="B192" s="578"/>
      <c r="C192" s="572"/>
      <c r="D192" s="39">
        <v>8</v>
      </c>
      <c r="E192" s="127" t="s">
        <v>10494</v>
      </c>
      <c r="F192" s="127">
        <v>215</v>
      </c>
      <c r="G192" s="181">
        <f t="shared" si="21"/>
        <v>43</v>
      </c>
      <c r="H192" s="182">
        <f t="shared" si="22"/>
        <v>119.44444444444444</v>
      </c>
      <c r="I192" s="182">
        <f t="shared" si="23"/>
        <v>3.9814814814814817E-2</v>
      </c>
      <c r="J192" s="170"/>
      <c r="K192" s="166"/>
      <c r="L192" s="166"/>
      <c r="M192" s="167"/>
      <c r="N192" s="52">
        <f t="shared" si="24"/>
        <v>0</v>
      </c>
      <c r="O192" s="53"/>
      <c r="P192" s="54"/>
      <c r="Q192" s="54"/>
      <c r="R192" s="54"/>
      <c r="S192" s="54"/>
      <c r="T192" s="58"/>
      <c r="U192" s="183">
        <f t="shared" si="25"/>
        <v>7.9629629629629634E-2</v>
      </c>
      <c r="V192" s="168"/>
      <c r="W192" s="59" t="str">
        <f t="shared" si="26"/>
        <v>0</v>
      </c>
      <c r="X192" s="575"/>
      <c r="Y192" s="60">
        <f t="shared" si="27"/>
        <v>0</v>
      </c>
    </row>
    <row r="193" spans="2:25" ht="18.75" customHeight="1">
      <c r="B193" s="578"/>
      <c r="C193" s="572"/>
      <c r="D193" s="39">
        <v>9</v>
      </c>
      <c r="E193" s="127" t="s">
        <v>10495</v>
      </c>
      <c r="F193" s="127">
        <v>400</v>
      </c>
      <c r="G193" s="181">
        <f t="shared" si="21"/>
        <v>80</v>
      </c>
      <c r="H193" s="182">
        <f t="shared" si="22"/>
        <v>222.22222222222223</v>
      </c>
      <c r="I193" s="182">
        <f t="shared" si="23"/>
        <v>7.407407407407407E-2</v>
      </c>
      <c r="J193" s="170"/>
      <c r="K193" s="166"/>
      <c r="L193" s="166"/>
      <c r="M193" s="167"/>
      <c r="N193" s="52">
        <f t="shared" si="24"/>
        <v>0</v>
      </c>
      <c r="O193" s="53"/>
      <c r="P193" s="54"/>
      <c r="Q193" s="54"/>
      <c r="R193" s="54"/>
      <c r="S193" s="54"/>
      <c r="T193" s="58"/>
      <c r="U193" s="183">
        <f t="shared" si="25"/>
        <v>0.14814814814814814</v>
      </c>
      <c r="V193" s="168"/>
      <c r="W193" s="59" t="str">
        <f t="shared" si="26"/>
        <v>0</v>
      </c>
      <c r="X193" s="575"/>
      <c r="Y193" s="60">
        <f t="shared" si="27"/>
        <v>0</v>
      </c>
    </row>
    <row r="194" spans="2:25" ht="18.75" customHeight="1">
      <c r="B194" s="578"/>
      <c r="C194" s="572"/>
      <c r="D194" s="39">
        <v>10</v>
      </c>
      <c r="E194" s="127" t="s">
        <v>10496</v>
      </c>
      <c r="F194" s="127">
        <v>219</v>
      </c>
      <c r="G194" s="181">
        <f t="shared" si="21"/>
        <v>43.8</v>
      </c>
      <c r="H194" s="182">
        <f t="shared" si="22"/>
        <v>121.66666666666666</v>
      </c>
      <c r="I194" s="182">
        <f t="shared" si="23"/>
        <v>4.0555555555555553E-2</v>
      </c>
      <c r="J194" s="170"/>
      <c r="K194" s="166"/>
      <c r="L194" s="166"/>
      <c r="M194" s="167"/>
      <c r="N194" s="52">
        <f t="shared" si="24"/>
        <v>0</v>
      </c>
      <c r="O194" s="53"/>
      <c r="P194" s="54"/>
      <c r="Q194" s="54"/>
      <c r="R194" s="54"/>
      <c r="S194" s="54"/>
      <c r="T194" s="58"/>
      <c r="U194" s="183">
        <f t="shared" si="25"/>
        <v>8.1111111111111106E-2</v>
      </c>
      <c r="V194" s="168"/>
      <c r="W194" s="59" t="str">
        <f t="shared" si="26"/>
        <v>0</v>
      </c>
      <c r="X194" s="575"/>
      <c r="Y194" s="60">
        <f t="shared" si="27"/>
        <v>0</v>
      </c>
    </row>
    <row r="195" spans="2:25" ht="18.75" customHeight="1">
      <c r="B195" s="578"/>
      <c r="C195" s="572"/>
      <c r="D195" s="39">
        <v>11</v>
      </c>
      <c r="E195" s="127" t="s">
        <v>10497</v>
      </c>
      <c r="F195" s="127">
        <v>228</v>
      </c>
      <c r="G195" s="181">
        <f t="shared" si="21"/>
        <v>45.6</v>
      </c>
      <c r="H195" s="182">
        <f t="shared" si="22"/>
        <v>126.66666666666666</v>
      </c>
      <c r="I195" s="182">
        <f t="shared" si="23"/>
        <v>4.2222222222222217E-2</v>
      </c>
      <c r="J195" s="170"/>
      <c r="K195" s="166"/>
      <c r="L195" s="166"/>
      <c r="M195" s="167"/>
      <c r="N195" s="52">
        <f t="shared" si="24"/>
        <v>0</v>
      </c>
      <c r="O195" s="53"/>
      <c r="P195" s="54"/>
      <c r="Q195" s="54"/>
      <c r="R195" s="54"/>
      <c r="S195" s="54"/>
      <c r="T195" s="58"/>
      <c r="U195" s="183">
        <f t="shared" si="25"/>
        <v>8.4444444444444433E-2</v>
      </c>
      <c r="V195" s="168"/>
      <c r="W195" s="59" t="str">
        <f t="shared" si="26"/>
        <v>0</v>
      </c>
      <c r="X195" s="575"/>
      <c r="Y195" s="60">
        <f t="shared" si="27"/>
        <v>0</v>
      </c>
    </row>
    <row r="196" spans="2:25" ht="18.75" customHeight="1">
      <c r="B196" s="578"/>
      <c r="C196" s="572"/>
      <c r="D196" s="39">
        <v>12</v>
      </c>
      <c r="E196" s="127" t="s">
        <v>10498</v>
      </c>
      <c r="F196" s="127">
        <v>198</v>
      </c>
      <c r="G196" s="181">
        <f t="shared" si="21"/>
        <v>39.6</v>
      </c>
      <c r="H196" s="182">
        <f t="shared" si="22"/>
        <v>110</v>
      </c>
      <c r="I196" s="182">
        <f t="shared" si="23"/>
        <v>3.6666666666666667E-2</v>
      </c>
      <c r="J196" s="170"/>
      <c r="K196" s="166"/>
      <c r="L196" s="166"/>
      <c r="M196" s="167"/>
      <c r="N196" s="52">
        <f t="shared" si="24"/>
        <v>0</v>
      </c>
      <c r="O196" s="53"/>
      <c r="P196" s="54"/>
      <c r="Q196" s="54"/>
      <c r="R196" s="54"/>
      <c r="S196" s="54"/>
      <c r="T196" s="58"/>
      <c r="U196" s="183">
        <f t="shared" si="25"/>
        <v>7.3333333333333334E-2</v>
      </c>
      <c r="V196" s="168"/>
      <c r="W196" s="59" t="str">
        <f t="shared" si="26"/>
        <v>0</v>
      </c>
      <c r="X196" s="575"/>
      <c r="Y196" s="60">
        <f t="shared" si="27"/>
        <v>0</v>
      </c>
    </row>
    <row r="197" spans="2:25" ht="18.75" customHeight="1">
      <c r="B197" s="578"/>
      <c r="C197" s="572"/>
      <c r="D197" s="39">
        <v>13</v>
      </c>
      <c r="E197" s="127" t="s">
        <v>3925</v>
      </c>
      <c r="F197" s="127">
        <v>435</v>
      </c>
      <c r="G197" s="181">
        <f t="shared" si="21"/>
        <v>87</v>
      </c>
      <c r="H197" s="182">
        <f t="shared" si="22"/>
        <v>241.66666666666666</v>
      </c>
      <c r="I197" s="182">
        <f t="shared" si="23"/>
        <v>8.0555555555555547E-2</v>
      </c>
      <c r="J197" s="170"/>
      <c r="K197" s="166"/>
      <c r="L197" s="166"/>
      <c r="M197" s="167"/>
      <c r="N197" s="52">
        <f t="shared" si="24"/>
        <v>0</v>
      </c>
      <c r="O197" s="53"/>
      <c r="P197" s="54"/>
      <c r="Q197" s="54"/>
      <c r="R197" s="54"/>
      <c r="S197" s="54"/>
      <c r="T197" s="58"/>
      <c r="U197" s="183">
        <f t="shared" si="25"/>
        <v>0.16111111111111109</v>
      </c>
      <c r="V197" s="168"/>
      <c r="W197" s="59" t="str">
        <f t="shared" si="26"/>
        <v>0</v>
      </c>
      <c r="X197" s="575"/>
      <c r="Y197" s="60">
        <f t="shared" si="27"/>
        <v>0</v>
      </c>
    </row>
    <row r="198" spans="2:25" ht="18.75" customHeight="1">
      <c r="B198" s="578"/>
      <c r="C198" s="572"/>
      <c r="D198" s="39">
        <v>14</v>
      </c>
      <c r="E198" s="127" t="s">
        <v>2293</v>
      </c>
      <c r="F198" s="127">
        <v>455</v>
      </c>
      <c r="G198" s="181">
        <f t="shared" si="21"/>
        <v>91</v>
      </c>
      <c r="H198" s="182">
        <f t="shared" si="22"/>
        <v>252.77777777777777</v>
      </c>
      <c r="I198" s="182">
        <f t="shared" si="23"/>
        <v>8.4259259259259256E-2</v>
      </c>
      <c r="J198" s="170"/>
      <c r="K198" s="166"/>
      <c r="L198" s="166"/>
      <c r="M198" s="167"/>
      <c r="N198" s="52">
        <f t="shared" si="24"/>
        <v>0</v>
      </c>
      <c r="O198" s="53"/>
      <c r="P198" s="54"/>
      <c r="Q198" s="54"/>
      <c r="R198" s="54"/>
      <c r="S198" s="54"/>
      <c r="T198" s="58"/>
      <c r="U198" s="183">
        <f t="shared" si="25"/>
        <v>0.16851851851851851</v>
      </c>
      <c r="V198" s="168"/>
      <c r="W198" s="59" t="str">
        <f t="shared" si="26"/>
        <v>0</v>
      </c>
      <c r="X198" s="575"/>
      <c r="Y198" s="60">
        <f t="shared" si="27"/>
        <v>0</v>
      </c>
    </row>
    <row r="199" spans="2:25" ht="18.75" customHeight="1">
      <c r="B199" s="578"/>
      <c r="C199" s="572"/>
      <c r="D199" s="39">
        <v>15</v>
      </c>
      <c r="E199" s="127" t="s">
        <v>10499</v>
      </c>
      <c r="F199" s="127">
        <v>314</v>
      </c>
      <c r="G199" s="181">
        <f t="shared" si="21"/>
        <v>62.8</v>
      </c>
      <c r="H199" s="182">
        <f t="shared" si="22"/>
        <v>174.44444444444443</v>
      </c>
      <c r="I199" s="182">
        <f t="shared" si="23"/>
        <v>5.8148148148148143E-2</v>
      </c>
      <c r="J199" s="170"/>
      <c r="K199" s="166"/>
      <c r="L199" s="166"/>
      <c r="M199" s="167"/>
      <c r="N199" s="52">
        <f t="shared" si="24"/>
        <v>0</v>
      </c>
      <c r="O199" s="53"/>
      <c r="P199" s="54"/>
      <c r="Q199" s="54"/>
      <c r="R199" s="54"/>
      <c r="S199" s="54"/>
      <c r="T199" s="58"/>
      <c r="U199" s="183">
        <f t="shared" si="25"/>
        <v>0.11629629629629629</v>
      </c>
      <c r="V199" s="168"/>
      <c r="W199" s="59" t="str">
        <f t="shared" si="26"/>
        <v>0</v>
      </c>
      <c r="X199" s="575"/>
      <c r="Y199" s="60">
        <f t="shared" si="27"/>
        <v>0</v>
      </c>
    </row>
    <row r="200" spans="2:25" ht="18.75" customHeight="1">
      <c r="B200" s="578"/>
      <c r="C200" s="572"/>
      <c r="D200" s="39">
        <v>16</v>
      </c>
      <c r="E200" s="127" t="s">
        <v>9240</v>
      </c>
      <c r="F200" s="127">
        <v>214</v>
      </c>
      <c r="G200" s="181">
        <f t="shared" si="21"/>
        <v>42.8</v>
      </c>
      <c r="H200" s="182">
        <f t="shared" si="22"/>
        <v>118.88888888888889</v>
      </c>
      <c r="I200" s="182">
        <f t="shared" si="23"/>
        <v>3.9629629629629626E-2</v>
      </c>
      <c r="J200" s="170"/>
      <c r="K200" s="166"/>
      <c r="L200" s="166"/>
      <c r="M200" s="167"/>
      <c r="N200" s="52">
        <f t="shared" si="24"/>
        <v>0</v>
      </c>
      <c r="O200" s="53"/>
      <c r="P200" s="54"/>
      <c r="Q200" s="54"/>
      <c r="R200" s="54"/>
      <c r="S200" s="54"/>
      <c r="T200" s="58"/>
      <c r="U200" s="183">
        <f t="shared" si="25"/>
        <v>7.9259259259259252E-2</v>
      </c>
      <c r="V200" s="168"/>
      <c r="W200" s="59" t="str">
        <f t="shared" si="26"/>
        <v>0</v>
      </c>
      <c r="X200" s="575"/>
      <c r="Y200" s="60">
        <f t="shared" si="27"/>
        <v>0</v>
      </c>
    </row>
    <row r="201" spans="2:25" ht="18.75" customHeight="1">
      <c r="B201" s="578"/>
      <c r="C201" s="572"/>
      <c r="D201" s="39">
        <v>17</v>
      </c>
      <c r="E201" s="127" t="s">
        <v>10500</v>
      </c>
      <c r="F201" s="127">
        <v>825</v>
      </c>
      <c r="G201" s="181">
        <f t="shared" si="21"/>
        <v>165</v>
      </c>
      <c r="H201" s="182">
        <f t="shared" si="22"/>
        <v>458.33333333333331</v>
      </c>
      <c r="I201" s="182">
        <f t="shared" si="23"/>
        <v>0.15277777777777776</v>
      </c>
      <c r="J201" s="170"/>
      <c r="K201" s="166"/>
      <c r="L201" s="166"/>
      <c r="M201" s="167"/>
      <c r="N201" s="52">
        <f t="shared" si="24"/>
        <v>0</v>
      </c>
      <c r="O201" s="53"/>
      <c r="P201" s="54"/>
      <c r="Q201" s="54"/>
      <c r="R201" s="54"/>
      <c r="S201" s="54"/>
      <c r="T201" s="58"/>
      <c r="U201" s="183">
        <f t="shared" si="25"/>
        <v>0.30555555555555552</v>
      </c>
      <c r="V201" s="168"/>
      <c r="W201" s="59" t="str">
        <f t="shared" si="26"/>
        <v>0</v>
      </c>
      <c r="X201" s="575"/>
      <c r="Y201" s="60">
        <f t="shared" si="27"/>
        <v>0</v>
      </c>
    </row>
    <row r="202" spans="2:25" ht="18.75" customHeight="1">
      <c r="B202" s="578"/>
      <c r="C202" s="572"/>
      <c r="D202" s="39">
        <v>18</v>
      </c>
      <c r="E202" s="127" t="s">
        <v>10501</v>
      </c>
      <c r="F202" s="127">
        <v>147</v>
      </c>
      <c r="G202" s="181">
        <f t="shared" si="21"/>
        <v>29.4</v>
      </c>
      <c r="H202" s="182">
        <f t="shared" si="22"/>
        <v>81.666666666666671</v>
      </c>
      <c r="I202" s="182">
        <f t="shared" si="23"/>
        <v>2.7222222222222224E-2</v>
      </c>
      <c r="J202" s="170"/>
      <c r="K202" s="166"/>
      <c r="L202" s="166"/>
      <c r="M202" s="167"/>
      <c r="N202" s="52">
        <f t="shared" si="24"/>
        <v>0</v>
      </c>
      <c r="O202" s="53"/>
      <c r="P202" s="54"/>
      <c r="Q202" s="54"/>
      <c r="R202" s="54"/>
      <c r="S202" s="54"/>
      <c r="T202" s="58"/>
      <c r="U202" s="183">
        <f t="shared" si="25"/>
        <v>5.4444444444444448E-2</v>
      </c>
      <c r="V202" s="168"/>
      <c r="W202" s="59" t="str">
        <f t="shared" si="26"/>
        <v>0</v>
      </c>
      <c r="X202" s="575"/>
      <c r="Y202" s="60">
        <f t="shared" si="27"/>
        <v>0</v>
      </c>
    </row>
    <row r="203" spans="2:25" ht="18.75" customHeight="1">
      <c r="B203" s="578"/>
      <c r="C203" s="572"/>
      <c r="D203" s="39"/>
      <c r="E203" s="127"/>
      <c r="F203" s="127"/>
      <c r="G203" s="181">
        <f t="shared" si="21"/>
        <v>0</v>
      </c>
      <c r="H203" s="182">
        <f t="shared" si="22"/>
        <v>0</v>
      </c>
      <c r="I203" s="182">
        <f t="shared" si="23"/>
        <v>0</v>
      </c>
      <c r="J203" s="170"/>
      <c r="K203" s="166"/>
      <c r="L203" s="166"/>
      <c r="M203" s="167"/>
      <c r="N203" s="52">
        <f t="shared" si="24"/>
        <v>0</v>
      </c>
      <c r="O203" s="53"/>
      <c r="P203" s="54"/>
      <c r="Q203" s="54"/>
      <c r="R203" s="54"/>
      <c r="S203" s="54"/>
      <c r="T203" s="58"/>
      <c r="U203" s="183">
        <f t="shared" si="25"/>
        <v>0</v>
      </c>
      <c r="V203" s="168"/>
      <c r="W203" s="59" t="str">
        <f t="shared" si="26"/>
        <v>0</v>
      </c>
      <c r="X203" s="575"/>
      <c r="Y203" s="60">
        <f t="shared" si="27"/>
        <v>0</v>
      </c>
    </row>
    <row r="204" spans="2:25" ht="18.75" customHeight="1">
      <c r="B204" s="578"/>
      <c r="C204" s="572"/>
      <c r="D204" s="39">
        <v>1</v>
      </c>
      <c r="E204" s="127" t="s">
        <v>10502</v>
      </c>
      <c r="F204" s="127">
        <v>610</v>
      </c>
      <c r="G204" s="181">
        <f t="shared" si="21"/>
        <v>122</v>
      </c>
      <c r="H204" s="182">
        <f t="shared" si="22"/>
        <v>338.88888888888886</v>
      </c>
      <c r="I204" s="182">
        <f t="shared" si="23"/>
        <v>0.11296296296296295</v>
      </c>
      <c r="K204" s="63" t="s">
        <v>11407</v>
      </c>
      <c r="L204" s="166"/>
      <c r="M204" s="167">
        <f>SUM(H204:H217)</f>
        <v>3165.5555555555557</v>
      </c>
      <c r="N204" s="52">
        <f t="shared" si="24"/>
        <v>63.31111111111111</v>
      </c>
      <c r="O204" s="53" t="s">
        <v>719</v>
      </c>
      <c r="P204" s="54" t="s">
        <v>12</v>
      </c>
      <c r="Q204" s="54"/>
      <c r="R204" s="54" t="s">
        <v>1064</v>
      </c>
      <c r="S204" s="54"/>
      <c r="T204" s="58"/>
      <c r="U204" s="183">
        <f t="shared" si="25"/>
        <v>0.22592592592592589</v>
      </c>
      <c r="V204" s="168">
        <f>SUM(U204:U217)</f>
        <v>2.1103703703703705</v>
      </c>
      <c r="W204" s="59" t="str">
        <f t="shared" si="26"/>
        <v>2</v>
      </c>
      <c r="X204" s="575"/>
      <c r="Y204" s="60">
        <f t="shared" si="27"/>
        <v>1</v>
      </c>
    </row>
    <row r="205" spans="2:25" ht="18.75" customHeight="1">
      <c r="B205" s="578"/>
      <c r="C205" s="572"/>
      <c r="D205" s="39">
        <v>2</v>
      </c>
      <c r="E205" s="127" t="s">
        <v>10503</v>
      </c>
      <c r="F205" s="127">
        <v>425</v>
      </c>
      <c r="G205" s="181">
        <f t="shared" si="21"/>
        <v>85</v>
      </c>
      <c r="H205" s="182">
        <f t="shared" si="22"/>
        <v>236.11111111111111</v>
      </c>
      <c r="I205" s="182">
        <f t="shared" si="23"/>
        <v>7.8703703703703706E-2</v>
      </c>
      <c r="J205" s="170"/>
      <c r="K205" s="166"/>
      <c r="L205" s="166"/>
      <c r="M205" s="167"/>
      <c r="N205" s="52">
        <f t="shared" si="24"/>
        <v>0</v>
      </c>
      <c r="O205" s="53"/>
      <c r="P205" s="54"/>
      <c r="Q205" s="54"/>
      <c r="R205" s="54"/>
      <c r="S205" s="54"/>
      <c r="T205" s="58"/>
      <c r="U205" s="183">
        <f t="shared" si="25"/>
        <v>0.15740740740740741</v>
      </c>
      <c r="V205" s="168"/>
      <c r="W205" s="59" t="str">
        <f t="shared" si="26"/>
        <v>0</v>
      </c>
      <c r="X205" s="575"/>
      <c r="Y205" s="60">
        <f t="shared" si="27"/>
        <v>0</v>
      </c>
    </row>
    <row r="206" spans="2:25" ht="18.75" customHeight="1">
      <c r="B206" s="578"/>
      <c r="C206" s="572"/>
      <c r="D206" s="39">
        <v>3</v>
      </c>
      <c r="E206" s="127" t="s">
        <v>10504</v>
      </c>
      <c r="F206" s="127">
        <v>399</v>
      </c>
      <c r="G206" s="181">
        <f t="shared" si="21"/>
        <v>79.8</v>
      </c>
      <c r="H206" s="182">
        <f t="shared" si="22"/>
        <v>221.66666666666666</v>
      </c>
      <c r="I206" s="182">
        <f t="shared" si="23"/>
        <v>7.3888888888888879E-2</v>
      </c>
      <c r="J206" s="170"/>
      <c r="K206" s="166"/>
      <c r="L206" s="166"/>
      <c r="M206" s="171"/>
      <c r="N206" s="52">
        <f t="shared" si="24"/>
        <v>0</v>
      </c>
      <c r="O206" s="53"/>
      <c r="P206" s="54"/>
      <c r="Q206" s="54"/>
      <c r="R206" s="54"/>
      <c r="S206" s="54"/>
      <c r="T206" s="58"/>
      <c r="U206" s="183">
        <f t="shared" si="25"/>
        <v>0.14777777777777776</v>
      </c>
      <c r="V206" s="168"/>
      <c r="W206" s="59" t="str">
        <f t="shared" si="26"/>
        <v>0</v>
      </c>
      <c r="X206" s="575"/>
      <c r="Y206" s="60">
        <f t="shared" si="27"/>
        <v>0</v>
      </c>
    </row>
    <row r="207" spans="2:25" ht="18.75" customHeight="1">
      <c r="B207" s="578"/>
      <c r="C207" s="572"/>
      <c r="D207" s="39">
        <v>4</v>
      </c>
      <c r="E207" s="127" t="s">
        <v>8869</v>
      </c>
      <c r="F207" s="127">
        <v>344</v>
      </c>
      <c r="G207" s="181">
        <f t="shared" si="21"/>
        <v>68.8</v>
      </c>
      <c r="H207" s="182">
        <f t="shared" si="22"/>
        <v>191.11111111111111</v>
      </c>
      <c r="I207" s="182">
        <f t="shared" si="23"/>
        <v>6.3703703703703707E-2</v>
      </c>
      <c r="J207" s="170"/>
      <c r="K207" s="166"/>
      <c r="L207" s="166"/>
      <c r="M207" s="171"/>
      <c r="N207" s="52">
        <f t="shared" si="24"/>
        <v>0</v>
      </c>
      <c r="O207" s="53"/>
      <c r="P207" s="54"/>
      <c r="Q207" s="54"/>
      <c r="R207" s="54"/>
      <c r="S207" s="54"/>
      <c r="T207" s="58"/>
      <c r="U207" s="183">
        <f t="shared" si="25"/>
        <v>0.12740740740740741</v>
      </c>
      <c r="V207" s="168"/>
      <c r="W207" s="59" t="str">
        <f t="shared" si="26"/>
        <v>0</v>
      </c>
      <c r="X207" s="575"/>
      <c r="Y207" s="60">
        <f t="shared" si="27"/>
        <v>0</v>
      </c>
    </row>
    <row r="208" spans="2:25" ht="18.75" customHeight="1">
      <c r="B208" s="578"/>
      <c r="C208" s="572"/>
      <c r="D208" s="39">
        <v>5</v>
      </c>
      <c r="E208" s="127" t="s">
        <v>10505</v>
      </c>
      <c r="F208" s="127">
        <v>345</v>
      </c>
      <c r="G208" s="181">
        <f t="shared" ref="G208:G218" si="28">F208/$G$15</f>
        <v>69</v>
      </c>
      <c r="H208" s="182">
        <f t="shared" ref="H208:H218" si="29">F208/$H$15</f>
        <v>191.66666666666666</v>
      </c>
      <c r="I208" s="182">
        <f t="shared" ref="I208:I218" si="30">H208/$I$15</f>
        <v>6.3888888888888884E-2</v>
      </c>
      <c r="J208" s="170"/>
      <c r="K208" s="166"/>
      <c r="L208" s="166"/>
      <c r="M208" s="171"/>
      <c r="N208" s="52">
        <f t="shared" si="24"/>
        <v>0</v>
      </c>
      <c r="O208" s="53"/>
      <c r="P208" s="54"/>
      <c r="Q208" s="54"/>
      <c r="R208" s="54"/>
      <c r="S208" s="54"/>
      <c r="T208" s="58"/>
      <c r="U208" s="183">
        <f t="shared" ref="U208:U218" si="31">H208/$U$15</f>
        <v>0.12777777777777777</v>
      </c>
      <c r="V208" s="168"/>
      <c r="W208" s="59" t="str">
        <f t="shared" ref="W208:W218" si="32">IF(V208&lt;1,"0",IF(V208&lt;5,"2",IF(V208&gt;=5,"6")))</f>
        <v>0</v>
      </c>
      <c r="X208" s="575"/>
      <c r="Y208" s="60">
        <f t="shared" ref="Y208:Y219" si="33">W208/2</f>
        <v>0</v>
      </c>
    </row>
    <row r="209" spans="2:25" ht="18.75" customHeight="1">
      <c r="B209" s="578"/>
      <c r="C209" s="572"/>
      <c r="D209" s="39">
        <v>6</v>
      </c>
      <c r="E209" s="127" t="s">
        <v>457</v>
      </c>
      <c r="F209" s="127">
        <v>277</v>
      </c>
      <c r="G209" s="181">
        <f t="shared" si="28"/>
        <v>55.4</v>
      </c>
      <c r="H209" s="182">
        <f t="shared" si="29"/>
        <v>153.88888888888889</v>
      </c>
      <c r="I209" s="182">
        <f t="shared" si="30"/>
        <v>5.1296296296296298E-2</v>
      </c>
      <c r="J209" s="170"/>
      <c r="K209" s="166"/>
      <c r="L209" s="166"/>
      <c r="M209" s="171"/>
      <c r="N209" s="52">
        <f t="shared" si="24"/>
        <v>0</v>
      </c>
      <c r="O209" s="53"/>
      <c r="P209" s="54"/>
      <c r="Q209" s="54"/>
      <c r="R209" s="54"/>
      <c r="S209" s="54"/>
      <c r="T209" s="58"/>
      <c r="U209" s="183">
        <f t="shared" si="31"/>
        <v>0.1025925925925926</v>
      </c>
      <c r="V209" s="168"/>
      <c r="W209" s="59" t="str">
        <f t="shared" si="32"/>
        <v>0</v>
      </c>
      <c r="X209" s="575"/>
      <c r="Y209" s="60">
        <f t="shared" si="33"/>
        <v>0</v>
      </c>
    </row>
    <row r="210" spans="2:25" ht="18.75" customHeight="1">
      <c r="B210" s="578"/>
      <c r="C210" s="572"/>
      <c r="D210" s="39">
        <v>7</v>
      </c>
      <c r="E210" s="127" t="s">
        <v>3812</v>
      </c>
      <c r="F210" s="127">
        <v>300</v>
      </c>
      <c r="G210" s="181">
        <f t="shared" si="28"/>
        <v>60</v>
      </c>
      <c r="H210" s="182">
        <f t="shared" si="29"/>
        <v>166.66666666666666</v>
      </c>
      <c r="I210" s="182">
        <f t="shared" si="30"/>
        <v>5.5555555555555552E-2</v>
      </c>
      <c r="J210" s="170"/>
      <c r="K210" s="166"/>
      <c r="L210" s="166"/>
      <c r="M210" s="171"/>
      <c r="N210" s="52">
        <f t="shared" si="24"/>
        <v>0</v>
      </c>
      <c r="O210" s="53"/>
      <c r="P210" s="54"/>
      <c r="Q210" s="54"/>
      <c r="R210" s="54"/>
      <c r="S210" s="54"/>
      <c r="T210" s="58"/>
      <c r="U210" s="183">
        <f t="shared" si="31"/>
        <v>0.1111111111111111</v>
      </c>
      <c r="V210" s="168"/>
      <c r="W210" s="59" t="str">
        <f t="shared" si="32"/>
        <v>0</v>
      </c>
      <c r="X210" s="575"/>
      <c r="Y210" s="60">
        <f t="shared" si="33"/>
        <v>0</v>
      </c>
    </row>
    <row r="211" spans="2:25" ht="18.75" customHeight="1">
      <c r="B211" s="578"/>
      <c r="C211" s="572"/>
      <c r="D211" s="39">
        <v>8</v>
      </c>
      <c r="E211" s="127" t="s">
        <v>10506</v>
      </c>
      <c r="F211" s="127">
        <v>665</v>
      </c>
      <c r="G211" s="181">
        <f t="shared" si="28"/>
        <v>133</v>
      </c>
      <c r="H211" s="182">
        <f t="shared" si="29"/>
        <v>369.44444444444446</v>
      </c>
      <c r="I211" s="182">
        <f t="shared" si="30"/>
        <v>0.12314814814814815</v>
      </c>
      <c r="J211" s="170"/>
      <c r="K211" s="166"/>
      <c r="L211" s="166"/>
      <c r="M211" s="171"/>
      <c r="N211" s="52">
        <f t="shared" si="24"/>
        <v>0</v>
      </c>
      <c r="O211" s="53"/>
      <c r="P211" s="54"/>
      <c r="Q211" s="54"/>
      <c r="R211" s="54"/>
      <c r="S211" s="54"/>
      <c r="T211" s="58"/>
      <c r="U211" s="183">
        <f t="shared" si="31"/>
        <v>0.24629629629629629</v>
      </c>
      <c r="V211" s="168"/>
      <c r="W211" s="59" t="str">
        <f t="shared" si="32"/>
        <v>0</v>
      </c>
      <c r="X211" s="575"/>
      <c r="Y211" s="60">
        <f t="shared" si="33"/>
        <v>0</v>
      </c>
    </row>
    <row r="212" spans="2:25" ht="18.75" customHeight="1">
      <c r="B212" s="578"/>
      <c r="C212" s="572"/>
      <c r="D212" s="39">
        <v>9</v>
      </c>
      <c r="E212" s="127" t="s">
        <v>10507</v>
      </c>
      <c r="F212" s="127">
        <v>482</v>
      </c>
      <c r="G212" s="181">
        <f t="shared" si="28"/>
        <v>96.4</v>
      </c>
      <c r="H212" s="182">
        <f t="shared" si="29"/>
        <v>267.77777777777777</v>
      </c>
      <c r="I212" s="182">
        <f t="shared" si="30"/>
        <v>8.925925925925926E-2</v>
      </c>
      <c r="J212" s="170"/>
      <c r="K212" s="166"/>
      <c r="L212" s="166"/>
      <c r="M212" s="171"/>
      <c r="N212" s="52">
        <f t="shared" si="24"/>
        <v>0</v>
      </c>
      <c r="O212" s="53"/>
      <c r="P212" s="54"/>
      <c r="Q212" s="54"/>
      <c r="R212" s="54"/>
      <c r="S212" s="54"/>
      <c r="T212" s="58"/>
      <c r="U212" s="183">
        <f t="shared" si="31"/>
        <v>0.17851851851851852</v>
      </c>
      <c r="V212" s="168"/>
      <c r="W212" s="59" t="str">
        <f t="shared" si="32"/>
        <v>0</v>
      </c>
      <c r="X212" s="575"/>
      <c r="Y212" s="60">
        <f t="shared" si="33"/>
        <v>0</v>
      </c>
    </row>
    <row r="213" spans="2:25" ht="18.75" customHeight="1">
      <c r="B213" s="578"/>
      <c r="C213" s="572"/>
      <c r="D213" s="39">
        <v>10</v>
      </c>
      <c r="E213" s="127" t="s">
        <v>10508</v>
      </c>
      <c r="F213" s="127">
        <v>482</v>
      </c>
      <c r="G213" s="181">
        <f t="shared" si="28"/>
        <v>96.4</v>
      </c>
      <c r="H213" s="182">
        <f t="shared" si="29"/>
        <v>267.77777777777777</v>
      </c>
      <c r="I213" s="182">
        <f t="shared" si="30"/>
        <v>8.925925925925926E-2</v>
      </c>
      <c r="J213" s="170"/>
      <c r="K213" s="166"/>
      <c r="L213" s="166"/>
      <c r="M213" s="171"/>
      <c r="N213" s="52">
        <f t="shared" si="24"/>
        <v>0</v>
      </c>
      <c r="O213" s="53"/>
      <c r="P213" s="54"/>
      <c r="Q213" s="54"/>
      <c r="R213" s="54"/>
      <c r="S213" s="54"/>
      <c r="T213" s="58"/>
      <c r="U213" s="183">
        <f t="shared" si="31"/>
        <v>0.17851851851851852</v>
      </c>
      <c r="V213" s="168"/>
      <c r="W213" s="59" t="str">
        <f t="shared" si="32"/>
        <v>0</v>
      </c>
      <c r="X213" s="575"/>
      <c r="Y213" s="60">
        <f t="shared" si="33"/>
        <v>0</v>
      </c>
    </row>
    <row r="214" spans="2:25" ht="18.75" customHeight="1">
      <c r="B214" s="578"/>
      <c r="C214" s="572"/>
      <c r="D214" s="39">
        <v>11</v>
      </c>
      <c r="E214" s="127" t="s">
        <v>4967</v>
      </c>
      <c r="F214" s="127">
        <v>789</v>
      </c>
      <c r="G214" s="181">
        <f t="shared" si="28"/>
        <v>157.80000000000001</v>
      </c>
      <c r="H214" s="182">
        <f t="shared" si="29"/>
        <v>438.33333333333331</v>
      </c>
      <c r="I214" s="182">
        <f t="shared" si="30"/>
        <v>0.14611111111111111</v>
      </c>
      <c r="J214" s="170"/>
      <c r="K214" s="166"/>
      <c r="L214" s="166"/>
      <c r="M214" s="171"/>
      <c r="N214" s="52">
        <f t="shared" si="24"/>
        <v>0</v>
      </c>
      <c r="O214" s="53"/>
      <c r="P214" s="54"/>
      <c r="Q214" s="54"/>
      <c r="R214" s="54"/>
      <c r="S214" s="54"/>
      <c r="T214" s="58"/>
      <c r="U214" s="183">
        <f t="shared" si="31"/>
        <v>0.29222222222222222</v>
      </c>
      <c r="V214" s="168"/>
      <c r="W214" s="59" t="str">
        <f t="shared" si="32"/>
        <v>0</v>
      </c>
      <c r="X214" s="575"/>
      <c r="Y214" s="60">
        <f t="shared" si="33"/>
        <v>0</v>
      </c>
    </row>
    <row r="215" spans="2:25" ht="18.75" customHeight="1">
      <c r="B215" s="578"/>
      <c r="C215" s="572"/>
      <c r="D215" s="39">
        <v>12</v>
      </c>
      <c r="E215" s="127" t="s">
        <v>10509</v>
      </c>
      <c r="F215" s="127">
        <v>265</v>
      </c>
      <c r="G215" s="181">
        <f t="shared" si="28"/>
        <v>53</v>
      </c>
      <c r="H215" s="182">
        <f t="shared" si="29"/>
        <v>147.22222222222223</v>
      </c>
      <c r="I215" s="182">
        <f t="shared" si="30"/>
        <v>4.9074074074074076E-2</v>
      </c>
      <c r="J215" s="170"/>
      <c r="K215" s="166"/>
      <c r="L215" s="166"/>
      <c r="M215" s="171"/>
      <c r="N215" s="52">
        <f t="shared" si="24"/>
        <v>0</v>
      </c>
      <c r="O215" s="53"/>
      <c r="P215" s="54"/>
      <c r="Q215" s="54"/>
      <c r="R215" s="54"/>
      <c r="S215" s="54"/>
      <c r="T215" s="58"/>
      <c r="U215" s="183">
        <f t="shared" si="31"/>
        <v>9.8148148148148151E-2</v>
      </c>
      <c r="V215" s="168"/>
      <c r="W215" s="59" t="str">
        <f t="shared" si="32"/>
        <v>0</v>
      </c>
      <c r="X215" s="575"/>
      <c r="Y215" s="60">
        <f t="shared" si="33"/>
        <v>0</v>
      </c>
    </row>
    <row r="216" spans="2:25" ht="18.75" customHeight="1">
      <c r="B216" s="578"/>
      <c r="C216" s="572"/>
      <c r="D216" s="39">
        <v>13</v>
      </c>
      <c r="E216" s="127" t="s">
        <v>10510</v>
      </c>
      <c r="F216" s="127">
        <v>200</v>
      </c>
      <c r="G216" s="181">
        <f t="shared" si="28"/>
        <v>40</v>
      </c>
      <c r="H216" s="182">
        <f t="shared" si="29"/>
        <v>111.11111111111111</v>
      </c>
      <c r="I216" s="182">
        <f t="shared" si="30"/>
        <v>3.7037037037037035E-2</v>
      </c>
      <c r="J216" s="170"/>
      <c r="K216" s="166"/>
      <c r="L216" s="166"/>
      <c r="M216" s="171"/>
      <c r="N216" s="52">
        <f t="shared" si="24"/>
        <v>0</v>
      </c>
      <c r="O216" s="53"/>
      <c r="P216" s="54"/>
      <c r="Q216" s="54"/>
      <c r="R216" s="54"/>
      <c r="S216" s="54"/>
      <c r="T216" s="58"/>
      <c r="U216" s="183">
        <f t="shared" si="31"/>
        <v>7.407407407407407E-2</v>
      </c>
      <c r="V216" s="168"/>
      <c r="W216" s="59" t="str">
        <f t="shared" si="32"/>
        <v>0</v>
      </c>
      <c r="X216" s="575"/>
      <c r="Y216" s="60">
        <f t="shared" si="33"/>
        <v>0</v>
      </c>
    </row>
    <row r="217" spans="2:25" ht="18.75" customHeight="1">
      <c r="B217" s="578"/>
      <c r="C217" s="572"/>
      <c r="D217" s="39">
        <v>14</v>
      </c>
      <c r="E217" s="127" t="s">
        <v>540</v>
      </c>
      <c r="F217" s="127">
        <v>115</v>
      </c>
      <c r="G217" s="181">
        <f t="shared" si="28"/>
        <v>23</v>
      </c>
      <c r="H217" s="182">
        <f t="shared" si="29"/>
        <v>63.888888888888886</v>
      </c>
      <c r="I217" s="182">
        <f t="shared" si="30"/>
        <v>2.1296296296296296E-2</v>
      </c>
      <c r="J217" s="170"/>
      <c r="K217" s="166"/>
      <c r="L217" s="166"/>
      <c r="M217" s="171"/>
      <c r="N217" s="52">
        <f t="shared" si="24"/>
        <v>0</v>
      </c>
      <c r="O217" s="53"/>
      <c r="P217" s="54"/>
      <c r="Q217" s="54"/>
      <c r="R217" s="54"/>
      <c r="S217" s="54"/>
      <c r="T217" s="58"/>
      <c r="U217" s="183">
        <f t="shared" si="31"/>
        <v>4.2592592592592592E-2</v>
      </c>
      <c r="V217" s="168"/>
      <c r="W217" s="59" t="str">
        <f t="shared" si="32"/>
        <v>0</v>
      </c>
      <c r="X217" s="575"/>
      <c r="Y217" s="60">
        <f t="shared" si="33"/>
        <v>0</v>
      </c>
    </row>
    <row r="218" spans="2:25" ht="18.75" customHeight="1">
      <c r="B218" s="578"/>
      <c r="C218" s="572"/>
      <c r="D218" s="39"/>
      <c r="E218" s="39"/>
      <c r="F218" s="170"/>
      <c r="G218" s="181">
        <f t="shared" si="28"/>
        <v>0</v>
      </c>
      <c r="H218" s="182">
        <f t="shared" si="29"/>
        <v>0</v>
      </c>
      <c r="I218" s="182">
        <f t="shared" si="30"/>
        <v>0</v>
      </c>
      <c r="J218" s="170"/>
      <c r="K218" s="166"/>
      <c r="L218" s="166"/>
      <c r="M218" s="171"/>
      <c r="N218" s="52">
        <f t="shared" si="24"/>
        <v>0</v>
      </c>
      <c r="O218" s="53"/>
      <c r="P218" s="54"/>
      <c r="Q218" s="54"/>
      <c r="R218" s="54"/>
      <c r="S218" s="54"/>
      <c r="T218" s="58"/>
      <c r="U218" s="183">
        <f t="shared" si="31"/>
        <v>0</v>
      </c>
      <c r="V218" s="168"/>
      <c r="W218" s="59" t="str">
        <f t="shared" si="32"/>
        <v>0</v>
      </c>
      <c r="X218" s="575"/>
      <c r="Y218" s="60">
        <f t="shared" si="33"/>
        <v>0</v>
      </c>
    </row>
    <row r="219" spans="2:25" ht="18.75" customHeight="1">
      <c r="B219" s="579"/>
      <c r="C219" s="573"/>
      <c r="D219" s="39"/>
      <c r="E219" s="39"/>
      <c r="F219" s="170"/>
      <c r="G219" s="181">
        <f>F219/$G$15</f>
        <v>0</v>
      </c>
      <c r="H219" s="182">
        <f>F219/$H$15</f>
        <v>0</v>
      </c>
      <c r="I219" s="182">
        <f>H219/$I$15</f>
        <v>0</v>
      </c>
      <c r="J219" s="170"/>
      <c r="K219" s="166"/>
      <c r="L219" s="166"/>
      <c r="M219" s="171"/>
      <c r="N219" s="52">
        <f>M219/$N$15</f>
        <v>0</v>
      </c>
      <c r="O219" s="40"/>
      <c r="P219" s="40"/>
      <c r="Q219" s="40"/>
      <c r="R219" s="40"/>
      <c r="S219" s="40"/>
      <c r="T219" s="58"/>
      <c r="U219" s="183">
        <f>H219/$U$15</f>
        <v>0</v>
      </c>
      <c r="V219" s="168"/>
      <c r="W219" s="59" t="str">
        <f>IF(V219&lt;1,"0",IF(V219&lt;5,"2",IF(V219&gt;=5,"6")))</f>
        <v>0</v>
      </c>
      <c r="X219" s="576"/>
      <c r="Y219" s="60">
        <f t="shared" si="33"/>
        <v>0</v>
      </c>
    </row>
    <row r="220" spans="2:25">
      <c r="B220" s="41"/>
      <c r="C220" s="172" t="s">
        <v>111</v>
      </c>
      <c r="D220" s="154"/>
      <c r="E220" s="173">
        <f>COUNTA(E144:E219)</f>
        <v>71</v>
      </c>
      <c r="F220" s="173">
        <f>SUM(F144:F219)</f>
        <v>23887</v>
      </c>
      <c r="G220" s="173">
        <f>SUM(G144:G219)</f>
        <v>4777.4000000000005</v>
      </c>
      <c r="H220" s="173">
        <f>SUM(H144:H219)</f>
        <v>13270.555555555555</v>
      </c>
      <c r="I220" s="173">
        <f>MROUND(SUM(I144:I219),1)</f>
        <v>4</v>
      </c>
      <c r="J220" s="173">
        <f>COUNTA(J144:J219)</f>
        <v>2</v>
      </c>
      <c r="K220" s="173">
        <f>COUNTA(K144:K219)</f>
        <v>4</v>
      </c>
      <c r="L220" s="173">
        <f>COUNTA(L144:L219)</f>
        <v>0</v>
      </c>
      <c r="M220" s="173">
        <f>SUM(M144:M219)</f>
        <v>13270.555555555555</v>
      </c>
      <c r="N220" s="173">
        <f>SUM(N144:N219)</f>
        <v>265.4111111111111</v>
      </c>
      <c r="O220" s="174"/>
      <c r="P220" s="175">
        <f>COUNTIF(P144:P219, "YES")</f>
        <v>0</v>
      </c>
      <c r="Q220" s="174"/>
      <c r="R220" s="174"/>
      <c r="S220" s="174"/>
      <c r="T220" s="174"/>
      <c r="U220" s="173">
        <f>SUM(U144:U219)</f>
        <v>8.8470370370370368</v>
      </c>
      <c r="V220" s="173">
        <f>SUM(V144:V219)</f>
        <v>8.8470370370370368</v>
      </c>
      <c r="W220" s="173">
        <f t="array" ref="W220">SUM(ABS(W144:W219))</f>
        <v>8</v>
      </c>
      <c r="X220" s="175" t="str">
        <f>IF(X144&lt;0.2, "0", IF(X144&lt;=2, "2", IF(X144&gt;2, ROUND(X144,0))))</f>
        <v>2</v>
      </c>
      <c r="Y220" s="173">
        <f>SUM(Y144:Y219)</f>
        <v>4</v>
      </c>
    </row>
    <row r="221" spans="2:25" ht="18.75" customHeight="1">
      <c r="B221" s="577">
        <v>4</v>
      </c>
      <c r="C221" s="580" t="s">
        <v>10511</v>
      </c>
      <c r="D221" s="39">
        <v>1</v>
      </c>
      <c r="E221" s="127" t="s">
        <v>10512</v>
      </c>
      <c r="F221" s="127">
        <v>156</v>
      </c>
      <c r="G221" s="181">
        <f t="shared" ref="G221:G271" si="34">F221/$G$15</f>
        <v>31.2</v>
      </c>
      <c r="H221" s="182">
        <f t="shared" ref="H221:H271" si="35">F221/$H$15</f>
        <v>86.666666666666671</v>
      </c>
      <c r="I221" s="182">
        <f t="shared" ref="I221:I271" si="36">H221/$I$15</f>
        <v>2.8888888888888891E-2</v>
      </c>
      <c r="J221" s="170"/>
      <c r="K221" s="166"/>
      <c r="L221" s="166"/>
      <c r="M221" s="167"/>
      <c r="N221" s="52">
        <f t="shared" ref="N221:N271" si="37">M221/$N$15</f>
        <v>0</v>
      </c>
      <c r="O221" s="53"/>
      <c r="P221" s="54"/>
      <c r="Q221" s="54"/>
      <c r="R221" s="54"/>
      <c r="S221" s="54"/>
      <c r="T221" s="58"/>
      <c r="U221" s="183">
        <f t="shared" ref="U221:U271" si="38">H221/$U$15</f>
        <v>5.7777777777777782E-2</v>
      </c>
      <c r="V221" s="168"/>
      <c r="W221" s="59" t="str">
        <f t="shared" ref="W221:W271" si="39">IF(V221&lt;1,"0",IF(V221&lt;5,"2",IF(V221&gt;=5,"6")))</f>
        <v>0</v>
      </c>
      <c r="X221" s="574">
        <f>K273/$X$15</f>
        <v>0.66666666666666663</v>
      </c>
      <c r="Y221" s="60">
        <f t="shared" ref="Y221:Y272" si="40">W221/2</f>
        <v>0</v>
      </c>
    </row>
    <row r="222" spans="2:25" ht="18.75" customHeight="1">
      <c r="B222" s="578"/>
      <c r="C222" s="581"/>
      <c r="D222" s="39">
        <v>2</v>
      </c>
      <c r="E222" s="127" t="s">
        <v>3236</v>
      </c>
      <c r="F222" s="127">
        <v>152</v>
      </c>
      <c r="G222" s="181">
        <f t="shared" si="34"/>
        <v>30.4</v>
      </c>
      <c r="H222" s="182">
        <f t="shared" si="35"/>
        <v>84.444444444444443</v>
      </c>
      <c r="I222" s="182">
        <f t="shared" si="36"/>
        <v>2.8148148148148148E-2</v>
      </c>
      <c r="J222" s="345" t="s">
        <v>10513</v>
      </c>
      <c r="K222" s="63" t="s">
        <v>11408</v>
      </c>
      <c r="L222" s="166"/>
      <c r="M222" s="167">
        <f>SUM(H221:H238)</f>
        <v>1825.5555555555557</v>
      </c>
      <c r="N222" s="52">
        <f t="shared" si="37"/>
        <v>36.511111111111113</v>
      </c>
      <c r="O222" s="53" t="s">
        <v>340</v>
      </c>
      <c r="P222" s="54" t="s">
        <v>12</v>
      </c>
      <c r="Q222" s="54"/>
      <c r="R222" s="54" t="s">
        <v>1064</v>
      </c>
      <c r="S222" s="54"/>
      <c r="T222" s="58"/>
      <c r="U222" s="183">
        <f t="shared" si="38"/>
        <v>5.6296296296296296E-2</v>
      </c>
      <c r="V222" s="168">
        <f>SUM(U221:U238)</f>
        <v>1.2170370370370371</v>
      </c>
      <c r="W222" s="59" t="str">
        <f t="shared" si="39"/>
        <v>2</v>
      </c>
      <c r="X222" s="575"/>
      <c r="Y222" s="60">
        <f t="shared" si="40"/>
        <v>1</v>
      </c>
    </row>
    <row r="223" spans="2:25" ht="18.75" customHeight="1">
      <c r="B223" s="578"/>
      <c r="C223" s="581"/>
      <c r="D223" s="39">
        <v>3</v>
      </c>
      <c r="E223" s="127" t="s">
        <v>3664</v>
      </c>
      <c r="F223" s="127">
        <v>148</v>
      </c>
      <c r="G223" s="181">
        <f t="shared" si="34"/>
        <v>29.6</v>
      </c>
      <c r="H223" s="182">
        <f t="shared" si="35"/>
        <v>82.222222222222214</v>
      </c>
      <c r="I223" s="182">
        <f t="shared" si="36"/>
        <v>2.7407407407407405E-2</v>
      </c>
      <c r="K223" s="40"/>
      <c r="L223" s="166"/>
      <c r="M223" s="167"/>
      <c r="N223" s="52"/>
      <c r="Q223" s="54"/>
      <c r="S223" s="54"/>
      <c r="T223" s="58"/>
      <c r="U223" s="183">
        <f t="shared" si="38"/>
        <v>5.4814814814814809E-2</v>
      </c>
      <c r="V223" s="168"/>
      <c r="W223" s="59" t="str">
        <f t="shared" si="39"/>
        <v>0</v>
      </c>
      <c r="X223" s="575"/>
      <c r="Y223" s="60">
        <f t="shared" si="40"/>
        <v>0</v>
      </c>
    </row>
    <row r="224" spans="2:25" ht="18.75" customHeight="1">
      <c r="B224" s="578"/>
      <c r="C224" s="581"/>
      <c r="D224" s="39">
        <v>4</v>
      </c>
      <c r="E224" s="127" t="s">
        <v>10514</v>
      </c>
      <c r="F224" s="127">
        <v>223</v>
      </c>
      <c r="G224" s="181">
        <f t="shared" si="34"/>
        <v>44.6</v>
      </c>
      <c r="H224" s="182">
        <f t="shared" si="35"/>
        <v>123.88888888888889</v>
      </c>
      <c r="I224" s="182">
        <f t="shared" si="36"/>
        <v>4.1296296296296296E-2</v>
      </c>
      <c r="J224" s="170"/>
      <c r="K224" s="166"/>
      <c r="L224" s="166"/>
      <c r="M224" s="167"/>
      <c r="N224" s="52">
        <f t="shared" si="37"/>
        <v>0</v>
      </c>
      <c r="O224" s="53"/>
      <c r="P224" s="54"/>
      <c r="Q224" s="54"/>
      <c r="R224" s="54"/>
      <c r="S224" s="54"/>
      <c r="T224" s="58"/>
      <c r="U224" s="183">
        <f t="shared" si="38"/>
        <v>8.2592592592592592E-2</v>
      </c>
      <c r="V224" s="168"/>
      <c r="W224" s="59" t="str">
        <f t="shared" si="39"/>
        <v>0</v>
      </c>
      <c r="X224" s="575"/>
      <c r="Y224" s="60">
        <f t="shared" si="40"/>
        <v>0</v>
      </c>
    </row>
    <row r="225" spans="2:25" ht="18.75" customHeight="1">
      <c r="B225" s="578"/>
      <c r="C225" s="581"/>
      <c r="D225" s="39">
        <v>5</v>
      </c>
      <c r="E225" s="127" t="s">
        <v>10515</v>
      </c>
      <c r="F225" s="127">
        <v>114</v>
      </c>
      <c r="G225" s="181">
        <f t="shared" si="34"/>
        <v>22.8</v>
      </c>
      <c r="H225" s="182">
        <f t="shared" si="35"/>
        <v>63.333333333333329</v>
      </c>
      <c r="I225" s="182">
        <f t="shared" si="36"/>
        <v>2.1111111111111108E-2</v>
      </c>
      <c r="J225" s="170"/>
      <c r="K225" s="166"/>
      <c r="L225" s="166"/>
      <c r="M225" s="167"/>
      <c r="N225" s="52">
        <f t="shared" si="37"/>
        <v>0</v>
      </c>
      <c r="O225" s="53"/>
      <c r="P225" s="54"/>
      <c r="Q225" s="54"/>
      <c r="R225" s="54"/>
      <c r="S225" s="54"/>
      <c r="T225" s="58"/>
      <c r="U225" s="183">
        <f t="shared" si="38"/>
        <v>4.2222222222222217E-2</v>
      </c>
      <c r="V225" s="168"/>
      <c r="W225" s="59" t="str">
        <f t="shared" si="39"/>
        <v>0</v>
      </c>
      <c r="X225" s="575"/>
      <c r="Y225" s="60">
        <f t="shared" si="40"/>
        <v>0</v>
      </c>
    </row>
    <row r="226" spans="2:25" ht="18.75" customHeight="1">
      <c r="B226" s="578"/>
      <c r="C226" s="581"/>
      <c r="D226" s="39">
        <v>6</v>
      </c>
      <c r="E226" s="127" t="s">
        <v>10516</v>
      </c>
      <c r="F226" s="127">
        <v>181</v>
      </c>
      <c r="G226" s="181">
        <f t="shared" si="34"/>
        <v>36.200000000000003</v>
      </c>
      <c r="H226" s="182">
        <f t="shared" si="35"/>
        <v>100.55555555555556</v>
      </c>
      <c r="I226" s="182">
        <f t="shared" si="36"/>
        <v>3.3518518518518517E-2</v>
      </c>
      <c r="J226" s="170"/>
      <c r="K226" s="166"/>
      <c r="L226" s="166"/>
      <c r="M226" s="167"/>
      <c r="N226" s="52">
        <f t="shared" si="37"/>
        <v>0</v>
      </c>
      <c r="O226" s="53"/>
      <c r="P226" s="54"/>
      <c r="Q226" s="54"/>
      <c r="R226" s="54"/>
      <c r="S226" s="54"/>
      <c r="T226" s="58"/>
      <c r="U226" s="183">
        <f t="shared" si="38"/>
        <v>6.7037037037037034E-2</v>
      </c>
      <c r="V226" s="168"/>
      <c r="W226" s="59" t="str">
        <f t="shared" si="39"/>
        <v>0</v>
      </c>
      <c r="X226" s="575"/>
      <c r="Y226" s="60">
        <f t="shared" si="40"/>
        <v>0</v>
      </c>
    </row>
    <row r="227" spans="2:25" ht="18.75" customHeight="1">
      <c r="B227" s="578"/>
      <c r="C227" s="581"/>
      <c r="D227" s="39">
        <v>7</v>
      </c>
      <c r="E227" s="127" t="s">
        <v>10517</v>
      </c>
      <c r="F227" s="127">
        <v>143</v>
      </c>
      <c r="G227" s="181">
        <f t="shared" si="34"/>
        <v>28.6</v>
      </c>
      <c r="H227" s="182">
        <f t="shared" si="35"/>
        <v>79.444444444444443</v>
      </c>
      <c r="I227" s="182">
        <f t="shared" si="36"/>
        <v>2.6481481481481481E-2</v>
      </c>
      <c r="J227" s="170"/>
      <c r="K227" s="166"/>
      <c r="L227" s="166"/>
      <c r="M227" s="167"/>
      <c r="N227" s="52">
        <f t="shared" si="37"/>
        <v>0</v>
      </c>
      <c r="O227" s="53"/>
      <c r="P227" s="54"/>
      <c r="Q227" s="54"/>
      <c r="R227" s="54"/>
      <c r="S227" s="54"/>
      <c r="T227" s="58"/>
      <c r="U227" s="183">
        <f t="shared" si="38"/>
        <v>5.2962962962962962E-2</v>
      </c>
      <c r="V227" s="168"/>
      <c r="W227" s="59" t="str">
        <f t="shared" si="39"/>
        <v>0</v>
      </c>
      <c r="X227" s="575"/>
      <c r="Y227" s="60">
        <f t="shared" si="40"/>
        <v>0</v>
      </c>
    </row>
    <row r="228" spans="2:25" ht="18.75" customHeight="1">
      <c r="B228" s="578"/>
      <c r="C228" s="581"/>
      <c r="D228" s="39">
        <v>8</v>
      </c>
      <c r="E228" s="127" t="s">
        <v>10518</v>
      </c>
      <c r="F228" s="127">
        <v>222</v>
      </c>
      <c r="G228" s="181">
        <f t="shared" si="34"/>
        <v>44.4</v>
      </c>
      <c r="H228" s="182">
        <f t="shared" si="35"/>
        <v>123.33333333333333</v>
      </c>
      <c r="I228" s="182">
        <f t="shared" si="36"/>
        <v>4.1111111111111112E-2</v>
      </c>
      <c r="J228" s="170"/>
      <c r="K228" s="166"/>
      <c r="L228" s="166"/>
      <c r="M228" s="167"/>
      <c r="N228" s="52">
        <f t="shared" si="37"/>
        <v>0</v>
      </c>
      <c r="O228" s="53"/>
      <c r="P228" s="54"/>
      <c r="Q228" s="54"/>
      <c r="R228" s="54"/>
      <c r="S228" s="54"/>
      <c r="T228" s="58"/>
      <c r="U228" s="183">
        <f t="shared" si="38"/>
        <v>8.2222222222222224E-2</v>
      </c>
      <c r="V228" s="168"/>
      <c r="W228" s="59" t="str">
        <f t="shared" si="39"/>
        <v>0</v>
      </c>
      <c r="X228" s="575"/>
      <c r="Y228" s="60">
        <f t="shared" si="40"/>
        <v>0</v>
      </c>
    </row>
    <row r="229" spans="2:25" ht="18.75" customHeight="1">
      <c r="B229" s="578"/>
      <c r="C229" s="581"/>
      <c r="D229" s="39">
        <v>9</v>
      </c>
      <c r="E229" s="127" t="s">
        <v>10519</v>
      </c>
      <c r="F229" s="127">
        <v>32</v>
      </c>
      <c r="G229" s="181">
        <f t="shared" si="34"/>
        <v>6.4</v>
      </c>
      <c r="H229" s="182">
        <f t="shared" si="35"/>
        <v>17.777777777777779</v>
      </c>
      <c r="I229" s="182">
        <f t="shared" si="36"/>
        <v>5.9259259259259265E-3</v>
      </c>
      <c r="J229" s="170"/>
      <c r="K229" s="166"/>
      <c r="L229" s="166"/>
      <c r="M229" s="167"/>
      <c r="N229" s="52">
        <f t="shared" si="37"/>
        <v>0</v>
      </c>
      <c r="O229" s="53"/>
      <c r="P229" s="54"/>
      <c r="Q229" s="54"/>
      <c r="R229" s="54"/>
      <c r="S229" s="54"/>
      <c r="T229" s="58"/>
      <c r="U229" s="183">
        <f t="shared" si="38"/>
        <v>1.1851851851851853E-2</v>
      </c>
      <c r="V229" s="168"/>
      <c r="W229" s="59" t="str">
        <f t="shared" si="39"/>
        <v>0</v>
      </c>
      <c r="X229" s="575"/>
      <c r="Y229" s="60">
        <f t="shared" si="40"/>
        <v>0</v>
      </c>
    </row>
    <row r="230" spans="2:25" ht="18.75" customHeight="1">
      <c r="B230" s="578"/>
      <c r="C230" s="581"/>
      <c r="D230" s="39">
        <v>10</v>
      </c>
      <c r="E230" s="127" t="s">
        <v>10520</v>
      </c>
      <c r="F230" s="127">
        <v>191</v>
      </c>
      <c r="G230" s="181">
        <f t="shared" si="34"/>
        <v>38.200000000000003</v>
      </c>
      <c r="H230" s="182">
        <f t="shared" si="35"/>
        <v>106.11111111111111</v>
      </c>
      <c r="I230" s="182">
        <f t="shared" si="36"/>
        <v>3.5370370370370371E-2</v>
      </c>
      <c r="J230" s="170"/>
      <c r="K230" s="166"/>
      <c r="L230" s="166"/>
      <c r="M230" s="167"/>
      <c r="N230" s="52">
        <f t="shared" si="37"/>
        <v>0</v>
      </c>
      <c r="O230" s="53"/>
      <c r="P230" s="54"/>
      <c r="Q230" s="54"/>
      <c r="R230" s="54"/>
      <c r="S230" s="54"/>
      <c r="T230" s="58"/>
      <c r="U230" s="183">
        <f t="shared" si="38"/>
        <v>7.0740740740740743E-2</v>
      </c>
      <c r="V230" s="168"/>
      <c r="W230" s="59" t="str">
        <f t="shared" si="39"/>
        <v>0</v>
      </c>
      <c r="X230" s="575"/>
      <c r="Y230" s="60">
        <f t="shared" si="40"/>
        <v>0</v>
      </c>
    </row>
    <row r="231" spans="2:25" ht="18.75" customHeight="1">
      <c r="B231" s="578"/>
      <c r="C231" s="581"/>
      <c r="D231" s="39">
        <v>11</v>
      </c>
      <c r="E231" s="127" t="s">
        <v>10521</v>
      </c>
      <c r="F231" s="127">
        <v>179</v>
      </c>
      <c r="G231" s="181">
        <f t="shared" si="34"/>
        <v>35.799999999999997</v>
      </c>
      <c r="H231" s="182">
        <f t="shared" si="35"/>
        <v>99.444444444444443</v>
      </c>
      <c r="I231" s="182">
        <f t="shared" si="36"/>
        <v>3.3148148148148149E-2</v>
      </c>
      <c r="J231" s="63" t="s">
        <v>10522</v>
      </c>
      <c r="K231" s="166"/>
      <c r="L231" s="166"/>
      <c r="M231" s="167"/>
      <c r="N231" s="52">
        <f t="shared" si="37"/>
        <v>0</v>
      </c>
      <c r="O231" s="53"/>
      <c r="P231" s="54"/>
      <c r="Q231" s="54"/>
      <c r="R231" s="54"/>
      <c r="S231" s="54"/>
      <c r="T231" s="58"/>
      <c r="U231" s="183">
        <f t="shared" si="38"/>
        <v>6.6296296296296298E-2</v>
      </c>
      <c r="V231" s="168"/>
      <c r="W231" s="59" t="str">
        <f t="shared" si="39"/>
        <v>0</v>
      </c>
      <c r="X231" s="575"/>
      <c r="Y231" s="60">
        <f t="shared" si="40"/>
        <v>0</v>
      </c>
    </row>
    <row r="232" spans="2:25" ht="18.75" customHeight="1">
      <c r="B232" s="578"/>
      <c r="C232" s="581"/>
      <c r="D232" s="39">
        <v>12</v>
      </c>
      <c r="E232" s="127" t="s">
        <v>10523</v>
      </c>
      <c r="F232" s="127">
        <v>197</v>
      </c>
      <c r="G232" s="181">
        <f t="shared" si="34"/>
        <v>39.4</v>
      </c>
      <c r="H232" s="182">
        <f t="shared" si="35"/>
        <v>109.44444444444444</v>
      </c>
      <c r="I232" s="182">
        <f t="shared" si="36"/>
        <v>3.6481481481481483E-2</v>
      </c>
      <c r="J232" s="170"/>
      <c r="K232" s="166"/>
      <c r="L232" s="166"/>
      <c r="M232" s="167"/>
      <c r="N232" s="52">
        <f t="shared" si="37"/>
        <v>0</v>
      </c>
      <c r="O232" s="53"/>
      <c r="P232" s="54"/>
      <c r="Q232" s="54"/>
      <c r="R232" s="54"/>
      <c r="S232" s="54"/>
      <c r="T232" s="58"/>
      <c r="U232" s="183">
        <f t="shared" si="38"/>
        <v>7.2962962962962966E-2</v>
      </c>
      <c r="V232" s="168"/>
      <c r="W232" s="59" t="str">
        <f t="shared" si="39"/>
        <v>0</v>
      </c>
      <c r="X232" s="575"/>
      <c r="Y232" s="60">
        <f t="shared" si="40"/>
        <v>0</v>
      </c>
    </row>
    <row r="233" spans="2:25" ht="18.75" customHeight="1">
      <c r="B233" s="578"/>
      <c r="C233" s="581"/>
      <c r="D233" s="39">
        <v>13</v>
      </c>
      <c r="E233" s="127" t="s">
        <v>10524</v>
      </c>
      <c r="F233" s="127">
        <v>146</v>
      </c>
      <c r="G233" s="181">
        <f t="shared" si="34"/>
        <v>29.2</v>
      </c>
      <c r="H233" s="182">
        <f t="shared" si="35"/>
        <v>81.111111111111114</v>
      </c>
      <c r="I233" s="182">
        <f t="shared" si="36"/>
        <v>2.7037037037037037E-2</v>
      </c>
      <c r="J233" s="170"/>
      <c r="K233" s="166"/>
      <c r="L233" s="166"/>
      <c r="M233" s="167"/>
      <c r="N233" s="52">
        <f t="shared" si="37"/>
        <v>0</v>
      </c>
      <c r="O233" s="53"/>
      <c r="P233" s="54"/>
      <c r="Q233" s="54"/>
      <c r="R233" s="54"/>
      <c r="S233" s="54"/>
      <c r="T233" s="58"/>
      <c r="U233" s="183">
        <f t="shared" si="38"/>
        <v>5.4074074074074073E-2</v>
      </c>
      <c r="V233" s="168"/>
      <c r="W233" s="59" t="str">
        <f t="shared" si="39"/>
        <v>0</v>
      </c>
      <c r="X233" s="575"/>
      <c r="Y233" s="60">
        <f t="shared" si="40"/>
        <v>0</v>
      </c>
    </row>
    <row r="234" spans="2:25" ht="18.75" customHeight="1">
      <c r="B234" s="578"/>
      <c r="C234" s="581"/>
      <c r="D234" s="39">
        <v>14</v>
      </c>
      <c r="E234" s="127" t="s">
        <v>10525</v>
      </c>
      <c r="F234" s="127">
        <v>157</v>
      </c>
      <c r="G234" s="181">
        <f t="shared" si="34"/>
        <v>31.4</v>
      </c>
      <c r="H234" s="182">
        <f t="shared" si="35"/>
        <v>87.222222222222214</v>
      </c>
      <c r="I234" s="182">
        <f t="shared" si="36"/>
        <v>2.9074074074074072E-2</v>
      </c>
      <c r="J234" s="170"/>
      <c r="K234" s="166"/>
      <c r="L234" s="166"/>
      <c r="M234" s="167"/>
      <c r="N234" s="52">
        <f t="shared" si="37"/>
        <v>0</v>
      </c>
      <c r="O234" s="53"/>
      <c r="P234" s="54"/>
      <c r="Q234" s="54"/>
      <c r="R234" s="54"/>
      <c r="S234" s="54"/>
      <c r="T234" s="58"/>
      <c r="U234" s="183">
        <f t="shared" si="38"/>
        <v>5.8148148148148143E-2</v>
      </c>
      <c r="V234" s="168"/>
      <c r="W234" s="59" t="str">
        <f t="shared" si="39"/>
        <v>0</v>
      </c>
      <c r="X234" s="575"/>
      <c r="Y234" s="60">
        <f t="shared" si="40"/>
        <v>0</v>
      </c>
    </row>
    <row r="235" spans="2:25" ht="18.75" customHeight="1">
      <c r="B235" s="578"/>
      <c r="C235" s="581"/>
      <c r="D235" s="39">
        <v>15</v>
      </c>
      <c r="E235" s="127" t="s">
        <v>10526</v>
      </c>
      <c r="F235" s="127">
        <v>165</v>
      </c>
      <c r="G235" s="181">
        <f t="shared" si="34"/>
        <v>33</v>
      </c>
      <c r="H235" s="182">
        <f t="shared" si="35"/>
        <v>91.666666666666671</v>
      </c>
      <c r="I235" s="182">
        <f t="shared" si="36"/>
        <v>3.0555555555555558E-2</v>
      </c>
      <c r="J235" s="170"/>
      <c r="K235" s="166"/>
      <c r="L235" s="166"/>
      <c r="M235" s="167"/>
      <c r="N235" s="52">
        <f t="shared" si="37"/>
        <v>0</v>
      </c>
      <c r="O235" s="53"/>
      <c r="P235" s="54"/>
      <c r="Q235" s="54"/>
      <c r="R235" s="54"/>
      <c r="S235" s="54"/>
      <c r="T235" s="58"/>
      <c r="U235" s="183">
        <f t="shared" si="38"/>
        <v>6.1111111111111116E-2</v>
      </c>
      <c r="V235" s="168"/>
      <c r="W235" s="59" t="str">
        <f t="shared" si="39"/>
        <v>0</v>
      </c>
      <c r="X235" s="575"/>
      <c r="Y235" s="60">
        <f t="shared" si="40"/>
        <v>0</v>
      </c>
    </row>
    <row r="236" spans="2:25" ht="18.75" customHeight="1">
      <c r="B236" s="578"/>
      <c r="C236" s="581"/>
      <c r="D236" s="39">
        <v>16</v>
      </c>
      <c r="E236" s="127" t="s">
        <v>4850</v>
      </c>
      <c r="F236" s="127">
        <v>153</v>
      </c>
      <c r="G236" s="181">
        <f t="shared" si="34"/>
        <v>30.6</v>
      </c>
      <c r="H236" s="182">
        <f t="shared" si="35"/>
        <v>85</v>
      </c>
      <c r="I236" s="182">
        <f t="shared" si="36"/>
        <v>2.8333333333333332E-2</v>
      </c>
      <c r="J236" s="170"/>
      <c r="K236" s="166"/>
      <c r="L236" s="166"/>
      <c r="M236" s="167"/>
      <c r="N236" s="52">
        <f t="shared" si="37"/>
        <v>0</v>
      </c>
      <c r="O236" s="53"/>
      <c r="P236" s="54"/>
      <c r="Q236" s="54"/>
      <c r="R236" s="54"/>
      <c r="S236" s="54"/>
      <c r="T236" s="58"/>
      <c r="U236" s="183">
        <f t="shared" si="38"/>
        <v>5.6666666666666664E-2</v>
      </c>
      <c r="V236" s="168"/>
      <c r="W236" s="59" t="str">
        <f t="shared" si="39"/>
        <v>0</v>
      </c>
      <c r="X236" s="575"/>
      <c r="Y236" s="60">
        <f t="shared" si="40"/>
        <v>0</v>
      </c>
    </row>
    <row r="237" spans="2:25" ht="18.75" customHeight="1">
      <c r="B237" s="578"/>
      <c r="C237" s="581"/>
      <c r="D237" s="39">
        <v>17</v>
      </c>
      <c r="E237" s="127" t="s">
        <v>10527</v>
      </c>
      <c r="F237" s="127">
        <v>508</v>
      </c>
      <c r="G237" s="181">
        <f t="shared" si="34"/>
        <v>101.6</v>
      </c>
      <c r="H237" s="182">
        <f t="shared" si="35"/>
        <v>282.22222222222223</v>
      </c>
      <c r="I237" s="182">
        <f t="shared" si="36"/>
        <v>9.4074074074074074E-2</v>
      </c>
      <c r="J237" s="170"/>
      <c r="K237" s="166"/>
      <c r="L237" s="166"/>
      <c r="M237" s="167"/>
      <c r="N237" s="52">
        <f t="shared" si="37"/>
        <v>0</v>
      </c>
      <c r="O237" s="53"/>
      <c r="P237" s="54"/>
      <c r="Q237" s="54"/>
      <c r="R237" s="54"/>
      <c r="S237" s="54"/>
      <c r="T237" s="58"/>
      <c r="U237" s="183">
        <f t="shared" si="38"/>
        <v>0.18814814814814815</v>
      </c>
      <c r="V237" s="168"/>
      <c r="W237" s="59" t="str">
        <f t="shared" si="39"/>
        <v>0</v>
      </c>
      <c r="X237" s="575"/>
      <c r="Y237" s="60">
        <f t="shared" si="40"/>
        <v>0</v>
      </c>
    </row>
    <row r="238" spans="2:25" ht="18.75" customHeight="1">
      <c r="B238" s="578"/>
      <c r="C238" s="581"/>
      <c r="D238" s="39">
        <v>18</v>
      </c>
      <c r="E238" s="127" t="s">
        <v>10528</v>
      </c>
      <c r="F238" s="127">
        <v>219</v>
      </c>
      <c r="G238" s="181">
        <f t="shared" si="34"/>
        <v>43.8</v>
      </c>
      <c r="H238" s="182">
        <f t="shared" si="35"/>
        <v>121.66666666666666</v>
      </c>
      <c r="I238" s="182">
        <f t="shared" si="36"/>
        <v>4.0555555555555553E-2</v>
      </c>
      <c r="J238" s="170"/>
      <c r="K238" s="166"/>
      <c r="L238" s="166"/>
      <c r="M238" s="167"/>
      <c r="N238" s="52">
        <f t="shared" si="37"/>
        <v>0</v>
      </c>
      <c r="O238" s="53"/>
      <c r="P238" s="54"/>
      <c r="Q238" s="54"/>
      <c r="R238" s="54"/>
      <c r="S238" s="54"/>
      <c r="T238" s="58"/>
      <c r="U238" s="183">
        <f t="shared" si="38"/>
        <v>8.1111111111111106E-2</v>
      </c>
      <c r="V238" s="168"/>
      <c r="W238" s="59" t="str">
        <f t="shared" si="39"/>
        <v>0</v>
      </c>
      <c r="X238" s="575"/>
      <c r="Y238" s="60">
        <f t="shared" si="40"/>
        <v>0</v>
      </c>
    </row>
    <row r="239" spans="2:25" ht="18.75" customHeight="1">
      <c r="B239" s="578"/>
      <c r="C239" s="581"/>
      <c r="D239" s="39"/>
      <c r="E239" s="127"/>
      <c r="F239" s="127"/>
      <c r="G239" s="181">
        <f t="shared" si="34"/>
        <v>0</v>
      </c>
      <c r="H239" s="182">
        <f t="shared" si="35"/>
        <v>0</v>
      </c>
      <c r="I239" s="182">
        <f t="shared" si="36"/>
        <v>0</v>
      </c>
      <c r="J239" s="170"/>
      <c r="K239" s="166"/>
      <c r="L239" s="166"/>
      <c r="M239" s="167"/>
      <c r="N239" s="52">
        <f t="shared" si="37"/>
        <v>0</v>
      </c>
      <c r="O239" s="53"/>
      <c r="P239" s="54"/>
      <c r="Q239" s="54"/>
      <c r="R239" s="54"/>
      <c r="S239" s="54"/>
      <c r="T239" s="58"/>
      <c r="U239" s="183">
        <f t="shared" si="38"/>
        <v>0</v>
      </c>
      <c r="V239" s="168"/>
      <c r="W239" s="59" t="str">
        <f t="shared" si="39"/>
        <v>0</v>
      </c>
      <c r="X239" s="575"/>
      <c r="Y239" s="60">
        <f t="shared" si="40"/>
        <v>0</v>
      </c>
    </row>
    <row r="240" spans="2:25" ht="18.75" customHeight="1">
      <c r="B240" s="578"/>
      <c r="C240" s="581"/>
      <c r="D240" s="39">
        <v>1</v>
      </c>
      <c r="E240" s="127" t="s">
        <v>4378</v>
      </c>
      <c r="F240" s="127">
        <v>205</v>
      </c>
      <c r="G240" s="181">
        <f t="shared" si="34"/>
        <v>41</v>
      </c>
      <c r="H240" s="182">
        <f t="shared" si="35"/>
        <v>113.88888888888889</v>
      </c>
      <c r="I240" s="182">
        <f t="shared" si="36"/>
        <v>3.7962962962962962E-2</v>
      </c>
      <c r="J240" s="170"/>
      <c r="K240" s="166"/>
      <c r="L240" s="166"/>
      <c r="M240" s="167"/>
      <c r="N240" s="52">
        <f t="shared" si="37"/>
        <v>0</v>
      </c>
      <c r="O240" s="53"/>
      <c r="P240" s="54"/>
      <c r="Q240" s="54"/>
      <c r="R240" s="54"/>
      <c r="S240" s="54"/>
      <c r="T240" s="58"/>
      <c r="U240" s="183">
        <f t="shared" si="38"/>
        <v>7.5925925925925924E-2</v>
      </c>
      <c r="V240" s="168"/>
      <c r="W240" s="59" t="str">
        <f t="shared" si="39"/>
        <v>0</v>
      </c>
      <c r="X240" s="575"/>
      <c r="Y240" s="60">
        <f t="shared" si="40"/>
        <v>0</v>
      </c>
    </row>
    <row r="241" spans="2:25" ht="18.75" customHeight="1">
      <c r="B241" s="578"/>
      <c r="C241" s="581"/>
      <c r="D241" s="39">
        <v>2</v>
      </c>
      <c r="E241" s="127" t="s">
        <v>10472</v>
      </c>
      <c r="F241" s="127">
        <v>107</v>
      </c>
      <c r="G241" s="181">
        <f t="shared" si="34"/>
        <v>21.4</v>
      </c>
      <c r="H241" s="182">
        <f t="shared" si="35"/>
        <v>59.444444444444443</v>
      </c>
      <c r="I241" s="182">
        <f t="shared" si="36"/>
        <v>1.9814814814814813E-2</v>
      </c>
      <c r="J241" s="170"/>
      <c r="K241" s="166"/>
      <c r="L241" s="166"/>
      <c r="M241" s="167"/>
      <c r="N241" s="52">
        <f t="shared" si="37"/>
        <v>0</v>
      </c>
      <c r="O241" s="53"/>
      <c r="P241" s="54"/>
      <c r="Q241" s="54"/>
      <c r="R241" s="54"/>
      <c r="S241" s="54"/>
      <c r="T241" s="58"/>
      <c r="U241" s="183">
        <f t="shared" si="38"/>
        <v>3.9629629629629626E-2</v>
      </c>
      <c r="V241" s="168"/>
      <c r="W241" s="59" t="str">
        <f t="shared" si="39"/>
        <v>0</v>
      </c>
      <c r="X241" s="575"/>
      <c r="Y241" s="60">
        <f t="shared" si="40"/>
        <v>0</v>
      </c>
    </row>
    <row r="242" spans="2:25" ht="18.75" customHeight="1">
      <c r="B242" s="578"/>
      <c r="C242" s="581"/>
      <c r="D242" s="39">
        <v>3</v>
      </c>
      <c r="E242" s="127" t="s">
        <v>10529</v>
      </c>
      <c r="F242" s="127">
        <v>195</v>
      </c>
      <c r="G242" s="181">
        <f t="shared" si="34"/>
        <v>39</v>
      </c>
      <c r="H242" s="182">
        <f t="shared" si="35"/>
        <v>108.33333333333333</v>
      </c>
      <c r="I242" s="182">
        <f t="shared" si="36"/>
        <v>3.6111111111111108E-2</v>
      </c>
      <c r="J242" s="170"/>
      <c r="K242" s="166"/>
      <c r="L242" s="166"/>
      <c r="M242" s="167"/>
      <c r="N242" s="52">
        <f t="shared" si="37"/>
        <v>0</v>
      </c>
      <c r="O242" s="53"/>
      <c r="P242" s="54"/>
      <c r="Q242" s="54"/>
      <c r="R242" s="54"/>
      <c r="S242" s="54"/>
      <c r="T242" s="58"/>
      <c r="U242" s="183">
        <f t="shared" si="38"/>
        <v>7.2222222222222215E-2</v>
      </c>
      <c r="V242" s="168"/>
      <c r="W242" s="59" t="str">
        <f t="shared" si="39"/>
        <v>0</v>
      </c>
      <c r="X242" s="575"/>
      <c r="Y242" s="60">
        <f t="shared" si="40"/>
        <v>0</v>
      </c>
    </row>
    <row r="243" spans="2:25" ht="18.75" customHeight="1">
      <c r="B243" s="578"/>
      <c r="C243" s="581"/>
      <c r="D243" s="39">
        <v>4</v>
      </c>
      <c r="E243" s="127" t="s">
        <v>632</v>
      </c>
      <c r="F243" s="127">
        <v>217</v>
      </c>
      <c r="G243" s="181">
        <f t="shared" si="34"/>
        <v>43.4</v>
      </c>
      <c r="H243" s="182">
        <f t="shared" si="35"/>
        <v>120.55555555555556</v>
      </c>
      <c r="I243" s="182">
        <f t="shared" si="36"/>
        <v>4.0185185185185185E-2</v>
      </c>
      <c r="J243" s="170"/>
      <c r="K243" s="166"/>
      <c r="L243" s="166"/>
      <c r="M243" s="167"/>
      <c r="N243" s="52">
        <f t="shared" si="37"/>
        <v>0</v>
      </c>
      <c r="O243" s="53"/>
      <c r="P243" s="54"/>
      <c r="Q243" s="54"/>
      <c r="R243" s="54"/>
      <c r="S243" s="54"/>
      <c r="T243" s="58"/>
      <c r="U243" s="183">
        <f t="shared" si="38"/>
        <v>8.037037037037037E-2</v>
      </c>
      <c r="V243" s="168"/>
      <c r="W243" s="59" t="str">
        <f t="shared" si="39"/>
        <v>0</v>
      </c>
      <c r="X243" s="575"/>
      <c r="Y243" s="60">
        <f t="shared" si="40"/>
        <v>0</v>
      </c>
    </row>
    <row r="244" spans="2:25" ht="18.75" customHeight="1">
      <c r="B244" s="578"/>
      <c r="C244" s="581"/>
      <c r="D244" s="39">
        <v>5</v>
      </c>
      <c r="E244" s="127" t="s">
        <v>981</v>
      </c>
      <c r="F244" s="127">
        <v>130</v>
      </c>
      <c r="G244" s="181">
        <f t="shared" si="34"/>
        <v>26</v>
      </c>
      <c r="H244" s="182">
        <f t="shared" si="35"/>
        <v>72.222222222222214</v>
      </c>
      <c r="I244" s="182">
        <f t="shared" si="36"/>
        <v>2.4074074074074071E-2</v>
      </c>
      <c r="J244" s="63" t="s">
        <v>10530</v>
      </c>
      <c r="K244" s="63" t="s">
        <v>11409</v>
      </c>
      <c r="L244" s="166"/>
      <c r="M244" s="167">
        <f>SUM(H240:H270)</f>
        <v>3083.8888888888882</v>
      </c>
      <c r="N244" s="52">
        <f t="shared" si="37"/>
        <v>61.677777777777763</v>
      </c>
      <c r="O244" s="53" t="s">
        <v>785</v>
      </c>
      <c r="P244" s="54" t="s">
        <v>12</v>
      </c>
      <c r="Q244" s="54"/>
      <c r="R244" s="54" t="s">
        <v>1064</v>
      </c>
      <c r="S244" s="54"/>
      <c r="T244" s="58"/>
      <c r="U244" s="183">
        <f t="shared" si="38"/>
        <v>4.8148148148148141E-2</v>
      </c>
      <c r="V244" s="168">
        <f>SUM(U240:U270)</f>
        <v>2.0559259259259259</v>
      </c>
      <c r="W244" s="59" t="str">
        <f t="shared" si="39"/>
        <v>2</v>
      </c>
      <c r="X244" s="575"/>
      <c r="Y244" s="60">
        <f t="shared" si="40"/>
        <v>1</v>
      </c>
    </row>
    <row r="245" spans="2:25" ht="18.75" customHeight="1">
      <c r="B245" s="578"/>
      <c r="C245" s="581"/>
      <c r="D245" s="39">
        <v>6</v>
      </c>
      <c r="E245" s="127" t="s">
        <v>10531</v>
      </c>
      <c r="F245" s="127">
        <v>149</v>
      </c>
      <c r="G245" s="181">
        <f t="shared" si="34"/>
        <v>29.8</v>
      </c>
      <c r="H245" s="182">
        <f t="shared" si="35"/>
        <v>82.777777777777771</v>
      </c>
      <c r="I245" s="182">
        <f t="shared" si="36"/>
        <v>2.7592592592592592E-2</v>
      </c>
      <c r="J245" s="170"/>
      <c r="K245" s="166"/>
      <c r="L245" s="166"/>
      <c r="M245" s="167"/>
      <c r="N245" s="52">
        <f t="shared" si="37"/>
        <v>0</v>
      </c>
      <c r="O245" s="53"/>
      <c r="P245" s="54"/>
      <c r="Q245" s="54"/>
      <c r="R245" s="54"/>
      <c r="S245" s="54"/>
      <c r="T245" s="58"/>
      <c r="U245" s="183">
        <f t="shared" si="38"/>
        <v>5.5185185185185184E-2</v>
      </c>
      <c r="V245" s="168"/>
      <c r="W245" s="59" t="str">
        <f t="shared" si="39"/>
        <v>0</v>
      </c>
      <c r="X245" s="575"/>
      <c r="Y245" s="60">
        <f t="shared" si="40"/>
        <v>0</v>
      </c>
    </row>
    <row r="246" spans="2:25" ht="18.75" customHeight="1">
      <c r="B246" s="578"/>
      <c r="C246" s="581"/>
      <c r="D246" s="39">
        <v>7</v>
      </c>
      <c r="E246" s="127" t="s">
        <v>10532</v>
      </c>
      <c r="F246" s="127">
        <v>171</v>
      </c>
      <c r="G246" s="181">
        <f t="shared" si="34"/>
        <v>34.200000000000003</v>
      </c>
      <c r="H246" s="182">
        <f t="shared" si="35"/>
        <v>95</v>
      </c>
      <c r="I246" s="182">
        <f t="shared" si="36"/>
        <v>3.1666666666666669E-2</v>
      </c>
      <c r="J246" s="170"/>
      <c r="K246" s="166"/>
      <c r="L246" s="166"/>
      <c r="M246" s="167"/>
      <c r="N246" s="52">
        <f t="shared" si="37"/>
        <v>0</v>
      </c>
      <c r="O246" s="53"/>
      <c r="P246" s="54"/>
      <c r="Q246" s="54"/>
      <c r="R246" s="54"/>
      <c r="S246" s="54"/>
      <c r="T246" s="58"/>
      <c r="U246" s="183">
        <f t="shared" si="38"/>
        <v>6.3333333333333339E-2</v>
      </c>
      <c r="V246" s="168"/>
      <c r="W246" s="59" t="str">
        <f t="shared" si="39"/>
        <v>0</v>
      </c>
      <c r="X246" s="575"/>
      <c r="Y246" s="60">
        <f t="shared" si="40"/>
        <v>0</v>
      </c>
    </row>
    <row r="247" spans="2:25" ht="18.75" customHeight="1">
      <c r="B247" s="578"/>
      <c r="C247" s="581"/>
      <c r="D247" s="39">
        <v>8</v>
      </c>
      <c r="E247" s="127" t="s">
        <v>3241</v>
      </c>
      <c r="F247" s="127">
        <v>219</v>
      </c>
      <c r="G247" s="181">
        <f t="shared" si="34"/>
        <v>43.8</v>
      </c>
      <c r="H247" s="182">
        <f t="shared" si="35"/>
        <v>121.66666666666666</v>
      </c>
      <c r="I247" s="182">
        <f t="shared" si="36"/>
        <v>4.0555555555555553E-2</v>
      </c>
      <c r="J247" s="170"/>
      <c r="K247" s="166"/>
      <c r="L247" s="166"/>
      <c r="M247" s="167"/>
      <c r="N247" s="52">
        <f t="shared" si="37"/>
        <v>0</v>
      </c>
      <c r="O247" s="53"/>
      <c r="P247" s="54"/>
      <c r="Q247" s="54"/>
      <c r="R247" s="54"/>
      <c r="S247" s="54"/>
      <c r="T247" s="58"/>
      <c r="U247" s="183">
        <f t="shared" si="38"/>
        <v>8.1111111111111106E-2</v>
      </c>
      <c r="V247" s="168"/>
      <c r="W247" s="59" t="str">
        <f t="shared" si="39"/>
        <v>0</v>
      </c>
      <c r="X247" s="575"/>
      <c r="Y247" s="60">
        <f t="shared" si="40"/>
        <v>0</v>
      </c>
    </row>
    <row r="248" spans="2:25" ht="18.75" customHeight="1">
      <c r="B248" s="578"/>
      <c r="C248" s="581"/>
      <c r="D248" s="39">
        <v>9</v>
      </c>
      <c r="E248" s="127" t="s">
        <v>10533</v>
      </c>
      <c r="F248" s="127">
        <v>192</v>
      </c>
      <c r="G248" s="181">
        <f t="shared" si="34"/>
        <v>38.4</v>
      </c>
      <c r="H248" s="182">
        <f t="shared" si="35"/>
        <v>106.66666666666666</v>
      </c>
      <c r="I248" s="182">
        <f t="shared" si="36"/>
        <v>3.5555555555555556E-2</v>
      </c>
      <c r="J248" s="170"/>
      <c r="K248" s="166"/>
      <c r="L248" s="166"/>
      <c r="M248" s="167"/>
      <c r="N248" s="52">
        <f t="shared" si="37"/>
        <v>0</v>
      </c>
      <c r="O248" s="53"/>
      <c r="P248" s="54"/>
      <c r="Q248" s="54"/>
      <c r="R248" s="54"/>
      <c r="S248" s="54"/>
      <c r="T248" s="58"/>
      <c r="U248" s="183">
        <f t="shared" si="38"/>
        <v>7.1111111111111111E-2</v>
      </c>
      <c r="V248" s="168"/>
      <c r="W248" s="59" t="str">
        <f t="shared" si="39"/>
        <v>0</v>
      </c>
      <c r="X248" s="575"/>
      <c r="Y248" s="60">
        <f t="shared" si="40"/>
        <v>0</v>
      </c>
    </row>
    <row r="249" spans="2:25" ht="18.75" customHeight="1">
      <c r="B249" s="578"/>
      <c r="C249" s="581"/>
      <c r="D249" s="39">
        <v>10</v>
      </c>
      <c r="E249" s="127" t="s">
        <v>10534</v>
      </c>
      <c r="F249" s="127">
        <v>204</v>
      </c>
      <c r="G249" s="181">
        <f t="shared" si="34"/>
        <v>40.799999999999997</v>
      </c>
      <c r="H249" s="182">
        <f t="shared" si="35"/>
        <v>113.33333333333333</v>
      </c>
      <c r="I249" s="182">
        <f t="shared" si="36"/>
        <v>3.7777777777777778E-2</v>
      </c>
      <c r="J249" s="170"/>
      <c r="K249" s="166"/>
      <c r="L249" s="166"/>
      <c r="M249" s="167"/>
      <c r="N249" s="52">
        <f t="shared" si="37"/>
        <v>0</v>
      </c>
      <c r="O249" s="53"/>
      <c r="P249" s="54"/>
      <c r="Q249" s="54"/>
      <c r="R249" s="54"/>
      <c r="S249" s="54"/>
      <c r="T249" s="58"/>
      <c r="U249" s="183">
        <f t="shared" si="38"/>
        <v>7.5555555555555556E-2</v>
      </c>
      <c r="V249" s="168"/>
      <c r="W249" s="59" t="str">
        <f t="shared" si="39"/>
        <v>0</v>
      </c>
      <c r="X249" s="575"/>
      <c r="Y249" s="60">
        <f t="shared" si="40"/>
        <v>0</v>
      </c>
    </row>
    <row r="250" spans="2:25" ht="18.75" customHeight="1">
      <c r="B250" s="578"/>
      <c r="C250" s="581"/>
      <c r="D250" s="39">
        <v>11</v>
      </c>
      <c r="E250" s="127" t="s">
        <v>3707</v>
      </c>
      <c r="F250" s="127">
        <v>200</v>
      </c>
      <c r="G250" s="181">
        <f t="shared" si="34"/>
        <v>40</v>
      </c>
      <c r="H250" s="182">
        <f t="shared" si="35"/>
        <v>111.11111111111111</v>
      </c>
      <c r="I250" s="182">
        <f t="shared" si="36"/>
        <v>3.7037037037037035E-2</v>
      </c>
      <c r="J250" s="170"/>
      <c r="K250" s="166"/>
      <c r="L250" s="166"/>
      <c r="M250" s="167"/>
      <c r="N250" s="52">
        <f t="shared" si="37"/>
        <v>0</v>
      </c>
      <c r="O250" s="53"/>
      <c r="P250" s="54"/>
      <c r="Q250" s="54"/>
      <c r="R250" s="54"/>
      <c r="S250" s="54"/>
      <c r="T250" s="58"/>
      <c r="U250" s="183">
        <f t="shared" si="38"/>
        <v>7.407407407407407E-2</v>
      </c>
      <c r="V250" s="168"/>
      <c r="W250" s="59" t="str">
        <f t="shared" si="39"/>
        <v>0</v>
      </c>
      <c r="X250" s="575"/>
      <c r="Y250" s="60">
        <f t="shared" si="40"/>
        <v>0</v>
      </c>
    </row>
    <row r="251" spans="2:25" ht="18.75" customHeight="1">
      <c r="B251" s="578"/>
      <c r="C251" s="581"/>
      <c r="D251" s="39">
        <v>12</v>
      </c>
      <c r="E251" s="127" t="s">
        <v>4521</v>
      </c>
      <c r="F251" s="127">
        <v>206</v>
      </c>
      <c r="G251" s="181">
        <f t="shared" si="34"/>
        <v>41.2</v>
      </c>
      <c r="H251" s="182">
        <f t="shared" si="35"/>
        <v>114.44444444444444</v>
      </c>
      <c r="I251" s="182">
        <f t="shared" si="36"/>
        <v>3.8148148148148146E-2</v>
      </c>
      <c r="J251" s="170"/>
      <c r="K251" s="166"/>
      <c r="L251" s="166"/>
      <c r="M251" s="167"/>
      <c r="N251" s="52">
        <f t="shared" si="37"/>
        <v>0</v>
      </c>
      <c r="O251" s="53"/>
      <c r="P251" s="54"/>
      <c r="Q251" s="54"/>
      <c r="R251" s="54"/>
      <c r="S251" s="54"/>
      <c r="T251" s="58"/>
      <c r="U251" s="183">
        <f t="shared" si="38"/>
        <v>7.6296296296296293E-2</v>
      </c>
      <c r="V251" s="168"/>
      <c r="W251" s="59" t="str">
        <f t="shared" si="39"/>
        <v>0</v>
      </c>
      <c r="X251" s="575"/>
      <c r="Y251" s="60">
        <f t="shared" si="40"/>
        <v>0</v>
      </c>
    </row>
    <row r="252" spans="2:25" ht="18.75" customHeight="1">
      <c r="B252" s="578"/>
      <c r="C252" s="581"/>
      <c r="D252" s="39">
        <v>13</v>
      </c>
      <c r="E252" s="127" t="s">
        <v>10535</v>
      </c>
      <c r="F252" s="127">
        <v>249</v>
      </c>
      <c r="G252" s="181">
        <f t="shared" si="34"/>
        <v>49.8</v>
      </c>
      <c r="H252" s="182">
        <f t="shared" si="35"/>
        <v>138.33333333333334</v>
      </c>
      <c r="I252" s="182">
        <f t="shared" si="36"/>
        <v>4.6111111111111117E-2</v>
      </c>
      <c r="J252" s="170"/>
      <c r="K252" s="166"/>
      <c r="L252" s="166"/>
      <c r="M252" s="167"/>
      <c r="N252" s="52">
        <f t="shared" si="37"/>
        <v>0</v>
      </c>
      <c r="O252" s="53"/>
      <c r="P252" s="54"/>
      <c r="Q252" s="54"/>
      <c r="R252" s="54"/>
      <c r="S252" s="54"/>
      <c r="T252" s="58"/>
      <c r="U252" s="183">
        <f t="shared" si="38"/>
        <v>9.2222222222222233E-2</v>
      </c>
      <c r="V252" s="168"/>
      <c r="W252" s="59" t="str">
        <f t="shared" si="39"/>
        <v>0</v>
      </c>
      <c r="X252" s="575"/>
      <c r="Y252" s="60">
        <f t="shared" si="40"/>
        <v>0</v>
      </c>
    </row>
    <row r="253" spans="2:25" ht="18.75" customHeight="1">
      <c r="B253" s="578"/>
      <c r="C253" s="581"/>
      <c r="D253" s="39">
        <v>14</v>
      </c>
      <c r="E253" s="127" t="s">
        <v>10536</v>
      </c>
      <c r="F253" s="127">
        <v>123</v>
      </c>
      <c r="G253" s="181">
        <f t="shared" si="34"/>
        <v>24.6</v>
      </c>
      <c r="H253" s="182">
        <f t="shared" si="35"/>
        <v>68.333333333333329</v>
      </c>
      <c r="I253" s="182">
        <f t="shared" si="36"/>
        <v>2.2777777777777775E-2</v>
      </c>
      <c r="J253" s="170"/>
      <c r="K253" s="166"/>
      <c r="L253" s="166"/>
      <c r="M253" s="167"/>
      <c r="N253" s="52">
        <f t="shared" si="37"/>
        <v>0</v>
      </c>
      <c r="O253" s="53"/>
      <c r="P253" s="54"/>
      <c r="Q253" s="54"/>
      <c r="R253" s="54"/>
      <c r="S253" s="54"/>
      <c r="T253" s="58"/>
      <c r="U253" s="183">
        <f t="shared" si="38"/>
        <v>4.5555555555555551E-2</v>
      </c>
      <c r="V253" s="168"/>
      <c r="W253" s="59" t="str">
        <f t="shared" si="39"/>
        <v>0</v>
      </c>
      <c r="X253" s="575"/>
      <c r="Y253" s="60">
        <f t="shared" si="40"/>
        <v>0</v>
      </c>
    </row>
    <row r="254" spans="2:25" ht="18.75" customHeight="1">
      <c r="B254" s="578"/>
      <c r="C254" s="581"/>
      <c r="D254" s="39">
        <v>15</v>
      </c>
      <c r="E254" s="127" t="s">
        <v>10537</v>
      </c>
      <c r="F254" s="127">
        <v>136</v>
      </c>
      <c r="G254" s="181">
        <f t="shared" si="34"/>
        <v>27.2</v>
      </c>
      <c r="H254" s="182">
        <f t="shared" si="35"/>
        <v>75.555555555555557</v>
      </c>
      <c r="I254" s="182">
        <f t="shared" si="36"/>
        <v>2.5185185185185185E-2</v>
      </c>
      <c r="J254" s="170"/>
      <c r="K254" s="166"/>
      <c r="L254" s="166"/>
      <c r="M254" s="167"/>
      <c r="N254" s="52">
        <f t="shared" si="37"/>
        <v>0</v>
      </c>
      <c r="O254" s="53"/>
      <c r="P254" s="54"/>
      <c r="Q254" s="54"/>
      <c r="R254" s="54"/>
      <c r="S254" s="54"/>
      <c r="T254" s="58"/>
      <c r="U254" s="183">
        <f t="shared" si="38"/>
        <v>5.0370370370370371E-2</v>
      </c>
      <c r="V254" s="168"/>
      <c r="W254" s="59" t="str">
        <f t="shared" si="39"/>
        <v>0</v>
      </c>
      <c r="X254" s="575"/>
      <c r="Y254" s="60">
        <f t="shared" si="40"/>
        <v>0</v>
      </c>
    </row>
    <row r="255" spans="2:25" ht="18.75" customHeight="1">
      <c r="B255" s="578"/>
      <c r="C255" s="581"/>
      <c r="D255" s="39">
        <v>16</v>
      </c>
      <c r="E255" s="127" t="s">
        <v>10538</v>
      </c>
      <c r="F255" s="127">
        <v>204</v>
      </c>
      <c r="G255" s="181">
        <f t="shared" si="34"/>
        <v>40.799999999999997</v>
      </c>
      <c r="H255" s="182">
        <f t="shared" si="35"/>
        <v>113.33333333333333</v>
      </c>
      <c r="I255" s="182">
        <f t="shared" si="36"/>
        <v>3.7777777777777778E-2</v>
      </c>
      <c r="J255" s="170"/>
      <c r="K255" s="166"/>
      <c r="L255" s="166"/>
      <c r="M255" s="167"/>
      <c r="N255" s="52">
        <f t="shared" si="37"/>
        <v>0</v>
      </c>
      <c r="O255" s="53"/>
      <c r="P255" s="54"/>
      <c r="Q255" s="54"/>
      <c r="R255" s="54"/>
      <c r="S255" s="54"/>
      <c r="T255" s="58"/>
      <c r="U255" s="183">
        <f t="shared" si="38"/>
        <v>7.5555555555555556E-2</v>
      </c>
      <c r="V255" s="168"/>
      <c r="W255" s="59" t="str">
        <f t="shared" si="39"/>
        <v>0</v>
      </c>
      <c r="X255" s="575"/>
      <c r="Y255" s="60">
        <f t="shared" si="40"/>
        <v>0</v>
      </c>
    </row>
    <row r="256" spans="2:25" ht="18.75" customHeight="1">
      <c r="B256" s="578"/>
      <c r="C256" s="581"/>
      <c r="D256" s="39">
        <v>17</v>
      </c>
      <c r="E256" s="127" t="s">
        <v>10539</v>
      </c>
      <c r="F256" s="127">
        <v>138</v>
      </c>
      <c r="G256" s="181">
        <f t="shared" si="34"/>
        <v>27.6</v>
      </c>
      <c r="H256" s="182">
        <f t="shared" si="35"/>
        <v>76.666666666666671</v>
      </c>
      <c r="I256" s="182">
        <f t="shared" si="36"/>
        <v>2.5555555555555557E-2</v>
      </c>
      <c r="J256" s="170"/>
      <c r="K256" s="166"/>
      <c r="L256" s="166"/>
      <c r="M256" s="167"/>
      <c r="N256" s="52">
        <f t="shared" si="37"/>
        <v>0</v>
      </c>
      <c r="O256" s="53"/>
      <c r="P256" s="54"/>
      <c r="Q256" s="54"/>
      <c r="R256" s="54"/>
      <c r="S256" s="54"/>
      <c r="T256" s="58"/>
      <c r="U256" s="183">
        <f t="shared" si="38"/>
        <v>5.1111111111111114E-2</v>
      </c>
      <c r="V256" s="168"/>
      <c r="W256" s="59" t="str">
        <f t="shared" si="39"/>
        <v>0</v>
      </c>
      <c r="X256" s="575"/>
      <c r="Y256" s="60">
        <f t="shared" si="40"/>
        <v>0</v>
      </c>
    </row>
    <row r="257" spans="2:25" ht="18.75" customHeight="1">
      <c r="B257" s="578"/>
      <c r="C257" s="581"/>
      <c r="D257" s="39">
        <v>18</v>
      </c>
      <c r="E257" s="127" t="s">
        <v>10540</v>
      </c>
      <c r="F257" s="127">
        <v>144</v>
      </c>
      <c r="G257" s="181">
        <f t="shared" si="34"/>
        <v>28.8</v>
      </c>
      <c r="H257" s="182">
        <f t="shared" si="35"/>
        <v>80</v>
      </c>
      <c r="I257" s="182">
        <f t="shared" si="36"/>
        <v>2.6666666666666668E-2</v>
      </c>
      <c r="J257" s="170"/>
      <c r="K257" s="166"/>
      <c r="L257" s="166"/>
      <c r="M257" s="167"/>
      <c r="N257" s="52">
        <f t="shared" si="37"/>
        <v>0</v>
      </c>
      <c r="O257" s="53"/>
      <c r="P257" s="54"/>
      <c r="Q257" s="54"/>
      <c r="R257" s="54"/>
      <c r="S257" s="54"/>
      <c r="T257" s="58"/>
      <c r="U257" s="183">
        <f t="shared" si="38"/>
        <v>5.3333333333333337E-2</v>
      </c>
      <c r="V257" s="168"/>
      <c r="W257" s="59" t="str">
        <f t="shared" si="39"/>
        <v>0</v>
      </c>
      <c r="X257" s="575"/>
      <c r="Y257" s="60">
        <f t="shared" si="40"/>
        <v>0</v>
      </c>
    </row>
    <row r="258" spans="2:25" ht="18.75" customHeight="1">
      <c r="B258" s="578"/>
      <c r="C258" s="581"/>
      <c r="D258" s="39">
        <v>19</v>
      </c>
      <c r="E258" s="127" t="s">
        <v>357</v>
      </c>
      <c r="F258" s="127">
        <v>215</v>
      </c>
      <c r="G258" s="181">
        <f t="shared" si="34"/>
        <v>43</v>
      </c>
      <c r="H258" s="182">
        <f t="shared" si="35"/>
        <v>119.44444444444444</v>
      </c>
      <c r="I258" s="182">
        <f t="shared" si="36"/>
        <v>3.9814814814814817E-2</v>
      </c>
      <c r="J258" s="170"/>
      <c r="K258" s="166"/>
      <c r="L258" s="166"/>
      <c r="M258" s="167"/>
      <c r="N258" s="52">
        <f t="shared" si="37"/>
        <v>0</v>
      </c>
      <c r="O258" s="53"/>
      <c r="P258" s="54"/>
      <c r="Q258" s="54"/>
      <c r="R258" s="54"/>
      <c r="S258" s="54"/>
      <c r="T258" s="58"/>
      <c r="U258" s="183">
        <f t="shared" si="38"/>
        <v>7.9629629629629634E-2</v>
      </c>
      <c r="V258" s="168"/>
      <c r="W258" s="59" t="str">
        <f t="shared" si="39"/>
        <v>0</v>
      </c>
      <c r="X258" s="575"/>
      <c r="Y258" s="60">
        <f t="shared" si="40"/>
        <v>0</v>
      </c>
    </row>
    <row r="259" spans="2:25" ht="18.75" customHeight="1">
      <c r="B259" s="578"/>
      <c r="C259" s="581"/>
      <c r="D259" s="39">
        <v>20</v>
      </c>
      <c r="E259" s="127" t="s">
        <v>772</v>
      </c>
      <c r="F259" s="127">
        <v>131</v>
      </c>
      <c r="G259" s="181">
        <f t="shared" si="34"/>
        <v>26.2</v>
      </c>
      <c r="H259" s="182">
        <f t="shared" si="35"/>
        <v>72.777777777777771</v>
      </c>
      <c r="I259" s="182">
        <f t="shared" si="36"/>
        <v>2.4259259259259258E-2</v>
      </c>
      <c r="J259" s="170"/>
      <c r="K259" s="166"/>
      <c r="L259" s="166"/>
      <c r="M259" s="167"/>
      <c r="N259" s="52">
        <f t="shared" si="37"/>
        <v>0</v>
      </c>
      <c r="O259" s="53"/>
      <c r="P259" s="54"/>
      <c r="Q259" s="54"/>
      <c r="R259" s="54"/>
      <c r="S259" s="54"/>
      <c r="T259" s="58"/>
      <c r="U259" s="183">
        <f t="shared" si="38"/>
        <v>4.8518518518518516E-2</v>
      </c>
      <c r="V259" s="168"/>
      <c r="W259" s="59" t="str">
        <f t="shared" si="39"/>
        <v>0</v>
      </c>
      <c r="X259" s="575"/>
      <c r="Y259" s="60">
        <f t="shared" si="40"/>
        <v>0</v>
      </c>
    </row>
    <row r="260" spans="2:25" ht="18.75" customHeight="1">
      <c r="B260" s="578"/>
      <c r="C260" s="581"/>
      <c r="D260" s="39">
        <v>21</v>
      </c>
      <c r="E260" s="127" t="s">
        <v>9137</v>
      </c>
      <c r="F260" s="127">
        <v>206</v>
      </c>
      <c r="G260" s="181">
        <f t="shared" si="34"/>
        <v>41.2</v>
      </c>
      <c r="H260" s="182">
        <f t="shared" si="35"/>
        <v>114.44444444444444</v>
      </c>
      <c r="I260" s="182">
        <f t="shared" si="36"/>
        <v>3.8148148148148146E-2</v>
      </c>
      <c r="J260" s="170"/>
      <c r="K260" s="166"/>
      <c r="L260" s="166"/>
      <c r="M260" s="167"/>
      <c r="N260" s="52">
        <f t="shared" si="37"/>
        <v>0</v>
      </c>
      <c r="O260" s="53"/>
      <c r="P260" s="54"/>
      <c r="Q260" s="54"/>
      <c r="R260" s="54"/>
      <c r="S260" s="54"/>
      <c r="T260" s="58"/>
      <c r="U260" s="183">
        <f t="shared" si="38"/>
        <v>7.6296296296296293E-2</v>
      </c>
      <c r="V260" s="168"/>
      <c r="W260" s="59" t="str">
        <f t="shared" si="39"/>
        <v>0</v>
      </c>
      <c r="X260" s="575"/>
      <c r="Y260" s="60">
        <f t="shared" si="40"/>
        <v>0</v>
      </c>
    </row>
    <row r="261" spans="2:25" ht="18.75" customHeight="1">
      <c r="B261" s="578"/>
      <c r="C261" s="581"/>
      <c r="D261" s="39">
        <v>22</v>
      </c>
      <c r="E261" s="127" t="s">
        <v>670</v>
      </c>
      <c r="F261" s="127">
        <v>163</v>
      </c>
      <c r="G261" s="181">
        <f t="shared" si="34"/>
        <v>32.6</v>
      </c>
      <c r="H261" s="182">
        <f t="shared" si="35"/>
        <v>90.555555555555557</v>
      </c>
      <c r="I261" s="182">
        <f t="shared" si="36"/>
        <v>3.0185185185185186E-2</v>
      </c>
      <c r="J261" s="170"/>
      <c r="K261" s="166"/>
      <c r="L261" s="166"/>
      <c r="M261" s="167"/>
      <c r="N261" s="52">
        <f t="shared" si="37"/>
        <v>0</v>
      </c>
      <c r="O261" s="53"/>
      <c r="P261" s="54"/>
      <c r="Q261" s="54"/>
      <c r="R261" s="54"/>
      <c r="S261" s="54"/>
      <c r="T261" s="58"/>
      <c r="U261" s="183">
        <f t="shared" si="38"/>
        <v>6.0370370370370373E-2</v>
      </c>
      <c r="V261" s="168"/>
      <c r="W261" s="59" t="str">
        <f t="shared" si="39"/>
        <v>0</v>
      </c>
      <c r="X261" s="575"/>
      <c r="Y261" s="60">
        <f t="shared" si="40"/>
        <v>0</v>
      </c>
    </row>
    <row r="262" spans="2:25" ht="18.75" customHeight="1">
      <c r="B262" s="578"/>
      <c r="C262" s="581"/>
      <c r="D262" s="39">
        <v>23</v>
      </c>
      <c r="E262" s="127" t="s">
        <v>521</v>
      </c>
      <c r="F262" s="127">
        <v>198</v>
      </c>
      <c r="G262" s="181">
        <f t="shared" si="34"/>
        <v>39.6</v>
      </c>
      <c r="H262" s="182">
        <f t="shared" si="35"/>
        <v>110</v>
      </c>
      <c r="I262" s="182">
        <f t="shared" si="36"/>
        <v>3.6666666666666667E-2</v>
      </c>
      <c r="J262" s="170"/>
      <c r="K262" s="166"/>
      <c r="L262" s="166"/>
      <c r="M262" s="167"/>
      <c r="N262" s="52">
        <f t="shared" si="37"/>
        <v>0</v>
      </c>
      <c r="O262" s="53"/>
      <c r="P262" s="54"/>
      <c r="Q262" s="54"/>
      <c r="R262" s="54"/>
      <c r="S262" s="54"/>
      <c r="T262" s="58"/>
      <c r="U262" s="183">
        <f t="shared" si="38"/>
        <v>7.3333333333333334E-2</v>
      </c>
      <c r="V262" s="168"/>
      <c r="W262" s="59" t="str">
        <f t="shared" si="39"/>
        <v>0</v>
      </c>
      <c r="X262" s="575"/>
      <c r="Y262" s="60">
        <f t="shared" si="40"/>
        <v>0</v>
      </c>
    </row>
    <row r="263" spans="2:25" ht="18.75" customHeight="1">
      <c r="B263" s="578"/>
      <c r="C263" s="581"/>
      <c r="D263" s="39">
        <v>24</v>
      </c>
      <c r="E263" s="127" t="s">
        <v>1001</v>
      </c>
      <c r="F263" s="127">
        <v>174</v>
      </c>
      <c r="G263" s="181">
        <f t="shared" si="34"/>
        <v>34.799999999999997</v>
      </c>
      <c r="H263" s="182">
        <f t="shared" si="35"/>
        <v>96.666666666666657</v>
      </c>
      <c r="I263" s="182">
        <f t="shared" si="36"/>
        <v>3.2222222222222222E-2</v>
      </c>
      <c r="J263" s="170"/>
      <c r="K263" s="166"/>
      <c r="L263" s="166"/>
      <c r="M263" s="167"/>
      <c r="N263" s="52">
        <f t="shared" si="37"/>
        <v>0</v>
      </c>
      <c r="O263" s="53"/>
      <c r="P263" s="54"/>
      <c r="Q263" s="54"/>
      <c r="R263" s="54"/>
      <c r="S263" s="54"/>
      <c r="T263" s="58"/>
      <c r="U263" s="183">
        <f t="shared" si="38"/>
        <v>6.4444444444444443E-2</v>
      </c>
      <c r="V263" s="168"/>
      <c r="W263" s="59" t="str">
        <f t="shared" si="39"/>
        <v>0</v>
      </c>
      <c r="X263" s="575"/>
      <c r="Y263" s="60">
        <f t="shared" si="40"/>
        <v>0</v>
      </c>
    </row>
    <row r="264" spans="2:25" ht="18.75" customHeight="1">
      <c r="B264" s="578"/>
      <c r="C264" s="581"/>
      <c r="D264" s="39">
        <v>25</v>
      </c>
      <c r="E264" s="127" t="s">
        <v>10541</v>
      </c>
      <c r="F264" s="127">
        <v>175</v>
      </c>
      <c r="G264" s="181">
        <f t="shared" si="34"/>
        <v>35</v>
      </c>
      <c r="H264" s="182">
        <f t="shared" si="35"/>
        <v>97.222222222222214</v>
      </c>
      <c r="I264" s="182">
        <f t="shared" si="36"/>
        <v>3.2407407407407406E-2</v>
      </c>
      <c r="J264" s="170"/>
      <c r="K264" s="166"/>
      <c r="L264" s="166"/>
      <c r="M264" s="167"/>
      <c r="N264" s="52">
        <f t="shared" si="37"/>
        <v>0</v>
      </c>
      <c r="O264" s="53"/>
      <c r="P264" s="54"/>
      <c r="Q264" s="54"/>
      <c r="R264" s="54"/>
      <c r="S264" s="54"/>
      <c r="T264" s="58"/>
      <c r="U264" s="183">
        <f t="shared" si="38"/>
        <v>6.4814814814814811E-2</v>
      </c>
      <c r="V264" s="168"/>
      <c r="W264" s="59" t="str">
        <f t="shared" si="39"/>
        <v>0</v>
      </c>
      <c r="X264" s="575"/>
      <c r="Y264" s="60">
        <f t="shared" si="40"/>
        <v>0</v>
      </c>
    </row>
    <row r="265" spans="2:25" ht="18.75" customHeight="1">
      <c r="B265" s="578"/>
      <c r="C265" s="581"/>
      <c r="D265" s="39">
        <v>26</v>
      </c>
      <c r="E265" s="127" t="s">
        <v>571</v>
      </c>
      <c r="F265" s="127">
        <v>175</v>
      </c>
      <c r="G265" s="181">
        <f t="shared" si="34"/>
        <v>35</v>
      </c>
      <c r="H265" s="182">
        <f t="shared" si="35"/>
        <v>97.222222222222214</v>
      </c>
      <c r="I265" s="182">
        <f t="shared" si="36"/>
        <v>3.2407407407407406E-2</v>
      </c>
      <c r="J265" s="170"/>
      <c r="K265" s="166"/>
      <c r="L265" s="166"/>
      <c r="M265" s="167"/>
      <c r="N265" s="52">
        <f t="shared" si="37"/>
        <v>0</v>
      </c>
      <c r="O265" s="53"/>
      <c r="P265" s="54"/>
      <c r="Q265" s="54"/>
      <c r="R265" s="54"/>
      <c r="S265" s="54"/>
      <c r="T265" s="58"/>
      <c r="U265" s="183">
        <f t="shared" si="38"/>
        <v>6.4814814814814811E-2</v>
      </c>
      <c r="V265" s="168"/>
      <c r="W265" s="59" t="str">
        <f t="shared" si="39"/>
        <v>0</v>
      </c>
      <c r="X265" s="575"/>
      <c r="Y265" s="60">
        <f t="shared" si="40"/>
        <v>0</v>
      </c>
    </row>
    <row r="266" spans="2:25" ht="18.75" customHeight="1">
      <c r="B266" s="578"/>
      <c r="C266" s="581"/>
      <c r="D266" s="39">
        <v>27</v>
      </c>
      <c r="E266" s="127" t="s">
        <v>9703</v>
      </c>
      <c r="F266" s="127">
        <v>242</v>
      </c>
      <c r="G266" s="181">
        <f t="shared" si="34"/>
        <v>48.4</v>
      </c>
      <c r="H266" s="182">
        <f t="shared" si="35"/>
        <v>134.44444444444443</v>
      </c>
      <c r="I266" s="182">
        <f t="shared" si="36"/>
        <v>4.4814814814814807E-2</v>
      </c>
      <c r="J266" s="170"/>
      <c r="K266" s="166"/>
      <c r="L266" s="166"/>
      <c r="M266" s="167"/>
      <c r="N266" s="52">
        <f t="shared" si="37"/>
        <v>0</v>
      </c>
      <c r="O266" s="53"/>
      <c r="P266" s="54"/>
      <c r="Q266" s="54"/>
      <c r="R266" s="54"/>
      <c r="S266" s="54"/>
      <c r="T266" s="58"/>
      <c r="U266" s="183">
        <f t="shared" si="38"/>
        <v>8.9629629629629615E-2</v>
      </c>
      <c r="V266" s="168"/>
      <c r="W266" s="59" t="str">
        <f t="shared" si="39"/>
        <v>0</v>
      </c>
      <c r="X266" s="575"/>
      <c r="Y266" s="60">
        <f t="shared" si="40"/>
        <v>0</v>
      </c>
    </row>
    <row r="267" spans="2:25" ht="18.75" customHeight="1">
      <c r="B267" s="578"/>
      <c r="C267" s="581"/>
      <c r="D267" s="39">
        <v>28</v>
      </c>
      <c r="E267" s="127" t="s">
        <v>10542</v>
      </c>
      <c r="F267" s="127">
        <v>205</v>
      </c>
      <c r="G267" s="181">
        <f t="shared" si="34"/>
        <v>41</v>
      </c>
      <c r="H267" s="182">
        <f t="shared" si="35"/>
        <v>113.88888888888889</v>
      </c>
      <c r="I267" s="182">
        <f t="shared" si="36"/>
        <v>3.7962962962962962E-2</v>
      </c>
      <c r="J267" s="170"/>
      <c r="K267" s="166"/>
      <c r="L267" s="166"/>
      <c r="M267" s="167"/>
      <c r="N267" s="52">
        <f t="shared" si="37"/>
        <v>0</v>
      </c>
      <c r="O267" s="53"/>
      <c r="P267" s="54"/>
      <c r="Q267" s="54"/>
      <c r="R267" s="54"/>
      <c r="S267" s="54"/>
      <c r="T267" s="58"/>
      <c r="U267" s="183">
        <f t="shared" si="38"/>
        <v>7.5925925925925924E-2</v>
      </c>
      <c r="V267" s="168"/>
      <c r="W267" s="59" t="str">
        <f t="shared" si="39"/>
        <v>0</v>
      </c>
      <c r="X267" s="575"/>
      <c r="Y267" s="60">
        <f t="shared" si="40"/>
        <v>0</v>
      </c>
    </row>
    <row r="268" spans="2:25" ht="18.75" customHeight="1">
      <c r="B268" s="578"/>
      <c r="C268" s="581"/>
      <c r="D268" s="39">
        <v>29</v>
      </c>
      <c r="E268" s="127" t="s">
        <v>3855</v>
      </c>
      <c r="F268" s="127">
        <v>128</v>
      </c>
      <c r="G268" s="181">
        <f t="shared" si="34"/>
        <v>25.6</v>
      </c>
      <c r="H268" s="182">
        <f t="shared" si="35"/>
        <v>71.111111111111114</v>
      </c>
      <c r="I268" s="182">
        <f t="shared" si="36"/>
        <v>2.3703703703703706E-2</v>
      </c>
      <c r="J268" s="170"/>
      <c r="K268" s="166"/>
      <c r="L268" s="166"/>
      <c r="M268" s="167"/>
      <c r="N268" s="52">
        <f t="shared" si="37"/>
        <v>0</v>
      </c>
      <c r="O268" s="53"/>
      <c r="P268" s="54"/>
      <c r="Q268" s="54"/>
      <c r="R268" s="54"/>
      <c r="S268" s="54"/>
      <c r="T268" s="58"/>
      <c r="U268" s="183">
        <f t="shared" si="38"/>
        <v>4.7407407407407412E-2</v>
      </c>
      <c r="V268" s="168"/>
      <c r="W268" s="59" t="str">
        <f t="shared" si="39"/>
        <v>0</v>
      </c>
      <c r="X268" s="575"/>
      <c r="Y268" s="60">
        <f t="shared" si="40"/>
        <v>0</v>
      </c>
    </row>
    <row r="269" spans="2:25" ht="18.75" customHeight="1">
      <c r="B269" s="578"/>
      <c r="C269" s="581"/>
      <c r="D269" s="39">
        <v>30</v>
      </c>
      <c r="E269" s="127" t="s">
        <v>10543</v>
      </c>
      <c r="F269" s="127">
        <v>171</v>
      </c>
      <c r="G269" s="181">
        <f t="shared" si="34"/>
        <v>34.200000000000003</v>
      </c>
      <c r="H269" s="182">
        <f t="shared" si="35"/>
        <v>95</v>
      </c>
      <c r="I269" s="182">
        <f t="shared" si="36"/>
        <v>3.1666666666666669E-2</v>
      </c>
      <c r="J269" s="170"/>
      <c r="K269" s="166"/>
      <c r="L269" s="166"/>
      <c r="M269" s="167"/>
      <c r="N269" s="52">
        <f t="shared" si="37"/>
        <v>0</v>
      </c>
      <c r="O269" s="53"/>
      <c r="P269" s="54"/>
      <c r="Q269" s="54"/>
      <c r="R269" s="54"/>
      <c r="S269" s="54"/>
      <c r="T269" s="58"/>
      <c r="U269" s="183">
        <f t="shared" si="38"/>
        <v>6.3333333333333339E-2</v>
      </c>
      <c r="V269" s="168"/>
      <c r="W269" s="59" t="str">
        <f t="shared" si="39"/>
        <v>0</v>
      </c>
      <c r="X269" s="575"/>
      <c r="Y269" s="60">
        <f t="shared" si="40"/>
        <v>0</v>
      </c>
    </row>
    <row r="270" spans="2:25" ht="18.75" customHeight="1">
      <c r="B270" s="578"/>
      <c r="C270" s="581"/>
      <c r="D270" s="39">
        <v>31</v>
      </c>
      <c r="E270" s="127" t="s">
        <v>4971</v>
      </c>
      <c r="F270" s="127">
        <v>179</v>
      </c>
      <c r="G270" s="181">
        <f t="shared" si="34"/>
        <v>35.799999999999997</v>
      </c>
      <c r="H270" s="182">
        <f t="shared" si="35"/>
        <v>99.444444444444443</v>
      </c>
      <c r="I270" s="182">
        <f t="shared" si="36"/>
        <v>3.3148148148148149E-2</v>
      </c>
      <c r="J270" s="170"/>
      <c r="K270" s="166"/>
      <c r="L270" s="166"/>
      <c r="M270" s="167"/>
      <c r="N270" s="52">
        <f t="shared" si="37"/>
        <v>0</v>
      </c>
      <c r="O270" s="53"/>
      <c r="P270" s="54"/>
      <c r="Q270" s="54"/>
      <c r="R270" s="54"/>
      <c r="S270" s="54"/>
      <c r="T270" s="58"/>
      <c r="U270" s="183">
        <f t="shared" si="38"/>
        <v>6.6296296296296298E-2</v>
      </c>
      <c r="V270" s="168"/>
      <c r="W270" s="59" t="str">
        <f t="shared" si="39"/>
        <v>0</v>
      </c>
      <c r="X270" s="575"/>
      <c r="Y270" s="60">
        <f t="shared" si="40"/>
        <v>0</v>
      </c>
    </row>
    <row r="271" spans="2:25" ht="18.75" customHeight="1">
      <c r="B271" s="578"/>
      <c r="C271" s="581"/>
      <c r="D271" s="39"/>
      <c r="E271" s="39"/>
      <c r="F271" s="170"/>
      <c r="G271" s="181">
        <f t="shared" si="34"/>
        <v>0</v>
      </c>
      <c r="H271" s="182">
        <f t="shared" si="35"/>
        <v>0</v>
      </c>
      <c r="I271" s="182">
        <f t="shared" si="36"/>
        <v>0</v>
      </c>
      <c r="J271" s="170"/>
      <c r="K271" s="166"/>
      <c r="L271" s="166"/>
      <c r="M271" s="167"/>
      <c r="N271" s="52">
        <f t="shared" si="37"/>
        <v>0</v>
      </c>
      <c r="O271" s="53"/>
      <c r="P271" s="54"/>
      <c r="Q271" s="54"/>
      <c r="R271" s="54"/>
      <c r="S271" s="54"/>
      <c r="T271" s="58"/>
      <c r="U271" s="183">
        <f t="shared" si="38"/>
        <v>0</v>
      </c>
      <c r="V271" s="168"/>
      <c r="W271" s="59" t="str">
        <f t="shared" si="39"/>
        <v>0</v>
      </c>
      <c r="X271" s="575"/>
      <c r="Y271" s="60">
        <f t="shared" si="40"/>
        <v>0</v>
      </c>
    </row>
    <row r="272" spans="2:25" ht="18.75" customHeight="1">
      <c r="B272" s="579"/>
      <c r="C272" s="582"/>
      <c r="D272" s="39"/>
      <c r="E272" s="39"/>
      <c r="F272" s="170"/>
      <c r="G272" s="181">
        <f>F272/$G$15</f>
        <v>0</v>
      </c>
      <c r="H272" s="182">
        <f>F272/$H$15</f>
        <v>0</v>
      </c>
      <c r="I272" s="182">
        <f>H272/$I$15</f>
        <v>0</v>
      </c>
      <c r="J272" s="170"/>
      <c r="K272" s="166"/>
      <c r="L272" s="166"/>
      <c r="M272" s="171"/>
      <c r="N272" s="52">
        <f>M272/$N$15</f>
        <v>0</v>
      </c>
      <c r="O272" s="40"/>
      <c r="P272" s="40"/>
      <c r="Q272" s="40"/>
      <c r="R272" s="40"/>
      <c r="S272" s="40"/>
      <c r="T272" s="58"/>
      <c r="U272" s="183">
        <f>H272/$U$15</f>
        <v>0</v>
      </c>
      <c r="V272" s="168"/>
      <c r="W272" s="59" t="str">
        <f>IF(V272&lt;1,"0",IF(V272&lt;5,"2",IF(V272&gt;=5,"6")))</f>
        <v>0</v>
      </c>
      <c r="X272" s="576"/>
      <c r="Y272" s="60">
        <f t="shared" si="40"/>
        <v>0</v>
      </c>
    </row>
    <row r="273" spans="2:25">
      <c r="B273" s="41"/>
      <c r="C273" s="172" t="s">
        <v>111</v>
      </c>
      <c r="D273" s="154"/>
      <c r="E273" s="173">
        <f>COUNTA(E221:E272)</f>
        <v>49</v>
      </c>
      <c r="F273" s="173">
        <f>SUM(F221:F272)</f>
        <v>8837</v>
      </c>
      <c r="G273" s="173">
        <f>SUM(G221:G272)</f>
        <v>1767.3999999999994</v>
      </c>
      <c r="H273" s="173">
        <f>SUM(H221:H272)</f>
        <v>4909.4444444444462</v>
      </c>
      <c r="I273" s="173">
        <f>MROUND(SUM(I221:I272),1)</f>
        <v>2</v>
      </c>
      <c r="J273" s="173">
        <f>COUNTA(J221:J272)</f>
        <v>3</v>
      </c>
      <c r="K273" s="173">
        <f>COUNTA(K221:K272)</f>
        <v>2</v>
      </c>
      <c r="L273" s="173">
        <f>COUNTA(L221:L272)</f>
        <v>0</v>
      </c>
      <c r="M273" s="173">
        <f>SUM(M221:M272)</f>
        <v>4909.4444444444434</v>
      </c>
      <c r="N273" s="173">
        <f>SUM(N221:N272)</f>
        <v>98.188888888888869</v>
      </c>
      <c r="O273" s="174"/>
      <c r="P273" s="175">
        <f>COUNTIF(P221:P272, "YES")</f>
        <v>0</v>
      </c>
      <c r="Q273" s="174"/>
      <c r="R273" s="174"/>
      <c r="S273" s="174"/>
      <c r="T273" s="174"/>
      <c r="U273" s="173">
        <f>SUM(U221:U272)</f>
        <v>3.2729629629629624</v>
      </c>
      <c r="V273" s="173">
        <f>SUM(V221:V272)</f>
        <v>3.2729629629629633</v>
      </c>
      <c r="W273" s="173">
        <f t="array" ref="W273">SUM(ABS(W221:W272))</f>
        <v>4</v>
      </c>
      <c r="X273" s="175" t="str">
        <f>IF(X221&lt;0.2, "0", IF(X221&lt;=2, "2", IF(X221&gt;2, ROUND(X221,0))))</f>
        <v>2</v>
      </c>
      <c r="Y273" s="173">
        <f>SUM(Y221:Y272)</f>
        <v>2</v>
      </c>
    </row>
    <row r="274" spans="2:25" ht="18.75" customHeight="1">
      <c r="B274" s="577">
        <v>5</v>
      </c>
      <c r="C274" s="571" t="s">
        <v>10544</v>
      </c>
      <c r="D274" s="39">
        <v>1</v>
      </c>
      <c r="E274" s="63" t="s">
        <v>10545</v>
      </c>
      <c r="F274" s="63">
        <v>525</v>
      </c>
      <c r="G274" s="181">
        <f t="shared" ref="G274:G311" si="41">F274/$G$15</f>
        <v>105</v>
      </c>
      <c r="H274" s="182">
        <f t="shared" ref="H274:H311" si="42">F274/$H$15</f>
        <v>291.66666666666669</v>
      </c>
      <c r="I274" s="182">
        <f t="shared" ref="I274:I311" si="43">H274/$I$15</f>
        <v>9.7222222222222224E-2</v>
      </c>
      <c r="J274" s="170"/>
      <c r="K274" s="166"/>
      <c r="L274" s="166"/>
      <c r="M274" s="167"/>
      <c r="N274" s="52">
        <f t="shared" ref="N274:N311" si="44">M274/$N$15</f>
        <v>0</v>
      </c>
      <c r="O274" s="53"/>
      <c r="P274" s="54"/>
      <c r="Q274" s="54"/>
      <c r="R274" s="54"/>
      <c r="S274" s="54"/>
      <c r="T274" s="58"/>
      <c r="U274" s="183">
        <f t="shared" ref="U274:U311" si="45">H274/$U$15</f>
        <v>0.19444444444444445</v>
      </c>
      <c r="V274" s="168"/>
      <c r="W274" s="59" t="str">
        <f t="shared" ref="W274:W311" si="46">IF(V274&lt;1,"0",IF(V274&lt;5,"2",IF(V274&gt;=5,"6")))</f>
        <v>0</v>
      </c>
      <c r="X274" s="574">
        <f>K313/$X$15</f>
        <v>0.66666666666666663</v>
      </c>
      <c r="Y274" s="60">
        <f t="shared" ref="Y274:Y312" si="47">W274/2</f>
        <v>0</v>
      </c>
    </row>
    <row r="275" spans="2:25" ht="18.75" customHeight="1">
      <c r="B275" s="578"/>
      <c r="C275" s="572"/>
      <c r="D275" s="39">
        <v>2</v>
      </c>
      <c r="E275" s="63" t="s">
        <v>10546</v>
      </c>
      <c r="F275" s="63">
        <v>217</v>
      </c>
      <c r="G275" s="181">
        <f t="shared" si="41"/>
        <v>43.4</v>
      </c>
      <c r="H275" s="182">
        <f t="shared" si="42"/>
        <v>120.55555555555556</v>
      </c>
      <c r="I275" s="182">
        <f t="shared" si="43"/>
        <v>4.0185185185185185E-2</v>
      </c>
      <c r="J275" s="170"/>
      <c r="K275" s="166"/>
      <c r="L275" s="166"/>
      <c r="M275" s="167"/>
      <c r="N275" s="52">
        <f t="shared" si="44"/>
        <v>0</v>
      </c>
      <c r="O275" s="53"/>
      <c r="P275" s="54"/>
      <c r="Q275" s="54"/>
      <c r="R275" s="54"/>
      <c r="S275" s="54"/>
      <c r="T275" s="58"/>
      <c r="U275" s="183">
        <f t="shared" si="45"/>
        <v>8.037037037037037E-2</v>
      </c>
      <c r="V275" s="168"/>
      <c r="W275" s="59" t="str">
        <f t="shared" si="46"/>
        <v>0</v>
      </c>
      <c r="X275" s="575"/>
      <c r="Y275" s="60">
        <f t="shared" si="47"/>
        <v>0</v>
      </c>
    </row>
    <row r="276" spans="2:25" ht="18.75" customHeight="1">
      <c r="B276" s="578"/>
      <c r="C276" s="572"/>
      <c r="D276" s="39">
        <v>3</v>
      </c>
      <c r="E276" s="63" t="s">
        <v>10547</v>
      </c>
      <c r="F276" s="63">
        <v>489</v>
      </c>
      <c r="G276" s="181">
        <f t="shared" si="41"/>
        <v>97.8</v>
      </c>
      <c r="H276" s="182">
        <f t="shared" si="42"/>
        <v>271.66666666666669</v>
      </c>
      <c r="I276" s="182">
        <f t="shared" si="43"/>
        <v>9.0555555555555556E-2</v>
      </c>
      <c r="J276" s="170"/>
      <c r="K276" s="166"/>
      <c r="L276" s="166"/>
      <c r="M276" s="167"/>
      <c r="N276" s="52">
        <f t="shared" si="44"/>
        <v>0</v>
      </c>
      <c r="O276" s="53"/>
      <c r="P276" s="54"/>
      <c r="Q276" s="54"/>
      <c r="R276" s="54"/>
      <c r="S276" s="54"/>
      <c r="T276" s="58"/>
      <c r="U276" s="183">
        <f t="shared" si="45"/>
        <v>0.18111111111111111</v>
      </c>
      <c r="V276" s="168"/>
      <c r="W276" s="59" t="str">
        <f t="shared" si="46"/>
        <v>0</v>
      </c>
      <c r="X276" s="575"/>
      <c r="Y276" s="60">
        <f t="shared" si="47"/>
        <v>0</v>
      </c>
    </row>
    <row r="277" spans="2:25" ht="18.75" customHeight="1">
      <c r="B277" s="578"/>
      <c r="C277" s="572"/>
      <c r="D277" s="39">
        <v>4</v>
      </c>
      <c r="E277" s="63" t="s">
        <v>4288</v>
      </c>
      <c r="F277" s="63">
        <v>462</v>
      </c>
      <c r="G277" s="181">
        <f t="shared" si="41"/>
        <v>92.4</v>
      </c>
      <c r="H277" s="182">
        <f t="shared" si="42"/>
        <v>256.66666666666669</v>
      </c>
      <c r="I277" s="182">
        <f t="shared" si="43"/>
        <v>8.5555555555555565E-2</v>
      </c>
      <c r="J277" s="170" t="s">
        <v>10548</v>
      </c>
      <c r="K277" s="342" t="s">
        <v>11410</v>
      </c>
      <c r="L277" s="166"/>
      <c r="M277" s="167">
        <f>SUM(H274:H293)</f>
        <v>2620.0000000000005</v>
      </c>
      <c r="N277" s="52">
        <f t="shared" si="44"/>
        <v>52.400000000000006</v>
      </c>
      <c r="O277" s="53" t="s">
        <v>533</v>
      </c>
      <c r="P277" s="54" t="s">
        <v>12</v>
      </c>
      <c r="Q277" s="54"/>
      <c r="R277" s="54" t="s">
        <v>1064</v>
      </c>
      <c r="S277" s="54"/>
      <c r="T277" s="58"/>
      <c r="U277" s="183">
        <f t="shared" si="45"/>
        <v>0.17111111111111113</v>
      </c>
      <c r="V277" s="168">
        <f>SUM(U274:U293)</f>
        <v>1.7466666666666666</v>
      </c>
      <c r="W277" s="59" t="str">
        <f t="shared" si="46"/>
        <v>2</v>
      </c>
      <c r="X277" s="575"/>
      <c r="Y277" s="60">
        <f t="shared" si="47"/>
        <v>1</v>
      </c>
    </row>
    <row r="278" spans="2:25" ht="18.75" customHeight="1">
      <c r="B278" s="578"/>
      <c r="C278" s="572"/>
      <c r="D278" s="39">
        <v>5</v>
      </c>
      <c r="E278" s="63" t="s">
        <v>10549</v>
      </c>
      <c r="F278" s="63">
        <v>244</v>
      </c>
      <c r="G278" s="181">
        <f t="shared" si="41"/>
        <v>48.8</v>
      </c>
      <c r="H278" s="182">
        <f t="shared" si="42"/>
        <v>135.55555555555554</v>
      </c>
      <c r="I278" s="182">
        <f t="shared" si="43"/>
        <v>4.5185185185185182E-2</v>
      </c>
      <c r="J278" s="170"/>
      <c r="K278" s="166"/>
      <c r="L278" s="166"/>
      <c r="M278" s="167"/>
      <c r="N278" s="52">
        <f t="shared" si="44"/>
        <v>0</v>
      </c>
      <c r="O278" s="53"/>
      <c r="P278" s="54"/>
      <c r="Q278" s="54"/>
      <c r="R278" s="54"/>
      <c r="S278" s="54"/>
      <c r="T278" s="58"/>
      <c r="U278" s="183">
        <f t="shared" si="45"/>
        <v>9.0370370370370365E-2</v>
      </c>
      <c r="V278" s="168"/>
      <c r="W278" s="59" t="str">
        <f t="shared" si="46"/>
        <v>0</v>
      </c>
      <c r="X278" s="575"/>
      <c r="Y278" s="60">
        <f t="shared" si="47"/>
        <v>0</v>
      </c>
    </row>
    <row r="279" spans="2:25" ht="18.75" customHeight="1">
      <c r="B279" s="578"/>
      <c r="C279" s="572"/>
      <c r="D279" s="39">
        <v>6</v>
      </c>
      <c r="E279" s="63" t="s">
        <v>10550</v>
      </c>
      <c r="F279" s="63">
        <v>155</v>
      </c>
      <c r="G279" s="181">
        <f t="shared" si="41"/>
        <v>31</v>
      </c>
      <c r="H279" s="182">
        <f t="shared" si="42"/>
        <v>86.111111111111114</v>
      </c>
      <c r="I279" s="182">
        <f t="shared" si="43"/>
        <v>2.8703703703703703E-2</v>
      </c>
      <c r="J279" s="170"/>
      <c r="K279" s="166"/>
      <c r="L279" s="166"/>
      <c r="M279" s="167"/>
      <c r="N279" s="52">
        <f t="shared" si="44"/>
        <v>0</v>
      </c>
      <c r="O279" s="53"/>
      <c r="P279" s="54"/>
      <c r="Q279" s="54"/>
      <c r="R279" s="54"/>
      <c r="S279" s="54"/>
      <c r="T279" s="58"/>
      <c r="U279" s="183">
        <f t="shared" si="45"/>
        <v>5.7407407407407407E-2</v>
      </c>
      <c r="V279" s="168"/>
      <c r="W279" s="59" t="str">
        <f t="shared" si="46"/>
        <v>0</v>
      </c>
      <c r="X279" s="575"/>
      <c r="Y279" s="60">
        <f t="shared" si="47"/>
        <v>0</v>
      </c>
    </row>
    <row r="280" spans="2:25" ht="18.75" customHeight="1">
      <c r="B280" s="578"/>
      <c r="C280" s="572"/>
      <c r="D280" s="39">
        <v>7</v>
      </c>
      <c r="E280" s="63" t="s">
        <v>10551</v>
      </c>
      <c r="F280" s="63">
        <v>129</v>
      </c>
      <c r="G280" s="181">
        <f t="shared" si="41"/>
        <v>25.8</v>
      </c>
      <c r="H280" s="182">
        <f t="shared" si="42"/>
        <v>71.666666666666671</v>
      </c>
      <c r="I280" s="182">
        <f t="shared" si="43"/>
        <v>2.388888888888889E-2</v>
      </c>
      <c r="J280" s="170"/>
      <c r="K280" s="166"/>
      <c r="L280" s="166"/>
      <c r="M280" s="167"/>
      <c r="N280" s="52">
        <f t="shared" si="44"/>
        <v>0</v>
      </c>
      <c r="O280" s="53"/>
      <c r="P280" s="54"/>
      <c r="Q280" s="54"/>
      <c r="R280" s="54"/>
      <c r="S280" s="54"/>
      <c r="T280" s="58"/>
      <c r="U280" s="183">
        <f t="shared" si="45"/>
        <v>4.777777777777778E-2</v>
      </c>
      <c r="V280" s="168"/>
      <c r="W280" s="59" t="str">
        <f t="shared" si="46"/>
        <v>0</v>
      </c>
      <c r="X280" s="575"/>
      <c r="Y280" s="60">
        <f t="shared" si="47"/>
        <v>0</v>
      </c>
    </row>
    <row r="281" spans="2:25" ht="18.75" customHeight="1">
      <c r="B281" s="578"/>
      <c r="C281" s="572"/>
      <c r="D281" s="39">
        <v>8</v>
      </c>
      <c r="E281" s="63" t="s">
        <v>4453</v>
      </c>
      <c r="F281" s="63">
        <v>108</v>
      </c>
      <c r="G281" s="181">
        <f t="shared" si="41"/>
        <v>21.6</v>
      </c>
      <c r="H281" s="182">
        <f t="shared" si="42"/>
        <v>60</v>
      </c>
      <c r="I281" s="182">
        <f t="shared" si="43"/>
        <v>0.02</v>
      </c>
      <c r="J281" s="170"/>
      <c r="K281" s="166"/>
      <c r="L281" s="166"/>
      <c r="M281" s="167"/>
      <c r="N281" s="52">
        <f t="shared" si="44"/>
        <v>0</v>
      </c>
      <c r="O281" s="53"/>
      <c r="P281" s="54"/>
      <c r="Q281" s="54"/>
      <c r="R281" s="54"/>
      <c r="S281" s="54"/>
      <c r="T281" s="58"/>
      <c r="U281" s="183">
        <f t="shared" si="45"/>
        <v>0.04</v>
      </c>
      <c r="V281" s="168"/>
      <c r="W281" s="59" t="str">
        <f t="shared" si="46"/>
        <v>0</v>
      </c>
      <c r="X281" s="575"/>
      <c r="Y281" s="60">
        <f t="shared" si="47"/>
        <v>0</v>
      </c>
    </row>
    <row r="282" spans="2:25" ht="18.75" customHeight="1">
      <c r="B282" s="578"/>
      <c r="C282" s="572"/>
      <c r="D282" s="39">
        <v>9</v>
      </c>
      <c r="E282" s="63" t="s">
        <v>3241</v>
      </c>
      <c r="F282" s="63">
        <v>285</v>
      </c>
      <c r="G282" s="181">
        <f t="shared" si="41"/>
        <v>57</v>
      </c>
      <c r="H282" s="182">
        <f t="shared" si="42"/>
        <v>158.33333333333334</v>
      </c>
      <c r="I282" s="182">
        <f t="shared" si="43"/>
        <v>5.2777777777777778E-2</v>
      </c>
      <c r="J282" s="170"/>
      <c r="K282" s="166"/>
      <c r="L282" s="166"/>
      <c r="M282" s="167"/>
      <c r="N282" s="52">
        <f t="shared" si="44"/>
        <v>0</v>
      </c>
      <c r="O282" s="53"/>
      <c r="P282" s="54"/>
      <c r="Q282" s="54"/>
      <c r="R282" s="54"/>
      <c r="S282" s="54"/>
      <c r="T282" s="58"/>
      <c r="U282" s="183">
        <f t="shared" si="45"/>
        <v>0.10555555555555556</v>
      </c>
      <c r="V282" s="168"/>
      <c r="W282" s="59" t="str">
        <f t="shared" si="46"/>
        <v>0</v>
      </c>
      <c r="X282" s="575"/>
      <c r="Y282" s="60">
        <f t="shared" si="47"/>
        <v>0</v>
      </c>
    </row>
    <row r="283" spans="2:25" ht="18.75" customHeight="1">
      <c r="B283" s="578"/>
      <c r="C283" s="572"/>
      <c r="D283" s="39">
        <v>10</v>
      </c>
      <c r="E283" s="63" t="s">
        <v>10552</v>
      </c>
      <c r="F283" s="63">
        <v>244</v>
      </c>
      <c r="G283" s="181">
        <f t="shared" si="41"/>
        <v>48.8</v>
      </c>
      <c r="H283" s="182">
        <f t="shared" si="42"/>
        <v>135.55555555555554</v>
      </c>
      <c r="I283" s="182">
        <f t="shared" si="43"/>
        <v>4.5185185185185182E-2</v>
      </c>
      <c r="J283" s="170"/>
      <c r="K283" s="166"/>
      <c r="L283" s="166"/>
      <c r="M283" s="167"/>
      <c r="N283" s="52">
        <f t="shared" si="44"/>
        <v>0</v>
      </c>
      <c r="O283" s="53"/>
      <c r="P283" s="54"/>
      <c r="Q283" s="54"/>
      <c r="R283" s="54"/>
      <c r="S283" s="54"/>
      <c r="T283" s="58"/>
      <c r="U283" s="183">
        <f t="shared" si="45"/>
        <v>9.0370370370370365E-2</v>
      </c>
      <c r="V283" s="168"/>
      <c r="W283" s="59" t="str">
        <f t="shared" si="46"/>
        <v>0</v>
      </c>
      <c r="X283" s="575"/>
      <c r="Y283" s="60">
        <f t="shared" si="47"/>
        <v>0</v>
      </c>
    </row>
    <row r="284" spans="2:25" ht="18.75" customHeight="1">
      <c r="B284" s="578"/>
      <c r="C284" s="572"/>
      <c r="D284" s="39">
        <v>11</v>
      </c>
      <c r="E284" s="63" t="s">
        <v>264</v>
      </c>
      <c r="F284" s="63">
        <v>142</v>
      </c>
      <c r="G284" s="181">
        <f t="shared" si="41"/>
        <v>28.4</v>
      </c>
      <c r="H284" s="182">
        <f t="shared" si="42"/>
        <v>78.888888888888886</v>
      </c>
      <c r="I284" s="182">
        <f t="shared" si="43"/>
        <v>2.6296296296296297E-2</v>
      </c>
      <c r="J284" s="170"/>
      <c r="K284" s="166"/>
      <c r="L284" s="166"/>
      <c r="M284" s="167"/>
      <c r="N284" s="52">
        <f t="shared" si="44"/>
        <v>0</v>
      </c>
      <c r="O284" s="53"/>
      <c r="P284" s="54"/>
      <c r="Q284" s="54"/>
      <c r="R284" s="54"/>
      <c r="S284" s="54"/>
      <c r="T284" s="58"/>
      <c r="U284" s="183">
        <f t="shared" si="45"/>
        <v>5.2592592592592594E-2</v>
      </c>
      <c r="V284" s="168"/>
      <c r="W284" s="59" t="str">
        <f t="shared" si="46"/>
        <v>0</v>
      </c>
      <c r="X284" s="575"/>
      <c r="Y284" s="60">
        <f t="shared" si="47"/>
        <v>0</v>
      </c>
    </row>
    <row r="285" spans="2:25" ht="18.75" customHeight="1">
      <c r="B285" s="578"/>
      <c r="C285" s="572"/>
      <c r="D285" s="39">
        <v>12</v>
      </c>
      <c r="E285" s="63" t="s">
        <v>186</v>
      </c>
      <c r="F285" s="63">
        <v>230</v>
      </c>
      <c r="G285" s="181">
        <f t="shared" si="41"/>
        <v>46</v>
      </c>
      <c r="H285" s="182">
        <f t="shared" si="42"/>
        <v>127.77777777777777</v>
      </c>
      <c r="I285" s="182">
        <f t="shared" si="43"/>
        <v>4.2592592592592592E-2</v>
      </c>
      <c r="J285" s="170"/>
      <c r="K285" s="166"/>
      <c r="L285" s="166"/>
      <c r="M285" s="167"/>
      <c r="N285" s="52">
        <f t="shared" si="44"/>
        <v>0</v>
      </c>
      <c r="O285" s="53"/>
      <c r="P285" s="54"/>
      <c r="Q285" s="54"/>
      <c r="R285" s="54"/>
      <c r="S285" s="54"/>
      <c r="T285" s="58"/>
      <c r="U285" s="183">
        <f t="shared" si="45"/>
        <v>8.5185185185185183E-2</v>
      </c>
      <c r="V285" s="168"/>
      <c r="W285" s="59" t="str">
        <f t="shared" si="46"/>
        <v>0</v>
      </c>
      <c r="X285" s="575"/>
      <c r="Y285" s="60">
        <f t="shared" si="47"/>
        <v>0</v>
      </c>
    </row>
    <row r="286" spans="2:25" ht="18.75" customHeight="1">
      <c r="B286" s="578"/>
      <c r="C286" s="572"/>
      <c r="D286" s="39">
        <v>13</v>
      </c>
      <c r="E286" s="63" t="s">
        <v>10553</v>
      </c>
      <c r="F286" s="63">
        <v>124</v>
      </c>
      <c r="G286" s="181">
        <f t="shared" si="41"/>
        <v>24.8</v>
      </c>
      <c r="H286" s="182">
        <f t="shared" si="42"/>
        <v>68.888888888888886</v>
      </c>
      <c r="I286" s="182">
        <f t="shared" si="43"/>
        <v>2.2962962962962963E-2</v>
      </c>
      <c r="J286" s="170"/>
      <c r="K286" s="166"/>
      <c r="L286" s="166"/>
      <c r="M286" s="167"/>
      <c r="N286" s="52">
        <f t="shared" si="44"/>
        <v>0</v>
      </c>
      <c r="O286" s="53"/>
      <c r="P286" s="54"/>
      <c r="Q286" s="54"/>
      <c r="R286" s="54"/>
      <c r="S286" s="54"/>
      <c r="T286" s="58"/>
      <c r="U286" s="183">
        <f t="shared" si="45"/>
        <v>4.5925925925925926E-2</v>
      </c>
      <c r="V286" s="168"/>
      <c r="W286" s="59" t="str">
        <f t="shared" si="46"/>
        <v>0</v>
      </c>
      <c r="X286" s="575"/>
      <c r="Y286" s="60">
        <f t="shared" si="47"/>
        <v>0</v>
      </c>
    </row>
    <row r="287" spans="2:25" ht="18.75" customHeight="1">
      <c r="B287" s="578"/>
      <c r="C287" s="572"/>
      <c r="D287" s="39">
        <v>14</v>
      </c>
      <c r="E287" s="63" t="s">
        <v>10554</v>
      </c>
      <c r="F287" s="63">
        <v>287</v>
      </c>
      <c r="G287" s="181">
        <f t="shared" si="41"/>
        <v>57.4</v>
      </c>
      <c r="H287" s="182">
        <f t="shared" si="42"/>
        <v>159.44444444444443</v>
      </c>
      <c r="I287" s="182">
        <f t="shared" si="43"/>
        <v>5.3148148148148146E-2</v>
      </c>
      <c r="J287" s="170"/>
      <c r="K287" s="166"/>
      <c r="L287" s="166"/>
      <c r="M287" s="167"/>
      <c r="N287" s="52">
        <f t="shared" si="44"/>
        <v>0</v>
      </c>
      <c r="O287" s="53"/>
      <c r="P287" s="54"/>
      <c r="Q287" s="54"/>
      <c r="R287" s="54"/>
      <c r="S287" s="54"/>
      <c r="T287" s="58"/>
      <c r="U287" s="183">
        <f t="shared" si="45"/>
        <v>0.10629629629629629</v>
      </c>
      <c r="V287" s="168"/>
      <c r="W287" s="59" t="str">
        <f t="shared" si="46"/>
        <v>0</v>
      </c>
      <c r="X287" s="575"/>
      <c r="Y287" s="60">
        <f t="shared" si="47"/>
        <v>0</v>
      </c>
    </row>
    <row r="288" spans="2:25" ht="18.75" customHeight="1">
      <c r="B288" s="578"/>
      <c r="C288" s="572"/>
      <c r="D288" s="39">
        <v>15</v>
      </c>
      <c r="E288" s="63" t="s">
        <v>10555</v>
      </c>
      <c r="F288" s="63">
        <v>177</v>
      </c>
      <c r="G288" s="181">
        <f t="shared" si="41"/>
        <v>35.4</v>
      </c>
      <c r="H288" s="182">
        <f t="shared" si="42"/>
        <v>98.333333333333329</v>
      </c>
      <c r="I288" s="182">
        <f t="shared" si="43"/>
        <v>3.2777777777777774E-2</v>
      </c>
      <c r="J288" s="170"/>
      <c r="K288" s="166"/>
      <c r="L288" s="166"/>
      <c r="M288" s="167"/>
      <c r="N288" s="52">
        <f t="shared" si="44"/>
        <v>0</v>
      </c>
      <c r="O288" s="53"/>
      <c r="P288" s="54"/>
      <c r="Q288" s="54"/>
      <c r="R288" s="54"/>
      <c r="S288" s="54"/>
      <c r="T288" s="58"/>
      <c r="U288" s="183">
        <f t="shared" si="45"/>
        <v>6.5555555555555547E-2</v>
      </c>
      <c r="V288" s="168"/>
      <c r="W288" s="59" t="str">
        <f t="shared" si="46"/>
        <v>0</v>
      </c>
      <c r="X288" s="575"/>
      <c r="Y288" s="60">
        <f t="shared" si="47"/>
        <v>0</v>
      </c>
    </row>
    <row r="289" spans="2:25" ht="18.75" customHeight="1">
      <c r="B289" s="578"/>
      <c r="C289" s="572"/>
      <c r="D289" s="39">
        <v>16</v>
      </c>
      <c r="E289" s="63" t="s">
        <v>10556</v>
      </c>
      <c r="F289" s="63">
        <v>196</v>
      </c>
      <c r="G289" s="181">
        <f t="shared" si="41"/>
        <v>39.200000000000003</v>
      </c>
      <c r="H289" s="182">
        <f t="shared" si="42"/>
        <v>108.88888888888889</v>
      </c>
      <c r="I289" s="182">
        <f t="shared" si="43"/>
        <v>3.6296296296296292E-2</v>
      </c>
      <c r="J289" s="170"/>
      <c r="K289" s="166"/>
      <c r="L289" s="166"/>
      <c r="M289" s="167"/>
      <c r="N289" s="52">
        <f t="shared" si="44"/>
        <v>0</v>
      </c>
      <c r="O289" s="53"/>
      <c r="P289" s="54"/>
      <c r="Q289" s="54"/>
      <c r="R289" s="54"/>
      <c r="S289" s="54"/>
      <c r="T289" s="58"/>
      <c r="U289" s="183">
        <f t="shared" si="45"/>
        <v>7.2592592592592584E-2</v>
      </c>
      <c r="V289" s="168"/>
      <c r="W289" s="59" t="str">
        <f t="shared" si="46"/>
        <v>0</v>
      </c>
      <c r="X289" s="575"/>
      <c r="Y289" s="60">
        <f t="shared" si="47"/>
        <v>0</v>
      </c>
    </row>
    <row r="290" spans="2:25" ht="18.75" customHeight="1">
      <c r="B290" s="578"/>
      <c r="C290" s="572"/>
      <c r="D290" s="39">
        <v>17</v>
      </c>
      <c r="E290" s="63" t="s">
        <v>10428</v>
      </c>
      <c r="F290" s="63">
        <v>180</v>
      </c>
      <c r="G290" s="181">
        <f t="shared" si="41"/>
        <v>36</v>
      </c>
      <c r="H290" s="182">
        <f t="shared" si="42"/>
        <v>100</v>
      </c>
      <c r="I290" s="182">
        <f t="shared" si="43"/>
        <v>3.3333333333333333E-2</v>
      </c>
      <c r="J290" s="170"/>
      <c r="K290" s="166"/>
      <c r="L290" s="166"/>
      <c r="M290" s="167"/>
      <c r="N290" s="52">
        <f t="shared" si="44"/>
        <v>0</v>
      </c>
      <c r="O290" s="53"/>
      <c r="P290" s="54"/>
      <c r="Q290" s="54"/>
      <c r="R290" s="54"/>
      <c r="S290" s="54"/>
      <c r="T290" s="58"/>
      <c r="U290" s="183">
        <f t="shared" si="45"/>
        <v>6.6666666666666666E-2</v>
      </c>
      <c r="V290" s="168"/>
      <c r="W290" s="59" t="str">
        <f t="shared" si="46"/>
        <v>0</v>
      </c>
      <c r="X290" s="575"/>
      <c r="Y290" s="60">
        <f t="shared" si="47"/>
        <v>0</v>
      </c>
    </row>
    <row r="291" spans="2:25" ht="18.75" customHeight="1">
      <c r="B291" s="578"/>
      <c r="C291" s="572"/>
      <c r="D291" s="39">
        <v>18</v>
      </c>
      <c r="E291" s="63" t="s">
        <v>10557</v>
      </c>
      <c r="F291" s="63">
        <v>186</v>
      </c>
      <c r="G291" s="181">
        <f t="shared" si="41"/>
        <v>37.200000000000003</v>
      </c>
      <c r="H291" s="182">
        <f t="shared" si="42"/>
        <v>103.33333333333333</v>
      </c>
      <c r="I291" s="182">
        <f t="shared" si="43"/>
        <v>3.4444444444444444E-2</v>
      </c>
      <c r="J291" s="170"/>
      <c r="K291" s="166"/>
      <c r="L291" s="166"/>
      <c r="M291" s="167"/>
      <c r="N291" s="52">
        <f t="shared" si="44"/>
        <v>0</v>
      </c>
      <c r="O291" s="53"/>
      <c r="P291" s="54"/>
      <c r="Q291" s="54"/>
      <c r="R291" s="54"/>
      <c r="S291" s="54"/>
      <c r="T291" s="58"/>
      <c r="U291" s="183">
        <f t="shared" si="45"/>
        <v>6.8888888888888888E-2</v>
      </c>
      <c r="V291" s="168"/>
      <c r="W291" s="59" t="str">
        <f t="shared" si="46"/>
        <v>0</v>
      </c>
      <c r="X291" s="575"/>
      <c r="Y291" s="60">
        <f t="shared" si="47"/>
        <v>0</v>
      </c>
    </row>
    <row r="292" spans="2:25" ht="18.75" customHeight="1">
      <c r="B292" s="578"/>
      <c r="C292" s="572"/>
      <c r="D292" s="39">
        <v>19</v>
      </c>
      <c r="E292" s="63" t="s">
        <v>7145</v>
      </c>
      <c r="F292" s="63">
        <v>141</v>
      </c>
      <c r="G292" s="181">
        <f t="shared" si="41"/>
        <v>28.2</v>
      </c>
      <c r="H292" s="182">
        <f t="shared" si="42"/>
        <v>78.333333333333329</v>
      </c>
      <c r="I292" s="182">
        <f t="shared" si="43"/>
        <v>2.6111111111111109E-2</v>
      </c>
      <c r="J292" s="170"/>
      <c r="K292" s="166"/>
      <c r="L292" s="166"/>
      <c r="M292" s="167"/>
      <c r="N292" s="52">
        <f t="shared" si="44"/>
        <v>0</v>
      </c>
      <c r="O292" s="53"/>
      <c r="P292" s="54"/>
      <c r="Q292" s="54"/>
      <c r="R292" s="54"/>
      <c r="S292" s="54"/>
      <c r="T292" s="58"/>
      <c r="U292" s="183">
        <f t="shared" si="45"/>
        <v>5.2222222222222218E-2</v>
      </c>
      <c r="V292" s="168"/>
      <c r="W292" s="59" t="str">
        <f t="shared" si="46"/>
        <v>0</v>
      </c>
      <c r="X292" s="575"/>
      <c r="Y292" s="60">
        <f t="shared" si="47"/>
        <v>0</v>
      </c>
    </row>
    <row r="293" spans="2:25" ht="18.75" customHeight="1">
      <c r="B293" s="578"/>
      <c r="C293" s="572"/>
      <c r="D293" s="39">
        <v>20</v>
      </c>
      <c r="E293" s="63" t="s">
        <v>10558</v>
      </c>
      <c r="F293" s="63">
        <v>195</v>
      </c>
      <c r="G293" s="181">
        <f t="shared" si="41"/>
        <v>39</v>
      </c>
      <c r="H293" s="182">
        <f t="shared" si="42"/>
        <v>108.33333333333333</v>
      </c>
      <c r="I293" s="182">
        <f t="shared" si="43"/>
        <v>3.6111111111111108E-2</v>
      </c>
      <c r="J293" s="170"/>
      <c r="K293" s="166"/>
      <c r="L293" s="166"/>
      <c r="M293" s="167"/>
      <c r="N293" s="52">
        <f t="shared" si="44"/>
        <v>0</v>
      </c>
      <c r="O293" s="53"/>
      <c r="P293" s="54"/>
      <c r="Q293" s="54"/>
      <c r="R293" s="54"/>
      <c r="S293" s="54"/>
      <c r="T293" s="58"/>
      <c r="U293" s="183">
        <f t="shared" si="45"/>
        <v>7.2222222222222215E-2</v>
      </c>
      <c r="V293" s="168"/>
      <c r="W293" s="59" t="str">
        <f t="shared" si="46"/>
        <v>0</v>
      </c>
      <c r="X293" s="575"/>
      <c r="Y293" s="60">
        <f t="shared" si="47"/>
        <v>0</v>
      </c>
    </row>
    <row r="294" spans="2:25" ht="18.75" customHeight="1">
      <c r="B294" s="578"/>
      <c r="C294" s="572"/>
      <c r="D294" s="39"/>
      <c r="E294" s="63"/>
      <c r="F294" s="63"/>
      <c r="G294" s="181">
        <f t="shared" si="41"/>
        <v>0</v>
      </c>
      <c r="H294" s="182">
        <f t="shared" si="42"/>
        <v>0</v>
      </c>
      <c r="I294" s="182">
        <f t="shared" si="43"/>
        <v>0</v>
      </c>
      <c r="J294" s="170"/>
      <c r="K294" s="166"/>
      <c r="L294" s="166"/>
      <c r="M294" s="167"/>
      <c r="N294" s="52">
        <f t="shared" si="44"/>
        <v>0</v>
      </c>
      <c r="O294" s="53"/>
      <c r="P294" s="54"/>
      <c r="Q294" s="54"/>
      <c r="R294" s="54"/>
      <c r="S294" s="54"/>
      <c r="T294" s="58"/>
      <c r="U294" s="183">
        <f t="shared" si="45"/>
        <v>0</v>
      </c>
      <c r="V294" s="168"/>
      <c r="W294" s="59" t="str">
        <f t="shared" si="46"/>
        <v>0</v>
      </c>
      <c r="X294" s="575"/>
      <c r="Y294" s="60">
        <f t="shared" si="47"/>
        <v>0</v>
      </c>
    </row>
    <row r="295" spans="2:25" ht="18.75" customHeight="1">
      <c r="B295" s="578"/>
      <c r="C295" s="572"/>
      <c r="D295" s="39">
        <v>1</v>
      </c>
      <c r="E295" s="63" t="s">
        <v>10559</v>
      </c>
      <c r="F295" s="63">
        <v>226</v>
      </c>
      <c r="G295" s="181">
        <f t="shared" si="41"/>
        <v>45.2</v>
      </c>
      <c r="H295" s="182">
        <f t="shared" si="42"/>
        <v>125.55555555555556</v>
      </c>
      <c r="I295" s="182">
        <f t="shared" si="43"/>
        <v>4.1851851851851855E-2</v>
      </c>
      <c r="J295" s="170"/>
      <c r="K295" s="166"/>
      <c r="L295" s="166"/>
      <c r="M295" s="167"/>
      <c r="N295" s="52">
        <f t="shared" si="44"/>
        <v>0</v>
      </c>
      <c r="O295" s="53"/>
      <c r="P295" s="54"/>
      <c r="Q295" s="54"/>
      <c r="R295" s="54"/>
      <c r="S295" s="54"/>
      <c r="T295" s="58"/>
      <c r="U295" s="183">
        <f t="shared" si="45"/>
        <v>8.3703703703703711E-2</v>
      </c>
      <c r="V295" s="168"/>
      <c r="W295" s="59" t="str">
        <f t="shared" si="46"/>
        <v>0</v>
      </c>
      <c r="X295" s="575"/>
      <c r="Y295" s="60">
        <f t="shared" si="47"/>
        <v>0</v>
      </c>
    </row>
    <row r="296" spans="2:25" ht="18.75" customHeight="1">
      <c r="B296" s="578"/>
      <c r="C296" s="572"/>
      <c r="D296" s="39">
        <v>2</v>
      </c>
      <c r="E296" s="63" t="s">
        <v>10560</v>
      </c>
      <c r="F296" s="63">
        <v>222</v>
      </c>
      <c r="G296" s="181">
        <f t="shared" si="41"/>
        <v>44.4</v>
      </c>
      <c r="H296" s="182">
        <f t="shared" si="42"/>
        <v>123.33333333333333</v>
      </c>
      <c r="I296" s="182">
        <f t="shared" si="43"/>
        <v>4.1111111111111112E-2</v>
      </c>
      <c r="J296" s="170"/>
      <c r="K296" s="166"/>
      <c r="L296" s="166"/>
      <c r="M296" s="167"/>
      <c r="N296" s="52">
        <f t="shared" si="44"/>
        <v>0</v>
      </c>
      <c r="O296" s="53"/>
      <c r="P296" s="54"/>
      <c r="Q296" s="54"/>
      <c r="R296" s="54"/>
      <c r="S296" s="54"/>
      <c r="T296" s="58"/>
      <c r="U296" s="183">
        <f t="shared" si="45"/>
        <v>8.2222222222222224E-2</v>
      </c>
      <c r="V296" s="168"/>
      <c r="W296" s="59" t="str">
        <f t="shared" si="46"/>
        <v>0</v>
      </c>
      <c r="X296" s="575"/>
      <c r="Y296" s="60">
        <f t="shared" si="47"/>
        <v>0</v>
      </c>
    </row>
    <row r="297" spans="2:25" ht="18.75" customHeight="1">
      <c r="B297" s="578"/>
      <c r="C297" s="572"/>
      <c r="D297" s="39">
        <v>3</v>
      </c>
      <c r="E297" s="63" t="s">
        <v>474</v>
      </c>
      <c r="F297" s="63">
        <v>116</v>
      </c>
      <c r="G297" s="181">
        <f t="shared" si="41"/>
        <v>23.2</v>
      </c>
      <c r="H297" s="182">
        <f t="shared" si="42"/>
        <v>64.444444444444443</v>
      </c>
      <c r="I297" s="182">
        <f t="shared" si="43"/>
        <v>2.148148148148148E-2</v>
      </c>
      <c r="J297" s="170"/>
      <c r="K297" s="166"/>
      <c r="L297" s="166"/>
      <c r="M297" s="167"/>
      <c r="N297" s="52">
        <f t="shared" si="44"/>
        <v>0</v>
      </c>
      <c r="O297" s="53"/>
      <c r="P297" s="54"/>
      <c r="Q297" s="54"/>
      <c r="R297" s="54"/>
      <c r="S297" s="54"/>
      <c r="T297" s="58"/>
      <c r="U297" s="183">
        <f t="shared" si="45"/>
        <v>4.296296296296296E-2</v>
      </c>
      <c r="V297" s="168"/>
      <c r="W297" s="59" t="str">
        <f t="shared" si="46"/>
        <v>0</v>
      </c>
      <c r="X297" s="575"/>
      <c r="Y297" s="60">
        <f t="shared" si="47"/>
        <v>0</v>
      </c>
    </row>
    <row r="298" spans="2:25" ht="18.75" customHeight="1">
      <c r="B298" s="578"/>
      <c r="C298" s="572"/>
      <c r="D298" s="39">
        <v>4</v>
      </c>
      <c r="E298" s="63" t="s">
        <v>10561</v>
      </c>
      <c r="F298" s="63">
        <v>256</v>
      </c>
      <c r="G298" s="181">
        <f t="shared" si="41"/>
        <v>51.2</v>
      </c>
      <c r="H298" s="182">
        <f t="shared" si="42"/>
        <v>142.22222222222223</v>
      </c>
      <c r="I298" s="182">
        <f t="shared" si="43"/>
        <v>4.7407407407407412E-2</v>
      </c>
      <c r="J298" s="170"/>
      <c r="K298" s="166"/>
      <c r="L298" s="166"/>
      <c r="M298" s="167"/>
      <c r="N298" s="52">
        <f t="shared" si="44"/>
        <v>0</v>
      </c>
      <c r="O298" s="53"/>
      <c r="P298" s="54"/>
      <c r="Q298" s="54"/>
      <c r="R298" s="54"/>
      <c r="S298" s="54"/>
      <c r="T298" s="58"/>
      <c r="U298" s="183">
        <f t="shared" si="45"/>
        <v>9.4814814814814824E-2</v>
      </c>
      <c r="V298" s="168"/>
      <c r="W298" s="59" t="str">
        <f t="shared" si="46"/>
        <v>0</v>
      </c>
      <c r="X298" s="575"/>
      <c r="Y298" s="60">
        <f t="shared" si="47"/>
        <v>0</v>
      </c>
    </row>
    <row r="299" spans="2:25" ht="18.75" customHeight="1">
      <c r="B299" s="578"/>
      <c r="C299" s="572"/>
      <c r="D299" s="39">
        <v>5</v>
      </c>
      <c r="E299" s="63" t="s">
        <v>9425</v>
      </c>
      <c r="F299" s="63">
        <v>360</v>
      </c>
      <c r="G299" s="181">
        <f t="shared" si="41"/>
        <v>72</v>
      </c>
      <c r="H299" s="182">
        <f t="shared" si="42"/>
        <v>200</v>
      </c>
      <c r="I299" s="182">
        <f t="shared" si="43"/>
        <v>6.6666666666666666E-2</v>
      </c>
      <c r="J299" s="170"/>
      <c r="K299" s="341" t="s">
        <v>11411</v>
      </c>
      <c r="L299" s="166"/>
      <c r="M299" s="167">
        <f>SUM(H295:H310)</f>
        <v>2569.4444444444443</v>
      </c>
      <c r="N299" s="52">
        <f t="shared" si="44"/>
        <v>51.388888888888886</v>
      </c>
      <c r="O299" s="53" t="s">
        <v>10562</v>
      </c>
      <c r="P299" s="54" t="s">
        <v>12</v>
      </c>
      <c r="Q299" s="54"/>
      <c r="R299" s="54" t="s">
        <v>1064</v>
      </c>
      <c r="S299" s="54"/>
      <c r="T299" s="58"/>
      <c r="U299" s="183">
        <f t="shared" si="45"/>
        <v>0.13333333333333333</v>
      </c>
      <c r="V299" s="168">
        <f>SUM(U295:U310)</f>
        <v>1.712962962962963</v>
      </c>
      <c r="W299" s="59" t="str">
        <f t="shared" si="46"/>
        <v>2</v>
      </c>
      <c r="X299" s="575"/>
      <c r="Y299" s="60">
        <f t="shared" si="47"/>
        <v>1</v>
      </c>
    </row>
    <row r="300" spans="2:25" ht="18.75" customHeight="1">
      <c r="B300" s="578"/>
      <c r="C300" s="572"/>
      <c r="D300" s="39">
        <v>6</v>
      </c>
      <c r="E300" s="63" t="s">
        <v>4378</v>
      </c>
      <c r="F300" s="63">
        <v>235</v>
      </c>
      <c r="G300" s="181">
        <f t="shared" si="41"/>
        <v>47</v>
      </c>
      <c r="H300" s="182">
        <f t="shared" si="42"/>
        <v>130.55555555555554</v>
      </c>
      <c r="I300" s="182">
        <f t="shared" si="43"/>
        <v>4.3518518518518512E-2</v>
      </c>
      <c r="J300" s="170"/>
      <c r="K300" s="166"/>
      <c r="L300" s="166"/>
      <c r="M300" s="167"/>
      <c r="N300" s="52">
        <f t="shared" si="44"/>
        <v>0</v>
      </c>
      <c r="O300" s="53"/>
      <c r="P300" s="54"/>
      <c r="Q300" s="54"/>
      <c r="R300" s="54"/>
      <c r="S300" s="54"/>
      <c r="T300" s="58"/>
      <c r="U300" s="183">
        <f t="shared" si="45"/>
        <v>8.7037037037037024E-2</v>
      </c>
      <c r="V300" s="168"/>
      <c r="W300" s="59" t="str">
        <f t="shared" si="46"/>
        <v>0</v>
      </c>
      <c r="X300" s="575"/>
      <c r="Y300" s="60">
        <f t="shared" si="47"/>
        <v>0</v>
      </c>
    </row>
    <row r="301" spans="2:25" ht="18.75" customHeight="1">
      <c r="B301" s="578"/>
      <c r="C301" s="572"/>
      <c r="D301" s="39">
        <v>7</v>
      </c>
      <c r="E301" s="63" t="s">
        <v>3990</v>
      </c>
      <c r="F301" s="63">
        <v>299</v>
      </c>
      <c r="G301" s="181">
        <f t="shared" si="41"/>
        <v>59.8</v>
      </c>
      <c r="H301" s="182">
        <f t="shared" si="42"/>
        <v>166.11111111111111</v>
      </c>
      <c r="I301" s="182">
        <f t="shared" si="43"/>
        <v>5.5370370370370368E-2</v>
      </c>
      <c r="J301" s="170"/>
      <c r="K301" s="166"/>
      <c r="L301" s="166"/>
      <c r="M301" s="167"/>
      <c r="N301" s="52">
        <f t="shared" si="44"/>
        <v>0</v>
      </c>
      <c r="O301" s="53"/>
      <c r="P301" s="54"/>
      <c r="Q301" s="54"/>
      <c r="R301" s="54"/>
      <c r="S301" s="54"/>
      <c r="T301" s="58"/>
      <c r="U301" s="183">
        <f t="shared" si="45"/>
        <v>0.11074074074074074</v>
      </c>
      <c r="V301" s="168"/>
      <c r="W301" s="59" t="str">
        <f t="shared" si="46"/>
        <v>0</v>
      </c>
      <c r="X301" s="575"/>
      <c r="Y301" s="60">
        <f t="shared" si="47"/>
        <v>0</v>
      </c>
    </row>
    <row r="302" spans="2:25" ht="18.75" customHeight="1">
      <c r="B302" s="578"/>
      <c r="C302" s="572"/>
      <c r="D302" s="39">
        <v>8</v>
      </c>
      <c r="E302" s="63" t="s">
        <v>10425</v>
      </c>
      <c r="F302" s="63">
        <v>230</v>
      </c>
      <c r="G302" s="181">
        <f t="shared" si="41"/>
        <v>46</v>
      </c>
      <c r="H302" s="182">
        <f t="shared" si="42"/>
        <v>127.77777777777777</v>
      </c>
      <c r="I302" s="182">
        <f t="shared" si="43"/>
        <v>4.2592592592592592E-2</v>
      </c>
      <c r="J302" s="170"/>
      <c r="K302" s="166"/>
      <c r="L302" s="166"/>
      <c r="M302" s="167"/>
      <c r="N302" s="52">
        <f t="shared" si="44"/>
        <v>0</v>
      </c>
      <c r="O302" s="53"/>
      <c r="P302" s="54"/>
      <c r="Q302" s="54"/>
      <c r="R302" s="54"/>
      <c r="S302" s="54"/>
      <c r="T302" s="58"/>
      <c r="U302" s="183">
        <f t="shared" si="45"/>
        <v>8.5185185185185183E-2</v>
      </c>
      <c r="V302" s="168"/>
      <c r="W302" s="59" t="str">
        <f t="shared" si="46"/>
        <v>0</v>
      </c>
      <c r="X302" s="575"/>
      <c r="Y302" s="60">
        <f t="shared" si="47"/>
        <v>0</v>
      </c>
    </row>
    <row r="303" spans="2:25" ht="18.75" customHeight="1">
      <c r="B303" s="578"/>
      <c r="C303" s="572"/>
      <c r="D303" s="39">
        <v>9</v>
      </c>
      <c r="E303" s="63" t="s">
        <v>10563</v>
      </c>
      <c r="F303" s="63">
        <v>270</v>
      </c>
      <c r="G303" s="181">
        <f t="shared" si="41"/>
        <v>54</v>
      </c>
      <c r="H303" s="182">
        <f t="shared" si="42"/>
        <v>150</v>
      </c>
      <c r="I303" s="182">
        <f t="shared" si="43"/>
        <v>0.05</v>
      </c>
      <c r="J303" s="170"/>
      <c r="K303" s="166"/>
      <c r="L303" s="166"/>
      <c r="M303" s="167"/>
      <c r="N303" s="52">
        <f t="shared" si="44"/>
        <v>0</v>
      </c>
      <c r="O303" s="53"/>
      <c r="P303" s="54"/>
      <c r="Q303" s="54"/>
      <c r="R303" s="54"/>
      <c r="S303" s="54"/>
      <c r="T303" s="58"/>
      <c r="U303" s="183">
        <f t="shared" si="45"/>
        <v>0.1</v>
      </c>
      <c r="V303" s="168"/>
      <c r="W303" s="59" t="str">
        <f t="shared" si="46"/>
        <v>0</v>
      </c>
      <c r="X303" s="575"/>
      <c r="Y303" s="60">
        <f t="shared" si="47"/>
        <v>0</v>
      </c>
    </row>
    <row r="304" spans="2:25" ht="18.75" customHeight="1">
      <c r="B304" s="578"/>
      <c r="C304" s="572"/>
      <c r="D304" s="39">
        <v>10</v>
      </c>
      <c r="E304" s="63" t="s">
        <v>10564</v>
      </c>
      <c r="F304" s="63">
        <v>274</v>
      </c>
      <c r="G304" s="181">
        <f t="shared" si="41"/>
        <v>54.8</v>
      </c>
      <c r="H304" s="182">
        <f t="shared" si="42"/>
        <v>152.22222222222223</v>
      </c>
      <c r="I304" s="182">
        <f t="shared" si="43"/>
        <v>5.0740740740740746E-2</v>
      </c>
      <c r="J304" s="170"/>
      <c r="K304" s="166"/>
      <c r="L304" s="166"/>
      <c r="M304" s="167"/>
      <c r="N304" s="52">
        <f t="shared" si="44"/>
        <v>0</v>
      </c>
      <c r="O304" s="53"/>
      <c r="P304" s="54"/>
      <c r="Q304" s="54"/>
      <c r="R304" s="54"/>
      <c r="S304" s="54"/>
      <c r="T304" s="58"/>
      <c r="U304" s="183">
        <f t="shared" si="45"/>
        <v>0.10148148148148149</v>
      </c>
      <c r="V304" s="168"/>
      <c r="W304" s="59" t="str">
        <f t="shared" si="46"/>
        <v>0</v>
      </c>
      <c r="X304" s="575"/>
      <c r="Y304" s="60">
        <f t="shared" si="47"/>
        <v>0</v>
      </c>
    </row>
    <row r="305" spans="2:25" ht="18.75" customHeight="1">
      <c r="B305" s="578"/>
      <c r="C305" s="572"/>
      <c r="D305" s="39">
        <v>11</v>
      </c>
      <c r="E305" s="63" t="s">
        <v>4436</v>
      </c>
      <c r="F305" s="63">
        <v>299</v>
      </c>
      <c r="G305" s="181">
        <f t="shared" si="41"/>
        <v>59.8</v>
      </c>
      <c r="H305" s="182">
        <f t="shared" si="42"/>
        <v>166.11111111111111</v>
      </c>
      <c r="I305" s="182">
        <f t="shared" si="43"/>
        <v>5.5370370370370368E-2</v>
      </c>
      <c r="J305" s="170"/>
      <c r="K305" s="166"/>
      <c r="L305" s="166"/>
      <c r="M305" s="167"/>
      <c r="N305" s="52">
        <f t="shared" si="44"/>
        <v>0</v>
      </c>
      <c r="O305" s="53"/>
      <c r="P305" s="54"/>
      <c r="Q305" s="54"/>
      <c r="R305" s="54"/>
      <c r="S305" s="54"/>
      <c r="T305" s="58"/>
      <c r="U305" s="183">
        <f t="shared" si="45"/>
        <v>0.11074074074074074</v>
      </c>
      <c r="V305" s="168"/>
      <c r="W305" s="59" t="str">
        <f t="shared" si="46"/>
        <v>0</v>
      </c>
      <c r="X305" s="575"/>
      <c r="Y305" s="60">
        <f t="shared" si="47"/>
        <v>0</v>
      </c>
    </row>
    <row r="306" spans="2:25" ht="18.75" customHeight="1">
      <c r="B306" s="578"/>
      <c r="C306" s="572"/>
      <c r="D306" s="39">
        <v>12</v>
      </c>
      <c r="E306" s="63" t="s">
        <v>10565</v>
      </c>
      <c r="F306" s="63">
        <v>590</v>
      </c>
      <c r="G306" s="181">
        <f t="shared" si="41"/>
        <v>118</v>
      </c>
      <c r="H306" s="182">
        <f t="shared" si="42"/>
        <v>327.77777777777777</v>
      </c>
      <c r="I306" s="182">
        <f t="shared" si="43"/>
        <v>0.10925925925925925</v>
      </c>
      <c r="J306" s="170"/>
      <c r="K306" s="166"/>
      <c r="L306" s="166"/>
      <c r="M306" s="167"/>
      <c r="N306" s="52">
        <f t="shared" si="44"/>
        <v>0</v>
      </c>
      <c r="O306" s="53"/>
      <c r="P306" s="54"/>
      <c r="Q306" s="54"/>
      <c r="R306" s="54"/>
      <c r="S306" s="54"/>
      <c r="T306" s="58"/>
      <c r="U306" s="183">
        <f t="shared" si="45"/>
        <v>0.2185185185185185</v>
      </c>
      <c r="V306" s="168"/>
      <c r="W306" s="59" t="str">
        <f t="shared" si="46"/>
        <v>0</v>
      </c>
      <c r="X306" s="575"/>
      <c r="Y306" s="60">
        <f t="shared" si="47"/>
        <v>0</v>
      </c>
    </row>
    <row r="307" spans="2:25" ht="18.75" customHeight="1">
      <c r="B307" s="578"/>
      <c r="C307" s="572"/>
      <c r="D307" s="39">
        <v>13</v>
      </c>
      <c r="E307" s="63" t="s">
        <v>8814</v>
      </c>
      <c r="F307" s="63">
        <v>285</v>
      </c>
      <c r="G307" s="181">
        <f t="shared" si="41"/>
        <v>57</v>
      </c>
      <c r="H307" s="182">
        <f t="shared" si="42"/>
        <v>158.33333333333334</v>
      </c>
      <c r="I307" s="182">
        <f t="shared" si="43"/>
        <v>5.2777777777777778E-2</v>
      </c>
      <c r="J307" s="170"/>
      <c r="K307" s="166"/>
      <c r="L307" s="166"/>
      <c r="M307" s="167"/>
      <c r="N307" s="52">
        <f t="shared" si="44"/>
        <v>0</v>
      </c>
      <c r="O307" s="53"/>
      <c r="P307" s="54"/>
      <c r="Q307" s="54"/>
      <c r="R307" s="54"/>
      <c r="S307" s="54"/>
      <c r="T307" s="58"/>
      <c r="U307" s="183">
        <f t="shared" si="45"/>
        <v>0.10555555555555556</v>
      </c>
      <c r="V307" s="168"/>
      <c r="W307" s="59" t="str">
        <f t="shared" si="46"/>
        <v>0</v>
      </c>
      <c r="X307" s="575"/>
      <c r="Y307" s="60">
        <f t="shared" si="47"/>
        <v>0</v>
      </c>
    </row>
    <row r="308" spans="2:25" ht="18.75" customHeight="1">
      <c r="B308" s="578"/>
      <c r="C308" s="572"/>
      <c r="D308" s="39">
        <v>14</v>
      </c>
      <c r="E308" s="63" t="s">
        <v>10566</v>
      </c>
      <c r="F308" s="63">
        <v>149</v>
      </c>
      <c r="G308" s="181">
        <f t="shared" si="41"/>
        <v>29.8</v>
      </c>
      <c r="H308" s="182">
        <f t="shared" si="42"/>
        <v>82.777777777777771</v>
      </c>
      <c r="I308" s="182">
        <f t="shared" si="43"/>
        <v>2.7592592592592592E-2</v>
      </c>
      <c r="J308" s="170"/>
      <c r="K308" s="166"/>
      <c r="L308" s="166"/>
      <c r="M308" s="167"/>
      <c r="N308" s="52">
        <f t="shared" si="44"/>
        <v>0</v>
      </c>
      <c r="O308" s="53"/>
      <c r="P308" s="54"/>
      <c r="Q308" s="54"/>
      <c r="R308" s="54"/>
      <c r="S308" s="54"/>
      <c r="T308" s="58"/>
      <c r="U308" s="183">
        <f t="shared" si="45"/>
        <v>5.5185185185185184E-2</v>
      </c>
      <c r="V308" s="168"/>
      <c r="W308" s="59" t="str">
        <f t="shared" si="46"/>
        <v>0</v>
      </c>
      <c r="X308" s="575"/>
      <c r="Y308" s="60">
        <f t="shared" si="47"/>
        <v>0</v>
      </c>
    </row>
    <row r="309" spans="2:25" ht="18.75" customHeight="1">
      <c r="B309" s="578"/>
      <c r="C309" s="572"/>
      <c r="D309" s="39">
        <v>15</v>
      </c>
      <c r="E309" s="63" t="s">
        <v>5181</v>
      </c>
      <c r="F309" s="63">
        <v>464</v>
      </c>
      <c r="G309" s="181">
        <f t="shared" si="41"/>
        <v>92.8</v>
      </c>
      <c r="H309" s="182">
        <f t="shared" si="42"/>
        <v>257.77777777777777</v>
      </c>
      <c r="I309" s="182">
        <f t="shared" si="43"/>
        <v>8.5925925925925919E-2</v>
      </c>
      <c r="J309" s="170"/>
      <c r="K309" s="166"/>
      <c r="L309" s="166"/>
      <c r="M309" s="167"/>
      <c r="N309" s="52">
        <f t="shared" si="44"/>
        <v>0</v>
      </c>
      <c r="O309" s="53"/>
      <c r="P309" s="54"/>
      <c r="Q309" s="54"/>
      <c r="R309" s="54"/>
      <c r="S309" s="54"/>
      <c r="T309" s="58"/>
      <c r="U309" s="183">
        <f t="shared" si="45"/>
        <v>0.17185185185185184</v>
      </c>
      <c r="V309" s="168"/>
      <c r="W309" s="59" t="str">
        <f t="shared" si="46"/>
        <v>0</v>
      </c>
      <c r="X309" s="575"/>
      <c r="Y309" s="60">
        <f t="shared" si="47"/>
        <v>0</v>
      </c>
    </row>
    <row r="310" spans="2:25" ht="18.75" customHeight="1">
      <c r="B310" s="578"/>
      <c r="C310" s="572"/>
      <c r="D310" s="39">
        <v>16</v>
      </c>
      <c r="E310" s="63" t="s">
        <v>10567</v>
      </c>
      <c r="F310" s="63">
        <v>350</v>
      </c>
      <c r="G310" s="181">
        <f t="shared" si="41"/>
        <v>70</v>
      </c>
      <c r="H310" s="182">
        <f t="shared" si="42"/>
        <v>194.44444444444443</v>
      </c>
      <c r="I310" s="182">
        <f t="shared" si="43"/>
        <v>6.4814814814814811E-2</v>
      </c>
      <c r="J310" s="170"/>
      <c r="K310" s="166"/>
      <c r="L310" s="166"/>
      <c r="M310" s="167"/>
      <c r="N310" s="52">
        <f t="shared" si="44"/>
        <v>0</v>
      </c>
      <c r="O310" s="53"/>
      <c r="P310" s="54"/>
      <c r="Q310" s="54"/>
      <c r="R310" s="54"/>
      <c r="S310" s="54"/>
      <c r="T310" s="58"/>
      <c r="U310" s="183">
        <f t="shared" si="45"/>
        <v>0.12962962962962962</v>
      </c>
      <c r="V310" s="168"/>
      <c r="W310" s="59" t="str">
        <f t="shared" si="46"/>
        <v>0</v>
      </c>
      <c r="X310" s="575"/>
      <c r="Y310" s="60">
        <f t="shared" si="47"/>
        <v>0</v>
      </c>
    </row>
    <row r="311" spans="2:25" ht="18.75" customHeight="1">
      <c r="B311" s="578"/>
      <c r="C311" s="572"/>
      <c r="D311" s="39"/>
      <c r="E311" s="39"/>
      <c r="F311" s="170"/>
      <c r="G311" s="181">
        <f t="shared" si="41"/>
        <v>0</v>
      </c>
      <c r="H311" s="182">
        <f t="shared" si="42"/>
        <v>0</v>
      </c>
      <c r="I311" s="182">
        <f t="shared" si="43"/>
        <v>0</v>
      </c>
      <c r="J311" s="170"/>
      <c r="K311" s="166"/>
      <c r="L311" s="166"/>
      <c r="M311" s="167"/>
      <c r="N311" s="52">
        <f t="shared" si="44"/>
        <v>0</v>
      </c>
      <c r="O311" s="53"/>
      <c r="P311" s="54"/>
      <c r="Q311" s="54"/>
      <c r="R311" s="54"/>
      <c r="S311" s="54"/>
      <c r="T311" s="58"/>
      <c r="U311" s="183">
        <f t="shared" si="45"/>
        <v>0</v>
      </c>
      <c r="V311" s="168"/>
      <c r="W311" s="59" t="str">
        <f t="shared" si="46"/>
        <v>0</v>
      </c>
      <c r="X311" s="575"/>
      <c r="Y311" s="60">
        <f t="shared" si="47"/>
        <v>0</v>
      </c>
    </row>
    <row r="312" spans="2:25" ht="18.75" customHeight="1">
      <c r="B312" s="579"/>
      <c r="C312" s="573"/>
      <c r="D312" s="39"/>
      <c r="E312" s="39"/>
      <c r="F312" s="170"/>
      <c r="G312" s="181">
        <f>F312/$G$15</f>
        <v>0</v>
      </c>
      <c r="H312" s="182">
        <f>F312/$H$15</f>
        <v>0</v>
      </c>
      <c r="I312" s="182">
        <f>H312/$I$15</f>
        <v>0</v>
      </c>
      <c r="J312" s="170"/>
      <c r="K312" s="166"/>
      <c r="L312" s="166"/>
      <c r="M312" s="171"/>
      <c r="N312" s="52">
        <f>M312/$N$15</f>
        <v>0</v>
      </c>
      <c r="O312" s="40"/>
      <c r="P312" s="40"/>
      <c r="Q312" s="40"/>
      <c r="R312" s="40"/>
      <c r="S312" s="40"/>
      <c r="T312" s="58"/>
      <c r="U312" s="183">
        <f>H312/$U$15</f>
        <v>0</v>
      </c>
      <c r="V312" s="168"/>
      <c r="W312" s="59" t="str">
        <f>IF(V312&lt;1,"0",IF(V312&lt;5,"2",IF(V312&gt;=5,"6")))</f>
        <v>0</v>
      </c>
      <c r="X312" s="576"/>
      <c r="Y312" s="60">
        <f t="shared" si="47"/>
        <v>0</v>
      </c>
    </row>
    <row r="313" spans="2:25">
      <c r="B313" s="41"/>
      <c r="C313" s="172" t="s">
        <v>111</v>
      </c>
      <c r="D313" s="154"/>
      <c r="E313" s="173">
        <f>COUNTA(E274:E312)</f>
        <v>36</v>
      </c>
      <c r="F313" s="173">
        <f>SUM(F274:F312)</f>
        <v>9341</v>
      </c>
      <c r="G313" s="173">
        <f>SUM(G274:G312)</f>
        <v>1868.2</v>
      </c>
      <c r="H313" s="173">
        <f>SUM(H274:H312)</f>
        <v>5189.4444444444434</v>
      </c>
      <c r="I313" s="173">
        <f>MROUND(SUM(I274:I312),1)</f>
        <v>2</v>
      </c>
      <c r="J313" s="173">
        <f>COUNTA(J274:J312)</f>
        <v>1</v>
      </c>
      <c r="K313" s="173">
        <f>COUNTA(K274:K312)</f>
        <v>2</v>
      </c>
      <c r="L313" s="173">
        <f>COUNTA(L274:L312)</f>
        <v>0</v>
      </c>
      <c r="M313" s="173">
        <f>SUM(M274:M312)</f>
        <v>5189.4444444444453</v>
      </c>
      <c r="N313" s="173">
        <f>SUM(N274:N312)</f>
        <v>103.78888888888889</v>
      </c>
      <c r="O313" s="174"/>
      <c r="P313" s="175">
        <f>COUNTIF(P274:P312, "YES")</f>
        <v>0</v>
      </c>
      <c r="Q313" s="174"/>
      <c r="R313" s="174"/>
      <c r="S313" s="174"/>
      <c r="T313" s="174"/>
      <c r="U313" s="173">
        <f>SUM(U274:U312)</f>
        <v>3.4596296296296289</v>
      </c>
      <c r="V313" s="173">
        <f>SUM(V274:V312)</f>
        <v>3.4596296296296298</v>
      </c>
      <c r="W313" s="173">
        <f t="array" ref="W313">SUM(ABS(W274:W312))</f>
        <v>4</v>
      </c>
      <c r="X313" s="175" t="str">
        <f>IF(X274&lt;0.2, "0", IF(X274&lt;=2, "2", IF(X274&gt;2, ROUND(X274,0))))</f>
        <v>2</v>
      </c>
      <c r="Y313" s="173">
        <f>SUM(Y274:Y312)</f>
        <v>2</v>
      </c>
    </row>
    <row r="314" spans="2:25" ht="18.75" customHeight="1">
      <c r="B314" s="577">
        <v>6</v>
      </c>
      <c r="C314" s="571" t="s">
        <v>10568</v>
      </c>
      <c r="D314" s="39">
        <v>1</v>
      </c>
      <c r="E314" s="127" t="s">
        <v>10569</v>
      </c>
      <c r="F314" s="127">
        <v>494</v>
      </c>
      <c r="G314" s="181">
        <f t="shared" ref="G314:G368" si="48">F314/$G$15</f>
        <v>98.8</v>
      </c>
      <c r="H314" s="182">
        <f t="shared" ref="H314:H368" si="49">F314/$H$15</f>
        <v>274.44444444444446</v>
      </c>
      <c r="I314" s="182">
        <f t="shared" ref="I314:I368" si="50">H314/$I$15</f>
        <v>9.1481481481481483E-2</v>
      </c>
      <c r="J314" s="170"/>
      <c r="K314" s="166"/>
      <c r="L314" s="166"/>
      <c r="M314" s="167"/>
      <c r="N314" s="52">
        <f t="shared" ref="N314:N368" si="51">M314/$N$15</f>
        <v>0</v>
      </c>
      <c r="O314" s="53"/>
      <c r="P314" s="54"/>
      <c r="Q314" s="54"/>
      <c r="R314" s="54"/>
      <c r="S314" s="54"/>
      <c r="T314" s="58"/>
      <c r="U314" s="183">
        <f t="shared" ref="U314:U368" si="52">H314/$U$15</f>
        <v>0.18296296296296297</v>
      </c>
      <c r="V314" s="168"/>
      <c r="W314" s="59" t="str">
        <f t="shared" ref="W314:W368" si="53">IF(V314&lt;1,"0",IF(V314&lt;5,"2",IF(V314&gt;=5,"6")))</f>
        <v>0</v>
      </c>
      <c r="X314" s="574">
        <f>K370/$X$15</f>
        <v>1.3333333333333333</v>
      </c>
      <c r="Y314" s="60">
        <f t="shared" ref="Y314:Y369" si="54">W314/2</f>
        <v>0</v>
      </c>
    </row>
    <row r="315" spans="2:25" ht="18.75" customHeight="1">
      <c r="B315" s="578"/>
      <c r="C315" s="572"/>
      <c r="D315" s="39">
        <v>2</v>
      </c>
      <c r="E315" s="127" t="s">
        <v>10570</v>
      </c>
      <c r="F315" s="127">
        <v>210</v>
      </c>
      <c r="G315" s="181">
        <f t="shared" si="48"/>
        <v>42</v>
      </c>
      <c r="H315" s="182">
        <f t="shared" si="49"/>
        <v>116.66666666666666</v>
      </c>
      <c r="I315" s="182">
        <f t="shared" si="50"/>
        <v>3.8888888888888883E-2</v>
      </c>
      <c r="J315" s="170"/>
      <c r="K315" s="166"/>
      <c r="L315" s="166"/>
      <c r="M315" s="167"/>
      <c r="N315" s="52">
        <f t="shared" si="51"/>
        <v>0</v>
      </c>
      <c r="O315" s="53"/>
      <c r="P315" s="54"/>
      <c r="Q315" s="54"/>
      <c r="R315" s="54"/>
      <c r="S315" s="54"/>
      <c r="T315" s="58"/>
      <c r="U315" s="183">
        <f t="shared" si="52"/>
        <v>7.7777777777777765E-2</v>
      </c>
      <c r="V315" s="168"/>
      <c r="W315" s="59" t="str">
        <f t="shared" si="53"/>
        <v>0</v>
      </c>
      <c r="X315" s="575"/>
      <c r="Y315" s="60">
        <f t="shared" si="54"/>
        <v>0</v>
      </c>
    </row>
    <row r="316" spans="2:25" ht="18.75" customHeight="1">
      <c r="B316" s="578"/>
      <c r="C316" s="572"/>
      <c r="D316" s="39">
        <v>3</v>
      </c>
      <c r="E316" s="127" t="s">
        <v>9844</v>
      </c>
      <c r="F316" s="127">
        <v>472</v>
      </c>
      <c r="G316" s="181">
        <f t="shared" si="48"/>
        <v>94.4</v>
      </c>
      <c r="H316" s="182">
        <f t="shared" si="49"/>
        <v>262.22222222222223</v>
      </c>
      <c r="I316" s="182">
        <f t="shared" si="50"/>
        <v>8.7407407407407406E-2</v>
      </c>
      <c r="J316" s="170"/>
      <c r="K316" s="166"/>
      <c r="L316" s="166"/>
      <c r="M316" s="167"/>
      <c r="N316" s="52">
        <f t="shared" si="51"/>
        <v>0</v>
      </c>
      <c r="O316" s="53"/>
      <c r="P316" s="54"/>
      <c r="Q316" s="54"/>
      <c r="R316" s="54"/>
      <c r="S316" s="54"/>
      <c r="T316" s="58"/>
      <c r="U316" s="183">
        <f t="shared" si="52"/>
        <v>0.17481481481481481</v>
      </c>
      <c r="V316" s="168"/>
      <c r="W316" s="59" t="str">
        <f t="shared" si="53"/>
        <v>0</v>
      </c>
      <c r="X316" s="575"/>
      <c r="Y316" s="60">
        <f t="shared" si="54"/>
        <v>0</v>
      </c>
    </row>
    <row r="317" spans="2:25" ht="18.75" customHeight="1">
      <c r="B317" s="578"/>
      <c r="C317" s="572"/>
      <c r="D317" s="39">
        <v>4</v>
      </c>
      <c r="E317" s="127" t="s">
        <v>10571</v>
      </c>
      <c r="F317" s="127">
        <v>311</v>
      </c>
      <c r="G317" s="181">
        <f t="shared" si="48"/>
        <v>62.2</v>
      </c>
      <c r="H317" s="182">
        <f t="shared" si="49"/>
        <v>172.77777777777777</v>
      </c>
      <c r="I317" s="182">
        <f t="shared" si="50"/>
        <v>5.7592592592592591E-2</v>
      </c>
      <c r="J317" s="170"/>
      <c r="K317" s="166"/>
      <c r="L317" s="166"/>
      <c r="M317" s="167"/>
      <c r="N317" s="52">
        <f t="shared" si="51"/>
        <v>0</v>
      </c>
      <c r="O317" s="53"/>
      <c r="P317" s="54"/>
      <c r="Q317" s="54"/>
      <c r="R317" s="54"/>
      <c r="S317" s="54"/>
      <c r="T317" s="58"/>
      <c r="U317" s="183">
        <f t="shared" si="52"/>
        <v>0.11518518518518518</v>
      </c>
      <c r="V317" s="168"/>
      <c r="W317" s="59" t="str">
        <f t="shared" si="53"/>
        <v>0</v>
      </c>
      <c r="X317" s="575"/>
      <c r="Y317" s="60">
        <f t="shared" si="54"/>
        <v>0</v>
      </c>
    </row>
    <row r="318" spans="2:25" ht="18.75" customHeight="1">
      <c r="B318" s="578"/>
      <c r="C318" s="572"/>
      <c r="D318" s="39">
        <v>5</v>
      </c>
      <c r="E318" s="127" t="s">
        <v>10572</v>
      </c>
      <c r="F318" s="127">
        <v>457</v>
      </c>
      <c r="G318" s="181">
        <f t="shared" si="48"/>
        <v>91.4</v>
      </c>
      <c r="H318" s="182">
        <f t="shared" si="49"/>
        <v>253.88888888888889</v>
      </c>
      <c r="I318" s="182">
        <f t="shared" si="50"/>
        <v>8.4629629629629624E-2</v>
      </c>
      <c r="J318" s="63" t="s">
        <v>10573</v>
      </c>
      <c r="K318" s="63" t="s">
        <v>11412</v>
      </c>
      <c r="L318" s="166"/>
      <c r="M318" s="167">
        <f>SUM(H314:H326)</f>
        <v>2880.5555555555561</v>
      </c>
      <c r="N318" s="52">
        <f t="shared" si="51"/>
        <v>57.611111111111121</v>
      </c>
      <c r="O318" s="53" t="s">
        <v>1842</v>
      </c>
      <c r="P318" s="54" t="s">
        <v>12</v>
      </c>
      <c r="Q318" s="54"/>
      <c r="R318" s="54" t="s">
        <v>1064</v>
      </c>
      <c r="S318" s="54"/>
      <c r="T318" s="58"/>
      <c r="U318" s="183">
        <f t="shared" si="52"/>
        <v>0.16925925925925925</v>
      </c>
      <c r="V318" s="168">
        <f>SUM(U314:U326)</f>
        <v>1.9203703703703705</v>
      </c>
      <c r="W318" s="59" t="str">
        <f t="shared" si="53"/>
        <v>2</v>
      </c>
      <c r="X318" s="575"/>
      <c r="Y318" s="60">
        <f t="shared" si="54"/>
        <v>1</v>
      </c>
    </row>
    <row r="319" spans="2:25" ht="18.75" customHeight="1">
      <c r="B319" s="578"/>
      <c r="C319" s="572"/>
      <c r="D319" s="39">
        <v>6</v>
      </c>
      <c r="E319" s="127" t="s">
        <v>10574</v>
      </c>
      <c r="F319" s="127">
        <v>462</v>
      </c>
      <c r="G319" s="181">
        <f t="shared" si="48"/>
        <v>92.4</v>
      </c>
      <c r="H319" s="182">
        <f t="shared" si="49"/>
        <v>256.66666666666669</v>
      </c>
      <c r="I319" s="182">
        <f t="shared" si="50"/>
        <v>8.5555555555555565E-2</v>
      </c>
      <c r="J319" s="170"/>
      <c r="K319" s="166"/>
      <c r="L319" s="166"/>
      <c r="M319" s="167"/>
      <c r="N319" s="52">
        <f t="shared" si="51"/>
        <v>0</v>
      </c>
      <c r="O319" s="53"/>
      <c r="P319" s="54"/>
      <c r="Q319" s="54"/>
      <c r="R319" s="54"/>
      <c r="S319" s="54"/>
      <c r="T319" s="58"/>
      <c r="U319" s="183">
        <f t="shared" si="52"/>
        <v>0.17111111111111113</v>
      </c>
      <c r="V319" s="168"/>
      <c r="W319" s="59" t="str">
        <f t="shared" si="53"/>
        <v>0</v>
      </c>
      <c r="X319" s="575"/>
      <c r="Y319" s="60">
        <f t="shared" si="54"/>
        <v>0</v>
      </c>
    </row>
    <row r="320" spans="2:25" ht="18.75" customHeight="1">
      <c r="B320" s="578"/>
      <c r="C320" s="572"/>
      <c r="D320" s="39">
        <v>7</v>
      </c>
      <c r="E320" s="127" t="s">
        <v>10575</v>
      </c>
      <c r="F320" s="127">
        <v>525</v>
      </c>
      <c r="G320" s="181">
        <f t="shared" si="48"/>
        <v>105</v>
      </c>
      <c r="H320" s="182">
        <f t="shared" si="49"/>
        <v>291.66666666666669</v>
      </c>
      <c r="I320" s="182">
        <f t="shared" si="50"/>
        <v>9.7222222222222224E-2</v>
      </c>
      <c r="J320" s="170"/>
      <c r="K320" s="166"/>
      <c r="L320" s="166"/>
      <c r="M320" s="167"/>
      <c r="N320" s="52">
        <f t="shared" si="51"/>
        <v>0</v>
      </c>
      <c r="O320" s="53"/>
      <c r="P320" s="54"/>
      <c r="Q320" s="54"/>
      <c r="R320" s="54"/>
      <c r="S320" s="54"/>
      <c r="T320" s="58"/>
      <c r="U320" s="183">
        <f t="shared" si="52"/>
        <v>0.19444444444444445</v>
      </c>
      <c r="V320" s="168"/>
      <c r="W320" s="59" t="str">
        <f t="shared" si="53"/>
        <v>0</v>
      </c>
      <c r="X320" s="575"/>
      <c r="Y320" s="60">
        <f t="shared" si="54"/>
        <v>0</v>
      </c>
    </row>
    <row r="321" spans="2:25" ht="18.75" customHeight="1">
      <c r="B321" s="578"/>
      <c r="C321" s="572"/>
      <c r="D321" s="39">
        <v>8</v>
      </c>
      <c r="E321" s="127" t="s">
        <v>10576</v>
      </c>
      <c r="F321" s="127">
        <v>261</v>
      </c>
      <c r="G321" s="181">
        <f t="shared" si="48"/>
        <v>52.2</v>
      </c>
      <c r="H321" s="182">
        <f t="shared" si="49"/>
        <v>145</v>
      </c>
      <c r="I321" s="182">
        <f t="shared" si="50"/>
        <v>4.8333333333333332E-2</v>
      </c>
      <c r="J321" s="170"/>
      <c r="K321" s="166"/>
      <c r="L321" s="166"/>
      <c r="M321" s="167"/>
      <c r="N321" s="52">
        <f t="shared" si="51"/>
        <v>0</v>
      </c>
      <c r="O321" s="53"/>
      <c r="P321" s="54"/>
      <c r="Q321" s="54"/>
      <c r="R321" s="54"/>
      <c r="S321" s="54"/>
      <c r="T321" s="58"/>
      <c r="U321" s="183">
        <f t="shared" si="52"/>
        <v>9.6666666666666665E-2</v>
      </c>
      <c r="V321" s="168"/>
      <c r="W321" s="59" t="str">
        <f t="shared" si="53"/>
        <v>0</v>
      </c>
      <c r="X321" s="575"/>
      <c r="Y321" s="60">
        <f t="shared" si="54"/>
        <v>0</v>
      </c>
    </row>
    <row r="322" spans="2:25" ht="18.75" customHeight="1">
      <c r="B322" s="578"/>
      <c r="C322" s="572"/>
      <c r="D322" s="39">
        <v>9</v>
      </c>
      <c r="E322" s="127" t="s">
        <v>10577</v>
      </c>
      <c r="F322" s="127">
        <v>522</v>
      </c>
      <c r="G322" s="181">
        <f t="shared" si="48"/>
        <v>104.4</v>
      </c>
      <c r="H322" s="182">
        <f t="shared" si="49"/>
        <v>290</v>
      </c>
      <c r="I322" s="182">
        <f t="shared" si="50"/>
        <v>9.6666666666666665E-2</v>
      </c>
      <c r="J322" s="170"/>
      <c r="K322" s="166"/>
      <c r="L322" s="166"/>
      <c r="M322" s="167"/>
      <c r="N322" s="52">
        <f t="shared" si="51"/>
        <v>0</v>
      </c>
      <c r="O322" s="53"/>
      <c r="P322" s="54"/>
      <c r="Q322" s="54"/>
      <c r="R322" s="54"/>
      <c r="S322" s="54"/>
      <c r="T322" s="58"/>
      <c r="U322" s="183">
        <f t="shared" si="52"/>
        <v>0.19333333333333333</v>
      </c>
      <c r="V322" s="168"/>
      <c r="W322" s="59" t="str">
        <f t="shared" si="53"/>
        <v>0</v>
      </c>
      <c r="X322" s="575"/>
      <c r="Y322" s="60">
        <f t="shared" si="54"/>
        <v>0</v>
      </c>
    </row>
    <row r="323" spans="2:25" ht="18.75" customHeight="1">
      <c r="B323" s="578"/>
      <c r="C323" s="572"/>
      <c r="D323" s="39">
        <v>10</v>
      </c>
      <c r="E323" s="127" t="s">
        <v>10578</v>
      </c>
      <c r="F323" s="127">
        <v>428</v>
      </c>
      <c r="G323" s="181">
        <f t="shared" si="48"/>
        <v>85.6</v>
      </c>
      <c r="H323" s="182">
        <f t="shared" si="49"/>
        <v>237.77777777777777</v>
      </c>
      <c r="I323" s="182">
        <f t="shared" si="50"/>
        <v>7.9259259259259252E-2</v>
      </c>
      <c r="J323" s="170"/>
      <c r="K323" s="166"/>
      <c r="L323" s="166"/>
      <c r="M323" s="167"/>
      <c r="N323" s="52">
        <f t="shared" si="51"/>
        <v>0</v>
      </c>
      <c r="O323" s="53"/>
      <c r="P323" s="54"/>
      <c r="Q323" s="54"/>
      <c r="R323" s="54"/>
      <c r="S323" s="54"/>
      <c r="T323" s="58"/>
      <c r="U323" s="183">
        <f t="shared" si="52"/>
        <v>0.1585185185185185</v>
      </c>
      <c r="V323" s="168"/>
      <c r="W323" s="59" t="str">
        <f t="shared" si="53"/>
        <v>0</v>
      </c>
      <c r="X323" s="575"/>
      <c r="Y323" s="60">
        <f t="shared" si="54"/>
        <v>0</v>
      </c>
    </row>
    <row r="324" spans="2:25" ht="18.75" customHeight="1">
      <c r="B324" s="578"/>
      <c r="C324" s="572"/>
      <c r="D324" s="39">
        <v>11</v>
      </c>
      <c r="E324" s="127" t="s">
        <v>10579</v>
      </c>
      <c r="F324" s="127">
        <v>177</v>
      </c>
      <c r="G324" s="181">
        <f t="shared" si="48"/>
        <v>35.4</v>
      </c>
      <c r="H324" s="182">
        <f t="shared" si="49"/>
        <v>98.333333333333329</v>
      </c>
      <c r="I324" s="182">
        <f t="shared" si="50"/>
        <v>3.2777777777777774E-2</v>
      </c>
      <c r="J324" s="170"/>
      <c r="K324" s="166"/>
      <c r="L324" s="166"/>
      <c r="M324" s="167"/>
      <c r="N324" s="52">
        <f t="shared" si="51"/>
        <v>0</v>
      </c>
      <c r="O324" s="53"/>
      <c r="P324" s="54"/>
      <c r="Q324" s="54"/>
      <c r="R324" s="54"/>
      <c r="S324" s="54"/>
      <c r="T324" s="58"/>
      <c r="U324" s="183">
        <f t="shared" si="52"/>
        <v>6.5555555555555547E-2</v>
      </c>
      <c r="V324" s="168"/>
      <c r="W324" s="59" t="str">
        <f t="shared" si="53"/>
        <v>0</v>
      </c>
      <c r="X324" s="575"/>
      <c r="Y324" s="60">
        <f t="shared" si="54"/>
        <v>0</v>
      </c>
    </row>
    <row r="325" spans="2:25" ht="18.75" customHeight="1">
      <c r="B325" s="578"/>
      <c r="C325" s="572"/>
      <c r="D325" s="39">
        <v>12</v>
      </c>
      <c r="E325" s="127" t="s">
        <v>10580</v>
      </c>
      <c r="F325" s="127">
        <v>366</v>
      </c>
      <c r="G325" s="181">
        <f t="shared" si="48"/>
        <v>73.2</v>
      </c>
      <c r="H325" s="182">
        <f t="shared" si="49"/>
        <v>203.33333333333331</v>
      </c>
      <c r="I325" s="182">
        <f t="shared" si="50"/>
        <v>6.777777777777777E-2</v>
      </c>
      <c r="J325" s="170"/>
      <c r="K325" s="166"/>
      <c r="L325" s="166"/>
      <c r="M325" s="167"/>
      <c r="N325" s="52">
        <f t="shared" si="51"/>
        <v>0</v>
      </c>
      <c r="O325" s="53"/>
      <c r="P325" s="54"/>
      <c r="Q325" s="54"/>
      <c r="R325" s="54"/>
      <c r="S325" s="54"/>
      <c r="T325" s="58"/>
      <c r="U325" s="183">
        <f t="shared" si="52"/>
        <v>0.13555555555555554</v>
      </c>
      <c r="V325" s="168"/>
      <c r="W325" s="59" t="str">
        <f t="shared" si="53"/>
        <v>0</v>
      </c>
      <c r="X325" s="575"/>
      <c r="Y325" s="60">
        <f t="shared" si="54"/>
        <v>0</v>
      </c>
    </row>
    <row r="326" spans="2:25" ht="18.75" customHeight="1">
      <c r="B326" s="578"/>
      <c r="C326" s="572"/>
      <c r="D326" s="39">
        <v>13</v>
      </c>
      <c r="E326" s="127" t="s">
        <v>10581</v>
      </c>
      <c r="F326" s="127">
        <v>500</v>
      </c>
      <c r="G326" s="181">
        <f t="shared" si="48"/>
        <v>100</v>
      </c>
      <c r="H326" s="182">
        <f t="shared" si="49"/>
        <v>277.77777777777777</v>
      </c>
      <c r="I326" s="182">
        <f t="shared" si="50"/>
        <v>9.2592592592592587E-2</v>
      </c>
      <c r="J326" s="170"/>
      <c r="K326" s="166"/>
      <c r="L326" s="166"/>
      <c r="M326" s="167"/>
      <c r="N326" s="52">
        <f t="shared" si="51"/>
        <v>0</v>
      </c>
      <c r="O326" s="53"/>
      <c r="P326" s="54"/>
      <c r="Q326" s="54"/>
      <c r="R326" s="54"/>
      <c r="S326" s="54"/>
      <c r="T326" s="58"/>
      <c r="U326" s="183">
        <f t="shared" si="52"/>
        <v>0.18518518518518517</v>
      </c>
      <c r="V326" s="168"/>
      <c r="W326" s="59" t="str">
        <f t="shared" si="53"/>
        <v>0</v>
      </c>
      <c r="X326" s="575"/>
      <c r="Y326" s="60">
        <f t="shared" si="54"/>
        <v>0</v>
      </c>
    </row>
    <row r="327" spans="2:25" ht="18.75" customHeight="1">
      <c r="B327" s="578"/>
      <c r="C327" s="572"/>
      <c r="D327" s="39"/>
      <c r="E327" s="127"/>
      <c r="F327" s="127"/>
      <c r="G327" s="181">
        <f t="shared" si="48"/>
        <v>0</v>
      </c>
      <c r="H327" s="182">
        <f t="shared" si="49"/>
        <v>0</v>
      </c>
      <c r="I327" s="182">
        <f t="shared" si="50"/>
        <v>0</v>
      </c>
      <c r="J327" s="170"/>
      <c r="K327" s="166"/>
      <c r="L327" s="166"/>
      <c r="M327" s="167"/>
      <c r="N327" s="52">
        <f t="shared" si="51"/>
        <v>0</v>
      </c>
      <c r="O327" s="53"/>
      <c r="P327" s="54"/>
      <c r="Q327" s="54"/>
      <c r="R327" s="54"/>
      <c r="S327" s="54"/>
      <c r="T327" s="58"/>
      <c r="U327" s="183">
        <f t="shared" si="52"/>
        <v>0</v>
      </c>
      <c r="V327" s="168"/>
      <c r="W327" s="59" t="str">
        <f t="shared" si="53"/>
        <v>0</v>
      </c>
      <c r="X327" s="575"/>
      <c r="Y327" s="60">
        <f t="shared" si="54"/>
        <v>0</v>
      </c>
    </row>
    <row r="328" spans="2:25" ht="18.75" customHeight="1">
      <c r="B328" s="578"/>
      <c r="C328" s="572"/>
      <c r="D328" s="39">
        <v>1</v>
      </c>
      <c r="E328" s="127" t="s">
        <v>10582</v>
      </c>
      <c r="F328" s="127">
        <v>700</v>
      </c>
      <c r="G328" s="181">
        <f t="shared" si="48"/>
        <v>140</v>
      </c>
      <c r="H328" s="182">
        <f t="shared" si="49"/>
        <v>388.88888888888886</v>
      </c>
      <c r="I328" s="182">
        <f t="shared" si="50"/>
        <v>0.12962962962962962</v>
      </c>
      <c r="J328" s="170"/>
      <c r="K328" s="166"/>
      <c r="L328" s="166"/>
      <c r="M328" s="167"/>
      <c r="N328" s="52">
        <f t="shared" si="51"/>
        <v>0</v>
      </c>
      <c r="O328" s="53"/>
      <c r="P328" s="54"/>
      <c r="Q328" s="54"/>
      <c r="R328" s="54"/>
      <c r="S328" s="54"/>
      <c r="T328" s="58"/>
      <c r="U328" s="183">
        <f t="shared" si="52"/>
        <v>0.25925925925925924</v>
      </c>
      <c r="V328" s="168"/>
      <c r="W328" s="59" t="str">
        <f t="shared" si="53"/>
        <v>0</v>
      </c>
      <c r="X328" s="575"/>
      <c r="Y328" s="60">
        <f t="shared" si="54"/>
        <v>0</v>
      </c>
    </row>
    <row r="329" spans="2:25" ht="18.75" customHeight="1">
      <c r="B329" s="578"/>
      <c r="C329" s="572"/>
      <c r="D329" s="39">
        <v>2</v>
      </c>
      <c r="E329" s="127" t="s">
        <v>10583</v>
      </c>
      <c r="F329" s="127">
        <v>456</v>
      </c>
      <c r="G329" s="181">
        <f t="shared" si="48"/>
        <v>91.2</v>
      </c>
      <c r="H329" s="182">
        <f t="shared" si="49"/>
        <v>253.33333333333331</v>
      </c>
      <c r="I329" s="182">
        <f t="shared" si="50"/>
        <v>8.4444444444444433E-2</v>
      </c>
      <c r="J329" s="63" t="s">
        <v>10584</v>
      </c>
      <c r="K329" s="63" t="s">
        <v>10584</v>
      </c>
      <c r="L329" s="166"/>
      <c r="M329" s="167">
        <f>SUM(H328:H341)</f>
        <v>2805.5555555555557</v>
      </c>
      <c r="N329" s="52">
        <f t="shared" si="51"/>
        <v>56.111111111111114</v>
      </c>
      <c r="O329" s="53" t="s">
        <v>10585</v>
      </c>
      <c r="P329" s="54" t="s">
        <v>12</v>
      </c>
      <c r="Q329" s="54"/>
      <c r="R329" s="54" t="s">
        <v>1064</v>
      </c>
      <c r="S329" s="54"/>
      <c r="T329" s="58"/>
      <c r="U329" s="183">
        <f t="shared" si="52"/>
        <v>0.16888888888888887</v>
      </c>
      <c r="V329" s="168">
        <f>SUM(U328:U341)</f>
        <v>1.8703703703703702</v>
      </c>
      <c r="W329" s="59" t="str">
        <f t="shared" si="53"/>
        <v>2</v>
      </c>
      <c r="X329" s="575"/>
      <c r="Y329" s="60">
        <f t="shared" si="54"/>
        <v>1</v>
      </c>
    </row>
    <row r="330" spans="2:25" ht="18.75" customHeight="1">
      <c r="B330" s="578"/>
      <c r="C330" s="572"/>
      <c r="D330" s="39">
        <v>3</v>
      </c>
      <c r="E330" s="127" t="s">
        <v>10586</v>
      </c>
      <c r="F330" s="127">
        <v>285</v>
      </c>
      <c r="G330" s="181">
        <f t="shared" si="48"/>
        <v>57</v>
      </c>
      <c r="H330" s="182">
        <f t="shared" si="49"/>
        <v>158.33333333333334</v>
      </c>
      <c r="I330" s="182">
        <f t="shared" si="50"/>
        <v>5.2777777777777778E-2</v>
      </c>
      <c r="J330" s="170"/>
      <c r="K330" s="166"/>
      <c r="L330" s="166"/>
      <c r="M330" s="167"/>
      <c r="N330" s="52">
        <f t="shared" si="51"/>
        <v>0</v>
      </c>
      <c r="O330" s="53"/>
      <c r="P330" s="54"/>
      <c r="Q330" s="54"/>
      <c r="R330" s="54"/>
      <c r="S330" s="54"/>
      <c r="T330" s="58"/>
      <c r="U330" s="183">
        <f t="shared" si="52"/>
        <v>0.10555555555555556</v>
      </c>
      <c r="V330" s="168"/>
      <c r="W330" s="59" t="str">
        <f t="shared" si="53"/>
        <v>0</v>
      </c>
      <c r="X330" s="575"/>
      <c r="Y330" s="60">
        <f t="shared" si="54"/>
        <v>0</v>
      </c>
    </row>
    <row r="331" spans="2:25" ht="18.75" customHeight="1">
      <c r="B331" s="578"/>
      <c r="C331" s="572"/>
      <c r="D331" s="39">
        <v>4</v>
      </c>
      <c r="E331" s="127" t="s">
        <v>10587</v>
      </c>
      <c r="F331" s="127">
        <v>533</v>
      </c>
      <c r="G331" s="181">
        <f t="shared" si="48"/>
        <v>106.6</v>
      </c>
      <c r="H331" s="182">
        <f t="shared" si="49"/>
        <v>296.11111111111109</v>
      </c>
      <c r="I331" s="182">
        <f t="shared" si="50"/>
        <v>9.8703703703703696E-2</v>
      </c>
      <c r="J331" s="170"/>
      <c r="K331" s="166"/>
      <c r="L331" s="166"/>
      <c r="M331" s="167"/>
      <c r="N331" s="52">
        <f t="shared" si="51"/>
        <v>0</v>
      </c>
      <c r="O331" s="53"/>
      <c r="P331" s="54"/>
      <c r="Q331" s="54"/>
      <c r="R331" s="54"/>
      <c r="S331" s="54"/>
      <c r="T331" s="58"/>
      <c r="U331" s="183">
        <f t="shared" si="52"/>
        <v>0.19740740740740739</v>
      </c>
      <c r="V331" s="168"/>
      <c r="W331" s="59" t="str">
        <f t="shared" si="53"/>
        <v>0</v>
      </c>
      <c r="X331" s="575"/>
      <c r="Y331" s="60">
        <f t="shared" si="54"/>
        <v>0</v>
      </c>
    </row>
    <row r="332" spans="2:25" ht="18.75" customHeight="1">
      <c r="B332" s="578"/>
      <c r="C332" s="572"/>
      <c r="D332" s="39">
        <v>5</v>
      </c>
      <c r="E332" s="127" t="s">
        <v>10588</v>
      </c>
      <c r="F332" s="127">
        <v>307</v>
      </c>
      <c r="G332" s="181">
        <f t="shared" si="48"/>
        <v>61.4</v>
      </c>
      <c r="H332" s="182">
        <f t="shared" si="49"/>
        <v>170.55555555555554</v>
      </c>
      <c r="I332" s="182">
        <f t="shared" si="50"/>
        <v>5.6851851851851848E-2</v>
      </c>
      <c r="J332" s="170"/>
      <c r="K332" s="166"/>
      <c r="L332" s="166"/>
      <c r="M332" s="167"/>
      <c r="N332" s="52">
        <f t="shared" si="51"/>
        <v>0</v>
      </c>
      <c r="O332" s="53"/>
      <c r="P332" s="54"/>
      <c r="Q332" s="54"/>
      <c r="R332" s="54"/>
      <c r="S332" s="54"/>
      <c r="T332" s="58"/>
      <c r="U332" s="183">
        <f t="shared" si="52"/>
        <v>0.1137037037037037</v>
      </c>
      <c r="V332" s="168"/>
      <c r="W332" s="59" t="str">
        <f t="shared" si="53"/>
        <v>0</v>
      </c>
      <c r="X332" s="575"/>
      <c r="Y332" s="60">
        <f t="shared" si="54"/>
        <v>0</v>
      </c>
    </row>
    <row r="333" spans="2:25" ht="18.75" customHeight="1">
      <c r="B333" s="578"/>
      <c r="C333" s="572"/>
      <c r="D333" s="39">
        <v>6</v>
      </c>
      <c r="E333" s="127" t="s">
        <v>10589</v>
      </c>
      <c r="F333" s="127">
        <v>257</v>
      </c>
      <c r="G333" s="181">
        <f t="shared" si="48"/>
        <v>51.4</v>
      </c>
      <c r="H333" s="182">
        <f t="shared" si="49"/>
        <v>142.77777777777777</v>
      </c>
      <c r="I333" s="182">
        <f t="shared" si="50"/>
        <v>4.7592592592592589E-2</v>
      </c>
      <c r="J333" s="170"/>
      <c r="K333" s="166"/>
      <c r="L333" s="166"/>
      <c r="M333" s="167"/>
      <c r="N333" s="52">
        <f t="shared" si="51"/>
        <v>0</v>
      </c>
      <c r="O333" s="53"/>
      <c r="P333" s="54"/>
      <c r="Q333" s="54"/>
      <c r="R333" s="54"/>
      <c r="S333" s="54"/>
      <c r="T333" s="58"/>
      <c r="U333" s="183">
        <f t="shared" si="52"/>
        <v>9.5185185185185178E-2</v>
      </c>
      <c r="V333" s="168"/>
      <c r="W333" s="59" t="str">
        <f t="shared" si="53"/>
        <v>0</v>
      </c>
      <c r="X333" s="575"/>
      <c r="Y333" s="60">
        <f t="shared" si="54"/>
        <v>0</v>
      </c>
    </row>
    <row r="334" spans="2:25" ht="18.75" customHeight="1">
      <c r="B334" s="578"/>
      <c r="C334" s="572"/>
      <c r="D334" s="39">
        <v>7</v>
      </c>
      <c r="E334" s="127" t="s">
        <v>10590</v>
      </c>
      <c r="F334" s="127">
        <v>252</v>
      </c>
      <c r="G334" s="181">
        <f t="shared" si="48"/>
        <v>50.4</v>
      </c>
      <c r="H334" s="182">
        <f t="shared" si="49"/>
        <v>140</v>
      </c>
      <c r="I334" s="182">
        <f t="shared" si="50"/>
        <v>4.6666666666666669E-2</v>
      </c>
      <c r="J334" s="170"/>
      <c r="K334" s="166"/>
      <c r="L334" s="166"/>
      <c r="M334" s="167"/>
      <c r="N334" s="52">
        <f t="shared" si="51"/>
        <v>0</v>
      </c>
      <c r="O334" s="53"/>
      <c r="P334" s="54"/>
      <c r="Q334" s="54"/>
      <c r="R334" s="54"/>
      <c r="S334" s="54"/>
      <c r="T334" s="58"/>
      <c r="U334" s="183">
        <f t="shared" si="52"/>
        <v>9.3333333333333338E-2</v>
      </c>
      <c r="V334" s="168"/>
      <c r="W334" s="59" t="str">
        <f t="shared" si="53"/>
        <v>0</v>
      </c>
      <c r="X334" s="575"/>
      <c r="Y334" s="60">
        <f t="shared" si="54"/>
        <v>0</v>
      </c>
    </row>
    <row r="335" spans="2:25" ht="18.75" customHeight="1">
      <c r="B335" s="578"/>
      <c r="C335" s="572"/>
      <c r="D335" s="39">
        <v>8</v>
      </c>
      <c r="E335" s="127" t="s">
        <v>10591</v>
      </c>
      <c r="F335" s="127">
        <v>348</v>
      </c>
      <c r="G335" s="181">
        <f t="shared" si="48"/>
        <v>69.599999999999994</v>
      </c>
      <c r="H335" s="182">
        <f t="shared" si="49"/>
        <v>193.33333333333331</v>
      </c>
      <c r="I335" s="182">
        <f t="shared" si="50"/>
        <v>6.4444444444444443E-2</v>
      </c>
      <c r="J335" s="170"/>
      <c r="K335" s="166"/>
      <c r="L335" s="166"/>
      <c r="M335" s="167"/>
      <c r="N335" s="52">
        <f t="shared" si="51"/>
        <v>0</v>
      </c>
      <c r="O335" s="53"/>
      <c r="P335" s="54"/>
      <c r="Q335" s="54"/>
      <c r="R335" s="54"/>
      <c r="S335" s="54"/>
      <c r="T335" s="58"/>
      <c r="U335" s="183">
        <f t="shared" si="52"/>
        <v>0.12888888888888889</v>
      </c>
      <c r="V335" s="168"/>
      <c r="W335" s="59" t="str">
        <f t="shared" si="53"/>
        <v>0</v>
      </c>
      <c r="X335" s="575"/>
      <c r="Y335" s="60">
        <f t="shared" si="54"/>
        <v>0</v>
      </c>
    </row>
    <row r="336" spans="2:25" ht="18.75" customHeight="1">
      <c r="B336" s="578"/>
      <c r="C336" s="572"/>
      <c r="D336" s="39">
        <v>9</v>
      </c>
      <c r="E336" s="127" t="s">
        <v>10592</v>
      </c>
      <c r="F336" s="127">
        <v>238</v>
      </c>
      <c r="G336" s="181">
        <f t="shared" si="48"/>
        <v>47.6</v>
      </c>
      <c r="H336" s="182">
        <f t="shared" si="49"/>
        <v>132.22222222222223</v>
      </c>
      <c r="I336" s="182">
        <f t="shared" si="50"/>
        <v>4.4074074074074078E-2</v>
      </c>
      <c r="J336" s="170"/>
      <c r="K336" s="166"/>
      <c r="L336" s="166"/>
      <c r="M336" s="167"/>
      <c r="N336" s="52">
        <f t="shared" si="51"/>
        <v>0</v>
      </c>
      <c r="O336" s="53"/>
      <c r="P336" s="54"/>
      <c r="Q336" s="54"/>
      <c r="R336" s="54"/>
      <c r="S336" s="54"/>
      <c r="T336" s="58"/>
      <c r="U336" s="183">
        <f t="shared" si="52"/>
        <v>8.8148148148148156E-2</v>
      </c>
      <c r="V336" s="168"/>
      <c r="W336" s="59" t="str">
        <f t="shared" si="53"/>
        <v>0</v>
      </c>
      <c r="X336" s="575"/>
      <c r="Y336" s="60">
        <f t="shared" si="54"/>
        <v>0</v>
      </c>
    </row>
    <row r="337" spans="2:25" ht="18.75" customHeight="1">
      <c r="B337" s="578"/>
      <c r="C337" s="572"/>
      <c r="D337" s="39">
        <v>10</v>
      </c>
      <c r="E337" s="127" t="s">
        <v>10593</v>
      </c>
      <c r="F337" s="127">
        <v>324</v>
      </c>
      <c r="G337" s="181">
        <f t="shared" si="48"/>
        <v>64.8</v>
      </c>
      <c r="H337" s="182">
        <f t="shared" si="49"/>
        <v>180</v>
      </c>
      <c r="I337" s="182">
        <f t="shared" si="50"/>
        <v>0.06</v>
      </c>
      <c r="J337" s="170"/>
      <c r="K337" s="166"/>
      <c r="L337" s="166"/>
      <c r="M337" s="167"/>
      <c r="N337" s="52">
        <f t="shared" si="51"/>
        <v>0</v>
      </c>
      <c r="O337" s="53"/>
      <c r="P337" s="54"/>
      <c r="Q337" s="54"/>
      <c r="R337" s="54"/>
      <c r="S337" s="54"/>
      <c r="T337" s="58"/>
      <c r="U337" s="183">
        <f t="shared" si="52"/>
        <v>0.12</v>
      </c>
      <c r="V337" s="168"/>
      <c r="W337" s="59" t="str">
        <f t="shared" si="53"/>
        <v>0</v>
      </c>
      <c r="X337" s="575"/>
      <c r="Y337" s="60">
        <f t="shared" si="54"/>
        <v>0</v>
      </c>
    </row>
    <row r="338" spans="2:25" ht="18.75" customHeight="1">
      <c r="B338" s="578"/>
      <c r="C338" s="572"/>
      <c r="D338" s="39">
        <v>11</v>
      </c>
      <c r="E338" s="127" t="s">
        <v>10594</v>
      </c>
      <c r="F338" s="127">
        <v>225</v>
      </c>
      <c r="G338" s="181">
        <f t="shared" si="48"/>
        <v>45</v>
      </c>
      <c r="H338" s="182">
        <f t="shared" si="49"/>
        <v>125</v>
      </c>
      <c r="I338" s="182">
        <f t="shared" si="50"/>
        <v>4.1666666666666664E-2</v>
      </c>
      <c r="J338" s="170"/>
      <c r="K338" s="166"/>
      <c r="L338" s="166"/>
      <c r="M338" s="167"/>
      <c r="N338" s="52">
        <f t="shared" si="51"/>
        <v>0</v>
      </c>
      <c r="O338" s="53"/>
      <c r="P338" s="54"/>
      <c r="Q338" s="54"/>
      <c r="R338" s="54"/>
      <c r="S338" s="54"/>
      <c r="T338" s="58"/>
      <c r="U338" s="183">
        <f t="shared" si="52"/>
        <v>8.3333333333333329E-2</v>
      </c>
      <c r="V338" s="168"/>
      <c r="W338" s="59" t="str">
        <f t="shared" si="53"/>
        <v>0</v>
      </c>
      <c r="X338" s="575"/>
      <c r="Y338" s="60">
        <f t="shared" si="54"/>
        <v>0</v>
      </c>
    </row>
    <row r="339" spans="2:25" ht="18.75" customHeight="1">
      <c r="B339" s="578"/>
      <c r="C339" s="572"/>
      <c r="D339" s="39">
        <v>12</v>
      </c>
      <c r="E339" s="127" t="s">
        <v>10595</v>
      </c>
      <c r="F339" s="127">
        <v>450</v>
      </c>
      <c r="G339" s="181">
        <f t="shared" si="48"/>
        <v>90</v>
      </c>
      <c r="H339" s="182">
        <f t="shared" si="49"/>
        <v>250</v>
      </c>
      <c r="I339" s="182">
        <f t="shared" si="50"/>
        <v>8.3333333333333329E-2</v>
      </c>
      <c r="J339" s="170"/>
      <c r="K339" s="166"/>
      <c r="L339" s="166"/>
      <c r="M339" s="167"/>
      <c r="N339" s="52">
        <f t="shared" si="51"/>
        <v>0</v>
      </c>
      <c r="O339" s="53"/>
      <c r="P339" s="54"/>
      <c r="Q339" s="54"/>
      <c r="R339" s="54"/>
      <c r="S339" s="54"/>
      <c r="T339" s="58"/>
      <c r="U339" s="183">
        <f t="shared" si="52"/>
        <v>0.16666666666666666</v>
      </c>
      <c r="V339" s="168"/>
      <c r="W339" s="59" t="str">
        <f t="shared" si="53"/>
        <v>0</v>
      </c>
      <c r="X339" s="575"/>
      <c r="Y339" s="60">
        <f t="shared" si="54"/>
        <v>0</v>
      </c>
    </row>
    <row r="340" spans="2:25" ht="18.75" customHeight="1">
      <c r="B340" s="578"/>
      <c r="C340" s="572"/>
      <c r="D340" s="39">
        <v>13</v>
      </c>
      <c r="E340" s="127" t="s">
        <v>9796</v>
      </c>
      <c r="F340" s="127">
        <v>442</v>
      </c>
      <c r="G340" s="181">
        <f t="shared" si="48"/>
        <v>88.4</v>
      </c>
      <c r="H340" s="182">
        <f t="shared" si="49"/>
        <v>245.55555555555554</v>
      </c>
      <c r="I340" s="182">
        <f t="shared" si="50"/>
        <v>8.1851851851851842E-2</v>
      </c>
      <c r="J340" s="170"/>
      <c r="K340" s="166"/>
      <c r="L340" s="166"/>
      <c r="M340" s="167"/>
      <c r="N340" s="52">
        <f t="shared" si="51"/>
        <v>0</v>
      </c>
      <c r="O340" s="53"/>
      <c r="P340" s="54"/>
      <c r="Q340" s="54"/>
      <c r="R340" s="54"/>
      <c r="S340" s="54"/>
      <c r="T340" s="58"/>
      <c r="U340" s="183">
        <f t="shared" si="52"/>
        <v>0.16370370370370368</v>
      </c>
      <c r="V340" s="168"/>
      <c r="W340" s="59" t="str">
        <f t="shared" si="53"/>
        <v>0</v>
      </c>
      <c r="X340" s="575"/>
      <c r="Y340" s="60">
        <f t="shared" si="54"/>
        <v>0</v>
      </c>
    </row>
    <row r="341" spans="2:25" ht="18.75" customHeight="1">
      <c r="B341" s="578"/>
      <c r="C341" s="572"/>
      <c r="D341" s="39">
        <v>14</v>
      </c>
      <c r="E341" s="127" t="s">
        <v>10596</v>
      </c>
      <c r="F341" s="127">
        <v>233</v>
      </c>
      <c r="G341" s="181">
        <f t="shared" si="48"/>
        <v>46.6</v>
      </c>
      <c r="H341" s="182">
        <f t="shared" si="49"/>
        <v>129.44444444444443</v>
      </c>
      <c r="I341" s="182">
        <f t="shared" si="50"/>
        <v>4.3148148148148144E-2</v>
      </c>
      <c r="J341" s="170"/>
      <c r="K341" s="166"/>
      <c r="L341" s="166"/>
      <c r="M341" s="167"/>
      <c r="N341" s="52">
        <f t="shared" si="51"/>
        <v>0</v>
      </c>
      <c r="O341" s="53"/>
      <c r="P341" s="54"/>
      <c r="Q341" s="54"/>
      <c r="R341" s="54"/>
      <c r="S341" s="54"/>
      <c r="T341" s="58"/>
      <c r="U341" s="183">
        <f t="shared" si="52"/>
        <v>8.6296296296296288E-2</v>
      </c>
      <c r="V341" s="168"/>
      <c r="W341" s="59" t="str">
        <f t="shared" si="53"/>
        <v>0</v>
      </c>
      <c r="X341" s="575"/>
      <c r="Y341" s="60">
        <f t="shared" si="54"/>
        <v>0</v>
      </c>
    </row>
    <row r="342" spans="2:25" ht="18.75" customHeight="1">
      <c r="B342" s="578"/>
      <c r="C342" s="572"/>
      <c r="D342" s="39"/>
      <c r="E342" s="127"/>
      <c r="F342" s="127"/>
      <c r="G342" s="181">
        <f t="shared" si="48"/>
        <v>0</v>
      </c>
      <c r="H342" s="182">
        <f t="shared" si="49"/>
        <v>0</v>
      </c>
      <c r="I342" s="182">
        <f t="shared" si="50"/>
        <v>0</v>
      </c>
      <c r="J342" s="170"/>
      <c r="K342" s="166"/>
      <c r="L342" s="166"/>
      <c r="M342" s="167"/>
      <c r="N342" s="52">
        <f t="shared" si="51"/>
        <v>0</v>
      </c>
      <c r="O342" s="53"/>
      <c r="P342" s="54"/>
      <c r="Q342" s="54"/>
      <c r="R342" s="54"/>
      <c r="S342" s="54"/>
      <c r="T342" s="58"/>
      <c r="U342" s="183">
        <f t="shared" si="52"/>
        <v>0</v>
      </c>
      <c r="V342" s="168"/>
      <c r="W342" s="59" t="str">
        <f t="shared" si="53"/>
        <v>0</v>
      </c>
      <c r="X342" s="575"/>
      <c r="Y342" s="60">
        <f t="shared" si="54"/>
        <v>0</v>
      </c>
    </row>
    <row r="343" spans="2:25" ht="18.75" customHeight="1">
      <c r="B343" s="578"/>
      <c r="C343" s="572"/>
      <c r="D343" s="39">
        <v>1</v>
      </c>
      <c r="E343" s="127" t="s">
        <v>10597</v>
      </c>
      <c r="F343" s="127">
        <v>293</v>
      </c>
      <c r="G343" s="181">
        <f t="shared" si="48"/>
        <v>58.6</v>
      </c>
      <c r="H343" s="182">
        <f t="shared" si="49"/>
        <v>162.77777777777777</v>
      </c>
      <c r="I343" s="182">
        <f t="shared" si="50"/>
        <v>5.4259259259259257E-2</v>
      </c>
      <c r="J343" s="170"/>
      <c r="K343" s="166"/>
      <c r="L343" s="166"/>
      <c r="M343" s="167"/>
      <c r="N343" s="52">
        <f t="shared" si="51"/>
        <v>0</v>
      </c>
      <c r="O343" s="53"/>
      <c r="P343" s="54"/>
      <c r="Q343" s="54"/>
      <c r="R343" s="54"/>
      <c r="S343" s="54"/>
      <c r="T343" s="58"/>
      <c r="U343" s="183">
        <f t="shared" si="52"/>
        <v>0.10851851851851851</v>
      </c>
      <c r="V343" s="168"/>
      <c r="W343" s="59" t="str">
        <f t="shared" si="53"/>
        <v>0</v>
      </c>
      <c r="X343" s="575"/>
      <c r="Y343" s="60">
        <f t="shared" si="54"/>
        <v>0</v>
      </c>
    </row>
    <row r="344" spans="2:25" ht="18.75" customHeight="1">
      <c r="B344" s="578"/>
      <c r="C344" s="572"/>
      <c r="D344" s="39">
        <v>2</v>
      </c>
      <c r="E344" s="127" t="s">
        <v>10598</v>
      </c>
      <c r="F344" s="127">
        <v>364</v>
      </c>
      <c r="G344" s="181">
        <f t="shared" si="48"/>
        <v>72.8</v>
      </c>
      <c r="H344" s="182">
        <f t="shared" si="49"/>
        <v>202.22222222222223</v>
      </c>
      <c r="I344" s="182">
        <f t="shared" si="50"/>
        <v>6.7407407407407416E-2</v>
      </c>
      <c r="J344" s="170"/>
      <c r="K344" s="166"/>
      <c r="L344" s="166"/>
      <c r="M344" s="167"/>
      <c r="N344" s="52">
        <f t="shared" si="51"/>
        <v>0</v>
      </c>
      <c r="O344" s="53"/>
      <c r="P344" s="54"/>
      <c r="Q344" s="54"/>
      <c r="R344" s="54"/>
      <c r="S344" s="54"/>
      <c r="T344" s="58"/>
      <c r="U344" s="183">
        <f t="shared" si="52"/>
        <v>0.13481481481481483</v>
      </c>
      <c r="V344" s="168"/>
      <c r="W344" s="59" t="str">
        <f t="shared" si="53"/>
        <v>0</v>
      </c>
      <c r="X344" s="575"/>
      <c r="Y344" s="60">
        <f t="shared" si="54"/>
        <v>0</v>
      </c>
    </row>
    <row r="345" spans="2:25" ht="18.75" customHeight="1">
      <c r="B345" s="578"/>
      <c r="C345" s="572"/>
      <c r="D345" s="39">
        <v>3</v>
      </c>
      <c r="E345" s="127" t="s">
        <v>10599</v>
      </c>
      <c r="F345" s="127">
        <v>272</v>
      </c>
      <c r="G345" s="181">
        <f t="shared" si="48"/>
        <v>54.4</v>
      </c>
      <c r="H345" s="182">
        <f t="shared" si="49"/>
        <v>151.11111111111111</v>
      </c>
      <c r="I345" s="182">
        <f t="shared" si="50"/>
        <v>5.0370370370370371E-2</v>
      </c>
      <c r="J345" s="170"/>
      <c r="K345" s="166"/>
      <c r="L345" s="166"/>
      <c r="M345" s="167"/>
      <c r="N345" s="52">
        <f t="shared" si="51"/>
        <v>0</v>
      </c>
      <c r="O345" s="53"/>
      <c r="P345" s="54"/>
      <c r="Q345" s="54"/>
      <c r="R345" s="54"/>
      <c r="S345" s="54"/>
      <c r="T345" s="58"/>
      <c r="U345" s="183">
        <f t="shared" si="52"/>
        <v>0.10074074074074074</v>
      </c>
      <c r="V345" s="168"/>
      <c r="W345" s="59" t="str">
        <f t="shared" si="53"/>
        <v>0</v>
      </c>
      <c r="X345" s="575"/>
      <c r="Y345" s="60">
        <f t="shared" si="54"/>
        <v>0</v>
      </c>
    </row>
    <row r="346" spans="2:25" ht="18.75" customHeight="1">
      <c r="B346" s="578"/>
      <c r="C346" s="572"/>
      <c r="D346" s="39">
        <v>4</v>
      </c>
      <c r="E346" s="127" t="s">
        <v>10600</v>
      </c>
      <c r="F346" s="127">
        <v>302</v>
      </c>
      <c r="G346" s="181">
        <f t="shared" si="48"/>
        <v>60.4</v>
      </c>
      <c r="H346" s="182">
        <f t="shared" si="49"/>
        <v>167.77777777777777</v>
      </c>
      <c r="I346" s="182">
        <f t="shared" si="50"/>
        <v>5.5925925925925921E-2</v>
      </c>
      <c r="J346" s="170"/>
      <c r="K346" s="166"/>
      <c r="L346" s="166"/>
      <c r="M346" s="167"/>
      <c r="N346" s="52">
        <f t="shared" si="51"/>
        <v>0</v>
      </c>
      <c r="O346" s="53"/>
      <c r="P346" s="54"/>
      <c r="Q346" s="54"/>
      <c r="R346" s="54"/>
      <c r="S346" s="54"/>
      <c r="T346" s="58"/>
      <c r="U346" s="183">
        <f t="shared" si="52"/>
        <v>0.11185185185185184</v>
      </c>
      <c r="V346" s="168"/>
      <c r="W346" s="59" t="str">
        <f t="shared" si="53"/>
        <v>0</v>
      </c>
      <c r="X346" s="575"/>
      <c r="Y346" s="60">
        <f t="shared" si="54"/>
        <v>0</v>
      </c>
    </row>
    <row r="347" spans="2:25" ht="18.75" customHeight="1">
      <c r="B347" s="578"/>
      <c r="C347" s="572"/>
      <c r="D347" s="39">
        <v>5</v>
      </c>
      <c r="E347" s="127" t="s">
        <v>10601</v>
      </c>
      <c r="F347" s="127">
        <v>215</v>
      </c>
      <c r="G347" s="181">
        <f t="shared" si="48"/>
        <v>43</v>
      </c>
      <c r="H347" s="182">
        <f t="shared" si="49"/>
        <v>119.44444444444444</v>
      </c>
      <c r="I347" s="182">
        <f t="shared" si="50"/>
        <v>3.9814814814814817E-2</v>
      </c>
      <c r="J347" s="170"/>
      <c r="K347" s="166"/>
      <c r="L347" s="166"/>
      <c r="M347" s="167"/>
      <c r="N347" s="52">
        <f t="shared" si="51"/>
        <v>0</v>
      </c>
      <c r="O347" s="53"/>
      <c r="P347" s="54"/>
      <c r="Q347" s="54"/>
      <c r="R347" s="54"/>
      <c r="S347" s="54"/>
      <c r="T347" s="58"/>
      <c r="U347" s="183">
        <f t="shared" si="52"/>
        <v>7.9629629629629634E-2</v>
      </c>
      <c r="V347" s="168"/>
      <c r="W347" s="59" t="str">
        <f t="shared" si="53"/>
        <v>0</v>
      </c>
      <c r="X347" s="575"/>
      <c r="Y347" s="60">
        <f t="shared" si="54"/>
        <v>0</v>
      </c>
    </row>
    <row r="348" spans="2:25" ht="18.75" customHeight="1">
      <c r="B348" s="578"/>
      <c r="C348" s="572"/>
      <c r="D348" s="39">
        <v>6</v>
      </c>
      <c r="E348" s="127" t="s">
        <v>10602</v>
      </c>
      <c r="F348" s="127">
        <v>272</v>
      </c>
      <c r="G348" s="181">
        <f t="shared" si="48"/>
        <v>54.4</v>
      </c>
      <c r="H348" s="182">
        <f t="shared" si="49"/>
        <v>151.11111111111111</v>
      </c>
      <c r="I348" s="182">
        <f t="shared" si="50"/>
        <v>5.0370370370370371E-2</v>
      </c>
      <c r="J348" s="170"/>
      <c r="K348" s="166"/>
      <c r="L348" s="166"/>
      <c r="M348" s="167"/>
      <c r="N348" s="52">
        <f t="shared" si="51"/>
        <v>0</v>
      </c>
      <c r="O348" s="53"/>
      <c r="P348" s="54"/>
      <c r="Q348" s="54"/>
      <c r="R348" s="54"/>
      <c r="S348" s="54"/>
      <c r="T348" s="58"/>
      <c r="U348" s="183">
        <f t="shared" si="52"/>
        <v>0.10074074074074074</v>
      </c>
      <c r="V348" s="168"/>
      <c r="W348" s="59" t="str">
        <f t="shared" si="53"/>
        <v>0</v>
      </c>
      <c r="X348" s="575"/>
      <c r="Y348" s="60">
        <f t="shared" si="54"/>
        <v>0</v>
      </c>
    </row>
    <row r="349" spans="2:25" ht="18.75" customHeight="1">
      <c r="B349" s="578"/>
      <c r="C349" s="572"/>
      <c r="D349" s="39">
        <v>7</v>
      </c>
      <c r="E349" s="127" t="s">
        <v>10603</v>
      </c>
      <c r="F349" s="127">
        <v>673</v>
      </c>
      <c r="G349" s="181">
        <f t="shared" si="48"/>
        <v>134.6</v>
      </c>
      <c r="H349" s="182">
        <f t="shared" si="49"/>
        <v>373.88888888888886</v>
      </c>
      <c r="I349" s="182">
        <f t="shared" si="50"/>
        <v>0.12462962962962962</v>
      </c>
      <c r="J349" s="170"/>
      <c r="K349" s="166" t="s">
        <v>10604</v>
      </c>
      <c r="L349" s="166"/>
      <c r="M349" s="167">
        <f>SUM(H343:H353)</f>
        <v>2770.5555555555557</v>
      </c>
      <c r="N349" s="52">
        <f t="shared" si="51"/>
        <v>55.411111111111111</v>
      </c>
      <c r="O349" s="53" t="s">
        <v>1353</v>
      </c>
      <c r="P349" s="54" t="s">
        <v>12</v>
      </c>
      <c r="Q349" s="54"/>
      <c r="R349" s="54" t="s">
        <v>1064</v>
      </c>
      <c r="S349" s="54"/>
      <c r="T349" s="58"/>
      <c r="U349" s="183">
        <f t="shared" si="52"/>
        <v>0.24925925925925924</v>
      </c>
      <c r="V349" s="168">
        <f>SUM(U343:U353)</f>
        <v>1.847037037037037</v>
      </c>
      <c r="W349" s="59" t="str">
        <f t="shared" si="53"/>
        <v>2</v>
      </c>
      <c r="X349" s="575"/>
      <c r="Y349" s="60">
        <f t="shared" si="54"/>
        <v>1</v>
      </c>
    </row>
    <row r="350" spans="2:25" ht="18.75" customHeight="1">
      <c r="B350" s="578"/>
      <c r="C350" s="572"/>
      <c r="D350" s="39">
        <v>8</v>
      </c>
      <c r="E350" s="127" t="s">
        <v>10605</v>
      </c>
      <c r="F350" s="127">
        <v>346</v>
      </c>
      <c r="G350" s="181">
        <f t="shared" si="48"/>
        <v>69.2</v>
      </c>
      <c r="H350" s="182">
        <f t="shared" si="49"/>
        <v>192.22222222222223</v>
      </c>
      <c r="I350" s="182">
        <f t="shared" si="50"/>
        <v>6.4074074074074075E-2</v>
      </c>
      <c r="J350" s="170"/>
      <c r="K350" s="166"/>
      <c r="L350" s="166"/>
      <c r="M350" s="167"/>
      <c r="N350" s="52">
        <f t="shared" si="51"/>
        <v>0</v>
      </c>
      <c r="O350" s="53"/>
      <c r="P350" s="54"/>
      <c r="Q350" s="54"/>
      <c r="R350" s="54"/>
      <c r="S350" s="54"/>
      <c r="T350" s="58"/>
      <c r="U350" s="183">
        <f t="shared" si="52"/>
        <v>0.12814814814814815</v>
      </c>
      <c r="V350" s="168"/>
      <c r="W350" s="59" t="str">
        <f t="shared" si="53"/>
        <v>0</v>
      </c>
      <c r="X350" s="575"/>
      <c r="Y350" s="60">
        <f t="shared" si="54"/>
        <v>0</v>
      </c>
    </row>
    <row r="351" spans="2:25" ht="18.75" customHeight="1">
      <c r="B351" s="578"/>
      <c r="C351" s="572"/>
      <c r="D351" s="39">
        <v>9</v>
      </c>
      <c r="E351" s="127" t="s">
        <v>10606</v>
      </c>
      <c r="F351" s="127">
        <v>800</v>
      </c>
      <c r="G351" s="181">
        <f t="shared" si="48"/>
        <v>160</v>
      </c>
      <c r="H351" s="182">
        <f t="shared" si="49"/>
        <v>444.44444444444446</v>
      </c>
      <c r="I351" s="182">
        <f t="shared" si="50"/>
        <v>0.14814814814814814</v>
      </c>
      <c r="J351" s="170"/>
      <c r="K351" s="166"/>
      <c r="L351" s="166"/>
      <c r="M351" s="167"/>
      <c r="N351" s="52">
        <f t="shared" si="51"/>
        <v>0</v>
      </c>
      <c r="O351" s="53"/>
      <c r="P351" s="54"/>
      <c r="Q351" s="54"/>
      <c r="R351" s="54"/>
      <c r="S351" s="54"/>
      <c r="T351" s="58"/>
      <c r="U351" s="183">
        <f t="shared" si="52"/>
        <v>0.29629629629629628</v>
      </c>
      <c r="V351" s="168"/>
      <c r="W351" s="59" t="str">
        <f t="shared" si="53"/>
        <v>0</v>
      </c>
      <c r="X351" s="575"/>
      <c r="Y351" s="60">
        <f t="shared" si="54"/>
        <v>0</v>
      </c>
    </row>
    <row r="352" spans="2:25" ht="18.75" customHeight="1">
      <c r="B352" s="578"/>
      <c r="C352" s="572"/>
      <c r="D352" s="39">
        <v>10</v>
      </c>
      <c r="E352" s="127" t="s">
        <v>10607</v>
      </c>
      <c r="F352" s="127">
        <v>650</v>
      </c>
      <c r="G352" s="181">
        <f t="shared" si="48"/>
        <v>130</v>
      </c>
      <c r="H352" s="182">
        <f t="shared" si="49"/>
        <v>361.11111111111109</v>
      </c>
      <c r="I352" s="182">
        <f t="shared" si="50"/>
        <v>0.12037037037037036</v>
      </c>
      <c r="J352" s="170"/>
      <c r="K352" s="166"/>
      <c r="L352" s="166"/>
      <c r="M352" s="167"/>
      <c r="N352" s="52">
        <f t="shared" si="51"/>
        <v>0</v>
      </c>
      <c r="O352" s="53"/>
      <c r="P352" s="54"/>
      <c r="Q352" s="54"/>
      <c r="R352" s="54"/>
      <c r="S352" s="54"/>
      <c r="T352" s="58"/>
      <c r="U352" s="183">
        <f t="shared" si="52"/>
        <v>0.24074074074074073</v>
      </c>
      <c r="V352" s="168"/>
      <c r="W352" s="59" t="str">
        <f t="shared" si="53"/>
        <v>0</v>
      </c>
      <c r="X352" s="575"/>
      <c r="Y352" s="60">
        <f t="shared" si="54"/>
        <v>0</v>
      </c>
    </row>
    <row r="353" spans="2:25" ht="18.75" customHeight="1">
      <c r="B353" s="578"/>
      <c r="C353" s="572"/>
      <c r="D353" s="39">
        <v>11</v>
      </c>
      <c r="E353" s="127" t="s">
        <v>10608</v>
      </c>
      <c r="F353" s="127">
        <v>800</v>
      </c>
      <c r="G353" s="181">
        <f t="shared" si="48"/>
        <v>160</v>
      </c>
      <c r="H353" s="182">
        <f t="shared" si="49"/>
        <v>444.44444444444446</v>
      </c>
      <c r="I353" s="182">
        <f t="shared" si="50"/>
        <v>0.14814814814814814</v>
      </c>
      <c r="J353" s="170"/>
      <c r="K353" s="166"/>
      <c r="L353" s="166"/>
      <c r="M353" s="167"/>
      <c r="N353" s="52">
        <f t="shared" si="51"/>
        <v>0</v>
      </c>
      <c r="O353" s="53"/>
      <c r="P353" s="54"/>
      <c r="Q353" s="54"/>
      <c r="R353" s="54"/>
      <c r="S353" s="54"/>
      <c r="T353" s="58"/>
      <c r="U353" s="183">
        <f t="shared" si="52"/>
        <v>0.29629629629629628</v>
      </c>
      <c r="V353" s="168"/>
      <c r="W353" s="59" t="str">
        <f t="shared" si="53"/>
        <v>0</v>
      </c>
      <c r="X353" s="575"/>
      <c r="Y353" s="60">
        <f t="shared" si="54"/>
        <v>0</v>
      </c>
    </row>
    <row r="354" spans="2:25" ht="18.75" customHeight="1">
      <c r="B354" s="578"/>
      <c r="C354" s="572"/>
      <c r="D354" s="39"/>
      <c r="E354" s="127"/>
      <c r="F354" s="127"/>
      <c r="G354" s="181">
        <f t="shared" si="48"/>
        <v>0</v>
      </c>
      <c r="H354" s="182">
        <f t="shared" si="49"/>
        <v>0</v>
      </c>
      <c r="I354" s="182">
        <f t="shared" si="50"/>
        <v>0</v>
      </c>
      <c r="J354" s="170"/>
      <c r="K354" s="166"/>
      <c r="L354" s="166"/>
      <c r="M354" s="167"/>
      <c r="N354" s="52">
        <f t="shared" si="51"/>
        <v>0</v>
      </c>
      <c r="O354" s="53"/>
      <c r="P354" s="54"/>
      <c r="Q354" s="54"/>
      <c r="R354" s="54"/>
      <c r="S354" s="54"/>
      <c r="T354" s="58"/>
      <c r="U354" s="183">
        <f t="shared" si="52"/>
        <v>0</v>
      </c>
      <c r="V354" s="168"/>
      <c r="W354" s="59" t="str">
        <f t="shared" si="53"/>
        <v>0</v>
      </c>
      <c r="X354" s="575"/>
      <c r="Y354" s="60">
        <f t="shared" si="54"/>
        <v>0</v>
      </c>
    </row>
    <row r="355" spans="2:25" ht="18.75" customHeight="1">
      <c r="B355" s="578"/>
      <c r="C355" s="572"/>
      <c r="D355" s="39">
        <v>1</v>
      </c>
      <c r="E355" s="127" t="s">
        <v>10609</v>
      </c>
      <c r="F355" s="127">
        <v>220</v>
      </c>
      <c r="G355" s="181">
        <f t="shared" si="48"/>
        <v>44</v>
      </c>
      <c r="H355" s="182">
        <f t="shared" si="49"/>
        <v>122.22222222222221</v>
      </c>
      <c r="I355" s="182">
        <f t="shared" si="50"/>
        <v>4.0740740740740737E-2</v>
      </c>
      <c r="J355" s="170"/>
      <c r="K355" s="166"/>
      <c r="L355" s="166"/>
      <c r="M355" s="167"/>
      <c r="N355" s="52">
        <f t="shared" si="51"/>
        <v>0</v>
      </c>
      <c r="O355" s="53"/>
      <c r="P355" s="54"/>
      <c r="Q355" s="54"/>
      <c r="R355" s="54"/>
      <c r="S355" s="54"/>
      <c r="T355" s="58"/>
      <c r="U355" s="183">
        <f t="shared" si="52"/>
        <v>8.1481481481481474E-2</v>
      </c>
      <c r="V355" s="168"/>
      <c r="W355" s="59" t="str">
        <f t="shared" si="53"/>
        <v>0</v>
      </c>
      <c r="X355" s="575"/>
      <c r="Y355" s="60">
        <f t="shared" si="54"/>
        <v>0</v>
      </c>
    </row>
    <row r="356" spans="2:25" ht="18.75" customHeight="1">
      <c r="B356" s="578"/>
      <c r="C356" s="572"/>
      <c r="D356" s="39">
        <v>2</v>
      </c>
      <c r="E356" s="127" t="s">
        <v>10610</v>
      </c>
      <c r="F356" s="127">
        <v>638</v>
      </c>
      <c r="G356" s="181">
        <f t="shared" si="48"/>
        <v>127.6</v>
      </c>
      <c r="H356" s="182">
        <f t="shared" si="49"/>
        <v>354.44444444444446</v>
      </c>
      <c r="I356" s="182">
        <f t="shared" si="50"/>
        <v>0.11814814814814815</v>
      </c>
      <c r="J356" s="170"/>
      <c r="K356" s="166"/>
      <c r="L356" s="166"/>
      <c r="M356" s="167"/>
      <c r="N356" s="52">
        <f t="shared" si="51"/>
        <v>0</v>
      </c>
      <c r="O356" s="53"/>
      <c r="P356" s="54"/>
      <c r="Q356" s="54"/>
      <c r="R356" s="54"/>
      <c r="S356" s="54"/>
      <c r="T356" s="58"/>
      <c r="U356" s="183">
        <f t="shared" si="52"/>
        <v>0.23629629629629631</v>
      </c>
      <c r="V356" s="168"/>
      <c r="W356" s="59" t="str">
        <f t="shared" si="53"/>
        <v>0</v>
      </c>
      <c r="X356" s="575"/>
      <c r="Y356" s="60">
        <f t="shared" si="54"/>
        <v>0</v>
      </c>
    </row>
    <row r="357" spans="2:25" ht="18.75" customHeight="1">
      <c r="B357" s="578"/>
      <c r="C357" s="572"/>
      <c r="D357" s="39">
        <v>3</v>
      </c>
      <c r="E357" s="127" t="s">
        <v>10611</v>
      </c>
      <c r="F357" s="127">
        <v>329</v>
      </c>
      <c r="G357" s="181">
        <f t="shared" si="48"/>
        <v>65.8</v>
      </c>
      <c r="H357" s="182">
        <f t="shared" si="49"/>
        <v>182.77777777777777</v>
      </c>
      <c r="I357" s="182">
        <f t="shared" si="50"/>
        <v>6.0925925925925925E-2</v>
      </c>
      <c r="J357" s="170"/>
      <c r="K357" s="166"/>
      <c r="L357" s="166"/>
      <c r="M357" s="167"/>
      <c r="N357" s="52">
        <f t="shared" si="51"/>
        <v>0</v>
      </c>
      <c r="O357" s="53"/>
      <c r="P357" s="54"/>
      <c r="Q357" s="54"/>
      <c r="R357" s="54"/>
      <c r="S357" s="54"/>
      <c r="T357" s="58"/>
      <c r="U357" s="183">
        <f t="shared" si="52"/>
        <v>0.12185185185185185</v>
      </c>
      <c r="V357" s="168"/>
      <c r="W357" s="59" t="str">
        <f t="shared" si="53"/>
        <v>0</v>
      </c>
      <c r="X357" s="575"/>
      <c r="Y357" s="60">
        <f t="shared" si="54"/>
        <v>0</v>
      </c>
    </row>
    <row r="358" spans="2:25" ht="18.75" customHeight="1">
      <c r="B358" s="578"/>
      <c r="C358" s="572"/>
      <c r="D358" s="39">
        <v>4</v>
      </c>
      <c r="E358" s="127" t="s">
        <v>10612</v>
      </c>
      <c r="F358" s="127">
        <v>362</v>
      </c>
      <c r="G358" s="181">
        <f t="shared" si="48"/>
        <v>72.400000000000006</v>
      </c>
      <c r="H358" s="182">
        <f t="shared" si="49"/>
        <v>201.11111111111111</v>
      </c>
      <c r="I358" s="182">
        <f t="shared" si="50"/>
        <v>6.7037037037037034E-2</v>
      </c>
      <c r="J358" s="170"/>
      <c r="K358" s="166"/>
      <c r="L358" s="166"/>
      <c r="M358" s="167"/>
      <c r="N358" s="52">
        <f t="shared" si="51"/>
        <v>0</v>
      </c>
      <c r="O358" s="53"/>
      <c r="P358" s="54"/>
      <c r="Q358" s="54"/>
      <c r="R358" s="54"/>
      <c r="S358" s="54"/>
      <c r="T358" s="58"/>
      <c r="U358" s="183">
        <f t="shared" si="52"/>
        <v>0.13407407407407407</v>
      </c>
      <c r="V358" s="168"/>
      <c r="W358" s="59" t="str">
        <f t="shared" si="53"/>
        <v>0</v>
      </c>
      <c r="X358" s="575"/>
      <c r="Y358" s="60">
        <f t="shared" si="54"/>
        <v>0</v>
      </c>
    </row>
    <row r="359" spans="2:25" ht="18.75" customHeight="1">
      <c r="B359" s="578"/>
      <c r="C359" s="572"/>
      <c r="D359" s="39">
        <v>5</v>
      </c>
      <c r="E359" s="127" t="s">
        <v>10613</v>
      </c>
      <c r="F359" s="127">
        <v>458</v>
      </c>
      <c r="G359" s="181">
        <f t="shared" si="48"/>
        <v>91.6</v>
      </c>
      <c r="H359" s="182">
        <f t="shared" si="49"/>
        <v>254.44444444444443</v>
      </c>
      <c r="I359" s="182">
        <f t="shared" si="50"/>
        <v>8.4814814814814815E-2</v>
      </c>
      <c r="J359" s="170"/>
      <c r="K359" s="166"/>
      <c r="L359" s="166"/>
      <c r="M359" s="167"/>
      <c r="N359" s="52">
        <f t="shared" si="51"/>
        <v>0</v>
      </c>
      <c r="O359" s="53"/>
      <c r="P359" s="54"/>
      <c r="Q359" s="54"/>
      <c r="R359" s="54"/>
      <c r="S359" s="54"/>
      <c r="T359" s="58"/>
      <c r="U359" s="183">
        <f t="shared" si="52"/>
        <v>0.16962962962962963</v>
      </c>
      <c r="V359" s="168"/>
      <c r="W359" s="59" t="str">
        <f t="shared" si="53"/>
        <v>0</v>
      </c>
      <c r="X359" s="575"/>
      <c r="Y359" s="60">
        <f t="shared" si="54"/>
        <v>0</v>
      </c>
    </row>
    <row r="360" spans="2:25" ht="18.75" customHeight="1">
      <c r="B360" s="578"/>
      <c r="C360" s="572"/>
      <c r="D360" s="39">
        <v>6</v>
      </c>
      <c r="E360" s="127" t="s">
        <v>10614</v>
      </c>
      <c r="F360" s="127">
        <v>547</v>
      </c>
      <c r="G360" s="181">
        <f t="shared" si="48"/>
        <v>109.4</v>
      </c>
      <c r="H360" s="182">
        <f t="shared" si="49"/>
        <v>303.88888888888886</v>
      </c>
      <c r="I360" s="182">
        <f t="shared" si="50"/>
        <v>0.10129629629629629</v>
      </c>
      <c r="J360" s="170"/>
      <c r="K360" s="166"/>
      <c r="L360" s="166"/>
      <c r="M360" s="167"/>
      <c r="N360" s="52">
        <f t="shared" si="51"/>
        <v>0</v>
      </c>
      <c r="O360" s="53"/>
      <c r="P360" s="54"/>
      <c r="Q360" s="54"/>
      <c r="R360" s="54"/>
      <c r="S360" s="54"/>
      <c r="T360" s="58"/>
      <c r="U360" s="183">
        <f t="shared" si="52"/>
        <v>0.20259259259259257</v>
      </c>
      <c r="V360" s="168"/>
      <c r="W360" s="59" t="str">
        <f t="shared" si="53"/>
        <v>0</v>
      </c>
      <c r="X360" s="575"/>
      <c r="Y360" s="60">
        <f t="shared" si="54"/>
        <v>0</v>
      </c>
    </row>
    <row r="361" spans="2:25" ht="18.75" customHeight="1">
      <c r="B361" s="578"/>
      <c r="C361" s="572"/>
      <c r="D361" s="39">
        <v>7</v>
      </c>
      <c r="E361" s="127" t="s">
        <v>10615</v>
      </c>
      <c r="F361" s="127">
        <v>230</v>
      </c>
      <c r="G361" s="181">
        <f t="shared" si="48"/>
        <v>46</v>
      </c>
      <c r="H361" s="182">
        <f t="shared" si="49"/>
        <v>127.77777777777777</v>
      </c>
      <c r="I361" s="182">
        <f t="shared" si="50"/>
        <v>4.2592592592592592E-2</v>
      </c>
      <c r="J361" s="170"/>
      <c r="K361" s="166"/>
      <c r="L361" s="166"/>
      <c r="M361" s="167"/>
      <c r="N361" s="52">
        <f t="shared" si="51"/>
        <v>0</v>
      </c>
      <c r="O361" s="53"/>
      <c r="P361" s="54"/>
      <c r="Q361" s="54"/>
      <c r="R361" s="54"/>
      <c r="S361" s="54"/>
      <c r="T361" s="58"/>
      <c r="U361" s="183">
        <f t="shared" si="52"/>
        <v>8.5185185185185183E-2</v>
      </c>
      <c r="V361" s="168"/>
      <c r="W361" s="59" t="str">
        <f t="shared" si="53"/>
        <v>0</v>
      </c>
      <c r="X361" s="575"/>
      <c r="Y361" s="60">
        <f t="shared" si="54"/>
        <v>0</v>
      </c>
    </row>
    <row r="362" spans="2:25" ht="18.75" customHeight="1">
      <c r="B362" s="578"/>
      <c r="C362" s="572"/>
      <c r="D362" s="39">
        <v>8</v>
      </c>
      <c r="E362" s="127" t="s">
        <v>10616</v>
      </c>
      <c r="F362" s="127">
        <v>392</v>
      </c>
      <c r="G362" s="181">
        <f t="shared" si="48"/>
        <v>78.400000000000006</v>
      </c>
      <c r="H362" s="182">
        <f t="shared" si="49"/>
        <v>217.77777777777777</v>
      </c>
      <c r="I362" s="182">
        <f t="shared" si="50"/>
        <v>7.2592592592592584E-2</v>
      </c>
      <c r="J362" s="63" t="s">
        <v>10617</v>
      </c>
      <c r="K362" s="63" t="s">
        <v>11413</v>
      </c>
      <c r="L362" s="166"/>
      <c r="M362" s="167">
        <f>SUM(H355:H367)</f>
        <v>2586.666666666667</v>
      </c>
      <c r="N362" s="52">
        <f t="shared" si="51"/>
        <v>51.733333333333341</v>
      </c>
      <c r="O362" s="53" t="s">
        <v>1353</v>
      </c>
      <c r="P362" s="54" t="s">
        <v>351</v>
      </c>
      <c r="Q362" s="54" t="s">
        <v>10618</v>
      </c>
      <c r="R362" s="54" t="s">
        <v>1064</v>
      </c>
      <c r="S362" s="54"/>
      <c r="T362" s="58" t="s">
        <v>10619</v>
      </c>
      <c r="U362" s="183">
        <f t="shared" si="52"/>
        <v>0.14518518518518517</v>
      </c>
      <c r="V362" s="168">
        <f>SUM(U355:U367)</f>
        <v>1.7244444444444442</v>
      </c>
      <c r="W362" s="59" t="str">
        <f t="shared" si="53"/>
        <v>2</v>
      </c>
      <c r="X362" s="575"/>
      <c r="Y362" s="60">
        <f t="shared" si="54"/>
        <v>1</v>
      </c>
    </row>
    <row r="363" spans="2:25" ht="18.75" customHeight="1">
      <c r="B363" s="578"/>
      <c r="C363" s="572"/>
      <c r="D363" s="39">
        <v>9</v>
      </c>
      <c r="E363" s="127" t="s">
        <v>10620</v>
      </c>
      <c r="F363" s="127">
        <v>381</v>
      </c>
      <c r="G363" s="181">
        <f t="shared" si="48"/>
        <v>76.2</v>
      </c>
      <c r="H363" s="182">
        <f t="shared" si="49"/>
        <v>211.66666666666666</v>
      </c>
      <c r="I363" s="182">
        <f t="shared" si="50"/>
        <v>7.0555555555555552E-2</v>
      </c>
      <c r="J363" s="170"/>
      <c r="K363" s="166"/>
      <c r="L363" s="166"/>
      <c r="M363" s="167"/>
      <c r="N363" s="52">
        <f t="shared" si="51"/>
        <v>0</v>
      </c>
      <c r="O363" s="53"/>
      <c r="P363" s="54"/>
      <c r="Q363" s="54"/>
      <c r="R363" s="54"/>
      <c r="S363" s="54"/>
      <c r="T363" s="58"/>
      <c r="U363" s="183">
        <f t="shared" si="52"/>
        <v>0.1411111111111111</v>
      </c>
      <c r="V363" s="168"/>
      <c r="W363" s="59" t="str">
        <f t="shared" si="53"/>
        <v>0</v>
      </c>
      <c r="X363" s="575"/>
      <c r="Y363" s="60">
        <f t="shared" si="54"/>
        <v>0</v>
      </c>
    </row>
    <row r="364" spans="2:25" ht="18.75" customHeight="1">
      <c r="B364" s="578"/>
      <c r="C364" s="572"/>
      <c r="D364" s="39">
        <v>10</v>
      </c>
      <c r="E364" s="127" t="s">
        <v>3872</v>
      </c>
      <c r="F364" s="127">
        <v>288</v>
      </c>
      <c r="G364" s="181">
        <f t="shared" si="48"/>
        <v>57.6</v>
      </c>
      <c r="H364" s="182">
        <f t="shared" si="49"/>
        <v>160</v>
      </c>
      <c r="I364" s="182">
        <f t="shared" si="50"/>
        <v>5.3333333333333337E-2</v>
      </c>
      <c r="J364" s="170"/>
      <c r="K364" s="166"/>
      <c r="L364" s="166"/>
      <c r="M364" s="167"/>
      <c r="N364" s="52">
        <f t="shared" si="51"/>
        <v>0</v>
      </c>
      <c r="O364" s="53"/>
      <c r="P364" s="54"/>
      <c r="Q364" s="54"/>
      <c r="R364" s="54"/>
      <c r="S364" s="54"/>
      <c r="T364" s="58"/>
      <c r="U364" s="183">
        <f t="shared" si="52"/>
        <v>0.10666666666666667</v>
      </c>
      <c r="V364" s="168"/>
      <c r="W364" s="59" t="str">
        <f t="shared" si="53"/>
        <v>0</v>
      </c>
      <c r="X364" s="575"/>
      <c r="Y364" s="60">
        <f t="shared" si="54"/>
        <v>0</v>
      </c>
    </row>
    <row r="365" spans="2:25" ht="18.75" customHeight="1">
      <c r="B365" s="578"/>
      <c r="C365" s="572"/>
      <c r="D365" s="39">
        <v>11</v>
      </c>
      <c r="E365" s="127" t="s">
        <v>10621</v>
      </c>
      <c r="F365" s="127">
        <v>257</v>
      </c>
      <c r="G365" s="181">
        <f t="shared" si="48"/>
        <v>51.4</v>
      </c>
      <c r="H365" s="182">
        <f t="shared" si="49"/>
        <v>142.77777777777777</v>
      </c>
      <c r="I365" s="182">
        <f t="shared" si="50"/>
        <v>4.7592592592592589E-2</v>
      </c>
      <c r="J365" s="170"/>
      <c r="K365" s="166"/>
      <c r="L365" s="166"/>
      <c r="M365" s="167"/>
      <c r="N365" s="52">
        <f t="shared" si="51"/>
        <v>0</v>
      </c>
      <c r="O365" s="53"/>
      <c r="P365" s="54"/>
      <c r="Q365" s="54"/>
      <c r="R365" s="54"/>
      <c r="S365" s="54"/>
      <c r="T365" s="58"/>
      <c r="U365" s="183">
        <f t="shared" si="52"/>
        <v>9.5185185185185178E-2</v>
      </c>
      <c r="V365" s="168"/>
      <c r="W365" s="59" t="str">
        <f t="shared" si="53"/>
        <v>0</v>
      </c>
      <c r="X365" s="575"/>
      <c r="Y365" s="60">
        <f t="shared" si="54"/>
        <v>0</v>
      </c>
    </row>
    <row r="366" spans="2:25" ht="18.75" customHeight="1">
      <c r="B366" s="578"/>
      <c r="C366" s="572"/>
      <c r="D366" s="39">
        <v>12</v>
      </c>
      <c r="E366" s="127" t="s">
        <v>10622</v>
      </c>
      <c r="F366" s="127">
        <v>225</v>
      </c>
      <c r="G366" s="181">
        <f t="shared" si="48"/>
        <v>45</v>
      </c>
      <c r="H366" s="182">
        <f t="shared" si="49"/>
        <v>125</v>
      </c>
      <c r="I366" s="182">
        <f t="shared" si="50"/>
        <v>4.1666666666666664E-2</v>
      </c>
      <c r="J366" s="170"/>
      <c r="K366" s="166"/>
      <c r="L366" s="166"/>
      <c r="M366" s="167"/>
      <c r="N366" s="52">
        <f t="shared" si="51"/>
        <v>0</v>
      </c>
      <c r="O366" s="53"/>
      <c r="P366" s="54"/>
      <c r="Q366" s="54"/>
      <c r="R366" s="54"/>
      <c r="S366" s="54"/>
      <c r="T366" s="58"/>
      <c r="U366" s="183">
        <f t="shared" si="52"/>
        <v>8.3333333333333329E-2</v>
      </c>
      <c r="V366" s="168"/>
      <c r="W366" s="59" t="str">
        <f t="shared" si="53"/>
        <v>0</v>
      </c>
      <c r="X366" s="575"/>
      <c r="Y366" s="60">
        <f t="shared" si="54"/>
        <v>0</v>
      </c>
    </row>
    <row r="367" spans="2:25" ht="18.75" customHeight="1">
      <c r="B367" s="578"/>
      <c r="C367" s="572"/>
      <c r="D367" s="39">
        <v>13</v>
      </c>
      <c r="E367" s="127" t="s">
        <v>10623</v>
      </c>
      <c r="F367" s="127">
        <v>329</v>
      </c>
      <c r="G367" s="181">
        <f t="shared" si="48"/>
        <v>65.8</v>
      </c>
      <c r="H367" s="182">
        <f t="shared" si="49"/>
        <v>182.77777777777777</v>
      </c>
      <c r="I367" s="182">
        <f t="shared" si="50"/>
        <v>6.0925925925925925E-2</v>
      </c>
      <c r="J367" s="170"/>
      <c r="K367" s="166"/>
      <c r="L367" s="166"/>
      <c r="M367" s="167"/>
      <c r="N367" s="52">
        <f t="shared" si="51"/>
        <v>0</v>
      </c>
      <c r="O367" s="53"/>
      <c r="P367" s="54"/>
      <c r="Q367" s="54"/>
      <c r="R367" s="54"/>
      <c r="S367" s="54"/>
      <c r="T367" s="58"/>
      <c r="U367" s="183">
        <f t="shared" si="52"/>
        <v>0.12185185185185185</v>
      </c>
      <c r="V367" s="168"/>
      <c r="W367" s="59" t="str">
        <f t="shared" si="53"/>
        <v>0</v>
      </c>
      <c r="X367" s="575"/>
      <c r="Y367" s="60">
        <f t="shared" si="54"/>
        <v>0</v>
      </c>
    </row>
    <row r="368" spans="2:25" ht="18.75" customHeight="1">
      <c r="B368" s="578"/>
      <c r="C368" s="572"/>
      <c r="D368" s="39"/>
      <c r="E368" s="127"/>
      <c r="F368" s="127"/>
      <c r="G368" s="181">
        <f t="shared" si="48"/>
        <v>0</v>
      </c>
      <c r="H368" s="182">
        <f t="shared" si="49"/>
        <v>0</v>
      </c>
      <c r="I368" s="182">
        <f t="shared" si="50"/>
        <v>0</v>
      </c>
      <c r="J368" s="170"/>
      <c r="K368" s="166"/>
      <c r="L368" s="166"/>
      <c r="M368" s="167"/>
      <c r="N368" s="52">
        <f t="shared" si="51"/>
        <v>0</v>
      </c>
      <c r="O368" s="53"/>
      <c r="P368" s="54"/>
      <c r="Q368" s="54"/>
      <c r="R368" s="54"/>
      <c r="S368" s="54"/>
      <c r="T368" s="58"/>
      <c r="U368" s="183">
        <f t="shared" si="52"/>
        <v>0</v>
      </c>
      <c r="V368" s="168"/>
      <c r="W368" s="59" t="str">
        <f t="shared" si="53"/>
        <v>0</v>
      </c>
      <c r="X368" s="575"/>
      <c r="Y368" s="60">
        <f t="shared" si="54"/>
        <v>0</v>
      </c>
    </row>
    <row r="369" spans="2:25" ht="18.75" customHeight="1">
      <c r="B369" s="579"/>
      <c r="C369" s="573"/>
      <c r="D369" s="39"/>
      <c r="E369" s="39"/>
      <c r="F369" s="170"/>
      <c r="G369" s="181">
        <f>F369/$G$15</f>
        <v>0</v>
      </c>
      <c r="H369" s="182">
        <f>F369/$H$15</f>
        <v>0</v>
      </c>
      <c r="I369" s="182">
        <f>H369/$I$15</f>
        <v>0</v>
      </c>
      <c r="J369" s="170"/>
      <c r="K369" s="166"/>
      <c r="L369" s="166"/>
      <c r="M369" s="171"/>
      <c r="N369" s="52">
        <f>M369/$N$15</f>
        <v>0</v>
      </c>
      <c r="O369" s="40"/>
      <c r="P369" s="40"/>
      <c r="Q369" s="40"/>
      <c r="R369" s="40"/>
      <c r="S369" s="40"/>
      <c r="T369" s="58"/>
      <c r="U369" s="183">
        <f>H369/$U$15</f>
        <v>0</v>
      </c>
      <c r="V369" s="168"/>
      <c r="W369" s="59" t="str">
        <f>IF(V369&lt;1,"0",IF(V369&lt;5,"2",IF(V369&gt;=5,"6")))</f>
        <v>0</v>
      </c>
      <c r="X369" s="576"/>
      <c r="Y369" s="60">
        <f t="shared" si="54"/>
        <v>0</v>
      </c>
    </row>
    <row r="370" spans="2:25">
      <c r="B370" s="41"/>
      <c r="C370" s="172" t="s">
        <v>111</v>
      </c>
      <c r="D370" s="154"/>
      <c r="E370" s="173">
        <f>COUNTA(E314:E369)</f>
        <v>51</v>
      </c>
      <c r="F370" s="173">
        <f>SUM(F314:F369)</f>
        <v>19878</v>
      </c>
      <c r="G370" s="173">
        <f>SUM(G314:G369)</f>
        <v>3975.6000000000004</v>
      </c>
      <c r="H370" s="173">
        <f>SUM(H314:H369)</f>
        <v>11043.333333333334</v>
      </c>
      <c r="I370" s="173">
        <f>MROUND(SUM(I314:I369),1)</f>
        <v>4</v>
      </c>
      <c r="J370" s="173">
        <f>COUNTA(J314:J369)</f>
        <v>3</v>
      </c>
      <c r="K370" s="173">
        <f>COUNTA(K314:K369)</f>
        <v>4</v>
      </c>
      <c r="L370" s="173">
        <f>COUNTA(L314:L369)</f>
        <v>0</v>
      </c>
      <c r="M370" s="173">
        <f>SUM(M314:M369)</f>
        <v>11043.333333333336</v>
      </c>
      <c r="N370" s="173">
        <f>SUM(N314:N369)</f>
        <v>220.86666666666667</v>
      </c>
      <c r="O370" s="174"/>
      <c r="P370" s="175">
        <f>COUNTIF(P314:P369, "YES")</f>
        <v>1</v>
      </c>
      <c r="Q370" s="174"/>
      <c r="R370" s="174"/>
      <c r="S370" s="174"/>
      <c r="T370" s="174"/>
      <c r="U370" s="173">
        <f>SUM(U314:U369)</f>
        <v>7.362222222222222</v>
      </c>
      <c r="V370" s="173">
        <f>SUM(V314:V369)</f>
        <v>7.362222222222222</v>
      </c>
      <c r="W370" s="173">
        <f t="array" ref="W370">SUM(ABS(W314:W369))</f>
        <v>8</v>
      </c>
      <c r="X370" s="175" t="str">
        <f>IF(X314&lt;0.2, "0", IF(X314&lt;=2, "2", IF(X314&gt;2, ROUND(X314,0))))</f>
        <v>2</v>
      </c>
      <c r="Y370" s="173">
        <f>SUM(Y314:Y369)</f>
        <v>4</v>
      </c>
    </row>
    <row r="371" spans="2:25" ht="18.75" customHeight="1">
      <c r="B371" s="577">
        <v>7</v>
      </c>
      <c r="C371" s="571" t="s">
        <v>10314</v>
      </c>
      <c r="D371" s="39">
        <v>1</v>
      </c>
      <c r="E371" s="127" t="s">
        <v>398</v>
      </c>
      <c r="F371" s="127">
        <v>448</v>
      </c>
      <c r="G371" s="181">
        <f t="shared" ref="G371:G431" si="55">F371/$G$15</f>
        <v>89.6</v>
      </c>
      <c r="H371" s="182">
        <f t="shared" ref="H371:H431" si="56">F371/$H$15</f>
        <v>248.88888888888889</v>
      </c>
      <c r="I371" s="182">
        <f t="shared" ref="I371:I431" si="57">H371/$I$15</f>
        <v>8.2962962962962961E-2</v>
      </c>
      <c r="J371" s="63" t="s">
        <v>10624</v>
      </c>
      <c r="K371" s="166"/>
      <c r="L371" s="166"/>
      <c r="M371" s="167"/>
      <c r="N371" s="52">
        <f t="shared" ref="N371:N431" si="58">M371/$N$15</f>
        <v>0</v>
      </c>
      <c r="O371" s="53"/>
      <c r="P371" s="54"/>
      <c r="Q371" s="54"/>
      <c r="R371" s="54"/>
      <c r="S371" s="54"/>
      <c r="T371" s="58"/>
      <c r="U371" s="183">
        <f t="shared" ref="U371:U431" si="59">H371/$U$15</f>
        <v>0.16592592592592592</v>
      </c>
      <c r="V371" s="168"/>
      <c r="W371" s="59" t="str">
        <f t="shared" ref="W371:W431" si="60">IF(V371&lt;1,"0",IF(V371&lt;5,"2",IF(V371&gt;=5,"6")))</f>
        <v>0</v>
      </c>
      <c r="X371" s="574">
        <f>K433/$X$15</f>
        <v>1</v>
      </c>
      <c r="Y371" s="60">
        <f t="shared" ref="Y371:Y432" si="61">W371/2</f>
        <v>0</v>
      </c>
    </row>
    <row r="372" spans="2:25" ht="18.75" customHeight="1">
      <c r="B372" s="578"/>
      <c r="C372" s="572"/>
      <c r="D372" s="39">
        <v>2</v>
      </c>
      <c r="E372" s="127" t="s">
        <v>10625</v>
      </c>
      <c r="F372" s="127">
        <v>596</v>
      </c>
      <c r="G372" s="181">
        <f t="shared" si="55"/>
        <v>119.2</v>
      </c>
      <c r="H372" s="182">
        <f t="shared" si="56"/>
        <v>331.11111111111109</v>
      </c>
      <c r="I372" s="182">
        <f t="shared" si="57"/>
        <v>0.11037037037037037</v>
      </c>
      <c r="J372" s="170"/>
      <c r="K372" s="166"/>
      <c r="L372" s="166"/>
      <c r="M372" s="167"/>
      <c r="N372" s="52">
        <f t="shared" si="58"/>
        <v>0</v>
      </c>
      <c r="O372" s="53"/>
      <c r="P372" s="54"/>
      <c r="Q372" s="54"/>
      <c r="R372" s="54"/>
      <c r="S372" s="54"/>
      <c r="T372" s="58"/>
      <c r="U372" s="183">
        <f t="shared" si="59"/>
        <v>0.22074074074074074</v>
      </c>
      <c r="V372" s="168"/>
      <c r="W372" s="59" t="str">
        <f t="shared" si="60"/>
        <v>0</v>
      </c>
      <c r="X372" s="575"/>
      <c r="Y372" s="60">
        <f t="shared" si="61"/>
        <v>0</v>
      </c>
    </row>
    <row r="373" spans="2:25" ht="18.75" customHeight="1">
      <c r="B373" s="578"/>
      <c r="C373" s="572"/>
      <c r="D373" s="39">
        <v>3</v>
      </c>
      <c r="E373" s="127" t="s">
        <v>827</v>
      </c>
      <c r="F373" s="127">
        <v>248</v>
      </c>
      <c r="G373" s="181">
        <f t="shared" si="55"/>
        <v>49.6</v>
      </c>
      <c r="H373" s="182">
        <f t="shared" si="56"/>
        <v>137.77777777777777</v>
      </c>
      <c r="I373" s="182">
        <f t="shared" si="57"/>
        <v>4.5925925925925926E-2</v>
      </c>
      <c r="J373" s="170"/>
      <c r="K373" s="166"/>
      <c r="L373" s="166"/>
      <c r="M373" s="167"/>
      <c r="N373" s="52">
        <f t="shared" si="58"/>
        <v>0</v>
      </c>
      <c r="O373" s="53"/>
      <c r="P373" s="54"/>
      <c r="Q373" s="54"/>
      <c r="R373" s="54"/>
      <c r="S373" s="54"/>
      <c r="T373" s="58"/>
      <c r="U373" s="183">
        <f t="shared" si="59"/>
        <v>9.1851851851851851E-2</v>
      </c>
      <c r="V373" s="168"/>
      <c r="W373" s="59" t="str">
        <f t="shared" si="60"/>
        <v>0</v>
      </c>
      <c r="X373" s="575"/>
      <c r="Y373" s="60">
        <f t="shared" si="61"/>
        <v>0</v>
      </c>
    </row>
    <row r="374" spans="2:25" ht="18.75" customHeight="1">
      <c r="B374" s="578"/>
      <c r="C374" s="572"/>
      <c r="D374" s="39">
        <v>4</v>
      </c>
      <c r="E374" s="127" t="s">
        <v>7423</v>
      </c>
      <c r="F374" s="127">
        <v>252</v>
      </c>
      <c r="G374" s="181">
        <f t="shared" si="55"/>
        <v>50.4</v>
      </c>
      <c r="H374" s="182">
        <f t="shared" si="56"/>
        <v>140</v>
      </c>
      <c r="I374" s="182">
        <f t="shared" si="57"/>
        <v>4.6666666666666669E-2</v>
      </c>
      <c r="J374" s="170"/>
      <c r="K374" s="166"/>
      <c r="L374" s="166"/>
      <c r="M374" s="167"/>
      <c r="N374" s="52">
        <f t="shared" si="58"/>
        <v>0</v>
      </c>
      <c r="O374" s="53"/>
      <c r="P374" s="54"/>
      <c r="Q374" s="54"/>
      <c r="R374" s="54"/>
      <c r="S374" s="54"/>
      <c r="T374" s="58"/>
      <c r="U374" s="183">
        <f t="shared" si="59"/>
        <v>9.3333333333333338E-2</v>
      </c>
      <c r="V374" s="168"/>
      <c r="W374" s="59" t="str">
        <f t="shared" si="60"/>
        <v>0</v>
      </c>
      <c r="X374" s="575"/>
      <c r="Y374" s="60">
        <f t="shared" si="61"/>
        <v>0</v>
      </c>
    </row>
    <row r="375" spans="2:25" ht="18.75" customHeight="1">
      <c r="B375" s="578"/>
      <c r="C375" s="572"/>
      <c r="D375" s="39">
        <v>5</v>
      </c>
      <c r="E375" s="127" t="s">
        <v>456</v>
      </c>
      <c r="F375" s="127">
        <v>341</v>
      </c>
      <c r="G375" s="181">
        <f t="shared" si="55"/>
        <v>68.2</v>
      </c>
      <c r="H375" s="182">
        <f t="shared" si="56"/>
        <v>189.44444444444443</v>
      </c>
      <c r="I375" s="182">
        <f t="shared" si="57"/>
        <v>6.3148148148148148E-2</v>
      </c>
      <c r="J375" s="170"/>
      <c r="K375" s="166"/>
      <c r="L375" s="166"/>
      <c r="M375" s="167"/>
      <c r="N375" s="52">
        <f t="shared" si="58"/>
        <v>0</v>
      </c>
      <c r="O375" s="53"/>
      <c r="P375" s="54"/>
      <c r="Q375" s="54"/>
      <c r="R375" s="54"/>
      <c r="S375" s="54"/>
      <c r="T375" s="58"/>
      <c r="U375" s="183">
        <f t="shared" si="59"/>
        <v>0.1262962962962963</v>
      </c>
      <c r="V375" s="168"/>
      <c r="W375" s="59" t="str">
        <f t="shared" si="60"/>
        <v>0</v>
      </c>
      <c r="X375" s="575"/>
      <c r="Y375" s="60">
        <f t="shared" si="61"/>
        <v>0</v>
      </c>
    </row>
    <row r="376" spans="2:25" ht="18.75" customHeight="1">
      <c r="B376" s="578"/>
      <c r="C376" s="572"/>
      <c r="D376" s="39">
        <v>6</v>
      </c>
      <c r="E376" s="127" t="s">
        <v>10626</v>
      </c>
      <c r="F376" s="127">
        <v>361</v>
      </c>
      <c r="G376" s="181">
        <f t="shared" si="55"/>
        <v>72.2</v>
      </c>
      <c r="H376" s="182">
        <f t="shared" si="56"/>
        <v>200.55555555555554</v>
      </c>
      <c r="I376" s="182">
        <f t="shared" si="57"/>
        <v>6.6851851851851843E-2</v>
      </c>
      <c r="J376" s="170"/>
      <c r="K376" s="166"/>
      <c r="L376" s="166"/>
      <c r="M376" s="167"/>
      <c r="N376" s="52">
        <f t="shared" si="58"/>
        <v>0</v>
      </c>
      <c r="O376" s="53"/>
      <c r="P376" s="54"/>
      <c r="Q376" s="54"/>
      <c r="R376" s="54"/>
      <c r="S376" s="54"/>
      <c r="T376" s="58"/>
      <c r="U376" s="183">
        <f t="shared" si="59"/>
        <v>0.13370370370370369</v>
      </c>
      <c r="V376" s="168"/>
      <c r="W376" s="59" t="str">
        <f t="shared" si="60"/>
        <v>0</v>
      </c>
      <c r="X376" s="575"/>
      <c r="Y376" s="60">
        <f t="shared" si="61"/>
        <v>0</v>
      </c>
    </row>
    <row r="377" spans="2:25" ht="18.75" customHeight="1">
      <c r="B377" s="578"/>
      <c r="C377" s="572"/>
      <c r="D377" s="39">
        <v>7</v>
      </c>
      <c r="E377" s="127" t="s">
        <v>10627</v>
      </c>
      <c r="F377" s="127">
        <v>362</v>
      </c>
      <c r="G377" s="181">
        <f t="shared" si="55"/>
        <v>72.400000000000006</v>
      </c>
      <c r="H377" s="182">
        <f t="shared" si="56"/>
        <v>201.11111111111111</v>
      </c>
      <c r="I377" s="182">
        <f t="shared" si="57"/>
        <v>6.7037037037037034E-2</v>
      </c>
      <c r="J377" s="170"/>
      <c r="K377" s="166"/>
      <c r="L377" s="166"/>
      <c r="M377" s="167"/>
      <c r="N377" s="52">
        <f t="shared" si="58"/>
        <v>0</v>
      </c>
      <c r="O377" s="53"/>
      <c r="P377" s="54"/>
      <c r="Q377" s="54"/>
      <c r="R377" s="54"/>
      <c r="S377" s="54"/>
      <c r="T377" s="58"/>
      <c r="U377" s="183">
        <f t="shared" si="59"/>
        <v>0.13407407407407407</v>
      </c>
      <c r="V377" s="168"/>
      <c r="W377" s="59" t="str">
        <f t="shared" si="60"/>
        <v>0</v>
      </c>
      <c r="X377" s="575"/>
      <c r="Y377" s="60">
        <f t="shared" si="61"/>
        <v>0</v>
      </c>
    </row>
    <row r="378" spans="2:25" ht="18.75" customHeight="1">
      <c r="B378" s="578"/>
      <c r="C378" s="572"/>
      <c r="D378" s="39">
        <v>8</v>
      </c>
      <c r="E378" s="127" t="s">
        <v>10628</v>
      </c>
      <c r="F378" s="127">
        <v>103</v>
      </c>
      <c r="G378" s="181">
        <f t="shared" si="55"/>
        <v>20.6</v>
      </c>
      <c r="H378" s="182">
        <f t="shared" si="56"/>
        <v>57.222222222222221</v>
      </c>
      <c r="I378" s="182">
        <f t="shared" si="57"/>
        <v>1.9074074074074073E-2</v>
      </c>
      <c r="J378" s="170"/>
      <c r="K378" s="166"/>
      <c r="L378" s="166"/>
      <c r="M378" s="167"/>
      <c r="N378" s="52">
        <f t="shared" si="58"/>
        <v>0</v>
      </c>
      <c r="O378" s="53"/>
      <c r="P378" s="54"/>
      <c r="Q378" s="54"/>
      <c r="R378" s="54"/>
      <c r="S378" s="54"/>
      <c r="T378" s="58"/>
      <c r="U378" s="183">
        <f t="shared" si="59"/>
        <v>3.8148148148148146E-2</v>
      </c>
      <c r="V378" s="168"/>
      <c r="W378" s="59" t="str">
        <f t="shared" si="60"/>
        <v>0</v>
      </c>
      <c r="X378" s="575"/>
      <c r="Y378" s="60">
        <f t="shared" si="61"/>
        <v>0</v>
      </c>
    </row>
    <row r="379" spans="2:25" ht="18.75" customHeight="1">
      <c r="B379" s="578"/>
      <c r="C379" s="572"/>
      <c r="D379" s="39">
        <v>9</v>
      </c>
      <c r="E379" s="127" t="s">
        <v>240</v>
      </c>
      <c r="F379" s="127">
        <v>120</v>
      </c>
      <c r="G379" s="181">
        <f t="shared" si="55"/>
        <v>24</v>
      </c>
      <c r="H379" s="182">
        <f t="shared" si="56"/>
        <v>66.666666666666671</v>
      </c>
      <c r="I379" s="182">
        <f t="shared" si="57"/>
        <v>2.2222222222222223E-2</v>
      </c>
      <c r="J379" s="170"/>
      <c r="K379" s="166"/>
      <c r="L379" s="166"/>
      <c r="M379" s="167"/>
      <c r="N379" s="52">
        <f t="shared" si="58"/>
        <v>0</v>
      </c>
      <c r="O379" s="53"/>
      <c r="P379" s="54"/>
      <c r="Q379" s="54"/>
      <c r="R379" s="54"/>
      <c r="S379" s="54"/>
      <c r="T379" s="58"/>
      <c r="U379" s="183">
        <f t="shared" si="59"/>
        <v>4.4444444444444446E-2</v>
      </c>
      <c r="V379" s="168"/>
      <c r="W379" s="59" t="str">
        <f t="shared" si="60"/>
        <v>0</v>
      </c>
      <c r="X379" s="575"/>
      <c r="Y379" s="60">
        <f t="shared" si="61"/>
        <v>0</v>
      </c>
    </row>
    <row r="380" spans="2:25" ht="18.75" customHeight="1">
      <c r="B380" s="578"/>
      <c r="C380" s="572"/>
      <c r="D380" s="39">
        <v>10</v>
      </c>
      <c r="E380" s="127" t="s">
        <v>714</v>
      </c>
      <c r="F380" s="127">
        <v>206</v>
      </c>
      <c r="G380" s="181">
        <f t="shared" si="55"/>
        <v>41.2</v>
      </c>
      <c r="H380" s="182">
        <f t="shared" si="56"/>
        <v>114.44444444444444</v>
      </c>
      <c r="I380" s="182">
        <f t="shared" si="57"/>
        <v>3.8148148148148146E-2</v>
      </c>
      <c r="J380" s="170"/>
      <c r="K380" s="166"/>
      <c r="L380" s="166"/>
      <c r="M380" s="167"/>
      <c r="N380" s="52">
        <f t="shared" si="58"/>
        <v>0</v>
      </c>
      <c r="O380" s="53"/>
      <c r="P380" s="54"/>
      <c r="Q380" s="54"/>
      <c r="R380" s="54"/>
      <c r="S380" s="54"/>
      <c r="T380" s="58"/>
      <c r="U380" s="183">
        <f t="shared" si="59"/>
        <v>7.6296296296296293E-2</v>
      </c>
      <c r="V380" s="168"/>
      <c r="W380" s="59" t="str">
        <f t="shared" si="60"/>
        <v>0</v>
      </c>
      <c r="X380" s="575"/>
      <c r="Y380" s="60">
        <f t="shared" si="61"/>
        <v>0</v>
      </c>
    </row>
    <row r="381" spans="2:25" ht="18.75" customHeight="1">
      <c r="B381" s="578"/>
      <c r="C381" s="572"/>
      <c r="D381" s="39">
        <v>11</v>
      </c>
      <c r="E381" s="127" t="s">
        <v>10629</v>
      </c>
      <c r="F381" s="127">
        <v>203</v>
      </c>
      <c r="G381" s="181">
        <f t="shared" si="55"/>
        <v>40.6</v>
      </c>
      <c r="H381" s="182">
        <f t="shared" si="56"/>
        <v>112.77777777777777</v>
      </c>
      <c r="I381" s="182">
        <f t="shared" si="57"/>
        <v>3.7592592592592587E-2</v>
      </c>
      <c r="J381" s="170"/>
      <c r="K381" s="166"/>
      <c r="L381" s="166"/>
      <c r="M381" s="167"/>
      <c r="N381" s="52">
        <f t="shared" si="58"/>
        <v>0</v>
      </c>
      <c r="O381" s="53"/>
      <c r="P381" s="54"/>
      <c r="Q381" s="54"/>
      <c r="R381" s="54"/>
      <c r="S381" s="54"/>
      <c r="T381" s="58"/>
      <c r="U381" s="183">
        <f t="shared" si="59"/>
        <v>7.5185185185185174E-2</v>
      </c>
      <c r="V381" s="168"/>
      <c r="W381" s="59" t="str">
        <f t="shared" si="60"/>
        <v>0</v>
      </c>
      <c r="X381" s="575"/>
      <c r="Y381" s="60">
        <f t="shared" si="61"/>
        <v>0</v>
      </c>
    </row>
    <row r="382" spans="2:25" ht="18.75" customHeight="1">
      <c r="B382" s="578"/>
      <c r="C382" s="572"/>
      <c r="D382" s="39">
        <v>12</v>
      </c>
      <c r="E382" s="127" t="s">
        <v>10536</v>
      </c>
      <c r="F382" s="127">
        <v>155</v>
      </c>
      <c r="G382" s="181">
        <f t="shared" si="55"/>
        <v>31</v>
      </c>
      <c r="H382" s="182">
        <f t="shared" si="56"/>
        <v>86.111111111111114</v>
      </c>
      <c r="I382" s="182">
        <f t="shared" si="57"/>
        <v>2.8703703703703703E-2</v>
      </c>
      <c r="J382" s="170"/>
      <c r="K382" s="166"/>
      <c r="L382" s="166"/>
      <c r="M382" s="167"/>
      <c r="N382" s="52">
        <f t="shared" si="58"/>
        <v>0</v>
      </c>
      <c r="O382" s="53"/>
      <c r="P382" s="54"/>
      <c r="Q382" s="54"/>
      <c r="R382" s="54"/>
      <c r="S382" s="54"/>
      <c r="T382" s="58"/>
      <c r="U382" s="183">
        <f t="shared" si="59"/>
        <v>5.7407407407407407E-2</v>
      </c>
      <c r="V382" s="168"/>
      <c r="W382" s="59" t="str">
        <f t="shared" si="60"/>
        <v>0</v>
      </c>
      <c r="X382" s="575"/>
      <c r="Y382" s="60">
        <f t="shared" si="61"/>
        <v>0</v>
      </c>
    </row>
    <row r="383" spans="2:25" ht="18.75" customHeight="1">
      <c r="B383" s="578"/>
      <c r="C383" s="572"/>
      <c r="D383" s="39">
        <v>13</v>
      </c>
      <c r="E383" s="127" t="s">
        <v>10630</v>
      </c>
      <c r="F383" s="127">
        <v>113</v>
      </c>
      <c r="G383" s="181">
        <f t="shared" si="55"/>
        <v>22.6</v>
      </c>
      <c r="H383" s="182">
        <f t="shared" si="56"/>
        <v>62.777777777777779</v>
      </c>
      <c r="I383" s="182">
        <f t="shared" si="57"/>
        <v>2.0925925925925928E-2</v>
      </c>
      <c r="J383" s="170"/>
      <c r="K383" s="166"/>
      <c r="L383" s="166"/>
      <c r="M383" s="167"/>
      <c r="N383" s="52">
        <f t="shared" si="58"/>
        <v>0</v>
      </c>
      <c r="O383" s="53"/>
      <c r="P383" s="54"/>
      <c r="Q383" s="54"/>
      <c r="R383" s="54"/>
      <c r="S383" s="54"/>
      <c r="T383" s="58"/>
      <c r="U383" s="183">
        <f t="shared" si="59"/>
        <v>4.1851851851851855E-2</v>
      </c>
      <c r="V383" s="168"/>
      <c r="W383" s="59" t="str">
        <f t="shared" si="60"/>
        <v>0</v>
      </c>
      <c r="X383" s="575"/>
      <c r="Y383" s="60">
        <f t="shared" si="61"/>
        <v>0</v>
      </c>
    </row>
    <row r="384" spans="2:25" ht="18.75" customHeight="1">
      <c r="B384" s="578"/>
      <c r="C384" s="572"/>
      <c r="D384" s="39">
        <v>14</v>
      </c>
      <c r="E384" s="127" t="s">
        <v>10631</v>
      </c>
      <c r="F384" s="127">
        <v>334</v>
      </c>
      <c r="G384" s="181">
        <f t="shared" si="55"/>
        <v>66.8</v>
      </c>
      <c r="H384" s="182">
        <f t="shared" si="56"/>
        <v>185.55555555555554</v>
      </c>
      <c r="I384" s="182">
        <f t="shared" si="57"/>
        <v>6.1851851851851845E-2</v>
      </c>
      <c r="J384" s="170"/>
      <c r="K384" s="166"/>
      <c r="L384" s="166"/>
      <c r="M384" s="167"/>
      <c r="N384" s="52">
        <f t="shared" si="58"/>
        <v>0</v>
      </c>
      <c r="O384" s="53"/>
      <c r="P384" s="54"/>
      <c r="Q384" s="54"/>
      <c r="R384" s="54"/>
      <c r="S384" s="54"/>
      <c r="T384" s="58"/>
      <c r="U384" s="183">
        <f t="shared" si="59"/>
        <v>0.12370370370370369</v>
      </c>
      <c r="V384" s="168"/>
      <c r="W384" s="59" t="str">
        <f t="shared" si="60"/>
        <v>0</v>
      </c>
      <c r="X384" s="575"/>
      <c r="Y384" s="60">
        <f t="shared" si="61"/>
        <v>0</v>
      </c>
    </row>
    <row r="385" spans="2:25" ht="18.75" customHeight="1">
      <c r="B385" s="578"/>
      <c r="C385" s="572"/>
      <c r="D385" s="39">
        <v>15</v>
      </c>
      <c r="E385" s="127" t="s">
        <v>10472</v>
      </c>
      <c r="F385" s="127">
        <v>206</v>
      </c>
      <c r="G385" s="181">
        <f t="shared" si="55"/>
        <v>41.2</v>
      </c>
      <c r="H385" s="182">
        <f t="shared" si="56"/>
        <v>114.44444444444444</v>
      </c>
      <c r="I385" s="182">
        <f t="shared" si="57"/>
        <v>3.8148148148148146E-2</v>
      </c>
      <c r="J385" s="170"/>
      <c r="K385" s="166" t="s">
        <v>10632</v>
      </c>
      <c r="L385" s="166"/>
      <c r="M385" s="167">
        <f>SUM(H371:H387)</f>
        <v>2414.4444444444443</v>
      </c>
      <c r="N385" s="52">
        <f t="shared" si="58"/>
        <v>48.288888888888884</v>
      </c>
      <c r="O385" s="53" t="s">
        <v>1400</v>
      </c>
      <c r="P385" s="54" t="s">
        <v>12</v>
      </c>
      <c r="Q385" s="54"/>
      <c r="R385" s="54" t="s">
        <v>1064</v>
      </c>
      <c r="S385" s="54"/>
      <c r="T385" s="58"/>
      <c r="U385" s="183">
        <f t="shared" si="59"/>
        <v>7.6296296296296293E-2</v>
      </c>
      <c r="V385" s="168">
        <f>SUM(U371:U387)</f>
        <v>1.6096296296296295</v>
      </c>
      <c r="W385" s="59" t="str">
        <f t="shared" si="60"/>
        <v>2</v>
      </c>
      <c r="X385" s="575"/>
      <c r="Y385" s="60">
        <f t="shared" si="61"/>
        <v>1</v>
      </c>
    </row>
    <row r="386" spans="2:25" ht="18.75" customHeight="1">
      <c r="B386" s="578"/>
      <c r="C386" s="572"/>
      <c r="D386" s="39">
        <v>16</v>
      </c>
      <c r="E386" s="127" t="s">
        <v>10633</v>
      </c>
      <c r="F386" s="127">
        <v>190</v>
      </c>
      <c r="G386" s="181">
        <f t="shared" si="55"/>
        <v>38</v>
      </c>
      <c r="H386" s="182">
        <f t="shared" si="56"/>
        <v>105.55555555555556</v>
      </c>
      <c r="I386" s="182">
        <f t="shared" si="57"/>
        <v>3.5185185185185187E-2</v>
      </c>
      <c r="J386" s="170"/>
      <c r="K386" s="166"/>
      <c r="L386" s="166"/>
      <c r="M386" s="167"/>
      <c r="N386" s="52">
        <f t="shared" si="58"/>
        <v>0</v>
      </c>
      <c r="O386" s="53"/>
      <c r="P386" s="54"/>
      <c r="Q386" s="54"/>
      <c r="R386" s="54"/>
      <c r="S386" s="54"/>
      <c r="T386" s="58"/>
      <c r="U386" s="183">
        <f t="shared" si="59"/>
        <v>7.0370370370370375E-2</v>
      </c>
      <c r="V386" s="168"/>
      <c r="W386" s="59" t="str">
        <f t="shared" si="60"/>
        <v>0</v>
      </c>
      <c r="X386" s="575"/>
      <c r="Y386" s="60">
        <f t="shared" si="61"/>
        <v>0</v>
      </c>
    </row>
    <row r="387" spans="2:25" ht="18.75" customHeight="1">
      <c r="B387" s="578"/>
      <c r="C387" s="572"/>
      <c r="D387" s="39">
        <v>17</v>
      </c>
      <c r="E387" s="127" t="s">
        <v>10634</v>
      </c>
      <c r="F387" s="127">
        <v>108</v>
      </c>
      <c r="G387" s="181">
        <f t="shared" si="55"/>
        <v>21.6</v>
      </c>
      <c r="H387" s="182">
        <f t="shared" si="56"/>
        <v>60</v>
      </c>
      <c r="I387" s="182">
        <f t="shared" si="57"/>
        <v>0.02</v>
      </c>
      <c r="J387" s="170"/>
      <c r="K387" s="166"/>
      <c r="L387" s="166"/>
      <c r="M387" s="167"/>
      <c r="N387" s="52">
        <f t="shared" si="58"/>
        <v>0</v>
      </c>
      <c r="O387" s="53"/>
      <c r="P387" s="54"/>
      <c r="Q387" s="54"/>
      <c r="R387" s="54"/>
      <c r="S387" s="54"/>
      <c r="T387" s="58"/>
      <c r="U387" s="183">
        <f t="shared" si="59"/>
        <v>0.04</v>
      </c>
      <c r="V387" s="168"/>
      <c r="W387" s="59" t="str">
        <f t="shared" si="60"/>
        <v>0</v>
      </c>
      <c r="X387" s="575"/>
      <c r="Y387" s="60">
        <f t="shared" si="61"/>
        <v>0</v>
      </c>
    </row>
    <row r="388" spans="2:25" ht="18.75" customHeight="1">
      <c r="B388" s="578"/>
      <c r="C388" s="572"/>
      <c r="D388" s="39"/>
      <c r="E388" s="127"/>
      <c r="F388" s="127"/>
      <c r="G388" s="181">
        <f t="shared" si="55"/>
        <v>0</v>
      </c>
      <c r="H388" s="182">
        <f t="shared" si="56"/>
        <v>0</v>
      </c>
      <c r="I388" s="182">
        <f t="shared" si="57"/>
        <v>0</v>
      </c>
      <c r="J388" s="170"/>
      <c r="K388" s="166"/>
      <c r="L388" s="166"/>
      <c r="M388" s="167"/>
      <c r="N388" s="52">
        <f t="shared" si="58"/>
        <v>0</v>
      </c>
      <c r="O388" s="53"/>
      <c r="P388" s="54"/>
      <c r="Q388" s="54"/>
      <c r="R388" s="54"/>
      <c r="S388" s="54"/>
      <c r="T388" s="58"/>
      <c r="U388" s="183">
        <f t="shared" si="59"/>
        <v>0</v>
      </c>
      <c r="V388" s="168"/>
      <c r="W388" s="59" t="str">
        <f t="shared" si="60"/>
        <v>0</v>
      </c>
      <c r="X388" s="575"/>
      <c r="Y388" s="60">
        <f t="shared" si="61"/>
        <v>0</v>
      </c>
    </row>
    <row r="389" spans="2:25" ht="18.75" customHeight="1">
      <c r="B389" s="578"/>
      <c r="C389" s="572"/>
      <c r="D389" s="39">
        <v>1</v>
      </c>
      <c r="E389" s="127" t="s">
        <v>10635</v>
      </c>
      <c r="F389" s="127">
        <v>302</v>
      </c>
      <c r="G389" s="181">
        <f t="shared" si="55"/>
        <v>60.4</v>
      </c>
      <c r="H389" s="182">
        <f t="shared" si="56"/>
        <v>167.77777777777777</v>
      </c>
      <c r="I389" s="182">
        <f t="shared" si="57"/>
        <v>5.5925925925925921E-2</v>
      </c>
      <c r="J389" s="170"/>
      <c r="K389" s="166"/>
      <c r="L389" s="166"/>
      <c r="M389" s="167"/>
      <c r="N389" s="52">
        <f t="shared" si="58"/>
        <v>0</v>
      </c>
      <c r="O389" s="53"/>
      <c r="P389" s="54"/>
      <c r="Q389" s="54"/>
      <c r="R389" s="54"/>
      <c r="S389" s="54"/>
      <c r="T389" s="58"/>
      <c r="U389" s="183">
        <f t="shared" si="59"/>
        <v>0.11185185185185184</v>
      </c>
      <c r="V389" s="168"/>
      <c r="W389" s="59" t="str">
        <f t="shared" si="60"/>
        <v>0</v>
      </c>
      <c r="X389" s="575"/>
      <c r="Y389" s="60">
        <f t="shared" si="61"/>
        <v>0</v>
      </c>
    </row>
    <row r="390" spans="2:25" ht="18.75" customHeight="1">
      <c r="B390" s="578"/>
      <c r="C390" s="572"/>
      <c r="D390" s="39">
        <v>2</v>
      </c>
      <c r="E390" s="127" t="s">
        <v>10636</v>
      </c>
      <c r="F390" s="127">
        <v>144</v>
      </c>
      <c r="G390" s="181">
        <f t="shared" si="55"/>
        <v>28.8</v>
      </c>
      <c r="H390" s="182">
        <f t="shared" si="56"/>
        <v>80</v>
      </c>
      <c r="I390" s="182">
        <f t="shared" si="57"/>
        <v>2.6666666666666668E-2</v>
      </c>
      <c r="J390" s="170"/>
      <c r="K390" s="166"/>
      <c r="L390" s="166"/>
      <c r="M390" s="167"/>
      <c r="N390" s="52">
        <f t="shared" si="58"/>
        <v>0</v>
      </c>
      <c r="O390" s="53"/>
      <c r="P390" s="54"/>
      <c r="Q390" s="54"/>
      <c r="R390" s="54"/>
      <c r="S390" s="54"/>
      <c r="T390" s="58"/>
      <c r="U390" s="183">
        <f t="shared" si="59"/>
        <v>5.3333333333333337E-2</v>
      </c>
      <c r="V390" s="168"/>
      <c r="W390" s="59" t="str">
        <f t="shared" si="60"/>
        <v>0</v>
      </c>
      <c r="X390" s="575"/>
      <c r="Y390" s="60">
        <f t="shared" si="61"/>
        <v>0</v>
      </c>
    </row>
    <row r="391" spans="2:25" ht="18.75" customHeight="1">
      <c r="B391" s="578"/>
      <c r="C391" s="572"/>
      <c r="D391" s="39">
        <v>3</v>
      </c>
      <c r="E391" s="127" t="s">
        <v>582</v>
      </c>
      <c r="F391" s="127">
        <v>232</v>
      </c>
      <c r="G391" s="181">
        <f t="shared" si="55"/>
        <v>46.4</v>
      </c>
      <c r="H391" s="182">
        <f t="shared" si="56"/>
        <v>128.88888888888889</v>
      </c>
      <c r="I391" s="182">
        <f t="shared" si="57"/>
        <v>4.296296296296296E-2</v>
      </c>
      <c r="J391" s="170"/>
      <c r="K391" s="166"/>
      <c r="L391" s="166"/>
      <c r="M391" s="167"/>
      <c r="N391" s="52">
        <f t="shared" si="58"/>
        <v>0</v>
      </c>
      <c r="O391" s="53"/>
      <c r="P391" s="54"/>
      <c r="Q391" s="54"/>
      <c r="R391" s="54"/>
      <c r="S391" s="54"/>
      <c r="T391" s="58"/>
      <c r="U391" s="183">
        <f t="shared" si="59"/>
        <v>8.5925925925925919E-2</v>
      </c>
      <c r="V391" s="168"/>
      <c r="W391" s="59" t="str">
        <f t="shared" si="60"/>
        <v>0</v>
      </c>
      <c r="X391" s="575"/>
      <c r="Y391" s="60">
        <f t="shared" si="61"/>
        <v>0</v>
      </c>
    </row>
    <row r="392" spans="2:25" ht="18.75" customHeight="1">
      <c r="B392" s="578"/>
      <c r="C392" s="572"/>
      <c r="D392" s="39">
        <v>4</v>
      </c>
      <c r="E392" s="127" t="s">
        <v>10637</v>
      </c>
      <c r="F392" s="127">
        <v>212</v>
      </c>
      <c r="G392" s="181">
        <f t="shared" si="55"/>
        <v>42.4</v>
      </c>
      <c r="H392" s="182">
        <f t="shared" si="56"/>
        <v>117.77777777777777</v>
      </c>
      <c r="I392" s="182">
        <f t="shared" si="57"/>
        <v>3.9259259259259258E-2</v>
      </c>
      <c r="J392" s="170"/>
      <c r="K392" s="166"/>
      <c r="L392" s="166"/>
      <c r="M392" s="167"/>
      <c r="N392" s="52">
        <f t="shared" si="58"/>
        <v>0</v>
      </c>
      <c r="O392" s="53"/>
      <c r="P392" s="54"/>
      <c r="Q392" s="54"/>
      <c r="R392" s="54"/>
      <c r="S392" s="54"/>
      <c r="T392" s="58"/>
      <c r="U392" s="183">
        <f t="shared" si="59"/>
        <v>7.8518518518518515E-2</v>
      </c>
      <c r="V392" s="168"/>
      <c r="W392" s="59" t="str">
        <f t="shared" si="60"/>
        <v>0</v>
      </c>
      <c r="X392" s="575"/>
      <c r="Y392" s="60">
        <f t="shared" si="61"/>
        <v>0</v>
      </c>
    </row>
    <row r="393" spans="2:25" ht="18.75" customHeight="1">
      <c r="B393" s="578"/>
      <c r="C393" s="572"/>
      <c r="D393" s="39">
        <v>5</v>
      </c>
      <c r="E393" s="127" t="s">
        <v>7745</v>
      </c>
      <c r="F393" s="127">
        <v>206</v>
      </c>
      <c r="G393" s="181">
        <f t="shared" si="55"/>
        <v>41.2</v>
      </c>
      <c r="H393" s="182">
        <f t="shared" si="56"/>
        <v>114.44444444444444</v>
      </c>
      <c r="I393" s="182">
        <f t="shared" si="57"/>
        <v>3.8148148148148146E-2</v>
      </c>
      <c r="J393" s="170"/>
      <c r="K393" s="166"/>
      <c r="L393" s="166"/>
      <c r="M393" s="167"/>
      <c r="N393" s="52">
        <f t="shared" si="58"/>
        <v>0</v>
      </c>
      <c r="O393" s="53"/>
      <c r="P393" s="54"/>
      <c r="Q393" s="54"/>
      <c r="R393" s="54"/>
      <c r="S393" s="54"/>
      <c r="T393" s="58"/>
      <c r="U393" s="183">
        <f t="shared" si="59"/>
        <v>7.6296296296296293E-2</v>
      </c>
      <c r="V393" s="168"/>
      <c r="W393" s="59" t="str">
        <f t="shared" si="60"/>
        <v>0</v>
      </c>
      <c r="X393" s="575"/>
      <c r="Y393" s="60">
        <f t="shared" si="61"/>
        <v>0</v>
      </c>
    </row>
    <row r="394" spans="2:25" ht="18.75" customHeight="1">
      <c r="B394" s="578"/>
      <c r="C394" s="572"/>
      <c r="D394" s="39">
        <v>6</v>
      </c>
      <c r="E394" s="127" t="s">
        <v>3940</v>
      </c>
      <c r="F394" s="127">
        <v>190</v>
      </c>
      <c r="G394" s="181">
        <f t="shared" si="55"/>
        <v>38</v>
      </c>
      <c r="H394" s="182">
        <f t="shared" si="56"/>
        <v>105.55555555555556</v>
      </c>
      <c r="I394" s="182">
        <f t="shared" si="57"/>
        <v>3.5185185185185187E-2</v>
      </c>
      <c r="J394" s="170"/>
      <c r="K394" s="166"/>
      <c r="L394" s="166"/>
      <c r="M394" s="167"/>
      <c r="N394" s="52">
        <f t="shared" si="58"/>
        <v>0</v>
      </c>
      <c r="O394" s="53"/>
      <c r="P394" s="54"/>
      <c r="Q394" s="54"/>
      <c r="R394" s="54"/>
      <c r="S394" s="54"/>
      <c r="T394" s="58"/>
      <c r="U394" s="183">
        <f t="shared" si="59"/>
        <v>7.0370370370370375E-2</v>
      </c>
      <c r="V394" s="168"/>
      <c r="W394" s="59" t="str">
        <f t="shared" si="60"/>
        <v>0</v>
      </c>
      <c r="X394" s="575"/>
      <c r="Y394" s="60">
        <f t="shared" si="61"/>
        <v>0</v>
      </c>
    </row>
    <row r="395" spans="2:25" ht="18.75" customHeight="1">
      <c r="B395" s="578"/>
      <c r="C395" s="572"/>
      <c r="D395" s="39">
        <v>7</v>
      </c>
      <c r="E395" s="127" t="s">
        <v>10638</v>
      </c>
      <c r="F395" s="127">
        <v>144</v>
      </c>
      <c r="G395" s="181">
        <f t="shared" si="55"/>
        <v>28.8</v>
      </c>
      <c r="H395" s="182">
        <f t="shared" si="56"/>
        <v>80</v>
      </c>
      <c r="I395" s="182">
        <f t="shared" si="57"/>
        <v>2.6666666666666668E-2</v>
      </c>
      <c r="J395" s="170"/>
      <c r="K395" s="166"/>
      <c r="L395" s="166"/>
      <c r="M395" s="167"/>
      <c r="N395" s="52">
        <f t="shared" si="58"/>
        <v>0</v>
      </c>
      <c r="O395" s="53"/>
      <c r="P395" s="54"/>
      <c r="Q395" s="54"/>
      <c r="R395" s="54"/>
      <c r="S395" s="54"/>
      <c r="T395" s="58"/>
      <c r="U395" s="183">
        <f t="shared" si="59"/>
        <v>5.3333333333333337E-2</v>
      </c>
      <c r="V395" s="168"/>
      <c r="W395" s="59" t="str">
        <f t="shared" si="60"/>
        <v>0</v>
      </c>
      <c r="X395" s="575"/>
      <c r="Y395" s="60">
        <f t="shared" si="61"/>
        <v>0</v>
      </c>
    </row>
    <row r="396" spans="2:25" ht="18.75" customHeight="1">
      <c r="B396" s="578"/>
      <c r="C396" s="572"/>
      <c r="D396" s="39">
        <v>8</v>
      </c>
      <c r="E396" s="127" t="s">
        <v>10639</v>
      </c>
      <c r="F396" s="127">
        <v>258</v>
      </c>
      <c r="G396" s="181">
        <f t="shared" si="55"/>
        <v>51.6</v>
      </c>
      <c r="H396" s="182">
        <f t="shared" si="56"/>
        <v>143.33333333333334</v>
      </c>
      <c r="I396" s="182">
        <f t="shared" si="57"/>
        <v>4.777777777777778E-2</v>
      </c>
      <c r="J396" s="170"/>
      <c r="K396" s="166"/>
      <c r="L396" s="166"/>
      <c r="M396" s="167"/>
      <c r="N396" s="52">
        <f t="shared" si="58"/>
        <v>0</v>
      </c>
      <c r="O396" s="53"/>
      <c r="P396" s="54"/>
      <c r="Q396" s="54"/>
      <c r="R396" s="54"/>
      <c r="S396" s="54"/>
      <c r="T396" s="58"/>
      <c r="U396" s="183">
        <f t="shared" si="59"/>
        <v>9.555555555555556E-2</v>
      </c>
      <c r="V396" s="168"/>
      <c r="W396" s="59" t="str">
        <f t="shared" si="60"/>
        <v>0</v>
      </c>
      <c r="X396" s="575"/>
      <c r="Y396" s="60">
        <f t="shared" si="61"/>
        <v>0</v>
      </c>
    </row>
    <row r="397" spans="2:25" ht="18.75" customHeight="1">
      <c r="B397" s="578"/>
      <c r="C397" s="572"/>
      <c r="D397" s="39">
        <v>9</v>
      </c>
      <c r="E397" s="127" t="s">
        <v>10640</v>
      </c>
      <c r="F397" s="127">
        <v>206</v>
      </c>
      <c r="G397" s="181">
        <f t="shared" si="55"/>
        <v>41.2</v>
      </c>
      <c r="H397" s="182">
        <f t="shared" si="56"/>
        <v>114.44444444444444</v>
      </c>
      <c r="I397" s="182">
        <f t="shared" si="57"/>
        <v>3.8148148148148146E-2</v>
      </c>
      <c r="J397" s="170"/>
      <c r="K397" s="166"/>
      <c r="L397" s="166"/>
      <c r="M397" s="167"/>
      <c r="N397" s="52">
        <f t="shared" si="58"/>
        <v>0</v>
      </c>
      <c r="O397" s="53"/>
      <c r="P397" s="54"/>
      <c r="Q397" s="54"/>
      <c r="R397" s="54"/>
      <c r="S397" s="54"/>
      <c r="T397" s="58"/>
      <c r="U397" s="183">
        <f t="shared" si="59"/>
        <v>7.6296296296296293E-2</v>
      </c>
      <c r="V397" s="168"/>
      <c r="W397" s="59" t="str">
        <f t="shared" si="60"/>
        <v>0</v>
      </c>
      <c r="X397" s="575"/>
      <c r="Y397" s="60">
        <f t="shared" si="61"/>
        <v>0</v>
      </c>
    </row>
    <row r="398" spans="2:25" ht="18.75" customHeight="1">
      <c r="B398" s="578"/>
      <c r="C398" s="572"/>
      <c r="D398" s="39">
        <v>10</v>
      </c>
      <c r="E398" s="127" t="s">
        <v>10641</v>
      </c>
      <c r="F398" s="127">
        <v>140</v>
      </c>
      <c r="G398" s="181">
        <f t="shared" si="55"/>
        <v>28</v>
      </c>
      <c r="H398" s="182">
        <f t="shared" si="56"/>
        <v>77.777777777777771</v>
      </c>
      <c r="I398" s="182">
        <f t="shared" si="57"/>
        <v>2.5925925925925925E-2</v>
      </c>
      <c r="J398" s="170"/>
      <c r="K398" s="166"/>
      <c r="L398" s="166"/>
      <c r="M398" s="167"/>
      <c r="N398" s="52">
        <f t="shared" si="58"/>
        <v>0</v>
      </c>
      <c r="O398" s="53"/>
      <c r="P398" s="54"/>
      <c r="Q398" s="54"/>
      <c r="R398" s="54"/>
      <c r="S398" s="54"/>
      <c r="T398" s="58"/>
      <c r="U398" s="183">
        <f t="shared" si="59"/>
        <v>5.185185185185185E-2</v>
      </c>
      <c r="V398" s="168"/>
      <c r="W398" s="59" t="str">
        <f t="shared" si="60"/>
        <v>0</v>
      </c>
      <c r="X398" s="575"/>
      <c r="Y398" s="60">
        <f t="shared" si="61"/>
        <v>0</v>
      </c>
    </row>
    <row r="399" spans="2:25" ht="18.75" customHeight="1">
      <c r="B399" s="578"/>
      <c r="C399" s="572"/>
      <c r="D399" s="39">
        <v>11</v>
      </c>
      <c r="E399" s="127" t="s">
        <v>10642</v>
      </c>
      <c r="F399" s="127">
        <v>113</v>
      </c>
      <c r="G399" s="181">
        <f t="shared" si="55"/>
        <v>22.6</v>
      </c>
      <c r="H399" s="182">
        <f t="shared" si="56"/>
        <v>62.777777777777779</v>
      </c>
      <c r="I399" s="182">
        <f t="shared" si="57"/>
        <v>2.0925925925925928E-2</v>
      </c>
      <c r="J399" s="170"/>
      <c r="K399" s="166"/>
      <c r="L399" s="166"/>
      <c r="M399" s="167"/>
      <c r="N399" s="52">
        <f t="shared" si="58"/>
        <v>0</v>
      </c>
      <c r="O399" s="53"/>
      <c r="P399" s="54"/>
      <c r="Q399" s="54"/>
      <c r="R399" s="54"/>
      <c r="S399" s="54"/>
      <c r="T399" s="58"/>
      <c r="U399" s="183">
        <f t="shared" si="59"/>
        <v>4.1851851851851855E-2</v>
      </c>
      <c r="V399" s="168"/>
      <c r="W399" s="59" t="str">
        <f t="shared" si="60"/>
        <v>0</v>
      </c>
      <c r="X399" s="575"/>
      <c r="Y399" s="60">
        <f t="shared" si="61"/>
        <v>0</v>
      </c>
    </row>
    <row r="400" spans="2:25" ht="18.75" customHeight="1">
      <c r="B400" s="578"/>
      <c r="C400" s="572"/>
      <c r="D400" s="39">
        <v>12</v>
      </c>
      <c r="E400" s="127" t="s">
        <v>186</v>
      </c>
      <c r="F400" s="127">
        <v>160</v>
      </c>
      <c r="G400" s="181">
        <f t="shared" si="55"/>
        <v>32</v>
      </c>
      <c r="H400" s="182">
        <f t="shared" si="56"/>
        <v>88.888888888888886</v>
      </c>
      <c r="I400" s="182">
        <f t="shared" si="57"/>
        <v>2.9629629629629627E-2</v>
      </c>
      <c r="J400" s="170"/>
      <c r="K400" s="166"/>
      <c r="L400" s="166"/>
      <c r="M400" s="167"/>
      <c r="N400" s="52">
        <f t="shared" si="58"/>
        <v>0</v>
      </c>
      <c r="O400" s="53"/>
      <c r="P400" s="54"/>
      <c r="Q400" s="54"/>
      <c r="R400" s="54"/>
      <c r="S400" s="54"/>
      <c r="T400" s="58"/>
      <c r="U400" s="183">
        <f t="shared" si="59"/>
        <v>5.9259259259259255E-2</v>
      </c>
      <c r="V400" s="168"/>
      <c r="W400" s="59" t="str">
        <f t="shared" si="60"/>
        <v>0</v>
      </c>
      <c r="X400" s="575"/>
      <c r="Y400" s="60">
        <f t="shared" si="61"/>
        <v>0</v>
      </c>
    </row>
    <row r="401" spans="2:25" ht="18.75" customHeight="1">
      <c r="B401" s="578"/>
      <c r="C401" s="572"/>
      <c r="D401" s="39">
        <v>13</v>
      </c>
      <c r="E401" s="127" t="s">
        <v>10643</v>
      </c>
      <c r="F401" s="127">
        <v>103</v>
      </c>
      <c r="G401" s="181">
        <f t="shared" si="55"/>
        <v>20.6</v>
      </c>
      <c r="H401" s="182">
        <f t="shared" si="56"/>
        <v>57.222222222222221</v>
      </c>
      <c r="I401" s="182">
        <f t="shared" si="57"/>
        <v>1.9074074074074073E-2</v>
      </c>
      <c r="J401" s="170"/>
      <c r="K401" s="166"/>
      <c r="L401" s="166"/>
      <c r="M401" s="167"/>
      <c r="N401" s="52">
        <f t="shared" si="58"/>
        <v>0</v>
      </c>
      <c r="O401" s="53"/>
      <c r="P401" s="54"/>
      <c r="Q401" s="54"/>
      <c r="R401" s="54"/>
      <c r="S401" s="54"/>
      <c r="T401" s="58"/>
      <c r="U401" s="183">
        <f t="shared" si="59"/>
        <v>3.8148148148148146E-2</v>
      </c>
      <c r="V401" s="168"/>
      <c r="W401" s="59" t="str">
        <f t="shared" si="60"/>
        <v>0</v>
      </c>
      <c r="X401" s="575"/>
      <c r="Y401" s="60">
        <f t="shared" si="61"/>
        <v>0</v>
      </c>
    </row>
    <row r="402" spans="2:25" ht="18.75" customHeight="1">
      <c r="B402" s="578"/>
      <c r="C402" s="572"/>
      <c r="D402" s="39">
        <v>14</v>
      </c>
      <c r="E402" s="127" t="s">
        <v>3707</v>
      </c>
      <c r="F402" s="127">
        <v>124</v>
      </c>
      <c r="G402" s="181">
        <f t="shared" si="55"/>
        <v>24.8</v>
      </c>
      <c r="H402" s="182">
        <f t="shared" si="56"/>
        <v>68.888888888888886</v>
      </c>
      <c r="I402" s="182">
        <f t="shared" si="57"/>
        <v>2.2962962962962963E-2</v>
      </c>
      <c r="J402" s="170"/>
      <c r="K402" s="166"/>
      <c r="L402" s="166"/>
      <c r="M402" s="167"/>
      <c r="N402" s="52">
        <f t="shared" si="58"/>
        <v>0</v>
      </c>
      <c r="O402" s="53"/>
      <c r="P402" s="54"/>
      <c r="Q402" s="54"/>
      <c r="R402" s="54"/>
      <c r="S402" s="54"/>
      <c r="T402" s="58"/>
      <c r="U402" s="183">
        <f t="shared" si="59"/>
        <v>4.5925925925925926E-2</v>
      </c>
      <c r="V402" s="168"/>
      <c r="W402" s="59" t="str">
        <f t="shared" si="60"/>
        <v>0</v>
      </c>
      <c r="X402" s="575"/>
      <c r="Y402" s="60">
        <f t="shared" si="61"/>
        <v>0</v>
      </c>
    </row>
    <row r="403" spans="2:25" ht="18.75" customHeight="1">
      <c r="B403" s="578"/>
      <c r="C403" s="572"/>
      <c r="D403" s="39">
        <v>15</v>
      </c>
      <c r="E403" s="127" t="s">
        <v>10644</v>
      </c>
      <c r="F403" s="127">
        <v>199</v>
      </c>
      <c r="G403" s="181">
        <f t="shared" si="55"/>
        <v>39.799999999999997</v>
      </c>
      <c r="H403" s="182">
        <f t="shared" si="56"/>
        <v>110.55555555555556</v>
      </c>
      <c r="I403" s="182">
        <f t="shared" si="57"/>
        <v>3.6851851851851851E-2</v>
      </c>
      <c r="J403" s="170"/>
      <c r="K403" s="166"/>
      <c r="L403" s="166"/>
      <c r="M403" s="167"/>
      <c r="N403" s="52">
        <f t="shared" si="58"/>
        <v>0</v>
      </c>
      <c r="O403" s="53"/>
      <c r="P403" s="54"/>
      <c r="Q403" s="54"/>
      <c r="R403" s="54"/>
      <c r="S403" s="54"/>
      <c r="T403" s="58"/>
      <c r="U403" s="183">
        <f t="shared" si="59"/>
        <v>7.3703703703703702E-2</v>
      </c>
      <c r="V403" s="168"/>
      <c r="W403" s="59" t="str">
        <f t="shared" si="60"/>
        <v>0</v>
      </c>
      <c r="X403" s="575"/>
      <c r="Y403" s="60">
        <f t="shared" si="61"/>
        <v>0</v>
      </c>
    </row>
    <row r="404" spans="2:25" ht="18.75" customHeight="1">
      <c r="B404" s="578"/>
      <c r="C404" s="572"/>
      <c r="D404" s="39">
        <v>16</v>
      </c>
      <c r="E404" s="127" t="s">
        <v>10645</v>
      </c>
      <c r="F404" s="127">
        <v>260</v>
      </c>
      <c r="G404" s="181">
        <f t="shared" si="55"/>
        <v>52</v>
      </c>
      <c r="H404" s="182">
        <f t="shared" si="56"/>
        <v>144.44444444444443</v>
      </c>
      <c r="I404" s="182">
        <f t="shared" si="57"/>
        <v>4.8148148148148141E-2</v>
      </c>
      <c r="J404" s="170"/>
      <c r="K404" s="166"/>
      <c r="L404" s="166"/>
      <c r="M404" s="167"/>
      <c r="N404" s="52">
        <f t="shared" si="58"/>
        <v>0</v>
      </c>
      <c r="O404" s="53"/>
      <c r="P404" s="54"/>
      <c r="Q404" s="54"/>
      <c r="R404" s="54"/>
      <c r="S404" s="54"/>
      <c r="T404" s="58"/>
      <c r="U404" s="183">
        <f t="shared" si="59"/>
        <v>9.6296296296296283E-2</v>
      </c>
      <c r="V404" s="168"/>
      <c r="W404" s="59" t="str">
        <f t="shared" si="60"/>
        <v>0</v>
      </c>
      <c r="X404" s="575"/>
      <c r="Y404" s="60">
        <f t="shared" si="61"/>
        <v>0</v>
      </c>
    </row>
    <row r="405" spans="2:25" ht="18.75" customHeight="1">
      <c r="B405" s="578"/>
      <c r="C405" s="572"/>
      <c r="D405" s="39">
        <v>17</v>
      </c>
      <c r="E405" s="127" t="s">
        <v>841</v>
      </c>
      <c r="F405" s="127">
        <v>103</v>
      </c>
      <c r="G405" s="181">
        <f t="shared" si="55"/>
        <v>20.6</v>
      </c>
      <c r="H405" s="182">
        <f t="shared" si="56"/>
        <v>57.222222222222221</v>
      </c>
      <c r="I405" s="182">
        <f t="shared" si="57"/>
        <v>1.9074074074074073E-2</v>
      </c>
      <c r="J405" s="170"/>
      <c r="K405" s="166"/>
      <c r="L405" s="166"/>
      <c r="M405" s="167"/>
      <c r="N405" s="52">
        <f t="shared" si="58"/>
        <v>0</v>
      </c>
      <c r="O405" s="53"/>
      <c r="P405" s="54"/>
      <c r="Q405" s="54"/>
      <c r="R405" s="54"/>
      <c r="S405" s="54"/>
      <c r="T405" s="58"/>
      <c r="U405" s="183">
        <f t="shared" si="59"/>
        <v>3.8148148148148146E-2</v>
      </c>
      <c r="V405" s="168"/>
      <c r="W405" s="59" t="str">
        <f t="shared" si="60"/>
        <v>0</v>
      </c>
      <c r="X405" s="575"/>
      <c r="Y405" s="60">
        <f t="shared" si="61"/>
        <v>0</v>
      </c>
    </row>
    <row r="406" spans="2:25" ht="18.75" customHeight="1">
      <c r="B406" s="578"/>
      <c r="C406" s="572"/>
      <c r="D406" s="39">
        <v>18</v>
      </c>
      <c r="E406" s="127" t="s">
        <v>9226</v>
      </c>
      <c r="F406" s="127">
        <v>113</v>
      </c>
      <c r="G406" s="181">
        <f t="shared" si="55"/>
        <v>22.6</v>
      </c>
      <c r="H406" s="182">
        <f t="shared" si="56"/>
        <v>62.777777777777779</v>
      </c>
      <c r="I406" s="182">
        <f t="shared" si="57"/>
        <v>2.0925925925925928E-2</v>
      </c>
      <c r="J406" s="170"/>
      <c r="K406" s="166"/>
      <c r="L406" s="166"/>
      <c r="M406" s="167"/>
      <c r="N406" s="52">
        <f t="shared" si="58"/>
        <v>0</v>
      </c>
      <c r="O406" s="53"/>
      <c r="P406" s="54"/>
      <c r="Q406" s="54"/>
      <c r="R406" s="54"/>
      <c r="S406" s="54"/>
      <c r="T406" s="58"/>
      <c r="U406" s="183">
        <f t="shared" si="59"/>
        <v>4.1851851851851855E-2</v>
      </c>
      <c r="V406" s="168"/>
      <c r="W406" s="59" t="str">
        <f t="shared" si="60"/>
        <v>0</v>
      </c>
      <c r="X406" s="575"/>
      <c r="Y406" s="60">
        <f t="shared" si="61"/>
        <v>0</v>
      </c>
    </row>
    <row r="407" spans="2:25" ht="18.75" customHeight="1">
      <c r="B407" s="578"/>
      <c r="C407" s="572"/>
      <c r="D407" s="39">
        <v>19</v>
      </c>
      <c r="E407" s="127" t="s">
        <v>981</v>
      </c>
      <c r="F407" s="127">
        <v>185</v>
      </c>
      <c r="G407" s="181">
        <f t="shared" si="55"/>
        <v>37</v>
      </c>
      <c r="H407" s="182">
        <f t="shared" si="56"/>
        <v>102.77777777777777</v>
      </c>
      <c r="I407" s="182">
        <f t="shared" si="57"/>
        <v>3.425925925925926E-2</v>
      </c>
      <c r="J407" s="170"/>
      <c r="K407" s="166"/>
      <c r="L407" s="166"/>
      <c r="M407" s="167"/>
      <c r="N407" s="52">
        <f t="shared" si="58"/>
        <v>0</v>
      </c>
      <c r="O407" s="53"/>
      <c r="P407" s="54"/>
      <c r="Q407" s="54"/>
      <c r="R407" s="54"/>
      <c r="S407" s="54"/>
      <c r="T407" s="58"/>
      <c r="U407" s="183">
        <f t="shared" si="59"/>
        <v>6.851851851851852E-2</v>
      </c>
      <c r="V407" s="168"/>
      <c r="W407" s="59" t="str">
        <f t="shared" si="60"/>
        <v>0</v>
      </c>
      <c r="X407" s="575"/>
      <c r="Y407" s="60">
        <f t="shared" si="61"/>
        <v>0</v>
      </c>
    </row>
    <row r="408" spans="2:25" ht="18.75" customHeight="1">
      <c r="B408" s="578"/>
      <c r="C408" s="572"/>
      <c r="D408" s="39">
        <v>20</v>
      </c>
      <c r="E408" s="127" t="s">
        <v>10646</v>
      </c>
      <c r="F408" s="127">
        <v>320</v>
      </c>
      <c r="G408" s="181">
        <f t="shared" si="55"/>
        <v>64</v>
      </c>
      <c r="H408" s="182">
        <f t="shared" si="56"/>
        <v>177.77777777777777</v>
      </c>
      <c r="I408" s="182">
        <f t="shared" si="57"/>
        <v>5.9259259259259255E-2</v>
      </c>
      <c r="J408" s="170"/>
      <c r="K408" s="166"/>
      <c r="L408" s="166"/>
      <c r="M408" s="167"/>
      <c r="N408" s="52">
        <f t="shared" si="58"/>
        <v>0</v>
      </c>
      <c r="O408" s="53"/>
      <c r="P408" s="54"/>
      <c r="Q408" s="54"/>
      <c r="R408" s="54"/>
      <c r="S408" s="54"/>
      <c r="T408" s="58"/>
      <c r="U408" s="183">
        <f t="shared" si="59"/>
        <v>0.11851851851851851</v>
      </c>
      <c r="V408" s="168"/>
      <c r="W408" s="59" t="str">
        <f t="shared" si="60"/>
        <v>0</v>
      </c>
      <c r="X408" s="575"/>
      <c r="Y408" s="60">
        <f t="shared" si="61"/>
        <v>0</v>
      </c>
    </row>
    <row r="409" spans="2:25" ht="18.75" customHeight="1">
      <c r="B409" s="578"/>
      <c r="C409" s="572"/>
      <c r="D409" s="39">
        <v>21</v>
      </c>
      <c r="E409" s="127" t="s">
        <v>566</v>
      </c>
      <c r="F409" s="127">
        <v>129</v>
      </c>
      <c r="G409" s="181">
        <f t="shared" si="55"/>
        <v>25.8</v>
      </c>
      <c r="H409" s="182">
        <f t="shared" si="56"/>
        <v>71.666666666666671</v>
      </c>
      <c r="I409" s="182">
        <f t="shared" si="57"/>
        <v>2.388888888888889E-2</v>
      </c>
      <c r="J409" s="170"/>
      <c r="K409" s="166"/>
      <c r="L409" s="166"/>
      <c r="M409" s="167"/>
      <c r="N409" s="52">
        <f t="shared" si="58"/>
        <v>0</v>
      </c>
      <c r="O409" s="53"/>
      <c r="P409" s="54"/>
      <c r="Q409" s="54"/>
      <c r="R409" s="54"/>
      <c r="S409" s="54"/>
      <c r="T409" s="58"/>
      <c r="U409" s="183">
        <f t="shared" si="59"/>
        <v>4.777777777777778E-2</v>
      </c>
      <c r="V409" s="168"/>
      <c r="W409" s="59" t="str">
        <f t="shared" si="60"/>
        <v>0</v>
      </c>
      <c r="X409" s="575"/>
      <c r="Y409" s="60">
        <f t="shared" si="61"/>
        <v>0</v>
      </c>
    </row>
    <row r="410" spans="2:25" ht="18.75" customHeight="1">
      <c r="B410" s="578"/>
      <c r="C410" s="572"/>
      <c r="D410" s="39">
        <v>22</v>
      </c>
      <c r="E410" s="127" t="s">
        <v>7035</v>
      </c>
      <c r="F410" s="127">
        <v>103</v>
      </c>
      <c r="G410" s="181">
        <f t="shared" si="55"/>
        <v>20.6</v>
      </c>
      <c r="H410" s="182">
        <f t="shared" si="56"/>
        <v>57.222222222222221</v>
      </c>
      <c r="I410" s="182">
        <f t="shared" si="57"/>
        <v>1.9074074074074073E-2</v>
      </c>
      <c r="J410" s="170"/>
      <c r="K410" s="166"/>
      <c r="L410" s="166"/>
      <c r="M410" s="167"/>
      <c r="N410" s="52">
        <f t="shared" si="58"/>
        <v>0</v>
      </c>
      <c r="O410" s="53"/>
      <c r="P410" s="346"/>
      <c r="Q410" s="54"/>
      <c r="R410" s="54"/>
      <c r="S410" s="54"/>
      <c r="T410" s="58"/>
      <c r="U410" s="183">
        <f t="shared" si="59"/>
        <v>3.8148148148148146E-2</v>
      </c>
      <c r="V410" s="168"/>
      <c r="W410" s="59" t="str">
        <f t="shared" si="60"/>
        <v>0</v>
      </c>
      <c r="X410" s="575"/>
      <c r="Y410" s="60">
        <f t="shared" si="61"/>
        <v>0</v>
      </c>
    </row>
    <row r="411" spans="2:25" ht="18.75" customHeight="1">
      <c r="B411" s="578"/>
      <c r="C411" s="572"/>
      <c r="D411" s="39">
        <v>23</v>
      </c>
      <c r="E411" s="127" t="s">
        <v>10647</v>
      </c>
      <c r="F411" s="127">
        <v>103</v>
      </c>
      <c r="G411" s="181">
        <f t="shared" si="55"/>
        <v>20.6</v>
      </c>
      <c r="H411" s="182">
        <f t="shared" si="56"/>
        <v>57.222222222222221</v>
      </c>
      <c r="I411" s="182">
        <f t="shared" si="57"/>
        <v>1.9074074074074073E-2</v>
      </c>
      <c r="J411" s="40"/>
      <c r="K411" s="40"/>
      <c r="L411" s="166"/>
      <c r="M411" s="167"/>
      <c r="N411" s="52"/>
      <c r="O411" s="40"/>
      <c r="Q411" s="54"/>
      <c r="R411" s="54"/>
      <c r="S411" s="54"/>
      <c r="T411" s="58"/>
      <c r="U411" s="183">
        <f t="shared" si="59"/>
        <v>3.8148148148148146E-2</v>
      </c>
      <c r="V411" s="168"/>
      <c r="W411" s="59" t="str">
        <f t="shared" si="60"/>
        <v>0</v>
      </c>
      <c r="X411" s="575"/>
      <c r="Y411" s="60">
        <f t="shared" si="61"/>
        <v>0</v>
      </c>
    </row>
    <row r="412" spans="2:25" ht="18.75" customHeight="1">
      <c r="B412" s="578"/>
      <c r="C412" s="572"/>
      <c r="D412" s="39">
        <v>24</v>
      </c>
      <c r="E412" s="127" t="s">
        <v>10648</v>
      </c>
      <c r="F412" s="127">
        <v>233</v>
      </c>
      <c r="G412" s="181">
        <f t="shared" si="55"/>
        <v>46.6</v>
      </c>
      <c r="H412" s="182">
        <f t="shared" si="56"/>
        <v>129.44444444444443</v>
      </c>
      <c r="I412" s="182">
        <f t="shared" si="57"/>
        <v>4.3148148148148144E-2</v>
      </c>
      <c r="J412" s="63" t="s">
        <v>10649</v>
      </c>
      <c r="K412" s="63" t="s">
        <v>11414</v>
      </c>
      <c r="L412" s="166"/>
      <c r="M412" s="167">
        <f>SUM(H389:H412)</f>
        <v>2378.8888888888887</v>
      </c>
      <c r="N412" s="52">
        <f t="shared" si="58"/>
        <v>47.577777777777776</v>
      </c>
      <c r="O412" s="53" t="s">
        <v>1400</v>
      </c>
      <c r="P412" s="54" t="s">
        <v>12</v>
      </c>
      <c r="Q412" s="54"/>
      <c r="R412" s="54" t="s">
        <v>1064</v>
      </c>
      <c r="S412" s="54"/>
      <c r="T412" s="58"/>
      <c r="U412" s="183">
        <f t="shared" si="59"/>
        <v>8.6296296296296288E-2</v>
      </c>
      <c r="V412" s="168">
        <f>SUM(U389:U412)</f>
        <v>1.5859259259259251</v>
      </c>
      <c r="W412" s="59" t="str">
        <f t="shared" si="60"/>
        <v>2</v>
      </c>
      <c r="X412" s="575"/>
      <c r="Y412" s="60">
        <f t="shared" si="61"/>
        <v>1</v>
      </c>
    </row>
    <row r="413" spans="2:25" ht="18.75" customHeight="1">
      <c r="B413" s="578"/>
      <c r="C413" s="572"/>
      <c r="D413" s="39"/>
      <c r="E413" s="127"/>
      <c r="F413" s="127"/>
      <c r="G413" s="181">
        <f t="shared" si="55"/>
        <v>0</v>
      </c>
      <c r="H413" s="182">
        <f t="shared" si="56"/>
        <v>0</v>
      </c>
      <c r="I413" s="182">
        <f t="shared" si="57"/>
        <v>0</v>
      </c>
      <c r="J413" s="170"/>
      <c r="K413" s="166"/>
      <c r="L413" s="166"/>
      <c r="M413" s="167"/>
      <c r="N413" s="52">
        <f t="shared" si="58"/>
        <v>0</v>
      </c>
      <c r="O413" s="53"/>
      <c r="P413" s="54"/>
      <c r="Q413" s="54"/>
      <c r="R413" s="54"/>
      <c r="S413" s="54"/>
      <c r="T413" s="58"/>
      <c r="U413" s="183">
        <f t="shared" si="59"/>
        <v>0</v>
      </c>
      <c r="V413" s="168"/>
      <c r="W413" s="59" t="str">
        <f t="shared" si="60"/>
        <v>0</v>
      </c>
      <c r="X413" s="575"/>
      <c r="Y413" s="60">
        <f t="shared" si="61"/>
        <v>0</v>
      </c>
    </row>
    <row r="414" spans="2:25" ht="18.75" customHeight="1">
      <c r="B414" s="578"/>
      <c r="C414" s="572"/>
      <c r="D414" s="39">
        <v>1</v>
      </c>
      <c r="E414" s="127" t="s">
        <v>10561</v>
      </c>
      <c r="F414" s="127">
        <v>127</v>
      </c>
      <c r="G414" s="181">
        <f t="shared" si="55"/>
        <v>25.4</v>
      </c>
      <c r="H414" s="182">
        <f t="shared" si="56"/>
        <v>70.555555555555557</v>
      </c>
      <c r="I414" s="182">
        <f t="shared" si="57"/>
        <v>2.3518518518518518E-2</v>
      </c>
      <c r="J414" s="170"/>
      <c r="K414" s="166"/>
      <c r="L414" s="166"/>
      <c r="M414" s="167"/>
      <c r="N414" s="52">
        <f t="shared" si="58"/>
        <v>0</v>
      </c>
      <c r="O414" s="53"/>
      <c r="P414" s="54"/>
      <c r="Q414" s="54"/>
      <c r="R414" s="54"/>
      <c r="S414" s="54"/>
      <c r="T414" s="58"/>
      <c r="U414" s="183">
        <f t="shared" si="59"/>
        <v>4.7037037037037037E-2</v>
      </c>
      <c r="V414" s="168"/>
      <c r="W414" s="59" t="str">
        <f t="shared" si="60"/>
        <v>0</v>
      </c>
      <c r="X414" s="575"/>
      <c r="Y414" s="60">
        <f t="shared" si="61"/>
        <v>0</v>
      </c>
    </row>
    <row r="415" spans="2:25" ht="18.75" customHeight="1">
      <c r="B415" s="578"/>
      <c r="C415" s="572"/>
      <c r="D415" s="39">
        <v>2</v>
      </c>
      <c r="E415" s="127" t="s">
        <v>528</v>
      </c>
      <c r="F415" s="127">
        <v>185</v>
      </c>
      <c r="G415" s="181">
        <f t="shared" si="55"/>
        <v>37</v>
      </c>
      <c r="H415" s="182">
        <f t="shared" si="56"/>
        <v>102.77777777777777</v>
      </c>
      <c r="I415" s="182">
        <f t="shared" si="57"/>
        <v>3.425925925925926E-2</v>
      </c>
      <c r="J415" s="170"/>
      <c r="K415" s="166"/>
      <c r="L415" s="166"/>
      <c r="M415" s="167"/>
      <c r="N415" s="52">
        <f t="shared" si="58"/>
        <v>0</v>
      </c>
      <c r="O415" s="53"/>
      <c r="P415" s="54"/>
      <c r="Q415" s="54"/>
      <c r="R415" s="54"/>
      <c r="S415" s="54"/>
      <c r="T415" s="58"/>
      <c r="U415" s="183">
        <f t="shared" si="59"/>
        <v>6.851851851851852E-2</v>
      </c>
      <c r="V415" s="168"/>
      <c r="W415" s="59" t="str">
        <f t="shared" si="60"/>
        <v>0</v>
      </c>
      <c r="X415" s="575"/>
      <c r="Y415" s="60">
        <f t="shared" si="61"/>
        <v>0</v>
      </c>
    </row>
    <row r="416" spans="2:25" ht="18.75" customHeight="1">
      <c r="B416" s="578"/>
      <c r="C416" s="572"/>
      <c r="D416" s="39">
        <v>3</v>
      </c>
      <c r="E416" s="127" t="s">
        <v>9057</v>
      </c>
      <c r="F416" s="127">
        <v>347</v>
      </c>
      <c r="G416" s="181">
        <f t="shared" si="55"/>
        <v>69.400000000000006</v>
      </c>
      <c r="H416" s="182">
        <f t="shared" si="56"/>
        <v>192.77777777777777</v>
      </c>
      <c r="I416" s="182">
        <f t="shared" si="57"/>
        <v>6.4259259259259252E-2</v>
      </c>
      <c r="J416" s="170"/>
      <c r="K416" s="166"/>
      <c r="L416" s="166"/>
      <c r="M416" s="167"/>
      <c r="N416" s="52">
        <f t="shared" si="58"/>
        <v>0</v>
      </c>
      <c r="O416" s="53"/>
      <c r="P416" s="54"/>
      <c r="Q416" s="54"/>
      <c r="R416" s="54"/>
      <c r="S416" s="54"/>
      <c r="T416" s="58"/>
      <c r="U416" s="183">
        <f t="shared" si="59"/>
        <v>0.1285185185185185</v>
      </c>
      <c r="V416" s="168"/>
      <c r="W416" s="59" t="str">
        <f t="shared" si="60"/>
        <v>0</v>
      </c>
      <c r="X416" s="575"/>
      <c r="Y416" s="60">
        <f t="shared" si="61"/>
        <v>0</v>
      </c>
    </row>
    <row r="417" spans="2:25" ht="18.75" customHeight="1">
      <c r="B417" s="578"/>
      <c r="C417" s="572"/>
      <c r="D417" s="39">
        <v>4</v>
      </c>
      <c r="E417" s="127" t="s">
        <v>10650</v>
      </c>
      <c r="F417" s="127">
        <v>270</v>
      </c>
      <c r="G417" s="181">
        <f t="shared" si="55"/>
        <v>54</v>
      </c>
      <c r="H417" s="182">
        <f t="shared" si="56"/>
        <v>150</v>
      </c>
      <c r="I417" s="182">
        <f t="shared" si="57"/>
        <v>0.05</v>
      </c>
      <c r="J417" s="170"/>
      <c r="K417" s="166"/>
      <c r="L417" s="166"/>
      <c r="M417" s="167"/>
      <c r="N417" s="52">
        <f t="shared" si="58"/>
        <v>0</v>
      </c>
      <c r="O417" s="53"/>
      <c r="P417" s="54"/>
      <c r="Q417" s="54"/>
      <c r="R417" s="54"/>
      <c r="S417" s="54"/>
      <c r="T417" s="58"/>
      <c r="U417" s="183">
        <f t="shared" si="59"/>
        <v>0.1</v>
      </c>
      <c r="V417" s="168"/>
      <c r="W417" s="59" t="str">
        <f t="shared" si="60"/>
        <v>0</v>
      </c>
      <c r="X417" s="575"/>
      <c r="Y417" s="60">
        <f t="shared" si="61"/>
        <v>0</v>
      </c>
    </row>
    <row r="418" spans="2:25" ht="18.75" customHeight="1">
      <c r="B418" s="578"/>
      <c r="C418" s="572"/>
      <c r="D418" s="39">
        <v>5</v>
      </c>
      <c r="E418" s="127" t="s">
        <v>10651</v>
      </c>
      <c r="F418" s="127">
        <v>200</v>
      </c>
      <c r="G418" s="181">
        <f t="shared" si="55"/>
        <v>40</v>
      </c>
      <c r="H418" s="182">
        <f t="shared" si="56"/>
        <v>111.11111111111111</v>
      </c>
      <c r="I418" s="182">
        <f t="shared" si="57"/>
        <v>3.7037037037037035E-2</v>
      </c>
      <c r="J418" s="170"/>
      <c r="K418" s="166"/>
      <c r="L418" s="166"/>
      <c r="M418" s="167"/>
      <c r="N418" s="52">
        <f t="shared" si="58"/>
        <v>0</v>
      </c>
      <c r="O418" s="53"/>
      <c r="P418" s="54"/>
      <c r="Q418" s="54"/>
      <c r="R418" s="54"/>
      <c r="S418" s="54"/>
      <c r="T418" s="58"/>
      <c r="U418" s="183">
        <f t="shared" si="59"/>
        <v>7.407407407407407E-2</v>
      </c>
      <c r="V418" s="168"/>
      <c r="W418" s="59" t="str">
        <f t="shared" si="60"/>
        <v>0</v>
      </c>
      <c r="X418" s="575"/>
      <c r="Y418" s="60">
        <f t="shared" si="61"/>
        <v>0</v>
      </c>
    </row>
    <row r="419" spans="2:25" ht="18.75" customHeight="1">
      <c r="B419" s="578"/>
      <c r="C419" s="572"/>
      <c r="D419" s="39">
        <v>6</v>
      </c>
      <c r="E419" s="127" t="s">
        <v>10652</v>
      </c>
      <c r="F419" s="127">
        <v>206</v>
      </c>
      <c r="G419" s="181">
        <f t="shared" si="55"/>
        <v>41.2</v>
      </c>
      <c r="H419" s="182">
        <f t="shared" si="56"/>
        <v>114.44444444444444</v>
      </c>
      <c r="I419" s="182">
        <f t="shared" si="57"/>
        <v>3.8148148148148146E-2</v>
      </c>
      <c r="J419" s="170"/>
      <c r="K419" s="166"/>
      <c r="L419" s="166"/>
      <c r="M419" s="167"/>
      <c r="N419" s="52">
        <f t="shared" si="58"/>
        <v>0</v>
      </c>
      <c r="O419" s="53"/>
      <c r="P419" s="54"/>
      <c r="Q419" s="54"/>
      <c r="R419" s="54"/>
      <c r="S419" s="54"/>
      <c r="T419" s="58"/>
      <c r="U419" s="183">
        <f t="shared" si="59"/>
        <v>7.6296296296296293E-2</v>
      </c>
      <c r="V419" s="168"/>
      <c r="W419" s="59" t="str">
        <f t="shared" si="60"/>
        <v>0</v>
      </c>
      <c r="X419" s="575"/>
      <c r="Y419" s="60">
        <f t="shared" si="61"/>
        <v>0</v>
      </c>
    </row>
    <row r="420" spans="2:25" ht="18.75" customHeight="1">
      <c r="B420" s="578"/>
      <c r="C420" s="572"/>
      <c r="D420" s="39">
        <v>7</v>
      </c>
      <c r="E420" s="127" t="s">
        <v>10653</v>
      </c>
      <c r="F420" s="127">
        <v>195</v>
      </c>
      <c r="G420" s="181">
        <f t="shared" si="55"/>
        <v>39</v>
      </c>
      <c r="H420" s="182">
        <f t="shared" si="56"/>
        <v>108.33333333333333</v>
      </c>
      <c r="I420" s="182">
        <f t="shared" si="57"/>
        <v>3.6111111111111108E-2</v>
      </c>
      <c r="J420" s="170"/>
      <c r="K420" s="166"/>
      <c r="L420" s="166"/>
      <c r="M420" s="167"/>
      <c r="N420" s="52">
        <f t="shared" si="58"/>
        <v>0</v>
      </c>
      <c r="O420" s="53"/>
      <c r="P420" s="54"/>
      <c r="Q420" s="54"/>
      <c r="R420" s="54"/>
      <c r="S420" s="54"/>
      <c r="T420" s="58"/>
      <c r="U420" s="183">
        <f t="shared" si="59"/>
        <v>7.2222222222222215E-2</v>
      </c>
      <c r="V420" s="168"/>
      <c r="W420" s="59" t="str">
        <f t="shared" si="60"/>
        <v>0</v>
      </c>
      <c r="X420" s="575"/>
      <c r="Y420" s="60">
        <f t="shared" si="61"/>
        <v>0</v>
      </c>
    </row>
    <row r="421" spans="2:25" ht="18.75" customHeight="1">
      <c r="B421" s="578"/>
      <c r="C421" s="572"/>
      <c r="D421" s="39">
        <v>8</v>
      </c>
      <c r="E421" s="127" t="s">
        <v>3236</v>
      </c>
      <c r="F421" s="127">
        <v>165</v>
      </c>
      <c r="G421" s="181">
        <f t="shared" si="55"/>
        <v>33</v>
      </c>
      <c r="H421" s="182">
        <f t="shared" si="56"/>
        <v>91.666666666666671</v>
      </c>
      <c r="I421" s="182">
        <f t="shared" si="57"/>
        <v>3.0555555555555558E-2</v>
      </c>
      <c r="J421" s="170"/>
      <c r="K421" s="166"/>
      <c r="L421" s="166"/>
      <c r="M421" s="167"/>
      <c r="N421" s="52">
        <f t="shared" si="58"/>
        <v>0</v>
      </c>
      <c r="O421" s="53"/>
      <c r="P421" s="54"/>
      <c r="Q421" s="54"/>
      <c r="R421" s="54"/>
      <c r="S421" s="54"/>
      <c r="T421" s="58"/>
      <c r="U421" s="183">
        <f t="shared" si="59"/>
        <v>6.1111111111111116E-2</v>
      </c>
      <c r="V421" s="168"/>
      <c r="W421" s="59" t="str">
        <f t="shared" si="60"/>
        <v>0</v>
      </c>
      <c r="X421" s="575"/>
      <c r="Y421" s="60">
        <f t="shared" si="61"/>
        <v>0</v>
      </c>
    </row>
    <row r="422" spans="2:25" ht="18.75" customHeight="1">
      <c r="B422" s="578"/>
      <c r="C422" s="572"/>
      <c r="D422" s="39">
        <v>9</v>
      </c>
      <c r="E422" s="127" t="s">
        <v>10654</v>
      </c>
      <c r="F422" s="127">
        <v>160</v>
      </c>
      <c r="G422" s="181">
        <f t="shared" si="55"/>
        <v>32</v>
      </c>
      <c r="H422" s="182">
        <f t="shared" si="56"/>
        <v>88.888888888888886</v>
      </c>
      <c r="I422" s="182">
        <f t="shared" si="57"/>
        <v>2.9629629629629627E-2</v>
      </c>
      <c r="J422" s="170"/>
      <c r="K422" s="166"/>
      <c r="L422" s="166"/>
      <c r="M422" s="167"/>
      <c r="N422" s="52">
        <f t="shared" si="58"/>
        <v>0</v>
      </c>
      <c r="O422" s="53"/>
      <c r="P422" s="54"/>
      <c r="Q422" s="54"/>
      <c r="R422" s="54"/>
      <c r="S422" s="54"/>
      <c r="T422" s="58"/>
      <c r="U422" s="183">
        <f t="shared" si="59"/>
        <v>5.9259259259259255E-2</v>
      </c>
      <c r="V422" s="168"/>
      <c r="W422" s="59" t="str">
        <f t="shared" si="60"/>
        <v>0</v>
      </c>
      <c r="X422" s="575"/>
      <c r="Y422" s="60">
        <f t="shared" si="61"/>
        <v>0</v>
      </c>
    </row>
    <row r="423" spans="2:25" ht="18.75" customHeight="1">
      <c r="B423" s="578"/>
      <c r="C423" s="572"/>
      <c r="D423" s="39">
        <v>10</v>
      </c>
      <c r="E423" s="127" t="s">
        <v>10655</v>
      </c>
      <c r="F423" s="127">
        <v>170</v>
      </c>
      <c r="G423" s="181">
        <f t="shared" si="55"/>
        <v>34</v>
      </c>
      <c r="H423" s="182">
        <f t="shared" si="56"/>
        <v>94.444444444444443</v>
      </c>
      <c r="I423" s="182">
        <f t="shared" si="57"/>
        <v>3.1481481481481478E-2</v>
      </c>
      <c r="J423" s="170"/>
      <c r="K423" s="166"/>
      <c r="L423" s="166"/>
      <c r="M423" s="167"/>
      <c r="N423" s="52">
        <f t="shared" si="58"/>
        <v>0</v>
      </c>
      <c r="O423" s="53"/>
      <c r="P423" s="54"/>
      <c r="Q423" s="54"/>
      <c r="R423" s="54"/>
      <c r="S423" s="54"/>
      <c r="T423" s="58"/>
      <c r="U423" s="183">
        <f t="shared" si="59"/>
        <v>6.2962962962962957E-2</v>
      </c>
      <c r="V423" s="168"/>
      <c r="W423" s="59" t="str">
        <f t="shared" si="60"/>
        <v>0</v>
      </c>
      <c r="X423" s="575"/>
      <c r="Y423" s="60">
        <f t="shared" si="61"/>
        <v>0</v>
      </c>
    </row>
    <row r="424" spans="2:25" ht="18.75" customHeight="1">
      <c r="B424" s="578"/>
      <c r="C424" s="572"/>
      <c r="D424" s="39">
        <v>11</v>
      </c>
      <c r="E424" s="127" t="s">
        <v>10656</v>
      </c>
      <c r="F424" s="127">
        <v>155</v>
      </c>
      <c r="G424" s="181">
        <f t="shared" si="55"/>
        <v>31</v>
      </c>
      <c r="H424" s="182">
        <f t="shared" si="56"/>
        <v>86.111111111111114</v>
      </c>
      <c r="I424" s="182">
        <f t="shared" si="57"/>
        <v>2.8703703703703703E-2</v>
      </c>
      <c r="J424" s="170"/>
      <c r="K424" s="166"/>
      <c r="L424" s="166"/>
      <c r="M424" s="167"/>
      <c r="N424" s="52">
        <f t="shared" si="58"/>
        <v>0</v>
      </c>
      <c r="O424" s="53"/>
      <c r="P424" s="54"/>
      <c r="Q424" s="54"/>
      <c r="R424" s="54"/>
      <c r="S424" s="54"/>
      <c r="T424" s="58"/>
      <c r="U424" s="183">
        <f t="shared" si="59"/>
        <v>5.7407407407407407E-2</v>
      </c>
      <c r="V424" s="168"/>
      <c r="W424" s="59" t="str">
        <f t="shared" si="60"/>
        <v>0</v>
      </c>
      <c r="X424" s="575"/>
      <c r="Y424" s="60">
        <f t="shared" si="61"/>
        <v>0</v>
      </c>
    </row>
    <row r="425" spans="2:25" ht="18.75" customHeight="1">
      <c r="B425" s="578"/>
      <c r="C425" s="572"/>
      <c r="D425" s="39">
        <v>12</v>
      </c>
      <c r="E425" s="127" t="s">
        <v>10657</v>
      </c>
      <c r="F425" s="127">
        <v>335</v>
      </c>
      <c r="G425" s="181">
        <f t="shared" si="55"/>
        <v>67</v>
      </c>
      <c r="H425" s="182">
        <f t="shared" si="56"/>
        <v>186.11111111111111</v>
      </c>
      <c r="I425" s="182">
        <f t="shared" si="57"/>
        <v>6.2037037037037036E-2</v>
      </c>
      <c r="J425" s="170"/>
      <c r="K425" s="166"/>
      <c r="L425" s="166"/>
      <c r="M425" s="167"/>
      <c r="N425" s="52">
        <f t="shared" si="58"/>
        <v>0</v>
      </c>
      <c r="O425" s="53"/>
      <c r="P425" s="54"/>
      <c r="Q425" s="54"/>
      <c r="R425" s="54"/>
      <c r="S425" s="54"/>
      <c r="T425" s="58"/>
      <c r="U425" s="183">
        <f t="shared" si="59"/>
        <v>0.12407407407407407</v>
      </c>
      <c r="V425" s="168"/>
      <c r="W425" s="59" t="str">
        <f t="shared" si="60"/>
        <v>0</v>
      </c>
      <c r="X425" s="575"/>
      <c r="Y425" s="60">
        <f t="shared" si="61"/>
        <v>0</v>
      </c>
    </row>
    <row r="426" spans="2:25" ht="18.75" customHeight="1">
      <c r="B426" s="578"/>
      <c r="C426" s="572"/>
      <c r="D426" s="39">
        <v>13</v>
      </c>
      <c r="E426" s="127" t="s">
        <v>10658</v>
      </c>
      <c r="F426" s="127">
        <v>353</v>
      </c>
      <c r="G426" s="181">
        <f t="shared" si="55"/>
        <v>70.599999999999994</v>
      </c>
      <c r="H426" s="182">
        <f t="shared" si="56"/>
        <v>196.11111111111111</v>
      </c>
      <c r="I426" s="182">
        <f t="shared" si="57"/>
        <v>6.537037037037037E-2</v>
      </c>
      <c r="J426" s="40"/>
      <c r="L426" s="166"/>
      <c r="M426" s="167"/>
      <c r="N426" s="52">
        <f t="shared" si="58"/>
        <v>0</v>
      </c>
      <c r="Q426" s="54"/>
      <c r="S426" s="54"/>
      <c r="T426" s="58"/>
      <c r="U426" s="183">
        <f t="shared" si="59"/>
        <v>0.13074074074074074</v>
      </c>
      <c r="V426" s="168"/>
      <c r="W426" s="59" t="str">
        <f t="shared" si="60"/>
        <v>0</v>
      </c>
      <c r="X426" s="575"/>
      <c r="Y426" s="60">
        <f t="shared" si="61"/>
        <v>0</v>
      </c>
    </row>
    <row r="427" spans="2:25" ht="18.75" customHeight="1">
      <c r="B427" s="578"/>
      <c r="C427" s="572"/>
      <c r="D427" s="39">
        <v>14</v>
      </c>
      <c r="E427" s="127" t="s">
        <v>4247</v>
      </c>
      <c r="F427" s="127">
        <v>577</v>
      </c>
      <c r="G427" s="181">
        <f t="shared" si="55"/>
        <v>115.4</v>
      </c>
      <c r="H427" s="182">
        <f t="shared" si="56"/>
        <v>320.55555555555554</v>
      </c>
      <c r="I427" s="182">
        <f t="shared" si="57"/>
        <v>0.10685185185185185</v>
      </c>
      <c r="J427" s="63" t="s">
        <v>10659</v>
      </c>
      <c r="K427" s="63" t="s">
        <v>11415</v>
      </c>
      <c r="L427" s="166"/>
      <c r="M427" s="167">
        <f>SUM(H414:H430)</f>
        <v>2362.7777777777774</v>
      </c>
      <c r="N427" s="52">
        <f t="shared" si="58"/>
        <v>47.255555555555546</v>
      </c>
      <c r="O427" s="53" t="s">
        <v>533</v>
      </c>
      <c r="P427" s="54" t="s">
        <v>12</v>
      </c>
      <c r="Q427" s="54"/>
      <c r="R427" s="54" t="s">
        <v>1064</v>
      </c>
      <c r="S427" s="54"/>
      <c r="T427" s="58"/>
      <c r="U427" s="183">
        <f t="shared" si="59"/>
        <v>0.2137037037037037</v>
      </c>
      <c r="V427" s="168">
        <f>SUM(U414:U430)</f>
        <v>1.5751851851851852</v>
      </c>
      <c r="W427" s="59" t="str">
        <f t="shared" si="60"/>
        <v>2</v>
      </c>
      <c r="X427" s="575"/>
      <c r="Y427" s="60">
        <f t="shared" si="61"/>
        <v>1</v>
      </c>
    </row>
    <row r="428" spans="2:25" ht="18.75" customHeight="1">
      <c r="B428" s="578"/>
      <c r="C428" s="572"/>
      <c r="D428" s="39">
        <v>15</v>
      </c>
      <c r="E428" s="127" t="s">
        <v>10660</v>
      </c>
      <c r="F428" s="127">
        <v>108</v>
      </c>
      <c r="G428" s="181">
        <f t="shared" si="55"/>
        <v>21.6</v>
      </c>
      <c r="H428" s="182">
        <f t="shared" si="56"/>
        <v>60</v>
      </c>
      <c r="I428" s="182">
        <f t="shared" si="57"/>
        <v>0.02</v>
      </c>
      <c r="J428" s="170"/>
      <c r="K428" s="166"/>
      <c r="L428" s="166"/>
      <c r="M428" s="167"/>
      <c r="N428" s="52">
        <f t="shared" si="58"/>
        <v>0</v>
      </c>
      <c r="O428" s="53"/>
      <c r="P428" s="54"/>
      <c r="Q428" s="54"/>
      <c r="R428" s="54"/>
      <c r="S428" s="54"/>
      <c r="T428" s="58"/>
      <c r="U428" s="183">
        <f t="shared" si="59"/>
        <v>0.04</v>
      </c>
      <c r="V428" s="168"/>
      <c r="W428" s="59" t="str">
        <f t="shared" si="60"/>
        <v>0</v>
      </c>
      <c r="X428" s="575"/>
      <c r="Y428" s="60">
        <f t="shared" si="61"/>
        <v>0</v>
      </c>
    </row>
    <row r="429" spans="2:25" ht="18.75" customHeight="1">
      <c r="B429" s="578"/>
      <c r="C429" s="572"/>
      <c r="D429" s="39">
        <v>16</v>
      </c>
      <c r="E429" s="127" t="s">
        <v>10661</v>
      </c>
      <c r="F429" s="127">
        <v>355</v>
      </c>
      <c r="G429" s="181">
        <f t="shared" si="55"/>
        <v>71</v>
      </c>
      <c r="H429" s="182">
        <f t="shared" si="56"/>
        <v>197.22222222222223</v>
      </c>
      <c r="I429" s="182">
        <f t="shared" si="57"/>
        <v>6.5740740740740738E-2</v>
      </c>
      <c r="J429" s="63" t="s">
        <v>10662</v>
      </c>
      <c r="K429" s="166"/>
      <c r="L429" s="166"/>
      <c r="M429" s="167"/>
      <c r="N429" s="52">
        <f t="shared" si="58"/>
        <v>0</v>
      </c>
      <c r="O429" s="53"/>
      <c r="P429" s="54"/>
      <c r="Q429" s="54"/>
      <c r="R429" s="54"/>
      <c r="S429" s="54"/>
      <c r="T429" s="58"/>
      <c r="U429" s="183">
        <f t="shared" si="59"/>
        <v>0.13148148148148148</v>
      </c>
      <c r="V429" s="168"/>
      <c r="W429" s="59" t="str">
        <f t="shared" si="60"/>
        <v>0</v>
      </c>
      <c r="X429" s="575"/>
      <c r="Y429" s="60">
        <f t="shared" si="61"/>
        <v>0</v>
      </c>
    </row>
    <row r="430" spans="2:25" ht="18.75" customHeight="1">
      <c r="B430" s="578"/>
      <c r="C430" s="572"/>
      <c r="D430" s="39">
        <v>17</v>
      </c>
      <c r="E430" s="127" t="s">
        <v>10663</v>
      </c>
      <c r="F430" s="127">
        <v>345</v>
      </c>
      <c r="G430" s="181">
        <f t="shared" si="55"/>
        <v>69</v>
      </c>
      <c r="H430" s="182">
        <f t="shared" si="56"/>
        <v>191.66666666666666</v>
      </c>
      <c r="I430" s="182">
        <f t="shared" si="57"/>
        <v>6.3888888888888884E-2</v>
      </c>
      <c r="J430" s="170"/>
      <c r="K430" s="166"/>
      <c r="L430" s="166"/>
      <c r="M430" s="167"/>
      <c r="N430" s="52">
        <f t="shared" si="58"/>
        <v>0</v>
      </c>
      <c r="O430" s="53"/>
      <c r="P430" s="54"/>
      <c r="Q430" s="54"/>
      <c r="R430" s="54"/>
      <c r="S430" s="54"/>
      <c r="T430" s="58"/>
      <c r="U430" s="183">
        <f t="shared" si="59"/>
        <v>0.12777777777777777</v>
      </c>
      <c r="V430" s="168"/>
      <c r="W430" s="59" t="str">
        <f t="shared" si="60"/>
        <v>0</v>
      </c>
      <c r="X430" s="575"/>
      <c r="Y430" s="60">
        <f t="shared" si="61"/>
        <v>0</v>
      </c>
    </row>
    <row r="431" spans="2:25" ht="18.75" customHeight="1">
      <c r="B431" s="578"/>
      <c r="C431" s="572"/>
      <c r="D431" s="39"/>
      <c r="E431" s="39"/>
      <c r="F431" s="170"/>
      <c r="G431" s="181">
        <f t="shared" si="55"/>
        <v>0</v>
      </c>
      <c r="H431" s="182">
        <f t="shared" si="56"/>
        <v>0</v>
      </c>
      <c r="I431" s="182">
        <f t="shared" si="57"/>
        <v>0</v>
      </c>
      <c r="J431" s="170"/>
      <c r="K431" s="166"/>
      <c r="L431" s="166"/>
      <c r="M431" s="167"/>
      <c r="N431" s="52">
        <f t="shared" si="58"/>
        <v>0</v>
      </c>
      <c r="O431" s="53"/>
      <c r="P431" s="54"/>
      <c r="Q431" s="54"/>
      <c r="R431" s="54"/>
      <c r="S431" s="54"/>
      <c r="T431" s="58"/>
      <c r="U431" s="183">
        <f t="shared" si="59"/>
        <v>0</v>
      </c>
      <c r="V431" s="168"/>
      <c r="W431" s="59" t="str">
        <f t="shared" si="60"/>
        <v>0</v>
      </c>
      <c r="X431" s="575"/>
      <c r="Y431" s="60">
        <f t="shared" si="61"/>
        <v>0</v>
      </c>
    </row>
    <row r="432" spans="2:25" ht="18.75" customHeight="1">
      <c r="B432" s="579"/>
      <c r="C432" s="573"/>
      <c r="D432" s="39"/>
      <c r="E432" s="39"/>
      <c r="F432" s="170"/>
      <c r="G432" s="181">
        <f>F432/$G$15</f>
        <v>0</v>
      </c>
      <c r="H432" s="182">
        <f>F432/$H$15</f>
        <v>0</v>
      </c>
      <c r="I432" s="182">
        <f>H432/$I$15</f>
        <v>0</v>
      </c>
      <c r="J432" s="170"/>
      <c r="K432" s="166"/>
      <c r="L432" s="166"/>
      <c r="M432" s="171"/>
      <c r="N432" s="52">
        <f>M432/$N$15</f>
        <v>0</v>
      </c>
      <c r="O432" s="40"/>
      <c r="P432" s="40"/>
      <c r="Q432" s="40"/>
      <c r="R432" s="40"/>
      <c r="S432" s="40"/>
      <c r="T432" s="58"/>
      <c r="U432" s="183">
        <f>H432/$U$15</f>
        <v>0</v>
      </c>
      <c r="V432" s="168"/>
      <c r="W432" s="59" t="str">
        <f>IF(V432&lt;1,"0",IF(V432&lt;5,"2",IF(V432&gt;=5,"6")))</f>
        <v>0</v>
      </c>
      <c r="X432" s="576"/>
      <c r="Y432" s="60">
        <f t="shared" si="61"/>
        <v>0</v>
      </c>
    </row>
    <row r="433" spans="2:25">
      <c r="B433" s="41"/>
      <c r="C433" s="172" t="s">
        <v>111</v>
      </c>
      <c r="D433" s="154"/>
      <c r="E433" s="173">
        <f>COUNTA(E371:E432)</f>
        <v>58</v>
      </c>
      <c r="F433" s="173">
        <f>SUM(F371:F432)</f>
        <v>12881</v>
      </c>
      <c r="G433" s="173">
        <f>SUM(G371:G432)</f>
        <v>2576.1999999999994</v>
      </c>
      <c r="H433" s="173">
        <f>SUM(H371:H432)</f>
        <v>7156.1111111111113</v>
      </c>
      <c r="I433" s="173">
        <f>MROUND(SUM(I371:I432),1)</f>
        <v>2</v>
      </c>
      <c r="J433" s="173">
        <f>COUNTA(J371:J432)</f>
        <v>4</v>
      </c>
      <c r="K433" s="173">
        <f>COUNTA(K371:K432)</f>
        <v>3</v>
      </c>
      <c r="L433" s="173">
        <f>COUNTA(L371:L432)</f>
        <v>0</v>
      </c>
      <c r="M433" s="173">
        <f>SUM(M371:M432)</f>
        <v>7156.1111111111104</v>
      </c>
      <c r="N433" s="173">
        <f>SUM(N371:N432)</f>
        <v>143.12222222222221</v>
      </c>
      <c r="O433" s="174"/>
      <c r="P433" s="175">
        <f>COUNTIF(P371:P432, "YES")</f>
        <v>0</v>
      </c>
      <c r="Q433" s="174"/>
      <c r="R433" s="174"/>
      <c r="S433" s="174"/>
      <c r="T433" s="174"/>
      <c r="U433" s="173">
        <f>SUM(U371:U432)</f>
        <v>4.7707407407407398</v>
      </c>
      <c r="V433" s="173">
        <f>SUM(V371:V432)</f>
        <v>4.7707407407407398</v>
      </c>
      <c r="W433" s="173">
        <f t="array" ref="W433">SUM(ABS(W371:W432))</f>
        <v>6</v>
      </c>
      <c r="X433" s="175" t="str">
        <f>IF(X371&lt;0.2, "0", IF(X371&lt;=2, "2", IF(X371&gt;2, ROUND(X371,0))))</f>
        <v>2</v>
      </c>
      <c r="Y433" s="173">
        <f>SUM(Y371:Y432)</f>
        <v>3</v>
      </c>
    </row>
    <row r="434" spans="2:25" ht="18.75" customHeight="1">
      <c r="B434" s="577">
        <v>8</v>
      </c>
      <c r="C434" s="571" t="s">
        <v>10664</v>
      </c>
      <c r="D434" s="39">
        <v>1</v>
      </c>
      <c r="E434" s="63" t="s">
        <v>10665</v>
      </c>
      <c r="F434" s="63">
        <v>212</v>
      </c>
      <c r="G434" s="181">
        <f t="shared" ref="G434:G463" si="62">F434/$G$15</f>
        <v>42.4</v>
      </c>
      <c r="H434" s="182">
        <f t="shared" ref="H434:H463" si="63">F434/$H$15</f>
        <v>117.77777777777777</v>
      </c>
      <c r="I434" s="182">
        <f t="shared" ref="I434:I463" si="64">H434/$I$15</f>
        <v>3.9259259259259258E-2</v>
      </c>
      <c r="J434" s="170"/>
      <c r="K434" s="166"/>
      <c r="L434" s="166"/>
      <c r="M434" s="167"/>
      <c r="N434" s="52">
        <f t="shared" ref="N434:N463" si="65">M434/$N$15</f>
        <v>0</v>
      </c>
      <c r="O434" s="53"/>
      <c r="P434" s="54"/>
      <c r="Q434" s="54"/>
      <c r="R434" s="54"/>
      <c r="S434" s="54"/>
      <c r="T434" s="58"/>
      <c r="U434" s="183">
        <f>H434/$U$15</f>
        <v>7.8518518518518515E-2</v>
      </c>
      <c r="V434" s="168"/>
      <c r="W434" s="59" t="str">
        <f t="shared" ref="W434:W463" si="66">IF(V434&lt;1,"0",IF(V434&lt;5,"2",IF(V434&gt;=5,"6")))</f>
        <v>0</v>
      </c>
      <c r="X434" s="574">
        <f>K465/$X$15</f>
        <v>0.33333333333333331</v>
      </c>
      <c r="Y434" s="60">
        <f t="shared" ref="Y434:Y464" si="67">W434/2</f>
        <v>0</v>
      </c>
    </row>
    <row r="435" spans="2:25" ht="18.75" customHeight="1">
      <c r="B435" s="578"/>
      <c r="C435" s="572"/>
      <c r="D435" s="39">
        <v>2</v>
      </c>
      <c r="E435" s="63" t="s">
        <v>10666</v>
      </c>
      <c r="F435" s="63">
        <v>282</v>
      </c>
      <c r="G435" s="181">
        <f t="shared" si="62"/>
        <v>56.4</v>
      </c>
      <c r="H435" s="182">
        <f t="shared" si="63"/>
        <v>156.66666666666666</v>
      </c>
      <c r="I435" s="182">
        <f t="shared" si="64"/>
        <v>5.2222222222222218E-2</v>
      </c>
      <c r="J435" s="170"/>
      <c r="K435" s="166"/>
      <c r="L435" s="166"/>
      <c r="M435" s="167"/>
      <c r="N435" s="52">
        <f t="shared" si="65"/>
        <v>0</v>
      </c>
      <c r="O435" s="53"/>
      <c r="P435" s="54"/>
      <c r="Q435" s="54"/>
      <c r="R435" s="54"/>
      <c r="S435" s="54"/>
      <c r="T435" s="58"/>
      <c r="U435" s="183">
        <f t="shared" ref="U435:U463" si="68">H435/$U$15</f>
        <v>0.10444444444444444</v>
      </c>
      <c r="V435" s="168"/>
      <c r="W435" s="59" t="str">
        <f t="shared" si="66"/>
        <v>0</v>
      </c>
      <c r="X435" s="575"/>
      <c r="Y435" s="60">
        <f t="shared" si="67"/>
        <v>0</v>
      </c>
    </row>
    <row r="436" spans="2:25" ht="18.75" customHeight="1">
      <c r="B436" s="578"/>
      <c r="C436" s="572"/>
      <c r="D436" s="39">
        <v>3</v>
      </c>
      <c r="E436" s="63" t="s">
        <v>10667</v>
      </c>
      <c r="F436" s="63">
        <v>243</v>
      </c>
      <c r="G436" s="181">
        <f t="shared" si="62"/>
        <v>48.6</v>
      </c>
      <c r="H436" s="182">
        <f t="shared" si="63"/>
        <v>135</v>
      </c>
      <c r="I436" s="182">
        <f t="shared" si="64"/>
        <v>4.4999999999999998E-2</v>
      </c>
      <c r="J436" s="170"/>
      <c r="K436" s="166"/>
      <c r="L436" s="166"/>
      <c r="M436" s="167"/>
      <c r="N436" s="52">
        <f t="shared" si="65"/>
        <v>0</v>
      </c>
      <c r="O436" s="53"/>
      <c r="P436" s="54"/>
      <c r="Q436" s="54"/>
      <c r="R436" s="54"/>
      <c r="S436" s="54"/>
      <c r="T436" s="58"/>
      <c r="U436" s="183">
        <f t="shared" si="68"/>
        <v>0.09</v>
      </c>
      <c r="V436" s="168"/>
      <c r="W436" s="59" t="str">
        <f t="shared" si="66"/>
        <v>0</v>
      </c>
      <c r="X436" s="575"/>
      <c r="Y436" s="60">
        <f t="shared" si="67"/>
        <v>0</v>
      </c>
    </row>
    <row r="437" spans="2:25" ht="18.75" customHeight="1">
      <c r="B437" s="578"/>
      <c r="C437" s="572"/>
      <c r="D437" s="39">
        <v>4</v>
      </c>
      <c r="E437" s="63" t="s">
        <v>10668</v>
      </c>
      <c r="F437" s="63">
        <v>250</v>
      </c>
      <c r="G437" s="181">
        <f t="shared" si="62"/>
        <v>50</v>
      </c>
      <c r="H437" s="182">
        <f t="shared" si="63"/>
        <v>138.88888888888889</v>
      </c>
      <c r="I437" s="182">
        <f t="shared" si="64"/>
        <v>4.6296296296296294E-2</v>
      </c>
      <c r="J437" s="170"/>
      <c r="K437" s="166"/>
      <c r="L437" s="166"/>
      <c r="M437" s="167"/>
      <c r="N437" s="52">
        <f t="shared" si="65"/>
        <v>0</v>
      </c>
      <c r="O437" s="53"/>
      <c r="P437" s="54"/>
      <c r="Q437" s="54"/>
      <c r="R437" s="54"/>
      <c r="S437" s="54"/>
      <c r="T437" s="58"/>
      <c r="U437" s="183">
        <f t="shared" si="68"/>
        <v>9.2592592592592587E-2</v>
      </c>
      <c r="V437" s="168"/>
      <c r="W437" s="59" t="str">
        <f t="shared" si="66"/>
        <v>0</v>
      </c>
      <c r="X437" s="575"/>
      <c r="Y437" s="60">
        <f t="shared" si="67"/>
        <v>0</v>
      </c>
    </row>
    <row r="438" spans="2:25" ht="18.75" customHeight="1">
      <c r="B438" s="578"/>
      <c r="C438" s="572"/>
      <c r="D438" s="39">
        <v>5</v>
      </c>
      <c r="E438" s="63" t="s">
        <v>981</v>
      </c>
      <c r="F438" s="63">
        <v>153</v>
      </c>
      <c r="G438" s="181">
        <f t="shared" si="62"/>
        <v>30.6</v>
      </c>
      <c r="H438" s="182">
        <f t="shared" si="63"/>
        <v>85</v>
      </c>
      <c r="I438" s="182">
        <f t="shared" si="64"/>
        <v>2.8333333333333332E-2</v>
      </c>
      <c r="J438" s="170"/>
      <c r="K438" s="166"/>
      <c r="L438" s="166"/>
      <c r="M438" s="167"/>
      <c r="N438" s="52">
        <f t="shared" si="65"/>
        <v>0</v>
      </c>
      <c r="O438" s="53"/>
      <c r="P438" s="54"/>
      <c r="Q438" s="54"/>
      <c r="R438" s="54"/>
      <c r="S438" s="54"/>
      <c r="T438" s="58"/>
      <c r="U438" s="183">
        <f t="shared" si="68"/>
        <v>5.6666666666666664E-2</v>
      </c>
      <c r="V438" s="168"/>
      <c r="W438" s="59" t="str">
        <f t="shared" si="66"/>
        <v>0</v>
      </c>
      <c r="X438" s="575"/>
      <c r="Y438" s="60">
        <f t="shared" si="67"/>
        <v>0</v>
      </c>
    </row>
    <row r="439" spans="2:25" ht="18.75" customHeight="1">
      <c r="B439" s="578"/>
      <c r="C439" s="572"/>
      <c r="D439" s="39">
        <v>6</v>
      </c>
      <c r="E439" s="63" t="s">
        <v>4378</v>
      </c>
      <c r="F439" s="63">
        <v>112</v>
      </c>
      <c r="G439" s="181">
        <f t="shared" si="62"/>
        <v>22.4</v>
      </c>
      <c r="H439" s="182">
        <f t="shared" si="63"/>
        <v>62.222222222222221</v>
      </c>
      <c r="I439" s="182">
        <f t="shared" si="64"/>
        <v>2.074074074074074E-2</v>
      </c>
      <c r="J439" s="170"/>
      <c r="K439" s="166"/>
      <c r="L439" s="166"/>
      <c r="M439" s="167"/>
      <c r="N439" s="52">
        <f t="shared" si="65"/>
        <v>0</v>
      </c>
      <c r="O439" s="53"/>
      <c r="P439" s="54"/>
      <c r="Q439" s="54"/>
      <c r="R439" s="54"/>
      <c r="S439" s="54"/>
      <c r="T439" s="58"/>
      <c r="U439" s="183">
        <f t="shared" si="68"/>
        <v>4.148148148148148E-2</v>
      </c>
      <c r="V439" s="168"/>
      <c r="W439" s="59" t="str">
        <f t="shared" si="66"/>
        <v>0</v>
      </c>
      <c r="X439" s="575"/>
      <c r="Y439" s="60">
        <f t="shared" si="67"/>
        <v>0</v>
      </c>
    </row>
    <row r="440" spans="2:25" ht="18.75" customHeight="1">
      <c r="B440" s="578"/>
      <c r="C440" s="572"/>
      <c r="D440" s="39">
        <v>7</v>
      </c>
      <c r="E440" s="63" t="s">
        <v>5181</v>
      </c>
      <c r="F440" s="63">
        <v>197</v>
      </c>
      <c r="G440" s="181">
        <f t="shared" si="62"/>
        <v>39.4</v>
      </c>
      <c r="H440" s="182">
        <f t="shared" si="63"/>
        <v>109.44444444444444</v>
      </c>
      <c r="I440" s="182">
        <f t="shared" si="64"/>
        <v>3.6481481481481483E-2</v>
      </c>
      <c r="J440" s="170" t="s">
        <v>10669</v>
      </c>
      <c r="K440" s="166"/>
      <c r="L440" s="166"/>
      <c r="M440" s="167"/>
      <c r="N440" s="52">
        <f t="shared" si="65"/>
        <v>0</v>
      </c>
      <c r="O440" s="53"/>
      <c r="P440" s="54"/>
      <c r="Q440" s="54"/>
      <c r="R440" s="54"/>
      <c r="S440" s="54"/>
      <c r="T440" s="58"/>
      <c r="U440" s="183">
        <f t="shared" si="68"/>
        <v>7.2962962962962966E-2</v>
      </c>
      <c r="V440" s="168"/>
      <c r="W440" s="59" t="str">
        <f t="shared" si="66"/>
        <v>0</v>
      </c>
      <c r="X440" s="575"/>
      <c r="Y440" s="60">
        <f t="shared" si="67"/>
        <v>0</v>
      </c>
    </row>
    <row r="441" spans="2:25" ht="18.75" customHeight="1">
      <c r="B441" s="578"/>
      <c r="C441" s="572"/>
      <c r="D441" s="39">
        <v>8</v>
      </c>
      <c r="E441" s="63" t="s">
        <v>9321</v>
      </c>
      <c r="F441" s="63">
        <v>206</v>
      </c>
      <c r="G441" s="181">
        <f t="shared" si="62"/>
        <v>41.2</v>
      </c>
      <c r="H441" s="182">
        <f t="shared" si="63"/>
        <v>114.44444444444444</v>
      </c>
      <c r="I441" s="182">
        <f t="shared" si="64"/>
        <v>3.8148148148148146E-2</v>
      </c>
      <c r="J441" s="170"/>
      <c r="K441" s="166"/>
      <c r="L441" s="166"/>
      <c r="M441" s="167"/>
      <c r="N441" s="52">
        <f t="shared" si="65"/>
        <v>0</v>
      </c>
      <c r="O441" s="53"/>
      <c r="P441" s="54"/>
      <c r="Q441" s="54"/>
      <c r="R441" s="54"/>
      <c r="S441" s="54"/>
      <c r="T441" s="58"/>
      <c r="U441" s="183">
        <f t="shared" si="68"/>
        <v>7.6296296296296293E-2</v>
      </c>
      <c r="V441" s="168"/>
      <c r="W441" s="59" t="str">
        <f>IF(V441&lt;1,"0",IF(V441&lt;5,"2",IF(V441&gt;=5,"6")))</f>
        <v>0</v>
      </c>
      <c r="X441" s="575"/>
      <c r="Y441" s="60">
        <f t="shared" si="67"/>
        <v>0</v>
      </c>
    </row>
    <row r="442" spans="2:25" ht="18.75" customHeight="1">
      <c r="B442" s="578"/>
      <c r="C442" s="572"/>
      <c r="D442" s="39">
        <v>9</v>
      </c>
      <c r="E442" s="63" t="s">
        <v>10670</v>
      </c>
      <c r="F442" s="63">
        <v>225</v>
      </c>
      <c r="G442" s="181">
        <f t="shared" si="62"/>
        <v>45</v>
      </c>
      <c r="H442" s="182">
        <f t="shared" si="63"/>
        <v>125</v>
      </c>
      <c r="I442" s="182">
        <f t="shared" si="64"/>
        <v>4.1666666666666664E-2</v>
      </c>
      <c r="J442" s="170"/>
      <c r="K442" s="166"/>
      <c r="L442" s="166"/>
      <c r="M442" s="167"/>
      <c r="N442" s="52">
        <f t="shared" si="65"/>
        <v>0</v>
      </c>
      <c r="O442" s="53"/>
      <c r="P442" s="54"/>
      <c r="Q442" s="54"/>
      <c r="R442" s="54"/>
      <c r="S442" s="54"/>
      <c r="T442" s="58"/>
      <c r="U442" s="183">
        <f t="shared" si="68"/>
        <v>8.3333333333333329E-2</v>
      </c>
      <c r="V442" s="168"/>
      <c r="W442" s="59" t="str">
        <f t="shared" si="66"/>
        <v>0</v>
      </c>
      <c r="X442" s="575"/>
      <c r="Y442" s="60">
        <f t="shared" si="67"/>
        <v>0</v>
      </c>
    </row>
    <row r="443" spans="2:25" ht="18.75" customHeight="1">
      <c r="B443" s="578"/>
      <c r="C443" s="572"/>
      <c r="D443" s="39">
        <v>10</v>
      </c>
      <c r="E443" s="63" t="s">
        <v>10671</v>
      </c>
      <c r="F443" s="63">
        <v>276</v>
      </c>
      <c r="G443" s="181">
        <f t="shared" si="62"/>
        <v>55.2</v>
      </c>
      <c r="H443" s="182">
        <f t="shared" si="63"/>
        <v>153.33333333333334</v>
      </c>
      <c r="I443" s="182">
        <f t="shared" si="64"/>
        <v>5.1111111111111114E-2</v>
      </c>
      <c r="J443" s="170"/>
      <c r="K443" s="166"/>
      <c r="L443" s="166"/>
      <c r="M443" s="167"/>
      <c r="N443" s="52">
        <f t="shared" si="65"/>
        <v>0</v>
      </c>
      <c r="O443" s="53"/>
      <c r="P443" s="54"/>
      <c r="Q443" s="54"/>
      <c r="R443" s="54"/>
      <c r="S443" s="54"/>
      <c r="T443" s="58"/>
      <c r="U443" s="183">
        <f t="shared" si="68"/>
        <v>0.10222222222222223</v>
      </c>
      <c r="V443" s="168"/>
      <c r="W443" s="59" t="str">
        <f t="shared" si="66"/>
        <v>0</v>
      </c>
      <c r="X443" s="575"/>
      <c r="Y443" s="60">
        <f t="shared" si="67"/>
        <v>0</v>
      </c>
    </row>
    <row r="444" spans="2:25" ht="18.75" customHeight="1">
      <c r="B444" s="578"/>
      <c r="C444" s="572"/>
      <c r="D444" s="39">
        <v>11</v>
      </c>
      <c r="E444" s="63" t="s">
        <v>10664</v>
      </c>
      <c r="F444" s="63">
        <v>442</v>
      </c>
      <c r="G444" s="181">
        <f t="shared" si="62"/>
        <v>88.4</v>
      </c>
      <c r="H444" s="182">
        <f t="shared" si="63"/>
        <v>245.55555555555554</v>
      </c>
      <c r="I444" s="182">
        <f t="shared" si="64"/>
        <v>8.1851851851851842E-2</v>
      </c>
      <c r="J444" s="170" t="s">
        <v>10672</v>
      </c>
      <c r="K444" s="341" t="s">
        <v>11416</v>
      </c>
      <c r="L444" s="166"/>
      <c r="M444" s="167">
        <f>SUM(H434:H462)</f>
        <v>3389.4444444444443</v>
      </c>
      <c r="N444" s="52">
        <f t="shared" si="65"/>
        <v>67.788888888888891</v>
      </c>
      <c r="O444" s="53" t="s">
        <v>269</v>
      </c>
      <c r="P444" s="54" t="s">
        <v>12</v>
      </c>
      <c r="Q444" s="54"/>
      <c r="R444" s="54" t="s">
        <v>1064</v>
      </c>
      <c r="S444" s="54"/>
      <c r="T444" s="58"/>
      <c r="U444" s="183">
        <f t="shared" si="68"/>
        <v>0.16370370370370368</v>
      </c>
      <c r="V444" s="168">
        <f>SUM(U434:U462)</f>
        <v>2.2596296296296297</v>
      </c>
      <c r="W444" s="59" t="str">
        <f t="shared" si="66"/>
        <v>2</v>
      </c>
      <c r="X444" s="575"/>
      <c r="Y444" s="60">
        <f t="shared" si="67"/>
        <v>1</v>
      </c>
    </row>
    <row r="445" spans="2:25" ht="18.75" customHeight="1">
      <c r="B445" s="578"/>
      <c r="C445" s="572"/>
      <c r="D445" s="39">
        <v>12</v>
      </c>
      <c r="E445" s="63" t="s">
        <v>10673</v>
      </c>
      <c r="F445" s="63">
        <v>85</v>
      </c>
      <c r="G445" s="181">
        <f t="shared" si="62"/>
        <v>17</v>
      </c>
      <c r="H445" s="182">
        <f t="shared" si="63"/>
        <v>47.222222222222221</v>
      </c>
      <c r="I445" s="182">
        <f t="shared" si="64"/>
        <v>1.5740740740740739E-2</v>
      </c>
      <c r="J445" s="170"/>
      <c r="K445" s="166"/>
      <c r="L445" s="166"/>
      <c r="M445" s="167"/>
      <c r="N445" s="52">
        <f t="shared" si="65"/>
        <v>0</v>
      </c>
      <c r="O445" s="53"/>
      <c r="P445" s="54"/>
      <c r="Q445" s="54"/>
      <c r="R445" s="54"/>
      <c r="S445" s="54"/>
      <c r="T445" s="58"/>
      <c r="U445" s="183">
        <f t="shared" si="68"/>
        <v>3.1481481481481478E-2</v>
      </c>
      <c r="V445" s="168"/>
      <c r="W445" s="59" t="str">
        <f t="shared" si="66"/>
        <v>0</v>
      </c>
      <c r="X445" s="575"/>
      <c r="Y445" s="60">
        <f t="shared" si="67"/>
        <v>0</v>
      </c>
    </row>
    <row r="446" spans="2:25" ht="18.75" customHeight="1">
      <c r="B446" s="578"/>
      <c r="C446" s="572"/>
      <c r="D446" s="39">
        <v>13</v>
      </c>
      <c r="E446" s="63" t="s">
        <v>10674</v>
      </c>
      <c r="F446" s="63">
        <v>97</v>
      </c>
      <c r="G446" s="181">
        <f t="shared" si="62"/>
        <v>19.399999999999999</v>
      </c>
      <c r="H446" s="182">
        <f t="shared" si="63"/>
        <v>53.888888888888886</v>
      </c>
      <c r="I446" s="182">
        <f t="shared" si="64"/>
        <v>1.7962962962962962E-2</v>
      </c>
      <c r="J446" s="170"/>
      <c r="K446" s="166"/>
      <c r="L446" s="166"/>
      <c r="M446" s="167"/>
      <c r="N446" s="52">
        <f t="shared" si="65"/>
        <v>0</v>
      </c>
      <c r="O446" s="53"/>
      <c r="P446" s="54"/>
      <c r="Q446" s="54"/>
      <c r="R446" s="54"/>
      <c r="S446" s="54"/>
      <c r="T446" s="58"/>
      <c r="U446" s="183">
        <f t="shared" si="68"/>
        <v>3.5925925925925924E-2</v>
      </c>
      <c r="V446" s="168"/>
      <c r="W446" s="59" t="str">
        <f t="shared" si="66"/>
        <v>0</v>
      </c>
      <c r="X446" s="575"/>
      <c r="Y446" s="60">
        <f t="shared" si="67"/>
        <v>0</v>
      </c>
    </row>
    <row r="447" spans="2:25" ht="18.75" customHeight="1">
      <c r="B447" s="578"/>
      <c r="C447" s="572"/>
      <c r="D447" s="39">
        <v>14</v>
      </c>
      <c r="E447" s="63" t="s">
        <v>10675</v>
      </c>
      <c r="F447" s="63">
        <v>170</v>
      </c>
      <c r="G447" s="181">
        <f t="shared" si="62"/>
        <v>34</v>
      </c>
      <c r="H447" s="182">
        <f t="shared" si="63"/>
        <v>94.444444444444443</v>
      </c>
      <c r="I447" s="182">
        <f t="shared" si="64"/>
        <v>3.1481481481481478E-2</v>
      </c>
      <c r="J447" s="170"/>
      <c r="K447" s="166"/>
      <c r="L447" s="166"/>
      <c r="M447" s="167"/>
      <c r="N447" s="52">
        <f t="shared" si="65"/>
        <v>0</v>
      </c>
      <c r="O447" s="53"/>
      <c r="P447" s="54"/>
      <c r="Q447" s="54"/>
      <c r="R447" s="54"/>
      <c r="S447" s="54"/>
      <c r="T447" s="58"/>
      <c r="U447" s="183">
        <f t="shared" si="68"/>
        <v>6.2962962962962957E-2</v>
      </c>
      <c r="V447" s="168"/>
      <c r="W447" s="59" t="str">
        <f t="shared" si="66"/>
        <v>0</v>
      </c>
      <c r="X447" s="575"/>
      <c r="Y447" s="60">
        <f t="shared" si="67"/>
        <v>0</v>
      </c>
    </row>
    <row r="448" spans="2:25" ht="18.75" customHeight="1">
      <c r="B448" s="578"/>
      <c r="C448" s="572"/>
      <c r="D448" s="39">
        <v>15</v>
      </c>
      <c r="E448" s="63" t="s">
        <v>10676</v>
      </c>
      <c r="F448" s="63">
        <v>155</v>
      </c>
      <c r="G448" s="181">
        <f t="shared" si="62"/>
        <v>31</v>
      </c>
      <c r="H448" s="182">
        <f t="shared" si="63"/>
        <v>86.111111111111114</v>
      </c>
      <c r="I448" s="182">
        <f t="shared" si="64"/>
        <v>2.8703703703703703E-2</v>
      </c>
      <c r="J448" s="170"/>
      <c r="K448" s="166"/>
      <c r="L448" s="166"/>
      <c r="M448" s="167"/>
      <c r="N448" s="52">
        <f t="shared" si="65"/>
        <v>0</v>
      </c>
      <c r="O448" s="53"/>
      <c r="P448" s="54"/>
      <c r="Q448" s="54"/>
      <c r="R448" s="54"/>
      <c r="S448" s="54"/>
      <c r="T448" s="58"/>
      <c r="U448" s="183">
        <f t="shared" si="68"/>
        <v>5.7407407407407407E-2</v>
      </c>
      <c r="V448" s="168"/>
      <c r="W448" s="59" t="str">
        <f t="shared" si="66"/>
        <v>0</v>
      </c>
      <c r="X448" s="575"/>
      <c r="Y448" s="60">
        <f t="shared" si="67"/>
        <v>0</v>
      </c>
    </row>
    <row r="449" spans="2:25" ht="18.75" customHeight="1">
      <c r="B449" s="578"/>
      <c r="C449" s="572"/>
      <c r="D449" s="39">
        <v>16</v>
      </c>
      <c r="E449" s="63" t="s">
        <v>9238</v>
      </c>
      <c r="F449" s="63">
        <v>147</v>
      </c>
      <c r="G449" s="181">
        <f t="shared" si="62"/>
        <v>29.4</v>
      </c>
      <c r="H449" s="182">
        <f t="shared" si="63"/>
        <v>81.666666666666671</v>
      </c>
      <c r="I449" s="182">
        <f t="shared" si="64"/>
        <v>2.7222222222222224E-2</v>
      </c>
      <c r="J449" s="170"/>
      <c r="K449" s="166"/>
      <c r="L449" s="166"/>
      <c r="M449" s="167"/>
      <c r="N449" s="52">
        <f t="shared" si="65"/>
        <v>0</v>
      </c>
      <c r="O449" s="53"/>
      <c r="P449" s="54"/>
      <c r="Q449" s="54"/>
      <c r="R449" s="54"/>
      <c r="S449" s="54"/>
      <c r="T449" s="58"/>
      <c r="U449" s="183">
        <f t="shared" si="68"/>
        <v>5.4444444444444448E-2</v>
      </c>
      <c r="V449" s="168"/>
      <c r="W449" s="59" t="str">
        <f t="shared" si="66"/>
        <v>0</v>
      </c>
      <c r="X449" s="575"/>
      <c r="Y449" s="60">
        <f t="shared" si="67"/>
        <v>0</v>
      </c>
    </row>
    <row r="450" spans="2:25" ht="18.75" customHeight="1">
      <c r="B450" s="578"/>
      <c r="C450" s="572"/>
      <c r="D450" s="39">
        <v>17</v>
      </c>
      <c r="E450" s="63" t="s">
        <v>10677</v>
      </c>
      <c r="F450" s="63">
        <v>170</v>
      </c>
      <c r="G450" s="181">
        <f t="shared" si="62"/>
        <v>34</v>
      </c>
      <c r="H450" s="182">
        <f t="shared" si="63"/>
        <v>94.444444444444443</v>
      </c>
      <c r="I450" s="182">
        <f t="shared" si="64"/>
        <v>3.1481481481481478E-2</v>
      </c>
      <c r="J450" s="170"/>
      <c r="K450" s="166"/>
      <c r="L450" s="166"/>
      <c r="M450" s="167"/>
      <c r="N450" s="52">
        <f t="shared" si="65"/>
        <v>0</v>
      </c>
      <c r="O450" s="53"/>
      <c r="P450" s="54"/>
      <c r="Q450" s="54"/>
      <c r="R450" s="54"/>
      <c r="S450" s="54"/>
      <c r="T450" s="58"/>
      <c r="U450" s="183">
        <f t="shared" si="68"/>
        <v>6.2962962962962957E-2</v>
      </c>
      <c r="V450" s="168"/>
      <c r="W450" s="59" t="str">
        <f t="shared" si="66"/>
        <v>0</v>
      </c>
      <c r="X450" s="575"/>
      <c r="Y450" s="60">
        <f t="shared" si="67"/>
        <v>0</v>
      </c>
    </row>
    <row r="451" spans="2:25" ht="18.75" customHeight="1">
      <c r="B451" s="578"/>
      <c r="C451" s="572"/>
      <c r="D451" s="39">
        <v>18</v>
      </c>
      <c r="E451" s="63" t="s">
        <v>10678</v>
      </c>
      <c r="F451" s="63">
        <v>106</v>
      </c>
      <c r="G451" s="181">
        <f t="shared" si="62"/>
        <v>21.2</v>
      </c>
      <c r="H451" s="182">
        <f t="shared" si="63"/>
        <v>58.888888888888886</v>
      </c>
      <c r="I451" s="182">
        <f t="shared" si="64"/>
        <v>1.9629629629629629E-2</v>
      </c>
      <c r="J451" s="170"/>
      <c r="K451" s="166"/>
      <c r="L451" s="166"/>
      <c r="M451" s="167"/>
      <c r="N451" s="52">
        <f t="shared" si="65"/>
        <v>0</v>
      </c>
      <c r="O451" s="53"/>
      <c r="P451" s="54"/>
      <c r="Q451" s="54"/>
      <c r="R451" s="54"/>
      <c r="S451" s="54"/>
      <c r="T451" s="58"/>
      <c r="U451" s="183">
        <f t="shared" si="68"/>
        <v>3.9259259259259258E-2</v>
      </c>
      <c r="V451" s="168"/>
      <c r="W451" s="59" t="str">
        <f t="shared" si="66"/>
        <v>0</v>
      </c>
      <c r="X451" s="575"/>
      <c r="Y451" s="60">
        <f t="shared" si="67"/>
        <v>0</v>
      </c>
    </row>
    <row r="452" spans="2:25" ht="18.75" customHeight="1">
      <c r="B452" s="578"/>
      <c r="C452" s="572"/>
      <c r="D452" s="39">
        <v>19</v>
      </c>
      <c r="E452" s="63" t="s">
        <v>910</v>
      </c>
      <c r="F452" s="63">
        <v>142</v>
      </c>
      <c r="G452" s="181">
        <f t="shared" si="62"/>
        <v>28.4</v>
      </c>
      <c r="H452" s="182">
        <f t="shared" si="63"/>
        <v>78.888888888888886</v>
      </c>
      <c r="I452" s="182">
        <f t="shared" si="64"/>
        <v>2.6296296296296297E-2</v>
      </c>
      <c r="J452" s="170"/>
      <c r="K452" s="166"/>
      <c r="L452" s="166"/>
      <c r="M452" s="167"/>
      <c r="N452" s="52">
        <f t="shared" si="65"/>
        <v>0</v>
      </c>
      <c r="O452" s="53"/>
      <c r="P452" s="54"/>
      <c r="Q452" s="54"/>
      <c r="R452" s="54"/>
      <c r="S452" s="54"/>
      <c r="T452" s="58"/>
      <c r="U452" s="183">
        <f t="shared" si="68"/>
        <v>5.2592592592592594E-2</v>
      </c>
      <c r="V452" s="168"/>
      <c r="W452" s="59" t="str">
        <f t="shared" si="66"/>
        <v>0</v>
      </c>
      <c r="X452" s="575"/>
      <c r="Y452" s="60">
        <f t="shared" si="67"/>
        <v>0</v>
      </c>
    </row>
    <row r="453" spans="2:25" ht="18.75" customHeight="1">
      <c r="B453" s="578"/>
      <c r="C453" s="572"/>
      <c r="D453" s="39">
        <v>20</v>
      </c>
      <c r="E453" s="63" t="s">
        <v>10679</v>
      </c>
      <c r="F453" s="63">
        <v>441</v>
      </c>
      <c r="G453" s="181">
        <f t="shared" si="62"/>
        <v>88.2</v>
      </c>
      <c r="H453" s="182">
        <f t="shared" si="63"/>
        <v>245</v>
      </c>
      <c r="I453" s="182">
        <f t="shared" si="64"/>
        <v>8.1666666666666665E-2</v>
      </c>
      <c r="J453" s="170"/>
      <c r="K453" s="166"/>
      <c r="L453" s="166"/>
      <c r="M453" s="167"/>
      <c r="N453" s="52">
        <f t="shared" si="65"/>
        <v>0</v>
      </c>
      <c r="O453" s="53"/>
      <c r="P453" s="54"/>
      <c r="Q453" s="54"/>
      <c r="R453" s="54"/>
      <c r="S453" s="54"/>
      <c r="T453" s="58"/>
      <c r="U453" s="183">
        <f t="shared" si="68"/>
        <v>0.16333333333333333</v>
      </c>
      <c r="V453" s="168"/>
      <c r="W453" s="59" t="str">
        <f t="shared" si="66"/>
        <v>0</v>
      </c>
      <c r="X453" s="575"/>
      <c r="Y453" s="60">
        <f t="shared" si="67"/>
        <v>0</v>
      </c>
    </row>
    <row r="454" spans="2:25" ht="18.75" customHeight="1">
      <c r="B454" s="578"/>
      <c r="C454" s="572"/>
      <c r="D454" s="39">
        <v>21</v>
      </c>
      <c r="E454" s="63" t="s">
        <v>10680</v>
      </c>
      <c r="F454" s="63">
        <v>108</v>
      </c>
      <c r="G454" s="181">
        <f t="shared" si="62"/>
        <v>21.6</v>
      </c>
      <c r="H454" s="182">
        <f t="shared" si="63"/>
        <v>60</v>
      </c>
      <c r="I454" s="182">
        <f t="shared" si="64"/>
        <v>0.02</v>
      </c>
      <c r="J454" s="170"/>
      <c r="K454" s="166"/>
      <c r="L454" s="166"/>
      <c r="M454" s="167"/>
      <c r="N454" s="52">
        <f t="shared" si="65"/>
        <v>0</v>
      </c>
      <c r="O454" s="53"/>
      <c r="P454" s="54"/>
      <c r="Q454" s="54"/>
      <c r="R454" s="54"/>
      <c r="S454" s="54"/>
      <c r="T454" s="58"/>
      <c r="U454" s="183">
        <f t="shared" si="68"/>
        <v>0.04</v>
      </c>
      <c r="V454" s="168"/>
      <c r="W454" s="59" t="str">
        <f t="shared" si="66"/>
        <v>0</v>
      </c>
      <c r="X454" s="575"/>
      <c r="Y454" s="60">
        <f t="shared" si="67"/>
        <v>0</v>
      </c>
    </row>
    <row r="455" spans="2:25" ht="18.75" customHeight="1">
      <c r="B455" s="578"/>
      <c r="C455" s="572"/>
      <c r="D455" s="39">
        <v>22</v>
      </c>
      <c r="E455" s="63" t="s">
        <v>10681</v>
      </c>
      <c r="F455" s="63">
        <v>432</v>
      </c>
      <c r="G455" s="181">
        <f t="shared" si="62"/>
        <v>86.4</v>
      </c>
      <c r="H455" s="182">
        <f t="shared" si="63"/>
        <v>240</v>
      </c>
      <c r="I455" s="182">
        <f t="shared" si="64"/>
        <v>0.08</v>
      </c>
      <c r="J455" s="170"/>
      <c r="K455" s="166"/>
      <c r="L455" s="166"/>
      <c r="M455" s="167"/>
      <c r="N455" s="52">
        <f t="shared" si="65"/>
        <v>0</v>
      </c>
      <c r="O455" s="53"/>
      <c r="P455" s="54"/>
      <c r="Q455" s="54"/>
      <c r="R455" s="54"/>
      <c r="S455" s="54"/>
      <c r="T455" s="58"/>
      <c r="U455" s="183">
        <f t="shared" si="68"/>
        <v>0.16</v>
      </c>
      <c r="V455" s="168"/>
      <c r="W455" s="59" t="str">
        <f t="shared" si="66"/>
        <v>0</v>
      </c>
      <c r="X455" s="575"/>
      <c r="Y455" s="60">
        <f t="shared" si="67"/>
        <v>0</v>
      </c>
    </row>
    <row r="456" spans="2:25" ht="18.75" customHeight="1">
      <c r="B456" s="578"/>
      <c r="C456" s="572"/>
      <c r="D456" s="39">
        <v>23</v>
      </c>
      <c r="E456" s="63" t="s">
        <v>10682</v>
      </c>
      <c r="F456" s="63">
        <v>104</v>
      </c>
      <c r="G456" s="181">
        <f t="shared" si="62"/>
        <v>20.8</v>
      </c>
      <c r="H456" s="182">
        <f t="shared" si="63"/>
        <v>57.777777777777779</v>
      </c>
      <c r="I456" s="182">
        <f t="shared" si="64"/>
        <v>1.9259259259259261E-2</v>
      </c>
      <c r="J456" s="170" t="s">
        <v>10683</v>
      </c>
      <c r="K456" s="166"/>
      <c r="L456" s="166"/>
      <c r="M456" s="167"/>
      <c r="N456" s="52">
        <f t="shared" si="65"/>
        <v>0</v>
      </c>
      <c r="O456" s="53"/>
      <c r="P456" s="54"/>
      <c r="Q456" s="54"/>
      <c r="R456" s="54"/>
      <c r="S456" s="54"/>
      <c r="T456" s="58"/>
      <c r="U456" s="183">
        <f t="shared" si="68"/>
        <v>3.8518518518518521E-2</v>
      </c>
      <c r="V456" s="168"/>
      <c r="W456" s="59" t="str">
        <f t="shared" si="66"/>
        <v>0</v>
      </c>
      <c r="X456" s="575"/>
      <c r="Y456" s="60">
        <f t="shared" si="67"/>
        <v>0</v>
      </c>
    </row>
    <row r="457" spans="2:25" ht="18.75" customHeight="1">
      <c r="B457" s="578"/>
      <c r="C457" s="572"/>
      <c r="D457" s="39">
        <v>24</v>
      </c>
      <c r="E457" s="63" t="s">
        <v>10684</v>
      </c>
      <c r="F457" s="63">
        <v>109</v>
      </c>
      <c r="G457" s="181">
        <f t="shared" si="62"/>
        <v>21.8</v>
      </c>
      <c r="H457" s="182">
        <f t="shared" si="63"/>
        <v>60.555555555555557</v>
      </c>
      <c r="I457" s="182">
        <f t="shared" si="64"/>
        <v>2.0185185185185184E-2</v>
      </c>
      <c r="J457" s="170"/>
      <c r="K457" s="166"/>
      <c r="L457" s="166"/>
      <c r="M457" s="167"/>
      <c r="N457" s="52">
        <f t="shared" si="65"/>
        <v>0</v>
      </c>
      <c r="O457" s="53"/>
      <c r="P457" s="54"/>
      <c r="Q457" s="54"/>
      <c r="R457" s="54"/>
      <c r="S457" s="54"/>
      <c r="T457" s="58"/>
      <c r="U457" s="183">
        <f t="shared" si="68"/>
        <v>4.0370370370370369E-2</v>
      </c>
      <c r="V457" s="168"/>
      <c r="W457" s="59" t="str">
        <f t="shared" si="66"/>
        <v>0</v>
      </c>
      <c r="X457" s="575"/>
      <c r="Y457" s="60">
        <f t="shared" si="67"/>
        <v>0</v>
      </c>
    </row>
    <row r="458" spans="2:25" ht="18.75" customHeight="1">
      <c r="B458" s="578"/>
      <c r="C458" s="572"/>
      <c r="D458" s="39">
        <v>25</v>
      </c>
      <c r="E458" s="63" t="s">
        <v>10685</v>
      </c>
      <c r="F458" s="63">
        <v>87</v>
      </c>
      <c r="G458" s="181">
        <f t="shared" si="62"/>
        <v>17.399999999999999</v>
      </c>
      <c r="H458" s="182">
        <f t="shared" si="63"/>
        <v>48.333333333333329</v>
      </c>
      <c r="I458" s="182">
        <f t="shared" si="64"/>
        <v>1.6111111111111111E-2</v>
      </c>
      <c r="J458" s="170"/>
      <c r="K458" s="166"/>
      <c r="L458" s="166"/>
      <c r="M458" s="167"/>
      <c r="N458" s="52">
        <f t="shared" si="65"/>
        <v>0</v>
      </c>
      <c r="O458" s="53"/>
      <c r="P458" s="54"/>
      <c r="Q458" s="54"/>
      <c r="R458" s="54"/>
      <c r="S458" s="54"/>
      <c r="T458" s="58"/>
      <c r="U458" s="183">
        <f t="shared" si="68"/>
        <v>3.2222222222222222E-2</v>
      </c>
      <c r="V458" s="168"/>
      <c r="W458" s="59" t="str">
        <f t="shared" si="66"/>
        <v>0</v>
      </c>
      <c r="X458" s="575"/>
      <c r="Y458" s="60">
        <f t="shared" si="67"/>
        <v>0</v>
      </c>
    </row>
    <row r="459" spans="2:25" ht="18.75" customHeight="1">
      <c r="B459" s="578"/>
      <c r="C459" s="572"/>
      <c r="D459" s="39">
        <v>26</v>
      </c>
      <c r="E459" s="63" t="s">
        <v>10686</v>
      </c>
      <c r="F459" s="63">
        <v>165</v>
      </c>
      <c r="G459" s="181">
        <f t="shared" si="62"/>
        <v>33</v>
      </c>
      <c r="H459" s="182">
        <f t="shared" si="63"/>
        <v>91.666666666666671</v>
      </c>
      <c r="I459" s="182">
        <f t="shared" si="64"/>
        <v>3.0555555555555558E-2</v>
      </c>
      <c r="J459" s="170"/>
      <c r="K459" s="166"/>
      <c r="L459" s="166"/>
      <c r="M459" s="167"/>
      <c r="N459" s="52">
        <f t="shared" si="65"/>
        <v>0</v>
      </c>
      <c r="O459" s="53"/>
      <c r="P459" s="54"/>
      <c r="Q459" s="54"/>
      <c r="R459" s="54"/>
      <c r="S459" s="54"/>
      <c r="T459" s="58"/>
      <c r="U459" s="183">
        <f t="shared" si="68"/>
        <v>6.1111111111111116E-2</v>
      </c>
      <c r="V459" s="168"/>
      <c r="W459" s="59" t="str">
        <f t="shared" si="66"/>
        <v>0</v>
      </c>
      <c r="X459" s="575"/>
      <c r="Y459" s="60">
        <f t="shared" si="67"/>
        <v>0</v>
      </c>
    </row>
    <row r="460" spans="2:25" ht="18.75" customHeight="1">
      <c r="B460" s="578"/>
      <c r="C460" s="572"/>
      <c r="D460" s="39">
        <v>27</v>
      </c>
      <c r="E460" s="63" t="s">
        <v>10687</v>
      </c>
      <c r="F460" s="63">
        <v>165</v>
      </c>
      <c r="G460" s="181">
        <f t="shared" si="62"/>
        <v>33</v>
      </c>
      <c r="H460" s="182">
        <f t="shared" si="63"/>
        <v>91.666666666666671</v>
      </c>
      <c r="I460" s="182">
        <f t="shared" si="64"/>
        <v>3.0555555555555558E-2</v>
      </c>
      <c r="J460" s="170"/>
      <c r="K460" s="166"/>
      <c r="L460" s="166"/>
      <c r="M460" s="167"/>
      <c r="N460" s="52">
        <f t="shared" si="65"/>
        <v>0</v>
      </c>
      <c r="O460" s="53"/>
      <c r="P460" s="54"/>
      <c r="Q460" s="54"/>
      <c r="R460" s="54"/>
      <c r="S460" s="54"/>
      <c r="T460" s="58"/>
      <c r="U460" s="183">
        <f t="shared" si="68"/>
        <v>6.1111111111111116E-2</v>
      </c>
      <c r="V460" s="168"/>
      <c r="W460" s="59" t="str">
        <f t="shared" si="66"/>
        <v>0</v>
      </c>
      <c r="X460" s="575"/>
      <c r="Y460" s="60">
        <f t="shared" si="67"/>
        <v>0</v>
      </c>
    </row>
    <row r="461" spans="2:25" ht="18.75" customHeight="1">
      <c r="B461" s="578"/>
      <c r="C461" s="572"/>
      <c r="D461" s="39">
        <v>28</v>
      </c>
      <c r="E461" s="63" t="s">
        <v>10688</v>
      </c>
      <c r="F461" s="63">
        <v>109</v>
      </c>
      <c r="G461" s="181">
        <f t="shared" si="62"/>
        <v>21.8</v>
      </c>
      <c r="H461" s="182">
        <f t="shared" si="63"/>
        <v>60.555555555555557</v>
      </c>
      <c r="I461" s="182">
        <f t="shared" si="64"/>
        <v>2.0185185185185184E-2</v>
      </c>
      <c r="J461" s="170"/>
      <c r="K461" s="166"/>
      <c r="L461" s="166"/>
      <c r="M461" s="167"/>
      <c r="N461" s="52">
        <f t="shared" si="65"/>
        <v>0</v>
      </c>
      <c r="O461" s="53"/>
      <c r="P461" s="54"/>
      <c r="Q461" s="54"/>
      <c r="R461" s="54"/>
      <c r="S461" s="54"/>
      <c r="T461" s="58"/>
      <c r="U461" s="183">
        <f t="shared" si="68"/>
        <v>4.0370370370370369E-2</v>
      </c>
      <c r="V461" s="168"/>
      <c r="W461" s="59" t="str">
        <f t="shared" si="66"/>
        <v>0</v>
      </c>
      <c r="X461" s="575"/>
      <c r="Y461" s="60">
        <f t="shared" si="67"/>
        <v>0</v>
      </c>
    </row>
    <row r="462" spans="2:25" ht="18.75" customHeight="1">
      <c r="B462" s="578"/>
      <c r="C462" s="572"/>
      <c r="D462" s="39">
        <v>29</v>
      </c>
      <c r="E462" s="63" t="s">
        <v>9704</v>
      </c>
      <c r="F462" s="63">
        <v>711</v>
      </c>
      <c r="G462" s="181">
        <f t="shared" si="62"/>
        <v>142.19999999999999</v>
      </c>
      <c r="H462" s="182">
        <f t="shared" si="63"/>
        <v>395</v>
      </c>
      <c r="I462" s="182">
        <f t="shared" si="64"/>
        <v>0.13166666666666665</v>
      </c>
      <c r="J462" s="170"/>
      <c r="K462" s="166"/>
      <c r="L462" s="166"/>
      <c r="M462" s="167"/>
      <c r="N462" s="52">
        <f t="shared" si="65"/>
        <v>0</v>
      </c>
      <c r="O462" s="53"/>
      <c r="P462" s="54"/>
      <c r="Q462" s="54"/>
      <c r="R462" s="54"/>
      <c r="S462" s="54"/>
      <c r="T462" s="58"/>
      <c r="U462" s="183">
        <f t="shared" si="68"/>
        <v>0.26333333333333331</v>
      </c>
      <c r="V462" s="168"/>
      <c r="W462" s="59" t="str">
        <f t="shared" si="66"/>
        <v>0</v>
      </c>
      <c r="X462" s="575"/>
      <c r="Y462" s="60">
        <f t="shared" si="67"/>
        <v>0</v>
      </c>
    </row>
    <row r="463" spans="2:25" ht="18.75" customHeight="1">
      <c r="B463" s="578"/>
      <c r="C463" s="572"/>
      <c r="D463" s="39"/>
      <c r="E463" s="39"/>
      <c r="F463" s="170"/>
      <c r="G463" s="181">
        <f t="shared" si="62"/>
        <v>0</v>
      </c>
      <c r="H463" s="182">
        <f t="shared" si="63"/>
        <v>0</v>
      </c>
      <c r="I463" s="182">
        <f t="shared" si="64"/>
        <v>0</v>
      </c>
      <c r="J463" s="170"/>
      <c r="K463" s="166"/>
      <c r="L463" s="166"/>
      <c r="M463" s="167"/>
      <c r="N463" s="52">
        <f t="shared" si="65"/>
        <v>0</v>
      </c>
      <c r="O463" s="53"/>
      <c r="P463" s="54"/>
      <c r="Q463" s="54"/>
      <c r="R463" s="54"/>
      <c r="S463" s="54"/>
      <c r="T463" s="58"/>
      <c r="U463" s="183">
        <f t="shared" si="68"/>
        <v>0</v>
      </c>
      <c r="V463" s="168"/>
      <c r="W463" s="59" t="str">
        <f t="shared" si="66"/>
        <v>0</v>
      </c>
      <c r="X463" s="575"/>
      <c r="Y463" s="60">
        <f t="shared" si="67"/>
        <v>0</v>
      </c>
    </row>
    <row r="464" spans="2:25" ht="18.75" customHeight="1">
      <c r="B464" s="579"/>
      <c r="C464" s="573"/>
      <c r="D464" s="39"/>
      <c r="E464" s="39"/>
      <c r="F464" s="170"/>
      <c r="G464" s="181">
        <f>F464/$G$15</f>
        <v>0</v>
      </c>
      <c r="H464" s="182">
        <f>F464/$H$15</f>
        <v>0</v>
      </c>
      <c r="I464" s="182">
        <f>H464/$I$15</f>
        <v>0</v>
      </c>
      <c r="J464" s="170"/>
      <c r="K464" s="166"/>
      <c r="L464" s="166"/>
      <c r="M464" s="171"/>
      <c r="N464" s="52">
        <f>M464/$N$15</f>
        <v>0</v>
      </c>
      <c r="O464" s="40"/>
      <c r="P464" s="40"/>
      <c r="Q464" s="40"/>
      <c r="R464" s="40"/>
      <c r="S464" s="40"/>
      <c r="T464" s="58"/>
      <c r="U464" s="183">
        <f>H464/$U$15</f>
        <v>0</v>
      </c>
      <c r="V464" s="168"/>
      <c r="W464" s="59" t="str">
        <f>IF(V464&lt;1,"0",IF(V464&lt;5,"2",IF(V464&gt;=5,"6")))</f>
        <v>0</v>
      </c>
      <c r="X464" s="576"/>
      <c r="Y464" s="60">
        <f t="shared" si="67"/>
        <v>0</v>
      </c>
    </row>
    <row r="465" spans="2:25">
      <c r="B465" s="41"/>
      <c r="C465" s="172" t="s">
        <v>111</v>
      </c>
      <c r="D465" s="154"/>
      <c r="E465" s="173">
        <f>COUNTA(E434:E464)</f>
        <v>29</v>
      </c>
      <c r="F465" s="173">
        <f>SUM(F434:F464)</f>
        <v>6101</v>
      </c>
      <c r="G465" s="173">
        <f>SUM(G434:G464)</f>
        <v>1220.1999999999998</v>
      </c>
      <c r="H465" s="173">
        <f>SUM(H434:H464)</f>
        <v>3389.4444444444443</v>
      </c>
      <c r="I465" s="173">
        <f>MROUND(SUM(I434:I464),1)</f>
        <v>1</v>
      </c>
      <c r="J465" s="173">
        <f>COUNTA(J434:J464)</f>
        <v>3</v>
      </c>
      <c r="K465" s="173">
        <f>COUNTA(K434:K464)</f>
        <v>1</v>
      </c>
      <c r="L465" s="173">
        <f>COUNTA(L434:L464)</f>
        <v>0</v>
      </c>
      <c r="M465" s="173">
        <f>SUM(M434:M464)</f>
        <v>3389.4444444444443</v>
      </c>
      <c r="N465" s="173">
        <f>SUM(N434:N464)</f>
        <v>67.788888888888891</v>
      </c>
      <c r="O465" s="174"/>
      <c r="P465" s="175">
        <f>COUNTIF(P434:P464, "YES")</f>
        <v>0</v>
      </c>
      <c r="Q465" s="174"/>
      <c r="R465" s="174"/>
      <c r="S465" s="174"/>
      <c r="T465" s="174"/>
      <c r="U465" s="173">
        <f>SUM(U434:U464)</f>
        <v>2.2596296296296297</v>
      </c>
      <c r="V465" s="173">
        <f>SUM(V434:V464)</f>
        <v>2.2596296296296297</v>
      </c>
      <c r="W465" s="173">
        <f t="array" ref="W465">SUM(ABS(W434:W464))</f>
        <v>2</v>
      </c>
      <c r="X465" s="175" t="str">
        <f>IF(X434&lt;0.2, "0", IF(X434&lt;=2, "2", IF(X434&gt;2, ROUND(X434,0))))</f>
        <v>2</v>
      </c>
      <c r="Y465" s="173">
        <f>SUM(Y434:Y464)</f>
        <v>1</v>
      </c>
    </row>
    <row r="466" spans="2:25" ht="18.75" customHeight="1">
      <c r="B466" s="577">
        <v>9</v>
      </c>
      <c r="C466" s="571" t="s">
        <v>10689</v>
      </c>
      <c r="D466" s="39">
        <v>1</v>
      </c>
      <c r="E466" s="127" t="s">
        <v>10690</v>
      </c>
      <c r="F466" s="127">
        <v>269</v>
      </c>
      <c r="G466" s="181">
        <f t="shared" ref="G466:G516" si="69">F466/$G$15</f>
        <v>53.8</v>
      </c>
      <c r="H466" s="182">
        <f t="shared" ref="H466:H516" si="70">F466/$H$15</f>
        <v>149.44444444444443</v>
      </c>
      <c r="I466" s="182">
        <f t="shared" ref="I466:I516" si="71">H466/$I$15</f>
        <v>4.9814814814814812E-2</v>
      </c>
      <c r="J466" s="170"/>
      <c r="L466" s="166"/>
      <c r="M466" s="167"/>
      <c r="N466" s="52"/>
      <c r="O466" s="53"/>
      <c r="P466" s="54"/>
      <c r="Q466" s="54"/>
      <c r="S466" s="54"/>
      <c r="T466" s="58"/>
      <c r="U466" s="183">
        <f t="shared" ref="U466:U516" si="72">H466/$U$15</f>
        <v>9.9629629629629624E-2</v>
      </c>
      <c r="V466" s="168"/>
      <c r="W466" s="59" t="str">
        <f t="shared" ref="W466:W516" si="73">IF(V466&lt;1,"0",IF(V466&lt;5,"2",IF(V466&gt;=5,"6")))</f>
        <v>0</v>
      </c>
      <c r="X466" s="574">
        <f>K518/$X$15</f>
        <v>1</v>
      </c>
      <c r="Y466" s="60">
        <f t="shared" ref="Y466:Y517" si="74">W466/2</f>
        <v>0</v>
      </c>
    </row>
    <row r="467" spans="2:25" ht="18.75" customHeight="1">
      <c r="B467" s="578"/>
      <c r="C467" s="572"/>
      <c r="D467" s="39">
        <v>2</v>
      </c>
      <c r="E467" s="127" t="s">
        <v>10691</v>
      </c>
      <c r="F467" s="127">
        <v>309</v>
      </c>
      <c r="G467" s="181">
        <f t="shared" si="69"/>
        <v>61.8</v>
      </c>
      <c r="H467" s="182">
        <f t="shared" si="70"/>
        <v>171.66666666666666</v>
      </c>
      <c r="I467" s="182">
        <f t="shared" si="71"/>
        <v>5.7222222222222216E-2</v>
      </c>
      <c r="J467" s="170"/>
      <c r="K467" s="166"/>
      <c r="L467" s="166"/>
      <c r="M467" s="167"/>
      <c r="N467" s="52">
        <f t="shared" ref="N467:N516" si="75">M467/$N$15</f>
        <v>0</v>
      </c>
      <c r="O467" s="53"/>
      <c r="P467" s="54"/>
      <c r="Q467" s="54"/>
      <c r="R467" s="54"/>
      <c r="S467" s="54"/>
      <c r="T467" s="58"/>
      <c r="U467" s="183">
        <f t="shared" si="72"/>
        <v>0.11444444444444443</v>
      </c>
      <c r="V467" s="168"/>
      <c r="W467" s="59" t="str">
        <f t="shared" si="73"/>
        <v>0</v>
      </c>
      <c r="X467" s="575"/>
      <c r="Y467" s="60">
        <f t="shared" si="74"/>
        <v>0</v>
      </c>
    </row>
    <row r="468" spans="2:25" ht="18.75" customHeight="1">
      <c r="B468" s="578"/>
      <c r="C468" s="572"/>
      <c r="D468" s="39">
        <v>3</v>
      </c>
      <c r="E468" s="127" t="s">
        <v>10692</v>
      </c>
      <c r="F468" s="127">
        <v>300</v>
      </c>
      <c r="G468" s="181">
        <f t="shared" si="69"/>
        <v>60</v>
      </c>
      <c r="H468" s="182">
        <f t="shared" si="70"/>
        <v>166.66666666666666</v>
      </c>
      <c r="I468" s="182">
        <f t="shared" si="71"/>
        <v>5.5555555555555552E-2</v>
      </c>
      <c r="J468" s="170"/>
      <c r="K468" s="166" t="s">
        <v>10693</v>
      </c>
      <c r="L468" s="166"/>
      <c r="M468" s="167">
        <f>SUM(H466:H483)</f>
        <v>2923.8888888888887</v>
      </c>
      <c r="N468" s="52">
        <f t="shared" si="75"/>
        <v>58.477777777777774</v>
      </c>
      <c r="O468" s="53" t="s">
        <v>3233</v>
      </c>
      <c r="P468" s="54" t="s">
        <v>12</v>
      </c>
      <c r="Q468" s="54"/>
      <c r="R468" s="54" t="s">
        <v>1064</v>
      </c>
      <c r="S468" s="54"/>
      <c r="T468" s="58"/>
      <c r="U468" s="183">
        <f t="shared" si="72"/>
        <v>0.1111111111111111</v>
      </c>
      <c r="V468" s="168">
        <f>SUM(U466:U483)</f>
        <v>1.949259259259259</v>
      </c>
      <c r="W468" s="59" t="str">
        <f t="shared" si="73"/>
        <v>2</v>
      </c>
      <c r="X468" s="575"/>
      <c r="Y468" s="60">
        <f t="shared" si="74"/>
        <v>1</v>
      </c>
    </row>
    <row r="469" spans="2:25" ht="18.75" customHeight="1">
      <c r="B469" s="578"/>
      <c r="C469" s="572"/>
      <c r="D469" s="39">
        <v>4</v>
      </c>
      <c r="E469" s="127" t="s">
        <v>4373</v>
      </c>
      <c r="F469" s="127">
        <v>378</v>
      </c>
      <c r="G469" s="181">
        <f t="shared" si="69"/>
        <v>75.599999999999994</v>
      </c>
      <c r="H469" s="182">
        <f t="shared" si="70"/>
        <v>210</v>
      </c>
      <c r="I469" s="182">
        <f t="shared" si="71"/>
        <v>7.0000000000000007E-2</v>
      </c>
      <c r="J469" s="170"/>
      <c r="K469" s="166"/>
      <c r="L469" s="166"/>
      <c r="M469" s="167"/>
      <c r="N469" s="52">
        <f t="shared" si="75"/>
        <v>0</v>
      </c>
      <c r="O469" s="53"/>
      <c r="P469" s="54"/>
      <c r="Q469" s="54"/>
      <c r="R469" s="54"/>
      <c r="S469" s="54"/>
      <c r="T469" s="58"/>
      <c r="U469" s="183">
        <f t="shared" si="72"/>
        <v>0.14000000000000001</v>
      </c>
      <c r="V469" s="168"/>
      <c r="W469" s="59" t="str">
        <f t="shared" si="73"/>
        <v>0</v>
      </c>
      <c r="X469" s="575"/>
      <c r="Y469" s="60">
        <f t="shared" si="74"/>
        <v>0</v>
      </c>
    </row>
    <row r="470" spans="2:25" ht="18.75" customHeight="1">
      <c r="B470" s="578"/>
      <c r="C470" s="572"/>
      <c r="D470" s="39">
        <v>5</v>
      </c>
      <c r="E470" s="127" t="s">
        <v>4503</v>
      </c>
      <c r="F470" s="127">
        <v>231</v>
      </c>
      <c r="G470" s="181">
        <f t="shared" si="69"/>
        <v>46.2</v>
      </c>
      <c r="H470" s="182">
        <f t="shared" si="70"/>
        <v>128.33333333333334</v>
      </c>
      <c r="I470" s="182">
        <f t="shared" si="71"/>
        <v>4.2777777777777783E-2</v>
      </c>
      <c r="J470" s="170"/>
      <c r="K470" s="166"/>
      <c r="L470" s="166"/>
      <c r="M470" s="167"/>
      <c r="N470" s="52">
        <f t="shared" si="75"/>
        <v>0</v>
      </c>
      <c r="O470" s="53"/>
      <c r="P470" s="54"/>
      <c r="Q470" s="54"/>
      <c r="R470" s="54"/>
      <c r="S470" s="54"/>
      <c r="T470" s="58"/>
      <c r="U470" s="183">
        <f t="shared" si="72"/>
        <v>8.5555555555555565E-2</v>
      </c>
      <c r="V470" s="168"/>
      <c r="W470" s="59" t="str">
        <f t="shared" si="73"/>
        <v>0</v>
      </c>
      <c r="X470" s="575"/>
      <c r="Y470" s="60">
        <f t="shared" si="74"/>
        <v>0</v>
      </c>
    </row>
    <row r="471" spans="2:25" ht="18.75" customHeight="1">
      <c r="B471" s="578"/>
      <c r="C471" s="572"/>
      <c r="D471" s="39">
        <v>6</v>
      </c>
      <c r="E471" s="127" t="s">
        <v>10694</v>
      </c>
      <c r="F471" s="127">
        <v>285</v>
      </c>
      <c r="G471" s="181">
        <f t="shared" si="69"/>
        <v>57</v>
      </c>
      <c r="H471" s="182">
        <f t="shared" si="70"/>
        <v>158.33333333333334</v>
      </c>
      <c r="I471" s="182">
        <f t="shared" si="71"/>
        <v>5.2777777777777778E-2</v>
      </c>
      <c r="J471" s="170"/>
      <c r="K471" s="166"/>
      <c r="L471" s="166"/>
      <c r="M471" s="167"/>
      <c r="N471" s="52">
        <f t="shared" si="75"/>
        <v>0</v>
      </c>
      <c r="O471" s="53"/>
      <c r="P471" s="54"/>
      <c r="Q471" s="54"/>
      <c r="R471" s="54"/>
      <c r="S471" s="54"/>
      <c r="T471" s="58"/>
      <c r="U471" s="183">
        <f t="shared" si="72"/>
        <v>0.10555555555555556</v>
      </c>
      <c r="V471" s="168"/>
      <c r="W471" s="59" t="str">
        <f t="shared" si="73"/>
        <v>0</v>
      </c>
      <c r="X471" s="575"/>
      <c r="Y471" s="60">
        <f t="shared" si="74"/>
        <v>0</v>
      </c>
    </row>
    <row r="472" spans="2:25" ht="18.75" customHeight="1">
      <c r="B472" s="578"/>
      <c r="C472" s="572"/>
      <c r="D472" s="39">
        <v>7</v>
      </c>
      <c r="E472" s="127" t="s">
        <v>10695</v>
      </c>
      <c r="F472" s="127">
        <v>386</v>
      </c>
      <c r="G472" s="181">
        <f t="shared" si="69"/>
        <v>77.2</v>
      </c>
      <c r="H472" s="182">
        <f t="shared" si="70"/>
        <v>214.44444444444443</v>
      </c>
      <c r="I472" s="182">
        <f t="shared" si="71"/>
        <v>7.1481481481481479E-2</v>
      </c>
      <c r="J472" s="170"/>
      <c r="K472" s="166"/>
      <c r="L472" s="166"/>
      <c r="M472" s="167"/>
      <c r="N472" s="52">
        <f t="shared" si="75"/>
        <v>0</v>
      </c>
      <c r="O472" s="53"/>
      <c r="P472" s="54"/>
      <c r="Q472" s="54"/>
      <c r="R472" s="54"/>
      <c r="S472" s="54"/>
      <c r="T472" s="58"/>
      <c r="U472" s="183">
        <f t="shared" si="72"/>
        <v>0.14296296296296296</v>
      </c>
      <c r="V472" s="168"/>
      <c r="W472" s="59" t="str">
        <f t="shared" si="73"/>
        <v>0</v>
      </c>
      <c r="X472" s="575"/>
      <c r="Y472" s="60">
        <f t="shared" si="74"/>
        <v>0</v>
      </c>
    </row>
    <row r="473" spans="2:25" ht="18.75" customHeight="1">
      <c r="B473" s="578"/>
      <c r="C473" s="572"/>
      <c r="D473" s="39">
        <v>8</v>
      </c>
      <c r="E473" s="127" t="s">
        <v>10696</v>
      </c>
      <c r="F473" s="127">
        <v>215</v>
      </c>
      <c r="G473" s="181">
        <f t="shared" si="69"/>
        <v>43</v>
      </c>
      <c r="H473" s="182">
        <f t="shared" si="70"/>
        <v>119.44444444444444</v>
      </c>
      <c r="I473" s="182">
        <f t="shared" si="71"/>
        <v>3.9814814814814817E-2</v>
      </c>
      <c r="J473" s="170"/>
      <c r="K473" s="166"/>
      <c r="L473" s="166"/>
      <c r="M473" s="167"/>
      <c r="N473" s="52">
        <f t="shared" si="75"/>
        <v>0</v>
      </c>
      <c r="O473" s="53"/>
      <c r="P473" s="54"/>
      <c r="Q473" s="54"/>
      <c r="R473" s="54"/>
      <c r="S473" s="54"/>
      <c r="T473" s="58"/>
      <c r="U473" s="183">
        <f t="shared" si="72"/>
        <v>7.9629629629629634E-2</v>
      </c>
      <c r="V473" s="168"/>
      <c r="W473" s="59" t="str">
        <f t="shared" si="73"/>
        <v>0</v>
      </c>
      <c r="X473" s="575"/>
      <c r="Y473" s="60">
        <f t="shared" si="74"/>
        <v>0</v>
      </c>
    </row>
    <row r="474" spans="2:25" ht="18.75" customHeight="1">
      <c r="B474" s="578"/>
      <c r="C474" s="572"/>
      <c r="D474" s="39">
        <v>9</v>
      </c>
      <c r="E474" s="127" t="s">
        <v>10697</v>
      </c>
      <c r="F474" s="127">
        <v>248</v>
      </c>
      <c r="G474" s="181">
        <f t="shared" si="69"/>
        <v>49.6</v>
      </c>
      <c r="H474" s="182">
        <f t="shared" si="70"/>
        <v>137.77777777777777</v>
      </c>
      <c r="I474" s="182">
        <f t="shared" si="71"/>
        <v>4.5925925925925926E-2</v>
      </c>
      <c r="J474" s="170"/>
      <c r="K474" s="166"/>
      <c r="L474" s="166"/>
      <c r="M474" s="167"/>
      <c r="N474" s="52">
        <f t="shared" si="75"/>
        <v>0</v>
      </c>
      <c r="O474" s="53"/>
      <c r="P474" s="54"/>
      <c r="Q474" s="54"/>
      <c r="R474" s="54"/>
      <c r="S474" s="54"/>
      <c r="T474" s="58"/>
      <c r="U474" s="183">
        <f t="shared" si="72"/>
        <v>9.1851851851851851E-2</v>
      </c>
      <c r="V474" s="168"/>
      <c r="W474" s="59" t="str">
        <f t="shared" si="73"/>
        <v>0</v>
      </c>
      <c r="X474" s="575"/>
      <c r="Y474" s="60">
        <f t="shared" si="74"/>
        <v>0</v>
      </c>
    </row>
    <row r="475" spans="2:25" ht="18.75" customHeight="1">
      <c r="B475" s="578"/>
      <c r="C475" s="572"/>
      <c r="D475" s="39">
        <v>10</v>
      </c>
      <c r="E475" s="127" t="s">
        <v>10698</v>
      </c>
      <c r="F475" s="127">
        <v>386</v>
      </c>
      <c r="G475" s="181">
        <f t="shared" si="69"/>
        <v>77.2</v>
      </c>
      <c r="H475" s="182">
        <f t="shared" si="70"/>
        <v>214.44444444444443</v>
      </c>
      <c r="I475" s="182">
        <f t="shared" si="71"/>
        <v>7.1481481481481479E-2</v>
      </c>
      <c r="J475" s="170"/>
      <c r="K475" s="166"/>
      <c r="L475" s="166"/>
      <c r="M475" s="167"/>
      <c r="N475" s="52">
        <f t="shared" si="75"/>
        <v>0</v>
      </c>
      <c r="O475" s="53"/>
      <c r="P475" s="54"/>
      <c r="Q475" s="54"/>
      <c r="R475" s="54"/>
      <c r="S475" s="54"/>
      <c r="T475" s="58"/>
      <c r="U475" s="183">
        <f t="shared" si="72"/>
        <v>0.14296296296296296</v>
      </c>
      <c r="V475" s="168"/>
      <c r="W475" s="59" t="str">
        <f t="shared" si="73"/>
        <v>0</v>
      </c>
      <c r="X475" s="575"/>
      <c r="Y475" s="60">
        <f t="shared" si="74"/>
        <v>0</v>
      </c>
    </row>
    <row r="476" spans="2:25" ht="18.75" customHeight="1">
      <c r="B476" s="578"/>
      <c r="C476" s="572"/>
      <c r="D476" s="39">
        <v>11</v>
      </c>
      <c r="E476" s="127" t="s">
        <v>10699</v>
      </c>
      <c r="F476" s="127">
        <v>327</v>
      </c>
      <c r="G476" s="181">
        <f t="shared" si="69"/>
        <v>65.400000000000006</v>
      </c>
      <c r="H476" s="182">
        <f t="shared" si="70"/>
        <v>181.66666666666666</v>
      </c>
      <c r="I476" s="182">
        <f t="shared" si="71"/>
        <v>6.055555555555555E-2</v>
      </c>
      <c r="J476" s="170"/>
      <c r="K476" s="166"/>
      <c r="L476" s="166"/>
      <c r="M476" s="167"/>
      <c r="N476" s="52">
        <f t="shared" si="75"/>
        <v>0</v>
      </c>
      <c r="O476" s="53"/>
      <c r="P476" s="54"/>
      <c r="Q476" s="54"/>
      <c r="R476" s="54"/>
      <c r="S476" s="54"/>
      <c r="T476" s="58"/>
      <c r="U476" s="183">
        <f t="shared" si="72"/>
        <v>0.1211111111111111</v>
      </c>
      <c r="V476" s="168"/>
      <c r="W476" s="59" t="str">
        <f t="shared" si="73"/>
        <v>0</v>
      </c>
      <c r="X476" s="575"/>
      <c r="Y476" s="60">
        <f t="shared" si="74"/>
        <v>0</v>
      </c>
    </row>
    <row r="477" spans="2:25" ht="18.75" customHeight="1">
      <c r="B477" s="578"/>
      <c r="C477" s="572"/>
      <c r="D477" s="39">
        <v>12</v>
      </c>
      <c r="E477" s="127" t="s">
        <v>10557</v>
      </c>
      <c r="F477" s="127">
        <v>263</v>
      </c>
      <c r="G477" s="181">
        <f t="shared" si="69"/>
        <v>52.6</v>
      </c>
      <c r="H477" s="182">
        <f t="shared" si="70"/>
        <v>146.11111111111111</v>
      </c>
      <c r="I477" s="182">
        <f t="shared" si="71"/>
        <v>4.8703703703703707E-2</v>
      </c>
      <c r="J477" s="170"/>
      <c r="K477" s="166"/>
      <c r="L477" s="166"/>
      <c r="M477" s="167"/>
      <c r="N477" s="52">
        <f t="shared" si="75"/>
        <v>0</v>
      </c>
      <c r="O477" s="53"/>
      <c r="P477" s="54"/>
      <c r="Q477" s="54"/>
      <c r="R477" s="54"/>
      <c r="S477" s="54"/>
      <c r="T477" s="58"/>
      <c r="U477" s="183">
        <f t="shared" si="72"/>
        <v>9.7407407407407415E-2</v>
      </c>
      <c r="V477" s="168"/>
      <c r="W477" s="59" t="str">
        <f t="shared" si="73"/>
        <v>0</v>
      </c>
      <c r="X477" s="575"/>
      <c r="Y477" s="60">
        <f t="shared" si="74"/>
        <v>0</v>
      </c>
    </row>
    <row r="478" spans="2:25" ht="18.75" customHeight="1">
      <c r="B478" s="578"/>
      <c r="C478" s="572"/>
      <c r="D478" s="39">
        <v>13</v>
      </c>
      <c r="E478" s="127" t="s">
        <v>981</v>
      </c>
      <c r="F478" s="127">
        <v>165</v>
      </c>
      <c r="G478" s="181">
        <f t="shared" si="69"/>
        <v>33</v>
      </c>
      <c r="H478" s="182">
        <f t="shared" si="70"/>
        <v>91.666666666666671</v>
      </c>
      <c r="I478" s="182">
        <f t="shared" si="71"/>
        <v>3.0555555555555558E-2</v>
      </c>
      <c r="J478" s="170"/>
      <c r="K478" s="166"/>
      <c r="L478" s="166"/>
      <c r="M478" s="167"/>
      <c r="N478" s="52">
        <f t="shared" si="75"/>
        <v>0</v>
      </c>
      <c r="O478" s="53"/>
      <c r="P478" s="54"/>
      <c r="Q478" s="54"/>
      <c r="R478" s="54"/>
      <c r="S478" s="54"/>
      <c r="T478" s="58"/>
      <c r="U478" s="183">
        <f t="shared" si="72"/>
        <v>6.1111111111111116E-2</v>
      </c>
      <c r="V478" s="168"/>
      <c r="W478" s="59" t="str">
        <f t="shared" si="73"/>
        <v>0</v>
      </c>
      <c r="X478" s="575"/>
      <c r="Y478" s="60">
        <f t="shared" si="74"/>
        <v>0</v>
      </c>
    </row>
    <row r="479" spans="2:25" ht="18.75" customHeight="1">
      <c r="B479" s="578"/>
      <c r="C479" s="572"/>
      <c r="D479" s="39">
        <v>14</v>
      </c>
      <c r="E479" s="127" t="s">
        <v>10700</v>
      </c>
      <c r="F479" s="127">
        <v>309</v>
      </c>
      <c r="G479" s="181">
        <f t="shared" si="69"/>
        <v>61.8</v>
      </c>
      <c r="H479" s="182">
        <f t="shared" si="70"/>
        <v>171.66666666666666</v>
      </c>
      <c r="I479" s="182">
        <f t="shared" si="71"/>
        <v>5.7222222222222216E-2</v>
      </c>
      <c r="J479" s="170"/>
      <c r="K479" s="166"/>
      <c r="L479" s="166"/>
      <c r="M479" s="167"/>
      <c r="N479" s="52">
        <f t="shared" si="75"/>
        <v>0</v>
      </c>
      <c r="O479" s="53"/>
      <c r="P479" s="54"/>
      <c r="Q479" s="54"/>
      <c r="R479" s="54"/>
      <c r="S479" s="54"/>
      <c r="T479" s="58"/>
      <c r="U479" s="183">
        <f t="shared" si="72"/>
        <v>0.11444444444444443</v>
      </c>
      <c r="V479" s="168"/>
      <c r="W479" s="59" t="str">
        <f t="shared" si="73"/>
        <v>0</v>
      </c>
      <c r="X479" s="575"/>
      <c r="Y479" s="60">
        <f t="shared" si="74"/>
        <v>0</v>
      </c>
    </row>
    <row r="480" spans="2:25" ht="18.75" customHeight="1">
      <c r="B480" s="578"/>
      <c r="C480" s="572"/>
      <c r="D480" s="39">
        <v>15</v>
      </c>
      <c r="E480" s="127" t="s">
        <v>10701</v>
      </c>
      <c r="F480" s="127">
        <v>292</v>
      </c>
      <c r="G480" s="181">
        <f t="shared" si="69"/>
        <v>58.4</v>
      </c>
      <c r="H480" s="182">
        <f t="shared" si="70"/>
        <v>162.22222222222223</v>
      </c>
      <c r="I480" s="182">
        <f t="shared" si="71"/>
        <v>5.4074074074074073E-2</v>
      </c>
      <c r="J480" s="170"/>
      <c r="K480" s="166"/>
      <c r="L480" s="166"/>
      <c r="M480" s="167"/>
      <c r="N480" s="52">
        <f t="shared" si="75"/>
        <v>0</v>
      </c>
      <c r="O480" s="53"/>
      <c r="P480" s="54"/>
      <c r="Q480" s="54"/>
      <c r="R480" s="54"/>
      <c r="S480" s="54"/>
      <c r="T480" s="58"/>
      <c r="U480" s="183">
        <f t="shared" si="72"/>
        <v>0.10814814814814815</v>
      </c>
      <c r="V480" s="168"/>
      <c r="W480" s="59" t="str">
        <f t="shared" si="73"/>
        <v>0</v>
      </c>
      <c r="X480" s="575"/>
      <c r="Y480" s="60">
        <f t="shared" si="74"/>
        <v>0</v>
      </c>
    </row>
    <row r="481" spans="2:25" ht="18.75" customHeight="1">
      <c r="B481" s="578"/>
      <c r="C481" s="572"/>
      <c r="D481" s="39">
        <v>16</v>
      </c>
      <c r="E481" s="127" t="s">
        <v>3789</v>
      </c>
      <c r="F481" s="127">
        <v>251</v>
      </c>
      <c r="G481" s="181">
        <f t="shared" si="69"/>
        <v>50.2</v>
      </c>
      <c r="H481" s="182">
        <f t="shared" si="70"/>
        <v>139.44444444444443</v>
      </c>
      <c r="I481" s="182">
        <f t="shared" si="71"/>
        <v>4.6481481481481478E-2</v>
      </c>
      <c r="J481" s="170"/>
      <c r="K481" s="166"/>
      <c r="L481" s="166"/>
      <c r="M481" s="167"/>
      <c r="N481" s="52">
        <f t="shared" si="75"/>
        <v>0</v>
      </c>
      <c r="O481" s="53"/>
      <c r="P481" s="54"/>
      <c r="Q481" s="54"/>
      <c r="R481" s="54"/>
      <c r="S481" s="54"/>
      <c r="T481" s="58"/>
      <c r="U481" s="183">
        <f t="shared" si="72"/>
        <v>9.2962962962962956E-2</v>
      </c>
      <c r="V481" s="168"/>
      <c r="W481" s="59" t="str">
        <f t="shared" si="73"/>
        <v>0</v>
      </c>
      <c r="X481" s="575"/>
      <c r="Y481" s="60">
        <f t="shared" si="74"/>
        <v>0</v>
      </c>
    </row>
    <row r="482" spans="2:25" ht="18.75" customHeight="1">
      <c r="B482" s="578"/>
      <c r="C482" s="572"/>
      <c r="D482" s="39">
        <v>17</v>
      </c>
      <c r="E482" s="127" t="s">
        <v>10702</v>
      </c>
      <c r="F482" s="127">
        <v>351</v>
      </c>
      <c r="G482" s="181">
        <f t="shared" si="69"/>
        <v>70.2</v>
      </c>
      <c r="H482" s="182">
        <f t="shared" si="70"/>
        <v>195</v>
      </c>
      <c r="I482" s="182">
        <f t="shared" si="71"/>
        <v>6.5000000000000002E-2</v>
      </c>
      <c r="J482" s="170"/>
      <c r="K482" s="166"/>
      <c r="L482" s="166"/>
      <c r="M482" s="167"/>
      <c r="N482" s="52">
        <f t="shared" si="75"/>
        <v>0</v>
      </c>
      <c r="O482" s="53"/>
      <c r="P482" s="54"/>
      <c r="Q482" s="54"/>
      <c r="R482" s="54"/>
      <c r="S482" s="54"/>
      <c r="T482" s="58"/>
      <c r="U482" s="183">
        <f t="shared" si="72"/>
        <v>0.13</v>
      </c>
      <c r="V482" s="168"/>
      <c r="W482" s="59" t="str">
        <f t="shared" si="73"/>
        <v>0</v>
      </c>
      <c r="X482" s="575"/>
      <c r="Y482" s="60">
        <f t="shared" si="74"/>
        <v>0</v>
      </c>
    </row>
    <row r="483" spans="2:25" ht="18.75" customHeight="1">
      <c r="B483" s="578"/>
      <c r="C483" s="572"/>
      <c r="D483" s="39">
        <v>18</v>
      </c>
      <c r="E483" s="127" t="s">
        <v>474</v>
      </c>
      <c r="F483" s="127">
        <v>298</v>
      </c>
      <c r="G483" s="181">
        <f t="shared" si="69"/>
        <v>59.6</v>
      </c>
      <c r="H483" s="182">
        <f t="shared" si="70"/>
        <v>165.55555555555554</v>
      </c>
      <c r="I483" s="182">
        <f t="shared" si="71"/>
        <v>5.5185185185185184E-2</v>
      </c>
      <c r="J483" s="170"/>
      <c r="K483" s="166"/>
      <c r="L483" s="166"/>
      <c r="M483" s="167"/>
      <c r="N483" s="52">
        <f t="shared" si="75"/>
        <v>0</v>
      </c>
      <c r="O483" s="53"/>
      <c r="P483" s="54"/>
      <c r="Q483" s="54"/>
      <c r="R483" s="54"/>
      <c r="S483" s="54"/>
      <c r="T483" s="58"/>
      <c r="U483" s="183">
        <f t="shared" si="72"/>
        <v>0.11037037037037037</v>
      </c>
      <c r="V483" s="168"/>
      <c r="W483" s="59" t="str">
        <f t="shared" si="73"/>
        <v>0</v>
      </c>
      <c r="X483" s="575"/>
      <c r="Y483" s="60">
        <f t="shared" si="74"/>
        <v>0</v>
      </c>
    </row>
    <row r="484" spans="2:25" ht="18.75" customHeight="1">
      <c r="B484" s="578"/>
      <c r="C484" s="572"/>
      <c r="D484" s="39"/>
      <c r="E484" s="127"/>
      <c r="F484" s="127"/>
      <c r="G484" s="181">
        <f t="shared" si="69"/>
        <v>0</v>
      </c>
      <c r="H484" s="182">
        <f t="shared" si="70"/>
        <v>0</v>
      </c>
      <c r="I484" s="182">
        <f t="shared" si="71"/>
        <v>0</v>
      </c>
      <c r="J484" s="170"/>
      <c r="K484" s="166"/>
      <c r="L484" s="166"/>
      <c r="M484" s="167"/>
      <c r="N484" s="52">
        <f t="shared" si="75"/>
        <v>0</v>
      </c>
      <c r="O484" s="53"/>
      <c r="P484" s="54"/>
      <c r="Q484" s="54"/>
      <c r="R484" s="54"/>
      <c r="S484" s="54"/>
      <c r="T484" s="58"/>
      <c r="U484" s="183">
        <f t="shared" si="72"/>
        <v>0</v>
      </c>
      <c r="V484" s="168"/>
      <c r="W484" s="59" t="str">
        <f t="shared" si="73"/>
        <v>0</v>
      </c>
      <c r="X484" s="575"/>
      <c r="Y484" s="60">
        <f t="shared" si="74"/>
        <v>0</v>
      </c>
    </row>
    <row r="485" spans="2:25" ht="18.75" customHeight="1">
      <c r="B485" s="578"/>
      <c r="C485" s="572"/>
      <c r="D485" s="39">
        <v>1</v>
      </c>
      <c r="E485" s="127" t="s">
        <v>10703</v>
      </c>
      <c r="F485" s="127">
        <v>236</v>
      </c>
      <c r="G485" s="181">
        <f t="shared" si="69"/>
        <v>47.2</v>
      </c>
      <c r="H485" s="182">
        <f t="shared" si="70"/>
        <v>131.11111111111111</v>
      </c>
      <c r="I485" s="182">
        <f t="shared" si="71"/>
        <v>4.3703703703703703E-2</v>
      </c>
      <c r="J485" s="170"/>
      <c r="K485" s="341" t="s">
        <v>11417</v>
      </c>
      <c r="L485" s="166"/>
      <c r="M485" s="167">
        <f>SUM(H485:H498)</f>
        <v>2093.8888888888887</v>
      </c>
      <c r="N485" s="52">
        <f t="shared" si="75"/>
        <v>41.877777777777773</v>
      </c>
      <c r="O485" s="53" t="s">
        <v>1400</v>
      </c>
      <c r="P485" s="54" t="s">
        <v>12</v>
      </c>
      <c r="Q485" s="54"/>
      <c r="R485" s="54" t="s">
        <v>1064</v>
      </c>
      <c r="S485" s="54"/>
      <c r="T485" s="58"/>
      <c r="U485" s="183">
        <f t="shared" si="72"/>
        <v>8.7407407407407406E-2</v>
      </c>
      <c r="V485" s="168">
        <f>SUM(U485:U498)</f>
        <v>1.395925925925926</v>
      </c>
      <c r="W485" s="59" t="str">
        <f t="shared" si="73"/>
        <v>2</v>
      </c>
      <c r="X485" s="575"/>
      <c r="Y485" s="60">
        <f t="shared" si="74"/>
        <v>1</v>
      </c>
    </row>
    <row r="486" spans="2:25" ht="18.75" customHeight="1">
      <c r="B486" s="578"/>
      <c r="C486" s="572"/>
      <c r="D486" s="39">
        <v>2</v>
      </c>
      <c r="E486" s="127" t="s">
        <v>444</v>
      </c>
      <c r="F486" s="127">
        <v>294</v>
      </c>
      <c r="G486" s="181">
        <f t="shared" si="69"/>
        <v>58.8</v>
      </c>
      <c r="H486" s="182">
        <f t="shared" si="70"/>
        <v>163.33333333333334</v>
      </c>
      <c r="I486" s="182">
        <f t="shared" si="71"/>
        <v>5.4444444444444448E-2</v>
      </c>
      <c r="J486" s="170"/>
      <c r="L486" s="166"/>
      <c r="M486" s="167"/>
      <c r="N486" s="52">
        <f t="shared" si="75"/>
        <v>0</v>
      </c>
      <c r="O486" s="53"/>
      <c r="P486" s="54"/>
      <c r="Q486" s="54"/>
      <c r="R486" s="54"/>
      <c r="S486" s="54"/>
      <c r="T486" s="58"/>
      <c r="U486" s="183">
        <f t="shared" si="72"/>
        <v>0.1088888888888889</v>
      </c>
      <c r="V486" s="168"/>
      <c r="W486" s="59" t="str">
        <f t="shared" si="73"/>
        <v>0</v>
      </c>
      <c r="X486" s="575"/>
      <c r="Y486" s="60">
        <f t="shared" si="74"/>
        <v>0</v>
      </c>
    </row>
    <row r="487" spans="2:25" ht="18.75" customHeight="1">
      <c r="B487" s="578"/>
      <c r="C487" s="572"/>
      <c r="D487" s="39">
        <v>3</v>
      </c>
      <c r="E487" s="127" t="s">
        <v>10668</v>
      </c>
      <c r="F487" s="127">
        <v>397</v>
      </c>
      <c r="G487" s="181">
        <f t="shared" si="69"/>
        <v>79.400000000000006</v>
      </c>
      <c r="H487" s="182">
        <f t="shared" si="70"/>
        <v>220.55555555555554</v>
      </c>
      <c r="I487" s="182">
        <f t="shared" si="71"/>
        <v>7.3518518518518511E-2</v>
      </c>
      <c r="J487" s="170"/>
      <c r="K487" s="166"/>
      <c r="L487" s="166"/>
      <c r="M487" s="167"/>
      <c r="N487" s="52">
        <f t="shared" si="75"/>
        <v>0</v>
      </c>
      <c r="O487" s="53"/>
      <c r="P487" s="54"/>
      <c r="Q487" s="54"/>
      <c r="R487" s="54"/>
      <c r="S487" s="54"/>
      <c r="T487" s="58"/>
      <c r="U487" s="183">
        <f t="shared" si="72"/>
        <v>0.14703703703703702</v>
      </c>
      <c r="V487" s="168"/>
      <c r="W487" s="59" t="str">
        <f t="shared" si="73"/>
        <v>0</v>
      </c>
      <c r="X487" s="575"/>
      <c r="Y487" s="60">
        <f t="shared" si="74"/>
        <v>0</v>
      </c>
    </row>
    <row r="488" spans="2:25" ht="18.75" customHeight="1">
      <c r="B488" s="578"/>
      <c r="C488" s="572"/>
      <c r="D488" s="39">
        <v>4</v>
      </c>
      <c r="E488" s="127" t="s">
        <v>10421</v>
      </c>
      <c r="F488" s="127">
        <v>268</v>
      </c>
      <c r="G488" s="181">
        <f t="shared" si="69"/>
        <v>53.6</v>
      </c>
      <c r="H488" s="182">
        <f t="shared" si="70"/>
        <v>148.88888888888889</v>
      </c>
      <c r="I488" s="182">
        <f t="shared" si="71"/>
        <v>4.9629629629629628E-2</v>
      </c>
      <c r="J488" s="170"/>
      <c r="K488" s="166"/>
      <c r="L488" s="166"/>
      <c r="M488" s="167"/>
      <c r="N488" s="52">
        <f t="shared" si="75"/>
        <v>0</v>
      </c>
      <c r="O488" s="53"/>
      <c r="P488" s="54"/>
      <c r="Q488" s="54"/>
      <c r="R488" s="54"/>
      <c r="S488" s="54"/>
      <c r="T488" s="58"/>
      <c r="U488" s="183">
        <f t="shared" si="72"/>
        <v>9.9259259259259255E-2</v>
      </c>
      <c r="V488" s="168"/>
      <c r="W488" s="59" t="str">
        <f t="shared" si="73"/>
        <v>0</v>
      </c>
      <c r="X488" s="575"/>
      <c r="Y488" s="60">
        <f t="shared" si="74"/>
        <v>0</v>
      </c>
    </row>
    <row r="489" spans="2:25" ht="18.75" customHeight="1">
      <c r="B489" s="578"/>
      <c r="C489" s="572"/>
      <c r="D489" s="39">
        <v>5</v>
      </c>
      <c r="E489" s="127" t="s">
        <v>7145</v>
      </c>
      <c r="F489" s="127">
        <v>283</v>
      </c>
      <c r="G489" s="181">
        <f t="shared" si="69"/>
        <v>56.6</v>
      </c>
      <c r="H489" s="182">
        <f t="shared" si="70"/>
        <v>157.22222222222223</v>
      </c>
      <c r="I489" s="182">
        <f t="shared" si="71"/>
        <v>5.2407407407407409E-2</v>
      </c>
      <c r="J489" s="170"/>
      <c r="K489" s="166"/>
      <c r="L489" s="166"/>
      <c r="M489" s="167"/>
      <c r="N489" s="52">
        <f t="shared" si="75"/>
        <v>0</v>
      </c>
      <c r="O489" s="53"/>
      <c r="P489" s="54"/>
      <c r="Q489" s="54"/>
      <c r="R489" s="54"/>
      <c r="S489" s="54"/>
      <c r="T489" s="58"/>
      <c r="U489" s="183">
        <f t="shared" si="72"/>
        <v>0.10481481481481482</v>
      </c>
      <c r="V489" s="168"/>
      <c r="W489" s="59" t="str">
        <f t="shared" si="73"/>
        <v>0</v>
      </c>
      <c r="X489" s="575"/>
      <c r="Y489" s="60">
        <f t="shared" si="74"/>
        <v>0</v>
      </c>
    </row>
    <row r="490" spans="2:25" ht="18.75" customHeight="1">
      <c r="B490" s="578"/>
      <c r="C490" s="572"/>
      <c r="D490" s="39">
        <v>6</v>
      </c>
      <c r="E490" s="127" t="s">
        <v>7604</v>
      </c>
      <c r="F490" s="127">
        <v>180</v>
      </c>
      <c r="G490" s="181">
        <f t="shared" si="69"/>
        <v>36</v>
      </c>
      <c r="H490" s="182">
        <f t="shared" si="70"/>
        <v>100</v>
      </c>
      <c r="I490" s="182">
        <f t="shared" si="71"/>
        <v>3.3333333333333333E-2</v>
      </c>
      <c r="J490" s="170"/>
      <c r="K490" s="166"/>
      <c r="L490" s="166"/>
      <c r="M490" s="167"/>
      <c r="N490" s="52">
        <f t="shared" si="75"/>
        <v>0</v>
      </c>
      <c r="O490" s="53"/>
      <c r="P490" s="54"/>
      <c r="Q490" s="54"/>
      <c r="R490" s="54"/>
      <c r="S490" s="54"/>
      <c r="T490" s="58"/>
      <c r="U490" s="183">
        <f t="shared" si="72"/>
        <v>6.6666666666666666E-2</v>
      </c>
      <c r="V490" s="168"/>
      <c r="W490" s="59" t="str">
        <f t="shared" si="73"/>
        <v>0</v>
      </c>
      <c r="X490" s="575"/>
      <c r="Y490" s="60">
        <f t="shared" si="74"/>
        <v>0</v>
      </c>
    </row>
    <row r="491" spans="2:25" ht="18.75" customHeight="1">
      <c r="B491" s="578"/>
      <c r="C491" s="572"/>
      <c r="D491" s="39">
        <v>7</v>
      </c>
      <c r="E491" s="127" t="s">
        <v>10704</v>
      </c>
      <c r="F491" s="127">
        <v>252</v>
      </c>
      <c r="G491" s="181">
        <f t="shared" si="69"/>
        <v>50.4</v>
      </c>
      <c r="H491" s="182">
        <f t="shared" si="70"/>
        <v>140</v>
      </c>
      <c r="I491" s="182">
        <f t="shared" si="71"/>
        <v>4.6666666666666669E-2</v>
      </c>
      <c r="J491" s="170"/>
      <c r="K491" s="166"/>
      <c r="L491" s="166"/>
      <c r="M491" s="167"/>
      <c r="N491" s="52">
        <f t="shared" si="75"/>
        <v>0</v>
      </c>
      <c r="O491" s="53"/>
      <c r="P491" s="54"/>
      <c r="Q491" s="54"/>
      <c r="R491" s="54"/>
      <c r="S491" s="54"/>
      <c r="T491" s="58"/>
      <c r="U491" s="183">
        <f t="shared" si="72"/>
        <v>9.3333333333333338E-2</v>
      </c>
      <c r="V491" s="168"/>
      <c r="W491" s="59" t="str">
        <f t="shared" si="73"/>
        <v>0</v>
      </c>
      <c r="X491" s="575"/>
      <c r="Y491" s="60">
        <f t="shared" si="74"/>
        <v>0</v>
      </c>
    </row>
    <row r="492" spans="2:25" ht="18.75" customHeight="1">
      <c r="B492" s="578"/>
      <c r="C492" s="572"/>
      <c r="D492" s="39">
        <v>8</v>
      </c>
      <c r="E492" s="127" t="s">
        <v>10705</v>
      </c>
      <c r="F492" s="127">
        <v>252</v>
      </c>
      <c r="G492" s="181">
        <f t="shared" si="69"/>
        <v>50.4</v>
      </c>
      <c r="H492" s="182">
        <f t="shared" si="70"/>
        <v>140</v>
      </c>
      <c r="I492" s="182">
        <f t="shared" si="71"/>
        <v>4.6666666666666669E-2</v>
      </c>
      <c r="J492" s="170"/>
      <c r="K492" s="166"/>
      <c r="L492" s="166"/>
      <c r="M492" s="167"/>
      <c r="N492" s="52">
        <f t="shared" si="75"/>
        <v>0</v>
      </c>
      <c r="O492" s="53"/>
      <c r="P492" s="54"/>
      <c r="Q492" s="54"/>
      <c r="R492" s="54"/>
      <c r="S492" s="54"/>
      <c r="T492" s="58"/>
      <c r="U492" s="183">
        <f t="shared" si="72"/>
        <v>9.3333333333333338E-2</v>
      </c>
      <c r="V492" s="168"/>
      <c r="W492" s="59" t="str">
        <f t="shared" si="73"/>
        <v>0</v>
      </c>
      <c r="X492" s="575"/>
      <c r="Y492" s="60">
        <f t="shared" si="74"/>
        <v>0</v>
      </c>
    </row>
    <row r="493" spans="2:25" ht="18.75" customHeight="1">
      <c r="B493" s="578"/>
      <c r="C493" s="572"/>
      <c r="D493" s="39">
        <v>9</v>
      </c>
      <c r="E493" s="127" t="s">
        <v>10706</v>
      </c>
      <c r="F493" s="127">
        <v>257</v>
      </c>
      <c r="G493" s="181">
        <f t="shared" si="69"/>
        <v>51.4</v>
      </c>
      <c r="H493" s="182">
        <f t="shared" si="70"/>
        <v>142.77777777777777</v>
      </c>
      <c r="I493" s="182">
        <f t="shared" si="71"/>
        <v>4.7592592592592589E-2</v>
      </c>
      <c r="J493" s="170"/>
      <c r="K493" s="166"/>
      <c r="L493" s="166"/>
      <c r="M493" s="167"/>
      <c r="N493" s="52">
        <f t="shared" si="75"/>
        <v>0</v>
      </c>
      <c r="O493" s="53"/>
      <c r="P493" s="54"/>
      <c r="Q493" s="54"/>
      <c r="R493" s="54"/>
      <c r="S493" s="54"/>
      <c r="T493" s="58"/>
      <c r="U493" s="183">
        <f t="shared" si="72"/>
        <v>9.5185185185185178E-2</v>
      </c>
      <c r="V493" s="168"/>
      <c r="W493" s="59" t="str">
        <f t="shared" si="73"/>
        <v>0</v>
      </c>
      <c r="X493" s="575"/>
      <c r="Y493" s="60">
        <f t="shared" si="74"/>
        <v>0</v>
      </c>
    </row>
    <row r="494" spans="2:25" ht="18.75" customHeight="1">
      <c r="B494" s="578"/>
      <c r="C494" s="572"/>
      <c r="D494" s="39">
        <v>10</v>
      </c>
      <c r="E494" s="127" t="s">
        <v>10707</v>
      </c>
      <c r="F494" s="127">
        <v>216</v>
      </c>
      <c r="G494" s="181">
        <f t="shared" si="69"/>
        <v>43.2</v>
      </c>
      <c r="H494" s="182">
        <f t="shared" si="70"/>
        <v>120</v>
      </c>
      <c r="I494" s="182">
        <f t="shared" si="71"/>
        <v>0.04</v>
      </c>
      <c r="J494" s="170"/>
      <c r="K494" s="166"/>
      <c r="L494" s="166"/>
      <c r="M494" s="167"/>
      <c r="N494" s="52">
        <f t="shared" si="75"/>
        <v>0</v>
      </c>
      <c r="O494" s="53"/>
      <c r="P494" s="54"/>
      <c r="Q494" s="54"/>
      <c r="R494" s="54"/>
      <c r="S494" s="54"/>
      <c r="T494" s="58"/>
      <c r="U494" s="183">
        <f t="shared" si="72"/>
        <v>0.08</v>
      </c>
      <c r="V494" s="168"/>
      <c r="W494" s="59" t="str">
        <f t="shared" si="73"/>
        <v>0</v>
      </c>
      <c r="X494" s="575"/>
      <c r="Y494" s="60">
        <f t="shared" si="74"/>
        <v>0</v>
      </c>
    </row>
    <row r="495" spans="2:25" ht="18.75" customHeight="1">
      <c r="B495" s="578"/>
      <c r="C495" s="572"/>
      <c r="D495" s="39">
        <v>11</v>
      </c>
      <c r="E495" s="127" t="s">
        <v>7025</v>
      </c>
      <c r="F495" s="127">
        <v>200</v>
      </c>
      <c r="G495" s="181">
        <f t="shared" si="69"/>
        <v>40</v>
      </c>
      <c r="H495" s="182">
        <f t="shared" si="70"/>
        <v>111.11111111111111</v>
      </c>
      <c r="I495" s="182">
        <f t="shared" si="71"/>
        <v>3.7037037037037035E-2</v>
      </c>
      <c r="J495" s="170"/>
      <c r="K495" s="166"/>
      <c r="L495" s="166"/>
      <c r="M495" s="167"/>
      <c r="N495" s="52">
        <f t="shared" si="75"/>
        <v>0</v>
      </c>
      <c r="O495" s="53"/>
      <c r="P495" s="54"/>
      <c r="Q495" s="54"/>
      <c r="R495" s="54"/>
      <c r="S495" s="54"/>
      <c r="T495" s="58"/>
      <c r="U495" s="183">
        <f t="shared" si="72"/>
        <v>7.407407407407407E-2</v>
      </c>
      <c r="V495" s="168"/>
      <c r="W495" s="59" t="str">
        <f t="shared" si="73"/>
        <v>0</v>
      </c>
      <c r="X495" s="575"/>
      <c r="Y495" s="60">
        <f t="shared" si="74"/>
        <v>0</v>
      </c>
    </row>
    <row r="496" spans="2:25" ht="18.75" customHeight="1">
      <c r="B496" s="578"/>
      <c r="C496" s="572"/>
      <c r="D496" s="39">
        <v>12</v>
      </c>
      <c r="E496" s="127" t="s">
        <v>10708</v>
      </c>
      <c r="F496" s="127">
        <v>283</v>
      </c>
      <c r="G496" s="181">
        <f t="shared" si="69"/>
        <v>56.6</v>
      </c>
      <c r="H496" s="182">
        <f t="shared" si="70"/>
        <v>157.22222222222223</v>
      </c>
      <c r="I496" s="182">
        <f t="shared" si="71"/>
        <v>5.2407407407407409E-2</v>
      </c>
      <c r="J496" s="170"/>
      <c r="K496" s="166"/>
      <c r="L496" s="166"/>
      <c r="M496" s="167"/>
      <c r="N496" s="52">
        <f t="shared" si="75"/>
        <v>0</v>
      </c>
      <c r="O496" s="53"/>
      <c r="P496" s="54"/>
      <c r="Q496" s="54"/>
      <c r="R496" s="54"/>
      <c r="S496" s="54"/>
      <c r="T496" s="58"/>
      <c r="U496" s="183">
        <f t="shared" si="72"/>
        <v>0.10481481481481482</v>
      </c>
      <c r="V496" s="168"/>
      <c r="W496" s="59" t="str">
        <f t="shared" si="73"/>
        <v>0</v>
      </c>
      <c r="X496" s="575"/>
      <c r="Y496" s="60">
        <f t="shared" si="74"/>
        <v>0</v>
      </c>
    </row>
    <row r="497" spans="2:25" ht="18.75" customHeight="1">
      <c r="B497" s="578"/>
      <c r="C497" s="572"/>
      <c r="D497" s="39">
        <v>13</v>
      </c>
      <c r="E497" s="127" t="s">
        <v>10709</v>
      </c>
      <c r="F497" s="127">
        <v>386</v>
      </c>
      <c r="G497" s="181">
        <f t="shared" si="69"/>
        <v>77.2</v>
      </c>
      <c r="H497" s="182">
        <f t="shared" si="70"/>
        <v>214.44444444444443</v>
      </c>
      <c r="I497" s="182">
        <f t="shared" si="71"/>
        <v>7.1481481481481479E-2</v>
      </c>
      <c r="J497" s="170"/>
      <c r="K497" s="166"/>
      <c r="L497" s="166"/>
      <c r="M497" s="167"/>
      <c r="N497" s="52">
        <f t="shared" si="75"/>
        <v>0</v>
      </c>
      <c r="O497" s="53"/>
      <c r="P497" s="54"/>
      <c r="Q497" s="54"/>
      <c r="R497" s="54"/>
      <c r="S497" s="54"/>
      <c r="T497" s="58"/>
      <c r="U497" s="183">
        <f t="shared" si="72"/>
        <v>0.14296296296296296</v>
      </c>
      <c r="V497" s="168"/>
      <c r="W497" s="59" t="str">
        <f t="shared" si="73"/>
        <v>0</v>
      </c>
      <c r="X497" s="575"/>
      <c r="Y497" s="60">
        <f t="shared" si="74"/>
        <v>0</v>
      </c>
    </row>
    <row r="498" spans="2:25" ht="18.75" customHeight="1">
      <c r="B498" s="578"/>
      <c r="C498" s="572"/>
      <c r="D498" s="39">
        <v>14</v>
      </c>
      <c r="E498" s="127" t="s">
        <v>5181</v>
      </c>
      <c r="F498" s="127">
        <v>265</v>
      </c>
      <c r="G498" s="181">
        <f t="shared" si="69"/>
        <v>53</v>
      </c>
      <c r="H498" s="182">
        <f t="shared" si="70"/>
        <v>147.22222222222223</v>
      </c>
      <c r="I498" s="182">
        <f t="shared" si="71"/>
        <v>4.9074074074074076E-2</v>
      </c>
      <c r="J498" s="170"/>
      <c r="K498" s="166"/>
      <c r="L498" s="166"/>
      <c r="M498" s="167"/>
      <c r="N498" s="52">
        <f t="shared" si="75"/>
        <v>0</v>
      </c>
      <c r="O498" s="53"/>
      <c r="P498" s="54"/>
      <c r="Q498" s="54"/>
      <c r="R498" s="54"/>
      <c r="S498" s="54"/>
      <c r="T498" s="58"/>
      <c r="U498" s="183">
        <f t="shared" si="72"/>
        <v>9.8148148148148151E-2</v>
      </c>
      <c r="V498" s="168"/>
      <c r="W498" s="59" t="str">
        <f t="shared" si="73"/>
        <v>0</v>
      </c>
      <c r="X498" s="575"/>
      <c r="Y498" s="60">
        <f t="shared" si="74"/>
        <v>0</v>
      </c>
    </row>
    <row r="499" spans="2:25" ht="18.75" customHeight="1">
      <c r="B499" s="578"/>
      <c r="C499" s="572"/>
      <c r="D499" s="39"/>
      <c r="E499" s="127"/>
      <c r="F499" s="127"/>
      <c r="G499" s="181">
        <f t="shared" si="69"/>
        <v>0</v>
      </c>
      <c r="H499" s="182">
        <f t="shared" si="70"/>
        <v>0</v>
      </c>
      <c r="I499" s="182">
        <f t="shared" si="71"/>
        <v>0</v>
      </c>
      <c r="J499" s="170"/>
      <c r="K499" s="166"/>
      <c r="L499" s="166"/>
      <c r="M499" s="167"/>
      <c r="N499" s="52">
        <f t="shared" si="75"/>
        <v>0</v>
      </c>
      <c r="O499" s="53"/>
      <c r="P499" s="54"/>
      <c r="Q499" s="54"/>
      <c r="R499" s="54"/>
      <c r="S499" s="54"/>
      <c r="T499" s="58"/>
      <c r="U499" s="183">
        <f t="shared" si="72"/>
        <v>0</v>
      </c>
      <c r="V499" s="168"/>
      <c r="W499" s="59" t="str">
        <f t="shared" si="73"/>
        <v>0</v>
      </c>
      <c r="X499" s="575"/>
      <c r="Y499" s="60">
        <f t="shared" si="74"/>
        <v>0</v>
      </c>
    </row>
    <row r="500" spans="2:25" ht="18.75" customHeight="1">
      <c r="B500" s="578"/>
      <c r="C500" s="572"/>
      <c r="D500" s="39">
        <v>1</v>
      </c>
      <c r="E500" s="127" t="s">
        <v>10710</v>
      </c>
      <c r="F500" s="127">
        <v>124</v>
      </c>
      <c r="G500" s="181">
        <f t="shared" si="69"/>
        <v>24.8</v>
      </c>
      <c r="H500" s="182">
        <f t="shared" si="70"/>
        <v>68.888888888888886</v>
      </c>
      <c r="I500" s="182">
        <f t="shared" si="71"/>
        <v>2.2962962962962963E-2</v>
      </c>
      <c r="J500" s="170" t="s">
        <v>10711</v>
      </c>
      <c r="K500" s="341" t="s">
        <v>11418</v>
      </c>
      <c r="L500" s="166"/>
      <c r="M500" s="167">
        <f>SUM(H500:H515)</f>
        <v>2340.5555555555561</v>
      </c>
      <c r="N500" s="52">
        <f t="shared" si="75"/>
        <v>46.811111111111124</v>
      </c>
      <c r="O500" s="53" t="s">
        <v>738</v>
      </c>
      <c r="P500" s="54" t="s">
        <v>12</v>
      </c>
      <c r="Q500" s="54"/>
      <c r="R500" s="54" t="s">
        <v>1064</v>
      </c>
      <c r="S500" s="54"/>
      <c r="T500" s="58"/>
      <c r="U500" s="183">
        <f t="shared" si="72"/>
        <v>4.5925925925925926E-2</v>
      </c>
      <c r="V500" s="168">
        <f>SUM(U500:U515)</f>
        <v>1.5603703703703702</v>
      </c>
      <c r="W500" s="59" t="str">
        <f t="shared" si="73"/>
        <v>2</v>
      </c>
      <c r="X500" s="575"/>
      <c r="Y500" s="60">
        <f t="shared" si="74"/>
        <v>1</v>
      </c>
    </row>
    <row r="501" spans="2:25" ht="18.75" customHeight="1">
      <c r="B501" s="578"/>
      <c r="C501" s="572"/>
      <c r="D501" s="39">
        <v>2</v>
      </c>
      <c r="E501" s="127" t="s">
        <v>10712</v>
      </c>
      <c r="F501" s="127">
        <v>319</v>
      </c>
      <c r="G501" s="181">
        <f t="shared" si="69"/>
        <v>63.8</v>
      </c>
      <c r="H501" s="182">
        <f t="shared" si="70"/>
        <v>177.22222222222223</v>
      </c>
      <c r="I501" s="182">
        <f t="shared" si="71"/>
        <v>5.9074074074074077E-2</v>
      </c>
      <c r="J501" s="170"/>
      <c r="K501" s="166"/>
      <c r="L501" s="166"/>
      <c r="M501" s="167"/>
      <c r="N501" s="52">
        <f t="shared" si="75"/>
        <v>0</v>
      </c>
      <c r="O501" s="53"/>
      <c r="P501" s="54"/>
      <c r="Q501" s="54"/>
      <c r="R501" s="54"/>
      <c r="S501" s="54"/>
      <c r="T501" s="58"/>
      <c r="U501" s="183">
        <f t="shared" si="72"/>
        <v>0.11814814814814815</v>
      </c>
      <c r="V501" s="168"/>
      <c r="W501" s="59" t="str">
        <f t="shared" si="73"/>
        <v>0</v>
      </c>
      <c r="X501" s="575"/>
      <c r="Y501" s="60">
        <f t="shared" si="74"/>
        <v>0</v>
      </c>
    </row>
    <row r="502" spans="2:25" ht="18.75" customHeight="1">
      <c r="B502" s="578"/>
      <c r="C502" s="572"/>
      <c r="D502" s="39">
        <v>3</v>
      </c>
      <c r="E502" s="127" t="s">
        <v>10713</v>
      </c>
      <c r="F502" s="127">
        <v>296</v>
      </c>
      <c r="G502" s="181">
        <f t="shared" si="69"/>
        <v>59.2</v>
      </c>
      <c r="H502" s="182">
        <f t="shared" si="70"/>
        <v>164.44444444444443</v>
      </c>
      <c r="I502" s="182">
        <f t="shared" si="71"/>
        <v>5.4814814814814809E-2</v>
      </c>
      <c r="J502" s="170"/>
      <c r="K502" s="166"/>
      <c r="L502" s="166"/>
      <c r="M502" s="167"/>
      <c r="N502" s="52">
        <f t="shared" si="75"/>
        <v>0</v>
      </c>
      <c r="O502" s="53"/>
      <c r="P502" s="54"/>
      <c r="Q502" s="54"/>
      <c r="R502" s="54"/>
      <c r="S502" s="54"/>
      <c r="T502" s="58"/>
      <c r="U502" s="183">
        <f t="shared" si="72"/>
        <v>0.10962962962962962</v>
      </c>
      <c r="V502" s="168"/>
      <c r="W502" s="59" t="str">
        <f t="shared" si="73"/>
        <v>0</v>
      </c>
      <c r="X502" s="575"/>
      <c r="Y502" s="60">
        <f t="shared" si="74"/>
        <v>0</v>
      </c>
    </row>
    <row r="503" spans="2:25" ht="18.75" customHeight="1">
      <c r="B503" s="578"/>
      <c r="C503" s="572"/>
      <c r="D503" s="39">
        <v>4</v>
      </c>
      <c r="E503" s="127" t="s">
        <v>4666</v>
      </c>
      <c r="F503" s="127">
        <v>170</v>
      </c>
      <c r="G503" s="181">
        <f t="shared" si="69"/>
        <v>34</v>
      </c>
      <c r="H503" s="182">
        <f t="shared" si="70"/>
        <v>94.444444444444443</v>
      </c>
      <c r="I503" s="182">
        <f t="shared" si="71"/>
        <v>3.1481481481481478E-2</v>
      </c>
      <c r="J503" s="170"/>
      <c r="K503" s="166"/>
      <c r="L503" s="166"/>
      <c r="M503" s="167"/>
      <c r="N503" s="52">
        <f t="shared" si="75"/>
        <v>0</v>
      </c>
      <c r="O503" s="53"/>
      <c r="P503" s="54"/>
      <c r="Q503" s="54"/>
      <c r="R503" s="54"/>
      <c r="S503" s="54"/>
      <c r="T503" s="58"/>
      <c r="U503" s="183">
        <f t="shared" si="72"/>
        <v>6.2962962962962957E-2</v>
      </c>
      <c r="V503" s="168"/>
      <c r="W503" s="59" t="str">
        <f t="shared" si="73"/>
        <v>0</v>
      </c>
      <c r="X503" s="575"/>
      <c r="Y503" s="60">
        <f t="shared" si="74"/>
        <v>0</v>
      </c>
    </row>
    <row r="504" spans="2:25" ht="18.75" customHeight="1">
      <c r="B504" s="578"/>
      <c r="C504" s="572"/>
      <c r="D504" s="39">
        <v>5</v>
      </c>
      <c r="E504" s="127" t="s">
        <v>10714</v>
      </c>
      <c r="F504" s="127">
        <v>175</v>
      </c>
      <c r="G504" s="181">
        <f t="shared" si="69"/>
        <v>35</v>
      </c>
      <c r="H504" s="182">
        <f t="shared" si="70"/>
        <v>97.222222222222214</v>
      </c>
      <c r="I504" s="182">
        <f t="shared" si="71"/>
        <v>3.2407407407407406E-2</v>
      </c>
      <c r="J504" s="170"/>
      <c r="K504" s="166"/>
      <c r="L504" s="166"/>
      <c r="M504" s="167"/>
      <c r="N504" s="52">
        <f t="shared" si="75"/>
        <v>0</v>
      </c>
      <c r="O504" s="53"/>
      <c r="P504" s="54"/>
      <c r="Q504" s="54"/>
      <c r="R504" s="54"/>
      <c r="S504" s="54"/>
      <c r="T504" s="58"/>
      <c r="U504" s="183">
        <f t="shared" si="72"/>
        <v>6.4814814814814811E-2</v>
      </c>
      <c r="V504" s="168"/>
      <c r="W504" s="59" t="str">
        <f t="shared" si="73"/>
        <v>0</v>
      </c>
      <c r="X504" s="575"/>
      <c r="Y504" s="60">
        <f t="shared" si="74"/>
        <v>0</v>
      </c>
    </row>
    <row r="505" spans="2:25" ht="18.75" customHeight="1">
      <c r="B505" s="578"/>
      <c r="C505" s="572"/>
      <c r="D505" s="39">
        <v>6</v>
      </c>
      <c r="E505" s="127" t="s">
        <v>3862</v>
      </c>
      <c r="F505" s="127">
        <v>129</v>
      </c>
      <c r="G505" s="181">
        <f t="shared" si="69"/>
        <v>25.8</v>
      </c>
      <c r="H505" s="182">
        <f t="shared" si="70"/>
        <v>71.666666666666671</v>
      </c>
      <c r="I505" s="182">
        <f t="shared" si="71"/>
        <v>2.388888888888889E-2</v>
      </c>
      <c r="J505" s="170"/>
      <c r="K505" s="166"/>
      <c r="L505" s="166"/>
      <c r="M505" s="167"/>
      <c r="N505" s="52">
        <f t="shared" si="75"/>
        <v>0</v>
      </c>
      <c r="O505" s="53"/>
      <c r="P505" s="54"/>
      <c r="Q505" s="54"/>
      <c r="R505" s="54"/>
      <c r="S505" s="54"/>
      <c r="T505" s="58"/>
      <c r="U505" s="183">
        <f t="shared" si="72"/>
        <v>4.777777777777778E-2</v>
      </c>
      <c r="V505" s="168"/>
      <c r="W505" s="59" t="str">
        <f t="shared" si="73"/>
        <v>0</v>
      </c>
      <c r="X505" s="575"/>
      <c r="Y505" s="60">
        <f t="shared" si="74"/>
        <v>0</v>
      </c>
    </row>
    <row r="506" spans="2:25" ht="18.75" customHeight="1">
      <c r="B506" s="578"/>
      <c r="C506" s="572"/>
      <c r="D506" s="39">
        <v>7</v>
      </c>
      <c r="E506" s="127" t="s">
        <v>10715</v>
      </c>
      <c r="F506" s="127">
        <v>253</v>
      </c>
      <c r="G506" s="181">
        <f t="shared" si="69"/>
        <v>50.6</v>
      </c>
      <c r="H506" s="182">
        <f t="shared" si="70"/>
        <v>140.55555555555554</v>
      </c>
      <c r="I506" s="182">
        <f t="shared" si="71"/>
        <v>4.6851851851851846E-2</v>
      </c>
      <c r="J506" s="170"/>
      <c r="K506" s="166"/>
      <c r="L506" s="166"/>
      <c r="M506" s="167"/>
      <c r="N506" s="52">
        <f t="shared" si="75"/>
        <v>0</v>
      </c>
      <c r="O506" s="53"/>
      <c r="P506" s="54"/>
      <c r="Q506" s="54"/>
      <c r="R506" s="54"/>
      <c r="S506" s="54"/>
      <c r="T506" s="58"/>
      <c r="U506" s="183">
        <f t="shared" si="72"/>
        <v>9.3703703703703692E-2</v>
      </c>
      <c r="V506" s="168"/>
      <c r="W506" s="59" t="str">
        <f t="shared" si="73"/>
        <v>0</v>
      </c>
      <c r="X506" s="575"/>
      <c r="Y506" s="60">
        <f t="shared" si="74"/>
        <v>0</v>
      </c>
    </row>
    <row r="507" spans="2:25" ht="18.75" customHeight="1">
      <c r="B507" s="578"/>
      <c r="C507" s="572"/>
      <c r="D507" s="39">
        <v>8</v>
      </c>
      <c r="E507" s="127" t="s">
        <v>618</v>
      </c>
      <c r="F507" s="127">
        <v>385</v>
      </c>
      <c r="G507" s="181">
        <f t="shared" si="69"/>
        <v>77</v>
      </c>
      <c r="H507" s="182">
        <f t="shared" si="70"/>
        <v>213.88888888888889</v>
      </c>
      <c r="I507" s="182">
        <f t="shared" si="71"/>
        <v>7.1296296296296302E-2</v>
      </c>
      <c r="J507" s="170"/>
      <c r="K507" s="166"/>
      <c r="L507" s="166"/>
      <c r="M507" s="167"/>
      <c r="N507" s="52">
        <f t="shared" si="75"/>
        <v>0</v>
      </c>
      <c r="O507" s="53"/>
      <c r="P507" s="54"/>
      <c r="Q507" s="54"/>
      <c r="R507" s="54"/>
      <c r="S507" s="54"/>
      <c r="T507" s="58"/>
      <c r="U507" s="183">
        <f t="shared" si="72"/>
        <v>0.1425925925925926</v>
      </c>
      <c r="V507" s="168"/>
      <c r="W507" s="59" t="str">
        <f t="shared" si="73"/>
        <v>0</v>
      </c>
      <c r="X507" s="575"/>
      <c r="Y507" s="60">
        <f t="shared" si="74"/>
        <v>0</v>
      </c>
    </row>
    <row r="508" spans="2:25" ht="18.75" customHeight="1">
      <c r="B508" s="578"/>
      <c r="C508" s="572"/>
      <c r="D508" s="39">
        <v>9</v>
      </c>
      <c r="E508" s="127" t="s">
        <v>3891</v>
      </c>
      <c r="F508" s="127">
        <v>360</v>
      </c>
      <c r="G508" s="181">
        <f t="shared" si="69"/>
        <v>72</v>
      </c>
      <c r="H508" s="182">
        <f t="shared" si="70"/>
        <v>200</v>
      </c>
      <c r="I508" s="182">
        <f t="shared" si="71"/>
        <v>6.6666666666666666E-2</v>
      </c>
      <c r="J508" s="170"/>
      <c r="K508" s="166"/>
      <c r="L508" s="166"/>
      <c r="M508" s="167"/>
      <c r="N508" s="52">
        <f t="shared" si="75"/>
        <v>0</v>
      </c>
      <c r="O508" s="53"/>
      <c r="P508" s="54"/>
      <c r="Q508" s="54"/>
      <c r="R508" s="54"/>
      <c r="S508" s="54"/>
      <c r="T508" s="58"/>
      <c r="U508" s="183">
        <f t="shared" si="72"/>
        <v>0.13333333333333333</v>
      </c>
      <c r="V508" s="168"/>
      <c r="W508" s="59" t="str">
        <f t="shared" si="73"/>
        <v>0</v>
      </c>
      <c r="X508" s="575"/>
      <c r="Y508" s="60">
        <f t="shared" si="74"/>
        <v>0</v>
      </c>
    </row>
    <row r="509" spans="2:25" ht="18.75" customHeight="1">
      <c r="B509" s="578"/>
      <c r="C509" s="572"/>
      <c r="D509" s="39">
        <v>10</v>
      </c>
      <c r="E509" s="127" t="s">
        <v>10716</v>
      </c>
      <c r="F509" s="127">
        <v>266</v>
      </c>
      <c r="G509" s="181">
        <f t="shared" si="69"/>
        <v>53.2</v>
      </c>
      <c r="H509" s="182">
        <f t="shared" si="70"/>
        <v>147.77777777777777</v>
      </c>
      <c r="I509" s="182">
        <f t="shared" si="71"/>
        <v>4.925925925925926E-2</v>
      </c>
      <c r="J509" s="170"/>
      <c r="K509" s="166"/>
      <c r="L509" s="166"/>
      <c r="M509" s="167"/>
      <c r="N509" s="52">
        <f t="shared" si="75"/>
        <v>0</v>
      </c>
      <c r="O509" s="53"/>
      <c r="P509" s="54"/>
      <c r="Q509" s="54"/>
      <c r="R509" s="54"/>
      <c r="S509" s="54"/>
      <c r="T509" s="58"/>
      <c r="U509" s="183">
        <f t="shared" si="72"/>
        <v>9.8518518518518519E-2</v>
      </c>
      <c r="V509" s="168"/>
      <c r="W509" s="59" t="str">
        <f t="shared" si="73"/>
        <v>0</v>
      </c>
      <c r="X509" s="575"/>
      <c r="Y509" s="60">
        <f t="shared" si="74"/>
        <v>0</v>
      </c>
    </row>
    <row r="510" spans="2:25" ht="18.75" customHeight="1">
      <c r="B510" s="578"/>
      <c r="C510" s="572"/>
      <c r="D510" s="39">
        <v>11</v>
      </c>
      <c r="E510" s="127" t="s">
        <v>10717</v>
      </c>
      <c r="F510" s="127">
        <v>313</v>
      </c>
      <c r="G510" s="181">
        <f t="shared" si="69"/>
        <v>62.6</v>
      </c>
      <c r="H510" s="182">
        <f t="shared" si="70"/>
        <v>173.88888888888889</v>
      </c>
      <c r="I510" s="182">
        <f t="shared" si="71"/>
        <v>5.7962962962962959E-2</v>
      </c>
      <c r="J510" s="170"/>
      <c r="K510" s="166"/>
      <c r="L510" s="166"/>
      <c r="M510" s="167"/>
      <c r="N510" s="52">
        <f t="shared" si="75"/>
        <v>0</v>
      </c>
      <c r="O510" s="53"/>
      <c r="P510" s="54"/>
      <c r="Q510" s="54"/>
      <c r="R510" s="54"/>
      <c r="S510" s="54"/>
      <c r="T510" s="58"/>
      <c r="U510" s="183">
        <f t="shared" si="72"/>
        <v>0.11592592592592592</v>
      </c>
      <c r="V510" s="168"/>
      <c r="W510" s="59" t="str">
        <f t="shared" si="73"/>
        <v>0</v>
      </c>
      <c r="X510" s="575"/>
      <c r="Y510" s="60">
        <f t="shared" si="74"/>
        <v>0</v>
      </c>
    </row>
    <row r="511" spans="2:25" ht="18.75" customHeight="1">
      <c r="B511" s="578"/>
      <c r="C511" s="572"/>
      <c r="D511" s="39">
        <v>12</v>
      </c>
      <c r="E511" s="127" t="s">
        <v>10718</v>
      </c>
      <c r="F511" s="127">
        <v>318</v>
      </c>
      <c r="G511" s="181">
        <f t="shared" si="69"/>
        <v>63.6</v>
      </c>
      <c r="H511" s="182">
        <f t="shared" si="70"/>
        <v>176.66666666666666</v>
      </c>
      <c r="I511" s="182">
        <f t="shared" si="71"/>
        <v>5.8888888888888886E-2</v>
      </c>
      <c r="J511" s="170"/>
      <c r="K511" s="166"/>
      <c r="L511" s="166"/>
      <c r="M511" s="167"/>
      <c r="N511" s="52">
        <f t="shared" si="75"/>
        <v>0</v>
      </c>
      <c r="O511" s="53"/>
      <c r="P511" s="54"/>
      <c r="Q511" s="54"/>
      <c r="R511" s="54"/>
      <c r="S511" s="54"/>
      <c r="T511" s="58"/>
      <c r="U511" s="183">
        <f t="shared" si="72"/>
        <v>0.11777777777777777</v>
      </c>
      <c r="V511" s="168"/>
      <c r="W511" s="59" t="str">
        <f t="shared" si="73"/>
        <v>0</v>
      </c>
      <c r="X511" s="575"/>
      <c r="Y511" s="60">
        <f t="shared" si="74"/>
        <v>0</v>
      </c>
    </row>
    <row r="512" spans="2:25" ht="18.75" customHeight="1">
      <c r="B512" s="578"/>
      <c r="C512" s="572"/>
      <c r="D512" s="39">
        <v>13</v>
      </c>
      <c r="E512" s="127" t="s">
        <v>10719</v>
      </c>
      <c r="F512" s="127">
        <v>172</v>
      </c>
      <c r="G512" s="181">
        <f t="shared" si="69"/>
        <v>34.4</v>
      </c>
      <c r="H512" s="182">
        <f t="shared" si="70"/>
        <v>95.555555555555557</v>
      </c>
      <c r="I512" s="182">
        <f t="shared" si="71"/>
        <v>3.1851851851851853E-2</v>
      </c>
      <c r="J512" s="170"/>
      <c r="K512" s="166"/>
      <c r="L512" s="166"/>
      <c r="M512" s="167"/>
      <c r="N512" s="52">
        <f t="shared" si="75"/>
        <v>0</v>
      </c>
      <c r="O512" s="53"/>
      <c r="P512" s="54"/>
      <c r="Q512" s="54"/>
      <c r="R512" s="54"/>
      <c r="S512" s="54"/>
      <c r="T512" s="58"/>
      <c r="U512" s="183">
        <f t="shared" si="72"/>
        <v>6.3703703703703707E-2</v>
      </c>
      <c r="V512" s="168"/>
      <c r="W512" s="59" t="str">
        <f t="shared" si="73"/>
        <v>0</v>
      </c>
      <c r="X512" s="575"/>
      <c r="Y512" s="60">
        <f t="shared" si="74"/>
        <v>0</v>
      </c>
    </row>
    <row r="513" spans="2:25" ht="18.75" customHeight="1">
      <c r="B513" s="578"/>
      <c r="C513" s="572"/>
      <c r="D513" s="39">
        <v>14</v>
      </c>
      <c r="E513" s="127" t="s">
        <v>10720</v>
      </c>
      <c r="F513" s="127">
        <v>225</v>
      </c>
      <c r="G513" s="181">
        <f t="shared" si="69"/>
        <v>45</v>
      </c>
      <c r="H513" s="182">
        <f t="shared" si="70"/>
        <v>125</v>
      </c>
      <c r="I513" s="182">
        <f t="shared" si="71"/>
        <v>4.1666666666666664E-2</v>
      </c>
      <c r="J513" s="170"/>
      <c r="K513" s="166"/>
      <c r="L513" s="166"/>
      <c r="M513" s="167"/>
      <c r="N513" s="52">
        <f t="shared" si="75"/>
        <v>0</v>
      </c>
      <c r="O513" s="53"/>
      <c r="P513" s="54"/>
      <c r="Q513" s="54"/>
      <c r="R513" s="54"/>
      <c r="S513" s="54"/>
      <c r="T513" s="58"/>
      <c r="U513" s="183">
        <f t="shared" si="72"/>
        <v>8.3333333333333329E-2</v>
      </c>
      <c r="V513" s="168"/>
      <c r="W513" s="59" t="str">
        <f t="shared" si="73"/>
        <v>0</v>
      </c>
      <c r="X513" s="575"/>
      <c r="Y513" s="60">
        <f t="shared" si="74"/>
        <v>0</v>
      </c>
    </row>
    <row r="514" spans="2:25" ht="18.75" customHeight="1">
      <c r="B514" s="578"/>
      <c r="C514" s="572"/>
      <c r="D514" s="39">
        <v>15</v>
      </c>
      <c r="E514" s="127" t="s">
        <v>10721</v>
      </c>
      <c r="F514" s="127">
        <v>378</v>
      </c>
      <c r="G514" s="181">
        <f t="shared" si="69"/>
        <v>75.599999999999994</v>
      </c>
      <c r="H514" s="182">
        <f t="shared" si="70"/>
        <v>210</v>
      </c>
      <c r="I514" s="182">
        <f t="shared" si="71"/>
        <v>7.0000000000000007E-2</v>
      </c>
      <c r="J514" s="170"/>
      <c r="K514" s="166"/>
      <c r="L514" s="166"/>
      <c r="M514" s="167"/>
      <c r="N514" s="52">
        <f t="shared" si="75"/>
        <v>0</v>
      </c>
      <c r="O514" s="53"/>
      <c r="P514" s="54"/>
      <c r="Q514" s="54"/>
      <c r="R514" s="54"/>
      <c r="S514" s="54"/>
      <c r="T514" s="58"/>
      <c r="U514" s="183">
        <f t="shared" si="72"/>
        <v>0.14000000000000001</v>
      </c>
      <c r="V514" s="168"/>
      <c r="W514" s="59" t="str">
        <f t="shared" si="73"/>
        <v>0</v>
      </c>
      <c r="X514" s="575"/>
      <c r="Y514" s="60">
        <f t="shared" si="74"/>
        <v>0</v>
      </c>
    </row>
    <row r="515" spans="2:25" ht="18.75" customHeight="1">
      <c r="B515" s="578"/>
      <c r="C515" s="572"/>
      <c r="D515" s="39">
        <v>16</v>
      </c>
      <c r="E515" s="127" t="s">
        <v>10722</v>
      </c>
      <c r="F515" s="127">
        <v>330</v>
      </c>
      <c r="G515" s="181">
        <f t="shared" si="69"/>
        <v>66</v>
      </c>
      <c r="H515" s="182">
        <f t="shared" si="70"/>
        <v>183.33333333333334</v>
      </c>
      <c r="I515" s="182">
        <f t="shared" si="71"/>
        <v>6.1111111111111116E-2</v>
      </c>
      <c r="J515" s="170"/>
      <c r="K515" s="166"/>
      <c r="L515" s="166"/>
      <c r="M515" s="167"/>
      <c r="N515" s="52">
        <f t="shared" si="75"/>
        <v>0</v>
      </c>
      <c r="O515" s="53"/>
      <c r="P515" s="54"/>
      <c r="Q515" s="54"/>
      <c r="R515" s="54"/>
      <c r="S515" s="54"/>
      <c r="T515" s="58"/>
      <c r="U515" s="183">
        <f t="shared" si="72"/>
        <v>0.12222222222222223</v>
      </c>
      <c r="V515" s="168"/>
      <c r="W515" s="59" t="str">
        <f t="shared" si="73"/>
        <v>0</v>
      </c>
      <c r="X515" s="575"/>
      <c r="Y515" s="60">
        <f t="shared" si="74"/>
        <v>0</v>
      </c>
    </row>
    <row r="516" spans="2:25" ht="18.75" customHeight="1">
      <c r="B516" s="578"/>
      <c r="C516" s="572"/>
      <c r="D516" s="39"/>
      <c r="E516" s="127"/>
      <c r="F516" s="127"/>
      <c r="G516" s="181">
        <f t="shared" si="69"/>
        <v>0</v>
      </c>
      <c r="H516" s="182">
        <f t="shared" si="70"/>
        <v>0</v>
      </c>
      <c r="I516" s="182">
        <f t="shared" si="71"/>
        <v>0</v>
      </c>
      <c r="J516" s="170"/>
      <c r="K516" s="166"/>
      <c r="L516" s="166"/>
      <c r="M516" s="167"/>
      <c r="N516" s="52">
        <f t="shared" si="75"/>
        <v>0</v>
      </c>
      <c r="O516" s="53"/>
      <c r="P516" s="54"/>
      <c r="Q516" s="54"/>
      <c r="R516" s="54"/>
      <c r="S516" s="54"/>
      <c r="T516" s="58"/>
      <c r="U516" s="183">
        <f t="shared" si="72"/>
        <v>0</v>
      </c>
      <c r="V516" s="168"/>
      <c r="W516" s="59" t="str">
        <f t="shared" si="73"/>
        <v>0</v>
      </c>
      <c r="X516" s="575"/>
      <c r="Y516" s="60">
        <f t="shared" si="74"/>
        <v>0</v>
      </c>
    </row>
    <row r="517" spans="2:25" ht="18.75" customHeight="1">
      <c r="B517" s="579"/>
      <c r="C517" s="573"/>
      <c r="D517" s="39"/>
      <c r="E517" s="39"/>
      <c r="F517" s="170"/>
      <c r="G517" s="181">
        <f>F517/$G$15</f>
        <v>0</v>
      </c>
      <c r="H517" s="182">
        <f>F517/$H$15</f>
        <v>0</v>
      </c>
      <c r="I517" s="182">
        <f>H517/$I$15</f>
        <v>0</v>
      </c>
      <c r="J517" s="170"/>
      <c r="K517" s="166"/>
      <c r="L517" s="166"/>
      <c r="M517" s="171"/>
      <c r="N517" s="52">
        <f>M517/$N$15</f>
        <v>0</v>
      </c>
      <c r="O517" s="40"/>
      <c r="P517" s="40"/>
      <c r="Q517" s="40"/>
      <c r="R517" s="40"/>
      <c r="S517" s="40"/>
      <c r="T517" s="58"/>
      <c r="U517" s="183">
        <f>H517/$U$15</f>
        <v>0</v>
      </c>
      <c r="V517" s="168"/>
      <c r="W517" s="59" t="str">
        <f>IF(V517&lt;1,"0",IF(V517&lt;5,"2",IF(V517&gt;=5,"6")))</f>
        <v>0</v>
      </c>
      <c r="X517" s="576"/>
      <c r="Y517" s="60">
        <f t="shared" si="74"/>
        <v>0</v>
      </c>
    </row>
    <row r="518" spans="2:25">
      <c r="B518" s="41"/>
      <c r="C518" s="172" t="s">
        <v>111</v>
      </c>
      <c r="D518" s="154"/>
      <c r="E518" s="173">
        <f>COUNTA(E466:E517)</f>
        <v>48</v>
      </c>
      <c r="F518" s="173">
        <f>SUM(F466:F517)</f>
        <v>13245</v>
      </c>
      <c r="G518" s="173">
        <f>SUM(G466:G517)</f>
        <v>2648.9999999999995</v>
      </c>
      <c r="H518" s="173">
        <f>SUM(H466:H517)</f>
        <v>7358.3333333333339</v>
      </c>
      <c r="I518" s="173">
        <f>MROUND(SUM(I466:I517),1)</f>
        <v>2</v>
      </c>
      <c r="J518" s="173">
        <f>COUNTA(J466:J517)</f>
        <v>1</v>
      </c>
      <c r="K518" s="173">
        <f>COUNTA(K467:K517)</f>
        <v>3</v>
      </c>
      <c r="L518" s="173">
        <f>COUNTA(L466:L517)</f>
        <v>0</v>
      </c>
      <c r="M518" s="173">
        <f>SUM(M466:M517)</f>
        <v>7358.3333333333339</v>
      </c>
      <c r="N518" s="173">
        <f>SUM(N466:N517)</f>
        <v>147.16666666666669</v>
      </c>
      <c r="O518" s="174"/>
      <c r="P518" s="175">
        <f>COUNTIF(P466:P517, "YES")</f>
        <v>0</v>
      </c>
      <c r="Q518" s="174"/>
      <c r="R518" s="174"/>
      <c r="S518" s="174"/>
      <c r="T518" s="174"/>
      <c r="U518" s="173">
        <f>SUM(U466:U517)</f>
        <v>4.905555555555555</v>
      </c>
      <c r="V518" s="173">
        <f>SUM(V466:V517)</f>
        <v>4.905555555555555</v>
      </c>
      <c r="W518" s="173">
        <f t="array" ref="W518">SUM(ABS(W466:W517))</f>
        <v>6</v>
      </c>
      <c r="X518" s="175" t="str">
        <f>IF(X466&lt;0.2, "0", IF(X466&lt;=2, "2", IF(X466&gt;2, ROUND(X466,0))))</f>
        <v>2</v>
      </c>
      <c r="Y518" s="173">
        <f>SUM(Y466:Y517)</f>
        <v>3</v>
      </c>
    </row>
    <row r="519" spans="2:25" ht="18.75" customHeight="1">
      <c r="B519" s="577">
        <v>10</v>
      </c>
      <c r="C519" s="580" t="s">
        <v>10672</v>
      </c>
      <c r="D519" s="39">
        <v>1</v>
      </c>
      <c r="E519" s="127" t="s">
        <v>10723</v>
      </c>
      <c r="F519" s="127">
        <v>248</v>
      </c>
      <c r="G519" s="181">
        <f t="shared" ref="G519:G561" si="76">F519/$G$15</f>
        <v>49.6</v>
      </c>
      <c r="H519" s="182">
        <f t="shared" ref="H519:H561" si="77">F519/$H$15</f>
        <v>137.77777777777777</v>
      </c>
      <c r="I519" s="182">
        <f t="shared" ref="I519:I561" si="78">H519/$I$15</f>
        <v>4.5925925925925926E-2</v>
      </c>
      <c r="J519" s="170"/>
      <c r="K519" s="166"/>
      <c r="L519" s="166"/>
      <c r="M519" s="167"/>
      <c r="N519" s="52">
        <f>M519/$N$15</f>
        <v>0</v>
      </c>
      <c r="O519" s="53"/>
      <c r="P519" s="54"/>
      <c r="Q519" s="54"/>
      <c r="R519" s="54"/>
      <c r="S519" s="54"/>
      <c r="T519" s="58"/>
      <c r="U519" s="183">
        <f t="shared" ref="U519:U561" si="79">H519/$U$15</f>
        <v>9.1851851851851851E-2</v>
      </c>
      <c r="V519" s="168"/>
      <c r="W519" s="59" t="str">
        <f t="shared" ref="W519:W561" si="80">IF(V519&lt;1,"0",IF(V519&lt;5,"2",IF(V519&gt;=5,"6")))</f>
        <v>0</v>
      </c>
      <c r="X519" s="574">
        <f>K563/$X$15</f>
        <v>1</v>
      </c>
      <c r="Y519" s="60">
        <f t="shared" ref="Y519:Y562" si="81">W519/2</f>
        <v>0</v>
      </c>
    </row>
    <row r="520" spans="2:25" ht="18.75" customHeight="1">
      <c r="B520" s="578"/>
      <c r="C520" s="581"/>
      <c r="D520" s="39">
        <v>2</v>
      </c>
      <c r="E520" s="127" t="s">
        <v>10724</v>
      </c>
      <c r="F520" s="127">
        <v>260</v>
      </c>
      <c r="G520" s="181">
        <f t="shared" si="76"/>
        <v>52</v>
      </c>
      <c r="H520" s="182">
        <f t="shared" si="77"/>
        <v>144.44444444444443</v>
      </c>
      <c r="I520" s="182">
        <f t="shared" si="78"/>
        <v>4.8148148148148141E-2</v>
      </c>
      <c r="J520" s="170"/>
      <c r="K520" s="166"/>
      <c r="L520" s="166"/>
      <c r="M520" s="167"/>
      <c r="N520" s="52">
        <f t="shared" ref="N520:N561" si="82">M520/$N$15</f>
        <v>0</v>
      </c>
      <c r="O520" s="53"/>
      <c r="P520" s="54"/>
      <c r="Q520" s="54"/>
      <c r="R520" s="54"/>
      <c r="S520" s="54"/>
      <c r="T520" s="58"/>
      <c r="U520" s="183">
        <f t="shared" si="79"/>
        <v>9.6296296296296283E-2</v>
      </c>
      <c r="V520" s="168"/>
      <c r="W520" s="59" t="str">
        <f t="shared" si="80"/>
        <v>0</v>
      </c>
      <c r="X520" s="575"/>
      <c r="Y520" s="60">
        <f t="shared" si="81"/>
        <v>0</v>
      </c>
    </row>
    <row r="521" spans="2:25" ht="18.75" customHeight="1">
      <c r="B521" s="578"/>
      <c r="C521" s="581"/>
      <c r="D521" s="39">
        <v>3</v>
      </c>
      <c r="E521" s="127" t="s">
        <v>3236</v>
      </c>
      <c r="F521" s="127">
        <v>510</v>
      </c>
      <c r="G521" s="181">
        <f t="shared" si="76"/>
        <v>102</v>
      </c>
      <c r="H521" s="182">
        <f t="shared" si="77"/>
        <v>283.33333333333331</v>
      </c>
      <c r="I521" s="182">
        <f t="shared" si="78"/>
        <v>9.4444444444444442E-2</v>
      </c>
      <c r="J521" s="170"/>
      <c r="K521" s="166"/>
      <c r="L521" s="166"/>
      <c r="M521" s="167"/>
      <c r="N521" s="52">
        <f t="shared" si="82"/>
        <v>0</v>
      </c>
      <c r="O521" s="53"/>
      <c r="P521" s="54"/>
      <c r="Q521" s="54"/>
      <c r="R521" s="54"/>
      <c r="S521" s="54"/>
      <c r="T521" s="58"/>
      <c r="U521" s="183">
        <f t="shared" si="79"/>
        <v>0.18888888888888888</v>
      </c>
      <c r="V521" s="168"/>
      <c r="W521" s="59" t="str">
        <f t="shared" si="80"/>
        <v>0</v>
      </c>
      <c r="X521" s="575"/>
      <c r="Y521" s="60">
        <f t="shared" si="81"/>
        <v>0</v>
      </c>
    </row>
    <row r="522" spans="2:25" ht="18.75" customHeight="1">
      <c r="B522" s="578"/>
      <c r="C522" s="581"/>
      <c r="D522" s="39">
        <v>4</v>
      </c>
      <c r="E522" s="127" t="s">
        <v>10725</v>
      </c>
      <c r="F522" s="127">
        <v>193</v>
      </c>
      <c r="G522" s="181">
        <f t="shared" si="76"/>
        <v>38.6</v>
      </c>
      <c r="H522" s="182">
        <f t="shared" si="77"/>
        <v>107.22222222222221</v>
      </c>
      <c r="I522" s="182">
        <f t="shared" si="78"/>
        <v>3.574074074074074E-2</v>
      </c>
      <c r="J522" s="170"/>
      <c r="K522" s="166"/>
      <c r="L522" s="166"/>
      <c r="M522" s="167"/>
      <c r="N522" s="52">
        <f t="shared" si="82"/>
        <v>0</v>
      </c>
      <c r="O522" s="53"/>
      <c r="P522" s="54"/>
      <c r="Q522" s="54"/>
      <c r="R522" s="54"/>
      <c r="S522" s="54"/>
      <c r="T522" s="58"/>
      <c r="U522" s="183">
        <f t="shared" si="79"/>
        <v>7.1481481481481479E-2</v>
      </c>
      <c r="V522" s="168"/>
      <c r="W522" s="59" t="str">
        <f t="shared" si="80"/>
        <v>0</v>
      </c>
      <c r="X522" s="575"/>
      <c r="Y522" s="60">
        <f t="shared" si="81"/>
        <v>0</v>
      </c>
    </row>
    <row r="523" spans="2:25" ht="18.75" customHeight="1">
      <c r="B523" s="578"/>
      <c r="C523" s="581"/>
      <c r="D523" s="39">
        <v>5</v>
      </c>
      <c r="E523" s="127" t="s">
        <v>10726</v>
      </c>
      <c r="F523" s="127">
        <v>340</v>
      </c>
      <c r="G523" s="181">
        <f t="shared" si="76"/>
        <v>68</v>
      </c>
      <c r="H523" s="182">
        <f t="shared" si="77"/>
        <v>188.88888888888889</v>
      </c>
      <c r="I523" s="182">
        <f t="shared" si="78"/>
        <v>6.2962962962962957E-2</v>
      </c>
      <c r="J523" s="170"/>
      <c r="K523" s="166"/>
      <c r="L523" s="166"/>
      <c r="M523" s="167"/>
      <c r="N523" s="52">
        <f t="shared" si="82"/>
        <v>0</v>
      </c>
      <c r="O523" s="53"/>
      <c r="P523" s="54"/>
      <c r="Q523" s="54"/>
      <c r="R523" s="54"/>
      <c r="S523" s="54"/>
      <c r="T523" s="58"/>
      <c r="U523" s="183">
        <f t="shared" si="79"/>
        <v>0.12592592592592591</v>
      </c>
      <c r="V523" s="168"/>
      <c r="W523" s="59" t="str">
        <f t="shared" si="80"/>
        <v>0</v>
      </c>
      <c r="X523" s="575"/>
      <c r="Y523" s="60">
        <f t="shared" si="81"/>
        <v>0</v>
      </c>
    </row>
    <row r="524" spans="2:25" ht="18.75" customHeight="1">
      <c r="B524" s="578"/>
      <c r="C524" s="581"/>
      <c r="D524" s="39">
        <v>6</v>
      </c>
      <c r="E524" s="127" t="s">
        <v>7145</v>
      </c>
      <c r="F524" s="127">
        <v>710</v>
      </c>
      <c r="G524" s="181">
        <f t="shared" si="76"/>
        <v>142</v>
      </c>
      <c r="H524" s="182">
        <f t="shared" si="77"/>
        <v>394.44444444444446</v>
      </c>
      <c r="I524" s="182">
        <f t="shared" si="78"/>
        <v>0.13148148148148148</v>
      </c>
      <c r="J524" s="170"/>
      <c r="K524" s="166"/>
      <c r="L524" s="166"/>
      <c r="M524" s="167"/>
      <c r="N524" s="52">
        <f t="shared" si="82"/>
        <v>0</v>
      </c>
      <c r="O524" s="53"/>
      <c r="P524" s="54"/>
      <c r="Q524" s="54"/>
      <c r="R524" s="54"/>
      <c r="S524" s="54"/>
      <c r="T524" s="58"/>
      <c r="U524" s="183">
        <f t="shared" si="79"/>
        <v>0.26296296296296295</v>
      </c>
      <c r="V524" s="168"/>
      <c r="W524" s="59" t="str">
        <f t="shared" si="80"/>
        <v>0</v>
      </c>
      <c r="X524" s="575"/>
      <c r="Y524" s="60">
        <f t="shared" si="81"/>
        <v>0</v>
      </c>
    </row>
    <row r="525" spans="2:25" ht="18.75" customHeight="1">
      <c r="B525" s="578"/>
      <c r="C525" s="581"/>
      <c r="D525" s="39">
        <v>7</v>
      </c>
      <c r="E525" s="127" t="s">
        <v>10727</v>
      </c>
      <c r="F525" s="127">
        <v>448</v>
      </c>
      <c r="G525" s="181">
        <f t="shared" si="76"/>
        <v>89.6</v>
      </c>
      <c r="H525" s="182">
        <f t="shared" si="77"/>
        <v>248.88888888888889</v>
      </c>
      <c r="I525" s="182">
        <f t="shared" si="78"/>
        <v>8.2962962962962961E-2</v>
      </c>
      <c r="J525" s="170"/>
      <c r="K525" s="166"/>
      <c r="L525" s="166"/>
      <c r="M525" s="167"/>
      <c r="N525" s="52">
        <f t="shared" si="82"/>
        <v>0</v>
      </c>
      <c r="O525" s="53"/>
      <c r="P525" s="54"/>
      <c r="Q525" s="54"/>
      <c r="R525" s="54"/>
      <c r="S525" s="54"/>
      <c r="T525" s="58"/>
      <c r="U525" s="183">
        <f t="shared" si="79"/>
        <v>0.16592592592592592</v>
      </c>
      <c r="V525" s="168"/>
      <c r="W525" s="59" t="str">
        <f t="shared" si="80"/>
        <v>0</v>
      </c>
      <c r="X525" s="575"/>
      <c r="Y525" s="60">
        <f t="shared" si="81"/>
        <v>0</v>
      </c>
    </row>
    <row r="526" spans="2:25" ht="18.75" customHeight="1">
      <c r="B526" s="578"/>
      <c r="C526" s="581"/>
      <c r="D526" s="39">
        <v>8</v>
      </c>
      <c r="E526" s="127" t="s">
        <v>3990</v>
      </c>
      <c r="F526" s="127">
        <v>484</v>
      </c>
      <c r="G526" s="181">
        <f t="shared" si="76"/>
        <v>96.8</v>
      </c>
      <c r="H526" s="182">
        <f t="shared" si="77"/>
        <v>268.88888888888886</v>
      </c>
      <c r="I526" s="182">
        <f t="shared" si="78"/>
        <v>8.9629629629629615E-2</v>
      </c>
      <c r="J526" s="170"/>
      <c r="K526" s="166" t="s">
        <v>10728</v>
      </c>
      <c r="L526" s="166"/>
      <c r="M526" s="167">
        <f>SUM(H519:H531)</f>
        <v>2951.1111111111113</v>
      </c>
      <c r="N526" s="52">
        <f t="shared" si="82"/>
        <v>59.022222222222226</v>
      </c>
      <c r="O526" s="53" t="s">
        <v>3190</v>
      </c>
      <c r="P526" s="54" t="s">
        <v>12</v>
      </c>
      <c r="Q526" s="54"/>
      <c r="R526" s="54" t="s">
        <v>1064</v>
      </c>
      <c r="S526" s="54"/>
      <c r="T526" s="58"/>
      <c r="U526" s="183">
        <f t="shared" si="79"/>
        <v>0.17925925925925923</v>
      </c>
      <c r="V526" s="168">
        <f>SUM(U519:U531)</f>
        <v>1.9674074074074075</v>
      </c>
      <c r="W526" s="59" t="str">
        <f t="shared" si="80"/>
        <v>2</v>
      </c>
      <c r="X526" s="575"/>
      <c r="Y526" s="60">
        <f t="shared" si="81"/>
        <v>1</v>
      </c>
    </row>
    <row r="527" spans="2:25" ht="18.75" customHeight="1">
      <c r="B527" s="578"/>
      <c r="C527" s="581"/>
      <c r="D527" s="39">
        <v>9</v>
      </c>
      <c r="E527" s="127" t="s">
        <v>10729</v>
      </c>
      <c r="F527" s="127">
        <v>318</v>
      </c>
      <c r="G527" s="181">
        <f t="shared" si="76"/>
        <v>63.6</v>
      </c>
      <c r="H527" s="182">
        <f t="shared" si="77"/>
        <v>176.66666666666666</v>
      </c>
      <c r="I527" s="182">
        <f t="shared" si="78"/>
        <v>5.8888888888888886E-2</v>
      </c>
      <c r="J527" s="170"/>
      <c r="K527" s="166"/>
      <c r="L527" s="166"/>
      <c r="M527" s="167"/>
      <c r="N527" s="52">
        <f t="shared" si="82"/>
        <v>0</v>
      </c>
      <c r="O527" s="53"/>
      <c r="P527" s="54"/>
      <c r="Q527" s="54"/>
      <c r="R527" s="54"/>
      <c r="S527" s="54"/>
      <c r="T527" s="58"/>
      <c r="U527" s="183">
        <f t="shared" si="79"/>
        <v>0.11777777777777777</v>
      </c>
      <c r="V527" s="168"/>
      <c r="W527" s="59" t="str">
        <f t="shared" si="80"/>
        <v>0</v>
      </c>
      <c r="X527" s="575"/>
      <c r="Y527" s="60">
        <f t="shared" si="81"/>
        <v>0</v>
      </c>
    </row>
    <row r="528" spans="2:25" ht="18.75" customHeight="1">
      <c r="B528" s="578"/>
      <c r="C528" s="581"/>
      <c r="D528" s="39">
        <v>10</v>
      </c>
      <c r="E528" s="127" t="s">
        <v>10421</v>
      </c>
      <c r="F528" s="127">
        <v>560</v>
      </c>
      <c r="G528" s="181">
        <f t="shared" si="76"/>
        <v>112</v>
      </c>
      <c r="H528" s="182">
        <f t="shared" si="77"/>
        <v>311.11111111111109</v>
      </c>
      <c r="I528" s="182">
        <f t="shared" si="78"/>
        <v>0.1037037037037037</v>
      </c>
      <c r="J528" s="170"/>
      <c r="K528" s="166"/>
      <c r="L528" s="166"/>
      <c r="M528" s="167"/>
      <c r="N528" s="52">
        <f t="shared" si="82"/>
        <v>0</v>
      </c>
      <c r="O528" s="53"/>
      <c r="P528" s="54"/>
      <c r="Q528" s="54"/>
      <c r="R528" s="54"/>
      <c r="S528" s="54"/>
      <c r="T528" s="58"/>
      <c r="U528" s="183">
        <f t="shared" si="79"/>
        <v>0.2074074074074074</v>
      </c>
      <c r="V528" s="168"/>
      <c r="W528" s="59" t="str">
        <f t="shared" si="80"/>
        <v>0</v>
      </c>
      <c r="X528" s="575"/>
      <c r="Y528" s="60">
        <f t="shared" si="81"/>
        <v>0</v>
      </c>
    </row>
    <row r="529" spans="2:25" ht="18.75" customHeight="1">
      <c r="B529" s="578"/>
      <c r="C529" s="581"/>
      <c r="D529" s="39">
        <v>11</v>
      </c>
      <c r="E529" s="127" t="s">
        <v>10730</v>
      </c>
      <c r="F529" s="127">
        <v>330</v>
      </c>
      <c r="G529" s="181">
        <f t="shared" si="76"/>
        <v>66</v>
      </c>
      <c r="H529" s="182">
        <f t="shared" si="77"/>
        <v>183.33333333333334</v>
      </c>
      <c r="I529" s="182">
        <f t="shared" si="78"/>
        <v>6.1111111111111116E-2</v>
      </c>
      <c r="J529" s="170"/>
      <c r="K529" s="166"/>
      <c r="L529" s="166"/>
      <c r="M529" s="167"/>
      <c r="N529" s="52">
        <f t="shared" si="82"/>
        <v>0</v>
      </c>
      <c r="O529" s="53"/>
      <c r="P529" s="54"/>
      <c r="Q529" s="54"/>
      <c r="R529" s="54"/>
      <c r="S529" s="54"/>
      <c r="T529" s="58"/>
      <c r="U529" s="183">
        <f t="shared" si="79"/>
        <v>0.12222222222222223</v>
      </c>
      <c r="V529" s="168"/>
      <c r="W529" s="59" t="str">
        <f t="shared" si="80"/>
        <v>0</v>
      </c>
      <c r="X529" s="575"/>
      <c r="Y529" s="60">
        <f t="shared" si="81"/>
        <v>0</v>
      </c>
    </row>
    <row r="530" spans="2:25" ht="18.75" customHeight="1">
      <c r="B530" s="578"/>
      <c r="C530" s="581"/>
      <c r="D530" s="39">
        <v>12</v>
      </c>
      <c r="E530" s="127" t="s">
        <v>3164</v>
      </c>
      <c r="F530" s="127">
        <v>366</v>
      </c>
      <c r="G530" s="181">
        <f t="shared" si="76"/>
        <v>73.2</v>
      </c>
      <c r="H530" s="182">
        <f t="shared" si="77"/>
        <v>203.33333333333331</v>
      </c>
      <c r="I530" s="182">
        <f t="shared" si="78"/>
        <v>6.777777777777777E-2</v>
      </c>
      <c r="J530" s="170"/>
      <c r="K530" s="166"/>
      <c r="L530" s="166"/>
      <c r="M530" s="167"/>
      <c r="N530" s="52">
        <f t="shared" si="82"/>
        <v>0</v>
      </c>
      <c r="O530" s="53"/>
      <c r="P530" s="54"/>
      <c r="Q530" s="54"/>
      <c r="R530" s="54"/>
      <c r="S530" s="54"/>
      <c r="T530" s="58"/>
      <c r="U530" s="183">
        <f t="shared" si="79"/>
        <v>0.13555555555555554</v>
      </c>
      <c r="V530" s="168"/>
      <c r="W530" s="59" t="str">
        <f t="shared" si="80"/>
        <v>0</v>
      </c>
      <c r="X530" s="575"/>
      <c r="Y530" s="60">
        <f t="shared" si="81"/>
        <v>0</v>
      </c>
    </row>
    <row r="531" spans="2:25" ht="18.75" customHeight="1">
      <c r="B531" s="578"/>
      <c r="C531" s="581"/>
      <c r="D531" s="39">
        <v>13</v>
      </c>
      <c r="E531" s="127" t="s">
        <v>10731</v>
      </c>
      <c r="F531" s="127">
        <v>545</v>
      </c>
      <c r="G531" s="181">
        <f t="shared" si="76"/>
        <v>109</v>
      </c>
      <c r="H531" s="182">
        <f t="shared" si="77"/>
        <v>302.77777777777777</v>
      </c>
      <c r="I531" s="182">
        <f t="shared" si="78"/>
        <v>0.10092592592592592</v>
      </c>
      <c r="J531" s="170"/>
      <c r="K531" s="166"/>
      <c r="L531" s="166"/>
      <c r="M531" s="167"/>
      <c r="N531" s="52">
        <f t="shared" si="82"/>
        <v>0</v>
      </c>
      <c r="O531" s="53"/>
      <c r="P531" s="54"/>
      <c r="Q531" s="54"/>
      <c r="R531" s="54"/>
      <c r="S531" s="54"/>
      <c r="T531" s="58"/>
      <c r="U531" s="183">
        <f t="shared" si="79"/>
        <v>0.20185185185185184</v>
      </c>
      <c r="V531" s="168"/>
      <c r="W531" s="59" t="str">
        <f t="shared" si="80"/>
        <v>0</v>
      </c>
      <c r="X531" s="575"/>
      <c r="Y531" s="60">
        <f t="shared" si="81"/>
        <v>0</v>
      </c>
    </row>
    <row r="532" spans="2:25" ht="18.75" customHeight="1">
      <c r="B532" s="578"/>
      <c r="C532" s="581"/>
      <c r="D532" s="39"/>
      <c r="E532" s="127"/>
      <c r="F532" s="127"/>
      <c r="G532" s="181">
        <f t="shared" si="76"/>
        <v>0</v>
      </c>
      <c r="H532" s="182">
        <f t="shared" si="77"/>
        <v>0</v>
      </c>
      <c r="I532" s="182">
        <f t="shared" si="78"/>
        <v>0</v>
      </c>
      <c r="J532" s="170"/>
      <c r="K532" s="166"/>
      <c r="L532" s="166"/>
      <c r="M532" s="167"/>
      <c r="N532" s="52">
        <f t="shared" si="82"/>
        <v>0</v>
      </c>
      <c r="O532" s="53"/>
      <c r="P532" s="54"/>
      <c r="Q532" s="54"/>
      <c r="R532" s="54"/>
      <c r="S532" s="54"/>
      <c r="T532" s="58"/>
      <c r="U532" s="183">
        <f t="shared" si="79"/>
        <v>0</v>
      </c>
      <c r="V532" s="168"/>
      <c r="W532" s="59" t="str">
        <f t="shared" si="80"/>
        <v>0</v>
      </c>
      <c r="X532" s="575"/>
      <c r="Y532" s="60">
        <f t="shared" si="81"/>
        <v>0</v>
      </c>
    </row>
    <row r="533" spans="2:25" ht="18.75" customHeight="1">
      <c r="B533" s="578"/>
      <c r="C533" s="581"/>
      <c r="D533" s="39">
        <v>1</v>
      </c>
      <c r="E533" s="127" t="s">
        <v>10732</v>
      </c>
      <c r="F533" s="127">
        <v>275</v>
      </c>
      <c r="G533" s="181">
        <f t="shared" si="76"/>
        <v>55</v>
      </c>
      <c r="H533" s="182">
        <f t="shared" si="77"/>
        <v>152.77777777777777</v>
      </c>
      <c r="I533" s="182">
        <f t="shared" si="78"/>
        <v>5.0925925925925923E-2</v>
      </c>
      <c r="J533" s="170"/>
      <c r="K533" s="166"/>
      <c r="L533" s="166"/>
      <c r="M533" s="167"/>
      <c r="N533" s="52">
        <f t="shared" si="82"/>
        <v>0</v>
      </c>
      <c r="O533" s="53"/>
      <c r="P533" s="54"/>
      <c r="Q533" s="54"/>
      <c r="R533" s="54"/>
      <c r="S533" s="54"/>
      <c r="T533" s="58"/>
      <c r="U533" s="183">
        <f t="shared" si="79"/>
        <v>0.10185185185185185</v>
      </c>
      <c r="V533" s="168"/>
      <c r="W533" s="59" t="str">
        <f t="shared" si="80"/>
        <v>0</v>
      </c>
      <c r="X533" s="575"/>
      <c r="Y533" s="60">
        <f t="shared" si="81"/>
        <v>0</v>
      </c>
    </row>
    <row r="534" spans="2:25" ht="18.75" customHeight="1">
      <c r="B534" s="578"/>
      <c r="C534" s="581"/>
      <c r="D534" s="39">
        <v>2</v>
      </c>
      <c r="E534" s="127" t="s">
        <v>3940</v>
      </c>
      <c r="F534" s="127">
        <v>373</v>
      </c>
      <c r="G534" s="181">
        <f t="shared" si="76"/>
        <v>74.599999999999994</v>
      </c>
      <c r="H534" s="182">
        <f t="shared" si="77"/>
        <v>207.22222222222223</v>
      </c>
      <c r="I534" s="182">
        <f t="shared" si="78"/>
        <v>6.9074074074074079E-2</v>
      </c>
      <c r="J534" s="170"/>
      <c r="K534" s="166"/>
      <c r="L534" s="166"/>
      <c r="M534" s="167"/>
      <c r="N534" s="52">
        <f t="shared" si="82"/>
        <v>0</v>
      </c>
      <c r="O534" s="53"/>
      <c r="P534" s="54"/>
      <c r="Q534" s="54"/>
      <c r="R534" s="54"/>
      <c r="S534" s="54"/>
      <c r="T534" s="58"/>
      <c r="U534" s="183">
        <f t="shared" si="79"/>
        <v>0.13814814814814816</v>
      </c>
      <c r="V534" s="168"/>
      <c r="W534" s="59" t="str">
        <f t="shared" si="80"/>
        <v>0</v>
      </c>
      <c r="X534" s="575"/>
      <c r="Y534" s="60">
        <f t="shared" si="81"/>
        <v>0</v>
      </c>
    </row>
    <row r="535" spans="2:25" ht="18.75" customHeight="1">
      <c r="B535" s="578"/>
      <c r="C535" s="581"/>
      <c r="D535" s="39">
        <v>3</v>
      </c>
      <c r="E535" s="127" t="s">
        <v>10472</v>
      </c>
      <c r="F535" s="127">
        <v>768</v>
      </c>
      <c r="G535" s="181">
        <f t="shared" si="76"/>
        <v>153.6</v>
      </c>
      <c r="H535" s="182">
        <f t="shared" si="77"/>
        <v>426.66666666666663</v>
      </c>
      <c r="I535" s="182">
        <f t="shared" si="78"/>
        <v>0.14222222222222222</v>
      </c>
      <c r="J535" s="170"/>
      <c r="K535" s="166" t="s">
        <v>10733</v>
      </c>
      <c r="L535" s="166"/>
      <c r="M535" s="167">
        <f>SUM(H533:H546)</f>
        <v>3141.6666666666661</v>
      </c>
      <c r="N535" s="52">
        <f t="shared" si="82"/>
        <v>62.833333333333321</v>
      </c>
      <c r="O535" s="53" t="s">
        <v>3190</v>
      </c>
      <c r="P535" s="54" t="s">
        <v>12</v>
      </c>
      <c r="Q535" s="54"/>
      <c r="R535" s="54" t="s">
        <v>1064</v>
      </c>
      <c r="S535" s="54"/>
      <c r="T535" s="58"/>
      <c r="U535" s="183">
        <f t="shared" si="79"/>
        <v>0.28444444444444444</v>
      </c>
      <c r="V535" s="168">
        <f>SUM(U533:U546)</f>
        <v>2.0944444444444441</v>
      </c>
      <c r="W535" s="59" t="str">
        <f t="shared" si="80"/>
        <v>2</v>
      </c>
      <c r="X535" s="575"/>
      <c r="Y535" s="60">
        <f t="shared" si="81"/>
        <v>1</v>
      </c>
    </row>
    <row r="536" spans="2:25" ht="18.75" customHeight="1">
      <c r="B536" s="578"/>
      <c r="C536" s="581"/>
      <c r="D536" s="39">
        <v>4</v>
      </c>
      <c r="E536" s="127" t="s">
        <v>3940</v>
      </c>
      <c r="F536" s="127">
        <v>310</v>
      </c>
      <c r="G536" s="181">
        <f t="shared" si="76"/>
        <v>62</v>
      </c>
      <c r="H536" s="182">
        <f t="shared" si="77"/>
        <v>172.22222222222223</v>
      </c>
      <c r="I536" s="182">
        <f t="shared" si="78"/>
        <v>5.7407407407407407E-2</v>
      </c>
      <c r="J536" s="170"/>
      <c r="K536" s="166"/>
      <c r="L536" s="166"/>
      <c r="M536" s="167"/>
      <c r="N536" s="52">
        <f t="shared" si="82"/>
        <v>0</v>
      </c>
      <c r="O536" s="53"/>
      <c r="P536" s="54"/>
      <c r="Q536" s="54"/>
      <c r="R536" s="54"/>
      <c r="S536" s="54"/>
      <c r="T536" s="58"/>
      <c r="U536" s="183">
        <f t="shared" si="79"/>
        <v>0.11481481481481481</v>
      </c>
      <c r="V536" s="168"/>
      <c r="W536" s="59" t="str">
        <f t="shared" si="80"/>
        <v>0</v>
      </c>
      <c r="X536" s="575"/>
      <c r="Y536" s="60">
        <f t="shared" si="81"/>
        <v>0</v>
      </c>
    </row>
    <row r="537" spans="2:25" ht="18.75" customHeight="1">
      <c r="B537" s="578"/>
      <c r="C537" s="581"/>
      <c r="D537" s="39">
        <v>5</v>
      </c>
      <c r="E537" s="127" t="s">
        <v>10734</v>
      </c>
      <c r="F537" s="127">
        <v>410</v>
      </c>
      <c r="G537" s="181">
        <f t="shared" si="76"/>
        <v>82</v>
      </c>
      <c r="H537" s="182">
        <f t="shared" si="77"/>
        <v>227.77777777777777</v>
      </c>
      <c r="I537" s="182">
        <f t="shared" si="78"/>
        <v>7.5925925925925924E-2</v>
      </c>
      <c r="J537" s="170"/>
      <c r="K537" s="166"/>
      <c r="L537" s="166"/>
      <c r="M537" s="167"/>
      <c r="N537" s="52">
        <f t="shared" si="82"/>
        <v>0</v>
      </c>
      <c r="O537" s="53"/>
      <c r="P537" s="54"/>
      <c r="Q537" s="54"/>
      <c r="R537" s="54"/>
      <c r="S537" s="54"/>
      <c r="T537" s="58"/>
      <c r="U537" s="183">
        <f t="shared" si="79"/>
        <v>0.15185185185185185</v>
      </c>
      <c r="V537" s="168"/>
      <c r="W537" s="59" t="str">
        <f t="shared" si="80"/>
        <v>0</v>
      </c>
      <c r="X537" s="575"/>
      <c r="Y537" s="60">
        <f t="shared" si="81"/>
        <v>0</v>
      </c>
    </row>
    <row r="538" spans="2:25" ht="18.75" customHeight="1">
      <c r="B538" s="578"/>
      <c r="C538" s="581"/>
      <c r="D538" s="39">
        <v>6</v>
      </c>
      <c r="E538" s="127" t="s">
        <v>10735</v>
      </c>
      <c r="F538" s="127">
        <v>282</v>
      </c>
      <c r="G538" s="181">
        <f t="shared" si="76"/>
        <v>56.4</v>
      </c>
      <c r="H538" s="182">
        <f t="shared" si="77"/>
        <v>156.66666666666666</v>
      </c>
      <c r="I538" s="182">
        <f t="shared" si="78"/>
        <v>5.2222222222222218E-2</v>
      </c>
      <c r="J538" s="170"/>
      <c r="K538" s="166"/>
      <c r="L538" s="166"/>
      <c r="M538" s="167"/>
      <c r="N538" s="52">
        <f t="shared" si="82"/>
        <v>0</v>
      </c>
      <c r="O538" s="53"/>
      <c r="P538" s="54"/>
      <c r="Q538" s="54"/>
      <c r="R538" s="54"/>
      <c r="S538" s="54"/>
      <c r="T538" s="58"/>
      <c r="U538" s="183">
        <f t="shared" si="79"/>
        <v>0.10444444444444444</v>
      </c>
      <c r="V538" s="168"/>
      <c r="W538" s="59" t="str">
        <f t="shared" si="80"/>
        <v>0</v>
      </c>
      <c r="X538" s="575"/>
      <c r="Y538" s="60">
        <f t="shared" si="81"/>
        <v>0</v>
      </c>
    </row>
    <row r="539" spans="2:25" ht="18.75" customHeight="1">
      <c r="B539" s="578"/>
      <c r="C539" s="581"/>
      <c r="D539" s="39">
        <v>7</v>
      </c>
      <c r="E539" s="127" t="s">
        <v>163</v>
      </c>
      <c r="F539" s="127">
        <v>305</v>
      </c>
      <c r="G539" s="181">
        <f t="shared" si="76"/>
        <v>61</v>
      </c>
      <c r="H539" s="182">
        <f t="shared" si="77"/>
        <v>169.44444444444443</v>
      </c>
      <c r="I539" s="182">
        <f t="shared" si="78"/>
        <v>5.6481481481481473E-2</v>
      </c>
      <c r="J539" s="170"/>
      <c r="K539" s="166"/>
      <c r="L539" s="166"/>
      <c r="M539" s="167"/>
      <c r="N539" s="52">
        <f t="shared" si="82"/>
        <v>0</v>
      </c>
      <c r="O539" s="53"/>
      <c r="P539" s="54"/>
      <c r="Q539" s="54"/>
      <c r="R539" s="54"/>
      <c r="S539" s="54"/>
      <c r="T539" s="58"/>
      <c r="U539" s="183">
        <f t="shared" si="79"/>
        <v>0.11296296296296295</v>
      </c>
      <c r="V539" s="168"/>
      <c r="W539" s="59" t="str">
        <f t="shared" si="80"/>
        <v>0</v>
      </c>
      <c r="X539" s="575"/>
      <c r="Y539" s="60">
        <f t="shared" si="81"/>
        <v>0</v>
      </c>
    </row>
    <row r="540" spans="2:25" ht="18.75" customHeight="1">
      <c r="B540" s="578"/>
      <c r="C540" s="581"/>
      <c r="D540" s="39">
        <v>8</v>
      </c>
      <c r="E540" s="127" t="s">
        <v>9226</v>
      </c>
      <c r="F540" s="127">
        <v>363</v>
      </c>
      <c r="G540" s="181">
        <f t="shared" si="76"/>
        <v>72.599999999999994</v>
      </c>
      <c r="H540" s="182">
        <f t="shared" si="77"/>
        <v>201.66666666666666</v>
      </c>
      <c r="I540" s="182">
        <f t="shared" si="78"/>
        <v>6.7222222222222225E-2</v>
      </c>
      <c r="J540" s="170"/>
      <c r="K540" s="166"/>
      <c r="L540" s="166"/>
      <c r="M540" s="167"/>
      <c r="N540" s="52">
        <f t="shared" si="82"/>
        <v>0</v>
      </c>
      <c r="O540" s="53"/>
      <c r="P540" s="54"/>
      <c r="Q540" s="54"/>
      <c r="R540" s="54"/>
      <c r="S540" s="54"/>
      <c r="T540" s="58"/>
      <c r="U540" s="183">
        <f t="shared" si="79"/>
        <v>0.13444444444444445</v>
      </c>
      <c r="V540" s="168"/>
      <c r="W540" s="59" t="str">
        <f t="shared" si="80"/>
        <v>0</v>
      </c>
      <c r="X540" s="575"/>
      <c r="Y540" s="60">
        <f t="shared" si="81"/>
        <v>0</v>
      </c>
    </row>
    <row r="541" spans="2:25" ht="18.75" customHeight="1">
      <c r="B541" s="578"/>
      <c r="C541" s="581"/>
      <c r="D541" s="39">
        <v>9</v>
      </c>
      <c r="E541" s="127" t="s">
        <v>981</v>
      </c>
      <c r="F541" s="127">
        <v>305</v>
      </c>
      <c r="G541" s="181">
        <f t="shared" si="76"/>
        <v>61</v>
      </c>
      <c r="H541" s="182">
        <f t="shared" si="77"/>
        <v>169.44444444444443</v>
      </c>
      <c r="I541" s="182">
        <f t="shared" si="78"/>
        <v>5.6481481481481473E-2</v>
      </c>
      <c r="J541" s="170"/>
      <c r="K541" s="166"/>
      <c r="L541" s="166"/>
      <c r="M541" s="167"/>
      <c r="N541" s="52">
        <f t="shared" si="82"/>
        <v>0</v>
      </c>
      <c r="O541" s="53"/>
      <c r="P541" s="54"/>
      <c r="Q541" s="54"/>
      <c r="R541" s="54"/>
      <c r="S541" s="54"/>
      <c r="T541" s="58"/>
      <c r="U541" s="183">
        <f t="shared" si="79"/>
        <v>0.11296296296296295</v>
      </c>
      <c r="V541" s="168"/>
      <c r="W541" s="59" t="str">
        <f t="shared" si="80"/>
        <v>0</v>
      </c>
      <c r="X541" s="575"/>
      <c r="Y541" s="60">
        <f t="shared" si="81"/>
        <v>0</v>
      </c>
    </row>
    <row r="542" spans="2:25" ht="18.75" customHeight="1">
      <c r="B542" s="578"/>
      <c r="C542" s="581"/>
      <c r="D542" s="39">
        <v>10</v>
      </c>
      <c r="E542" s="127" t="s">
        <v>7273</v>
      </c>
      <c r="F542" s="127">
        <v>455</v>
      </c>
      <c r="G542" s="181">
        <f t="shared" si="76"/>
        <v>91</v>
      </c>
      <c r="H542" s="182">
        <f t="shared" si="77"/>
        <v>252.77777777777777</v>
      </c>
      <c r="I542" s="182">
        <f t="shared" si="78"/>
        <v>8.4259259259259256E-2</v>
      </c>
      <c r="J542" s="170"/>
      <c r="K542" s="166"/>
      <c r="L542" s="166"/>
      <c r="M542" s="167"/>
      <c r="N542" s="52">
        <f t="shared" si="82"/>
        <v>0</v>
      </c>
      <c r="O542" s="53"/>
      <c r="P542" s="54"/>
      <c r="Q542" s="54"/>
      <c r="R542" s="54"/>
      <c r="S542" s="54"/>
      <c r="T542" s="58"/>
      <c r="U542" s="183">
        <f t="shared" si="79"/>
        <v>0.16851851851851851</v>
      </c>
      <c r="V542" s="168"/>
      <c r="W542" s="59" t="str">
        <f t="shared" si="80"/>
        <v>0</v>
      </c>
      <c r="X542" s="575"/>
      <c r="Y542" s="60">
        <f t="shared" si="81"/>
        <v>0</v>
      </c>
    </row>
    <row r="543" spans="2:25" ht="18.75" customHeight="1">
      <c r="B543" s="578"/>
      <c r="C543" s="581"/>
      <c r="D543" s="39">
        <v>11</v>
      </c>
      <c r="E543" s="127" t="s">
        <v>10668</v>
      </c>
      <c r="F543" s="127">
        <v>515</v>
      </c>
      <c r="G543" s="181">
        <f t="shared" si="76"/>
        <v>103</v>
      </c>
      <c r="H543" s="182">
        <f t="shared" si="77"/>
        <v>286.11111111111109</v>
      </c>
      <c r="I543" s="182">
        <f t="shared" si="78"/>
        <v>9.5370370370370355E-2</v>
      </c>
      <c r="J543" s="170"/>
      <c r="K543" s="166"/>
      <c r="L543" s="166"/>
      <c r="M543" s="167"/>
      <c r="N543" s="52">
        <f t="shared" si="82"/>
        <v>0</v>
      </c>
      <c r="O543" s="53"/>
      <c r="P543" s="54"/>
      <c r="Q543" s="54"/>
      <c r="R543" s="54"/>
      <c r="S543" s="54"/>
      <c r="T543" s="58"/>
      <c r="U543" s="183">
        <f t="shared" si="79"/>
        <v>0.19074074074074071</v>
      </c>
      <c r="V543" s="168"/>
      <c r="W543" s="59" t="str">
        <f t="shared" si="80"/>
        <v>0</v>
      </c>
      <c r="X543" s="575"/>
      <c r="Y543" s="60">
        <f t="shared" si="81"/>
        <v>0</v>
      </c>
    </row>
    <row r="544" spans="2:25" ht="18.75" customHeight="1">
      <c r="B544" s="578"/>
      <c r="C544" s="581"/>
      <c r="D544" s="39">
        <v>12</v>
      </c>
      <c r="E544" s="127" t="s">
        <v>10736</v>
      </c>
      <c r="F544" s="127">
        <v>566</v>
      </c>
      <c r="G544" s="181">
        <f t="shared" si="76"/>
        <v>113.2</v>
      </c>
      <c r="H544" s="182">
        <f t="shared" si="77"/>
        <v>314.44444444444446</v>
      </c>
      <c r="I544" s="182">
        <f t="shared" si="78"/>
        <v>0.10481481481481482</v>
      </c>
      <c r="J544" s="170"/>
      <c r="K544" s="166"/>
      <c r="L544" s="166"/>
      <c r="M544" s="167"/>
      <c r="N544" s="52">
        <f t="shared" si="82"/>
        <v>0</v>
      </c>
      <c r="O544" s="53"/>
      <c r="P544" s="54"/>
      <c r="Q544" s="54"/>
      <c r="R544" s="54"/>
      <c r="S544" s="54"/>
      <c r="T544" s="58"/>
      <c r="U544" s="183">
        <f t="shared" si="79"/>
        <v>0.20962962962962964</v>
      </c>
      <c r="V544" s="168"/>
      <c r="W544" s="59" t="str">
        <f t="shared" si="80"/>
        <v>0</v>
      </c>
      <c r="X544" s="575"/>
      <c r="Y544" s="60">
        <f t="shared" si="81"/>
        <v>0</v>
      </c>
    </row>
    <row r="545" spans="2:25" ht="18.75" customHeight="1">
      <c r="B545" s="578"/>
      <c r="C545" s="581"/>
      <c r="D545" s="39">
        <v>13</v>
      </c>
      <c r="E545" s="127" t="s">
        <v>3707</v>
      </c>
      <c r="F545" s="127">
        <v>350</v>
      </c>
      <c r="G545" s="181">
        <f t="shared" si="76"/>
        <v>70</v>
      </c>
      <c r="H545" s="182">
        <f t="shared" si="77"/>
        <v>194.44444444444443</v>
      </c>
      <c r="I545" s="182">
        <f t="shared" si="78"/>
        <v>6.4814814814814811E-2</v>
      </c>
      <c r="J545" s="170"/>
      <c r="K545" s="166"/>
      <c r="L545" s="166"/>
      <c r="M545" s="167"/>
      <c r="N545" s="52">
        <f t="shared" si="82"/>
        <v>0</v>
      </c>
      <c r="O545" s="53"/>
      <c r="P545" s="54"/>
      <c r="Q545" s="54"/>
      <c r="R545" s="54"/>
      <c r="S545" s="54"/>
      <c r="T545" s="58"/>
      <c r="U545" s="183">
        <f t="shared" si="79"/>
        <v>0.12962962962962962</v>
      </c>
      <c r="V545" s="168"/>
      <c r="W545" s="59" t="str">
        <f t="shared" si="80"/>
        <v>0</v>
      </c>
      <c r="X545" s="575"/>
      <c r="Y545" s="60">
        <f t="shared" si="81"/>
        <v>0</v>
      </c>
    </row>
    <row r="546" spans="2:25" ht="18.75" customHeight="1">
      <c r="B546" s="578"/>
      <c r="C546" s="581"/>
      <c r="D546" s="39">
        <v>14</v>
      </c>
      <c r="E546" s="127" t="s">
        <v>10637</v>
      </c>
      <c r="F546" s="127">
        <v>378</v>
      </c>
      <c r="G546" s="181">
        <f t="shared" si="76"/>
        <v>75.599999999999994</v>
      </c>
      <c r="H546" s="182">
        <f t="shared" si="77"/>
        <v>210</v>
      </c>
      <c r="I546" s="182">
        <f t="shared" si="78"/>
        <v>7.0000000000000007E-2</v>
      </c>
      <c r="J546" s="170"/>
      <c r="K546" s="166"/>
      <c r="L546" s="166"/>
      <c r="M546" s="167"/>
      <c r="N546" s="52">
        <f t="shared" si="82"/>
        <v>0</v>
      </c>
      <c r="O546" s="53"/>
      <c r="P546" s="54"/>
      <c r="Q546" s="54"/>
      <c r="R546" s="54"/>
      <c r="S546" s="54"/>
      <c r="T546" s="58"/>
      <c r="U546" s="183">
        <f t="shared" si="79"/>
        <v>0.14000000000000001</v>
      </c>
      <c r="V546" s="168"/>
      <c r="W546" s="59" t="str">
        <f t="shared" si="80"/>
        <v>0</v>
      </c>
      <c r="X546" s="575"/>
      <c r="Y546" s="60">
        <f t="shared" si="81"/>
        <v>0</v>
      </c>
    </row>
    <row r="547" spans="2:25" ht="18.75" customHeight="1">
      <c r="B547" s="578"/>
      <c r="C547" s="581"/>
      <c r="D547" s="39"/>
      <c r="E547" s="127"/>
      <c r="F547" s="127"/>
      <c r="G547" s="181">
        <f t="shared" si="76"/>
        <v>0</v>
      </c>
      <c r="H547" s="182">
        <f t="shared" si="77"/>
        <v>0</v>
      </c>
      <c r="I547" s="182">
        <f t="shared" si="78"/>
        <v>0</v>
      </c>
      <c r="J547" s="170"/>
      <c r="K547" s="166"/>
      <c r="L547" s="166"/>
      <c r="M547" s="167"/>
      <c r="N547" s="52">
        <f t="shared" si="82"/>
        <v>0</v>
      </c>
      <c r="O547" s="53"/>
      <c r="P547" s="54"/>
      <c r="Q547" s="54"/>
      <c r="R547" s="54"/>
      <c r="S547" s="54"/>
      <c r="T547" s="58"/>
      <c r="U547" s="183">
        <f t="shared" si="79"/>
        <v>0</v>
      </c>
      <c r="V547" s="168"/>
      <c r="W547" s="59" t="str">
        <f t="shared" si="80"/>
        <v>0</v>
      </c>
      <c r="X547" s="575"/>
      <c r="Y547" s="60">
        <f t="shared" si="81"/>
        <v>0</v>
      </c>
    </row>
    <row r="548" spans="2:25" ht="18.75" customHeight="1">
      <c r="B548" s="578"/>
      <c r="C548" s="581"/>
      <c r="D548" s="39">
        <v>1</v>
      </c>
      <c r="E548" s="127" t="s">
        <v>10737</v>
      </c>
      <c r="F548" s="127">
        <v>370</v>
      </c>
      <c r="G548" s="181">
        <f t="shared" si="76"/>
        <v>74</v>
      </c>
      <c r="H548" s="182">
        <f t="shared" si="77"/>
        <v>205.55555555555554</v>
      </c>
      <c r="I548" s="182">
        <f t="shared" si="78"/>
        <v>6.851851851851852E-2</v>
      </c>
      <c r="J548" s="170"/>
      <c r="K548" s="166"/>
      <c r="L548" s="166"/>
      <c r="M548" s="167"/>
      <c r="N548" s="52">
        <f t="shared" si="82"/>
        <v>0</v>
      </c>
      <c r="O548" s="53"/>
      <c r="P548" s="54"/>
      <c r="Q548" s="54"/>
      <c r="R548" s="54"/>
      <c r="S548" s="54"/>
      <c r="T548" s="58"/>
      <c r="U548" s="183">
        <f t="shared" si="79"/>
        <v>0.13703703703703704</v>
      </c>
      <c r="V548" s="168"/>
      <c r="W548" s="59" t="str">
        <f t="shared" si="80"/>
        <v>0</v>
      </c>
      <c r="X548" s="575"/>
      <c r="Y548" s="60">
        <f t="shared" si="81"/>
        <v>0</v>
      </c>
    </row>
    <row r="549" spans="2:25" ht="18.75" customHeight="1">
      <c r="B549" s="578"/>
      <c r="C549" s="581"/>
      <c r="D549" s="39">
        <v>2</v>
      </c>
      <c r="E549" s="127" t="s">
        <v>10738</v>
      </c>
      <c r="F549" s="127">
        <v>477</v>
      </c>
      <c r="G549" s="181">
        <f t="shared" si="76"/>
        <v>95.4</v>
      </c>
      <c r="H549" s="182">
        <f t="shared" si="77"/>
        <v>265</v>
      </c>
      <c r="I549" s="182">
        <f t="shared" si="78"/>
        <v>8.8333333333333333E-2</v>
      </c>
      <c r="J549" s="170"/>
      <c r="K549" s="166"/>
      <c r="L549" s="166"/>
      <c r="M549" s="167"/>
      <c r="N549" s="52">
        <f t="shared" si="82"/>
        <v>0</v>
      </c>
      <c r="O549" s="53"/>
      <c r="P549" s="54"/>
      <c r="Q549" s="54"/>
      <c r="R549" s="54"/>
      <c r="S549" s="54"/>
      <c r="T549" s="58"/>
      <c r="U549" s="183">
        <f t="shared" si="79"/>
        <v>0.17666666666666667</v>
      </c>
      <c r="V549" s="168"/>
      <c r="W549" s="59" t="str">
        <f t="shared" si="80"/>
        <v>0</v>
      </c>
      <c r="X549" s="575"/>
      <c r="Y549" s="60">
        <f t="shared" si="81"/>
        <v>0</v>
      </c>
    </row>
    <row r="550" spans="2:25" ht="18.75" customHeight="1">
      <c r="B550" s="578"/>
      <c r="C550" s="581"/>
      <c r="D550" s="39">
        <v>3</v>
      </c>
      <c r="E550" s="127" t="s">
        <v>9386</v>
      </c>
      <c r="F550" s="127">
        <v>360</v>
      </c>
      <c r="G550" s="181">
        <f t="shared" si="76"/>
        <v>72</v>
      </c>
      <c r="H550" s="182">
        <f t="shared" si="77"/>
        <v>200</v>
      </c>
      <c r="I550" s="182">
        <f t="shared" si="78"/>
        <v>6.6666666666666666E-2</v>
      </c>
      <c r="J550" s="170"/>
      <c r="K550" s="166"/>
      <c r="L550" s="166"/>
      <c r="M550" s="167"/>
      <c r="N550" s="52">
        <f t="shared" si="82"/>
        <v>0</v>
      </c>
      <c r="O550" s="53"/>
      <c r="P550" s="54"/>
      <c r="Q550" s="54"/>
      <c r="R550" s="54"/>
      <c r="S550" s="54"/>
      <c r="T550" s="58"/>
      <c r="U550" s="183">
        <f t="shared" si="79"/>
        <v>0.13333333333333333</v>
      </c>
      <c r="V550" s="168"/>
      <c r="W550" s="59" t="str">
        <f t="shared" si="80"/>
        <v>0</v>
      </c>
      <c r="X550" s="575"/>
      <c r="Y550" s="60">
        <f t="shared" si="81"/>
        <v>0</v>
      </c>
    </row>
    <row r="551" spans="2:25" ht="18.75" customHeight="1">
      <c r="B551" s="578"/>
      <c r="C551" s="581"/>
      <c r="D551" s="39">
        <v>4</v>
      </c>
      <c r="E551" s="127" t="s">
        <v>10739</v>
      </c>
      <c r="F551" s="127">
        <v>310</v>
      </c>
      <c r="G551" s="181">
        <f t="shared" si="76"/>
        <v>62</v>
      </c>
      <c r="H551" s="182">
        <f t="shared" si="77"/>
        <v>172.22222222222223</v>
      </c>
      <c r="I551" s="182">
        <f t="shared" si="78"/>
        <v>5.7407407407407407E-2</v>
      </c>
      <c r="J551" s="170"/>
      <c r="K551" s="166"/>
      <c r="L551" s="166"/>
      <c r="M551" s="167"/>
      <c r="N551" s="52">
        <f t="shared" si="82"/>
        <v>0</v>
      </c>
      <c r="O551" s="53"/>
      <c r="P551" s="54"/>
      <c r="Q551" s="54"/>
      <c r="R551" s="54"/>
      <c r="S551" s="54"/>
      <c r="T551" s="58"/>
      <c r="U551" s="183">
        <f t="shared" si="79"/>
        <v>0.11481481481481481</v>
      </c>
      <c r="V551" s="168"/>
      <c r="W551" s="59" t="str">
        <f t="shared" si="80"/>
        <v>0</v>
      </c>
      <c r="X551" s="575"/>
      <c r="Y551" s="60">
        <f t="shared" si="81"/>
        <v>0</v>
      </c>
    </row>
    <row r="552" spans="2:25" ht="18.75" customHeight="1">
      <c r="B552" s="578"/>
      <c r="C552" s="581"/>
      <c r="D552" s="39">
        <v>5</v>
      </c>
      <c r="E552" s="127" t="s">
        <v>10740</v>
      </c>
      <c r="F552" s="127">
        <v>395</v>
      </c>
      <c r="G552" s="181">
        <f t="shared" si="76"/>
        <v>79</v>
      </c>
      <c r="H552" s="182">
        <f t="shared" si="77"/>
        <v>219.44444444444443</v>
      </c>
      <c r="I552" s="182">
        <f t="shared" si="78"/>
        <v>7.3148148148148143E-2</v>
      </c>
      <c r="J552" s="170"/>
      <c r="K552" s="166"/>
      <c r="L552" s="166"/>
      <c r="M552" s="167"/>
      <c r="N552" s="52">
        <f t="shared" si="82"/>
        <v>0</v>
      </c>
      <c r="O552" s="53"/>
      <c r="P552" s="54"/>
      <c r="Q552" s="54"/>
      <c r="R552" s="54"/>
      <c r="S552" s="54"/>
      <c r="T552" s="58"/>
      <c r="U552" s="183">
        <f t="shared" si="79"/>
        <v>0.14629629629629629</v>
      </c>
      <c r="V552" s="168"/>
      <c r="W552" s="59" t="str">
        <f t="shared" si="80"/>
        <v>0</v>
      </c>
      <c r="X552" s="575"/>
      <c r="Y552" s="60">
        <f t="shared" si="81"/>
        <v>0</v>
      </c>
    </row>
    <row r="553" spans="2:25" ht="18.75" customHeight="1">
      <c r="B553" s="578"/>
      <c r="C553" s="581"/>
      <c r="D553" s="39">
        <v>6</v>
      </c>
      <c r="E553" s="127" t="s">
        <v>10741</v>
      </c>
      <c r="F553" s="127">
        <v>312</v>
      </c>
      <c r="G553" s="181">
        <f t="shared" si="76"/>
        <v>62.4</v>
      </c>
      <c r="H553" s="182">
        <f t="shared" si="77"/>
        <v>173.33333333333334</v>
      </c>
      <c r="I553" s="182">
        <f t="shared" si="78"/>
        <v>5.7777777777777782E-2</v>
      </c>
      <c r="J553" s="170"/>
      <c r="K553" s="166"/>
      <c r="L553" s="166"/>
      <c r="M553" s="167"/>
      <c r="N553" s="52">
        <f t="shared" si="82"/>
        <v>0</v>
      </c>
      <c r="O553" s="53"/>
      <c r="P553" s="54"/>
      <c r="Q553" s="54"/>
      <c r="R553" s="54"/>
      <c r="S553" s="54"/>
      <c r="T553" s="58"/>
      <c r="U553" s="183">
        <f t="shared" si="79"/>
        <v>0.11555555555555556</v>
      </c>
      <c r="V553" s="168"/>
      <c r="W553" s="59" t="str">
        <f t="shared" si="80"/>
        <v>0</v>
      </c>
      <c r="X553" s="575"/>
      <c r="Y553" s="60">
        <f t="shared" si="81"/>
        <v>0</v>
      </c>
    </row>
    <row r="554" spans="2:25" ht="18.75" customHeight="1">
      <c r="B554" s="578"/>
      <c r="C554" s="581"/>
      <c r="D554" s="39">
        <v>7</v>
      </c>
      <c r="E554" s="127" t="s">
        <v>5181</v>
      </c>
      <c r="F554" s="127">
        <v>653</v>
      </c>
      <c r="G554" s="181">
        <f t="shared" si="76"/>
        <v>130.6</v>
      </c>
      <c r="H554" s="182">
        <f t="shared" si="77"/>
        <v>362.77777777777777</v>
      </c>
      <c r="I554" s="182">
        <f t="shared" si="78"/>
        <v>0.12092592592592592</v>
      </c>
      <c r="J554" s="170" t="s">
        <v>10742</v>
      </c>
      <c r="K554" s="341" t="s">
        <v>11419</v>
      </c>
      <c r="L554" s="166"/>
      <c r="M554" s="167">
        <f>SUM(H548:H560)</f>
        <v>3018.8888888888882</v>
      </c>
      <c r="N554" s="52">
        <f t="shared" si="82"/>
        <v>60.377777777777766</v>
      </c>
      <c r="O554" s="53" t="s">
        <v>3353</v>
      </c>
      <c r="P554" s="54" t="s">
        <v>12</v>
      </c>
      <c r="Q554" s="54"/>
      <c r="R554" s="54" t="s">
        <v>1064</v>
      </c>
      <c r="S554" s="54"/>
      <c r="T554" s="58"/>
      <c r="U554" s="183">
        <f t="shared" si="79"/>
        <v>0.24185185185185185</v>
      </c>
      <c r="V554" s="168">
        <f>SUM(U548:U560)</f>
        <v>2.012592592592592</v>
      </c>
      <c r="W554" s="59" t="str">
        <f t="shared" si="80"/>
        <v>2</v>
      </c>
      <c r="X554" s="575"/>
      <c r="Y554" s="60">
        <f t="shared" si="81"/>
        <v>1</v>
      </c>
    </row>
    <row r="555" spans="2:25" ht="18.75" customHeight="1">
      <c r="B555" s="578"/>
      <c r="C555" s="581"/>
      <c r="D555" s="39">
        <v>8</v>
      </c>
      <c r="E555" s="127" t="s">
        <v>10743</v>
      </c>
      <c r="F555" s="127">
        <v>365</v>
      </c>
      <c r="G555" s="181">
        <f t="shared" si="76"/>
        <v>73</v>
      </c>
      <c r="H555" s="182">
        <f t="shared" si="77"/>
        <v>202.77777777777777</v>
      </c>
      <c r="I555" s="182">
        <f t="shared" si="78"/>
        <v>6.7592592592592593E-2</v>
      </c>
      <c r="J555" s="170"/>
      <c r="K555" s="166"/>
      <c r="L555" s="166"/>
      <c r="M555" s="167"/>
      <c r="N555" s="52">
        <f t="shared" si="82"/>
        <v>0</v>
      </c>
      <c r="O555" s="53"/>
      <c r="P555" s="54"/>
      <c r="Q555" s="54"/>
      <c r="R555" s="54"/>
      <c r="S555" s="54"/>
      <c r="T555" s="58"/>
      <c r="U555" s="183">
        <f t="shared" si="79"/>
        <v>0.13518518518518519</v>
      </c>
      <c r="V555" s="168"/>
      <c r="W555" s="59" t="str">
        <f t="shared" si="80"/>
        <v>0</v>
      </c>
      <c r="X555" s="575"/>
      <c r="Y555" s="60">
        <f t="shared" si="81"/>
        <v>0</v>
      </c>
    </row>
    <row r="556" spans="2:25" ht="18.75" customHeight="1">
      <c r="B556" s="578"/>
      <c r="C556" s="581"/>
      <c r="D556" s="39">
        <v>9</v>
      </c>
      <c r="E556" s="127" t="s">
        <v>10744</v>
      </c>
      <c r="F556" s="127">
        <v>474</v>
      </c>
      <c r="G556" s="181">
        <f t="shared" si="76"/>
        <v>94.8</v>
      </c>
      <c r="H556" s="182">
        <f t="shared" si="77"/>
        <v>263.33333333333331</v>
      </c>
      <c r="I556" s="182">
        <f t="shared" si="78"/>
        <v>8.7777777777777774E-2</v>
      </c>
      <c r="J556" s="170"/>
      <c r="K556" s="166"/>
      <c r="L556" s="166"/>
      <c r="M556" s="167"/>
      <c r="N556" s="52">
        <f t="shared" si="82"/>
        <v>0</v>
      </c>
      <c r="O556" s="53"/>
      <c r="P556" s="54"/>
      <c r="Q556" s="54"/>
      <c r="R556" s="54"/>
      <c r="S556" s="54"/>
      <c r="T556" s="58"/>
      <c r="U556" s="183">
        <f t="shared" si="79"/>
        <v>0.17555555555555555</v>
      </c>
      <c r="V556" s="168"/>
      <c r="W556" s="59" t="str">
        <f t="shared" si="80"/>
        <v>0</v>
      </c>
      <c r="X556" s="575"/>
      <c r="Y556" s="60">
        <f t="shared" si="81"/>
        <v>0</v>
      </c>
    </row>
    <row r="557" spans="2:25" ht="18.75" customHeight="1">
      <c r="B557" s="578"/>
      <c r="C557" s="581"/>
      <c r="D557" s="39">
        <v>10</v>
      </c>
      <c r="E557" s="127" t="s">
        <v>4239</v>
      </c>
      <c r="F557" s="127">
        <v>350</v>
      </c>
      <c r="G557" s="181">
        <f t="shared" si="76"/>
        <v>70</v>
      </c>
      <c r="H557" s="182">
        <f t="shared" si="77"/>
        <v>194.44444444444443</v>
      </c>
      <c r="I557" s="182">
        <f t="shared" si="78"/>
        <v>6.4814814814814811E-2</v>
      </c>
      <c r="J557" s="170"/>
      <c r="K557" s="166"/>
      <c r="L557" s="166"/>
      <c r="M557" s="167"/>
      <c r="N557" s="52">
        <f t="shared" si="82"/>
        <v>0</v>
      </c>
      <c r="O557" s="53"/>
      <c r="P557" s="54"/>
      <c r="Q557" s="54"/>
      <c r="R557" s="54"/>
      <c r="S557" s="54"/>
      <c r="T557" s="58"/>
      <c r="U557" s="183">
        <f t="shared" si="79"/>
        <v>0.12962962962962962</v>
      </c>
      <c r="V557" s="168"/>
      <c r="W557" s="59" t="str">
        <f t="shared" si="80"/>
        <v>0</v>
      </c>
      <c r="X557" s="575"/>
      <c r="Y557" s="60">
        <f t="shared" si="81"/>
        <v>0</v>
      </c>
    </row>
    <row r="558" spans="2:25" ht="18.75" customHeight="1">
      <c r="B558" s="578"/>
      <c r="C558" s="581"/>
      <c r="D558" s="39">
        <v>11</v>
      </c>
      <c r="E558" s="127" t="s">
        <v>10745</v>
      </c>
      <c r="F558" s="127">
        <v>498</v>
      </c>
      <c r="G558" s="181">
        <f t="shared" si="76"/>
        <v>99.6</v>
      </c>
      <c r="H558" s="182">
        <f t="shared" si="77"/>
        <v>276.66666666666669</v>
      </c>
      <c r="I558" s="182">
        <f t="shared" si="78"/>
        <v>9.2222222222222233E-2</v>
      </c>
      <c r="J558" s="170"/>
      <c r="K558" s="166"/>
      <c r="L558" s="166"/>
      <c r="M558" s="167"/>
      <c r="N558" s="52">
        <f t="shared" si="82"/>
        <v>0</v>
      </c>
      <c r="O558" s="53"/>
      <c r="P558" s="54"/>
      <c r="Q558" s="54"/>
      <c r="R558" s="54"/>
      <c r="S558" s="54"/>
      <c r="T558" s="58"/>
      <c r="U558" s="183">
        <f t="shared" si="79"/>
        <v>0.18444444444444447</v>
      </c>
      <c r="V558" s="168"/>
      <c r="W558" s="59" t="str">
        <f t="shared" si="80"/>
        <v>0</v>
      </c>
      <c r="X558" s="575"/>
      <c r="Y558" s="60">
        <f t="shared" si="81"/>
        <v>0</v>
      </c>
    </row>
    <row r="559" spans="2:25" ht="18.75" customHeight="1">
      <c r="B559" s="578"/>
      <c r="C559" s="581"/>
      <c r="D559" s="39">
        <v>12</v>
      </c>
      <c r="E559" s="127" t="s">
        <v>10746</v>
      </c>
      <c r="F559" s="127">
        <v>260</v>
      </c>
      <c r="G559" s="181">
        <f t="shared" si="76"/>
        <v>52</v>
      </c>
      <c r="H559" s="182">
        <f t="shared" si="77"/>
        <v>144.44444444444443</v>
      </c>
      <c r="I559" s="182">
        <f t="shared" si="78"/>
        <v>4.8148148148148141E-2</v>
      </c>
      <c r="J559" s="170"/>
      <c r="K559" s="166"/>
      <c r="L559" s="166"/>
      <c r="M559" s="167"/>
      <c r="N559" s="52">
        <f t="shared" si="82"/>
        <v>0</v>
      </c>
      <c r="O559" s="53"/>
      <c r="P559" s="54"/>
      <c r="Q559" s="54"/>
      <c r="R559" s="54"/>
      <c r="S559" s="54"/>
      <c r="T559" s="58"/>
      <c r="U559" s="183">
        <f t="shared" si="79"/>
        <v>9.6296296296296283E-2</v>
      </c>
      <c r="V559" s="168"/>
      <c r="W559" s="59" t="str">
        <f t="shared" si="80"/>
        <v>0</v>
      </c>
      <c r="X559" s="575"/>
      <c r="Y559" s="60">
        <f t="shared" si="81"/>
        <v>0</v>
      </c>
    </row>
    <row r="560" spans="2:25" ht="18.75" customHeight="1">
      <c r="B560" s="578"/>
      <c r="C560" s="581"/>
      <c r="D560" s="39">
        <v>13</v>
      </c>
      <c r="E560" s="127" t="s">
        <v>10747</v>
      </c>
      <c r="F560" s="127">
        <v>610</v>
      </c>
      <c r="G560" s="181">
        <f t="shared" si="76"/>
        <v>122</v>
      </c>
      <c r="H560" s="182">
        <f t="shared" si="77"/>
        <v>338.88888888888886</v>
      </c>
      <c r="I560" s="182">
        <f t="shared" si="78"/>
        <v>0.11296296296296295</v>
      </c>
      <c r="J560" s="170"/>
      <c r="K560" s="166"/>
      <c r="L560" s="166"/>
      <c r="M560" s="167"/>
      <c r="N560" s="52">
        <f t="shared" si="82"/>
        <v>0</v>
      </c>
      <c r="O560" s="53"/>
      <c r="P560" s="54"/>
      <c r="Q560" s="54"/>
      <c r="R560" s="54"/>
      <c r="S560" s="54"/>
      <c r="T560" s="58"/>
      <c r="U560" s="183">
        <f t="shared" si="79"/>
        <v>0.22592592592592589</v>
      </c>
      <c r="V560" s="168"/>
      <c r="W560" s="59" t="str">
        <f t="shared" si="80"/>
        <v>0</v>
      </c>
      <c r="X560" s="575"/>
      <c r="Y560" s="60">
        <f t="shared" si="81"/>
        <v>0</v>
      </c>
    </row>
    <row r="561" spans="2:25" ht="18.75" customHeight="1">
      <c r="B561" s="578"/>
      <c r="C561" s="581"/>
      <c r="D561" s="39"/>
      <c r="E561" s="39"/>
      <c r="F561" s="170"/>
      <c r="G561" s="181">
        <f t="shared" si="76"/>
        <v>0</v>
      </c>
      <c r="H561" s="182">
        <f t="shared" si="77"/>
        <v>0</v>
      </c>
      <c r="I561" s="182">
        <f t="shared" si="78"/>
        <v>0</v>
      </c>
      <c r="J561" s="170"/>
      <c r="K561" s="166"/>
      <c r="L561" s="166"/>
      <c r="M561" s="167"/>
      <c r="N561" s="52">
        <f t="shared" si="82"/>
        <v>0</v>
      </c>
      <c r="O561" s="53"/>
      <c r="P561" s="54"/>
      <c r="Q561" s="54"/>
      <c r="R561" s="54"/>
      <c r="S561" s="54"/>
      <c r="T561" s="58"/>
      <c r="U561" s="183">
        <f t="shared" si="79"/>
        <v>0</v>
      </c>
      <c r="V561" s="168"/>
      <c r="W561" s="59" t="str">
        <f t="shared" si="80"/>
        <v>0</v>
      </c>
      <c r="X561" s="575"/>
      <c r="Y561" s="60">
        <f t="shared" si="81"/>
        <v>0</v>
      </c>
    </row>
    <row r="562" spans="2:25" ht="18.75" customHeight="1">
      <c r="B562" s="579"/>
      <c r="C562" s="582"/>
      <c r="D562" s="39"/>
      <c r="E562" s="39"/>
      <c r="F562" s="170"/>
      <c r="G562" s="181">
        <f>F562/$G$15</f>
        <v>0</v>
      </c>
      <c r="H562" s="182">
        <f>F562/$H$15</f>
        <v>0</v>
      </c>
      <c r="I562" s="182">
        <f>H562/$I$15</f>
        <v>0</v>
      </c>
      <c r="J562" s="170"/>
      <c r="K562" s="166"/>
      <c r="L562" s="166"/>
      <c r="M562" s="171"/>
      <c r="N562" s="52">
        <f>M562/$N$15</f>
        <v>0</v>
      </c>
      <c r="O562" s="40"/>
      <c r="P562" s="40"/>
      <c r="Q562" s="40"/>
      <c r="R562" s="40"/>
      <c r="S562" s="40"/>
      <c r="T562" s="58"/>
      <c r="U562" s="183">
        <f>H562/$U$15</f>
        <v>0</v>
      </c>
      <c r="V562" s="168"/>
      <c r="W562" s="59" t="str">
        <f>IF(V562&lt;1,"0",IF(V562&lt;5,"2",IF(V562&gt;=5,"6")))</f>
        <v>0</v>
      </c>
      <c r="X562" s="576"/>
      <c r="Y562" s="60">
        <f t="shared" si="81"/>
        <v>0</v>
      </c>
    </row>
    <row r="563" spans="2:25">
      <c r="B563" s="41"/>
      <c r="C563" s="172" t="s">
        <v>111</v>
      </c>
      <c r="D563" s="154"/>
      <c r="E563" s="173">
        <f>COUNTA(E519:E562)</f>
        <v>40</v>
      </c>
      <c r="F563" s="173">
        <f>SUM(F519:F562)</f>
        <v>16401</v>
      </c>
      <c r="G563" s="173">
        <f>SUM(G519:G562)</f>
        <v>3280.2000000000003</v>
      </c>
      <c r="H563" s="173">
        <f>SUM(H519:H562)</f>
        <v>9111.6666666666661</v>
      </c>
      <c r="I563" s="173">
        <f>MROUND(SUM(I519:I562),1)</f>
        <v>3</v>
      </c>
      <c r="J563" s="173">
        <f>COUNTA(J519:J562)</f>
        <v>1</v>
      </c>
      <c r="K563" s="173">
        <f>COUNTA(K519:K562)</f>
        <v>3</v>
      </c>
      <c r="L563" s="173">
        <f>COUNTA(L519:L562)</f>
        <v>0</v>
      </c>
      <c r="M563" s="173">
        <f>SUM(M519:M562)</f>
        <v>9111.6666666666661</v>
      </c>
      <c r="N563" s="173">
        <f>SUM(N519:N562)</f>
        <v>182.23333333333332</v>
      </c>
      <c r="O563" s="174"/>
      <c r="P563" s="175">
        <f>COUNTIF(P519:P562, "YES")</f>
        <v>0</v>
      </c>
      <c r="Q563" s="174"/>
      <c r="R563" s="174"/>
      <c r="S563" s="174"/>
      <c r="T563" s="174"/>
      <c r="U563" s="173">
        <f>SUM(U519:U562)</f>
        <v>6.0744444444444463</v>
      </c>
      <c r="V563" s="173">
        <f>SUM(V519:V562)</f>
        <v>6.0744444444444436</v>
      </c>
      <c r="W563" s="173">
        <f t="array" ref="W563">SUM(ABS(W519:W562))</f>
        <v>6</v>
      </c>
      <c r="X563" s="175" t="str">
        <f>IF(X519&lt;0.2, "0", IF(X519&lt;=2, "2", IF(X519&gt;2, ROUND(X519,0))))</f>
        <v>2</v>
      </c>
      <c r="Y563" s="173">
        <f>SUM(Y519:Y562)</f>
        <v>3</v>
      </c>
    </row>
    <row r="564" spans="2:25" ht="18.75" customHeight="1">
      <c r="B564" s="577">
        <v>11</v>
      </c>
      <c r="C564" s="571" t="s">
        <v>10748</v>
      </c>
      <c r="D564" s="39">
        <v>1</v>
      </c>
      <c r="E564" s="127" t="s">
        <v>8973</v>
      </c>
      <c r="F564" s="127">
        <v>165</v>
      </c>
      <c r="G564" s="181">
        <f t="shared" ref="G564:G627" si="83">F564/$G$15</f>
        <v>33</v>
      </c>
      <c r="H564" s="182">
        <f t="shared" ref="H564:H627" si="84">F564/$H$15</f>
        <v>91.666666666666671</v>
      </c>
      <c r="I564" s="182">
        <f t="shared" ref="I564:I627" si="85">H564/$I$15</f>
        <v>3.0555555555555558E-2</v>
      </c>
      <c r="J564" s="170"/>
      <c r="K564" s="166"/>
      <c r="L564" s="166"/>
      <c r="M564" s="167"/>
      <c r="N564" s="52">
        <f t="shared" ref="N564:N628" si="86">M564/$N$15</f>
        <v>0</v>
      </c>
      <c r="O564" s="53"/>
      <c r="P564" s="54"/>
      <c r="Q564" s="54"/>
      <c r="R564" s="54"/>
      <c r="S564" s="54"/>
      <c r="T564" s="58"/>
      <c r="U564" s="183">
        <f t="shared" ref="U564:U627" si="87">H564/$U$15</f>
        <v>6.1111111111111116E-2</v>
      </c>
      <c r="V564" s="168"/>
      <c r="W564" s="59" t="str">
        <f t="shared" ref="W564:W627" si="88">IF(V564&lt;1,"0",IF(V564&lt;5,"2",IF(V564&gt;=5,"6")))</f>
        <v>0</v>
      </c>
      <c r="X564" s="574">
        <f>K630/$X$15</f>
        <v>1</v>
      </c>
      <c r="Y564" s="60">
        <f t="shared" ref="Y564:Y627" si="89">W564/2</f>
        <v>0</v>
      </c>
    </row>
    <row r="565" spans="2:25" ht="18.75" customHeight="1">
      <c r="B565" s="578"/>
      <c r="C565" s="572"/>
      <c r="D565" s="39">
        <v>2</v>
      </c>
      <c r="E565" s="127" t="s">
        <v>10749</v>
      </c>
      <c r="F565" s="127">
        <v>1098</v>
      </c>
      <c r="G565" s="181">
        <f t="shared" si="83"/>
        <v>219.6</v>
      </c>
      <c r="H565" s="182">
        <f t="shared" si="84"/>
        <v>610</v>
      </c>
      <c r="I565" s="182">
        <f t="shared" si="85"/>
        <v>0.20333333333333334</v>
      </c>
      <c r="J565" s="170"/>
      <c r="K565" s="166"/>
      <c r="L565" s="166"/>
      <c r="M565" s="167"/>
      <c r="N565" s="52">
        <f t="shared" si="86"/>
        <v>0</v>
      </c>
      <c r="O565" s="53"/>
      <c r="P565" s="54"/>
      <c r="Q565" s="54"/>
      <c r="R565" s="54"/>
      <c r="S565" s="54"/>
      <c r="T565" s="58"/>
      <c r="U565" s="183">
        <f t="shared" si="87"/>
        <v>0.40666666666666668</v>
      </c>
      <c r="V565" s="168"/>
      <c r="W565" s="59" t="str">
        <f t="shared" si="88"/>
        <v>0</v>
      </c>
      <c r="X565" s="575"/>
      <c r="Y565" s="60">
        <f t="shared" si="89"/>
        <v>0</v>
      </c>
    </row>
    <row r="566" spans="2:25" ht="18.75" customHeight="1">
      <c r="B566" s="578"/>
      <c r="C566" s="572"/>
      <c r="D566" s="39">
        <v>3</v>
      </c>
      <c r="E566" s="127" t="s">
        <v>540</v>
      </c>
      <c r="F566" s="127">
        <v>247</v>
      </c>
      <c r="G566" s="181">
        <f t="shared" si="83"/>
        <v>49.4</v>
      </c>
      <c r="H566" s="182">
        <f t="shared" si="84"/>
        <v>137.22222222222223</v>
      </c>
      <c r="I566" s="182">
        <f t="shared" si="85"/>
        <v>4.5740740740740742E-2</v>
      </c>
      <c r="J566" s="170"/>
      <c r="K566" s="166"/>
      <c r="L566" s="166"/>
      <c r="M566" s="167"/>
      <c r="N566" s="52">
        <f t="shared" si="86"/>
        <v>0</v>
      </c>
      <c r="O566" s="53"/>
      <c r="P566" s="54"/>
      <c r="Q566" s="54"/>
      <c r="R566" s="54"/>
      <c r="S566" s="54"/>
      <c r="T566" s="58"/>
      <c r="U566" s="183">
        <f t="shared" si="87"/>
        <v>9.1481481481481483E-2</v>
      </c>
      <c r="V566" s="168"/>
      <c r="W566" s="59" t="str">
        <f t="shared" si="88"/>
        <v>0</v>
      </c>
      <c r="X566" s="575"/>
      <c r="Y566" s="60">
        <f t="shared" si="89"/>
        <v>0</v>
      </c>
    </row>
    <row r="567" spans="2:25" ht="18.75" customHeight="1">
      <c r="B567" s="578"/>
      <c r="C567" s="572"/>
      <c r="D567" s="39">
        <v>4</v>
      </c>
      <c r="E567" s="127" t="s">
        <v>10750</v>
      </c>
      <c r="F567" s="127">
        <v>410</v>
      </c>
      <c r="G567" s="181">
        <f t="shared" si="83"/>
        <v>82</v>
      </c>
      <c r="H567" s="182">
        <f t="shared" si="84"/>
        <v>227.77777777777777</v>
      </c>
      <c r="I567" s="182">
        <f t="shared" si="85"/>
        <v>7.5925925925925924E-2</v>
      </c>
      <c r="J567" s="170"/>
      <c r="K567" s="166"/>
      <c r="L567" s="166"/>
      <c r="M567" s="167"/>
      <c r="N567" s="52">
        <f t="shared" si="86"/>
        <v>0</v>
      </c>
      <c r="O567" s="53"/>
      <c r="P567" s="54"/>
      <c r="Q567" s="54"/>
      <c r="R567" s="54"/>
      <c r="S567" s="54"/>
      <c r="T567" s="58"/>
      <c r="U567" s="183">
        <f t="shared" si="87"/>
        <v>0.15185185185185185</v>
      </c>
      <c r="V567" s="168"/>
      <c r="W567" s="59" t="str">
        <f t="shared" si="88"/>
        <v>0</v>
      </c>
      <c r="X567" s="575"/>
      <c r="Y567" s="60">
        <f t="shared" si="89"/>
        <v>0</v>
      </c>
    </row>
    <row r="568" spans="2:25" ht="18.75" customHeight="1">
      <c r="B568" s="578"/>
      <c r="C568" s="572"/>
      <c r="D568" s="39">
        <v>5</v>
      </c>
      <c r="E568" s="127" t="s">
        <v>10472</v>
      </c>
      <c r="F568" s="127">
        <v>1298</v>
      </c>
      <c r="G568" s="181">
        <f t="shared" si="83"/>
        <v>259.60000000000002</v>
      </c>
      <c r="H568" s="182">
        <f t="shared" si="84"/>
        <v>721.11111111111109</v>
      </c>
      <c r="I568" s="182">
        <f t="shared" si="85"/>
        <v>0.24037037037037037</v>
      </c>
      <c r="J568" s="170"/>
      <c r="K568" s="166" t="s">
        <v>10751</v>
      </c>
      <c r="L568" s="166"/>
      <c r="M568" s="167">
        <f>SUM(H564:H572)</f>
        <v>2696.1111111111113</v>
      </c>
      <c r="N568" s="52">
        <f t="shared" si="86"/>
        <v>53.922222222222224</v>
      </c>
      <c r="O568" s="53" t="s">
        <v>1149</v>
      </c>
      <c r="P568" s="54" t="s">
        <v>12</v>
      </c>
      <c r="Q568" s="54"/>
      <c r="R568" s="54" t="s">
        <v>1064</v>
      </c>
      <c r="S568" s="54"/>
      <c r="T568" s="58" t="s">
        <v>10752</v>
      </c>
      <c r="U568" s="183">
        <f t="shared" si="87"/>
        <v>0.48074074074074075</v>
      </c>
      <c r="V568" s="168">
        <f>SUM(U564:U572)</f>
        <v>1.7974074074074071</v>
      </c>
      <c r="W568" s="59" t="str">
        <f t="shared" si="88"/>
        <v>2</v>
      </c>
      <c r="X568" s="575"/>
      <c r="Y568" s="60">
        <f t="shared" si="89"/>
        <v>1</v>
      </c>
    </row>
    <row r="569" spans="2:25" ht="18.75" customHeight="1">
      <c r="B569" s="578"/>
      <c r="C569" s="572"/>
      <c r="D569" s="39">
        <v>6</v>
      </c>
      <c r="E569" s="127" t="s">
        <v>3707</v>
      </c>
      <c r="F569" s="127">
        <v>1266</v>
      </c>
      <c r="G569" s="181">
        <f t="shared" si="83"/>
        <v>253.2</v>
      </c>
      <c r="H569" s="182">
        <f t="shared" si="84"/>
        <v>703.33333333333337</v>
      </c>
      <c r="I569" s="182">
        <f t="shared" si="85"/>
        <v>0.23444444444444446</v>
      </c>
      <c r="J569" s="170"/>
      <c r="K569" s="166"/>
      <c r="L569" s="166"/>
      <c r="M569" s="167"/>
      <c r="N569" s="52">
        <f t="shared" si="86"/>
        <v>0</v>
      </c>
      <c r="O569" s="53"/>
      <c r="P569" s="54"/>
      <c r="Q569" s="54"/>
      <c r="R569" s="54"/>
      <c r="S569" s="54"/>
      <c r="T569" s="58"/>
      <c r="U569" s="183">
        <f t="shared" si="87"/>
        <v>0.46888888888888891</v>
      </c>
      <c r="V569" s="168"/>
      <c r="W569" s="59" t="str">
        <f t="shared" si="88"/>
        <v>0</v>
      </c>
      <c r="X569" s="575"/>
      <c r="Y569" s="60">
        <f t="shared" si="89"/>
        <v>0</v>
      </c>
    </row>
    <row r="570" spans="2:25" ht="18.75" customHeight="1">
      <c r="B570" s="578"/>
      <c r="C570" s="572"/>
      <c r="D570" s="39">
        <v>7</v>
      </c>
      <c r="E570" s="127" t="s">
        <v>10753</v>
      </c>
      <c r="F570" s="127">
        <v>130</v>
      </c>
      <c r="G570" s="181">
        <f t="shared" si="83"/>
        <v>26</v>
      </c>
      <c r="H570" s="182">
        <f t="shared" si="84"/>
        <v>72.222222222222214</v>
      </c>
      <c r="I570" s="182">
        <f t="shared" si="85"/>
        <v>2.4074074074074071E-2</v>
      </c>
      <c r="J570" s="170"/>
      <c r="K570" s="166"/>
      <c r="L570" s="166"/>
      <c r="M570" s="167"/>
      <c r="N570" s="52">
        <f t="shared" si="86"/>
        <v>0</v>
      </c>
      <c r="O570" s="53"/>
      <c r="P570" s="54"/>
      <c r="Q570" s="54"/>
      <c r="R570" s="54"/>
      <c r="S570" s="54"/>
      <c r="T570" s="58"/>
      <c r="U570" s="183">
        <f t="shared" si="87"/>
        <v>4.8148148148148141E-2</v>
      </c>
      <c r="V570" s="168"/>
      <c r="W570" s="59" t="str">
        <f t="shared" si="88"/>
        <v>0</v>
      </c>
      <c r="X570" s="575"/>
      <c r="Y570" s="60">
        <f t="shared" si="89"/>
        <v>0</v>
      </c>
    </row>
    <row r="571" spans="2:25" ht="18.75" customHeight="1">
      <c r="B571" s="578"/>
      <c r="C571" s="572"/>
      <c r="D571" s="39">
        <v>8</v>
      </c>
      <c r="E571" s="330" t="s">
        <v>10754</v>
      </c>
      <c r="F571" s="330">
        <v>116</v>
      </c>
      <c r="G571" s="181">
        <f t="shared" si="83"/>
        <v>23.2</v>
      </c>
      <c r="H571" s="182">
        <f t="shared" si="84"/>
        <v>64.444444444444443</v>
      </c>
      <c r="I571" s="182">
        <f t="shared" si="85"/>
        <v>2.148148148148148E-2</v>
      </c>
      <c r="J571" s="170"/>
      <c r="K571" s="166"/>
      <c r="L571" s="166"/>
      <c r="M571" s="167"/>
      <c r="N571" s="52">
        <f t="shared" si="86"/>
        <v>0</v>
      </c>
      <c r="O571" s="53"/>
      <c r="P571" s="54"/>
      <c r="Q571" s="54"/>
      <c r="R571" s="54"/>
      <c r="S571" s="54"/>
      <c r="T571" s="58"/>
      <c r="U571" s="183">
        <f t="shared" si="87"/>
        <v>4.296296296296296E-2</v>
      </c>
      <c r="V571" s="168"/>
      <c r="W571" s="59" t="str">
        <f t="shared" si="88"/>
        <v>0</v>
      </c>
      <c r="X571" s="575"/>
      <c r="Y571" s="60">
        <f t="shared" si="89"/>
        <v>0</v>
      </c>
    </row>
    <row r="572" spans="2:25" ht="18.75" customHeight="1">
      <c r="B572" s="578"/>
      <c r="C572" s="572"/>
      <c r="D572" s="39">
        <v>9</v>
      </c>
      <c r="E572" s="127" t="s">
        <v>10755</v>
      </c>
      <c r="F572" s="127">
        <v>123</v>
      </c>
      <c r="G572" s="181">
        <f t="shared" si="83"/>
        <v>24.6</v>
      </c>
      <c r="H572" s="182">
        <f t="shared" si="84"/>
        <v>68.333333333333329</v>
      </c>
      <c r="I572" s="182">
        <f t="shared" si="85"/>
        <v>2.2777777777777775E-2</v>
      </c>
      <c r="J572" s="170"/>
      <c r="K572" s="166"/>
      <c r="L572" s="166"/>
      <c r="M572" s="167"/>
      <c r="N572" s="52">
        <f t="shared" si="86"/>
        <v>0</v>
      </c>
      <c r="O572" s="53"/>
      <c r="P572" s="54"/>
      <c r="Q572" s="54"/>
      <c r="R572" s="54"/>
      <c r="S572" s="54"/>
      <c r="T572" s="58"/>
      <c r="U572" s="183">
        <f t="shared" si="87"/>
        <v>4.5555555555555551E-2</v>
      </c>
      <c r="V572" s="168"/>
      <c r="W572" s="59" t="str">
        <f t="shared" si="88"/>
        <v>0</v>
      </c>
      <c r="X572" s="575"/>
      <c r="Y572" s="60">
        <f t="shared" si="89"/>
        <v>0</v>
      </c>
    </row>
    <row r="573" spans="2:25" ht="18.75" customHeight="1">
      <c r="B573" s="578"/>
      <c r="C573" s="572"/>
      <c r="D573" s="39"/>
      <c r="E573" s="127"/>
      <c r="F573" s="127"/>
      <c r="G573" s="181">
        <f t="shared" si="83"/>
        <v>0</v>
      </c>
      <c r="H573" s="182">
        <f t="shared" si="84"/>
        <v>0</v>
      </c>
      <c r="I573" s="182">
        <f t="shared" si="85"/>
        <v>0</v>
      </c>
      <c r="J573" s="170"/>
      <c r="K573" s="166"/>
      <c r="L573" s="166"/>
      <c r="M573" s="167"/>
      <c r="N573" s="52">
        <f t="shared" si="86"/>
        <v>0</v>
      </c>
      <c r="O573" s="53"/>
      <c r="P573" s="54"/>
      <c r="Q573" s="54"/>
      <c r="R573" s="54"/>
      <c r="S573" s="54"/>
      <c r="T573" s="58"/>
      <c r="U573" s="183">
        <f t="shared" si="87"/>
        <v>0</v>
      </c>
      <c r="V573" s="168"/>
      <c r="W573" s="59" t="str">
        <f t="shared" si="88"/>
        <v>0</v>
      </c>
      <c r="X573" s="575"/>
      <c r="Y573" s="60">
        <f t="shared" si="89"/>
        <v>0</v>
      </c>
    </row>
    <row r="574" spans="2:25" ht="18.75" customHeight="1">
      <c r="B574" s="578"/>
      <c r="C574" s="572"/>
      <c r="D574" s="39">
        <v>1</v>
      </c>
      <c r="E574" s="127" t="s">
        <v>10668</v>
      </c>
      <c r="F574" s="127">
        <v>1297</v>
      </c>
      <c r="G574" s="181">
        <f t="shared" si="83"/>
        <v>259.39999999999998</v>
      </c>
      <c r="H574" s="182">
        <f t="shared" si="84"/>
        <v>720.55555555555554</v>
      </c>
      <c r="I574" s="182">
        <f t="shared" si="85"/>
        <v>0.24018518518518517</v>
      </c>
      <c r="J574" s="170"/>
      <c r="K574" s="166"/>
      <c r="L574" s="166"/>
      <c r="M574" s="167"/>
      <c r="N574" s="52">
        <f t="shared" si="86"/>
        <v>0</v>
      </c>
      <c r="O574" s="53"/>
      <c r="P574" s="54"/>
      <c r="Q574" s="54"/>
      <c r="R574" s="54"/>
      <c r="S574" s="54"/>
      <c r="T574" s="58"/>
      <c r="U574" s="183">
        <f t="shared" si="87"/>
        <v>0.48037037037037034</v>
      </c>
      <c r="V574" s="168"/>
      <c r="W574" s="59" t="str">
        <f t="shared" si="88"/>
        <v>0</v>
      </c>
      <c r="X574" s="575"/>
      <c r="Y574" s="60">
        <f t="shared" si="89"/>
        <v>0</v>
      </c>
    </row>
    <row r="575" spans="2:25" ht="18.75" customHeight="1">
      <c r="B575" s="578"/>
      <c r="C575" s="572"/>
      <c r="D575" s="39">
        <v>2</v>
      </c>
      <c r="E575" s="127" t="s">
        <v>1002</v>
      </c>
      <c r="F575" s="127">
        <v>1149</v>
      </c>
      <c r="G575" s="181">
        <f t="shared" si="83"/>
        <v>229.8</v>
      </c>
      <c r="H575" s="182">
        <f t="shared" si="84"/>
        <v>638.33333333333337</v>
      </c>
      <c r="I575" s="182">
        <f t="shared" si="85"/>
        <v>0.21277777777777779</v>
      </c>
      <c r="J575" s="170" t="s">
        <v>10756</v>
      </c>
      <c r="K575" s="341" t="s">
        <v>11420</v>
      </c>
      <c r="L575" s="166"/>
      <c r="M575" s="167">
        <f>SUM(H574:H592)</f>
        <v>2800.5555555555552</v>
      </c>
      <c r="N575" s="52">
        <f t="shared" si="86"/>
        <v>56.011111111111106</v>
      </c>
      <c r="O575" s="53" t="s">
        <v>935</v>
      </c>
      <c r="P575" s="54" t="s">
        <v>12</v>
      </c>
      <c r="Q575" s="54"/>
      <c r="R575" s="54" t="s">
        <v>1064</v>
      </c>
      <c r="S575" s="54"/>
      <c r="T575" s="58" t="s">
        <v>10757</v>
      </c>
      <c r="U575" s="183">
        <f t="shared" si="87"/>
        <v>0.42555555555555558</v>
      </c>
      <c r="V575" s="168">
        <f>SUM(U574:U592)</f>
        <v>1.8670370370370371</v>
      </c>
      <c r="W575" s="59" t="str">
        <f t="shared" si="88"/>
        <v>2</v>
      </c>
      <c r="X575" s="575"/>
      <c r="Y575" s="60">
        <f t="shared" si="89"/>
        <v>1</v>
      </c>
    </row>
    <row r="576" spans="2:25" ht="18.75" customHeight="1">
      <c r="B576" s="578"/>
      <c r="C576" s="572"/>
      <c r="D576" s="39">
        <v>3</v>
      </c>
      <c r="E576" s="127" t="s">
        <v>398</v>
      </c>
      <c r="F576" s="127">
        <v>200</v>
      </c>
      <c r="G576" s="181">
        <f t="shared" si="83"/>
        <v>40</v>
      </c>
      <c r="H576" s="182">
        <f t="shared" si="84"/>
        <v>111.11111111111111</v>
      </c>
      <c r="I576" s="182">
        <f t="shared" si="85"/>
        <v>3.7037037037037035E-2</v>
      </c>
      <c r="J576" s="170"/>
      <c r="K576" s="166"/>
      <c r="L576" s="166"/>
      <c r="M576" s="167"/>
      <c r="N576" s="52">
        <f t="shared" si="86"/>
        <v>0</v>
      </c>
      <c r="O576" s="53"/>
      <c r="P576" s="54"/>
      <c r="Q576" s="54"/>
      <c r="R576" s="54"/>
      <c r="S576" s="54"/>
      <c r="T576" s="58"/>
      <c r="U576" s="183">
        <f t="shared" si="87"/>
        <v>7.407407407407407E-2</v>
      </c>
      <c r="V576" s="168"/>
      <c r="W576" s="59" t="str">
        <f t="shared" si="88"/>
        <v>0</v>
      </c>
      <c r="X576" s="575"/>
      <c r="Y576" s="60">
        <f t="shared" si="89"/>
        <v>0</v>
      </c>
    </row>
    <row r="577" spans="2:25" ht="18.75" customHeight="1">
      <c r="B577" s="578"/>
      <c r="C577" s="572"/>
      <c r="D577" s="39">
        <v>4</v>
      </c>
      <c r="E577" s="127" t="s">
        <v>10758</v>
      </c>
      <c r="F577" s="127">
        <v>92</v>
      </c>
      <c r="G577" s="181">
        <f t="shared" si="83"/>
        <v>18.399999999999999</v>
      </c>
      <c r="H577" s="182">
        <f t="shared" si="84"/>
        <v>51.111111111111107</v>
      </c>
      <c r="I577" s="182">
        <f t="shared" si="85"/>
        <v>1.7037037037037035E-2</v>
      </c>
      <c r="J577" s="170"/>
      <c r="K577" s="166"/>
      <c r="L577" s="166"/>
      <c r="M577" s="167"/>
      <c r="N577" s="52">
        <f t="shared" si="86"/>
        <v>0</v>
      </c>
      <c r="O577" s="53"/>
      <c r="P577" s="54"/>
      <c r="Q577" s="54"/>
      <c r="R577" s="54"/>
      <c r="S577" s="54"/>
      <c r="T577" s="58"/>
      <c r="U577" s="183">
        <f t="shared" si="87"/>
        <v>3.4074074074074069E-2</v>
      </c>
      <c r="V577" s="168"/>
      <c r="W577" s="59" t="str">
        <f t="shared" si="88"/>
        <v>0</v>
      </c>
      <c r="X577" s="575"/>
      <c r="Y577" s="60">
        <f t="shared" si="89"/>
        <v>0</v>
      </c>
    </row>
    <row r="578" spans="2:25" ht="18.75" customHeight="1">
      <c r="B578" s="578"/>
      <c r="C578" s="572"/>
      <c r="D578" s="39">
        <v>5</v>
      </c>
      <c r="E578" s="127" t="s">
        <v>10759</v>
      </c>
      <c r="F578" s="127">
        <v>50</v>
      </c>
      <c r="G578" s="181">
        <f t="shared" si="83"/>
        <v>10</v>
      </c>
      <c r="H578" s="182">
        <f t="shared" si="84"/>
        <v>27.777777777777779</v>
      </c>
      <c r="I578" s="182">
        <f t="shared" si="85"/>
        <v>9.2592592592592587E-3</v>
      </c>
      <c r="J578" s="170"/>
      <c r="K578" s="166"/>
      <c r="L578" s="166"/>
      <c r="M578" s="167"/>
      <c r="N578" s="52">
        <f t="shared" si="86"/>
        <v>0</v>
      </c>
      <c r="O578" s="53"/>
      <c r="P578" s="54"/>
      <c r="Q578" s="54"/>
      <c r="R578" s="54"/>
      <c r="S578" s="54"/>
      <c r="T578" s="58"/>
      <c r="U578" s="183">
        <f t="shared" si="87"/>
        <v>1.8518518518518517E-2</v>
      </c>
      <c r="V578" s="168"/>
      <c r="W578" s="59" t="str">
        <f t="shared" si="88"/>
        <v>0</v>
      </c>
      <c r="X578" s="575"/>
      <c r="Y578" s="60">
        <f t="shared" si="89"/>
        <v>0</v>
      </c>
    </row>
    <row r="579" spans="2:25" ht="18.75" customHeight="1">
      <c r="B579" s="578"/>
      <c r="C579" s="572"/>
      <c r="D579" s="39">
        <v>6</v>
      </c>
      <c r="E579" s="127" t="s">
        <v>10760</v>
      </c>
      <c r="F579" s="127">
        <v>110</v>
      </c>
      <c r="G579" s="181">
        <f t="shared" si="83"/>
        <v>22</v>
      </c>
      <c r="H579" s="182">
        <f t="shared" si="84"/>
        <v>61.111111111111107</v>
      </c>
      <c r="I579" s="182">
        <f t="shared" si="85"/>
        <v>2.0370370370370369E-2</v>
      </c>
      <c r="J579" s="170"/>
      <c r="K579" s="166"/>
      <c r="L579" s="166"/>
      <c r="M579" s="167"/>
      <c r="N579" s="52">
        <f t="shared" si="86"/>
        <v>0</v>
      </c>
      <c r="O579" s="53"/>
      <c r="P579" s="54"/>
      <c r="Q579" s="54"/>
      <c r="R579" s="54"/>
      <c r="S579" s="54"/>
      <c r="T579" s="58"/>
      <c r="U579" s="183">
        <f t="shared" si="87"/>
        <v>4.0740740740740737E-2</v>
      </c>
      <c r="V579" s="168"/>
      <c r="W579" s="59" t="str">
        <f t="shared" si="88"/>
        <v>0</v>
      </c>
      <c r="X579" s="575"/>
      <c r="Y579" s="60">
        <f t="shared" si="89"/>
        <v>0</v>
      </c>
    </row>
    <row r="580" spans="2:25" ht="18.75" customHeight="1">
      <c r="B580" s="578"/>
      <c r="C580" s="572"/>
      <c r="D580" s="39">
        <v>7</v>
      </c>
      <c r="E580" s="127" t="s">
        <v>4534</v>
      </c>
      <c r="F580" s="127">
        <v>196</v>
      </c>
      <c r="G580" s="181">
        <f t="shared" si="83"/>
        <v>39.200000000000003</v>
      </c>
      <c r="H580" s="182">
        <f t="shared" si="84"/>
        <v>108.88888888888889</v>
      </c>
      <c r="I580" s="182">
        <f t="shared" si="85"/>
        <v>3.6296296296296292E-2</v>
      </c>
      <c r="J580" s="170"/>
      <c r="K580" s="166"/>
      <c r="L580" s="166"/>
      <c r="M580" s="167"/>
      <c r="N580" s="52">
        <f t="shared" si="86"/>
        <v>0</v>
      </c>
      <c r="O580" s="53"/>
      <c r="P580" s="54"/>
      <c r="Q580" s="54"/>
      <c r="R580" s="54"/>
      <c r="S580" s="54"/>
      <c r="T580" s="58"/>
      <c r="U580" s="183">
        <f t="shared" si="87"/>
        <v>7.2592592592592584E-2</v>
      </c>
      <c r="V580" s="168"/>
      <c r="W580" s="59" t="str">
        <f t="shared" si="88"/>
        <v>0</v>
      </c>
      <c r="X580" s="575"/>
      <c r="Y580" s="60">
        <f t="shared" si="89"/>
        <v>0</v>
      </c>
    </row>
    <row r="581" spans="2:25" ht="18.75" customHeight="1">
      <c r="B581" s="578"/>
      <c r="C581" s="572"/>
      <c r="D581" s="39">
        <v>8</v>
      </c>
      <c r="E581" s="127" t="s">
        <v>10761</v>
      </c>
      <c r="F581" s="127">
        <v>148</v>
      </c>
      <c r="G581" s="181">
        <f t="shared" si="83"/>
        <v>29.6</v>
      </c>
      <c r="H581" s="182">
        <f t="shared" si="84"/>
        <v>82.222222222222214</v>
      </c>
      <c r="I581" s="182">
        <f t="shared" si="85"/>
        <v>2.7407407407407405E-2</v>
      </c>
      <c r="J581" s="170"/>
      <c r="K581" s="166"/>
      <c r="L581" s="166"/>
      <c r="M581" s="167"/>
      <c r="N581" s="52">
        <f t="shared" si="86"/>
        <v>0</v>
      </c>
      <c r="O581" s="53"/>
      <c r="P581" s="54"/>
      <c r="Q581" s="54"/>
      <c r="R581" s="54"/>
      <c r="S581" s="54"/>
      <c r="T581" s="58"/>
      <c r="U581" s="183">
        <f t="shared" si="87"/>
        <v>5.4814814814814809E-2</v>
      </c>
      <c r="V581" s="168"/>
      <c r="W581" s="59" t="str">
        <f t="shared" si="88"/>
        <v>0</v>
      </c>
      <c r="X581" s="575"/>
      <c r="Y581" s="60">
        <f t="shared" si="89"/>
        <v>0</v>
      </c>
    </row>
    <row r="582" spans="2:25" ht="18.75" customHeight="1">
      <c r="B582" s="578"/>
      <c r="C582" s="572"/>
      <c r="D582" s="39">
        <v>9</v>
      </c>
      <c r="E582" s="127" t="s">
        <v>10762</v>
      </c>
      <c r="F582" s="127">
        <v>110</v>
      </c>
      <c r="G582" s="181">
        <f t="shared" si="83"/>
        <v>22</v>
      </c>
      <c r="H582" s="182">
        <f t="shared" si="84"/>
        <v>61.111111111111107</v>
      </c>
      <c r="I582" s="182">
        <f t="shared" si="85"/>
        <v>2.0370370370370369E-2</v>
      </c>
      <c r="J582" s="170"/>
      <c r="K582" s="166"/>
      <c r="L582" s="166"/>
      <c r="M582" s="167"/>
      <c r="N582" s="52">
        <f t="shared" si="86"/>
        <v>0</v>
      </c>
      <c r="O582" s="53"/>
      <c r="P582" s="54"/>
      <c r="Q582" s="54"/>
      <c r="R582" s="54"/>
      <c r="S582" s="54"/>
      <c r="T582" s="58"/>
      <c r="U582" s="183">
        <f t="shared" si="87"/>
        <v>4.0740740740740737E-2</v>
      </c>
      <c r="V582" s="168"/>
      <c r="W582" s="59" t="str">
        <f t="shared" si="88"/>
        <v>0</v>
      </c>
      <c r="X582" s="575"/>
      <c r="Y582" s="60">
        <f t="shared" si="89"/>
        <v>0</v>
      </c>
    </row>
    <row r="583" spans="2:25" ht="18.75" customHeight="1">
      <c r="B583" s="578"/>
      <c r="C583" s="572"/>
      <c r="D583" s="39">
        <v>10</v>
      </c>
      <c r="E583" s="127" t="s">
        <v>10763</v>
      </c>
      <c r="F583" s="127">
        <v>206</v>
      </c>
      <c r="G583" s="181">
        <f t="shared" si="83"/>
        <v>41.2</v>
      </c>
      <c r="H583" s="182">
        <f t="shared" si="84"/>
        <v>114.44444444444444</v>
      </c>
      <c r="I583" s="182">
        <f t="shared" si="85"/>
        <v>3.8148148148148146E-2</v>
      </c>
      <c r="J583" s="170"/>
      <c r="K583" s="166"/>
      <c r="L583" s="166"/>
      <c r="M583" s="167"/>
      <c r="N583" s="52">
        <f t="shared" si="86"/>
        <v>0</v>
      </c>
      <c r="O583" s="53"/>
      <c r="P583" s="54"/>
      <c r="Q583" s="54"/>
      <c r="R583" s="54"/>
      <c r="S583" s="54"/>
      <c r="T583" s="58"/>
      <c r="U583" s="183">
        <f t="shared" si="87"/>
        <v>7.6296296296296293E-2</v>
      </c>
      <c r="V583" s="168"/>
      <c r="W583" s="59" t="str">
        <f t="shared" si="88"/>
        <v>0</v>
      </c>
      <c r="X583" s="575"/>
      <c r="Y583" s="60">
        <f t="shared" si="89"/>
        <v>0</v>
      </c>
    </row>
    <row r="584" spans="2:25" ht="18.75" customHeight="1">
      <c r="B584" s="578"/>
      <c r="C584" s="572"/>
      <c r="D584" s="39">
        <v>11</v>
      </c>
      <c r="E584" s="127" t="s">
        <v>10764</v>
      </c>
      <c r="F584" s="127">
        <v>165</v>
      </c>
      <c r="G584" s="181">
        <f t="shared" si="83"/>
        <v>33</v>
      </c>
      <c r="H584" s="182">
        <f t="shared" si="84"/>
        <v>91.666666666666671</v>
      </c>
      <c r="I584" s="182">
        <f t="shared" si="85"/>
        <v>3.0555555555555558E-2</v>
      </c>
      <c r="J584" s="170"/>
      <c r="K584" s="166"/>
      <c r="L584" s="166"/>
      <c r="M584" s="167"/>
      <c r="N584" s="52">
        <f t="shared" si="86"/>
        <v>0</v>
      </c>
      <c r="O584" s="53"/>
      <c r="P584" s="54"/>
      <c r="Q584" s="54"/>
      <c r="R584" s="54"/>
      <c r="S584" s="54"/>
      <c r="T584" s="58"/>
      <c r="U584" s="183">
        <f t="shared" si="87"/>
        <v>6.1111111111111116E-2</v>
      </c>
      <c r="V584" s="168"/>
      <c r="W584" s="59" t="str">
        <f t="shared" si="88"/>
        <v>0</v>
      </c>
      <c r="X584" s="575"/>
      <c r="Y584" s="60">
        <f t="shared" si="89"/>
        <v>0</v>
      </c>
    </row>
    <row r="585" spans="2:25" ht="18.75" customHeight="1">
      <c r="B585" s="578"/>
      <c r="C585" s="572"/>
      <c r="D585" s="39">
        <v>12</v>
      </c>
      <c r="E585" s="127" t="s">
        <v>10765</v>
      </c>
      <c r="F585" s="127">
        <v>256</v>
      </c>
      <c r="G585" s="181">
        <f t="shared" si="83"/>
        <v>51.2</v>
      </c>
      <c r="H585" s="182">
        <f t="shared" si="84"/>
        <v>142.22222222222223</v>
      </c>
      <c r="I585" s="182">
        <f t="shared" si="85"/>
        <v>4.7407407407407412E-2</v>
      </c>
      <c r="J585" s="170"/>
      <c r="K585" s="166"/>
      <c r="L585" s="166"/>
      <c r="M585" s="167"/>
      <c r="N585" s="52">
        <f t="shared" si="86"/>
        <v>0</v>
      </c>
      <c r="O585" s="53"/>
      <c r="P585" s="54"/>
      <c r="Q585" s="54"/>
      <c r="R585" s="54"/>
      <c r="S585" s="54"/>
      <c r="T585" s="58"/>
      <c r="U585" s="183">
        <f t="shared" si="87"/>
        <v>9.4814814814814824E-2</v>
      </c>
      <c r="V585" s="168"/>
      <c r="W585" s="59" t="str">
        <f t="shared" si="88"/>
        <v>0</v>
      </c>
      <c r="X585" s="575"/>
      <c r="Y585" s="60">
        <f t="shared" si="89"/>
        <v>0</v>
      </c>
    </row>
    <row r="586" spans="2:25" ht="18.75" customHeight="1">
      <c r="B586" s="578"/>
      <c r="C586" s="572"/>
      <c r="D586" s="39">
        <v>13</v>
      </c>
      <c r="E586" s="127" t="s">
        <v>10766</v>
      </c>
      <c r="F586" s="127">
        <v>350</v>
      </c>
      <c r="G586" s="181">
        <f t="shared" si="83"/>
        <v>70</v>
      </c>
      <c r="H586" s="182">
        <f t="shared" si="84"/>
        <v>194.44444444444443</v>
      </c>
      <c r="I586" s="182">
        <f t="shared" si="85"/>
        <v>6.4814814814814811E-2</v>
      </c>
      <c r="J586" s="170"/>
      <c r="K586" s="166"/>
      <c r="L586" s="166"/>
      <c r="M586" s="167"/>
      <c r="N586" s="52">
        <f t="shared" si="86"/>
        <v>0</v>
      </c>
      <c r="O586" s="53"/>
      <c r="P586" s="54"/>
      <c r="Q586" s="54"/>
      <c r="R586" s="54"/>
      <c r="S586" s="54"/>
      <c r="T586" s="58"/>
      <c r="U586" s="183">
        <f t="shared" si="87"/>
        <v>0.12962962962962962</v>
      </c>
      <c r="V586" s="168"/>
      <c r="W586" s="59" t="str">
        <f t="shared" si="88"/>
        <v>0</v>
      </c>
      <c r="X586" s="575"/>
      <c r="Y586" s="60">
        <f t="shared" si="89"/>
        <v>0</v>
      </c>
    </row>
    <row r="587" spans="2:25" ht="18.75" customHeight="1">
      <c r="B587" s="578"/>
      <c r="C587" s="572"/>
      <c r="D587" s="39">
        <v>14</v>
      </c>
      <c r="E587" s="127" t="s">
        <v>10767</v>
      </c>
      <c r="F587" s="127">
        <v>114</v>
      </c>
      <c r="G587" s="181">
        <f t="shared" si="83"/>
        <v>22.8</v>
      </c>
      <c r="H587" s="182">
        <f t="shared" si="84"/>
        <v>63.333333333333329</v>
      </c>
      <c r="I587" s="182">
        <f t="shared" si="85"/>
        <v>2.1111111111111108E-2</v>
      </c>
      <c r="J587" s="170"/>
      <c r="K587" s="166"/>
      <c r="L587" s="166"/>
      <c r="M587" s="167"/>
      <c r="N587" s="52">
        <f t="shared" si="86"/>
        <v>0</v>
      </c>
      <c r="O587" s="53"/>
      <c r="P587" s="54"/>
      <c r="Q587" s="54"/>
      <c r="R587" s="54"/>
      <c r="S587" s="54"/>
      <c r="T587" s="58"/>
      <c r="U587" s="183">
        <f t="shared" si="87"/>
        <v>4.2222222222222217E-2</v>
      </c>
      <c r="V587" s="168"/>
      <c r="W587" s="59" t="str">
        <f t="shared" si="88"/>
        <v>0</v>
      </c>
      <c r="X587" s="575"/>
      <c r="Y587" s="60">
        <f t="shared" si="89"/>
        <v>0</v>
      </c>
    </row>
    <row r="588" spans="2:25" ht="18.75" customHeight="1">
      <c r="B588" s="578"/>
      <c r="C588" s="572"/>
      <c r="D588" s="39">
        <v>15</v>
      </c>
      <c r="E588" s="127" t="s">
        <v>10768</v>
      </c>
      <c r="F588" s="127">
        <v>178</v>
      </c>
      <c r="G588" s="181">
        <f t="shared" si="83"/>
        <v>35.6</v>
      </c>
      <c r="H588" s="182">
        <f t="shared" si="84"/>
        <v>98.888888888888886</v>
      </c>
      <c r="I588" s="182">
        <f t="shared" si="85"/>
        <v>3.2962962962962965E-2</v>
      </c>
      <c r="J588" s="170"/>
      <c r="K588" s="166"/>
      <c r="L588" s="166"/>
      <c r="M588" s="167"/>
      <c r="N588" s="52">
        <f t="shared" si="86"/>
        <v>0</v>
      </c>
      <c r="O588" s="53"/>
      <c r="P588" s="54"/>
      <c r="Q588" s="54"/>
      <c r="R588" s="54"/>
      <c r="S588" s="54"/>
      <c r="T588" s="58"/>
      <c r="U588" s="183">
        <f t="shared" si="87"/>
        <v>6.5925925925925929E-2</v>
      </c>
      <c r="V588" s="168"/>
      <c r="W588" s="59" t="str">
        <f t="shared" si="88"/>
        <v>0</v>
      </c>
      <c r="X588" s="575"/>
      <c r="Y588" s="60">
        <f t="shared" si="89"/>
        <v>0</v>
      </c>
    </row>
    <row r="589" spans="2:25" ht="18.75" customHeight="1">
      <c r="B589" s="578"/>
      <c r="C589" s="572"/>
      <c r="D589" s="39">
        <v>16</v>
      </c>
      <c r="E589" s="127" t="s">
        <v>3862</v>
      </c>
      <c r="F589" s="127">
        <v>131</v>
      </c>
      <c r="G589" s="181">
        <f t="shared" si="83"/>
        <v>26.2</v>
      </c>
      <c r="H589" s="182">
        <f t="shared" si="84"/>
        <v>72.777777777777771</v>
      </c>
      <c r="I589" s="182">
        <f t="shared" si="85"/>
        <v>2.4259259259259258E-2</v>
      </c>
      <c r="J589" s="170"/>
      <c r="K589" s="166"/>
      <c r="L589" s="166"/>
      <c r="M589" s="167"/>
      <c r="N589" s="52">
        <f t="shared" si="86"/>
        <v>0</v>
      </c>
      <c r="O589" s="53"/>
      <c r="P589" s="54"/>
      <c r="Q589" s="54"/>
      <c r="R589" s="54"/>
      <c r="S589" s="54"/>
      <c r="T589" s="58"/>
      <c r="U589" s="183">
        <f t="shared" si="87"/>
        <v>4.8518518518518516E-2</v>
      </c>
      <c r="V589" s="168"/>
      <c r="W589" s="59" t="str">
        <f t="shared" si="88"/>
        <v>0</v>
      </c>
      <c r="X589" s="575"/>
      <c r="Y589" s="60">
        <f t="shared" si="89"/>
        <v>0</v>
      </c>
    </row>
    <row r="590" spans="2:25" ht="18.75" customHeight="1">
      <c r="B590" s="578"/>
      <c r="C590" s="572"/>
      <c r="D590" s="39">
        <v>17</v>
      </c>
      <c r="E590" s="127" t="s">
        <v>10769</v>
      </c>
      <c r="F590" s="127">
        <v>130</v>
      </c>
      <c r="G590" s="181">
        <f t="shared" si="83"/>
        <v>26</v>
      </c>
      <c r="H590" s="182">
        <f t="shared" si="84"/>
        <v>72.222222222222214</v>
      </c>
      <c r="I590" s="182">
        <f t="shared" si="85"/>
        <v>2.4074074074074071E-2</v>
      </c>
      <c r="J590" s="170"/>
      <c r="K590" s="166"/>
      <c r="L590" s="166"/>
      <c r="M590" s="167"/>
      <c r="N590" s="52">
        <f t="shared" si="86"/>
        <v>0</v>
      </c>
      <c r="O590" s="53"/>
      <c r="P590" s="54"/>
      <c r="Q590" s="54"/>
      <c r="R590" s="54"/>
      <c r="S590" s="54"/>
      <c r="T590" s="58"/>
      <c r="U590" s="183">
        <f t="shared" si="87"/>
        <v>4.8148148148148141E-2</v>
      </c>
      <c r="V590" s="168"/>
      <c r="W590" s="59" t="str">
        <f t="shared" si="88"/>
        <v>0</v>
      </c>
      <c r="X590" s="575"/>
      <c r="Y590" s="60">
        <f t="shared" si="89"/>
        <v>0</v>
      </c>
    </row>
    <row r="591" spans="2:25" ht="18.75" customHeight="1">
      <c r="B591" s="578"/>
      <c r="C591" s="572"/>
      <c r="D591" s="39">
        <v>18</v>
      </c>
      <c r="E591" s="127" t="s">
        <v>2409</v>
      </c>
      <c r="F591" s="127">
        <v>59</v>
      </c>
      <c r="G591" s="181">
        <f t="shared" si="83"/>
        <v>11.8</v>
      </c>
      <c r="H591" s="182">
        <f t="shared" si="84"/>
        <v>32.777777777777779</v>
      </c>
      <c r="I591" s="182">
        <f t="shared" si="85"/>
        <v>1.0925925925925926E-2</v>
      </c>
      <c r="J591" s="170"/>
      <c r="K591" s="166"/>
      <c r="L591" s="166"/>
      <c r="M591" s="167"/>
      <c r="N591" s="52">
        <f t="shared" si="86"/>
        <v>0</v>
      </c>
      <c r="O591" s="53"/>
      <c r="P591" s="54"/>
      <c r="Q591" s="54"/>
      <c r="R591" s="54"/>
      <c r="S591" s="54"/>
      <c r="T591" s="58"/>
      <c r="U591" s="183">
        <f t="shared" si="87"/>
        <v>2.1851851851851851E-2</v>
      </c>
      <c r="V591" s="168"/>
      <c r="W591" s="59" t="str">
        <f t="shared" si="88"/>
        <v>0</v>
      </c>
      <c r="X591" s="575"/>
      <c r="Y591" s="60">
        <f t="shared" si="89"/>
        <v>0</v>
      </c>
    </row>
    <row r="592" spans="2:25" ht="18.75" customHeight="1">
      <c r="B592" s="578"/>
      <c r="C592" s="572"/>
      <c r="D592" s="39">
        <v>19</v>
      </c>
      <c r="E592" s="127" t="s">
        <v>10770</v>
      </c>
      <c r="F592" s="127">
        <v>100</v>
      </c>
      <c r="G592" s="181">
        <f t="shared" si="83"/>
        <v>20</v>
      </c>
      <c r="H592" s="182">
        <f t="shared" si="84"/>
        <v>55.555555555555557</v>
      </c>
      <c r="I592" s="182">
        <f t="shared" si="85"/>
        <v>1.8518518518518517E-2</v>
      </c>
      <c r="J592" s="170"/>
      <c r="K592" s="166"/>
      <c r="L592" s="166"/>
      <c r="M592" s="167"/>
      <c r="N592" s="52">
        <f t="shared" si="86"/>
        <v>0</v>
      </c>
      <c r="O592" s="53"/>
      <c r="P592" s="54"/>
      <c r="Q592" s="54"/>
      <c r="R592" s="54"/>
      <c r="S592" s="54"/>
      <c r="T592" s="58"/>
      <c r="U592" s="183">
        <f t="shared" si="87"/>
        <v>3.7037037037037035E-2</v>
      </c>
      <c r="V592" s="168"/>
      <c r="W592" s="59" t="str">
        <f t="shared" si="88"/>
        <v>0</v>
      </c>
      <c r="X592" s="575"/>
      <c r="Y592" s="60">
        <f t="shared" si="89"/>
        <v>0</v>
      </c>
    </row>
    <row r="593" spans="2:25" ht="18.75" customHeight="1">
      <c r="B593" s="578"/>
      <c r="C593" s="572"/>
      <c r="D593" s="39"/>
      <c r="E593" s="127"/>
      <c r="F593" s="127"/>
      <c r="G593" s="181">
        <f t="shared" si="83"/>
        <v>0</v>
      </c>
      <c r="H593" s="182">
        <f t="shared" si="84"/>
        <v>0</v>
      </c>
      <c r="I593" s="182">
        <f t="shared" si="85"/>
        <v>0</v>
      </c>
      <c r="J593" s="170"/>
      <c r="K593" s="166"/>
      <c r="L593" s="166"/>
      <c r="M593" s="167"/>
      <c r="N593" s="52">
        <f t="shared" si="86"/>
        <v>0</v>
      </c>
      <c r="O593" s="53"/>
      <c r="P593" s="54"/>
      <c r="Q593" s="54"/>
      <c r="R593" s="54"/>
      <c r="S593" s="54"/>
      <c r="T593" s="58"/>
      <c r="U593" s="183">
        <f t="shared" si="87"/>
        <v>0</v>
      </c>
      <c r="V593" s="168"/>
      <c r="W593" s="59" t="str">
        <f t="shared" si="88"/>
        <v>0</v>
      </c>
      <c r="X593" s="575"/>
      <c r="Y593" s="60">
        <f t="shared" si="89"/>
        <v>0</v>
      </c>
    </row>
    <row r="594" spans="2:25" ht="18.75" customHeight="1">
      <c r="B594" s="578"/>
      <c r="C594" s="572"/>
      <c r="D594" s="39">
        <v>1</v>
      </c>
      <c r="E594" s="127" t="s">
        <v>10771</v>
      </c>
      <c r="F594" s="127">
        <v>213</v>
      </c>
      <c r="G594" s="181">
        <f t="shared" si="83"/>
        <v>42.6</v>
      </c>
      <c r="H594" s="182">
        <f t="shared" si="84"/>
        <v>118.33333333333333</v>
      </c>
      <c r="I594" s="182">
        <f t="shared" si="85"/>
        <v>3.9444444444444442E-2</v>
      </c>
      <c r="J594" s="170"/>
      <c r="K594" s="166"/>
      <c r="L594" s="166"/>
      <c r="M594" s="167"/>
      <c r="N594" s="52">
        <f t="shared" si="86"/>
        <v>0</v>
      </c>
      <c r="O594" s="53"/>
      <c r="P594" s="54"/>
      <c r="Q594" s="54"/>
      <c r="R594" s="54"/>
      <c r="S594" s="54"/>
      <c r="T594" s="58"/>
      <c r="U594" s="183">
        <f t="shared" si="87"/>
        <v>7.8888888888888883E-2</v>
      </c>
      <c r="V594" s="168"/>
      <c r="W594" s="59" t="str">
        <f t="shared" si="88"/>
        <v>0</v>
      </c>
      <c r="X594" s="575"/>
      <c r="Y594" s="60">
        <f t="shared" si="89"/>
        <v>0</v>
      </c>
    </row>
    <row r="595" spans="2:25" ht="18.75" customHeight="1">
      <c r="B595" s="578"/>
      <c r="C595" s="572"/>
      <c r="D595" s="39">
        <v>2</v>
      </c>
      <c r="E595" s="127" t="s">
        <v>892</v>
      </c>
      <c r="F595" s="127">
        <v>141</v>
      </c>
      <c r="G595" s="181">
        <f t="shared" si="83"/>
        <v>28.2</v>
      </c>
      <c r="H595" s="182">
        <f t="shared" si="84"/>
        <v>78.333333333333329</v>
      </c>
      <c r="I595" s="182">
        <f t="shared" si="85"/>
        <v>2.6111111111111109E-2</v>
      </c>
      <c r="J595" s="170"/>
      <c r="K595" s="166"/>
      <c r="L595" s="166"/>
      <c r="M595" s="167"/>
      <c r="N595" s="52">
        <f t="shared" si="86"/>
        <v>0</v>
      </c>
      <c r="O595" s="53"/>
      <c r="P595" s="54"/>
      <c r="Q595" s="54"/>
      <c r="R595" s="54"/>
      <c r="S595" s="54"/>
      <c r="T595" s="58"/>
      <c r="U595" s="183">
        <f t="shared" si="87"/>
        <v>5.2222222222222218E-2</v>
      </c>
      <c r="V595" s="168"/>
      <c r="W595" s="59" t="str">
        <f t="shared" si="88"/>
        <v>0</v>
      </c>
      <c r="X595" s="575"/>
      <c r="Y595" s="60">
        <f t="shared" si="89"/>
        <v>0</v>
      </c>
    </row>
    <row r="596" spans="2:25" ht="18.75" customHeight="1">
      <c r="B596" s="578"/>
      <c r="C596" s="572"/>
      <c r="D596" s="39">
        <v>3</v>
      </c>
      <c r="E596" s="127" t="s">
        <v>10772</v>
      </c>
      <c r="F596" s="127">
        <v>50</v>
      </c>
      <c r="G596" s="181">
        <f t="shared" si="83"/>
        <v>10</v>
      </c>
      <c r="H596" s="182">
        <f t="shared" si="84"/>
        <v>27.777777777777779</v>
      </c>
      <c r="I596" s="182">
        <f t="shared" si="85"/>
        <v>9.2592592592592587E-3</v>
      </c>
      <c r="J596" s="170"/>
      <c r="K596" s="166"/>
      <c r="L596" s="166"/>
      <c r="M596" s="167"/>
      <c r="N596" s="52">
        <f t="shared" si="86"/>
        <v>0</v>
      </c>
      <c r="O596" s="53"/>
      <c r="P596" s="54"/>
      <c r="Q596" s="54"/>
      <c r="R596" s="54"/>
      <c r="S596" s="54"/>
      <c r="T596" s="58"/>
      <c r="U596" s="183">
        <f t="shared" si="87"/>
        <v>1.8518518518518517E-2</v>
      </c>
      <c r="V596" s="168"/>
      <c r="W596" s="59" t="str">
        <f t="shared" si="88"/>
        <v>0</v>
      </c>
      <c r="X596" s="575"/>
      <c r="Y596" s="60">
        <f t="shared" si="89"/>
        <v>0</v>
      </c>
    </row>
    <row r="597" spans="2:25" ht="18.75" customHeight="1">
      <c r="B597" s="578"/>
      <c r="C597" s="572"/>
      <c r="D597" s="39">
        <v>4</v>
      </c>
      <c r="E597" s="127" t="s">
        <v>10773</v>
      </c>
      <c r="F597" s="127">
        <v>120</v>
      </c>
      <c r="G597" s="181">
        <f t="shared" si="83"/>
        <v>24</v>
      </c>
      <c r="H597" s="182">
        <f t="shared" si="84"/>
        <v>66.666666666666671</v>
      </c>
      <c r="I597" s="182">
        <f t="shared" si="85"/>
        <v>2.2222222222222223E-2</v>
      </c>
      <c r="J597" s="170"/>
      <c r="K597" s="166"/>
      <c r="L597" s="166"/>
      <c r="M597" s="167"/>
      <c r="N597" s="52">
        <f t="shared" si="86"/>
        <v>0</v>
      </c>
      <c r="O597" s="53"/>
      <c r="P597" s="54"/>
      <c r="Q597" s="54"/>
      <c r="R597" s="54"/>
      <c r="S597" s="54"/>
      <c r="T597" s="58"/>
      <c r="U597" s="183">
        <f t="shared" si="87"/>
        <v>4.4444444444444446E-2</v>
      </c>
      <c r="V597" s="168"/>
      <c r="W597" s="59" t="str">
        <f t="shared" si="88"/>
        <v>0</v>
      </c>
      <c r="X597" s="575"/>
      <c r="Y597" s="60">
        <f t="shared" si="89"/>
        <v>0</v>
      </c>
    </row>
    <row r="598" spans="2:25" ht="18.75" customHeight="1">
      <c r="B598" s="578"/>
      <c r="C598" s="572"/>
      <c r="D598" s="39">
        <v>5</v>
      </c>
      <c r="E598" s="127" t="s">
        <v>4219</v>
      </c>
      <c r="F598" s="127">
        <v>138</v>
      </c>
      <c r="G598" s="181">
        <f t="shared" si="83"/>
        <v>27.6</v>
      </c>
      <c r="H598" s="182">
        <f t="shared" si="84"/>
        <v>76.666666666666671</v>
      </c>
      <c r="I598" s="182">
        <f t="shared" si="85"/>
        <v>2.5555555555555557E-2</v>
      </c>
      <c r="J598" s="170"/>
      <c r="K598" s="166"/>
      <c r="L598" s="166"/>
      <c r="M598" s="167"/>
      <c r="N598" s="52">
        <f t="shared" si="86"/>
        <v>0</v>
      </c>
      <c r="O598" s="53"/>
      <c r="P598" s="54"/>
      <c r="Q598" s="54"/>
      <c r="R598" s="54"/>
      <c r="S598" s="54"/>
      <c r="T598" s="58"/>
      <c r="U598" s="183">
        <f t="shared" si="87"/>
        <v>5.1111111111111114E-2</v>
      </c>
      <c r="V598" s="168"/>
      <c r="W598" s="59" t="str">
        <f t="shared" si="88"/>
        <v>0</v>
      </c>
      <c r="X598" s="575"/>
      <c r="Y598" s="60">
        <f t="shared" si="89"/>
        <v>0</v>
      </c>
    </row>
    <row r="599" spans="2:25" ht="18.75" customHeight="1">
      <c r="B599" s="578"/>
      <c r="C599" s="572"/>
      <c r="D599" s="39">
        <v>6</v>
      </c>
      <c r="E599" s="127" t="s">
        <v>4967</v>
      </c>
      <c r="F599" s="127">
        <v>108</v>
      </c>
      <c r="G599" s="181">
        <f t="shared" si="83"/>
        <v>21.6</v>
      </c>
      <c r="H599" s="182">
        <f t="shared" si="84"/>
        <v>60</v>
      </c>
      <c r="I599" s="182">
        <f t="shared" si="85"/>
        <v>0.02</v>
      </c>
      <c r="J599" s="170"/>
      <c r="K599" s="166"/>
      <c r="L599" s="166"/>
      <c r="M599" s="167"/>
      <c r="N599" s="52">
        <f t="shared" si="86"/>
        <v>0</v>
      </c>
      <c r="O599" s="53"/>
      <c r="P599" s="54"/>
      <c r="Q599" s="54"/>
      <c r="R599" s="54"/>
      <c r="S599" s="54"/>
      <c r="T599" s="58"/>
      <c r="U599" s="183">
        <f t="shared" si="87"/>
        <v>0.04</v>
      </c>
      <c r="V599" s="168"/>
      <c r="W599" s="59" t="str">
        <f t="shared" si="88"/>
        <v>0</v>
      </c>
      <c r="X599" s="575"/>
      <c r="Y599" s="60">
        <f t="shared" si="89"/>
        <v>0</v>
      </c>
    </row>
    <row r="600" spans="2:25" ht="18.75" customHeight="1">
      <c r="B600" s="578"/>
      <c r="C600" s="572"/>
      <c r="D600" s="39">
        <v>7</v>
      </c>
      <c r="E600" s="127" t="s">
        <v>10774</v>
      </c>
      <c r="F600" s="127">
        <v>305</v>
      </c>
      <c r="G600" s="181">
        <f t="shared" si="83"/>
        <v>61</v>
      </c>
      <c r="H600" s="182">
        <f t="shared" si="84"/>
        <v>169.44444444444443</v>
      </c>
      <c r="I600" s="182">
        <f t="shared" si="85"/>
        <v>5.6481481481481473E-2</v>
      </c>
      <c r="J600" s="170"/>
      <c r="K600" s="341" t="s">
        <v>11421</v>
      </c>
      <c r="L600" s="166"/>
      <c r="M600" s="167">
        <f>SUM(H594:H627)</f>
        <v>2743.8888888888887</v>
      </c>
      <c r="N600" s="52">
        <f t="shared" si="86"/>
        <v>54.877777777777773</v>
      </c>
      <c r="O600" s="53" t="s">
        <v>533</v>
      </c>
      <c r="P600" s="54" t="s">
        <v>12</v>
      </c>
      <c r="Q600" s="54"/>
      <c r="R600" s="54" t="s">
        <v>1064</v>
      </c>
      <c r="S600" s="54"/>
      <c r="T600" s="58"/>
      <c r="U600" s="183">
        <f t="shared" si="87"/>
        <v>0.11296296296296295</v>
      </c>
      <c r="V600" s="168">
        <f>SUM(U594:U627)</f>
        <v>1.8292592592592587</v>
      </c>
      <c r="W600" s="59" t="str">
        <f t="shared" si="88"/>
        <v>2</v>
      </c>
      <c r="X600" s="575"/>
      <c r="Y600" s="60">
        <f t="shared" si="89"/>
        <v>1</v>
      </c>
    </row>
    <row r="601" spans="2:25" ht="18.75" customHeight="1">
      <c r="B601" s="578"/>
      <c r="C601" s="572"/>
      <c r="D601" s="39">
        <v>8</v>
      </c>
      <c r="E601" s="127" t="s">
        <v>10775</v>
      </c>
      <c r="F601" s="127">
        <v>160</v>
      </c>
      <c r="G601" s="181">
        <f t="shared" si="83"/>
        <v>32</v>
      </c>
      <c r="H601" s="182">
        <f t="shared" si="84"/>
        <v>88.888888888888886</v>
      </c>
      <c r="I601" s="182">
        <f t="shared" si="85"/>
        <v>2.9629629629629627E-2</v>
      </c>
      <c r="J601" s="170"/>
      <c r="K601" s="166"/>
      <c r="L601" s="166"/>
      <c r="M601" s="167"/>
      <c r="N601" s="52">
        <f t="shared" si="86"/>
        <v>0</v>
      </c>
      <c r="O601" s="53"/>
      <c r="P601" s="54"/>
      <c r="Q601" s="54"/>
      <c r="R601" s="54"/>
      <c r="S601" s="54"/>
      <c r="T601" s="58"/>
      <c r="U601" s="183">
        <f t="shared" si="87"/>
        <v>5.9259259259259255E-2</v>
      </c>
      <c r="V601" s="168"/>
      <c r="W601" s="59" t="str">
        <f t="shared" si="88"/>
        <v>0</v>
      </c>
      <c r="X601" s="575"/>
      <c r="Y601" s="60">
        <f t="shared" si="89"/>
        <v>0</v>
      </c>
    </row>
    <row r="602" spans="2:25" ht="18.75" customHeight="1">
      <c r="B602" s="578"/>
      <c r="C602" s="572"/>
      <c r="D602" s="39">
        <v>9</v>
      </c>
      <c r="E602" s="127" t="s">
        <v>10776</v>
      </c>
      <c r="F602" s="127">
        <v>120</v>
      </c>
      <c r="G602" s="181">
        <f t="shared" si="83"/>
        <v>24</v>
      </c>
      <c r="H602" s="182">
        <f t="shared" si="84"/>
        <v>66.666666666666671</v>
      </c>
      <c r="I602" s="182">
        <f t="shared" si="85"/>
        <v>2.2222222222222223E-2</v>
      </c>
      <c r="J602" s="170"/>
      <c r="K602" s="166"/>
      <c r="L602" s="166"/>
      <c r="M602" s="167"/>
      <c r="N602" s="52">
        <f t="shared" si="86"/>
        <v>0</v>
      </c>
      <c r="O602" s="53"/>
      <c r="P602" s="54"/>
      <c r="Q602" s="54"/>
      <c r="R602" s="54"/>
      <c r="S602" s="54"/>
      <c r="T602" s="58"/>
      <c r="U602" s="183">
        <f t="shared" si="87"/>
        <v>4.4444444444444446E-2</v>
      </c>
      <c r="V602" s="168"/>
      <c r="W602" s="59" t="str">
        <f t="shared" si="88"/>
        <v>0</v>
      </c>
      <c r="X602" s="575"/>
      <c r="Y602" s="60">
        <f t="shared" si="89"/>
        <v>0</v>
      </c>
    </row>
    <row r="603" spans="2:25" ht="18.75" customHeight="1">
      <c r="B603" s="578"/>
      <c r="C603" s="572"/>
      <c r="D603" s="39">
        <v>10</v>
      </c>
      <c r="E603" s="127" t="s">
        <v>10777</v>
      </c>
      <c r="F603" s="127">
        <v>180</v>
      </c>
      <c r="G603" s="181">
        <f t="shared" si="83"/>
        <v>36</v>
      </c>
      <c r="H603" s="182">
        <f t="shared" si="84"/>
        <v>100</v>
      </c>
      <c r="I603" s="182">
        <f t="shared" si="85"/>
        <v>3.3333333333333333E-2</v>
      </c>
      <c r="J603" s="170"/>
      <c r="K603" s="166"/>
      <c r="L603" s="166"/>
      <c r="M603" s="167"/>
      <c r="N603" s="52">
        <f t="shared" si="86"/>
        <v>0</v>
      </c>
      <c r="O603" s="53"/>
      <c r="P603" s="54"/>
      <c r="Q603" s="54"/>
      <c r="R603" s="54"/>
      <c r="S603" s="54"/>
      <c r="T603" s="58"/>
      <c r="U603" s="183">
        <f t="shared" si="87"/>
        <v>6.6666666666666666E-2</v>
      </c>
      <c r="V603" s="168"/>
      <c r="W603" s="59" t="str">
        <f t="shared" si="88"/>
        <v>0</v>
      </c>
      <c r="X603" s="575"/>
      <c r="Y603" s="60">
        <f t="shared" si="89"/>
        <v>0</v>
      </c>
    </row>
    <row r="604" spans="2:25" ht="18.75" customHeight="1">
      <c r="B604" s="578"/>
      <c r="C604" s="572"/>
      <c r="D604" s="39">
        <v>11</v>
      </c>
      <c r="E604" s="127" t="s">
        <v>571</v>
      </c>
      <c r="F604" s="127">
        <v>280</v>
      </c>
      <c r="G604" s="181">
        <f t="shared" si="83"/>
        <v>56</v>
      </c>
      <c r="H604" s="182">
        <f t="shared" si="84"/>
        <v>155.55555555555554</v>
      </c>
      <c r="I604" s="182">
        <f t="shared" si="85"/>
        <v>5.185185185185185E-2</v>
      </c>
      <c r="J604" s="170"/>
      <c r="K604" s="166"/>
      <c r="L604" s="166"/>
      <c r="M604" s="167"/>
      <c r="N604" s="52">
        <f t="shared" si="86"/>
        <v>0</v>
      </c>
      <c r="O604" s="53"/>
      <c r="P604" s="54"/>
      <c r="Q604" s="54"/>
      <c r="R604" s="54"/>
      <c r="S604" s="54"/>
      <c r="T604" s="58"/>
      <c r="U604" s="183">
        <f t="shared" si="87"/>
        <v>0.1037037037037037</v>
      </c>
      <c r="V604" s="168"/>
      <c r="W604" s="59" t="str">
        <f t="shared" si="88"/>
        <v>0</v>
      </c>
      <c r="X604" s="575"/>
      <c r="Y604" s="60">
        <f t="shared" si="89"/>
        <v>0</v>
      </c>
    </row>
    <row r="605" spans="2:25" ht="18.75" customHeight="1">
      <c r="B605" s="578"/>
      <c r="C605" s="572"/>
      <c r="D605" s="39">
        <v>12</v>
      </c>
      <c r="E605" s="127" t="s">
        <v>10778</v>
      </c>
      <c r="F605" s="127">
        <v>130</v>
      </c>
      <c r="G605" s="181">
        <f t="shared" si="83"/>
        <v>26</v>
      </c>
      <c r="H605" s="182">
        <f t="shared" si="84"/>
        <v>72.222222222222214</v>
      </c>
      <c r="I605" s="182">
        <f t="shared" si="85"/>
        <v>2.4074074074074071E-2</v>
      </c>
      <c r="J605" s="170"/>
      <c r="K605" s="166"/>
      <c r="L605" s="166"/>
      <c r="M605" s="167"/>
      <c r="N605" s="52">
        <f t="shared" si="86"/>
        <v>0</v>
      </c>
      <c r="O605" s="53"/>
      <c r="P605" s="54"/>
      <c r="Q605" s="54"/>
      <c r="R605" s="54"/>
      <c r="S605" s="54"/>
      <c r="T605" s="58"/>
      <c r="U605" s="183">
        <f t="shared" si="87"/>
        <v>4.8148148148148141E-2</v>
      </c>
      <c r="V605" s="168"/>
      <c r="W605" s="59" t="str">
        <f t="shared" si="88"/>
        <v>0</v>
      </c>
      <c r="X605" s="575"/>
      <c r="Y605" s="60">
        <f t="shared" si="89"/>
        <v>0</v>
      </c>
    </row>
    <row r="606" spans="2:25" ht="18.75" customHeight="1">
      <c r="B606" s="578"/>
      <c r="C606" s="572"/>
      <c r="D606" s="39">
        <v>13</v>
      </c>
      <c r="E606" s="127" t="s">
        <v>10779</v>
      </c>
      <c r="F606" s="127">
        <v>128</v>
      </c>
      <c r="G606" s="181">
        <f t="shared" si="83"/>
        <v>25.6</v>
      </c>
      <c r="H606" s="182">
        <f t="shared" si="84"/>
        <v>71.111111111111114</v>
      </c>
      <c r="I606" s="182">
        <f t="shared" si="85"/>
        <v>2.3703703703703706E-2</v>
      </c>
      <c r="J606" s="170"/>
      <c r="K606" s="166"/>
      <c r="L606" s="166"/>
      <c r="M606" s="167"/>
      <c r="N606" s="52">
        <f t="shared" si="86"/>
        <v>0</v>
      </c>
      <c r="O606" s="53"/>
      <c r="P606" s="54"/>
      <c r="Q606" s="54"/>
      <c r="R606" s="54"/>
      <c r="S606" s="54"/>
      <c r="T606" s="58"/>
      <c r="U606" s="183">
        <f t="shared" si="87"/>
        <v>4.7407407407407412E-2</v>
      </c>
      <c r="V606" s="168"/>
      <c r="W606" s="59" t="str">
        <f t="shared" si="88"/>
        <v>0</v>
      </c>
      <c r="X606" s="575"/>
      <c r="Y606" s="60">
        <f t="shared" si="89"/>
        <v>0</v>
      </c>
    </row>
    <row r="607" spans="2:25" ht="18.75" customHeight="1">
      <c r="B607" s="578"/>
      <c r="C607" s="572"/>
      <c r="D607" s="39">
        <v>14</v>
      </c>
      <c r="E607" s="127" t="s">
        <v>10780</v>
      </c>
      <c r="F607" s="127">
        <v>161</v>
      </c>
      <c r="G607" s="181">
        <f t="shared" si="83"/>
        <v>32.200000000000003</v>
      </c>
      <c r="H607" s="182">
        <f t="shared" si="84"/>
        <v>89.444444444444443</v>
      </c>
      <c r="I607" s="182">
        <f t="shared" si="85"/>
        <v>2.9814814814814815E-2</v>
      </c>
      <c r="J607" s="170"/>
      <c r="K607" s="166"/>
      <c r="L607" s="166"/>
      <c r="M607" s="167"/>
      <c r="N607" s="52">
        <f t="shared" si="86"/>
        <v>0</v>
      </c>
      <c r="O607" s="53"/>
      <c r="P607" s="54"/>
      <c r="Q607" s="54"/>
      <c r="R607" s="54"/>
      <c r="S607" s="54"/>
      <c r="T607" s="58"/>
      <c r="U607" s="183">
        <f t="shared" si="87"/>
        <v>5.962962962962963E-2</v>
      </c>
      <c r="V607" s="168"/>
      <c r="W607" s="59" t="str">
        <f t="shared" si="88"/>
        <v>0</v>
      </c>
      <c r="X607" s="575"/>
      <c r="Y607" s="60">
        <f t="shared" si="89"/>
        <v>0</v>
      </c>
    </row>
    <row r="608" spans="2:25" ht="18.75" customHeight="1">
      <c r="B608" s="578"/>
      <c r="C608" s="572"/>
      <c r="D608" s="39">
        <v>15</v>
      </c>
      <c r="E608" s="127" t="s">
        <v>10781</v>
      </c>
      <c r="F608" s="127">
        <v>128</v>
      </c>
      <c r="G608" s="181">
        <f t="shared" si="83"/>
        <v>25.6</v>
      </c>
      <c r="H608" s="182">
        <f t="shared" si="84"/>
        <v>71.111111111111114</v>
      </c>
      <c r="I608" s="182">
        <f t="shared" si="85"/>
        <v>2.3703703703703706E-2</v>
      </c>
      <c r="J608" s="170"/>
      <c r="K608" s="166"/>
      <c r="L608" s="166"/>
      <c r="M608" s="167"/>
      <c r="N608" s="52">
        <f t="shared" si="86"/>
        <v>0</v>
      </c>
      <c r="O608" s="53"/>
      <c r="P608" s="54"/>
      <c r="Q608" s="54"/>
      <c r="R608" s="54"/>
      <c r="S608" s="54"/>
      <c r="T608" s="58"/>
      <c r="U608" s="183">
        <f t="shared" si="87"/>
        <v>4.7407407407407412E-2</v>
      </c>
      <c r="V608" s="168"/>
      <c r="W608" s="59" t="str">
        <f t="shared" si="88"/>
        <v>0</v>
      </c>
      <c r="X608" s="575"/>
      <c r="Y608" s="60">
        <f t="shared" si="89"/>
        <v>0</v>
      </c>
    </row>
    <row r="609" spans="2:25" ht="18.75" customHeight="1">
      <c r="B609" s="578"/>
      <c r="C609" s="572"/>
      <c r="D609" s="39">
        <v>16</v>
      </c>
      <c r="E609" s="127" t="s">
        <v>10782</v>
      </c>
      <c r="F609" s="127">
        <v>114</v>
      </c>
      <c r="G609" s="181">
        <f t="shared" si="83"/>
        <v>22.8</v>
      </c>
      <c r="H609" s="182">
        <f t="shared" si="84"/>
        <v>63.333333333333329</v>
      </c>
      <c r="I609" s="182">
        <f t="shared" si="85"/>
        <v>2.1111111111111108E-2</v>
      </c>
      <c r="J609" s="170"/>
      <c r="K609" s="166"/>
      <c r="L609" s="166"/>
      <c r="M609" s="167"/>
      <c r="N609" s="52">
        <f t="shared" si="86"/>
        <v>0</v>
      </c>
      <c r="O609" s="53"/>
      <c r="P609" s="54"/>
      <c r="Q609" s="54"/>
      <c r="R609" s="54"/>
      <c r="S609" s="54"/>
      <c r="T609" s="58"/>
      <c r="U609" s="183">
        <f t="shared" si="87"/>
        <v>4.2222222222222217E-2</v>
      </c>
      <c r="V609" s="168"/>
      <c r="W609" s="59" t="str">
        <f t="shared" si="88"/>
        <v>0</v>
      </c>
      <c r="X609" s="575"/>
      <c r="Y609" s="60">
        <f t="shared" si="89"/>
        <v>0</v>
      </c>
    </row>
    <row r="610" spans="2:25" ht="18.75" customHeight="1">
      <c r="B610" s="578"/>
      <c r="C610" s="572"/>
      <c r="D610" s="39">
        <v>17</v>
      </c>
      <c r="E610" s="127" t="s">
        <v>3606</v>
      </c>
      <c r="F610" s="127">
        <v>376</v>
      </c>
      <c r="G610" s="181">
        <f t="shared" si="83"/>
        <v>75.2</v>
      </c>
      <c r="H610" s="182">
        <f t="shared" si="84"/>
        <v>208.88888888888889</v>
      </c>
      <c r="I610" s="182">
        <f t="shared" si="85"/>
        <v>6.9629629629629625E-2</v>
      </c>
      <c r="J610" s="170"/>
      <c r="K610" s="166"/>
      <c r="L610" s="166"/>
      <c r="M610" s="167"/>
      <c r="N610" s="52">
        <f t="shared" si="86"/>
        <v>0</v>
      </c>
      <c r="O610" s="53"/>
      <c r="P610" s="54"/>
      <c r="Q610" s="54"/>
      <c r="R610" s="54"/>
      <c r="S610" s="54"/>
      <c r="T610" s="58"/>
      <c r="U610" s="183">
        <f t="shared" si="87"/>
        <v>0.13925925925925925</v>
      </c>
      <c r="V610" s="168"/>
      <c r="W610" s="59" t="str">
        <f t="shared" si="88"/>
        <v>0</v>
      </c>
      <c r="X610" s="575"/>
      <c r="Y610" s="60">
        <f t="shared" si="89"/>
        <v>0</v>
      </c>
    </row>
    <row r="611" spans="2:25" ht="18.75" customHeight="1">
      <c r="B611" s="578"/>
      <c r="C611" s="572"/>
      <c r="D611" s="39">
        <v>18</v>
      </c>
      <c r="E611" s="127" t="s">
        <v>10783</v>
      </c>
      <c r="F611" s="127">
        <v>99</v>
      </c>
      <c r="G611" s="181">
        <f t="shared" si="83"/>
        <v>19.8</v>
      </c>
      <c r="H611" s="182">
        <f t="shared" si="84"/>
        <v>55</v>
      </c>
      <c r="I611" s="182">
        <f t="shared" si="85"/>
        <v>1.8333333333333333E-2</v>
      </c>
      <c r="J611" s="170"/>
      <c r="K611" s="166"/>
      <c r="L611" s="166"/>
      <c r="M611" s="167"/>
      <c r="N611" s="52">
        <f t="shared" si="86"/>
        <v>0</v>
      </c>
      <c r="O611" s="53"/>
      <c r="P611" s="54"/>
      <c r="Q611" s="54"/>
      <c r="R611" s="54"/>
      <c r="S611" s="54"/>
      <c r="T611" s="58"/>
      <c r="U611" s="183">
        <f t="shared" si="87"/>
        <v>3.6666666666666667E-2</v>
      </c>
      <c r="V611" s="168"/>
      <c r="W611" s="59" t="str">
        <f t="shared" si="88"/>
        <v>0</v>
      </c>
      <c r="X611" s="575"/>
      <c r="Y611" s="60">
        <f t="shared" si="89"/>
        <v>0</v>
      </c>
    </row>
    <row r="612" spans="2:25" ht="18.75" customHeight="1">
      <c r="B612" s="578"/>
      <c r="C612" s="572"/>
      <c r="D612" s="39">
        <v>19</v>
      </c>
      <c r="E612" s="127" t="s">
        <v>10784</v>
      </c>
      <c r="F612" s="127">
        <v>103</v>
      </c>
      <c r="G612" s="181">
        <f t="shared" si="83"/>
        <v>20.6</v>
      </c>
      <c r="H612" s="182">
        <f t="shared" si="84"/>
        <v>57.222222222222221</v>
      </c>
      <c r="I612" s="182">
        <f t="shared" si="85"/>
        <v>1.9074074074074073E-2</v>
      </c>
      <c r="J612" s="170"/>
      <c r="K612" s="166"/>
      <c r="L612" s="166"/>
      <c r="M612" s="167"/>
      <c r="N612" s="52">
        <f t="shared" si="86"/>
        <v>0</v>
      </c>
      <c r="O612" s="53"/>
      <c r="P612" s="54"/>
      <c r="Q612" s="54"/>
      <c r="R612" s="54"/>
      <c r="S612" s="54"/>
      <c r="T612" s="58"/>
      <c r="U612" s="183">
        <f t="shared" si="87"/>
        <v>3.8148148148148146E-2</v>
      </c>
      <c r="V612" s="168"/>
      <c r="W612" s="59" t="str">
        <f t="shared" si="88"/>
        <v>0</v>
      </c>
      <c r="X612" s="575"/>
      <c r="Y612" s="60">
        <f t="shared" si="89"/>
        <v>0</v>
      </c>
    </row>
    <row r="613" spans="2:25" ht="18.75" customHeight="1">
      <c r="B613" s="578"/>
      <c r="C613" s="572"/>
      <c r="D613" s="39">
        <v>20</v>
      </c>
      <c r="E613" s="127" t="s">
        <v>10785</v>
      </c>
      <c r="F613" s="127">
        <v>73</v>
      </c>
      <c r="G613" s="181">
        <f t="shared" si="83"/>
        <v>14.6</v>
      </c>
      <c r="H613" s="182">
        <f t="shared" si="84"/>
        <v>40.555555555555557</v>
      </c>
      <c r="I613" s="182">
        <f t="shared" si="85"/>
        <v>1.3518518518518518E-2</v>
      </c>
      <c r="J613" s="170"/>
      <c r="K613" s="166"/>
      <c r="L613" s="166"/>
      <c r="M613" s="167"/>
      <c r="N613" s="52">
        <f t="shared" si="86"/>
        <v>0</v>
      </c>
      <c r="O613" s="53"/>
      <c r="P613" s="54"/>
      <c r="Q613" s="54"/>
      <c r="R613" s="54"/>
      <c r="S613" s="54"/>
      <c r="T613" s="58"/>
      <c r="U613" s="183">
        <f t="shared" si="87"/>
        <v>2.7037037037037037E-2</v>
      </c>
      <c r="V613" s="168"/>
      <c r="W613" s="59" t="str">
        <f t="shared" si="88"/>
        <v>0</v>
      </c>
      <c r="X613" s="575"/>
      <c r="Y613" s="60">
        <f t="shared" si="89"/>
        <v>0</v>
      </c>
    </row>
    <row r="614" spans="2:25" ht="18.75" customHeight="1">
      <c r="B614" s="578"/>
      <c r="C614" s="572"/>
      <c r="D614" s="39">
        <v>21</v>
      </c>
      <c r="E614" s="127" t="s">
        <v>10786</v>
      </c>
      <c r="F614" s="127">
        <v>214</v>
      </c>
      <c r="G614" s="181">
        <f t="shared" si="83"/>
        <v>42.8</v>
      </c>
      <c r="H614" s="182">
        <f t="shared" si="84"/>
        <v>118.88888888888889</v>
      </c>
      <c r="I614" s="182">
        <f t="shared" si="85"/>
        <v>3.9629629629629626E-2</v>
      </c>
      <c r="J614" s="170"/>
      <c r="K614" s="166"/>
      <c r="L614" s="166"/>
      <c r="M614" s="167"/>
      <c r="N614" s="52">
        <f t="shared" si="86"/>
        <v>0</v>
      </c>
      <c r="O614" s="53"/>
      <c r="P614" s="54"/>
      <c r="Q614" s="54"/>
      <c r="R614" s="54"/>
      <c r="S614" s="54"/>
      <c r="T614" s="58"/>
      <c r="U614" s="183">
        <f t="shared" si="87"/>
        <v>7.9259259259259252E-2</v>
      </c>
      <c r="V614" s="168"/>
      <c r="W614" s="59" t="str">
        <f t="shared" si="88"/>
        <v>0</v>
      </c>
      <c r="X614" s="575"/>
      <c r="Y614" s="60">
        <f t="shared" si="89"/>
        <v>0</v>
      </c>
    </row>
    <row r="615" spans="2:25" ht="18.75" customHeight="1">
      <c r="B615" s="578"/>
      <c r="C615" s="572"/>
      <c r="D615" s="39">
        <v>22</v>
      </c>
      <c r="E615" s="127" t="s">
        <v>4850</v>
      </c>
      <c r="F615" s="127">
        <v>158</v>
      </c>
      <c r="G615" s="181">
        <f t="shared" si="83"/>
        <v>31.6</v>
      </c>
      <c r="H615" s="182">
        <f t="shared" si="84"/>
        <v>87.777777777777771</v>
      </c>
      <c r="I615" s="182">
        <f t="shared" si="85"/>
        <v>2.9259259259259256E-2</v>
      </c>
      <c r="J615" s="170"/>
      <c r="K615" s="166"/>
      <c r="L615" s="166"/>
      <c r="M615" s="167"/>
      <c r="N615" s="52">
        <f t="shared" si="86"/>
        <v>0</v>
      </c>
      <c r="O615" s="53"/>
      <c r="P615" s="54"/>
      <c r="Q615" s="54"/>
      <c r="R615" s="54"/>
      <c r="S615" s="54"/>
      <c r="T615" s="58"/>
      <c r="U615" s="183">
        <f t="shared" si="87"/>
        <v>5.8518518518518511E-2</v>
      </c>
      <c r="V615" s="168"/>
      <c r="W615" s="59" t="str">
        <f t="shared" si="88"/>
        <v>0</v>
      </c>
      <c r="X615" s="575"/>
      <c r="Y615" s="60">
        <f t="shared" si="89"/>
        <v>0</v>
      </c>
    </row>
    <row r="616" spans="2:25" ht="18.75" customHeight="1">
      <c r="B616" s="578"/>
      <c r="C616" s="572"/>
      <c r="D616" s="39">
        <v>23</v>
      </c>
      <c r="E616" s="127" t="s">
        <v>4532</v>
      </c>
      <c r="F616" s="127">
        <v>182</v>
      </c>
      <c r="G616" s="181">
        <f t="shared" si="83"/>
        <v>36.4</v>
      </c>
      <c r="H616" s="182">
        <f t="shared" si="84"/>
        <v>101.11111111111111</v>
      </c>
      <c r="I616" s="182">
        <f t="shared" si="85"/>
        <v>3.3703703703703708E-2</v>
      </c>
      <c r="J616" s="170"/>
      <c r="K616" s="166"/>
      <c r="L616" s="166"/>
      <c r="M616" s="167"/>
      <c r="N616" s="52">
        <f t="shared" si="86"/>
        <v>0</v>
      </c>
      <c r="O616" s="53"/>
      <c r="P616" s="54"/>
      <c r="Q616" s="54"/>
      <c r="R616" s="54"/>
      <c r="S616" s="54"/>
      <c r="T616" s="58"/>
      <c r="U616" s="183">
        <f t="shared" si="87"/>
        <v>6.7407407407407416E-2</v>
      </c>
      <c r="V616" s="168"/>
      <c r="W616" s="59" t="str">
        <f t="shared" si="88"/>
        <v>0</v>
      </c>
      <c r="X616" s="575"/>
      <c r="Y616" s="60">
        <f t="shared" si="89"/>
        <v>0</v>
      </c>
    </row>
    <row r="617" spans="2:25" ht="18.75" customHeight="1">
      <c r="B617" s="578"/>
      <c r="C617" s="572"/>
      <c r="D617" s="39">
        <v>24</v>
      </c>
      <c r="E617" s="127" t="s">
        <v>4966</v>
      </c>
      <c r="F617" s="127">
        <v>114</v>
      </c>
      <c r="G617" s="181">
        <f t="shared" si="83"/>
        <v>22.8</v>
      </c>
      <c r="H617" s="182">
        <f t="shared" si="84"/>
        <v>63.333333333333329</v>
      </c>
      <c r="I617" s="182">
        <f t="shared" si="85"/>
        <v>2.1111111111111108E-2</v>
      </c>
      <c r="J617" s="170"/>
      <c r="K617" s="166"/>
      <c r="L617" s="166"/>
      <c r="M617" s="167"/>
      <c r="N617" s="52">
        <f t="shared" si="86"/>
        <v>0</v>
      </c>
      <c r="O617" s="53"/>
      <c r="P617" s="54"/>
      <c r="Q617" s="54"/>
      <c r="R617" s="54"/>
      <c r="S617" s="54"/>
      <c r="T617" s="58"/>
      <c r="U617" s="183">
        <f t="shared" si="87"/>
        <v>4.2222222222222217E-2</v>
      </c>
      <c r="V617" s="168"/>
      <c r="W617" s="59" t="str">
        <f t="shared" si="88"/>
        <v>0</v>
      </c>
      <c r="X617" s="575"/>
      <c r="Y617" s="60">
        <f t="shared" si="89"/>
        <v>0</v>
      </c>
    </row>
    <row r="618" spans="2:25" ht="18.75" customHeight="1">
      <c r="B618" s="578"/>
      <c r="C618" s="572"/>
      <c r="D618" s="39">
        <v>25</v>
      </c>
      <c r="E618" s="127" t="s">
        <v>10787</v>
      </c>
      <c r="F618" s="127">
        <v>113</v>
      </c>
      <c r="G618" s="181">
        <f t="shared" si="83"/>
        <v>22.6</v>
      </c>
      <c r="H618" s="182">
        <f t="shared" si="84"/>
        <v>62.777777777777779</v>
      </c>
      <c r="I618" s="182">
        <f t="shared" si="85"/>
        <v>2.0925925925925928E-2</v>
      </c>
      <c r="J618" s="170"/>
      <c r="K618" s="166"/>
      <c r="L618" s="166"/>
      <c r="M618" s="167"/>
      <c r="N618" s="52">
        <f t="shared" si="86"/>
        <v>0</v>
      </c>
      <c r="O618" s="53"/>
      <c r="P618" s="54"/>
      <c r="Q618" s="54"/>
      <c r="R618" s="54"/>
      <c r="S618" s="54"/>
      <c r="T618" s="58"/>
      <c r="U618" s="183">
        <f t="shared" si="87"/>
        <v>4.1851851851851855E-2</v>
      </c>
      <c r="V618" s="168"/>
      <c r="W618" s="59" t="str">
        <f t="shared" si="88"/>
        <v>0</v>
      </c>
      <c r="X618" s="575"/>
      <c r="Y618" s="60">
        <f t="shared" si="89"/>
        <v>0</v>
      </c>
    </row>
    <row r="619" spans="2:25" ht="18.75" customHeight="1">
      <c r="B619" s="578"/>
      <c r="C619" s="572"/>
      <c r="D619" s="39">
        <v>26</v>
      </c>
      <c r="E619" s="127" t="s">
        <v>10788</v>
      </c>
      <c r="F619" s="127">
        <v>131</v>
      </c>
      <c r="G619" s="181">
        <f t="shared" si="83"/>
        <v>26.2</v>
      </c>
      <c r="H619" s="182">
        <f t="shared" si="84"/>
        <v>72.777777777777771</v>
      </c>
      <c r="I619" s="182">
        <f t="shared" si="85"/>
        <v>2.4259259259259258E-2</v>
      </c>
      <c r="J619" s="170"/>
      <c r="K619" s="166"/>
      <c r="L619" s="166"/>
      <c r="M619" s="167"/>
      <c r="N619" s="52">
        <f t="shared" si="86"/>
        <v>0</v>
      </c>
      <c r="O619" s="53"/>
      <c r="P619" s="54"/>
      <c r="Q619" s="54"/>
      <c r="R619" s="54"/>
      <c r="S619" s="54"/>
      <c r="T619" s="58"/>
      <c r="U619" s="183">
        <f t="shared" si="87"/>
        <v>4.8518518518518516E-2</v>
      </c>
      <c r="V619" s="168"/>
      <c r="W619" s="59" t="str">
        <f t="shared" si="88"/>
        <v>0</v>
      </c>
      <c r="X619" s="575"/>
      <c r="Y619" s="60">
        <f t="shared" si="89"/>
        <v>0</v>
      </c>
    </row>
    <row r="620" spans="2:25" ht="18.75" customHeight="1">
      <c r="B620" s="578"/>
      <c r="C620" s="572"/>
      <c r="D620" s="39">
        <v>27</v>
      </c>
      <c r="E620" s="127" t="s">
        <v>10789</v>
      </c>
      <c r="F620" s="127">
        <v>111</v>
      </c>
      <c r="G620" s="181">
        <f t="shared" si="83"/>
        <v>22.2</v>
      </c>
      <c r="H620" s="182">
        <f t="shared" si="84"/>
        <v>61.666666666666664</v>
      </c>
      <c r="I620" s="182">
        <f t="shared" si="85"/>
        <v>2.0555555555555556E-2</v>
      </c>
      <c r="J620" s="170"/>
      <c r="K620" s="166"/>
      <c r="L620" s="166"/>
      <c r="M620" s="167"/>
      <c r="N620" s="52">
        <f t="shared" si="86"/>
        <v>0</v>
      </c>
      <c r="O620" s="53"/>
      <c r="P620" s="54"/>
      <c r="Q620" s="54"/>
      <c r="R620" s="54"/>
      <c r="S620" s="54"/>
      <c r="T620" s="58"/>
      <c r="U620" s="183">
        <f t="shared" si="87"/>
        <v>4.1111111111111112E-2</v>
      </c>
      <c r="V620" s="168"/>
      <c r="W620" s="59" t="str">
        <f t="shared" si="88"/>
        <v>0</v>
      </c>
      <c r="X620" s="575"/>
      <c r="Y620" s="60">
        <f t="shared" si="89"/>
        <v>0</v>
      </c>
    </row>
    <row r="621" spans="2:25" ht="18.75" customHeight="1">
      <c r="B621" s="578"/>
      <c r="C621" s="572"/>
      <c r="D621" s="39">
        <v>28</v>
      </c>
      <c r="E621" s="127" t="s">
        <v>10790</v>
      </c>
      <c r="F621" s="127">
        <v>176</v>
      </c>
      <c r="G621" s="181">
        <f t="shared" si="83"/>
        <v>35.200000000000003</v>
      </c>
      <c r="H621" s="182">
        <f t="shared" si="84"/>
        <v>97.777777777777771</v>
      </c>
      <c r="I621" s="182">
        <f t="shared" si="85"/>
        <v>3.259259259259259E-2</v>
      </c>
      <c r="J621" s="170"/>
      <c r="K621" s="166"/>
      <c r="L621" s="166"/>
      <c r="M621" s="167"/>
      <c r="N621" s="52">
        <f t="shared" si="86"/>
        <v>0</v>
      </c>
      <c r="O621" s="53"/>
      <c r="P621" s="54"/>
      <c r="Q621" s="54"/>
      <c r="R621" s="54"/>
      <c r="S621" s="54"/>
      <c r="T621" s="58"/>
      <c r="U621" s="183">
        <f t="shared" si="87"/>
        <v>6.5185185185185179E-2</v>
      </c>
      <c r="V621" s="168"/>
      <c r="W621" s="59" t="str">
        <f t="shared" si="88"/>
        <v>0</v>
      </c>
      <c r="X621" s="575"/>
      <c r="Y621" s="60">
        <f t="shared" si="89"/>
        <v>0</v>
      </c>
    </row>
    <row r="622" spans="2:25" ht="18.75" customHeight="1">
      <c r="B622" s="578"/>
      <c r="C622" s="572"/>
      <c r="D622" s="39">
        <v>29</v>
      </c>
      <c r="E622" s="127" t="s">
        <v>3660</v>
      </c>
      <c r="F622" s="127">
        <v>131</v>
      </c>
      <c r="G622" s="181">
        <f t="shared" si="83"/>
        <v>26.2</v>
      </c>
      <c r="H622" s="182">
        <f t="shared" si="84"/>
        <v>72.777777777777771</v>
      </c>
      <c r="I622" s="182">
        <f t="shared" si="85"/>
        <v>2.4259259259259258E-2</v>
      </c>
      <c r="J622" s="170"/>
      <c r="K622" s="166"/>
      <c r="L622" s="166"/>
      <c r="M622" s="167"/>
      <c r="N622" s="52">
        <f t="shared" si="86"/>
        <v>0</v>
      </c>
      <c r="O622" s="53"/>
      <c r="P622" s="54"/>
      <c r="Q622" s="54"/>
      <c r="R622" s="54"/>
      <c r="S622" s="54"/>
      <c r="T622" s="58"/>
      <c r="U622" s="183">
        <f t="shared" si="87"/>
        <v>4.8518518518518516E-2</v>
      </c>
      <c r="V622" s="168"/>
      <c r="W622" s="59" t="str">
        <f t="shared" si="88"/>
        <v>0</v>
      </c>
      <c r="X622" s="575"/>
      <c r="Y622" s="60">
        <f t="shared" si="89"/>
        <v>0</v>
      </c>
    </row>
    <row r="623" spans="2:25" ht="18.75" customHeight="1">
      <c r="B623" s="578"/>
      <c r="C623" s="572"/>
      <c r="D623" s="39">
        <v>30</v>
      </c>
      <c r="E623" s="127" t="s">
        <v>10791</v>
      </c>
      <c r="F623" s="127">
        <v>90</v>
      </c>
      <c r="G623" s="181">
        <f t="shared" si="83"/>
        <v>18</v>
      </c>
      <c r="H623" s="182">
        <f t="shared" si="84"/>
        <v>50</v>
      </c>
      <c r="I623" s="182">
        <f t="shared" si="85"/>
        <v>1.6666666666666666E-2</v>
      </c>
      <c r="J623" s="170"/>
      <c r="K623" s="166"/>
      <c r="L623" s="166"/>
      <c r="M623" s="167"/>
      <c r="N623" s="52">
        <f t="shared" si="86"/>
        <v>0</v>
      </c>
      <c r="O623" s="53"/>
      <c r="P623" s="54"/>
      <c r="Q623" s="54"/>
      <c r="R623" s="54"/>
      <c r="S623" s="54"/>
      <c r="T623" s="58"/>
      <c r="U623" s="183">
        <f t="shared" si="87"/>
        <v>3.3333333333333333E-2</v>
      </c>
      <c r="V623" s="168"/>
      <c r="W623" s="59" t="str">
        <f t="shared" si="88"/>
        <v>0</v>
      </c>
      <c r="X623" s="575"/>
      <c r="Y623" s="60">
        <f t="shared" si="89"/>
        <v>0</v>
      </c>
    </row>
    <row r="624" spans="2:25" ht="18.75" customHeight="1">
      <c r="B624" s="578"/>
      <c r="C624" s="572"/>
      <c r="D624" s="39">
        <v>31</v>
      </c>
      <c r="E624" s="127" t="s">
        <v>10792</v>
      </c>
      <c r="F624" s="127">
        <v>70</v>
      </c>
      <c r="G624" s="181">
        <f t="shared" si="83"/>
        <v>14</v>
      </c>
      <c r="H624" s="182">
        <f t="shared" si="84"/>
        <v>38.888888888888886</v>
      </c>
      <c r="I624" s="182">
        <f t="shared" si="85"/>
        <v>1.2962962962962963E-2</v>
      </c>
      <c r="J624" s="170"/>
      <c r="K624" s="166"/>
      <c r="L624" s="166"/>
      <c r="M624" s="167"/>
      <c r="N624" s="52">
        <f t="shared" si="86"/>
        <v>0</v>
      </c>
      <c r="O624" s="53"/>
      <c r="P624" s="54"/>
      <c r="Q624" s="54"/>
      <c r="R624" s="54"/>
      <c r="S624" s="54"/>
      <c r="T624" s="58"/>
      <c r="U624" s="183">
        <f t="shared" si="87"/>
        <v>2.5925925925925925E-2</v>
      </c>
      <c r="V624" s="168"/>
      <c r="W624" s="59" t="str">
        <f t="shared" si="88"/>
        <v>0</v>
      </c>
      <c r="X624" s="575"/>
      <c r="Y624" s="60">
        <f t="shared" si="89"/>
        <v>0</v>
      </c>
    </row>
    <row r="625" spans="2:25" ht="18.75" customHeight="1">
      <c r="B625" s="578"/>
      <c r="C625" s="572"/>
      <c r="D625" s="39">
        <v>32</v>
      </c>
      <c r="E625" s="127" t="s">
        <v>10793</v>
      </c>
      <c r="F625" s="127">
        <v>72</v>
      </c>
      <c r="G625" s="181">
        <f t="shared" si="83"/>
        <v>14.4</v>
      </c>
      <c r="H625" s="182">
        <f t="shared" si="84"/>
        <v>40</v>
      </c>
      <c r="I625" s="182">
        <f t="shared" si="85"/>
        <v>1.3333333333333334E-2</v>
      </c>
      <c r="J625" s="170"/>
      <c r="K625" s="166"/>
      <c r="L625" s="166"/>
      <c r="M625" s="167"/>
      <c r="N625" s="52">
        <f t="shared" si="86"/>
        <v>0</v>
      </c>
      <c r="O625" s="53"/>
      <c r="P625" s="54"/>
      <c r="Q625" s="54"/>
      <c r="R625" s="54"/>
      <c r="S625" s="54"/>
      <c r="T625" s="58"/>
      <c r="U625" s="183">
        <f t="shared" si="87"/>
        <v>2.6666666666666668E-2</v>
      </c>
      <c r="V625" s="168"/>
      <c r="W625" s="59" t="str">
        <f t="shared" si="88"/>
        <v>0</v>
      </c>
      <c r="X625" s="575"/>
      <c r="Y625" s="60">
        <f t="shared" si="89"/>
        <v>0</v>
      </c>
    </row>
    <row r="626" spans="2:25" ht="18.75" customHeight="1">
      <c r="B626" s="578"/>
      <c r="C626" s="572"/>
      <c r="D626" s="39">
        <v>33</v>
      </c>
      <c r="E626" s="127" t="s">
        <v>10794</v>
      </c>
      <c r="F626" s="127">
        <v>140</v>
      </c>
      <c r="G626" s="181">
        <f t="shared" si="83"/>
        <v>28</v>
      </c>
      <c r="H626" s="182">
        <f t="shared" si="84"/>
        <v>77.777777777777771</v>
      </c>
      <c r="I626" s="182">
        <f t="shared" si="85"/>
        <v>2.5925925925925925E-2</v>
      </c>
      <c r="J626" s="170"/>
      <c r="K626" s="166"/>
      <c r="L626" s="166"/>
      <c r="M626" s="171"/>
      <c r="N626" s="52">
        <f t="shared" si="86"/>
        <v>0</v>
      </c>
      <c r="O626" s="53"/>
      <c r="P626" s="54"/>
      <c r="Q626" s="54"/>
      <c r="R626" s="54"/>
      <c r="S626" s="54"/>
      <c r="T626" s="58"/>
      <c r="U626" s="183">
        <f t="shared" si="87"/>
        <v>5.185185185185185E-2</v>
      </c>
      <c r="V626" s="168"/>
      <c r="W626" s="59" t="str">
        <f t="shared" si="88"/>
        <v>0</v>
      </c>
      <c r="X626" s="575"/>
      <c r="Y626" s="60">
        <f t="shared" si="89"/>
        <v>0</v>
      </c>
    </row>
    <row r="627" spans="2:25" ht="18.75" customHeight="1">
      <c r="B627" s="578"/>
      <c r="C627" s="572"/>
      <c r="D627" s="39">
        <v>34</v>
      </c>
      <c r="E627" s="127" t="s">
        <v>10795</v>
      </c>
      <c r="F627" s="127">
        <v>110</v>
      </c>
      <c r="G627" s="181">
        <f t="shared" si="83"/>
        <v>22</v>
      </c>
      <c r="H627" s="182">
        <f t="shared" si="84"/>
        <v>61.111111111111107</v>
      </c>
      <c r="I627" s="182">
        <f t="shared" si="85"/>
        <v>2.0370370370370369E-2</v>
      </c>
      <c r="J627" s="170"/>
      <c r="K627" s="166"/>
      <c r="L627" s="166"/>
      <c r="M627" s="171"/>
      <c r="N627" s="52">
        <f t="shared" si="86"/>
        <v>0</v>
      </c>
      <c r="O627" s="53"/>
      <c r="P627" s="54"/>
      <c r="Q627" s="54"/>
      <c r="R627" s="54"/>
      <c r="S627" s="54"/>
      <c r="T627" s="58"/>
      <c r="U627" s="183">
        <f t="shared" si="87"/>
        <v>4.0740740740740737E-2</v>
      </c>
      <c r="V627" s="168"/>
      <c r="W627" s="59" t="str">
        <f t="shared" si="88"/>
        <v>0</v>
      </c>
      <c r="X627" s="575"/>
      <c r="Y627" s="60">
        <f t="shared" si="89"/>
        <v>0</v>
      </c>
    </row>
    <row r="628" spans="2:25" ht="18.75" customHeight="1">
      <c r="B628" s="578"/>
      <c r="C628" s="572"/>
      <c r="D628" s="39"/>
      <c r="E628" s="127"/>
      <c r="F628" s="127"/>
      <c r="G628" s="181">
        <f>F628/$G$15</f>
        <v>0</v>
      </c>
      <c r="H628" s="182">
        <f>F628/$H$15</f>
        <v>0</v>
      </c>
      <c r="I628" s="182">
        <f>H628/$I$15</f>
        <v>0</v>
      </c>
      <c r="J628" s="170"/>
      <c r="K628" s="166"/>
      <c r="L628" s="166"/>
      <c r="M628" s="171"/>
      <c r="N628" s="52">
        <f t="shared" si="86"/>
        <v>0</v>
      </c>
      <c r="O628" s="53"/>
      <c r="P628" s="54"/>
      <c r="Q628" s="54"/>
      <c r="R628" s="54"/>
      <c r="S628" s="54"/>
      <c r="T628" s="58"/>
      <c r="U628" s="183">
        <f>H628/$U$15</f>
        <v>0</v>
      </c>
      <c r="V628" s="168"/>
      <c r="W628" s="59" t="str">
        <f>IF(V628&lt;1,"0",IF(V628&lt;5,"2",IF(V628&gt;=5,"6")))</f>
        <v>0</v>
      </c>
      <c r="X628" s="575"/>
      <c r="Y628" s="60">
        <f t="shared" ref="Y628:Y629" si="90">W628/2</f>
        <v>0</v>
      </c>
    </row>
    <row r="629" spans="2:25" ht="18.75" customHeight="1">
      <c r="B629" s="579"/>
      <c r="C629" s="573"/>
      <c r="D629" s="39"/>
      <c r="E629" s="39"/>
      <c r="F629" s="170"/>
      <c r="G629" s="181">
        <f>F629/$G$15</f>
        <v>0</v>
      </c>
      <c r="H629" s="182">
        <f>F629/$H$15</f>
        <v>0</v>
      </c>
      <c r="I629" s="182">
        <f>H629/$I$15</f>
        <v>0</v>
      </c>
      <c r="J629" s="170"/>
      <c r="K629" s="166"/>
      <c r="L629" s="166"/>
      <c r="M629" s="171"/>
      <c r="N629" s="52">
        <f>M629/$N$15</f>
        <v>0</v>
      </c>
      <c r="O629" s="40"/>
      <c r="P629" s="40"/>
      <c r="Q629" s="40"/>
      <c r="R629" s="40"/>
      <c r="S629" s="40"/>
      <c r="T629" s="58"/>
      <c r="U629" s="183">
        <f>H629/$U$15</f>
        <v>0</v>
      </c>
      <c r="V629" s="168"/>
      <c r="W629" s="59" t="str">
        <f>IF(V629&lt;1,"0",IF(V629&lt;5,"2",IF(V629&gt;=5,"6")))</f>
        <v>0</v>
      </c>
      <c r="X629" s="576"/>
      <c r="Y629" s="60">
        <f t="shared" si="90"/>
        <v>0</v>
      </c>
    </row>
    <row r="630" spans="2:25">
      <c r="B630" s="41"/>
      <c r="C630" s="172" t="s">
        <v>111</v>
      </c>
      <c r="D630" s="154"/>
      <c r="E630" s="173">
        <f>COUNTA(E564:E629)</f>
        <v>62</v>
      </c>
      <c r="F630" s="173">
        <f>SUM(F564:F629)</f>
        <v>14833</v>
      </c>
      <c r="G630" s="173">
        <f>SUM(G564:G629)</f>
        <v>2966.599999999999</v>
      </c>
      <c r="H630" s="173">
        <f>SUM(H564:H629)</f>
        <v>8240.5555555555529</v>
      </c>
      <c r="I630" s="173">
        <f>MROUND(SUM(I564:I629),1)</f>
        <v>3</v>
      </c>
      <c r="J630" s="173">
        <f>COUNTA(J564:J629)</f>
        <v>1</v>
      </c>
      <c r="K630" s="173">
        <f>COUNTA(K564:K629)</f>
        <v>3</v>
      </c>
      <c r="L630" s="173">
        <f>COUNTA(L564:L629)</f>
        <v>0</v>
      </c>
      <c r="M630" s="173">
        <f>SUM(M564:M629)</f>
        <v>8240.5555555555547</v>
      </c>
      <c r="N630" s="173">
        <f>SUM(N564:N629)</f>
        <v>164.8111111111111</v>
      </c>
      <c r="O630" s="174"/>
      <c r="P630" s="175">
        <f>COUNTIF(P564:P629, "YES")</f>
        <v>0</v>
      </c>
      <c r="Q630" s="174"/>
      <c r="R630" s="174"/>
      <c r="S630" s="174"/>
      <c r="T630" s="174"/>
      <c r="U630" s="173">
        <f>SUM(U564:U629)</f>
        <v>5.4937037037037033</v>
      </c>
      <c r="V630" s="173">
        <f>SUM(V564:V629)</f>
        <v>5.4937037037037033</v>
      </c>
      <c r="W630" s="173">
        <f t="array" ref="W630">SUM(ABS(W564:W629))</f>
        <v>6</v>
      </c>
      <c r="X630" s="175" t="str">
        <f>IF(X564&lt;0.2, "0", IF(X564&lt;=2, "2", IF(X564&gt;2, ROUND(X564,0))))</f>
        <v>2</v>
      </c>
      <c r="Y630" s="173">
        <f>SUM(Y564:Y629)</f>
        <v>3</v>
      </c>
    </row>
    <row r="631" spans="2:25" ht="25.5">
      <c r="B631" s="586" t="s">
        <v>112</v>
      </c>
      <c r="C631" s="587"/>
      <c r="D631" s="178"/>
      <c r="E631" s="179">
        <f>E45+E143+E220+E273+E313+E370+E433+E465+E518+E563+E630</f>
        <v>561</v>
      </c>
      <c r="F631" s="179">
        <f t="shared" ref="F631:P631" si="91">F45+F143+F220+F273+F313+F370+F433+F465+F518+F563+F630</f>
        <v>159591</v>
      </c>
      <c r="G631" s="179">
        <f t="shared" si="91"/>
        <v>31918.200000000004</v>
      </c>
      <c r="H631" s="179">
        <f t="shared" si="91"/>
        <v>88661.666666666657</v>
      </c>
      <c r="I631" s="179">
        <f t="shared" si="91"/>
        <v>29</v>
      </c>
      <c r="J631" s="179">
        <f t="shared" si="91"/>
        <v>25</v>
      </c>
      <c r="K631" s="179">
        <f t="shared" si="91"/>
        <v>31</v>
      </c>
      <c r="L631" s="179">
        <f t="shared" si="91"/>
        <v>0</v>
      </c>
      <c r="M631" s="179">
        <f t="shared" si="91"/>
        <v>88661.666666666657</v>
      </c>
      <c r="N631" s="179">
        <f t="shared" si="91"/>
        <v>1773.2333333333336</v>
      </c>
      <c r="O631" s="170"/>
      <c r="P631" s="179">
        <f t="shared" si="91"/>
        <v>1</v>
      </c>
      <c r="Q631" s="170"/>
      <c r="R631" s="170"/>
      <c r="S631" s="180"/>
      <c r="T631" s="58"/>
      <c r="U631" s="179">
        <f>U45+U143+U220+U273+U313+U370+U433+U465+U518+U563+U630</f>
        <v>59.107777777777777</v>
      </c>
      <c r="V631" s="179">
        <f>V45+V143+V220+V273+V313+V370+V433+V465+V518+V563+V630</f>
        <v>59.107777777777777</v>
      </c>
      <c r="W631" s="179">
        <f>W45+W143+W220+W273+W313+W370+W433+W465+W518+W563+W630</f>
        <v>62</v>
      </c>
      <c r="X631" s="179">
        <f>X45+X143+X220+X273+X313+X370+X433+X465+X518+X563+X630</f>
        <v>22</v>
      </c>
      <c r="Y631" s="179">
        <f>Y45+Y143+Y220+Y273+Y313+Y370+Y433+Y465+Y518+Y563+Y630</f>
        <v>31</v>
      </c>
    </row>
    <row r="633" spans="2:25">
      <c r="U633" s="61"/>
      <c r="V633" s="61"/>
    </row>
  </sheetData>
  <autoFilter ref="A16:Y631" xr:uid="{00000000-0001-0000-1200-000000000000}"/>
  <mergeCells count="47">
    <mergeCell ref="C11:D11"/>
    <mergeCell ref="B12:D12"/>
    <mergeCell ref="B8:D8"/>
    <mergeCell ref="G8:H8"/>
    <mergeCell ref="B9:D9"/>
    <mergeCell ref="G9:H9"/>
    <mergeCell ref="B10:D10"/>
    <mergeCell ref="B1:J1"/>
    <mergeCell ref="B2:J2"/>
    <mergeCell ref="B6:D6"/>
    <mergeCell ref="G6:H6"/>
    <mergeCell ref="B7:D7"/>
    <mergeCell ref="G7:H7"/>
    <mergeCell ref="B631:C631"/>
    <mergeCell ref="B17:B44"/>
    <mergeCell ref="C17:C44"/>
    <mergeCell ref="X17:X44"/>
    <mergeCell ref="B46:B142"/>
    <mergeCell ref="C46:C142"/>
    <mergeCell ref="X46:X142"/>
    <mergeCell ref="B144:B219"/>
    <mergeCell ref="C144:C219"/>
    <mergeCell ref="X144:X219"/>
    <mergeCell ref="B519:B562"/>
    <mergeCell ref="C519:C562"/>
    <mergeCell ref="X519:X562"/>
    <mergeCell ref="B564:B629"/>
    <mergeCell ref="C564:C629"/>
    <mergeCell ref="X564:X629"/>
    <mergeCell ref="B221:B272"/>
    <mergeCell ref="C221:C272"/>
    <mergeCell ref="X221:X272"/>
    <mergeCell ref="B274:B312"/>
    <mergeCell ref="C274:C312"/>
    <mergeCell ref="X274:X312"/>
    <mergeCell ref="B314:B369"/>
    <mergeCell ref="C314:C369"/>
    <mergeCell ref="X314:X369"/>
    <mergeCell ref="B371:B432"/>
    <mergeCell ref="C371:C432"/>
    <mergeCell ref="X371:X432"/>
    <mergeCell ref="B434:B464"/>
    <mergeCell ref="C434:C464"/>
    <mergeCell ref="X434:X464"/>
    <mergeCell ref="B466:B517"/>
    <mergeCell ref="C466:C517"/>
    <mergeCell ref="X466:X517"/>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0000"/>
  </sheetPr>
  <dimension ref="A1:Y545"/>
  <sheetViews>
    <sheetView topLeftCell="A73" zoomScale="40" zoomScaleNormal="40" workbookViewId="0">
      <selection activeCell="K90" sqref="K90"/>
    </sheetView>
  </sheetViews>
  <sheetFormatPr defaultColWidth="11.46484375" defaultRowHeight="14.25"/>
  <cols>
    <col min="1" max="1" width="3" style="20" customWidth="1"/>
    <col min="2" max="2" width="9.265625" style="20" bestFit="1" customWidth="1"/>
    <col min="3" max="3" width="23.265625" style="62" customWidth="1"/>
    <col min="4" max="4" width="6" style="20" customWidth="1"/>
    <col min="5" max="5" width="38.19921875" style="20" customWidth="1"/>
    <col min="6" max="6" width="16.46484375" style="20" customWidth="1"/>
    <col min="7" max="7" width="16.796875" style="20" customWidth="1"/>
    <col min="8" max="8" width="18.73046875" style="20" customWidth="1"/>
    <col min="9" max="9" width="17.46484375" style="20" customWidth="1"/>
    <col min="10" max="10" width="25.265625" style="20" customWidth="1"/>
    <col min="11" max="11" width="28" style="20" customWidth="1"/>
    <col min="12" max="12" width="21.265625" style="20" hidden="1" customWidth="1"/>
    <col min="13" max="14" width="16.46484375" style="20" customWidth="1"/>
    <col min="15" max="15" width="16" style="20" customWidth="1"/>
    <col min="16" max="16" width="14.19921875" style="20" customWidth="1"/>
    <col min="17" max="17" width="25.265625" style="20" customWidth="1"/>
    <col min="18" max="18" width="18.796875" style="20" customWidth="1"/>
    <col min="19" max="19" width="14.46484375" style="20" hidden="1" customWidth="1"/>
    <col min="20" max="20" width="28.73046875" style="20" customWidth="1"/>
    <col min="21" max="22" width="18.46484375" style="20" customWidth="1"/>
    <col min="23" max="23" width="15.46484375" style="20" customWidth="1"/>
    <col min="24" max="24" width="14.796875" style="20" customWidth="1"/>
    <col min="25" max="256" width="11.46484375" style="20"/>
    <col min="257" max="257" width="3" style="20" customWidth="1"/>
    <col min="258" max="258" width="9.265625" style="20" bestFit="1" customWidth="1"/>
    <col min="259" max="259" width="23.265625" style="20" customWidth="1"/>
    <col min="260" max="260" width="6" style="20" customWidth="1"/>
    <col min="261" max="261" width="38.19921875" style="20" customWidth="1"/>
    <col min="262" max="262" width="16.46484375" style="20" customWidth="1"/>
    <col min="263" max="263" width="16.796875" style="20" customWidth="1"/>
    <col min="264" max="264" width="18.73046875" style="20" customWidth="1"/>
    <col min="265" max="265" width="17.46484375" style="20" customWidth="1"/>
    <col min="266" max="266" width="25.265625" style="20" customWidth="1"/>
    <col min="267" max="267" width="28" style="20" customWidth="1"/>
    <col min="268" max="268" width="0" style="20" hidden="1" customWidth="1"/>
    <col min="269" max="270" width="16.46484375" style="20" customWidth="1"/>
    <col min="271" max="271" width="16" style="20" customWidth="1"/>
    <col min="272" max="272" width="14.19921875" style="20" customWidth="1"/>
    <col min="273" max="273" width="25.265625" style="20" customWidth="1"/>
    <col min="274" max="274" width="18.796875" style="20" customWidth="1"/>
    <col min="275" max="275" width="0" style="20" hidden="1" customWidth="1"/>
    <col min="276" max="276" width="28.73046875" style="20" customWidth="1"/>
    <col min="277" max="278" width="18.46484375" style="20" customWidth="1"/>
    <col min="279" max="279" width="15.46484375" style="20" customWidth="1"/>
    <col min="280" max="280" width="14.796875" style="20" customWidth="1"/>
    <col min="281" max="512" width="11.46484375" style="20"/>
    <col min="513" max="513" width="3" style="20" customWidth="1"/>
    <col min="514" max="514" width="9.265625" style="20" bestFit="1" customWidth="1"/>
    <col min="515" max="515" width="23.265625" style="20" customWidth="1"/>
    <col min="516" max="516" width="6" style="20" customWidth="1"/>
    <col min="517" max="517" width="38.19921875" style="20" customWidth="1"/>
    <col min="518" max="518" width="16.46484375" style="20" customWidth="1"/>
    <col min="519" max="519" width="16.796875" style="20" customWidth="1"/>
    <col min="520" max="520" width="18.73046875" style="20" customWidth="1"/>
    <col min="521" max="521" width="17.46484375" style="20" customWidth="1"/>
    <col min="522" max="522" width="25.265625" style="20" customWidth="1"/>
    <col min="523" max="523" width="28" style="20" customWidth="1"/>
    <col min="524" max="524" width="0" style="20" hidden="1" customWidth="1"/>
    <col min="525" max="526" width="16.46484375" style="20" customWidth="1"/>
    <col min="527" max="527" width="16" style="20" customWidth="1"/>
    <col min="528" max="528" width="14.19921875" style="20" customWidth="1"/>
    <col min="529" max="529" width="25.265625" style="20" customWidth="1"/>
    <col min="530" max="530" width="18.796875" style="20" customWidth="1"/>
    <col min="531" max="531" width="0" style="20" hidden="1" customWidth="1"/>
    <col min="532" max="532" width="28.73046875" style="20" customWidth="1"/>
    <col min="533" max="534" width="18.46484375" style="20" customWidth="1"/>
    <col min="535" max="535" width="15.46484375" style="20" customWidth="1"/>
    <col min="536" max="536" width="14.796875" style="20" customWidth="1"/>
    <col min="537" max="768" width="11.46484375" style="20"/>
    <col min="769" max="769" width="3" style="20" customWidth="1"/>
    <col min="770" max="770" width="9.265625" style="20" bestFit="1" customWidth="1"/>
    <col min="771" max="771" width="23.265625" style="20" customWidth="1"/>
    <col min="772" max="772" width="6" style="20" customWidth="1"/>
    <col min="773" max="773" width="38.19921875" style="20" customWidth="1"/>
    <col min="774" max="774" width="16.46484375" style="20" customWidth="1"/>
    <col min="775" max="775" width="16.796875" style="20" customWidth="1"/>
    <col min="776" max="776" width="18.73046875" style="20" customWidth="1"/>
    <col min="777" max="777" width="17.46484375" style="20" customWidth="1"/>
    <col min="778" max="778" width="25.265625" style="20" customWidth="1"/>
    <col min="779" max="779" width="28" style="20" customWidth="1"/>
    <col min="780" max="780" width="0" style="20" hidden="1" customWidth="1"/>
    <col min="781" max="782" width="16.46484375" style="20" customWidth="1"/>
    <col min="783" max="783" width="16" style="20" customWidth="1"/>
    <col min="784" max="784" width="14.19921875" style="20" customWidth="1"/>
    <col min="785" max="785" width="25.265625" style="20" customWidth="1"/>
    <col min="786" max="786" width="18.796875" style="20" customWidth="1"/>
    <col min="787" max="787" width="0" style="20" hidden="1" customWidth="1"/>
    <col min="788" max="788" width="28.73046875" style="20" customWidth="1"/>
    <col min="789" max="790" width="18.46484375" style="20" customWidth="1"/>
    <col min="791" max="791" width="15.46484375" style="20" customWidth="1"/>
    <col min="792" max="792" width="14.796875" style="20" customWidth="1"/>
    <col min="793" max="1024" width="11.46484375" style="20"/>
    <col min="1025" max="1025" width="3" style="20" customWidth="1"/>
    <col min="1026" max="1026" width="9.265625" style="20" bestFit="1" customWidth="1"/>
    <col min="1027" max="1027" width="23.265625" style="20" customWidth="1"/>
    <col min="1028" max="1028" width="6" style="20" customWidth="1"/>
    <col min="1029" max="1029" width="38.19921875" style="20" customWidth="1"/>
    <col min="1030" max="1030" width="16.46484375" style="20" customWidth="1"/>
    <col min="1031" max="1031" width="16.796875" style="20" customWidth="1"/>
    <col min="1032" max="1032" width="18.73046875" style="20" customWidth="1"/>
    <col min="1033" max="1033" width="17.46484375" style="20" customWidth="1"/>
    <col min="1034" max="1034" width="25.265625" style="20" customWidth="1"/>
    <col min="1035" max="1035" width="28" style="20" customWidth="1"/>
    <col min="1036" max="1036" width="0" style="20" hidden="1" customWidth="1"/>
    <col min="1037" max="1038" width="16.46484375" style="20" customWidth="1"/>
    <col min="1039" max="1039" width="16" style="20" customWidth="1"/>
    <col min="1040" max="1040" width="14.19921875" style="20" customWidth="1"/>
    <col min="1041" max="1041" width="25.265625" style="20" customWidth="1"/>
    <col min="1042" max="1042" width="18.796875" style="20" customWidth="1"/>
    <col min="1043" max="1043" width="0" style="20" hidden="1" customWidth="1"/>
    <col min="1044" max="1044" width="28.73046875" style="20" customWidth="1"/>
    <col min="1045" max="1046" width="18.46484375" style="20" customWidth="1"/>
    <col min="1047" max="1047" width="15.46484375" style="20" customWidth="1"/>
    <col min="1048" max="1048" width="14.796875" style="20" customWidth="1"/>
    <col min="1049" max="1280" width="11.46484375" style="20"/>
    <col min="1281" max="1281" width="3" style="20" customWidth="1"/>
    <col min="1282" max="1282" width="9.265625" style="20" bestFit="1" customWidth="1"/>
    <col min="1283" max="1283" width="23.265625" style="20" customWidth="1"/>
    <col min="1284" max="1284" width="6" style="20" customWidth="1"/>
    <col min="1285" max="1285" width="38.19921875" style="20" customWidth="1"/>
    <col min="1286" max="1286" width="16.46484375" style="20" customWidth="1"/>
    <col min="1287" max="1287" width="16.796875" style="20" customWidth="1"/>
    <col min="1288" max="1288" width="18.73046875" style="20" customWidth="1"/>
    <col min="1289" max="1289" width="17.46484375" style="20" customWidth="1"/>
    <col min="1290" max="1290" width="25.265625" style="20" customWidth="1"/>
    <col min="1291" max="1291" width="28" style="20" customWidth="1"/>
    <col min="1292" max="1292" width="0" style="20" hidden="1" customWidth="1"/>
    <col min="1293" max="1294" width="16.46484375" style="20" customWidth="1"/>
    <col min="1295" max="1295" width="16" style="20" customWidth="1"/>
    <col min="1296" max="1296" width="14.19921875" style="20" customWidth="1"/>
    <col min="1297" max="1297" width="25.265625" style="20" customWidth="1"/>
    <col min="1298" max="1298" width="18.796875" style="20" customWidth="1"/>
    <col min="1299" max="1299" width="0" style="20" hidden="1" customWidth="1"/>
    <col min="1300" max="1300" width="28.73046875" style="20" customWidth="1"/>
    <col min="1301" max="1302" width="18.46484375" style="20" customWidth="1"/>
    <col min="1303" max="1303" width="15.46484375" style="20" customWidth="1"/>
    <col min="1304" max="1304" width="14.796875" style="20" customWidth="1"/>
    <col min="1305" max="1536" width="11.46484375" style="20"/>
    <col min="1537" max="1537" width="3" style="20" customWidth="1"/>
    <col min="1538" max="1538" width="9.265625" style="20" bestFit="1" customWidth="1"/>
    <col min="1539" max="1539" width="23.265625" style="20" customWidth="1"/>
    <col min="1540" max="1540" width="6" style="20" customWidth="1"/>
    <col min="1541" max="1541" width="38.19921875" style="20" customWidth="1"/>
    <col min="1542" max="1542" width="16.46484375" style="20" customWidth="1"/>
    <col min="1543" max="1543" width="16.796875" style="20" customWidth="1"/>
    <col min="1544" max="1544" width="18.73046875" style="20" customWidth="1"/>
    <col min="1545" max="1545" width="17.46484375" style="20" customWidth="1"/>
    <col min="1546" max="1546" width="25.265625" style="20" customWidth="1"/>
    <col min="1547" max="1547" width="28" style="20" customWidth="1"/>
    <col min="1548" max="1548" width="0" style="20" hidden="1" customWidth="1"/>
    <col min="1549" max="1550" width="16.46484375" style="20" customWidth="1"/>
    <col min="1551" max="1551" width="16" style="20" customWidth="1"/>
    <col min="1552" max="1552" width="14.19921875" style="20" customWidth="1"/>
    <col min="1553" max="1553" width="25.265625" style="20" customWidth="1"/>
    <col min="1554" max="1554" width="18.796875" style="20" customWidth="1"/>
    <col min="1555" max="1555" width="0" style="20" hidden="1" customWidth="1"/>
    <col min="1556" max="1556" width="28.73046875" style="20" customWidth="1"/>
    <col min="1557" max="1558" width="18.46484375" style="20" customWidth="1"/>
    <col min="1559" max="1559" width="15.46484375" style="20" customWidth="1"/>
    <col min="1560" max="1560" width="14.796875" style="20" customWidth="1"/>
    <col min="1561" max="1792" width="11.46484375" style="20"/>
    <col min="1793" max="1793" width="3" style="20" customWidth="1"/>
    <col min="1794" max="1794" width="9.265625" style="20" bestFit="1" customWidth="1"/>
    <col min="1795" max="1795" width="23.265625" style="20" customWidth="1"/>
    <col min="1796" max="1796" width="6" style="20" customWidth="1"/>
    <col min="1797" max="1797" width="38.19921875" style="20" customWidth="1"/>
    <col min="1798" max="1798" width="16.46484375" style="20" customWidth="1"/>
    <col min="1799" max="1799" width="16.796875" style="20" customWidth="1"/>
    <col min="1800" max="1800" width="18.73046875" style="20" customWidth="1"/>
    <col min="1801" max="1801" width="17.46484375" style="20" customWidth="1"/>
    <col min="1802" max="1802" width="25.265625" style="20" customWidth="1"/>
    <col min="1803" max="1803" width="28" style="20" customWidth="1"/>
    <col min="1804" max="1804" width="0" style="20" hidden="1" customWidth="1"/>
    <col min="1805" max="1806" width="16.46484375" style="20" customWidth="1"/>
    <col min="1807" max="1807" width="16" style="20" customWidth="1"/>
    <col min="1808" max="1808" width="14.19921875" style="20" customWidth="1"/>
    <col min="1809" max="1809" width="25.265625" style="20" customWidth="1"/>
    <col min="1810" max="1810" width="18.796875" style="20" customWidth="1"/>
    <col min="1811" max="1811" width="0" style="20" hidden="1" customWidth="1"/>
    <col min="1812" max="1812" width="28.73046875" style="20" customWidth="1"/>
    <col min="1813" max="1814" width="18.46484375" style="20" customWidth="1"/>
    <col min="1815" max="1815" width="15.46484375" style="20" customWidth="1"/>
    <col min="1816" max="1816" width="14.796875" style="20" customWidth="1"/>
    <col min="1817" max="2048" width="11.46484375" style="20"/>
    <col min="2049" max="2049" width="3" style="20" customWidth="1"/>
    <col min="2050" max="2050" width="9.265625" style="20" bestFit="1" customWidth="1"/>
    <col min="2051" max="2051" width="23.265625" style="20" customWidth="1"/>
    <col min="2052" max="2052" width="6" style="20" customWidth="1"/>
    <col min="2053" max="2053" width="38.19921875" style="20" customWidth="1"/>
    <col min="2054" max="2054" width="16.46484375" style="20" customWidth="1"/>
    <col min="2055" max="2055" width="16.796875" style="20" customWidth="1"/>
    <col min="2056" max="2056" width="18.73046875" style="20" customWidth="1"/>
    <col min="2057" max="2057" width="17.46484375" style="20" customWidth="1"/>
    <col min="2058" max="2058" width="25.265625" style="20" customWidth="1"/>
    <col min="2059" max="2059" width="28" style="20" customWidth="1"/>
    <col min="2060" max="2060" width="0" style="20" hidden="1" customWidth="1"/>
    <col min="2061" max="2062" width="16.46484375" style="20" customWidth="1"/>
    <col min="2063" max="2063" width="16" style="20" customWidth="1"/>
    <col min="2064" max="2064" width="14.19921875" style="20" customWidth="1"/>
    <col min="2065" max="2065" width="25.265625" style="20" customWidth="1"/>
    <col min="2066" max="2066" width="18.796875" style="20" customWidth="1"/>
    <col min="2067" max="2067" width="0" style="20" hidden="1" customWidth="1"/>
    <col min="2068" max="2068" width="28.73046875" style="20" customWidth="1"/>
    <col min="2069" max="2070" width="18.46484375" style="20" customWidth="1"/>
    <col min="2071" max="2071" width="15.46484375" style="20" customWidth="1"/>
    <col min="2072" max="2072" width="14.796875" style="20" customWidth="1"/>
    <col min="2073" max="2304" width="11.46484375" style="20"/>
    <col min="2305" max="2305" width="3" style="20" customWidth="1"/>
    <col min="2306" max="2306" width="9.265625" style="20" bestFit="1" customWidth="1"/>
    <col min="2307" max="2307" width="23.265625" style="20" customWidth="1"/>
    <col min="2308" max="2308" width="6" style="20" customWidth="1"/>
    <col min="2309" max="2309" width="38.19921875" style="20" customWidth="1"/>
    <col min="2310" max="2310" width="16.46484375" style="20" customWidth="1"/>
    <col min="2311" max="2311" width="16.796875" style="20" customWidth="1"/>
    <col min="2312" max="2312" width="18.73046875" style="20" customWidth="1"/>
    <col min="2313" max="2313" width="17.46484375" style="20" customWidth="1"/>
    <col min="2314" max="2314" width="25.265625" style="20" customWidth="1"/>
    <col min="2315" max="2315" width="28" style="20" customWidth="1"/>
    <col min="2316" max="2316" width="0" style="20" hidden="1" customWidth="1"/>
    <col min="2317" max="2318" width="16.46484375" style="20" customWidth="1"/>
    <col min="2319" max="2319" width="16" style="20" customWidth="1"/>
    <col min="2320" max="2320" width="14.19921875" style="20" customWidth="1"/>
    <col min="2321" max="2321" width="25.265625" style="20" customWidth="1"/>
    <col min="2322" max="2322" width="18.796875" style="20" customWidth="1"/>
    <col min="2323" max="2323" width="0" style="20" hidden="1" customWidth="1"/>
    <col min="2324" max="2324" width="28.73046875" style="20" customWidth="1"/>
    <col min="2325" max="2326" width="18.46484375" style="20" customWidth="1"/>
    <col min="2327" max="2327" width="15.46484375" style="20" customWidth="1"/>
    <col min="2328" max="2328" width="14.796875" style="20" customWidth="1"/>
    <col min="2329" max="2560" width="11.46484375" style="20"/>
    <col min="2561" max="2561" width="3" style="20" customWidth="1"/>
    <col min="2562" max="2562" width="9.265625" style="20" bestFit="1" customWidth="1"/>
    <col min="2563" max="2563" width="23.265625" style="20" customWidth="1"/>
    <col min="2564" max="2564" width="6" style="20" customWidth="1"/>
    <col min="2565" max="2565" width="38.19921875" style="20" customWidth="1"/>
    <col min="2566" max="2566" width="16.46484375" style="20" customWidth="1"/>
    <col min="2567" max="2567" width="16.796875" style="20" customWidth="1"/>
    <col min="2568" max="2568" width="18.73046875" style="20" customWidth="1"/>
    <col min="2569" max="2569" width="17.46484375" style="20" customWidth="1"/>
    <col min="2570" max="2570" width="25.265625" style="20" customWidth="1"/>
    <col min="2571" max="2571" width="28" style="20" customWidth="1"/>
    <col min="2572" max="2572" width="0" style="20" hidden="1" customWidth="1"/>
    <col min="2573" max="2574" width="16.46484375" style="20" customWidth="1"/>
    <col min="2575" max="2575" width="16" style="20" customWidth="1"/>
    <col min="2576" max="2576" width="14.19921875" style="20" customWidth="1"/>
    <col min="2577" max="2577" width="25.265625" style="20" customWidth="1"/>
    <col min="2578" max="2578" width="18.796875" style="20" customWidth="1"/>
    <col min="2579" max="2579" width="0" style="20" hidden="1" customWidth="1"/>
    <col min="2580" max="2580" width="28.73046875" style="20" customWidth="1"/>
    <col min="2581" max="2582" width="18.46484375" style="20" customWidth="1"/>
    <col min="2583" max="2583" width="15.46484375" style="20" customWidth="1"/>
    <col min="2584" max="2584" width="14.796875" style="20" customWidth="1"/>
    <col min="2585" max="2816" width="11.46484375" style="20"/>
    <col min="2817" max="2817" width="3" style="20" customWidth="1"/>
    <col min="2818" max="2818" width="9.265625" style="20" bestFit="1" customWidth="1"/>
    <col min="2819" max="2819" width="23.265625" style="20" customWidth="1"/>
    <col min="2820" max="2820" width="6" style="20" customWidth="1"/>
    <col min="2821" max="2821" width="38.19921875" style="20" customWidth="1"/>
    <col min="2822" max="2822" width="16.46484375" style="20" customWidth="1"/>
    <col min="2823" max="2823" width="16.796875" style="20" customWidth="1"/>
    <col min="2824" max="2824" width="18.73046875" style="20" customWidth="1"/>
    <col min="2825" max="2825" width="17.46484375" style="20" customWidth="1"/>
    <col min="2826" max="2826" width="25.265625" style="20" customWidth="1"/>
    <col min="2827" max="2827" width="28" style="20" customWidth="1"/>
    <col min="2828" max="2828" width="0" style="20" hidden="1" customWidth="1"/>
    <col min="2829" max="2830" width="16.46484375" style="20" customWidth="1"/>
    <col min="2831" max="2831" width="16" style="20" customWidth="1"/>
    <col min="2832" max="2832" width="14.19921875" style="20" customWidth="1"/>
    <col min="2833" max="2833" width="25.265625" style="20" customWidth="1"/>
    <col min="2834" max="2834" width="18.796875" style="20" customWidth="1"/>
    <col min="2835" max="2835" width="0" style="20" hidden="1" customWidth="1"/>
    <col min="2836" max="2836" width="28.73046875" style="20" customWidth="1"/>
    <col min="2837" max="2838" width="18.46484375" style="20" customWidth="1"/>
    <col min="2839" max="2839" width="15.46484375" style="20" customWidth="1"/>
    <col min="2840" max="2840" width="14.796875" style="20" customWidth="1"/>
    <col min="2841" max="3072" width="11.46484375" style="20"/>
    <col min="3073" max="3073" width="3" style="20" customWidth="1"/>
    <col min="3074" max="3074" width="9.265625" style="20" bestFit="1" customWidth="1"/>
    <col min="3075" max="3075" width="23.265625" style="20" customWidth="1"/>
    <col min="3076" max="3076" width="6" style="20" customWidth="1"/>
    <col min="3077" max="3077" width="38.19921875" style="20" customWidth="1"/>
    <col min="3078" max="3078" width="16.46484375" style="20" customWidth="1"/>
    <col min="3079" max="3079" width="16.796875" style="20" customWidth="1"/>
    <col min="3080" max="3080" width="18.73046875" style="20" customWidth="1"/>
    <col min="3081" max="3081" width="17.46484375" style="20" customWidth="1"/>
    <col min="3082" max="3082" width="25.265625" style="20" customWidth="1"/>
    <col min="3083" max="3083" width="28" style="20" customWidth="1"/>
    <col min="3084" max="3084" width="0" style="20" hidden="1" customWidth="1"/>
    <col min="3085" max="3086" width="16.46484375" style="20" customWidth="1"/>
    <col min="3087" max="3087" width="16" style="20" customWidth="1"/>
    <col min="3088" max="3088" width="14.19921875" style="20" customWidth="1"/>
    <col min="3089" max="3089" width="25.265625" style="20" customWidth="1"/>
    <col min="3090" max="3090" width="18.796875" style="20" customWidth="1"/>
    <col min="3091" max="3091" width="0" style="20" hidden="1" customWidth="1"/>
    <col min="3092" max="3092" width="28.73046875" style="20" customWidth="1"/>
    <col min="3093" max="3094" width="18.46484375" style="20" customWidth="1"/>
    <col min="3095" max="3095" width="15.46484375" style="20" customWidth="1"/>
    <col min="3096" max="3096" width="14.796875" style="20" customWidth="1"/>
    <col min="3097" max="3328" width="11.46484375" style="20"/>
    <col min="3329" max="3329" width="3" style="20" customWidth="1"/>
    <col min="3330" max="3330" width="9.265625" style="20" bestFit="1" customWidth="1"/>
    <col min="3331" max="3331" width="23.265625" style="20" customWidth="1"/>
    <col min="3332" max="3332" width="6" style="20" customWidth="1"/>
    <col min="3333" max="3333" width="38.19921875" style="20" customWidth="1"/>
    <col min="3334" max="3334" width="16.46484375" style="20" customWidth="1"/>
    <col min="3335" max="3335" width="16.796875" style="20" customWidth="1"/>
    <col min="3336" max="3336" width="18.73046875" style="20" customWidth="1"/>
    <col min="3337" max="3337" width="17.46484375" style="20" customWidth="1"/>
    <col min="3338" max="3338" width="25.265625" style="20" customWidth="1"/>
    <col min="3339" max="3339" width="28" style="20" customWidth="1"/>
    <col min="3340" max="3340" width="0" style="20" hidden="1" customWidth="1"/>
    <col min="3341" max="3342" width="16.46484375" style="20" customWidth="1"/>
    <col min="3343" max="3343" width="16" style="20" customWidth="1"/>
    <col min="3344" max="3344" width="14.19921875" style="20" customWidth="1"/>
    <col min="3345" max="3345" width="25.265625" style="20" customWidth="1"/>
    <col min="3346" max="3346" width="18.796875" style="20" customWidth="1"/>
    <col min="3347" max="3347" width="0" style="20" hidden="1" customWidth="1"/>
    <col min="3348" max="3348" width="28.73046875" style="20" customWidth="1"/>
    <col min="3349" max="3350" width="18.46484375" style="20" customWidth="1"/>
    <col min="3351" max="3351" width="15.46484375" style="20" customWidth="1"/>
    <col min="3352" max="3352" width="14.796875" style="20" customWidth="1"/>
    <col min="3353" max="3584" width="11.46484375" style="20"/>
    <col min="3585" max="3585" width="3" style="20" customWidth="1"/>
    <col min="3586" max="3586" width="9.265625" style="20" bestFit="1" customWidth="1"/>
    <col min="3587" max="3587" width="23.265625" style="20" customWidth="1"/>
    <col min="3588" max="3588" width="6" style="20" customWidth="1"/>
    <col min="3589" max="3589" width="38.19921875" style="20" customWidth="1"/>
    <col min="3590" max="3590" width="16.46484375" style="20" customWidth="1"/>
    <col min="3591" max="3591" width="16.796875" style="20" customWidth="1"/>
    <col min="3592" max="3592" width="18.73046875" style="20" customWidth="1"/>
    <col min="3593" max="3593" width="17.46484375" style="20" customWidth="1"/>
    <col min="3594" max="3594" width="25.265625" style="20" customWidth="1"/>
    <col min="3595" max="3595" width="28" style="20" customWidth="1"/>
    <col min="3596" max="3596" width="0" style="20" hidden="1" customWidth="1"/>
    <col min="3597" max="3598" width="16.46484375" style="20" customWidth="1"/>
    <col min="3599" max="3599" width="16" style="20" customWidth="1"/>
    <col min="3600" max="3600" width="14.19921875" style="20" customWidth="1"/>
    <col min="3601" max="3601" width="25.265625" style="20" customWidth="1"/>
    <col min="3602" max="3602" width="18.796875" style="20" customWidth="1"/>
    <col min="3603" max="3603" width="0" style="20" hidden="1" customWidth="1"/>
    <col min="3604" max="3604" width="28.73046875" style="20" customWidth="1"/>
    <col min="3605" max="3606" width="18.46484375" style="20" customWidth="1"/>
    <col min="3607" max="3607" width="15.46484375" style="20" customWidth="1"/>
    <col min="3608" max="3608" width="14.796875" style="20" customWidth="1"/>
    <col min="3609" max="3840" width="11.46484375" style="20"/>
    <col min="3841" max="3841" width="3" style="20" customWidth="1"/>
    <col min="3842" max="3842" width="9.265625" style="20" bestFit="1" customWidth="1"/>
    <col min="3843" max="3843" width="23.265625" style="20" customWidth="1"/>
    <col min="3844" max="3844" width="6" style="20" customWidth="1"/>
    <col min="3845" max="3845" width="38.19921875" style="20" customWidth="1"/>
    <col min="3846" max="3846" width="16.46484375" style="20" customWidth="1"/>
    <col min="3847" max="3847" width="16.796875" style="20" customWidth="1"/>
    <col min="3848" max="3848" width="18.73046875" style="20" customWidth="1"/>
    <col min="3849" max="3849" width="17.46484375" style="20" customWidth="1"/>
    <col min="3850" max="3850" width="25.265625" style="20" customWidth="1"/>
    <col min="3851" max="3851" width="28" style="20" customWidth="1"/>
    <col min="3852" max="3852" width="0" style="20" hidden="1" customWidth="1"/>
    <col min="3853" max="3854" width="16.46484375" style="20" customWidth="1"/>
    <col min="3855" max="3855" width="16" style="20" customWidth="1"/>
    <col min="3856" max="3856" width="14.19921875" style="20" customWidth="1"/>
    <col min="3857" max="3857" width="25.265625" style="20" customWidth="1"/>
    <col min="3858" max="3858" width="18.796875" style="20" customWidth="1"/>
    <col min="3859" max="3859" width="0" style="20" hidden="1" customWidth="1"/>
    <col min="3860" max="3860" width="28.73046875" style="20" customWidth="1"/>
    <col min="3861" max="3862" width="18.46484375" style="20" customWidth="1"/>
    <col min="3863" max="3863" width="15.46484375" style="20" customWidth="1"/>
    <col min="3864" max="3864" width="14.796875" style="20" customWidth="1"/>
    <col min="3865" max="4096" width="11.46484375" style="20"/>
    <col min="4097" max="4097" width="3" style="20" customWidth="1"/>
    <col min="4098" max="4098" width="9.265625" style="20" bestFit="1" customWidth="1"/>
    <col min="4099" max="4099" width="23.265625" style="20" customWidth="1"/>
    <col min="4100" max="4100" width="6" style="20" customWidth="1"/>
    <col min="4101" max="4101" width="38.19921875" style="20" customWidth="1"/>
    <col min="4102" max="4102" width="16.46484375" style="20" customWidth="1"/>
    <col min="4103" max="4103" width="16.796875" style="20" customWidth="1"/>
    <col min="4104" max="4104" width="18.73046875" style="20" customWidth="1"/>
    <col min="4105" max="4105" width="17.46484375" style="20" customWidth="1"/>
    <col min="4106" max="4106" width="25.265625" style="20" customWidth="1"/>
    <col min="4107" max="4107" width="28" style="20" customWidth="1"/>
    <col min="4108" max="4108" width="0" style="20" hidden="1" customWidth="1"/>
    <col min="4109" max="4110" width="16.46484375" style="20" customWidth="1"/>
    <col min="4111" max="4111" width="16" style="20" customWidth="1"/>
    <col min="4112" max="4112" width="14.19921875" style="20" customWidth="1"/>
    <col min="4113" max="4113" width="25.265625" style="20" customWidth="1"/>
    <col min="4114" max="4114" width="18.796875" style="20" customWidth="1"/>
    <col min="4115" max="4115" width="0" style="20" hidden="1" customWidth="1"/>
    <col min="4116" max="4116" width="28.73046875" style="20" customWidth="1"/>
    <col min="4117" max="4118" width="18.46484375" style="20" customWidth="1"/>
    <col min="4119" max="4119" width="15.46484375" style="20" customWidth="1"/>
    <col min="4120" max="4120" width="14.796875" style="20" customWidth="1"/>
    <col min="4121" max="4352" width="11.46484375" style="20"/>
    <col min="4353" max="4353" width="3" style="20" customWidth="1"/>
    <col min="4354" max="4354" width="9.265625" style="20" bestFit="1" customWidth="1"/>
    <col min="4355" max="4355" width="23.265625" style="20" customWidth="1"/>
    <col min="4356" max="4356" width="6" style="20" customWidth="1"/>
    <col min="4357" max="4357" width="38.19921875" style="20" customWidth="1"/>
    <col min="4358" max="4358" width="16.46484375" style="20" customWidth="1"/>
    <col min="4359" max="4359" width="16.796875" style="20" customWidth="1"/>
    <col min="4360" max="4360" width="18.73046875" style="20" customWidth="1"/>
    <col min="4361" max="4361" width="17.46484375" style="20" customWidth="1"/>
    <col min="4362" max="4362" width="25.265625" style="20" customWidth="1"/>
    <col min="4363" max="4363" width="28" style="20" customWidth="1"/>
    <col min="4364" max="4364" width="0" style="20" hidden="1" customWidth="1"/>
    <col min="4365" max="4366" width="16.46484375" style="20" customWidth="1"/>
    <col min="4367" max="4367" width="16" style="20" customWidth="1"/>
    <col min="4368" max="4368" width="14.19921875" style="20" customWidth="1"/>
    <col min="4369" max="4369" width="25.265625" style="20" customWidth="1"/>
    <col min="4370" max="4370" width="18.796875" style="20" customWidth="1"/>
    <col min="4371" max="4371" width="0" style="20" hidden="1" customWidth="1"/>
    <col min="4372" max="4372" width="28.73046875" style="20" customWidth="1"/>
    <col min="4373" max="4374" width="18.46484375" style="20" customWidth="1"/>
    <col min="4375" max="4375" width="15.46484375" style="20" customWidth="1"/>
    <col min="4376" max="4376" width="14.796875" style="20" customWidth="1"/>
    <col min="4377" max="4608" width="11.46484375" style="20"/>
    <col min="4609" max="4609" width="3" style="20" customWidth="1"/>
    <col min="4610" max="4610" width="9.265625" style="20" bestFit="1" customWidth="1"/>
    <col min="4611" max="4611" width="23.265625" style="20" customWidth="1"/>
    <col min="4612" max="4612" width="6" style="20" customWidth="1"/>
    <col min="4613" max="4613" width="38.19921875" style="20" customWidth="1"/>
    <col min="4614" max="4614" width="16.46484375" style="20" customWidth="1"/>
    <col min="4615" max="4615" width="16.796875" style="20" customWidth="1"/>
    <col min="4616" max="4616" width="18.73046875" style="20" customWidth="1"/>
    <col min="4617" max="4617" width="17.46484375" style="20" customWidth="1"/>
    <col min="4618" max="4618" width="25.265625" style="20" customWidth="1"/>
    <col min="4619" max="4619" width="28" style="20" customWidth="1"/>
    <col min="4620" max="4620" width="0" style="20" hidden="1" customWidth="1"/>
    <col min="4621" max="4622" width="16.46484375" style="20" customWidth="1"/>
    <col min="4623" max="4623" width="16" style="20" customWidth="1"/>
    <col min="4624" max="4624" width="14.19921875" style="20" customWidth="1"/>
    <col min="4625" max="4625" width="25.265625" style="20" customWidth="1"/>
    <col min="4626" max="4626" width="18.796875" style="20" customWidth="1"/>
    <col min="4627" max="4627" width="0" style="20" hidden="1" customWidth="1"/>
    <col min="4628" max="4628" width="28.73046875" style="20" customWidth="1"/>
    <col min="4629" max="4630" width="18.46484375" style="20" customWidth="1"/>
    <col min="4631" max="4631" width="15.46484375" style="20" customWidth="1"/>
    <col min="4632" max="4632" width="14.796875" style="20" customWidth="1"/>
    <col min="4633" max="4864" width="11.46484375" style="20"/>
    <col min="4865" max="4865" width="3" style="20" customWidth="1"/>
    <col min="4866" max="4866" width="9.265625" style="20" bestFit="1" customWidth="1"/>
    <col min="4867" max="4867" width="23.265625" style="20" customWidth="1"/>
    <col min="4868" max="4868" width="6" style="20" customWidth="1"/>
    <col min="4869" max="4869" width="38.19921875" style="20" customWidth="1"/>
    <col min="4870" max="4870" width="16.46484375" style="20" customWidth="1"/>
    <col min="4871" max="4871" width="16.796875" style="20" customWidth="1"/>
    <col min="4872" max="4872" width="18.73046875" style="20" customWidth="1"/>
    <col min="4873" max="4873" width="17.46484375" style="20" customWidth="1"/>
    <col min="4874" max="4874" width="25.265625" style="20" customWidth="1"/>
    <col min="4875" max="4875" width="28" style="20" customWidth="1"/>
    <col min="4876" max="4876" width="0" style="20" hidden="1" customWidth="1"/>
    <col min="4877" max="4878" width="16.46484375" style="20" customWidth="1"/>
    <col min="4879" max="4879" width="16" style="20" customWidth="1"/>
    <col min="4880" max="4880" width="14.19921875" style="20" customWidth="1"/>
    <col min="4881" max="4881" width="25.265625" style="20" customWidth="1"/>
    <col min="4882" max="4882" width="18.796875" style="20" customWidth="1"/>
    <col min="4883" max="4883" width="0" style="20" hidden="1" customWidth="1"/>
    <col min="4884" max="4884" width="28.73046875" style="20" customWidth="1"/>
    <col min="4885" max="4886" width="18.46484375" style="20" customWidth="1"/>
    <col min="4887" max="4887" width="15.46484375" style="20" customWidth="1"/>
    <col min="4888" max="4888" width="14.796875" style="20" customWidth="1"/>
    <col min="4889" max="5120" width="11.46484375" style="20"/>
    <col min="5121" max="5121" width="3" style="20" customWidth="1"/>
    <col min="5122" max="5122" width="9.265625" style="20" bestFit="1" customWidth="1"/>
    <col min="5123" max="5123" width="23.265625" style="20" customWidth="1"/>
    <col min="5124" max="5124" width="6" style="20" customWidth="1"/>
    <col min="5125" max="5125" width="38.19921875" style="20" customWidth="1"/>
    <col min="5126" max="5126" width="16.46484375" style="20" customWidth="1"/>
    <col min="5127" max="5127" width="16.796875" style="20" customWidth="1"/>
    <col min="5128" max="5128" width="18.73046875" style="20" customWidth="1"/>
    <col min="5129" max="5129" width="17.46484375" style="20" customWidth="1"/>
    <col min="5130" max="5130" width="25.265625" style="20" customWidth="1"/>
    <col min="5131" max="5131" width="28" style="20" customWidth="1"/>
    <col min="5132" max="5132" width="0" style="20" hidden="1" customWidth="1"/>
    <col min="5133" max="5134" width="16.46484375" style="20" customWidth="1"/>
    <col min="5135" max="5135" width="16" style="20" customWidth="1"/>
    <col min="5136" max="5136" width="14.19921875" style="20" customWidth="1"/>
    <col min="5137" max="5137" width="25.265625" style="20" customWidth="1"/>
    <col min="5138" max="5138" width="18.796875" style="20" customWidth="1"/>
    <col min="5139" max="5139" width="0" style="20" hidden="1" customWidth="1"/>
    <col min="5140" max="5140" width="28.73046875" style="20" customWidth="1"/>
    <col min="5141" max="5142" width="18.46484375" style="20" customWidth="1"/>
    <col min="5143" max="5143" width="15.46484375" style="20" customWidth="1"/>
    <col min="5144" max="5144" width="14.796875" style="20" customWidth="1"/>
    <col min="5145" max="5376" width="11.46484375" style="20"/>
    <col min="5377" max="5377" width="3" style="20" customWidth="1"/>
    <col min="5378" max="5378" width="9.265625" style="20" bestFit="1" customWidth="1"/>
    <col min="5379" max="5379" width="23.265625" style="20" customWidth="1"/>
    <col min="5380" max="5380" width="6" style="20" customWidth="1"/>
    <col min="5381" max="5381" width="38.19921875" style="20" customWidth="1"/>
    <col min="5382" max="5382" width="16.46484375" style="20" customWidth="1"/>
    <col min="5383" max="5383" width="16.796875" style="20" customWidth="1"/>
    <col min="5384" max="5384" width="18.73046875" style="20" customWidth="1"/>
    <col min="5385" max="5385" width="17.46484375" style="20" customWidth="1"/>
    <col min="5386" max="5386" width="25.265625" style="20" customWidth="1"/>
    <col min="5387" max="5387" width="28" style="20" customWidth="1"/>
    <col min="5388" max="5388" width="0" style="20" hidden="1" customWidth="1"/>
    <col min="5389" max="5390" width="16.46484375" style="20" customWidth="1"/>
    <col min="5391" max="5391" width="16" style="20" customWidth="1"/>
    <col min="5392" max="5392" width="14.19921875" style="20" customWidth="1"/>
    <col min="5393" max="5393" width="25.265625" style="20" customWidth="1"/>
    <col min="5394" max="5394" width="18.796875" style="20" customWidth="1"/>
    <col min="5395" max="5395" width="0" style="20" hidden="1" customWidth="1"/>
    <col min="5396" max="5396" width="28.73046875" style="20" customWidth="1"/>
    <col min="5397" max="5398" width="18.46484375" style="20" customWidth="1"/>
    <col min="5399" max="5399" width="15.46484375" style="20" customWidth="1"/>
    <col min="5400" max="5400" width="14.796875" style="20" customWidth="1"/>
    <col min="5401" max="5632" width="11.46484375" style="20"/>
    <col min="5633" max="5633" width="3" style="20" customWidth="1"/>
    <col min="5634" max="5634" width="9.265625" style="20" bestFit="1" customWidth="1"/>
    <col min="5635" max="5635" width="23.265625" style="20" customWidth="1"/>
    <col min="5636" max="5636" width="6" style="20" customWidth="1"/>
    <col min="5637" max="5637" width="38.19921875" style="20" customWidth="1"/>
    <col min="5638" max="5638" width="16.46484375" style="20" customWidth="1"/>
    <col min="5639" max="5639" width="16.796875" style="20" customWidth="1"/>
    <col min="5640" max="5640" width="18.73046875" style="20" customWidth="1"/>
    <col min="5641" max="5641" width="17.46484375" style="20" customWidth="1"/>
    <col min="5642" max="5642" width="25.265625" style="20" customWidth="1"/>
    <col min="5643" max="5643" width="28" style="20" customWidth="1"/>
    <col min="5644" max="5644" width="0" style="20" hidden="1" customWidth="1"/>
    <col min="5645" max="5646" width="16.46484375" style="20" customWidth="1"/>
    <col min="5647" max="5647" width="16" style="20" customWidth="1"/>
    <col min="5648" max="5648" width="14.19921875" style="20" customWidth="1"/>
    <col min="5649" max="5649" width="25.265625" style="20" customWidth="1"/>
    <col min="5650" max="5650" width="18.796875" style="20" customWidth="1"/>
    <col min="5651" max="5651" width="0" style="20" hidden="1" customWidth="1"/>
    <col min="5652" max="5652" width="28.73046875" style="20" customWidth="1"/>
    <col min="5653" max="5654" width="18.46484375" style="20" customWidth="1"/>
    <col min="5655" max="5655" width="15.46484375" style="20" customWidth="1"/>
    <col min="5656" max="5656" width="14.796875" style="20" customWidth="1"/>
    <col min="5657" max="5888" width="11.46484375" style="20"/>
    <col min="5889" max="5889" width="3" style="20" customWidth="1"/>
    <col min="5890" max="5890" width="9.265625" style="20" bestFit="1" customWidth="1"/>
    <col min="5891" max="5891" width="23.265625" style="20" customWidth="1"/>
    <col min="5892" max="5892" width="6" style="20" customWidth="1"/>
    <col min="5893" max="5893" width="38.19921875" style="20" customWidth="1"/>
    <col min="5894" max="5894" width="16.46484375" style="20" customWidth="1"/>
    <col min="5895" max="5895" width="16.796875" style="20" customWidth="1"/>
    <col min="5896" max="5896" width="18.73046875" style="20" customWidth="1"/>
    <col min="5897" max="5897" width="17.46484375" style="20" customWidth="1"/>
    <col min="5898" max="5898" width="25.265625" style="20" customWidth="1"/>
    <col min="5899" max="5899" width="28" style="20" customWidth="1"/>
    <col min="5900" max="5900" width="0" style="20" hidden="1" customWidth="1"/>
    <col min="5901" max="5902" width="16.46484375" style="20" customWidth="1"/>
    <col min="5903" max="5903" width="16" style="20" customWidth="1"/>
    <col min="5904" max="5904" width="14.19921875" style="20" customWidth="1"/>
    <col min="5905" max="5905" width="25.265625" style="20" customWidth="1"/>
    <col min="5906" max="5906" width="18.796875" style="20" customWidth="1"/>
    <col min="5907" max="5907" width="0" style="20" hidden="1" customWidth="1"/>
    <col min="5908" max="5908" width="28.73046875" style="20" customWidth="1"/>
    <col min="5909" max="5910" width="18.46484375" style="20" customWidth="1"/>
    <col min="5911" max="5911" width="15.46484375" style="20" customWidth="1"/>
    <col min="5912" max="5912" width="14.796875" style="20" customWidth="1"/>
    <col min="5913" max="6144" width="11.46484375" style="20"/>
    <col min="6145" max="6145" width="3" style="20" customWidth="1"/>
    <col min="6146" max="6146" width="9.265625" style="20" bestFit="1" customWidth="1"/>
    <col min="6147" max="6147" width="23.265625" style="20" customWidth="1"/>
    <col min="6148" max="6148" width="6" style="20" customWidth="1"/>
    <col min="6149" max="6149" width="38.19921875" style="20" customWidth="1"/>
    <col min="6150" max="6150" width="16.46484375" style="20" customWidth="1"/>
    <col min="6151" max="6151" width="16.796875" style="20" customWidth="1"/>
    <col min="6152" max="6152" width="18.73046875" style="20" customWidth="1"/>
    <col min="6153" max="6153" width="17.46484375" style="20" customWidth="1"/>
    <col min="6154" max="6154" width="25.265625" style="20" customWidth="1"/>
    <col min="6155" max="6155" width="28" style="20" customWidth="1"/>
    <col min="6156" max="6156" width="0" style="20" hidden="1" customWidth="1"/>
    <col min="6157" max="6158" width="16.46484375" style="20" customWidth="1"/>
    <col min="6159" max="6159" width="16" style="20" customWidth="1"/>
    <col min="6160" max="6160" width="14.19921875" style="20" customWidth="1"/>
    <col min="6161" max="6161" width="25.265625" style="20" customWidth="1"/>
    <col min="6162" max="6162" width="18.796875" style="20" customWidth="1"/>
    <col min="6163" max="6163" width="0" style="20" hidden="1" customWidth="1"/>
    <col min="6164" max="6164" width="28.73046875" style="20" customWidth="1"/>
    <col min="6165" max="6166" width="18.46484375" style="20" customWidth="1"/>
    <col min="6167" max="6167" width="15.46484375" style="20" customWidth="1"/>
    <col min="6168" max="6168" width="14.796875" style="20" customWidth="1"/>
    <col min="6169" max="6400" width="11.46484375" style="20"/>
    <col min="6401" max="6401" width="3" style="20" customWidth="1"/>
    <col min="6402" max="6402" width="9.265625" style="20" bestFit="1" customWidth="1"/>
    <col min="6403" max="6403" width="23.265625" style="20" customWidth="1"/>
    <col min="6404" max="6404" width="6" style="20" customWidth="1"/>
    <col min="6405" max="6405" width="38.19921875" style="20" customWidth="1"/>
    <col min="6406" max="6406" width="16.46484375" style="20" customWidth="1"/>
    <col min="6407" max="6407" width="16.796875" style="20" customWidth="1"/>
    <col min="6408" max="6408" width="18.73046875" style="20" customWidth="1"/>
    <col min="6409" max="6409" width="17.46484375" style="20" customWidth="1"/>
    <col min="6410" max="6410" width="25.265625" style="20" customWidth="1"/>
    <col min="6411" max="6411" width="28" style="20" customWidth="1"/>
    <col min="6412" max="6412" width="0" style="20" hidden="1" customWidth="1"/>
    <col min="6413" max="6414" width="16.46484375" style="20" customWidth="1"/>
    <col min="6415" max="6415" width="16" style="20" customWidth="1"/>
    <col min="6416" max="6416" width="14.19921875" style="20" customWidth="1"/>
    <col min="6417" max="6417" width="25.265625" style="20" customWidth="1"/>
    <col min="6418" max="6418" width="18.796875" style="20" customWidth="1"/>
    <col min="6419" max="6419" width="0" style="20" hidden="1" customWidth="1"/>
    <col min="6420" max="6420" width="28.73046875" style="20" customWidth="1"/>
    <col min="6421" max="6422" width="18.46484375" style="20" customWidth="1"/>
    <col min="6423" max="6423" width="15.46484375" style="20" customWidth="1"/>
    <col min="6424" max="6424" width="14.796875" style="20" customWidth="1"/>
    <col min="6425" max="6656" width="11.46484375" style="20"/>
    <col min="6657" max="6657" width="3" style="20" customWidth="1"/>
    <col min="6658" max="6658" width="9.265625" style="20" bestFit="1" customWidth="1"/>
    <col min="6659" max="6659" width="23.265625" style="20" customWidth="1"/>
    <col min="6660" max="6660" width="6" style="20" customWidth="1"/>
    <col min="6661" max="6661" width="38.19921875" style="20" customWidth="1"/>
    <col min="6662" max="6662" width="16.46484375" style="20" customWidth="1"/>
    <col min="6663" max="6663" width="16.796875" style="20" customWidth="1"/>
    <col min="6664" max="6664" width="18.73046875" style="20" customWidth="1"/>
    <col min="6665" max="6665" width="17.46484375" style="20" customWidth="1"/>
    <col min="6666" max="6666" width="25.265625" style="20" customWidth="1"/>
    <col min="6667" max="6667" width="28" style="20" customWidth="1"/>
    <col min="6668" max="6668" width="0" style="20" hidden="1" customWidth="1"/>
    <col min="6669" max="6670" width="16.46484375" style="20" customWidth="1"/>
    <col min="6671" max="6671" width="16" style="20" customWidth="1"/>
    <col min="6672" max="6672" width="14.19921875" style="20" customWidth="1"/>
    <col min="6673" max="6673" width="25.265625" style="20" customWidth="1"/>
    <col min="6674" max="6674" width="18.796875" style="20" customWidth="1"/>
    <col min="6675" max="6675" width="0" style="20" hidden="1" customWidth="1"/>
    <col min="6676" max="6676" width="28.73046875" style="20" customWidth="1"/>
    <col min="6677" max="6678" width="18.46484375" style="20" customWidth="1"/>
    <col min="6679" max="6679" width="15.46484375" style="20" customWidth="1"/>
    <col min="6680" max="6680" width="14.796875" style="20" customWidth="1"/>
    <col min="6681" max="6912" width="11.46484375" style="20"/>
    <col min="6913" max="6913" width="3" style="20" customWidth="1"/>
    <col min="6914" max="6914" width="9.265625" style="20" bestFit="1" customWidth="1"/>
    <col min="6915" max="6915" width="23.265625" style="20" customWidth="1"/>
    <col min="6916" max="6916" width="6" style="20" customWidth="1"/>
    <col min="6917" max="6917" width="38.19921875" style="20" customWidth="1"/>
    <col min="6918" max="6918" width="16.46484375" style="20" customWidth="1"/>
    <col min="6919" max="6919" width="16.796875" style="20" customWidth="1"/>
    <col min="6920" max="6920" width="18.73046875" style="20" customWidth="1"/>
    <col min="6921" max="6921" width="17.46484375" style="20" customWidth="1"/>
    <col min="6922" max="6922" width="25.265625" style="20" customWidth="1"/>
    <col min="6923" max="6923" width="28" style="20" customWidth="1"/>
    <col min="6924" max="6924" width="0" style="20" hidden="1" customWidth="1"/>
    <col min="6925" max="6926" width="16.46484375" style="20" customWidth="1"/>
    <col min="6927" max="6927" width="16" style="20" customWidth="1"/>
    <col min="6928" max="6928" width="14.19921875" style="20" customWidth="1"/>
    <col min="6929" max="6929" width="25.265625" style="20" customWidth="1"/>
    <col min="6930" max="6930" width="18.796875" style="20" customWidth="1"/>
    <col min="6931" max="6931" width="0" style="20" hidden="1" customWidth="1"/>
    <col min="6932" max="6932" width="28.73046875" style="20" customWidth="1"/>
    <col min="6933" max="6934" width="18.46484375" style="20" customWidth="1"/>
    <col min="6935" max="6935" width="15.46484375" style="20" customWidth="1"/>
    <col min="6936" max="6936" width="14.796875" style="20" customWidth="1"/>
    <col min="6937" max="7168" width="11.46484375" style="20"/>
    <col min="7169" max="7169" width="3" style="20" customWidth="1"/>
    <col min="7170" max="7170" width="9.265625" style="20" bestFit="1" customWidth="1"/>
    <col min="7171" max="7171" width="23.265625" style="20" customWidth="1"/>
    <col min="7172" max="7172" width="6" style="20" customWidth="1"/>
    <col min="7173" max="7173" width="38.19921875" style="20" customWidth="1"/>
    <col min="7174" max="7174" width="16.46484375" style="20" customWidth="1"/>
    <col min="7175" max="7175" width="16.796875" style="20" customWidth="1"/>
    <col min="7176" max="7176" width="18.73046875" style="20" customWidth="1"/>
    <col min="7177" max="7177" width="17.46484375" style="20" customWidth="1"/>
    <col min="7178" max="7178" width="25.265625" style="20" customWidth="1"/>
    <col min="7179" max="7179" width="28" style="20" customWidth="1"/>
    <col min="7180" max="7180" width="0" style="20" hidden="1" customWidth="1"/>
    <col min="7181" max="7182" width="16.46484375" style="20" customWidth="1"/>
    <col min="7183" max="7183" width="16" style="20" customWidth="1"/>
    <col min="7184" max="7184" width="14.19921875" style="20" customWidth="1"/>
    <col min="7185" max="7185" width="25.265625" style="20" customWidth="1"/>
    <col min="7186" max="7186" width="18.796875" style="20" customWidth="1"/>
    <col min="7187" max="7187" width="0" style="20" hidden="1" customWidth="1"/>
    <col min="7188" max="7188" width="28.73046875" style="20" customWidth="1"/>
    <col min="7189" max="7190" width="18.46484375" style="20" customWidth="1"/>
    <col min="7191" max="7191" width="15.46484375" style="20" customWidth="1"/>
    <col min="7192" max="7192" width="14.796875" style="20" customWidth="1"/>
    <col min="7193" max="7424" width="11.46484375" style="20"/>
    <col min="7425" max="7425" width="3" style="20" customWidth="1"/>
    <col min="7426" max="7426" width="9.265625" style="20" bestFit="1" customWidth="1"/>
    <col min="7427" max="7427" width="23.265625" style="20" customWidth="1"/>
    <col min="7428" max="7428" width="6" style="20" customWidth="1"/>
    <col min="7429" max="7429" width="38.19921875" style="20" customWidth="1"/>
    <col min="7430" max="7430" width="16.46484375" style="20" customWidth="1"/>
    <col min="7431" max="7431" width="16.796875" style="20" customWidth="1"/>
    <col min="7432" max="7432" width="18.73046875" style="20" customWidth="1"/>
    <col min="7433" max="7433" width="17.46484375" style="20" customWidth="1"/>
    <col min="7434" max="7434" width="25.265625" style="20" customWidth="1"/>
    <col min="7435" max="7435" width="28" style="20" customWidth="1"/>
    <col min="7436" max="7436" width="0" style="20" hidden="1" customWidth="1"/>
    <col min="7437" max="7438" width="16.46484375" style="20" customWidth="1"/>
    <col min="7439" max="7439" width="16" style="20" customWidth="1"/>
    <col min="7440" max="7440" width="14.19921875" style="20" customWidth="1"/>
    <col min="7441" max="7441" width="25.265625" style="20" customWidth="1"/>
    <col min="7442" max="7442" width="18.796875" style="20" customWidth="1"/>
    <col min="7443" max="7443" width="0" style="20" hidden="1" customWidth="1"/>
    <col min="7444" max="7444" width="28.73046875" style="20" customWidth="1"/>
    <col min="7445" max="7446" width="18.46484375" style="20" customWidth="1"/>
    <col min="7447" max="7447" width="15.46484375" style="20" customWidth="1"/>
    <col min="7448" max="7448" width="14.796875" style="20" customWidth="1"/>
    <col min="7449" max="7680" width="11.46484375" style="20"/>
    <col min="7681" max="7681" width="3" style="20" customWidth="1"/>
    <col min="7682" max="7682" width="9.265625" style="20" bestFit="1" customWidth="1"/>
    <col min="7683" max="7683" width="23.265625" style="20" customWidth="1"/>
    <col min="7684" max="7684" width="6" style="20" customWidth="1"/>
    <col min="7685" max="7685" width="38.19921875" style="20" customWidth="1"/>
    <col min="7686" max="7686" width="16.46484375" style="20" customWidth="1"/>
    <col min="7687" max="7687" width="16.796875" style="20" customWidth="1"/>
    <col min="7688" max="7688" width="18.73046875" style="20" customWidth="1"/>
    <col min="7689" max="7689" width="17.46484375" style="20" customWidth="1"/>
    <col min="7690" max="7690" width="25.265625" style="20" customWidth="1"/>
    <col min="7691" max="7691" width="28" style="20" customWidth="1"/>
    <col min="7692" max="7692" width="0" style="20" hidden="1" customWidth="1"/>
    <col min="7693" max="7694" width="16.46484375" style="20" customWidth="1"/>
    <col min="7695" max="7695" width="16" style="20" customWidth="1"/>
    <col min="7696" max="7696" width="14.19921875" style="20" customWidth="1"/>
    <col min="7697" max="7697" width="25.265625" style="20" customWidth="1"/>
    <col min="7698" max="7698" width="18.796875" style="20" customWidth="1"/>
    <col min="7699" max="7699" width="0" style="20" hidden="1" customWidth="1"/>
    <col min="7700" max="7700" width="28.73046875" style="20" customWidth="1"/>
    <col min="7701" max="7702" width="18.46484375" style="20" customWidth="1"/>
    <col min="7703" max="7703" width="15.46484375" style="20" customWidth="1"/>
    <col min="7704" max="7704" width="14.796875" style="20" customWidth="1"/>
    <col min="7705" max="7936" width="11.46484375" style="20"/>
    <col min="7937" max="7937" width="3" style="20" customWidth="1"/>
    <col min="7938" max="7938" width="9.265625" style="20" bestFit="1" customWidth="1"/>
    <col min="7939" max="7939" width="23.265625" style="20" customWidth="1"/>
    <col min="7940" max="7940" width="6" style="20" customWidth="1"/>
    <col min="7941" max="7941" width="38.19921875" style="20" customWidth="1"/>
    <col min="7942" max="7942" width="16.46484375" style="20" customWidth="1"/>
    <col min="7943" max="7943" width="16.796875" style="20" customWidth="1"/>
    <col min="7944" max="7944" width="18.73046875" style="20" customWidth="1"/>
    <col min="7945" max="7945" width="17.46484375" style="20" customWidth="1"/>
    <col min="7946" max="7946" width="25.265625" style="20" customWidth="1"/>
    <col min="7947" max="7947" width="28" style="20" customWidth="1"/>
    <col min="7948" max="7948" width="0" style="20" hidden="1" customWidth="1"/>
    <col min="7949" max="7950" width="16.46484375" style="20" customWidth="1"/>
    <col min="7951" max="7951" width="16" style="20" customWidth="1"/>
    <col min="7952" max="7952" width="14.19921875" style="20" customWidth="1"/>
    <col min="7953" max="7953" width="25.265625" style="20" customWidth="1"/>
    <col min="7954" max="7954" width="18.796875" style="20" customWidth="1"/>
    <col min="7955" max="7955" width="0" style="20" hidden="1" customWidth="1"/>
    <col min="7956" max="7956" width="28.73046875" style="20" customWidth="1"/>
    <col min="7957" max="7958" width="18.46484375" style="20" customWidth="1"/>
    <col min="7959" max="7959" width="15.46484375" style="20" customWidth="1"/>
    <col min="7960" max="7960" width="14.796875" style="20" customWidth="1"/>
    <col min="7961" max="8192" width="11.46484375" style="20"/>
    <col min="8193" max="8193" width="3" style="20" customWidth="1"/>
    <col min="8194" max="8194" width="9.265625" style="20" bestFit="1" customWidth="1"/>
    <col min="8195" max="8195" width="23.265625" style="20" customWidth="1"/>
    <col min="8196" max="8196" width="6" style="20" customWidth="1"/>
    <col min="8197" max="8197" width="38.19921875" style="20" customWidth="1"/>
    <col min="8198" max="8198" width="16.46484375" style="20" customWidth="1"/>
    <col min="8199" max="8199" width="16.796875" style="20" customWidth="1"/>
    <col min="8200" max="8200" width="18.73046875" style="20" customWidth="1"/>
    <col min="8201" max="8201" width="17.46484375" style="20" customWidth="1"/>
    <col min="8202" max="8202" width="25.265625" style="20" customWidth="1"/>
    <col min="8203" max="8203" width="28" style="20" customWidth="1"/>
    <col min="8204" max="8204" width="0" style="20" hidden="1" customWidth="1"/>
    <col min="8205" max="8206" width="16.46484375" style="20" customWidth="1"/>
    <col min="8207" max="8207" width="16" style="20" customWidth="1"/>
    <col min="8208" max="8208" width="14.19921875" style="20" customWidth="1"/>
    <col min="8209" max="8209" width="25.265625" style="20" customWidth="1"/>
    <col min="8210" max="8210" width="18.796875" style="20" customWidth="1"/>
    <col min="8211" max="8211" width="0" style="20" hidden="1" customWidth="1"/>
    <col min="8212" max="8212" width="28.73046875" style="20" customWidth="1"/>
    <col min="8213" max="8214" width="18.46484375" style="20" customWidth="1"/>
    <col min="8215" max="8215" width="15.46484375" style="20" customWidth="1"/>
    <col min="8216" max="8216" width="14.796875" style="20" customWidth="1"/>
    <col min="8217" max="8448" width="11.46484375" style="20"/>
    <col min="8449" max="8449" width="3" style="20" customWidth="1"/>
    <col min="8450" max="8450" width="9.265625" style="20" bestFit="1" customWidth="1"/>
    <col min="8451" max="8451" width="23.265625" style="20" customWidth="1"/>
    <col min="8452" max="8452" width="6" style="20" customWidth="1"/>
    <col min="8453" max="8453" width="38.19921875" style="20" customWidth="1"/>
    <col min="8454" max="8454" width="16.46484375" style="20" customWidth="1"/>
    <col min="8455" max="8455" width="16.796875" style="20" customWidth="1"/>
    <col min="8456" max="8456" width="18.73046875" style="20" customWidth="1"/>
    <col min="8457" max="8457" width="17.46484375" style="20" customWidth="1"/>
    <col min="8458" max="8458" width="25.265625" style="20" customWidth="1"/>
    <col min="8459" max="8459" width="28" style="20" customWidth="1"/>
    <col min="8460" max="8460" width="0" style="20" hidden="1" customWidth="1"/>
    <col min="8461" max="8462" width="16.46484375" style="20" customWidth="1"/>
    <col min="8463" max="8463" width="16" style="20" customWidth="1"/>
    <col min="8464" max="8464" width="14.19921875" style="20" customWidth="1"/>
    <col min="8465" max="8465" width="25.265625" style="20" customWidth="1"/>
    <col min="8466" max="8466" width="18.796875" style="20" customWidth="1"/>
    <col min="8467" max="8467" width="0" style="20" hidden="1" customWidth="1"/>
    <col min="8468" max="8468" width="28.73046875" style="20" customWidth="1"/>
    <col min="8469" max="8470" width="18.46484375" style="20" customWidth="1"/>
    <col min="8471" max="8471" width="15.46484375" style="20" customWidth="1"/>
    <col min="8472" max="8472" width="14.796875" style="20" customWidth="1"/>
    <col min="8473" max="8704" width="11.46484375" style="20"/>
    <col min="8705" max="8705" width="3" style="20" customWidth="1"/>
    <col min="8706" max="8706" width="9.265625" style="20" bestFit="1" customWidth="1"/>
    <col min="8707" max="8707" width="23.265625" style="20" customWidth="1"/>
    <col min="8708" max="8708" width="6" style="20" customWidth="1"/>
    <col min="8709" max="8709" width="38.19921875" style="20" customWidth="1"/>
    <col min="8710" max="8710" width="16.46484375" style="20" customWidth="1"/>
    <col min="8711" max="8711" width="16.796875" style="20" customWidth="1"/>
    <col min="8712" max="8712" width="18.73046875" style="20" customWidth="1"/>
    <col min="8713" max="8713" width="17.46484375" style="20" customWidth="1"/>
    <col min="8714" max="8714" width="25.265625" style="20" customWidth="1"/>
    <col min="8715" max="8715" width="28" style="20" customWidth="1"/>
    <col min="8716" max="8716" width="0" style="20" hidden="1" customWidth="1"/>
    <col min="8717" max="8718" width="16.46484375" style="20" customWidth="1"/>
    <col min="8719" max="8719" width="16" style="20" customWidth="1"/>
    <col min="8720" max="8720" width="14.19921875" style="20" customWidth="1"/>
    <col min="8721" max="8721" width="25.265625" style="20" customWidth="1"/>
    <col min="8722" max="8722" width="18.796875" style="20" customWidth="1"/>
    <col min="8723" max="8723" width="0" style="20" hidden="1" customWidth="1"/>
    <col min="8724" max="8724" width="28.73046875" style="20" customWidth="1"/>
    <col min="8725" max="8726" width="18.46484375" style="20" customWidth="1"/>
    <col min="8727" max="8727" width="15.46484375" style="20" customWidth="1"/>
    <col min="8728" max="8728" width="14.796875" style="20" customWidth="1"/>
    <col min="8729" max="8960" width="11.46484375" style="20"/>
    <col min="8961" max="8961" width="3" style="20" customWidth="1"/>
    <col min="8962" max="8962" width="9.265625" style="20" bestFit="1" customWidth="1"/>
    <col min="8963" max="8963" width="23.265625" style="20" customWidth="1"/>
    <col min="8964" max="8964" width="6" style="20" customWidth="1"/>
    <col min="8965" max="8965" width="38.19921875" style="20" customWidth="1"/>
    <col min="8966" max="8966" width="16.46484375" style="20" customWidth="1"/>
    <col min="8967" max="8967" width="16.796875" style="20" customWidth="1"/>
    <col min="8968" max="8968" width="18.73046875" style="20" customWidth="1"/>
    <col min="8969" max="8969" width="17.46484375" style="20" customWidth="1"/>
    <col min="8970" max="8970" width="25.265625" style="20" customWidth="1"/>
    <col min="8971" max="8971" width="28" style="20" customWidth="1"/>
    <col min="8972" max="8972" width="0" style="20" hidden="1" customWidth="1"/>
    <col min="8973" max="8974" width="16.46484375" style="20" customWidth="1"/>
    <col min="8975" max="8975" width="16" style="20" customWidth="1"/>
    <col min="8976" max="8976" width="14.19921875" style="20" customWidth="1"/>
    <col min="8977" max="8977" width="25.265625" style="20" customWidth="1"/>
    <col min="8978" max="8978" width="18.796875" style="20" customWidth="1"/>
    <col min="8979" max="8979" width="0" style="20" hidden="1" customWidth="1"/>
    <col min="8980" max="8980" width="28.73046875" style="20" customWidth="1"/>
    <col min="8981" max="8982" width="18.46484375" style="20" customWidth="1"/>
    <col min="8983" max="8983" width="15.46484375" style="20" customWidth="1"/>
    <col min="8984" max="8984" width="14.796875" style="20" customWidth="1"/>
    <col min="8985" max="9216" width="11.46484375" style="20"/>
    <col min="9217" max="9217" width="3" style="20" customWidth="1"/>
    <col min="9218" max="9218" width="9.265625" style="20" bestFit="1" customWidth="1"/>
    <col min="9219" max="9219" width="23.265625" style="20" customWidth="1"/>
    <col min="9220" max="9220" width="6" style="20" customWidth="1"/>
    <col min="9221" max="9221" width="38.19921875" style="20" customWidth="1"/>
    <col min="9222" max="9222" width="16.46484375" style="20" customWidth="1"/>
    <col min="9223" max="9223" width="16.796875" style="20" customWidth="1"/>
    <col min="9224" max="9224" width="18.73046875" style="20" customWidth="1"/>
    <col min="9225" max="9225" width="17.46484375" style="20" customWidth="1"/>
    <col min="9226" max="9226" width="25.265625" style="20" customWidth="1"/>
    <col min="9227" max="9227" width="28" style="20" customWidth="1"/>
    <col min="9228" max="9228" width="0" style="20" hidden="1" customWidth="1"/>
    <col min="9229" max="9230" width="16.46484375" style="20" customWidth="1"/>
    <col min="9231" max="9231" width="16" style="20" customWidth="1"/>
    <col min="9232" max="9232" width="14.19921875" style="20" customWidth="1"/>
    <col min="9233" max="9233" width="25.265625" style="20" customWidth="1"/>
    <col min="9234" max="9234" width="18.796875" style="20" customWidth="1"/>
    <col min="9235" max="9235" width="0" style="20" hidden="1" customWidth="1"/>
    <col min="9236" max="9236" width="28.73046875" style="20" customWidth="1"/>
    <col min="9237" max="9238" width="18.46484375" style="20" customWidth="1"/>
    <col min="9239" max="9239" width="15.46484375" style="20" customWidth="1"/>
    <col min="9240" max="9240" width="14.796875" style="20" customWidth="1"/>
    <col min="9241" max="9472" width="11.46484375" style="20"/>
    <col min="9473" max="9473" width="3" style="20" customWidth="1"/>
    <col min="9474" max="9474" width="9.265625" style="20" bestFit="1" customWidth="1"/>
    <col min="9475" max="9475" width="23.265625" style="20" customWidth="1"/>
    <col min="9476" max="9476" width="6" style="20" customWidth="1"/>
    <col min="9477" max="9477" width="38.19921875" style="20" customWidth="1"/>
    <col min="9478" max="9478" width="16.46484375" style="20" customWidth="1"/>
    <col min="9479" max="9479" width="16.796875" style="20" customWidth="1"/>
    <col min="9480" max="9480" width="18.73046875" style="20" customWidth="1"/>
    <col min="9481" max="9481" width="17.46484375" style="20" customWidth="1"/>
    <col min="9482" max="9482" width="25.265625" style="20" customWidth="1"/>
    <col min="9483" max="9483" width="28" style="20" customWidth="1"/>
    <col min="9484" max="9484" width="0" style="20" hidden="1" customWidth="1"/>
    <col min="9485" max="9486" width="16.46484375" style="20" customWidth="1"/>
    <col min="9487" max="9487" width="16" style="20" customWidth="1"/>
    <col min="9488" max="9488" width="14.19921875" style="20" customWidth="1"/>
    <col min="9489" max="9489" width="25.265625" style="20" customWidth="1"/>
    <col min="9490" max="9490" width="18.796875" style="20" customWidth="1"/>
    <col min="9491" max="9491" width="0" style="20" hidden="1" customWidth="1"/>
    <col min="9492" max="9492" width="28.73046875" style="20" customWidth="1"/>
    <col min="9493" max="9494" width="18.46484375" style="20" customWidth="1"/>
    <col min="9495" max="9495" width="15.46484375" style="20" customWidth="1"/>
    <col min="9496" max="9496" width="14.796875" style="20" customWidth="1"/>
    <col min="9497" max="9728" width="11.46484375" style="20"/>
    <col min="9729" max="9729" width="3" style="20" customWidth="1"/>
    <col min="9730" max="9730" width="9.265625" style="20" bestFit="1" customWidth="1"/>
    <col min="9731" max="9731" width="23.265625" style="20" customWidth="1"/>
    <col min="9732" max="9732" width="6" style="20" customWidth="1"/>
    <col min="9733" max="9733" width="38.19921875" style="20" customWidth="1"/>
    <col min="9734" max="9734" width="16.46484375" style="20" customWidth="1"/>
    <col min="9735" max="9735" width="16.796875" style="20" customWidth="1"/>
    <col min="9736" max="9736" width="18.73046875" style="20" customWidth="1"/>
    <col min="9737" max="9737" width="17.46484375" style="20" customWidth="1"/>
    <col min="9738" max="9738" width="25.265625" style="20" customWidth="1"/>
    <col min="9739" max="9739" width="28" style="20" customWidth="1"/>
    <col min="9740" max="9740" width="0" style="20" hidden="1" customWidth="1"/>
    <col min="9741" max="9742" width="16.46484375" style="20" customWidth="1"/>
    <col min="9743" max="9743" width="16" style="20" customWidth="1"/>
    <col min="9744" max="9744" width="14.19921875" style="20" customWidth="1"/>
    <col min="9745" max="9745" width="25.265625" style="20" customWidth="1"/>
    <col min="9746" max="9746" width="18.796875" style="20" customWidth="1"/>
    <col min="9747" max="9747" width="0" style="20" hidden="1" customWidth="1"/>
    <col min="9748" max="9748" width="28.73046875" style="20" customWidth="1"/>
    <col min="9749" max="9750" width="18.46484375" style="20" customWidth="1"/>
    <col min="9751" max="9751" width="15.46484375" style="20" customWidth="1"/>
    <col min="9752" max="9752" width="14.796875" style="20" customWidth="1"/>
    <col min="9753" max="9984" width="11.46484375" style="20"/>
    <col min="9985" max="9985" width="3" style="20" customWidth="1"/>
    <col min="9986" max="9986" width="9.265625" style="20" bestFit="1" customWidth="1"/>
    <col min="9987" max="9987" width="23.265625" style="20" customWidth="1"/>
    <col min="9988" max="9988" width="6" style="20" customWidth="1"/>
    <col min="9989" max="9989" width="38.19921875" style="20" customWidth="1"/>
    <col min="9990" max="9990" width="16.46484375" style="20" customWidth="1"/>
    <col min="9991" max="9991" width="16.796875" style="20" customWidth="1"/>
    <col min="9992" max="9992" width="18.73046875" style="20" customWidth="1"/>
    <col min="9993" max="9993" width="17.46484375" style="20" customWidth="1"/>
    <col min="9994" max="9994" width="25.265625" style="20" customWidth="1"/>
    <col min="9995" max="9995" width="28" style="20" customWidth="1"/>
    <col min="9996" max="9996" width="0" style="20" hidden="1" customWidth="1"/>
    <col min="9997" max="9998" width="16.46484375" style="20" customWidth="1"/>
    <col min="9999" max="9999" width="16" style="20" customWidth="1"/>
    <col min="10000" max="10000" width="14.19921875" style="20" customWidth="1"/>
    <col min="10001" max="10001" width="25.265625" style="20" customWidth="1"/>
    <col min="10002" max="10002" width="18.796875" style="20" customWidth="1"/>
    <col min="10003" max="10003" width="0" style="20" hidden="1" customWidth="1"/>
    <col min="10004" max="10004" width="28.73046875" style="20" customWidth="1"/>
    <col min="10005" max="10006" width="18.46484375" style="20" customWidth="1"/>
    <col min="10007" max="10007" width="15.46484375" style="20" customWidth="1"/>
    <col min="10008" max="10008" width="14.796875" style="20" customWidth="1"/>
    <col min="10009" max="10240" width="11.46484375" style="20"/>
    <col min="10241" max="10241" width="3" style="20" customWidth="1"/>
    <col min="10242" max="10242" width="9.265625" style="20" bestFit="1" customWidth="1"/>
    <col min="10243" max="10243" width="23.265625" style="20" customWidth="1"/>
    <col min="10244" max="10244" width="6" style="20" customWidth="1"/>
    <col min="10245" max="10245" width="38.19921875" style="20" customWidth="1"/>
    <col min="10246" max="10246" width="16.46484375" style="20" customWidth="1"/>
    <col min="10247" max="10247" width="16.796875" style="20" customWidth="1"/>
    <col min="10248" max="10248" width="18.73046875" style="20" customWidth="1"/>
    <col min="10249" max="10249" width="17.46484375" style="20" customWidth="1"/>
    <col min="10250" max="10250" width="25.265625" style="20" customWidth="1"/>
    <col min="10251" max="10251" width="28" style="20" customWidth="1"/>
    <col min="10252" max="10252" width="0" style="20" hidden="1" customWidth="1"/>
    <col min="10253" max="10254" width="16.46484375" style="20" customWidth="1"/>
    <col min="10255" max="10255" width="16" style="20" customWidth="1"/>
    <col min="10256" max="10256" width="14.19921875" style="20" customWidth="1"/>
    <col min="10257" max="10257" width="25.265625" style="20" customWidth="1"/>
    <col min="10258" max="10258" width="18.796875" style="20" customWidth="1"/>
    <col min="10259" max="10259" width="0" style="20" hidden="1" customWidth="1"/>
    <col min="10260" max="10260" width="28.73046875" style="20" customWidth="1"/>
    <col min="10261" max="10262" width="18.46484375" style="20" customWidth="1"/>
    <col min="10263" max="10263" width="15.46484375" style="20" customWidth="1"/>
    <col min="10264" max="10264" width="14.796875" style="20" customWidth="1"/>
    <col min="10265" max="10496" width="11.46484375" style="20"/>
    <col min="10497" max="10497" width="3" style="20" customWidth="1"/>
    <col min="10498" max="10498" width="9.265625" style="20" bestFit="1" customWidth="1"/>
    <col min="10499" max="10499" width="23.265625" style="20" customWidth="1"/>
    <col min="10500" max="10500" width="6" style="20" customWidth="1"/>
    <col min="10501" max="10501" width="38.19921875" style="20" customWidth="1"/>
    <col min="10502" max="10502" width="16.46484375" style="20" customWidth="1"/>
    <col min="10503" max="10503" width="16.796875" style="20" customWidth="1"/>
    <col min="10504" max="10504" width="18.73046875" style="20" customWidth="1"/>
    <col min="10505" max="10505" width="17.46484375" style="20" customWidth="1"/>
    <col min="10506" max="10506" width="25.265625" style="20" customWidth="1"/>
    <col min="10507" max="10507" width="28" style="20" customWidth="1"/>
    <col min="10508" max="10508" width="0" style="20" hidden="1" customWidth="1"/>
    <col min="10509" max="10510" width="16.46484375" style="20" customWidth="1"/>
    <col min="10511" max="10511" width="16" style="20" customWidth="1"/>
    <col min="10512" max="10512" width="14.19921875" style="20" customWidth="1"/>
    <col min="10513" max="10513" width="25.265625" style="20" customWidth="1"/>
    <col min="10514" max="10514" width="18.796875" style="20" customWidth="1"/>
    <col min="10515" max="10515" width="0" style="20" hidden="1" customWidth="1"/>
    <col min="10516" max="10516" width="28.73046875" style="20" customWidth="1"/>
    <col min="10517" max="10518" width="18.46484375" style="20" customWidth="1"/>
    <col min="10519" max="10519" width="15.46484375" style="20" customWidth="1"/>
    <col min="10520" max="10520" width="14.796875" style="20" customWidth="1"/>
    <col min="10521" max="10752" width="11.46484375" style="20"/>
    <col min="10753" max="10753" width="3" style="20" customWidth="1"/>
    <col min="10754" max="10754" width="9.265625" style="20" bestFit="1" customWidth="1"/>
    <col min="10755" max="10755" width="23.265625" style="20" customWidth="1"/>
    <col min="10756" max="10756" width="6" style="20" customWidth="1"/>
    <col min="10757" max="10757" width="38.19921875" style="20" customWidth="1"/>
    <col min="10758" max="10758" width="16.46484375" style="20" customWidth="1"/>
    <col min="10759" max="10759" width="16.796875" style="20" customWidth="1"/>
    <col min="10760" max="10760" width="18.73046875" style="20" customWidth="1"/>
    <col min="10761" max="10761" width="17.46484375" style="20" customWidth="1"/>
    <col min="10762" max="10762" width="25.265625" style="20" customWidth="1"/>
    <col min="10763" max="10763" width="28" style="20" customWidth="1"/>
    <col min="10764" max="10764" width="0" style="20" hidden="1" customWidth="1"/>
    <col min="10765" max="10766" width="16.46484375" style="20" customWidth="1"/>
    <col min="10767" max="10767" width="16" style="20" customWidth="1"/>
    <col min="10768" max="10768" width="14.19921875" style="20" customWidth="1"/>
    <col min="10769" max="10769" width="25.265625" style="20" customWidth="1"/>
    <col min="10770" max="10770" width="18.796875" style="20" customWidth="1"/>
    <col min="10771" max="10771" width="0" style="20" hidden="1" customWidth="1"/>
    <col min="10772" max="10772" width="28.73046875" style="20" customWidth="1"/>
    <col min="10773" max="10774" width="18.46484375" style="20" customWidth="1"/>
    <col min="10775" max="10775" width="15.46484375" style="20" customWidth="1"/>
    <col min="10776" max="10776" width="14.796875" style="20" customWidth="1"/>
    <col min="10777" max="11008" width="11.46484375" style="20"/>
    <col min="11009" max="11009" width="3" style="20" customWidth="1"/>
    <col min="11010" max="11010" width="9.265625" style="20" bestFit="1" customWidth="1"/>
    <col min="11011" max="11011" width="23.265625" style="20" customWidth="1"/>
    <col min="11012" max="11012" width="6" style="20" customWidth="1"/>
    <col min="11013" max="11013" width="38.19921875" style="20" customWidth="1"/>
    <col min="11014" max="11014" width="16.46484375" style="20" customWidth="1"/>
    <col min="11015" max="11015" width="16.796875" style="20" customWidth="1"/>
    <col min="11016" max="11016" width="18.73046875" style="20" customWidth="1"/>
    <col min="11017" max="11017" width="17.46484375" style="20" customWidth="1"/>
    <col min="11018" max="11018" width="25.265625" style="20" customWidth="1"/>
    <col min="11019" max="11019" width="28" style="20" customWidth="1"/>
    <col min="11020" max="11020" width="0" style="20" hidden="1" customWidth="1"/>
    <col min="11021" max="11022" width="16.46484375" style="20" customWidth="1"/>
    <col min="11023" max="11023" width="16" style="20" customWidth="1"/>
    <col min="11024" max="11024" width="14.19921875" style="20" customWidth="1"/>
    <col min="11025" max="11025" width="25.265625" style="20" customWidth="1"/>
    <col min="11026" max="11026" width="18.796875" style="20" customWidth="1"/>
    <col min="11027" max="11027" width="0" style="20" hidden="1" customWidth="1"/>
    <col min="11028" max="11028" width="28.73046875" style="20" customWidth="1"/>
    <col min="11029" max="11030" width="18.46484375" style="20" customWidth="1"/>
    <col min="11031" max="11031" width="15.46484375" style="20" customWidth="1"/>
    <col min="11032" max="11032" width="14.796875" style="20" customWidth="1"/>
    <col min="11033" max="11264" width="11.46484375" style="20"/>
    <col min="11265" max="11265" width="3" style="20" customWidth="1"/>
    <col min="11266" max="11266" width="9.265625" style="20" bestFit="1" customWidth="1"/>
    <col min="11267" max="11267" width="23.265625" style="20" customWidth="1"/>
    <col min="11268" max="11268" width="6" style="20" customWidth="1"/>
    <col min="11269" max="11269" width="38.19921875" style="20" customWidth="1"/>
    <col min="11270" max="11270" width="16.46484375" style="20" customWidth="1"/>
    <col min="11271" max="11271" width="16.796875" style="20" customWidth="1"/>
    <col min="11272" max="11272" width="18.73046875" style="20" customWidth="1"/>
    <col min="11273" max="11273" width="17.46484375" style="20" customWidth="1"/>
    <col min="11274" max="11274" width="25.265625" style="20" customWidth="1"/>
    <col min="11275" max="11275" width="28" style="20" customWidth="1"/>
    <col min="11276" max="11276" width="0" style="20" hidden="1" customWidth="1"/>
    <col min="11277" max="11278" width="16.46484375" style="20" customWidth="1"/>
    <col min="11279" max="11279" width="16" style="20" customWidth="1"/>
    <col min="11280" max="11280" width="14.19921875" style="20" customWidth="1"/>
    <col min="11281" max="11281" width="25.265625" style="20" customWidth="1"/>
    <col min="11282" max="11282" width="18.796875" style="20" customWidth="1"/>
    <col min="11283" max="11283" width="0" style="20" hidden="1" customWidth="1"/>
    <col min="11284" max="11284" width="28.73046875" style="20" customWidth="1"/>
    <col min="11285" max="11286" width="18.46484375" style="20" customWidth="1"/>
    <col min="11287" max="11287" width="15.46484375" style="20" customWidth="1"/>
    <col min="11288" max="11288" width="14.796875" style="20" customWidth="1"/>
    <col min="11289" max="11520" width="11.46484375" style="20"/>
    <col min="11521" max="11521" width="3" style="20" customWidth="1"/>
    <col min="11522" max="11522" width="9.265625" style="20" bestFit="1" customWidth="1"/>
    <col min="11523" max="11523" width="23.265625" style="20" customWidth="1"/>
    <col min="11524" max="11524" width="6" style="20" customWidth="1"/>
    <col min="11525" max="11525" width="38.19921875" style="20" customWidth="1"/>
    <col min="11526" max="11526" width="16.46484375" style="20" customWidth="1"/>
    <col min="11527" max="11527" width="16.796875" style="20" customWidth="1"/>
    <col min="11528" max="11528" width="18.73046875" style="20" customWidth="1"/>
    <col min="11529" max="11529" width="17.46484375" style="20" customWidth="1"/>
    <col min="11530" max="11530" width="25.265625" style="20" customWidth="1"/>
    <col min="11531" max="11531" width="28" style="20" customWidth="1"/>
    <col min="11532" max="11532" width="0" style="20" hidden="1" customWidth="1"/>
    <col min="11533" max="11534" width="16.46484375" style="20" customWidth="1"/>
    <col min="11535" max="11535" width="16" style="20" customWidth="1"/>
    <col min="11536" max="11536" width="14.19921875" style="20" customWidth="1"/>
    <col min="11537" max="11537" width="25.265625" style="20" customWidth="1"/>
    <col min="11538" max="11538" width="18.796875" style="20" customWidth="1"/>
    <col min="11539" max="11539" width="0" style="20" hidden="1" customWidth="1"/>
    <col min="11540" max="11540" width="28.73046875" style="20" customWidth="1"/>
    <col min="11541" max="11542" width="18.46484375" style="20" customWidth="1"/>
    <col min="11543" max="11543" width="15.46484375" style="20" customWidth="1"/>
    <col min="11544" max="11544" width="14.796875" style="20" customWidth="1"/>
    <col min="11545" max="11776" width="11.46484375" style="20"/>
    <col min="11777" max="11777" width="3" style="20" customWidth="1"/>
    <col min="11778" max="11778" width="9.265625" style="20" bestFit="1" customWidth="1"/>
    <col min="11779" max="11779" width="23.265625" style="20" customWidth="1"/>
    <col min="11780" max="11780" width="6" style="20" customWidth="1"/>
    <col min="11781" max="11781" width="38.19921875" style="20" customWidth="1"/>
    <col min="11782" max="11782" width="16.46484375" style="20" customWidth="1"/>
    <col min="11783" max="11783" width="16.796875" style="20" customWidth="1"/>
    <col min="11784" max="11784" width="18.73046875" style="20" customWidth="1"/>
    <col min="11785" max="11785" width="17.46484375" style="20" customWidth="1"/>
    <col min="11786" max="11786" width="25.265625" style="20" customWidth="1"/>
    <col min="11787" max="11787" width="28" style="20" customWidth="1"/>
    <col min="11788" max="11788" width="0" style="20" hidden="1" customWidth="1"/>
    <col min="11789" max="11790" width="16.46484375" style="20" customWidth="1"/>
    <col min="11791" max="11791" width="16" style="20" customWidth="1"/>
    <col min="11792" max="11792" width="14.19921875" style="20" customWidth="1"/>
    <col min="11793" max="11793" width="25.265625" style="20" customWidth="1"/>
    <col min="11794" max="11794" width="18.796875" style="20" customWidth="1"/>
    <col min="11795" max="11795" width="0" style="20" hidden="1" customWidth="1"/>
    <col min="11796" max="11796" width="28.73046875" style="20" customWidth="1"/>
    <col min="11797" max="11798" width="18.46484375" style="20" customWidth="1"/>
    <col min="11799" max="11799" width="15.46484375" style="20" customWidth="1"/>
    <col min="11800" max="11800" width="14.796875" style="20" customWidth="1"/>
    <col min="11801" max="12032" width="11.46484375" style="20"/>
    <col min="12033" max="12033" width="3" style="20" customWidth="1"/>
    <col min="12034" max="12034" width="9.265625" style="20" bestFit="1" customWidth="1"/>
    <col min="12035" max="12035" width="23.265625" style="20" customWidth="1"/>
    <col min="12036" max="12036" width="6" style="20" customWidth="1"/>
    <col min="12037" max="12037" width="38.19921875" style="20" customWidth="1"/>
    <col min="12038" max="12038" width="16.46484375" style="20" customWidth="1"/>
    <col min="12039" max="12039" width="16.796875" style="20" customWidth="1"/>
    <col min="12040" max="12040" width="18.73046875" style="20" customWidth="1"/>
    <col min="12041" max="12041" width="17.46484375" style="20" customWidth="1"/>
    <col min="12042" max="12042" width="25.265625" style="20" customWidth="1"/>
    <col min="12043" max="12043" width="28" style="20" customWidth="1"/>
    <col min="12044" max="12044" width="0" style="20" hidden="1" customWidth="1"/>
    <col min="12045" max="12046" width="16.46484375" style="20" customWidth="1"/>
    <col min="12047" max="12047" width="16" style="20" customWidth="1"/>
    <col min="12048" max="12048" width="14.19921875" style="20" customWidth="1"/>
    <col min="12049" max="12049" width="25.265625" style="20" customWidth="1"/>
    <col min="12050" max="12050" width="18.796875" style="20" customWidth="1"/>
    <col min="12051" max="12051" width="0" style="20" hidden="1" customWidth="1"/>
    <col min="12052" max="12052" width="28.73046875" style="20" customWidth="1"/>
    <col min="12053" max="12054" width="18.46484375" style="20" customWidth="1"/>
    <col min="12055" max="12055" width="15.46484375" style="20" customWidth="1"/>
    <col min="12056" max="12056" width="14.796875" style="20" customWidth="1"/>
    <col min="12057" max="12288" width="11.46484375" style="20"/>
    <col min="12289" max="12289" width="3" style="20" customWidth="1"/>
    <col min="12290" max="12290" width="9.265625" style="20" bestFit="1" customWidth="1"/>
    <col min="12291" max="12291" width="23.265625" style="20" customWidth="1"/>
    <col min="12292" max="12292" width="6" style="20" customWidth="1"/>
    <col min="12293" max="12293" width="38.19921875" style="20" customWidth="1"/>
    <col min="12294" max="12294" width="16.46484375" style="20" customWidth="1"/>
    <col min="12295" max="12295" width="16.796875" style="20" customWidth="1"/>
    <col min="12296" max="12296" width="18.73046875" style="20" customWidth="1"/>
    <col min="12297" max="12297" width="17.46484375" style="20" customWidth="1"/>
    <col min="12298" max="12298" width="25.265625" style="20" customWidth="1"/>
    <col min="12299" max="12299" width="28" style="20" customWidth="1"/>
    <col min="12300" max="12300" width="0" style="20" hidden="1" customWidth="1"/>
    <col min="12301" max="12302" width="16.46484375" style="20" customWidth="1"/>
    <col min="12303" max="12303" width="16" style="20" customWidth="1"/>
    <col min="12304" max="12304" width="14.19921875" style="20" customWidth="1"/>
    <col min="12305" max="12305" width="25.265625" style="20" customWidth="1"/>
    <col min="12306" max="12306" width="18.796875" style="20" customWidth="1"/>
    <col min="12307" max="12307" width="0" style="20" hidden="1" customWidth="1"/>
    <col min="12308" max="12308" width="28.73046875" style="20" customWidth="1"/>
    <col min="12309" max="12310" width="18.46484375" style="20" customWidth="1"/>
    <col min="12311" max="12311" width="15.46484375" style="20" customWidth="1"/>
    <col min="12312" max="12312" width="14.796875" style="20" customWidth="1"/>
    <col min="12313" max="12544" width="11.46484375" style="20"/>
    <col min="12545" max="12545" width="3" style="20" customWidth="1"/>
    <col min="12546" max="12546" width="9.265625" style="20" bestFit="1" customWidth="1"/>
    <col min="12547" max="12547" width="23.265625" style="20" customWidth="1"/>
    <col min="12548" max="12548" width="6" style="20" customWidth="1"/>
    <col min="12549" max="12549" width="38.19921875" style="20" customWidth="1"/>
    <col min="12550" max="12550" width="16.46484375" style="20" customWidth="1"/>
    <col min="12551" max="12551" width="16.796875" style="20" customWidth="1"/>
    <col min="12552" max="12552" width="18.73046875" style="20" customWidth="1"/>
    <col min="12553" max="12553" width="17.46484375" style="20" customWidth="1"/>
    <col min="12554" max="12554" width="25.265625" style="20" customWidth="1"/>
    <col min="12555" max="12555" width="28" style="20" customWidth="1"/>
    <col min="12556" max="12556" width="0" style="20" hidden="1" customWidth="1"/>
    <col min="12557" max="12558" width="16.46484375" style="20" customWidth="1"/>
    <col min="12559" max="12559" width="16" style="20" customWidth="1"/>
    <col min="12560" max="12560" width="14.19921875" style="20" customWidth="1"/>
    <col min="12561" max="12561" width="25.265625" style="20" customWidth="1"/>
    <col min="12562" max="12562" width="18.796875" style="20" customWidth="1"/>
    <col min="12563" max="12563" width="0" style="20" hidden="1" customWidth="1"/>
    <col min="12564" max="12564" width="28.73046875" style="20" customWidth="1"/>
    <col min="12565" max="12566" width="18.46484375" style="20" customWidth="1"/>
    <col min="12567" max="12567" width="15.46484375" style="20" customWidth="1"/>
    <col min="12568" max="12568" width="14.796875" style="20" customWidth="1"/>
    <col min="12569" max="12800" width="11.46484375" style="20"/>
    <col min="12801" max="12801" width="3" style="20" customWidth="1"/>
    <col min="12802" max="12802" width="9.265625" style="20" bestFit="1" customWidth="1"/>
    <col min="12803" max="12803" width="23.265625" style="20" customWidth="1"/>
    <col min="12804" max="12804" width="6" style="20" customWidth="1"/>
    <col min="12805" max="12805" width="38.19921875" style="20" customWidth="1"/>
    <col min="12806" max="12806" width="16.46484375" style="20" customWidth="1"/>
    <col min="12807" max="12807" width="16.796875" style="20" customWidth="1"/>
    <col min="12808" max="12808" width="18.73046875" style="20" customWidth="1"/>
    <col min="12809" max="12809" width="17.46484375" style="20" customWidth="1"/>
    <col min="12810" max="12810" width="25.265625" style="20" customWidth="1"/>
    <col min="12811" max="12811" width="28" style="20" customWidth="1"/>
    <col min="12812" max="12812" width="0" style="20" hidden="1" customWidth="1"/>
    <col min="12813" max="12814" width="16.46484375" style="20" customWidth="1"/>
    <col min="12815" max="12815" width="16" style="20" customWidth="1"/>
    <col min="12816" max="12816" width="14.19921875" style="20" customWidth="1"/>
    <col min="12817" max="12817" width="25.265625" style="20" customWidth="1"/>
    <col min="12818" max="12818" width="18.796875" style="20" customWidth="1"/>
    <col min="12819" max="12819" width="0" style="20" hidden="1" customWidth="1"/>
    <col min="12820" max="12820" width="28.73046875" style="20" customWidth="1"/>
    <col min="12821" max="12822" width="18.46484375" style="20" customWidth="1"/>
    <col min="12823" max="12823" width="15.46484375" style="20" customWidth="1"/>
    <col min="12824" max="12824" width="14.796875" style="20" customWidth="1"/>
    <col min="12825" max="13056" width="11.46484375" style="20"/>
    <col min="13057" max="13057" width="3" style="20" customWidth="1"/>
    <col min="13058" max="13058" width="9.265625" style="20" bestFit="1" customWidth="1"/>
    <col min="13059" max="13059" width="23.265625" style="20" customWidth="1"/>
    <col min="13060" max="13060" width="6" style="20" customWidth="1"/>
    <col min="13061" max="13061" width="38.19921875" style="20" customWidth="1"/>
    <col min="13062" max="13062" width="16.46484375" style="20" customWidth="1"/>
    <col min="13063" max="13063" width="16.796875" style="20" customWidth="1"/>
    <col min="13064" max="13064" width="18.73046875" style="20" customWidth="1"/>
    <col min="13065" max="13065" width="17.46484375" style="20" customWidth="1"/>
    <col min="13066" max="13066" width="25.265625" style="20" customWidth="1"/>
    <col min="13067" max="13067" width="28" style="20" customWidth="1"/>
    <col min="13068" max="13068" width="0" style="20" hidden="1" customWidth="1"/>
    <col min="13069" max="13070" width="16.46484375" style="20" customWidth="1"/>
    <col min="13071" max="13071" width="16" style="20" customWidth="1"/>
    <col min="13072" max="13072" width="14.19921875" style="20" customWidth="1"/>
    <col min="13073" max="13073" width="25.265625" style="20" customWidth="1"/>
    <col min="13074" max="13074" width="18.796875" style="20" customWidth="1"/>
    <col min="13075" max="13075" width="0" style="20" hidden="1" customWidth="1"/>
    <col min="13076" max="13076" width="28.73046875" style="20" customWidth="1"/>
    <col min="13077" max="13078" width="18.46484375" style="20" customWidth="1"/>
    <col min="13079" max="13079" width="15.46484375" style="20" customWidth="1"/>
    <col min="13080" max="13080" width="14.796875" style="20" customWidth="1"/>
    <col min="13081" max="13312" width="11.46484375" style="20"/>
    <col min="13313" max="13313" width="3" style="20" customWidth="1"/>
    <col min="13314" max="13314" width="9.265625" style="20" bestFit="1" customWidth="1"/>
    <col min="13315" max="13315" width="23.265625" style="20" customWidth="1"/>
    <col min="13316" max="13316" width="6" style="20" customWidth="1"/>
    <col min="13317" max="13317" width="38.19921875" style="20" customWidth="1"/>
    <col min="13318" max="13318" width="16.46484375" style="20" customWidth="1"/>
    <col min="13319" max="13319" width="16.796875" style="20" customWidth="1"/>
    <col min="13320" max="13320" width="18.73046875" style="20" customWidth="1"/>
    <col min="13321" max="13321" width="17.46484375" style="20" customWidth="1"/>
    <col min="13322" max="13322" width="25.265625" style="20" customWidth="1"/>
    <col min="13323" max="13323" width="28" style="20" customWidth="1"/>
    <col min="13324" max="13324" width="0" style="20" hidden="1" customWidth="1"/>
    <col min="13325" max="13326" width="16.46484375" style="20" customWidth="1"/>
    <col min="13327" max="13327" width="16" style="20" customWidth="1"/>
    <col min="13328" max="13328" width="14.19921875" style="20" customWidth="1"/>
    <col min="13329" max="13329" width="25.265625" style="20" customWidth="1"/>
    <col min="13330" max="13330" width="18.796875" style="20" customWidth="1"/>
    <col min="13331" max="13331" width="0" style="20" hidden="1" customWidth="1"/>
    <col min="13332" max="13332" width="28.73046875" style="20" customWidth="1"/>
    <col min="13333" max="13334" width="18.46484375" style="20" customWidth="1"/>
    <col min="13335" max="13335" width="15.46484375" style="20" customWidth="1"/>
    <col min="13336" max="13336" width="14.796875" style="20" customWidth="1"/>
    <col min="13337" max="13568" width="11.46484375" style="20"/>
    <col min="13569" max="13569" width="3" style="20" customWidth="1"/>
    <col min="13570" max="13570" width="9.265625" style="20" bestFit="1" customWidth="1"/>
    <col min="13571" max="13571" width="23.265625" style="20" customWidth="1"/>
    <col min="13572" max="13572" width="6" style="20" customWidth="1"/>
    <col min="13573" max="13573" width="38.19921875" style="20" customWidth="1"/>
    <col min="13574" max="13574" width="16.46484375" style="20" customWidth="1"/>
    <col min="13575" max="13575" width="16.796875" style="20" customWidth="1"/>
    <col min="13576" max="13576" width="18.73046875" style="20" customWidth="1"/>
    <col min="13577" max="13577" width="17.46484375" style="20" customWidth="1"/>
    <col min="13578" max="13578" width="25.265625" style="20" customWidth="1"/>
    <col min="13579" max="13579" width="28" style="20" customWidth="1"/>
    <col min="13580" max="13580" width="0" style="20" hidden="1" customWidth="1"/>
    <col min="13581" max="13582" width="16.46484375" style="20" customWidth="1"/>
    <col min="13583" max="13583" width="16" style="20" customWidth="1"/>
    <col min="13584" max="13584" width="14.19921875" style="20" customWidth="1"/>
    <col min="13585" max="13585" width="25.265625" style="20" customWidth="1"/>
    <col min="13586" max="13586" width="18.796875" style="20" customWidth="1"/>
    <col min="13587" max="13587" width="0" style="20" hidden="1" customWidth="1"/>
    <col min="13588" max="13588" width="28.73046875" style="20" customWidth="1"/>
    <col min="13589" max="13590" width="18.46484375" style="20" customWidth="1"/>
    <col min="13591" max="13591" width="15.46484375" style="20" customWidth="1"/>
    <col min="13592" max="13592" width="14.796875" style="20" customWidth="1"/>
    <col min="13593" max="13824" width="11.46484375" style="20"/>
    <col min="13825" max="13825" width="3" style="20" customWidth="1"/>
    <col min="13826" max="13826" width="9.265625" style="20" bestFit="1" customWidth="1"/>
    <col min="13827" max="13827" width="23.265625" style="20" customWidth="1"/>
    <col min="13828" max="13828" width="6" style="20" customWidth="1"/>
    <col min="13829" max="13829" width="38.19921875" style="20" customWidth="1"/>
    <col min="13830" max="13830" width="16.46484375" style="20" customWidth="1"/>
    <col min="13831" max="13831" width="16.796875" style="20" customWidth="1"/>
    <col min="13832" max="13832" width="18.73046875" style="20" customWidth="1"/>
    <col min="13833" max="13833" width="17.46484375" style="20" customWidth="1"/>
    <col min="13834" max="13834" width="25.265625" style="20" customWidth="1"/>
    <col min="13835" max="13835" width="28" style="20" customWidth="1"/>
    <col min="13836" max="13836" width="0" style="20" hidden="1" customWidth="1"/>
    <col min="13837" max="13838" width="16.46484375" style="20" customWidth="1"/>
    <col min="13839" max="13839" width="16" style="20" customWidth="1"/>
    <col min="13840" max="13840" width="14.19921875" style="20" customWidth="1"/>
    <col min="13841" max="13841" width="25.265625" style="20" customWidth="1"/>
    <col min="13842" max="13842" width="18.796875" style="20" customWidth="1"/>
    <col min="13843" max="13843" width="0" style="20" hidden="1" customWidth="1"/>
    <col min="13844" max="13844" width="28.73046875" style="20" customWidth="1"/>
    <col min="13845" max="13846" width="18.46484375" style="20" customWidth="1"/>
    <col min="13847" max="13847" width="15.46484375" style="20" customWidth="1"/>
    <col min="13848" max="13848" width="14.796875" style="20" customWidth="1"/>
    <col min="13849" max="14080" width="11.46484375" style="20"/>
    <col min="14081" max="14081" width="3" style="20" customWidth="1"/>
    <col min="14082" max="14082" width="9.265625" style="20" bestFit="1" customWidth="1"/>
    <col min="14083" max="14083" width="23.265625" style="20" customWidth="1"/>
    <col min="14084" max="14084" width="6" style="20" customWidth="1"/>
    <col min="14085" max="14085" width="38.19921875" style="20" customWidth="1"/>
    <col min="14086" max="14086" width="16.46484375" style="20" customWidth="1"/>
    <col min="14087" max="14087" width="16.796875" style="20" customWidth="1"/>
    <col min="14088" max="14088" width="18.73046875" style="20" customWidth="1"/>
    <col min="14089" max="14089" width="17.46484375" style="20" customWidth="1"/>
    <col min="14090" max="14090" width="25.265625" style="20" customWidth="1"/>
    <col min="14091" max="14091" width="28" style="20" customWidth="1"/>
    <col min="14092" max="14092" width="0" style="20" hidden="1" customWidth="1"/>
    <col min="14093" max="14094" width="16.46484375" style="20" customWidth="1"/>
    <col min="14095" max="14095" width="16" style="20" customWidth="1"/>
    <col min="14096" max="14096" width="14.19921875" style="20" customWidth="1"/>
    <col min="14097" max="14097" width="25.265625" style="20" customWidth="1"/>
    <col min="14098" max="14098" width="18.796875" style="20" customWidth="1"/>
    <col min="14099" max="14099" width="0" style="20" hidden="1" customWidth="1"/>
    <col min="14100" max="14100" width="28.73046875" style="20" customWidth="1"/>
    <col min="14101" max="14102" width="18.46484375" style="20" customWidth="1"/>
    <col min="14103" max="14103" width="15.46484375" style="20" customWidth="1"/>
    <col min="14104" max="14104" width="14.796875" style="20" customWidth="1"/>
    <col min="14105" max="14336" width="11.46484375" style="20"/>
    <col min="14337" max="14337" width="3" style="20" customWidth="1"/>
    <col min="14338" max="14338" width="9.265625" style="20" bestFit="1" customWidth="1"/>
    <col min="14339" max="14339" width="23.265625" style="20" customWidth="1"/>
    <col min="14340" max="14340" width="6" style="20" customWidth="1"/>
    <col min="14341" max="14341" width="38.19921875" style="20" customWidth="1"/>
    <col min="14342" max="14342" width="16.46484375" style="20" customWidth="1"/>
    <col min="14343" max="14343" width="16.796875" style="20" customWidth="1"/>
    <col min="14344" max="14344" width="18.73046875" style="20" customWidth="1"/>
    <col min="14345" max="14345" width="17.46484375" style="20" customWidth="1"/>
    <col min="14346" max="14346" width="25.265625" style="20" customWidth="1"/>
    <col min="14347" max="14347" width="28" style="20" customWidth="1"/>
    <col min="14348" max="14348" width="0" style="20" hidden="1" customWidth="1"/>
    <col min="14349" max="14350" width="16.46484375" style="20" customWidth="1"/>
    <col min="14351" max="14351" width="16" style="20" customWidth="1"/>
    <col min="14352" max="14352" width="14.19921875" style="20" customWidth="1"/>
    <col min="14353" max="14353" width="25.265625" style="20" customWidth="1"/>
    <col min="14354" max="14354" width="18.796875" style="20" customWidth="1"/>
    <col min="14355" max="14355" width="0" style="20" hidden="1" customWidth="1"/>
    <col min="14356" max="14356" width="28.73046875" style="20" customWidth="1"/>
    <col min="14357" max="14358" width="18.46484375" style="20" customWidth="1"/>
    <col min="14359" max="14359" width="15.46484375" style="20" customWidth="1"/>
    <col min="14360" max="14360" width="14.796875" style="20" customWidth="1"/>
    <col min="14361" max="14592" width="11.46484375" style="20"/>
    <col min="14593" max="14593" width="3" style="20" customWidth="1"/>
    <col min="14594" max="14594" width="9.265625" style="20" bestFit="1" customWidth="1"/>
    <col min="14595" max="14595" width="23.265625" style="20" customWidth="1"/>
    <col min="14596" max="14596" width="6" style="20" customWidth="1"/>
    <col min="14597" max="14597" width="38.19921875" style="20" customWidth="1"/>
    <col min="14598" max="14598" width="16.46484375" style="20" customWidth="1"/>
    <col min="14599" max="14599" width="16.796875" style="20" customWidth="1"/>
    <col min="14600" max="14600" width="18.73046875" style="20" customWidth="1"/>
    <col min="14601" max="14601" width="17.46484375" style="20" customWidth="1"/>
    <col min="14602" max="14602" width="25.265625" style="20" customWidth="1"/>
    <col min="14603" max="14603" width="28" style="20" customWidth="1"/>
    <col min="14604" max="14604" width="0" style="20" hidden="1" customWidth="1"/>
    <col min="14605" max="14606" width="16.46484375" style="20" customWidth="1"/>
    <col min="14607" max="14607" width="16" style="20" customWidth="1"/>
    <col min="14608" max="14608" width="14.19921875" style="20" customWidth="1"/>
    <col min="14609" max="14609" width="25.265625" style="20" customWidth="1"/>
    <col min="14610" max="14610" width="18.796875" style="20" customWidth="1"/>
    <col min="14611" max="14611" width="0" style="20" hidden="1" customWidth="1"/>
    <col min="14612" max="14612" width="28.73046875" style="20" customWidth="1"/>
    <col min="14613" max="14614" width="18.46484375" style="20" customWidth="1"/>
    <col min="14615" max="14615" width="15.46484375" style="20" customWidth="1"/>
    <col min="14616" max="14616" width="14.796875" style="20" customWidth="1"/>
    <col min="14617" max="14848" width="11.46484375" style="20"/>
    <col min="14849" max="14849" width="3" style="20" customWidth="1"/>
    <col min="14850" max="14850" width="9.265625" style="20" bestFit="1" customWidth="1"/>
    <col min="14851" max="14851" width="23.265625" style="20" customWidth="1"/>
    <col min="14852" max="14852" width="6" style="20" customWidth="1"/>
    <col min="14853" max="14853" width="38.19921875" style="20" customWidth="1"/>
    <col min="14854" max="14854" width="16.46484375" style="20" customWidth="1"/>
    <col min="14855" max="14855" width="16.796875" style="20" customWidth="1"/>
    <col min="14856" max="14856" width="18.73046875" style="20" customWidth="1"/>
    <col min="14857" max="14857" width="17.46484375" style="20" customWidth="1"/>
    <col min="14858" max="14858" width="25.265625" style="20" customWidth="1"/>
    <col min="14859" max="14859" width="28" style="20" customWidth="1"/>
    <col min="14860" max="14860" width="0" style="20" hidden="1" customWidth="1"/>
    <col min="14861" max="14862" width="16.46484375" style="20" customWidth="1"/>
    <col min="14863" max="14863" width="16" style="20" customWidth="1"/>
    <col min="14864" max="14864" width="14.19921875" style="20" customWidth="1"/>
    <col min="14865" max="14865" width="25.265625" style="20" customWidth="1"/>
    <col min="14866" max="14866" width="18.796875" style="20" customWidth="1"/>
    <col min="14867" max="14867" width="0" style="20" hidden="1" customWidth="1"/>
    <col min="14868" max="14868" width="28.73046875" style="20" customWidth="1"/>
    <col min="14869" max="14870" width="18.46484375" style="20" customWidth="1"/>
    <col min="14871" max="14871" width="15.46484375" style="20" customWidth="1"/>
    <col min="14872" max="14872" width="14.796875" style="20" customWidth="1"/>
    <col min="14873" max="15104" width="11.46484375" style="20"/>
    <col min="15105" max="15105" width="3" style="20" customWidth="1"/>
    <col min="15106" max="15106" width="9.265625" style="20" bestFit="1" customWidth="1"/>
    <col min="15107" max="15107" width="23.265625" style="20" customWidth="1"/>
    <col min="15108" max="15108" width="6" style="20" customWidth="1"/>
    <col min="15109" max="15109" width="38.19921875" style="20" customWidth="1"/>
    <col min="15110" max="15110" width="16.46484375" style="20" customWidth="1"/>
    <col min="15111" max="15111" width="16.796875" style="20" customWidth="1"/>
    <col min="15112" max="15112" width="18.73046875" style="20" customWidth="1"/>
    <col min="15113" max="15113" width="17.46484375" style="20" customWidth="1"/>
    <col min="15114" max="15114" width="25.265625" style="20" customWidth="1"/>
    <col min="15115" max="15115" width="28" style="20" customWidth="1"/>
    <col min="15116" max="15116" width="0" style="20" hidden="1" customWidth="1"/>
    <col min="15117" max="15118" width="16.46484375" style="20" customWidth="1"/>
    <col min="15119" max="15119" width="16" style="20" customWidth="1"/>
    <col min="15120" max="15120" width="14.19921875" style="20" customWidth="1"/>
    <col min="15121" max="15121" width="25.265625" style="20" customWidth="1"/>
    <col min="15122" max="15122" width="18.796875" style="20" customWidth="1"/>
    <col min="15123" max="15123" width="0" style="20" hidden="1" customWidth="1"/>
    <col min="15124" max="15124" width="28.73046875" style="20" customWidth="1"/>
    <col min="15125" max="15126" width="18.46484375" style="20" customWidth="1"/>
    <col min="15127" max="15127" width="15.46484375" style="20" customWidth="1"/>
    <col min="15128" max="15128" width="14.796875" style="20" customWidth="1"/>
    <col min="15129" max="15360" width="11.46484375" style="20"/>
    <col min="15361" max="15361" width="3" style="20" customWidth="1"/>
    <col min="15362" max="15362" width="9.265625" style="20" bestFit="1" customWidth="1"/>
    <col min="15363" max="15363" width="23.265625" style="20" customWidth="1"/>
    <col min="15364" max="15364" width="6" style="20" customWidth="1"/>
    <col min="15365" max="15365" width="38.19921875" style="20" customWidth="1"/>
    <col min="15366" max="15366" width="16.46484375" style="20" customWidth="1"/>
    <col min="15367" max="15367" width="16.796875" style="20" customWidth="1"/>
    <col min="15368" max="15368" width="18.73046875" style="20" customWidth="1"/>
    <col min="15369" max="15369" width="17.46484375" style="20" customWidth="1"/>
    <col min="15370" max="15370" width="25.265625" style="20" customWidth="1"/>
    <col min="15371" max="15371" width="28" style="20" customWidth="1"/>
    <col min="15372" max="15372" width="0" style="20" hidden="1" customWidth="1"/>
    <col min="15373" max="15374" width="16.46484375" style="20" customWidth="1"/>
    <col min="15375" max="15375" width="16" style="20" customWidth="1"/>
    <col min="15376" max="15376" width="14.19921875" style="20" customWidth="1"/>
    <col min="15377" max="15377" width="25.265625" style="20" customWidth="1"/>
    <col min="15378" max="15378" width="18.796875" style="20" customWidth="1"/>
    <col min="15379" max="15379" width="0" style="20" hidden="1" customWidth="1"/>
    <col min="15380" max="15380" width="28.73046875" style="20" customWidth="1"/>
    <col min="15381" max="15382" width="18.46484375" style="20" customWidth="1"/>
    <col min="15383" max="15383" width="15.46484375" style="20" customWidth="1"/>
    <col min="15384" max="15384" width="14.796875" style="20" customWidth="1"/>
    <col min="15385" max="15616" width="11.46484375" style="20"/>
    <col min="15617" max="15617" width="3" style="20" customWidth="1"/>
    <col min="15618" max="15618" width="9.265625" style="20" bestFit="1" customWidth="1"/>
    <col min="15619" max="15619" width="23.265625" style="20" customWidth="1"/>
    <col min="15620" max="15620" width="6" style="20" customWidth="1"/>
    <col min="15621" max="15621" width="38.19921875" style="20" customWidth="1"/>
    <col min="15622" max="15622" width="16.46484375" style="20" customWidth="1"/>
    <col min="15623" max="15623" width="16.796875" style="20" customWidth="1"/>
    <col min="15624" max="15624" width="18.73046875" style="20" customWidth="1"/>
    <col min="15625" max="15625" width="17.46484375" style="20" customWidth="1"/>
    <col min="15626" max="15626" width="25.265625" style="20" customWidth="1"/>
    <col min="15627" max="15627" width="28" style="20" customWidth="1"/>
    <col min="15628" max="15628" width="0" style="20" hidden="1" customWidth="1"/>
    <col min="15629" max="15630" width="16.46484375" style="20" customWidth="1"/>
    <col min="15631" max="15631" width="16" style="20" customWidth="1"/>
    <col min="15632" max="15632" width="14.19921875" style="20" customWidth="1"/>
    <col min="15633" max="15633" width="25.265625" style="20" customWidth="1"/>
    <col min="15634" max="15634" width="18.796875" style="20" customWidth="1"/>
    <col min="15635" max="15635" width="0" style="20" hidden="1" customWidth="1"/>
    <col min="15636" max="15636" width="28.73046875" style="20" customWidth="1"/>
    <col min="15637" max="15638" width="18.46484375" style="20" customWidth="1"/>
    <col min="15639" max="15639" width="15.46484375" style="20" customWidth="1"/>
    <col min="15640" max="15640" width="14.796875" style="20" customWidth="1"/>
    <col min="15641" max="15872" width="11.46484375" style="20"/>
    <col min="15873" max="15873" width="3" style="20" customWidth="1"/>
    <col min="15874" max="15874" width="9.265625" style="20" bestFit="1" customWidth="1"/>
    <col min="15875" max="15875" width="23.265625" style="20" customWidth="1"/>
    <col min="15876" max="15876" width="6" style="20" customWidth="1"/>
    <col min="15877" max="15877" width="38.19921875" style="20" customWidth="1"/>
    <col min="15878" max="15878" width="16.46484375" style="20" customWidth="1"/>
    <col min="15879" max="15879" width="16.796875" style="20" customWidth="1"/>
    <col min="15880" max="15880" width="18.73046875" style="20" customWidth="1"/>
    <col min="15881" max="15881" width="17.46484375" style="20" customWidth="1"/>
    <col min="15882" max="15882" width="25.265625" style="20" customWidth="1"/>
    <col min="15883" max="15883" width="28" style="20" customWidth="1"/>
    <col min="15884" max="15884" width="0" style="20" hidden="1" customWidth="1"/>
    <col min="15885" max="15886" width="16.46484375" style="20" customWidth="1"/>
    <col min="15887" max="15887" width="16" style="20" customWidth="1"/>
    <col min="15888" max="15888" width="14.19921875" style="20" customWidth="1"/>
    <col min="15889" max="15889" width="25.265625" style="20" customWidth="1"/>
    <col min="15890" max="15890" width="18.796875" style="20" customWidth="1"/>
    <col min="15891" max="15891" width="0" style="20" hidden="1" customWidth="1"/>
    <col min="15892" max="15892" width="28.73046875" style="20" customWidth="1"/>
    <col min="15893" max="15894" width="18.46484375" style="20" customWidth="1"/>
    <col min="15895" max="15895" width="15.46484375" style="20" customWidth="1"/>
    <col min="15896" max="15896" width="14.796875" style="20" customWidth="1"/>
    <col min="15897" max="16128" width="11.46484375" style="20"/>
    <col min="16129" max="16129" width="3" style="20" customWidth="1"/>
    <col min="16130" max="16130" width="9.265625" style="20" bestFit="1" customWidth="1"/>
    <col min="16131" max="16131" width="23.265625" style="20" customWidth="1"/>
    <col min="16132" max="16132" width="6" style="20" customWidth="1"/>
    <col min="16133" max="16133" width="38.19921875" style="20" customWidth="1"/>
    <col min="16134" max="16134" width="16.46484375" style="20" customWidth="1"/>
    <col min="16135" max="16135" width="16.796875" style="20" customWidth="1"/>
    <col min="16136" max="16136" width="18.73046875" style="20" customWidth="1"/>
    <col min="16137" max="16137" width="17.46484375" style="20" customWidth="1"/>
    <col min="16138" max="16138" width="25.265625" style="20" customWidth="1"/>
    <col min="16139" max="16139" width="28" style="20" customWidth="1"/>
    <col min="16140" max="16140" width="0" style="20" hidden="1" customWidth="1"/>
    <col min="16141" max="16142" width="16.46484375" style="20" customWidth="1"/>
    <col min="16143" max="16143" width="16" style="20" customWidth="1"/>
    <col min="16144" max="16144" width="14.19921875" style="20" customWidth="1"/>
    <col min="16145" max="16145" width="25.265625" style="20" customWidth="1"/>
    <col min="16146" max="16146" width="18.796875" style="20" customWidth="1"/>
    <col min="16147" max="16147" width="0" style="20" hidden="1" customWidth="1"/>
    <col min="16148" max="16148" width="28.73046875" style="20" customWidth="1"/>
    <col min="16149" max="16150" width="18.46484375" style="20" customWidth="1"/>
    <col min="16151" max="16151" width="15.46484375" style="20" customWidth="1"/>
    <col min="16152" max="16152" width="14.796875" style="20" customWidth="1"/>
    <col min="16153" max="16384" width="11.46484375" style="20"/>
  </cols>
  <sheetData>
    <row r="1" spans="1:25" ht="31.5" customHeight="1">
      <c r="B1" s="607" t="s">
        <v>74</v>
      </c>
      <c r="C1" s="607"/>
      <c r="D1" s="607"/>
      <c r="E1" s="607"/>
      <c r="F1" s="607"/>
      <c r="G1" s="607"/>
      <c r="H1" s="607"/>
      <c r="I1" s="607"/>
      <c r="J1" s="607"/>
      <c r="K1" s="258"/>
      <c r="L1" s="258"/>
      <c r="M1" s="258"/>
      <c r="N1" s="258"/>
    </row>
    <row r="2" spans="1:25" ht="25.5">
      <c r="B2" s="608" t="s">
        <v>75</v>
      </c>
      <c r="C2" s="608"/>
      <c r="D2" s="608"/>
      <c r="E2" s="608"/>
      <c r="F2" s="608"/>
      <c r="G2" s="608"/>
      <c r="H2" s="608"/>
      <c r="I2" s="608"/>
      <c r="J2" s="608"/>
      <c r="K2" s="258"/>
      <c r="L2" s="258"/>
      <c r="M2" s="258"/>
      <c r="N2" s="258"/>
    </row>
    <row r="3" spans="1:25" ht="25.5">
      <c r="B3" s="259"/>
      <c r="C3" s="260"/>
      <c r="D3" s="261"/>
      <c r="E3" s="262"/>
      <c r="F3" s="263"/>
      <c r="G3" s="261"/>
      <c r="H3" s="261"/>
      <c r="I3" s="264"/>
      <c r="J3" s="265"/>
      <c r="N3" s="257"/>
    </row>
    <row r="4" spans="1:25" ht="25.5">
      <c r="B4" s="266"/>
      <c r="C4" s="267"/>
      <c r="D4" s="268" t="s">
        <v>76</v>
      </c>
      <c r="E4" s="269" t="s">
        <v>150</v>
      </c>
      <c r="F4" s="270"/>
      <c r="G4" s="268"/>
      <c r="H4" s="268" t="s">
        <v>54</v>
      </c>
      <c r="I4" s="269" t="s">
        <v>173</v>
      </c>
      <c r="J4" s="271"/>
      <c r="N4" s="257"/>
    </row>
    <row r="5" spans="1:25" ht="11.25" customHeight="1">
      <c r="B5" s="266"/>
      <c r="C5" s="272"/>
      <c r="D5" s="273"/>
      <c r="E5" s="274"/>
      <c r="F5" s="275"/>
      <c r="G5" s="273"/>
      <c r="H5" s="273"/>
      <c r="I5" s="276"/>
      <c r="J5" s="277"/>
      <c r="N5" s="257"/>
    </row>
    <row r="6" spans="1:25" ht="25.5">
      <c r="B6" s="562" t="s">
        <v>77</v>
      </c>
      <c r="C6" s="563"/>
      <c r="D6" s="564"/>
      <c r="E6" s="278">
        <f>F543</f>
        <v>193602</v>
      </c>
      <c r="F6" s="279"/>
      <c r="G6" s="563" t="s">
        <v>78</v>
      </c>
      <c r="H6" s="564"/>
      <c r="I6" s="280">
        <f>K543</f>
        <v>36</v>
      </c>
      <c r="J6" s="281"/>
      <c r="N6" s="257"/>
    </row>
    <row r="7" spans="1:25" ht="25.5">
      <c r="B7" s="562" t="s">
        <v>79</v>
      </c>
      <c r="C7" s="563"/>
      <c r="D7" s="564"/>
      <c r="E7" s="278">
        <f>G543</f>
        <v>38720.399999999994</v>
      </c>
      <c r="F7" s="279"/>
      <c r="G7" s="563" t="s">
        <v>80</v>
      </c>
      <c r="H7" s="564"/>
      <c r="I7" s="280">
        <f>L543</f>
        <v>0</v>
      </c>
      <c r="J7" s="281"/>
      <c r="N7" s="257"/>
    </row>
    <row r="8" spans="1:25" ht="25.5">
      <c r="B8" s="562" t="s">
        <v>81</v>
      </c>
      <c r="C8" s="563"/>
      <c r="D8" s="564"/>
      <c r="E8" s="278">
        <f>H543</f>
        <v>107556.66666666666</v>
      </c>
      <c r="F8" s="279"/>
      <c r="G8" s="563" t="s">
        <v>82</v>
      </c>
      <c r="H8" s="564"/>
      <c r="I8" s="282">
        <f>W543</f>
        <v>72</v>
      </c>
      <c r="J8" s="281"/>
      <c r="N8" s="257"/>
    </row>
    <row r="9" spans="1:25" ht="25.5">
      <c r="A9" s="29"/>
      <c r="B9" s="562" t="s">
        <v>83</v>
      </c>
      <c r="C9" s="563"/>
      <c r="D9" s="564"/>
      <c r="E9" s="278">
        <f>N543</f>
        <v>2151.1333333333337</v>
      </c>
      <c r="F9" s="279"/>
      <c r="G9" s="563" t="s">
        <v>84</v>
      </c>
      <c r="H9" s="564"/>
      <c r="I9" s="283">
        <f>X543</f>
        <v>20</v>
      </c>
      <c r="J9" s="281"/>
      <c r="N9" s="257"/>
    </row>
    <row r="10" spans="1:25" ht="25.5">
      <c r="B10" s="567" t="s">
        <v>85</v>
      </c>
      <c r="C10" s="565"/>
      <c r="D10" s="566"/>
      <c r="E10" s="278">
        <f>COUNTA(C17,C76,C142,C175,C221,C262,C315,C355,C374,C410)</f>
        <v>10</v>
      </c>
      <c r="F10" s="279"/>
      <c r="G10" s="285"/>
      <c r="H10" s="285"/>
      <c r="I10" s="286"/>
      <c r="J10" s="281"/>
      <c r="N10" s="257"/>
    </row>
    <row r="11" spans="1:25" ht="25.5">
      <c r="B11" s="284"/>
      <c r="C11" s="565" t="s">
        <v>86</v>
      </c>
      <c r="D11" s="566"/>
      <c r="E11" s="278">
        <f>J543</f>
        <v>35</v>
      </c>
      <c r="F11" s="279"/>
      <c r="G11" s="279"/>
      <c r="H11" s="279"/>
      <c r="I11" s="286"/>
      <c r="J11" s="281"/>
      <c r="M11" s="48"/>
      <c r="N11" s="257"/>
      <c r="U11" s="48"/>
    </row>
    <row r="12" spans="1:25" ht="25.5">
      <c r="B12" s="562" t="s">
        <v>87</v>
      </c>
      <c r="C12" s="563"/>
      <c r="D12" s="564"/>
      <c r="E12" s="278">
        <f>E543</f>
        <v>378</v>
      </c>
      <c r="F12" s="279"/>
      <c r="G12" s="287"/>
      <c r="H12" s="287"/>
      <c r="I12" s="286"/>
      <c r="J12" s="281"/>
      <c r="N12" s="257"/>
      <c r="T12" s="48"/>
      <c r="V12" s="48"/>
    </row>
    <row r="13" spans="1:25" ht="8.25" customHeight="1">
      <c r="B13" s="288"/>
      <c r="C13" s="289"/>
      <c r="D13" s="289"/>
      <c r="E13" s="290"/>
      <c r="F13" s="291"/>
      <c r="G13" s="292"/>
      <c r="H13" s="292"/>
      <c r="I13" s="292"/>
      <c r="J13" s="293"/>
      <c r="N13" s="257"/>
    </row>
    <row r="15" spans="1:25">
      <c r="B15" s="294"/>
      <c r="C15" s="295"/>
      <c r="D15" s="296"/>
      <c r="E15" s="296"/>
      <c r="F15" s="296"/>
      <c r="G15" s="297">
        <v>5</v>
      </c>
      <c r="H15" s="297">
        <v>1.8</v>
      </c>
      <c r="I15" s="298">
        <v>3000</v>
      </c>
      <c r="J15" s="296"/>
      <c r="K15" s="296"/>
      <c r="L15" s="296"/>
      <c r="M15" s="297"/>
      <c r="N15" s="297">
        <v>50</v>
      </c>
      <c r="O15" s="296"/>
      <c r="P15" s="296"/>
      <c r="Q15" s="296"/>
      <c r="R15" s="299"/>
      <c r="S15" s="299"/>
      <c r="T15" s="297"/>
      <c r="U15" s="300">
        <f>(250*12)/2</f>
        <v>1500</v>
      </c>
      <c r="V15" s="297"/>
      <c r="W15" s="297"/>
      <c r="X15" s="297">
        <v>3</v>
      </c>
    </row>
    <row r="16" spans="1:25" ht="91.5" customHeight="1">
      <c r="B16" s="301" t="s">
        <v>88</v>
      </c>
      <c r="C16" s="301" t="s">
        <v>89</v>
      </c>
      <c r="D16" s="301" t="s">
        <v>90</v>
      </c>
      <c r="E16" s="302" t="s">
        <v>91</v>
      </c>
      <c r="F16" s="302" t="s">
        <v>160</v>
      </c>
      <c r="G16" s="303" t="s">
        <v>92</v>
      </c>
      <c r="H16" s="303" t="s">
        <v>93</v>
      </c>
      <c r="I16" s="303" t="s">
        <v>94</v>
      </c>
      <c r="J16" s="302" t="s">
        <v>95</v>
      </c>
      <c r="K16" s="302" t="s">
        <v>96</v>
      </c>
      <c r="L16" s="304" t="s">
        <v>97</v>
      </c>
      <c r="M16" s="302" t="s">
        <v>98</v>
      </c>
      <c r="N16" s="303" t="s">
        <v>99</v>
      </c>
      <c r="O16" s="302" t="s">
        <v>100</v>
      </c>
      <c r="P16" s="302" t="s">
        <v>101</v>
      </c>
      <c r="Q16" s="302" t="s">
        <v>102</v>
      </c>
      <c r="R16" s="302" t="s">
        <v>103</v>
      </c>
      <c r="S16" s="302" t="s">
        <v>104</v>
      </c>
      <c r="T16" s="302" t="s">
        <v>105</v>
      </c>
      <c r="U16" s="303" t="s">
        <v>106</v>
      </c>
      <c r="V16" s="302" t="s">
        <v>107</v>
      </c>
      <c r="W16" s="303" t="s">
        <v>108</v>
      </c>
      <c r="X16" s="303" t="s">
        <v>109</v>
      </c>
      <c r="Y16" s="303" t="s">
        <v>110</v>
      </c>
    </row>
    <row r="17" spans="2:25" ht="18.75" customHeight="1">
      <c r="B17" s="604">
        <v>1</v>
      </c>
      <c r="C17" s="599" t="s">
        <v>10796</v>
      </c>
      <c r="D17" s="39">
        <v>1</v>
      </c>
      <c r="E17" s="39" t="s">
        <v>10797</v>
      </c>
      <c r="F17" s="305">
        <v>4100</v>
      </c>
      <c r="G17" s="306">
        <f>F17/$G$15</f>
        <v>820</v>
      </c>
      <c r="H17" s="307">
        <f t="shared" ref="H17:H73" si="0">F17/$H$15</f>
        <v>2277.7777777777778</v>
      </c>
      <c r="I17" s="307">
        <f t="shared" ref="I17:I73" si="1">H17/$I$15</f>
        <v>0.7592592592592593</v>
      </c>
      <c r="J17" s="309" t="s">
        <v>10798</v>
      </c>
      <c r="K17" s="309" t="s">
        <v>11422</v>
      </c>
      <c r="L17" s="308"/>
      <c r="M17" s="310">
        <f>SUM(H17:H21)</f>
        <v>2805.5555555555557</v>
      </c>
      <c r="N17" s="311">
        <f>M17/$N$15</f>
        <v>56.111111111111114</v>
      </c>
      <c r="O17" s="53">
        <v>48</v>
      </c>
      <c r="P17" s="54" t="s">
        <v>12</v>
      </c>
      <c r="Q17" s="54"/>
      <c r="R17" s="54"/>
      <c r="S17" s="54"/>
      <c r="T17" s="58"/>
      <c r="U17" s="312">
        <f t="shared" ref="U17:U73" si="2">H17/$U$15</f>
        <v>1.5185185185185186</v>
      </c>
      <c r="V17" s="313">
        <f>SUM(U17:U21)</f>
        <v>1.8703703703703705</v>
      </c>
      <c r="W17" s="314" t="str">
        <f>IF(V17&lt;1,"0",IF(V17&lt;5,"2",IF(V17&gt;=5,"6")))</f>
        <v>2</v>
      </c>
      <c r="X17" s="593">
        <f>K75/$X$15</f>
        <v>1.3333333333333333</v>
      </c>
      <c r="Y17" s="60">
        <f>W17/2</f>
        <v>1</v>
      </c>
    </row>
    <row r="18" spans="2:25" ht="18.75" customHeight="1">
      <c r="B18" s="605"/>
      <c r="C18" s="600"/>
      <c r="D18" s="39">
        <v>2</v>
      </c>
      <c r="E18" s="39" t="s">
        <v>10799</v>
      </c>
      <c r="F18" s="305">
        <v>400</v>
      </c>
      <c r="G18" s="306">
        <f t="shared" ref="G18:G74" si="3">F18/$G$15</f>
        <v>80</v>
      </c>
      <c r="H18" s="307">
        <f t="shared" si="0"/>
        <v>222.22222222222223</v>
      </c>
      <c r="I18" s="307">
        <f t="shared" si="1"/>
        <v>7.407407407407407E-2</v>
      </c>
      <c r="J18" s="39"/>
      <c r="K18" s="309"/>
      <c r="L18" s="308"/>
      <c r="M18" s="310"/>
      <c r="N18" s="311">
        <f t="shared" ref="N18:N73" si="4">M18/$N$15</f>
        <v>0</v>
      </c>
      <c r="O18" s="53"/>
      <c r="P18" s="54"/>
      <c r="Q18" s="54"/>
      <c r="R18" s="54"/>
      <c r="S18" s="54"/>
      <c r="T18" s="58"/>
      <c r="U18" s="312">
        <f t="shared" si="2"/>
        <v>0.14814814814814814</v>
      </c>
      <c r="V18" s="313"/>
      <c r="W18" s="314" t="str">
        <f t="shared" ref="W18:W73" si="5">IF(V18&lt;1,"0",IF(V18&lt;5,"2",IF(V18&gt;=5,"6")))</f>
        <v>0</v>
      </c>
      <c r="X18" s="594"/>
      <c r="Y18" s="60">
        <f t="shared" ref="Y18:Y74" si="6">W18/2</f>
        <v>0</v>
      </c>
    </row>
    <row r="19" spans="2:25" ht="18.75" customHeight="1">
      <c r="B19" s="605"/>
      <c r="C19" s="600"/>
      <c r="D19" s="39">
        <v>3</v>
      </c>
      <c r="E19" s="39" t="s">
        <v>10800</v>
      </c>
      <c r="F19" s="305">
        <v>300</v>
      </c>
      <c r="G19" s="306">
        <f t="shared" si="3"/>
        <v>60</v>
      </c>
      <c r="H19" s="307">
        <f t="shared" si="0"/>
        <v>166.66666666666666</v>
      </c>
      <c r="I19" s="307">
        <f t="shared" si="1"/>
        <v>5.5555555555555552E-2</v>
      </c>
      <c r="J19" s="39"/>
      <c r="K19" s="309"/>
      <c r="L19" s="308"/>
      <c r="M19" s="310"/>
      <c r="N19" s="311">
        <f t="shared" si="4"/>
        <v>0</v>
      </c>
      <c r="O19" s="55"/>
      <c r="P19" s="54"/>
      <c r="Q19" s="54"/>
      <c r="R19" s="54"/>
      <c r="S19" s="54"/>
      <c r="T19" s="58"/>
      <c r="U19" s="312">
        <f t="shared" si="2"/>
        <v>0.1111111111111111</v>
      </c>
      <c r="V19" s="313"/>
      <c r="W19" s="314" t="str">
        <f t="shared" si="5"/>
        <v>0</v>
      </c>
      <c r="X19" s="594"/>
      <c r="Y19" s="60">
        <f t="shared" si="6"/>
        <v>0</v>
      </c>
    </row>
    <row r="20" spans="2:25" ht="18.75" customHeight="1">
      <c r="B20" s="605"/>
      <c r="C20" s="600"/>
      <c r="D20" s="39">
        <v>4</v>
      </c>
      <c r="E20" s="39" t="s">
        <v>10801</v>
      </c>
      <c r="F20" s="305">
        <v>150</v>
      </c>
      <c r="G20" s="306">
        <f t="shared" si="3"/>
        <v>30</v>
      </c>
      <c r="H20" s="307">
        <f t="shared" si="0"/>
        <v>83.333333333333329</v>
      </c>
      <c r="I20" s="307">
        <f t="shared" si="1"/>
        <v>2.7777777777777776E-2</v>
      </c>
      <c r="J20" s="39"/>
      <c r="K20" s="309"/>
      <c r="L20" s="308"/>
      <c r="M20" s="310"/>
      <c r="N20" s="311">
        <f t="shared" si="4"/>
        <v>0</v>
      </c>
      <c r="O20" s="53"/>
      <c r="P20" s="54"/>
      <c r="Q20" s="54"/>
      <c r="R20" s="54"/>
      <c r="S20" s="54"/>
      <c r="T20" s="58"/>
      <c r="U20" s="312">
        <f t="shared" si="2"/>
        <v>5.5555555555555552E-2</v>
      </c>
      <c r="V20" s="313"/>
      <c r="W20" s="314" t="str">
        <f t="shared" si="5"/>
        <v>0</v>
      </c>
      <c r="X20" s="594"/>
      <c r="Y20" s="60">
        <f t="shared" si="6"/>
        <v>0</v>
      </c>
    </row>
    <row r="21" spans="2:25" ht="18.75" customHeight="1">
      <c r="B21" s="605"/>
      <c r="C21" s="600"/>
      <c r="D21" s="39">
        <v>5</v>
      </c>
      <c r="E21" s="39" t="s">
        <v>10802</v>
      </c>
      <c r="F21" s="305">
        <v>100</v>
      </c>
      <c r="G21" s="306">
        <f t="shared" si="3"/>
        <v>20</v>
      </c>
      <c r="H21" s="307">
        <f t="shared" si="0"/>
        <v>55.555555555555557</v>
      </c>
      <c r="I21" s="307">
        <f t="shared" si="1"/>
        <v>1.8518518518518517E-2</v>
      </c>
      <c r="J21" s="39"/>
      <c r="K21" s="309"/>
      <c r="L21" s="308"/>
      <c r="M21" s="310"/>
      <c r="N21" s="311">
        <f t="shared" si="4"/>
        <v>0</v>
      </c>
      <c r="O21" s="53"/>
      <c r="P21" s="54"/>
      <c r="Q21" s="54"/>
      <c r="R21" s="54"/>
      <c r="S21" s="54"/>
      <c r="T21" s="58"/>
      <c r="U21" s="312">
        <f t="shared" si="2"/>
        <v>3.7037037037037035E-2</v>
      </c>
      <c r="V21" s="313"/>
      <c r="W21" s="314" t="str">
        <f t="shared" si="5"/>
        <v>0</v>
      </c>
      <c r="X21" s="594"/>
      <c r="Y21" s="60">
        <f t="shared" si="6"/>
        <v>0</v>
      </c>
    </row>
    <row r="22" spans="2:25" ht="18.75" customHeight="1">
      <c r="B22" s="605"/>
      <c r="C22" s="600"/>
      <c r="D22" s="39"/>
      <c r="F22" s="305"/>
      <c r="G22" s="306">
        <f t="shared" si="3"/>
        <v>0</v>
      </c>
      <c r="H22" s="307">
        <f t="shared" si="0"/>
        <v>0</v>
      </c>
      <c r="I22" s="307">
        <f t="shared" si="1"/>
        <v>0</v>
      </c>
      <c r="J22" s="39"/>
      <c r="K22" s="309"/>
      <c r="L22" s="308"/>
      <c r="M22" s="310"/>
      <c r="N22" s="311">
        <f t="shared" si="4"/>
        <v>0</v>
      </c>
      <c r="O22" s="53"/>
      <c r="P22" s="54"/>
      <c r="Q22" s="54"/>
      <c r="R22" s="54"/>
      <c r="S22" s="54"/>
      <c r="T22" s="58"/>
      <c r="U22" s="312">
        <f t="shared" si="2"/>
        <v>0</v>
      </c>
      <c r="V22" s="313"/>
      <c r="W22" s="314" t="str">
        <f t="shared" si="5"/>
        <v>0</v>
      </c>
      <c r="X22" s="594"/>
      <c r="Y22" s="60">
        <f t="shared" si="6"/>
        <v>0</v>
      </c>
    </row>
    <row r="23" spans="2:25" ht="18.75" customHeight="1">
      <c r="B23" s="605"/>
      <c r="C23" s="600"/>
      <c r="D23" s="39">
        <v>1</v>
      </c>
      <c r="E23" s="39" t="s">
        <v>10803</v>
      </c>
      <c r="F23" s="305">
        <v>500</v>
      </c>
      <c r="G23" s="306">
        <f t="shared" si="3"/>
        <v>100</v>
      </c>
      <c r="H23" s="307">
        <f t="shared" si="0"/>
        <v>277.77777777777777</v>
      </c>
      <c r="I23" s="307">
        <f t="shared" si="1"/>
        <v>9.2592592592592587E-2</v>
      </c>
      <c r="J23" s="39"/>
      <c r="K23" s="309"/>
      <c r="L23" s="308"/>
      <c r="M23" s="310"/>
      <c r="N23" s="311">
        <f t="shared" si="4"/>
        <v>0</v>
      </c>
      <c r="O23" s="53"/>
      <c r="P23" s="54"/>
      <c r="Q23" s="54"/>
      <c r="R23" s="54"/>
      <c r="S23" s="54"/>
      <c r="T23" s="58"/>
      <c r="U23" s="312">
        <f t="shared" si="2"/>
        <v>0.18518518518518517</v>
      </c>
      <c r="V23" s="313"/>
      <c r="W23" s="314" t="str">
        <f t="shared" si="5"/>
        <v>0</v>
      </c>
      <c r="X23" s="594"/>
      <c r="Y23" s="60">
        <f t="shared" si="6"/>
        <v>0</v>
      </c>
    </row>
    <row r="24" spans="2:25" ht="18.75" customHeight="1">
      <c r="B24" s="605"/>
      <c r="C24" s="600"/>
      <c r="D24" s="39">
        <v>2</v>
      </c>
      <c r="E24" s="39" t="s">
        <v>10804</v>
      </c>
      <c r="F24" s="305">
        <v>200</v>
      </c>
      <c r="G24" s="306">
        <f t="shared" si="3"/>
        <v>40</v>
      </c>
      <c r="H24" s="307">
        <f t="shared" si="0"/>
        <v>111.11111111111111</v>
      </c>
      <c r="I24" s="307">
        <f t="shared" si="1"/>
        <v>3.7037037037037035E-2</v>
      </c>
      <c r="J24" s="39"/>
      <c r="K24" s="309"/>
      <c r="L24" s="308"/>
      <c r="M24" s="310"/>
      <c r="N24" s="311">
        <f t="shared" si="4"/>
        <v>0</v>
      </c>
      <c r="O24" s="53"/>
      <c r="P24" s="54"/>
      <c r="Q24" s="54"/>
      <c r="R24" s="54"/>
      <c r="S24" s="54"/>
      <c r="T24" s="58"/>
      <c r="U24" s="312">
        <f t="shared" si="2"/>
        <v>7.407407407407407E-2</v>
      </c>
      <c r="V24" s="313"/>
      <c r="W24" s="314" t="str">
        <f t="shared" si="5"/>
        <v>0</v>
      </c>
      <c r="X24" s="594"/>
      <c r="Y24" s="60">
        <f t="shared" si="6"/>
        <v>0</v>
      </c>
    </row>
    <row r="25" spans="2:25" ht="18.75" customHeight="1">
      <c r="B25" s="605"/>
      <c r="C25" s="600"/>
      <c r="D25" s="39">
        <v>3</v>
      </c>
      <c r="E25" s="39" t="s">
        <v>10805</v>
      </c>
      <c r="F25" s="305">
        <v>200</v>
      </c>
      <c r="G25" s="306">
        <f t="shared" si="3"/>
        <v>40</v>
      </c>
      <c r="H25" s="307">
        <f t="shared" si="0"/>
        <v>111.11111111111111</v>
      </c>
      <c r="I25" s="307">
        <f t="shared" si="1"/>
        <v>3.7037037037037035E-2</v>
      </c>
      <c r="J25" s="39"/>
      <c r="K25" s="309"/>
      <c r="L25" s="308"/>
      <c r="M25" s="310"/>
      <c r="N25" s="311">
        <f t="shared" si="4"/>
        <v>0</v>
      </c>
      <c r="O25" s="53"/>
      <c r="P25" s="54"/>
      <c r="Q25" s="54"/>
      <c r="R25" s="54"/>
      <c r="S25" s="54"/>
      <c r="T25" s="58"/>
      <c r="U25" s="312">
        <f t="shared" si="2"/>
        <v>7.407407407407407E-2</v>
      </c>
      <c r="V25" s="313"/>
      <c r="W25" s="314" t="str">
        <f t="shared" si="5"/>
        <v>0</v>
      </c>
      <c r="X25" s="594"/>
      <c r="Y25" s="60">
        <f t="shared" si="6"/>
        <v>0</v>
      </c>
    </row>
    <row r="26" spans="2:25" ht="18.75" customHeight="1">
      <c r="B26" s="605"/>
      <c r="C26" s="600"/>
      <c r="D26" s="39">
        <v>4</v>
      </c>
      <c r="E26" s="39" t="s">
        <v>10806</v>
      </c>
      <c r="F26" s="305">
        <v>200</v>
      </c>
      <c r="G26" s="306">
        <f t="shared" si="3"/>
        <v>40</v>
      </c>
      <c r="H26" s="307">
        <f t="shared" si="0"/>
        <v>111.11111111111111</v>
      </c>
      <c r="I26" s="307">
        <f t="shared" si="1"/>
        <v>3.7037037037037035E-2</v>
      </c>
      <c r="J26" s="39"/>
      <c r="K26" s="309"/>
      <c r="L26" s="308"/>
      <c r="M26" s="310"/>
      <c r="N26" s="311">
        <f t="shared" si="4"/>
        <v>0</v>
      </c>
      <c r="O26" s="53"/>
      <c r="P26" s="54"/>
      <c r="Q26" s="54"/>
      <c r="R26" s="54"/>
      <c r="S26" s="54"/>
      <c r="T26" s="58"/>
      <c r="U26" s="312">
        <f t="shared" si="2"/>
        <v>7.407407407407407E-2</v>
      </c>
      <c r="V26" s="313"/>
      <c r="W26" s="314" t="str">
        <f t="shared" si="5"/>
        <v>0</v>
      </c>
      <c r="X26" s="594"/>
      <c r="Y26" s="60">
        <f t="shared" si="6"/>
        <v>0</v>
      </c>
    </row>
    <row r="27" spans="2:25" ht="18.75" customHeight="1">
      <c r="B27" s="605"/>
      <c r="C27" s="600"/>
      <c r="D27" s="39">
        <v>5</v>
      </c>
      <c r="E27" s="39" t="s">
        <v>10807</v>
      </c>
      <c r="F27" s="305">
        <v>80</v>
      </c>
      <c r="G27" s="306">
        <f t="shared" si="3"/>
        <v>16</v>
      </c>
      <c r="H27" s="307">
        <f t="shared" si="0"/>
        <v>44.444444444444443</v>
      </c>
      <c r="I27" s="307">
        <f t="shared" si="1"/>
        <v>1.4814814814814814E-2</v>
      </c>
      <c r="J27" s="39"/>
      <c r="K27" s="309"/>
      <c r="L27" s="308"/>
      <c r="M27" s="310"/>
      <c r="N27" s="311">
        <f t="shared" si="4"/>
        <v>0</v>
      </c>
      <c r="O27" s="53"/>
      <c r="P27" s="54"/>
      <c r="Q27" s="54"/>
      <c r="R27" s="54"/>
      <c r="S27" s="54"/>
      <c r="T27" s="58"/>
      <c r="U27" s="312">
        <f t="shared" si="2"/>
        <v>2.9629629629629627E-2</v>
      </c>
      <c r="V27" s="313"/>
      <c r="W27" s="314" t="str">
        <f t="shared" si="5"/>
        <v>0</v>
      </c>
      <c r="X27" s="594"/>
      <c r="Y27" s="60">
        <f t="shared" si="6"/>
        <v>0</v>
      </c>
    </row>
    <row r="28" spans="2:25" ht="18.75" customHeight="1">
      <c r="B28" s="605"/>
      <c r="C28" s="600"/>
      <c r="D28" s="39">
        <v>6</v>
      </c>
      <c r="E28" s="39" t="s">
        <v>10808</v>
      </c>
      <c r="F28" s="305">
        <v>150</v>
      </c>
      <c r="G28" s="306">
        <f t="shared" si="3"/>
        <v>30</v>
      </c>
      <c r="H28" s="307">
        <f t="shared" si="0"/>
        <v>83.333333333333329</v>
      </c>
      <c r="I28" s="307">
        <f t="shared" si="1"/>
        <v>2.7777777777777776E-2</v>
      </c>
      <c r="J28" s="39"/>
      <c r="K28" s="309"/>
      <c r="L28" s="308"/>
      <c r="M28" s="310"/>
      <c r="N28" s="311">
        <f t="shared" si="4"/>
        <v>0</v>
      </c>
      <c r="O28" s="53"/>
      <c r="P28" s="54"/>
      <c r="Q28" s="54"/>
      <c r="R28" s="54"/>
      <c r="S28" s="54"/>
      <c r="T28" s="58"/>
      <c r="U28" s="312">
        <f t="shared" si="2"/>
        <v>5.5555555555555552E-2</v>
      </c>
      <c r="V28" s="313"/>
      <c r="W28" s="314" t="str">
        <f t="shared" si="5"/>
        <v>0</v>
      </c>
      <c r="X28" s="594"/>
      <c r="Y28" s="60">
        <f t="shared" si="6"/>
        <v>0</v>
      </c>
    </row>
    <row r="29" spans="2:25" ht="18.75" customHeight="1">
      <c r="B29" s="605"/>
      <c r="C29" s="600"/>
      <c r="D29" s="39">
        <v>7</v>
      </c>
      <c r="E29" s="39" t="s">
        <v>10809</v>
      </c>
      <c r="F29" s="305">
        <v>150</v>
      </c>
      <c r="G29" s="306">
        <f t="shared" si="3"/>
        <v>30</v>
      </c>
      <c r="H29" s="307">
        <f t="shared" si="0"/>
        <v>83.333333333333329</v>
      </c>
      <c r="I29" s="307">
        <f t="shared" si="1"/>
        <v>2.7777777777777776E-2</v>
      </c>
      <c r="J29" s="39"/>
      <c r="K29" s="309"/>
      <c r="L29" s="308"/>
      <c r="M29" s="310"/>
      <c r="N29" s="311">
        <f t="shared" si="4"/>
        <v>0</v>
      </c>
      <c r="O29" s="53"/>
      <c r="P29" s="54"/>
      <c r="Q29" s="54"/>
      <c r="R29" s="54"/>
      <c r="S29" s="54"/>
      <c r="T29" s="58"/>
      <c r="U29" s="312">
        <f t="shared" si="2"/>
        <v>5.5555555555555552E-2</v>
      </c>
      <c r="V29" s="313"/>
      <c r="W29" s="314" t="str">
        <f t="shared" si="5"/>
        <v>0</v>
      </c>
      <c r="X29" s="594"/>
      <c r="Y29" s="60">
        <f t="shared" si="6"/>
        <v>0</v>
      </c>
    </row>
    <row r="30" spans="2:25" ht="18.75" customHeight="1">
      <c r="B30" s="605"/>
      <c r="C30" s="600"/>
      <c r="D30" s="39">
        <v>8</v>
      </c>
      <c r="E30" s="39" t="s">
        <v>10810</v>
      </c>
      <c r="F30" s="305">
        <v>100</v>
      </c>
      <c r="G30" s="306">
        <f t="shared" si="3"/>
        <v>20</v>
      </c>
      <c r="H30" s="307">
        <f t="shared" si="0"/>
        <v>55.555555555555557</v>
      </c>
      <c r="I30" s="307">
        <f t="shared" si="1"/>
        <v>1.8518518518518517E-2</v>
      </c>
      <c r="J30" s="39"/>
      <c r="K30" s="309"/>
      <c r="L30" s="308"/>
      <c r="M30" s="310"/>
      <c r="N30" s="311">
        <f t="shared" si="4"/>
        <v>0</v>
      </c>
      <c r="O30" s="53"/>
      <c r="P30" s="54"/>
      <c r="Q30" s="54"/>
      <c r="R30" s="54"/>
      <c r="S30" s="54"/>
      <c r="T30" s="58"/>
      <c r="U30" s="312">
        <f t="shared" si="2"/>
        <v>3.7037037037037035E-2</v>
      </c>
      <c r="V30" s="313"/>
      <c r="W30" s="314" t="str">
        <f t="shared" si="5"/>
        <v>0</v>
      </c>
      <c r="X30" s="594"/>
      <c r="Y30" s="60">
        <f t="shared" si="6"/>
        <v>0</v>
      </c>
    </row>
    <row r="31" spans="2:25" ht="18.75" customHeight="1">
      <c r="B31" s="605"/>
      <c r="C31" s="600"/>
      <c r="D31" s="39">
        <v>9</v>
      </c>
      <c r="E31" s="39" t="s">
        <v>10811</v>
      </c>
      <c r="F31" s="305">
        <v>100</v>
      </c>
      <c r="G31" s="306">
        <f t="shared" si="3"/>
        <v>20</v>
      </c>
      <c r="H31" s="307">
        <f t="shared" si="0"/>
        <v>55.555555555555557</v>
      </c>
      <c r="I31" s="307">
        <f t="shared" si="1"/>
        <v>1.8518518518518517E-2</v>
      </c>
      <c r="J31" s="39"/>
      <c r="K31" s="309"/>
      <c r="L31" s="308"/>
      <c r="M31" s="310"/>
      <c r="N31" s="311">
        <f t="shared" si="4"/>
        <v>0</v>
      </c>
      <c r="O31" s="53"/>
      <c r="P31" s="54"/>
      <c r="Q31" s="54"/>
      <c r="R31" s="54"/>
      <c r="S31" s="54"/>
      <c r="T31" s="58"/>
      <c r="U31" s="312">
        <f t="shared" si="2"/>
        <v>3.7037037037037035E-2</v>
      </c>
      <c r="V31" s="313"/>
      <c r="W31" s="314" t="str">
        <f t="shared" si="5"/>
        <v>0</v>
      </c>
      <c r="X31" s="594"/>
      <c r="Y31" s="60">
        <f t="shared" si="6"/>
        <v>0</v>
      </c>
    </row>
    <row r="32" spans="2:25" ht="18.75" customHeight="1">
      <c r="B32" s="605"/>
      <c r="C32" s="600"/>
      <c r="D32" s="39">
        <v>10</v>
      </c>
      <c r="E32" s="39" t="s">
        <v>10812</v>
      </c>
      <c r="F32" s="305">
        <v>100</v>
      </c>
      <c r="G32" s="306">
        <f t="shared" si="3"/>
        <v>20</v>
      </c>
      <c r="H32" s="307">
        <f t="shared" si="0"/>
        <v>55.555555555555557</v>
      </c>
      <c r="I32" s="307">
        <f t="shared" si="1"/>
        <v>1.8518518518518517E-2</v>
      </c>
      <c r="J32" s="39"/>
      <c r="K32" s="309"/>
      <c r="L32" s="308"/>
      <c r="M32" s="310"/>
      <c r="N32" s="311">
        <f t="shared" si="4"/>
        <v>0</v>
      </c>
      <c r="O32" s="53"/>
      <c r="P32" s="54"/>
      <c r="Q32" s="54"/>
      <c r="R32" s="54"/>
      <c r="S32" s="54"/>
      <c r="T32" s="58"/>
      <c r="U32" s="312">
        <f t="shared" si="2"/>
        <v>3.7037037037037035E-2</v>
      </c>
      <c r="V32" s="313"/>
      <c r="W32" s="314" t="str">
        <f t="shared" si="5"/>
        <v>0</v>
      </c>
      <c r="X32" s="594"/>
      <c r="Y32" s="60">
        <f t="shared" si="6"/>
        <v>0</v>
      </c>
    </row>
    <row r="33" spans="2:25" ht="18.75" customHeight="1">
      <c r="B33" s="605"/>
      <c r="C33" s="600"/>
      <c r="D33" s="39">
        <v>11</v>
      </c>
      <c r="E33" s="39" t="s">
        <v>2384</v>
      </c>
      <c r="F33" s="305">
        <v>300</v>
      </c>
      <c r="G33" s="306">
        <f t="shared" si="3"/>
        <v>60</v>
      </c>
      <c r="H33" s="307">
        <f t="shared" si="0"/>
        <v>166.66666666666666</v>
      </c>
      <c r="I33" s="307">
        <f t="shared" si="1"/>
        <v>5.5555555555555552E-2</v>
      </c>
      <c r="J33" s="39"/>
      <c r="K33" s="309" t="s">
        <v>11423</v>
      </c>
      <c r="L33" s="308"/>
      <c r="M33" s="331">
        <f>SUM(H23:H48)</f>
        <v>2377.7777777777783</v>
      </c>
      <c r="N33" s="311">
        <f t="shared" si="4"/>
        <v>47.555555555555564</v>
      </c>
      <c r="O33" s="53">
        <v>40</v>
      </c>
      <c r="P33" s="54" t="s">
        <v>12</v>
      </c>
      <c r="Q33" s="54"/>
      <c r="R33" s="54"/>
      <c r="S33" s="54"/>
      <c r="T33" s="58"/>
      <c r="U33" s="312">
        <f t="shared" si="2"/>
        <v>0.1111111111111111</v>
      </c>
      <c r="V33" s="313">
        <f>SUM(U23:U48)</f>
        <v>1.5851851851851855</v>
      </c>
      <c r="W33" s="314" t="str">
        <f t="shared" si="5"/>
        <v>2</v>
      </c>
      <c r="X33" s="594"/>
      <c r="Y33" s="60">
        <f t="shared" si="6"/>
        <v>1</v>
      </c>
    </row>
    <row r="34" spans="2:25" ht="18.75" customHeight="1">
      <c r="B34" s="605"/>
      <c r="C34" s="600"/>
      <c r="D34" s="39">
        <v>12</v>
      </c>
      <c r="E34" s="39" t="s">
        <v>10813</v>
      </c>
      <c r="F34" s="305">
        <v>150</v>
      </c>
      <c r="G34" s="306">
        <f t="shared" si="3"/>
        <v>30</v>
      </c>
      <c r="H34" s="307">
        <f t="shared" si="0"/>
        <v>83.333333333333329</v>
      </c>
      <c r="I34" s="307">
        <f t="shared" si="1"/>
        <v>2.7777777777777776E-2</v>
      </c>
      <c r="J34" s="39"/>
      <c r="K34" s="309"/>
      <c r="L34" s="308"/>
      <c r="M34" s="310"/>
      <c r="N34" s="311">
        <f t="shared" si="4"/>
        <v>0</v>
      </c>
      <c r="O34" s="53"/>
      <c r="P34" s="54"/>
      <c r="Q34" s="54"/>
      <c r="R34" s="54"/>
      <c r="S34" s="54"/>
      <c r="T34" s="58"/>
      <c r="U34" s="312">
        <f t="shared" si="2"/>
        <v>5.5555555555555552E-2</v>
      </c>
      <c r="V34" s="313"/>
      <c r="W34" s="314" t="str">
        <f t="shared" si="5"/>
        <v>0</v>
      </c>
      <c r="X34" s="594"/>
      <c r="Y34" s="60">
        <f t="shared" si="6"/>
        <v>0</v>
      </c>
    </row>
    <row r="35" spans="2:25" ht="18.75" customHeight="1">
      <c r="B35" s="605"/>
      <c r="C35" s="600"/>
      <c r="D35" s="39">
        <v>13</v>
      </c>
      <c r="E35" s="39" t="s">
        <v>10814</v>
      </c>
      <c r="F35" s="305">
        <v>30</v>
      </c>
      <c r="G35" s="306">
        <f t="shared" si="3"/>
        <v>6</v>
      </c>
      <c r="H35" s="307">
        <f t="shared" si="0"/>
        <v>16.666666666666668</v>
      </c>
      <c r="I35" s="307">
        <f t="shared" si="1"/>
        <v>5.5555555555555558E-3</v>
      </c>
      <c r="J35" s="39"/>
      <c r="K35" s="309"/>
      <c r="L35" s="308"/>
      <c r="M35" s="310"/>
      <c r="N35" s="311">
        <f t="shared" si="4"/>
        <v>0</v>
      </c>
      <c r="O35" s="53"/>
      <c r="P35" s="54"/>
      <c r="Q35" s="54"/>
      <c r="R35" s="54"/>
      <c r="S35" s="54"/>
      <c r="T35" s="58"/>
      <c r="U35" s="312">
        <f t="shared" si="2"/>
        <v>1.1111111111111112E-2</v>
      </c>
      <c r="V35" s="313"/>
      <c r="W35" s="314" t="str">
        <f t="shared" si="5"/>
        <v>0</v>
      </c>
      <c r="X35" s="594"/>
      <c r="Y35" s="60">
        <f t="shared" si="6"/>
        <v>0</v>
      </c>
    </row>
    <row r="36" spans="2:25" ht="18.75" customHeight="1">
      <c r="B36" s="605"/>
      <c r="C36" s="600"/>
      <c r="D36" s="39">
        <v>14</v>
      </c>
      <c r="E36" s="39" t="s">
        <v>10815</v>
      </c>
      <c r="F36" s="305">
        <v>100</v>
      </c>
      <c r="G36" s="306">
        <f t="shared" si="3"/>
        <v>20</v>
      </c>
      <c r="H36" s="307">
        <f t="shared" si="0"/>
        <v>55.555555555555557</v>
      </c>
      <c r="I36" s="307">
        <f t="shared" si="1"/>
        <v>1.8518518518518517E-2</v>
      </c>
      <c r="J36" s="39"/>
      <c r="K36" s="309"/>
      <c r="L36" s="308"/>
      <c r="M36" s="310"/>
      <c r="N36" s="311">
        <f t="shared" si="4"/>
        <v>0</v>
      </c>
      <c r="O36" s="53"/>
      <c r="P36" s="54"/>
      <c r="Q36" s="54"/>
      <c r="R36" s="54"/>
      <c r="S36" s="54"/>
      <c r="T36" s="58"/>
      <c r="U36" s="312">
        <f t="shared" si="2"/>
        <v>3.7037037037037035E-2</v>
      </c>
      <c r="V36" s="313"/>
      <c r="W36" s="314" t="str">
        <f t="shared" si="5"/>
        <v>0</v>
      </c>
      <c r="X36" s="594"/>
      <c r="Y36" s="60">
        <f t="shared" si="6"/>
        <v>0</v>
      </c>
    </row>
    <row r="37" spans="2:25" ht="18.75" customHeight="1">
      <c r="B37" s="605"/>
      <c r="C37" s="600"/>
      <c r="D37" s="39">
        <v>15</v>
      </c>
      <c r="E37" s="39" t="s">
        <v>10816</v>
      </c>
      <c r="F37" s="305">
        <v>100</v>
      </c>
      <c r="G37" s="306">
        <f t="shared" si="3"/>
        <v>20</v>
      </c>
      <c r="H37" s="307">
        <f t="shared" si="0"/>
        <v>55.555555555555557</v>
      </c>
      <c r="I37" s="307">
        <f t="shared" si="1"/>
        <v>1.8518518518518517E-2</v>
      </c>
      <c r="J37" s="39"/>
      <c r="K37" s="309"/>
      <c r="L37" s="308"/>
      <c r="M37" s="310"/>
      <c r="N37" s="311">
        <f t="shared" si="4"/>
        <v>0</v>
      </c>
      <c r="O37" s="53"/>
      <c r="P37" s="54"/>
      <c r="Q37" s="54"/>
      <c r="R37" s="54"/>
      <c r="S37" s="54"/>
      <c r="T37" s="58"/>
      <c r="U37" s="312">
        <f t="shared" si="2"/>
        <v>3.7037037037037035E-2</v>
      </c>
      <c r="V37" s="313"/>
      <c r="W37" s="314" t="str">
        <f t="shared" si="5"/>
        <v>0</v>
      </c>
      <c r="X37" s="594"/>
      <c r="Y37" s="60">
        <f t="shared" si="6"/>
        <v>0</v>
      </c>
    </row>
    <row r="38" spans="2:25" ht="18.75" customHeight="1">
      <c r="B38" s="605"/>
      <c r="C38" s="600"/>
      <c r="D38" s="39">
        <v>16</v>
      </c>
      <c r="E38" s="39" t="s">
        <v>10817</v>
      </c>
      <c r="F38" s="305">
        <v>50</v>
      </c>
      <c r="G38" s="306">
        <f t="shared" si="3"/>
        <v>10</v>
      </c>
      <c r="H38" s="307">
        <f t="shared" si="0"/>
        <v>27.777777777777779</v>
      </c>
      <c r="I38" s="307">
        <f t="shared" si="1"/>
        <v>9.2592592592592587E-3</v>
      </c>
      <c r="J38" s="39"/>
      <c r="K38" s="309"/>
      <c r="L38" s="308"/>
      <c r="M38" s="310"/>
      <c r="N38" s="311">
        <f t="shared" si="4"/>
        <v>0</v>
      </c>
      <c r="O38" s="53"/>
      <c r="P38" s="54"/>
      <c r="Q38" s="54"/>
      <c r="R38" s="54"/>
      <c r="S38" s="54"/>
      <c r="T38" s="58"/>
      <c r="U38" s="312">
        <f t="shared" si="2"/>
        <v>1.8518518518518517E-2</v>
      </c>
      <c r="V38" s="313"/>
      <c r="W38" s="314" t="str">
        <f t="shared" si="5"/>
        <v>0</v>
      </c>
      <c r="X38" s="594"/>
      <c r="Y38" s="60">
        <f t="shared" si="6"/>
        <v>0</v>
      </c>
    </row>
    <row r="39" spans="2:25" ht="18.75" customHeight="1">
      <c r="B39" s="605"/>
      <c r="C39" s="600"/>
      <c r="D39" s="39">
        <v>17</v>
      </c>
      <c r="E39" s="39" t="s">
        <v>10818</v>
      </c>
      <c r="F39" s="305">
        <v>50</v>
      </c>
      <c r="G39" s="306">
        <f t="shared" si="3"/>
        <v>10</v>
      </c>
      <c r="H39" s="307">
        <f t="shared" si="0"/>
        <v>27.777777777777779</v>
      </c>
      <c r="I39" s="307">
        <f t="shared" si="1"/>
        <v>9.2592592592592587E-3</v>
      </c>
      <c r="J39" s="39"/>
      <c r="K39" s="309"/>
      <c r="L39" s="308"/>
      <c r="M39" s="310"/>
      <c r="N39" s="311">
        <f t="shared" si="4"/>
        <v>0</v>
      </c>
      <c r="O39" s="53"/>
      <c r="P39" s="54"/>
      <c r="Q39" s="54"/>
      <c r="R39" s="54"/>
      <c r="S39" s="54"/>
      <c r="T39" s="58"/>
      <c r="U39" s="312">
        <f t="shared" si="2"/>
        <v>1.8518518518518517E-2</v>
      </c>
      <c r="V39" s="313"/>
      <c r="W39" s="314" t="str">
        <f t="shared" si="5"/>
        <v>0</v>
      </c>
      <c r="X39" s="594"/>
      <c r="Y39" s="60">
        <f t="shared" si="6"/>
        <v>0</v>
      </c>
    </row>
    <row r="40" spans="2:25" ht="18.75" customHeight="1">
      <c r="B40" s="605"/>
      <c r="C40" s="600"/>
      <c r="D40" s="39">
        <v>18</v>
      </c>
      <c r="E40" s="39" t="s">
        <v>10819</v>
      </c>
      <c r="F40" s="305">
        <v>50</v>
      </c>
      <c r="G40" s="306">
        <f t="shared" si="3"/>
        <v>10</v>
      </c>
      <c r="H40" s="307">
        <f t="shared" si="0"/>
        <v>27.777777777777779</v>
      </c>
      <c r="I40" s="307">
        <f t="shared" si="1"/>
        <v>9.2592592592592587E-3</v>
      </c>
      <c r="J40" s="39"/>
      <c r="K40" s="309"/>
      <c r="L40" s="308"/>
      <c r="M40" s="310"/>
      <c r="N40" s="311">
        <f t="shared" si="4"/>
        <v>0</v>
      </c>
      <c r="O40" s="53"/>
      <c r="P40" s="54"/>
      <c r="Q40" s="54"/>
      <c r="R40" s="54"/>
      <c r="S40" s="54"/>
      <c r="T40" s="58"/>
      <c r="U40" s="312">
        <f t="shared" si="2"/>
        <v>1.8518518518518517E-2</v>
      </c>
      <c r="V40" s="313"/>
      <c r="W40" s="314" t="str">
        <f t="shared" si="5"/>
        <v>0</v>
      </c>
      <c r="X40" s="594"/>
      <c r="Y40" s="60">
        <f t="shared" si="6"/>
        <v>0</v>
      </c>
    </row>
    <row r="41" spans="2:25" ht="18.75" customHeight="1">
      <c r="B41" s="605"/>
      <c r="C41" s="600"/>
      <c r="D41" s="39">
        <v>19</v>
      </c>
      <c r="E41" s="39" t="s">
        <v>10820</v>
      </c>
      <c r="F41" s="305">
        <v>100</v>
      </c>
      <c r="G41" s="306">
        <f t="shared" si="3"/>
        <v>20</v>
      </c>
      <c r="H41" s="307">
        <f t="shared" si="0"/>
        <v>55.555555555555557</v>
      </c>
      <c r="I41" s="307">
        <f t="shared" si="1"/>
        <v>1.8518518518518517E-2</v>
      </c>
      <c r="J41" s="39"/>
      <c r="K41" s="309"/>
      <c r="L41" s="308"/>
      <c r="M41" s="310"/>
      <c r="N41" s="311">
        <f t="shared" si="4"/>
        <v>0</v>
      </c>
      <c r="O41" s="53"/>
      <c r="P41" s="54"/>
      <c r="Q41" s="54"/>
      <c r="R41" s="54"/>
      <c r="S41" s="54"/>
      <c r="T41" s="58"/>
      <c r="U41" s="312">
        <f t="shared" si="2"/>
        <v>3.7037037037037035E-2</v>
      </c>
      <c r="V41" s="313"/>
      <c r="W41" s="314" t="str">
        <f t="shared" si="5"/>
        <v>0</v>
      </c>
      <c r="X41" s="594"/>
      <c r="Y41" s="60">
        <f t="shared" si="6"/>
        <v>0</v>
      </c>
    </row>
    <row r="42" spans="2:25" ht="18.75" customHeight="1">
      <c r="B42" s="605"/>
      <c r="C42" s="600"/>
      <c r="D42" s="39">
        <v>20</v>
      </c>
      <c r="E42" s="39" t="s">
        <v>10821</v>
      </c>
      <c r="F42" s="305">
        <v>150</v>
      </c>
      <c r="G42" s="306">
        <f t="shared" si="3"/>
        <v>30</v>
      </c>
      <c r="H42" s="307">
        <f t="shared" si="0"/>
        <v>83.333333333333329</v>
      </c>
      <c r="I42" s="307">
        <f t="shared" si="1"/>
        <v>2.7777777777777776E-2</v>
      </c>
      <c r="J42" s="39"/>
      <c r="K42" s="309"/>
      <c r="L42" s="308"/>
      <c r="M42" s="310"/>
      <c r="N42" s="311">
        <f t="shared" si="4"/>
        <v>0</v>
      </c>
      <c r="O42" s="53"/>
      <c r="P42" s="54"/>
      <c r="Q42" s="54"/>
      <c r="R42" s="54"/>
      <c r="S42" s="54"/>
      <c r="T42" s="58"/>
      <c r="U42" s="312">
        <f t="shared" si="2"/>
        <v>5.5555555555555552E-2</v>
      </c>
      <c r="V42" s="313"/>
      <c r="W42" s="314" t="str">
        <f t="shared" si="5"/>
        <v>0</v>
      </c>
      <c r="X42" s="594"/>
      <c r="Y42" s="60">
        <f t="shared" si="6"/>
        <v>0</v>
      </c>
    </row>
    <row r="43" spans="2:25" ht="18.75" customHeight="1">
      <c r="B43" s="605"/>
      <c r="C43" s="600"/>
      <c r="D43" s="39">
        <v>21</v>
      </c>
      <c r="E43" s="39" t="s">
        <v>10822</v>
      </c>
      <c r="F43" s="305">
        <v>50</v>
      </c>
      <c r="G43" s="306">
        <f t="shared" si="3"/>
        <v>10</v>
      </c>
      <c r="H43" s="307">
        <f t="shared" si="0"/>
        <v>27.777777777777779</v>
      </c>
      <c r="I43" s="307">
        <f t="shared" si="1"/>
        <v>9.2592592592592587E-3</v>
      </c>
      <c r="J43" s="39"/>
      <c r="K43" s="309"/>
      <c r="L43" s="308"/>
      <c r="M43" s="310"/>
      <c r="N43" s="311">
        <f t="shared" si="4"/>
        <v>0</v>
      </c>
      <c r="O43" s="53"/>
      <c r="P43" s="54"/>
      <c r="Q43" s="54"/>
      <c r="R43" s="54"/>
      <c r="S43" s="54"/>
      <c r="T43" s="58"/>
      <c r="U43" s="312">
        <f t="shared" si="2"/>
        <v>1.8518518518518517E-2</v>
      </c>
      <c r="V43" s="313"/>
      <c r="W43" s="314" t="str">
        <f t="shared" si="5"/>
        <v>0</v>
      </c>
      <c r="X43" s="594"/>
      <c r="Y43" s="60">
        <f t="shared" si="6"/>
        <v>0</v>
      </c>
    </row>
    <row r="44" spans="2:25" ht="18.75" customHeight="1">
      <c r="B44" s="605"/>
      <c r="C44" s="600"/>
      <c r="D44" s="39">
        <v>22</v>
      </c>
      <c r="E44" s="39" t="s">
        <v>10823</v>
      </c>
      <c r="F44" s="305">
        <v>50</v>
      </c>
      <c r="G44" s="306">
        <f t="shared" si="3"/>
        <v>10</v>
      </c>
      <c r="H44" s="307">
        <f t="shared" si="0"/>
        <v>27.777777777777779</v>
      </c>
      <c r="I44" s="307">
        <f t="shared" si="1"/>
        <v>9.2592592592592587E-3</v>
      </c>
      <c r="J44" s="39"/>
      <c r="K44" s="309"/>
      <c r="L44" s="308"/>
      <c r="M44" s="310"/>
      <c r="N44" s="311">
        <f t="shared" si="4"/>
        <v>0</v>
      </c>
      <c r="O44" s="53"/>
      <c r="P44" s="54"/>
      <c r="Q44" s="54"/>
      <c r="R44" s="54"/>
      <c r="S44" s="54"/>
      <c r="T44" s="58"/>
      <c r="U44" s="312">
        <f t="shared" si="2"/>
        <v>1.8518518518518517E-2</v>
      </c>
      <c r="V44" s="313"/>
      <c r="W44" s="314" t="str">
        <f t="shared" si="5"/>
        <v>0</v>
      </c>
      <c r="X44" s="594"/>
      <c r="Y44" s="60">
        <f t="shared" si="6"/>
        <v>0</v>
      </c>
    </row>
    <row r="45" spans="2:25" ht="18.75" customHeight="1">
      <c r="B45" s="605"/>
      <c r="C45" s="600"/>
      <c r="D45" s="39">
        <v>23</v>
      </c>
      <c r="E45" s="39" t="s">
        <v>10824</v>
      </c>
      <c r="F45" s="305">
        <v>150</v>
      </c>
      <c r="G45" s="306">
        <f t="shared" si="3"/>
        <v>30</v>
      </c>
      <c r="H45" s="307">
        <f t="shared" si="0"/>
        <v>83.333333333333329</v>
      </c>
      <c r="I45" s="307">
        <f t="shared" si="1"/>
        <v>2.7777777777777776E-2</v>
      </c>
      <c r="J45" s="39"/>
      <c r="K45" s="309"/>
      <c r="L45" s="308"/>
      <c r="M45" s="310"/>
      <c r="N45" s="311">
        <f t="shared" si="4"/>
        <v>0</v>
      </c>
      <c r="O45" s="53"/>
      <c r="P45" s="54"/>
      <c r="Q45" s="54"/>
      <c r="R45" s="54"/>
      <c r="S45" s="54"/>
      <c r="T45" s="58"/>
      <c r="U45" s="312">
        <f t="shared" si="2"/>
        <v>5.5555555555555552E-2</v>
      </c>
      <c r="V45" s="313"/>
      <c r="W45" s="314" t="str">
        <f t="shared" si="5"/>
        <v>0</v>
      </c>
      <c r="X45" s="594"/>
      <c r="Y45" s="60">
        <f t="shared" si="6"/>
        <v>0</v>
      </c>
    </row>
    <row r="46" spans="2:25" ht="18.75" customHeight="1">
      <c r="B46" s="605"/>
      <c r="C46" s="600"/>
      <c r="D46" s="39">
        <v>24</v>
      </c>
      <c r="E46" s="39" t="s">
        <v>10825</v>
      </c>
      <c r="F46" s="305">
        <v>50</v>
      </c>
      <c r="G46" s="306">
        <f t="shared" si="3"/>
        <v>10</v>
      </c>
      <c r="H46" s="307">
        <f t="shared" si="0"/>
        <v>27.777777777777779</v>
      </c>
      <c r="I46" s="307">
        <f t="shared" si="1"/>
        <v>9.2592592592592587E-3</v>
      </c>
      <c r="J46" s="39"/>
      <c r="K46" s="309"/>
      <c r="L46" s="308"/>
      <c r="M46" s="310"/>
      <c r="N46" s="311">
        <f t="shared" si="4"/>
        <v>0</v>
      </c>
      <c r="O46" s="53"/>
      <c r="P46" s="54"/>
      <c r="Q46" s="54"/>
      <c r="R46" s="54"/>
      <c r="S46" s="54"/>
      <c r="T46" s="58"/>
      <c r="U46" s="312">
        <f t="shared" si="2"/>
        <v>1.8518518518518517E-2</v>
      </c>
      <c r="V46" s="313"/>
      <c r="W46" s="314" t="str">
        <f t="shared" si="5"/>
        <v>0</v>
      </c>
      <c r="X46" s="594"/>
      <c r="Y46" s="60">
        <f t="shared" si="6"/>
        <v>0</v>
      </c>
    </row>
    <row r="47" spans="2:25" ht="18.75" customHeight="1">
      <c r="B47" s="605"/>
      <c r="C47" s="600"/>
      <c r="D47" s="39">
        <v>25</v>
      </c>
      <c r="E47" s="40" t="s">
        <v>10826</v>
      </c>
      <c r="F47" s="305">
        <v>120</v>
      </c>
      <c r="G47" s="306">
        <f t="shared" si="3"/>
        <v>24</v>
      </c>
      <c r="H47" s="307">
        <f t="shared" si="0"/>
        <v>66.666666666666671</v>
      </c>
      <c r="I47" s="307">
        <f t="shared" si="1"/>
        <v>2.2222222222222223E-2</v>
      </c>
      <c r="J47" s="40"/>
      <c r="K47" s="309"/>
      <c r="L47" s="308"/>
      <c r="M47" s="310"/>
      <c r="N47" s="311">
        <f t="shared" si="4"/>
        <v>0</v>
      </c>
      <c r="O47" s="53"/>
      <c r="P47" s="54"/>
      <c r="Q47" s="54"/>
      <c r="R47" s="54"/>
      <c r="S47" s="54"/>
      <c r="T47" s="58"/>
      <c r="U47" s="312">
        <f t="shared" si="2"/>
        <v>4.4444444444444446E-2</v>
      </c>
      <c r="V47" s="313"/>
      <c r="W47" s="314" t="str">
        <f t="shared" si="5"/>
        <v>0</v>
      </c>
      <c r="X47" s="594"/>
      <c r="Y47" s="60">
        <f t="shared" si="6"/>
        <v>0</v>
      </c>
    </row>
    <row r="48" spans="2:25" ht="18.75" customHeight="1">
      <c r="B48" s="605"/>
      <c r="C48" s="600"/>
      <c r="D48" s="39">
        <v>26</v>
      </c>
      <c r="E48" s="39" t="s">
        <v>10827</v>
      </c>
      <c r="F48" s="305">
        <v>1000</v>
      </c>
      <c r="G48" s="306">
        <f t="shared" si="3"/>
        <v>200</v>
      </c>
      <c r="H48" s="307">
        <f t="shared" si="0"/>
        <v>555.55555555555554</v>
      </c>
      <c r="I48" s="307">
        <f t="shared" si="1"/>
        <v>0.18518518518518517</v>
      </c>
      <c r="J48" s="347"/>
      <c r="K48" s="309"/>
      <c r="L48" s="308"/>
      <c r="M48" s="310"/>
      <c r="N48" s="311">
        <f t="shared" si="4"/>
        <v>0</v>
      </c>
      <c r="O48" s="53"/>
      <c r="P48" s="54"/>
      <c r="Q48" s="54"/>
      <c r="R48" s="54"/>
      <c r="S48" s="54"/>
      <c r="T48" s="58"/>
      <c r="U48" s="312">
        <f t="shared" si="2"/>
        <v>0.37037037037037035</v>
      </c>
      <c r="V48" s="313"/>
      <c r="W48" s="314" t="str">
        <f t="shared" si="5"/>
        <v>0</v>
      </c>
      <c r="X48" s="594"/>
      <c r="Y48" s="60">
        <f t="shared" si="6"/>
        <v>0</v>
      </c>
    </row>
    <row r="49" spans="2:25" ht="18.75" customHeight="1">
      <c r="B49" s="605"/>
      <c r="C49" s="600"/>
      <c r="D49" s="39"/>
      <c r="E49" s="332"/>
      <c r="F49" s="305"/>
      <c r="G49" s="306">
        <f t="shared" si="3"/>
        <v>0</v>
      </c>
      <c r="H49" s="307">
        <f t="shared" si="0"/>
        <v>0</v>
      </c>
      <c r="I49" s="307">
        <f t="shared" si="1"/>
        <v>0</v>
      </c>
      <c r="K49" s="40"/>
      <c r="L49" s="308"/>
      <c r="M49" s="310"/>
      <c r="N49" s="311">
        <f t="shared" si="4"/>
        <v>0</v>
      </c>
      <c r="S49" s="54"/>
      <c r="T49" s="58"/>
      <c r="U49" s="312">
        <f t="shared" si="2"/>
        <v>0</v>
      </c>
      <c r="V49" s="313"/>
      <c r="W49" s="314" t="str">
        <f t="shared" si="5"/>
        <v>0</v>
      </c>
      <c r="X49" s="594"/>
      <c r="Y49" s="60">
        <f t="shared" si="6"/>
        <v>0</v>
      </c>
    </row>
    <row r="50" spans="2:25" ht="18.75" customHeight="1">
      <c r="B50" s="605"/>
      <c r="C50" s="600"/>
      <c r="D50" s="39">
        <v>1</v>
      </c>
      <c r="E50" s="176" t="s">
        <v>10828</v>
      </c>
      <c r="F50" s="305">
        <v>350</v>
      </c>
      <c r="G50" s="306">
        <f t="shared" si="3"/>
        <v>70</v>
      </c>
      <c r="H50" s="307">
        <f t="shared" si="0"/>
        <v>194.44444444444443</v>
      </c>
      <c r="I50" s="307">
        <f t="shared" si="1"/>
        <v>6.4814814814814811E-2</v>
      </c>
      <c r="J50" s="39" t="s">
        <v>10829</v>
      </c>
      <c r="K50" s="39" t="s">
        <v>11424</v>
      </c>
      <c r="L50" s="308"/>
      <c r="M50" s="310">
        <f>SUM(H50:H56)</f>
        <v>3414.4444444444448</v>
      </c>
      <c r="N50" s="311">
        <f t="shared" si="4"/>
        <v>68.288888888888891</v>
      </c>
      <c r="O50" s="53">
        <v>60</v>
      </c>
      <c r="P50" s="54" t="s">
        <v>351</v>
      </c>
      <c r="Q50" s="177" t="s">
        <v>10830</v>
      </c>
      <c r="R50" s="333" t="s">
        <v>10831</v>
      </c>
      <c r="S50" s="54"/>
      <c r="T50" s="58"/>
      <c r="U50" s="312">
        <f t="shared" si="2"/>
        <v>0.12962962962962962</v>
      </c>
      <c r="V50" s="313">
        <f>SUM(U50:U56)</f>
        <v>2.2762962962962963</v>
      </c>
      <c r="W50" s="314" t="str">
        <f t="shared" si="5"/>
        <v>2</v>
      </c>
      <c r="X50" s="594"/>
      <c r="Y50" s="60">
        <f t="shared" si="6"/>
        <v>1</v>
      </c>
    </row>
    <row r="51" spans="2:25" ht="18.75" customHeight="1">
      <c r="B51" s="605"/>
      <c r="C51" s="600"/>
      <c r="D51" s="39">
        <v>2</v>
      </c>
      <c r="E51" s="39" t="s">
        <v>10832</v>
      </c>
      <c r="F51" s="305">
        <v>1230</v>
      </c>
      <c r="G51" s="306">
        <f t="shared" si="3"/>
        <v>246</v>
      </c>
      <c r="H51" s="307">
        <f t="shared" si="0"/>
        <v>683.33333333333337</v>
      </c>
      <c r="I51" s="307">
        <f t="shared" si="1"/>
        <v>0.2277777777777778</v>
      </c>
      <c r="J51" s="39"/>
      <c r="K51" s="309"/>
      <c r="L51" s="308"/>
      <c r="M51" s="310"/>
      <c r="N51" s="311">
        <f t="shared" si="4"/>
        <v>0</v>
      </c>
      <c r="O51" s="53"/>
      <c r="P51" s="54"/>
      <c r="Q51" s="54"/>
      <c r="R51" s="54"/>
      <c r="S51" s="54"/>
      <c r="T51" s="58"/>
      <c r="U51" s="312">
        <f t="shared" si="2"/>
        <v>0.4555555555555556</v>
      </c>
      <c r="V51" s="313"/>
      <c r="W51" s="314" t="str">
        <f t="shared" si="5"/>
        <v>0</v>
      </c>
      <c r="X51" s="594"/>
      <c r="Y51" s="60">
        <f t="shared" si="6"/>
        <v>0</v>
      </c>
    </row>
    <row r="52" spans="2:25" ht="18.75" customHeight="1">
      <c r="B52" s="605"/>
      <c r="C52" s="600"/>
      <c r="D52" s="39">
        <v>3</v>
      </c>
      <c r="E52" s="39" t="s">
        <v>10833</v>
      </c>
      <c r="F52" s="305">
        <v>1791</v>
      </c>
      <c r="G52" s="306">
        <f t="shared" si="3"/>
        <v>358.2</v>
      </c>
      <c r="H52" s="307">
        <f t="shared" si="0"/>
        <v>995</v>
      </c>
      <c r="I52" s="307">
        <f t="shared" si="1"/>
        <v>0.33166666666666667</v>
      </c>
      <c r="J52" s="39"/>
      <c r="K52" s="39"/>
      <c r="L52" s="308"/>
      <c r="M52" s="310"/>
      <c r="N52" s="311">
        <f t="shared" si="4"/>
        <v>0</v>
      </c>
      <c r="O52" s="53"/>
      <c r="P52" s="54"/>
      <c r="Q52" s="54"/>
      <c r="R52" s="54"/>
      <c r="S52" s="54"/>
      <c r="T52" s="58"/>
      <c r="U52" s="312">
        <f t="shared" si="2"/>
        <v>0.66333333333333333</v>
      </c>
      <c r="V52" s="313"/>
      <c r="W52" s="314" t="str">
        <f t="shared" si="5"/>
        <v>0</v>
      </c>
      <c r="X52" s="594"/>
      <c r="Y52" s="60">
        <f t="shared" si="6"/>
        <v>0</v>
      </c>
    </row>
    <row r="53" spans="2:25" ht="18.75" customHeight="1">
      <c r="B53" s="605"/>
      <c r="C53" s="600"/>
      <c r="D53" s="39">
        <v>4</v>
      </c>
      <c r="E53" s="39" t="s">
        <v>10834</v>
      </c>
      <c r="F53" s="305">
        <v>1450</v>
      </c>
      <c r="G53" s="306">
        <f t="shared" si="3"/>
        <v>290</v>
      </c>
      <c r="H53" s="307">
        <f t="shared" si="0"/>
        <v>805.55555555555554</v>
      </c>
      <c r="I53" s="307">
        <f t="shared" si="1"/>
        <v>0.26851851851851849</v>
      </c>
      <c r="J53" s="39"/>
      <c r="K53" s="309"/>
      <c r="L53" s="308"/>
      <c r="M53" s="310"/>
      <c r="N53" s="311">
        <f t="shared" si="4"/>
        <v>0</v>
      </c>
      <c r="O53" s="53"/>
      <c r="P53" s="54"/>
      <c r="Q53" s="54"/>
      <c r="R53" s="54"/>
      <c r="S53" s="54"/>
      <c r="T53" s="58"/>
      <c r="U53" s="312">
        <f t="shared" si="2"/>
        <v>0.53703703703703698</v>
      </c>
      <c r="V53" s="313"/>
      <c r="W53" s="314" t="str">
        <f t="shared" si="5"/>
        <v>0</v>
      </c>
      <c r="X53" s="594"/>
      <c r="Y53" s="60">
        <f t="shared" si="6"/>
        <v>0</v>
      </c>
    </row>
    <row r="54" spans="2:25" ht="18.75" customHeight="1">
      <c r="B54" s="605"/>
      <c r="C54" s="600"/>
      <c r="D54" s="39">
        <v>5</v>
      </c>
      <c r="E54" s="39" t="s">
        <v>10835</v>
      </c>
      <c r="F54" s="305">
        <v>1225</v>
      </c>
      <c r="G54" s="306">
        <f t="shared" si="3"/>
        <v>245</v>
      </c>
      <c r="H54" s="307">
        <f t="shared" si="0"/>
        <v>680.55555555555554</v>
      </c>
      <c r="I54" s="307">
        <f t="shared" si="1"/>
        <v>0.22685185185185186</v>
      </c>
      <c r="J54" s="39"/>
      <c r="K54" s="309"/>
      <c r="L54" s="308"/>
      <c r="M54" s="310"/>
      <c r="N54" s="311">
        <f t="shared" si="4"/>
        <v>0</v>
      </c>
      <c r="O54" s="53"/>
      <c r="P54" s="54"/>
      <c r="Q54" s="54"/>
      <c r="R54" s="54"/>
      <c r="S54" s="54"/>
      <c r="T54" s="58"/>
      <c r="U54" s="312">
        <f t="shared" si="2"/>
        <v>0.45370370370370372</v>
      </c>
      <c r="V54" s="313"/>
      <c r="W54" s="314" t="str">
        <f t="shared" si="5"/>
        <v>0</v>
      </c>
      <c r="X54" s="594"/>
      <c r="Y54" s="60">
        <f t="shared" si="6"/>
        <v>0</v>
      </c>
    </row>
    <row r="55" spans="2:25" ht="18.75" customHeight="1">
      <c r="B55" s="605"/>
      <c r="C55" s="600"/>
      <c r="D55" s="39">
        <v>6</v>
      </c>
      <c r="E55" s="39" t="s">
        <v>10836</v>
      </c>
      <c r="F55" s="305">
        <v>50</v>
      </c>
      <c r="G55" s="306">
        <f t="shared" si="3"/>
        <v>10</v>
      </c>
      <c r="H55" s="307">
        <f t="shared" si="0"/>
        <v>27.777777777777779</v>
      </c>
      <c r="I55" s="307">
        <f t="shared" si="1"/>
        <v>9.2592592592592587E-3</v>
      </c>
      <c r="J55" s="39"/>
      <c r="K55" s="309"/>
      <c r="L55" s="308"/>
      <c r="M55" s="310"/>
      <c r="N55" s="311">
        <f t="shared" si="4"/>
        <v>0</v>
      </c>
      <c r="O55" s="53"/>
      <c r="P55" s="54"/>
      <c r="Q55" s="54"/>
      <c r="R55" s="54"/>
      <c r="S55" s="54"/>
      <c r="T55" s="58"/>
      <c r="U55" s="312">
        <f t="shared" si="2"/>
        <v>1.8518518518518517E-2</v>
      </c>
      <c r="V55" s="313"/>
      <c r="W55" s="314" t="str">
        <f t="shared" si="5"/>
        <v>0</v>
      </c>
      <c r="X55" s="594"/>
      <c r="Y55" s="60">
        <f t="shared" si="6"/>
        <v>0</v>
      </c>
    </row>
    <row r="56" spans="2:25" ht="18.75" customHeight="1">
      <c r="B56" s="605"/>
      <c r="C56" s="600"/>
      <c r="D56" s="39">
        <v>7</v>
      </c>
      <c r="E56" s="39" t="s">
        <v>10837</v>
      </c>
      <c r="F56" s="305">
        <v>50</v>
      </c>
      <c r="G56" s="306">
        <f t="shared" si="3"/>
        <v>10</v>
      </c>
      <c r="H56" s="307">
        <f t="shared" si="0"/>
        <v>27.777777777777779</v>
      </c>
      <c r="I56" s="307">
        <f t="shared" si="1"/>
        <v>9.2592592592592587E-3</v>
      </c>
      <c r="J56" s="39"/>
      <c r="K56" s="348"/>
      <c r="L56" s="308"/>
      <c r="M56" s="310"/>
      <c r="N56" s="311">
        <f t="shared" si="4"/>
        <v>0</v>
      </c>
      <c r="O56" s="53"/>
      <c r="P56" s="54"/>
      <c r="Q56" s="54"/>
      <c r="R56" s="54"/>
      <c r="S56" s="54"/>
      <c r="T56" s="58"/>
      <c r="U56" s="312">
        <f t="shared" si="2"/>
        <v>1.8518518518518517E-2</v>
      </c>
      <c r="V56" s="313"/>
      <c r="W56" s="314" t="str">
        <f t="shared" si="5"/>
        <v>0</v>
      </c>
      <c r="X56" s="594"/>
      <c r="Y56" s="60">
        <f t="shared" si="6"/>
        <v>0</v>
      </c>
    </row>
    <row r="57" spans="2:25" ht="18.75" customHeight="1">
      <c r="B57" s="605"/>
      <c r="C57" s="600"/>
      <c r="D57" s="39"/>
      <c r="E57" s="332"/>
      <c r="F57" s="305"/>
      <c r="G57" s="306">
        <f t="shared" si="3"/>
        <v>0</v>
      </c>
      <c r="H57" s="307">
        <f t="shared" si="0"/>
        <v>0</v>
      </c>
      <c r="I57" s="307">
        <f t="shared" si="1"/>
        <v>0</v>
      </c>
      <c r="J57" s="40"/>
      <c r="L57" s="308"/>
      <c r="M57" s="310"/>
      <c r="N57" s="311">
        <f t="shared" si="4"/>
        <v>0</v>
      </c>
      <c r="Q57" s="54"/>
      <c r="S57" s="54"/>
      <c r="T57" s="58"/>
      <c r="U57" s="312">
        <f t="shared" si="2"/>
        <v>0</v>
      </c>
      <c r="V57" s="313"/>
      <c r="W57" s="314" t="str">
        <f t="shared" si="5"/>
        <v>0</v>
      </c>
      <c r="X57" s="594"/>
      <c r="Y57" s="60">
        <f t="shared" si="6"/>
        <v>0</v>
      </c>
    </row>
    <row r="58" spans="2:25" ht="18.75" customHeight="1">
      <c r="B58" s="605"/>
      <c r="C58" s="600"/>
      <c r="D58" s="39">
        <v>1</v>
      </c>
      <c r="E58" s="176" t="s">
        <v>10838</v>
      </c>
      <c r="F58" s="305">
        <v>1270</v>
      </c>
      <c r="G58" s="306">
        <f t="shared" si="3"/>
        <v>254</v>
      </c>
      <c r="H58" s="307">
        <f t="shared" si="0"/>
        <v>705.55555555555554</v>
      </c>
      <c r="I58" s="307">
        <f t="shared" si="1"/>
        <v>0.23518518518518519</v>
      </c>
      <c r="J58" s="39" t="s">
        <v>10839</v>
      </c>
      <c r="K58" s="309" t="s">
        <v>11425</v>
      </c>
      <c r="L58" s="308"/>
      <c r="M58" s="310">
        <f>SUM(H58:H72)</f>
        <v>3344.4444444444443</v>
      </c>
      <c r="N58" s="311">
        <f t="shared" si="4"/>
        <v>66.888888888888886</v>
      </c>
      <c r="O58" s="53">
        <v>50</v>
      </c>
      <c r="P58" s="54" t="s">
        <v>351</v>
      </c>
      <c r="Q58" s="177" t="s">
        <v>10830</v>
      </c>
      <c r="R58" s="54" t="s">
        <v>10840</v>
      </c>
      <c r="S58" s="54"/>
      <c r="T58" s="58"/>
      <c r="U58" s="312">
        <f t="shared" si="2"/>
        <v>0.47037037037037038</v>
      </c>
      <c r="V58" s="313">
        <f>SUM(U58:U72)</f>
        <v>2.2296296296296294</v>
      </c>
      <c r="W58" s="314" t="str">
        <f t="shared" si="5"/>
        <v>2</v>
      </c>
      <c r="X58" s="594"/>
      <c r="Y58" s="60">
        <f t="shared" si="6"/>
        <v>1</v>
      </c>
    </row>
    <row r="59" spans="2:25" ht="18.75" customHeight="1">
      <c r="B59" s="605"/>
      <c r="C59" s="600"/>
      <c r="D59" s="39">
        <v>2</v>
      </c>
      <c r="E59" s="39" t="s">
        <v>10841</v>
      </c>
      <c r="F59" s="315">
        <v>100</v>
      </c>
      <c r="G59" s="306">
        <f t="shared" si="3"/>
        <v>20</v>
      </c>
      <c r="H59" s="307">
        <f t="shared" si="0"/>
        <v>55.555555555555557</v>
      </c>
      <c r="I59" s="307">
        <f t="shared" si="1"/>
        <v>1.8518518518518517E-2</v>
      </c>
      <c r="J59" s="315"/>
      <c r="K59" s="308"/>
      <c r="L59" s="308"/>
      <c r="M59" s="310"/>
      <c r="N59" s="311">
        <f t="shared" si="4"/>
        <v>0</v>
      </c>
      <c r="O59" s="53"/>
      <c r="P59" s="54"/>
      <c r="Q59" s="54"/>
      <c r="R59" s="54"/>
      <c r="S59" s="54"/>
      <c r="T59" s="58"/>
      <c r="U59" s="312">
        <f t="shared" si="2"/>
        <v>3.7037037037037035E-2</v>
      </c>
      <c r="V59" s="313"/>
      <c r="W59" s="314" t="str">
        <f t="shared" si="5"/>
        <v>0</v>
      </c>
      <c r="X59" s="594"/>
      <c r="Y59" s="60">
        <f t="shared" si="6"/>
        <v>0</v>
      </c>
    </row>
    <row r="60" spans="2:25" ht="18.75" customHeight="1">
      <c r="B60" s="605"/>
      <c r="C60" s="600"/>
      <c r="D60" s="39">
        <v>3</v>
      </c>
      <c r="E60" s="39" t="s">
        <v>10842</v>
      </c>
      <c r="F60" s="315">
        <v>100</v>
      </c>
      <c r="G60" s="306">
        <f t="shared" si="3"/>
        <v>20</v>
      </c>
      <c r="H60" s="307">
        <f t="shared" si="0"/>
        <v>55.555555555555557</v>
      </c>
      <c r="I60" s="307">
        <f t="shared" si="1"/>
        <v>1.8518518518518517E-2</v>
      </c>
      <c r="J60" s="315"/>
      <c r="K60" s="308"/>
      <c r="L60" s="308"/>
      <c r="M60" s="310"/>
      <c r="N60" s="311">
        <f t="shared" si="4"/>
        <v>0</v>
      </c>
      <c r="O60" s="53"/>
      <c r="P60" s="54"/>
      <c r="Q60" s="54"/>
      <c r="R60" s="54"/>
      <c r="S60" s="54"/>
      <c r="T60" s="58"/>
      <c r="U60" s="312">
        <f t="shared" si="2"/>
        <v>3.7037037037037035E-2</v>
      </c>
      <c r="V60" s="313"/>
      <c r="W60" s="314" t="str">
        <f t="shared" si="5"/>
        <v>0</v>
      </c>
      <c r="X60" s="594"/>
      <c r="Y60" s="60">
        <f t="shared" si="6"/>
        <v>0</v>
      </c>
    </row>
    <row r="61" spans="2:25" ht="18.75" customHeight="1">
      <c r="B61" s="605"/>
      <c r="C61" s="600"/>
      <c r="D61" s="39">
        <v>4</v>
      </c>
      <c r="E61" s="39" t="s">
        <v>10843</v>
      </c>
      <c r="F61" s="315">
        <v>1000</v>
      </c>
      <c r="G61" s="306">
        <f t="shared" si="3"/>
        <v>200</v>
      </c>
      <c r="H61" s="307">
        <f t="shared" si="0"/>
        <v>555.55555555555554</v>
      </c>
      <c r="I61" s="307">
        <f t="shared" si="1"/>
        <v>0.18518518518518517</v>
      </c>
      <c r="J61" s="315"/>
      <c r="K61" s="308"/>
      <c r="L61" s="308"/>
      <c r="M61" s="310"/>
      <c r="N61" s="311">
        <f t="shared" si="4"/>
        <v>0</v>
      </c>
      <c r="O61" s="53"/>
      <c r="P61" s="54"/>
      <c r="Q61" s="54"/>
      <c r="R61" s="54"/>
      <c r="S61" s="54"/>
      <c r="T61" s="58"/>
      <c r="U61" s="312">
        <f t="shared" si="2"/>
        <v>0.37037037037037035</v>
      </c>
      <c r="V61" s="313"/>
      <c r="W61" s="314" t="str">
        <f t="shared" si="5"/>
        <v>0</v>
      </c>
      <c r="X61" s="594"/>
      <c r="Y61" s="60">
        <f t="shared" si="6"/>
        <v>0</v>
      </c>
    </row>
    <row r="62" spans="2:25" ht="18.75" customHeight="1">
      <c r="B62" s="605"/>
      <c r="C62" s="600"/>
      <c r="D62" s="39">
        <v>5</v>
      </c>
      <c r="E62" s="39" t="s">
        <v>10844</v>
      </c>
      <c r="F62" s="315">
        <v>400</v>
      </c>
      <c r="G62" s="306">
        <f t="shared" si="3"/>
        <v>80</v>
      </c>
      <c r="H62" s="307">
        <f t="shared" si="0"/>
        <v>222.22222222222223</v>
      </c>
      <c r="I62" s="307">
        <f t="shared" si="1"/>
        <v>7.407407407407407E-2</v>
      </c>
      <c r="J62" s="315"/>
      <c r="K62" s="308"/>
      <c r="L62" s="308"/>
      <c r="M62" s="310"/>
      <c r="N62" s="311">
        <f t="shared" si="4"/>
        <v>0</v>
      </c>
      <c r="O62" s="53"/>
      <c r="P62" s="54"/>
      <c r="Q62" s="54"/>
      <c r="R62" s="54"/>
      <c r="S62" s="54"/>
      <c r="T62" s="58"/>
      <c r="U62" s="312">
        <f t="shared" si="2"/>
        <v>0.14814814814814814</v>
      </c>
      <c r="V62" s="313"/>
      <c r="W62" s="314" t="str">
        <f t="shared" si="5"/>
        <v>0</v>
      </c>
      <c r="X62" s="594"/>
      <c r="Y62" s="60">
        <f t="shared" si="6"/>
        <v>0</v>
      </c>
    </row>
    <row r="63" spans="2:25" ht="18.75" customHeight="1">
      <c r="B63" s="605"/>
      <c r="C63" s="600"/>
      <c r="D63" s="39">
        <v>6</v>
      </c>
      <c r="E63" s="39" t="s">
        <v>10845</v>
      </c>
      <c r="F63" s="315">
        <v>100</v>
      </c>
      <c r="G63" s="306">
        <f t="shared" si="3"/>
        <v>20</v>
      </c>
      <c r="H63" s="307">
        <f t="shared" si="0"/>
        <v>55.555555555555557</v>
      </c>
      <c r="I63" s="307">
        <f t="shared" si="1"/>
        <v>1.8518518518518517E-2</v>
      </c>
      <c r="J63" s="315"/>
      <c r="K63" s="308"/>
      <c r="L63" s="308"/>
      <c r="M63" s="310"/>
      <c r="N63" s="311">
        <f t="shared" si="4"/>
        <v>0</v>
      </c>
      <c r="O63" s="53"/>
      <c r="P63" s="54"/>
      <c r="Q63" s="54"/>
      <c r="R63" s="54"/>
      <c r="S63" s="54"/>
      <c r="T63" s="58"/>
      <c r="U63" s="312">
        <f t="shared" si="2"/>
        <v>3.7037037037037035E-2</v>
      </c>
      <c r="V63" s="313"/>
      <c r="W63" s="314" t="str">
        <f t="shared" si="5"/>
        <v>0</v>
      </c>
      <c r="X63" s="594"/>
      <c r="Y63" s="60">
        <f t="shared" si="6"/>
        <v>0</v>
      </c>
    </row>
    <row r="64" spans="2:25" ht="18.75" customHeight="1">
      <c r="B64" s="605"/>
      <c r="C64" s="600"/>
      <c r="D64" s="39">
        <v>7</v>
      </c>
      <c r="E64" s="39" t="s">
        <v>10846</v>
      </c>
      <c r="F64" s="315">
        <v>500</v>
      </c>
      <c r="G64" s="306">
        <f t="shared" si="3"/>
        <v>100</v>
      </c>
      <c r="H64" s="307">
        <f t="shared" si="0"/>
        <v>277.77777777777777</v>
      </c>
      <c r="I64" s="307">
        <f t="shared" si="1"/>
        <v>9.2592592592592587E-2</v>
      </c>
      <c r="J64" s="315"/>
      <c r="K64" s="308"/>
      <c r="L64" s="308"/>
      <c r="M64" s="310"/>
      <c r="N64" s="311">
        <f t="shared" si="4"/>
        <v>0</v>
      </c>
      <c r="O64" s="53"/>
      <c r="P64" s="54"/>
      <c r="Q64" s="54"/>
      <c r="R64" s="54"/>
      <c r="S64" s="54"/>
      <c r="T64" s="58"/>
      <c r="U64" s="312">
        <f t="shared" si="2"/>
        <v>0.18518518518518517</v>
      </c>
      <c r="V64" s="313"/>
      <c r="W64" s="314" t="str">
        <f t="shared" si="5"/>
        <v>0</v>
      </c>
      <c r="X64" s="594"/>
      <c r="Y64" s="60">
        <f t="shared" si="6"/>
        <v>0</v>
      </c>
    </row>
    <row r="65" spans="2:25" ht="18.75" customHeight="1">
      <c r="B65" s="605"/>
      <c r="C65" s="600"/>
      <c r="D65" s="39">
        <v>8</v>
      </c>
      <c r="E65" s="39" t="s">
        <v>10847</v>
      </c>
      <c r="F65" s="315">
        <v>300</v>
      </c>
      <c r="G65" s="306">
        <f t="shared" si="3"/>
        <v>60</v>
      </c>
      <c r="H65" s="307">
        <f t="shared" si="0"/>
        <v>166.66666666666666</v>
      </c>
      <c r="I65" s="307">
        <f t="shared" si="1"/>
        <v>5.5555555555555552E-2</v>
      </c>
      <c r="J65" s="315"/>
      <c r="K65" s="308"/>
      <c r="L65" s="308"/>
      <c r="M65" s="310"/>
      <c r="N65" s="311">
        <f t="shared" si="4"/>
        <v>0</v>
      </c>
      <c r="O65" s="53"/>
      <c r="P65" s="54"/>
      <c r="Q65" s="54"/>
      <c r="R65" s="54"/>
      <c r="S65" s="54"/>
      <c r="T65" s="58"/>
      <c r="U65" s="312">
        <f t="shared" si="2"/>
        <v>0.1111111111111111</v>
      </c>
      <c r="V65" s="313"/>
      <c r="W65" s="314" t="str">
        <f t="shared" si="5"/>
        <v>0</v>
      </c>
      <c r="X65" s="594"/>
      <c r="Y65" s="60">
        <f t="shared" si="6"/>
        <v>0</v>
      </c>
    </row>
    <row r="66" spans="2:25" ht="18.75" customHeight="1">
      <c r="B66" s="605"/>
      <c r="C66" s="600"/>
      <c r="D66" s="39">
        <v>9</v>
      </c>
      <c r="E66" s="39" t="s">
        <v>10848</v>
      </c>
      <c r="F66" s="315">
        <v>700</v>
      </c>
      <c r="G66" s="306">
        <f t="shared" si="3"/>
        <v>140</v>
      </c>
      <c r="H66" s="307">
        <f t="shared" si="0"/>
        <v>388.88888888888886</v>
      </c>
      <c r="I66" s="307">
        <f t="shared" si="1"/>
        <v>0.12962962962962962</v>
      </c>
      <c r="J66" s="315"/>
      <c r="K66" s="308"/>
      <c r="L66" s="308"/>
      <c r="M66" s="310"/>
      <c r="N66" s="311">
        <f t="shared" si="4"/>
        <v>0</v>
      </c>
      <c r="O66" s="53"/>
      <c r="P66" s="54"/>
      <c r="Q66" s="54"/>
      <c r="R66" s="54"/>
      <c r="S66" s="54"/>
      <c r="T66" s="58"/>
      <c r="U66" s="312">
        <f t="shared" si="2"/>
        <v>0.25925925925925924</v>
      </c>
      <c r="V66" s="313"/>
      <c r="W66" s="314" t="str">
        <f t="shared" si="5"/>
        <v>0</v>
      </c>
      <c r="X66" s="594"/>
      <c r="Y66" s="60">
        <f t="shared" si="6"/>
        <v>0</v>
      </c>
    </row>
    <row r="67" spans="2:25" ht="18.75" customHeight="1">
      <c r="B67" s="605"/>
      <c r="C67" s="600"/>
      <c r="D67" s="39">
        <v>10</v>
      </c>
      <c r="E67" s="39" t="s">
        <v>2646</v>
      </c>
      <c r="F67" s="315">
        <v>150</v>
      </c>
      <c r="G67" s="306">
        <f t="shared" si="3"/>
        <v>30</v>
      </c>
      <c r="H67" s="307">
        <f t="shared" si="0"/>
        <v>83.333333333333329</v>
      </c>
      <c r="I67" s="307">
        <f t="shared" si="1"/>
        <v>2.7777777777777776E-2</v>
      </c>
      <c r="J67" s="315"/>
      <c r="K67" s="308"/>
      <c r="L67" s="308"/>
      <c r="M67" s="310"/>
      <c r="N67" s="311">
        <f t="shared" si="4"/>
        <v>0</v>
      </c>
      <c r="O67" s="53"/>
      <c r="P67" s="54"/>
      <c r="Q67" s="54"/>
      <c r="R67" s="54"/>
      <c r="S67" s="54"/>
      <c r="T67" s="58"/>
      <c r="U67" s="312">
        <f t="shared" si="2"/>
        <v>5.5555555555555552E-2</v>
      </c>
      <c r="V67" s="313"/>
      <c r="W67" s="314" t="str">
        <f t="shared" si="5"/>
        <v>0</v>
      </c>
      <c r="X67" s="594"/>
      <c r="Y67" s="60">
        <f t="shared" si="6"/>
        <v>0</v>
      </c>
    </row>
    <row r="68" spans="2:25" ht="18.75" customHeight="1">
      <c r="B68" s="605"/>
      <c r="C68" s="600"/>
      <c r="D68" s="39">
        <v>11</v>
      </c>
      <c r="E68" s="39" t="s">
        <v>10849</v>
      </c>
      <c r="F68" s="315">
        <v>350</v>
      </c>
      <c r="G68" s="306">
        <f t="shared" si="3"/>
        <v>70</v>
      </c>
      <c r="H68" s="307">
        <f t="shared" si="0"/>
        <v>194.44444444444443</v>
      </c>
      <c r="I68" s="307">
        <f t="shared" si="1"/>
        <v>6.4814814814814811E-2</v>
      </c>
      <c r="J68" s="315"/>
      <c r="K68" s="308"/>
      <c r="L68" s="308"/>
      <c r="M68" s="310"/>
      <c r="N68" s="311">
        <f t="shared" si="4"/>
        <v>0</v>
      </c>
      <c r="O68" s="53"/>
      <c r="P68" s="54"/>
      <c r="Q68" s="54"/>
      <c r="R68" s="54"/>
      <c r="S68" s="54"/>
      <c r="T68" s="58"/>
      <c r="U68" s="312">
        <f t="shared" si="2"/>
        <v>0.12962962962962962</v>
      </c>
      <c r="V68" s="313"/>
      <c r="W68" s="314" t="str">
        <f t="shared" si="5"/>
        <v>0</v>
      </c>
      <c r="X68" s="594"/>
      <c r="Y68" s="60">
        <f t="shared" si="6"/>
        <v>0</v>
      </c>
    </row>
    <row r="69" spans="2:25" ht="18.75" customHeight="1">
      <c r="B69" s="605"/>
      <c r="C69" s="600"/>
      <c r="D69" s="39">
        <v>12</v>
      </c>
      <c r="E69" s="39" t="s">
        <v>10850</v>
      </c>
      <c r="F69" s="315">
        <v>300</v>
      </c>
      <c r="G69" s="306">
        <f t="shared" si="3"/>
        <v>60</v>
      </c>
      <c r="H69" s="307">
        <f t="shared" si="0"/>
        <v>166.66666666666666</v>
      </c>
      <c r="I69" s="307">
        <f t="shared" si="1"/>
        <v>5.5555555555555552E-2</v>
      </c>
      <c r="J69" s="315"/>
      <c r="K69" s="308"/>
      <c r="L69" s="308"/>
      <c r="M69" s="310"/>
      <c r="N69" s="311">
        <f t="shared" si="4"/>
        <v>0</v>
      </c>
      <c r="O69" s="53"/>
      <c r="P69" s="54"/>
      <c r="Q69" s="54"/>
      <c r="R69" s="54"/>
      <c r="S69" s="54"/>
      <c r="T69" s="58"/>
      <c r="U69" s="312">
        <f t="shared" si="2"/>
        <v>0.1111111111111111</v>
      </c>
      <c r="V69" s="313"/>
      <c r="W69" s="314" t="str">
        <f t="shared" si="5"/>
        <v>0</v>
      </c>
      <c r="X69" s="594"/>
      <c r="Y69" s="60">
        <f t="shared" si="6"/>
        <v>0</v>
      </c>
    </row>
    <row r="70" spans="2:25" ht="18.75" customHeight="1">
      <c r="B70" s="605"/>
      <c r="C70" s="600"/>
      <c r="D70" s="39">
        <v>13</v>
      </c>
      <c r="E70" s="39" t="s">
        <v>10851</v>
      </c>
      <c r="F70" s="315">
        <v>150</v>
      </c>
      <c r="G70" s="306">
        <f t="shared" si="3"/>
        <v>30</v>
      </c>
      <c r="H70" s="307">
        <f t="shared" si="0"/>
        <v>83.333333333333329</v>
      </c>
      <c r="I70" s="307">
        <f t="shared" si="1"/>
        <v>2.7777777777777776E-2</v>
      </c>
      <c r="J70" s="315"/>
      <c r="K70" s="308"/>
      <c r="L70" s="308"/>
      <c r="M70" s="310"/>
      <c r="N70" s="311">
        <f t="shared" si="4"/>
        <v>0</v>
      </c>
      <c r="O70" s="53"/>
      <c r="P70" s="54"/>
      <c r="Q70" s="54"/>
      <c r="R70" s="54"/>
      <c r="S70" s="54"/>
      <c r="T70" s="58"/>
      <c r="U70" s="312">
        <f t="shared" si="2"/>
        <v>5.5555555555555552E-2</v>
      </c>
      <c r="V70" s="313"/>
      <c r="W70" s="314" t="str">
        <f t="shared" si="5"/>
        <v>0</v>
      </c>
      <c r="X70" s="594"/>
      <c r="Y70" s="60">
        <f t="shared" si="6"/>
        <v>0</v>
      </c>
    </row>
    <row r="71" spans="2:25" ht="18.75" customHeight="1">
      <c r="B71" s="605"/>
      <c r="C71" s="600"/>
      <c r="D71" s="39">
        <v>14</v>
      </c>
      <c r="E71" s="39" t="s">
        <v>10852</v>
      </c>
      <c r="F71" s="315">
        <v>100</v>
      </c>
      <c r="G71" s="306">
        <f t="shared" si="3"/>
        <v>20</v>
      </c>
      <c r="H71" s="307">
        <f t="shared" si="0"/>
        <v>55.555555555555557</v>
      </c>
      <c r="I71" s="307">
        <f t="shared" si="1"/>
        <v>1.8518518518518517E-2</v>
      </c>
      <c r="J71" s="315"/>
      <c r="K71" s="308"/>
      <c r="L71" s="308"/>
      <c r="M71" s="310"/>
      <c r="N71" s="311">
        <f t="shared" si="4"/>
        <v>0</v>
      </c>
      <c r="O71" s="53"/>
      <c r="P71" s="54"/>
      <c r="Q71" s="54"/>
      <c r="R71" s="54"/>
      <c r="S71" s="54"/>
      <c r="T71" s="58"/>
      <c r="U71" s="312">
        <f t="shared" si="2"/>
        <v>3.7037037037037035E-2</v>
      </c>
      <c r="V71" s="313"/>
      <c r="W71" s="314" t="str">
        <f t="shared" si="5"/>
        <v>0</v>
      </c>
      <c r="X71" s="594"/>
      <c r="Y71" s="60">
        <f t="shared" si="6"/>
        <v>0</v>
      </c>
    </row>
    <row r="72" spans="2:25" ht="18.75" customHeight="1">
      <c r="B72" s="605"/>
      <c r="C72" s="600"/>
      <c r="D72" s="39">
        <v>15</v>
      </c>
      <c r="E72" s="39" t="s">
        <v>10853</v>
      </c>
      <c r="F72" s="315">
        <v>500</v>
      </c>
      <c r="G72" s="306">
        <f t="shared" si="3"/>
        <v>100</v>
      </c>
      <c r="H72" s="307">
        <f t="shared" si="0"/>
        <v>277.77777777777777</v>
      </c>
      <c r="I72" s="307">
        <f t="shared" si="1"/>
        <v>9.2592592592592587E-2</v>
      </c>
      <c r="J72" s="315"/>
      <c r="K72" s="308"/>
      <c r="L72" s="308"/>
      <c r="M72" s="310"/>
      <c r="N72" s="311">
        <f t="shared" si="4"/>
        <v>0</v>
      </c>
      <c r="O72" s="53"/>
      <c r="P72" s="54"/>
      <c r="Q72" s="54"/>
      <c r="R72" s="54"/>
      <c r="S72" s="54"/>
      <c r="T72" s="58"/>
      <c r="U72" s="312">
        <f t="shared" si="2"/>
        <v>0.18518518518518517</v>
      </c>
      <c r="V72" s="313"/>
      <c r="W72" s="314" t="str">
        <f t="shared" si="5"/>
        <v>0</v>
      </c>
      <c r="X72" s="594"/>
      <c r="Y72" s="60">
        <f t="shared" si="6"/>
        <v>0</v>
      </c>
    </row>
    <row r="73" spans="2:25" ht="18.75" customHeight="1">
      <c r="B73" s="605"/>
      <c r="C73" s="600"/>
      <c r="D73" s="39"/>
      <c r="E73" s="39"/>
      <c r="F73" s="315"/>
      <c r="G73" s="306">
        <f t="shared" si="3"/>
        <v>0</v>
      </c>
      <c r="H73" s="307">
        <f t="shared" si="0"/>
        <v>0</v>
      </c>
      <c r="I73" s="307">
        <f t="shared" si="1"/>
        <v>0</v>
      </c>
      <c r="J73" s="315"/>
      <c r="K73" s="308"/>
      <c r="L73" s="308"/>
      <c r="M73" s="310"/>
      <c r="N73" s="311">
        <f t="shared" si="4"/>
        <v>0</v>
      </c>
      <c r="O73" s="53"/>
      <c r="P73" s="54"/>
      <c r="Q73" s="54"/>
      <c r="R73" s="54"/>
      <c r="S73" s="54"/>
      <c r="T73" s="58"/>
      <c r="U73" s="312">
        <f t="shared" si="2"/>
        <v>0</v>
      </c>
      <c r="V73" s="313"/>
      <c r="W73" s="314" t="str">
        <f t="shared" si="5"/>
        <v>0</v>
      </c>
      <c r="X73" s="594"/>
      <c r="Y73" s="60">
        <f t="shared" si="6"/>
        <v>0</v>
      </c>
    </row>
    <row r="74" spans="2:25" ht="18.75" customHeight="1">
      <c r="B74" s="606"/>
      <c r="C74" s="601"/>
      <c r="D74" s="39"/>
      <c r="E74" s="39"/>
      <c r="F74" s="315"/>
      <c r="G74" s="306">
        <f t="shared" si="3"/>
        <v>0</v>
      </c>
      <c r="H74" s="307">
        <f>F74/$H$15</f>
        <v>0</v>
      </c>
      <c r="I74" s="307">
        <f>H74/$I$15</f>
        <v>0</v>
      </c>
      <c r="J74" s="315"/>
      <c r="K74" s="308"/>
      <c r="L74" s="308"/>
      <c r="M74" s="316"/>
      <c r="N74" s="311">
        <f>M74/$N$15</f>
        <v>0</v>
      </c>
      <c r="O74" s="40"/>
      <c r="P74" s="40"/>
      <c r="Q74" s="40"/>
      <c r="R74" s="40"/>
      <c r="S74" s="40"/>
      <c r="T74" s="58"/>
      <c r="U74" s="312">
        <f>H74/$U$15</f>
        <v>0</v>
      </c>
      <c r="V74" s="313"/>
      <c r="W74" s="314" t="str">
        <f>IF(V74&lt;1,"0",IF(V74&lt;5,"2",IF(V74&gt;=5,"6")))</f>
        <v>0</v>
      </c>
      <c r="X74" s="595"/>
      <c r="Y74" s="60">
        <f t="shared" si="6"/>
        <v>0</v>
      </c>
    </row>
    <row r="75" spans="2:25">
      <c r="B75" s="317"/>
      <c r="C75" s="334" t="s">
        <v>111</v>
      </c>
      <c r="D75" s="318"/>
      <c r="E75" s="319">
        <f>COUNTA(E17:E74)</f>
        <v>53</v>
      </c>
      <c r="F75" s="319">
        <f>SUM(F17:F74)</f>
        <v>21496</v>
      </c>
      <c r="G75" s="319">
        <f>SUM(G17:G74)</f>
        <v>4299.2</v>
      </c>
      <c r="H75" s="319">
        <f>SUM(H17:H74)</f>
        <v>11942.222222222215</v>
      </c>
      <c r="I75" s="319">
        <f>SUM(I17:I74)</f>
        <v>3.9807407407407407</v>
      </c>
      <c r="J75" s="319">
        <f>COUNTA(J17:J74)</f>
        <v>3</v>
      </c>
      <c r="K75" s="319">
        <f>COUNTA(K17:K74)</f>
        <v>4</v>
      </c>
      <c r="L75" s="319">
        <f>COUNTA(L17:L74)</f>
        <v>0</v>
      </c>
      <c r="M75" s="319">
        <f>SUM(M17:M74)</f>
        <v>11942.222222222223</v>
      </c>
      <c r="N75" s="319">
        <f>SUM(N17:N74)</f>
        <v>238.84444444444446</v>
      </c>
      <c r="O75" s="320"/>
      <c r="P75" s="321">
        <f>COUNTIF(P17:P74, "YES")</f>
        <v>2</v>
      </c>
      <c r="Q75" s="320"/>
      <c r="R75" s="320"/>
      <c r="S75" s="320"/>
      <c r="T75" s="320"/>
      <c r="U75" s="319">
        <f>SUM(U17:U74)</f>
        <v>7.9614814814814814</v>
      </c>
      <c r="V75" s="319">
        <f>SUM(V17:V74)</f>
        <v>7.9614814814814814</v>
      </c>
      <c r="W75" s="319">
        <f t="array" ref="W75">SUM(ABS(W17:W74))</f>
        <v>8</v>
      </c>
      <c r="X75" s="321" t="str">
        <f>IF(X17&lt;0.3, "0", IF(X17&lt;=2, "2", IF(X17&gt;2, ROUND(X17,0))))</f>
        <v>2</v>
      </c>
      <c r="Y75" s="319">
        <f>SUM(Y17:Y74)</f>
        <v>4</v>
      </c>
    </row>
    <row r="76" spans="2:25" ht="30.75" customHeight="1">
      <c r="B76" s="604">
        <v>2</v>
      </c>
      <c r="C76" s="599" t="s">
        <v>10854</v>
      </c>
      <c r="D76" s="39">
        <v>1</v>
      </c>
      <c r="E76" s="39" t="s">
        <v>10855</v>
      </c>
      <c r="F76" s="315">
        <v>3310</v>
      </c>
      <c r="G76" s="306">
        <f t="shared" ref="G76:G139" si="7">F76/$G$15</f>
        <v>662</v>
      </c>
      <c r="H76" s="307">
        <f t="shared" ref="H76:H139" si="8">F76/$H$15</f>
        <v>1838.8888888888889</v>
      </c>
      <c r="I76" s="307">
        <f t="shared" ref="I76:I139" si="9">H76/$I$15</f>
        <v>0.61296296296296293</v>
      </c>
      <c r="J76" s="315" t="s">
        <v>10856</v>
      </c>
      <c r="K76" s="308" t="s">
        <v>10856</v>
      </c>
      <c r="L76" s="308"/>
      <c r="M76" s="310">
        <f>SUM(H76:H84)</f>
        <v>3245.5555555555557</v>
      </c>
      <c r="N76" s="311">
        <f>M76/$N$15</f>
        <v>64.911111111111111</v>
      </c>
      <c r="O76" s="53">
        <v>20</v>
      </c>
      <c r="P76" s="54" t="s">
        <v>12</v>
      </c>
      <c r="Q76" s="54"/>
      <c r="R76" s="54"/>
      <c r="S76" s="54"/>
      <c r="T76" s="58"/>
      <c r="U76" s="312">
        <f t="shared" ref="U76:U139" si="10">H76/$U$15</f>
        <v>1.2259259259259259</v>
      </c>
      <c r="V76" s="313">
        <f>SUM(U76:U84)</f>
        <v>2.1637037037037037</v>
      </c>
      <c r="W76" s="314" t="str">
        <f t="shared" ref="W76:W139" si="11">IF(V76&lt;1,"0",IF(V76&lt;5,"2",IF(V76&gt;=5,"6")))</f>
        <v>2</v>
      </c>
      <c r="X76" s="593">
        <f>K141/$X$15</f>
        <v>1.6666666666666667</v>
      </c>
      <c r="Y76" s="60">
        <f t="shared" ref="Y76:Y139" si="12">W76/2</f>
        <v>1</v>
      </c>
    </row>
    <row r="77" spans="2:25" ht="18.75" customHeight="1">
      <c r="B77" s="605"/>
      <c r="C77" s="600"/>
      <c r="D77" s="39">
        <v>2</v>
      </c>
      <c r="E77" s="39" t="s">
        <v>10857</v>
      </c>
      <c r="F77" s="315">
        <v>500</v>
      </c>
      <c r="G77" s="306">
        <f t="shared" si="7"/>
        <v>100</v>
      </c>
      <c r="H77" s="307">
        <f t="shared" si="8"/>
        <v>277.77777777777777</v>
      </c>
      <c r="I77" s="307">
        <f t="shared" si="9"/>
        <v>9.2592592592592587E-2</v>
      </c>
      <c r="J77" s="315"/>
      <c r="K77" s="308"/>
      <c r="L77" s="308"/>
      <c r="M77" s="310"/>
      <c r="N77" s="311">
        <f t="shared" ref="N77:N139" si="13">M77/$N$15</f>
        <v>0</v>
      </c>
      <c r="O77" s="53"/>
      <c r="P77" s="54"/>
      <c r="Q77" s="54"/>
      <c r="R77" s="54"/>
      <c r="S77" s="54"/>
      <c r="T77" s="58"/>
      <c r="U77" s="312">
        <f t="shared" si="10"/>
        <v>0.18518518518518517</v>
      </c>
      <c r="V77" s="313"/>
      <c r="W77" s="314" t="str">
        <f t="shared" si="11"/>
        <v>0</v>
      </c>
      <c r="X77" s="594"/>
      <c r="Y77" s="60">
        <f t="shared" si="12"/>
        <v>0</v>
      </c>
    </row>
    <row r="78" spans="2:25" ht="18.75" customHeight="1">
      <c r="B78" s="605"/>
      <c r="C78" s="600"/>
      <c r="D78" s="39">
        <v>3</v>
      </c>
      <c r="E78" s="39" t="s">
        <v>10858</v>
      </c>
      <c r="F78" s="315">
        <v>1500</v>
      </c>
      <c r="G78" s="306">
        <f t="shared" si="7"/>
        <v>300</v>
      </c>
      <c r="H78" s="307">
        <f t="shared" si="8"/>
        <v>833.33333333333326</v>
      </c>
      <c r="I78" s="307">
        <f t="shared" si="9"/>
        <v>0.27777777777777773</v>
      </c>
      <c r="J78" s="315"/>
      <c r="K78" s="308"/>
      <c r="L78" s="308"/>
      <c r="M78" s="310"/>
      <c r="N78" s="311">
        <f t="shared" si="13"/>
        <v>0</v>
      </c>
      <c r="O78" s="53"/>
      <c r="P78" s="54"/>
      <c r="Q78" s="54"/>
      <c r="R78" s="54"/>
      <c r="S78" s="54"/>
      <c r="T78" s="58"/>
      <c r="U78" s="312">
        <f t="shared" si="10"/>
        <v>0.55555555555555547</v>
      </c>
      <c r="V78" s="313"/>
      <c r="W78" s="314" t="str">
        <f t="shared" si="11"/>
        <v>0</v>
      </c>
      <c r="X78" s="594"/>
      <c r="Y78" s="60">
        <f t="shared" si="12"/>
        <v>0</v>
      </c>
    </row>
    <row r="79" spans="2:25" ht="18.75" customHeight="1">
      <c r="B79" s="605"/>
      <c r="C79" s="600"/>
      <c r="D79" s="39">
        <v>4</v>
      </c>
      <c r="E79" s="39" t="s">
        <v>10859</v>
      </c>
      <c r="F79" s="315">
        <v>30</v>
      </c>
      <c r="G79" s="306">
        <f t="shared" si="7"/>
        <v>6</v>
      </c>
      <c r="H79" s="307">
        <f t="shared" si="8"/>
        <v>16.666666666666668</v>
      </c>
      <c r="I79" s="307">
        <f t="shared" si="9"/>
        <v>5.5555555555555558E-3</v>
      </c>
      <c r="J79" s="315"/>
      <c r="K79" s="308"/>
      <c r="L79" s="308"/>
      <c r="M79" s="310"/>
      <c r="N79" s="311">
        <f t="shared" si="13"/>
        <v>0</v>
      </c>
      <c r="O79" s="53"/>
      <c r="P79" s="54"/>
      <c r="Q79" s="54"/>
      <c r="R79" s="54"/>
      <c r="S79" s="54"/>
      <c r="T79" s="58"/>
      <c r="U79" s="312">
        <f t="shared" si="10"/>
        <v>1.1111111111111112E-2</v>
      </c>
      <c r="V79" s="313"/>
      <c r="W79" s="314" t="str">
        <f t="shared" si="11"/>
        <v>0</v>
      </c>
      <c r="X79" s="594"/>
      <c r="Y79" s="60">
        <f t="shared" si="12"/>
        <v>0</v>
      </c>
    </row>
    <row r="80" spans="2:25" ht="18.75" customHeight="1">
      <c r="B80" s="605"/>
      <c r="C80" s="600"/>
      <c r="D80" s="39">
        <v>5</v>
      </c>
      <c r="E80" s="39" t="s">
        <v>10860</v>
      </c>
      <c r="F80" s="315">
        <v>70</v>
      </c>
      <c r="G80" s="306">
        <f t="shared" si="7"/>
        <v>14</v>
      </c>
      <c r="H80" s="307">
        <f t="shared" si="8"/>
        <v>38.888888888888886</v>
      </c>
      <c r="I80" s="307">
        <f t="shared" si="9"/>
        <v>1.2962962962962963E-2</v>
      </c>
      <c r="J80" s="315"/>
      <c r="K80" s="308"/>
      <c r="L80" s="308"/>
      <c r="M80" s="310"/>
      <c r="N80" s="311">
        <f t="shared" si="13"/>
        <v>0</v>
      </c>
      <c r="O80" s="53"/>
      <c r="P80" s="54"/>
      <c r="Q80" s="54"/>
      <c r="R80" s="54"/>
      <c r="S80" s="54"/>
      <c r="T80" s="58"/>
      <c r="U80" s="312">
        <f t="shared" si="10"/>
        <v>2.5925925925925925E-2</v>
      </c>
      <c r="V80" s="313"/>
      <c r="W80" s="314" t="str">
        <f t="shared" si="11"/>
        <v>0</v>
      </c>
      <c r="X80" s="594"/>
      <c r="Y80" s="60">
        <f t="shared" si="12"/>
        <v>0</v>
      </c>
    </row>
    <row r="81" spans="2:25" ht="18.75" customHeight="1">
      <c r="B81" s="605"/>
      <c r="C81" s="600"/>
      <c r="D81" s="39">
        <v>6</v>
      </c>
      <c r="E81" s="39" t="s">
        <v>10861</v>
      </c>
      <c r="F81" s="315">
        <v>150</v>
      </c>
      <c r="G81" s="306">
        <f t="shared" si="7"/>
        <v>30</v>
      </c>
      <c r="H81" s="307">
        <f t="shared" si="8"/>
        <v>83.333333333333329</v>
      </c>
      <c r="I81" s="307">
        <f t="shared" si="9"/>
        <v>2.7777777777777776E-2</v>
      </c>
      <c r="J81" s="315"/>
      <c r="K81" s="308"/>
      <c r="L81" s="308"/>
      <c r="M81" s="310"/>
      <c r="N81" s="311">
        <f t="shared" si="13"/>
        <v>0</v>
      </c>
      <c r="O81" s="53"/>
      <c r="P81" s="54"/>
      <c r="Q81" s="54"/>
      <c r="R81" s="54"/>
      <c r="S81" s="54"/>
      <c r="T81" s="58"/>
      <c r="U81" s="312">
        <f t="shared" si="10"/>
        <v>5.5555555555555552E-2</v>
      </c>
      <c r="V81" s="313"/>
      <c r="W81" s="314" t="str">
        <f t="shared" si="11"/>
        <v>0</v>
      </c>
      <c r="X81" s="594"/>
      <c r="Y81" s="60">
        <f t="shared" si="12"/>
        <v>0</v>
      </c>
    </row>
    <row r="82" spans="2:25" ht="18.75" customHeight="1">
      <c r="B82" s="605"/>
      <c r="C82" s="600"/>
      <c r="D82" s="39">
        <v>7</v>
      </c>
      <c r="E82" s="39" t="s">
        <v>10862</v>
      </c>
      <c r="F82" s="315">
        <v>132</v>
      </c>
      <c r="G82" s="306">
        <f t="shared" si="7"/>
        <v>26.4</v>
      </c>
      <c r="H82" s="307">
        <f t="shared" si="8"/>
        <v>73.333333333333329</v>
      </c>
      <c r="I82" s="307">
        <f t="shared" si="9"/>
        <v>2.4444444444444442E-2</v>
      </c>
      <c r="J82" s="315"/>
      <c r="K82" s="308"/>
      <c r="L82" s="308"/>
      <c r="M82" s="310"/>
      <c r="N82" s="311">
        <f t="shared" si="13"/>
        <v>0</v>
      </c>
      <c r="O82" s="53"/>
      <c r="P82" s="54"/>
      <c r="Q82" s="54"/>
      <c r="R82" s="54"/>
      <c r="S82" s="54"/>
      <c r="T82" s="58"/>
      <c r="U82" s="312">
        <f t="shared" si="10"/>
        <v>4.8888888888888885E-2</v>
      </c>
      <c r="V82" s="313"/>
      <c r="W82" s="314" t="str">
        <f t="shared" si="11"/>
        <v>0</v>
      </c>
      <c r="X82" s="594"/>
      <c r="Y82" s="60">
        <f t="shared" si="12"/>
        <v>0</v>
      </c>
    </row>
    <row r="83" spans="2:25" ht="18.75" customHeight="1">
      <c r="B83" s="605"/>
      <c r="C83" s="600"/>
      <c r="D83" s="39">
        <v>8</v>
      </c>
      <c r="E83" s="39" t="s">
        <v>10863</v>
      </c>
      <c r="F83" s="315">
        <v>100</v>
      </c>
      <c r="G83" s="306">
        <f t="shared" si="7"/>
        <v>20</v>
      </c>
      <c r="H83" s="307">
        <f t="shared" si="8"/>
        <v>55.555555555555557</v>
      </c>
      <c r="I83" s="307">
        <f t="shared" si="9"/>
        <v>1.8518518518518517E-2</v>
      </c>
      <c r="J83" s="315"/>
      <c r="K83" s="308"/>
      <c r="L83" s="308"/>
      <c r="M83" s="310"/>
      <c r="N83" s="311">
        <f t="shared" si="13"/>
        <v>0</v>
      </c>
      <c r="O83" s="53"/>
      <c r="P83" s="54"/>
      <c r="Q83" s="54"/>
      <c r="R83" s="54"/>
      <c r="S83" s="54"/>
      <c r="T83" s="58"/>
      <c r="U83" s="312">
        <f t="shared" si="10"/>
        <v>3.7037037037037035E-2</v>
      </c>
      <c r="V83" s="313"/>
      <c r="W83" s="314" t="str">
        <f t="shared" si="11"/>
        <v>0</v>
      </c>
      <c r="X83" s="594"/>
      <c r="Y83" s="60">
        <f t="shared" si="12"/>
        <v>0</v>
      </c>
    </row>
    <row r="84" spans="2:25" ht="18.75" customHeight="1">
      <c r="B84" s="605"/>
      <c r="C84" s="600"/>
      <c r="D84" s="39">
        <v>9</v>
      </c>
      <c r="E84" s="39" t="s">
        <v>10864</v>
      </c>
      <c r="F84" s="315">
        <v>50</v>
      </c>
      <c r="G84" s="306">
        <f t="shared" si="7"/>
        <v>10</v>
      </c>
      <c r="H84" s="307">
        <f t="shared" si="8"/>
        <v>27.777777777777779</v>
      </c>
      <c r="I84" s="307">
        <f t="shared" si="9"/>
        <v>9.2592592592592587E-3</v>
      </c>
      <c r="J84" s="315"/>
      <c r="K84" s="308"/>
      <c r="L84" s="308"/>
      <c r="M84" s="310"/>
      <c r="N84" s="311">
        <f t="shared" si="13"/>
        <v>0</v>
      </c>
      <c r="O84" s="53"/>
      <c r="P84" s="54"/>
      <c r="Q84" s="54"/>
      <c r="R84" s="54"/>
      <c r="S84" s="54"/>
      <c r="T84" s="58"/>
      <c r="U84" s="312">
        <f t="shared" si="10"/>
        <v>1.8518518518518517E-2</v>
      </c>
      <c r="V84" s="313"/>
      <c r="W84" s="314" t="str">
        <f t="shared" si="11"/>
        <v>0</v>
      </c>
      <c r="X84" s="594"/>
      <c r="Y84" s="60">
        <f t="shared" si="12"/>
        <v>0</v>
      </c>
    </row>
    <row r="85" spans="2:25" ht="18.75" customHeight="1">
      <c r="B85" s="605"/>
      <c r="C85" s="600"/>
      <c r="D85" s="39"/>
      <c r="E85" s="39"/>
      <c r="F85" s="315"/>
      <c r="G85" s="306">
        <f t="shared" si="7"/>
        <v>0</v>
      </c>
      <c r="H85" s="307">
        <f t="shared" si="8"/>
        <v>0</v>
      </c>
      <c r="I85" s="307">
        <f t="shared" si="9"/>
        <v>0</v>
      </c>
      <c r="J85" s="315"/>
      <c r="K85" s="308"/>
      <c r="L85" s="308"/>
      <c r="M85" s="310"/>
      <c r="N85" s="311">
        <f t="shared" si="13"/>
        <v>0</v>
      </c>
      <c r="O85" s="53"/>
      <c r="P85" s="54"/>
      <c r="Q85" s="54"/>
      <c r="R85" s="54"/>
      <c r="S85" s="54"/>
      <c r="T85" s="58"/>
      <c r="U85" s="312">
        <f t="shared" si="10"/>
        <v>0</v>
      </c>
      <c r="V85" s="313"/>
      <c r="W85" s="314" t="str">
        <f t="shared" si="11"/>
        <v>0</v>
      </c>
      <c r="X85" s="594"/>
      <c r="Y85" s="60">
        <f t="shared" si="12"/>
        <v>0</v>
      </c>
    </row>
    <row r="86" spans="2:25" ht="18.75" customHeight="1">
      <c r="B86" s="605"/>
      <c r="C86" s="600"/>
      <c r="D86" s="39">
        <v>1</v>
      </c>
      <c r="E86" s="39" t="s">
        <v>10865</v>
      </c>
      <c r="F86" s="315">
        <v>2500</v>
      </c>
      <c r="G86" s="306">
        <f t="shared" si="7"/>
        <v>500</v>
      </c>
      <c r="H86" s="307">
        <f t="shared" si="8"/>
        <v>1388.8888888888889</v>
      </c>
      <c r="I86" s="307">
        <f t="shared" si="9"/>
        <v>0.46296296296296297</v>
      </c>
      <c r="J86" s="315"/>
      <c r="K86" s="438" t="s">
        <v>11426</v>
      </c>
      <c r="L86" s="308"/>
      <c r="M86" s="331">
        <f>SUM(H86:H88)</f>
        <v>2111.1111111111113</v>
      </c>
      <c r="N86" s="311">
        <f t="shared" si="13"/>
        <v>42.222222222222229</v>
      </c>
      <c r="O86" s="53">
        <v>22</v>
      </c>
      <c r="P86" s="54" t="s">
        <v>12</v>
      </c>
      <c r="Q86" s="54"/>
      <c r="R86" s="54"/>
      <c r="S86" s="54"/>
      <c r="T86" s="58"/>
      <c r="U86" s="312">
        <f t="shared" si="10"/>
        <v>0.92592592592592593</v>
      </c>
      <c r="V86" s="313">
        <f>SUM(U86:U88)</f>
        <v>1.4074074074074074</v>
      </c>
      <c r="W86" s="314" t="str">
        <f t="shared" si="11"/>
        <v>2</v>
      </c>
      <c r="X86" s="594"/>
      <c r="Y86" s="60">
        <f t="shared" si="12"/>
        <v>1</v>
      </c>
    </row>
    <row r="87" spans="2:25" ht="18.75" customHeight="1">
      <c r="B87" s="605"/>
      <c r="C87" s="600"/>
      <c r="D87" s="39">
        <v>2</v>
      </c>
      <c r="E87" s="39" t="s">
        <v>10866</v>
      </c>
      <c r="F87" s="315">
        <v>100</v>
      </c>
      <c r="G87" s="306">
        <f t="shared" si="7"/>
        <v>20</v>
      </c>
      <c r="H87" s="307">
        <f t="shared" si="8"/>
        <v>55.555555555555557</v>
      </c>
      <c r="I87" s="307">
        <f t="shared" si="9"/>
        <v>1.8518518518518517E-2</v>
      </c>
      <c r="J87" s="315"/>
      <c r="K87" s="308"/>
      <c r="L87" s="308"/>
      <c r="M87" s="310"/>
      <c r="N87" s="311">
        <f t="shared" si="13"/>
        <v>0</v>
      </c>
      <c r="O87" s="53"/>
      <c r="P87" s="54"/>
      <c r="Q87" s="54"/>
      <c r="R87" s="54"/>
      <c r="S87" s="54"/>
      <c r="T87" s="58"/>
      <c r="U87" s="312">
        <f t="shared" si="10"/>
        <v>3.7037037037037035E-2</v>
      </c>
      <c r="V87" s="313"/>
      <c r="W87" s="314" t="str">
        <f t="shared" si="11"/>
        <v>0</v>
      </c>
      <c r="X87" s="594"/>
      <c r="Y87" s="60">
        <f t="shared" si="12"/>
        <v>0</v>
      </c>
    </row>
    <row r="88" spans="2:25" ht="18.75" customHeight="1">
      <c r="B88" s="605"/>
      <c r="C88" s="600"/>
      <c r="D88" s="39">
        <v>3</v>
      </c>
      <c r="E88" s="39" t="s">
        <v>10867</v>
      </c>
      <c r="F88" s="315">
        <v>1200</v>
      </c>
      <c r="G88" s="306">
        <f t="shared" si="7"/>
        <v>240</v>
      </c>
      <c r="H88" s="307">
        <f t="shared" si="8"/>
        <v>666.66666666666663</v>
      </c>
      <c r="I88" s="307">
        <f t="shared" si="9"/>
        <v>0.22222222222222221</v>
      </c>
      <c r="J88" s="315"/>
      <c r="K88" s="308"/>
      <c r="L88" s="308"/>
      <c r="M88" s="310"/>
      <c r="N88" s="311">
        <f t="shared" si="13"/>
        <v>0</v>
      </c>
      <c r="O88" s="53"/>
      <c r="P88" s="54"/>
      <c r="Q88" s="54"/>
      <c r="R88" s="54"/>
      <c r="S88" s="54"/>
      <c r="T88" s="58"/>
      <c r="U88" s="312">
        <f t="shared" si="10"/>
        <v>0.44444444444444442</v>
      </c>
      <c r="V88" s="313"/>
      <c r="W88" s="314" t="str">
        <f t="shared" si="11"/>
        <v>0</v>
      </c>
      <c r="X88" s="594"/>
      <c r="Y88" s="60">
        <f t="shared" si="12"/>
        <v>0</v>
      </c>
    </row>
    <row r="89" spans="2:25" ht="18.75" customHeight="1">
      <c r="B89" s="605"/>
      <c r="C89" s="600"/>
      <c r="D89" s="39"/>
      <c r="E89" s="39"/>
      <c r="F89" s="315"/>
      <c r="G89" s="306">
        <f t="shared" si="7"/>
        <v>0</v>
      </c>
      <c r="H89" s="307">
        <f t="shared" si="8"/>
        <v>0</v>
      </c>
      <c r="I89" s="307">
        <f t="shared" si="9"/>
        <v>0</v>
      </c>
      <c r="J89" s="315"/>
      <c r="K89" s="335"/>
      <c r="L89" s="308"/>
      <c r="M89" s="310"/>
      <c r="N89" s="311">
        <f t="shared" si="13"/>
        <v>0</v>
      </c>
      <c r="O89" s="53"/>
      <c r="P89" s="54"/>
      <c r="Q89" s="54"/>
      <c r="R89" s="54"/>
      <c r="S89" s="54"/>
      <c r="T89" s="58"/>
      <c r="U89" s="312">
        <f t="shared" si="10"/>
        <v>0</v>
      </c>
      <c r="V89" s="313"/>
      <c r="W89" s="314" t="str">
        <f t="shared" si="11"/>
        <v>0</v>
      </c>
      <c r="X89" s="594"/>
      <c r="Y89" s="60">
        <f t="shared" si="12"/>
        <v>0</v>
      </c>
    </row>
    <row r="90" spans="2:25" ht="18.75" customHeight="1">
      <c r="B90" s="605"/>
      <c r="C90" s="600"/>
      <c r="D90" s="39">
        <v>1</v>
      </c>
      <c r="E90" s="39" t="s">
        <v>10868</v>
      </c>
      <c r="F90" s="315">
        <v>500</v>
      </c>
      <c r="G90" s="306">
        <f t="shared" si="7"/>
        <v>100</v>
      </c>
      <c r="H90" s="307">
        <f>F90/$H$15</f>
        <v>277.77777777777777</v>
      </c>
      <c r="I90" s="307">
        <f>H90/$I$15</f>
        <v>9.2592592592592587E-2</v>
      </c>
      <c r="J90" s="315"/>
      <c r="K90" s="438" t="s">
        <v>11427</v>
      </c>
      <c r="L90" s="308"/>
      <c r="M90" s="310">
        <f>SUM(H90:H99)</f>
        <v>2083.3333333333335</v>
      </c>
      <c r="N90" s="311">
        <f>M90/$N$15</f>
        <v>41.666666666666671</v>
      </c>
      <c r="O90" s="53">
        <v>22</v>
      </c>
      <c r="P90" s="54" t="s">
        <v>12</v>
      </c>
      <c r="Q90" s="54"/>
      <c r="R90" s="54"/>
      <c r="S90" s="54"/>
      <c r="T90" s="58"/>
      <c r="U90" s="312">
        <f>H90/$U$15</f>
        <v>0.18518518518518517</v>
      </c>
      <c r="V90" s="313">
        <f>SUM(U90:U99)</f>
        <v>1.3888888888888888</v>
      </c>
      <c r="W90" s="314" t="str">
        <f>IF(V90&lt;1,"0",IF(V90&lt;5,"2",IF(V90&gt;=5,"6")))</f>
        <v>2</v>
      </c>
      <c r="X90" s="594"/>
      <c r="Y90" s="60">
        <f>W90/2</f>
        <v>1</v>
      </c>
    </row>
    <row r="91" spans="2:25" ht="18.75" customHeight="1">
      <c r="B91" s="605"/>
      <c r="C91" s="600"/>
      <c r="D91" s="39">
        <v>2</v>
      </c>
      <c r="E91" s="39" t="s">
        <v>10869</v>
      </c>
      <c r="F91" s="315">
        <v>600</v>
      </c>
      <c r="G91" s="306">
        <f t="shared" si="7"/>
        <v>120</v>
      </c>
      <c r="H91" s="307">
        <f t="shared" si="8"/>
        <v>333.33333333333331</v>
      </c>
      <c r="I91" s="307">
        <f t="shared" si="9"/>
        <v>0.1111111111111111</v>
      </c>
      <c r="J91" s="315"/>
      <c r="K91" s="308"/>
      <c r="L91" s="308"/>
      <c r="M91" s="310"/>
      <c r="N91" s="311">
        <f t="shared" si="13"/>
        <v>0</v>
      </c>
      <c r="O91" s="53"/>
      <c r="P91" s="54"/>
      <c r="Q91" s="54"/>
      <c r="R91" s="54"/>
      <c r="S91" s="54"/>
      <c r="T91" s="58"/>
      <c r="U91" s="312">
        <f t="shared" si="10"/>
        <v>0.22222222222222221</v>
      </c>
      <c r="V91" s="313"/>
      <c r="W91" s="314" t="str">
        <f t="shared" si="11"/>
        <v>0</v>
      </c>
      <c r="X91" s="594"/>
      <c r="Y91" s="60">
        <f t="shared" si="12"/>
        <v>0</v>
      </c>
    </row>
    <row r="92" spans="2:25" ht="18.75" customHeight="1">
      <c r="B92" s="605"/>
      <c r="C92" s="600"/>
      <c r="D92" s="39">
        <v>3</v>
      </c>
      <c r="E92" s="39" t="s">
        <v>10870</v>
      </c>
      <c r="F92" s="315">
        <v>100</v>
      </c>
      <c r="G92" s="306">
        <f t="shared" si="7"/>
        <v>20</v>
      </c>
      <c r="H92" s="307">
        <f t="shared" si="8"/>
        <v>55.555555555555557</v>
      </c>
      <c r="I92" s="307">
        <f t="shared" si="9"/>
        <v>1.8518518518518517E-2</v>
      </c>
      <c r="J92" s="315"/>
      <c r="K92" s="308"/>
      <c r="L92" s="308"/>
      <c r="M92" s="310"/>
      <c r="N92" s="311">
        <f t="shared" si="13"/>
        <v>0</v>
      </c>
      <c r="O92" s="53"/>
      <c r="P92" s="54"/>
      <c r="Q92" s="54"/>
      <c r="R92" s="54"/>
      <c r="S92" s="54"/>
      <c r="T92" s="58"/>
      <c r="U92" s="312">
        <f t="shared" si="10"/>
        <v>3.7037037037037035E-2</v>
      </c>
      <c r="V92" s="313"/>
      <c r="W92" s="314" t="str">
        <f t="shared" si="11"/>
        <v>0</v>
      </c>
      <c r="X92" s="594"/>
      <c r="Y92" s="60">
        <f t="shared" si="12"/>
        <v>0</v>
      </c>
    </row>
    <row r="93" spans="2:25" ht="18.75" customHeight="1">
      <c r="B93" s="605"/>
      <c r="C93" s="600"/>
      <c r="D93" s="39">
        <v>4</v>
      </c>
      <c r="E93" s="39" t="s">
        <v>10871</v>
      </c>
      <c r="F93" s="315">
        <v>700</v>
      </c>
      <c r="G93" s="306">
        <f t="shared" si="7"/>
        <v>140</v>
      </c>
      <c r="H93" s="307">
        <f t="shared" si="8"/>
        <v>388.88888888888886</v>
      </c>
      <c r="I93" s="307">
        <f t="shared" si="9"/>
        <v>0.12962962962962962</v>
      </c>
      <c r="J93" s="315"/>
      <c r="K93" s="308"/>
      <c r="L93" s="308"/>
      <c r="M93" s="310"/>
      <c r="N93" s="311">
        <f t="shared" si="13"/>
        <v>0</v>
      </c>
      <c r="O93" s="53"/>
      <c r="P93" s="54"/>
      <c r="Q93" s="54"/>
      <c r="R93" s="54"/>
      <c r="S93" s="54"/>
      <c r="T93" s="58"/>
      <c r="U93" s="312">
        <f t="shared" si="10"/>
        <v>0.25925925925925924</v>
      </c>
      <c r="V93" s="313"/>
      <c r="W93" s="314" t="str">
        <f t="shared" si="11"/>
        <v>0</v>
      </c>
      <c r="X93" s="594"/>
      <c r="Y93" s="60">
        <f t="shared" si="12"/>
        <v>0</v>
      </c>
    </row>
    <row r="94" spans="2:25" ht="18.75" customHeight="1">
      <c r="B94" s="605"/>
      <c r="C94" s="600"/>
      <c r="D94" s="39">
        <v>5</v>
      </c>
      <c r="E94" s="39" t="s">
        <v>10872</v>
      </c>
      <c r="F94" s="315">
        <v>150</v>
      </c>
      <c r="G94" s="306">
        <f t="shared" si="7"/>
        <v>30</v>
      </c>
      <c r="H94" s="307">
        <f t="shared" si="8"/>
        <v>83.333333333333329</v>
      </c>
      <c r="I94" s="307">
        <f t="shared" si="9"/>
        <v>2.7777777777777776E-2</v>
      </c>
      <c r="J94" s="315"/>
      <c r="K94" s="308"/>
      <c r="L94" s="308"/>
      <c r="M94" s="310"/>
      <c r="N94" s="311">
        <f t="shared" si="13"/>
        <v>0</v>
      </c>
      <c r="O94" s="53"/>
      <c r="P94" s="54"/>
      <c r="Q94" s="54"/>
      <c r="R94" s="54"/>
      <c r="S94" s="54"/>
      <c r="T94" s="58"/>
      <c r="U94" s="312">
        <f t="shared" si="10"/>
        <v>5.5555555555555552E-2</v>
      </c>
      <c r="V94" s="313"/>
      <c r="W94" s="314" t="str">
        <f t="shared" si="11"/>
        <v>0</v>
      </c>
      <c r="X94" s="594"/>
      <c r="Y94" s="60">
        <f t="shared" si="12"/>
        <v>0</v>
      </c>
    </row>
    <row r="95" spans="2:25" ht="18.75" customHeight="1">
      <c r="B95" s="605"/>
      <c r="C95" s="600"/>
      <c r="D95" s="39">
        <v>6</v>
      </c>
      <c r="E95" s="39" t="s">
        <v>10873</v>
      </c>
      <c r="F95" s="315">
        <v>1000</v>
      </c>
      <c r="G95" s="306">
        <f t="shared" si="7"/>
        <v>200</v>
      </c>
      <c r="H95" s="307">
        <f t="shared" si="8"/>
        <v>555.55555555555554</v>
      </c>
      <c r="I95" s="307">
        <f t="shared" si="9"/>
        <v>0.18518518518518517</v>
      </c>
      <c r="J95" s="315"/>
      <c r="K95" s="308"/>
      <c r="L95" s="308"/>
      <c r="M95" s="310"/>
      <c r="N95" s="311">
        <f t="shared" si="13"/>
        <v>0</v>
      </c>
      <c r="O95" s="53"/>
      <c r="P95" s="54"/>
      <c r="Q95" s="54"/>
      <c r="R95" s="54"/>
      <c r="S95" s="54"/>
      <c r="T95" s="58"/>
      <c r="U95" s="312">
        <f t="shared" si="10"/>
        <v>0.37037037037037035</v>
      </c>
      <c r="V95" s="313"/>
      <c r="W95" s="314" t="str">
        <f t="shared" si="11"/>
        <v>0</v>
      </c>
      <c r="X95" s="594"/>
      <c r="Y95" s="60">
        <f t="shared" si="12"/>
        <v>0</v>
      </c>
    </row>
    <row r="96" spans="2:25" ht="18.75" customHeight="1">
      <c r="B96" s="605"/>
      <c r="C96" s="600"/>
      <c r="D96" s="39">
        <v>7</v>
      </c>
      <c r="E96" s="39" t="s">
        <v>10874</v>
      </c>
      <c r="F96" s="315">
        <v>200</v>
      </c>
      <c r="G96" s="306">
        <f t="shared" si="7"/>
        <v>40</v>
      </c>
      <c r="H96" s="307">
        <f t="shared" si="8"/>
        <v>111.11111111111111</v>
      </c>
      <c r="I96" s="307">
        <f t="shared" si="9"/>
        <v>3.7037037037037035E-2</v>
      </c>
      <c r="J96" s="315"/>
      <c r="K96" s="308"/>
      <c r="L96" s="308"/>
      <c r="M96" s="310"/>
      <c r="N96" s="311">
        <f t="shared" si="13"/>
        <v>0</v>
      </c>
      <c r="O96" s="53"/>
      <c r="P96" s="54"/>
      <c r="Q96" s="54"/>
      <c r="R96" s="54"/>
      <c r="S96" s="54"/>
      <c r="T96" s="58"/>
      <c r="U96" s="312">
        <f t="shared" si="10"/>
        <v>7.407407407407407E-2</v>
      </c>
      <c r="V96" s="313"/>
      <c r="W96" s="314" t="str">
        <f t="shared" si="11"/>
        <v>0</v>
      </c>
      <c r="X96" s="594"/>
      <c r="Y96" s="60">
        <f t="shared" si="12"/>
        <v>0</v>
      </c>
    </row>
    <row r="97" spans="2:25" ht="18.75" customHeight="1">
      <c r="B97" s="605"/>
      <c r="C97" s="600"/>
      <c r="D97" s="39">
        <v>8</v>
      </c>
      <c r="E97" s="39" t="s">
        <v>10875</v>
      </c>
      <c r="F97" s="315">
        <v>250</v>
      </c>
      <c r="G97" s="306">
        <f t="shared" si="7"/>
        <v>50</v>
      </c>
      <c r="H97" s="307">
        <f t="shared" si="8"/>
        <v>138.88888888888889</v>
      </c>
      <c r="I97" s="307">
        <f t="shared" si="9"/>
        <v>4.6296296296296294E-2</v>
      </c>
      <c r="J97" s="315"/>
      <c r="K97" s="308"/>
      <c r="L97" s="308"/>
      <c r="M97" s="310"/>
      <c r="N97" s="311">
        <f t="shared" si="13"/>
        <v>0</v>
      </c>
      <c r="O97" s="53"/>
      <c r="P97" s="54"/>
      <c r="Q97" s="54"/>
      <c r="R97" s="54"/>
      <c r="S97" s="54"/>
      <c r="T97" s="58"/>
      <c r="U97" s="312">
        <f t="shared" si="10"/>
        <v>9.2592592592592587E-2</v>
      </c>
      <c r="V97" s="313"/>
      <c r="W97" s="314" t="str">
        <f t="shared" si="11"/>
        <v>0</v>
      </c>
      <c r="X97" s="594"/>
      <c r="Y97" s="60">
        <f t="shared" si="12"/>
        <v>0</v>
      </c>
    </row>
    <row r="98" spans="2:25" ht="18.75" customHeight="1">
      <c r="B98" s="605"/>
      <c r="C98" s="600"/>
      <c r="D98" s="39">
        <v>9</v>
      </c>
      <c r="E98" s="39" t="s">
        <v>10876</v>
      </c>
      <c r="F98" s="315">
        <v>100</v>
      </c>
      <c r="G98" s="306">
        <f t="shared" si="7"/>
        <v>20</v>
      </c>
      <c r="H98" s="307">
        <f t="shared" si="8"/>
        <v>55.555555555555557</v>
      </c>
      <c r="I98" s="307">
        <f t="shared" si="9"/>
        <v>1.8518518518518517E-2</v>
      </c>
      <c r="J98" s="315"/>
      <c r="K98" s="308"/>
      <c r="L98" s="308"/>
      <c r="M98" s="310"/>
      <c r="N98" s="311">
        <f t="shared" si="13"/>
        <v>0</v>
      </c>
      <c r="O98" s="53"/>
      <c r="P98" s="54"/>
      <c r="Q98" s="54"/>
      <c r="R98" s="54"/>
      <c r="S98" s="54"/>
      <c r="T98" s="58"/>
      <c r="U98" s="312">
        <f t="shared" si="10"/>
        <v>3.7037037037037035E-2</v>
      </c>
      <c r="V98" s="313"/>
      <c r="W98" s="314" t="str">
        <f t="shared" si="11"/>
        <v>0</v>
      </c>
      <c r="X98" s="594"/>
      <c r="Y98" s="60">
        <f t="shared" si="12"/>
        <v>0</v>
      </c>
    </row>
    <row r="99" spans="2:25" ht="18.75" customHeight="1">
      <c r="B99" s="605"/>
      <c r="C99" s="600"/>
      <c r="D99" s="39">
        <v>10</v>
      </c>
      <c r="E99" s="39" t="s">
        <v>10877</v>
      </c>
      <c r="F99" s="315">
        <v>150</v>
      </c>
      <c r="G99" s="306">
        <f t="shared" si="7"/>
        <v>30</v>
      </c>
      <c r="H99" s="307">
        <f t="shared" si="8"/>
        <v>83.333333333333329</v>
      </c>
      <c r="I99" s="307">
        <f t="shared" si="9"/>
        <v>2.7777777777777776E-2</v>
      </c>
      <c r="J99" s="315"/>
      <c r="K99" s="308"/>
      <c r="L99" s="308"/>
      <c r="M99" s="310"/>
      <c r="N99" s="311">
        <f t="shared" si="13"/>
        <v>0</v>
      </c>
      <c r="O99" s="53"/>
      <c r="P99" s="54"/>
      <c r="Q99" s="54"/>
      <c r="R99" s="54"/>
      <c r="S99" s="54"/>
      <c r="T99" s="58"/>
      <c r="U99" s="312">
        <f t="shared" si="10"/>
        <v>5.5555555555555552E-2</v>
      </c>
      <c r="V99" s="313"/>
      <c r="W99" s="314" t="str">
        <f t="shared" si="11"/>
        <v>0</v>
      </c>
      <c r="X99" s="594"/>
      <c r="Y99" s="60">
        <f t="shared" si="12"/>
        <v>0</v>
      </c>
    </row>
    <row r="100" spans="2:25" ht="18.75" customHeight="1">
      <c r="B100" s="605"/>
      <c r="C100" s="600"/>
      <c r="D100" s="39"/>
      <c r="E100" s="39"/>
      <c r="F100" s="315"/>
      <c r="G100" s="306">
        <f t="shared" si="7"/>
        <v>0</v>
      </c>
      <c r="H100" s="307">
        <f t="shared" si="8"/>
        <v>0</v>
      </c>
      <c r="I100" s="307">
        <f t="shared" si="9"/>
        <v>0</v>
      </c>
      <c r="J100" s="315"/>
      <c r="K100" s="308"/>
      <c r="L100" s="308"/>
      <c r="M100" s="310"/>
      <c r="N100" s="311">
        <f t="shared" si="13"/>
        <v>0</v>
      </c>
      <c r="O100" s="53"/>
      <c r="P100" s="54"/>
      <c r="Q100" s="54"/>
      <c r="R100" s="54"/>
      <c r="S100" s="54"/>
      <c r="T100" s="58"/>
      <c r="U100" s="312">
        <f t="shared" si="10"/>
        <v>0</v>
      </c>
      <c r="V100" s="313"/>
      <c r="W100" s="314" t="str">
        <f t="shared" si="11"/>
        <v>0</v>
      </c>
      <c r="X100" s="594"/>
      <c r="Y100" s="60">
        <f t="shared" si="12"/>
        <v>0</v>
      </c>
    </row>
    <row r="101" spans="2:25" ht="30.75" customHeight="1">
      <c r="B101" s="605"/>
      <c r="C101" s="600"/>
      <c r="D101" s="39">
        <v>1</v>
      </c>
      <c r="E101" s="39" t="s">
        <v>3219</v>
      </c>
      <c r="F101" s="315">
        <v>2000</v>
      </c>
      <c r="G101" s="306">
        <f t="shared" si="7"/>
        <v>400</v>
      </c>
      <c r="H101" s="307">
        <f t="shared" si="8"/>
        <v>1111.1111111111111</v>
      </c>
      <c r="I101" s="307">
        <f t="shared" si="9"/>
        <v>0.37037037037037035</v>
      </c>
      <c r="J101" s="315" t="s">
        <v>10878</v>
      </c>
      <c r="K101" s="308" t="s">
        <v>10878</v>
      </c>
      <c r="L101" s="308"/>
      <c r="M101" s="331">
        <f>SUM(H101:H116)</f>
        <v>3894.4444444444453</v>
      </c>
      <c r="N101" s="311">
        <f t="shared" si="13"/>
        <v>77.8888888888889</v>
      </c>
      <c r="O101" s="53">
        <v>32</v>
      </c>
      <c r="P101" s="54" t="s">
        <v>12</v>
      </c>
      <c r="Q101" s="54"/>
      <c r="R101" s="54"/>
      <c r="S101" s="54"/>
      <c r="T101" s="58"/>
      <c r="U101" s="312">
        <f t="shared" si="10"/>
        <v>0.7407407407407407</v>
      </c>
      <c r="V101" s="313">
        <f>SUM(U101:U116)</f>
        <v>2.5962962962962961</v>
      </c>
      <c r="W101" s="314" t="str">
        <f t="shared" si="11"/>
        <v>2</v>
      </c>
      <c r="X101" s="594"/>
      <c r="Y101" s="60">
        <f t="shared" si="12"/>
        <v>1</v>
      </c>
    </row>
    <row r="102" spans="2:25" ht="18.75" customHeight="1">
      <c r="B102" s="605"/>
      <c r="C102" s="600"/>
      <c r="D102" s="39">
        <v>2</v>
      </c>
      <c r="E102" s="39" t="s">
        <v>10879</v>
      </c>
      <c r="F102" s="315">
        <v>1500</v>
      </c>
      <c r="G102" s="306">
        <f t="shared" si="7"/>
        <v>300</v>
      </c>
      <c r="H102" s="307">
        <f t="shared" si="8"/>
        <v>833.33333333333326</v>
      </c>
      <c r="I102" s="307">
        <f t="shared" si="9"/>
        <v>0.27777777777777773</v>
      </c>
      <c r="J102" s="315"/>
      <c r="K102" s="308"/>
      <c r="L102" s="308"/>
      <c r="M102" s="310"/>
      <c r="N102" s="311">
        <f t="shared" si="13"/>
        <v>0</v>
      </c>
      <c r="O102" s="53"/>
      <c r="P102" s="54"/>
      <c r="Q102" s="54"/>
      <c r="R102" s="54"/>
      <c r="S102" s="54"/>
      <c r="T102" s="58"/>
      <c r="U102" s="312">
        <f t="shared" si="10"/>
        <v>0.55555555555555547</v>
      </c>
      <c r="V102" s="313"/>
      <c r="W102" s="314" t="str">
        <f t="shared" si="11"/>
        <v>0</v>
      </c>
      <c r="X102" s="594"/>
      <c r="Y102" s="60">
        <f t="shared" si="12"/>
        <v>0</v>
      </c>
    </row>
    <row r="103" spans="2:25" ht="18.75" customHeight="1">
      <c r="B103" s="605"/>
      <c r="C103" s="600"/>
      <c r="D103" s="39">
        <v>3</v>
      </c>
      <c r="E103" s="39" t="s">
        <v>10880</v>
      </c>
      <c r="F103" s="315">
        <v>150</v>
      </c>
      <c r="G103" s="306">
        <f t="shared" si="7"/>
        <v>30</v>
      </c>
      <c r="H103" s="307">
        <f t="shared" si="8"/>
        <v>83.333333333333329</v>
      </c>
      <c r="I103" s="307">
        <f t="shared" si="9"/>
        <v>2.7777777777777776E-2</v>
      </c>
      <c r="J103" s="315"/>
      <c r="K103" s="308"/>
      <c r="L103" s="308"/>
      <c r="M103" s="310"/>
      <c r="N103" s="311">
        <f t="shared" si="13"/>
        <v>0</v>
      </c>
      <c r="O103" s="53"/>
      <c r="P103" s="54"/>
      <c r="Q103" s="54"/>
      <c r="R103" s="54"/>
      <c r="S103" s="54"/>
      <c r="T103" s="58"/>
      <c r="U103" s="312">
        <f t="shared" si="10"/>
        <v>5.5555555555555552E-2</v>
      </c>
      <c r="V103" s="313"/>
      <c r="W103" s="314" t="str">
        <f t="shared" si="11"/>
        <v>0</v>
      </c>
      <c r="X103" s="594"/>
      <c r="Y103" s="60">
        <f t="shared" si="12"/>
        <v>0</v>
      </c>
    </row>
    <row r="104" spans="2:25" ht="18.75" customHeight="1">
      <c r="B104" s="605"/>
      <c r="C104" s="600"/>
      <c r="D104" s="39">
        <v>4</v>
      </c>
      <c r="E104" s="39" t="s">
        <v>10881</v>
      </c>
      <c r="F104" s="315">
        <v>500</v>
      </c>
      <c r="G104" s="306">
        <f t="shared" si="7"/>
        <v>100</v>
      </c>
      <c r="H104" s="307">
        <f t="shared" si="8"/>
        <v>277.77777777777777</v>
      </c>
      <c r="I104" s="307">
        <f t="shared" si="9"/>
        <v>9.2592592592592587E-2</v>
      </c>
      <c r="J104" s="315"/>
      <c r="K104" s="308"/>
      <c r="L104" s="308"/>
      <c r="M104" s="310"/>
      <c r="N104" s="311">
        <f t="shared" si="13"/>
        <v>0</v>
      </c>
      <c r="O104" s="53"/>
      <c r="P104" s="54"/>
      <c r="Q104" s="54"/>
      <c r="R104" s="54"/>
      <c r="S104" s="54"/>
      <c r="T104" s="58"/>
      <c r="U104" s="312">
        <f t="shared" si="10"/>
        <v>0.18518518518518517</v>
      </c>
      <c r="V104" s="313"/>
      <c r="W104" s="314" t="str">
        <f t="shared" si="11"/>
        <v>0</v>
      </c>
      <c r="X104" s="594"/>
      <c r="Y104" s="60">
        <f t="shared" si="12"/>
        <v>0</v>
      </c>
    </row>
    <row r="105" spans="2:25" ht="18.75" customHeight="1">
      <c r="B105" s="605"/>
      <c r="C105" s="600"/>
      <c r="D105" s="39">
        <v>5</v>
      </c>
      <c r="E105" s="39" t="s">
        <v>10882</v>
      </c>
      <c r="F105" s="315">
        <v>150</v>
      </c>
      <c r="G105" s="306">
        <f t="shared" si="7"/>
        <v>30</v>
      </c>
      <c r="H105" s="307">
        <f t="shared" si="8"/>
        <v>83.333333333333329</v>
      </c>
      <c r="I105" s="307">
        <f t="shared" si="9"/>
        <v>2.7777777777777776E-2</v>
      </c>
      <c r="J105" s="315"/>
      <c r="K105" s="308"/>
      <c r="L105" s="308"/>
      <c r="M105" s="310"/>
      <c r="N105" s="311">
        <f t="shared" si="13"/>
        <v>0</v>
      </c>
      <c r="O105" s="53"/>
      <c r="P105" s="54"/>
      <c r="Q105" s="54"/>
      <c r="R105" s="54"/>
      <c r="S105" s="54"/>
      <c r="T105" s="58"/>
      <c r="U105" s="312">
        <f t="shared" si="10"/>
        <v>5.5555555555555552E-2</v>
      </c>
      <c r="V105" s="313"/>
      <c r="W105" s="314" t="str">
        <f t="shared" si="11"/>
        <v>0</v>
      </c>
      <c r="X105" s="594"/>
      <c r="Y105" s="60">
        <f t="shared" si="12"/>
        <v>0</v>
      </c>
    </row>
    <row r="106" spans="2:25" ht="18.75" customHeight="1">
      <c r="B106" s="605"/>
      <c r="C106" s="600"/>
      <c r="D106" s="39">
        <v>6</v>
      </c>
      <c r="E106" s="39" t="s">
        <v>10883</v>
      </c>
      <c r="F106" s="315">
        <v>50</v>
      </c>
      <c r="G106" s="306">
        <f t="shared" si="7"/>
        <v>10</v>
      </c>
      <c r="H106" s="307">
        <f t="shared" si="8"/>
        <v>27.777777777777779</v>
      </c>
      <c r="I106" s="307">
        <f t="shared" si="9"/>
        <v>9.2592592592592587E-3</v>
      </c>
      <c r="J106" s="315"/>
      <c r="K106" s="308"/>
      <c r="L106" s="308"/>
      <c r="M106" s="310"/>
      <c r="N106" s="311">
        <f t="shared" si="13"/>
        <v>0</v>
      </c>
      <c r="O106" s="53"/>
      <c r="P106" s="54"/>
      <c r="Q106" s="54"/>
      <c r="R106" s="54"/>
      <c r="S106" s="54"/>
      <c r="T106" s="58"/>
      <c r="U106" s="312">
        <f t="shared" si="10"/>
        <v>1.8518518518518517E-2</v>
      </c>
      <c r="V106" s="313"/>
      <c r="W106" s="314" t="str">
        <f t="shared" si="11"/>
        <v>0</v>
      </c>
      <c r="X106" s="594"/>
      <c r="Y106" s="60">
        <f t="shared" si="12"/>
        <v>0</v>
      </c>
    </row>
    <row r="107" spans="2:25" ht="18.75" customHeight="1">
      <c r="B107" s="605"/>
      <c r="C107" s="600"/>
      <c r="D107" s="39">
        <v>7</v>
      </c>
      <c r="E107" s="39" t="s">
        <v>10884</v>
      </c>
      <c r="F107" s="315">
        <v>100</v>
      </c>
      <c r="G107" s="306">
        <f t="shared" si="7"/>
        <v>20</v>
      </c>
      <c r="H107" s="307">
        <f t="shared" si="8"/>
        <v>55.555555555555557</v>
      </c>
      <c r="I107" s="307">
        <f t="shared" si="9"/>
        <v>1.8518518518518517E-2</v>
      </c>
      <c r="J107" s="315"/>
      <c r="K107" s="308"/>
      <c r="L107" s="308"/>
      <c r="M107" s="310"/>
      <c r="N107" s="311">
        <f t="shared" si="13"/>
        <v>0</v>
      </c>
      <c r="O107" s="53"/>
      <c r="P107" s="54"/>
      <c r="Q107" s="54"/>
      <c r="R107" s="54"/>
      <c r="S107" s="54"/>
      <c r="T107" s="58"/>
      <c r="U107" s="312">
        <f t="shared" si="10"/>
        <v>3.7037037037037035E-2</v>
      </c>
      <c r="V107" s="313"/>
      <c r="W107" s="314" t="str">
        <f t="shared" si="11"/>
        <v>0</v>
      </c>
      <c r="X107" s="594"/>
      <c r="Y107" s="60">
        <f t="shared" si="12"/>
        <v>0</v>
      </c>
    </row>
    <row r="108" spans="2:25" ht="18.75" customHeight="1">
      <c r="B108" s="605"/>
      <c r="C108" s="600"/>
      <c r="D108" s="39">
        <v>8</v>
      </c>
      <c r="E108" s="39" t="s">
        <v>10885</v>
      </c>
      <c r="F108" s="315">
        <v>150</v>
      </c>
      <c r="G108" s="306">
        <f t="shared" si="7"/>
        <v>30</v>
      </c>
      <c r="H108" s="307">
        <f t="shared" si="8"/>
        <v>83.333333333333329</v>
      </c>
      <c r="I108" s="307">
        <f t="shared" si="9"/>
        <v>2.7777777777777776E-2</v>
      </c>
      <c r="J108" s="315"/>
      <c r="K108" s="308"/>
      <c r="L108" s="308"/>
      <c r="M108" s="310"/>
      <c r="N108" s="311">
        <f t="shared" si="13"/>
        <v>0</v>
      </c>
      <c r="O108" s="53"/>
      <c r="P108" s="54"/>
      <c r="Q108" s="54"/>
      <c r="R108" s="54"/>
      <c r="S108" s="54"/>
      <c r="T108" s="58"/>
      <c r="U108" s="312">
        <f t="shared" si="10"/>
        <v>5.5555555555555552E-2</v>
      </c>
      <c r="V108" s="313"/>
      <c r="W108" s="314" t="str">
        <f t="shared" si="11"/>
        <v>0</v>
      </c>
      <c r="X108" s="594"/>
      <c r="Y108" s="60">
        <f t="shared" si="12"/>
        <v>0</v>
      </c>
    </row>
    <row r="109" spans="2:25" ht="18.75" customHeight="1">
      <c r="B109" s="605"/>
      <c r="C109" s="600"/>
      <c r="D109" s="39">
        <v>9</v>
      </c>
      <c r="E109" s="39" t="s">
        <v>10886</v>
      </c>
      <c r="F109" s="315">
        <v>50</v>
      </c>
      <c r="G109" s="306">
        <f t="shared" si="7"/>
        <v>10</v>
      </c>
      <c r="H109" s="307">
        <f t="shared" si="8"/>
        <v>27.777777777777779</v>
      </c>
      <c r="I109" s="307">
        <f t="shared" si="9"/>
        <v>9.2592592592592587E-3</v>
      </c>
      <c r="J109" s="315"/>
      <c r="K109" s="308"/>
      <c r="L109" s="308"/>
      <c r="M109" s="310"/>
      <c r="N109" s="311">
        <f t="shared" si="13"/>
        <v>0</v>
      </c>
      <c r="O109" s="53"/>
      <c r="P109" s="54"/>
      <c r="Q109" s="54"/>
      <c r="R109" s="54"/>
      <c r="S109" s="54"/>
      <c r="T109" s="58"/>
      <c r="U109" s="312">
        <f t="shared" si="10"/>
        <v>1.8518518518518517E-2</v>
      </c>
      <c r="V109" s="313"/>
      <c r="W109" s="314" t="str">
        <f t="shared" si="11"/>
        <v>0</v>
      </c>
      <c r="X109" s="594"/>
      <c r="Y109" s="60">
        <f t="shared" si="12"/>
        <v>0</v>
      </c>
    </row>
    <row r="110" spans="2:25" ht="18.75" customHeight="1">
      <c r="B110" s="605"/>
      <c r="C110" s="600"/>
      <c r="D110" s="39">
        <v>10</v>
      </c>
      <c r="E110" s="39" t="s">
        <v>10887</v>
      </c>
      <c r="F110" s="315">
        <v>60</v>
      </c>
      <c r="G110" s="306">
        <f t="shared" si="7"/>
        <v>12</v>
      </c>
      <c r="H110" s="307">
        <f t="shared" si="8"/>
        <v>33.333333333333336</v>
      </c>
      <c r="I110" s="307">
        <f t="shared" si="9"/>
        <v>1.1111111111111112E-2</v>
      </c>
      <c r="J110" s="315"/>
      <c r="K110" s="308"/>
      <c r="L110" s="308"/>
      <c r="M110" s="310"/>
      <c r="N110" s="311">
        <f t="shared" si="13"/>
        <v>0</v>
      </c>
      <c r="O110" s="53"/>
      <c r="P110" s="54"/>
      <c r="Q110" s="54"/>
      <c r="R110" s="54"/>
      <c r="S110" s="54"/>
      <c r="T110" s="58"/>
      <c r="U110" s="312">
        <f t="shared" si="10"/>
        <v>2.2222222222222223E-2</v>
      </c>
      <c r="V110" s="313"/>
      <c r="W110" s="314" t="str">
        <f t="shared" si="11"/>
        <v>0</v>
      </c>
      <c r="X110" s="594"/>
      <c r="Y110" s="60">
        <f t="shared" si="12"/>
        <v>0</v>
      </c>
    </row>
    <row r="111" spans="2:25" ht="18.75" customHeight="1">
      <c r="B111" s="605"/>
      <c r="C111" s="600"/>
      <c r="D111" s="39">
        <v>11</v>
      </c>
      <c r="E111" s="39" t="s">
        <v>10888</v>
      </c>
      <c r="F111" s="315">
        <v>200</v>
      </c>
      <c r="G111" s="306">
        <f t="shared" si="7"/>
        <v>40</v>
      </c>
      <c r="H111" s="307">
        <f t="shared" si="8"/>
        <v>111.11111111111111</v>
      </c>
      <c r="I111" s="307">
        <f t="shared" si="9"/>
        <v>3.7037037037037035E-2</v>
      </c>
      <c r="J111" s="315"/>
      <c r="K111" s="308"/>
      <c r="L111" s="308"/>
      <c r="M111" s="310"/>
      <c r="N111" s="311">
        <f t="shared" si="13"/>
        <v>0</v>
      </c>
      <c r="O111" s="53"/>
      <c r="P111" s="54"/>
      <c r="Q111" s="54"/>
      <c r="R111" s="54"/>
      <c r="S111" s="54"/>
      <c r="T111" s="58"/>
      <c r="U111" s="312">
        <f t="shared" si="10"/>
        <v>7.407407407407407E-2</v>
      </c>
      <c r="V111" s="313"/>
      <c r="W111" s="314" t="str">
        <f t="shared" si="11"/>
        <v>0</v>
      </c>
      <c r="X111" s="594"/>
      <c r="Y111" s="60">
        <f t="shared" si="12"/>
        <v>0</v>
      </c>
    </row>
    <row r="112" spans="2:25" ht="18.75" customHeight="1">
      <c r="B112" s="605"/>
      <c r="C112" s="600"/>
      <c r="D112" s="39">
        <v>12</v>
      </c>
      <c r="E112" s="39" t="s">
        <v>10889</v>
      </c>
      <c r="F112" s="315">
        <v>600</v>
      </c>
      <c r="G112" s="306">
        <f t="shared" si="7"/>
        <v>120</v>
      </c>
      <c r="H112" s="307">
        <f t="shared" si="8"/>
        <v>333.33333333333331</v>
      </c>
      <c r="I112" s="307">
        <f t="shared" si="9"/>
        <v>0.1111111111111111</v>
      </c>
      <c r="J112" s="315"/>
      <c r="K112" s="308"/>
      <c r="L112" s="308"/>
      <c r="M112" s="310"/>
      <c r="N112" s="311">
        <f t="shared" si="13"/>
        <v>0</v>
      </c>
      <c r="O112" s="53"/>
      <c r="P112" s="54"/>
      <c r="Q112" s="54"/>
      <c r="R112" s="54"/>
      <c r="S112" s="54"/>
      <c r="T112" s="58"/>
      <c r="U112" s="312">
        <f t="shared" si="10"/>
        <v>0.22222222222222221</v>
      </c>
      <c r="V112" s="313"/>
      <c r="W112" s="314" t="str">
        <f t="shared" si="11"/>
        <v>0</v>
      </c>
      <c r="X112" s="594"/>
      <c r="Y112" s="60">
        <f t="shared" si="12"/>
        <v>0</v>
      </c>
    </row>
    <row r="113" spans="2:25" ht="18.75" customHeight="1">
      <c r="B113" s="605"/>
      <c r="C113" s="600"/>
      <c r="D113" s="39">
        <v>13</v>
      </c>
      <c r="E113" s="39" t="s">
        <v>10890</v>
      </c>
      <c r="F113" s="315">
        <v>450</v>
      </c>
      <c r="G113" s="306">
        <f t="shared" si="7"/>
        <v>90</v>
      </c>
      <c r="H113" s="307">
        <f t="shared" si="8"/>
        <v>250</v>
      </c>
      <c r="I113" s="307">
        <f t="shared" si="9"/>
        <v>8.3333333333333329E-2</v>
      </c>
      <c r="J113" s="315"/>
      <c r="K113" s="308"/>
      <c r="L113" s="308"/>
      <c r="M113" s="310"/>
      <c r="N113" s="311">
        <f t="shared" si="13"/>
        <v>0</v>
      </c>
      <c r="O113" s="53"/>
      <c r="P113" s="54"/>
      <c r="Q113" s="54"/>
      <c r="R113" s="54"/>
      <c r="S113" s="54"/>
      <c r="T113" s="58"/>
      <c r="U113" s="312">
        <f t="shared" si="10"/>
        <v>0.16666666666666666</v>
      </c>
      <c r="V113" s="313"/>
      <c r="W113" s="314" t="str">
        <f t="shared" si="11"/>
        <v>0</v>
      </c>
      <c r="X113" s="594"/>
      <c r="Y113" s="60">
        <f t="shared" si="12"/>
        <v>0</v>
      </c>
    </row>
    <row r="114" spans="2:25" ht="18.75" customHeight="1">
      <c r="B114" s="605"/>
      <c r="C114" s="600"/>
      <c r="D114" s="39">
        <v>14</v>
      </c>
      <c r="E114" s="39" t="s">
        <v>10891</v>
      </c>
      <c r="F114" s="315">
        <v>200</v>
      </c>
      <c r="G114" s="306">
        <f t="shared" si="7"/>
        <v>40</v>
      </c>
      <c r="H114" s="307">
        <f t="shared" si="8"/>
        <v>111.11111111111111</v>
      </c>
      <c r="I114" s="307">
        <f t="shared" si="9"/>
        <v>3.7037037037037035E-2</v>
      </c>
      <c r="J114" s="315"/>
      <c r="K114" s="308"/>
      <c r="L114" s="308"/>
      <c r="M114" s="310"/>
      <c r="N114" s="311">
        <f t="shared" si="13"/>
        <v>0</v>
      </c>
      <c r="O114" s="53"/>
      <c r="P114" s="54"/>
      <c r="Q114" s="54"/>
      <c r="R114" s="54"/>
      <c r="S114" s="54"/>
      <c r="T114" s="58"/>
      <c r="U114" s="312">
        <f t="shared" si="10"/>
        <v>7.407407407407407E-2</v>
      </c>
      <c r="V114" s="313"/>
      <c r="W114" s="314" t="str">
        <f t="shared" si="11"/>
        <v>0</v>
      </c>
      <c r="X114" s="594"/>
      <c r="Y114" s="60">
        <f t="shared" si="12"/>
        <v>0</v>
      </c>
    </row>
    <row r="115" spans="2:25" ht="18.75" customHeight="1">
      <c r="B115" s="605"/>
      <c r="C115" s="600"/>
      <c r="D115" s="39">
        <v>15</v>
      </c>
      <c r="E115" s="39" t="s">
        <v>10892</v>
      </c>
      <c r="F115" s="315">
        <v>250</v>
      </c>
      <c r="G115" s="306">
        <f t="shared" si="7"/>
        <v>50</v>
      </c>
      <c r="H115" s="307">
        <f t="shared" si="8"/>
        <v>138.88888888888889</v>
      </c>
      <c r="I115" s="307">
        <f t="shared" si="9"/>
        <v>4.6296296296296294E-2</v>
      </c>
      <c r="J115" s="315"/>
      <c r="K115" s="308"/>
      <c r="L115" s="308"/>
      <c r="M115" s="310"/>
      <c r="N115" s="311">
        <f t="shared" si="13"/>
        <v>0</v>
      </c>
      <c r="O115" s="53"/>
      <c r="P115" s="54"/>
      <c r="Q115" s="54"/>
      <c r="R115" s="54"/>
      <c r="S115" s="54"/>
      <c r="T115" s="58"/>
      <c r="U115" s="312">
        <f t="shared" si="10"/>
        <v>9.2592592592592587E-2</v>
      </c>
      <c r="V115" s="313"/>
      <c r="W115" s="314" t="str">
        <f t="shared" si="11"/>
        <v>0</v>
      </c>
      <c r="X115" s="594"/>
      <c r="Y115" s="60">
        <f t="shared" si="12"/>
        <v>0</v>
      </c>
    </row>
    <row r="116" spans="2:25" ht="18.75" customHeight="1">
      <c r="B116" s="605"/>
      <c r="C116" s="600"/>
      <c r="D116" s="39">
        <v>16</v>
      </c>
      <c r="E116" s="39" t="s">
        <v>10893</v>
      </c>
      <c r="F116" s="315">
        <v>600</v>
      </c>
      <c r="G116" s="306">
        <f t="shared" si="7"/>
        <v>120</v>
      </c>
      <c r="H116" s="307">
        <f t="shared" si="8"/>
        <v>333.33333333333331</v>
      </c>
      <c r="I116" s="307">
        <f t="shared" si="9"/>
        <v>0.1111111111111111</v>
      </c>
      <c r="J116" s="315"/>
      <c r="K116" s="308"/>
      <c r="L116" s="308"/>
      <c r="M116" s="310"/>
      <c r="N116" s="311">
        <f t="shared" si="13"/>
        <v>0</v>
      </c>
      <c r="O116" s="53"/>
      <c r="P116" s="54"/>
      <c r="Q116" s="54"/>
      <c r="R116" s="54"/>
      <c r="S116" s="54"/>
      <c r="T116" s="58"/>
      <c r="U116" s="312">
        <f t="shared" si="10"/>
        <v>0.22222222222222221</v>
      </c>
      <c r="V116" s="313"/>
      <c r="W116" s="314" t="str">
        <f t="shared" si="11"/>
        <v>0</v>
      </c>
      <c r="X116" s="594"/>
      <c r="Y116" s="60">
        <f t="shared" si="12"/>
        <v>0</v>
      </c>
    </row>
    <row r="117" spans="2:25" ht="18.75" customHeight="1">
      <c r="B117" s="605"/>
      <c r="C117" s="600"/>
      <c r="D117" s="39"/>
      <c r="E117" s="39"/>
      <c r="F117" s="315"/>
      <c r="G117" s="306">
        <f t="shared" si="7"/>
        <v>0</v>
      </c>
      <c r="H117" s="307">
        <f t="shared" si="8"/>
        <v>0</v>
      </c>
      <c r="I117" s="307">
        <f t="shared" si="9"/>
        <v>0</v>
      </c>
      <c r="J117" s="315"/>
      <c r="K117" s="308"/>
      <c r="L117" s="308"/>
      <c r="M117" s="310"/>
      <c r="N117" s="311">
        <f t="shared" si="13"/>
        <v>0</v>
      </c>
      <c r="O117" s="53"/>
      <c r="P117" s="54"/>
      <c r="Q117" s="54"/>
      <c r="R117" s="54"/>
      <c r="S117" s="54"/>
      <c r="T117" s="58"/>
      <c r="U117" s="312">
        <f t="shared" si="10"/>
        <v>0</v>
      </c>
      <c r="V117" s="313"/>
      <c r="W117" s="314" t="str">
        <f t="shared" si="11"/>
        <v>0</v>
      </c>
      <c r="X117" s="594"/>
      <c r="Y117" s="60">
        <f t="shared" si="12"/>
        <v>0</v>
      </c>
    </row>
    <row r="118" spans="2:25" ht="41.25" customHeight="1">
      <c r="B118" s="605"/>
      <c r="C118" s="600"/>
      <c r="D118" s="39">
        <v>1</v>
      </c>
      <c r="E118" s="39" t="s">
        <v>10894</v>
      </c>
      <c r="F118" s="315">
        <v>182</v>
      </c>
      <c r="G118" s="306">
        <f t="shared" si="7"/>
        <v>36.4</v>
      </c>
      <c r="H118" s="307">
        <f t="shared" si="8"/>
        <v>101.11111111111111</v>
      </c>
      <c r="I118" s="307">
        <f t="shared" si="9"/>
        <v>3.3703703703703708E-2</v>
      </c>
      <c r="J118" s="315" t="s">
        <v>10895</v>
      </c>
      <c r="K118" s="308" t="s">
        <v>11428</v>
      </c>
      <c r="L118" s="308"/>
      <c r="M118" s="331">
        <f>SUM(H118:H138)</f>
        <v>2828.8888888888901</v>
      </c>
      <c r="N118" s="311">
        <f t="shared" si="13"/>
        <v>56.577777777777804</v>
      </c>
      <c r="O118" s="53">
        <v>25</v>
      </c>
      <c r="P118" s="54" t="s">
        <v>12</v>
      </c>
      <c r="Q118" s="54"/>
      <c r="R118" s="54"/>
      <c r="S118" s="54"/>
      <c r="T118" s="58"/>
      <c r="U118" s="312">
        <f t="shared" si="10"/>
        <v>6.7407407407407416E-2</v>
      </c>
      <c r="V118" s="313">
        <f>SUM(U118:U138)</f>
        <v>1.8859259259259256</v>
      </c>
      <c r="W118" s="314" t="str">
        <f t="shared" si="11"/>
        <v>2</v>
      </c>
      <c r="X118" s="594"/>
      <c r="Y118" s="60">
        <f t="shared" si="12"/>
        <v>1</v>
      </c>
    </row>
    <row r="119" spans="2:25" ht="18.75" customHeight="1">
      <c r="B119" s="605"/>
      <c r="C119" s="600"/>
      <c r="D119" s="39">
        <v>2</v>
      </c>
      <c r="E119" s="39" t="s">
        <v>2661</v>
      </c>
      <c r="F119" s="315">
        <v>800</v>
      </c>
      <c r="G119" s="306">
        <f t="shared" si="7"/>
        <v>160</v>
      </c>
      <c r="H119" s="307">
        <f t="shared" si="8"/>
        <v>444.44444444444446</v>
      </c>
      <c r="I119" s="307">
        <f t="shared" si="9"/>
        <v>0.14814814814814814</v>
      </c>
      <c r="J119" s="315"/>
      <c r="K119" s="308"/>
      <c r="L119" s="308"/>
      <c r="M119" s="310"/>
      <c r="N119" s="311">
        <f t="shared" si="13"/>
        <v>0</v>
      </c>
      <c r="O119" s="53"/>
      <c r="P119" s="54"/>
      <c r="Q119" s="54"/>
      <c r="R119" s="54"/>
      <c r="S119" s="54"/>
      <c r="T119" s="58"/>
      <c r="U119" s="312">
        <f t="shared" si="10"/>
        <v>0.29629629629629628</v>
      </c>
      <c r="V119" s="313"/>
      <c r="W119" s="314" t="str">
        <f t="shared" si="11"/>
        <v>0</v>
      </c>
      <c r="X119" s="594"/>
      <c r="Y119" s="60">
        <f t="shared" si="12"/>
        <v>0</v>
      </c>
    </row>
    <row r="120" spans="2:25" ht="18.75" customHeight="1">
      <c r="B120" s="605"/>
      <c r="C120" s="600"/>
      <c r="D120" s="39">
        <v>3</v>
      </c>
      <c r="E120" s="39" t="s">
        <v>10896</v>
      </c>
      <c r="F120" s="315">
        <v>50</v>
      </c>
      <c r="G120" s="306">
        <f t="shared" si="7"/>
        <v>10</v>
      </c>
      <c r="H120" s="307">
        <f t="shared" si="8"/>
        <v>27.777777777777779</v>
      </c>
      <c r="I120" s="307">
        <f t="shared" si="9"/>
        <v>9.2592592592592587E-3</v>
      </c>
      <c r="J120" s="315"/>
      <c r="K120" s="308"/>
      <c r="L120" s="308"/>
      <c r="M120" s="310"/>
      <c r="N120" s="311">
        <f t="shared" si="13"/>
        <v>0</v>
      </c>
      <c r="O120" s="53"/>
      <c r="P120" s="54"/>
      <c r="Q120" s="54"/>
      <c r="R120" s="54"/>
      <c r="S120" s="54"/>
      <c r="T120" s="58"/>
      <c r="U120" s="312">
        <f t="shared" si="10"/>
        <v>1.8518518518518517E-2</v>
      </c>
      <c r="V120" s="313"/>
      <c r="W120" s="314" t="str">
        <f t="shared" si="11"/>
        <v>0</v>
      </c>
      <c r="X120" s="594"/>
      <c r="Y120" s="60">
        <f t="shared" si="12"/>
        <v>0</v>
      </c>
    </row>
    <row r="121" spans="2:25" ht="18.75" customHeight="1">
      <c r="B121" s="605"/>
      <c r="C121" s="600"/>
      <c r="D121" s="39">
        <v>4</v>
      </c>
      <c r="E121" s="39" t="s">
        <v>10897</v>
      </c>
      <c r="F121" s="315">
        <v>50</v>
      </c>
      <c r="G121" s="306">
        <f t="shared" si="7"/>
        <v>10</v>
      </c>
      <c r="H121" s="307">
        <f t="shared" si="8"/>
        <v>27.777777777777779</v>
      </c>
      <c r="I121" s="307">
        <f t="shared" si="9"/>
        <v>9.2592592592592587E-3</v>
      </c>
      <c r="J121" s="315"/>
      <c r="K121" s="308"/>
      <c r="L121" s="308"/>
      <c r="M121" s="310"/>
      <c r="N121" s="311">
        <f t="shared" si="13"/>
        <v>0</v>
      </c>
      <c r="O121" s="53"/>
      <c r="P121" s="54"/>
      <c r="Q121" s="54"/>
      <c r="R121" s="54"/>
      <c r="S121" s="54"/>
      <c r="T121" s="58"/>
      <c r="U121" s="312">
        <f t="shared" si="10"/>
        <v>1.8518518518518517E-2</v>
      </c>
      <c r="V121" s="313"/>
      <c r="W121" s="314" t="str">
        <f t="shared" si="11"/>
        <v>0</v>
      </c>
      <c r="X121" s="594"/>
      <c r="Y121" s="60">
        <f t="shared" si="12"/>
        <v>0</v>
      </c>
    </row>
    <row r="122" spans="2:25" ht="18.75" customHeight="1">
      <c r="B122" s="605"/>
      <c r="C122" s="600"/>
      <c r="D122" s="39">
        <v>5</v>
      </c>
      <c r="E122" s="39" t="s">
        <v>10898</v>
      </c>
      <c r="F122" s="315">
        <v>700</v>
      </c>
      <c r="G122" s="306">
        <f t="shared" si="7"/>
        <v>140</v>
      </c>
      <c r="H122" s="307">
        <f t="shared" si="8"/>
        <v>388.88888888888886</v>
      </c>
      <c r="I122" s="307">
        <f t="shared" si="9"/>
        <v>0.12962962962962962</v>
      </c>
      <c r="J122" s="315"/>
      <c r="K122" s="308"/>
      <c r="L122" s="308"/>
      <c r="M122" s="310"/>
      <c r="N122" s="311">
        <f t="shared" si="13"/>
        <v>0</v>
      </c>
      <c r="O122" s="53"/>
      <c r="P122" s="54"/>
      <c r="Q122" s="54"/>
      <c r="R122" s="54"/>
      <c r="S122" s="54"/>
      <c r="T122" s="58"/>
      <c r="U122" s="312">
        <f t="shared" si="10"/>
        <v>0.25925925925925924</v>
      </c>
      <c r="V122" s="313"/>
      <c r="W122" s="314" t="str">
        <f t="shared" si="11"/>
        <v>0</v>
      </c>
      <c r="X122" s="594"/>
      <c r="Y122" s="60">
        <f t="shared" si="12"/>
        <v>0</v>
      </c>
    </row>
    <row r="123" spans="2:25" ht="18.75" customHeight="1">
      <c r="B123" s="605"/>
      <c r="C123" s="600"/>
      <c r="D123" s="39">
        <v>6</v>
      </c>
      <c r="E123" s="39" t="s">
        <v>10899</v>
      </c>
      <c r="F123" s="315">
        <v>500</v>
      </c>
      <c r="G123" s="306">
        <f t="shared" si="7"/>
        <v>100</v>
      </c>
      <c r="H123" s="307">
        <f t="shared" si="8"/>
        <v>277.77777777777777</v>
      </c>
      <c r="I123" s="307">
        <f t="shared" si="9"/>
        <v>9.2592592592592587E-2</v>
      </c>
      <c r="J123" s="315"/>
      <c r="K123" s="308"/>
      <c r="L123" s="308"/>
      <c r="M123" s="310"/>
      <c r="N123" s="311">
        <f t="shared" si="13"/>
        <v>0</v>
      </c>
      <c r="O123" s="53"/>
      <c r="P123" s="54"/>
      <c r="Q123" s="54"/>
      <c r="R123" s="54"/>
      <c r="S123" s="54"/>
      <c r="T123" s="58"/>
      <c r="U123" s="312">
        <f t="shared" si="10"/>
        <v>0.18518518518518517</v>
      </c>
      <c r="V123" s="313"/>
      <c r="W123" s="314" t="str">
        <f t="shared" si="11"/>
        <v>0</v>
      </c>
      <c r="X123" s="594"/>
      <c r="Y123" s="60">
        <f t="shared" si="12"/>
        <v>0</v>
      </c>
    </row>
    <row r="124" spans="2:25" ht="18.75" customHeight="1">
      <c r="B124" s="605"/>
      <c r="C124" s="600"/>
      <c r="D124" s="39">
        <v>7</v>
      </c>
      <c r="E124" s="39" t="s">
        <v>10900</v>
      </c>
      <c r="F124" s="315">
        <v>400</v>
      </c>
      <c r="G124" s="306">
        <f t="shared" si="7"/>
        <v>80</v>
      </c>
      <c r="H124" s="307">
        <f t="shared" si="8"/>
        <v>222.22222222222223</v>
      </c>
      <c r="I124" s="307">
        <f t="shared" si="9"/>
        <v>7.407407407407407E-2</v>
      </c>
      <c r="J124" s="315"/>
      <c r="K124" s="308"/>
      <c r="L124" s="308"/>
      <c r="M124" s="310"/>
      <c r="N124" s="311">
        <f t="shared" si="13"/>
        <v>0</v>
      </c>
      <c r="O124" s="53"/>
      <c r="P124" s="54"/>
      <c r="Q124" s="54"/>
      <c r="R124" s="54"/>
      <c r="S124" s="54"/>
      <c r="T124" s="58"/>
      <c r="U124" s="312">
        <f t="shared" si="10"/>
        <v>0.14814814814814814</v>
      </c>
      <c r="V124" s="313"/>
      <c r="W124" s="314" t="str">
        <f t="shared" si="11"/>
        <v>0</v>
      </c>
      <c r="X124" s="594"/>
      <c r="Y124" s="60">
        <f t="shared" si="12"/>
        <v>0</v>
      </c>
    </row>
    <row r="125" spans="2:25" ht="18.75" customHeight="1">
      <c r="B125" s="605"/>
      <c r="C125" s="600"/>
      <c r="D125" s="39">
        <v>8</v>
      </c>
      <c r="E125" s="39" t="s">
        <v>10901</v>
      </c>
      <c r="F125" s="315">
        <v>100</v>
      </c>
      <c r="G125" s="306">
        <f t="shared" si="7"/>
        <v>20</v>
      </c>
      <c r="H125" s="307">
        <f t="shared" si="8"/>
        <v>55.555555555555557</v>
      </c>
      <c r="I125" s="307">
        <f t="shared" si="9"/>
        <v>1.8518518518518517E-2</v>
      </c>
      <c r="J125" s="315"/>
      <c r="K125" s="308"/>
      <c r="L125" s="308"/>
      <c r="M125" s="310"/>
      <c r="N125" s="311">
        <f t="shared" si="13"/>
        <v>0</v>
      </c>
      <c r="O125" s="53"/>
      <c r="P125" s="54"/>
      <c r="Q125" s="54"/>
      <c r="R125" s="54"/>
      <c r="S125" s="54"/>
      <c r="T125" s="58"/>
      <c r="U125" s="312">
        <f t="shared" si="10"/>
        <v>3.7037037037037035E-2</v>
      </c>
      <c r="V125" s="313"/>
      <c r="W125" s="314" t="str">
        <f t="shared" si="11"/>
        <v>0</v>
      </c>
      <c r="X125" s="594"/>
      <c r="Y125" s="60">
        <f t="shared" si="12"/>
        <v>0</v>
      </c>
    </row>
    <row r="126" spans="2:25" ht="18.75" customHeight="1">
      <c r="B126" s="605"/>
      <c r="C126" s="600"/>
      <c r="D126" s="39">
        <v>9</v>
      </c>
      <c r="E126" s="39" t="s">
        <v>10902</v>
      </c>
      <c r="F126" s="315">
        <v>100</v>
      </c>
      <c r="G126" s="306">
        <f t="shared" si="7"/>
        <v>20</v>
      </c>
      <c r="H126" s="307">
        <f t="shared" si="8"/>
        <v>55.555555555555557</v>
      </c>
      <c r="I126" s="307">
        <f t="shared" si="9"/>
        <v>1.8518518518518517E-2</v>
      </c>
      <c r="J126" s="315"/>
      <c r="K126" s="308"/>
      <c r="L126" s="308"/>
      <c r="M126" s="310"/>
      <c r="N126" s="311">
        <f t="shared" si="13"/>
        <v>0</v>
      </c>
      <c r="O126" s="53"/>
      <c r="P126" s="54"/>
      <c r="Q126" s="54"/>
      <c r="R126" s="54"/>
      <c r="S126" s="54"/>
      <c r="T126" s="58"/>
      <c r="U126" s="312">
        <f t="shared" si="10"/>
        <v>3.7037037037037035E-2</v>
      </c>
      <c r="V126" s="313"/>
      <c r="W126" s="314" t="str">
        <f t="shared" si="11"/>
        <v>0</v>
      </c>
      <c r="X126" s="594"/>
      <c r="Y126" s="60">
        <f t="shared" si="12"/>
        <v>0</v>
      </c>
    </row>
    <row r="127" spans="2:25" ht="18.75" customHeight="1">
      <c r="B127" s="605"/>
      <c r="C127" s="600"/>
      <c r="D127" s="39">
        <v>10</v>
      </c>
      <c r="E127" s="39" t="s">
        <v>10903</v>
      </c>
      <c r="F127" s="315">
        <v>50</v>
      </c>
      <c r="G127" s="306">
        <f t="shared" si="7"/>
        <v>10</v>
      </c>
      <c r="H127" s="307">
        <f t="shared" si="8"/>
        <v>27.777777777777779</v>
      </c>
      <c r="I127" s="307">
        <f t="shared" si="9"/>
        <v>9.2592592592592587E-3</v>
      </c>
      <c r="J127" s="315"/>
      <c r="K127" s="308"/>
      <c r="L127" s="308"/>
      <c r="M127" s="310"/>
      <c r="N127" s="311">
        <f t="shared" si="13"/>
        <v>0</v>
      </c>
      <c r="O127" s="53"/>
      <c r="P127" s="54"/>
      <c r="Q127" s="54"/>
      <c r="R127" s="54"/>
      <c r="S127" s="54"/>
      <c r="T127" s="58"/>
      <c r="U127" s="312">
        <f t="shared" si="10"/>
        <v>1.8518518518518517E-2</v>
      </c>
      <c r="V127" s="313"/>
      <c r="W127" s="314" t="str">
        <f t="shared" si="11"/>
        <v>0</v>
      </c>
      <c r="X127" s="594"/>
      <c r="Y127" s="60">
        <f t="shared" si="12"/>
        <v>0</v>
      </c>
    </row>
    <row r="128" spans="2:25" ht="18.75" customHeight="1">
      <c r="B128" s="605"/>
      <c r="C128" s="600"/>
      <c r="D128" s="39">
        <v>11</v>
      </c>
      <c r="E128" s="39" t="s">
        <v>10904</v>
      </c>
      <c r="F128" s="315">
        <v>60</v>
      </c>
      <c r="G128" s="306">
        <f t="shared" si="7"/>
        <v>12</v>
      </c>
      <c r="H128" s="307">
        <f t="shared" si="8"/>
        <v>33.333333333333336</v>
      </c>
      <c r="I128" s="307">
        <f t="shared" si="9"/>
        <v>1.1111111111111112E-2</v>
      </c>
      <c r="J128" s="315"/>
      <c r="K128" s="308"/>
      <c r="L128" s="308"/>
      <c r="M128" s="310"/>
      <c r="N128" s="311">
        <f t="shared" si="13"/>
        <v>0</v>
      </c>
      <c r="O128" s="53"/>
      <c r="P128" s="54"/>
      <c r="Q128" s="54"/>
      <c r="R128" s="54"/>
      <c r="S128" s="54"/>
      <c r="T128" s="58"/>
      <c r="U128" s="312">
        <f t="shared" si="10"/>
        <v>2.2222222222222223E-2</v>
      </c>
      <c r="V128" s="313"/>
      <c r="W128" s="314" t="str">
        <f t="shared" si="11"/>
        <v>0</v>
      </c>
      <c r="X128" s="594"/>
      <c r="Y128" s="60">
        <f t="shared" si="12"/>
        <v>0</v>
      </c>
    </row>
    <row r="129" spans="2:25" ht="18.75" customHeight="1">
      <c r="B129" s="605"/>
      <c r="C129" s="600"/>
      <c r="D129" s="39">
        <v>12</v>
      </c>
      <c r="E129" s="39" t="s">
        <v>10905</v>
      </c>
      <c r="F129" s="315">
        <v>600</v>
      </c>
      <c r="G129" s="306">
        <f t="shared" si="7"/>
        <v>120</v>
      </c>
      <c r="H129" s="307">
        <f t="shared" si="8"/>
        <v>333.33333333333331</v>
      </c>
      <c r="I129" s="307">
        <f t="shared" si="9"/>
        <v>0.1111111111111111</v>
      </c>
      <c r="J129" s="315"/>
      <c r="K129" s="308"/>
      <c r="L129" s="308"/>
      <c r="M129" s="310"/>
      <c r="N129" s="311">
        <f t="shared" si="13"/>
        <v>0</v>
      </c>
      <c r="O129" s="53"/>
      <c r="P129" s="54"/>
      <c r="Q129" s="54"/>
      <c r="R129" s="54"/>
      <c r="S129" s="54"/>
      <c r="T129" s="58"/>
      <c r="U129" s="312">
        <f t="shared" si="10"/>
        <v>0.22222222222222221</v>
      </c>
      <c r="V129" s="313"/>
      <c r="W129" s="314" t="str">
        <f t="shared" si="11"/>
        <v>0</v>
      </c>
      <c r="X129" s="594"/>
      <c r="Y129" s="60">
        <f t="shared" si="12"/>
        <v>0</v>
      </c>
    </row>
    <row r="130" spans="2:25" ht="18.75" customHeight="1">
      <c r="B130" s="605"/>
      <c r="C130" s="600"/>
      <c r="D130" s="39">
        <v>13</v>
      </c>
      <c r="E130" s="39" t="s">
        <v>10906</v>
      </c>
      <c r="F130" s="315">
        <v>300</v>
      </c>
      <c r="G130" s="306">
        <f t="shared" si="7"/>
        <v>60</v>
      </c>
      <c r="H130" s="307">
        <f t="shared" si="8"/>
        <v>166.66666666666666</v>
      </c>
      <c r="I130" s="307">
        <f t="shared" si="9"/>
        <v>5.5555555555555552E-2</v>
      </c>
      <c r="J130" s="315" t="s">
        <v>10907</v>
      </c>
      <c r="K130" s="315"/>
      <c r="L130" s="308"/>
      <c r="M130" s="331"/>
      <c r="N130" s="311">
        <f t="shared" si="13"/>
        <v>0</v>
      </c>
      <c r="O130" s="53"/>
      <c r="P130" s="54"/>
      <c r="Q130" s="54"/>
      <c r="R130" s="54"/>
      <c r="S130" s="54"/>
      <c r="T130" s="58"/>
      <c r="U130" s="312">
        <f t="shared" si="10"/>
        <v>0.1111111111111111</v>
      </c>
      <c r="V130" s="313"/>
      <c r="W130" s="314" t="str">
        <f t="shared" si="11"/>
        <v>0</v>
      </c>
      <c r="X130" s="594"/>
      <c r="Y130" s="60">
        <f t="shared" si="12"/>
        <v>0</v>
      </c>
    </row>
    <row r="131" spans="2:25" ht="18.75" customHeight="1">
      <c r="B131" s="605"/>
      <c r="C131" s="600"/>
      <c r="D131" s="39">
        <v>14</v>
      </c>
      <c r="E131" s="39" t="s">
        <v>10908</v>
      </c>
      <c r="F131" s="315">
        <v>50</v>
      </c>
      <c r="G131" s="306">
        <f t="shared" si="7"/>
        <v>10</v>
      </c>
      <c r="H131" s="307">
        <f t="shared" si="8"/>
        <v>27.777777777777779</v>
      </c>
      <c r="I131" s="307">
        <f t="shared" si="9"/>
        <v>9.2592592592592587E-3</v>
      </c>
      <c r="J131" s="315"/>
      <c r="K131" s="308"/>
      <c r="L131" s="308"/>
      <c r="M131" s="310"/>
      <c r="N131" s="311">
        <f t="shared" si="13"/>
        <v>0</v>
      </c>
      <c r="O131" s="53"/>
      <c r="P131" s="54"/>
      <c r="Q131" s="54"/>
      <c r="R131" s="54"/>
      <c r="S131" s="54"/>
      <c r="T131" s="58"/>
      <c r="U131" s="312">
        <f t="shared" si="10"/>
        <v>1.8518518518518517E-2</v>
      </c>
      <c r="V131" s="313"/>
      <c r="W131" s="314" t="str">
        <f t="shared" si="11"/>
        <v>0</v>
      </c>
      <c r="X131" s="594"/>
      <c r="Y131" s="60">
        <f t="shared" si="12"/>
        <v>0</v>
      </c>
    </row>
    <row r="132" spans="2:25" ht="18.75" customHeight="1">
      <c r="B132" s="605"/>
      <c r="C132" s="600"/>
      <c r="D132" s="39">
        <v>15</v>
      </c>
      <c r="E132" s="39" t="s">
        <v>10909</v>
      </c>
      <c r="F132" s="315">
        <v>50</v>
      </c>
      <c r="G132" s="306">
        <f t="shared" si="7"/>
        <v>10</v>
      </c>
      <c r="H132" s="307">
        <f t="shared" si="8"/>
        <v>27.777777777777779</v>
      </c>
      <c r="I132" s="307">
        <f t="shared" si="9"/>
        <v>9.2592592592592587E-3</v>
      </c>
      <c r="J132" s="315"/>
      <c r="K132" s="308"/>
      <c r="L132" s="308"/>
      <c r="M132" s="310"/>
      <c r="N132" s="311">
        <f t="shared" si="13"/>
        <v>0</v>
      </c>
      <c r="O132" s="53"/>
      <c r="P132" s="54"/>
      <c r="Q132" s="54"/>
      <c r="R132" s="54"/>
      <c r="S132" s="54"/>
      <c r="T132" s="58"/>
      <c r="U132" s="312">
        <f t="shared" si="10"/>
        <v>1.8518518518518517E-2</v>
      </c>
      <c r="V132" s="313"/>
      <c r="W132" s="314" t="str">
        <f t="shared" si="11"/>
        <v>0</v>
      </c>
      <c r="X132" s="594"/>
      <c r="Y132" s="60">
        <f t="shared" si="12"/>
        <v>0</v>
      </c>
    </row>
    <row r="133" spans="2:25" ht="18.75" customHeight="1">
      <c r="B133" s="605"/>
      <c r="C133" s="600"/>
      <c r="D133" s="39">
        <v>16</v>
      </c>
      <c r="E133" s="39" t="s">
        <v>10910</v>
      </c>
      <c r="F133" s="315">
        <v>200</v>
      </c>
      <c r="G133" s="306">
        <f t="shared" si="7"/>
        <v>40</v>
      </c>
      <c r="H133" s="307">
        <f t="shared" si="8"/>
        <v>111.11111111111111</v>
      </c>
      <c r="I133" s="307">
        <f t="shared" si="9"/>
        <v>3.7037037037037035E-2</v>
      </c>
      <c r="J133" s="315"/>
      <c r="K133" s="308"/>
      <c r="L133" s="308"/>
      <c r="M133" s="310"/>
      <c r="N133" s="311">
        <f t="shared" si="13"/>
        <v>0</v>
      </c>
      <c r="O133" s="53"/>
      <c r="P133" s="54"/>
      <c r="Q133" s="54"/>
      <c r="R133" s="54"/>
      <c r="S133" s="54"/>
      <c r="T133" s="58"/>
      <c r="U133" s="312">
        <f t="shared" si="10"/>
        <v>7.407407407407407E-2</v>
      </c>
      <c r="V133" s="313"/>
      <c r="W133" s="314" t="str">
        <f t="shared" si="11"/>
        <v>0</v>
      </c>
      <c r="X133" s="594"/>
      <c r="Y133" s="60">
        <f t="shared" si="12"/>
        <v>0</v>
      </c>
    </row>
    <row r="134" spans="2:25" ht="18.75" customHeight="1">
      <c r="B134" s="605"/>
      <c r="C134" s="600"/>
      <c r="D134" s="39">
        <v>17</v>
      </c>
      <c r="E134" s="39" t="s">
        <v>10911</v>
      </c>
      <c r="F134" s="315">
        <v>200</v>
      </c>
      <c r="G134" s="306">
        <f t="shared" si="7"/>
        <v>40</v>
      </c>
      <c r="H134" s="307">
        <f t="shared" si="8"/>
        <v>111.11111111111111</v>
      </c>
      <c r="I134" s="307">
        <f t="shared" si="9"/>
        <v>3.7037037037037035E-2</v>
      </c>
      <c r="J134" s="315"/>
      <c r="K134" s="308"/>
      <c r="L134" s="308"/>
      <c r="M134" s="310"/>
      <c r="N134" s="311">
        <f t="shared" si="13"/>
        <v>0</v>
      </c>
      <c r="O134" s="53"/>
      <c r="P134" s="54"/>
      <c r="Q134" s="54"/>
      <c r="R134" s="54"/>
      <c r="S134" s="54"/>
      <c r="T134" s="58"/>
      <c r="U134" s="312">
        <f t="shared" si="10"/>
        <v>7.407407407407407E-2</v>
      </c>
      <c r="V134" s="313"/>
      <c r="W134" s="314" t="str">
        <f t="shared" si="11"/>
        <v>0</v>
      </c>
      <c r="X134" s="594"/>
      <c r="Y134" s="60">
        <f t="shared" si="12"/>
        <v>0</v>
      </c>
    </row>
    <row r="135" spans="2:25" ht="18.75" customHeight="1">
      <c r="B135" s="605"/>
      <c r="C135" s="600"/>
      <c r="D135" s="39">
        <v>18</v>
      </c>
      <c r="E135" s="39" t="s">
        <v>10912</v>
      </c>
      <c r="F135" s="315">
        <v>200</v>
      </c>
      <c r="G135" s="306">
        <f t="shared" si="7"/>
        <v>40</v>
      </c>
      <c r="H135" s="307">
        <f t="shared" si="8"/>
        <v>111.11111111111111</v>
      </c>
      <c r="I135" s="307">
        <f t="shared" si="9"/>
        <v>3.7037037037037035E-2</v>
      </c>
      <c r="J135" s="315"/>
      <c r="K135" s="308"/>
      <c r="L135" s="308"/>
      <c r="M135" s="310"/>
      <c r="N135" s="311">
        <f t="shared" si="13"/>
        <v>0</v>
      </c>
      <c r="O135" s="53"/>
      <c r="P135" s="54"/>
      <c r="Q135" s="54"/>
      <c r="R135" s="54"/>
      <c r="S135" s="54"/>
      <c r="T135" s="58"/>
      <c r="U135" s="312">
        <f t="shared" si="10"/>
        <v>7.407407407407407E-2</v>
      </c>
      <c r="V135" s="313"/>
      <c r="W135" s="314" t="str">
        <f t="shared" si="11"/>
        <v>0</v>
      </c>
      <c r="X135" s="594"/>
      <c r="Y135" s="60">
        <f t="shared" si="12"/>
        <v>0</v>
      </c>
    </row>
    <row r="136" spans="2:25" ht="18.75" customHeight="1">
      <c r="B136" s="605"/>
      <c r="C136" s="600"/>
      <c r="D136" s="39">
        <v>19</v>
      </c>
      <c r="E136" s="39" t="s">
        <v>10913</v>
      </c>
      <c r="F136" s="315">
        <v>200</v>
      </c>
      <c r="G136" s="306">
        <f t="shared" si="7"/>
        <v>40</v>
      </c>
      <c r="H136" s="307">
        <f t="shared" si="8"/>
        <v>111.11111111111111</v>
      </c>
      <c r="I136" s="307">
        <f t="shared" si="9"/>
        <v>3.7037037037037035E-2</v>
      </c>
      <c r="J136" s="315"/>
      <c r="K136" s="308"/>
      <c r="L136" s="308"/>
      <c r="M136" s="310"/>
      <c r="N136" s="311">
        <f t="shared" si="13"/>
        <v>0</v>
      </c>
      <c r="O136" s="53"/>
      <c r="P136" s="54"/>
      <c r="Q136" s="54"/>
      <c r="R136" s="54"/>
      <c r="S136" s="54"/>
      <c r="T136" s="58"/>
      <c r="U136" s="312">
        <f t="shared" si="10"/>
        <v>7.407407407407407E-2</v>
      </c>
      <c r="V136" s="313"/>
      <c r="W136" s="314" t="str">
        <f t="shared" si="11"/>
        <v>0</v>
      </c>
      <c r="X136" s="594"/>
      <c r="Y136" s="60">
        <f t="shared" si="12"/>
        <v>0</v>
      </c>
    </row>
    <row r="137" spans="2:25" ht="18.75" customHeight="1">
      <c r="B137" s="605"/>
      <c r="C137" s="600"/>
      <c r="D137" s="39">
        <v>20</v>
      </c>
      <c r="E137" s="39" t="s">
        <v>10914</v>
      </c>
      <c r="F137" s="315">
        <v>100</v>
      </c>
      <c r="G137" s="306">
        <f t="shared" si="7"/>
        <v>20</v>
      </c>
      <c r="H137" s="307">
        <f t="shared" si="8"/>
        <v>55.555555555555557</v>
      </c>
      <c r="I137" s="307">
        <f t="shared" si="9"/>
        <v>1.8518518518518517E-2</v>
      </c>
      <c r="J137" s="315"/>
      <c r="K137" s="308"/>
      <c r="L137" s="308"/>
      <c r="M137" s="310"/>
      <c r="N137" s="311">
        <f t="shared" si="13"/>
        <v>0</v>
      </c>
      <c r="O137" s="53"/>
      <c r="P137" s="54"/>
      <c r="Q137" s="54"/>
      <c r="R137" s="54"/>
      <c r="S137" s="54"/>
      <c r="T137" s="58"/>
      <c r="U137" s="312">
        <f t="shared" si="10"/>
        <v>3.7037037037037035E-2</v>
      </c>
      <c r="V137" s="313"/>
      <c r="W137" s="314" t="str">
        <f t="shared" si="11"/>
        <v>0</v>
      </c>
      <c r="X137" s="594"/>
      <c r="Y137" s="60">
        <f t="shared" si="12"/>
        <v>0</v>
      </c>
    </row>
    <row r="138" spans="2:25" ht="18.75" customHeight="1">
      <c r="B138" s="605"/>
      <c r="C138" s="600"/>
      <c r="D138" s="39">
        <v>21</v>
      </c>
      <c r="E138" s="39" t="s">
        <v>10915</v>
      </c>
      <c r="F138" s="315">
        <v>200</v>
      </c>
      <c r="G138" s="306">
        <f t="shared" si="7"/>
        <v>40</v>
      </c>
      <c r="H138" s="307">
        <f t="shared" si="8"/>
        <v>111.11111111111111</v>
      </c>
      <c r="I138" s="307">
        <f t="shared" si="9"/>
        <v>3.7037037037037035E-2</v>
      </c>
      <c r="J138" s="315"/>
      <c r="K138" s="308"/>
      <c r="L138" s="308"/>
      <c r="M138" s="310"/>
      <c r="N138" s="311">
        <f t="shared" si="13"/>
        <v>0</v>
      </c>
      <c r="O138" s="53"/>
      <c r="P138" s="54"/>
      <c r="Q138" s="54"/>
      <c r="R138" s="54"/>
      <c r="S138" s="54"/>
      <c r="T138" s="58"/>
      <c r="U138" s="312">
        <f t="shared" si="10"/>
        <v>7.407407407407407E-2</v>
      </c>
      <c r="V138" s="313"/>
      <c r="W138" s="314" t="str">
        <f t="shared" si="11"/>
        <v>0</v>
      </c>
      <c r="X138" s="594"/>
      <c r="Y138" s="60">
        <f t="shared" si="12"/>
        <v>0</v>
      </c>
    </row>
    <row r="139" spans="2:25" ht="18.75" customHeight="1">
      <c r="B139" s="605"/>
      <c r="C139" s="600"/>
      <c r="D139" s="39"/>
      <c r="E139" s="39"/>
      <c r="F139" s="315"/>
      <c r="G139" s="306">
        <f t="shared" si="7"/>
        <v>0</v>
      </c>
      <c r="H139" s="307">
        <f t="shared" si="8"/>
        <v>0</v>
      </c>
      <c r="I139" s="307">
        <f t="shared" si="9"/>
        <v>0</v>
      </c>
      <c r="J139" s="315"/>
      <c r="K139" s="308"/>
      <c r="L139" s="308"/>
      <c r="M139" s="316"/>
      <c r="N139" s="311">
        <f t="shared" si="13"/>
        <v>0</v>
      </c>
      <c r="O139" s="53"/>
      <c r="P139" s="54"/>
      <c r="Q139" s="54"/>
      <c r="R139" s="54"/>
      <c r="S139" s="54"/>
      <c r="T139" s="58"/>
      <c r="U139" s="312">
        <f t="shared" si="10"/>
        <v>0</v>
      </c>
      <c r="V139" s="313"/>
      <c r="W139" s="314" t="str">
        <f t="shared" si="11"/>
        <v>0</v>
      </c>
      <c r="X139" s="594"/>
      <c r="Y139" s="60">
        <f t="shared" si="12"/>
        <v>0</v>
      </c>
    </row>
    <row r="140" spans="2:25" ht="18.75" customHeight="1">
      <c r="B140" s="606"/>
      <c r="C140" s="601"/>
      <c r="D140" s="39"/>
      <c r="E140" s="39"/>
      <c r="F140" s="315"/>
      <c r="G140" s="306">
        <f t="shared" ref="G140" si="14">F140/$G$15</f>
        <v>0</v>
      </c>
      <c r="H140" s="307">
        <f>F140/$H$15</f>
        <v>0</v>
      </c>
      <c r="I140" s="307">
        <f>H140/$I$15</f>
        <v>0</v>
      </c>
      <c r="J140" s="315"/>
      <c r="K140" s="308"/>
      <c r="L140" s="308"/>
      <c r="M140" s="316"/>
      <c r="N140" s="311">
        <f>M140/$N$15</f>
        <v>0</v>
      </c>
      <c r="O140" s="40"/>
      <c r="P140" s="40"/>
      <c r="Q140" s="40"/>
      <c r="R140" s="40"/>
      <c r="S140" s="40"/>
      <c r="T140" s="58"/>
      <c r="U140" s="312">
        <f>H140/$U$15</f>
        <v>0</v>
      </c>
      <c r="V140" s="313"/>
      <c r="W140" s="314" t="str">
        <f>IF(V140&lt;1,"0",IF(V140&lt;5,"2",IF(V140&gt;=5,"6")))</f>
        <v>0</v>
      </c>
      <c r="X140" s="595"/>
      <c r="Y140" s="60">
        <f>W140/2</f>
        <v>0</v>
      </c>
    </row>
    <row r="141" spans="2:25">
      <c r="B141" s="317"/>
      <c r="C141" s="334" t="s">
        <v>111</v>
      </c>
      <c r="D141" s="318"/>
      <c r="E141" s="319">
        <f>COUNTA(E76:E140)</f>
        <v>59</v>
      </c>
      <c r="F141" s="319">
        <f>SUM(F76:F140)</f>
        <v>25494</v>
      </c>
      <c r="G141" s="319">
        <f>SUM(G76:G140)</f>
        <v>5098.8</v>
      </c>
      <c r="H141" s="319">
        <f>SUM(H76:H140)</f>
        <v>14163.333333333332</v>
      </c>
      <c r="I141" s="319">
        <f>SUM(I76:I140)</f>
        <v>4.721111111111111</v>
      </c>
      <c r="J141" s="319">
        <f>COUNTA(J76:J140)</f>
        <v>4</v>
      </c>
      <c r="K141" s="319">
        <f>COUNTA(K76:K140)</f>
        <v>5</v>
      </c>
      <c r="L141" s="319">
        <f>COUNTA(L76:L140)</f>
        <v>0</v>
      </c>
      <c r="M141" s="319">
        <f>SUM(M76:M140)</f>
        <v>14163.333333333336</v>
      </c>
      <c r="N141" s="319">
        <f>SUM(N76:N140)</f>
        <v>283.26666666666671</v>
      </c>
      <c r="O141" s="320"/>
      <c r="P141" s="321">
        <f>COUNTIF(P76:P140, "YES")</f>
        <v>0</v>
      </c>
      <c r="Q141" s="320"/>
      <c r="R141" s="320"/>
      <c r="S141" s="320"/>
      <c r="T141" s="320"/>
      <c r="U141" s="319">
        <f>SUM(U76:U140)</f>
        <v>9.4422222222222221</v>
      </c>
      <c r="V141" s="319">
        <f>SUM(V76:V140)</f>
        <v>9.4422222222222203</v>
      </c>
      <c r="W141" s="319">
        <f t="array" ref="W141">SUM(ABS(W76:W140))</f>
        <v>10</v>
      </c>
      <c r="X141" s="321" t="str">
        <f>IF(X76&lt;0.2, "0", IF(X76&lt;=2, "2", IF(X76&gt;2, ROUND(X76,0))))</f>
        <v>2</v>
      </c>
      <c r="Y141" s="319">
        <f>SUM(Y76:Y140)</f>
        <v>5</v>
      </c>
    </row>
    <row r="142" spans="2:25" ht="39" customHeight="1">
      <c r="B142" s="596">
        <v>3</v>
      </c>
      <c r="C142" s="599" t="s">
        <v>10916</v>
      </c>
      <c r="D142" s="39">
        <v>1</v>
      </c>
      <c r="E142" s="39" t="s">
        <v>10917</v>
      </c>
      <c r="F142" s="315">
        <v>2710</v>
      </c>
      <c r="G142" s="306">
        <f t="shared" ref="G142:G173" si="15">F142/$G$15</f>
        <v>542</v>
      </c>
      <c r="H142" s="307">
        <f t="shared" ref="H142:H172" si="16">F142/$H$15</f>
        <v>1505.5555555555554</v>
      </c>
      <c r="I142" s="307">
        <f t="shared" ref="I142:I172" si="17">H142/$I$15</f>
        <v>0.50185185185185177</v>
      </c>
      <c r="J142" s="315" t="s">
        <v>10918</v>
      </c>
      <c r="K142" s="308" t="s">
        <v>11429</v>
      </c>
      <c r="L142" s="308"/>
      <c r="M142" s="310">
        <f>SUM(H142:H151)</f>
        <v>3457.2222222222217</v>
      </c>
      <c r="N142" s="311">
        <f t="shared" ref="N142:N172" si="18">M142/$N$15</f>
        <v>69.144444444444431</v>
      </c>
      <c r="O142" s="53">
        <v>8</v>
      </c>
      <c r="P142" s="54" t="s">
        <v>12</v>
      </c>
      <c r="Q142" s="54"/>
      <c r="R142" s="54" t="s">
        <v>2634</v>
      </c>
      <c r="S142" s="54"/>
      <c r="T142" s="58"/>
      <c r="U142" s="312">
        <f t="shared" ref="U142:U172" si="19">H142/$U$15</f>
        <v>1.0037037037037035</v>
      </c>
      <c r="V142" s="313">
        <f>SUM(U142:U151)</f>
        <v>2.3048148148148142</v>
      </c>
      <c r="W142" s="314" t="str">
        <f t="shared" ref="W142:W172" si="20">IF(V142&lt;1,"0",IF(V142&lt;5,"2",IF(V142&gt;=5,"6")))</f>
        <v>2</v>
      </c>
      <c r="X142" s="593">
        <f>K174/$X$15</f>
        <v>1</v>
      </c>
      <c r="Y142" s="60">
        <f t="shared" ref="Y142:Y172" si="21">W142/2</f>
        <v>1</v>
      </c>
    </row>
    <row r="143" spans="2:25" ht="18.75" customHeight="1">
      <c r="B143" s="597"/>
      <c r="C143" s="600"/>
      <c r="D143" s="39">
        <v>2</v>
      </c>
      <c r="E143" s="39" t="s">
        <v>10919</v>
      </c>
      <c r="F143" s="315">
        <v>780</v>
      </c>
      <c r="G143" s="306">
        <f t="shared" si="15"/>
        <v>156</v>
      </c>
      <c r="H143" s="307">
        <f t="shared" si="16"/>
        <v>433.33333333333331</v>
      </c>
      <c r="I143" s="307">
        <f t="shared" si="17"/>
        <v>0.14444444444444443</v>
      </c>
      <c r="J143" s="315"/>
      <c r="K143" s="308"/>
      <c r="L143" s="308"/>
      <c r="M143" s="310"/>
      <c r="N143" s="311">
        <f t="shared" si="18"/>
        <v>0</v>
      </c>
      <c r="O143" s="53"/>
      <c r="P143" s="54"/>
      <c r="Q143" s="54"/>
      <c r="R143" s="54"/>
      <c r="S143" s="54"/>
      <c r="T143" s="58"/>
      <c r="U143" s="312">
        <f t="shared" si="19"/>
        <v>0.28888888888888886</v>
      </c>
      <c r="V143" s="313"/>
      <c r="W143" s="314" t="str">
        <f t="shared" si="20"/>
        <v>0</v>
      </c>
      <c r="X143" s="594"/>
      <c r="Y143" s="60">
        <f t="shared" si="21"/>
        <v>0</v>
      </c>
    </row>
    <row r="144" spans="2:25" ht="18.75" customHeight="1">
      <c r="B144" s="597"/>
      <c r="C144" s="600"/>
      <c r="D144" s="39">
        <v>3</v>
      </c>
      <c r="E144" s="39" t="s">
        <v>10920</v>
      </c>
      <c r="F144" s="315">
        <v>300</v>
      </c>
      <c r="G144" s="306">
        <f t="shared" si="15"/>
        <v>60</v>
      </c>
      <c r="H144" s="307">
        <f t="shared" si="16"/>
        <v>166.66666666666666</v>
      </c>
      <c r="I144" s="307">
        <f t="shared" si="17"/>
        <v>5.5555555555555552E-2</v>
      </c>
      <c r="J144" s="315"/>
      <c r="K144" s="308"/>
      <c r="L144" s="308"/>
      <c r="M144" s="310"/>
      <c r="N144" s="311">
        <f t="shared" si="18"/>
        <v>0</v>
      </c>
      <c r="O144" s="53"/>
      <c r="P144" s="54"/>
      <c r="Q144" s="54"/>
      <c r="R144" s="54"/>
      <c r="S144" s="54"/>
      <c r="T144" s="58"/>
      <c r="U144" s="312">
        <f t="shared" si="19"/>
        <v>0.1111111111111111</v>
      </c>
      <c r="V144" s="313"/>
      <c r="W144" s="314" t="str">
        <f t="shared" si="20"/>
        <v>0</v>
      </c>
      <c r="X144" s="594"/>
      <c r="Y144" s="60">
        <f t="shared" si="21"/>
        <v>0</v>
      </c>
    </row>
    <row r="145" spans="2:25" ht="18.75" customHeight="1">
      <c r="B145" s="597"/>
      <c r="C145" s="600"/>
      <c r="D145" s="39">
        <v>4</v>
      </c>
      <c r="E145" s="39" t="s">
        <v>10921</v>
      </c>
      <c r="F145" s="315">
        <v>200</v>
      </c>
      <c r="G145" s="306">
        <f t="shared" si="15"/>
        <v>40</v>
      </c>
      <c r="H145" s="307">
        <f t="shared" si="16"/>
        <v>111.11111111111111</v>
      </c>
      <c r="I145" s="307">
        <f t="shared" si="17"/>
        <v>3.7037037037037035E-2</v>
      </c>
      <c r="J145" s="315"/>
      <c r="K145" s="308"/>
      <c r="L145" s="308"/>
      <c r="M145" s="310"/>
      <c r="N145" s="311">
        <f t="shared" si="18"/>
        <v>0</v>
      </c>
      <c r="O145" s="53"/>
      <c r="P145" s="54"/>
      <c r="Q145" s="54"/>
      <c r="R145" s="54"/>
      <c r="S145" s="54"/>
      <c r="T145" s="58"/>
      <c r="U145" s="312">
        <f t="shared" si="19"/>
        <v>7.407407407407407E-2</v>
      </c>
      <c r="V145" s="313"/>
      <c r="W145" s="314" t="str">
        <f t="shared" si="20"/>
        <v>0</v>
      </c>
      <c r="X145" s="594"/>
      <c r="Y145" s="60">
        <f t="shared" si="21"/>
        <v>0</v>
      </c>
    </row>
    <row r="146" spans="2:25" ht="18.75" customHeight="1">
      <c r="B146" s="597"/>
      <c r="C146" s="600"/>
      <c r="D146" s="39">
        <v>5</v>
      </c>
      <c r="E146" s="39" t="s">
        <v>10922</v>
      </c>
      <c r="F146" s="315">
        <v>200</v>
      </c>
      <c r="G146" s="306">
        <f t="shared" si="15"/>
        <v>40</v>
      </c>
      <c r="H146" s="307">
        <f t="shared" si="16"/>
        <v>111.11111111111111</v>
      </c>
      <c r="I146" s="307">
        <f t="shared" si="17"/>
        <v>3.7037037037037035E-2</v>
      </c>
      <c r="J146" s="315"/>
      <c r="K146" s="308"/>
      <c r="L146" s="308"/>
      <c r="M146" s="310"/>
      <c r="N146" s="311">
        <f t="shared" si="18"/>
        <v>0</v>
      </c>
      <c r="O146" s="53"/>
      <c r="P146" s="54"/>
      <c r="Q146" s="54"/>
      <c r="R146" s="54"/>
      <c r="S146" s="54"/>
      <c r="T146" s="58"/>
      <c r="U146" s="312">
        <f t="shared" si="19"/>
        <v>7.407407407407407E-2</v>
      </c>
      <c r="V146" s="313"/>
      <c r="W146" s="314" t="str">
        <f t="shared" si="20"/>
        <v>0</v>
      </c>
      <c r="X146" s="594"/>
      <c r="Y146" s="60">
        <f t="shared" si="21"/>
        <v>0</v>
      </c>
    </row>
    <row r="147" spans="2:25" ht="18.75" customHeight="1">
      <c r="B147" s="597"/>
      <c r="C147" s="600"/>
      <c r="D147" s="39">
        <v>6</v>
      </c>
      <c r="E147" s="39" t="s">
        <v>10923</v>
      </c>
      <c r="F147" s="315">
        <v>350</v>
      </c>
      <c r="G147" s="306">
        <f t="shared" si="15"/>
        <v>70</v>
      </c>
      <c r="H147" s="307">
        <f t="shared" si="16"/>
        <v>194.44444444444443</v>
      </c>
      <c r="I147" s="307">
        <f t="shared" si="17"/>
        <v>6.4814814814814811E-2</v>
      </c>
      <c r="J147" s="315"/>
      <c r="K147" s="308"/>
      <c r="L147" s="308"/>
      <c r="M147" s="310"/>
      <c r="N147" s="311">
        <f t="shared" si="18"/>
        <v>0</v>
      </c>
      <c r="O147" s="53"/>
      <c r="P147" s="54"/>
      <c r="Q147" s="54"/>
      <c r="R147" s="54"/>
      <c r="S147" s="54"/>
      <c r="T147" s="58"/>
      <c r="U147" s="312">
        <f t="shared" si="19"/>
        <v>0.12962962962962962</v>
      </c>
      <c r="V147" s="313"/>
      <c r="W147" s="314" t="str">
        <f t="shared" si="20"/>
        <v>0</v>
      </c>
      <c r="X147" s="594"/>
      <c r="Y147" s="60">
        <f t="shared" si="21"/>
        <v>0</v>
      </c>
    </row>
    <row r="148" spans="2:25" ht="18.75" customHeight="1">
      <c r="B148" s="597"/>
      <c r="C148" s="600"/>
      <c r="D148" s="39">
        <v>7</v>
      </c>
      <c r="E148" s="39" t="s">
        <v>10924</v>
      </c>
      <c r="F148" s="315">
        <v>300</v>
      </c>
      <c r="G148" s="306">
        <f t="shared" si="15"/>
        <v>60</v>
      </c>
      <c r="H148" s="307">
        <f t="shared" si="16"/>
        <v>166.66666666666666</v>
      </c>
      <c r="I148" s="307">
        <f t="shared" si="17"/>
        <v>5.5555555555555552E-2</v>
      </c>
      <c r="J148" s="315"/>
      <c r="K148" s="308"/>
      <c r="L148" s="308"/>
      <c r="M148" s="310"/>
      <c r="N148" s="311">
        <f t="shared" si="18"/>
        <v>0</v>
      </c>
      <c r="O148" s="53"/>
      <c r="P148" s="54"/>
      <c r="Q148" s="54"/>
      <c r="R148" s="54"/>
      <c r="S148" s="54"/>
      <c r="T148" s="58"/>
      <c r="U148" s="312">
        <f t="shared" si="19"/>
        <v>0.1111111111111111</v>
      </c>
      <c r="V148" s="313"/>
      <c r="W148" s="314" t="str">
        <f t="shared" si="20"/>
        <v>0</v>
      </c>
      <c r="X148" s="594"/>
      <c r="Y148" s="60">
        <f t="shared" si="21"/>
        <v>0</v>
      </c>
    </row>
    <row r="149" spans="2:25" ht="18.75" customHeight="1">
      <c r="B149" s="597"/>
      <c r="C149" s="600"/>
      <c r="D149" s="39">
        <v>8</v>
      </c>
      <c r="E149" s="39" t="s">
        <v>10925</v>
      </c>
      <c r="F149" s="315">
        <v>520</v>
      </c>
      <c r="G149" s="306">
        <f t="shared" si="15"/>
        <v>104</v>
      </c>
      <c r="H149" s="307">
        <f t="shared" si="16"/>
        <v>288.88888888888886</v>
      </c>
      <c r="I149" s="307">
        <f t="shared" si="17"/>
        <v>9.6296296296296283E-2</v>
      </c>
      <c r="J149" s="315" t="s">
        <v>10926</v>
      </c>
      <c r="K149" s="308"/>
      <c r="L149" s="308"/>
      <c r="M149" s="310"/>
      <c r="N149" s="311">
        <f t="shared" si="18"/>
        <v>0</v>
      </c>
      <c r="O149" s="53"/>
      <c r="P149" s="54"/>
      <c r="Q149" s="54"/>
      <c r="R149" s="54"/>
      <c r="S149" s="54"/>
      <c r="T149" s="58"/>
      <c r="U149" s="312">
        <f t="shared" si="19"/>
        <v>0.19259259259259257</v>
      </c>
      <c r="V149" s="313"/>
      <c r="W149" s="314" t="str">
        <f t="shared" si="20"/>
        <v>0</v>
      </c>
      <c r="X149" s="594"/>
      <c r="Y149" s="60">
        <f t="shared" si="21"/>
        <v>0</v>
      </c>
    </row>
    <row r="150" spans="2:25" ht="18.75" customHeight="1">
      <c r="B150" s="597"/>
      <c r="C150" s="600"/>
      <c r="D150" s="39">
        <v>9</v>
      </c>
      <c r="E150" s="39" t="s">
        <v>8129</v>
      </c>
      <c r="F150" s="315">
        <v>350</v>
      </c>
      <c r="G150" s="306">
        <f t="shared" si="15"/>
        <v>70</v>
      </c>
      <c r="H150" s="307">
        <f t="shared" si="16"/>
        <v>194.44444444444443</v>
      </c>
      <c r="I150" s="307">
        <f t="shared" si="17"/>
        <v>6.4814814814814811E-2</v>
      </c>
      <c r="J150" s="315"/>
      <c r="K150" s="308"/>
      <c r="L150" s="308"/>
      <c r="M150" s="310"/>
      <c r="N150" s="311">
        <f t="shared" si="18"/>
        <v>0</v>
      </c>
      <c r="O150" s="53"/>
      <c r="P150" s="54"/>
      <c r="Q150" s="54"/>
      <c r="R150" s="54"/>
      <c r="S150" s="54"/>
      <c r="T150" s="58"/>
      <c r="U150" s="312">
        <f t="shared" si="19"/>
        <v>0.12962962962962962</v>
      </c>
      <c r="V150" s="313"/>
      <c r="W150" s="314" t="str">
        <f t="shared" si="20"/>
        <v>0</v>
      </c>
      <c r="X150" s="594"/>
      <c r="Y150" s="60">
        <f t="shared" si="21"/>
        <v>0</v>
      </c>
    </row>
    <row r="151" spans="2:25" ht="18.75" customHeight="1">
      <c r="B151" s="597"/>
      <c r="C151" s="600"/>
      <c r="D151" s="39">
        <v>10</v>
      </c>
      <c r="E151" s="39" t="s">
        <v>10927</v>
      </c>
      <c r="F151" s="315">
        <v>513</v>
      </c>
      <c r="G151" s="306">
        <f t="shared" si="15"/>
        <v>102.6</v>
      </c>
      <c r="H151" s="307">
        <f t="shared" si="16"/>
        <v>285</v>
      </c>
      <c r="I151" s="307">
        <f t="shared" si="17"/>
        <v>9.5000000000000001E-2</v>
      </c>
      <c r="J151" s="315"/>
      <c r="K151" s="308"/>
      <c r="L151" s="308"/>
      <c r="M151" s="310"/>
      <c r="N151" s="311">
        <f t="shared" si="18"/>
        <v>0</v>
      </c>
      <c r="O151" s="53"/>
      <c r="P151" s="54"/>
      <c r="Q151" s="54"/>
      <c r="R151" s="54"/>
      <c r="S151" s="54"/>
      <c r="T151" s="58"/>
      <c r="U151" s="312">
        <f t="shared" si="19"/>
        <v>0.19</v>
      </c>
      <c r="V151" s="313"/>
      <c r="W151" s="314" t="str">
        <f t="shared" si="20"/>
        <v>0</v>
      </c>
      <c r="X151" s="594"/>
      <c r="Y151" s="60">
        <f t="shared" si="21"/>
        <v>0</v>
      </c>
    </row>
    <row r="152" spans="2:25" ht="18.75" customHeight="1">
      <c r="B152" s="597"/>
      <c r="C152" s="600"/>
      <c r="D152" s="39"/>
      <c r="E152" s="39"/>
      <c r="F152" s="315"/>
      <c r="G152" s="306">
        <f t="shared" si="15"/>
        <v>0</v>
      </c>
      <c r="H152" s="307">
        <f t="shared" si="16"/>
        <v>0</v>
      </c>
      <c r="I152" s="307">
        <f t="shared" si="17"/>
        <v>0</v>
      </c>
      <c r="J152" s="315"/>
      <c r="K152" s="308"/>
      <c r="L152" s="308"/>
      <c r="M152" s="310"/>
      <c r="N152" s="311">
        <f t="shared" si="18"/>
        <v>0</v>
      </c>
      <c r="O152" s="53"/>
      <c r="P152" s="54"/>
      <c r="Q152" s="54"/>
      <c r="R152" s="54"/>
      <c r="S152" s="54"/>
      <c r="T152" s="58"/>
      <c r="U152" s="312">
        <f t="shared" si="19"/>
        <v>0</v>
      </c>
      <c r="V152" s="313"/>
      <c r="W152" s="314" t="str">
        <f t="shared" si="20"/>
        <v>0</v>
      </c>
      <c r="X152" s="594"/>
      <c r="Y152" s="60">
        <f t="shared" si="21"/>
        <v>0</v>
      </c>
    </row>
    <row r="153" spans="2:25" ht="18.75" customHeight="1">
      <c r="B153" s="597"/>
      <c r="C153" s="600"/>
      <c r="D153" s="39">
        <v>1</v>
      </c>
      <c r="E153" s="39" t="s">
        <v>10928</v>
      </c>
      <c r="F153" s="315">
        <v>450</v>
      </c>
      <c r="G153" s="306">
        <f t="shared" si="15"/>
        <v>90</v>
      </c>
      <c r="H153" s="307">
        <f t="shared" si="16"/>
        <v>250</v>
      </c>
      <c r="I153" s="307">
        <f t="shared" si="17"/>
        <v>8.3333333333333329E-2</v>
      </c>
      <c r="J153" s="315"/>
      <c r="K153" s="308"/>
      <c r="L153" s="308"/>
      <c r="M153" s="310"/>
      <c r="N153" s="311">
        <f t="shared" si="18"/>
        <v>0</v>
      </c>
      <c r="O153" s="53"/>
      <c r="P153" s="54"/>
      <c r="Q153" s="54"/>
      <c r="R153" s="54"/>
      <c r="S153" s="54"/>
      <c r="T153" s="58"/>
      <c r="U153" s="312">
        <f t="shared" si="19"/>
        <v>0.16666666666666666</v>
      </c>
      <c r="V153" s="313"/>
      <c r="W153" s="314" t="str">
        <f t="shared" si="20"/>
        <v>0</v>
      </c>
      <c r="X153" s="594"/>
      <c r="Y153" s="60">
        <f t="shared" si="21"/>
        <v>0</v>
      </c>
    </row>
    <row r="154" spans="2:25" ht="18.75" customHeight="1">
      <c r="B154" s="597"/>
      <c r="C154" s="600"/>
      <c r="D154" s="39">
        <v>2</v>
      </c>
      <c r="E154" s="39" t="s">
        <v>10929</v>
      </c>
      <c r="F154" s="315">
        <v>1818</v>
      </c>
      <c r="G154" s="306">
        <f t="shared" si="15"/>
        <v>363.6</v>
      </c>
      <c r="H154" s="307">
        <f t="shared" si="16"/>
        <v>1010</v>
      </c>
      <c r="I154" s="307">
        <f t="shared" si="17"/>
        <v>0.33666666666666667</v>
      </c>
      <c r="J154" s="315"/>
      <c r="K154" s="308"/>
      <c r="L154" s="308"/>
      <c r="M154" s="310"/>
      <c r="N154" s="311">
        <f t="shared" si="18"/>
        <v>0</v>
      </c>
      <c r="O154" s="53"/>
      <c r="P154" s="54"/>
      <c r="Q154" s="54"/>
      <c r="R154" s="54"/>
      <c r="S154" s="54"/>
      <c r="T154" s="58"/>
      <c r="U154" s="312">
        <f t="shared" si="19"/>
        <v>0.67333333333333334</v>
      </c>
      <c r="V154" s="313"/>
      <c r="W154" s="314" t="str">
        <f t="shared" si="20"/>
        <v>0</v>
      </c>
      <c r="X154" s="594"/>
      <c r="Y154" s="60">
        <f t="shared" si="21"/>
        <v>0</v>
      </c>
    </row>
    <row r="155" spans="2:25" ht="18.75" customHeight="1">
      <c r="B155" s="597"/>
      <c r="C155" s="600"/>
      <c r="D155" s="39">
        <v>3</v>
      </c>
      <c r="E155" s="39" t="s">
        <v>8455</v>
      </c>
      <c r="F155" s="315">
        <v>450</v>
      </c>
      <c r="G155" s="306">
        <f t="shared" si="15"/>
        <v>90</v>
      </c>
      <c r="H155" s="307">
        <f t="shared" si="16"/>
        <v>250</v>
      </c>
      <c r="I155" s="307">
        <f t="shared" si="17"/>
        <v>8.3333333333333329E-2</v>
      </c>
      <c r="J155" s="315"/>
      <c r="K155" s="308"/>
      <c r="L155" s="308"/>
      <c r="M155" s="310"/>
      <c r="N155" s="311">
        <f t="shared" si="18"/>
        <v>0</v>
      </c>
      <c r="O155" s="53"/>
      <c r="P155" s="54"/>
      <c r="Q155" s="54"/>
      <c r="R155" s="54"/>
      <c r="S155" s="54"/>
      <c r="T155" s="58"/>
      <c r="U155" s="312">
        <f t="shared" si="19"/>
        <v>0.16666666666666666</v>
      </c>
      <c r="V155" s="313"/>
      <c r="W155" s="314" t="str">
        <f t="shared" si="20"/>
        <v>0</v>
      </c>
      <c r="X155" s="594"/>
      <c r="Y155" s="60">
        <f t="shared" si="21"/>
        <v>0</v>
      </c>
    </row>
    <row r="156" spans="2:25" ht="18.75" customHeight="1">
      <c r="B156" s="597"/>
      <c r="C156" s="600"/>
      <c r="D156" s="39">
        <v>4</v>
      </c>
      <c r="E156" s="39" t="s">
        <v>10930</v>
      </c>
      <c r="F156" s="315">
        <v>785</v>
      </c>
      <c r="G156" s="306">
        <f t="shared" si="15"/>
        <v>157</v>
      </c>
      <c r="H156" s="307">
        <f t="shared" si="16"/>
        <v>436.11111111111109</v>
      </c>
      <c r="I156" s="307">
        <f t="shared" si="17"/>
        <v>0.14537037037037037</v>
      </c>
      <c r="J156" s="315"/>
      <c r="K156" s="308"/>
      <c r="L156" s="308"/>
      <c r="M156" s="310"/>
      <c r="N156" s="311">
        <f t="shared" si="18"/>
        <v>0</v>
      </c>
      <c r="O156" s="53"/>
      <c r="P156" s="54"/>
      <c r="Q156" s="54"/>
      <c r="R156" s="54"/>
      <c r="S156" s="54"/>
      <c r="T156" s="58"/>
      <c r="U156" s="312">
        <f t="shared" si="19"/>
        <v>0.29074074074074074</v>
      </c>
      <c r="V156" s="313"/>
      <c r="W156" s="314" t="str">
        <f t="shared" si="20"/>
        <v>0</v>
      </c>
      <c r="X156" s="594"/>
      <c r="Y156" s="60">
        <f t="shared" si="21"/>
        <v>0</v>
      </c>
    </row>
    <row r="157" spans="2:25" ht="18.75" customHeight="1">
      <c r="B157" s="597"/>
      <c r="C157" s="600"/>
      <c r="D157" s="39">
        <v>5</v>
      </c>
      <c r="E157" s="39" t="s">
        <v>10931</v>
      </c>
      <c r="F157" s="315">
        <v>350</v>
      </c>
      <c r="G157" s="306">
        <f t="shared" si="15"/>
        <v>70</v>
      </c>
      <c r="H157" s="307">
        <f t="shared" si="16"/>
        <v>194.44444444444443</v>
      </c>
      <c r="I157" s="307">
        <f t="shared" si="17"/>
        <v>6.4814814814814811E-2</v>
      </c>
      <c r="J157" s="315"/>
      <c r="K157" s="308"/>
      <c r="L157" s="308"/>
      <c r="M157" s="310"/>
      <c r="N157" s="311">
        <f t="shared" si="18"/>
        <v>0</v>
      </c>
      <c r="O157" s="53"/>
      <c r="P157" s="54"/>
      <c r="Q157" s="54"/>
      <c r="R157" s="54"/>
      <c r="S157" s="54"/>
      <c r="T157" s="58"/>
      <c r="U157" s="312">
        <f t="shared" si="19"/>
        <v>0.12962962962962962</v>
      </c>
      <c r="V157" s="313"/>
      <c r="W157" s="314" t="str">
        <f t="shared" si="20"/>
        <v>0</v>
      </c>
      <c r="X157" s="594"/>
      <c r="Y157" s="60">
        <f t="shared" si="21"/>
        <v>0</v>
      </c>
    </row>
    <row r="158" spans="2:25" ht="18.75" customHeight="1">
      <c r="B158" s="597"/>
      <c r="C158" s="600"/>
      <c r="D158" s="39">
        <v>6</v>
      </c>
      <c r="E158" s="39" t="s">
        <v>10857</v>
      </c>
      <c r="F158" s="315">
        <v>450</v>
      </c>
      <c r="G158" s="306">
        <f t="shared" si="15"/>
        <v>90</v>
      </c>
      <c r="H158" s="307">
        <f t="shared" si="16"/>
        <v>250</v>
      </c>
      <c r="I158" s="307">
        <f t="shared" si="17"/>
        <v>8.3333333333333329E-2</v>
      </c>
      <c r="J158" s="315"/>
      <c r="K158" s="308"/>
      <c r="L158" s="308"/>
      <c r="M158" s="310"/>
      <c r="N158" s="311">
        <f t="shared" si="18"/>
        <v>0</v>
      </c>
      <c r="O158" s="53"/>
      <c r="P158" s="54"/>
      <c r="Q158" s="54"/>
      <c r="R158" s="54"/>
      <c r="S158" s="54"/>
      <c r="T158" s="58"/>
      <c r="U158" s="312">
        <f t="shared" si="19"/>
        <v>0.16666666666666666</v>
      </c>
      <c r="V158" s="313"/>
      <c r="W158" s="314" t="str">
        <f t="shared" si="20"/>
        <v>0</v>
      </c>
      <c r="X158" s="594"/>
      <c r="Y158" s="60">
        <f t="shared" si="21"/>
        <v>0</v>
      </c>
    </row>
    <row r="159" spans="2:25" ht="18.75" customHeight="1">
      <c r="B159" s="597"/>
      <c r="C159" s="600"/>
      <c r="D159" s="39">
        <v>7</v>
      </c>
      <c r="E159" s="39" t="s">
        <v>10932</v>
      </c>
      <c r="F159" s="315">
        <v>1220</v>
      </c>
      <c r="G159" s="306">
        <f t="shared" si="15"/>
        <v>244</v>
      </c>
      <c r="H159" s="307">
        <f t="shared" si="16"/>
        <v>677.77777777777771</v>
      </c>
      <c r="I159" s="307">
        <f t="shared" si="17"/>
        <v>0.22592592592592589</v>
      </c>
      <c r="J159" s="315" t="s">
        <v>10933</v>
      </c>
      <c r="K159" s="315" t="s">
        <v>11430</v>
      </c>
      <c r="L159" s="308"/>
      <c r="M159" s="310">
        <f>SUM(H153:H159)</f>
        <v>3068.3333333333335</v>
      </c>
      <c r="N159" s="311">
        <f t="shared" si="18"/>
        <v>61.366666666666667</v>
      </c>
      <c r="O159" s="53">
        <v>8</v>
      </c>
      <c r="P159" s="54" t="s">
        <v>12</v>
      </c>
      <c r="Q159" s="54"/>
      <c r="R159" s="54"/>
      <c r="S159" s="54"/>
      <c r="T159" s="58"/>
      <c r="U159" s="312">
        <f t="shared" si="19"/>
        <v>0.45185185185185178</v>
      </c>
      <c r="V159" s="313">
        <f>SUM(U153:U159)</f>
        <v>2.0455555555555556</v>
      </c>
      <c r="W159" s="314" t="str">
        <f t="shared" si="20"/>
        <v>2</v>
      </c>
      <c r="X159" s="594"/>
      <c r="Y159" s="60">
        <f t="shared" si="21"/>
        <v>1</v>
      </c>
    </row>
    <row r="160" spans="2:25" ht="18.75" customHeight="1">
      <c r="B160" s="597"/>
      <c r="C160" s="600"/>
      <c r="D160" s="39"/>
      <c r="E160" s="39"/>
      <c r="F160" s="315"/>
      <c r="G160" s="306">
        <f t="shared" si="15"/>
        <v>0</v>
      </c>
      <c r="H160" s="307">
        <f t="shared" si="16"/>
        <v>0</v>
      </c>
      <c r="I160" s="307">
        <f t="shared" si="17"/>
        <v>0</v>
      </c>
      <c r="J160" s="315"/>
      <c r="K160" s="308"/>
      <c r="L160" s="308"/>
      <c r="M160" s="310"/>
      <c r="N160" s="311">
        <f t="shared" si="18"/>
        <v>0</v>
      </c>
      <c r="O160" s="53"/>
      <c r="P160" s="54"/>
      <c r="Q160" s="54"/>
      <c r="R160" s="54"/>
      <c r="S160" s="54"/>
      <c r="T160" s="58"/>
      <c r="U160" s="312">
        <f t="shared" si="19"/>
        <v>0</v>
      </c>
      <c r="V160" s="313"/>
      <c r="W160" s="314" t="str">
        <f t="shared" si="20"/>
        <v>0</v>
      </c>
      <c r="X160" s="594"/>
      <c r="Y160" s="60">
        <f t="shared" si="21"/>
        <v>0</v>
      </c>
    </row>
    <row r="161" spans="2:25" ht="18.75" customHeight="1">
      <c r="B161" s="597"/>
      <c r="C161" s="600"/>
      <c r="D161" s="39">
        <v>1</v>
      </c>
      <c r="E161" s="39" t="s">
        <v>10934</v>
      </c>
      <c r="F161" s="315">
        <v>1150</v>
      </c>
      <c r="G161" s="306">
        <f t="shared" si="15"/>
        <v>230</v>
      </c>
      <c r="H161" s="307">
        <f t="shared" si="16"/>
        <v>638.88888888888891</v>
      </c>
      <c r="I161" s="307">
        <f t="shared" si="17"/>
        <v>0.21296296296296297</v>
      </c>
      <c r="J161" s="315"/>
      <c r="K161" s="308"/>
      <c r="L161" s="308"/>
      <c r="M161" s="310"/>
      <c r="N161" s="311">
        <f t="shared" si="18"/>
        <v>0</v>
      </c>
      <c r="O161" s="53"/>
      <c r="P161" s="54"/>
      <c r="Q161" s="54"/>
      <c r="R161" s="54"/>
      <c r="S161" s="54"/>
      <c r="T161" s="58"/>
      <c r="U161" s="312">
        <f t="shared" si="19"/>
        <v>0.42592592592592593</v>
      </c>
      <c r="V161" s="313"/>
      <c r="W161" s="314" t="str">
        <f t="shared" si="20"/>
        <v>0</v>
      </c>
      <c r="X161" s="594"/>
      <c r="Y161" s="60">
        <f t="shared" si="21"/>
        <v>0</v>
      </c>
    </row>
    <row r="162" spans="2:25" ht="18.75" customHeight="1">
      <c r="B162" s="597"/>
      <c r="C162" s="600"/>
      <c r="D162" s="39">
        <v>2</v>
      </c>
      <c r="E162" s="39" t="s">
        <v>10935</v>
      </c>
      <c r="F162" s="315">
        <v>450</v>
      </c>
      <c r="G162" s="306">
        <f t="shared" si="15"/>
        <v>90</v>
      </c>
      <c r="H162" s="307">
        <f t="shared" si="16"/>
        <v>250</v>
      </c>
      <c r="I162" s="307">
        <f t="shared" si="17"/>
        <v>8.3333333333333329E-2</v>
      </c>
      <c r="J162" s="315"/>
      <c r="K162" s="308"/>
      <c r="L162" s="308"/>
      <c r="M162" s="310"/>
      <c r="N162" s="311">
        <f t="shared" si="18"/>
        <v>0</v>
      </c>
      <c r="O162" s="53"/>
      <c r="P162" s="54"/>
      <c r="Q162" s="54"/>
      <c r="R162" s="54"/>
      <c r="S162" s="54"/>
      <c r="T162" s="58"/>
      <c r="U162" s="312">
        <f t="shared" si="19"/>
        <v>0.16666666666666666</v>
      </c>
      <c r="V162" s="313"/>
      <c r="W162" s="314" t="str">
        <f t="shared" si="20"/>
        <v>0</v>
      </c>
      <c r="X162" s="594"/>
      <c r="Y162" s="60">
        <f t="shared" si="21"/>
        <v>0</v>
      </c>
    </row>
    <row r="163" spans="2:25" ht="18.75" customHeight="1">
      <c r="B163" s="597"/>
      <c r="C163" s="600"/>
      <c r="D163" s="39">
        <v>3</v>
      </c>
      <c r="E163" s="39" t="s">
        <v>10936</v>
      </c>
      <c r="F163" s="315">
        <v>460</v>
      </c>
      <c r="G163" s="306">
        <f t="shared" si="15"/>
        <v>92</v>
      </c>
      <c r="H163" s="307">
        <f t="shared" si="16"/>
        <v>255.55555555555554</v>
      </c>
      <c r="I163" s="307">
        <f t="shared" si="17"/>
        <v>8.5185185185185183E-2</v>
      </c>
      <c r="J163" s="315"/>
      <c r="K163" s="308"/>
      <c r="L163" s="308"/>
      <c r="M163" s="310"/>
      <c r="N163" s="311">
        <f t="shared" si="18"/>
        <v>0</v>
      </c>
      <c r="O163" s="53"/>
      <c r="P163" s="54"/>
      <c r="Q163" s="54"/>
      <c r="R163" s="54"/>
      <c r="S163" s="54"/>
      <c r="T163" s="58"/>
      <c r="U163" s="312">
        <f t="shared" si="19"/>
        <v>0.17037037037037037</v>
      </c>
      <c r="V163" s="313"/>
      <c r="W163" s="314" t="str">
        <f t="shared" si="20"/>
        <v>0</v>
      </c>
      <c r="X163" s="594"/>
      <c r="Y163" s="60">
        <f t="shared" si="21"/>
        <v>0</v>
      </c>
    </row>
    <row r="164" spans="2:25" ht="18.75" customHeight="1">
      <c r="B164" s="597"/>
      <c r="C164" s="600"/>
      <c r="D164" s="39">
        <v>4</v>
      </c>
      <c r="E164" s="39" t="s">
        <v>10937</v>
      </c>
      <c r="F164" s="315">
        <v>370</v>
      </c>
      <c r="G164" s="306">
        <f t="shared" si="15"/>
        <v>74</v>
      </c>
      <c r="H164" s="307">
        <f t="shared" si="16"/>
        <v>205.55555555555554</v>
      </c>
      <c r="I164" s="307">
        <f t="shared" si="17"/>
        <v>6.851851851851852E-2</v>
      </c>
      <c r="J164" s="315"/>
      <c r="K164" s="308"/>
      <c r="L164" s="308"/>
      <c r="M164" s="310"/>
      <c r="N164" s="311">
        <f t="shared" si="18"/>
        <v>0</v>
      </c>
      <c r="O164" s="53"/>
      <c r="P164" s="54"/>
      <c r="Q164" s="54"/>
      <c r="R164" s="54"/>
      <c r="S164" s="54"/>
      <c r="T164" s="58"/>
      <c r="U164" s="312">
        <f t="shared" si="19"/>
        <v>0.13703703703703704</v>
      </c>
      <c r="V164" s="313"/>
      <c r="W164" s="314" t="str">
        <f t="shared" si="20"/>
        <v>0</v>
      </c>
      <c r="X164" s="594"/>
      <c r="Y164" s="60">
        <f t="shared" si="21"/>
        <v>0</v>
      </c>
    </row>
    <row r="165" spans="2:25" ht="18.75" customHeight="1">
      <c r="B165" s="597"/>
      <c r="C165" s="600"/>
      <c r="D165" s="39">
        <v>5</v>
      </c>
      <c r="E165" s="39" t="s">
        <v>10938</v>
      </c>
      <c r="F165" s="315">
        <v>650</v>
      </c>
      <c r="G165" s="306">
        <f t="shared" si="15"/>
        <v>130</v>
      </c>
      <c r="H165" s="307">
        <f t="shared" si="16"/>
        <v>361.11111111111109</v>
      </c>
      <c r="I165" s="307">
        <f t="shared" si="17"/>
        <v>0.12037037037037036</v>
      </c>
      <c r="J165" s="315"/>
      <c r="K165" s="308"/>
      <c r="L165" s="308"/>
      <c r="M165" s="310"/>
      <c r="N165" s="311">
        <f t="shared" si="18"/>
        <v>0</v>
      </c>
      <c r="O165" s="53"/>
      <c r="P165" s="54"/>
      <c r="Q165" s="54"/>
      <c r="R165" s="54"/>
      <c r="S165" s="54"/>
      <c r="T165" s="58"/>
      <c r="U165" s="312">
        <f t="shared" si="19"/>
        <v>0.24074074074074073</v>
      </c>
      <c r="V165" s="313"/>
      <c r="W165" s="314" t="str">
        <f t="shared" si="20"/>
        <v>0</v>
      </c>
      <c r="X165" s="594"/>
      <c r="Y165" s="60">
        <f t="shared" si="21"/>
        <v>0</v>
      </c>
    </row>
    <row r="166" spans="2:25" ht="18.75" customHeight="1">
      <c r="B166" s="597"/>
      <c r="C166" s="600"/>
      <c r="D166" s="39">
        <v>6</v>
      </c>
      <c r="E166" s="39" t="s">
        <v>10939</v>
      </c>
      <c r="F166" s="315">
        <v>510</v>
      </c>
      <c r="G166" s="306">
        <f t="shared" si="15"/>
        <v>102</v>
      </c>
      <c r="H166" s="307">
        <f t="shared" si="16"/>
        <v>283.33333333333331</v>
      </c>
      <c r="I166" s="307">
        <f t="shared" si="17"/>
        <v>9.4444444444444442E-2</v>
      </c>
      <c r="J166" s="315"/>
      <c r="K166" s="308"/>
      <c r="L166" s="308"/>
      <c r="M166" s="310"/>
      <c r="N166" s="311">
        <f t="shared" si="18"/>
        <v>0</v>
      </c>
      <c r="O166" s="53"/>
      <c r="P166" s="54"/>
      <c r="Q166" s="54"/>
      <c r="R166" s="54"/>
      <c r="S166" s="54"/>
      <c r="T166" s="58"/>
      <c r="U166" s="312">
        <f t="shared" si="19"/>
        <v>0.18888888888888888</v>
      </c>
      <c r="V166" s="313"/>
      <c r="W166" s="314" t="str">
        <f t="shared" si="20"/>
        <v>0</v>
      </c>
      <c r="X166" s="594"/>
      <c r="Y166" s="60">
        <f t="shared" si="21"/>
        <v>0</v>
      </c>
    </row>
    <row r="167" spans="2:25" ht="18.75" customHeight="1">
      <c r="B167" s="597"/>
      <c r="C167" s="600"/>
      <c r="D167" s="39">
        <v>7</v>
      </c>
      <c r="E167" s="39" t="s">
        <v>10940</v>
      </c>
      <c r="F167" s="315">
        <v>350</v>
      </c>
      <c r="G167" s="306">
        <f t="shared" si="15"/>
        <v>70</v>
      </c>
      <c r="H167" s="307">
        <f t="shared" si="16"/>
        <v>194.44444444444443</v>
      </c>
      <c r="I167" s="307">
        <f t="shared" si="17"/>
        <v>6.4814814814814811E-2</v>
      </c>
      <c r="J167" s="315" t="s">
        <v>10941</v>
      </c>
      <c r="K167" s="308" t="s">
        <v>11431</v>
      </c>
      <c r="L167" s="308"/>
      <c r="M167" s="310">
        <f>SUM(H161:H171)</f>
        <v>3158.3333333333326</v>
      </c>
      <c r="N167" s="311">
        <f t="shared" si="18"/>
        <v>63.16666666666665</v>
      </c>
      <c r="O167" s="53">
        <v>18</v>
      </c>
      <c r="P167" s="54" t="s">
        <v>12</v>
      </c>
      <c r="Q167" s="54"/>
      <c r="R167" s="54"/>
      <c r="S167" s="54"/>
      <c r="T167" s="58"/>
      <c r="U167" s="312">
        <f t="shared" si="19"/>
        <v>0.12962962962962962</v>
      </c>
      <c r="V167" s="313">
        <f>SUM(U161:U171)</f>
        <v>2.1055555555555552</v>
      </c>
      <c r="W167" s="314" t="str">
        <f t="shared" si="20"/>
        <v>2</v>
      </c>
      <c r="X167" s="594"/>
      <c r="Y167" s="60">
        <f t="shared" si="21"/>
        <v>1</v>
      </c>
    </row>
    <row r="168" spans="2:25" ht="18.75" customHeight="1">
      <c r="B168" s="597"/>
      <c r="C168" s="600"/>
      <c r="D168" s="39">
        <v>8</v>
      </c>
      <c r="E168" s="39" t="s">
        <v>10942</v>
      </c>
      <c r="F168" s="315">
        <v>390</v>
      </c>
      <c r="G168" s="306">
        <f t="shared" si="15"/>
        <v>78</v>
      </c>
      <c r="H168" s="307">
        <f t="shared" si="16"/>
        <v>216.66666666666666</v>
      </c>
      <c r="I168" s="307">
        <f t="shared" si="17"/>
        <v>7.2222222222222215E-2</v>
      </c>
      <c r="J168" s="315"/>
      <c r="K168" s="308"/>
      <c r="L168" s="308"/>
      <c r="M168" s="310"/>
      <c r="N168" s="311">
        <f t="shared" si="18"/>
        <v>0</v>
      </c>
      <c r="O168" s="53"/>
      <c r="P168" s="54"/>
      <c r="Q168" s="54"/>
      <c r="R168" s="54"/>
      <c r="S168" s="54"/>
      <c r="T168" s="58"/>
      <c r="U168" s="312">
        <f t="shared" si="19"/>
        <v>0.14444444444444443</v>
      </c>
      <c r="V168" s="313"/>
      <c r="W168" s="314" t="str">
        <f t="shared" si="20"/>
        <v>0</v>
      </c>
      <c r="X168" s="594"/>
      <c r="Y168" s="60">
        <f t="shared" si="21"/>
        <v>0</v>
      </c>
    </row>
    <row r="169" spans="2:25" ht="18.75" customHeight="1">
      <c r="B169" s="597"/>
      <c r="C169" s="600"/>
      <c r="D169" s="39">
        <v>9</v>
      </c>
      <c r="E169" s="39" t="s">
        <v>10943</v>
      </c>
      <c r="F169" s="315">
        <v>430</v>
      </c>
      <c r="G169" s="306">
        <f t="shared" si="15"/>
        <v>86</v>
      </c>
      <c r="H169" s="307">
        <f t="shared" si="16"/>
        <v>238.88888888888889</v>
      </c>
      <c r="I169" s="307">
        <f t="shared" si="17"/>
        <v>7.9629629629629634E-2</v>
      </c>
      <c r="J169" s="315"/>
      <c r="K169" s="308"/>
      <c r="L169" s="308"/>
      <c r="M169" s="310"/>
      <c r="N169" s="311">
        <f t="shared" si="18"/>
        <v>0</v>
      </c>
      <c r="O169" s="53"/>
      <c r="P169" s="54"/>
      <c r="Q169" s="54"/>
      <c r="R169" s="54"/>
      <c r="S169" s="54"/>
      <c r="T169" s="58"/>
      <c r="U169" s="312">
        <f t="shared" si="19"/>
        <v>0.15925925925925927</v>
      </c>
      <c r="V169" s="313"/>
      <c r="W169" s="314" t="str">
        <f t="shared" si="20"/>
        <v>0</v>
      </c>
      <c r="X169" s="594"/>
      <c r="Y169" s="60">
        <f t="shared" si="21"/>
        <v>0</v>
      </c>
    </row>
    <row r="170" spans="2:25" ht="18.75" customHeight="1">
      <c r="B170" s="597"/>
      <c r="C170" s="600"/>
      <c r="D170" s="39">
        <v>10</v>
      </c>
      <c r="E170" s="39" t="s">
        <v>10944</v>
      </c>
      <c r="F170" s="315">
        <v>515</v>
      </c>
      <c r="G170" s="306">
        <f t="shared" si="15"/>
        <v>103</v>
      </c>
      <c r="H170" s="307">
        <f t="shared" si="16"/>
        <v>286.11111111111109</v>
      </c>
      <c r="I170" s="307">
        <f t="shared" si="17"/>
        <v>9.5370370370370355E-2</v>
      </c>
      <c r="J170" s="315"/>
      <c r="K170" s="308"/>
      <c r="L170" s="308"/>
      <c r="M170" s="310"/>
      <c r="N170" s="311">
        <f t="shared" si="18"/>
        <v>0</v>
      </c>
      <c r="O170" s="53"/>
      <c r="P170" s="54"/>
      <c r="Q170" s="54"/>
      <c r="R170" s="54"/>
      <c r="S170" s="54"/>
      <c r="T170" s="58"/>
      <c r="U170" s="312">
        <f t="shared" si="19"/>
        <v>0.19074074074074071</v>
      </c>
      <c r="V170" s="313"/>
      <c r="W170" s="314" t="str">
        <f t="shared" si="20"/>
        <v>0</v>
      </c>
      <c r="X170" s="594"/>
      <c r="Y170" s="60">
        <f t="shared" si="21"/>
        <v>0</v>
      </c>
    </row>
    <row r="171" spans="2:25" ht="18.75" customHeight="1">
      <c r="B171" s="597"/>
      <c r="C171" s="600"/>
      <c r="D171" s="39">
        <v>11</v>
      </c>
      <c r="E171" s="39" t="s">
        <v>10945</v>
      </c>
      <c r="F171" s="315">
        <v>410</v>
      </c>
      <c r="G171" s="306">
        <f t="shared" si="15"/>
        <v>82</v>
      </c>
      <c r="H171" s="307">
        <f t="shared" si="16"/>
        <v>227.77777777777777</v>
      </c>
      <c r="I171" s="307">
        <f t="shared" si="17"/>
        <v>7.5925925925925924E-2</v>
      </c>
      <c r="J171" s="315"/>
      <c r="K171" s="308"/>
      <c r="L171" s="308"/>
      <c r="M171" s="310"/>
      <c r="N171" s="311">
        <f t="shared" si="18"/>
        <v>0</v>
      </c>
      <c r="O171" s="53"/>
      <c r="P171" s="54"/>
      <c r="Q171" s="54"/>
      <c r="R171" s="54"/>
      <c r="S171" s="54"/>
      <c r="T171" s="58"/>
      <c r="U171" s="312">
        <f t="shared" si="19"/>
        <v>0.15185185185185185</v>
      </c>
      <c r="V171" s="313"/>
      <c r="W171" s="314" t="str">
        <f t="shared" si="20"/>
        <v>0</v>
      </c>
      <c r="X171" s="594"/>
      <c r="Y171" s="60">
        <f t="shared" si="21"/>
        <v>0</v>
      </c>
    </row>
    <row r="172" spans="2:25" ht="18.75" customHeight="1">
      <c r="B172" s="597"/>
      <c r="C172" s="600"/>
      <c r="D172" s="39"/>
      <c r="E172" s="39"/>
      <c r="F172" s="315"/>
      <c r="G172" s="306">
        <f t="shared" si="15"/>
        <v>0</v>
      </c>
      <c r="H172" s="307">
        <f t="shared" si="16"/>
        <v>0</v>
      </c>
      <c r="I172" s="307">
        <f t="shared" si="17"/>
        <v>0</v>
      </c>
      <c r="J172" s="315"/>
      <c r="K172" s="308"/>
      <c r="L172" s="308"/>
      <c r="M172" s="310"/>
      <c r="N172" s="311">
        <f t="shared" si="18"/>
        <v>0</v>
      </c>
      <c r="O172" s="53"/>
      <c r="P172" s="54"/>
      <c r="Q172" s="54"/>
      <c r="R172" s="54"/>
      <c r="S172" s="54"/>
      <c r="T172" s="58"/>
      <c r="U172" s="312">
        <f t="shared" si="19"/>
        <v>0</v>
      </c>
      <c r="V172" s="313"/>
      <c r="W172" s="314" t="str">
        <f t="shared" si="20"/>
        <v>0</v>
      </c>
      <c r="X172" s="594"/>
      <c r="Y172" s="60">
        <f t="shared" si="21"/>
        <v>0</v>
      </c>
    </row>
    <row r="173" spans="2:25" ht="18.75" customHeight="1">
      <c r="B173" s="598"/>
      <c r="C173" s="601"/>
      <c r="D173" s="39"/>
      <c r="E173" s="39"/>
      <c r="F173" s="315"/>
      <c r="G173" s="306">
        <f t="shared" si="15"/>
        <v>0</v>
      </c>
      <c r="H173" s="307">
        <f>F173/$H$15</f>
        <v>0</v>
      </c>
      <c r="I173" s="307">
        <f>H173/$I$15</f>
        <v>0</v>
      </c>
      <c r="J173" s="315"/>
      <c r="K173" s="308"/>
      <c r="L173" s="308"/>
      <c r="M173" s="316"/>
      <c r="N173" s="311">
        <f>M173/$N$15</f>
        <v>0</v>
      </c>
      <c r="O173" s="40"/>
      <c r="P173" s="40"/>
      <c r="Q173" s="40"/>
      <c r="R173" s="40"/>
      <c r="S173" s="40"/>
      <c r="T173" s="58"/>
      <c r="U173" s="312">
        <f>H173/$U$15</f>
        <v>0</v>
      </c>
      <c r="V173" s="313"/>
      <c r="W173" s="314" t="str">
        <f>IF(V173&lt;1,"0",IF(V173&lt;5,"2",IF(V173&gt;=5,"6")))</f>
        <v>0</v>
      </c>
      <c r="X173" s="595"/>
      <c r="Y173" s="60">
        <f>W173/2</f>
        <v>0</v>
      </c>
    </row>
    <row r="174" spans="2:25">
      <c r="B174" s="317"/>
      <c r="C174" s="334" t="s">
        <v>111</v>
      </c>
      <c r="D174" s="318"/>
      <c r="E174" s="319">
        <f>COUNTA(E142:E173)</f>
        <v>28</v>
      </c>
      <c r="F174" s="319">
        <f>SUM(F142:F173)</f>
        <v>17431</v>
      </c>
      <c r="G174" s="319">
        <f>SUM(G142:G173)</f>
        <v>3486.2</v>
      </c>
      <c r="H174" s="319">
        <f>SUM(H142:H173)</f>
        <v>9683.8888888888887</v>
      </c>
      <c r="I174" s="319">
        <f>SUM(I142:I173)</f>
        <v>3.2279629629629625</v>
      </c>
      <c r="J174" s="319">
        <f>COUNTA(J142:J173)</f>
        <v>4</v>
      </c>
      <c r="K174" s="319">
        <f>COUNTA(K142:K173)</f>
        <v>3</v>
      </c>
      <c r="L174" s="319">
        <f>COUNTA(L142:L173)</f>
        <v>0</v>
      </c>
      <c r="M174" s="319">
        <f>SUM(M142:M173)</f>
        <v>9683.8888888888869</v>
      </c>
      <c r="N174" s="319">
        <f>SUM(N142:N173)</f>
        <v>193.67777777777775</v>
      </c>
      <c r="O174" s="320"/>
      <c r="P174" s="321">
        <f>COUNTIF(P142:P173, "YES")</f>
        <v>0</v>
      </c>
      <c r="Q174" s="320"/>
      <c r="R174" s="320"/>
      <c r="S174" s="320"/>
      <c r="T174" s="320"/>
      <c r="U174" s="319">
        <f>SUM(U142:U173)</f>
        <v>6.455925925925925</v>
      </c>
      <c r="V174" s="319">
        <f>SUM(V142:V173)</f>
        <v>6.455925925925925</v>
      </c>
      <c r="W174" s="319">
        <f t="array" ref="W174">SUM(ABS(W142:W173))</f>
        <v>6</v>
      </c>
      <c r="X174" s="321" t="str">
        <f>IF(X142&lt;0.2, "0", IF(X142&lt;=2, "2", IF(X142&gt;2, ROUND(X142,0))))</f>
        <v>2</v>
      </c>
      <c r="Y174" s="319">
        <f>SUM(Y142:Y173)</f>
        <v>3</v>
      </c>
    </row>
    <row r="175" spans="2:25" ht="18.75" customHeight="1">
      <c r="B175" s="596">
        <v>4</v>
      </c>
      <c r="C175" s="599" t="s">
        <v>10946</v>
      </c>
      <c r="D175" s="39">
        <v>1</v>
      </c>
      <c r="E175" s="39" t="s">
        <v>10947</v>
      </c>
      <c r="F175" s="315">
        <v>1450</v>
      </c>
      <c r="G175" s="306">
        <f t="shared" ref="G175:G219" si="22">F175/$G$15</f>
        <v>290</v>
      </c>
      <c r="H175" s="307">
        <f t="shared" ref="H175:H218" si="23">F175/$H$15</f>
        <v>805.55555555555554</v>
      </c>
      <c r="I175" s="307">
        <f t="shared" ref="I175:I218" si="24">H175/$I$15</f>
        <v>0.26851851851851849</v>
      </c>
      <c r="J175" s="315" t="s">
        <v>10948</v>
      </c>
      <c r="K175" s="308" t="s">
        <v>10948</v>
      </c>
      <c r="L175" s="308"/>
      <c r="M175" s="310">
        <f>SUM(H175:H186)</f>
        <v>2749.9999999999995</v>
      </c>
      <c r="N175" s="311">
        <f t="shared" ref="N175:N218" si="25">M175/$N$15</f>
        <v>54.999999999999993</v>
      </c>
      <c r="O175" s="53">
        <v>15</v>
      </c>
      <c r="P175" s="54" t="s">
        <v>12</v>
      </c>
      <c r="Q175" s="54"/>
      <c r="R175" s="54" t="s">
        <v>10949</v>
      </c>
      <c r="S175" s="54"/>
      <c r="T175" s="58"/>
      <c r="U175" s="312">
        <f t="shared" ref="U175:U218" si="26">H175/$U$15</f>
        <v>0.53703703703703698</v>
      </c>
      <c r="V175" s="313">
        <f>SUM(U175:U186)</f>
        <v>1.8333333333333333</v>
      </c>
      <c r="W175" s="314" t="str">
        <f t="shared" ref="W175:W218" si="27">IF(V175&lt;1,"0",IF(V175&lt;5,"2",IF(V175&gt;=5,"6")))</f>
        <v>2</v>
      </c>
      <c r="X175" s="593">
        <f>K220/$X$15</f>
        <v>1.3333333333333333</v>
      </c>
      <c r="Y175" s="60">
        <f t="shared" ref="Y175:Y213" si="28">W175/2</f>
        <v>1</v>
      </c>
    </row>
    <row r="176" spans="2:25" ht="18.75" customHeight="1">
      <c r="B176" s="597"/>
      <c r="C176" s="600"/>
      <c r="D176" s="39">
        <v>2</v>
      </c>
      <c r="E176" s="39" t="s">
        <v>10950</v>
      </c>
      <c r="F176" s="315">
        <v>350</v>
      </c>
      <c r="G176" s="306">
        <f t="shared" si="22"/>
        <v>70</v>
      </c>
      <c r="H176" s="307">
        <f t="shared" si="23"/>
        <v>194.44444444444443</v>
      </c>
      <c r="I176" s="307">
        <f t="shared" si="24"/>
        <v>6.4814814814814811E-2</v>
      </c>
      <c r="J176" s="315"/>
      <c r="K176" s="308"/>
      <c r="L176" s="308"/>
      <c r="M176" s="310"/>
      <c r="N176" s="311">
        <f t="shared" si="25"/>
        <v>0</v>
      </c>
      <c r="O176" s="53"/>
      <c r="P176" s="54"/>
      <c r="Q176" s="54"/>
      <c r="R176" s="54"/>
      <c r="S176" s="54"/>
      <c r="T176" s="58"/>
      <c r="U176" s="312">
        <f t="shared" si="26"/>
        <v>0.12962962962962962</v>
      </c>
      <c r="V176" s="313"/>
      <c r="W176" s="314" t="str">
        <f t="shared" si="27"/>
        <v>0</v>
      </c>
      <c r="X176" s="594"/>
      <c r="Y176" s="60">
        <f t="shared" si="28"/>
        <v>0</v>
      </c>
    </row>
    <row r="177" spans="2:25" ht="18.75" customHeight="1">
      <c r="B177" s="597"/>
      <c r="C177" s="600"/>
      <c r="D177" s="39">
        <v>3</v>
      </c>
      <c r="E177" s="39" t="s">
        <v>10951</v>
      </c>
      <c r="F177" s="315">
        <v>200</v>
      </c>
      <c r="G177" s="306">
        <f t="shared" si="22"/>
        <v>40</v>
      </c>
      <c r="H177" s="307">
        <f t="shared" si="23"/>
        <v>111.11111111111111</v>
      </c>
      <c r="I177" s="307">
        <f t="shared" si="24"/>
        <v>3.7037037037037035E-2</v>
      </c>
      <c r="J177" s="315"/>
      <c r="K177" s="308"/>
      <c r="L177" s="308"/>
      <c r="M177" s="310"/>
      <c r="N177" s="311">
        <f t="shared" si="25"/>
        <v>0</v>
      </c>
      <c r="O177" s="53"/>
      <c r="P177" s="54"/>
      <c r="Q177" s="54"/>
      <c r="R177" s="54"/>
      <c r="S177" s="54"/>
      <c r="T177" s="58"/>
      <c r="U177" s="312">
        <f t="shared" si="26"/>
        <v>7.407407407407407E-2</v>
      </c>
      <c r="V177" s="313"/>
      <c r="W177" s="314" t="str">
        <f t="shared" si="27"/>
        <v>0</v>
      </c>
      <c r="X177" s="594"/>
      <c r="Y177" s="60">
        <f t="shared" si="28"/>
        <v>0</v>
      </c>
    </row>
    <row r="178" spans="2:25" ht="18.75" customHeight="1">
      <c r="B178" s="597"/>
      <c r="C178" s="600"/>
      <c r="D178" s="39">
        <v>4</v>
      </c>
      <c r="E178" s="39" t="s">
        <v>10952</v>
      </c>
      <c r="F178" s="315">
        <v>150</v>
      </c>
      <c r="G178" s="306">
        <f t="shared" si="22"/>
        <v>30</v>
      </c>
      <c r="H178" s="307">
        <f t="shared" si="23"/>
        <v>83.333333333333329</v>
      </c>
      <c r="I178" s="307">
        <f t="shared" si="24"/>
        <v>2.7777777777777776E-2</v>
      </c>
      <c r="J178" s="315"/>
      <c r="K178" s="308"/>
      <c r="L178" s="308"/>
      <c r="M178" s="310"/>
      <c r="N178" s="311">
        <f t="shared" si="25"/>
        <v>0</v>
      </c>
      <c r="O178" s="53"/>
      <c r="P178" s="54"/>
      <c r="Q178" s="54"/>
      <c r="R178" s="54"/>
      <c r="S178" s="54"/>
      <c r="T178" s="58"/>
      <c r="U178" s="312">
        <f t="shared" si="26"/>
        <v>5.5555555555555552E-2</v>
      </c>
      <c r="V178" s="313"/>
      <c r="W178" s="314" t="str">
        <f t="shared" si="27"/>
        <v>0</v>
      </c>
      <c r="X178" s="594"/>
      <c r="Y178" s="60">
        <f t="shared" si="28"/>
        <v>0</v>
      </c>
    </row>
    <row r="179" spans="2:25" ht="18.75" customHeight="1">
      <c r="B179" s="597"/>
      <c r="C179" s="600"/>
      <c r="D179" s="39">
        <v>5</v>
      </c>
      <c r="E179" s="39" t="s">
        <v>10953</v>
      </c>
      <c r="F179" s="315">
        <v>400</v>
      </c>
      <c r="G179" s="306">
        <f t="shared" si="22"/>
        <v>80</v>
      </c>
      <c r="H179" s="307">
        <f t="shared" si="23"/>
        <v>222.22222222222223</v>
      </c>
      <c r="I179" s="307">
        <f t="shared" si="24"/>
        <v>7.407407407407407E-2</v>
      </c>
      <c r="J179" s="315" t="s">
        <v>10954</v>
      </c>
      <c r="K179" s="308"/>
      <c r="L179" s="308"/>
      <c r="M179" s="310"/>
      <c r="N179" s="311">
        <f t="shared" si="25"/>
        <v>0</v>
      </c>
      <c r="O179" s="53"/>
      <c r="P179" s="54"/>
      <c r="Q179" s="54"/>
      <c r="R179" s="54"/>
      <c r="S179" s="54"/>
      <c r="T179" s="58"/>
      <c r="U179" s="312">
        <f t="shared" si="26"/>
        <v>0.14814814814814814</v>
      </c>
      <c r="V179" s="313"/>
      <c r="W179" s="314" t="str">
        <f t="shared" si="27"/>
        <v>0</v>
      </c>
      <c r="X179" s="594"/>
      <c r="Y179" s="60">
        <f t="shared" si="28"/>
        <v>0</v>
      </c>
    </row>
    <row r="180" spans="2:25" ht="18.75" customHeight="1">
      <c r="B180" s="597"/>
      <c r="C180" s="600"/>
      <c r="D180" s="39">
        <v>6</v>
      </c>
      <c r="E180" s="39" t="s">
        <v>10955</v>
      </c>
      <c r="F180" s="315">
        <v>50</v>
      </c>
      <c r="G180" s="306">
        <f t="shared" si="22"/>
        <v>10</v>
      </c>
      <c r="H180" s="307">
        <f t="shared" si="23"/>
        <v>27.777777777777779</v>
      </c>
      <c r="I180" s="307">
        <f t="shared" si="24"/>
        <v>9.2592592592592587E-3</v>
      </c>
      <c r="J180" s="315"/>
      <c r="K180" s="308"/>
      <c r="L180" s="308"/>
      <c r="M180" s="310"/>
      <c r="N180" s="311">
        <f t="shared" si="25"/>
        <v>0</v>
      </c>
      <c r="O180" s="53"/>
      <c r="P180" s="54"/>
      <c r="Q180" s="54"/>
      <c r="R180" s="54"/>
      <c r="S180" s="54"/>
      <c r="T180" s="58"/>
      <c r="U180" s="312">
        <f t="shared" si="26"/>
        <v>1.8518518518518517E-2</v>
      </c>
      <c r="V180" s="313"/>
      <c r="W180" s="314" t="str">
        <f t="shared" si="27"/>
        <v>0</v>
      </c>
      <c r="X180" s="594"/>
      <c r="Y180" s="60">
        <f t="shared" si="28"/>
        <v>0</v>
      </c>
    </row>
    <row r="181" spans="2:25" ht="18.75" customHeight="1">
      <c r="B181" s="597"/>
      <c r="C181" s="600"/>
      <c r="D181" s="39">
        <v>7</v>
      </c>
      <c r="E181" s="169" t="s">
        <v>10956</v>
      </c>
      <c r="F181" s="315">
        <v>600</v>
      </c>
      <c r="G181" s="306">
        <f t="shared" si="22"/>
        <v>120</v>
      </c>
      <c r="H181" s="307">
        <f t="shared" si="23"/>
        <v>333.33333333333331</v>
      </c>
      <c r="I181" s="307">
        <f t="shared" si="24"/>
        <v>0.1111111111111111</v>
      </c>
      <c r="J181" s="315"/>
      <c r="K181" s="308"/>
      <c r="L181" s="308"/>
      <c r="M181" s="310"/>
      <c r="N181" s="311">
        <f t="shared" si="25"/>
        <v>0</v>
      </c>
      <c r="O181" s="53"/>
      <c r="P181" s="54"/>
      <c r="Q181" s="54"/>
      <c r="R181" s="54"/>
      <c r="S181" s="54"/>
      <c r="T181" s="58"/>
      <c r="U181" s="312">
        <f t="shared" si="26"/>
        <v>0.22222222222222221</v>
      </c>
      <c r="V181" s="313"/>
      <c r="W181" s="314" t="str">
        <f t="shared" si="27"/>
        <v>0</v>
      </c>
      <c r="X181" s="594"/>
      <c r="Y181" s="60">
        <f t="shared" si="28"/>
        <v>0</v>
      </c>
    </row>
    <row r="182" spans="2:25" ht="18.75" customHeight="1">
      <c r="B182" s="597"/>
      <c r="C182" s="600"/>
      <c r="D182" s="39">
        <v>8</v>
      </c>
      <c r="E182" s="39" t="s">
        <v>10957</v>
      </c>
      <c r="F182" s="315">
        <v>200</v>
      </c>
      <c r="G182" s="306">
        <f t="shared" si="22"/>
        <v>40</v>
      </c>
      <c r="H182" s="307">
        <f t="shared" si="23"/>
        <v>111.11111111111111</v>
      </c>
      <c r="I182" s="307">
        <f t="shared" si="24"/>
        <v>3.7037037037037035E-2</v>
      </c>
      <c r="J182" s="315"/>
      <c r="K182" s="308"/>
      <c r="L182" s="308"/>
      <c r="M182" s="310"/>
      <c r="N182" s="311">
        <f t="shared" si="25"/>
        <v>0</v>
      </c>
      <c r="O182" s="53"/>
      <c r="P182" s="54"/>
      <c r="Q182" s="54"/>
      <c r="R182" s="54"/>
      <c r="S182" s="54"/>
      <c r="T182" s="58"/>
      <c r="U182" s="312">
        <f t="shared" si="26"/>
        <v>7.407407407407407E-2</v>
      </c>
      <c r="V182" s="313"/>
      <c r="W182" s="314" t="str">
        <f t="shared" si="27"/>
        <v>0</v>
      </c>
      <c r="X182" s="594"/>
      <c r="Y182" s="60">
        <f t="shared" si="28"/>
        <v>0</v>
      </c>
    </row>
    <row r="183" spans="2:25" ht="18.75" customHeight="1">
      <c r="B183" s="597"/>
      <c r="C183" s="600"/>
      <c r="D183" s="39">
        <v>9</v>
      </c>
      <c r="E183" s="39" t="s">
        <v>10958</v>
      </c>
      <c r="F183" s="315">
        <v>700</v>
      </c>
      <c r="G183" s="306">
        <f t="shared" si="22"/>
        <v>140</v>
      </c>
      <c r="H183" s="307">
        <f t="shared" si="23"/>
        <v>388.88888888888886</v>
      </c>
      <c r="I183" s="307">
        <f t="shared" si="24"/>
        <v>0.12962962962962962</v>
      </c>
      <c r="J183" s="315"/>
      <c r="K183" s="308"/>
      <c r="L183" s="308"/>
      <c r="M183" s="310"/>
      <c r="N183" s="311">
        <f t="shared" si="25"/>
        <v>0</v>
      </c>
      <c r="O183" s="53"/>
      <c r="P183" s="54"/>
      <c r="Q183" s="54"/>
      <c r="R183" s="54"/>
      <c r="S183" s="54"/>
      <c r="T183" s="58"/>
      <c r="U183" s="312">
        <f t="shared" si="26"/>
        <v>0.25925925925925924</v>
      </c>
      <c r="V183" s="313"/>
      <c r="W183" s="314" t="str">
        <f t="shared" si="27"/>
        <v>0</v>
      </c>
      <c r="X183" s="594"/>
      <c r="Y183" s="60">
        <f t="shared" si="28"/>
        <v>0</v>
      </c>
    </row>
    <row r="184" spans="2:25" ht="18.75" customHeight="1">
      <c r="B184" s="597"/>
      <c r="C184" s="600"/>
      <c r="D184" s="39">
        <v>10</v>
      </c>
      <c r="E184" s="39" t="s">
        <v>10959</v>
      </c>
      <c r="F184" s="315">
        <v>50</v>
      </c>
      <c r="G184" s="306">
        <f t="shared" si="22"/>
        <v>10</v>
      </c>
      <c r="H184" s="307">
        <f t="shared" si="23"/>
        <v>27.777777777777779</v>
      </c>
      <c r="I184" s="307">
        <f t="shared" si="24"/>
        <v>9.2592592592592587E-3</v>
      </c>
      <c r="J184" s="315"/>
      <c r="K184" s="308"/>
      <c r="L184" s="308"/>
      <c r="M184" s="310"/>
      <c r="N184" s="311">
        <f t="shared" si="25"/>
        <v>0</v>
      </c>
      <c r="O184" s="53"/>
      <c r="P184" s="54"/>
      <c r="Q184" s="54"/>
      <c r="R184" s="54"/>
      <c r="S184" s="54"/>
      <c r="T184" s="58"/>
      <c r="U184" s="312">
        <f t="shared" si="26"/>
        <v>1.8518518518518517E-2</v>
      </c>
      <c r="V184" s="313"/>
      <c r="W184" s="314" t="str">
        <f t="shared" si="27"/>
        <v>0</v>
      </c>
      <c r="X184" s="594"/>
      <c r="Y184" s="60">
        <f t="shared" si="28"/>
        <v>0</v>
      </c>
    </row>
    <row r="185" spans="2:25" ht="18.75" customHeight="1">
      <c r="B185" s="597"/>
      <c r="C185" s="600"/>
      <c r="D185" s="39">
        <v>11</v>
      </c>
      <c r="E185" s="39" t="s">
        <v>10960</v>
      </c>
      <c r="F185" s="315">
        <v>450</v>
      </c>
      <c r="G185" s="306">
        <f t="shared" si="22"/>
        <v>90</v>
      </c>
      <c r="H185" s="307">
        <f t="shared" si="23"/>
        <v>250</v>
      </c>
      <c r="I185" s="307">
        <f t="shared" si="24"/>
        <v>8.3333333333333329E-2</v>
      </c>
      <c r="J185" s="315" t="s">
        <v>10961</v>
      </c>
      <c r="K185" s="308"/>
      <c r="L185" s="308"/>
      <c r="M185" s="310"/>
      <c r="N185" s="311">
        <f t="shared" si="25"/>
        <v>0</v>
      </c>
      <c r="O185" s="53"/>
      <c r="P185" s="54"/>
      <c r="Q185" s="54"/>
      <c r="R185" s="54"/>
      <c r="S185" s="54"/>
      <c r="T185" s="58"/>
      <c r="U185" s="312">
        <f t="shared" si="26"/>
        <v>0.16666666666666666</v>
      </c>
      <c r="V185" s="313"/>
      <c r="W185" s="314" t="str">
        <f t="shared" si="27"/>
        <v>0</v>
      </c>
      <c r="X185" s="594"/>
      <c r="Y185" s="60">
        <f t="shared" si="28"/>
        <v>0</v>
      </c>
    </row>
    <row r="186" spans="2:25" ht="18.75" customHeight="1">
      <c r="B186" s="597"/>
      <c r="C186" s="600"/>
      <c r="D186" s="39">
        <v>12</v>
      </c>
      <c r="E186" s="39" t="s">
        <v>10962</v>
      </c>
      <c r="F186" s="315">
        <v>350</v>
      </c>
      <c r="G186" s="306">
        <f t="shared" si="22"/>
        <v>70</v>
      </c>
      <c r="H186" s="307">
        <f t="shared" si="23"/>
        <v>194.44444444444443</v>
      </c>
      <c r="I186" s="307">
        <f t="shared" si="24"/>
        <v>6.4814814814814811E-2</v>
      </c>
      <c r="J186" s="315"/>
      <c r="K186" s="308"/>
      <c r="L186" s="308"/>
      <c r="M186" s="310"/>
      <c r="N186" s="311">
        <f t="shared" si="25"/>
        <v>0</v>
      </c>
      <c r="O186" s="53"/>
      <c r="P186" s="54"/>
      <c r="Q186" s="54"/>
      <c r="R186" s="54"/>
      <c r="S186" s="54"/>
      <c r="T186" s="58"/>
      <c r="U186" s="312">
        <f t="shared" si="26"/>
        <v>0.12962962962962962</v>
      </c>
      <c r="V186" s="313"/>
      <c r="W186" s="314" t="str">
        <f t="shared" si="27"/>
        <v>0</v>
      </c>
      <c r="X186" s="594"/>
      <c r="Y186" s="60">
        <f t="shared" si="28"/>
        <v>0</v>
      </c>
    </row>
    <row r="187" spans="2:25" ht="18.75" customHeight="1">
      <c r="B187" s="597"/>
      <c r="C187" s="600"/>
      <c r="D187" s="39"/>
      <c r="E187" s="39"/>
      <c r="F187" s="315"/>
      <c r="G187" s="306">
        <f t="shared" si="22"/>
        <v>0</v>
      </c>
      <c r="H187" s="307">
        <f t="shared" si="23"/>
        <v>0</v>
      </c>
      <c r="I187" s="307">
        <f t="shared" si="24"/>
        <v>0</v>
      </c>
      <c r="J187" s="315"/>
      <c r="K187" s="308"/>
      <c r="L187" s="308"/>
      <c r="M187" s="310"/>
      <c r="N187" s="311">
        <f t="shared" si="25"/>
        <v>0</v>
      </c>
      <c r="O187" s="53"/>
      <c r="P187" s="54"/>
      <c r="Q187" s="54"/>
      <c r="R187" s="54"/>
      <c r="S187" s="54"/>
      <c r="T187" s="58"/>
      <c r="U187" s="312">
        <f t="shared" si="26"/>
        <v>0</v>
      </c>
      <c r="V187" s="313"/>
      <c r="W187" s="314" t="str">
        <f t="shared" si="27"/>
        <v>0</v>
      </c>
      <c r="X187" s="594"/>
      <c r="Y187" s="60">
        <f t="shared" si="28"/>
        <v>0</v>
      </c>
    </row>
    <row r="188" spans="2:25" ht="18.75" customHeight="1">
      <c r="B188" s="597"/>
      <c r="C188" s="600"/>
      <c r="D188" s="39">
        <v>1</v>
      </c>
      <c r="E188" s="39" t="s">
        <v>10963</v>
      </c>
      <c r="F188" s="315">
        <v>3500</v>
      </c>
      <c r="G188" s="306">
        <f t="shared" si="22"/>
        <v>700</v>
      </c>
      <c r="H188" s="307">
        <f t="shared" si="23"/>
        <v>1944.4444444444443</v>
      </c>
      <c r="I188" s="307">
        <f t="shared" si="24"/>
        <v>0.64814814814814814</v>
      </c>
      <c r="J188" s="315" t="s">
        <v>10964</v>
      </c>
      <c r="K188" s="308" t="s">
        <v>11432</v>
      </c>
      <c r="L188" s="308"/>
      <c r="M188" s="310">
        <f>SUM(H188:H192)</f>
        <v>2844.4444444444443</v>
      </c>
      <c r="N188" s="311">
        <f t="shared" si="25"/>
        <v>56.888888888888886</v>
      </c>
      <c r="O188" s="53">
        <v>25</v>
      </c>
      <c r="P188" s="54" t="s">
        <v>12</v>
      </c>
      <c r="Q188" s="54"/>
      <c r="R188" s="54" t="s">
        <v>10949</v>
      </c>
      <c r="S188" s="54"/>
      <c r="T188" s="58"/>
      <c r="U188" s="312">
        <f t="shared" si="26"/>
        <v>1.2962962962962963</v>
      </c>
      <c r="V188" s="313">
        <f>SUM(U188:U192)</f>
        <v>1.8962962962962961</v>
      </c>
      <c r="W188" s="314" t="str">
        <f t="shared" si="27"/>
        <v>2</v>
      </c>
      <c r="X188" s="594"/>
      <c r="Y188" s="60">
        <f t="shared" si="28"/>
        <v>1</v>
      </c>
    </row>
    <row r="189" spans="2:25" ht="18.75" customHeight="1">
      <c r="B189" s="597"/>
      <c r="C189" s="600"/>
      <c r="D189" s="39">
        <v>2</v>
      </c>
      <c r="E189" s="39" t="s">
        <v>10965</v>
      </c>
      <c r="F189" s="315">
        <v>500</v>
      </c>
      <c r="G189" s="306">
        <f t="shared" si="22"/>
        <v>100</v>
      </c>
      <c r="H189" s="307">
        <f t="shared" si="23"/>
        <v>277.77777777777777</v>
      </c>
      <c r="I189" s="307">
        <f t="shared" si="24"/>
        <v>9.2592592592592587E-2</v>
      </c>
      <c r="J189" s="315"/>
      <c r="K189" s="308"/>
      <c r="L189" s="308"/>
      <c r="M189" s="310"/>
      <c r="N189" s="311">
        <f t="shared" si="25"/>
        <v>0</v>
      </c>
      <c r="O189" s="53"/>
      <c r="P189" s="54"/>
      <c r="Q189" s="54"/>
      <c r="R189" s="54"/>
      <c r="S189" s="54"/>
      <c r="T189" s="58"/>
      <c r="U189" s="312">
        <f t="shared" si="26"/>
        <v>0.18518518518518517</v>
      </c>
      <c r="V189" s="313"/>
      <c r="W189" s="314" t="str">
        <f t="shared" si="27"/>
        <v>0</v>
      </c>
      <c r="X189" s="594"/>
      <c r="Y189" s="60">
        <f t="shared" si="28"/>
        <v>0</v>
      </c>
    </row>
    <row r="190" spans="2:25" ht="18.75" customHeight="1">
      <c r="B190" s="597"/>
      <c r="C190" s="600"/>
      <c r="D190" s="39">
        <v>3</v>
      </c>
      <c r="E190" s="39" t="s">
        <v>10966</v>
      </c>
      <c r="F190" s="315">
        <v>570</v>
      </c>
      <c r="G190" s="306">
        <f t="shared" si="22"/>
        <v>114</v>
      </c>
      <c r="H190" s="307">
        <f t="shared" si="23"/>
        <v>316.66666666666669</v>
      </c>
      <c r="I190" s="307">
        <f t="shared" si="24"/>
        <v>0.10555555555555556</v>
      </c>
      <c r="J190" s="315"/>
      <c r="K190" s="308"/>
      <c r="L190" s="308"/>
      <c r="M190" s="310"/>
      <c r="N190" s="311">
        <f t="shared" si="25"/>
        <v>0</v>
      </c>
      <c r="O190" s="53"/>
      <c r="P190" s="54"/>
      <c r="Q190" s="54"/>
      <c r="R190" s="54"/>
      <c r="S190" s="54"/>
      <c r="T190" s="58"/>
      <c r="U190" s="312">
        <f t="shared" si="26"/>
        <v>0.21111111111111111</v>
      </c>
      <c r="V190" s="313"/>
      <c r="W190" s="314" t="str">
        <f t="shared" si="27"/>
        <v>0</v>
      </c>
      <c r="X190" s="594"/>
      <c r="Y190" s="60">
        <f t="shared" si="28"/>
        <v>0</v>
      </c>
    </row>
    <row r="191" spans="2:25" ht="18.75" customHeight="1">
      <c r="B191" s="597"/>
      <c r="C191" s="600"/>
      <c r="D191" s="39">
        <v>4</v>
      </c>
      <c r="E191" s="39" t="s">
        <v>10967</v>
      </c>
      <c r="F191" s="315">
        <v>50</v>
      </c>
      <c r="G191" s="306">
        <f t="shared" si="22"/>
        <v>10</v>
      </c>
      <c r="H191" s="307">
        <f t="shared" si="23"/>
        <v>27.777777777777779</v>
      </c>
      <c r="I191" s="307">
        <f t="shared" si="24"/>
        <v>9.2592592592592587E-3</v>
      </c>
      <c r="J191" s="315"/>
      <c r="K191" s="308"/>
      <c r="L191" s="308"/>
      <c r="M191" s="310"/>
      <c r="N191" s="311">
        <f t="shared" si="25"/>
        <v>0</v>
      </c>
      <c r="O191" s="53"/>
      <c r="P191" s="54"/>
      <c r="Q191" s="54"/>
      <c r="R191" s="54"/>
      <c r="S191" s="54"/>
      <c r="T191" s="58"/>
      <c r="U191" s="312">
        <f t="shared" si="26"/>
        <v>1.8518518518518517E-2</v>
      </c>
      <c r="V191" s="313"/>
      <c r="W191" s="314" t="str">
        <f t="shared" si="27"/>
        <v>0</v>
      </c>
      <c r="X191" s="594"/>
      <c r="Y191" s="60">
        <f t="shared" si="28"/>
        <v>0</v>
      </c>
    </row>
    <row r="192" spans="2:25" ht="18.75" customHeight="1">
      <c r="B192" s="597"/>
      <c r="C192" s="600"/>
      <c r="D192" s="39">
        <v>5</v>
      </c>
      <c r="E192" s="39" t="s">
        <v>10968</v>
      </c>
      <c r="F192" s="315">
        <v>500</v>
      </c>
      <c r="G192" s="306">
        <f t="shared" si="22"/>
        <v>100</v>
      </c>
      <c r="H192" s="307">
        <f t="shared" si="23"/>
        <v>277.77777777777777</v>
      </c>
      <c r="I192" s="307">
        <f t="shared" si="24"/>
        <v>9.2592592592592587E-2</v>
      </c>
      <c r="J192" s="315"/>
      <c r="K192" s="308"/>
      <c r="L192" s="308"/>
      <c r="M192" s="310"/>
      <c r="N192" s="311">
        <f t="shared" si="25"/>
        <v>0</v>
      </c>
      <c r="O192" s="53"/>
      <c r="P192" s="54"/>
      <c r="Q192" s="54"/>
      <c r="R192" s="54"/>
      <c r="S192" s="54"/>
      <c r="T192" s="58"/>
      <c r="U192" s="312">
        <f t="shared" si="26"/>
        <v>0.18518518518518517</v>
      </c>
      <c r="V192" s="313"/>
      <c r="W192" s="314" t="str">
        <f t="shared" si="27"/>
        <v>0</v>
      </c>
      <c r="X192" s="594"/>
      <c r="Y192" s="60">
        <f t="shared" si="28"/>
        <v>0</v>
      </c>
    </row>
    <row r="193" spans="2:25" ht="18.75" customHeight="1">
      <c r="B193" s="597"/>
      <c r="C193" s="600"/>
      <c r="D193" s="39"/>
      <c r="E193" s="39"/>
      <c r="F193" s="315"/>
      <c r="G193" s="306">
        <f t="shared" si="22"/>
        <v>0</v>
      </c>
      <c r="H193" s="307">
        <f t="shared" si="23"/>
        <v>0</v>
      </c>
      <c r="I193" s="307">
        <f t="shared" si="24"/>
        <v>0</v>
      </c>
      <c r="J193" s="315"/>
      <c r="K193" s="308"/>
      <c r="L193" s="308"/>
      <c r="M193" s="310"/>
      <c r="N193" s="311">
        <f t="shared" si="25"/>
        <v>0</v>
      </c>
      <c r="O193" s="53"/>
      <c r="P193" s="54"/>
      <c r="Q193" s="54"/>
      <c r="R193" s="54"/>
      <c r="S193" s="54"/>
      <c r="T193" s="58"/>
      <c r="U193" s="312">
        <f t="shared" si="26"/>
        <v>0</v>
      </c>
      <c r="V193" s="313"/>
      <c r="W193" s="314" t="str">
        <f t="shared" si="27"/>
        <v>0</v>
      </c>
      <c r="X193" s="594"/>
      <c r="Y193" s="60">
        <f t="shared" si="28"/>
        <v>0</v>
      </c>
    </row>
    <row r="194" spans="2:25" ht="18.75" customHeight="1">
      <c r="B194" s="597"/>
      <c r="C194" s="600"/>
      <c r="D194" s="39">
        <v>1</v>
      </c>
      <c r="E194" s="39" t="s">
        <v>10969</v>
      </c>
      <c r="F194" s="315">
        <v>1200</v>
      </c>
      <c r="G194" s="306">
        <f t="shared" si="22"/>
        <v>240</v>
      </c>
      <c r="H194" s="307">
        <f t="shared" si="23"/>
        <v>666.66666666666663</v>
      </c>
      <c r="I194" s="307">
        <f t="shared" si="24"/>
        <v>0.22222222222222221</v>
      </c>
      <c r="J194" s="315"/>
      <c r="K194" s="308"/>
      <c r="L194" s="308"/>
      <c r="M194" s="310"/>
      <c r="N194" s="311">
        <f t="shared" si="25"/>
        <v>0</v>
      </c>
      <c r="O194" s="53"/>
      <c r="P194" s="54"/>
      <c r="Q194" s="54"/>
      <c r="R194" s="54"/>
      <c r="S194" s="54"/>
      <c r="T194" s="58"/>
      <c r="U194" s="312">
        <f t="shared" si="26"/>
        <v>0.44444444444444442</v>
      </c>
      <c r="V194" s="313"/>
      <c r="W194" s="314" t="str">
        <f t="shared" si="27"/>
        <v>0</v>
      </c>
      <c r="X194" s="594"/>
      <c r="Y194" s="60">
        <f t="shared" si="28"/>
        <v>0</v>
      </c>
    </row>
    <row r="195" spans="2:25" ht="18.75" customHeight="1">
      <c r="B195" s="597"/>
      <c r="C195" s="600"/>
      <c r="D195" s="39">
        <v>2</v>
      </c>
      <c r="E195" s="39" t="s">
        <v>10970</v>
      </c>
      <c r="F195" s="315">
        <v>80</v>
      </c>
      <c r="G195" s="306">
        <f t="shared" si="22"/>
        <v>16</v>
      </c>
      <c r="H195" s="307">
        <f t="shared" si="23"/>
        <v>44.444444444444443</v>
      </c>
      <c r="I195" s="307">
        <f t="shared" si="24"/>
        <v>1.4814814814814814E-2</v>
      </c>
      <c r="J195" s="315"/>
      <c r="K195" s="308"/>
      <c r="L195" s="308"/>
      <c r="M195" s="310"/>
      <c r="N195" s="311">
        <f t="shared" si="25"/>
        <v>0</v>
      </c>
      <c r="O195" s="53"/>
      <c r="P195" s="54"/>
      <c r="Q195" s="54"/>
      <c r="R195" s="54"/>
      <c r="S195" s="54"/>
      <c r="T195" s="58"/>
      <c r="U195" s="312">
        <f t="shared" si="26"/>
        <v>2.9629629629629627E-2</v>
      </c>
      <c r="V195" s="313"/>
      <c r="W195" s="314" t="str">
        <f t="shared" si="27"/>
        <v>0</v>
      </c>
      <c r="X195" s="594"/>
      <c r="Y195" s="60">
        <f t="shared" si="28"/>
        <v>0</v>
      </c>
    </row>
    <row r="196" spans="2:25" ht="18.75" customHeight="1">
      <c r="B196" s="597"/>
      <c r="C196" s="600"/>
      <c r="D196" s="39">
        <v>3</v>
      </c>
      <c r="E196" s="39" t="s">
        <v>10971</v>
      </c>
      <c r="F196" s="315">
        <v>2390</v>
      </c>
      <c r="G196" s="306">
        <f t="shared" si="22"/>
        <v>478</v>
      </c>
      <c r="H196" s="307">
        <f t="shared" si="23"/>
        <v>1327.7777777777778</v>
      </c>
      <c r="I196" s="307">
        <f t="shared" si="24"/>
        <v>0.44259259259259259</v>
      </c>
      <c r="J196" s="315" t="s">
        <v>10972</v>
      </c>
      <c r="K196" s="308" t="s">
        <v>11433</v>
      </c>
      <c r="L196" s="308"/>
      <c r="M196" s="310">
        <f>SUM(H194:H204)</f>
        <v>2783.3333333333335</v>
      </c>
      <c r="N196" s="311">
        <f t="shared" si="25"/>
        <v>55.666666666666671</v>
      </c>
      <c r="O196" s="53">
        <v>25</v>
      </c>
      <c r="P196" s="54" t="s">
        <v>12</v>
      </c>
      <c r="Q196" s="54"/>
      <c r="R196" s="54" t="s">
        <v>10949</v>
      </c>
      <c r="S196" s="54"/>
      <c r="T196" s="58"/>
      <c r="U196" s="312">
        <f t="shared" si="26"/>
        <v>0.88518518518518519</v>
      </c>
      <c r="V196" s="313">
        <f>SUM(U194:U204)</f>
        <v>1.8555555555555556</v>
      </c>
      <c r="W196" s="314" t="str">
        <f t="shared" si="27"/>
        <v>2</v>
      </c>
      <c r="X196" s="594"/>
      <c r="Y196" s="60">
        <f t="shared" si="28"/>
        <v>1</v>
      </c>
    </row>
    <row r="197" spans="2:25" ht="18.75" customHeight="1">
      <c r="B197" s="597"/>
      <c r="C197" s="600"/>
      <c r="D197" s="39">
        <v>4</v>
      </c>
      <c r="E197" s="39" t="s">
        <v>10973</v>
      </c>
      <c r="F197" s="315">
        <v>50</v>
      </c>
      <c r="G197" s="306">
        <f t="shared" si="22"/>
        <v>10</v>
      </c>
      <c r="H197" s="307">
        <f t="shared" si="23"/>
        <v>27.777777777777779</v>
      </c>
      <c r="I197" s="307">
        <f t="shared" si="24"/>
        <v>9.2592592592592587E-3</v>
      </c>
      <c r="J197" s="315"/>
      <c r="K197" s="308"/>
      <c r="L197" s="308"/>
      <c r="M197" s="310"/>
      <c r="N197" s="311">
        <f t="shared" si="25"/>
        <v>0</v>
      </c>
      <c r="O197" s="53"/>
      <c r="P197" s="54"/>
      <c r="Q197" s="54"/>
      <c r="R197" s="54"/>
      <c r="S197" s="54"/>
      <c r="T197" s="58"/>
      <c r="U197" s="312">
        <f t="shared" si="26"/>
        <v>1.8518518518518517E-2</v>
      </c>
      <c r="V197" s="313"/>
      <c r="W197" s="314" t="str">
        <f t="shared" si="27"/>
        <v>0</v>
      </c>
      <c r="X197" s="594"/>
      <c r="Y197" s="60">
        <f t="shared" si="28"/>
        <v>0</v>
      </c>
    </row>
    <row r="198" spans="2:25" ht="18.75" customHeight="1">
      <c r="B198" s="597"/>
      <c r="C198" s="600"/>
      <c r="D198" s="39">
        <v>5</v>
      </c>
      <c r="E198" s="39" t="s">
        <v>10974</v>
      </c>
      <c r="F198" s="315">
        <v>180</v>
      </c>
      <c r="G198" s="306">
        <f t="shared" si="22"/>
        <v>36</v>
      </c>
      <c r="H198" s="307">
        <f t="shared" si="23"/>
        <v>100</v>
      </c>
      <c r="I198" s="307">
        <f t="shared" si="24"/>
        <v>3.3333333333333333E-2</v>
      </c>
      <c r="J198" s="315"/>
      <c r="K198" s="308"/>
      <c r="L198" s="308"/>
      <c r="M198" s="310"/>
      <c r="N198" s="311">
        <f t="shared" si="25"/>
        <v>0</v>
      </c>
      <c r="O198" s="53"/>
      <c r="P198" s="54"/>
      <c r="Q198" s="54"/>
      <c r="R198" s="54"/>
      <c r="S198" s="54"/>
      <c r="T198" s="58"/>
      <c r="U198" s="312">
        <f t="shared" si="26"/>
        <v>6.6666666666666666E-2</v>
      </c>
      <c r="V198" s="313"/>
      <c r="W198" s="314" t="str">
        <f t="shared" si="27"/>
        <v>0</v>
      </c>
      <c r="X198" s="594"/>
      <c r="Y198" s="60">
        <f t="shared" si="28"/>
        <v>0</v>
      </c>
    </row>
    <row r="199" spans="2:25" ht="18.75" customHeight="1">
      <c r="B199" s="597"/>
      <c r="C199" s="600"/>
      <c r="D199" s="39">
        <v>6</v>
      </c>
      <c r="E199" s="39" t="s">
        <v>10975</v>
      </c>
      <c r="F199" s="315">
        <v>90</v>
      </c>
      <c r="G199" s="306">
        <f t="shared" si="22"/>
        <v>18</v>
      </c>
      <c r="H199" s="307">
        <f t="shared" si="23"/>
        <v>50</v>
      </c>
      <c r="I199" s="307">
        <f t="shared" si="24"/>
        <v>1.6666666666666666E-2</v>
      </c>
      <c r="J199" s="315"/>
      <c r="K199" s="308"/>
      <c r="L199" s="308"/>
      <c r="M199" s="310"/>
      <c r="N199" s="311">
        <f t="shared" si="25"/>
        <v>0</v>
      </c>
      <c r="O199" s="53"/>
      <c r="P199" s="54"/>
      <c r="Q199" s="54"/>
      <c r="R199" s="54"/>
      <c r="S199" s="54"/>
      <c r="T199" s="58"/>
      <c r="U199" s="312">
        <f t="shared" si="26"/>
        <v>3.3333333333333333E-2</v>
      </c>
      <c r="V199" s="313"/>
      <c r="W199" s="314" t="str">
        <f t="shared" si="27"/>
        <v>0</v>
      </c>
      <c r="X199" s="594"/>
      <c r="Y199" s="60">
        <f t="shared" si="28"/>
        <v>0</v>
      </c>
    </row>
    <row r="200" spans="2:25" ht="18.75" customHeight="1">
      <c r="B200" s="597"/>
      <c r="C200" s="600"/>
      <c r="D200" s="39">
        <v>7</v>
      </c>
      <c r="E200" s="39" t="s">
        <v>10976</v>
      </c>
      <c r="F200" s="315">
        <v>658</v>
      </c>
      <c r="G200" s="306">
        <f t="shared" si="22"/>
        <v>131.6</v>
      </c>
      <c r="H200" s="307">
        <f t="shared" si="23"/>
        <v>365.55555555555554</v>
      </c>
      <c r="I200" s="307">
        <f t="shared" si="24"/>
        <v>0.12185185185185185</v>
      </c>
      <c r="J200" s="315"/>
      <c r="K200" s="308"/>
      <c r="L200" s="308"/>
      <c r="M200" s="310"/>
      <c r="N200" s="311">
        <f t="shared" si="25"/>
        <v>0</v>
      </c>
      <c r="O200" s="53"/>
      <c r="P200" s="54"/>
      <c r="Q200" s="54"/>
      <c r="R200" s="54"/>
      <c r="S200" s="54"/>
      <c r="T200" s="58"/>
      <c r="U200" s="312">
        <f t="shared" si="26"/>
        <v>0.2437037037037037</v>
      </c>
      <c r="V200" s="313"/>
      <c r="W200" s="314" t="str">
        <f t="shared" si="27"/>
        <v>0</v>
      </c>
      <c r="X200" s="594"/>
      <c r="Y200" s="60">
        <f t="shared" si="28"/>
        <v>0</v>
      </c>
    </row>
    <row r="201" spans="2:25" ht="18.75" customHeight="1">
      <c r="B201" s="597"/>
      <c r="C201" s="600"/>
      <c r="D201" s="39">
        <v>8</v>
      </c>
      <c r="E201" s="39" t="s">
        <v>10977</v>
      </c>
      <c r="F201" s="315">
        <v>62</v>
      </c>
      <c r="G201" s="306">
        <f t="shared" si="22"/>
        <v>12.4</v>
      </c>
      <c r="H201" s="307">
        <f t="shared" si="23"/>
        <v>34.444444444444443</v>
      </c>
      <c r="I201" s="307">
        <f t="shared" si="24"/>
        <v>1.1481481481481481E-2</v>
      </c>
      <c r="J201" s="315"/>
      <c r="K201" s="308"/>
      <c r="L201" s="308"/>
      <c r="M201" s="310"/>
      <c r="N201" s="311">
        <f t="shared" si="25"/>
        <v>0</v>
      </c>
      <c r="O201" s="53"/>
      <c r="P201" s="54"/>
      <c r="Q201" s="54"/>
      <c r="R201" s="54"/>
      <c r="S201" s="54"/>
      <c r="T201" s="58"/>
      <c r="U201" s="312">
        <f t="shared" si="26"/>
        <v>2.2962962962962963E-2</v>
      </c>
      <c r="V201" s="313"/>
      <c r="W201" s="314" t="str">
        <f t="shared" si="27"/>
        <v>0</v>
      </c>
      <c r="X201" s="594"/>
      <c r="Y201" s="60">
        <f t="shared" si="28"/>
        <v>0</v>
      </c>
    </row>
    <row r="202" spans="2:25" ht="18.75" customHeight="1">
      <c r="B202" s="597"/>
      <c r="C202" s="600"/>
      <c r="D202" s="39">
        <v>9</v>
      </c>
      <c r="E202" s="39" t="s">
        <v>10978</v>
      </c>
      <c r="F202" s="315">
        <v>200</v>
      </c>
      <c r="G202" s="306">
        <f t="shared" si="22"/>
        <v>40</v>
      </c>
      <c r="H202" s="307">
        <f t="shared" si="23"/>
        <v>111.11111111111111</v>
      </c>
      <c r="I202" s="307">
        <f t="shared" si="24"/>
        <v>3.7037037037037035E-2</v>
      </c>
      <c r="J202" s="315"/>
      <c r="K202" s="308"/>
      <c r="L202" s="308"/>
      <c r="M202" s="310"/>
      <c r="N202" s="311">
        <f t="shared" si="25"/>
        <v>0</v>
      </c>
      <c r="O202" s="53"/>
      <c r="P202" s="54"/>
      <c r="Q202" s="54"/>
      <c r="R202" s="54"/>
      <c r="S202" s="54"/>
      <c r="T202" s="58"/>
      <c r="U202" s="312">
        <f t="shared" si="26"/>
        <v>7.407407407407407E-2</v>
      </c>
      <c r="V202" s="313"/>
      <c r="W202" s="314" t="str">
        <f t="shared" si="27"/>
        <v>0</v>
      </c>
      <c r="X202" s="594"/>
      <c r="Y202" s="60">
        <f t="shared" si="28"/>
        <v>0</v>
      </c>
    </row>
    <row r="203" spans="2:25" ht="18.75" customHeight="1">
      <c r="B203" s="597"/>
      <c r="C203" s="600"/>
      <c r="D203" s="39">
        <v>10</v>
      </c>
      <c r="E203" s="39" t="s">
        <v>10979</v>
      </c>
      <c r="F203" s="315">
        <v>50</v>
      </c>
      <c r="G203" s="306">
        <f t="shared" si="22"/>
        <v>10</v>
      </c>
      <c r="H203" s="307">
        <f t="shared" si="23"/>
        <v>27.777777777777779</v>
      </c>
      <c r="I203" s="307">
        <f t="shared" si="24"/>
        <v>9.2592592592592587E-3</v>
      </c>
      <c r="J203" s="315"/>
      <c r="K203" s="308"/>
      <c r="L203" s="308"/>
      <c r="M203" s="310"/>
      <c r="N203" s="311">
        <f t="shared" si="25"/>
        <v>0</v>
      </c>
      <c r="O203" s="53"/>
      <c r="P203" s="54"/>
      <c r="Q203" s="54"/>
      <c r="R203" s="54"/>
      <c r="S203" s="54"/>
      <c r="T203" s="58"/>
      <c r="U203" s="312">
        <f t="shared" si="26"/>
        <v>1.8518518518518517E-2</v>
      </c>
      <c r="V203" s="313"/>
      <c r="W203" s="314" t="str">
        <f t="shared" si="27"/>
        <v>0</v>
      </c>
      <c r="X203" s="594"/>
      <c r="Y203" s="60">
        <f t="shared" si="28"/>
        <v>0</v>
      </c>
    </row>
    <row r="204" spans="2:25" ht="18.75" customHeight="1">
      <c r="B204" s="597"/>
      <c r="C204" s="600"/>
      <c r="D204" s="39">
        <v>11</v>
      </c>
      <c r="E204" s="39" t="s">
        <v>10980</v>
      </c>
      <c r="F204" s="315">
        <v>50</v>
      </c>
      <c r="G204" s="306">
        <f t="shared" si="22"/>
        <v>10</v>
      </c>
      <c r="H204" s="307">
        <f t="shared" si="23"/>
        <v>27.777777777777779</v>
      </c>
      <c r="I204" s="307">
        <f t="shared" si="24"/>
        <v>9.2592592592592587E-3</v>
      </c>
      <c r="J204" s="315"/>
      <c r="K204" s="308"/>
      <c r="L204" s="308"/>
      <c r="M204" s="310"/>
      <c r="N204" s="311">
        <f t="shared" si="25"/>
        <v>0</v>
      </c>
      <c r="O204" s="53"/>
      <c r="P204" s="54"/>
      <c r="Q204" s="54"/>
      <c r="R204" s="54"/>
      <c r="S204" s="54"/>
      <c r="T204" s="58"/>
      <c r="U204" s="312">
        <f t="shared" si="26"/>
        <v>1.8518518518518517E-2</v>
      </c>
      <c r="V204" s="313"/>
      <c r="W204" s="314" t="str">
        <f t="shared" si="27"/>
        <v>0</v>
      </c>
      <c r="X204" s="594"/>
      <c r="Y204" s="60">
        <f t="shared" si="28"/>
        <v>0</v>
      </c>
    </row>
    <row r="205" spans="2:25" ht="18.75" customHeight="1">
      <c r="B205" s="597"/>
      <c r="C205" s="600"/>
      <c r="D205" s="39"/>
      <c r="E205" s="39"/>
      <c r="F205" s="315"/>
      <c r="G205" s="306">
        <f t="shared" si="22"/>
        <v>0</v>
      </c>
      <c r="H205" s="307">
        <f t="shared" si="23"/>
        <v>0</v>
      </c>
      <c r="I205" s="307">
        <f t="shared" si="24"/>
        <v>0</v>
      </c>
      <c r="J205" s="315"/>
      <c r="K205" s="308"/>
      <c r="L205" s="308"/>
      <c r="M205" s="310"/>
      <c r="N205" s="311">
        <f t="shared" si="25"/>
        <v>0</v>
      </c>
      <c r="O205" s="53"/>
      <c r="P205" s="54"/>
      <c r="Q205" s="54"/>
      <c r="R205" s="54"/>
      <c r="S205" s="54"/>
      <c r="T205" s="58"/>
      <c r="U205" s="312">
        <f t="shared" si="26"/>
        <v>0</v>
      </c>
      <c r="V205" s="313"/>
      <c r="W205" s="314" t="str">
        <f t="shared" si="27"/>
        <v>0</v>
      </c>
      <c r="X205" s="594"/>
      <c r="Y205" s="60">
        <f t="shared" si="28"/>
        <v>0</v>
      </c>
    </row>
    <row r="206" spans="2:25" ht="18.75" customHeight="1">
      <c r="B206" s="597"/>
      <c r="C206" s="600"/>
      <c r="D206" s="39">
        <v>1</v>
      </c>
      <c r="E206" s="176" t="s">
        <v>10981</v>
      </c>
      <c r="F206" s="315">
        <v>3440</v>
      </c>
      <c r="G206" s="306">
        <f t="shared" si="22"/>
        <v>688</v>
      </c>
      <c r="H206" s="307">
        <f t="shared" si="23"/>
        <v>1911.1111111111111</v>
      </c>
      <c r="I206" s="307">
        <f t="shared" si="24"/>
        <v>0.63703703703703707</v>
      </c>
      <c r="J206" s="315" t="s">
        <v>10982</v>
      </c>
      <c r="K206" s="308" t="s">
        <v>11434</v>
      </c>
      <c r="L206" s="308"/>
      <c r="M206" s="310">
        <f>SUM(H206:H217)</f>
        <v>3561.1111111111113</v>
      </c>
      <c r="N206" s="311">
        <f t="shared" si="25"/>
        <v>71.222222222222229</v>
      </c>
      <c r="O206" s="53">
        <v>10</v>
      </c>
      <c r="P206" s="54" t="s">
        <v>2441</v>
      </c>
      <c r="Q206" s="54" t="s">
        <v>4646</v>
      </c>
      <c r="R206" s="54" t="s">
        <v>10983</v>
      </c>
      <c r="S206" s="54"/>
      <c r="T206" s="58"/>
      <c r="U206" s="312">
        <f t="shared" si="26"/>
        <v>1.2740740740740741</v>
      </c>
      <c r="V206" s="313">
        <f>SUM(U206:U217)</f>
        <v>2.3740740740740742</v>
      </c>
      <c r="W206" s="314" t="str">
        <f t="shared" si="27"/>
        <v>2</v>
      </c>
      <c r="X206" s="594"/>
      <c r="Y206" s="60">
        <f t="shared" si="28"/>
        <v>1</v>
      </c>
    </row>
    <row r="207" spans="2:25" ht="18.75" customHeight="1">
      <c r="B207" s="597"/>
      <c r="C207" s="600"/>
      <c r="D207" s="39">
        <v>2</v>
      </c>
      <c r="E207" s="39" t="s">
        <v>10984</v>
      </c>
      <c r="F207" s="315">
        <v>150</v>
      </c>
      <c r="G207" s="306">
        <f t="shared" si="22"/>
        <v>30</v>
      </c>
      <c r="H207" s="307">
        <f t="shared" si="23"/>
        <v>83.333333333333329</v>
      </c>
      <c r="I207" s="307">
        <f t="shared" si="24"/>
        <v>2.7777777777777776E-2</v>
      </c>
      <c r="J207" s="315"/>
      <c r="K207" s="308"/>
      <c r="L207" s="308"/>
      <c r="M207" s="310"/>
      <c r="N207" s="311">
        <f t="shared" si="25"/>
        <v>0</v>
      </c>
      <c r="O207" s="53"/>
      <c r="P207" s="54"/>
      <c r="Q207" s="54"/>
      <c r="R207" s="54"/>
      <c r="S207" s="54"/>
      <c r="T207" s="58"/>
      <c r="U207" s="312">
        <f t="shared" si="26"/>
        <v>5.5555555555555552E-2</v>
      </c>
      <c r="V207" s="313"/>
      <c r="W207" s="314" t="str">
        <f t="shared" si="27"/>
        <v>0</v>
      </c>
      <c r="X207" s="594"/>
      <c r="Y207" s="60">
        <f t="shared" si="28"/>
        <v>0</v>
      </c>
    </row>
    <row r="208" spans="2:25" ht="18.75" customHeight="1">
      <c r="B208" s="597"/>
      <c r="C208" s="600"/>
      <c r="D208" s="39">
        <v>3</v>
      </c>
      <c r="E208" s="39" t="s">
        <v>8187</v>
      </c>
      <c r="F208" s="315">
        <v>100</v>
      </c>
      <c r="G208" s="306">
        <f t="shared" si="22"/>
        <v>20</v>
      </c>
      <c r="H208" s="307">
        <f t="shared" si="23"/>
        <v>55.555555555555557</v>
      </c>
      <c r="I208" s="307">
        <f t="shared" si="24"/>
        <v>1.8518518518518517E-2</v>
      </c>
      <c r="J208" s="315"/>
      <c r="K208" s="308"/>
      <c r="L208" s="308"/>
      <c r="M208" s="310"/>
      <c r="N208" s="311">
        <f t="shared" si="25"/>
        <v>0</v>
      </c>
      <c r="O208" s="53"/>
      <c r="P208" s="54"/>
      <c r="Q208" s="54"/>
      <c r="R208" s="54"/>
      <c r="S208" s="54"/>
      <c r="T208" s="58"/>
      <c r="U208" s="312">
        <f t="shared" si="26"/>
        <v>3.7037037037037035E-2</v>
      </c>
      <c r="V208" s="313"/>
      <c r="W208" s="314" t="str">
        <f t="shared" si="27"/>
        <v>0</v>
      </c>
      <c r="X208" s="594"/>
      <c r="Y208" s="60">
        <f t="shared" si="28"/>
        <v>0</v>
      </c>
    </row>
    <row r="209" spans="2:25" ht="18.75" customHeight="1">
      <c r="B209" s="597"/>
      <c r="C209" s="600"/>
      <c r="D209" s="39">
        <v>4</v>
      </c>
      <c r="E209" s="39" t="s">
        <v>10985</v>
      </c>
      <c r="F209" s="315">
        <v>1026</v>
      </c>
      <c r="G209" s="306">
        <f t="shared" si="22"/>
        <v>205.2</v>
      </c>
      <c r="H209" s="307">
        <f t="shared" si="23"/>
        <v>570</v>
      </c>
      <c r="I209" s="307">
        <f t="shared" si="24"/>
        <v>0.19</v>
      </c>
      <c r="J209" s="315" t="s">
        <v>10986</v>
      </c>
      <c r="K209" s="308"/>
      <c r="L209" s="308"/>
      <c r="M209" s="310"/>
      <c r="N209" s="311">
        <f t="shared" si="25"/>
        <v>0</v>
      </c>
      <c r="O209" s="53"/>
      <c r="P209" s="54"/>
      <c r="Q209" s="54"/>
      <c r="R209" s="54"/>
      <c r="S209" s="54"/>
      <c r="T209" s="58"/>
      <c r="U209" s="312">
        <f t="shared" si="26"/>
        <v>0.38</v>
      </c>
      <c r="V209" s="313"/>
      <c r="W209" s="314" t="str">
        <f t="shared" si="27"/>
        <v>0</v>
      </c>
      <c r="X209" s="594"/>
      <c r="Y209" s="60">
        <f t="shared" si="28"/>
        <v>0</v>
      </c>
    </row>
    <row r="210" spans="2:25" ht="18.75" customHeight="1">
      <c r="B210" s="597"/>
      <c r="C210" s="600"/>
      <c r="D210" s="39">
        <v>5</v>
      </c>
      <c r="E210" s="39" t="s">
        <v>10987</v>
      </c>
      <c r="F210" s="315">
        <v>200</v>
      </c>
      <c r="G210" s="306">
        <f t="shared" si="22"/>
        <v>40</v>
      </c>
      <c r="H210" s="307">
        <f t="shared" si="23"/>
        <v>111.11111111111111</v>
      </c>
      <c r="I210" s="307">
        <f t="shared" si="24"/>
        <v>3.7037037037037035E-2</v>
      </c>
      <c r="J210" s="315"/>
      <c r="K210" s="308"/>
      <c r="L210" s="308"/>
      <c r="M210" s="310"/>
      <c r="N210" s="311">
        <f t="shared" si="25"/>
        <v>0</v>
      </c>
      <c r="O210" s="53"/>
      <c r="P210" s="54"/>
      <c r="Q210" s="54"/>
      <c r="R210" s="54"/>
      <c r="S210" s="54"/>
      <c r="T210" s="58"/>
      <c r="U210" s="312">
        <f t="shared" si="26"/>
        <v>7.407407407407407E-2</v>
      </c>
      <c r="V210" s="313"/>
      <c r="W210" s="314" t="str">
        <f t="shared" si="27"/>
        <v>0</v>
      </c>
      <c r="X210" s="594"/>
      <c r="Y210" s="60">
        <f t="shared" si="28"/>
        <v>0</v>
      </c>
    </row>
    <row r="211" spans="2:25" ht="18.75" customHeight="1">
      <c r="B211" s="597"/>
      <c r="C211" s="600"/>
      <c r="D211" s="39">
        <v>6</v>
      </c>
      <c r="E211" s="39" t="s">
        <v>10988</v>
      </c>
      <c r="F211" s="315">
        <v>806</v>
      </c>
      <c r="G211" s="306">
        <f t="shared" si="22"/>
        <v>161.19999999999999</v>
      </c>
      <c r="H211" s="307">
        <f t="shared" si="23"/>
        <v>447.77777777777777</v>
      </c>
      <c r="I211" s="307">
        <f t="shared" si="24"/>
        <v>0.14925925925925926</v>
      </c>
      <c r="J211" s="315"/>
      <c r="K211" s="308"/>
      <c r="L211" s="308"/>
      <c r="M211" s="310"/>
      <c r="N211" s="311">
        <f t="shared" si="25"/>
        <v>0</v>
      </c>
      <c r="O211" s="53"/>
      <c r="P211" s="54"/>
      <c r="Q211" s="54"/>
      <c r="R211" s="54"/>
      <c r="S211" s="54"/>
      <c r="T211" s="58"/>
      <c r="U211" s="312">
        <f t="shared" si="26"/>
        <v>0.29851851851851852</v>
      </c>
      <c r="V211" s="313"/>
      <c r="W211" s="314" t="str">
        <f t="shared" si="27"/>
        <v>0</v>
      </c>
      <c r="X211" s="594"/>
      <c r="Y211" s="60">
        <f t="shared" si="28"/>
        <v>0</v>
      </c>
    </row>
    <row r="212" spans="2:25" ht="18.75" customHeight="1">
      <c r="B212" s="597"/>
      <c r="C212" s="600"/>
      <c r="D212" s="39">
        <v>7</v>
      </c>
      <c r="E212" s="39" t="s">
        <v>10989</v>
      </c>
      <c r="F212" s="315">
        <v>100</v>
      </c>
      <c r="G212" s="306">
        <f t="shared" si="22"/>
        <v>20</v>
      </c>
      <c r="H212" s="307">
        <f t="shared" si="23"/>
        <v>55.555555555555557</v>
      </c>
      <c r="I212" s="307">
        <f t="shared" si="24"/>
        <v>1.8518518518518517E-2</v>
      </c>
      <c r="J212" s="315"/>
      <c r="K212" s="308"/>
      <c r="L212" s="308"/>
      <c r="M212" s="310"/>
      <c r="N212" s="311">
        <f t="shared" si="25"/>
        <v>0</v>
      </c>
      <c r="O212" s="53"/>
      <c r="P212" s="54"/>
      <c r="Q212" s="54"/>
      <c r="R212" s="54"/>
      <c r="S212" s="54"/>
      <c r="T212" s="58"/>
      <c r="U212" s="312">
        <f t="shared" si="26"/>
        <v>3.7037037037037035E-2</v>
      </c>
      <c r="V212" s="313"/>
      <c r="W212" s="314" t="str">
        <f t="shared" si="27"/>
        <v>0</v>
      </c>
      <c r="X212" s="594"/>
      <c r="Y212" s="60">
        <f t="shared" si="28"/>
        <v>0</v>
      </c>
    </row>
    <row r="213" spans="2:25" ht="18.75" customHeight="1">
      <c r="B213" s="597"/>
      <c r="C213" s="600"/>
      <c r="D213" s="39">
        <v>8</v>
      </c>
      <c r="E213" s="39" t="s">
        <v>10990</v>
      </c>
      <c r="F213" s="315">
        <v>100</v>
      </c>
      <c r="G213" s="306">
        <f t="shared" si="22"/>
        <v>20</v>
      </c>
      <c r="H213" s="307">
        <f t="shared" si="23"/>
        <v>55.555555555555557</v>
      </c>
      <c r="I213" s="307">
        <f t="shared" si="24"/>
        <v>1.8518518518518517E-2</v>
      </c>
      <c r="J213" s="315"/>
      <c r="K213" s="308"/>
      <c r="L213" s="308"/>
      <c r="M213" s="310"/>
      <c r="N213" s="311">
        <f t="shared" si="25"/>
        <v>0</v>
      </c>
      <c r="O213" s="53"/>
      <c r="P213" s="54"/>
      <c r="Q213" s="54"/>
      <c r="R213" s="54"/>
      <c r="S213" s="54"/>
      <c r="T213" s="58"/>
      <c r="U213" s="312">
        <f t="shared" si="26"/>
        <v>3.7037037037037035E-2</v>
      </c>
      <c r="V213" s="313"/>
      <c r="W213" s="314" t="str">
        <f t="shared" si="27"/>
        <v>0</v>
      </c>
      <c r="X213" s="594"/>
      <c r="Y213" s="60">
        <f t="shared" si="28"/>
        <v>0</v>
      </c>
    </row>
    <row r="214" spans="2:25" ht="18.75" customHeight="1">
      <c r="B214" s="597"/>
      <c r="C214" s="600"/>
      <c r="D214" s="39">
        <v>9</v>
      </c>
      <c r="E214" s="39" t="s">
        <v>10991</v>
      </c>
      <c r="F214" s="315">
        <v>62</v>
      </c>
      <c r="G214" s="306">
        <f t="shared" si="22"/>
        <v>12.4</v>
      </c>
      <c r="H214" s="307">
        <f t="shared" si="23"/>
        <v>34.444444444444443</v>
      </c>
      <c r="I214" s="307">
        <f t="shared" si="24"/>
        <v>1.1481481481481481E-2</v>
      </c>
      <c r="J214" s="315"/>
      <c r="K214" s="308"/>
      <c r="L214" s="308"/>
      <c r="M214" s="310"/>
      <c r="N214" s="311">
        <f t="shared" si="25"/>
        <v>0</v>
      </c>
      <c r="O214" s="53"/>
      <c r="P214" s="54"/>
      <c r="Q214" s="54"/>
      <c r="R214" s="54"/>
      <c r="S214" s="54"/>
      <c r="T214" s="58"/>
      <c r="U214" s="312">
        <f t="shared" si="26"/>
        <v>2.2962962962962963E-2</v>
      </c>
      <c r="V214" s="313"/>
      <c r="W214" s="314" t="str">
        <f t="shared" si="27"/>
        <v>0</v>
      </c>
      <c r="X214" s="594"/>
      <c r="Y214" s="60">
        <f>W214/2</f>
        <v>0</v>
      </c>
    </row>
    <row r="215" spans="2:25" ht="18.75" customHeight="1">
      <c r="B215" s="597"/>
      <c r="C215" s="600"/>
      <c r="D215" s="39">
        <v>10</v>
      </c>
      <c r="E215" s="39" t="s">
        <v>10992</v>
      </c>
      <c r="F215" s="315">
        <v>211</v>
      </c>
      <c r="G215" s="306">
        <f t="shared" si="22"/>
        <v>42.2</v>
      </c>
      <c r="H215" s="307">
        <f t="shared" si="23"/>
        <v>117.22222222222221</v>
      </c>
      <c r="I215" s="307">
        <f t="shared" si="24"/>
        <v>3.9074074074074074E-2</v>
      </c>
      <c r="J215" s="315"/>
      <c r="K215" s="308"/>
      <c r="L215" s="308"/>
      <c r="M215" s="310"/>
      <c r="N215" s="311">
        <f t="shared" si="25"/>
        <v>0</v>
      </c>
      <c r="O215" s="53"/>
      <c r="P215" s="54"/>
      <c r="Q215" s="54"/>
      <c r="R215" s="54"/>
      <c r="S215" s="54"/>
      <c r="T215" s="58"/>
      <c r="U215" s="312">
        <f t="shared" si="26"/>
        <v>7.8148148148148147E-2</v>
      </c>
      <c r="V215" s="313"/>
      <c r="W215" s="314" t="str">
        <f t="shared" si="27"/>
        <v>0</v>
      </c>
      <c r="X215" s="594"/>
      <c r="Y215" s="60">
        <f>W215/2</f>
        <v>0</v>
      </c>
    </row>
    <row r="216" spans="2:25" ht="18.75" customHeight="1">
      <c r="B216" s="597"/>
      <c r="C216" s="600"/>
      <c r="D216" s="39">
        <v>11</v>
      </c>
      <c r="E216" s="39" t="s">
        <v>10993</v>
      </c>
      <c r="F216" s="315">
        <v>50</v>
      </c>
      <c r="G216" s="306">
        <f t="shared" si="22"/>
        <v>10</v>
      </c>
      <c r="H216" s="307">
        <f t="shared" si="23"/>
        <v>27.777777777777779</v>
      </c>
      <c r="I216" s="307">
        <f t="shared" si="24"/>
        <v>9.2592592592592587E-3</v>
      </c>
      <c r="J216" s="315"/>
      <c r="K216" s="308"/>
      <c r="L216" s="308"/>
      <c r="M216" s="310"/>
      <c r="N216" s="311">
        <f t="shared" si="25"/>
        <v>0</v>
      </c>
      <c r="O216" s="53"/>
      <c r="P216" s="54"/>
      <c r="Q216" s="54"/>
      <c r="R216" s="54"/>
      <c r="S216" s="54"/>
      <c r="T216" s="58"/>
      <c r="U216" s="312">
        <f t="shared" si="26"/>
        <v>1.8518518518518517E-2</v>
      </c>
      <c r="V216" s="313"/>
      <c r="W216" s="314" t="str">
        <f t="shared" si="27"/>
        <v>0</v>
      </c>
      <c r="X216" s="594"/>
      <c r="Y216" s="60">
        <f>W216/2</f>
        <v>0</v>
      </c>
    </row>
    <row r="217" spans="2:25" ht="18.75" customHeight="1">
      <c r="B217" s="597"/>
      <c r="C217" s="600"/>
      <c r="D217" s="39">
        <v>12</v>
      </c>
      <c r="E217" s="39" t="s">
        <v>10994</v>
      </c>
      <c r="F217" s="315">
        <v>165</v>
      </c>
      <c r="G217" s="306">
        <f t="shared" si="22"/>
        <v>33</v>
      </c>
      <c r="H217" s="307">
        <f t="shared" si="23"/>
        <v>91.666666666666671</v>
      </c>
      <c r="I217" s="307">
        <f t="shared" si="24"/>
        <v>3.0555555555555558E-2</v>
      </c>
      <c r="J217" s="315"/>
      <c r="K217" s="308"/>
      <c r="L217" s="308"/>
      <c r="M217" s="310"/>
      <c r="N217" s="311">
        <f t="shared" si="25"/>
        <v>0</v>
      </c>
      <c r="O217" s="53"/>
      <c r="P217" s="54"/>
      <c r="Q217" s="54"/>
      <c r="R217" s="54"/>
      <c r="S217" s="54"/>
      <c r="T217" s="58"/>
      <c r="U217" s="312">
        <f t="shared" si="26"/>
        <v>6.1111111111111116E-2</v>
      </c>
      <c r="V217" s="313"/>
      <c r="W217" s="314" t="str">
        <f t="shared" si="27"/>
        <v>0</v>
      </c>
      <c r="X217" s="594"/>
      <c r="Y217" s="60">
        <f>W217/2</f>
        <v>0</v>
      </c>
    </row>
    <row r="218" spans="2:25" ht="18.75" customHeight="1">
      <c r="B218" s="597"/>
      <c r="C218" s="600"/>
      <c r="D218" s="39"/>
      <c r="E218" s="39"/>
      <c r="F218" s="315"/>
      <c r="G218" s="306">
        <f t="shared" si="22"/>
        <v>0</v>
      </c>
      <c r="H218" s="307">
        <f t="shared" si="23"/>
        <v>0</v>
      </c>
      <c r="I218" s="307">
        <f t="shared" si="24"/>
        <v>0</v>
      </c>
      <c r="J218" s="315"/>
      <c r="K218" s="308"/>
      <c r="L218" s="308"/>
      <c r="M218" s="310"/>
      <c r="N218" s="311">
        <f t="shared" si="25"/>
        <v>0</v>
      </c>
      <c r="O218" s="53"/>
      <c r="P218" s="54"/>
      <c r="Q218" s="54"/>
      <c r="R218" s="54"/>
      <c r="S218" s="54"/>
      <c r="T218" s="58"/>
      <c r="U218" s="312">
        <f t="shared" si="26"/>
        <v>0</v>
      </c>
      <c r="V218" s="313"/>
      <c r="W218" s="314" t="str">
        <f t="shared" si="27"/>
        <v>0</v>
      </c>
      <c r="X218" s="594"/>
      <c r="Y218" s="60">
        <f>W218/2</f>
        <v>0</v>
      </c>
    </row>
    <row r="219" spans="2:25" ht="18.75" customHeight="1">
      <c r="B219" s="598"/>
      <c r="C219" s="601"/>
      <c r="D219" s="39"/>
      <c r="E219" s="39"/>
      <c r="F219" s="315"/>
      <c r="G219" s="306">
        <f t="shared" si="22"/>
        <v>0</v>
      </c>
      <c r="H219" s="307">
        <f>F219/$H$15</f>
        <v>0</v>
      </c>
      <c r="I219" s="307">
        <f>H219/$I$15</f>
        <v>0</v>
      </c>
      <c r="J219" s="315"/>
      <c r="K219" s="308"/>
      <c r="L219" s="308"/>
      <c r="M219" s="316"/>
      <c r="N219" s="311">
        <f>M219/$N$15</f>
        <v>0</v>
      </c>
      <c r="O219" s="40"/>
      <c r="P219" s="40"/>
      <c r="Q219" s="40"/>
      <c r="R219" s="40"/>
      <c r="S219" s="40"/>
      <c r="T219" s="58"/>
      <c r="U219" s="312">
        <f>H219/$U$15</f>
        <v>0</v>
      </c>
      <c r="V219" s="313"/>
      <c r="W219" s="314" t="str">
        <f>IF(V219&lt;1,"0",IF(V219&lt;5,"2",IF(V219&gt;=5,"6")))</f>
        <v>0</v>
      </c>
      <c r="X219" s="595"/>
      <c r="Y219" s="60">
        <f t="shared" ref="Y219" si="29">W219/2</f>
        <v>0</v>
      </c>
    </row>
    <row r="220" spans="2:25">
      <c r="B220" s="317"/>
      <c r="C220" s="334" t="s">
        <v>111</v>
      </c>
      <c r="D220" s="318"/>
      <c r="E220" s="319">
        <f>COUNTA(E175:E219)</f>
        <v>40</v>
      </c>
      <c r="F220" s="319">
        <f>SUM(F175:F219)</f>
        <v>21490</v>
      </c>
      <c r="G220" s="319">
        <f>SUM(G175:G219)</f>
        <v>4297.9999999999991</v>
      </c>
      <c r="H220" s="319">
        <f>SUM(H175:H219)</f>
        <v>11938.888888888885</v>
      </c>
      <c r="I220" s="319">
        <f>SUM(I175:I219)</f>
        <v>3.979629629629629</v>
      </c>
      <c r="J220" s="319">
        <f>COUNTA(J175:J219)</f>
        <v>7</v>
      </c>
      <c r="K220" s="319">
        <f>COUNTA(K175:K219)</f>
        <v>4</v>
      </c>
      <c r="L220" s="319">
        <f>COUNTA(L175:L219)</f>
        <v>0</v>
      </c>
      <c r="M220" s="319">
        <f>SUM(M175:M219)</f>
        <v>11938.888888888889</v>
      </c>
      <c r="N220" s="319">
        <f>SUM(N175:N219)</f>
        <v>238.77777777777777</v>
      </c>
      <c r="O220" s="320"/>
      <c r="P220" s="321">
        <f>COUNTIF(P175:P219, "YES")</f>
        <v>1</v>
      </c>
      <c r="Q220" s="320"/>
      <c r="R220" s="320"/>
      <c r="S220" s="320"/>
      <c r="T220" s="320"/>
      <c r="U220" s="319">
        <f>SUM(U175:U219)</f>
        <v>7.9592592592592579</v>
      </c>
      <c r="V220" s="319">
        <f>SUM(V175:V219)</f>
        <v>7.9592592592592597</v>
      </c>
      <c r="W220" s="319">
        <f t="array" ref="W220">SUM(ABS(W175:W219))</f>
        <v>8</v>
      </c>
      <c r="X220" s="321" t="str">
        <f>IF(X175&lt;0.2, "0", IF(X175&lt;=2, "2", IF(X175&gt;2, ROUND(X175,0))))</f>
        <v>2</v>
      </c>
      <c r="Y220" s="319">
        <f>SUM(Y175:Y219)</f>
        <v>4</v>
      </c>
    </row>
    <row r="221" spans="2:25" ht="18.75" customHeight="1">
      <c r="B221" s="596">
        <v>5</v>
      </c>
      <c r="C221" s="599" t="s">
        <v>10995</v>
      </c>
      <c r="D221" s="39">
        <v>1</v>
      </c>
      <c r="E221" s="39" t="s">
        <v>10996</v>
      </c>
      <c r="F221" s="315">
        <v>1431</v>
      </c>
      <c r="G221" s="306">
        <f t="shared" ref="G221:G260" si="30">F221/$G$15</f>
        <v>286.2</v>
      </c>
      <c r="H221" s="307">
        <f t="shared" ref="H221:H259" si="31">F221/$H$15</f>
        <v>795</v>
      </c>
      <c r="I221" s="307">
        <f t="shared" ref="I221:I259" si="32">H221/$I$15</f>
        <v>0.26500000000000001</v>
      </c>
      <c r="J221" s="315" t="s">
        <v>10997</v>
      </c>
      <c r="K221" s="315" t="s">
        <v>11435</v>
      </c>
      <c r="L221" s="308"/>
      <c r="M221" s="310">
        <f>SUM(H221:H224)</f>
        <v>2846.1111111111113</v>
      </c>
      <c r="N221" s="311">
        <f t="shared" ref="N221:N259" si="33">M221/$N$15</f>
        <v>56.922222222222224</v>
      </c>
      <c r="O221" s="53">
        <v>35</v>
      </c>
      <c r="P221" s="54" t="s">
        <v>12</v>
      </c>
      <c r="Q221" s="54"/>
      <c r="R221" s="54"/>
      <c r="S221" s="54"/>
      <c r="T221" s="58"/>
      <c r="U221" s="312">
        <f t="shared" ref="U221:U259" si="34">H221/$U$15</f>
        <v>0.53</v>
      </c>
      <c r="V221" s="313">
        <f>SUM(U221:U224)</f>
        <v>1.8974074074074074</v>
      </c>
      <c r="W221" s="314" t="str">
        <f t="shared" ref="W221:W259" si="35">IF(V221&lt;1,"0",IF(V221&lt;5,"2",IF(V221&gt;=5,"6")))</f>
        <v>2</v>
      </c>
      <c r="X221" s="593">
        <f>K261/$X$15</f>
        <v>1.6666666666666667</v>
      </c>
      <c r="Y221" s="60">
        <f t="shared" ref="Y221:Y260" si="36">W221/2</f>
        <v>1</v>
      </c>
    </row>
    <row r="222" spans="2:25" ht="18.75" customHeight="1">
      <c r="B222" s="597"/>
      <c r="C222" s="600"/>
      <c r="D222" s="39">
        <v>2</v>
      </c>
      <c r="E222" s="39" t="s">
        <v>10998</v>
      </c>
      <c r="F222" s="315">
        <v>1230</v>
      </c>
      <c r="G222" s="306">
        <f t="shared" si="30"/>
        <v>246</v>
      </c>
      <c r="H222" s="307">
        <f t="shared" si="31"/>
        <v>683.33333333333337</v>
      </c>
      <c r="I222" s="307">
        <f t="shared" si="32"/>
        <v>0.2277777777777778</v>
      </c>
      <c r="J222" s="315"/>
      <c r="K222" s="308"/>
      <c r="L222" s="308"/>
      <c r="M222" s="310"/>
      <c r="N222" s="311">
        <f t="shared" si="33"/>
        <v>0</v>
      </c>
      <c r="O222" s="53"/>
      <c r="P222" s="54"/>
      <c r="Q222" s="54"/>
      <c r="R222" s="54"/>
      <c r="S222" s="54"/>
      <c r="T222" s="58"/>
      <c r="U222" s="312">
        <f t="shared" si="34"/>
        <v>0.4555555555555556</v>
      </c>
      <c r="V222" s="313"/>
      <c r="W222" s="314" t="str">
        <f t="shared" si="35"/>
        <v>0</v>
      </c>
      <c r="X222" s="594"/>
      <c r="Y222" s="60">
        <f t="shared" si="36"/>
        <v>0</v>
      </c>
    </row>
    <row r="223" spans="2:25" ht="18.75" customHeight="1">
      <c r="B223" s="597"/>
      <c r="C223" s="600"/>
      <c r="D223" s="39">
        <v>3</v>
      </c>
      <c r="E223" s="39" t="s">
        <v>10999</v>
      </c>
      <c r="F223" s="315">
        <v>1260</v>
      </c>
      <c r="G223" s="306">
        <f t="shared" si="30"/>
        <v>252</v>
      </c>
      <c r="H223" s="307">
        <f t="shared" si="31"/>
        <v>700</v>
      </c>
      <c r="I223" s="307">
        <f t="shared" si="32"/>
        <v>0.23333333333333334</v>
      </c>
      <c r="J223" s="315"/>
      <c r="K223" s="308"/>
      <c r="L223" s="308"/>
      <c r="M223" s="310"/>
      <c r="N223" s="311">
        <f t="shared" si="33"/>
        <v>0</v>
      </c>
      <c r="O223" s="53"/>
      <c r="P223" s="54"/>
      <c r="Q223" s="54"/>
      <c r="R223" s="54"/>
      <c r="S223" s="54"/>
      <c r="T223" s="58"/>
      <c r="U223" s="312">
        <f t="shared" si="34"/>
        <v>0.46666666666666667</v>
      </c>
      <c r="V223" s="313"/>
      <c r="W223" s="314" t="str">
        <f t="shared" si="35"/>
        <v>0</v>
      </c>
      <c r="X223" s="594"/>
      <c r="Y223" s="60">
        <f t="shared" si="36"/>
        <v>0</v>
      </c>
    </row>
    <row r="224" spans="2:25" ht="18.75" customHeight="1">
      <c r="B224" s="597"/>
      <c r="C224" s="600"/>
      <c r="D224" s="39">
        <v>4</v>
      </c>
      <c r="E224" s="39" t="s">
        <v>11000</v>
      </c>
      <c r="F224" s="315">
        <v>1202</v>
      </c>
      <c r="G224" s="306">
        <f t="shared" si="30"/>
        <v>240.4</v>
      </c>
      <c r="H224" s="307">
        <f t="shared" si="31"/>
        <v>667.77777777777771</v>
      </c>
      <c r="I224" s="307">
        <f t="shared" si="32"/>
        <v>0.22259259259259256</v>
      </c>
      <c r="J224" s="315"/>
      <c r="K224" s="308"/>
      <c r="L224" s="308"/>
      <c r="M224" s="310"/>
      <c r="N224" s="311">
        <f t="shared" si="33"/>
        <v>0</v>
      </c>
      <c r="O224" s="53"/>
      <c r="P224" s="54"/>
      <c r="Q224" s="54"/>
      <c r="R224" s="54"/>
      <c r="S224" s="54"/>
      <c r="T224" s="58"/>
      <c r="U224" s="312">
        <f t="shared" si="34"/>
        <v>0.44518518518518513</v>
      </c>
      <c r="V224" s="313"/>
      <c r="W224" s="314" t="str">
        <f t="shared" si="35"/>
        <v>0</v>
      </c>
      <c r="X224" s="594"/>
      <c r="Y224" s="60">
        <f t="shared" si="36"/>
        <v>0</v>
      </c>
    </row>
    <row r="225" spans="2:25" ht="18.75" customHeight="1">
      <c r="B225" s="597"/>
      <c r="C225" s="600"/>
      <c r="D225" s="39"/>
      <c r="F225" s="315"/>
      <c r="G225" s="306">
        <f t="shared" si="30"/>
        <v>0</v>
      </c>
      <c r="H225" s="307">
        <f t="shared" si="31"/>
        <v>0</v>
      </c>
      <c r="I225" s="307">
        <f t="shared" si="32"/>
        <v>0</v>
      </c>
      <c r="J225" s="315"/>
      <c r="K225" s="308"/>
      <c r="L225" s="308"/>
      <c r="M225" s="310"/>
      <c r="N225" s="311">
        <f t="shared" si="33"/>
        <v>0</v>
      </c>
      <c r="O225" s="53"/>
      <c r="P225" s="54"/>
      <c r="Q225" s="54"/>
      <c r="R225" s="54"/>
      <c r="S225" s="54"/>
      <c r="T225" s="58"/>
      <c r="U225" s="312">
        <f t="shared" si="34"/>
        <v>0</v>
      </c>
      <c r="V225" s="313"/>
      <c r="W225" s="314" t="str">
        <f t="shared" si="35"/>
        <v>0</v>
      </c>
      <c r="X225" s="594"/>
      <c r="Y225" s="60">
        <f t="shared" si="36"/>
        <v>0</v>
      </c>
    </row>
    <row r="226" spans="2:25" ht="18.75" customHeight="1">
      <c r="B226" s="597"/>
      <c r="C226" s="600"/>
      <c r="D226" s="39">
        <v>1</v>
      </c>
      <c r="E226" s="39" t="s">
        <v>11001</v>
      </c>
      <c r="F226" s="315">
        <v>887</v>
      </c>
      <c r="G226" s="306">
        <f t="shared" si="30"/>
        <v>177.4</v>
      </c>
      <c r="H226" s="307">
        <f t="shared" si="31"/>
        <v>492.77777777777777</v>
      </c>
      <c r="I226" s="307">
        <f t="shared" si="32"/>
        <v>0.16425925925925924</v>
      </c>
      <c r="J226" s="315"/>
      <c r="K226" s="308"/>
      <c r="L226" s="308"/>
      <c r="M226" s="310"/>
      <c r="N226" s="311">
        <f t="shared" si="33"/>
        <v>0</v>
      </c>
      <c r="O226" s="53"/>
      <c r="P226" s="54"/>
      <c r="Q226" s="54"/>
      <c r="R226" s="54"/>
      <c r="S226" s="54"/>
      <c r="T226" s="58"/>
      <c r="U226" s="312">
        <f t="shared" si="34"/>
        <v>0.32851851851851849</v>
      </c>
      <c r="V226" s="313"/>
      <c r="W226" s="314" t="str">
        <f t="shared" si="35"/>
        <v>0</v>
      </c>
      <c r="X226" s="594"/>
      <c r="Y226" s="60">
        <f t="shared" si="36"/>
        <v>0</v>
      </c>
    </row>
    <row r="227" spans="2:25" ht="18.75" customHeight="1">
      <c r="B227" s="597"/>
      <c r="C227" s="600"/>
      <c r="D227" s="39">
        <v>2</v>
      </c>
      <c r="E227" s="39" t="s">
        <v>11002</v>
      </c>
      <c r="F227" s="315">
        <v>502</v>
      </c>
      <c r="G227" s="306">
        <f t="shared" si="30"/>
        <v>100.4</v>
      </c>
      <c r="H227" s="307">
        <f t="shared" si="31"/>
        <v>278.88888888888886</v>
      </c>
      <c r="I227" s="307">
        <f t="shared" si="32"/>
        <v>9.2962962962962956E-2</v>
      </c>
      <c r="J227" s="315"/>
      <c r="K227" s="308"/>
      <c r="L227" s="308"/>
      <c r="M227" s="310"/>
      <c r="N227" s="311">
        <f t="shared" si="33"/>
        <v>0</v>
      </c>
      <c r="O227" s="53"/>
      <c r="P227" s="54"/>
      <c r="Q227" s="54"/>
      <c r="R227" s="54"/>
      <c r="S227" s="54"/>
      <c r="T227" s="58"/>
      <c r="U227" s="312">
        <f t="shared" si="34"/>
        <v>0.18592592592592591</v>
      </c>
      <c r="V227" s="313"/>
      <c r="W227" s="314" t="str">
        <f t="shared" si="35"/>
        <v>0</v>
      </c>
      <c r="X227" s="594"/>
      <c r="Y227" s="60">
        <f t="shared" si="36"/>
        <v>0</v>
      </c>
    </row>
    <row r="228" spans="2:25" ht="18.75" customHeight="1">
      <c r="B228" s="597"/>
      <c r="C228" s="600"/>
      <c r="D228" s="39">
        <v>3</v>
      </c>
      <c r="E228" s="39" t="s">
        <v>11003</v>
      </c>
      <c r="F228" s="315">
        <v>1225</v>
      </c>
      <c r="G228" s="306">
        <f t="shared" si="30"/>
        <v>245</v>
      </c>
      <c r="H228" s="307">
        <f t="shared" si="31"/>
        <v>680.55555555555554</v>
      </c>
      <c r="I228" s="307">
        <f t="shared" si="32"/>
        <v>0.22685185185185186</v>
      </c>
      <c r="J228" s="315"/>
      <c r="K228" s="308" t="s">
        <v>11436</v>
      </c>
      <c r="L228" s="308"/>
      <c r="M228" s="310">
        <f>SUM(H226:H231)</f>
        <v>2932.7777777777778</v>
      </c>
      <c r="N228" s="311">
        <f t="shared" si="33"/>
        <v>58.655555555555559</v>
      </c>
      <c r="O228" s="53">
        <v>37</v>
      </c>
      <c r="P228" s="54" t="s">
        <v>12</v>
      </c>
      <c r="Q228" s="54"/>
      <c r="R228" s="54"/>
      <c r="S228" s="54"/>
      <c r="T228" s="58"/>
      <c r="U228" s="312">
        <f t="shared" si="34"/>
        <v>0.45370370370370372</v>
      </c>
      <c r="V228" s="313">
        <f>SUM(U226:U231)</f>
        <v>1.9551851851851851</v>
      </c>
      <c r="W228" s="314" t="str">
        <f t="shared" si="35"/>
        <v>2</v>
      </c>
      <c r="X228" s="594"/>
      <c r="Y228" s="60">
        <f t="shared" si="36"/>
        <v>1</v>
      </c>
    </row>
    <row r="229" spans="2:25" ht="18.75" customHeight="1">
      <c r="B229" s="597"/>
      <c r="C229" s="600"/>
      <c r="D229" s="39">
        <v>4</v>
      </c>
      <c r="E229" s="39" t="s">
        <v>11004</v>
      </c>
      <c r="F229" s="315">
        <v>193</v>
      </c>
      <c r="G229" s="306">
        <f t="shared" si="30"/>
        <v>38.6</v>
      </c>
      <c r="H229" s="307">
        <f t="shared" si="31"/>
        <v>107.22222222222221</v>
      </c>
      <c r="I229" s="307">
        <f t="shared" si="32"/>
        <v>3.574074074074074E-2</v>
      </c>
      <c r="J229" s="315"/>
      <c r="K229" s="308"/>
      <c r="L229" s="308"/>
      <c r="M229" s="310"/>
      <c r="N229" s="311">
        <f t="shared" si="33"/>
        <v>0</v>
      </c>
      <c r="O229" s="53"/>
      <c r="P229" s="54"/>
      <c r="Q229" s="54"/>
      <c r="R229" s="54"/>
      <c r="S229" s="54"/>
      <c r="T229" s="58"/>
      <c r="U229" s="312">
        <f t="shared" si="34"/>
        <v>7.1481481481481479E-2</v>
      </c>
      <c r="V229" s="313"/>
      <c r="W229" s="314" t="str">
        <f t="shared" si="35"/>
        <v>0</v>
      </c>
      <c r="X229" s="594"/>
      <c r="Y229" s="60">
        <f t="shared" si="36"/>
        <v>0</v>
      </c>
    </row>
    <row r="230" spans="2:25" ht="18.75" customHeight="1">
      <c r="B230" s="597"/>
      <c r="C230" s="600"/>
      <c r="D230" s="39">
        <v>5</v>
      </c>
      <c r="E230" s="39" t="s">
        <v>11005</v>
      </c>
      <c r="F230" s="315">
        <v>1260</v>
      </c>
      <c r="G230" s="306">
        <f t="shared" si="30"/>
        <v>252</v>
      </c>
      <c r="H230" s="307">
        <f t="shared" si="31"/>
        <v>700</v>
      </c>
      <c r="I230" s="307">
        <f t="shared" si="32"/>
        <v>0.23333333333333334</v>
      </c>
      <c r="J230" s="315"/>
      <c r="K230" s="308"/>
      <c r="L230" s="308"/>
      <c r="M230" s="310"/>
      <c r="N230" s="311">
        <f t="shared" si="33"/>
        <v>0</v>
      </c>
      <c r="O230" s="53"/>
      <c r="P230" s="54"/>
      <c r="Q230" s="54"/>
      <c r="R230" s="54"/>
      <c r="S230" s="54"/>
      <c r="T230" s="58"/>
      <c r="U230" s="312">
        <f t="shared" si="34"/>
        <v>0.46666666666666667</v>
      </c>
      <c r="V230" s="313"/>
      <c r="W230" s="314" t="str">
        <f t="shared" si="35"/>
        <v>0</v>
      </c>
      <c r="X230" s="594"/>
      <c r="Y230" s="60">
        <f t="shared" si="36"/>
        <v>0</v>
      </c>
    </row>
    <row r="231" spans="2:25" ht="18.75" customHeight="1">
      <c r="B231" s="597"/>
      <c r="C231" s="600"/>
      <c r="D231" s="39">
        <v>6</v>
      </c>
      <c r="E231" s="39" t="s">
        <v>11006</v>
      </c>
      <c r="F231" s="315">
        <v>1212</v>
      </c>
      <c r="G231" s="306">
        <f t="shared" si="30"/>
        <v>242.4</v>
      </c>
      <c r="H231" s="307">
        <f t="shared" si="31"/>
        <v>673.33333333333337</v>
      </c>
      <c r="I231" s="307">
        <f t="shared" si="32"/>
        <v>0.22444444444444445</v>
      </c>
      <c r="J231" s="315"/>
      <c r="K231" s="308"/>
      <c r="L231" s="308"/>
      <c r="M231" s="310"/>
      <c r="N231" s="311">
        <f t="shared" si="33"/>
        <v>0</v>
      </c>
      <c r="O231" s="53"/>
      <c r="P231" s="54"/>
      <c r="Q231" s="54"/>
      <c r="R231" s="54"/>
      <c r="S231" s="54"/>
      <c r="T231" s="58"/>
      <c r="U231" s="312">
        <f t="shared" si="34"/>
        <v>0.44888888888888889</v>
      </c>
      <c r="V231" s="313"/>
      <c r="W231" s="314" t="str">
        <f t="shared" si="35"/>
        <v>0</v>
      </c>
      <c r="X231" s="594"/>
      <c r="Y231" s="60">
        <f t="shared" si="36"/>
        <v>0</v>
      </c>
    </row>
    <row r="232" spans="2:25" ht="18.75" customHeight="1">
      <c r="B232" s="597"/>
      <c r="C232" s="600"/>
      <c r="D232" s="39"/>
      <c r="F232" s="315"/>
      <c r="G232" s="306">
        <f t="shared" si="30"/>
        <v>0</v>
      </c>
      <c r="H232" s="307">
        <f t="shared" si="31"/>
        <v>0</v>
      </c>
      <c r="I232" s="307">
        <f t="shared" si="32"/>
        <v>0</v>
      </c>
      <c r="J232" s="315"/>
      <c r="K232" s="308"/>
      <c r="L232" s="308"/>
      <c r="M232" s="310"/>
      <c r="N232" s="311">
        <f t="shared" si="33"/>
        <v>0</v>
      </c>
      <c r="O232" s="53"/>
      <c r="P232" s="54"/>
      <c r="Q232" s="54"/>
      <c r="R232" s="54"/>
      <c r="S232" s="54"/>
      <c r="T232" s="58"/>
      <c r="U232" s="312">
        <f t="shared" si="34"/>
        <v>0</v>
      </c>
      <c r="V232" s="313"/>
      <c r="W232" s="314" t="str">
        <f t="shared" si="35"/>
        <v>0</v>
      </c>
      <c r="X232" s="594"/>
      <c r="Y232" s="60">
        <f t="shared" si="36"/>
        <v>0</v>
      </c>
    </row>
    <row r="233" spans="2:25" ht="18.75" customHeight="1">
      <c r="B233" s="597"/>
      <c r="C233" s="600"/>
      <c r="D233" s="39">
        <v>1</v>
      </c>
      <c r="E233" s="39" t="s">
        <v>11007</v>
      </c>
      <c r="F233" s="315">
        <v>1210</v>
      </c>
      <c r="G233" s="306">
        <f t="shared" si="30"/>
        <v>242</v>
      </c>
      <c r="H233" s="307">
        <f t="shared" si="31"/>
        <v>672.22222222222217</v>
      </c>
      <c r="I233" s="307">
        <f t="shared" si="32"/>
        <v>0.22407407407407406</v>
      </c>
      <c r="J233" s="315"/>
      <c r="K233" s="308"/>
      <c r="L233" s="308"/>
      <c r="M233" s="310"/>
      <c r="N233" s="311">
        <f t="shared" si="33"/>
        <v>0</v>
      </c>
      <c r="O233" s="53"/>
      <c r="P233" s="54"/>
      <c r="Q233" s="54"/>
      <c r="R233" s="54"/>
      <c r="S233" s="54"/>
      <c r="T233" s="58"/>
      <c r="U233" s="312">
        <f t="shared" si="34"/>
        <v>0.44814814814814813</v>
      </c>
      <c r="V233" s="313"/>
      <c r="W233" s="314" t="str">
        <f t="shared" si="35"/>
        <v>0</v>
      </c>
      <c r="X233" s="594"/>
      <c r="Y233" s="60">
        <f t="shared" si="36"/>
        <v>0</v>
      </c>
    </row>
    <row r="234" spans="2:25" ht="18.75" customHeight="1">
      <c r="B234" s="597"/>
      <c r="C234" s="600"/>
      <c r="D234" s="39">
        <v>2</v>
      </c>
      <c r="E234" s="39" t="s">
        <v>11008</v>
      </c>
      <c r="F234" s="315">
        <v>412</v>
      </c>
      <c r="G234" s="306">
        <f t="shared" si="30"/>
        <v>82.4</v>
      </c>
      <c r="H234" s="307">
        <f t="shared" si="31"/>
        <v>228.88888888888889</v>
      </c>
      <c r="I234" s="307">
        <f t="shared" si="32"/>
        <v>7.6296296296296293E-2</v>
      </c>
      <c r="J234" s="315"/>
      <c r="K234" s="308"/>
      <c r="L234" s="308"/>
      <c r="M234" s="310"/>
      <c r="N234" s="311">
        <f t="shared" si="33"/>
        <v>0</v>
      </c>
      <c r="O234" s="53"/>
      <c r="P234" s="54"/>
      <c r="Q234" s="54"/>
      <c r="R234" s="54"/>
      <c r="S234" s="54"/>
      <c r="T234" s="58"/>
      <c r="U234" s="312">
        <f t="shared" si="34"/>
        <v>0.15259259259259259</v>
      </c>
      <c r="V234" s="313"/>
      <c r="W234" s="314" t="str">
        <f t="shared" si="35"/>
        <v>0</v>
      </c>
      <c r="X234" s="594"/>
      <c r="Y234" s="60">
        <f t="shared" si="36"/>
        <v>0</v>
      </c>
    </row>
    <row r="235" spans="2:25" ht="18.75" customHeight="1">
      <c r="B235" s="597"/>
      <c r="C235" s="600"/>
      <c r="D235" s="39">
        <v>3</v>
      </c>
      <c r="E235" s="39" t="s">
        <v>11009</v>
      </c>
      <c r="F235" s="315">
        <v>270</v>
      </c>
      <c r="G235" s="306">
        <f t="shared" si="30"/>
        <v>54</v>
      </c>
      <c r="H235" s="307">
        <f t="shared" si="31"/>
        <v>150</v>
      </c>
      <c r="I235" s="307">
        <f t="shared" si="32"/>
        <v>0.05</v>
      </c>
      <c r="J235" s="315"/>
      <c r="K235" s="308"/>
      <c r="L235" s="308"/>
      <c r="M235" s="310"/>
      <c r="N235" s="311">
        <f t="shared" si="33"/>
        <v>0</v>
      </c>
      <c r="O235" s="53"/>
      <c r="P235" s="54"/>
      <c r="Q235" s="54"/>
      <c r="R235" s="54"/>
      <c r="S235" s="54"/>
      <c r="T235" s="58"/>
      <c r="U235" s="312">
        <f t="shared" si="34"/>
        <v>0.1</v>
      </c>
      <c r="V235" s="313"/>
      <c r="W235" s="314" t="str">
        <f t="shared" si="35"/>
        <v>0</v>
      </c>
      <c r="X235" s="594"/>
      <c r="Y235" s="60">
        <f t="shared" si="36"/>
        <v>0</v>
      </c>
    </row>
    <row r="236" spans="2:25" ht="18.75" customHeight="1">
      <c r="B236" s="597"/>
      <c r="C236" s="600"/>
      <c r="D236" s="39">
        <v>4</v>
      </c>
      <c r="E236" s="39" t="s">
        <v>11010</v>
      </c>
      <c r="F236" s="315">
        <v>255</v>
      </c>
      <c r="G236" s="306">
        <f t="shared" si="30"/>
        <v>51</v>
      </c>
      <c r="H236" s="307">
        <f t="shared" si="31"/>
        <v>141.66666666666666</v>
      </c>
      <c r="I236" s="307">
        <f t="shared" si="32"/>
        <v>4.7222222222222221E-2</v>
      </c>
      <c r="J236" s="315"/>
      <c r="K236" s="308"/>
      <c r="L236" s="308"/>
      <c r="M236" s="310"/>
      <c r="N236" s="311">
        <f t="shared" si="33"/>
        <v>0</v>
      </c>
      <c r="O236" s="53"/>
      <c r="P236" s="54"/>
      <c r="Q236" s="54"/>
      <c r="R236" s="54"/>
      <c r="S236" s="54"/>
      <c r="T236" s="58"/>
      <c r="U236" s="312">
        <f t="shared" si="34"/>
        <v>9.4444444444444442E-2</v>
      </c>
      <c r="V236" s="313"/>
      <c r="W236" s="314" t="str">
        <f t="shared" si="35"/>
        <v>0</v>
      </c>
      <c r="X236" s="594"/>
      <c r="Y236" s="60">
        <f t="shared" si="36"/>
        <v>0</v>
      </c>
    </row>
    <row r="237" spans="2:25" ht="18.75" customHeight="1">
      <c r="B237" s="597"/>
      <c r="C237" s="600"/>
      <c r="D237" s="39">
        <v>5</v>
      </c>
      <c r="E237" s="39" t="s">
        <v>11011</v>
      </c>
      <c r="F237" s="315">
        <v>202</v>
      </c>
      <c r="G237" s="306">
        <f t="shared" si="30"/>
        <v>40.4</v>
      </c>
      <c r="H237" s="307">
        <f t="shared" si="31"/>
        <v>112.22222222222221</v>
      </c>
      <c r="I237" s="307">
        <f t="shared" si="32"/>
        <v>3.7407407407407403E-2</v>
      </c>
      <c r="J237" s="315"/>
      <c r="K237" s="308"/>
      <c r="L237" s="308"/>
      <c r="M237" s="310"/>
      <c r="N237" s="311">
        <f t="shared" si="33"/>
        <v>0</v>
      </c>
      <c r="O237" s="53"/>
      <c r="P237" s="54"/>
      <c r="Q237" s="54"/>
      <c r="R237" s="54"/>
      <c r="S237" s="54"/>
      <c r="T237" s="58"/>
      <c r="U237" s="312">
        <f t="shared" si="34"/>
        <v>7.4814814814814806E-2</v>
      </c>
      <c r="V237" s="313"/>
      <c r="W237" s="314" t="str">
        <f t="shared" si="35"/>
        <v>0</v>
      </c>
      <c r="X237" s="594"/>
      <c r="Y237" s="60">
        <f t="shared" si="36"/>
        <v>0</v>
      </c>
    </row>
    <row r="238" spans="2:25" ht="18.75" customHeight="1">
      <c r="B238" s="597"/>
      <c r="C238" s="600"/>
      <c r="D238" s="39">
        <v>6</v>
      </c>
      <c r="E238" s="39" t="s">
        <v>11012</v>
      </c>
      <c r="F238" s="315">
        <v>300</v>
      </c>
      <c r="G238" s="306">
        <f t="shared" si="30"/>
        <v>60</v>
      </c>
      <c r="H238" s="307">
        <f t="shared" si="31"/>
        <v>166.66666666666666</v>
      </c>
      <c r="I238" s="307">
        <f t="shared" si="32"/>
        <v>5.5555555555555552E-2</v>
      </c>
      <c r="J238" s="315"/>
      <c r="K238" s="308"/>
      <c r="L238" s="308"/>
      <c r="M238" s="310"/>
      <c r="N238" s="311">
        <f t="shared" si="33"/>
        <v>0</v>
      </c>
      <c r="O238" s="53"/>
      <c r="P238" s="54"/>
      <c r="Q238" s="54"/>
      <c r="R238" s="54"/>
      <c r="S238" s="54"/>
      <c r="T238" s="58"/>
      <c r="U238" s="312">
        <f t="shared" si="34"/>
        <v>0.1111111111111111</v>
      </c>
      <c r="V238" s="313"/>
      <c r="W238" s="314" t="str">
        <f t="shared" si="35"/>
        <v>0</v>
      </c>
      <c r="X238" s="594"/>
      <c r="Y238" s="60">
        <f t="shared" si="36"/>
        <v>0</v>
      </c>
    </row>
    <row r="239" spans="2:25" ht="18.75" customHeight="1">
      <c r="B239" s="597"/>
      <c r="C239" s="600"/>
      <c r="D239" s="39">
        <v>7</v>
      </c>
      <c r="E239" s="39" t="s">
        <v>11013</v>
      </c>
      <c r="F239" s="315">
        <v>972</v>
      </c>
      <c r="G239" s="306">
        <f t="shared" si="30"/>
        <v>194.4</v>
      </c>
      <c r="H239" s="307">
        <f t="shared" si="31"/>
        <v>540</v>
      </c>
      <c r="I239" s="307">
        <f t="shared" si="32"/>
        <v>0.18</v>
      </c>
      <c r="J239" s="315" t="s">
        <v>11014</v>
      </c>
      <c r="K239" s="308" t="s">
        <v>11437</v>
      </c>
      <c r="L239" s="308"/>
      <c r="M239" s="310">
        <f>SUM(H233:H241)</f>
        <v>2794.4444444444448</v>
      </c>
      <c r="N239" s="311">
        <f t="shared" si="33"/>
        <v>55.888888888888893</v>
      </c>
      <c r="O239" s="53">
        <v>35</v>
      </c>
      <c r="P239" s="54" t="s">
        <v>12</v>
      </c>
      <c r="Q239" s="54"/>
      <c r="R239" s="54"/>
      <c r="S239" s="54"/>
      <c r="T239" s="58"/>
      <c r="U239" s="312">
        <f t="shared" si="34"/>
        <v>0.36</v>
      </c>
      <c r="V239" s="313">
        <f>SUM(U233:U241)</f>
        <v>1.8629629629629629</v>
      </c>
      <c r="W239" s="314" t="str">
        <f t="shared" si="35"/>
        <v>2</v>
      </c>
      <c r="X239" s="594"/>
      <c r="Y239" s="60">
        <f t="shared" si="36"/>
        <v>1</v>
      </c>
    </row>
    <row r="240" spans="2:25" ht="18.75" customHeight="1">
      <c r="B240" s="597"/>
      <c r="C240" s="600"/>
      <c r="D240" s="39">
        <v>8</v>
      </c>
      <c r="E240" s="39" t="s">
        <v>11015</v>
      </c>
      <c r="F240" s="315">
        <v>620</v>
      </c>
      <c r="G240" s="306">
        <f t="shared" si="30"/>
        <v>124</v>
      </c>
      <c r="H240" s="307">
        <f t="shared" si="31"/>
        <v>344.44444444444446</v>
      </c>
      <c r="I240" s="307">
        <f t="shared" si="32"/>
        <v>0.11481481481481481</v>
      </c>
      <c r="J240" s="315" t="s">
        <v>11016</v>
      </c>
      <c r="K240" s="308"/>
      <c r="L240" s="308"/>
      <c r="M240" s="310"/>
      <c r="N240" s="311">
        <f t="shared" si="33"/>
        <v>0</v>
      </c>
      <c r="O240" s="53"/>
      <c r="P240" s="54"/>
      <c r="Q240" s="54"/>
      <c r="R240" s="54"/>
      <c r="S240" s="54"/>
      <c r="T240" s="58"/>
      <c r="U240" s="312">
        <f t="shared" si="34"/>
        <v>0.22962962962962963</v>
      </c>
      <c r="V240" s="313"/>
      <c r="W240" s="314" t="str">
        <f t="shared" si="35"/>
        <v>0</v>
      </c>
      <c r="X240" s="594"/>
      <c r="Y240" s="60">
        <f t="shared" si="36"/>
        <v>0</v>
      </c>
    </row>
    <row r="241" spans="2:25" ht="18.75" customHeight="1">
      <c r="B241" s="597"/>
      <c r="C241" s="600"/>
      <c r="D241" s="39">
        <v>9</v>
      </c>
      <c r="E241" s="39" t="s">
        <v>11017</v>
      </c>
      <c r="F241" s="315">
        <v>789</v>
      </c>
      <c r="G241" s="306">
        <f t="shared" si="30"/>
        <v>157.80000000000001</v>
      </c>
      <c r="H241" s="307">
        <f t="shared" si="31"/>
        <v>438.33333333333331</v>
      </c>
      <c r="I241" s="307">
        <f t="shared" si="32"/>
        <v>0.14611111111111111</v>
      </c>
      <c r="J241" s="315"/>
      <c r="K241" s="308"/>
      <c r="L241" s="308"/>
      <c r="M241" s="310"/>
      <c r="N241" s="311">
        <f t="shared" si="33"/>
        <v>0</v>
      </c>
      <c r="O241" s="53"/>
      <c r="P241" s="54"/>
      <c r="Q241" s="54"/>
      <c r="R241" s="54"/>
      <c r="S241" s="54"/>
      <c r="T241" s="58"/>
      <c r="U241" s="312">
        <f t="shared" si="34"/>
        <v>0.29222222222222222</v>
      </c>
      <c r="V241" s="313"/>
      <c r="W241" s="314" t="str">
        <f t="shared" si="35"/>
        <v>0</v>
      </c>
      <c r="X241" s="594"/>
      <c r="Y241" s="60">
        <f t="shared" si="36"/>
        <v>0</v>
      </c>
    </row>
    <row r="242" spans="2:25" ht="18.75" customHeight="1">
      <c r="B242" s="597"/>
      <c r="C242" s="600"/>
      <c r="D242" s="39"/>
      <c r="F242" s="315"/>
      <c r="G242" s="306">
        <f t="shared" si="30"/>
        <v>0</v>
      </c>
      <c r="H242" s="307">
        <f t="shared" si="31"/>
        <v>0</v>
      </c>
      <c r="I242" s="307">
        <f t="shared" si="32"/>
        <v>0</v>
      </c>
      <c r="J242" s="315"/>
      <c r="K242" s="308"/>
      <c r="L242" s="308"/>
      <c r="M242" s="310"/>
      <c r="N242" s="311">
        <f t="shared" si="33"/>
        <v>0</v>
      </c>
      <c r="O242" s="53"/>
      <c r="P242" s="54"/>
      <c r="Q242" s="54"/>
      <c r="R242" s="54"/>
      <c r="S242" s="54"/>
      <c r="T242" s="58"/>
      <c r="U242" s="312">
        <f t="shared" si="34"/>
        <v>0</v>
      </c>
      <c r="V242" s="313"/>
      <c r="W242" s="314" t="str">
        <f t="shared" si="35"/>
        <v>0</v>
      </c>
      <c r="X242" s="594"/>
      <c r="Y242" s="60">
        <f t="shared" si="36"/>
        <v>0</v>
      </c>
    </row>
    <row r="243" spans="2:25" ht="18.75" customHeight="1">
      <c r="B243" s="597"/>
      <c r="C243" s="600"/>
      <c r="D243" s="39">
        <v>1</v>
      </c>
      <c r="E243" s="39" t="s">
        <v>11018</v>
      </c>
      <c r="F243" s="315">
        <v>435</v>
      </c>
      <c r="G243" s="306">
        <f t="shared" si="30"/>
        <v>87</v>
      </c>
      <c r="H243" s="307">
        <f t="shared" si="31"/>
        <v>241.66666666666666</v>
      </c>
      <c r="I243" s="307">
        <f t="shared" si="32"/>
        <v>8.0555555555555547E-2</v>
      </c>
      <c r="J243" s="315"/>
      <c r="K243" s="308"/>
      <c r="L243" s="308"/>
      <c r="M243" s="310"/>
      <c r="N243" s="311">
        <f t="shared" si="33"/>
        <v>0</v>
      </c>
      <c r="O243" s="53"/>
      <c r="P243" s="54"/>
      <c r="Q243" s="54"/>
      <c r="R243" s="54"/>
      <c r="S243" s="54"/>
      <c r="T243" s="58"/>
      <c r="U243" s="312">
        <f t="shared" si="34"/>
        <v>0.16111111111111109</v>
      </c>
      <c r="V243" s="313"/>
      <c r="W243" s="314" t="str">
        <f t="shared" si="35"/>
        <v>0</v>
      </c>
      <c r="X243" s="594"/>
      <c r="Y243" s="60">
        <f t="shared" si="36"/>
        <v>0</v>
      </c>
    </row>
    <row r="244" spans="2:25" ht="18.75" customHeight="1">
      <c r="B244" s="597"/>
      <c r="C244" s="600"/>
      <c r="D244" s="39">
        <v>2</v>
      </c>
      <c r="E244" s="39" t="s">
        <v>11019</v>
      </c>
      <c r="F244" s="315">
        <v>550</v>
      </c>
      <c r="G244" s="306">
        <f t="shared" si="30"/>
        <v>110</v>
      </c>
      <c r="H244" s="307">
        <f t="shared" si="31"/>
        <v>305.55555555555554</v>
      </c>
      <c r="I244" s="307">
        <f t="shared" si="32"/>
        <v>0.10185185185185185</v>
      </c>
      <c r="J244" s="315"/>
      <c r="K244" s="335" t="s">
        <v>11438</v>
      </c>
      <c r="L244" s="308"/>
      <c r="M244" s="310">
        <f>SUM(H243:H251)</f>
        <v>2690.5555555555552</v>
      </c>
      <c r="N244" s="311">
        <f t="shared" si="33"/>
        <v>53.811111111111103</v>
      </c>
      <c r="O244" s="53">
        <v>37</v>
      </c>
      <c r="P244" s="54" t="s">
        <v>12</v>
      </c>
      <c r="Q244" s="54"/>
      <c r="R244" s="54"/>
      <c r="S244" s="54"/>
      <c r="T244" s="58"/>
      <c r="U244" s="312">
        <f t="shared" si="34"/>
        <v>0.20370370370370369</v>
      </c>
      <c r="V244" s="313">
        <f>SUM(U243:U251)</f>
        <v>1.7937037037037038</v>
      </c>
      <c r="W244" s="314" t="str">
        <f t="shared" si="35"/>
        <v>2</v>
      </c>
      <c r="X244" s="594"/>
      <c r="Y244" s="60">
        <f t="shared" si="36"/>
        <v>1</v>
      </c>
    </row>
    <row r="245" spans="2:25" ht="18.75" customHeight="1">
      <c r="B245" s="597"/>
      <c r="C245" s="600"/>
      <c r="D245" s="39">
        <v>3</v>
      </c>
      <c r="E245" s="39" t="s">
        <v>11020</v>
      </c>
      <c r="F245" s="315">
        <v>526</v>
      </c>
      <c r="G245" s="306">
        <f t="shared" si="30"/>
        <v>105.2</v>
      </c>
      <c r="H245" s="307">
        <f t="shared" si="31"/>
        <v>292.22222222222223</v>
      </c>
      <c r="I245" s="307">
        <f t="shared" si="32"/>
        <v>9.7407407407407415E-2</v>
      </c>
      <c r="J245" s="315"/>
      <c r="K245" s="308"/>
      <c r="L245" s="308"/>
      <c r="M245" s="310"/>
      <c r="N245" s="311">
        <f t="shared" si="33"/>
        <v>0</v>
      </c>
      <c r="O245" s="53"/>
      <c r="P245" s="54"/>
      <c r="Q245" s="54"/>
      <c r="R245" s="54"/>
      <c r="S245" s="54"/>
      <c r="T245" s="58"/>
      <c r="U245" s="312">
        <f t="shared" si="34"/>
        <v>0.19481481481481483</v>
      </c>
      <c r="V245" s="313"/>
      <c r="W245" s="314" t="str">
        <f t="shared" si="35"/>
        <v>0</v>
      </c>
      <c r="X245" s="594"/>
      <c r="Y245" s="60">
        <f t="shared" si="36"/>
        <v>0</v>
      </c>
    </row>
    <row r="246" spans="2:25" ht="18.75" customHeight="1">
      <c r="B246" s="597"/>
      <c r="C246" s="600"/>
      <c r="D246" s="39">
        <v>4</v>
      </c>
      <c r="E246" s="39" t="s">
        <v>11021</v>
      </c>
      <c r="F246" s="315">
        <v>485</v>
      </c>
      <c r="G246" s="306">
        <f t="shared" si="30"/>
        <v>97</v>
      </c>
      <c r="H246" s="307">
        <f t="shared" si="31"/>
        <v>269.44444444444446</v>
      </c>
      <c r="I246" s="307">
        <f t="shared" si="32"/>
        <v>8.981481481481482E-2</v>
      </c>
      <c r="J246" s="315"/>
      <c r="K246" s="308"/>
      <c r="L246" s="308"/>
      <c r="M246" s="310"/>
      <c r="N246" s="311">
        <f t="shared" si="33"/>
        <v>0</v>
      </c>
      <c r="O246" s="53"/>
      <c r="P246" s="54"/>
      <c r="Q246" s="54"/>
      <c r="R246" s="54"/>
      <c r="S246" s="54"/>
      <c r="T246" s="58"/>
      <c r="U246" s="312">
        <f t="shared" si="34"/>
        <v>0.17962962962962964</v>
      </c>
      <c r="V246" s="313"/>
      <c r="W246" s="314" t="str">
        <f t="shared" si="35"/>
        <v>0</v>
      </c>
      <c r="X246" s="594"/>
      <c r="Y246" s="60">
        <f t="shared" si="36"/>
        <v>0</v>
      </c>
    </row>
    <row r="247" spans="2:25" ht="18.75" customHeight="1">
      <c r="B247" s="597"/>
      <c r="C247" s="600"/>
      <c r="D247" s="39">
        <v>5</v>
      </c>
      <c r="E247" s="39" t="s">
        <v>11022</v>
      </c>
      <c r="F247" s="315">
        <v>412</v>
      </c>
      <c r="G247" s="306">
        <f t="shared" si="30"/>
        <v>82.4</v>
      </c>
      <c r="H247" s="307">
        <f t="shared" si="31"/>
        <v>228.88888888888889</v>
      </c>
      <c r="I247" s="307">
        <f t="shared" si="32"/>
        <v>7.6296296296296293E-2</v>
      </c>
      <c r="J247" s="315"/>
      <c r="K247" s="308"/>
      <c r="L247" s="308"/>
      <c r="M247" s="310"/>
      <c r="N247" s="311">
        <f t="shared" si="33"/>
        <v>0</v>
      </c>
      <c r="O247" s="53"/>
      <c r="P247" s="54"/>
      <c r="Q247" s="54"/>
      <c r="R247" s="54"/>
      <c r="S247" s="54"/>
      <c r="T247" s="58"/>
      <c r="U247" s="312">
        <f t="shared" si="34"/>
        <v>0.15259259259259259</v>
      </c>
      <c r="V247" s="313"/>
      <c r="W247" s="314" t="str">
        <f t="shared" si="35"/>
        <v>0</v>
      </c>
      <c r="X247" s="594"/>
      <c r="Y247" s="60">
        <f t="shared" si="36"/>
        <v>0</v>
      </c>
    </row>
    <row r="248" spans="2:25" ht="18.75" customHeight="1">
      <c r="B248" s="597"/>
      <c r="C248" s="600"/>
      <c r="D248" s="39">
        <v>6</v>
      </c>
      <c r="E248" s="39" t="s">
        <v>11023</v>
      </c>
      <c r="F248" s="315">
        <v>117</v>
      </c>
      <c r="G248" s="306">
        <f t="shared" si="30"/>
        <v>23.4</v>
      </c>
      <c r="H248" s="307">
        <f t="shared" si="31"/>
        <v>65</v>
      </c>
      <c r="I248" s="307">
        <f t="shared" si="32"/>
        <v>2.1666666666666667E-2</v>
      </c>
      <c r="L248" s="308"/>
      <c r="M248" s="310"/>
      <c r="N248" s="311">
        <f t="shared" si="33"/>
        <v>0</v>
      </c>
      <c r="R248" s="54"/>
      <c r="S248" s="54"/>
      <c r="T248" s="58"/>
      <c r="U248" s="312">
        <f t="shared" si="34"/>
        <v>4.3333333333333335E-2</v>
      </c>
      <c r="V248" s="313"/>
      <c r="W248" s="314" t="str">
        <f t="shared" si="35"/>
        <v>0</v>
      </c>
      <c r="X248" s="594"/>
      <c r="Y248" s="60">
        <f t="shared" si="36"/>
        <v>0</v>
      </c>
    </row>
    <row r="249" spans="2:25" ht="18.75" customHeight="1">
      <c r="B249" s="597"/>
      <c r="C249" s="600"/>
      <c r="D249" s="39">
        <v>7</v>
      </c>
      <c r="E249" s="39" t="s">
        <v>11024</v>
      </c>
      <c r="F249" s="315">
        <v>213</v>
      </c>
      <c r="G249" s="306">
        <f t="shared" si="30"/>
        <v>42.6</v>
      </c>
      <c r="H249" s="307">
        <f t="shared" si="31"/>
        <v>118.33333333333333</v>
      </c>
      <c r="I249" s="307">
        <f t="shared" si="32"/>
        <v>3.9444444444444442E-2</v>
      </c>
      <c r="J249" s="315"/>
      <c r="K249" s="308"/>
      <c r="L249" s="308"/>
      <c r="M249" s="310"/>
      <c r="N249" s="311">
        <f t="shared" si="33"/>
        <v>0</v>
      </c>
      <c r="O249" s="53"/>
      <c r="P249" s="54"/>
      <c r="Q249" s="54"/>
      <c r="R249" s="54"/>
      <c r="S249" s="54"/>
      <c r="T249" s="58"/>
      <c r="U249" s="312">
        <f t="shared" si="34"/>
        <v>7.8888888888888883E-2</v>
      </c>
      <c r="V249" s="313"/>
      <c r="W249" s="314" t="str">
        <f t="shared" si="35"/>
        <v>0</v>
      </c>
      <c r="X249" s="594"/>
      <c r="Y249" s="60">
        <f t="shared" si="36"/>
        <v>0</v>
      </c>
    </row>
    <row r="250" spans="2:25" ht="18.75" customHeight="1">
      <c r="B250" s="597"/>
      <c r="C250" s="600"/>
      <c r="D250" s="39">
        <v>8</v>
      </c>
      <c r="E250" s="39" t="s">
        <v>11025</v>
      </c>
      <c r="F250" s="315">
        <v>782</v>
      </c>
      <c r="G250" s="306">
        <f t="shared" si="30"/>
        <v>156.4</v>
      </c>
      <c r="H250" s="307">
        <f t="shared" si="31"/>
        <v>434.44444444444446</v>
      </c>
      <c r="I250" s="307">
        <f t="shared" si="32"/>
        <v>0.14481481481481481</v>
      </c>
      <c r="J250" s="315"/>
      <c r="K250" s="308"/>
      <c r="L250" s="308"/>
      <c r="M250" s="310"/>
      <c r="N250" s="311">
        <f t="shared" si="33"/>
        <v>0</v>
      </c>
      <c r="O250" s="53"/>
      <c r="P250" s="54"/>
      <c r="Q250" s="54"/>
      <c r="R250" s="54"/>
      <c r="S250" s="54"/>
      <c r="T250" s="58"/>
      <c r="U250" s="312">
        <f t="shared" si="34"/>
        <v>0.28962962962962963</v>
      </c>
      <c r="V250" s="313"/>
      <c r="W250" s="314" t="str">
        <f t="shared" si="35"/>
        <v>0</v>
      </c>
      <c r="X250" s="594"/>
      <c r="Y250" s="60">
        <f t="shared" si="36"/>
        <v>0</v>
      </c>
    </row>
    <row r="251" spans="2:25" ht="18.75" customHeight="1">
      <c r="B251" s="597"/>
      <c r="C251" s="600"/>
      <c r="D251" s="39">
        <v>9</v>
      </c>
      <c r="E251" s="39" t="s">
        <v>11026</v>
      </c>
      <c r="F251" s="315">
        <v>1323</v>
      </c>
      <c r="G251" s="306">
        <f t="shared" si="30"/>
        <v>264.60000000000002</v>
      </c>
      <c r="H251" s="307">
        <f t="shared" si="31"/>
        <v>735</v>
      </c>
      <c r="I251" s="307">
        <f t="shared" si="32"/>
        <v>0.245</v>
      </c>
      <c r="J251" s="315"/>
      <c r="K251" s="308"/>
      <c r="L251" s="308"/>
      <c r="M251" s="310"/>
      <c r="N251" s="311">
        <f t="shared" si="33"/>
        <v>0</v>
      </c>
      <c r="O251" s="53"/>
      <c r="P251" s="54"/>
      <c r="Q251" s="54"/>
      <c r="R251" s="54"/>
      <c r="S251" s="54"/>
      <c r="T251" s="58"/>
      <c r="U251" s="312">
        <f t="shared" si="34"/>
        <v>0.49</v>
      </c>
      <c r="V251" s="313"/>
      <c r="W251" s="314" t="str">
        <f t="shared" si="35"/>
        <v>0</v>
      </c>
      <c r="X251" s="594"/>
      <c r="Y251" s="60">
        <f t="shared" si="36"/>
        <v>0</v>
      </c>
    </row>
    <row r="252" spans="2:25" ht="18.75" customHeight="1">
      <c r="B252" s="597"/>
      <c r="C252" s="600"/>
      <c r="D252" s="39"/>
      <c r="F252" s="315"/>
      <c r="G252" s="306">
        <f t="shared" si="30"/>
        <v>0</v>
      </c>
      <c r="H252" s="307">
        <f t="shared" si="31"/>
        <v>0</v>
      </c>
      <c r="I252" s="307">
        <f t="shared" si="32"/>
        <v>0</v>
      </c>
      <c r="J252" s="315"/>
      <c r="K252" s="308"/>
      <c r="L252" s="308"/>
      <c r="M252" s="310"/>
      <c r="N252" s="311">
        <f t="shared" si="33"/>
        <v>0</v>
      </c>
      <c r="O252" s="53"/>
      <c r="P252" s="54"/>
      <c r="Q252" s="54"/>
      <c r="R252" s="54"/>
      <c r="S252" s="54"/>
      <c r="T252" s="58"/>
      <c r="U252" s="312">
        <f t="shared" si="34"/>
        <v>0</v>
      </c>
      <c r="V252" s="313"/>
      <c r="W252" s="314" t="str">
        <f t="shared" si="35"/>
        <v>0</v>
      </c>
      <c r="X252" s="594"/>
      <c r="Y252" s="60">
        <f t="shared" si="36"/>
        <v>0</v>
      </c>
    </row>
    <row r="253" spans="2:25" ht="18.75" customHeight="1">
      <c r="B253" s="597"/>
      <c r="C253" s="600"/>
      <c r="D253" s="39">
        <v>1</v>
      </c>
      <c r="E253" s="169" t="s">
        <v>11027</v>
      </c>
      <c r="F253" s="315">
        <v>1250</v>
      </c>
      <c r="G253" s="306">
        <f t="shared" si="30"/>
        <v>250</v>
      </c>
      <c r="H253" s="307">
        <f t="shared" si="31"/>
        <v>694.44444444444446</v>
      </c>
      <c r="I253" s="307">
        <f t="shared" si="32"/>
        <v>0.23148148148148148</v>
      </c>
      <c r="J253" s="315" t="s">
        <v>11028</v>
      </c>
      <c r="K253" s="315" t="s">
        <v>11028</v>
      </c>
      <c r="L253" s="308"/>
      <c r="M253" s="310">
        <f>SUM(H253:H258)</f>
        <v>2292.7777777777778</v>
      </c>
      <c r="N253" s="311">
        <f t="shared" si="33"/>
        <v>45.855555555555554</v>
      </c>
      <c r="O253" s="53">
        <v>47</v>
      </c>
      <c r="P253" s="54" t="s">
        <v>351</v>
      </c>
      <c r="Q253" s="54" t="s">
        <v>3126</v>
      </c>
      <c r="R253" s="54"/>
      <c r="S253" s="54"/>
      <c r="T253" s="58"/>
      <c r="U253" s="312">
        <f t="shared" si="34"/>
        <v>0.46296296296296297</v>
      </c>
      <c r="V253" s="313">
        <f>SUM(U253:U258)</f>
        <v>1.5285185185185186</v>
      </c>
      <c r="W253" s="314" t="str">
        <f t="shared" si="35"/>
        <v>2</v>
      </c>
      <c r="X253" s="594"/>
      <c r="Y253" s="60">
        <f t="shared" si="36"/>
        <v>1</v>
      </c>
    </row>
    <row r="254" spans="2:25" ht="18.75" customHeight="1">
      <c r="B254" s="597"/>
      <c r="C254" s="600"/>
      <c r="D254" s="39">
        <v>2</v>
      </c>
      <c r="E254" s="39" t="s">
        <v>2648</v>
      </c>
      <c r="F254" s="315">
        <v>520</v>
      </c>
      <c r="G254" s="306">
        <f t="shared" si="30"/>
        <v>104</v>
      </c>
      <c r="H254" s="307">
        <f t="shared" si="31"/>
        <v>288.88888888888886</v>
      </c>
      <c r="I254" s="307">
        <f t="shared" si="32"/>
        <v>9.6296296296296283E-2</v>
      </c>
      <c r="J254" s="315"/>
      <c r="K254" s="308"/>
      <c r="L254" s="308"/>
      <c r="M254" s="310"/>
      <c r="N254" s="311">
        <f t="shared" si="33"/>
        <v>0</v>
      </c>
      <c r="O254" s="53"/>
      <c r="P254" s="54"/>
      <c r="Q254" s="54"/>
      <c r="R254" s="54"/>
      <c r="S254" s="54"/>
      <c r="T254" s="58"/>
      <c r="U254" s="312">
        <f t="shared" si="34"/>
        <v>0.19259259259259257</v>
      </c>
      <c r="V254" s="313"/>
      <c r="W254" s="314" t="str">
        <f t="shared" si="35"/>
        <v>0</v>
      </c>
      <c r="X254" s="594"/>
      <c r="Y254" s="60">
        <f t="shared" si="36"/>
        <v>0</v>
      </c>
    </row>
    <row r="255" spans="2:25" ht="18.75" customHeight="1">
      <c r="B255" s="597"/>
      <c r="C255" s="600"/>
      <c r="D255" s="39">
        <v>3</v>
      </c>
      <c r="E255" s="39" t="s">
        <v>11029</v>
      </c>
      <c r="F255" s="315">
        <v>750</v>
      </c>
      <c r="G255" s="306">
        <f t="shared" si="30"/>
        <v>150</v>
      </c>
      <c r="H255" s="307">
        <f t="shared" si="31"/>
        <v>416.66666666666663</v>
      </c>
      <c r="I255" s="307">
        <f t="shared" si="32"/>
        <v>0.13888888888888887</v>
      </c>
      <c r="J255" s="315"/>
      <c r="K255" s="308"/>
      <c r="L255" s="308"/>
      <c r="M255" s="310"/>
      <c r="N255" s="311">
        <f t="shared" si="33"/>
        <v>0</v>
      </c>
      <c r="O255" s="53"/>
      <c r="P255" s="54"/>
      <c r="Q255" s="54"/>
      <c r="R255" s="54"/>
      <c r="S255" s="54"/>
      <c r="T255" s="58"/>
      <c r="U255" s="312">
        <f t="shared" si="34"/>
        <v>0.27777777777777773</v>
      </c>
      <c r="V255" s="313"/>
      <c r="W255" s="314" t="str">
        <f t="shared" si="35"/>
        <v>0</v>
      </c>
      <c r="X255" s="594"/>
      <c r="Y255" s="60">
        <f t="shared" si="36"/>
        <v>0</v>
      </c>
    </row>
    <row r="256" spans="2:25" ht="18.75" customHeight="1">
      <c r="B256" s="597"/>
      <c r="C256" s="600"/>
      <c r="D256" s="39">
        <v>4</v>
      </c>
      <c r="E256" s="39" t="s">
        <v>11030</v>
      </c>
      <c r="F256" s="315">
        <v>530</v>
      </c>
      <c r="G256" s="306">
        <f t="shared" si="30"/>
        <v>106</v>
      </c>
      <c r="H256" s="307">
        <f t="shared" si="31"/>
        <v>294.44444444444446</v>
      </c>
      <c r="I256" s="307">
        <f t="shared" si="32"/>
        <v>9.8148148148148151E-2</v>
      </c>
      <c r="J256" s="315"/>
      <c r="K256" s="308"/>
      <c r="L256" s="308"/>
      <c r="M256" s="310"/>
      <c r="N256" s="311">
        <f t="shared" si="33"/>
        <v>0</v>
      </c>
      <c r="O256" s="53"/>
      <c r="P256" s="54"/>
      <c r="Q256" s="54"/>
      <c r="R256" s="54"/>
      <c r="S256" s="54"/>
      <c r="T256" s="58"/>
      <c r="U256" s="312">
        <f t="shared" si="34"/>
        <v>0.1962962962962963</v>
      </c>
      <c r="V256" s="313"/>
      <c r="W256" s="314" t="str">
        <f t="shared" si="35"/>
        <v>0</v>
      </c>
      <c r="X256" s="594"/>
      <c r="Y256" s="60">
        <f t="shared" si="36"/>
        <v>0</v>
      </c>
    </row>
    <row r="257" spans="2:25" ht="18.75" customHeight="1">
      <c r="B257" s="597"/>
      <c r="C257" s="600"/>
      <c r="D257" s="39">
        <v>5</v>
      </c>
      <c r="E257" s="39" t="s">
        <v>11031</v>
      </c>
      <c r="F257" s="315">
        <v>760</v>
      </c>
      <c r="G257" s="306">
        <f t="shared" si="30"/>
        <v>152</v>
      </c>
      <c r="H257" s="307">
        <f t="shared" si="31"/>
        <v>422.22222222222223</v>
      </c>
      <c r="I257" s="307">
        <f t="shared" si="32"/>
        <v>0.14074074074074075</v>
      </c>
      <c r="J257" s="315"/>
      <c r="K257" s="308"/>
      <c r="L257" s="308"/>
      <c r="M257" s="310"/>
      <c r="N257" s="311">
        <f t="shared" si="33"/>
        <v>0</v>
      </c>
      <c r="O257" s="53"/>
      <c r="P257" s="54"/>
      <c r="Q257" s="54"/>
      <c r="R257" s="54"/>
      <c r="S257" s="54"/>
      <c r="T257" s="58"/>
      <c r="U257" s="312">
        <f t="shared" si="34"/>
        <v>0.2814814814814815</v>
      </c>
      <c r="V257" s="313"/>
      <c r="W257" s="314" t="str">
        <f t="shared" si="35"/>
        <v>0</v>
      </c>
      <c r="X257" s="594"/>
      <c r="Y257" s="60">
        <f t="shared" si="36"/>
        <v>0</v>
      </c>
    </row>
    <row r="258" spans="2:25" ht="18.75" customHeight="1">
      <c r="B258" s="597"/>
      <c r="C258" s="600"/>
      <c r="D258" s="39">
        <v>6</v>
      </c>
      <c r="E258" s="39" t="s">
        <v>11032</v>
      </c>
      <c r="F258" s="315">
        <v>317</v>
      </c>
      <c r="G258" s="306">
        <f t="shared" si="30"/>
        <v>63.4</v>
      </c>
      <c r="H258" s="307">
        <f t="shared" si="31"/>
        <v>176.11111111111111</v>
      </c>
      <c r="I258" s="307">
        <f t="shared" si="32"/>
        <v>5.8703703703703702E-2</v>
      </c>
      <c r="J258" s="315"/>
      <c r="K258" s="308"/>
      <c r="L258" s="308"/>
      <c r="M258" s="310"/>
      <c r="N258" s="311">
        <f t="shared" si="33"/>
        <v>0</v>
      </c>
      <c r="O258" s="53"/>
      <c r="P258" s="54"/>
      <c r="Q258" s="54"/>
      <c r="R258" s="54"/>
      <c r="S258" s="54"/>
      <c r="T258" s="58"/>
      <c r="U258" s="312">
        <f t="shared" si="34"/>
        <v>0.1174074074074074</v>
      </c>
      <c r="V258" s="313"/>
      <c r="W258" s="314" t="str">
        <f t="shared" si="35"/>
        <v>0</v>
      </c>
      <c r="X258" s="594"/>
      <c r="Y258" s="60">
        <f t="shared" si="36"/>
        <v>0</v>
      </c>
    </row>
    <row r="259" spans="2:25" ht="18.75" customHeight="1">
      <c r="B259" s="597"/>
      <c r="C259" s="600"/>
      <c r="D259" s="39"/>
      <c r="F259" s="315"/>
      <c r="G259" s="306">
        <f t="shared" si="30"/>
        <v>0</v>
      </c>
      <c r="H259" s="307">
        <f t="shared" si="31"/>
        <v>0</v>
      </c>
      <c r="I259" s="307">
        <f t="shared" si="32"/>
        <v>0</v>
      </c>
      <c r="J259" s="315"/>
      <c r="K259" s="308"/>
      <c r="L259" s="308"/>
      <c r="M259" s="310"/>
      <c r="N259" s="311">
        <f t="shared" si="33"/>
        <v>0</v>
      </c>
      <c r="O259" s="53"/>
      <c r="P259" s="54"/>
      <c r="Q259" s="54"/>
      <c r="R259" s="54"/>
      <c r="S259" s="54"/>
      <c r="T259" s="58"/>
      <c r="U259" s="312">
        <f t="shared" si="34"/>
        <v>0</v>
      </c>
      <c r="V259" s="313"/>
      <c r="W259" s="314" t="str">
        <f t="shared" si="35"/>
        <v>0</v>
      </c>
      <c r="X259" s="594"/>
      <c r="Y259" s="60">
        <f t="shared" si="36"/>
        <v>0</v>
      </c>
    </row>
    <row r="260" spans="2:25" ht="18.75" customHeight="1">
      <c r="B260" s="598"/>
      <c r="C260" s="601"/>
      <c r="D260" s="39"/>
      <c r="E260" s="39"/>
      <c r="F260" s="315"/>
      <c r="G260" s="306">
        <f t="shared" si="30"/>
        <v>0</v>
      </c>
      <c r="H260" s="307">
        <f>F260/$H$15</f>
        <v>0</v>
      </c>
      <c r="I260" s="307">
        <f>H260/$I$15</f>
        <v>0</v>
      </c>
      <c r="J260" s="315"/>
      <c r="K260" s="308"/>
      <c r="L260" s="308"/>
      <c r="M260" s="316"/>
      <c r="N260" s="311">
        <f>M260/$N$15</f>
        <v>0</v>
      </c>
      <c r="O260" s="40"/>
      <c r="P260" s="40"/>
      <c r="Q260" s="40"/>
      <c r="R260" s="40"/>
      <c r="S260" s="40"/>
      <c r="T260" s="58"/>
      <c r="U260" s="312">
        <f>H260/$U$15</f>
        <v>0</v>
      </c>
      <c r="V260" s="313"/>
      <c r="W260" s="314" t="str">
        <f>IF(V260&lt;1,"0",IF(V260&lt;5,"2",IF(V260&gt;=5,"6")))</f>
        <v>0</v>
      </c>
      <c r="X260" s="595"/>
      <c r="Y260" s="60">
        <f t="shared" si="36"/>
        <v>0</v>
      </c>
    </row>
    <row r="261" spans="2:25">
      <c r="B261" s="317"/>
      <c r="C261" s="334" t="s">
        <v>111</v>
      </c>
      <c r="D261" s="318"/>
      <c r="E261" s="319">
        <f>COUNTA(E221:E260)</f>
        <v>34</v>
      </c>
      <c r="F261" s="319">
        <f>SUM(F221:F260)</f>
        <v>24402</v>
      </c>
      <c r="G261" s="319">
        <f>SUM(G221:G260)</f>
        <v>4880.3999999999996</v>
      </c>
      <c r="H261" s="319">
        <f>SUM(H221:H260)</f>
        <v>13556.66666666667</v>
      </c>
      <c r="I261" s="319">
        <f>SUM(I221:I260)</f>
        <v>4.5188888888888883</v>
      </c>
      <c r="J261" s="319">
        <f>COUNTA(J221:J260)</f>
        <v>4</v>
      </c>
      <c r="K261" s="319">
        <f>COUNTA(K221:K260)</f>
        <v>5</v>
      </c>
      <c r="L261" s="319">
        <f>COUNTA(L221:L260)</f>
        <v>0</v>
      </c>
      <c r="M261" s="319">
        <f>SUM(M221:M260)</f>
        <v>13556.666666666666</v>
      </c>
      <c r="N261" s="319">
        <f>SUM(N221:N260)</f>
        <v>271.13333333333333</v>
      </c>
      <c r="O261" s="320"/>
      <c r="P261" s="321">
        <f>COUNTIF(P221:P260, "YES")</f>
        <v>1</v>
      </c>
      <c r="Q261" s="320"/>
      <c r="R261" s="320"/>
      <c r="S261" s="320"/>
      <c r="T261" s="320"/>
      <c r="U261" s="319">
        <f>SUM(U221:U260)</f>
        <v>9.0377777777777766</v>
      </c>
      <c r="V261" s="319">
        <f>SUM(V221:V260)</f>
        <v>9.0377777777777784</v>
      </c>
      <c r="W261" s="319">
        <f t="array" ref="W261">SUM(ABS(W221:W260))</f>
        <v>10</v>
      </c>
      <c r="X261" s="321" t="str">
        <f>IF(X221&lt;0.2, "0", IF(X221&lt;=2, "2", IF(X221&gt;2, ROUND(X221,0))))</f>
        <v>2</v>
      </c>
      <c r="Y261" s="319">
        <f>SUM(Y221:Y260)</f>
        <v>5</v>
      </c>
    </row>
    <row r="262" spans="2:25" ht="18.75" customHeight="1">
      <c r="B262" s="596">
        <v>6</v>
      </c>
      <c r="C262" s="599" t="s">
        <v>11033</v>
      </c>
      <c r="D262" s="39">
        <v>1</v>
      </c>
      <c r="E262" s="39" t="s">
        <v>11034</v>
      </c>
      <c r="F262" s="315">
        <v>2100</v>
      </c>
      <c r="G262" s="306">
        <f t="shared" ref="G262:G313" si="37">F262/$G$15</f>
        <v>420</v>
      </c>
      <c r="H262" s="307">
        <f t="shared" ref="H262:H312" si="38">F262/$H$15</f>
        <v>1166.6666666666667</v>
      </c>
      <c r="I262" s="307">
        <f t="shared" ref="I262:I312" si="39">H262/$I$15</f>
        <v>0.3888888888888889</v>
      </c>
      <c r="J262" s="315" t="s">
        <v>11035</v>
      </c>
      <c r="K262" s="315" t="s">
        <v>11439</v>
      </c>
      <c r="L262" s="308"/>
      <c r="M262" s="310">
        <f>SUM(H262:H269)</f>
        <v>3175.5555555555557</v>
      </c>
      <c r="N262" s="311">
        <f t="shared" ref="N262:N312" si="40">M262/$N$15</f>
        <v>63.511111111111113</v>
      </c>
      <c r="O262" s="53">
        <v>17</v>
      </c>
      <c r="P262" s="54" t="s">
        <v>12</v>
      </c>
      <c r="Q262" s="54"/>
      <c r="R262" s="54" t="s">
        <v>2634</v>
      </c>
      <c r="S262" s="54"/>
      <c r="T262" s="58"/>
      <c r="U262" s="312">
        <f t="shared" ref="U262:U312" si="41">H262/$U$15</f>
        <v>0.77777777777777779</v>
      </c>
      <c r="V262" s="313">
        <f>SUM(U262:U269)</f>
        <v>2.1170370370370373</v>
      </c>
      <c r="W262" s="314" t="str">
        <f t="shared" ref="W262:W312" si="42">IF(V262&lt;1,"0",IF(V262&lt;5,"2",IF(V262&gt;=5,"6")))</f>
        <v>2</v>
      </c>
      <c r="X262" s="593">
        <f>K314/$X$15</f>
        <v>1.6666666666666667</v>
      </c>
      <c r="Y262" s="60">
        <f t="shared" ref="Y262:Y313" si="43">W262/2</f>
        <v>1</v>
      </c>
    </row>
    <row r="263" spans="2:25" ht="18.75" customHeight="1">
      <c r="B263" s="597"/>
      <c r="C263" s="600"/>
      <c r="D263" s="39">
        <v>2</v>
      </c>
      <c r="E263" s="39" t="s">
        <v>11036</v>
      </c>
      <c r="F263" s="315">
        <v>529</v>
      </c>
      <c r="G263" s="306">
        <f t="shared" si="37"/>
        <v>105.8</v>
      </c>
      <c r="H263" s="307">
        <f t="shared" si="38"/>
        <v>293.88888888888886</v>
      </c>
      <c r="I263" s="307">
        <f t="shared" si="39"/>
        <v>9.7962962962962946E-2</v>
      </c>
      <c r="J263" s="315"/>
      <c r="K263" s="308"/>
      <c r="L263" s="308"/>
      <c r="M263" s="310"/>
      <c r="N263" s="311">
        <f t="shared" si="40"/>
        <v>0</v>
      </c>
      <c r="O263" s="53"/>
      <c r="P263" s="54"/>
      <c r="Q263" s="54"/>
      <c r="R263" s="54"/>
      <c r="S263" s="54"/>
      <c r="T263" s="58"/>
      <c r="U263" s="312">
        <f t="shared" si="41"/>
        <v>0.19592592592592589</v>
      </c>
      <c r="V263" s="313"/>
      <c r="W263" s="314" t="str">
        <f t="shared" si="42"/>
        <v>0</v>
      </c>
      <c r="X263" s="594"/>
      <c r="Y263" s="60">
        <f t="shared" si="43"/>
        <v>0</v>
      </c>
    </row>
    <row r="264" spans="2:25" ht="18.75" customHeight="1">
      <c r="B264" s="597"/>
      <c r="C264" s="600"/>
      <c r="D264" s="39">
        <v>3</v>
      </c>
      <c r="E264" s="39" t="s">
        <v>11037</v>
      </c>
      <c r="F264" s="315">
        <v>549</v>
      </c>
      <c r="G264" s="306">
        <f t="shared" si="37"/>
        <v>109.8</v>
      </c>
      <c r="H264" s="307">
        <f t="shared" si="38"/>
        <v>305</v>
      </c>
      <c r="I264" s="307">
        <f t="shared" si="39"/>
        <v>0.10166666666666667</v>
      </c>
      <c r="J264" s="315"/>
      <c r="K264" s="308"/>
      <c r="L264" s="308"/>
      <c r="M264" s="310"/>
      <c r="N264" s="311">
        <f t="shared" si="40"/>
        <v>0</v>
      </c>
      <c r="O264" s="53"/>
      <c r="P264" s="54"/>
      <c r="Q264" s="54"/>
      <c r="R264" s="54"/>
      <c r="S264" s="54"/>
      <c r="T264" s="58"/>
      <c r="U264" s="312">
        <f t="shared" si="41"/>
        <v>0.20333333333333334</v>
      </c>
      <c r="V264" s="313"/>
      <c r="W264" s="314" t="str">
        <f t="shared" si="42"/>
        <v>0</v>
      </c>
      <c r="X264" s="594"/>
      <c r="Y264" s="60">
        <f t="shared" si="43"/>
        <v>0</v>
      </c>
    </row>
    <row r="265" spans="2:25" ht="18.75" customHeight="1">
      <c r="B265" s="597"/>
      <c r="C265" s="600"/>
      <c r="D265" s="39">
        <v>4</v>
      </c>
      <c r="E265" s="39" t="s">
        <v>11038</v>
      </c>
      <c r="F265" s="315">
        <v>628</v>
      </c>
      <c r="G265" s="306">
        <f t="shared" si="37"/>
        <v>125.6</v>
      </c>
      <c r="H265" s="307">
        <f t="shared" si="38"/>
        <v>348.88888888888886</v>
      </c>
      <c r="I265" s="307">
        <f t="shared" si="39"/>
        <v>0.11629629629629629</v>
      </c>
      <c r="J265" s="315"/>
      <c r="K265" s="308"/>
      <c r="L265" s="308"/>
      <c r="M265" s="310"/>
      <c r="N265" s="311">
        <f t="shared" si="40"/>
        <v>0</v>
      </c>
      <c r="O265" s="53"/>
      <c r="P265" s="54"/>
      <c r="Q265" s="54"/>
      <c r="R265" s="54"/>
      <c r="S265" s="54"/>
      <c r="T265" s="58"/>
      <c r="U265" s="312">
        <f t="shared" si="41"/>
        <v>0.23259259259259257</v>
      </c>
      <c r="V265" s="313"/>
      <c r="W265" s="314" t="str">
        <f t="shared" si="42"/>
        <v>0</v>
      </c>
      <c r="X265" s="594"/>
      <c r="Y265" s="60">
        <f t="shared" si="43"/>
        <v>0</v>
      </c>
    </row>
    <row r="266" spans="2:25" ht="18.75" customHeight="1">
      <c r="B266" s="597"/>
      <c r="C266" s="600"/>
      <c r="D266" s="39">
        <v>5</v>
      </c>
      <c r="E266" s="39" t="s">
        <v>11039</v>
      </c>
      <c r="F266" s="315">
        <v>50</v>
      </c>
      <c r="G266" s="306">
        <f t="shared" si="37"/>
        <v>10</v>
      </c>
      <c r="H266" s="307">
        <f t="shared" si="38"/>
        <v>27.777777777777779</v>
      </c>
      <c r="I266" s="307">
        <f t="shared" si="39"/>
        <v>9.2592592592592587E-3</v>
      </c>
      <c r="J266" s="315"/>
      <c r="K266" s="308"/>
      <c r="L266" s="308"/>
      <c r="M266" s="310"/>
      <c r="N266" s="311">
        <f t="shared" si="40"/>
        <v>0</v>
      </c>
      <c r="O266" s="53"/>
      <c r="P266" s="54"/>
      <c r="Q266" s="54"/>
      <c r="R266" s="54"/>
      <c r="S266" s="54"/>
      <c r="T266" s="58"/>
      <c r="U266" s="312">
        <f t="shared" si="41"/>
        <v>1.8518518518518517E-2</v>
      </c>
      <c r="V266" s="313"/>
      <c r="W266" s="314" t="str">
        <f t="shared" si="42"/>
        <v>0</v>
      </c>
      <c r="X266" s="594"/>
      <c r="Y266" s="60">
        <f t="shared" si="43"/>
        <v>0</v>
      </c>
    </row>
    <row r="267" spans="2:25" ht="18.75" customHeight="1">
      <c r="B267" s="597"/>
      <c r="C267" s="600"/>
      <c r="D267" s="39">
        <v>6</v>
      </c>
      <c r="E267" s="39" t="s">
        <v>11040</v>
      </c>
      <c r="F267" s="315">
        <v>60</v>
      </c>
      <c r="G267" s="306">
        <f t="shared" si="37"/>
        <v>12</v>
      </c>
      <c r="H267" s="307">
        <f t="shared" si="38"/>
        <v>33.333333333333336</v>
      </c>
      <c r="I267" s="307">
        <f t="shared" si="39"/>
        <v>1.1111111111111112E-2</v>
      </c>
      <c r="J267" s="315"/>
      <c r="K267" s="308"/>
      <c r="L267" s="308"/>
      <c r="M267" s="310"/>
      <c r="N267" s="311">
        <f t="shared" si="40"/>
        <v>0</v>
      </c>
      <c r="O267" s="53"/>
      <c r="P267" s="54"/>
      <c r="Q267" s="54"/>
      <c r="R267" s="54"/>
      <c r="S267" s="54"/>
      <c r="T267" s="58"/>
      <c r="U267" s="312">
        <f t="shared" si="41"/>
        <v>2.2222222222222223E-2</v>
      </c>
      <c r="V267" s="313"/>
      <c r="W267" s="314" t="str">
        <f t="shared" si="42"/>
        <v>0</v>
      </c>
      <c r="X267" s="594"/>
      <c r="Y267" s="60">
        <f t="shared" si="43"/>
        <v>0</v>
      </c>
    </row>
    <row r="268" spans="2:25" ht="32.25" customHeight="1">
      <c r="B268" s="597"/>
      <c r="C268" s="600"/>
      <c r="D268" s="39">
        <v>7</v>
      </c>
      <c r="E268" s="39" t="s">
        <v>11041</v>
      </c>
      <c r="F268" s="315">
        <v>1730</v>
      </c>
      <c r="G268" s="306">
        <f t="shared" si="37"/>
        <v>346</v>
      </c>
      <c r="H268" s="307">
        <f t="shared" si="38"/>
        <v>961.11111111111109</v>
      </c>
      <c r="I268" s="307">
        <f t="shared" si="39"/>
        <v>0.32037037037037036</v>
      </c>
      <c r="J268" s="315" t="s">
        <v>11042</v>
      </c>
      <c r="K268" s="308"/>
      <c r="L268" s="308"/>
      <c r="M268" s="310"/>
      <c r="N268" s="311">
        <f t="shared" si="40"/>
        <v>0</v>
      </c>
      <c r="O268" s="53"/>
      <c r="P268" s="54"/>
      <c r="Q268" s="54"/>
      <c r="R268" s="54"/>
      <c r="S268" s="54"/>
      <c r="T268" s="58"/>
      <c r="U268" s="312">
        <f t="shared" si="41"/>
        <v>0.64074074074074072</v>
      </c>
      <c r="V268" s="313"/>
      <c r="W268" s="314" t="str">
        <f t="shared" si="42"/>
        <v>0</v>
      </c>
      <c r="X268" s="594"/>
      <c r="Y268" s="60">
        <f t="shared" si="43"/>
        <v>0</v>
      </c>
    </row>
    <row r="269" spans="2:25" ht="18.75" customHeight="1">
      <c r="B269" s="597"/>
      <c r="C269" s="600"/>
      <c r="D269" s="39">
        <v>8</v>
      </c>
      <c r="E269" s="39" t="s">
        <v>11043</v>
      </c>
      <c r="F269" s="315">
        <v>70</v>
      </c>
      <c r="G269" s="306">
        <f t="shared" si="37"/>
        <v>14</v>
      </c>
      <c r="H269" s="307">
        <f t="shared" si="38"/>
        <v>38.888888888888886</v>
      </c>
      <c r="I269" s="307">
        <f t="shared" si="39"/>
        <v>1.2962962962962963E-2</v>
      </c>
      <c r="J269" s="315"/>
      <c r="K269" s="308"/>
      <c r="L269" s="308"/>
      <c r="M269" s="310"/>
      <c r="N269" s="311">
        <f t="shared" si="40"/>
        <v>0</v>
      </c>
      <c r="O269" s="53"/>
      <c r="P269" s="54"/>
      <c r="Q269" s="54"/>
      <c r="R269" s="54"/>
      <c r="S269" s="54"/>
      <c r="T269" s="58"/>
      <c r="U269" s="312">
        <f t="shared" si="41"/>
        <v>2.5925925925925925E-2</v>
      </c>
      <c r="V269" s="313"/>
      <c r="W269" s="314" t="str">
        <f t="shared" si="42"/>
        <v>0</v>
      </c>
      <c r="X269" s="594"/>
      <c r="Y269" s="60">
        <f t="shared" si="43"/>
        <v>0</v>
      </c>
    </row>
    <row r="270" spans="2:25" ht="18.75" customHeight="1">
      <c r="B270" s="597"/>
      <c r="C270" s="600"/>
      <c r="D270" s="39"/>
      <c r="E270" s="39"/>
      <c r="F270" s="315"/>
      <c r="G270" s="306">
        <f t="shared" si="37"/>
        <v>0</v>
      </c>
      <c r="H270" s="307">
        <f t="shared" si="38"/>
        <v>0</v>
      </c>
      <c r="I270" s="307">
        <f t="shared" si="39"/>
        <v>0</v>
      </c>
      <c r="J270" s="315"/>
      <c r="K270" s="308"/>
      <c r="L270" s="308"/>
      <c r="M270" s="310"/>
      <c r="N270" s="311">
        <f t="shared" si="40"/>
        <v>0</v>
      </c>
      <c r="O270" s="53"/>
      <c r="P270" s="54"/>
      <c r="Q270" s="54"/>
      <c r="R270" s="54"/>
      <c r="S270" s="54"/>
      <c r="T270" s="58"/>
      <c r="U270" s="312">
        <f t="shared" si="41"/>
        <v>0</v>
      </c>
      <c r="V270" s="313"/>
      <c r="W270" s="314" t="str">
        <f t="shared" si="42"/>
        <v>0</v>
      </c>
      <c r="X270" s="594"/>
      <c r="Y270" s="60">
        <f t="shared" si="43"/>
        <v>0</v>
      </c>
    </row>
    <row r="271" spans="2:25" ht="18.75" customHeight="1">
      <c r="B271" s="597"/>
      <c r="C271" s="600"/>
      <c r="D271" s="39">
        <v>1</v>
      </c>
      <c r="E271" s="39" t="s">
        <v>11044</v>
      </c>
      <c r="F271" s="315">
        <v>1357</v>
      </c>
      <c r="G271" s="306">
        <f t="shared" si="37"/>
        <v>271.39999999999998</v>
      </c>
      <c r="H271" s="307">
        <f t="shared" si="38"/>
        <v>753.88888888888891</v>
      </c>
      <c r="I271" s="307">
        <f t="shared" si="39"/>
        <v>0.2512962962962963</v>
      </c>
      <c r="J271" s="315"/>
      <c r="K271" s="308"/>
      <c r="L271" s="308"/>
      <c r="M271" s="310"/>
      <c r="N271" s="311">
        <f t="shared" si="40"/>
        <v>0</v>
      </c>
      <c r="O271" s="53"/>
      <c r="P271" s="54"/>
      <c r="Q271" s="54"/>
      <c r="R271" s="54"/>
      <c r="S271" s="54"/>
      <c r="T271" s="58"/>
      <c r="U271" s="312">
        <f t="shared" si="41"/>
        <v>0.50259259259259259</v>
      </c>
      <c r="V271" s="313"/>
      <c r="W271" s="314" t="str">
        <f t="shared" si="42"/>
        <v>0</v>
      </c>
      <c r="X271" s="594"/>
      <c r="Y271" s="60">
        <f t="shared" si="43"/>
        <v>0</v>
      </c>
    </row>
    <row r="272" spans="2:25" ht="18.75" customHeight="1">
      <c r="B272" s="597"/>
      <c r="C272" s="600"/>
      <c r="D272" s="39">
        <v>2</v>
      </c>
      <c r="E272" s="39" t="s">
        <v>11045</v>
      </c>
      <c r="F272" s="315">
        <v>75</v>
      </c>
      <c r="G272" s="306">
        <f t="shared" si="37"/>
        <v>15</v>
      </c>
      <c r="H272" s="307">
        <f t="shared" si="38"/>
        <v>41.666666666666664</v>
      </c>
      <c r="I272" s="307">
        <f t="shared" si="39"/>
        <v>1.3888888888888888E-2</v>
      </c>
      <c r="J272" s="315"/>
      <c r="K272" s="308"/>
      <c r="L272" s="308"/>
      <c r="M272" s="310"/>
      <c r="N272" s="311">
        <f t="shared" si="40"/>
        <v>0</v>
      </c>
      <c r="O272" s="53"/>
      <c r="P272" s="54"/>
      <c r="Q272" s="54"/>
      <c r="R272" s="54"/>
      <c r="S272" s="54"/>
      <c r="T272" s="58"/>
      <c r="U272" s="312">
        <f t="shared" si="41"/>
        <v>2.7777777777777776E-2</v>
      </c>
      <c r="V272" s="313"/>
      <c r="W272" s="314" t="str">
        <f t="shared" si="42"/>
        <v>0</v>
      </c>
      <c r="X272" s="594"/>
      <c r="Y272" s="60">
        <f t="shared" si="43"/>
        <v>0</v>
      </c>
    </row>
    <row r="273" spans="2:25" ht="37.5" customHeight="1">
      <c r="B273" s="597"/>
      <c r="C273" s="600"/>
      <c r="D273" s="39">
        <v>3</v>
      </c>
      <c r="E273" s="176" t="s">
        <v>11046</v>
      </c>
      <c r="F273" s="315">
        <v>920</v>
      </c>
      <c r="G273" s="306">
        <f t="shared" si="37"/>
        <v>184</v>
      </c>
      <c r="H273" s="307">
        <f t="shared" si="38"/>
        <v>511.11111111111109</v>
      </c>
      <c r="I273" s="307">
        <f t="shared" si="39"/>
        <v>0.17037037037037037</v>
      </c>
      <c r="J273" s="315" t="s">
        <v>11047</v>
      </c>
      <c r="K273" s="308" t="s">
        <v>11440</v>
      </c>
      <c r="L273" s="308"/>
      <c r="M273" s="331">
        <f>SUM(H271:H276)</f>
        <v>1745.5555555555554</v>
      </c>
      <c r="N273" s="311">
        <f t="shared" si="40"/>
        <v>34.911111111111111</v>
      </c>
      <c r="O273" s="53">
        <v>30</v>
      </c>
      <c r="P273" s="54" t="s">
        <v>351</v>
      </c>
      <c r="Q273" s="54" t="s">
        <v>10830</v>
      </c>
      <c r="R273" s="54" t="s">
        <v>11048</v>
      </c>
      <c r="S273" s="54"/>
      <c r="T273" s="58" t="s">
        <v>11049</v>
      </c>
      <c r="U273" s="312">
        <f t="shared" si="41"/>
        <v>0.34074074074074073</v>
      </c>
      <c r="V273" s="313">
        <f>SUM(U271:U276)</f>
        <v>1.1637037037037039</v>
      </c>
      <c r="W273" s="314" t="str">
        <f t="shared" si="42"/>
        <v>2</v>
      </c>
      <c r="X273" s="594"/>
      <c r="Y273" s="60">
        <f t="shared" si="43"/>
        <v>1</v>
      </c>
    </row>
    <row r="274" spans="2:25" ht="18.75" customHeight="1">
      <c r="B274" s="597"/>
      <c r="C274" s="600"/>
      <c r="D274" s="39">
        <v>4</v>
      </c>
      <c r="E274" s="39" t="s">
        <v>11050</v>
      </c>
      <c r="F274" s="315">
        <v>45</v>
      </c>
      <c r="G274" s="306">
        <f t="shared" si="37"/>
        <v>9</v>
      </c>
      <c r="H274" s="307">
        <f t="shared" si="38"/>
        <v>25</v>
      </c>
      <c r="I274" s="307">
        <f t="shared" si="39"/>
        <v>8.3333333333333332E-3</v>
      </c>
      <c r="J274" s="315"/>
      <c r="K274" s="308"/>
      <c r="L274" s="308"/>
      <c r="M274" s="310"/>
      <c r="N274" s="311">
        <f t="shared" si="40"/>
        <v>0</v>
      </c>
      <c r="O274" s="53"/>
      <c r="P274" s="54"/>
      <c r="Q274" s="54"/>
      <c r="R274" s="54"/>
      <c r="S274" s="54"/>
      <c r="T274" s="58"/>
      <c r="U274" s="312">
        <f t="shared" si="41"/>
        <v>1.6666666666666666E-2</v>
      </c>
      <c r="V274" s="313"/>
      <c r="W274" s="314" t="str">
        <f t="shared" si="42"/>
        <v>0</v>
      </c>
      <c r="X274" s="594"/>
      <c r="Y274" s="60">
        <f t="shared" si="43"/>
        <v>0</v>
      </c>
    </row>
    <row r="275" spans="2:25" ht="18.75" customHeight="1">
      <c r="B275" s="597"/>
      <c r="C275" s="600"/>
      <c r="D275" s="39">
        <v>5</v>
      </c>
      <c r="E275" s="39" t="s">
        <v>11051</v>
      </c>
      <c r="F275" s="315">
        <v>655</v>
      </c>
      <c r="G275" s="306">
        <f t="shared" si="37"/>
        <v>131</v>
      </c>
      <c r="H275" s="307">
        <f t="shared" si="38"/>
        <v>363.88888888888886</v>
      </c>
      <c r="I275" s="307">
        <f t="shared" si="39"/>
        <v>0.12129629629629629</v>
      </c>
      <c r="J275" s="315"/>
      <c r="K275" s="308"/>
      <c r="L275" s="308"/>
      <c r="M275" s="310"/>
      <c r="N275" s="311">
        <f t="shared" si="40"/>
        <v>0</v>
      </c>
      <c r="O275" s="53"/>
      <c r="P275" s="54"/>
      <c r="Q275" s="54"/>
      <c r="R275" s="54"/>
      <c r="S275" s="54"/>
      <c r="T275" s="58"/>
      <c r="U275" s="312">
        <f t="shared" si="41"/>
        <v>0.24259259259259258</v>
      </c>
      <c r="V275" s="313"/>
      <c r="W275" s="314" t="str">
        <f t="shared" si="42"/>
        <v>0</v>
      </c>
      <c r="X275" s="594"/>
      <c r="Y275" s="60">
        <f t="shared" si="43"/>
        <v>0</v>
      </c>
    </row>
    <row r="276" spans="2:25" ht="18.75" customHeight="1">
      <c r="B276" s="597"/>
      <c r="C276" s="600"/>
      <c r="D276" s="39">
        <v>6</v>
      </c>
      <c r="E276" s="39" t="s">
        <v>11052</v>
      </c>
      <c r="F276" s="315">
        <v>90</v>
      </c>
      <c r="G276" s="306">
        <f t="shared" si="37"/>
        <v>18</v>
      </c>
      <c r="H276" s="307">
        <f t="shared" si="38"/>
        <v>50</v>
      </c>
      <c r="I276" s="307">
        <f t="shared" si="39"/>
        <v>1.6666666666666666E-2</v>
      </c>
      <c r="J276" s="315"/>
      <c r="K276" s="308"/>
      <c r="L276" s="308"/>
      <c r="M276" s="310"/>
      <c r="N276" s="311">
        <f t="shared" si="40"/>
        <v>0</v>
      </c>
      <c r="O276" s="53"/>
      <c r="P276" s="54"/>
      <c r="Q276" s="54"/>
      <c r="R276" s="54"/>
      <c r="S276" s="54"/>
      <c r="T276" s="58"/>
      <c r="U276" s="312">
        <f t="shared" si="41"/>
        <v>3.3333333333333333E-2</v>
      </c>
      <c r="V276" s="313"/>
      <c r="W276" s="314" t="str">
        <f t="shared" si="42"/>
        <v>0</v>
      </c>
      <c r="X276" s="594"/>
      <c r="Y276" s="60">
        <f t="shared" si="43"/>
        <v>0</v>
      </c>
    </row>
    <row r="277" spans="2:25" ht="18.75" customHeight="1">
      <c r="B277" s="597"/>
      <c r="C277" s="600"/>
      <c r="D277" s="39"/>
      <c r="E277" s="39"/>
      <c r="F277" s="315"/>
      <c r="G277" s="306">
        <f t="shared" si="37"/>
        <v>0</v>
      </c>
      <c r="H277" s="307">
        <f>F277/$H$15</f>
        <v>0</v>
      </c>
      <c r="I277" s="307">
        <f>H277/$I$15</f>
        <v>0</v>
      </c>
      <c r="J277" s="315"/>
      <c r="K277" s="308"/>
      <c r="L277" s="308"/>
      <c r="M277" s="310"/>
      <c r="N277" s="311">
        <f>M277/$N$15</f>
        <v>0</v>
      </c>
      <c r="O277" s="53"/>
      <c r="P277" s="54"/>
      <c r="Q277" s="54"/>
      <c r="R277" s="54"/>
      <c r="S277" s="54"/>
      <c r="T277" s="58"/>
      <c r="U277" s="312">
        <f>H277/$U$15</f>
        <v>0</v>
      </c>
      <c r="V277" s="313"/>
      <c r="W277" s="314" t="str">
        <f>IF(V277&lt;1,"0",IF(V277&lt;5,"2",IF(V277&gt;=5,"6")))</f>
        <v>0</v>
      </c>
      <c r="X277" s="594"/>
      <c r="Y277" s="60">
        <f t="shared" si="43"/>
        <v>0</v>
      </c>
    </row>
    <row r="278" spans="2:25" ht="46.5" customHeight="1">
      <c r="B278" s="597"/>
      <c r="C278" s="600"/>
      <c r="D278" s="39">
        <v>1</v>
      </c>
      <c r="E278" s="39" t="s">
        <v>11053</v>
      </c>
      <c r="F278" s="315">
        <v>3000</v>
      </c>
      <c r="G278" s="306">
        <f t="shared" si="37"/>
        <v>600</v>
      </c>
      <c r="H278" s="307">
        <f t="shared" si="38"/>
        <v>1666.6666666666665</v>
      </c>
      <c r="I278" s="307">
        <f t="shared" si="39"/>
        <v>0.55555555555555547</v>
      </c>
      <c r="J278" s="315" t="s">
        <v>11054</v>
      </c>
      <c r="K278" s="308" t="s">
        <v>11054</v>
      </c>
      <c r="L278" s="308"/>
      <c r="M278" s="310">
        <f>SUM(H278:H286)</f>
        <v>3426.6666666666661</v>
      </c>
      <c r="N278" s="311">
        <f t="shared" si="40"/>
        <v>68.533333333333317</v>
      </c>
      <c r="O278" s="53" t="s">
        <v>4716</v>
      </c>
      <c r="P278" s="54" t="s">
        <v>178</v>
      </c>
      <c r="Q278" s="54"/>
      <c r="R278" s="54"/>
      <c r="S278" s="54"/>
      <c r="T278" s="58"/>
      <c r="U278" s="312">
        <f t="shared" si="41"/>
        <v>1.1111111111111109</v>
      </c>
      <c r="V278" s="313">
        <f>SUM(U278:U286)</f>
        <v>2.2844444444444445</v>
      </c>
      <c r="W278" s="314" t="str">
        <f t="shared" si="42"/>
        <v>2</v>
      </c>
      <c r="X278" s="594"/>
      <c r="Y278" s="60">
        <f t="shared" si="43"/>
        <v>1</v>
      </c>
    </row>
    <row r="279" spans="2:25" ht="18.75" customHeight="1">
      <c r="B279" s="597"/>
      <c r="C279" s="600"/>
      <c r="D279" s="39">
        <v>2</v>
      </c>
      <c r="E279" s="39" t="s">
        <v>11055</v>
      </c>
      <c r="F279" s="315">
        <v>545</v>
      </c>
      <c r="G279" s="306">
        <f t="shared" si="37"/>
        <v>109</v>
      </c>
      <c r="H279" s="307">
        <f t="shared" si="38"/>
        <v>302.77777777777777</v>
      </c>
      <c r="I279" s="307">
        <f t="shared" si="39"/>
        <v>0.10092592592592592</v>
      </c>
      <c r="J279" s="315"/>
      <c r="K279" s="308"/>
      <c r="L279" s="308"/>
      <c r="M279" s="310"/>
      <c r="N279" s="311">
        <f t="shared" si="40"/>
        <v>0</v>
      </c>
      <c r="O279" s="53"/>
      <c r="P279" s="54"/>
      <c r="Q279" s="54"/>
      <c r="R279" s="54"/>
      <c r="S279" s="54"/>
      <c r="T279" s="58"/>
      <c r="U279" s="312">
        <f t="shared" si="41"/>
        <v>0.20185185185185184</v>
      </c>
      <c r="V279" s="313"/>
      <c r="W279" s="314" t="str">
        <f t="shared" si="42"/>
        <v>0</v>
      </c>
      <c r="X279" s="594"/>
      <c r="Y279" s="60">
        <f t="shared" si="43"/>
        <v>0</v>
      </c>
    </row>
    <row r="280" spans="2:25" ht="18.75" customHeight="1">
      <c r="B280" s="597"/>
      <c r="C280" s="600"/>
      <c r="D280" s="39">
        <v>3</v>
      </c>
      <c r="E280" s="39" t="s">
        <v>11056</v>
      </c>
      <c r="F280" s="315">
        <v>510</v>
      </c>
      <c r="G280" s="306">
        <f t="shared" si="37"/>
        <v>102</v>
      </c>
      <c r="H280" s="307">
        <f t="shared" si="38"/>
        <v>283.33333333333331</v>
      </c>
      <c r="I280" s="307">
        <f t="shared" si="39"/>
        <v>9.4444444444444442E-2</v>
      </c>
      <c r="J280" s="315"/>
      <c r="K280" s="308"/>
      <c r="L280" s="308"/>
      <c r="M280" s="310"/>
      <c r="N280" s="311">
        <f t="shared" si="40"/>
        <v>0</v>
      </c>
      <c r="O280" s="53"/>
      <c r="P280" s="54"/>
      <c r="Q280" s="54"/>
      <c r="R280" s="54"/>
      <c r="S280" s="54"/>
      <c r="T280" s="58"/>
      <c r="U280" s="312">
        <f t="shared" si="41"/>
        <v>0.18888888888888888</v>
      </c>
      <c r="V280" s="313"/>
      <c r="W280" s="314" t="str">
        <f t="shared" si="42"/>
        <v>0</v>
      </c>
      <c r="X280" s="594"/>
      <c r="Y280" s="60">
        <f t="shared" si="43"/>
        <v>0</v>
      </c>
    </row>
    <row r="281" spans="2:25" ht="18.75" customHeight="1">
      <c r="B281" s="597"/>
      <c r="C281" s="600"/>
      <c r="D281" s="39">
        <v>4</v>
      </c>
      <c r="E281" s="39" t="s">
        <v>11057</v>
      </c>
      <c r="F281" s="315">
        <v>125</v>
      </c>
      <c r="G281" s="306">
        <f t="shared" si="37"/>
        <v>25</v>
      </c>
      <c r="H281" s="307">
        <f t="shared" si="38"/>
        <v>69.444444444444443</v>
      </c>
      <c r="I281" s="307">
        <f t="shared" si="39"/>
        <v>2.3148148148148147E-2</v>
      </c>
      <c r="J281" s="315"/>
      <c r="K281" s="308"/>
      <c r="L281" s="308"/>
      <c r="M281" s="310"/>
      <c r="N281" s="311">
        <f t="shared" si="40"/>
        <v>0</v>
      </c>
      <c r="O281" s="53"/>
      <c r="P281" s="54"/>
      <c r="Q281" s="54"/>
      <c r="R281" s="54"/>
      <c r="S281" s="54"/>
      <c r="T281" s="58"/>
      <c r="U281" s="312">
        <f t="shared" si="41"/>
        <v>4.6296296296296294E-2</v>
      </c>
      <c r="V281" s="313"/>
      <c r="W281" s="314" t="str">
        <f t="shared" si="42"/>
        <v>0</v>
      </c>
      <c r="X281" s="594"/>
      <c r="Y281" s="60">
        <f t="shared" si="43"/>
        <v>0</v>
      </c>
    </row>
    <row r="282" spans="2:25" ht="18.75" customHeight="1">
      <c r="B282" s="597"/>
      <c r="C282" s="600"/>
      <c r="D282" s="39">
        <v>5</v>
      </c>
      <c r="E282" s="39" t="s">
        <v>11058</v>
      </c>
      <c r="F282" s="315">
        <v>515</v>
      </c>
      <c r="G282" s="306">
        <f t="shared" si="37"/>
        <v>103</v>
      </c>
      <c r="H282" s="307">
        <f t="shared" si="38"/>
        <v>286.11111111111109</v>
      </c>
      <c r="I282" s="307">
        <f t="shared" si="39"/>
        <v>9.5370370370370355E-2</v>
      </c>
      <c r="J282" s="315"/>
      <c r="K282" s="308"/>
      <c r="L282" s="308"/>
      <c r="M282" s="310"/>
      <c r="N282" s="311">
        <f t="shared" si="40"/>
        <v>0</v>
      </c>
      <c r="O282" s="53"/>
      <c r="P282" s="54"/>
      <c r="Q282" s="54"/>
      <c r="R282" s="54"/>
      <c r="S282" s="54"/>
      <c r="T282" s="58"/>
      <c r="U282" s="312">
        <f t="shared" si="41"/>
        <v>0.19074074074074071</v>
      </c>
      <c r="V282" s="313"/>
      <c r="W282" s="314" t="str">
        <f t="shared" si="42"/>
        <v>0</v>
      </c>
      <c r="X282" s="594"/>
      <c r="Y282" s="60">
        <f t="shared" si="43"/>
        <v>0</v>
      </c>
    </row>
    <row r="283" spans="2:25" ht="18.75" customHeight="1">
      <c r="B283" s="597"/>
      <c r="C283" s="600"/>
      <c r="D283" s="39">
        <v>6</v>
      </c>
      <c r="E283" s="39" t="s">
        <v>11059</v>
      </c>
      <c r="F283" s="315">
        <v>129</v>
      </c>
      <c r="G283" s="306">
        <f t="shared" si="37"/>
        <v>25.8</v>
      </c>
      <c r="H283" s="307">
        <f t="shared" si="38"/>
        <v>71.666666666666671</v>
      </c>
      <c r="I283" s="307">
        <f t="shared" si="39"/>
        <v>2.388888888888889E-2</v>
      </c>
      <c r="J283" s="315"/>
      <c r="K283" s="308"/>
      <c r="L283" s="308"/>
      <c r="M283" s="310"/>
      <c r="N283" s="311">
        <f t="shared" si="40"/>
        <v>0</v>
      </c>
      <c r="O283" s="53"/>
      <c r="P283" s="54"/>
      <c r="Q283" s="54"/>
      <c r="R283" s="54"/>
      <c r="S283" s="54"/>
      <c r="T283" s="58"/>
      <c r="U283" s="312">
        <f t="shared" si="41"/>
        <v>4.777777777777778E-2</v>
      </c>
      <c r="V283" s="313"/>
      <c r="W283" s="314" t="str">
        <f t="shared" si="42"/>
        <v>0</v>
      </c>
      <c r="X283" s="594"/>
      <c r="Y283" s="60">
        <f t="shared" si="43"/>
        <v>0</v>
      </c>
    </row>
    <row r="284" spans="2:25" ht="18.75" customHeight="1">
      <c r="B284" s="597"/>
      <c r="C284" s="600"/>
      <c r="D284" s="39">
        <v>7</v>
      </c>
      <c r="E284" s="39" t="s">
        <v>11060</v>
      </c>
      <c r="F284" s="315">
        <v>750</v>
      </c>
      <c r="G284" s="306">
        <f t="shared" si="37"/>
        <v>150</v>
      </c>
      <c r="H284" s="307">
        <f t="shared" si="38"/>
        <v>416.66666666666663</v>
      </c>
      <c r="I284" s="307">
        <f t="shared" si="39"/>
        <v>0.13888888888888887</v>
      </c>
      <c r="J284" s="315"/>
      <c r="K284" s="308"/>
      <c r="L284" s="308"/>
      <c r="M284" s="310"/>
      <c r="N284" s="311">
        <f t="shared" si="40"/>
        <v>0</v>
      </c>
      <c r="O284" s="53"/>
      <c r="P284" s="54"/>
      <c r="Q284" s="54"/>
      <c r="R284" s="54"/>
      <c r="S284" s="54"/>
      <c r="T284" s="58"/>
      <c r="U284" s="312">
        <f t="shared" si="41"/>
        <v>0.27777777777777773</v>
      </c>
      <c r="V284" s="313"/>
      <c r="W284" s="314" t="str">
        <f t="shared" si="42"/>
        <v>0</v>
      </c>
      <c r="X284" s="594"/>
      <c r="Y284" s="60">
        <f t="shared" si="43"/>
        <v>0</v>
      </c>
    </row>
    <row r="285" spans="2:25" ht="18.75" customHeight="1">
      <c r="B285" s="597"/>
      <c r="C285" s="600"/>
      <c r="D285" s="39">
        <v>8</v>
      </c>
      <c r="E285" s="39" t="s">
        <v>11061</v>
      </c>
      <c r="F285" s="20">
        <v>544</v>
      </c>
      <c r="G285" s="306">
        <f t="shared" si="37"/>
        <v>108.8</v>
      </c>
      <c r="H285" s="307">
        <f t="shared" si="38"/>
        <v>302.22222222222223</v>
      </c>
      <c r="I285" s="307">
        <f t="shared" si="39"/>
        <v>0.10074074074074074</v>
      </c>
      <c r="J285" s="315"/>
      <c r="K285" s="308"/>
      <c r="L285" s="308"/>
      <c r="M285" s="310"/>
      <c r="N285" s="311">
        <f t="shared" si="40"/>
        <v>0</v>
      </c>
      <c r="O285" s="53"/>
      <c r="P285" s="54"/>
      <c r="Q285" s="54"/>
      <c r="R285" s="54"/>
      <c r="S285" s="54"/>
      <c r="T285" s="58"/>
      <c r="U285" s="312">
        <f t="shared" si="41"/>
        <v>0.20148148148148148</v>
      </c>
      <c r="V285" s="313"/>
      <c r="W285" s="314" t="str">
        <f t="shared" si="42"/>
        <v>0</v>
      </c>
      <c r="X285" s="594"/>
      <c r="Y285" s="60">
        <f t="shared" si="43"/>
        <v>0</v>
      </c>
    </row>
    <row r="286" spans="2:25" ht="18.75" customHeight="1">
      <c r="B286" s="597"/>
      <c r="C286" s="600"/>
      <c r="D286" s="39">
        <v>9</v>
      </c>
      <c r="E286" s="39" t="s">
        <v>11062</v>
      </c>
      <c r="F286" s="315">
        <v>50</v>
      </c>
      <c r="G286" s="306">
        <f t="shared" si="37"/>
        <v>10</v>
      </c>
      <c r="H286" s="307">
        <f t="shared" si="38"/>
        <v>27.777777777777779</v>
      </c>
      <c r="I286" s="307">
        <f t="shared" si="39"/>
        <v>9.2592592592592587E-3</v>
      </c>
      <c r="J286" s="315"/>
      <c r="K286" s="308"/>
      <c r="L286" s="308"/>
      <c r="M286" s="310"/>
      <c r="N286" s="311">
        <f t="shared" si="40"/>
        <v>0</v>
      </c>
      <c r="O286" s="53"/>
      <c r="P286" s="54"/>
      <c r="Q286" s="54"/>
      <c r="R286" s="54"/>
      <c r="S286" s="54"/>
      <c r="T286" s="58"/>
      <c r="U286" s="312">
        <f t="shared" si="41"/>
        <v>1.8518518518518517E-2</v>
      </c>
      <c r="V286" s="313"/>
      <c r="W286" s="314" t="str">
        <f t="shared" si="42"/>
        <v>0</v>
      </c>
      <c r="X286" s="594"/>
      <c r="Y286" s="60">
        <f t="shared" si="43"/>
        <v>0</v>
      </c>
    </row>
    <row r="287" spans="2:25" ht="18.75" customHeight="1">
      <c r="B287" s="597"/>
      <c r="C287" s="600"/>
      <c r="D287" s="39"/>
      <c r="F287" s="315"/>
      <c r="G287" s="306">
        <f t="shared" si="37"/>
        <v>0</v>
      </c>
      <c r="H287" s="307">
        <f>F287/$H$15</f>
        <v>0</v>
      </c>
      <c r="I287" s="307">
        <f t="shared" si="39"/>
        <v>0</v>
      </c>
      <c r="J287" s="315"/>
      <c r="K287" s="308"/>
      <c r="L287" s="308"/>
      <c r="M287" s="310"/>
      <c r="N287" s="311">
        <f t="shared" si="40"/>
        <v>0</v>
      </c>
      <c r="O287" s="53"/>
      <c r="P287" s="54"/>
      <c r="Q287" s="54"/>
      <c r="R287" s="54"/>
      <c r="S287" s="54"/>
      <c r="T287" s="58"/>
      <c r="U287" s="312">
        <f t="shared" si="41"/>
        <v>0</v>
      </c>
      <c r="V287" s="313"/>
      <c r="W287" s="314" t="str">
        <f t="shared" si="42"/>
        <v>0</v>
      </c>
      <c r="X287" s="594"/>
      <c r="Y287" s="60">
        <f t="shared" si="43"/>
        <v>0</v>
      </c>
    </row>
    <row r="288" spans="2:25" ht="18.75" customHeight="1">
      <c r="B288" s="597"/>
      <c r="C288" s="600"/>
      <c r="D288" s="39"/>
      <c r="E288" s="39"/>
      <c r="F288" s="315"/>
      <c r="G288" s="306">
        <f t="shared" si="37"/>
        <v>0</v>
      </c>
      <c r="H288" s="307">
        <f t="shared" si="38"/>
        <v>0</v>
      </c>
      <c r="I288" s="307">
        <f t="shared" si="39"/>
        <v>0</v>
      </c>
      <c r="J288" s="315"/>
      <c r="K288" s="308"/>
      <c r="L288" s="308"/>
      <c r="M288" s="310"/>
      <c r="N288" s="311">
        <f t="shared" si="40"/>
        <v>0</v>
      </c>
      <c r="O288" s="53"/>
      <c r="P288" s="54"/>
      <c r="Q288" s="54"/>
      <c r="R288" s="54"/>
      <c r="S288" s="54"/>
      <c r="T288" s="58"/>
      <c r="U288" s="312">
        <f t="shared" si="41"/>
        <v>0</v>
      </c>
      <c r="V288" s="313"/>
      <c r="W288" s="314" t="str">
        <f t="shared" si="42"/>
        <v>0</v>
      </c>
      <c r="X288" s="594"/>
      <c r="Y288" s="60">
        <f t="shared" si="43"/>
        <v>0</v>
      </c>
    </row>
    <row r="289" spans="2:25" ht="18.75" customHeight="1">
      <c r="B289" s="597"/>
      <c r="C289" s="600"/>
      <c r="D289" s="39">
        <v>1</v>
      </c>
      <c r="E289" s="39" t="s">
        <v>11063</v>
      </c>
      <c r="F289" s="315">
        <v>2170</v>
      </c>
      <c r="G289" s="306">
        <f t="shared" si="37"/>
        <v>434</v>
      </c>
      <c r="H289" s="307">
        <f t="shared" si="38"/>
        <v>1205.5555555555554</v>
      </c>
      <c r="I289" s="307">
        <f t="shared" si="39"/>
        <v>0.40185185185185179</v>
      </c>
      <c r="J289" s="315" t="s">
        <v>11064</v>
      </c>
      <c r="K289" s="308" t="s">
        <v>11064</v>
      </c>
      <c r="L289" s="308"/>
      <c r="M289" s="310">
        <f>SUM(H289:H296)</f>
        <v>3106.1111111111118</v>
      </c>
      <c r="N289" s="311">
        <f t="shared" si="40"/>
        <v>62.122222222222234</v>
      </c>
      <c r="O289" s="53">
        <v>25</v>
      </c>
      <c r="P289" s="54" t="s">
        <v>12</v>
      </c>
      <c r="Q289" s="54"/>
      <c r="R289" s="54" t="s">
        <v>2634</v>
      </c>
      <c r="S289" s="54"/>
      <c r="T289" s="58"/>
      <c r="U289" s="312">
        <f t="shared" si="41"/>
        <v>0.80370370370370359</v>
      </c>
      <c r="V289" s="313">
        <f>SUM(U289:U296)</f>
        <v>2.0707407407407405</v>
      </c>
      <c r="W289" s="314" t="str">
        <f t="shared" si="42"/>
        <v>2</v>
      </c>
      <c r="X289" s="594"/>
      <c r="Y289" s="60">
        <f t="shared" si="43"/>
        <v>1</v>
      </c>
    </row>
    <row r="290" spans="2:25" ht="18.75" customHeight="1">
      <c r="B290" s="597"/>
      <c r="C290" s="600"/>
      <c r="D290" s="39">
        <v>2</v>
      </c>
      <c r="E290" s="39" t="s">
        <v>11065</v>
      </c>
      <c r="F290" s="315">
        <v>210</v>
      </c>
      <c r="G290" s="306">
        <f t="shared" si="37"/>
        <v>42</v>
      </c>
      <c r="H290" s="307">
        <f t="shared" si="38"/>
        <v>116.66666666666666</v>
      </c>
      <c r="I290" s="307">
        <f t="shared" si="39"/>
        <v>3.8888888888888883E-2</v>
      </c>
      <c r="J290" s="315"/>
      <c r="K290" s="308"/>
      <c r="L290" s="308"/>
      <c r="M290" s="310"/>
      <c r="N290" s="311">
        <f t="shared" si="40"/>
        <v>0</v>
      </c>
      <c r="O290" s="53"/>
      <c r="P290" s="54"/>
      <c r="Q290" s="54"/>
      <c r="R290" s="54"/>
      <c r="S290" s="54"/>
      <c r="T290" s="58"/>
      <c r="U290" s="312">
        <f t="shared" si="41"/>
        <v>7.7777777777777765E-2</v>
      </c>
      <c r="V290" s="313"/>
      <c r="W290" s="314" t="str">
        <f t="shared" si="42"/>
        <v>0</v>
      </c>
      <c r="X290" s="594"/>
      <c r="Y290" s="60">
        <f t="shared" si="43"/>
        <v>0</v>
      </c>
    </row>
    <row r="291" spans="2:25" ht="18.75" customHeight="1">
      <c r="B291" s="597"/>
      <c r="C291" s="600"/>
      <c r="D291" s="39">
        <v>3</v>
      </c>
      <c r="E291" s="39" t="s">
        <v>11066</v>
      </c>
      <c r="F291" s="315">
        <v>208</v>
      </c>
      <c r="G291" s="306">
        <f t="shared" si="37"/>
        <v>41.6</v>
      </c>
      <c r="H291" s="307">
        <f t="shared" si="38"/>
        <v>115.55555555555556</v>
      </c>
      <c r="I291" s="307">
        <f t="shared" si="39"/>
        <v>3.8518518518518521E-2</v>
      </c>
      <c r="J291" s="315"/>
      <c r="K291" s="308"/>
      <c r="L291" s="308"/>
      <c r="M291" s="310"/>
      <c r="N291" s="311">
        <f t="shared" si="40"/>
        <v>0</v>
      </c>
      <c r="O291" s="53"/>
      <c r="P291" s="54"/>
      <c r="Q291" s="54"/>
      <c r="R291" s="54"/>
      <c r="S291" s="54"/>
      <c r="T291" s="58"/>
      <c r="U291" s="312">
        <f t="shared" si="41"/>
        <v>7.7037037037037043E-2</v>
      </c>
      <c r="V291" s="313"/>
      <c r="W291" s="314" t="str">
        <f t="shared" si="42"/>
        <v>0</v>
      </c>
      <c r="X291" s="594"/>
      <c r="Y291" s="60">
        <f t="shared" si="43"/>
        <v>0</v>
      </c>
    </row>
    <row r="292" spans="2:25" ht="18.75" customHeight="1">
      <c r="B292" s="597"/>
      <c r="C292" s="600"/>
      <c r="D292" s="39">
        <v>4</v>
      </c>
      <c r="E292" s="39" t="s">
        <v>11067</v>
      </c>
      <c r="F292" s="315">
        <v>2150</v>
      </c>
      <c r="G292" s="306">
        <f t="shared" si="37"/>
        <v>430</v>
      </c>
      <c r="H292" s="307">
        <f t="shared" si="38"/>
        <v>1194.4444444444443</v>
      </c>
      <c r="I292" s="307">
        <f t="shared" si="39"/>
        <v>0.39814814814814814</v>
      </c>
      <c r="J292" s="315"/>
      <c r="K292" s="308"/>
      <c r="L292" s="308"/>
      <c r="M292" s="310"/>
      <c r="N292" s="311">
        <f t="shared" si="40"/>
        <v>0</v>
      </c>
      <c r="O292" s="53"/>
      <c r="P292" s="54"/>
      <c r="Q292" s="54"/>
      <c r="R292" s="54"/>
      <c r="S292" s="54"/>
      <c r="T292" s="58"/>
      <c r="U292" s="312">
        <f t="shared" si="41"/>
        <v>0.79629629629629628</v>
      </c>
      <c r="V292" s="313"/>
      <c r="W292" s="314" t="str">
        <f t="shared" si="42"/>
        <v>0</v>
      </c>
      <c r="X292" s="594"/>
      <c r="Y292" s="60">
        <f t="shared" si="43"/>
        <v>0</v>
      </c>
    </row>
    <row r="293" spans="2:25" ht="18.75" customHeight="1">
      <c r="B293" s="597"/>
      <c r="C293" s="600"/>
      <c r="D293" s="39">
        <v>5</v>
      </c>
      <c r="E293" s="39" t="s">
        <v>11068</v>
      </c>
      <c r="F293" s="315">
        <v>245</v>
      </c>
      <c r="G293" s="306">
        <f t="shared" si="37"/>
        <v>49</v>
      </c>
      <c r="H293" s="307">
        <f t="shared" si="38"/>
        <v>136.11111111111111</v>
      </c>
      <c r="I293" s="307">
        <f t="shared" si="39"/>
        <v>4.5370370370370373E-2</v>
      </c>
      <c r="J293" s="315"/>
      <c r="K293" s="308"/>
      <c r="L293" s="308"/>
      <c r="M293" s="310"/>
      <c r="N293" s="311">
        <f t="shared" si="40"/>
        <v>0</v>
      </c>
      <c r="O293" s="53"/>
      <c r="P293" s="54"/>
      <c r="Q293" s="54"/>
      <c r="R293" s="54"/>
      <c r="S293" s="54"/>
      <c r="T293" s="58"/>
      <c r="U293" s="312">
        <f t="shared" si="41"/>
        <v>9.0740740740740747E-2</v>
      </c>
      <c r="V293" s="313"/>
      <c r="W293" s="314" t="str">
        <f t="shared" si="42"/>
        <v>0</v>
      </c>
      <c r="X293" s="594"/>
      <c r="Y293" s="60">
        <f t="shared" si="43"/>
        <v>0</v>
      </c>
    </row>
    <row r="294" spans="2:25" ht="18.75" customHeight="1">
      <c r="B294" s="597"/>
      <c r="C294" s="600"/>
      <c r="D294" s="39">
        <v>6</v>
      </c>
      <c r="E294" s="39" t="s">
        <v>11069</v>
      </c>
      <c r="F294" s="315">
        <v>190</v>
      </c>
      <c r="G294" s="306">
        <f t="shared" si="37"/>
        <v>38</v>
      </c>
      <c r="H294" s="307">
        <f t="shared" si="38"/>
        <v>105.55555555555556</v>
      </c>
      <c r="I294" s="307">
        <f t="shared" si="39"/>
        <v>3.5185185185185187E-2</v>
      </c>
      <c r="J294" s="315"/>
      <c r="K294" s="308"/>
      <c r="L294" s="308"/>
      <c r="M294" s="310"/>
      <c r="N294" s="311">
        <f t="shared" si="40"/>
        <v>0</v>
      </c>
      <c r="O294" s="53"/>
      <c r="P294" s="54"/>
      <c r="Q294" s="54"/>
      <c r="R294" s="54"/>
      <c r="S294" s="54"/>
      <c r="T294" s="58"/>
      <c r="U294" s="312">
        <f t="shared" si="41"/>
        <v>7.0370370370370375E-2</v>
      </c>
      <c r="V294" s="313"/>
      <c r="W294" s="314" t="str">
        <f t="shared" si="42"/>
        <v>0</v>
      </c>
      <c r="X294" s="594"/>
      <c r="Y294" s="60">
        <f t="shared" si="43"/>
        <v>0</v>
      </c>
    </row>
    <row r="295" spans="2:25" ht="18.75" customHeight="1">
      <c r="B295" s="597"/>
      <c r="C295" s="600"/>
      <c r="D295" s="39">
        <v>7</v>
      </c>
      <c r="E295" s="39" t="s">
        <v>11070</v>
      </c>
      <c r="F295" s="315">
        <v>218</v>
      </c>
      <c r="G295" s="306">
        <f t="shared" si="37"/>
        <v>43.6</v>
      </c>
      <c r="H295" s="307">
        <f t="shared" si="38"/>
        <v>121.11111111111111</v>
      </c>
      <c r="I295" s="307">
        <f t="shared" si="39"/>
        <v>4.0370370370370369E-2</v>
      </c>
      <c r="J295" s="315"/>
      <c r="K295" s="308"/>
      <c r="L295" s="308"/>
      <c r="M295" s="310"/>
      <c r="N295" s="311">
        <f t="shared" si="40"/>
        <v>0</v>
      </c>
      <c r="O295" s="53"/>
      <c r="P295" s="54"/>
      <c r="Q295" s="54"/>
      <c r="R295" s="54"/>
      <c r="S295" s="54"/>
      <c r="T295" s="58"/>
      <c r="U295" s="312">
        <f t="shared" si="41"/>
        <v>8.0740740740740738E-2</v>
      </c>
      <c r="V295" s="313"/>
      <c r="W295" s="314" t="str">
        <f t="shared" si="42"/>
        <v>0</v>
      </c>
      <c r="X295" s="594"/>
      <c r="Y295" s="60">
        <f t="shared" si="43"/>
        <v>0</v>
      </c>
    </row>
    <row r="296" spans="2:25" ht="18.75" customHeight="1">
      <c r="B296" s="597"/>
      <c r="C296" s="600"/>
      <c r="D296" s="39">
        <v>8</v>
      </c>
      <c r="E296" s="39" t="s">
        <v>11071</v>
      </c>
      <c r="F296" s="315">
        <v>200</v>
      </c>
      <c r="G296" s="306">
        <f t="shared" si="37"/>
        <v>40</v>
      </c>
      <c r="H296" s="307">
        <f t="shared" si="38"/>
        <v>111.11111111111111</v>
      </c>
      <c r="I296" s="307">
        <f t="shared" si="39"/>
        <v>3.7037037037037035E-2</v>
      </c>
      <c r="J296" s="315"/>
      <c r="K296" s="308"/>
      <c r="L296" s="308"/>
      <c r="M296" s="310"/>
      <c r="N296" s="311">
        <f t="shared" si="40"/>
        <v>0</v>
      </c>
      <c r="O296" s="53"/>
      <c r="P296" s="54"/>
      <c r="Q296" s="54"/>
      <c r="R296" s="54"/>
      <c r="S296" s="54"/>
      <c r="T296" s="58"/>
      <c r="U296" s="312">
        <f t="shared" si="41"/>
        <v>7.407407407407407E-2</v>
      </c>
      <c r="V296" s="313"/>
      <c r="W296" s="314" t="str">
        <f t="shared" si="42"/>
        <v>0</v>
      </c>
      <c r="X296" s="594"/>
      <c r="Y296" s="60">
        <f t="shared" si="43"/>
        <v>0</v>
      </c>
    </row>
    <row r="297" spans="2:25" ht="18.75" customHeight="1">
      <c r="B297" s="597"/>
      <c r="C297" s="600"/>
      <c r="D297" s="39"/>
      <c r="E297" s="39"/>
      <c r="F297" s="315"/>
      <c r="G297" s="306">
        <f t="shared" si="37"/>
        <v>0</v>
      </c>
      <c r="H297" s="307">
        <f t="shared" si="38"/>
        <v>0</v>
      </c>
      <c r="I297" s="307">
        <f t="shared" si="39"/>
        <v>0</v>
      </c>
      <c r="J297" s="315"/>
      <c r="K297" s="308"/>
      <c r="L297" s="308"/>
      <c r="M297" s="310"/>
      <c r="N297" s="311">
        <f t="shared" si="40"/>
        <v>0</v>
      </c>
      <c r="O297" s="53"/>
      <c r="P297" s="54"/>
      <c r="Q297" s="54"/>
      <c r="R297" s="54"/>
      <c r="S297" s="54"/>
      <c r="T297" s="58"/>
      <c r="U297" s="312">
        <f t="shared" si="41"/>
        <v>0</v>
      </c>
      <c r="V297" s="313"/>
      <c r="W297" s="314" t="str">
        <f t="shared" si="42"/>
        <v>0</v>
      </c>
      <c r="X297" s="594"/>
      <c r="Y297" s="60">
        <f t="shared" si="43"/>
        <v>0</v>
      </c>
    </row>
    <row r="298" spans="2:25" ht="43.5" customHeight="1">
      <c r="B298" s="597"/>
      <c r="C298" s="600"/>
      <c r="D298" s="39">
        <v>1</v>
      </c>
      <c r="E298" s="39" t="s">
        <v>11072</v>
      </c>
      <c r="F298" s="315">
        <v>2500</v>
      </c>
      <c r="G298" s="306">
        <f t="shared" si="37"/>
        <v>500</v>
      </c>
      <c r="H298" s="307">
        <f t="shared" si="38"/>
        <v>1388.8888888888889</v>
      </c>
      <c r="I298" s="307">
        <f t="shared" si="39"/>
        <v>0.46296296296296297</v>
      </c>
      <c r="J298" s="315" t="s">
        <v>11073</v>
      </c>
      <c r="K298" s="315" t="s">
        <v>11441</v>
      </c>
      <c r="L298" s="308"/>
      <c r="M298" s="310">
        <f>SUM(H298:H311)</f>
        <v>2199.4444444444443</v>
      </c>
      <c r="N298" s="311">
        <f t="shared" si="40"/>
        <v>43.988888888888887</v>
      </c>
      <c r="O298" s="53">
        <v>35</v>
      </c>
      <c r="P298" s="54" t="s">
        <v>12</v>
      </c>
      <c r="Q298" s="54"/>
      <c r="R298" s="54" t="s">
        <v>2634</v>
      </c>
      <c r="S298" s="54"/>
      <c r="T298" s="58"/>
      <c r="U298" s="312">
        <f t="shared" si="41"/>
        <v>0.92592592592592593</v>
      </c>
      <c r="V298" s="313">
        <f>SUM(U298:U311)</f>
        <v>1.4662962962962962</v>
      </c>
      <c r="W298" s="314" t="str">
        <f t="shared" si="42"/>
        <v>2</v>
      </c>
      <c r="X298" s="594"/>
      <c r="Y298" s="60">
        <f t="shared" si="43"/>
        <v>1</v>
      </c>
    </row>
    <row r="299" spans="2:25" ht="18.75" customHeight="1">
      <c r="B299" s="597"/>
      <c r="C299" s="600"/>
      <c r="D299" s="39">
        <v>2</v>
      </c>
      <c r="E299" s="39" t="s">
        <v>11074</v>
      </c>
      <c r="F299" s="315">
        <v>95</v>
      </c>
      <c r="G299" s="306">
        <f t="shared" si="37"/>
        <v>19</v>
      </c>
      <c r="H299" s="307">
        <f t="shared" si="38"/>
        <v>52.777777777777779</v>
      </c>
      <c r="I299" s="307">
        <f t="shared" si="39"/>
        <v>1.7592592592592594E-2</v>
      </c>
      <c r="J299" s="315"/>
      <c r="K299" s="308"/>
      <c r="L299" s="308"/>
      <c r="M299" s="310"/>
      <c r="N299" s="311">
        <f t="shared" si="40"/>
        <v>0</v>
      </c>
      <c r="O299" s="53"/>
      <c r="P299" s="54"/>
      <c r="Q299" s="54"/>
      <c r="R299" s="54"/>
      <c r="S299" s="54"/>
      <c r="T299" s="58"/>
      <c r="U299" s="312">
        <f t="shared" si="41"/>
        <v>3.5185185185185187E-2</v>
      </c>
      <c r="V299" s="313"/>
      <c r="W299" s="314" t="str">
        <f t="shared" si="42"/>
        <v>0</v>
      </c>
      <c r="X299" s="594"/>
      <c r="Y299" s="60">
        <f t="shared" si="43"/>
        <v>0</v>
      </c>
    </row>
    <row r="300" spans="2:25" ht="18.75" customHeight="1">
      <c r="B300" s="597"/>
      <c r="C300" s="600"/>
      <c r="D300" s="39">
        <v>3</v>
      </c>
      <c r="E300" s="39" t="s">
        <v>11075</v>
      </c>
      <c r="F300" s="315">
        <v>223</v>
      </c>
      <c r="G300" s="306">
        <f t="shared" si="37"/>
        <v>44.6</v>
      </c>
      <c r="H300" s="307">
        <f t="shared" si="38"/>
        <v>123.88888888888889</v>
      </c>
      <c r="I300" s="307">
        <f t="shared" si="39"/>
        <v>4.1296296296296296E-2</v>
      </c>
      <c r="J300" s="315"/>
      <c r="K300" s="308"/>
      <c r="L300" s="308"/>
      <c r="M300" s="310"/>
      <c r="N300" s="311">
        <f t="shared" si="40"/>
        <v>0</v>
      </c>
      <c r="O300" s="53"/>
      <c r="P300" s="54"/>
      <c r="Q300" s="54"/>
      <c r="R300" s="54"/>
      <c r="S300" s="54"/>
      <c r="T300" s="58"/>
      <c r="U300" s="312">
        <f t="shared" si="41"/>
        <v>8.2592592592592592E-2</v>
      </c>
      <c r="V300" s="313"/>
      <c r="W300" s="314" t="str">
        <f t="shared" si="42"/>
        <v>0</v>
      </c>
      <c r="X300" s="594"/>
      <c r="Y300" s="60">
        <f t="shared" si="43"/>
        <v>0</v>
      </c>
    </row>
    <row r="301" spans="2:25" ht="18.75" customHeight="1">
      <c r="B301" s="597"/>
      <c r="C301" s="600"/>
      <c r="D301" s="39">
        <v>4</v>
      </c>
      <c r="E301" s="39" t="s">
        <v>11076</v>
      </c>
      <c r="F301" s="315">
        <v>115</v>
      </c>
      <c r="G301" s="306">
        <f t="shared" si="37"/>
        <v>23</v>
      </c>
      <c r="H301" s="307">
        <f t="shared" si="38"/>
        <v>63.888888888888886</v>
      </c>
      <c r="I301" s="307">
        <f t="shared" si="39"/>
        <v>2.1296296296296296E-2</v>
      </c>
      <c r="J301" s="315"/>
      <c r="K301" s="308"/>
      <c r="L301" s="308"/>
      <c r="M301" s="310"/>
      <c r="N301" s="311">
        <f t="shared" si="40"/>
        <v>0</v>
      </c>
      <c r="O301" s="53"/>
      <c r="P301" s="54"/>
      <c r="Q301" s="54"/>
      <c r="R301" s="54"/>
      <c r="S301" s="54"/>
      <c r="T301" s="58"/>
      <c r="U301" s="312">
        <f t="shared" si="41"/>
        <v>4.2592592592592592E-2</v>
      </c>
      <c r="V301" s="313"/>
      <c r="W301" s="314" t="str">
        <f t="shared" si="42"/>
        <v>0</v>
      </c>
      <c r="X301" s="594"/>
      <c r="Y301" s="60">
        <f t="shared" si="43"/>
        <v>0</v>
      </c>
    </row>
    <row r="302" spans="2:25" ht="18.75" customHeight="1">
      <c r="B302" s="597"/>
      <c r="C302" s="600"/>
      <c r="D302" s="39">
        <v>5</v>
      </c>
      <c r="E302" s="39" t="s">
        <v>11077</v>
      </c>
      <c r="F302" s="315">
        <v>107</v>
      </c>
      <c r="G302" s="306">
        <f t="shared" si="37"/>
        <v>21.4</v>
      </c>
      <c r="H302" s="307">
        <f t="shared" si="38"/>
        <v>59.444444444444443</v>
      </c>
      <c r="I302" s="307">
        <f t="shared" si="39"/>
        <v>1.9814814814814813E-2</v>
      </c>
      <c r="J302" s="315"/>
      <c r="K302" s="308"/>
      <c r="L302" s="308"/>
      <c r="M302" s="310"/>
      <c r="N302" s="311">
        <f t="shared" si="40"/>
        <v>0</v>
      </c>
      <c r="O302" s="53"/>
      <c r="P302" s="54"/>
      <c r="Q302" s="54"/>
      <c r="R302" s="54"/>
      <c r="S302" s="54"/>
      <c r="T302" s="58"/>
      <c r="U302" s="312">
        <f t="shared" si="41"/>
        <v>3.9629629629629626E-2</v>
      </c>
      <c r="V302" s="313"/>
      <c r="W302" s="314" t="str">
        <f t="shared" si="42"/>
        <v>0</v>
      </c>
      <c r="X302" s="594"/>
      <c r="Y302" s="60">
        <f t="shared" si="43"/>
        <v>0</v>
      </c>
    </row>
    <row r="303" spans="2:25" ht="18.75" customHeight="1">
      <c r="B303" s="597"/>
      <c r="C303" s="600"/>
      <c r="D303" s="39">
        <v>6</v>
      </c>
      <c r="E303" s="39" t="s">
        <v>11078</v>
      </c>
      <c r="F303" s="315">
        <v>99</v>
      </c>
      <c r="G303" s="306">
        <f t="shared" si="37"/>
        <v>19.8</v>
      </c>
      <c r="H303" s="307">
        <f t="shared" si="38"/>
        <v>55</v>
      </c>
      <c r="I303" s="307">
        <f t="shared" si="39"/>
        <v>1.8333333333333333E-2</v>
      </c>
      <c r="J303" s="315"/>
      <c r="K303" s="308"/>
      <c r="L303" s="308"/>
      <c r="M303" s="310"/>
      <c r="N303" s="311">
        <f t="shared" si="40"/>
        <v>0</v>
      </c>
      <c r="O303" s="53"/>
      <c r="P303" s="54"/>
      <c r="Q303" s="54"/>
      <c r="R303" s="54"/>
      <c r="S303" s="54"/>
      <c r="T303" s="58"/>
      <c r="U303" s="312">
        <f t="shared" si="41"/>
        <v>3.6666666666666667E-2</v>
      </c>
      <c r="V303" s="313"/>
      <c r="W303" s="314" t="str">
        <f t="shared" si="42"/>
        <v>0</v>
      </c>
      <c r="X303" s="594"/>
      <c r="Y303" s="60">
        <f t="shared" si="43"/>
        <v>0</v>
      </c>
    </row>
    <row r="304" spans="2:25" ht="18.75" customHeight="1">
      <c r="B304" s="597"/>
      <c r="C304" s="600"/>
      <c r="D304" s="39">
        <v>7</v>
      </c>
      <c r="E304" s="39" t="s">
        <v>11079</v>
      </c>
      <c r="F304" s="315">
        <v>100</v>
      </c>
      <c r="G304" s="306">
        <f t="shared" si="37"/>
        <v>20</v>
      </c>
      <c r="H304" s="307">
        <f t="shared" si="38"/>
        <v>55.555555555555557</v>
      </c>
      <c r="I304" s="307">
        <f t="shared" si="39"/>
        <v>1.8518518518518517E-2</v>
      </c>
      <c r="J304" s="315"/>
      <c r="K304" s="308"/>
      <c r="L304" s="308"/>
      <c r="M304" s="310"/>
      <c r="N304" s="311">
        <f t="shared" si="40"/>
        <v>0</v>
      </c>
      <c r="O304" s="53"/>
      <c r="P304" s="54"/>
      <c r="Q304" s="54"/>
      <c r="R304" s="54"/>
      <c r="S304" s="54"/>
      <c r="T304" s="58"/>
      <c r="U304" s="312">
        <f t="shared" si="41"/>
        <v>3.7037037037037035E-2</v>
      </c>
      <c r="V304" s="313"/>
      <c r="W304" s="314" t="str">
        <f t="shared" si="42"/>
        <v>0</v>
      </c>
      <c r="X304" s="594"/>
      <c r="Y304" s="60">
        <f t="shared" si="43"/>
        <v>0</v>
      </c>
    </row>
    <row r="305" spans="2:25" ht="18.75" customHeight="1">
      <c r="B305" s="597"/>
      <c r="C305" s="600"/>
      <c r="D305" s="39">
        <v>8</v>
      </c>
      <c r="E305" s="39" t="s">
        <v>11080</v>
      </c>
      <c r="F305" s="315">
        <v>133</v>
      </c>
      <c r="G305" s="306">
        <f t="shared" si="37"/>
        <v>26.6</v>
      </c>
      <c r="H305" s="307">
        <f t="shared" si="38"/>
        <v>73.888888888888886</v>
      </c>
      <c r="I305" s="307">
        <f t="shared" si="39"/>
        <v>2.462962962962963E-2</v>
      </c>
      <c r="J305" s="315"/>
      <c r="K305" s="308"/>
      <c r="L305" s="308"/>
      <c r="M305" s="310"/>
      <c r="N305" s="311">
        <f t="shared" si="40"/>
        <v>0</v>
      </c>
      <c r="O305" s="53"/>
      <c r="P305" s="54"/>
      <c r="Q305" s="54"/>
      <c r="R305" s="54"/>
      <c r="S305" s="54"/>
      <c r="T305" s="58"/>
      <c r="U305" s="312">
        <f t="shared" si="41"/>
        <v>4.925925925925926E-2</v>
      </c>
      <c r="V305" s="313"/>
      <c r="W305" s="314" t="str">
        <f t="shared" si="42"/>
        <v>0</v>
      </c>
      <c r="X305" s="594"/>
      <c r="Y305" s="60">
        <f t="shared" si="43"/>
        <v>0</v>
      </c>
    </row>
    <row r="306" spans="2:25" ht="18.75" customHeight="1">
      <c r="B306" s="597"/>
      <c r="C306" s="600"/>
      <c r="D306" s="39">
        <v>9</v>
      </c>
      <c r="E306" s="39" t="s">
        <v>11081</v>
      </c>
      <c r="F306" s="315">
        <v>97</v>
      </c>
      <c r="G306" s="306">
        <f t="shared" si="37"/>
        <v>19.399999999999999</v>
      </c>
      <c r="H306" s="307">
        <f t="shared" si="38"/>
        <v>53.888888888888886</v>
      </c>
      <c r="I306" s="307">
        <f t="shared" si="39"/>
        <v>1.7962962962962962E-2</v>
      </c>
      <c r="J306" s="315"/>
      <c r="K306" s="308"/>
      <c r="L306" s="308"/>
      <c r="M306" s="310"/>
      <c r="N306" s="311">
        <f t="shared" si="40"/>
        <v>0</v>
      </c>
      <c r="O306" s="53"/>
      <c r="P306" s="54"/>
      <c r="Q306" s="54"/>
      <c r="R306" s="54"/>
      <c r="S306" s="54"/>
      <c r="T306" s="58"/>
      <c r="U306" s="312">
        <f t="shared" si="41"/>
        <v>3.5925925925925924E-2</v>
      </c>
      <c r="V306" s="313"/>
      <c r="W306" s="314" t="str">
        <f t="shared" si="42"/>
        <v>0</v>
      </c>
      <c r="X306" s="594"/>
      <c r="Y306" s="60">
        <f t="shared" si="43"/>
        <v>0</v>
      </c>
    </row>
    <row r="307" spans="2:25" ht="18.75" customHeight="1">
      <c r="B307" s="597"/>
      <c r="C307" s="600"/>
      <c r="D307" s="39">
        <v>10</v>
      </c>
      <c r="E307" s="39" t="s">
        <v>11082</v>
      </c>
      <c r="F307" s="315">
        <v>112</v>
      </c>
      <c r="G307" s="306">
        <f t="shared" si="37"/>
        <v>22.4</v>
      </c>
      <c r="H307" s="307">
        <f t="shared" si="38"/>
        <v>62.222222222222221</v>
      </c>
      <c r="I307" s="307">
        <f t="shared" si="39"/>
        <v>2.074074074074074E-2</v>
      </c>
      <c r="J307" s="315"/>
      <c r="K307" s="308"/>
      <c r="L307" s="308"/>
      <c r="M307" s="310"/>
      <c r="N307" s="311">
        <f t="shared" si="40"/>
        <v>0</v>
      </c>
      <c r="O307" s="53"/>
      <c r="P307" s="54"/>
      <c r="Q307" s="54"/>
      <c r="R307" s="54"/>
      <c r="S307" s="54"/>
      <c r="T307" s="58"/>
      <c r="U307" s="312">
        <f t="shared" si="41"/>
        <v>4.148148148148148E-2</v>
      </c>
      <c r="V307" s="313"/>
      <c r="W307" s="314" t="str">
        <f t="shared" si="42"/>
        <v>0</v>
      </c>
      <c r="X307" s="594"/>
      <c r="Y307" s="60">
        <f t="shared" si="43"/>
        <v>0</v>
      </c>
    </row>
    <row r="308" spans="2:25" ht="18.75" customHeight="1">
      <c r="B308" s="597"/>
      <c r="C308" s="600"/>
      <c r="D308" s="39">
        <v>11</v>
      </c>
      <c r="E308" s="39" t="s">
        <v>11083</v>
      </c>
      <c r="F308" s="315">
        <v>152</v>
      </c>
      <c r="G308" s="306">
        <f t="shared" si="37"/>
        <v>30.4</v>
      </c>
      <c r="H308" s="307">
        <f t="shared" si="38"/>
        <v>84.444444444444443</v>
      </c>
      <c r="I308" s="307">
        <f t="shared" si="39"/>
        <v>2.8148148148148148E-2</v>
      </c>
      <c r="J308" s="315"/>
      <c r="K308" s="308"/>
      <c r="L308" s="308"/>
      <c r="M308" s="310"/>
      <c r="N308" s="311">
        <f t="shared" si="40"/>
        <v>0</v>
      </c>
      <c r="O308" s="53"/>
      <c r="P308" s="54"/>
      <c r="Q308" s="54"/>
      <c r="R308" s="54"/>
      <c r="S308" s="54"/>
      <c r="T308" s="58"/>
      <c r="U308" s="312">
        <f t="shared" si="41"/>
        <v>5.6296296296296296E-2</v>
      </c>
      <c r="V308" s="313"/>
      <c r="W308" s="314" t="str">
        <f t="shared" si="42"/>
        <v>0</v>
      </c>
      <c r="X308" s="594"/>
      <c r="Y308" s="60">
        <f t="shared" si="43"/>
        <v>0</v>
      </c>
    </row>
    <row r="309" spans="2:25" ht="18.75" customHeight="1">
      <c r="B309" s="597"/>
      <c r="C309" s="600"/>
      <c r="D309" s="39">
        <v>12</v>
      </c>
      <c r="E309" s="39" t="s">
        <v>11084</v>
      </c>
      <c r="F309" s="315">
        <v>120</v>
      </c>
      <c r="G309" s="306">
        <f t="shared" si="37"/>
        <v>24</v>
      </c>
      <c r="H309" s="307">
        <f t="shared" si="38"/>
        <v>66.666666666666671</v>
      </c>
      <c r="I309" s="307">
        <f t="shared" si="39"/>
        <v>2.2222222222222223E-2</v>
      </c>
      <c r="J309" s="315"/>
      <c r="K309" s="308"/>
      <c r="L309" s="308"/>
      <c r="M309" s="310"/>
      <c r="N309" s="311">
        <f t="shared" si="40"/>
        <v>0</v>
      </c>
      <c r="O309" s="53"/>
      <c r="P309" s="54"/>
      <c r="Q309" s="54"/>
      <c r="R309" s="54"/>
      <c r="S309" s="54"/>
      <c r="T309" s="58"/>
      <c r="U309" s="312">
        <f t="shared" si="41"/>
        <v>4.4444444444444446E-2</v>
      </c>
      <c r="V309" s="313"/>
      <c r="W309" s="314" t="str">
        <f t="shared" si="42"/>
        <v>0</v>
      </c>
      <c r="X309" s="594"/>
      <c r="Y309" s="60">
        <f t="shared" si="43"/>
        <v>0</v>
      </c>
    </row>
    <row r="310" spans="2:25" ht="18.75" customHeight="1">
      <c r="B310" s="597"/>
      <c r="C310" s="600"/>
      <c r="D310" s="39">
        <v>13</v>
      </c>
      <c r="E310" s="39" t="s">
        <v>11085</v>
      </c>
      <c r="F310" s="315">
        <v>61</v>
      </c>
      <c r="G310" s="306">
        <f t="shared" si="37"/>
        <v>12.2</v>
      </c>
      <c r="H310" s="307">
        <f t="shared" si="38"/>
        <v>33.888888888888886</v>
      </c>
      <c r="I310" s="307">
        <f t="shared" si="39"/>
        <v>1.1296296296296296E-2</v>
      </c>
      <c r="J310" s="315"/>
      <c r="K310" s="308"/>
      <c r="L310" s="308"/>
      <c r="M310" s="310"/>
      <c r="N310" s="311">
        <f t="shared" si="40"/>
        <v>0</v>
      </c>
      <c r="O310" s="53"/>
      <c r="P310" s="54"/>
      <c r="Q310" s="54"/>
      <c r="R310" s="54"/>
      <c r="S310" s="54"/>
      <c r="T310" s="58"/>
      <c r="U310" s="312">
        <f t="shared" si="41"/>
        <v>2.2592592592592591E-2</v>
      </c>
      <c r="V310" s="313"/>
      <c r="W310" s="314" t="str">
        <f t="shared" si="42"/>
        <v>0</v>
      </c>
      <c r="X310" s="594"/>
      <c r="Y310" s="60">
        <f t="shared" si="43"/>
        <v>0</v>
      </c>
    </row>
    <row r="311" spans="2:25" ht="18.75" customHeight="1">
      <c r="B311" s="597"/>
      <c r="C311" s="600"/>
      <c r="D311" s="39">
        <v>14</v>
      </c>
      <c r="E311" s="39" t="s">
        <v>11086</v>
      </c>
      <c r="F311" s="315">
        <v>45</v>
      </c>
      <c r="G311" s="306">
        <f t="shared" si="37"/>
        <v>9</v>
      </c>
      <c r="H311" s="307">
        <f t="shared" si="38"/>
        <v>25</v>
      </c>
      <c r="I311" s="307">
        <f t="shared" si="39"/>
        <v>8.3333333333333332E-3</v>
      </c>
      <c r="J311" s="315"/>
      <c r="K311" s="308"/>
      <c r="L311" s="308"/>
      <c r="M311" s="310"/>
      <c r="N311" s="311">
        <f t="shared" si="40"/>
        <v>0</v>
      </c>
      <c r="O311" s="53"/>
      <c r="P311" s="54"/>
      <c r="Q311" s="54"/>
      <c r="R311" s="54"/>
      <c r="S311" s="54"/>
      <c r="T311" s="58"/>
      <c r="U311" s="312">
        <f t="shared" si="41"/>
        <v>1.6666666666666666E-2</v>
      </c>
      <c r="V311" s="313"/>
      <c r="W311" s="314" t="str">
        <f t="shared" si="42"/>
        <v>0</v>
      </c>
      <c r="X311" s="594"/>
      <c r="Y311" s="60">
        <f t="shared" si="43"/>
        <v>0</v>
      </c>
    </row>
    <row r="312" spans="2:25" ht="18.75" customHeight="1">
      <c r="B312" s="597"/>
      <c r="C312" s="600"/>
      <c r="D312" s="39"/>
      <c r="E312" s="39"/>
      <c r="F312" s="315"/>
      <c r="G312" s="306">
        <f t="shared" si="37"/>
        <v>0</v>
      </c>
      <c r="H312" s="307">
        <f t="shared" si="38"/>
        <v>0</v>
      </c>
      <c r="I312" s="307">
        <f t="shared" si="39"/>
        <v>0</v>
      </c>
      <c r="J312" s="315"/>
      <c r="K312" s="308"/>
      <c r="L312" s="308"/>
      <c r="M312" s="310"/>
      <c r="N312" s="311">
        <f t="shared" si="40"/>
        <v>0</v>
      </c>
      <c r="O312" s="53"/>
      <c r="P312" s="54"/>
      <c r="Q312" s="54"/>
      <c r="R312" s="54"/>
      <c r="S312" s="54"/>
      <c r="T312" s="58"/>
      <c r="U312" s="312">
        <f t="shared" si="41"/>
        <v>0</v>
      </c>
      <c r="V312" s="313"/>
      <c r="W312" s="314" t="str">
        <f t="shared" si="42"/>
        <v>0</v>
      </c>
      <c r="X312" s="594"/>
      <c r="Y312" s="60">
        <f t="shared" si="43"/>
        <v>0</v>
      </c>
    </row>
    <row r="313" spans="2:25" ht="18.75" customHeight="1">
      <c r="B313" s="598"/>
      <c r="C313" s="601"/>
      <c r="D313" s="39"/>
      <c r="E313" s="39"/>
      <c r="F313" s="315"/>
      <c r="G313" s="306">
        <f t="shared" si="37"/>
        <v>0</v>
      </c>
      <c r="H313" s="307">
        <f>F313/$H$15</f>
        <v>0</v>
      </c>
      <c r="I313" s="307">
        <f>H313/$I$15</f>
        <v>0</v>
      </c>
      <c r="J313" s="315"/>
      <c r="K313" s="308"/>
      <c r="L313" s="308"/>
      <c r="M313" s="316"/>
      <c r="N313" s="311">
        <f>M313/$N$15</f>
        <v>0</v>
      </c>
      <c r="O313" s="40"/>
      <c r="P313" s="40"/>
      <c r="Q313" s="40"/>
      <c r="R313" s="40"/>
      <c r="S313" s="40"/>
      <c r="T313" s="58"/>
      <c r="U313" s="312">
        <f>H313/$U$15</f>
        <v>0</v>
      </c>
      <c r="V313" s="313"/>
      <c r="W313" s="314" t="str">
        <f>IF(V313&lt;1,"0",IF(V313&lt;5,"2",IF(V313&gt;=5,"6")))</f>
        <v>0</v>
      </c>
      <c r="X313" s="595"/>
      <c r="Y313" s="60">
        <f t="shared" si="43"/>
        <v>0</v>
      </c>
    </row>
    <row r="314" spans="2:25">
      <c r="B314" s="317"/>
      <c r="C314" s="334" t="s">
        <v>111</v>
      </c>
      <c r="D314" s="318"/>
      <c r="E314" s="319">
        <f>COUNTA(E262:E313)</f>
        <v>45</v>
      </c>
      <c r="F314" s="319">
        <f>SUM(F262:F313)</f>
        <v>24576</v>
      </c>
      <c r="G314" s="319">
        <f>SUM(G262:G313)</f>
        <v>4915.1999999999989</v>
      </c>
      <c r="H314" s="319">
        <f>SUM(H262:H313)</f>
        <v>13653.333333333328</v>
      </c>
      <c r="I314" s="319">
        <f>SUM(I262:I313)</f>
        <v>4.5511111111111111</v>
      </c>
      <c r="J314" s="319">
        <f>COUNTA(J262:J313)</f>
        <v>6</v>
      </c>
      <c r="K314" s="319">
        <f>COUNTA(K262:K313)</f>
        <v>5</v>
      </c>
      <c r="L314" s="319">
        <f>COUNTA(L262:L313)</f>
        <v>0</v>
      </c>
      <c r="M314" s="319">
        <f>SUM(M262:M313)</f>
        <v>13653.333333333332</v>
      </c>
      <c r="N314" s="319">
        <f>SUM(N262:N313)</f>
        <v>273.06666666666666</v>
      </c>
      <c r="O314" s="320"/>
      <c r="P314" s="321">
        <f>COUNTIF(P262:P313, "YES")</f>
        <v>1</v>
      </c>
      <c r="Q314" s="320"/>
      <c r="R314" s="320"/>
      <c r="S314" s="320"/>
      <c r="T314" s="320"/>
      <c r="U314" s="319">
        <f>SUM(U262:U313)</f>
        <v>9.1022222222222222</v>
      </c>
      <c r="V314" s="319">
        <f>SUM(V262:V313)</f>
        <v>9.1022222222222222</v>
      </c>
      <c r="W314" s="319">
        <f t="array" ref="W314">SUM(ABS(W262:W313))</f>
        <v>10</v>
      </c>
      <c r="X314" s="321" t="str">
        <f>IF(X262&lt;0.2, "0", IF(X262&lt;=2, "2", IF(X262&gt;2, ROUND(X262,0))))</f>
        <v>2</v>
      </c>
      <c r="Y314" s="319">
        <f>SUM(Y262:Y313)</f>
        <v>5</v>
      </c>
    </row>
    <row r="315" spans="2:25" ht="18.75" customHeight="1">
      <c r="B315" s="596">
        <v>7</v>
      </c>
      <c r="C315" s="599" t="s">
        <v>11087</v>
      </c>
      <c r="D315" s="39">
        <v>1</v>
      </c>
      <c r="E315" s="39" t="s">
        <v>3780</v>
      </c>
      <c r="F315" s="315">
        <v>410</v>
      </c>
      <c r="G315" s="306">
        <f t="shared" ref="G315:G353" si="44">F315/$G$15</f>
        <v>82</v>
      </c>
      <c r="H315" s="307">
        <f t="shared" ref="H315:H352" si="45">F315/$H$15</f>
        <v>227.77777777777777</v>
      </c>
      <c r="I315" s="307">
        <f t="shared" ref="I315:I352" si="46">H315/$I$15</f>
        <v>7.5925925925925924E-2</v>
      </c>
      <c r="J315" s="315" t="s">
        <v>11088</v>
      </c>
      <c r="K315" s="315" t="s">
        <v>11088</v>
      </c>
      <c r="L315" s="308"/>
      <c r="M315" s="310">
        <f>SUM(H315:H331)</f>
        <v>3697.7777777777769</v>
      </c>
      <c r="N315" s="311">
        <f t="shared" ref="N315:N352" si="47">M315/$N$15</f>
        <v>73.955555555555534</v>
      </c>
      <c r="O315" s="53">
        <v>4</v>
      </c>
      <c r="P315" s="54" t="s">
        <v>12</v>
      </c>
      <c r="Q315" s="54"/>
      <c r="R315" s="54" t="s">
        <v>2634</v>
      </c>
      <c r="S315" s="54"/>
      <c r="T315" s="58"/>
      <c r="U315" s="312">
        <f t="shared" ref="U315:U352" si="48">H315/$U$15</f>
        <v>0.15185185185185185</v>
      </c>
      <c r="V315" s="313">
        <f>SUM(U315:U331)</f>
        <v>2.4651851851851849</v>
      </c>
      <c r="W315" s="314" t="str">
        <f t="shared" ref="W315:W352" si="49">IF(V315&lt;1,"0",IF(V315&lt;5,"2",IF(V315&gt;=5,"6")))</f>
        <v>2</v>
      </c>
      <c r="X315" s="593">
        <f>K354/$X$15</f>
        <v>0.66666666666666663</v>
      </c>
      <c r="Y315" s="60">
        <f t="shared" ref="Y315:Y353" si="50">W315/2</f>
        <v>1</v>
      </c>
    </row>
    <row r="316" spans="2:25" ht="18.75" customHeight="1">
      <c r="B316" s="597"/>
      <c r="C316" s="600"/>
      <c r="D316" s="39">
        <v>2</v>
      </c>
      <c r="E316" s="39" t="s">
        <v>11089</v>
      </c>
      <c r="F316" s="315">
        <v>700</v>
      </c>
      <c r="G316" s="306">
        <f t="shared" si="44"/>
        <v>140</v>
      </c>
      <c r="H316" s="307">
        <f t="shared" si="45"/>
        <v>388.88888888888886</v>
      </c>
      <c r="I316" s="307">
        <f t="shared" si="46"/>
        <v>0.12962962962962962</v>
      </c>
      <c r="J316" s="315"/>
      <c r="K316" s="308"/>
      <c r="L316" s="308"/>
      <c r="M316" s="310"/>
      <c r="N316" s="311">
        <f t="shared" si="47"/>
        <v>0</v>
      </c>
      <c r="O316" s="53"/>
      <c r="P316" s="54"/>
      <c r="Q316" s="54"/>
      <c r="R316" s="54"/>
      <c r="S316" s="54"/>
      <c r="T316" s="58"/>
      <c r="U316" s="312">
        <f t="shared" si="48"/>
        <v>0.25925925925925924</v>
      </c>
      <c r="V316" s="313"/>
      <c r="W316" s="314" t="str">
        <f t="shared" si="49"/>
        <v>0</v>
      </c>
      <c r="X316" s="594"/>
      <c r="Y316" s="60">
        <f t="shared" si="50"/>
        <v>0</v>
      </c>
    </row>
    <row r="317" spans="2:25" ht="18.75" customHeight="1">
      <c r="B317" s="597"/>
      <c r="C317" s="600"/>
      <c r="D317" s="39">
        <v>3</v>
      </c>
      <c r="E317" s="39" t="s">
        <v>11090</v>
      </c>
      <c r="F317" s="315">
        <v>228</v>
      </c>
      <c r="G317" s="306">
        <f t="shared" si="44"/>
        <v>45.6</v>
      </c>
      <c r="H317" s="307">
        <f t="shared" si="45"/>
        <v>126.66666666666666</v>
      </c>
      <c r="I317" s="307">
        <f t="shared" si="46"/>
        <v>4.2222222222222217E-2</v>
      </c>
      <c r="J317" s="315"/>
      <c r="K317" s="308"/>
      <c r="L317" s="308"/>
      <c r="M317" s="310"/>
      <c r="N317" s="311">
        <f t="shared" si="47"/>
        <v>0</v>
      </c>
      <c r="O317" s="53"/>
      <c r="P317" s="54"/>
      <c r="Q317" s="54"/>
      <c r="R317" s="54"/>
      <c r="S317" s="54"/>
      <c r="T317" s="58"/>
      <c r="U317" s="312">
        <f t="shared" si="48"/>
        <v>8.4444444444444433E-2</v>
      </c>
      <c r="V317" s="313"/>
      <c r="W317" s="314" t="str">
        <f t="shared" si="49"/>
        <v>0</v>
      </c>
      <c r="X317" s="594"/>
      <c r="Y317" s="60">
        <f t="shared" si="50"/>
        <v>0</v>
      </c>
    </row>
    <row r="318" spans="2:25" ht="18.75" customHeight="1">
      <c r="B318" s="597"/>
      <c r="C318" s="600"/>
      <c r="D318" s="39">
        <v>4</v>
      </c>
      <c r="E318" s="39" t="s">
        <v>11005</v>
      </c>
      <c r="F318" s="315">
        <v>600</v>
      </c>
      <c r="G318" s="306">
        <f t="shared" si="44"/>
        <v>120</v>
      </c>
      <c r="H318" s="307">
        <f t="shared" si="45"/>
        <v>333.33333333333331</v>
      </c>
      <c r="I318" s="307">
        <f t="shared" si="46"/>
        <v>0.1111111111111111</v>
      </c>
      <c r="J318" s="315"/>
      <c r="K318" s="308"/>
      <c r="L318" s="308"/>
      <c r="M318" s="310"/>
      <c r="N318" s="311">
        <f t="shared" si="47"/>
        <v>0</v>
      </c>
      <c r="O318" s="53"/>
      <c r="P318" s="54"/>
      <c r="Q318" s="54"/>
      <c r="R318" s="54"/>
      <c r="S318" s="54"/>
      <c r="T318" s="58"/>
      <c r="U318" s="312">
        <f t="shared" si="48"/>
        <v>0.22222222222222221</v>
      </c>
      <c r="V318" s="313"/>
      <c r="W318" s="314" t="str">
        <f t="shared" si="49"/>
        <v>0</v>
      </c>
      <c r="X318" s="594"/>
      <c r="Y318" s="60">
        <f t="shared" si="50"/>
        <v>0</v>
      </c>
    </row>
    <row r="319" spans="2:25" ht="18.75" customHeight="1">
      <c r="B319" s="597"/>
      <c r="C319" s="600"/>
      <c r="D319" s="39">
        <v>5</v>
      </c>
      <c r="E319" s="39" t="s">
        <v>11091</v>
      </c>
      <c r="F319" s="315">
        <v>200</v>
      </c>
      <c r="G319" s="306">
        <f t="shared" si="44"/>
        <v>40</v>
      </c>
      <c r="H319" s="307">
        <f t="shared" si="45"/>
        <v>111.11111111111111</v>
      </c>
      <c r="I319" s="307">
        <f t="shared" si="46"/>
        <v>3.7037037037037035E-2</v>
      </c>
      <c r="J319" s="315"/>
      <c r="K319" s="308"/>
      <c r="L319" s="308"/>
      <c r="M319" s="310"/>
      <c r="N319" s="311">
        <f t="shared" si="47"/>
        <v>0</v>
      </c>
      <c r="O319" s="53"/>
      <c r="P319" s="54"/>
      <c r="Q319" s="54"/>
      <c r="R319" s="54"/>
      <c r="S319" s="54"/>
      <c r="T319" s="58"/>
      <c r="U319" s="312">
        <f t="shared" si="48"/>
        <v>7.407407407407407E-2</v>
      </c>
      <c r="V319" s="313"/>
      <c r="W319" s="314" t="str">
        <f t="shared" si="49"/>
        <v>0</v>
      </c>
      <c r="X319" s="594"/>
      <c r="Y319" s="60">
        <f t="shared" si="50"/>
        <v>0</v>
      </c>
    </row>
    <row r="320" spans="2:25" ht="18.75" customHeight="1">
      <c r="B320" s="597"/>
      <c r="C320" s="600"/>
      <c r="D320" s="39">
        <v>6</v>
      </c>
      <c r="E320" s="39" t="s">
        <v>11092</v>
      </c>
      <c r="F320" s="315">
        <v>350</v>
      </c>
      <c r="G320" s="306">
        <f t="shared" si="44"/>
        <v>70</v>
      </c>
      <c r="H320" s="307">
        <f t="shared" si="45"/>
        <v>194.44444444444443</v>
      </c>
      <c r="I320" s="307">
        <f t="shared" si="46"/>
        <v>6.4814814814814811E-2</v>
      </c>
      <c r="J320" s="315"/>
      <c r="K320" s="308"/>
      <c r="L320" s="308"/>
      <c r="M320" s="310"/>
      <c r="N320" s="311">
        <f t="shared" si="47"/>
        <v>0</v>
      </c>
      <c r="O320" s="53"/>
      <c r="P320" s="54"/>
      <c r="Q320" s="54"/>
      <c r="R320" s="54"/>
      <c r="S320" s="54"/>
      <c r="T320" s="58"/>
      <c r="U320" s="312">
        <f t="shared" si="48"/>
        <v>0.12962962962962962</v>
      </c>
      <c r="V320" s="313"/>
      <c r="W320" s="314" t="str">
        <f t="shared" si="49"/>
        <v>0</v>
      </c>
      <c r="X320" s="594"/>
      <c r="Y320" s="60">
        <f t="shared" si="50"/>
        <v>0</v>
      </c>
    </row>
    <row r="321" spans="2:25" ht="18.75" customHeight="1">
      <c r="B321" s="597"/>
      <c r="C321" s="600"/>
      <c r="D321" s="39">
        <v>7</v>
      </c>
      <c r="E321" s="39" t="s">
        <v>11093</v>
      </c>
      <c r="F321" s="315">
        <v>500</v>
      </c>
      <c r="G321" s="306">
        <f t="shared" si="44"/>
        <v>100</v>
      </c>
      <c r="H321" s="307">
        <f t="shared" si="45"/>
        <v>277.77777777777777</v>
      </c>
      <c r="I321" s="307">
        <f t="shared" si="46"/>
        <v>9.2592592592592587E-2</v>
      </c>
      <c r="J321" s="315"/>
      <c r="K321" s="308"/>
      <c r="L321" s="308"/>
      <c r="M321" s="310"/>
      <c r="N321" s="311">
        <f t="shared" si="47"/>
        <v>0</v>
      </c>
      <c r="O321" s="53"/>
      <c r="P321" s="54"/>
      <c r="Q321" s="54"/>
      <c r="R321" s="54"/>
      <c r="S321" s="54"/>
      <c r="T321" s="58"/>
      <c r="U321" s="312">
        <f t="shared" si="48"/>
        <v>0.18518518518518517</v>
      </c>
      <c r="V321" s="313"/>
      <c r="W321" s="314" t="str">
        <f t="shared" si="49"/>
        <v>0</v>
      </c>
      <c r="X321" s="594"/>
      <c r="Y321" s="60">
        <f t="shared" si="50"/>
        <v>0</v>
      </c>
    </row>
    <row r="322" spans="2:25" ht="18.75" customHeight="1">
      <c r="B322" s="597"/>
      <c r="C322" s="600"/>
      <c r="D322" s="39">
        <v>8</v>
      </c>
      <c r="E322" s="39" t="s">
        <v>11094</v>
      </c>
      <c r="F322" s="315">
        <v>350</v>
      </c>
      <c r="G322" s="306">
        <f t="shared" si="44"/>
        <v>70</v>
      </c>
      <c r="H322" s="307">
        <f t="shared" si="45"/>
        <v>194.44444444444443</v>
      </c>
      <c r="I322" s="307">
        <f t="shared" si="46"/>
        <v>6.4814814814814811E-2</v>
      </c>
      <c r="J322" s="315"/>
      <c r="K322" s="308"/>
      <c r="L322" s="308"/>
      <c r="M322" s="310"/>
      <c r="N322" s="311">
        <f t="shared" si="47"/>
        <v>0</v>
      </c>
      <c r="O322" s="53"/>
      <c r="P322" s="54"/>
      <c r="Q322" s="54"/>
      <c r="R322" s="54"/>
      <c r="S322" s="54"/>
      <c r="T322" s="58"/>
      <c r="U322" s="312">
        <f t="shared" si="48"/>
        <v>0.12962962962962962</v>
      </c>
      <c r="V322" s="313"/>
      <c r="W322" s="314" t="str">
        <f t="shared" si="49"/>
        <v>0</v>
      </c>
      <c r="X322" s="594"/>
      <c r="Y322" s="60">
        <f t="shared" si="50"/>
        <v>0</v>
      </c>
    </row>
    <row r="323" spans="2:25" ht="18.75" customHeight="1">
      <c r="B323" s="597"/>
      <c r="C323" s="600"/>
      <c r="D323" s="39">
        <v>9</v>
      </c>
      <c r="E323" s="20" t="s">
        <v>11095</v>
      </c>
      <c r="F323" s="315">
        <v>518</v>
      </c>
      <c r="G323" s="306">
        <f t="shared" si="44"/>
        <v>103.6</v>
      </c>
      <c r="H323" s="307">
        <f t="shared" si="45"/>
        <v>287.77777777777777</v>
      </c>
      <c r="I323" s="307">
        <f t="shared" si="46"/>
        <v>9.5925925925925928E-2</v>
      </c>
      <c r="J323" s="315"/>
      <c r="K323" s="308"/>
      <c r="L323" s="308"/>
      <c r="M323" s="310"/>
      <c r="N323" s="311">
        <f t="shared" si="47"/>
        <v>0</v>
      </c>
      <c r="O323" s="53"/>
      <c r="P323" s="54"/>
      <c r="Q323" s="54"/>
      <c r="R323" s="54"/>
      <c r="S323" s="54"/>
      <c r="T323" s="58"/>
      <c r="U323" s="312">
        <f t="shared" si="48"/>
        <v>0.19185185185185186</v>
      </c>
      <c r="V323" s="313"/>
      <c r="W323" s="314" t="str">
        <f t="shared" si="49"/>
        <v>0</v>
      </c>
      <c r="X323" s="594"/>
      <c r="Y323" s="60">
        <f t="shared" si="50"/>
        <v>0</v>
      </c>
    </row>
    <row r="324" spans="2:25" ht="18.75" customHeight="1">
      <c r="B324" s="597"/>
      <c r="C324" s="600"/>
      <c r="D324" s="39">
        <v>10</v>
      </c>
      <c r="E324" s="39" t="s">
        <v>11096</v>
      </c>
      <c r="F324" s="315">
        <v>200</v>
      </c>
      <c r="G324" s="306">
        <f t="shared" si="44"/>
        <v>40</v>
      </c>
      <c r="H324" s="307">
        <f t="shared" si="45"/>
        <v>111.11111111111111</v>
      </c>
      <c r="I324" s="307">
        <f t="shared" si="46"/>
        <v>3.7037037037037035E-2</v>
      </c>
      <c r="J324" s="315"/>
      <c r="K324" s="308"/>
      <c r="L324" s="308"/>
      <c r="M324" s="310"/>
      <c r="N324" s="311">
        <f t="shared" si="47"/>
        <v>0</v>
      </c>
      <c r="O324" s="53"/>
      <c r="P324" s="54"/>
      <c r="Q324" s="54"/>
      <c r="R324" s="54"/>
      <c r="S324" s="54"/>
      <c r="T324" s="58"/>
      <c r="U324" s="312">
        <f t="shared" si="48"/>
        <v>7.407407407407407E-2</v>
      </c>
      <c r="V324" s="313"/>
      <c r="W324" s="314" t="str">
        <f t="shared" si="49"/>
        <v>0</v>
      </c>
      <c r="X324" s="594"/>
      <c r="Y324" s="60">
        <f t="shared" si="50"/>
        <v>0</v>
      </c>
    </row>
    <row r="325" spans="2:25" ht="18.75" customHeight="1">
      <c r="B325" s="597"/>
      <c r="C325" s="600"/>
      <c r="D325" s="39">
        <v>11</v>
      </c>
      <c r="E325" s="39" t="s">
        <v>11097</v>
      </c>
      <c r="F325" s="315">
        <v>450</v>
      </c>
      <c r="G325" s="306">
        <f t="shared" si="44"/>
        <v>90</v>
      </c>
      <c r="H325" s="307">
        <f t="shared" si="45"/>
        <v>250</v>
      </c>
      <c r="I325" s="307">
        <f t="shared" si="46"/>
        <v>8.3333333333333329E-2</v>
      </c>
      <c r="J325" s="315"/>
      <c r="K325" s="308"/>
      <c r="L325" s="308"/>
      <c r="M325" s="310"/>
      <c r="N325" s="311">
        <f t="shared" si="47"/>
        <v>0</v>
      </c>
      <c r="O325" s="53"/>
      <c r="P325" s="54"/>
      <c r="Q325" s="54"/>
      <c r="R325" s="54"/>
      <c r="S325" s="54"/>
      <c r="T325" s="58"/>
      <c r="U325" s="312">
        <f t="shared" si="48"/>
        <v>0.16666666666666666</v>
      </c>
      <c r="V325" s="313"/>
      <c r="W325" s="314" t="str">
        <f t="shared" si="49"/>
        <v>0</v>
      </c>
      <c r="X325" s="594"/>
      <c r="Y325" s="60">
        <f t="shared" si="50"/>
        <v>0</v>
      </c>
    </row>
    <row r="326" spans="2:25" ht="18.75" customHeight="1">
      <c r="B326" s="597"/>
      <c r="C326" s="600"/>
      <c r="D326" s="39">
        <v>12</v>
      </c>
      <c r="E326" s="39" t="s">
        <v>11098</v>
      </c>
      <c r="F326" s="315">
        <v>450</v>
      </c>
      <c r="G326" s="306">
        <f t="shared" si="44"/>
        <v>90</v>
      </c>
      <c r="H326" s="307">
        <f t="shared" si="45"/>
        <v>250</v>
      </c>
      <c r="I326" s="307">
        <f t="shared" si="46"/>
        <v>8.3333333333333329E-2</v>
      </c>
      <c r="J326" s="315"/>
      <c r="K326" s="308"/>
      <c r="L326" s="308"/>
      <c r="M326" s="310"/>
      <c r="N326" s="311">
        <f t="shared" si="47"/>
        <v>0</v>
      </c>
      <c r="O326" s="53"/>
      <c r="P326" s="54"/>
      <c r="Q326" s="54"/>
      <c r="R326" s="54"/>
      <c r="S326" s="54"/>
      <c r="T326" s="58"/>
      <c r="U326" s="312">
        <f t="shared" si="48"/>
        <v>0.16666666666666666</v>
      </c>
      <c r="V326" s="313"/>
      <c r="W326" s="314" t="str">
        <f t="shared" si="49"/>
        <v>0</v>
      </c>
      <c r="X326" s="594"/>
      <c r="Y326" s="60">
        <f t="shared" si="50"/>
        <v>0</v>
      </c>
    </row>
    <row r="327" spans="2:25" ht="18.75" customHeight="1">
      <c r="B327" s="597"/>
      <c r="C327" s="600"/>
      <c r="D327" s="39">
        <v>13</v>
      </c>
      <c r="E327" s="39" t="s">
        <v>11099</v>
      </c>
      <c r="F327" s="315">
        <v>450</v>
      </c>
      <c r="G327" s="306">
        <f t="shared" si="44"/>
        <v>90</v>
      </c>
      <c r="H327" s="307">
        <f t="shared" si="45"/>
        <v>250</v>
      </c>
      <c r="I327" s="307">
        <f t="shared" si="46"/>
        <v>8.3333333333333329E-2</v>
      </c>
      <c r="J327" s="315"/>
      <c r="K327" s="308"/>
      <c r="L327" s="308"/>
      <c r="M327" s="310"/>
      <c r="N327" s="311">
        <f t="shared" si="47"/>
        <v>0</v>
      </c>
      <c r="O327" s="53"/>
      <c r="P327" s="54"/>
      <c r="Q327" s="54"/>
      <c r="R327" s="54"/>
      <c r="S327" s="54"/>
      <c r="T327" s="58"/>
      <c r="U327" s="312">
        <f t="shared" si="48"/>
        <v>0.16666666666666666</v>
      </c>
      <c r="V327" s="313"/>
      <c r="W327" s="314" t="str">
        <f t="shared" si="49"/>
        <v>0</v>
      </c>
      <c r="X327" s="594"/>
      <c r="Y327" s="60">
        <f t="shared" si="50"/>
        <v>0</v>
      </c>
    </row>
    <row r="328" spans="2:25" ht="18.75" customHeight="1">
      <c r="B328" s="597"/>
      <c r="C328" s="600"/>
      <c r="D328" s="39">
        <v>14</v>
      </c>
      <c r="E328" s="39" t="s">
        <v>11100</v>
      </c>
      <c r="F328" s="315">
        <v>500</v>
      </c>
      <c r="G328" s="306">
        <f t="shared" si="44"/>
        <v>100</v>
      </c>
      <c r="H328" s="307">
        <f t="shared" si="45"/>
        <v>277.77777777777777</v>
      </c>
      <c r="I328" s="307">
        <f t="shared" si="46"/>
        <v>9.2592592592592587E-2</v>
      </c>
      <c r="J328" s="315"/>
      <c r="K328" s="308"/>
      <c r="L328" s="308"/>
      <c r="M328" s="310"/>
      <c r="N328" s="311">
        <f t="shared" si="47"/>
        <v>0</v>
      </c>
      <c r="O328" s="53"/>
      <c r="P328" s="54"/>
      <c r="Q328" s="54"/>
      <c r="R328" s="54"/>
      <c r="S328" s="54"/>
      <c r="T328" s="58"/>
      <c r="U328" s="312">
        <f t="shared" si="48"/>
        <v>0.18518518518518517</v>
      </c>
      <c r="V328" s="313"/>
      <c r="W328" s="314" t="str">
        <f t="shared" si="49"/>
        <v>0</v>
      </c>
      <c r="X328" s="594"/>
      <c r="Y328" s="60">
        <f t="shared" si="50"/>
        <v>0</v>
      </c>
    </row>
    <row r="329" spans="2:25" ht="18.75" customHeight="1">
      <c r="B329" s="597"/>
      <c r="C329" s="600"/>
      <c r="D329" s="39">
        <v>15</v>
      </c>
      <c r="E329" s="39" t="s">
        <v>11101</v>
      </c>
      <c r="F329" s="315">
        <v>250</v>
      </c>
      <c r="G329" s="306">
        <f t="shared" si="44"/>
        <v>50</v>
      </c>
      <c r="H329" s="307">
        <f t="shared" si="45"/>
        <v>138.88888888888889</v>
      </c>
      <c r="I329" s="307">
        <f t="shared" si="46"/>
        <v>4.6296296296296294E-2</v>
      </c>
      <c r="J329" s="315"/>
      <c r="K329" s="308"/>
      <c r="L329" s="308"/>
      <c r="M329" s="310"/>
      <c r="N329" s="311">
        <f t="shared" si="47"/>
        <v>0</v>
      </c>
      <c r="O329" s="53"/>
      <c r="P329" s="54"/>
      <c r="Q329" s="54"/>
      <c r="R329" s="54"/>
      <c r="S329" s="54"/>
      <c r="T329" s="58"/>
      <c r="U329" s="312">
        <f t="shared" si="48"/>
        <v>9.2592592592592587E-2</v>
      </c>
      <c r="V329" s="313"/>
      <c r="W329" s="314" t="str">
        <f t="shared" si="49"/>
        <v>0</v>
      </c>
      <c r="X329" s="594"/>
      <c r="Y329" s="60">
        <f t="shared" si="50"/>
        <v>0</v>
      </c>
    </row>
    <row r="330" spans="2:25" ht="18.75" customHeight="1">
      <c r="B330" s="597"/>
      <c r="C330" s="600"/>
      <c r="D330" s="39">
        <v>16</v>
      </c>
      <c r="E330" s="39" t="s">
        <v>11102</v>
      </c>
      <c r="F330" s="315">
        <v>250</v>
      </c>
      <c r="G330" s="306">
        <f t="shared" si="44"/>
        <v>50</v>
      </c>
      <c r="H330" s="307">
        <f t="shared" si="45"/>
        <v>138.88888888888889</v>
      </c>
      <c r="I330" s="307">
        <f t="shared" si="46"/>
        <v>4.6296296296296294E-2</v>
      </c>
      <c r="J330" s="315"/>
      <c r="K330" s="308"/>
      <c r="L330" s="308"/>
      <c r="M330" s="310"/>
      <c r="N330" s="311">
        <f t="shared" si="47"/>
        <v>0</v>
      </c>
      <c r="O330" s="53"/>
      <c r="P330" s="54"/>
      <c r="Q330" s="54"/>
      <c r="R330" s="54"/>
      <c r="S330" s="54"/>
      <c r="T330" s="58"/>
      <c r="U330" s="312">
        <f t="shared" si="48"/>
        <v>9.2592592592592587E-2</v>
      </c>
      <c r="V330" s="313"/>
      <c r="W330" s="314" t="str">
        <f t="shared" si="49"/>
        <v>0</v>
      </c>
      <c r="X330" s="594"/>
      <c r="Y330" s="60">
        <f t="shared" si="50"/>
        <v>0</v>
      </c>
    </row>
    <row r="331" spans="2:25" ht="18.75" customHeight="1">
      <c r="B331" s="597"/>
      <c r="C331" s="600"/>
      <c r="D331" s="39">
        <v>17</v>
      </c>
      <c r="E331" s="39" t="s">
        <v>11103</v>
      </c>
      <c r="F331" s="315">
        <v>250</v>
      </c>
      <c r="G331" s="306">
        <f t="shared" si="44"/>
        <v>50</v>
      </c>
      <c r="H331" s="307">
        <f t="shared" si="45"/>
        <v>138.88888888888889</v>
      </c>
      <c r="I331" s="307">
        <f t="shared" si="46"/>
        <v>4.6296296296296294E-2</v>
      </c>
      <c r="J331" s="315"/>
      <c r="K331" s="308"/>
      <c r="L331" s="308"/>
      <c r="M331" s="310"/>
      <c r="N331" s="311">
        <f t="shared" si="47"/>
        <v>0</v>
      </c>
      <c r="O331" s="53"/>
      <c r="P331" s="54"/>
      <c r="Q331" s="54"/>
      <c r="R331" s="54"/>
      <c r="S331" s="54"/>
      <c r="T331" s="58"/>
      <c r="U331" s="312">
        <f t="shared" si="48"/>
        <v>9.2592592592592587E-2</v>
      </c>
      <c r="V331" s="313"/>
      <c r="W331" s="314" t="str">
        <f t="shared" si="49"/>
        <v>0</v>
      </c>
      <c r="X331" s="594"/>
      <c r="Y331" s="60">
        <f t="shared" si="50"/>
        <v>0</v>
      </c>
    </row>
    <row r="332" spans="2:25" ht="18.75" customHeight="1">
      <c r="B332" s="597"/>
      <c r="C332" s="600"/>
      <c r="D332" s="39"/>
      <c r="F332" s="315"/>
      <c r="G332" s="306">
        <f t="shared" si="44"/>
        <v>0</v>
      </c>
      <c r="H332" s="307">
        <f t="shared" si="45"/>
        <v>0</v>
      </c>
      <c r="I332" s="307">
        <f t="shared" si="46"/>
        <v>0</v>
      </c>
      <c r="J332" s="315"/>
      <c r="K332" s="308"/>
      <c r="L332" s="308"/>
      <c r="M332" s="310"/>
      <c r="N332" s="311">
        <f t="shared" si="47"/>
        <v>0</v>
      </c>
      <c r="O332" s="53"/>
      <c r="P332" s="54"/>
      <c r="Q332" s="54"/>
      <c r="R332" s="54"/>
      <c r="S332" s="54"/>
      <c r="T332" s="58"/>
      <c r="U332" s="312">
        <f t="shared" si="48"/>
        <v>0</v>
      </c>
      <c r="V332" s="313"/>
      <c r="W332" s="314" t="str">
        <f t="shared" si="49"/>
        <v>0</v>
      </c>
      <c r="X332" s="594"/>
      <c r="Y332" s="60">
        <f t="shared" si="50"/>
        <v>0</v>
      </c>
    </row>
    <row r="333" spans="2:25" ht="18.75" customHeight="1">
      <c r="B333" s="597"/>
      <c r="C333" s="600"/>
      <c r="D333" s="39">
        <v>1</v>
      </c>
      <c r="E333" s="39" t="s">
        <v>8110</v>
      </c>
      <c r="F333" s="315">
        <v>700</v>
      </c>
      <c r="G333" s="306">
        <f t="shared" si="44"/>
        <v>140</v>
      </c>
      <c r="H333" s="307">
        <f t="shared" si="45"/>
        <v>388.88888888888886</v>
      </c>
      <c r="I333" s="307">
        <f t="shared" si="46"/>
        <v>0.12962962962962962</v>
      </c>
      <c r="J333" s="315"/>
      <c r="K333" s="308" t="s">
        <v>11442</v>
      </c>
      <c r="L333" s="308"/>
      <c r="M333" s="310">
        <f>SUM(H333:H351)</f>
        <v>2887.2222222222226</v>
      </c>
      <c r="N333" s="311">
        <f t="shared" si="47"/>
        <v>57.744444444444454</v>
      </c>
      <c r="O333" s="53">
        <v>3</v>
      </c>
      <c r="P333" s="54" t="s">
        <v>12</v>
      </c>
      <c r="Q333" s="54"/>
      <c r="R333" s="54" t="s">
        <v>2634</v>
      </c>
      <c r="S333" s="54"/>
      <c r="T333" s="58"/>
      <c r="U333" s="312">
        <f t="shared" si="48"/>
        <v>0.25925925925925924</v>
      </c>
      <c r="V333" s="313">
        <f>SUM(U333:U351)</f>
        <v>1.9248148148148145</v>
      </c>
      <c r="W333" s="314" t="str">
        <f t="shared" si="49"/>
        <v>2</v>
      </c>
      <c r="X333" s="594"/>
      <c r="Y333" s="60">
        <f t="shared" si="50"/>
        <v>1</v>
      </c>
    </row>
    <row r="334" spans="2:25" ht="18.75" customHeight="1">
      <c r="B334" s="597"/>
      <c r="C334" s="600"/>
      <c r="D334" s="39">
        <v>2</v>
      </c>
      <c r="E334" s="39" t="s">
        <v>2384</v>
      </c>
      <c r="F334" s="315">
        <v>700</v>
      </c>
      <c r="G334" s="306">
        <f t="shared" si="44"/>
        <v>140</v>
      </c>
      <c r="H334" s="307">
        <f t="shared" si="45"/>
        <v>388.88888888888886</v>
      </c>
      <c r="I334" s="307">
        <f t="shared" si="46"/>
        <v>0.12962962962962962</v>
      </c>
      <c r="J334" s="315"/>
      <c r="K334" s="308"/>
      <c r="L334" s="308"/>
      <c r="M334" s="310"/>
      <c r="N334" s="311">
        <f t="shared" si="47"/>
        <v>0</v>
      </c>
      <c r="O334" s="53"/>
      <c r="P334" s="54"/>
      <c r="Q334" s="54"/>
      <c r="R334" s="54"/>
      <c r="S334" s="54"/>
      <c r="T334" s="58"/>
      <c r="U334" s="312">
        <f t="shared" si="48"/>
        <v>0.25925925925925924</v>
      </c>
      <c r="V334" s="313"/>
      <c r="W334" s="314" t="str">
        <f t="shared" si="49"/>
        <v>0</v>
      </c>
      <c r="X334" s="594"/>
      <c r="Y334" s="60">
        <f t="shared" si="50"/>
        <v>0</v>
      </c>
    </row>
    <row r="335" spans="2:25" ht="18.75" customHeight="1">
      <c r="B335" s="597"/>
      <c r="C335" s="600"/>
      <c r="D335" s="39">
        <v>3</v>
      </c>
      <c r="E335" s="39" t="s">
        <v>8656</v>
      </c>
      <c r="F335" s="315">
        <v>200</v>
      </c>
      <c r="G335" s="306">
        <f t="shared" si="44"/>
        <v>40</v>
      </c>
      <c r="H335" s="307">
        <f t="shared" si="45"/>
        <v>111.11111111111111</v>
      </c>
      <c r="I335" s="307">
        <f t="shared" si="46"/>
        <v>3.7037037037037035E-2</v>
      </c>
      <c r="J335" s="315"/>
      <c r="K335" s="308"/>
      <c r="L335" s="308"/>
      <c r="M335" s="310"/>
      <c r="N335" s="311">
        <f t="shared" si="47"/>
        <v>0</v>
      </c>
      <c r="O335" s="53"/>
      <c r="P335" s="54"/>
      <c r="Q335" s="54"/>
      <c r="R335" s="54"/>
      <c r="S335" s="54"/>
      <c r="T335" s="58"/>
      <c r="U335" s="312">
        <f t="shared" si="48"/>
        <v>7.407407407407407E-2</v>
      </c>
      <c r="V335" s="313"/>
      <c r="W335" s="314" t="str">
        <f t="shared" si="49"/>
        <v>0</v>
      </c>
      <c r="X335" s="594"/>
      <c r="Y335" s="60">
        <f t="shared" si="50"/>
        <v>0</v>
      </c>
    </row>
    <row r="336" spans="2:25" ht="18.75" customHeight="1">
      <c r="B336" s="597"/>
      <c r="C336" s="600"/>
      <c r="D336" s="39">
        <v>4</v>
      </c>
      <c r="E336" s="39" t="s">
        <v>11104</v>
      </c>
      <c r="F336" s="315">
        <v>250</v>
      </c>
      <c r="G336" s="306">
        <f t="shared" si="44"/>
        <v>50</v>
      </c>
      <c r="H336" s="307">
        <f t="shared" si="45"/>
        <v>138.88888888888889</v>
      </c>
      <c r="I336" s="307">
        <f t="shared" si="46"/>
        <v>4.6296296296296294E-2</v>
      </c>
      <c r="J336" s="315"/>
      <c r="K336" s="308"/>
      <c r="L336" s="308"/>
      <c r="M336" s="310"/>
      <c r="N336" s="311">
        <f t="shared" si="47"/>
        <v>0</v>
      </c>
      <c r="O336" s="53"/>
      <c r="P336" s="54"/>
      <c r="Q336" s="54"/>
      <c r="R336" s="54"/>
      <c r="S336" s="54"/>
      <c r="T336" s="58"/>
      <c r="U336" s="312">
        <f t="shared" si="48"/>
        <v>9.2592592592592587E-2</v>
      </c>
      <c r="V336" s="313"/>
      <c r="W336" s="314" t="str">
        <f t="shared" si="49"/>
        <v>0</v>
      </c>
      <c r="X336" s="594"/>
      <c r="Y336" s="60">
        <f t="shared" si="50"/>
        <v>0</v>
      </c>
    </row>
    <row r="337" spans="2:25" ht="18.75" customHeight="1">
      <c r="B337" s="597"/>
      <c r="C337" s="600"/>
      <c r="D337" s="39">
        <v>5</v>
      </c>
      <c r="E337" s="39" t="s">
        <v>11105</v>
      </c>
      <c r="F337" s="315">
        <v>200</v>
      </c>
      <c r="G337" s="306">
        <f t="shared" si="44"/>
        <v>40</v>
      </c>
      <c r="H337" s="307">
        <f t="shared" si="45"/>
        <v>111.11111111111111</v>
      </c>
      <c r="I337" s="307">
        <f t="shared" si="46"/>
        <v>3.7037037037037035E-2</v>
      </c>
      <c r="J337" s="315"/>
      <c r="K337" s="308"/>
      <c r="L337" s="308"/>
      <c r="M337" s="310"/>
      <c r="N337" s="311">
        <f t="shared" si="47"/>
        <v>0</v>
      </c>
      <c r="O337" s="53"/>
      <c r="P337" s="54"/>
      <c r="Q337" s="54"/>
      <c r="R337" s="54"/>
      <c r="S337" s="54"/>
      <c r="T337" s="58"/>
      <c r="U337" s="312">
        <f t="shared" si="48"/>
        <v>7.407407407407407E-2</v>
      </c>
      <c r="V337" s="313"/>
      <c r="W337" s="314" t="str">
        <f t="shared" si="49"/>
        <v>0</v>
      </c>
      <c r="X337" s="594"/>
      <c r="Y337" s="60">
        <f t="shared" si="50"/>
        <v>0</v>
      </c>
    </row>
    <row r="338" spans="2:25" ht="18.75" customHeight="1">
      <c r="B338" s="597"/>
      <c r="C338" s="600"/>
      <c r="D338" s="39">
        <v>6</v>
      </c>
      <c r="E338" s="39" t="s">
        <v>11106</v>
      </c>
      <c r="F338" s="315">
        <v>100</v>
      </c>
      <c r="G338" s="306">
        <f t="shared" si="44"/>
        <v>20</v>
      </c>
      <c r="H338" s="307">
        <f t="shared" si="45"/>
        <v>55.555555555555557</v>
      </c>
      <c r="I338" s="307">
        <f t="shared" si="46"/>
        <v>1.8518518518518517E-2</v>
      </c>
      <c r="J338" s="315"/>
      <c r="K338" s="308"/>
      <c r="L338" s="308"/>
      <c r="M338" s="310"/>
      <c r="N338" s="311">
        <f t="shared" si="47"/>
        <v>0</v>
      </c>
      <c r="O338" s="53"/>
      <c r="P338" s="54"/>
      <c r="Q338" s="54"/>
      <c r="R338" s="54"/>
      <c r="S338" s="54"/>
      <c r="T338" s="58"/>
      <c r="U338" s="312">
        <f t="shared" si="48"/>
        <v>3.7037037037037035E-2</v>
      </c>
      <c r="V338" s="313"/>
      <c r="W338" s="314" t="str">
        <f t="shared" si="49"/>
        <v>0</v>
      </c>
      <c r="X338" s="594"/>
      <c r="Y338" s="60">
        <f t="shared" si="50"/>
        <v>0</v>
      </c>
    </row>
    <row r="339" spans="2:25" ht="18.75" customHeight="1">
      <c r="B339" s="597"/>
      <c r="C339" s="600"/>
      <c r="D339" s="39">
        <v>7</v>
      </c>
      <c r="E339" s="39" t="s">
        <v>11107</v>
      </c>
      <c r="F339" s="315">
        <v>500</v>
      </c>
      <c r="G339" s="306">
        <f t="shared" si="44"/>
        <v>100</v>
      </c>
      <c r="H339" s="307">
        <f t="shared" si="45"/>
        <v>277.77777777777777</v>
      </c>
      <c r="I339" s="307">
        <f t="shared" si="46"/>
        <v>9.2592592592592587E-2</v>
      </c>
      <c r="J339" s="315"/>
      <c r="K339" s="308"/>
      <c r="L339" s="308"/>
      <c r="M339" s="310"/>
      <c r="N339" s="311">
        <f t="shared" si="47"/>
        <v>0</v>
      </c>
      <c r="O339" s="53"/>
      <c r="P339" s="54"/>
      <c r="Q339" s="54"/>
      <c r="R339" s="54"/>
      <c r="S339" s="54"/>
      <c r="T339" s="58"/>
      <c r="U339" s="312">
        <f t="shared" si="48"/>
        <v>0.18518518518518517</v>
      </c>
      <c r="V339" s="313"/>
      <c r="W339" s="314" t="str">
        <f t="shared" si="49"/>
        <v>0</v>
      </c>
      <c r="X339" s="594"/>
      <c r="Y339" s="60">
        <f t="shared" si="50"/>
        <v>0</v>
      </c>
    </row>
    <row r="340" spans="2:25" ht="18.75" customHeight="1">
      <c r="B340" s="597"/>
      <c r="C340" s="600"/>
      <c r="D340" s="39">
        <v>8</v>
      </c>
      <c r="E340" s="20" t="s">
        <v>11108</v>
      </c>
      <c r="F340" s="315">
        <v>450</v>
      </c>
      <c r="G340" s="306">
        <f t="shared" si="44"/>
        <v>90</v>
      </c>
      <c r="H340" s="307">
        <f t="shared" si="45"/>
        <v>250</v>
      </c>
      <c r="I340" s="307">
        <f t="shared" si="46"/>
        <v>8.3333333333333329E-2</v>
      </c>
      <c r="J340" s="315"/>
      <c r="K340" s="308"/>
      <c r="L340" s="308"/>
      <c r="M340" s="310"/>
      <c r="N340" s="311">
        <f t="shared" si="47"/>
        <v>0</v>
      </c>
      <c r="O340" s="53"/>
      <c r="P340" s="54"/>
      <c r="Q340" s="54"/>
      <c r="R340" s="54"/>
      <c r="S340" s="54"/>
      <c r="T340" s="58"/>
      <c r="U340" s="312">
        <f t="shared" si="48"/>
        <v>0.16666666666666666</v>
      </c>
      <c r="V340" s="313"/>
      <c r="W340" s="314" t="str">
        <f t="shared" si="49"/>
        <v>0</v>
      </c>
      <c r="X340" s="594"/>
      <c r="Y340" s="60">
        <f t="shared" si="50"/>
        <v>0</v>
      </c>
    </row>
    <row r="341" spans="2:25" ht="18.75" customHeight="1">
      <c r="B341" s="597"/>
      <c r="C341" s="600"/>
      <c r="D341" s="39">
        <v>9</v>
      </c>
      <c r="E341" s="20" t="s">
        <v>11109</v>
      </c>
      <c r="F341" s="315">
        <v>250</v>
      </c>
      <c r="G341" s="306">
        <f t="shared" si="44"/>
        <v>50</v>
      </c>
      <c r="H341" s="307">
        <f t="shared" si="45"/>
        <v>138.88888888888889</v>
      </c>
      <c r="I341" s="307">
        <f t="shared" si="46"/>
        <v>4.6296296296296294E-2</v>
      </c>
      <c r="J341" s="315"/>
      <c r="K341" s="308"/>
      <c r="L341" s="308"/>
      <c r="M341" s="310"/>
      <c r="N341" s="311">
        <f t="shared" si="47"/>
        <v>0</v>
      </c>
      <c r="O341" s="53"/>
      <c r="P341" s="54"/>
      <c r="Q341" s="54"/>
      <c r="R341" s="54"/>
      <c r="S341" s="54"/>
      <c r="T341" s="58"/>
      <c r="U341" s="312">
        <f t="shared" si="48"/>
        <v>9.2592592592592587E-2</v>
      </c>
      <c r="V341" s="313"/>
      <c r="W341" s="314" t="str">
        <f t="shared" si="49"/>
        <v>0</v>
      </c>
      <c r="X341" s="594"/>
      <c r="Y341" s="60">
        <f t="shared" si="50"/>
        <v>0</v>
      </c>
    </row>
    <row r="342" spans="2:25" ht="18.75" customHeight="1">
      <c r="B342" s="597"/>
      <c r="C342" s="600"/>
      <c r="D342" s="39">
        <v>10</v>
      </c>
      <c r="E342" s="20" t="s">
        <v>11110</v>
      </c>
      <c r="F342" s="315">
        <v>300</v>
      </c>
      <c r="G342" s="306">
        <f t="shared" si="44"/>
        <v>60</v>
      </c>
      <c r="H342" s="307">
        <f t="shared" si="45"/>
        <v>166.66666666666666</v>
      </c>
      <c r="I342" s="307">
        <f t="shared" si="46"/>
        <v>5.5555555555555552E-2</v>
      </c>
      <c r="J342" s="315"/>
      <c r="K342" s="308"/>
      <c r="L342" s="308"/>
      <c r="M342" s="310"/>
      <c r="N342" s="311">
        <f t="shared" si="47"/>
        <v>0</v>
      </c>
      <c r="O342" s="53"/>
      <c r="P342" s="54"/>
      <c r="Q342" s="54"/>
      <c r="R342" s="54"/>
      <c r="S342" s="54"/>
      <c r="T342" s="58"/>
      <c r="U342" s="312">
        <f t="shared" si="48"/>
        <v>0.1111111111111111</v>
      </c>
      <c r="V342" s="313"/>
      <c r="W342" s="314" t="str">
        <f t="shared" si="49"/>
        <v>0</v>
      </c>
      <c r="X342" s="594"/>
      <c r="Y342" s="60">
        <f t="shared" si="50"/>
        <v>0</v>
      </c>
    </row>
    <row r="343" spans="2:25" ht="18.75" customHeight="1">
      <c r="B343" s="597"/>
      <c r="C343" s="600"/>
      <c r="D343" s="39">
        <v>11</v>
      </c>
      <c r="E343" s="39" t="s">
        <v>11111</v>
      </c>
      <c r="F343" s="315">
        <v>250</v>
      </c>
      <c r="G343" s="306">
        <f t="shared" si="44"/>
        <v>50</v>
      </c>
      <c r="H343" s="307">
        <f t="shared" si="45"/>
        <v>138.88888888888889</v>
      </c>
      <c r="I343" s="307">
        <f t="shared" si="46"/>
        <v>4.6296296296296294E-2</v>
      </c>
      <c r="J343" s="315"/>
      <c r="K343" s="308"/>
      <c r="L343" s="308"/>
      <c r="M343" s="310"/>
      <c r="N343" s="311">
        <f t="shared" si="47"/>
        <v>0</v>
      </c>
      <c r="O343" s="53"/>
      <c r="P343" s="54"/>
      <c r="Q343" s="54"/>
      <c r="R343" s="54"/>
      <c r="S343" s="54"/>
      <c r="T343" s="58"/>
      <c r="U343" s="312">
        <f t="shared" si="48"/>
        <v>9.2592592592592587E-2</v>
      </c>
      <c r="V343" s="313"/>
      <c r="W343" s="314" t="str">
        <f t="shared" si="49"/>
        <v>0</v>
      </c>
      <c r="X343" s="594"/>
      <c r="Y343" s="60">
        <f t="shared" si="50"/>
        <v>0</v>
      </c>
    </row>
    <row r="344" spans="2:25" ht="18.75" customHeight="1">
      <c r="B344" s="597"/>
      <c r="C344" s="600"/>
      <c r="D344" s="39">
        <v>12</v>
      </c>
      <c r="E344" s="39" t="s">
        <v>11112</v>
      </c>
      <c r="F344" s="315">
        <v>100</v>
      </c>
      <c r="G344" s="306">
        <f t="shared" si="44"/>
        <v>20</v>
      </c>
      <c r="H344" s="307">
        <f t="shared" si="45"/>
        <v>55.555555555555557</v>
      </c>
      <c r="I344" s="307">
        <f t="shared" si="46"/>
        <v>1.8518518518518517E-2</v>
      </c>
      <c r="J344" s="315"/>
      <c r="K344" s="308"/>
      <c r="L344" s="308"/>
      <c r="M344" s="310"/>
      <c r="N344" s="311">
        <f t="shared" si="47"/>
        <v>0</v>
      </c>
      <c r="O344" s="53"/>
      <c r="P344" s="54"/>
      <c r="Q344" s="54"/>
      <c r="R344" s="54"/>
      <c r="S344" s="54"/>
      <c r="T344" s="58"/>
      <c r="U344" s="312">
        <f t="shared" si="48"/>
        <v>3.7037037037037035E-2</v>
      </c>
      <c r="V344" s="313"/>
      <c r="W344" s="314" t="str">
        <f t="shared" si="49"/>
        <v>0</v>
      </c>
      <c r="X344" s="594"/>
      <c r="Y344" s="60">
        <f t="shared" si="50"/>
        <v>0</v>
      </c>
    </row>
    <row r="345" spans="2:25" ht="18.75" customHeight="1">
      <c r="B345" s="597"/>
      <c r="C345" s="600"/>
      <c r="D345" s="39">
        <v>13</v>
      </c>
      <c r="E345" s="39" t="s">
        <v>11113</v>
      </c>
      <c r="F345" s="315">
        <v>200</v>
      </c>
      <c r="G345" s="306">
        <f t="shared" si="44"/>
        <v>40</v>
      </c>
      <c r="H345" s="307">
        <f t="shared" si="45"/>
        <v>111.11111111111111</v>
      </c>
      <c r="I345" s="307">
        <f t="shared" si="46"/>
        <v>3.7037037037037035E-2</v>
      </c>
      <c r="J345" s="315"/>
      <c r="K345" s="308"/>
      <c r="L345" s="308"/>
      <c r="M345" s="310"/>
      <c r="N345" s="311">
        <f t="shared" si="47"/>
        <v>0</v>
      </c>
      <c r="O345" s="53"/>
      <c r="P345" s="54"/>
      <c r="Q345" s="54"/>
      <c r="R345" s="54"/>
      <c r="S345" s="54"/>
      <c r="T345" s="58"/>
      <c r="U345" s="312">
        <f t="shared" si="48"/>
        <v>7.407407407407407E-2</v>
      </c>
      <c r="V345" s="313"/>
      <c r="W345" s="314" t="str">
        <f t="shared" si="49"/>
        <v>0</v>
      </c>
      <c r="X345" s="594"/>
      <c r="Y345" s="60">
        <f t="shared" si="50"/>
        <v>0</v>
      </c>
    </row>
    <row r="346" spans="2:25" ht="18.75" customHeight="1">
      <c r="B346" s="597"/>
      <c r="C346" s="600"/>
      <c r="D346" s="39">
        <v>14</v>
      </c>
      <c r="E346" s="20" t="s">
        <v>11114</v>
      </c>
      <c r="F346" s="315">
        <v>200</v>
      </c>
      <c r="G346" s="306">
        <f t="shared" si="44"/>
        <v>40</v>
      </c>
      <c r="H346" s="307">
        <f t="shared" si="45"/>
        <v>111.11111111111111</v>
      </c>
      <c r="I346" s="307">
        <f t="shared" si="46"/>
        <v>3.7037037037037035E-2</v>
      </c>
      <c r="J346" s="315"/>
      <c r="K346" s="308"/>
      <c r="L346" s="308"/>
      <c r="M346" s="310"/>
      <c r="N346" s="311">
        <f t="shared" si="47"/>
        <v>0</v>
      </c>
      <c r="O346" s="53"/>
      <c r="P346" s="54"/>
      <c r="Q346" s="54"/>
      <c r="R346" s="54"/>
      <c r="S346" s="54"/>
      <c r="T346" s="58"/>
      <c r="U346" s="312">
        <f t="shared" si="48"/>
        <v>7.407407407407407E-2</v>
      </c>
      <c r="V346" s="313"/>
      <c r="W346" s="314" t="str">
        <f t="shared" si="49"/>
        <v>0</v>
      </c>
      <c r="X346" s="594"/>
      <c r="Y346" s="60">
        <f t="shared" si="50"/>
        <v>0</v>
      </c>
    </row>
    <row r="347" spans="2:25" ht="18.75" customHeight="1">
      <c r="B347" s="597"/>
      <c r="C347" s="600"/>
      <c r="D347" s="39">
        <v>15</v>
      </c>
      <c r="E347" s="20" t="s">
        <v>11115</v>
      </c>
      <c r="F347" s="315">
        <v>250</v>
      </c>
      <c r="G347" s="306">
        <f t="shared" si="44"/>
        <v>50</v>
      </c>
      <c r="H347" s="307">
        <f t="shared" si="45"/>
        <v>138.88888888888889</v>
      </c>
      <c r="I347" s="307">
        <f t="shared" si="46"/>
        <v>4.6296296296296294E-2</v>
      </c>
      <c r="J347" s="315"/>
      <c r="K347" s="308"/>
      <c r="L347" s="308"/>
      <c r="M347" s="310"/>
      <c r="N347" s="311">
        <f t="shared" si="47"/>
        <v>0</v>
      </c>
      <c r="O347" s="53"/>
      <c r="P347" s="54"/>
      <c r="Q347" s="54"/>
      <c r="R347" s="54"/>
      <c r="S347" s="54"/>
      <c r="T347" s="58"/>
      <c r="U347" s="312">
        <f t="shared" si="48"/>
        <v>9.2592592592592587E-2</v>
      </c>
      <c r="V347" s="313"/>
      <c r="W347" s="314" t="str">
        <f t="shared" si="49"/>
        <v>0</v>
      </c>
      <c r="X347" s="594"/>
      <c r="Y347" s="60">
        <f t="shared" si="50"/>
        <v>0</v>
      </c>
    </row>
    <row r="348" spans="2:25" ht="18.75" customHeight="1">
      <c r="B348" s="597"/>
      <c r="C348" s="600"/>
      <c r="D348" s="39">
        <v>16</v>
      </c>
      <c r="E348" s="39" t="s">
        <v>11116</v>
      </c>
      <c r="F348" s="315">
        <v>100</v>
      </c>
      <c r="G348" s="306">
        <f t="shared" si="44"/>
        <v>20</v>
      </c>
      <c r="H348" s="307">
        <f t="shared" si="45"/>
        <v>55.555555555555557</v>
      </c>
      <c r="I348" s="307">
        <f t="shared" si="46"/>
        <v>1.8518518518518517E-2</v>
      </c>
      <c r="J348" s="315"/>
      <c r="K348" s="308"/>
      <c r="L348" s="308"/>
      <c r="M348" s="310"/>
      <c r="N348" s="311">
        <f t="shared" si="47"/>
        <v>0</v>
      </c>
      <c r="O348" s="53"/>
      <c r="P348" s="54"/>
      <c r="Q348" s="54"/>
      <c r="R348" s="54"/>
      <c r="S348" s="54"/>
      <c r="T348" s="58"/>
      <c r="U348" s="312">
        <f t="shared" si="48"/>
        <v>3.7037037037037035E-2</v>
      </c>
      <c r="V348" s="313"/>
      <c r="W348" s="314" t="str">
        <f t="shared" si="49"/>
        <v>0</v>
      </c>
      <c r="X348" s="594"/>
      <c r="Y348" s="60">
        <f t="shared" si="50"/>
        <v>0</v>
      </c>
    </row>
    <row r="349" spans="2:25" ht="18.75" customHeight="1">
      <c r="B349" s="597"/>
      <c r="C349" s="600"/>
      <c r="D349" s="39">
        <v>17</v>
      </c>
      <c r="E349" s="39" t="s">
        <v>11117</v>
      </c>
      <c r="F349" s="315">
        <v>200</v>
      </c>
      <c r="G349" s="306">
        <f t="shared" si="44"/>
        <v>40</v>
      </c>
      <c r="H349" s="307">
        <f t="shared" si="45"/>
        <v>111.11111111111111</v>
      </c>
      <c r="I349" s="307">
        <f t="shared" si="46"/>
        <v>3.7037037037037035E-2</v>
      </c>
      <c r="J349" s="315"/>
      <c r="K349" s="308"/>
      <c r="L349" s="308"/>
      <c r="M349" s="310"/>
      <c r="N349" s="311">
        <f t="shared" si="47"/>
        <v>0</v>
      </c>
      <c r="O349" s="53"/>
      <c r="P349" s="54"/>
      <c r="Q349" s="54"/>
      <c r="R349" s="54"/>
      <c r="S349" s="54"/>
      <c r="T349" s="58"/>
      <c r="U349" s="312">
        <f t="shared" si="48"/>
        <v>7.407407407407407E-2</v>
      </c>
      <c r="V349" s="313"/>
      <c r="W349" s="314" t="str">
        <f t="shared" si="49"/>
        <v>0</v>
      </c>
      <c r="X349" s="594"/>
      <c r="Y349" s="60">
        <f t="shared" si="50"/>
        <v>0</v>
      </c>
    </row>
    <row r="350" spans="2:25" ht="18.75" customHeight="1">
      <c r="B350" s="597"/>
      <c r="C350" s="600"/>
      <c r="D350" s="39">
        <v>18</v>
      </c>
      <c r="E350" s="39" t="s">
        <v>11118</v>
      </c>
      <c r="F350" s="315">
        <v>100</v>
      </c>
      <c r="G350" s="306">
        <f t="shared" si="44"/>
        <v>20</v>
      </c>
      <c r="H350" s="307">
        <f t="shared" si="45"/>
        <v>55.555555555555557</v>
      </c>
      <c r="I350" s="307">
        <f t="shared" si="46"/>
        <v>1.8518518518518517E-2</v>
      </c>
      <c r="J350" s="315"/>
      <c r="K350" s="308"/>
      <c r="L350" s="308"/>
      <c r="M350" s="310"/>
      <c r="N350" s="311">
        <f t="shared" si="47"/>
        <v>0</v>
      </c>
      <c r="O350" s="53"/>
      <c r="P350" s="54"/>
      <c r="Q350" s="54"/>
      <c r="R350" s="54"/>
      <c r="S350" s="54"/>
      <c r="T350" s="58"/>
      <c r="U350" s="312">
        <f t="shared" si="48"/>
        <v>3.7037037037037035E-2</v>
      </c>
      <c r="V350" s="313"/>
      <c r="W350" s="314" t="str">
        <f t="shared" si="49"/>
        <v>0</v>
      </c>
      <c r="X350" s="594"/>
      <c r="Y350" s="60">
        <f t="shared" si="50"/>
        <v>0</v>
      </c>
    </row>
    <row r="351" spans="2:25" ht="18.75" customHeight="1">
      <c r="B351" s="597"/>
      <c r="C351" s="600"/>
      <c r="D351" s="39">
        <v>19</v>
      </c>
      <c r="E351" s="39" t="s">
        <v>11119</v>
      </c>
      <c r="F351" s="315">
        <v>147</v>
      </c>
      <c r="G351" s="306">
        <f t="shared" si="44"/>
        <v>29.4</v>
      </c>
      <c r="H351" s="307">
        <f t="shared" si="45"/>
        <v>81.666666666666671</v>
      </c>
      <c r="I351" s="307">
        <f t="shared" si="46"/>
        <v>2.7222222222222224E-2</v>
      </c>
      <c r="J351" s="315"/>
      <c r="K351" s="308"/>
      <c r="L351" s="308"/>
      <c r="M351" s="310"/>
      <c r="N351" s="311">
        <f t="shared" si="47"/>
        <v>0</v>
      </c>
      <c r="O351" s="53"/>
      <c r="P351" s="54"/>
      <c r="Q351" s="54"/>
      <c r="R351" s="54"/>
      <c r="S351" s="54"/>
      <c r="T351" s="58"/>
      <c r="U351" s="312">
        <f t="shared" si="48"/>
        <v>5.4444444444444448E-2</v>
      </c>
      <c r="V351" s="313"/>
      <c r="W351" s="314" t="str">
        <f t="shared" si="49"/>
        <v>0</v>
      </c>
      <c r="X351" s="594"/>
      <c r="Y351" s="60">
        <f t="shared" si="50"/>
        <v>0</v>
      </c>
    </row>
    <row r="352" spans="2:25" ht="18.75" customHeight="1">
      <c r="B352" s="597"/>
      <c r="C352" s="600"/>
      <c r="D352" s="39"/>
      <c r="F352" s="315"/>
      <c r="G352" s="306">
        <f t="shared" si="44"/>
        <v>0</v>
      </c>
      <c r="H352" s="307">
        <f t="shared" si="45"/>
        <v>0</v>
      </c>
      <c r="I352" s="307">
        <f t="shared" si="46"/>
        <v>0</v>
      </c>
      <c r="J352" s="315"/>
      <c r="K352" s="308"/>
      <c r="L352" s="308"/>
      <c r="M352" s="310"/>
      <c r="N352" s="311">
        <f t="shared" si="47"/>
        <v>0</v>
      </c>
      <c r="O352" s="53"/>
      <c r="P352" s="54"/>
      <c r="Q352" s="54"/>
      <c r="R352" s="54"/>
      <c r="S352" s="54"/>
      <c r="T352" s="58"/>
      <c r="U352" s="312">
        <f t="shared" si="48"/>
        <v>0</v>
      </c>
      <c r="V352" s="313"/>
      <c r="W352" s="314" t="str">
        <f t="shared" si="49"/>
        <v>0</v>
      </c>
      <c r="X352" s="594"/>
      <c r="Y352" s="60">
        <f t="shared" si="50"/>
        <v>0</v>
      </c>
    </row>
    <row r="353" spans="2:25" ht="18.75" customHeight="1">
      <c r="B353" s="598"/>
      <c r="C353" s="601"/>
      <c r="D353" s="39"/>
      <c r="E353" s="39"/>
      <c r="F353" s="315"/>
      <c r="G353" s="306">
        <f t="shared" si="44"/>
        <v>0</v>
      </c>
      <c r="H353" s="307">
        <f>F353/$H$15</f>
        <v>0</v>
      </c>
      <c r="I353" s="307">
        <f>H353/$I$15</f>
        <v>0</v>
      </c>
      <c r="J353" s="315"/>
      <c r="K353" s="308"/>
      <c r="L353" s="308"/>
      <c r="M353" s="316"/>
      <c r="N353" s="311">
        <f>M353/$N$15</f>
        <v>0</v>
      </c>
      <c r="O353" s="40"/>
      <c r="P353" s="40"/>
      <c r="Q353" s="40"/>
      <c r="R353" s="40"/>
      <c r="S353" s="40"/>
      <c r="T353" s="58"/>
      <c r="U353" s="312">
        <f>H353/$U$15</f>
        <v>0</v>
      </c>
      <c r="V353" s="313"/>
      <c r="W353" s="314" t="str">
        <f>IF(V353&lt;1,"0",IF(V353&lt;5,"2",IF(V353&gt;=5,"6")))</f>
        <v>0</v>
      </c>
      <c r="X353" s="595"/>
      <c r="Y353" s="60">
        <f t="shared" si="50"/>
        <v>0</v>
      </c>
    </row>
    <row r="354" spans="2:25">
      <c r="B354" s="317"/>
      <c r="C354" s="334" t="s">
        <v>111</v>
      </c>
      <c r="D354" s="318"/>
      <c r="E354" s="319">
        <f>COUNTA(E315:E353)</f>
        <v>36</v>
      </c>
      <c r="F354" s="319">
        <f>SUM(F315:F353)</f>
        <v>11853</v>
      </c>
      <c r="G354" s="319">
        <f>SUM(G315:G353)</f>
        <v>2370.6</v>
      </c>
      <c r="H354" s="319">
        <f>SUM(H315:H353)</f>
        <v>6585</v>
      </c>
      <c r="I354" s="319">
        <f>SUM(I315:I353)</f>
        <v>2.1949999999999998</v>
      </c>
      <c r="J354" s="319">
        <f>COUNTA(J315:J353)</f>
        <v>1</v>
      </c>
      <c r="K354" s="319">
        <f>COUNTA(K315:K353)</f>
        <v>2</v>
      </c>
      <c r="L354" s="319">
        <f>COUNTA(L315:L353)</f>
        <v>0</v>
      </c>
      <c r="M354" s="319">
        <f>SUM(M315:M353)</f>
        <v>6585</v>
      </c>
      <c r="N354" s="319">
        <f>SUM(N315:N353)</f>
        <v>131.69999999999999</v>
      </c>
      <c r="O354" s="320"/>
      <c r="P354" s="321">
        <f>COUNTIF(P315:P353, "YES")</f>
        <v>0</v>
      </c>
      <c r="Q354" s="320"/>
      <c r="R354" s="320"/>
      <c r="S354" s="320"/>
      <c r="T354" s="320"/>
      <c r="U354" s="319">
        <f>SUM(U315:U353)</f>
        <v>4.3899999999999997</v>
      </c>
      <c r="V354" s="319">
        <f>SUM(V315:V353)</f>
        <v>4.3899999999999997</v>
      </c>
      <c r="W354" s="319">
        <f t="array" ref="W354">SUM(ABS(W315:W353))</f>
        <v>4</v>
      </c>
      <c r="X354" s="321" t="str">
        <f>IF(X315&lt;0.2, "0", IF(X315&lt;=2, "2", IF(X315&gt;2, ROUND(X315,0))))</f>
        <v>2</v>
      </c>
      <c r="Y354" s="319">
        <f>SUM(Y315:Y353)</f>
        <v>2</v>
      </c>
    </row>
    <row r="355" spans="2:25" ht="18.75" customHeight="1">
      <c r="B355" s="596">
        <v>8</v>
      </c>
      <c r="C355" s="599" t="s">
        <v>11120</v>
      </c>
      <c r="D355" s="39">
        <v>1</v>
      </c>
      <c r="E355" s="39" t="s">
        <v>11121</v>
      </c>
      <c r="F355" s="315">
        <v>979</v>
      </c>
      <c r="G355" s="306">
        <f t="shared" ref="G355:G372" si="51">F355/$G$15</f>
        <v>195.8</v>
      </c>
      <c r="H355" s="307">
        <f t="shared" ref="H355:H371" si="52">F355/$H$15</f>
        <v>543.88888888888891</v>
      </c>
      <c r="I355" s="307">
        <f t="shared" ref="I355:I371" si="53">H355/$I$15</f>
        <v>0.18129629629629632</v>
      </c>
      <c r="J355" s="315"/>
      <c r="K355" s="308" t="s">
        <v>11443</v>
      </c>
      <c r="L355" s="308"/>
      <c r="M355" s="310">
        <f>SUM(H355:H360)</f>
        <v>3360.5555555555557</v>
      </c>
      <c r="N355" s="311">
        <f t="shared" ref="N355:N371" si="54">M355/$N$15</f>
        <v>67.211111111111109</v>
      </c>
      <c r="O355" s="53">
        <v>5</v>
      </c>
      <c r="P355" s="54" t="s">
        <v>12</v>
      </c>
      <c r="Q355" s="54"/>
      <c r="R355" s="54"/>
      <c r="S355" s="54"/>
      <c r="T355" s="58"/>
      <c r="U355" s="312">
        <f t="shared" ref="U355:U371" si="55">H355/$U$15</f>
        <v>0.36259259259259263</v>
      </c>
      <c r="V355" s="313">
        <f>SUM(U355:U360)</f>
        <v>2.2403703703703703</v>
      </c>
      <c r="W355" s="314" t="str">
        <f t="shared" ref="W355:W371" si="56">IF(V355&lt;1,"0",IF(V355&lt;5,"2",IF(V355&gt;=5,"6")))</f>
        <v>2</v>
      </c>
      <c r="X355" s="593">
        <f>K373/$X$15</f>
        <v>0.66666666666666663</v>
      </c>
      <c r="Y355" s="60">
        <f t="shared" ref="Y355:Y372" si="57">W355/2</f>
        <v>1</v>
      </c>
    </row>
    <row r="356" spans="2:25" ht="18.75" customHeight="1">
      <c r="B356" s="597"/>
      <c r="C356" s="600"/>
      <c r="D356" s="39">
        <v>2</v>
      </c>
      <c r="E356" s="39" t="s">
        <v>11122</v>
      </c>
      <c r="F356" s="315">
        <v>600</v>
      </c>
      <c r="G356" s="306">
        <f t="shared" si="51"/>
        <v>120</v>
      </c>
      <c r="H356" s="307">
        <f t="shared" si="52"/>
        <v>333.33333333333331</v>
      </c>
      <c r="I356" s="307">
        <f t="shared" si="53"/>
        <v>0.1111111111111111</v>
      </c>
      <c r="J356" s="315"/>
      <c r="K356" s="308"/>
      <c r="L356" s="308"/>
      <c r="M356" s="310"/>
      <c r="N356" s="311">
        <f t="shared" si="54"/>
        <v>0</v>
      </c>
      <c r="O356" s="53"/>
      <c r="P356" s="54"/>
      <c r="Q356" s="54"/>
      <c r="R356" s="54"/>
      <c r="S356" s="54"/>
      <c r="T356" s="58"/>
      <c r="U356" s="312">
        <f t="shared" si="55"/>
        <v>0.22222222222222221</v>
      </c>
      <c r="V356" s="313"/>
      <c r="W356" s="314" t="str">
        <f t="shared" si="56"/>
        <v>0</v>
      </c>
      <c r="X356" s="594"/>
      <c r="Y356" s="60">
        <f t="shared" si="57"/>
        <v>0</v>
      </c>
    </row>
    <row r="357" spans="2:25" ht="18.75" customHeight="1">
      <c r="B357" s="597"/>
      <c r="C357" s="600"/>
      <c r="D357" s="39">
        <v>3</v>
      </c>
      <c r="E357" s="39" t="s">
        <v>11123</v>
      </c>
      <c r="F357" s="315">
        <v>1710</v>
      </c>
      <c r="G357" s="306">
        <f t="shared" si="51"/>
        <v>342</v>
      </c>
      <c r="H357" s="307">
        <f t="shared" si="52"/>
        <v>950</v>
      </c>
      <c r="I357" s="307">
        <f t="shared" si="53"/>
        <v>0.31666666666666665</v>
      </c>
      <c r="J357" s="315"/>
      <c r="K357" s="308"/>
      <c r="L357" s="308"/>
      <c r="M357" s="310"/>
      <c r="N357" s="311">
        <f t="shared" si="54"/>
        <v>0</v>
      </c>
      <c r="O357" s="53"/>
      <c r="P357" s="54"/>
      <c r="Q357" s="54"/>
      <c r="R357" s="54"/>
      <c r="S357" s="54"/>
      <c r="T357" s="58"/>
      <c r="U357" s="312">
        <f t="shared" si="55"/>
        <v>0.6333333333333333</v>
      </c>
      <c r="V357" s="313"/>
      <c r="W357" s="314" t="str">
        <f t="shared" si="56"/>
        <v>0</v>
      </c>
      <c r="X357" s="594"/>
      <c r="Y357" s="60">
        <f t="shared" si="57"/>
        <v>0</v>
      </c>
    </row>
    <row r="358" spans="2:25" ht="18.75" customHeight="1">
      <c r="B358" s="597"/>
      <c r="C358" s="600"/>
      <c r="D358" s="39">
        <v>4</v>
      </c>
      <c r="E358" s="39" t="s">
        <v>11124</v>
      </c>
      <c r="F358" s="315">
        <v>300</v>
      </c>
      <c r="G358" s="306">
        <f t="shared" si="51"/>
        <v>60</v>
      </c>
      <c r="H358" s="307">
        <f t="shared" si="52"/>
        <v>166.66666666666666</v>
      </c>
      <c r="I358" s="307">
        <f t="shared" si="53"/>
        <v>5.5555555555555552E-2</v>
      </c>
      <c r="J358" s="315"/>
      <c r="K358" s="308"/>
      <c r="L358" s="308"/>
      <c r="M358" s="310"/>
      <c r="N358" s="311">
        <f t="shared" si="54"/>
        <v>0</v>
      </c>
      <c r="O358" s="53"/>
      <c r="P358" s="54"/>
      <c r="Q358" s="54"/>
      <c r="R358" s="54"/>
      <c r="S358" s="54"/>
      <c r="T358" s="58"/>
      <c r="U358" s="312">
        <f t="shared" si="55"/>
        <v>0.1111111111111111</v>
      </c>
      <c r="V358" s="313"/>
      <c r="W358" s="314" t="str">
        <f t="shared" si="56"/>
        <v>0</v>
      </c>
      <c r="X358" s="594"/>
      <c r="Y358" s="60">
        <f t="shared" si="57"/>
        <v>0</v>
      </c>
    </row>
    <row r="359" spans="2:25" ht="18.75" customHeight="1">
      <c r="B359" s="597"/>
      <c r="C359" s="600"/>
      <c r="D359" s="39">
        <v>5</v>
      </c>
      <c r="E359" s="39" t="s">
        <v>11125</v>
      </c>
      <c r="F359" s="315">
        <v>760</v>
      </c>
      <c r="G359" s="306">
        <f t="shared" si="51"/>
        <v>152</v>
      </c>
      <c r="H359" s="307">
        <f t="shared" si="52"/>
        <v>422.22222222222223</v>
      </c>
      <c r="I359" s="307">
        <f t="shared" si="53"/>
        <v>0.14074074074074075</v>
      </c>
      <c r="J359" s="315"/>
      <c r="K359" s="308"/>
      <c r="L359" s="308"/>
      <c r="M359" s="310"/>
      <c r="N359" s="311">
        <f t="shared" si="54"/>
        <v>0</v>
      </c>
      <c r="O359" s="53"/>
      <c r="P359" s="54"/>
      <c r="Q359" s="54"/>
      <c r="R359" s="54"/>
      <c r="S359" s="54"/>
      <c r="T359" s="58"/>
      <c r="U359" s="312">
        <f t="shared" si="55"/>
        <v>0.2814814814814815</v>
      </c>
      <c r="V359" s="313"/>
      <c r="W359" s="314" t="str">
        <f t="shared" si="56"/>
        <v>0</v>
      </c>
      <c r="X359" s="594"/>
      <c r="Y359" s="60">
        <f t="shared" si="57"/>
        <v>0</v>
      </c>
    </row>
    <row r="360" spans="2:25" ht="18.75" customHeight="1">
      <c r="B360" s="597"/>
      <c r="C360" s="600"/>
      <c r="D360" s="39">
        <v>6</v>
      </c>
      <c r="E360" s="39" t="s">
        <v>11126</v>
      </c>
      <c r="F360" s="315">
        <v>1700</v>
      </c>
      <c r="G360" s="306">
        <f t="shared" si="51"/>
        <v>340</v>
      </c>
      <c r="H360" s="307">
        <f t="shared" si="52"/>
        <v>944.44444444444446</v>
      </c>
      <c r="I360" s="307">
        <f t="shared" si="53"/>
        <v>0.31481481481481483</v>
      </c>
      <c r="J360" s="315"/>
      <c r="K360" s="308"/>
      <c r="L360" s="308"/>
      <c r="M360" s="310"/>
      <c r="N360" s="311">
        <f t="shared" si="54"/>
        <v>0</v>
      </c>
      <c r="O360" s="53"/>
      <c r="P360" s="54"/>
      <c r="Q360" s="54"/>
      <c r="R360" s="54"/>
      <c r="S360" s="54"/>
      <c r="T360" s="58"/>
      <c r="U360" s="312">
        <f t="shared" si="55"/>
        <v>0.62962962962962965</v>
      </c>
      <c r="V360" s="313"/>
      <c r="W360" s="314" t="str">
        <f t="shared" si="56"/>
        <v>0</v>
      </c>
      <c r="X360" s="594"/>
      <c r="Y360" s="60">
        <f t="shared" si="57"/>
        <v>0</v>
      </c>
    </row>
    <row r="361" spans="2:25" ht="18.75" customHeight="1">
      <c r="B361" s="597"/>
      <c r="C361" s="600"/>
      <c r="D361" s="39"/>
      <c r="E361" s="39"/>
      <c r="F361" s="315"/>
      <c r="G361" s="306">
        <f t="shared" si="51"/>
        <v>0</v>
      </c>
      <c r="H361" s="307">
        <f t="shared" si="52"/>
        <v>0</v>
      </c>
      <c r="I361" s="307">
        <f t="shared" si="53"/>
        <v>0</v>
      </c>
      <c r="J361" s="315"/>
      <c r="K361" s="308"/>
      <c r="L361" s="308"/>
      <c r="M361" s="310"/>
      <c r="N361" s="311">
        <f t="shared" si="54"/>
        <v>0</v>
      </c>
      <c r="O361" s="53"/>
      <c r="P361" s="54"/>
      <c r="Q361" s="54"/>
      <c r="R361" s="54"/>
      <c r="S361" s="54"/>
      <c r="T361" s="58"/>
      <c r="U361" s="312">
        <f t="shared" si="55"/>
        <v>0</v>
      </c>
      <c r="V361" s="313"/>
      <c r="W361" s="314" t="str">
        <f t="shared" si="56"/>
        <v>0</v>
      </c>
      <c r="X361" s="594"/>
      <c r="Y361" s="60">
        <f t="shared" si="57"/>
        <v>0</v>
      </c>
    </row>
    <row r="362" spans="2:25" ht="18.75" customHeight="1">
      <c r="B362" s="597"/>
      <c r="C362" s="600"/>
      <c r="D362" s="39">
        <v>1</v>
      </c>
      <c r="E362" s="39" t="s">
        <v>11127</v>
      </c>
      <c r="F362" s="315">
        <v>2000</v>
      </c>
      <c r="G362" s="306">
        <f t="shared" si="51"/>
        <v>400</v>
      </c>
      <c r="H362" s="307">
        <f t="shared" si="52"/>
        <v>1111.1111111111111</v>
      </c>
      <c r="I362" s="307">
        <f t="shared" si="53"/>
        <v>0.37037037037037035</v>
      </c>
      <c r="J362" s="315"/>
      <c r="K362" s="308"/>
      <c r="L362" s="308"/>
      <c r="M362" s="310"/>
      <c r="N362" s="311">
        <f t="shared" si="54"/>
        <v>0</v>
      </c>
      <c r="O362" s="53"/>
      <c r="P362" s="54"/>
      <c r="Q362" s="54"/>
      <c r="R362" s="54"/>
      <c r="S362" s="54"/>
      <c r="T362" s="58"/>
      <c r="U362" s="312">
        <f t="shared" si="55"/>
        <v>0.7407407407407407</v>
      </c>
      <c r="V362" s="313"/>
      <c r="W362" s="314" t="str">
        <f t="shared" si="56"/>
        <v>0</v>
      </c>
      <c r="X362" s="594"/>
      <c r="Y362" s="60">
        <f t="shared" si="57"/>
        <v>0</v>
      </c>
    </row>
    <row r="363" spans="2:25" ht="18.75" customHeight="1">
      <c r="B363" s="597"/>
      <c r="C363" s="600"/>
      <c r="D363" s="39">
        <v>2</v>
      </c>
      <c r="E363" s="39" t="s">
        <v>11128</v>
      </c>
      <c r="F363" s="315">
        <v>620</v>
      </c>
      <c r="G363" s="306">
        <f t="shared" si="51"/>
        <v>124</v>
      </c>
      <c r="H363" s="307">
        <f t="shared" si="52"/>
        <v>344.44444444444446</v>
      </c>
      <c r="I363" s="307">
        <f t="shared" si="53"/>
        <v>0.11481481481481481</v>
      </c>
      <c r="J363" s="315"/>
      <c r="K363" s="308"/>
      <c r="L363" s="308"/>
      <c r="M363" s="310"/>
      <c r="N363" s="311">
        <f t="shared" si="54"/>
        <v>0</v>
      </c>
      <c r="O363" s="53"/>
      <c r="P363" s="54"/>
      <c r="Q363" s="54"/>
      <c r="R363" s="54"/>
      <c r="S363" s="54"/>
      <c r="T363" s="58"/>
      <c r="U363" s="312">
        <f t="shared" si="55"/>
        <v>0.22962962962962963</v>
      </c>
      <c r="V363" s="313"/>
      <c r="W363" s="314" t="str">
        <f t="shared" si="56"/>
        <v>0</v>
      </c>
      <c r="X363" s="594"/>
      <c r="Y363" s="60">
        <f t="shared" si="57"/>
        <v>0</v>
      </c>
    </row>
    <row r="364" spans="2:25" ht="18.75" customHeight="1">
      <c r="B364" s="597"/>
      <c r="C364" s="600"/>
      <c r="D364" s="39">
        <v>3</v>
      </c>
      <c r="E364" s="39" t="s">
        <v>11129</v>
      </c>
      <c r="F364" s="315">
        <v>400</v>
      </c>
      <c r="G364" s="306">
        <f t="shared" si="51"/>
        <v>80</v>
      </c>
      <c r="H364" s="307">
        <f t="shared" si="52"/>
        <v>222.22222222222223</v>
      </c>
      <c r="I364" s="307">
        <f t="shared" si="53"/>
        <v>7.407407407407407E-2</v>
      </c>
      <c r="J364" s="315"/>
      <c r="K364" s="308"/>
      <c r="L364" s="308"/>
      <c r="M364" s="310"/>
      <c r="N364" s="311">
        <f t="shared" si="54"/>
        <v>0</v>
      </c>
      <c r="O364" s="53"/>
      <c r="P364" s="54"/>
      <c r="Q364" s="54"/>
      <c r="R364" s="54"/>
      <c r="S364" s="54"/>
      <c r="T364" s="58"/>
      <c r="U364" s="312">
        <f t="shared" si="55"/>
        <v>0.14814814814814814</v>
      </c>
      <c r="V364" s="313"/>
      <c r="W364" s="314" t="str">
        <f t="shared" si="56"/>
        <v>0</v>
      </c>
      <c r="X364" s="594"/>
      <c r="Y364" s="60">
        <f t="shared" si="57"/>
        <v>0</v>
      </c>
    </row>
    <row r="365" spans="2:25" ht="18.75" customHeight="1">
      <c r="B365" s="597"/>
      <c r="C365" s="600"/>
      <c r="D365" s="39">
        <v>4</v>
      </c>
      <c r="E365" s="39" t="s">
        <v>11130</v>
      </c>
      <c r="F365" s="315">
        <v>900</v>
      </c>
      <c r="G365" s="306">
        <f t="shared" si="51"/>
        <v>180</v>
      </c>
      <c r="H365" s="307">
        <f t="shared" si="52"/>
        <v>500</v>
      </c>
      <c r="I365" s="307">
        <f t="shared" si="53"/>
        <v>0.16666666666666666</v>
      </c>
      <c r="J365" s="315" t="s">
        <v>11131</v>
      </c>
      <c r="K365" s="315" t="s">
        <v>11444</v>
      </c>
      <c r="L365" s="308"/>
      <c r="M365" s="310">
        <f>SUM(H362:H370)</f>
        <v>3608.333333333333</v>
      </c>
      <c r="N365" s="311">
        <f t="shared" si="54"/>
        <v>72.166666666666657</v>
      </c>
      <c r="O365" s="53">
        <v>5</v>
      </c>
      <c r="P365" s="54" t="s">
        <v>12</v>
      </c>
      <c r="Q365" s="54"/>
      <c r="R365" s="54"/>
      <c r="S365" s="54"/>
      <c r="T365" s="58"/>
      <c r="U365" s="312">
        <f t="shared" si="55"/>
        <v>0.33333333333333331</v>
      </c>
      <c r="V365" s="313">
        <f>SUM(U362:U370)</f>
        <v>2.405555555555555</v>
      </c>
      <c r="W365" s="314" t="str">
        <f t="shared" si="56"/>
        <v>2</v>
      </c>
      <c r="X365" s="594"/>
      <c r="Y365" s="60">
        <f t="shared" si="57"/>
        <v>1</v>
      </c>
    </row>
    <row r="366" spans="2:25" ht="18.75" customHeight="1">
      <c r="B366" s="597"/>
      <c r="C366" s="600"/>
      <c r="D366" s="39">
        <v>5</v>
      </c>
      <c r="E366" s="39" t="s">
        <v>11132</v>
      </c>
      <c r="F366" s="315">
        <v>165</v>
      </c>
      <c r="G366" s="306">
        <f t="shared" si="51"/>
        <v>33</v>
      </c>
      <c r="H366" s="307">
        <f t="shared" si="52"/>
        <v>91.666666666666671</v>
      </c>
      <c r="I366" s="307">
        <f t="shared" si="53"/>
        <v>3.0555555555555558E-2</v>
      </c>
      <c r="J366" s="315"/>
      <c r="K366" s="308"/>
      <c r="L366" s="308"/>
      <c r="M366" s="310"/>
      <c r="N366" s="311">
        <f t="shared" si="54"/>
        <v>0</v>
      </c>
      <c r="O366" s="53"/>
      <c r="P366" s="54"/>
      <c r="Q366" s="54"/>
      <c r="R366" s="54"/>
      <c r="S366" s="54"/>
      <c r="T366" s="58"/>
      <c r="U366" s="312">
        <f t="shared" si="55"/>
        <v>6.1111111111111116E-2</v>
      </c>
      <c r="V366" s="313"/>
      <c r="W366" s="314" t="str">
        <f t="shared" si="56"/>
        <v>0</v>
      </c>
      <c r="X366" s="594"/>
      <c r="Y366" s="60">
        <f t="shared" si="57"/>
        <v>0</v>
      </c>
    </row>
    <row r="367" spans="2:25" ht="18.75" customHeight="1">
      <c r="B367" s="597"/>
      <c r="C367" s="600"/>
      <c r="D367" s="39">
        <v>6</v>
      </c>
      <c r="E367" s="39" t="s">
        <v>11133</v>
      </c>
      <c r="F367" s="315">
        <v>750</v>
      </c>
      <c r="G367" s="306">
        <f t="shared" si="51"/>
        <v>150</v>
      </c>
      <c r="H367" s="307">
        <f t="shared" si="52"/>
        <v>416.66666666666663</v>
      </c>
      <c r="I367" s="307">
        <f t="shared" si="53"/>
        <v>0.13888888888888887</v>
      </c>
      <c r="J367" s="315"/>
      <c r="K367" s="308"/>
      <c r="L367" s="308"/>
      <c r="M367" s="310"/>
      <c r="N367" s="311">
        <f t="shared" si="54"/>
        <v>0</v>
      </c>
      <c r="O367" s="53"/>
      <c r="P367" s="54"/>
      <c r="Q367" s="54"/>
      <c r="R367" s="54"/>
      <c r="S367" s="54"/>
      <c r="T367" s="58"/>
      <c r="U367" s="312">
        <f t="shared" si="55"/>
        <v>0.27777777777777773</v>
      </c>
      <c r="V367" s="313"/>
      <c r="W367" s="314" t="str">
        <f t="shared" si="56"/>
        <v>0</v>
      </c>
      <c r="X367" s="594"/>
      <c r="Y367" s="60">
        <f t="shared" si="57"/>
        <v>0</v>
      </c>
    </row>
    <row r="368" spans="2:25" ht="18.75" customHeight="1">
      <c r="B368" s="597"/>
      <c r="C368" s="600"/>
      <c r="D368" s="39">
        <v>7</v>
      </c>
      <c r="E368" s="39" t="s">
        <v>11134</v>
      </c>
      <c r="F368" s="315">
        <v>480</v>
      </c>
      <c r="G368" s="306">
        <f t="shared" si="51"/>
        <v>96</v>
      </c>
      <c r="H368" s="307">
        <f t="shared" si="52"/>
        <v>266.66666666666669</v>
      </c>
      <c r="I368" s="307">
        <f t="shared" si="53"/>
        <v>8.8888888888888892E-2</v>
      </c>
      <c r="J368" s="315"/>
      <c r="K368" s="308"/>
      <c r="L368" s="308"/>
      <c r="M368" s="310"/>
      <c r="N368" s="311">
        <f t="shared" si="54"/>
        <v>0</v>
      </c>
      <c r="O368" s="53"/>
      <c r="P368" s="54"/>
      <c r="Q368" s="54"/>
      <c r="R368" s="54"/>
      <c r="S368" s="54"/>
      <c r="T368" s="58"/>
      <c r="U368" s="312">
        <f t="shared" si="55"/>
        <v>0.17777777777777778</v>
      </c>
      <c r="V368" s="313"/>
      <c r="W368" s="314" t="str">
        <f t="shared" si="56"/>
        <v>0</v>
      </c>
      <c r="X368" s="594"/>
      <c r="Y368" s="60">
        <f t="shared" si="57"/>
        <v>0</v>
      </c>
    </row>
    <row r="369" spans="2:25" ht="18.75" customHeight="1">
      <c r="B369" s="597"/>
      <c r="C369" s="600"/>
      <c r="D369" s="39">
        <v>8</v>
      </c>
      <c r="E369" s="39" t="s">
        <v>11135</v>
      </c>
      <c r="F369" s="315">
        <v>400</v>
      </c>
      <c r="G369" s="306">
        <f t="shared" si="51"/>
        <v>80</v>
      </c>
      <c r="H369" s="307">
        <f t="shared" si="52"/>
        <v>222.22222222222223</v>
      </c>
      <c r="I369" s="307">
        <f t="shared" si="53"/>
        <v>7.407407407407407E-2</v>
      </c>
      <c r="J369" s="315"/>
      <c r="K369" s="308"/>
      <c r="L369" s="308"/>
      <c r="M369" s="310"/>
      <c r="N369" s="311">
        <f t="shared" si="54"/>
        <v>0</v>
      </c>
      <c r="O369" s="53"/>
      <c r="P369" s="54"/>
      <c r="Q369" s="54"/>
      <c r="R369" s="54"/>
      <c r="S369" s="54"/>
      <c r="T369" s="58"/>
      <c r="U369" s="312">
        <f t="shared" si="55"/>
        <v>0.14814814814814814</v>
      </c>
      <c r="V369" s="313"/>
      <c r="W369" s="314" t="str">
        <f t="shared" si="56"/>
        <v>0</v>
      </c>
      <c r="X369" s="594"/>
      <c r="Y369" s="60">
        <f t="shared" si="57"/>
        <v>0</v>
      </c>
    </row>
    <row r="370" spans="2:25" ht="18.75" customHeight="1">
      <c r="B370" s="597"/>
      <c r="C370" s="600"/>
      <c r="D370" s="39">
        <v>9</v>
      </c>
      <c r="E370" s="39" t="s">
        <v>11005</v>
      </c>
      <c r="F370" s="315">
        <v>780</v>
      </c>
      <c r="G370" s="306">
        <f t="shared" si="51"/>
        <v>156</v>
      </c>
      <c r="H370" s="307">
        <f t="shared" si="52"/>
        <v>433.33333333333331</v>
      </c>
      <c r="I370" s="307">
        <f t="shared" si="53"/>
        <v>0.14444444444444443</v>
      </c>
      <c r="J370" s="315"/>
      <c r="K370" s="308"/>
      <c r="L370" s="308"/>
      <c r="M370" s="310"/>
      <c r="N370" s="311">
        <f t="shared" si="54"/>
        <v>0</v>
      </c>
      <c r="O370" s="53"/>
      <c r="P370" s="54"/>
      <c r="Q370" s="54"/>
      <c r="R370" s="54"/>
      <c r="S370" s="54"/>
      <c r="T370" s="58"/>
      <c r="U370" s="312">
        <f t="shared" si="55"/>
        <v>0.28888888888888886</v>
      </c>
      <c r="V370" s="313"/>
      <c r="W370" s="314" t="str">
        <f t="shared" si="56"/>
        <v>0</v>
      </c>
      <c r="X370" s="594"/>
      <c r="Y370" s="60">
        <f t="shared" si="57"/>
        <v>0</v>
      </c>
    </row>
    <row r="371" spans="2:25" ht="18.75" customHeight="1">
      <c r="B371" s="597"/>
      <c r="C371" s="600"/>
      <c r="D371" s="39"/>
      <c r="E371" s="39"/>
      <c r="F371" s="315"/>
      <c r="G371" s="306">
        <f t="shared" si="51"/>
        <v>0</v>
      </c>
      <c r="H371" s="307">
        <f t="shared" si="52"/>
        <v>0</v>
      </c>
      <c r="I371" s="307">
        <f t="shared" si="53"/>
        <v>0</v>
      </c>
      <c r="J371" s="315"/>
      <c r="K371" s="308"/>
      <c r="L371" s="308"/>
      <c r="M371" s="310"/>
      <c r="N371" s="311">
        <f t="shared" si="54"/>
        <v>0</v>
      </c>
      <c r="O371" s="53"/>
      <c r="P371" s="54"/>
      <c r="Q371" s="54"/>
      <c r="R371" s="54"/>
      <c r="S371" s="54"/>
      <c r="T371" s="58"/>
      <c r="U371" s="312">
        <f t="shared" si="55"/>
        <v>0</v>
      </c>
      <c r="V371" s="313"/>
      <c r="W371" s="314" t="str">
        <f t="shared" si="56"/>
        <v>0</v>
      </c>
      <c r="X371" s="594"/>
      <c r="Y371" s="60">
        <f t="shared" si="57"/>
        <v>0</v>
      </c>
    </row>
    <row r="372" spans="2:25" ht="18.75" customHeight="1">
      <c r="B372" s="598"/>
      <c r="C372" s="601"/>
      <c r="D372" s="39"/>
      <c r="E372" s="39"/>
      <c r="F372" s="315"/>
      <c r="G372" s="306">
        <f t="shared" si="51"/>
        <v>0</v>
      </c>
      <c r="H372" s="307">
        <f>F372/$H$15</f>
        <v>0</v>
      </c>
      <c r="I372" s="307">
        <f>H372/$I$15</f>
        <v>0</v>
      </c>
      <c r="J372" s="315"/>
      <c r="K372" s="308"/>
      <c r="L372" s="308"/>
      <c r="M372" s="316"/>
      <c r="N372" s="311">
        <f>M372/$N$15</f>
        <v>0</v>
      </c>
      <c r="O372" s="40"/>
      <c r="P372" s="40"/>
      <c r="Q372" s="40"/>
      <c r="R372" s="40"/>
      <c r="S372" s="40"/>
      <c r="T372" s="58"/>
      <c r="U372" s="312">
        <f>H372/$U$15</f>
        <v>0</v>
      </c>
      <c r="V372" s="313"/>
      <c r="W372" s="314" t="str">
        <f>IF(V372&lt;1,"0",IF(V372&lt;5,"2",IF(V372&gt;=5,"6")))</f>
        <v>0</v>
      </c>
      <c r="X372" s="595"/>
      <c r="Y372" s="60">
        <f t="shared" si="57"/>
        <v>0</v>
      </c>
    </row>
    <row r="373" spans="2:25">
      <c r="B373" s="317"/>
      <c r="C373" s="334" t="s">
        <v>111</v>
      </c>
      <c r="D373" s="318"/>
      <c r="E373" s="319">
        <f>COUNTA(E355:E372)</f>
        <v>15</v>
      </c>
      <c r="F373" s="319">
        <f>SUM(F355:F372)</f>
        <v>12544</v>
      </c>
      <c r="G373" s="319">
        <f>SUM(G355:G372)</f>
        <v>2508.8000000000002</v>
      </c>
      <c r="H373" s="319">
        <f>SUM(H355:H372)</f>
        <v>6968.8888888888905</v>
      </c>
      <c r="I373" s="319">
        <f>SUM(I355:I372)</f>
        <v>2.3229629629629627</v>
      </c>
      <c r="J373" s="319">
        <f>COUNTA(J355:J372)</f>
        <v>1</v>
      </c>
      <c r="K373" s="319">
        <f>COUNTA(K355:K372)</f>
        <v>2</v>
      </c>
      <c r="L373" s="319">
        <f>COUNTA(L355:L372)</f>
        <v>0</v>
      </c>
      <c r="M373" s="319">
        <f>SUM(M355:M372)</f>
        <v>6968.8888888888887</v>
      </c>
      <c r="N373" s="319">
        <f>SUM(N355:N372)</f>
        <v>139.37777777777777</v>
      </c>
      <c r="O373" s="320"/>
      <c r="P373" s="321">
        <f>COUNTIF(P355:P372, "YES")</f>
        <v>0</v>
      </c>
      <c r="Q373" s="320"/>
      <c r="R373" s="320"/>
      <c r="S373" s="320"/>
      <c r="T373" s="320"/>
      <c r="U373" s="319">
        <f>SUM(U355:U372)</f>
        <v>4.6459259259259253</v>
      </c>
      <c r="V373" s="319">
        <f>SUM(V355:V372)</f>
        <v>4.6459259259259253</v>
      </c>
      <c r="W373" s="319">
        <f t="array" ref="W373">SUM(ABS(W355:W372))</f>
        <v>4</v>
      </c>
      <c r="X373" s="321" t="str">
        <f>IF(X355&lt;0.2, "0", IF(X355&lt;=2, "2", IF(X355&gt;2, ROUND(X355,0))))</f>
        <v>2</v>
      </c>
      <c r="Y373" s="319">
        <f>SUM(Y355:Y372)</f>
        <v>2</v>
      </c>
    </row>
    <row r="374" spans="2:25" ht="18.75" customHeight="1">
      <c r="B374" s="596">
        <v>9</v>
      </c>
      <c r="C374" s="599" t="s">
        <v>11136</v>
      </c>
      <c r="D374" s="39">
        <v>1</v>
      </c>
      <c r="E374" s="39" t="s">
        <v>11137</v>
      </c>
      <c r="F374" s="315">
        <v>510</v>
      </c>
      <c r="G374" s="306">
        <f t="shared" ref="G374:G408" si="58">F374/$G$15</f>
        <v>102</v>
      </c>
      <c r="H374" s="307">
        <f t="shared" ref="H374:H407" si="59">F374/$H$15</f>
        <v>283.33333333333331</v>
      </c>
      <c r="I374" s="307">
        <f t="shared" ref="I374:I407" si="60">H374/$I$15</f>
        <v>9.4444444444444442E-2</v>
      </c>
      <c r="J374" s="315"/>
      <c r="K374" s="308"/>
      <c r="L374" s="308"/>
      <c r="M374" s="310"/>
      <c r="N374" s="311">
        <f t="shared" ref="N374:N407" si="61">M374/$N$15</f>
        <v>0</v>
      </c>
      <c r="O374" s="53"/>
      <c r="P374" s="54"/>
      <c r="Q374" s="54"/>
      <c r="R374" s="54"/>
      <c r="S374" s="54"/>
      <c r="T374" s="58"/>
      <c r="U374" s="312">
        <f t="shared" ref="U374:U407" si="62">H374/$U$15</f>
        <v>0.18888888888888888</v>
      </c>
      <c r="V374" s="313"/>
      <c r="W374" s="314" t="str">
        <f t="shared" ref="W374:W407" si="63">IF(V374&lt;1,"0",IF(V374&lt;5,"2",IF(V374&gt;=5,"6")))</f>
        <v>0</v>
      </c>
      <c r="X374" s="593">
        <f>K409/$X$15</f>
        <v>0.66666666666666663</v>
      </c>
      <c r="Y374" s="60">
        <f t="shared" ref="Y374:Y408" si="64">W374/2</f>
        <v>0</v>
      </c>
    </row>
    <row r="375" spans="2:25" ht="18.75" customHeight="1">
      <c r="B375" s="597"/>
      <c r="C375" s="600"/>
      <c r="D375" s="39">
        <v>2</v>
      </c>
      <c r="E375" s="39" t="s">
        <v>11138</v>
      </c>
      <c r="F375" s="315">
        <v>460</v>
      </c>
      <c r="G375" s="306">
        <f t="shared" si="58"/>
        <v>92</v>
      </c>
      <c r="H375" s="307">
        <f t="shared" si="59"/>
        <v>255.55555555555554</v>
      </c>
      <c r="I375" s="307">
        <f t="shared" si="60"/>
        <v>8.5185185185185183E-2</v>
      </c>
      <c r="J375" s="315"/>
      <c r="K375" s="308"/>
      <c r="L375" s="308"/>
      <c r="M375" s="310"/>
      <c r="N375" s="311">
        <f t="shared" si="61"/>
        <v>0</v>
      </c>
      <c r="O375" s="53"/>
      <c r="P375" s="54"/>
      <c r="Q375" s="54"/>
      <c r="R375" s="54"/>
      <c r="S375" s="54"/>
      <c r="T375" s="58"/>
      <c r="U375" s="312">
        <f t="shared" si="62"/>
        <v>0.17037037037037037</v>
      </c>
      <c r="V375" s="313"/>
      <c r="W375" s="314" t="str">
        <f t="shared" si="63"/>
        <v>0</v>
      </c>
      <c r="X375" s="594"/>
      <c r="Y375" s="60">
        <f t="shared" si="64"/>
        <v>0</v>
      </c>
    </row>
    <row r="376" spans="2:25" ht="18.75" customHeight="1">
      <c r="B376" s="597"/>
      <c r="C376" s="600"/>
      <c r="D376" s="39">
        <v>3</v>
      </c>
      <c r="E376" s="39" t="s">
        <v>11139</v>
      </c>
      <c r="F376" s="315">
        <v>340</v>
      </c>
      <c r="G376" s="306">
        <f t="shared" si="58"/>
        <v>68</v>
      </c>
      <c r="H376" s="307">
        <f t="shared" si="59"/>
        <v>188.88888888888889</v>
      </c>
      <c r="I376" s="307">
        <f t="shared" si="60"/>
        <v>6.2962962962962957E-2</v>
      </c>
      <c r="J376" s="315"/>
      <c r="K376" s="308"/>
      <c r="L376" s="308"/>
      <c r="M376" s="310"/>
      <c r="N376" s="311">
        <f t="shared" si="61"/>
        <v>0</v>
      </c>
      <c r="O376" s="53"/>
      <c r="P376" s="54"/>
      <c r="Q376" s="54"/>
      <c r="R376" s="54"/>
      <c r="S376" s="54"/>
      <c r="T376" s="58"/>
      <c r="U376" s="312">
        <f t="shared" si="62"/>
        <v>0.12592592592592591</v>
      </c>
      <c r="V376" s="313"/>
      <c r="W376" s="314" t="str">
        <f t="shared" si="63"/>
        <v>0</v>
      </c>
      <c r="X376" s="594"/>
      <c r="Y376" s="60">
        <f t="shared" si="64"/>
        <v>0</v>
      </c>
    </row>
    <row r="377" spans="2:25" ht="18.75" customHeight="1">
      <c r="B377" s="597"/>
      <c r="C377" s="600"/>
      <c r="D377" s="39">
        <v>4</v>
      </c>
      <c r="E377" s="39" t="s">
        <v>11140</v>
      </c>
      <c r="F377" s="315">
        <v>470</v>
      </c>
      <c r="G377" s="306">
        <f t="shared" si="58"/>
        <v>94</v>
      </c>
      <c r="H377" s="307">
        <f t="shared" si="59"/>
        <v>261.11111111111109</v>
      </c>
      <c r="I377" s="307">
        <f t="shared" si="60"/>
        <v>8.7037037037037024E-2</v>
      </c>
      <c r="J377" s="315"/>
      <c r="K377" s="308"/>
      <c r="L377" s="308"/>
      <c r="M377" s="310"/>
      <c r="N377" s="311">
        <f t="shared" si="61"/>
        <v>0</v>
      </c>
      <c r="O377" s="53"/>
      <c r="P377" s="54"/>
      <c r="Q377" s="54"/>
      <c r="R377" s="54"/>
      <c r="S377" s="54"/>
      <c r="T377" s="58"/>
      <c r="U377" s="312">
        <f t="shared" si="62"/>
        <v>0.17407407407407405</v>
      </c>
      <c r="V377" s="313"/>
      <c r="W377" s="314" t="str">
        <f t="shared" si="63"/>
        <v>0</v>
      </c>
      <c r="X377" s="594"/>
      <c r="Y377" s="60">
        <f t="shared" si="64"/>
        <v>0</v>
      </c>
    </row>
    <row r="378" spans="2:25" ht="18.75" customHeight="1">
      <c r="B378" s="597"/>
      <c r="C378" s="600"/>
      <c r="D378" s="39">
        <v>5</v>
      </c>
      <c r="E378" s="39" t="s">
        <v>11141</v>
      </c>
      <c r="F378" s="315">
        <v>321</v>
      </c>
      <c r="G378" s="306">
        <f t="shared" si="58"/>
        <v>64.2</v>
      </c>
      <c r="H378" s="307">
        <f t="shared" si="59"/>
        <v>178.33333333333334</v>
      </c>
      <c r="I378" s="307">
        <f t="shared" si="60"/>
        <v>5.9444444444444446E-2</v>
      </c>
      <c r="J378" s="315"/>
      <c r="K378" s="308"/>
      <c r="L378" s="308"/>
      <c r="M378" s="310"/>
      <c r="N378" s="311">
        <f t="shared" si="61"/>
        <v>0</v>
      </c>
      <c r="O378" s="53"/>
      <c r="P378" s="54"/>
      <c r="Q378" s="54"/>
      <c r="R378" s="54"/>
      <c r="S378" s="54"/>
      <c r="T378" s="58"/>
      <c r="U378" s="312">
        <f t="shared" si="62"/>
        <v>0.11888888888888889</v>
      </c>
      <c r="V378" s="313"/>
      <c r="W378" s="314" t="str">
        <f t="shared" si="63"/>
        <v>0</v>
      </c>
      <c r="X378" s="594"/>
      <c r="Y378" s="60">
        <f t="shared" si="64"/>
        <v>0</v>
      </c>
    </row>
    <row r="379" spans="2:25" ht="18.75" customHeight="1">
      <c r="B379" s="597"/>
      <c r="C379" s="600"/>
      <c r="D379" s="39">
        <v>6</v>
      </c>
      <c r="E379" s="39" t="s">
        <v>11142</v>
      </c>
      <c r="F379" s="315">
        <v>310</v>
      </c>
      <c r="G379" s="306">
        <f t="shared" si="58"/>
        <v>62</v>
      </c>
      <c r="H379" s="307">
        <f t="shared" si="59"/>
        <v>172.22222222222223</v>
      </c>
      <c r="I379" s="307">
        <f t="shared" si="60"/>
        <v>5.7407407407407407E-2</v>
      </c>
      <c r="J379" s="315"/>
      <c r="K379" s="308"/>
      <c r="L379" s="308"/>
      <c r="M379" s="310"/>
      <c r="N379" s="311">
        <f t="shared" si="61"/>
        <v>0</v>
      </c>
      <c r="O379" s="53"/>
      <c r="P379" s="54"/>
      <c r="Q379" s="54"/>
      <c r="R379" s="54"/>
      <c r="S379" s="54"/>
      <c r="T379" s="58"/>
      <c r="U379" s="312">
        <f t="shared" si="62"/>
        <v>0.11481481481481481</v>
      </c>
      <c r="V379" s="313"/>
      <c r="W379" s="314" t="str">
        <f t="shared" si="63"/>
        <v>0</v>
      </c>
      <c r="X379" s="594"/>
      <c r="Y379" s="60">
        <f t="shared" si="64"/>
        <v>0</v>
      </c>
    </row>
    <row r="380" spans="2:25" ht="18.75" customHeight="1">
      <c r="B380" s="597"/>
      <c r="C380" s="600"/>
      <c r="D380" s="39">
        <v>7</v>
      </c>
      <c r="E380" s="39" t="s">
        <v>11143</v>
      </c>
      <c r="F380" s="315">
        <v>171</v>
      </c>
      <c r="G380" s="306">
        <f t="shared" si="58"/>
        <v>34.200000000000003</v>
      </c>
      <c r="H380" s="307">
        <f t="shared" si="59"/>
        <v>95</v>
      </c>
      <c r="I380" s="307">
        <f t="shared" si="60"/>
        <v>3.1666666666666669E-2</v>
      </c>
      <c r="J380" s="315"/>
      <c r="K380" s="308"/>
      <c r="L380" s="308"/>
      <c r="M380" s="310"/>
      <c r="N380" s="311">
        <f t="shared" si="61"/>
        <v>0</v>
      </c>
      <c r="O380" s="53"/>
      <c r="P380" s="54"/>
      <c r="Q380" s="54"/>
      <c r="R380" s="54"/>
      <c r="S380" s="54"/>
      <c r="T380" s="58"/>
      <c r="U380" s="312">
        <f t="shared" si="62"/>
        <v>6.3333333333333339E-2</v>
      </c>
      <c r="V380" s="313"/>
      <c r="W380" s="314" t="str">
        <f t="shared" si="63"/>
        <v>0</v>
      </c>
      <c r="X380" s="594"/>
      <c r="Y380" s="60">
        <f t="shared" si="64"/>
        <v>0</v>
      </c>
    </row>
    <row r="381" spans="2:25" ht="18.75" customHeight="1">
      <c r="B381" s="597"/>
      <c r="C381" s="600"/>
      <c r="D381" s="39">
        <v>8</v>
      </c>
      <c r="E381" s="39" t="s">
        <v>11144</v>
      </c>
      <c r="F381" s="315">
        <v>193</v>
      </c>
      <c r="G381" s="306">
        <f t="shared" si="58"/>
        <v>38.6</v>
      </c>
      <c r="H381" s="307">
        <f t="shared" si="59"/>
        <v>107.22222222222221</v>
      </c>
      <c r="I381" s="307">
        <f t="shared" si="60"/>
        <v>3.574074074074074E-2</v>
      </c>
      <c r="J381" s="315"/>
      <c r="K381" s="308"/>
      <c r="L381" s="308"/>
      <c r="M381" s="310"/>
      <c r="N381" s="311">
        <f t="shared" si="61"/>
        <v>0</v>
      </c>
      <c r="O381" s="53"/>
      <c r="P381" s="54"/>
      <c r="Q381" s="54"/>
      <c r="R381" s="54"/>
      <c r="S381" s="54"/>
      <c r="T381" s="58"/>
      <c r="U381" s="312">
        <f t="shared" si="62"/>
        <v>7.1481481481481479E-2</v>
      </c>
      <c r="V381" s="313"/>
      <c r="W381" s="314" t="str">
        <f t="shared" si="63"/>
        <v>0</v>
      </c>
      <c r="X381" s="594"/>
      <c r="Y381" s="60">
        <f t="shared" si="64"/>
        <v>0</v>
      </c>
    </row>
    <row r="382" spans="2:25" ht="18.75" customHeight="1">
      <c r="B382" s="597"/>
      <c r="C382" s="600"/>
      <c r="D382" s="39">
        <v>9</v>
      </c>
      <c r="E382" s="39" t="s">
        <v>11145</v>
      </c>
      <c r="F382" s="315">
        <v>264</v>
      </c>
      <c r="G382" s="306">
        <f t="shared" si="58"/>
        <v>52.8</v>
      </c>
      <c r="H382" s="307">
        <f t="shared" si="59"/>
        <v>146.66666666666666</v>
      </c>
      <c r="I382" s="307">
        <f t="shared" si="60"/>
        <v>4.8888888888888885E-2</v>
      </c>
      <c r="J382" s="315"/>
      <c r="K382" s="308"/>
      <c r="L382" s="308"/>
      <c r="M382" s="310"/>
      <c r="N382" s="311">
        <f t="shared" si="61"/>
        <v>0</v>
      </c>
      <c r="O382" s="53"/>
      <c r="P382" s="54"/>
      <c r="Q382" s="54"/>
      <c r="R382" s="54"/>
      <c r="S382" s="54"/>
      <c r="T382" s="58"/>
      <c r="U382" s="312">
        <f t="shared" si="62"/>
        <v>9.7777777777777769E-2</v>
      </c>
      <c r="V382" s="313"/>
      <c r="W382" s="314" t="str">
        <f t="shared" si="63"/>
        <v>0</v>
      </c>
      <c r="X382" s="594"/>
      <c r="Y382" s="60">
        <f t="shared" si="64"/>
        <v>0</v>
      </c>
    </row>
    <row r="383" spans="2:25" ht="18.75" customHeight="1">
      <c r="B383" s="597"/>
      <c r="C383" s="600"/>
      <c r="D383" s="39">
        <v>10</v>
      </c>
      <c r="E383" s="39" t="s">
        <v>11146</v>
      </c>
      <c r="F383" s="315">
        <v>287</v>
      </c>
      <c r="G383" s="306">
        <f t="shared" si="58"/>
        <v>57.4</v>
      </c>
      <c r="H383" s="307">
        <f t="shared" si="59"/>
        <v>159.44444444444443</v>
      </c>
      <c r="I383" s="307">
        <f t="shared" si="60"/>
        <v>5.3148148148148146E-2</v>
      </c>
      <c r="J383" s="315"/>
      <c r="K383" s="308"/>
      <c r="L383" s="308"/>
      <c r="M383" s="310"/>
      <c r="N383" s="311">
        <f t="shared" si="61"/>
        <v>0</v>
      </c>
      <c r="O383" s="53"/>
      <c r="P383" s="54"/>
      <c r="Q383" s="54"/>
      <c r="R383" s="54"/>
      <c r="S383" s="54"/>
      <c r="T383" s="58"/>
      <c r="U383" s="312">
        <f t="shared" si="62"/>
        <v>0.10629629629629629</v>
      </c>
      <c r="V383" s="313"/>
      <c r="W383" s="314" t="str">
        <f t="shared" si="63"/>
        <v>0</v>
      </c>
      <c r="X383" s="594"/>
      <c r="Y383" s="60">
        <f t="shared" si="64"/>
        <v>0</v>
      </c>
    </row>
    <row r="384" spans="2:25" ht="18.75" customHeight="1">
      <c r="B384" s="597"/>
      <c r="C384" s="600"/>
      <c r="D384" s="39">
        <v>11</v>
      </c>
      <c r="E384" s="39" t="s">
        <v>11147</v>
      </c>
      <c r="F384" s="315">
        <v>298</v>
      </c>
      <c r="G384" s="306">
        <f t="shared" si="58"/>
        <v>59.6</v>
      </c>
      <c r="H384" s="307">
        <f t="shared" si="59"/>
        <v>165.55555555555554</v>
      </c>
      <c r="I384" s="307">
        <f t="shared" si="60"/>
        <v>5.5185185185185184E-2</v>
      </c>
      <c r="J384" s="315"/>
      <c r="K384" s="308"/>
      <c r="L384" s="308"/>
      <c r="M384" s="310"/>
      <c r="N384" s="311">
        <f t="shared" si="61"/>
        <v>0</v>
      </c>
      <c r="O384" s="53"/>
      <c r="P384" s="54"/>
      <c r="Q384" s="54"/>
      <c r="R384" s="54"/>
      <c r="S384" s="54"/>
      <c r="T384" s="58"/>
      <c r="U384" s="312">
        <f t="shared" si="62"/>
        <v>0.11037037037037037</v>
      </c>
      <c r="V384" s="313"/>
      <c r="W384" s="314" t="str">
        <f t="shared" si="63"/>
        <v>0</v>
      </c>
      <c r="X384" s="594"/>
      <c r="Y384" s="60">
        <f t="shared" si="64"/>
        <v>0</v>
      </c>
    </row>
    <row r="385" spans="2:25" ht="18.75" customHeight="1">
      <c r="B385" s="597"/>
      <c r="C385" s="600"/>
      <c r="D385" s="39">
        <v>12</v>
      </c>
      <c r="E385" s="39" t="s">
        <v>11148</v>
      </c>
      <c r="F385" s="315">
        <v>178</v>
      </c>
      <c r="G385" s="306">
        <f t="shared" si="58"/>
        <v>35.6</v>
      </c>
      <c r="H385" s="307">
        <f t="shared" si="59"/>
        <v>98.888888888888886</v>
      </c>
      <c r="I385" s="307">
        <f t="shared" si="60"/>
        <v>3.2962962962962965E-2</v>
      </c>
      <c r="J385" s="315"/>
      <c r="K385" s="308"/>
      <c r="L385" s="308"/>
      <c r="M385" s="310"/>
      <c r="N385" s="311">
        <f t="shared" si="61"/>
        <v>0</v>
      </c>
      <c r="O385" s="53"/>
      <c r="P385" s="54"/>
      <c r="Q385" s="54"/>
      <c r="R385" s="54"/>
      <c r="S385" s="54"/>
      <c r="T385" s="58"/>
      <c r="U385" s="312">
        <f t="shared" si="62"/>
        <v>6.5925925925925929E-2</v>
      </c>
      <c r="V385" s="313"/>
      <c r="W385" s="314" t="str">
        <f t="shared" si="63"/>
        <v>0</v>
      </c>
      <c r="X385" s="594"/>
      <c r="Y385" s="60">
        <f t="shared" si="64"/>
        <v>0</v>
      </c>
    </row>
    <row r="386" spans="2:25" ht="34.5" customHeight="1">
      <c r="B386" s="597"/>
      <c r="C386" s="600"/>
      <c r="D386" s="39">
        <v>13</v>
      </c>
      <c r="E386" s="39" t="s">
        <v>11149</v>
      </c>
      <c r="F386" s="315">
        <v>202</v>
      </c>
      <c r="G386" s="306">
        <f t="shared" si="58"/>
        <v>40.4</v>
      </c>
      <c r="H386" s="307">
        <f t="shared" si="59"/>
        <v>112.22222222222221</v>
      </c>
      <c r="I386" s="307">
        <f t="shared" si="60"/>
        <v>3.7407407407407403E-2</v>
      </c>
      <c r="J386" s="336" t="s">
        <v>11150</v>
      </c>
      <c r="K386" s="336" t="s">
        <v>11150</v>
      </c>
      <c r="L386" s="308"/>
      <c r="M386" s="331">
        <f>SUM(H374:H391)</f>
        <v>3268.8888888888882</v>
      </c>
      <c r="N386" s="311">
        <f t="shared" si="61"/>
        <v>65.377777777777766</v>
      </c>
      <c r="O386" s="53">
        <v>6</v>
      </c>
      <c r="P386" s="54" t="s">
        <v>12</v>
      </c>
      <c r="Q386" s="54"/>
      <c r="R386" s="54"/>
      <c r="S386" s="54"/>
      <c r="T386" s="58"/>
      <c r="U386" s="312">
        <f t="shared" si="62"/>
        <v>7.4814814814814806E-2</v>
      </c>
      <c r="V386" s="313">
        <f>SUM(U374:U391)</f>
        <v>2.1792592592592595</v>
      </c>
      <c r="W386" s="314" t="str">
        <f t="shared" si="63"/>
        <v>2</v>
      </c>
      <c r="X386" s="594"/>
      <c r="Y386" s="60">
        <f t="shared" si="64"/>
        <v>1</v>
      </c>
    </row>
    <row r="387" spans="2:25" ht="18.75" customHeight="1">
      <c r="B387" s="597"/>
      <c r="C387" s="600"/>
      <c r="D387" s="39">
        <v>14</v>
      </c>
      <c r="E387" s="39" t="s">
        <v>11151</v>
      </c>
      <c r="F387" s="315">
        <v>321</v>
      </c>
      <c r="G387" s="306">
        <f t="shared" si="58"/>
        <v>64.2</v>
      </c>
      <c r="H387" s="307">
        <f t="shared" si="59"/>
        <v>178.33333333333334</v>
      </c>
      <c r="I387" s="307">
        <f t="shared" si="60"/>
        <v>5.9444444444444446E-2</v>
      </c>
      <c r="J387" s="315"/>
      <c r="K387" s="308"/>
      <c r="L387" s="308"/>
      <c r="M387" s="310"/>
      <c r="N387" s="311">
        <f t="shared" si="61"/>
        <v>0</v>
      </c>
      <c r="O387" s="53"/>
      <c r="P387" s="54"/>
      <c r="Q387" s="54"/>
      <c r="R387" s="54"/>
      <c r="S387" s="54"/>
      <c r="T387" s="58"/>
      <c r="U387" s="312">
        <f t="shared" si="62"/>
        <v>0.11888888888888889</v>
      </c>
      <c r="V387" s="313"/>
      <c r="W387" s="314" t="str">
        <f t="shared" si="63"/>
        <v>0</v>
      </c>
      <c r="X387" s="594"/>
      <c r="Y387" s="60">
        <f t="shared" si="64"/>
        <v>0</v>
      </c>
    </row>
    <row r="388" spans="2:25" ht="18.75" customHeight="1">
      <c r="B388" s="597"/>
      <c r="C388" s="600"/>
      <c r="D388" s="39">
        <v>15</v>
      </c>
      <c r="E388" s="39" t="s">
        <v>11152</v>
      </c>
      <c r="F388" s="315">
        <v>382</v>
      </c>
      <c r="G388" s="306">
        <f t="shared" si="58"/>
        <v>76.400000000000006</v>
      </c>
      <c r="H388" s="307">
        <f t="shared" si="59"/>
        <v>212.22222222222223</v>
      </c>
      <c r="I388" s="307">
        <f t="shared" si="60"/>
        <v>7.0740740740740743E-2</v>
      </c>
      <c r="J388" s="315"/>
      <c r="K388" s="308"/>
      <c r="L388" s="308"/>
      <c r="M388" s="310"/>
      <c r="N388" s="311">
        <f t="shared" si="61"/>
        <v>0</v>
      </c>
      <c r="O388" s="53"/>
      <c r="P388" s="54"/>
      <c r="Q388" s="54"/>
      <c r="R388" s="54"/>
      <c r="S388" s="54"/>
      <c r="T388" s="58"/>
      <c r="U388" s="312">
        <f t="shared" si="62"/>
        <v>0.14148148148148149</v>
      </c>
      <c r="V388" s="313"/>
      <c r="W388" s="314" t="str">
        <f t="shared" si="63"/>
        <v>0</v>
      </c>
      <c r="X388" s="594"/>
      <c r="Y388" s="60">
        <f t="shared" si="64"/>
        <v>0</v>
      </c>
    </row>
    <row r="389" spans="2:25" ht="18.75" customHeight="1">
      <c r="B389" s="597"/>
      <c r="C389" s="600"/>
      <c r="D389" s="39">
        <v>16</v>
      </c>
      <c r="E389" s="39" t="s">
        <v>11153</v>
      </c>
      <c r="F389" s="315">
        <v>294</v>
      </c>
      <c r="G389" s="306">
        <f t="shared" si="58"/>
        <v>58.8</v>
      </c>
      <c r="H389" s="307">
        <f t="shared" si="59"/>
        <v>163.33333333333334</v>
      </c>
      <c r="I389" s="307">
        <f t="shared" si="60"/>
        <v>5.4444444444444448E-2</v>
      </c>
      <c r="J389" s="315"/>
      <c r="K389" s="308"/>
      <c r="L389" s="308"/>
      <c r="M389" s="310"/>
      <c r="N389" s="311">
        <f t="shared" si="61"/>
        <v>0</v>
      </c>
      <c r="O389" s="53"/>
      <c r="P389" s="54"/>
      <c r="Q389" s="54"/>
      <c r="R389" s="54"/>
      <c r="S389" s="54"/>
      <c r="T389" s="58"/>
      <c r="U389" s="312">
        <f t="shared" si="62"/>
        <v>0.1088888888888889</v>
      </c>
      <c r="V389" s="313"/>
      <c r="W389" s="314" t="str">
        <f t="shared" si="63"/>
        <v>0</v>
      </c>
      <c r="X389" s="594"/>
      <c r="Y389" s="60">
        <f t="shared" si="64"/>
        <v>0</v>
      </c>
    </row>
    <row r="390" spans="2:25" ht="18.75" customHeight="1">
      <c r="B390" s="597"/>
      <c r="C390" s="600"/>
      <c r="D390" s="39">
        <v>17</v>
      </c>
      <c r="E390" s="39" t="s">
        <v>11154</v>
      </c>
      <c r="F390" s="315">
        <v>412</v>
      </c>
      <c r="G390" s="306">
        <f t="shared" si="58"/>
        <v>82.4</v>
      </c>
      <c r="H390" s="307">
        <f t="shared" si="59"/>
        <v>228.88888888888889</v>
      </c>
      <c r="I390" s="307">
        <f t="shared" si="60"/>
        <v>7.6296296296296293E-2</v>
      </c>
      <c r="J390" s="315"/>
      <c r="K390" s="308"/>
      <c r="L390" s="308"/>
      <c r="M390" s="310"/>
      <c r="N390" s="311">
        <f t="shared" si="61"/>
        <v>0</v>
      </c>
      <c r="O390" s="53"/>
      <c r="P390" s="54"/>
      <c r="Q390" s="54"/>
      <c r="R390" s="54"/>
      <c r="S390" s="54"/>
      <c r="T390" s="58"/>
      <c r="U390" s="312">
        <f t="shared" si="62"/>
        <v>0.15259259259259259</v>
      </c>
      <c r="V390" s="313"/>
      <c r="W390" s="314" t="str">
        <f t="shared" si="63"/>
        <v>0</v>
      </c>
      <c r="X390" s="594"/>
      <c r="Y390" s="60">
        <f t="shared" si="64"/>
        <v>0</v>
      </c>
    </row>
    <row r="391" spans="2:25" ht="18.75" customHeight="1">
      <c r="B391" s="597"/>
      <c r="C391" s="600"/>
      <c r="D391" s="39">
        <v>18</v>
      </c>
      <c r="E391" s="39" t="s">
        <v>11155</v>
      </c>
      <c r="F391" s="315">
        <v>471</v>
      </c>
      <c r="G391" s="306">
        <f t="shared" si="58"/>
        <v>94.2</v>
      </c>
      <c r="H391" s="307">
        <f t="shared" si="59"/>
        <v>261.66666666666669</v>
      </c>
      <c r="I391" s="307">
        <f t="shared" si="60"/>
        <v>8.7222222222222229E-2</v>
      </c>
      <c r="J391" s="315"/>
      <c r="K391" s="308"/>
      <c r="L391" s="308"/>
      <c r="M391" s="310"/>
      <c r="N391" s="311">
        <f t="shared" si="61"/>
        <v>0</v>
      </c>
      <c r="O391" s="53"/>
      <c r="P391" s="54"/>
      <c r="Q391" s="54"/>
      <c r="R391" s="54"/>
      <c r="S391" s="54"/>
      <c r="T391" s="58"/>
      <c r="U391" s="312">
        <f t="shared" si="62"/>
        <v>0.17444444444444446</v>
      </c>
      <c r="V391" s="313"/>
      <c r="W391" s="314" t="str">
        <f t="shared" si="63"/>
        <v>0</v>
      </c>
      <c r="X391" s="594"/>
      <c r="Y391" s="60">
        <f t="shared" si="64"/>
        <v>0</v>
      </c>
    </row>
    <row r="392" spans="2:25" ht="18.75" customHeight="1">
      <c r="B392" s="597"/>
      <c r="C392" s="600"/>
      <c r="D392" s="39"/>
      <c r="F392" s="315"/>
      <c r="G392" s="306">
        <f t="shared" si="58"/>
        <v>0</v>
      </c>
      <c r="H392" s="307">
        <f t="shared" si="59"/>
        <v>0</v>
      </c>
      <c r="I392" s="307">
        <f t="shared" si="60"/>
        <v>0</v>
      </c>
      <c r="J392" s="315"/>
      <c r="K392" s="308"/>
      <c r="L392" s="308"/>
      <c r="M392" s="310"/>
      <c r="N392" s="311">
        <f t="shared" si="61"/>
        <v>0</v>
      </c>
      <c r="O392" s="53"/>
      <c r="P392" s="54"/>
      <c r="Q392" s="54"/>
      <c r="R392" s="54"/>
      <c r="S392" s="54"/>
      <c r="T392" s="58"/>
      <c r="U392" s="312">
        <f t="shared" si="62"/>
        <v>0</v>
      </c>
      <c r="V392" s="313"/>
      <c r="W392" s="314" t="str">
        <f t="shared" si="63"/>
        <v>0</v>
      </c>
      <c r="X392" s="594"/>
      <c r="Y392" s="60">
        <f t="shared" si="64"/>
        <v>0</v>
      </c>
    </row>
    <row r="393" spans="2:25" ht="18.75" customHeight="1">
      <c r="B393" s="597"/>
      <c r="C393" s="600"/>
      <c r="D393" s="39">
        <v>1</v>
      </c>
      <c r="E393" s="39" t="s">
        <v>11156</v>
      </c>
      <c r="F393" s="315">
        <v>1340</v>
      </c>
      <c r="G393" s="306">
        <f t="shared" si="58"/>
        <v>268</v>
      </c>
      <c r="H393" s="307">
        <f t="shared" si="59"/>
        <v>744.44444444444446</v>
      </c>
      <c r="I393" s="307">
        <f t="shared" si="60"/>
        <v>0.24814814814814815</v>
      </c>
      <c r="J393" s="315"/>
      <c r="K393" s="308"/>
      <c r="L393" s="308"/>
      <c r="M393" s="310"/>
      <c r="N393" s="311">
        <f t="shared" si="61"/>
        <v>0</v>
      </c>
      <c r="O393" s="53"/>
      <c r="P393" s="54"/>
      <c r="Q393" s="54"/>
      <c r="R393" s="54"/>
      <c r="S393" s="54"/>
      <c r="T393" s="58"/>
      <c r="U393" s="312">
        <f t="shared" si="62"/>
        <v>0.49629629629629629</v>
      </c>
      <c r="V393" s="313"/>
      <c r="W393" s="314" t="str">
        <f t="shared" si="63"/>
        <v>0</v>
      </c>
      <c r="X393" s="594"/>
      <c r="Y393" s="60">
        <f t="shared" si="64"/>
        <v>0</v>
      </c>
    </row>
    <row r="394" spans="2:25" ht="18.75" customHeight="1">
      <c r="B394" s="597"/>
      <c r="C394" s="600"/>
      <c r="D394" s="39">
        <v>2</v>
      </c>
      <c r="E394" s="39" t="s">
        <v>11157</v>
      </c>
      <c r="F394" s="315">
        <v>176</v>
      </c>
      <c r="G394" s="306">
        <f t="shared" si="58"/>
        <v>35.200000000000003</v>
      </c>
      <c r="H394" s="307">
        <f t="shared" si="59"/>
        <v>97.777777777777771</v>
      </c>
      <c r="I394" s="307">
        <f t="shared" si="60"/>
        <v>3.259259259259259E-2</v>
      </c>
      <c r="J394" s="315"/>
      <c r="K394" s="308"/>
      <c r="L394" s="308"/>
      <c r="M394" s="310"/>
      <c r="N394" s="311">
        <f t="shared" si="61"/>
        <v>0</v>
      </c>
      <c r="O394" s="53"/>
      <c r="P394" s="54"/>
      <c r="Q394" s="54"/>
      <c r="R394" s="54"/>
      <c r="S394" s="54"/>
      <c r="T394" s="58"/>
      <c r="U394" s="312">
        <f t="shared" si="62"/>
        <v>6.5185185185185179E-2</v>
      </c>
      <c r="V394" s="313"/>
      <c r="W394" s="314" t="str">
        <f t="shared" si="63"/>
        <v>0</v>
      </c>
      <c r="X394" s="594"/>
      <c r="Y394" s="60">
        <f t="shared" si="64"/>
        <v>0</v>
      </c>
    </row>
    <row r="395" spans="2:25" ht="18.75" customHeight="1">
      <c r="B395" s="597"/>
      <c r="C395" s="600"/>
      <c r="D395" s="39">
        <v>3</v>
      </c>
      <c r="E395" s="39" t="s">
        <v>11158</v>
      </c>
      <c r="F395" s="315">
        <v>169</v>
      </c>
      <c r="G395" s="306">
        <f t="shared" si="58"/>
        <v>33.799999999999997</v>
      </c>
      <c r="H395" s="307">
        <f t="shared" si="59"/>
        <v>93.888888888888886</v>
      </c>
      <c r="I395" s="307">
        <f t="shared" si="60"/>
        <v>3.1296296296296294E-2</v>
      </c>
      <c r="J395" s="315"/>
      <c r="K395" s="308"/>
      <c r="L395" s="308"/>
      <c r="M395" s="310"/>
      <c r="N395" s="311">
        <f t="shared" si="61"/>
        <v>0</v>
      </c>
      <c r="O395" s="53"/>
      <c r="P395" s="54"/>
      <c r="Q395" s="54"/>
      <c r="R395" s="54"/>
      <c r="S395" s="54"/>
      <c r="T395" s="58"/>
      <c r="U395" s="312">
        <f t="shared" si="62"/>
        <v>6.2592592592592589E-2</v>
      </c>
      <c r="V395" s="313"/>
      <c r="W395" s="314" t="str">
        <f t="shared" si="63"/>
        <v>0</v>
      </c>
      <c r="X395" s="594"/>
      <c r="Y395" s="60">
        <f t="shared" si="64"/>
        <v>0</v>
      </c>
    </row>
    <row r="396" spans="2:25" ht="18.75" customHeight="1">
      <c r="B396" s="597"/>
      <c r="C396" s="600"/>
      <c r="D396" s="39">
        <v>4</v>
      </c>
      <c r="E396" s="39" t="s">
        <v>11159</v>
      </c>
      <c r="F396" s="315">
        <v>213</v>
      </c>
      <c r="G396" s="306">
        <f t="shared" si="58"/>
        <v>42.6</v>
      </c>
      <c r="H396" s="307">
        <f t="shared" si="59"/>
        <v>118.33333333333333</v>
      </c>
      <c r="I396" s="307">
        <f t="shared" si="60"/>
        <v>3.9444444444444442E-2</v>
      </c>
      <c r="J396" s="315"/>
      <c r="K396" s="308"/>
      <c r="L396" s="308"/>
      <c r="M396" s="310"/>
      <c r="N396" s="311">
        <f t="shared" si="61"/>
        <v>0</v>
      </c>
      <c r="O396" s="53"/>
      <c r="P396" s="54"/>
      <c r="Q396" s="54"/>
      <c r="R396" s="54"/>
      <c r="S396" s="54"/>
      <c r="T396" s="58"/>
      <c r="U396" s="312">
        <f t="shared" si="62"/>
        <v>7.8888888888888883E-2</v>
      </c>
      <c r="V396" s="313"/>
      <c r="W396" s="314" t="str">
        <f t="shared" si="63"/>
        <v>0</v>
      </c>
      <c r="X396" s="594"/>
      <c r="Y396" s="60">
        <f t="shared" si="64"/>
        <v>0</v>
      </c>
    </row>
    <row r="397" spans="2:25" ht="18.75" customHeight="1">
      <c r="B397" s="597"/>
      <c r="C397" s="600"/>
      <c r="D397" s="39">
        <v>5</v>
      </c>
      <c r="E397" s="39" t="s">
        <v>3044</v>
      </c>
      <c r="F397" s="315">
        <v>199</v>
      </c>
      <c r="G397" s="306">
        <f t="shared" si="58"/>
        <v>39.799999999999997</v>
      </c>
      <c r="H397" s="307">
        <f t="shared" si="59"/>
        <v>110.55555555555556</v>
      </c>
      <c r="I397" s="307">
        <f t="shared" si="60"/>
        <v>3.6851851851851851E-2</v>
      </c>
      <c r="J397" s="315"/>
      <c r="K397" s="308"/>
      <c r="L397" s="308"/>
      <c r="M397" s="310"/>
      <c r="N397" s="311">
        <f t="shared" si="61"/>
        <v>0</v>
      </c>
      <c r="O397" s="53"/>
      <c r="P397" s="54"/>
      <c r="Q397" s="54"/>
      <c r="R397" s="54"/>
      <c r="S397" s="54"/>
      <c r="T397" s="58"/>
      <c r="U397" s="312">
        <f t="shared" si="62"/>
        <v>7.3703703703703702E-2</v>
      </c>
      <c r="V397" s="313"/>
      <c r="W397" s="314" t="str">
        <f t="shared" si="63"/>
        <v>0</v>
      </c>
      <c r="X397" s="594"/>
      <c r="Y397" s="60">
        <f t="shared" si="64"/>
        <v>0</v>
      </c>
    </row>
    <row r="398" spans="2:25" ht="18.75" customHeight="1">
      <c r="B398" s="597"/>
      <c r="C398" s="600"/>
      <c r="D398" s="39">
        <v>6</v>
      </c>
      <c r="E398" s="39" t="s">
        <v>10922</v>
      </c>
      <c r="F398" s="315">
        <v>148</v>
      </c>
      <c r="G398" s="306">
        <f t="shared" si="58"/>
        <v>29.6</v>
      </c>
      <c r="H398" s="307">
        <f t="shared" si="59"/>
        <v>82.222222222222214</v>
      </c>
      <c r="I398" s="307">
        <f t="shared" si="60"/>
        <v>2.7407407407407405E-2</v>
      </c>
      <c r="J398" s="315"/>
      <c r="K398" s="308"/>
      <c r="L398" s="308"/>
      <c r="M398" s="310"/>
      <c r="N398" s="311">
        <f t="shared" si="61"/>
        <v>0</v>
      </c>
      <c r="O398" s="53"/>
      <c r="P398" s="54"/>
      <c r="Q398" s="54"/>
      <c r="R398" s="54"/>
      <c r="S398" s="54"/>
      <c r="T398" s="58"/>
      <c r="U398" s="312">
        <f t="shared" si="62"/>
        <v>5.4814814814814809E-2</v>
      </c>
      <c r="V398" s="313"/>
      <c r="W398" s="314" t="str">
        <f t="shared" si="63"/>
        <v>0</v>
      </c>
      <c r="X398" s="594"/>
      <c r="Y398" s="60">
        <f t="shared" si="64"/>
        <v>0</v>
      </c>
    </row>
    <row r="399" spans="2:25" ht="18.75" customHeight="1">
      <c r="B399" s="597"/>
      <c r="C399" s="600"/>
      <c r="D399" s="39">
        <v>7</v>
      </c>
      <c r="E399" s="39" t="s">
        <v>11160</v>
      </c>
      <c r="F399" s="315">
        <v>189</v>
      </c>
      <c r="G399" s="306">
        <f t="shared" si="58"/>
        <v>37.799999999999997</v>
      </c>
      <c r="H399" s="307">
        <f t="shared" si="59"/>
        <v>105</v>
      </c>
      <c r="I399" s="307">
        <f t="shared" si="60"/>
        <v>3.5000000000000003E-2</v>
      </c>
      <c r="J399" s="315"/>
      <c r="K399" s="308"/>
      <c r="L399" s="308"/>
      <c r="M399" s="310"/>
      <c r="N399" s="311">
        <f t="shared" si="61"/>
        <v>0</v>
      </c>
      <c r="O399" s="53"/>
      <c r="P399" s="54"/>
      <c r="Q399" s="54"/>
      <c r="R399" s="54"/>
      <c r="S399" s="54"/>
      <c r="T399" s="58"/>
      <c r="U399" s="312">
        <f t="shared" si="62"/>
        <v>7.0000000000000007E-2</v>
      </c>
      <c r="V399" s="313"/>
      <c r="W399" s="314" t="str">
        <f t="shared" si="63"/>
        <v>0</v>
      </c>
      <c r="X399" s="594"/>
      <c r="Y399" s="60">
        <f t="shared" si="64"/>
        <v>0</v>
      </c>
    </row>
    <row r="400" spans="2:25" ht="18.75" customHeight="1">
      <c r="B400" s="597"/>
      <c r="C400" s="600"/>
      <c r="D400" s="39">
        <v>8</v>
      </c>
      <c r="E400" s="39" t="s">
        <v>11161</v>
      </c>
      <c r="F400" s="315">
        <v>49</v>
      </c>
      <c r="G400" s="306">
        <f t="shared" si="58"/>
        <v>9.8000000000000007</v>
      </c>
      <c r="H400" s="307">
        <f t="shared" si="59"/>
        <v>27.222222222222221</v>
      </c>
      <c r="I400" s="307">
        <f t="shared" si="60"/>
        <v>9.0740740740740729E-3</v>
      </c>
      <c r="J400" s="315"/>
      <c r="K400" s="308"/>
      <c r="L400" s="308"/>
      <c r="M400" s="310"/>
      <c r="N400" s="311">
        <f t="shared" si="61"/>
        <v>0</v>
      </c>
      <c r="O400" s="53"/>
      <c r="P400" s="54"/>
      <c r="Q400" s="54"/>
      <c r="R400" s="54"/>
      <c r="S400" s="54"/>
      <c r="T400" s="58"/>
      <c r="U400" s="312">
        <f t="shared" si="62"/>
        <v>1.8148148148148146E-2</v>
      </c>
      <c r="V400" s="313"/>
      <c r="W400" s="314" t="str">
        <f t="shared" si="63"/>
        <v>0</v>
      </c>
      <c r="X400" s="594"/>
      <c r="Y400" s="60">
        <f t="shared" si="64"/>
        <v>0</v>
      </c>
    </row>
    <row r="401" spans="2:25" ht="18.75" customHeight="1">
      <c r="B401" s="597"/>
      <c r="C401" s="600"/>
      <c r="D401" s="39">
        <v>9</v>
      </c>
      <c r="E401" s="39" t="s">
        <v>11162</v>
      </c>
      <c r="F401" s="315">
        <v>36</v>
      </c>
      <c r="G401" s="306">
        <f t="shared" si="58"/>
        <v>7.2</v>
      </c>
      <c r="H401" s="307">
        <f t="shared" si="59"/>
        <v>20</v>
      </c>
      <c r="I401" s="307">
        <f t="shared" si="60"/>
        <v>6.6666666666666671E-3</v>
      </c>
      <c r="J401" s="315"/>
      <c r="K401" s="308"/>
      <c r="L401" s="308"/>
      <c r="M401" s="310"/>
      <c r="N401" s="311">
        <f t="shared" si="61"/>
        <v>0</v>
      </c>
      <c r="O401" s="53"/>
      <c r="P401" s="54"/>
      <c r="Q401" s="54"/>
      <c r="R401" s="54"/>
      <c r="S401" s="54"/>
      <c r="T401" s="58"/>
      <c r="U401" s="312">
        <f t="shared" si="62"/>
        <v>1.3333333333333334E-2</v>
      </c>
      <c r="V401" s="313"/>
      <c r="W401" s="314" t="str">
        <f t="shared" si="63"/>
        <v>0</v>
      </c>
      <c r="X401" s="594"/>
      <c r="Y401" s="60">
        <f t="shared" si="64"/>
        <v>0</v>
      </c>
    </row>
    <row r="402" spans="2:25" ht="18.75" customHeight="1">
      <c r="B402" s="597"/>
      <c r="C402" s="600"/>
      <c r="D402" s="39">
        <v>10</v>
      </c>
      <c r="E402" s="39" t="s">
        <v>11163</v>
      </c>
      <c r="F402" s="315">
        <v>63</v>
      </c>
      <c r="G402" s="306">
        <f t="shared" si="58"/>
        <v>12.6</v>
      </c>
      <c r="H402" s="307">
        <f t="shared" si="59"/>
        <v>35</v>
      </c>
      <c r="I402" s="307">
        <f t="shared" si="60"/>
        <v>1.1666666666666667E-2</v>
      </c>
      <c r="J402" s="315" t="s">
        <v>11164</v>
      </c>
      <c r="K402" s="315" t="s">
        <v>11164</v>
      </c>
      <c r="L402" s="308"/>
      <c r="M402" s="310">
        <f>SUM(H393:H406)</f>
        <v>3078.8888888888887</v>
      </c>
      <c r="N402" s="311">
        <f t="shared" si="61"/>
        <v>61.577777777777776</v>
      </c>
      <c r="O402" s="53">
        <v>12</v>
      </c>
      <c r="P402" s="54" t="s">
        <v>12</v>
      </c>
      <c r="Q402" s="54"/>
      <c r="R402" s="54"/>
      <c r="S402" s="54"/>
      <c r="T402" s="58"/>
      <c r="U402" s="312">
        <f t="shared" si="62"/>
        <v>2.3333333333333334E-2</v>
      </c>
      <c r="V402" s="313">
        <f>SUM(U393:U406)</f>
        <v>2.0525925925925921</v>
      </c>
      <c r="W402" s="314" t="str">
        <f t="shared" si="63"/>
        <v>2</v>
      </c>
      <c r="X402" s="594"/>
      <c r="Y402" s="60">
        <f t="shared" si="64"/>
        <v>1</v>
      </c>
    </row>
    <row r="403" spans="2:25" ht="18.75" customHeight="1">
      <c r="B403" s="597"/>
      <c r="C403" s="600"/>
      <c r="D403" s="39">
        <v>11</v>
      </c>
      <c r="E403" s="39" t="s">
        <v>11165</v>
      </c>
      <c r="F403" s="315">
        <v>1102</v>
      </c>
      <c r="G403" s="306">
        <f t="shared" si="58"/>
        <v>220.4</v>
      </c>
      <c r="H403" s="307">
        <f t="shared" si="59"/>
        <v>612.22222222222217</v>
      </c>
      <c r="I403" s="307">
        <f t="shared" si="60"/>
        <v>0.20407407407407405</v>
      </c>
      <c r="J403" s="315"/>
      <c r="K403" s="308"/>
      <c r="L403" s="308"/>
      <c r="M403" s="310"/>
      <c r="N403" s="311">
        <f t="shared" si="61"/>
        <v>0</v>
      </c>
      <c r="O403" s="53"/>
      <c r="P403" s="54"/>
      <c r="Q403" s="54"/>
      <c r="R403" s="54"/>
      <c r="S403" s="54"/>
      <c r="T403" s="58"/>
      <c r="U403" s="312">
        <f t="shared" si="62"/>
        <v>0.40814814814814809</v>
      </c>
      <c r="V403" s="313"/>
      <c r="W403" s="314" t="str">
        <f t="shared" si="63"/>
        <v>0</v>
      </c>
      <c r="X403" s="594"/>
      <c r="Y403" s="60">
        <f t="shared" si="64"/>
        <v>0</v>
      </c>
    </row>
    <row r="404" spans="2:25" ht="18.75" customHeight="1">
      <c r="B404" s="597"/>
      <c r="C404" s="600"/>
      <c r="D404" s="39">
        <v>12</v>
      </c>
      <c r="E404" s="39" t="s">
        <v>11166</v>
      </c>
      <c r="F404" s="315">
        <v>558</v>
      </c>
      <c r="G404" s="306">
        <f t="shared" si="58"/>
        <v>111.6</v>
      </c>
      <c r="H404" s="307">
        <f t="shared" si="59"/>
        <v>310</v>
      </c>
      <c r="I404" s="307">
        <f t="shared" si="60"/>
        <v>0.10333333333333333</v>
      </c>
      <c r="J404" s="315"/>
      <c r="K404" s="308"/>
      <c r="L404" s="308"/>
      <c r="M404" s="310"/>
      <c r="N404" s="311">
        <f t="shared" si="61"/>
        <v>0</v>
      </c>
      <c r="O404" s="53"/>
      <c r="P404" s="54"/>
      <c r="Q404" s="54"/>
      <c r="R404" s="54"/>
      <c r="S404" s="54"/>
      <c r="T404" s="58"/>
      <c r="U404" s="312">
        <f t="shared" si="62"/>
        <v>0.20666666666666667</v>
      </c>
      <c r="V404" s="313"/>
      <c r="W404" s="314" t="str">
        <f t="shared" si="63"/>
        <v>0</v>
      </c>
      <c r="X404" s="594"/>
      <c r="Y404" s="60">
        <f t="shared" si="64"/>
        <v>0</v>
      </c>
    </row>
    <row r="405" spans="2:25" ht="18.75" customHeight="1">
      <c r="B405" s="597"/>
      <c r="C405" s="600"/>
      <c r="D405" s="39">
        <v>13</v>
      </c>
      <c r="E405" s="39" t="s">
        <v>11167</v>
      </c>
      <c r="F405" s="315">
        <v>713</v>
      </c>
      <c r="G405" s="306">
        <f t="shared" si="58"/>
        <v>142.6</v>
      </c>
      <c r="H405" s="307">
        <f t="shared" si="59"/>
        <v>396.11111111111109</v>
      </c>
      <c r="I405" s="307">
        <f t="shared" si="60"/>
        <v>0.13203703703703704</v>
      </c>
      <c r="J405" s="315"/>
      <c r="K405" s="308"/>
      <c r="L405" s="308"/>
      <c r="M405" s="310"/>
      <c r="N405" s="311">
        <f t="shared" si="61"/>
        <v>0</v>
      </c>
      <c r="O405" s="53"/>
      <c r="P405" s="54"/>
      <c r="Q405" s="54"/>
      <c r="R405" s="54"/>
      <c r="S405" s="54"/>
      <c r="T405" s="58"/>
      <c r="U405" s="312">
        <f t="shared" si="62"/>
        <v>0.26407407407407407</v>
      </c>
      <c r="V405" s="313"/>
      <c r="W405" s="314" t="str">
        <f t="shared" si="63"/>
        <v>0</v>
      </c>
      <c r="X405" s="594"/>
      <c r="Y405" s="60">
        <f t="shared" si="64"/>
        <v>0</v>
      </c>
    </row>
    <row r="406" spans="2:25" ht="18.75" customHeight="1">
      <c r="B406" s="597"/>
      <c r="C406" s="600"/>
      <c r="D406" s="39">
        <v>14</v>
      </c>
      <c r="E406" s="39" t="s">
        <v>11168</v>
      </c>
      <c r="F406" s="315">
        <v>587</v>
      </c>
      <c r="G406" s="306">
        <f t="shared" si="58"/>
        <v>117.4</v>
      </c>
      <c r="H406" s="307">
        <f t="shared" si="59"/>
        <v>326.11111111111109</v>
      </c>
      <c r="I406" s="307">
        <f t="shared" si="60"/>
        <v>0.10870370370370369</v>
      </c>
      <c r="J406" s="315"/>
      <c r="K406" s="308"/>
      <c r="L406" s="308"/>
      <c r="M406" s="310"/>
      <c r="N406" s="311">
        <f t="shared" si="61"/>
        <v>0</v>
      </c>
      <c r="O406" s="53"/>
      <c r="P406" s="54"/>
      <c r="Q406" s="54"/>
      <c r="R406" s="54"/>
      <c r="S406" s="54"/>
      <c r="T406" s="58"/>
      <c r="U406" s="312">
        <f t="shared" si="62"/>
        <v>0.21740740740740738</v>
      </c>
      <c r="V406" s="313"/>
      <c r="W406" s="314" t="str">
        <f t="shared" si="63"/>
        <v>0</v>
      </c>
      <c r="X406" s="594"/>
      <c r="Y406" s="60">
        <f t="shared" si="64"/>
        <v>0</v>
      </c>
    </row>
    <row r="407" spans="2:25" ht="18.75" customHeight="1">
      <c r="B407" s="597"/>
      <c r="C407" s="600"/>
      <c r="D407" s="39"/>
      <c r="E407" s="39"/>
      <c r="F407" s="315"/>
      <c r="G407" s="306">
        <f t="shared" si="58"/>
        <v>0</v>
      </c>
      <c r="H407" s="307">
        <f t="shared" si="59"/>
        <v>0</v>
      </c>
      <c r="I407" s="307">
        <f t="shared" si="60"/>
        <v>0</v>
      </c>
      <c r="J407" s="315"/>
      <c r="K407" s="308"/>
      <c r="L407" s="308"/>
      <c r="M407" s="310"/>
      <c r="N407" s="311">
        <f t="shared" si="61"/>
        <v>0</v>
      </c>
      <c r="O407" s="53"/>
      <c r="P407" s="54"/>
      <c r="Q407" s="54"/>
      <c r="R407" s="54"/>
      <c r="S407" s="54"/>
      <c r="T407" s="58"/>
      <c r="U407" s="312">
        <f t="shared" si="62"/>
        <v>0</v>
      </c>
      <c r="V407" s="313"/>
      <c r="W407" s="314" t="str">
        <f t="shared" si="63"/>
        <v>0</v>
      </c>
      <c r="X407" s="594"/>
      <c r="Y407" s="60">
        <f t="shared" si="64"/>
        <v>0</v>
      </c>
    </row>
    <row r="408" spans="2:25" ht="18.75" customHeight="1">
      <c r="B408" s="598"/>
      <c r="C408" s="601"/>
      <c r="D408" s="39"/>
      <c r="E408" s="39"/>
      <c r="F408" s="315"/>
      <c r="G408" s="306">
        <f t="shared" si="58"/>
        <v>0</v>
      </c>
      <c r="H408" s="307">
        <f>F408/$H$15</f>
        <v>0</v>
      </c>
      <c r="I408" s="307">
        <f>H408/$I$15</f>
        <v>0</v>
      </c>
      <c r="J408" s="315"/>
      <c r="K408" s="308"/>
      <c r="L408" s="308"/>
      <c r="M408" s="316"/>
      <c r="N408" s="311">
        <f>M408/$N$15</f>
        <v>0</v>
      </c>
      <c r="O408" s="40"/>
      <c r="P408" s="40"/>
      <c r="Q408" s="40"/>
      <c r="R408" s="40"/>
      <c r="S408" s="40"/>
      <c r="T408" s="58"/>
      <c r="U408" s="312">
        <f>H408/$U$15</f>
        <v>0</v>
      </c>
      <c r="V408" s="313"/>
      <c r="W408" s="314" t="str">
        <f>IF(V408&lt;1,"0",IF(V408&lt;5,"2",IF(V408&gt;=5,"6")))</f>
        <v>0</v>
      </c>
      <c r="X408" s="595"/>
      <c r="Y408" s="60">
        <f t="shared" si="64"/>
        <v>0</v>
      </c>
    </row>
    <row r="409" spans="2:25">
      <c r="B409" s="317"/>
      <c r="C409" s="337" t="s">
        <v>111</v>
      </c>
      <c r="D409" s="318"/>
      <c r="E409" s="319">
        <f>COUNTA(E374:E408)</f>
        <v>32</v>
      </c>
      <c r="F409" s="319">
        <f>SUM(F374:F408)</f>
        <v>11426</v>
      </c>
      <c r="G409" s="319">
        <f>SUM(G374:G408)</f>
        <v>2285.1999999999998</v>
      </c>
      <c r="H409" s="319">
        <f>SUM(H374:H408)</f>
        <v>6347.7777777777774</v>
      </c>
      <c r="I409" s="319">
        <f>SUM(I374:I408)</f>
        <v>2.1159259259259255</v>
      </c>
      <c r="J409" s="319">
        <f>COUNTA(J374:J408)</f>
        <v>2</v>
      </c>
      <c r="K409" s="319">
        <f>COUNTA(K374:K408)</f>
        <v>2</v>
      </c>
      <c r="L409" s="319">
        <f>COUNTA(L374:L408)</f>
        <v>0</v>
      </c>
      <c r="M409" s="319">
        <f>SUM(M374:M408)</f>
        <v>6347.7777777777774</v>
      </c>
      <c r="N409" s="319">
        <f>SUM(N374:N408)</f>
        <v>126.95555555555555</v>
      </c>
      <c r="O409" s="320"/>
      <c r="P409" s="321">
        <f>COUNTIF(P374:P408, "YES")</f>
        <v>0</v>
      </c>
      <c r="Q409" s="320"/>
      <c r="R409" s="320"/>
      <c r="S409" s="320"/>
      <c r="T409" s="320"/>
      <c r="U409" s="319">
        <f>SUM(U374:U408)</f>
        <v>4.2318518518518511</v>
      </c>
      <c r="V409" s="319">
        <f>SUM(V374:V408)</f>
        <v>4.231851851851852</v>
      </c>
      <c r="W409" s="319">
        <f t="array" ref="W409">SUM(ABS(W374:W408))</f>
        <v>4</v>
      </c>
      <c r="X409" s="321" t="str">
        <f>IF(X374&lt;0.2, "0", IF(X374&lt;=2, "2", IF(X374&gt;2, ROUND(X374,0))))</f>
        <v>2</v>
      </c>
      <c r="Y409" s="319">
        <f>SUM(Y374:Y408)</f>
        <v>2</v>
      </c>
    </row>
    <row r="410" spans="2:25" ht="18.75" customHeight="1">
      <c r="B410" s="596">
        <v>10</v>
      </c>
      <c r="C410" s="599" t="s">
        <v>11169</v>
      </c>
      <c r="D410" s="39">
        <v>1</v>
      </c>
      <c r="E410" s="338" t="s">
        <v>11170</v>
      </c>
      <c r="F410" s="315">
        <v>2511</v>
      </c>
      <c r="G410" s="306">
        <f t="shared" ref="G410:G473" si="65">F410/$G$15</f>
        <v>502.2</v>
      </c>
      <c r="H410" s="307">
        <f t="shared" ref="H410:H473" si="66">F410/$H$15</f>
        <v>1395</v>
      </c>
      <c r="I410" s="307">
        <f t="shared" ref="I410:I473" si="67">H410/$I$15</f>
        <v>0.46500000000000002</v>
      </c>
      <c r="J410" s="315" t="s">
        <v>11171</v>
      </c>
      <c r="K410" s="315" t="s">
        <v>11445</v>
      </c>
      <c r="L410" s="308"/>
      <c r="M410" s="310">
        <f>SUM(H410:H418)</f>
        <v>3266.1111111111109</v>
      </c>
      <c r="N410" s="311">
        <f>M410/$N$15</f>
        <v>65.322222222222223</v>
      </c>
      <c r="O410" s="53">
        <v>4</v>
      </c>
      <c r="P410" s="54" t="s">
        <v>12</v>
      </c>
      <c r="Q410" s="54"/>
      <c r="R410" s="54"/>
      <c r="S410" s="54"/>
      <c r="T410" s="58"/>
      <c r="U410" s="312">
        <f t="shared" ref="U410:U473" si="68">H410/$U$15</f>
        <v>0.93</v>
      </c>
      <c r="V410" s="313">
        <f>SUM(U410:U418)</f>
        <v>2.177407407407407</v>
      </c>
      <c r="W410" s="314" t="str">
        <f t="shared" ref="W410:W473" si="69">IF(V410&lt;1,"0",IF(V410&lt;5,"2",IF(V410&gt;=5,"6")))</f>
        <v>2</v>
      </c>
      <c r="X410" s="593">
        <f>K542/$X$15</f>
        <v>1.3333333333333333</v>
      </c>
      <c r="Y410" s="60">
        <f t="shared" ref="Y410:Y473" si="70">W410/2</f>
        <v>1</v>
      </c>
    </row>
    <row r="411" spans="2:25" ht="18.75" customHeight="1">
      <c r="B411" s="597"/>
      <c r="C411" s="600"/>
      <c r="D411" s="39"/>
      <c r="E411" s="338" t="s">
        <v>11172</v>
      </c>
      <c r="F411" s="315">
        <v>1000</v>
      </c>
      <c r="G411" s="306">
        <f t="shared" si="65"/>
        <v>200</v>
      </c>
      <c r="H411" s="307">
        <f t="shared" si="66"/>
        <v>555.55555555555554</v>
      </c>
      <c r="I411" s="307">
        <f t="shared" si="67"/>
        <v>0.18518518518518517</v>
      </c>
      <c r="J411" s="315"/>
      <c r="K411" s="308"/>
      <c r="L411" s="308"/>
      <c r="M411" s="310"/>
      <c r="N411" s="311">
        <f t="shared" ref="N411:N474" si="71">M411/$N$15</f>
        <v>0</v>
      </c>
      <c r="O411" s="53"/>
      <c r="P411" s="54"/>
      <c r="Q411" s="54"/>
      <c r="R411" s="54"/>
      <c r="S411" s="54"/>
      <c r="T411" s="58"/>
      <c r="U411" s="312">
        <f t="shared" si="68"/>
        <v>0.37037037037037035</v>
      </c>
      <c r="V411" s="313"/>
      <c r="W411" s="314" t="str">
        <f t="shared" si="69"/>
        <v>0</v>
      </c>
      <c r="X411" s="594"/>
      <c r="Y411" s="60">
        <f t="shared" si="70"/>
        <v>0</v>
      </c>
    </row>
    <row r="412" spans="2:25" ht="18.75" customHeight="1">
      <c r="B412" s="597"/>
      <c r="C412" s="600"/>
      <c r="D412" s="39"/>
      <c r="E412" s="338" t="s">
        <v>11173</v>
      </c>
      <c r="F412" s="315">
        <v>750</v>
      </c>
      <c r="G412" s="306">
        <f t="shared" si="65"/>
        <v>150</v>
      </c>
      <c r="H412" s="307">
        <f t="shared" si="66"/>
        <v>416.66666666666663</v>
      </c>
      <c r="I412" s="307">
        <f t="shared" si="67"/>
        <v>0.13888888888888887</v>
      </c>
      <c r="J412" s="315"/>
      <c r="K412" s="308"/>
      <c r="L412" s="308"/>
      <c r="M412" s="310"/>
      <c r="N412" s="311">
        <f t="shared" si="71"/>
        <v>0</v>
      </c>
      <c r="O412" s="53"/>
      <c r="P412" s="54"/>
      <c r="Q412" s="54"/>
      <c r="R412" s="54"/>
      <c r="S412" s="54"/>
      <c r="T412" s="58"/>
      <c r="U412" s="312">
        <f t="shared" si="68"/>
        <v>0.27777777777777773</v>
      </c>
      <c r="V412" s="313"/>
      <c r="W412" s="314" t="str">
        <f t="shared" si="69"/>
        <v>0</v>
      </c>
      <c r="X412" s="594"/>
      <c r="Y412" s="60">
        <f t="shared" si="70"/>
        <v>0</v>
      </c>
    </row>
    <row r="413" spans="2:25" ht="18.75" customHeight="1">
      <c r="B413" s="597"/>
      <c r="C413" s="600"/>
      <c r="D413" s="39"/>
      <c r="E413" s="20" t="s">
        <v>11174</v>
      </c>
      <c r="F413" s="315">
        <v>280</v>
      </c>
      <c r="G413" s="306">
        <f t="shared" si="65"/>
        <v>56</v>
      </c>
      <c r="H413" s="307">
        <f t="shared" si="66"/>
        <v>155.55555555555554</v>
      </c>
      <c r="I413" s="307">
        <f t="shared" si="67"/>
        <v>5.185185185185185E-2</v>
      </c>
      <c r="J413" s="315"/>
      <c r="K413" s="308"/>
      <c r="L413" s="308"/>
      <c r="M413" s="310"/>
      <c r="N413" s="311">
        <f t="shared" si="71"/>
        <v>0</v>
      </c>
      <c r="O413" s="53"/>
      <c r="P413" s="54"/>
      <c r="Q413" s="54"/>
      <c r="R413" s="54"/>
      <c r="S413" s="54"/>
      <c r="T413" s="58"/>
      <c r="U413" s="312">
        <f t="shared" si="68"/>
        <v>0.1037037037037037</v>
      </c>
      <c r="V413" s="313"/>
      <c r="W413" s="314" t="str">
        <f t="shared" si="69"/>
        <v>0</v>
      </c>
      <c r="X413" s="594"/>
      <c r="Y413" s="60">
        <f t="shared" si="70"/>
        <v>0</v>
      </c>
    </row>
    <row r="414" spans="2:25" ht="18.75" customHeight="1">
      <c r="B414" s="597"/>
      <c r="C414" s="600"/>
      <c r="D414" s="39"/>
      <c r="E414" s="39" t="s">
        <v>11175</v>
      </c>
      <c r="F414" s="315">
        <v>175</v>
      </c>
      <c r="G414" s="306">
        <f t="shared" si="65"/>
        <v>35</v>
      </c>
      <c r="H414" s="307">
        <f t="shared" si="66"/>
        <v>97.222222222222214</v>
      </c>
      <c r="I414" s="307">
        <f t="shared" si="67"/>
        <v>3.2407407407407406E-2</v>
      </c>
      <c r="J414" s="315"/>
      <c r="K414" s="308"/>
      <c r="L414" s="308"/>
      <c r="M414" s="310"/>
      <c r="N414" s="311">
        <f t="shared" si="71"/>
        <v>0</v>
      </c>
      <c r="O414" s="53"/>
      <c r="P414" s="54"/>
      <c r="Q414" s="54"/>
      <c r="R414" s="54"/>
      <c r="S414" s="54"/>
      <c r="T414" s="58"/>
      <c r="U414" s="312">
        <f t="shared" si="68"/>
        <v>6.4814814814814811E-2</v>
      </c>
      <c r="V414" s="313"/>
      <c r="W414" s="314" t="str">
        <f t="shared" si="69"/>
        <v>0</v>
      </c>
      <c r="X414" s="594"/>
      <c r="Y414" s="60">
        <f t="shared" si="70"/>
        <v>0</v>
      </c>
    </row>
    <row r="415" spans="2:25" ht="18.75" customHeight="1">
      <c r="B415" s="597"/>
      <c r="C415" s="600"/>
      <c r="D415" s="39"/>
      <c r="E415" s="39" t="s">
        <v>11176</v>
      </c>
      <c r="F415" s="315">
        <v>220</v>
      </c>
      <c r="G415" s="306">
        <f t="shared" si="65"/>
        <v>44</v>
      </c>
      <c r="H415" s="307">
        <f t="shared" si="66"/>
        <v>122.22222222222221</v>
      </c>
      <c r="I415" s="307">
        <f t="shared" si="67"/>
        <v>4.0740740740740737E-2</v>
      </c>
      <c r="J415" s="315"/>
      <c r="K415" s="308"/>
      <c r="L415" s="308"/>
      <c r="M415" s="310"/>
      <c r="N415" s="311">
        <f t="shared" si="71"/>
        <v>0</v>
      </c>
      <c r="O415" s="53"/>
      <c r="P415" s="54"/>
      <c r="Q415" s="54"/>
      <c r="R415" s="54"/>
      <c r="S415" s="54"/>
      <c r="T415" s="58"/>
      <c r="U415" s="312">
        <f t="shared" si="68"/>
        <v>8.1481481481481474E-2</v>
      </c>
      <c r="V415" s="313"/>
      <c r="W415" s="314" t="str">
        <f t="shared" si="69"/>
        <v>0</v>
      </c>
      <c r="X415" s="594"/>
      <c r="Y415" s="60">
        <f t="shared" si="70"/>
        <v>0</v>
      </c>
    </row>
    <row r="416" spans="2:25" ht="18.75" customHeight="1">
      <c r="B416" s="597"/>
      <c r="C416" s="600"/>
      <c r="D416" s="39"/>
      <c r="E416" s="39" t="s">
        <v>11177</v>
      </c>
      <c r="F416" s="315">
        <v>71</v>
      </c>
      <c r="G416" s="306">
        <f t="shared" si="65"/>
        <v>14.2</v>
      </c>
      <c r="H416" s="307">
        <f t="shared" si="66"/>
        <v>39.444444444444443</v>
      </c>
      <c r="I416" s="307">
        <f t="shared" si="67"/>
        <v>1.3148148148148148E-2</v>
      </c>
      <c r="J416" s="315"/>
      <c r="K416" s="308"/>
      <c r="L416" s="308"/>
      <c r="M416" s="310"/>
      <c r="N416" s="311">
        <f t="shared" si="71"/>
        <v>0</v>
      </c>
      <c r="O416" s="53"/>
      <c r="P416" s="54"/>
      <c r="Q416" s="54"/>
      <c r="R416" s="54"/>
      <c r="S416" s="54"/>
      <c r="T416" s="58"/>
      <c r="U416" s="312">
        <f t="shared" si="68"/>
        <v>2.6296296296296297E-2</v>
      </c>
      <c r="V416" s="313"/>
      <c r="W416" s="314" t="str">
        <f t="shared" si="69"/>
        <v>0</v>
      </c>
      <c r="X416" s="594"/>
      <c r="Y416" s="60">
        <f t="shared" si="70"/>
        <v>0</v>
      </c>
    </row>
    <row r="417" spans="2:25" ht="18.75" customHeight="1">
      <c r="B417" s="597"/>
      <c r="C417" s="600"/>
      <c r="D417" s="39"/>
      <c r="E417" s="39" t="s">
        <v>11178</v>
      </c>
      <c r="F417" s="315">
        <v>86</v>
      </c>
      <c r="G417" s="306">
        <f t="shared" si="65"/>
        <v>17.2</v>
      </c>
      <c r="H417" s="307">
        <f t="shared" si="66"/>
        <v>47.777777777777779</v>
      </c>
      <c r="I417" s="307">
        <f t="shared" si="67"/>
        <v>1.5925925925925927E-2</v>
      </c>
      <c r="J417" s="315"/>
      <c r="K417" s="308"/>
      <c r="L417" s="308"/>
      <c r="M417" s="310"/>
      <c r="N417" s="311">
        <f t="shared" si="71"/>
        <v>0</v>
      </c>
      <c r="O417" s="53"/>
      <c r="P417" s="54"/>
      <c r="Q417" s="54"/>
      <c r="R417" s="54"/>
      <c r="S417" s="54"/>
      <c r="T417" s="58"/>
      <c r="U417" s="312">
        <f t="shared" si="68"/>
        <v>3.1851851851851853E-2</v>
      </c>
      <c r="V417" s="313"/>
      <c r="W417" s="314" t="str">
        <f t="shared" si="69"/>
        <v>0</v>
      </c>
      <c r="X417" s="594"/>
      <c r="Y417" s="60">
        <f t="shared" si="70"/>
        <v>0</v>
      </c>
    </row>
    <row r="418" spans="2:25" ht="18.75" customHeight="1">
      <c r="B418" s="597"/>
      <c r="C418" s="600"/>
      <c r="D418" s="39"/>
      <c r="E418" s="39" t="s">
        <v>2645</v>
      </c>
      <c r="F418" s="315">
        <v>786</v>
      </c>
      <c r="G418" s="306">
        <f t="shared" si="65"/>
        <v>157.19999999999999</v>
      </c>
      <c r="H418" s="307">
        <f t="shared" si="66"/>
        <v>436.66666666666663</v>
      </c>
      <c r="I418" s="307">
        <f t="shared" si="67"/>
        <v>0.14555555555555555</v>
      </c>
      <c r="J418" s="315"/>
      <c r="K418" s="308"/>
      <c r="L418" s="308"/>
      <c r="M418" s="310"/>
      <c r="N418" s="311">
        <f t="shared" si="71"/>
        <v>0</v>
      </c>
      <c r="O418" s="53"/>
      <c r="P418" s="54"/>
      <c r="Q418" s="54"/>
      <c r="R418" s="54"/>
      <c r="S418" s="54"/>
      <c r="T418" s="58"/>
      <c r="U418" s="312">
        <f t="shared" si="68"/>
        <v>0.2911111111111111</v>
      </c>
      <c r="V418" s="313"/>
      <c r="W418" s="314" t="str">
        <f t="shared" si="69"/>
        <v>0</v>
      </c>
      <c r="X418" s="594"/>
      <c r="Y418" s="60">
        <f t="shared" si="70"/>
        <v>0</v>
      </c>
    </row>
    <row r="419" spans="2:25" ht="18.75" customHeight="1">
      <c r="B419" s="597"/>
      <c r="C419" s="600"/>
      <c r="D419" s="39"/>
      <c r="F419" s="315"/>
      <c r="G419" s="306">
        <f t="shared" si="65"/>
        <v>0</v>
      </c>
      <c r="H419" s="307">
        <f t="shared" si="66"/>
        <v>0</v>
      </c>
      <c r="I419" s="307">
        <f t="shared" si="67"/>
        <v>0</v>
      </c>
      <c r="J419" s="315"/>
      <c r="K419" s="308"/>
      <c r="L419" s="308"/>
      <c r="M419" s="310"/>
      <c r="N419" s="311">
        <f t="shared" si="71"/>
        <v>0</v>
      </c>
      <c r="O419" s="53"/>
      <c r="P419" s="54"/>
      <c r="Q419" s="54"/>
      <c r="R419" s="54"/>
      <c r="S419" s="54"/>
      <c r="T419" s="58"/>
      <c r="U419" s="312">
        <f t="shared" si="68"/>
        <v>0</v>
      </c>
      <c r="V419" s="313"/>
      <c r="W419" s="314" t="str">
        <f t="shared" si="69"/>
        <v>0</v>
      </c>
      <c r="X419" s="594"/>
      <c r="Y419" s="60">
        <f t="shared" si="70"/>
        <v>0</v>
      </c>
    </row>
    <row r="420" spans="2:25" ht="18.75" customHeight="1">
      <c r="B420" s="597"/>
      <c r="C420" s="600"/>
      <c r="D420" s="39"/>
      <c r="E420" s="338" t="s">
        <v>11179</v>
      </c>
      <c r="F420" s="315">
        <v>1650</v>
      </c>
      <c r="G420" s="306">
        <f t="shared" si="65"/>
        <v>330</v>
      </c>
      <c r="H420" s="307">
        <f t="shared" si="66"/>
        <v>916.66666666666663</v>
      </c>
      <c r="I420" s="307">
        <f t="shared" si="67"/>
        <v>0.30555555555555552</v>
      </c>
      <c r="J420" s="315" t="s">
        <v>11180</v>
      </c>
      <c r="K420" s="315" t="s">
        <v>11446</v>
      </c>
      <c r="L420" s="308"/>
      <c r="M420" s="310">
        <f>SUM(H420:H431)</f>
        <v>3073.8888888888887</v>
      </c>
      <c r="N420" s="311">
        <f t="shared" si="71"/>
        <v>61.477777777777774</v>
      </c>
      <c r="O420" s="53">
        <v>10</v>
      </c>
      <c r="P420" s="54" t="s">
        <v>12</v>
      </c>
      <c r="Q420" s="54"/>
      <c r="R420" s="54"/>
      <c r="S420" s="54"/>
      <c r="T420" s="58"/>
      <c r="U420" s="312">
        <f t="shared" si="68"/>
        <v>0.61111111111111105</v>
      </c>
      <c r="V420" s="313">
        <f>SUM(U420:U431)</f>
        <v>2.0492592592592587</v>
      </c>
      <c r="W420" s="314" t="str">
        <f t="shared" si="69"/>
        <v>2</v>
      </c>
      <c r="X420" s="594"/>
      <c r="Y420" s="60">
        <f t="shared" si="70"/>
        <v>1</v>
      </c>
    </row>
    <row r="421" spans="2:25" ht="18.75" customHeight="1">
      <c r="B421" s="597"/>
      <c r="C421" s="600"/>
      <c r="D421" s="39"/>
      <c r="E421" s="338" t="s">
        <v>11181</v>
      </c>
      <c r="F421" s="315">
        <v>580</v>
      </c>
      <c r="G421" s="306">
        <f t="shared" si="65"/>
        <v>116</v>
      </c>
      <c r="H421" s="307">
        <f t="shared" si="66"/>
        <v>322.22222222222223</v>
      </c>
      <c r="I421" s="307">
        <f t="shared" si="67"/>
        <v>0.10740740740740741</v>
      </c>
      <c r="J421" s="315"/>
      <c r="K421" s="308"/>
      <c r="L421" s="308"/>
      <c r="M421" s="310"/>
      <c r="N421" s="311">
        <f t="shared" si="71"/>
        <v>0</v>
      </c>
      <c r="O421" s="53"/>
      <c r="P421" s="54"/>
      <c r="Q421" s="54"/>
      <c r="R421" s="54"/>
      <c r="S421" s="54"/>
      <c r="T421" s="58"/>
      <c r="U421" s="312">
        <f t="shared" si="68"/>
        <v>0.21481481481481482</v>
      </c>
      <c r="V421" s="313"/>
      <c r="W421" s="314" t="str">
        <f t="shared" si="69"/>
        <v>0</v>
      </c>
      <c r="X421" s="594"/>
      <c r="Y421" s="60">
        <f t="shared" si="70"/>
        <v>0</v>
      </c>
    </row>
    <row r="422" spans="2:25" ht="18.75" customHeight="1">
      <c r="B422" s="597"/>
      <c r="C422" s="600"/>
      <c r="D422" s="39"/>
      <c r="E422" s="39" t="s">
        <v>11182</v>
      </c>
      <c r="F422" s="315">
        <v>350</v>
      </c>
      <c r="G422" s="306">
        <f t="shared" si="65"/>
        <v>70</v>
      </c>
      <c r="H422" s="307">
        <f t="shared" si="66"/>
        <v>194.44444444444443</v>
      </c>
      <c r="I422" s="307">
        <f t="shared" si="67"/>
        <v>6.4814814814814811E-2</v>
      </c>
      <c r="J422" s="315"/>
      <c r="K422" s="308"/>
      <c r="L422" s="308"/>
      <c r="M422" s="310"/>
      <c r="N422" s="311">
        <f t="shared" si="71"/>
        <v>0</v>
      </c>
      <c r="O422" s="53"/>
      <c r="P422" s="54"/>
      <c r="Q422" s="54"/>
      <c r="R422" s="54"/>
      <c r="S422" s="54"/>
      <c r="T422" s="58"/>
      <c r="U422" s="312">
        <f t="shared" si="68"/>
        <v>0.12962962962962962</v>
      </c>
      <c r="V422" s="313"/>
      <c r="W422" s="314" t="str">
        <f t="shared" si="69"/>
        <v>0</v>
      </c>
      <c r="X422" s="594"/>
      <c r="Y422" s="60">
        <f t="shared" si="70"/>
        <v>0</v>
      </c>
    </row>
    <row r="423" spans="2:25" ht="18.75" customHeight="1">
      <c r="B423" s="597"/>
      <c r="C423" s="600"/>
      <c r="D423" s="39"/>
      <c r="E423" s="20" t="s">
        <v>11183</v>
      </c>
      <c r="F423" s="315">
        <v>156</v>
      </c>
      <c r="G423" s="306">
        <f t="shared" si="65"/>
        <v>31.2</v>
      </c>
      <c r="H423" s="307">
        <f t="shared" si="66"/>
        <v>86.666666666666671</v>
      </c>
      <c r="I423" s="307">
        <f t="shared" si="67"/>
        <v>2.8888888888888891E-2</v>
      </c>
      <c r="J423" s="315"/>
      <c r="K423" s="308"/>
      <c r="L423" s="308"/>
      <c r="M423" s="310"/>
      <c r="N423" s="311">
        <f t="shared" si="71"/>
        <v>0</v>
      </c>
      <c r="O423" s="53"/>
      <c r="P423" s="54"/>
      <c r="Q423" s="54"/>
      <c r="R423" s="54"/>
      <c r="S423" s="54"/>
      <c r="T423" s="58"/>
      <c r="U423" s="312">
        <f t="shared" si="68"/>
        <v>5.7777777777777782E-2</v>
      </c>
      <c r="V423" s="313"/>
      <c r="W423" s="314" t="str">
        <f t="shared" si="69"/>
        <v>0</v>
      </c>
      <c r="X423" s="594"/>
      <c r="Y423" s="60">
        <f t="shared" si="70"/>
        <v>0</v>
      </c>
    </row>
    <row r="424" spans="2:25" ht="18.75" customHeight="1">
      <c r="B424" s="597"/>
      <c r="C424" s="600"/>
      <c r="D424" s="39"/>
      <c r="E424" s="39" t="s">
        <v>11184</v>
      </c>
      <c r="F424" s="315">
        <v>310</v>
      </c>
      <c r="G424" s="306">
        <f t="shared" si="65"/>
        <v>62</v>
      </c>
      <c r="H424" s="307">
        <f t="shared" si="66"/>
        <v>172.22222222222223</v>
      </c>
      <c r="I424" s="307">
        <f t="shared" si="67"/>
        <v>5.7407407407407407E-2</v>
      </c>
      <c r="J424" s="315"/>
      <c r="K424" s="308"/>
      <c r="L424" s="308"/>
      <c r="M424" s="310"/>
      <c r="N424" s="311">
        <f t="shared" si="71"/>
        <v>0</v>
      </c>
      <c r="O424" s="53"/>
      <c r="P424" s="54"/>
      <c r="Q424" s="54"/>
      <c r="R424" s="54"/>
      <c r="S424" s="54"/>
      <c r="T424" s="58"/>
      <c r="U424" s="312">
        <f t="shared" si="68"/>
        <v>0.11481481481481481</v>
      </c>
      <c r="V424" s="313"/>
      <c r="W424" s="314" t="str">
        <f t="shared" si="69"/>
        <v>0</v>
      </c>
      <c r="X424" s="594"/>
      <c r="Y424" s="60">
        <f t="shared" si="70"/>
        <v>0</v>
      </c>
    </row>
    <row r="425" spans="2:25" ht="18.75" customHeight="1">
      <c r="B425" s="597"/>
      <c r="C425" s="600"/>
      <c r="D425" s="39"/>
      <c r="E425" s="39" t="s">
        <v>11185</v>
      </c>
      <c r="F425" s="315">
        <v>115</v>
      </c>
      <c r="G425" s="306">
        <f t="shared" si="65"/>
        <v>23</v>
      </c>
      <c r="H425" s="307">
        <f t="shared" si="66"/>
        <v>63.888888888888886</v>
      </c>
      <c r="I425" s="307">
        <f t="shared" si="67"/>
        <v>2.1296296296296296E-2</v>
      </c>
      <c r="J425" s="315"/>
      <c r="K425" s="308"/>
      <c r="L425" s="308"/>
      <c r="M425" s="310"/>
      <c r="N425" s="311">
        <f t="shared" si="71"/>
        <v>0</v>
      </c>
      <c r="O425" s="53"/>
      <c r="P425" s="54"/>
      <c r="Q425" s="54"/>
      <c r="R425" s="54"/>
      <c r="S425" s="54"/>
      <c r="T425" s="58"/>
      <c r="U425" s="312">
        <f t="shared" si="68"/>
        <v>4.2592592592592592E-2</v>
      </c>
      <c r="V425" s="313"/>
      <c r="W425" s="314" t="str">
        <f t="shared" si="69"/>
        <v>0</v>
      </c>
      <c r="X425" s="594"/>
      <c r="Y425" s="60">
        <f t="shared" si="70"/>
        <v>0</v>
      </c>
    </row>
    <row r="426" spans="2:25" ht="18.75" customHeight="1">
      <c r="B426" s="597"/>
      <c r="C426" s="600"/>
      <c r="D426" s="39"/>
      <c r="E426" s="39" t="s">
        <v>11186</v>
      </c>
      <c r="F426" s="315">
        <v>265</v>
      </c>
      <c r="G426" s="306">
        <f t="shared" si="65"/>
        <v>53</v>
      </c>
      <c r="H426" s="307">
        <f t="shared" si="66"/>
        <v>147.22222222222223</v>
      </c>
      <c r="I426" s="307">
        <f t="shared" si="67"/>
        <v>4.9074074074074076E-2</v>
      </c>
      <c r="J426" s="315"/>
      <c r="K426" s="308"/>
      <c r="L426" s="308"/>
      <c r="M426" s="310"/>
      <c r="N426" s="311">
        <f t="shared" si="71"/>
        <v>0</v>
      </c>
      <c r="O426" s="53"/>
      <c r="P426" s="54"/>
      <c r="Q426" s="54"/>
      <c r="R426" s="54"/>
      <c r="S426" s="54"/>
      <c r="T426" s="58"/>
      <c r="U426" s="312">
        <f t="shared" si="68"/>
        <v>9.8148148148148151E-2</v>
      </c>
      <c r="V426" s="313"/>
      <c r="W426" s="314" t="str">
        <f t="shared" si="69"/>
        <v>0</v>
      </c>
      <c r="X426" s="594"/>
      <c r="Y426" s="60">
        <f t="shared" si="70"/>
        <v>0</v>
      </c>
    </row>
    <row r="427" spans="2:25" ht="18.75" customHeight="1">
      <c r="B427" s="597"/>
      <c r="C427" s="600"/>
      <c r="D427" s="39"/>
      <c r="E427" s="39" t="s">
        <v>11187</v>
      </c>
      <c r="F427" s="315">
        <v>720</v>
      </c>
      <c r="G427" s="306">
        <f t="shared" si="65"/>
        <v>144</v>
      </c>
      <c r="H427" s="307">
        <f t="shared" si="66"/>
        <v>400</v>
      </c>
      <c r="I427" s="307">
        <f t="shared" si="67"/>
        <v>0.13333333333333333</v>
      </c>
      <c r="J427" s="315"/>
      <c r="K427" s="308"/>
      <c r="L427" s="308"/>
      <c r="M427" s="310"/>
      <c r="N427" s="311">
        <f t="shared" si="71"/>
        <v>0</v>
      </c>
      <c r="O427" s="53"/>
      <c r="P427" s="54"/>
      <c r="Q427" s="54"/>
      <c r="R427" s="54"/>
      <c r="S427" s="54"/>
      <c r="T427" s="58"/>
      <c r="U427" s="312">
        <f t="shared" si="68"/>
        <v>0.26666666666666666</v>
      </c>
      <c r="V427" s="313"/>
      <c r="W427" s="314" t="str">
        <f t="shared" si="69"/>
        <v>0</v>
      </c>
      <c r="X427" s="594"/>
      <c r="Y427" s="60">
        <f t="shared" si="70"/>
        <v>0</v>
      </c>
    </row>
    <row r="428" spans="2:25" ht="18.75" customHeight="1">
      <c r="B428" s="597"/>
      <c r="C428" s="600"/>
      <c r="D428" s="39"/>
      <c r="E428" s="39" t="s">
        <v>11188</v>
      </c>
      <c r="F428" s="315">
        <v>905</v>
      </c>
      <c r="G428" s="306">
        <f t="shared" si="65"/>
        <v>181</v>
      </c>
      <c r="H428" s="307">
        <f t="shared" si="66"/>
        <v>502.77777777777777</v>
      </c>
      <c r="I428" s="307">
        <f t="shared" si="67"/>
        <v>0.1675925925925926</v>
      </c>
      <c r="J428" s="315"/>
      <c r="K428" s="308"/>
      <c r="L428" s="308"/>
      <c r="M428" s="310"/>
      <c r="N428" s="311">
        <f t="shared" si="71"/>
        <v>0</v>
      </c>
      <c r="O428" s="53"/>
      <c r="P428" s="54"/>
      <c r="Q428" s="54"/>
      <c r="R428" s="54"/>
      <c r="S428" s="54"/>
      <c r="T428" s="58"/>
      <c r="U428" s="312">
        <f t="shared" si="68"/>
        <v>0.3351851851851852</v>
      </c>
      <c r="V428" s="313"/>
      <c r="W428" s="314" t="str">
        <f t="shared" si="69"/>
        <v>0</v>
      </c>
      <c r="X428" s="594"/>
      <c r="Y428" s="60">
        <f t="shared" si="70"/>
        <v>0</v>
      </c>
    </row>
    <row r="429" spans="2:25" ht="18.75" customHeight="1">
      <c r="B429" s="597"/>
      <c r="C429" s="600"/>
      <c r="D429" s="39"/>
      <c r="E429" s="39" t="s">
        <v>11189</v>
      </c>
      <c r="F429" s="315">
        <v>171</v>
      </c>
      <c r="G429" s="306">
        <f t="shared" si="65"/>
        <v>34.200000000000003</v>
      </c>
      <c r="H429" s="307">
        <f t="shared" si="66"/>
        <v>95</v>
      </c>
      <c r="I429" s="307">
        <f t="shared" si="67"/>
        <v>3.1666666666666669E-2</v>
      </c>
      <c r="J429" s="315"/>
      <c r="K429" s="308"/>
      <c r="L429" s="308"/>
      <c r="M429" s="310"/>
      <c r="N429" s="311">
        <f t="shared" si="71"/>
        <v>0</v>
      </c>
      <c r="O429" s="53"/>
      <c r="P429" s="54"/>
      <c r="Q429" s="54"/>
      <c r="R429" s="54"/>
      <c r="S429" s="54"/>
      <c r="T429" s="58"/>
      <c r="U429" s="312">
        <f t="shared" si="68"/>
        <v>6.3333333333333339E-2</v>
      </c>
      <c r="V429" s="313"/>
      <c r="W429" s="314" t="str">
        <f t="shared" si="69"/>
        <v>0</v>
      </c>
      <c r="X429" s="594"/>
      <c r="Y429" s="60">
        <f t="shared" si="70"/>
        <v>0</v>
      </c>
    </row>
    <row r="430" spans="2:25" ht="18.75" customHeight="1">
      <c r="B430" s="597"/>
      <c r="C430" s="600"/>
      <c r="D430" s="39"/>
      <c r="E430" s="39" t="s">
        <v>11190</v>
      </c>
      <c r="F430" s="315">
        <v>264</v>
      </c>
      <c r="G430" s="306">
        <f t="shared" si="65"/>
        <v>52.8</v>
      </c>
      <c r="H430" s="307">
        <f t="shared" si="66"/>
        <v>146.66666666666666</v>
      </c>
      <c r="I430" s="307">
        <f t="shared" si="67"/>
        <v>4.8888888888888885E-2</v>
      </c>
      <c r="J430" s="315"/>
      <c r="K430" s="308"/>
      <c r="L430" s="308"/>
      <c r="M430" s="310"/>
      <c r="N430" s="311">
        <f t="shared" si="71"/>
        <v>0</v>
      </c>
      <c r="O430" s="53"/>
      <c r="P430" s="54"/>
      <c r="Q430" s="54"/>
      <c r="R430" s="54"/>
      <c r="S430" s="54"/>
      <c r="T430" s="58"/>
      <c r="U430" s="312">
        <f t="shared" si="68"/>
        <v>9.7777777777777769E-2</v>
      </c>
      <c r="V430" s="313"/>
      <c r="W430" s="314" t="str">
        <f t="shared" si="69"/>
        <v>0</v>
      </c>
      <c r="X430" s="594"/>
      <c r="Y430" s="60">
        <f t="shared" si="70"/>
        <v>0</v>
      </c>
    </row>
    <row r="431" spans="2:25" ht="18.75" customHeight="1">
      <c r="B431" s="597"/>
      <c r="C431" s="600"/>
      <c r="D431" s="39"/>
      <c r="E431" s="39" t="s">
        <v>11191</v>
      </c>
      <c r="F431" s="315">
        <v>47</v>
      </c>
      <c r="G431" s="306">
        <f t="shared" si="65"/>
        <v>9.4</v>
      </c>
      <c r="H431" s="307">
        <f t="shared" si="66"/>
        <v>26.111111111111111</v>
      </c>
      <c r="I431" s="307">
        <f t="shared" si="67"/>
        <v>8.7037037037037031E-3</v>
      </c>
      <c r="J431" s="315"/>
      <c r="K431" s="308"/>
      <c r="L431" s="308"/>
      <c r="M431" s="310"/>
      <c r="N431" s="311">
        <f t="shared" si="71"/>
        <v>0</v>
      </c>
      <c r="O431" s="53"/>
      <c r="P431" s="54"/>
      <c r="Q431" s="54"/>
      <c r="R431" s="54"/>
      <c r="S431" s="54"/>
      <c r="T431" s="58"/>
      <c r="U431" s="312">
        <f t="shared" si="68"/>
        <v>1.7407407407407406E-2</v>
      </c>
      <c r="V431" s="313"/>
      <c r="W431" s="314" t="str">
        <f t="shared" si="69"/>
        <v>0</v>
      </c>
      <c r="X431" s="594"/>
      <c r="Y431" s="60">
        <f t="shared" si="70"/>
        <v>0</v>
      </c>
    </row>
    <row r="432" spans="2:25" ht="18.75" customHeight="1">
      <c r="B432" s="597"/>
      <c r="C432" s="600"/>
      <c r="D432" s="39"/>
      <c r="F432" s="315"/>
      <c r="G432" s="306">
        <f t="shared" si="65"/>
        <v>0</v>
      </c>
      <c r="H432" s="307">
        <f t="shared" si="66"/>
        <v>0</v>
      </c>
      <c r="I432" s="307">
        <f t="shared" si="67"/>
        <v>0</v>
      </c>
      <c r="J432" s="315"/>
      <c r="K432" s="308"/>
      <c r="L432" s="308"/>
      <c r="M432" s="310"/>
      <c r="N432" s="311">
        <f t="shared" si="71"/>
        <v>0</v>
      </c>
      <c r="O432" s="53"/>
      <c r="P432" s="54"/>
      <c r="Q432" s="54"/>
      <c r="R432" s="54"/>
      <c r="S432" s="54"/>
      <c r="T432" s="58"/>
      <c r="U432" s="312">
        <f t="shared" si="68"/>
        <v>0</v>
      </c>
      <c r="V432" s="313"/>
      <c r="W432" s="314" t="str">
        <f t="shared" si="69"/>
        <v>0</v>
      </c>
      <c r="X432" s="594"/>
      <c r="Y432" s="60">
        <f t="shared" si="70"/>
        <v>0</v>
      </c>
    </row>
    <row r="433" spans="2:25" ht="18.75" customHeight="1">
      <c r="B433" s="597"/>
      <c r="C433" s="600"/>
      <c r="D433" s="39"/>
      <c r="E433" s="39" t="s">
        <v>11192</v>
      </c>
      <c r="F433" s="315">
        <v>1380</v>
      </c>
      <c r="G433" s="306">
        <f t="shared" si="65"/>
        <v>276</v>
      </c>
      <c r="H433" s="307">
        <f t="shared" si="66"/>
        <v>766.66666666666663</v>
      </c>
      <c r="I433" s="307">
        <f t="shared" si="67"/>
        <v>0.25555555555555554</v>
      </c>
      <c r="J433" s="315"/>
      <c r="K433" s="308" t="s">
        <v>11447</v>
      </c>
      <c r="L433" s="308"/>
      <c r="M433" s="310">
        <f>SUM(H433:H442)</f>
        <v>2976.1111111111109</v>
      </c>
      <c r="N433" s="311">
        <f t="shared" si="71"/>
        <v>59.522222222222219</v>
      </c>
      <c r="O433" s="53">
        <v>6</v>
      </c>
      <c r="P433" s="54" t="s">
        <v>12</v>
      </c>
      <c r="Q433" s="54"/>
      <c r="R433" s="54"/>
      <c r="S433" s="54"/>
      <c r="T433" s="58"/>
      <c r="U433" s="312">
        <f t="shared" si="68"/>
        <v>0.51111111111111107</v>
      </c>
      <c r="V433" s="313">
        <f>SUM(U433:U442)</f>
        <v>1.9840740740740739</v>
      </c>
      <c r="W433" s="314" t="str">
        <f t="shared" si="69"/>
        <v>2</v>
      </c>
      <c r="X433" s="594"/>
      <c r="Y433" s="60">
        <f t="shared" si="70"/>
        <v>1</v>
      </c>
    </row>
    <row r="434" spans="2:25" ht="18.75" customHeight="1">
      <c r="B434" s="597"/>
      <c r="C434" s="600"/>
      <c r="D434" s="39"/>
      <c r="E434" s="39" t="s">
        <v>11193</v>
      </c>
      <c r="F434" s="315">
        <v>96</v>
      </c>
      <c r="G434" s="306">
        <f t="shared" si="65"/>
        <v>19.2</v>
      </c>
      <c r="H434" s="307">
        <f t="shared" si="66"/>
        <v>53.333333333333329</v>
      </c>
      <c r="I434" s="307">
        <f t="shared" si="67"/>
        <v>1.7777777777777778E-2</v>
      </c>
      <c r="J434" s="315"/>
      <c r="K434" s="308"/>
      <c r="L434" s="308"/>
      <c r="M434" s="310"/>
      <c r="N434" s="311">
        <f t="shared" si="71"/>
        <v>0</v>
      </c>
      <c r="O434" s="53"/>
      <c r="P434" s="54"/>
      <c r="Q434" s="54"/>
      <c r="R434" s="54"/>
      <c r="S434" s="54"/>
      <c r="T434" s="58"/>
      <c r="U434" s="312">
        <f t="shared" si="68"/>
        <v>3.5555555555555556E-2</v>
      </c>
      <c r="V434" s="313"/>
      <c r="W434" s="314" t="str">
        <f t="shared" si="69"/>
        <v>0</v>
      </c>
      <c r="X434" s="594"/>
      <c r="Y434" s="60">
        <f t="shared" si="70"/>
        <v>0</v>
      </c>
    </row>
    <row r="435" spans="2:25" ht="18.75" customHeight="1">
      <c r="B435" s="597"/>
      <c r="C435" s="600"/>
      <c r="D435" s="39"/>
      <c r="E435" s="39" t="s">
        <v>11194</v>
      </c>
      <c r="F435" s="315">
        <v>685</v>
      </c>
      <c r="G435" s="306">
        <f t="shared" si="65"/>
        <v>137</v>
      </c>
      <c r="H435" s="307">
        <f t="shared" si="66"/>
        <v>380.55555555555554</v>
      </c>
      <c r="I435" s="307">
        <f t="shared" si="67"/>
        <v>0.12685185185185185</v>
      </c>
      <c r="J435" s="315"/>
      <c r="K435" s="308"/>
      <c r="L435" s="308"/>
      <c r="M435" s="310"/>
      <c r="N435" s="311">
        <f t="shared" si="71"/>
        <v>0</v>
      </c>
      <c r="O435" s="53"/>
      <c r="P435" s="54"/>
      <c r="Q435" s="54"/>
      <c r="R435" s="54"/>
      <c r="S435" s="54"/>
      <c r="T435" s="58"/>
      <c r="U435" s="312">
        <f t="shared" si="68"/>
        <v>0.25370370370370371</v>
      </c>
      <c r="V435" s="313"/>
      <c r="W435" s="314" t="str">
        <f t="shared" si="69"/>
        <v>0</v>
      </c>
      <c r="X435" s="594"/>
      <c r="Y435" s="60">
        <f t="shared" si="70"/>
        <v>0</v>
      </c>
    </row>
    <row r="436" spans="2:25" ht="18.75" customHeight="1">
      <c r="B436" s="597"/>
      <c r="C436" s="600"/>
      <c r="D436" s="39"/>
      <c r="E436" s="39" t="s">
        <v>11195</v>
      </c>
      <c r="F436" s="315">
        <v>1022</v>
      </c>
      <c r="G436" s="306">
        <f t="shared" si="65"/>
        <v>204.4</v>
      </c>
      <c r="H436" s="307">
        <f t="shared" si="66"/>
        <v>567.77777777777771</v>
      </c>
      <c r="I436" s="307">
        <f t="shared" si="67"/>
        <v>0.18925925925925924</v>
      </c>
      <c r="J436" s="315"/>
      <c r="K436" s="308"/>
      <c r="L436" s="308"/>
      <c r="M436" s="310"/>
      <c r="N436" s="311">
        <f t="shared" si="71"/>
        <v>0</v>
      </c>
      <c r="O436" s="53"/>
      <c r="P436" s="54"/>
      <c r="Q436" s="54"/>
      <c r="R436" s="54"/>
      <c r="S436" s="54"/>
      <c r="T436" s="58"/>
      <c r="U436" s="312">
        <f t="shared" si="68"/>
        <v>0.37851851851851848</v>
      </c>
      <c r="V436" s="313"/>
      <c r="W436" s="314" t="str">
        <f t="shared" si="69"/>
        <v>0</v>
      </c>
      <c r="X436" s="594"/>
      <c r="Y436" s="60">
        <f t="shared" si="70"/>
        <v>0</v>
      </c>
    </row>
    <row r="437" spans="2:25" ht="18.75" customHeight="1">
      <c r="B437" s="597"/>
      <c r="C437" s="600"/>
      <c r="D437" s="39"/>
      <c r="E437" s="39" t="s">
        <v>11059</v>
      </c>
      <c r="F437" s="315">
        <v>33</v>
      </c>
      <c r="G437" s="306">
        <f t="shared" si="65"/>
        <v>6.6</v>
      </c>
      <c r="H437" s="307">
        <f t="shared" si="66"/>
        <v>18.333333333333332</v>
      </c>
      <c r="I437" s="307">
        <f t="shared" si="67"/>
        <v>6.1111111111111106E-3</v>
      </c>
      <c r="J437" s="315"/>
      <c r="K437" s="308"/>
      <c r="L437" s="308"/>
      <c r="M437" s="310"/>
      <c r="N437" s="311">
        <f t="shared" si="71"/>
        <v>0</v>
      </c>
      <c r="O437" s="53"/>
      <c r="P437" s="54"/>
      <c r="Q437" s="54"/>
      <c r="R437" s="54"/>
      <c r="S437" s="54"/>
      <c r="T437" s="58"/>
      <c r="U437" s="312">
        <f t="shared" si="68"/>
        <v>1.2222222222222221E-2</v>
      </c>
      <c r="V437" s="313"/>
      <c r="W437" s="314" t="str">
        <f t="shared" si="69"/>
        <v>0</v>
      </c>
      <c r="X437" s="594"/>
      <c r="Y437" s="60">
        <f t="shared" si="70"/>
        <v>0</v>
      </c>
    </row>
    <row r="438" spans="2:25" ht="18.75" customHeight="1">
      <c r="B438" s="597"/>
      <c r="C438" s="600"/>
      <c r="D438" s="39"/>
      <c r="E438" s="39" t="s">
        <v>11058</v>
      </c>
      <c r="F438" s="315">
        <v>1685</v>
      </c>
      <c r="G438" s="306">
        <f t="shared" si="65"/>
        <v>337</v>
      </c>
      <c r="H438" s="307">
        <f t="shared" si="66"/>
        <v>936.11111111111109</v>
      </c>
      <c r="I438" s="307">
        <f t="shared" si="67"/>
        <v>0.312037037037037</v>
      </c>
      <c r="J438" s="315"/>
      <c r="K438" s="308"/>
      <c r="L438" s="308"/>
      <c r="M438" s="310"/>
      <c r="N438" s="311">
        <f t="shared" si="71"/>
        <v>0</v>
      </c>
      <c r="O438" s="53"/>
      <c r="P438" s="54"/>
      <c r="Q438" s="54"/>
      <c r="R438" s="54"/>
      <c r="S438" s="54"/>
      <c r="T438" s="58"/>
      <c r="U438" s="312">
        <f t="shared" si="68"/>
        <v>0.624074074074074</v>
      </c>
      <c r="V438" s="313"/>
      <c r="W438" s="314" t="str">
        <f t="shared" si="69"/>
        <v>0</v>
      </c>
      <c r="X438" s="594"/>
      <c r="Y438" s="60">
        <f t="shared" si="70"/>
        <v>0</v>
      </c>
    </row>
    <row r="439" spans="2:25" ht="18.75" customHeight="1">
      <c r="B439" s="597"/>
      <c r="C439" s="600"/>
      <c r="D439" s="39"/>
      <c r="E439" s="20" t="s">
        <v>11196</v>
      </c>
      <c r="F439" s="315">
        <v>55</v>
      </c>
      <c r="G439" s="306">
        <f t="shared" si="65"/>
        <v>11</v>
      </c>
      <c r="H439" s="307">
        <f t="shared" si="66"/>
        <v>30.555555555555554</v>
      </c>
      <c r="I439" s="307">
        <f t="shared" si="67"/>
        <v>1.0185185185185184E-2</v>
      </c>
      <c r="J439" s="315"/>
      <c r="K439" s="308"/>
      <c r="L439" s="308"/>
      <c r="M439" s="310"/>
      <c r="N439" s="311">
        <f t="shared" si="71"/>
        <v>0</v>
      </c>
      <c r="O439" s="53"/>
      <c r="P439" s="54"/>
      <c r="Q439" s="54"/>
      <c r="R439" s="54"/>
      <c r="S439" s="54"/>
      <c r="T439" s="58"/>
      <c r="U439" s="312">
        <f t="shared" si="68"/>
        <v>2.0370370370370369E-2</v>
      </c>
      <c r="V439" s="313"/>
      <c r="W439" s="314" t="str">
        <f t="shared" si="69"/>
        <v>0</v>
      </c>
      <c r="X439" s="594"/>
      <c r="Y439" s="60">
        <f t="shared" si="70"/>
        <v>0</v>
      </c>
    </row>
    <row r="440" spans="2:25" ht="18.75" customHeight="1">
      <c r="B440" s="597"/>
      <c r="C440" s="600"/>
      <c r="D440" s="39"/>
      <c r="E440" s="338" t="s">
        <v>11197</v>
      </c>
      <c r="F440" s="315">
        <v>43</v>
      </c>
      <c r="G440" s="306">
        <f t="shared" si="65"/>
        <v>8.6</v>
      </c>
      <c r="H440" s="307">
        <f t="shared" si="66"/>
        <v>23.888888888888889</v>
      </c>
      <c r="I440" s="307">
        <f t="shared" si="67"/>
        <v>7.9629629629629634E-3</v>
      </c>
      <c r="J440" s="315"/>
      <c r="K440" s="308"/>
      <c r="L440" s="308"/>
      <c r="M440" s="310"/>
      <c r="N440" s="311">
        <f t="shared" si="71"/>
        <v>0</v>
      </c>
      <c r="O440" s="53"/>
      <c r="P440" s="54"/>
      <c r="Q440" s="54"/>
      <c r="R440" s="54"/>
      <c r="S440" s="54"/>
      <c r="T440" s="58"/>
      <c r="U440" s="312">
        <f t="shared" si="68"/>
        <v>1.5925925925925927E-2</v>
      </c>
      <c r="V440" s="313"/>
      <c r="W440" s="314" t="str">
        <f t="shared" si="69"/>
        <v>0</v>
      </c>
      <c r="X440" s="594"/>
      <c r="Y440" s="60">
        <f t="shared" si="70"/>
        <v>0</v>
      </c>
    </row>
    <row r="441" spans="2:25" ht="18.75" customHeight="1">
      <c r="B441" s="597"/>
      <c r="C441" s="600"/>
      <c r="D441" s="39"/>
      <c r="E441" s="20" t="s">
        <v>10545</v>
      </c>
      <c r="F441" s="315">
        <v>310</v>
      </c>
      <c r="G441" s="306">
        <f t="shared" si="65"/>
        <v>62</v>
      </c>
      <c r="H441" s="307">
        <f t="shared" si="66"/>
        <v>172.22222222222223</v>
      </c>
      <c r="I441" s="307">
        <f t="shared" si="67"/>
        <v>5.7407407407407407E-2</v>
      </c>
      <c r="J441" s="315"/>
      <c r="K441" s="308"/>
      <c r="L441" s="308"/>
      <c r="M441" s="310"/>
      <c r="N441" s="311">
        <f t="shared" si="71"/>
        <v>0</v>
      </c>
      <c r="O441" s="53"/>
      <c r="P441" s="54"/>
      <c r="Q441" s="54"/>
      <c r="R441" s="54"/>
      <c r="S441" s="54"/>
      <c r="T441" s="58"/>
      <c r="U441" s="312">
        <f t="shared" si="68"/>
        <v>0.11481481481481481</v>
      </c>
      <c r="V441" s="313"/>
      <c r="W441" s="314" t="str">
        <f t="shared" si="69"/>
        <v>0</v>
      </c>
      <c r="X441" s="594"/>
      <c r="Y441" s="60">
        <f t="shared" si="70"/>
        <v>0</v>
      </c>
    </row>
    <row r="442" spans="2:25" ht="18.75" customHeight="1">
      <c r="B442" s="597"/>
      <c r="C442" s="600"/>
      <c r="D442" s="39"/>
      <c r="E442" s="338" t="s">
        <v>11198</v>
      </c>
      <c r="F442" s="315">
        <v>48</v>
      </c>
      <c r="G442" s="306">
        <f t="shared" si="65"/>
        <v>9.6</v>
      </c>
      <c r="H442" s="307">
        <f t="shared" si="66"/>
        <v>26.666666666666664</v>
      </c>
      <c r="I442" s="307">
        <f t="shared" si="67"/>
        <v>8.8888888888888889E-3</v>
      </c>
      <c r="J442" s="315"/>
      <c r="K442" s="308"/>
      <c r="L442" s="308"/>
      <c r="M442" s="310"/>
      <c r="N442" s="311">
        <f t="shared" si="71"/>
        <v>0</v>
      </c>
      <c r="O442" s="53"/>
      <c r="P442" s="54"/>
      <c r="Q442" s="54"/>
      <c r="R442" s="54"/>
      <c r="S442" s="54"/>
      <c r="T442" s="58"/>
      <c r="U442" s="312">
        <f t="shared" si="68"/>
        <v>1.7777777777777778E-2</v>
      </c>
      <c r="V442" s="313"/>
      <c r="W442" s="314" t="str">
        <f t="shared" si="69"/>
        <v>0</v>
      </c>
      <c r="X442" s="594"/>
      <c r="Y442" s="60">
        <f t="shared" si="70"/>
        <v>0</v>
      </c>
    </row>
    <row r="443" spans="2:25" ht="18.75" customHeight="1">
      <c r="B443" s="597"/>
      <c r="C443" s="600"/>
      <c r="D443" s="39"/>
      <c r="F443" s="315"/>
      <c r="G443" s="306">
        <f t="shared" si="65"/>
        <v>0</v>
      </c>
      <c r="H443" s="307">
        <f t="shared" si="66"/>
        <v>0</v>
      </c>
      <c r="I443" s="307">
        <f t="shared" si="67"/>
        <v>0</v>
      </c>
      <c r="J443" s="315"/>
      <c r="K443" s="308"/>
      <c r="L443" s="308"/>
      <c r="M443" s="310"/>
      <c r="N443" s="311">
        <f t="shared" si="71"/>
        <v>0</v>
      </c>
      <c r="O443" s="53"/>
      <c r="P443" s="54"/>
      <c r="Q443" s="54"/>
      <c r="R443" s="54"/>
      <c r="S443" s="54"/>
      <c r="T443" s="58"/>
      <c r="U443" s="312">
        <f t="shared" si="68"/>
        <v>0</v>
      </c>
      <c r="V443" s="313"/>
      <c r="W443" s="314" t="str">
        <f t="shared" si="69"/>
        <v>0</v>
      </c>
      <c r="X443" s="594"/>
      <c r="Y443" s="60">
        <f t="shared" si="70"/>
        <v>0</v>
      </c>
    </row>
    <row r="444" spans="2:25" ht="18.75" customHeight="1">
      <c r="B444" s="597"/>
      <c r="C444" s="600"/>
      <c r="D444" s="39"/>
      <c r="E444" s="338" t="s">
        <v>11199</v>
      </c>
      <c r="F444" s="315">
        <v>2100</v>
      </c>
      <c r="G444" s="306">
        <f t="shared" si="65"/>
        <v>420</v>
      </c>
      <c r="H444" s="307">
        <f t="shared" si="66"/>
        <v>1166.6666666666667</v>
      </c>
      <c r="I444" s="307">
        <f t="shared" si="67"/>
        <v>0.3888888888888889</v>
      </c>
      <c r="J444" s="315" t="s">
        <v>11200</v>
      </c>
      <c r="K444" s="308" t="s">
        <v>11448</v>
      </c>
      <c r="L444" s="308"/>
      <c r="M444" s="310">
        <f>SUM(H444:H448)</f>
        <v>3400.5555555555557</v>
      </c>
      <c r="N444" s="311">
        <f t="shared" si="71"/>
        <v>68.01111111111112</v>
      </c>
      <c r="O444" s="53">
        <v>5</v>
      </c>
      <c r="P444" s="54" t="s">
        <v>12</v>
      </c>
      <c r="Q444" s="54"/>
      <c r="R444" s="54"/>
      <c r="S444" s="54"/>
      <c r="T444" s="58"/>
      <c r="U444" s="312">
        <f t="shared" si="68"/>
        <v>0.77777777777777779</v>
      </c>
      <c r="V444" s="313">
        <f>SUM(U444:U448)</f>
        <v>2.2670370370370372</v>
      </c>
      <c r="W444" s="314" t="str">
        <f t="shared" si="69"/>
        <v>2</v>
      </c>
      <c r="X444" s="594"/>
      <c r="Y444" s="60">
        <f t="shared" si="70"/>
        <v>1</v>
      </c>
    </row>
    <row r="445" spans="2:25" ht="18.75" customHeight="1">
      <c r="B445" s="597"/>
      <c r="C445" s="600"/>
      <c r="D445" s="39"/>
      <c r="E445" s="338" t="s">
        <v>11201</v>
      </c>
      <c r="F445" s="315">
        <v>345</v>
      </c>
      <c r="G445" s="306">
        <f t="shared" si="65"/>
        <v>69</v>
      </c>
      <c r="H445" s="307">
        <f t="shared" si="66"/>
        <v>191.66666666666666</v>
      </c>
      <c r="I445" s="307">
        <f t="shared" si="67"/>
        <v>6.3888888888888884E-2</v>
      </c>
      <c r="J445" s="315"/>
      <c r="K445" s="308"/>
      <c r="L445" s="308"/>
      <c r="M445" s="310"/>
      <c r="N445" s="311">
        <f t="shared" si="71"/>
        <v>0</v>
      </c>
      <c r="O445" s="53"/>
      <c r="P445" s="54"/>
      <c r="Q445" s="54"/>
      <c r="R445" s="54"/>
      <c r="S445" s="54"/>
      <c r="T445" s="58"/>
      <c r="U445" s="312">
        <f t="shared" si="68"/>
        <v>0.12777777777777777</v>
      </c>
      <c r="V445" s="313"/>
      <c r="W445" s="314" t="str">
        <f t="shared" si="69"/>
        <v>0</v>
      </c>
      <c r="X445" s="594"/>
      <c r="Y445" s="60">
        <f t="shared" si="70"/>
        <v>0</v>
      </c>
    </row>
    <row r="446" spans="2:25" ht="18.75" customHeight="1">
      <c r="B446" s="597"/>
      <c r="C446" s="600"/>
      <c r="D446" s="39"/>
      <c r="E446" s="338" t="s">
        <v>11202</v>
      </c>
      <c r="F446" s="315">
        <v>2358</v>
      </c>
      <c r="G446" s="306">
        <f t="shared" si="65"/>
        <v>471.6</v>
      </c>
      <c r="H446" s="307">
        <f t="shared" si="66"/>
        <v>1310</v>
      </c>
      <c r="I446" s="307">
        <f t="shared" si="67"/>
        <v>0.43666666666666665</v>
      </c>
      <c r="J446" s="315"/>
      <c r="K446" s="308"/>
      <c r="L446" s="308"/>
      <c r="M446" s="310"/>
      <c r="N446" s="311">
        <f t="shared" si="71"/>
        <v>0</v>
      </c>
      <c r="O446" s="53"/>
      <c r="P446" s="54"/>
      <c r="Q446" s="54"/>
      <c r="R446" s="54"/>
      <c r="S446" s="54"/>
      <c r="T446" s="58"/>
      <c r="U446" s="312">
        <f t="shared" si="68"/>
        <v>0.87333333333333329</v>
      </c>
      <c r="V446" s="313"/>
      <c r="W446" s="314" t="str">
        <f t="shared" si="69"/>
        <v>0</v>
      </c>
      <c r="X446" s="594"/>
      <c r="Y446" s="60">
        <f t="shared" si="70"/>
        <v>0</v>
      </c>
    </row>
    <row r="447" spans="2:25" ht="18.75" customHeight="1">
      <c r="B447" s="597"/>
      <c r="C447" s="600"/>
      <c r="D447" s="39"/>
      <c r="E447" s="20" t="s">
        <v>11203</v>
      </c>
      <c r="F447" s="315">
        <v>1260</v>
      </c>
      <c r="G447" s="306">
        <f t="shared" si="65"/>
        <v>252</v>
      </c>
      <c r="H447" s="307">
        <f t="shared" si="66"/>
        <v>700</v>
      </c>
      <c r="I447" s="307">
        <f t="shared" si="67"/>
        <v>0.23333333333333334</v>
      </c>
      <c r="J447" s="315"/>
      <c r="K447" s="308"/>
      <c r="L447" s="308"/>
      <c r="M447" s="310"/>
      <c r="N447" s="311">
        <f t="shared" si="71"/>
        <v>0</v>
      </c>
      <c r="O447" s="53"/>
      <c r="P447" s="54"/>
      <c r="Q447" s="54"/>
      <c r="R447" s="54"/>
      <c r="S447" s="54"/>
      <c r="T447" s="58"/>
      <c r="U447" s="312">
        <f t="shared" si="68"/>
        <v>0.46666666666666667</v>
      </c>
      <c r="V447" s="313"/>
      <c r="W447" s="314" t="str">
        <f t="shared" si="69"/>
        <v>0</v>
      </c>
      <c r="X447" s="594"/>
      <c r="Y447" s="60">
        <f t="shared" si="70"/>
        <v>0</v>
      </c>
    </row>
    <row r="448" spans="2:25" ht="18.75" customHeight="1">
      <c r="B448" s="597"/>
      <c r="C448" s="600"/>
      <c r="D448" s="39"/>
      <c r="E448" s="338" t="s">
        <v>11204</v>
      </c>
      <c r="F448" s="315">
        <v>58</v>
      </c>
      <c r="G448" s="306">
        <f t="shared" si="65"/>
        <v>11.6</v>
      </c>
      <c r="H448" s="307">
        <f t="shared" si="66"/>
        <v>32.222222222222221</v>
      </c>
      <c r="I448" s="307">
        <f t="shared" si="67"/>
        <v>1.074074074074074E-2</v>
      </c>
      <c r="J448" s="315"/>
      <c r="K448" s="308"/>
      <c r="L448" s="308"/>
      <c r="M448" s="310"/>
      <c r="N448" s="311">
        <f t="shared" si="71"/>
        <v>0</v>
      </c>
      <c r="O448" s="53"/>
      <c r="P448" s="54"/>
      <c r="Q448" s="54"/>
      <c r="R448" s="54"/>
      <c r="S448" s="54"/>
      <c r="T448" s="58"/>
      <c r="U448" s="312">
        <f t="shared" si="68"/>
        <v>2.148148148148148E-2</v>
      </c>
      <c r="V448" s="313"/>
      <c r="W448" s="314" t="str">
        <f t="shared" si="69"/>
        <v>0</v>
      </c>
      <c r="X448" s="594"/>
      <c r="Y448" s="60">
        <f t="shared" si="70"/>
        <v>0</v>
      </c>
    </row>
    <row r="449" spans="2:25" ht="18.75" customHeight="1">
      <c r="B449" s="597"/>
      <c r="C449" s="600"/>
      <c r="D449" s="39"/>
      <c r="E449" s="39"/>
      <c r="F449" s="315"/>
      <c r="G449" s="306">
        <f t="shared" si="65"/>
        <v>0</v>
      </c>
      <c r="H449" s="307">
        <f t="shared" si="66"/>
        <v>0</v>
      </c>
      <c r="I449" s="307">
        <f t="shared" si="67"/>
        <v>0</v>
      </c>
      <c r="J449" s="315"/>
      <c r="K449" s="308"/>
      <c r="L449" s="308"/>
      <c r="M449" s="316"/>
      <c r="N449" s="311">
        <f t="shared" si="71"/>
        <v>0</v>
      </c>
      <c r="O449" s="53"/>
      <c r="P449" s="54"/>
      <c r="Q449" s="54"/>
      <c r="R449" s="54"/>
      <c r="S449" s="54"/>
      <c r="T449" s="58"/>
      <c r="U449" s="312">
        <f t="shared" si="68"/>
        <v>0</v>
      </c>
      <c r="V449" s="313"/>
      <c r="W449" s="314" t="str">
        <f t="shared" si="69"/>
        <v>0</v>
      </c>
      <c r="X449" s="594"/>
      <c r="Y449" s="60">
        <f t="shared" si="70"/>
        <v>0</v>
      </c>
    </row>
    <row r="450" spans="2:25" ht="18.75" hidden="1" customHeight="1">
      <c r="B450" s="597"/>
      <c r="C450" s="600"/>
      <c r="D450" s="39"/>
      <c r="E450" s="39"/>
      <c r="F450" s="315"/>
      <c r="G450" s="306">
        <f t="shared" si="65"/>
        <v>0</v>
      </c>
      <c r="H450" s="307">
        <f t="shared" si="66"/>
        <v>0</v>
      </c>
      <c r="I450" s="307">
        <f t="shared" si="67"/>
        <v>0</v>
      </c>
      <c r="J450" s="315"/>
      <c r="K450" s="308"/>
      <c r="L450" s="308"/>
      <c r="M450" s="316"/>
      <c r="N450" s="311">
        <f t="shared" si="71"/>
        <v>0</v>
      </c>
      <c r="O450" s="53"/>
      <c r="P450" s="54"/>
      <c r="Q450" s="54"/>
      <c r="R450" s="54"/>
      <c r="S450" s="54"/>
      <c r="T450" s="58"/>
      <c r="U450" s="312">
        <f t="shared" si="68"/>
        <v>0</v>
      </c>
      <c r="V450" s="313"/>
      <c r="W450" s="314" t="str">
        <f t="shared" si="69"/>
        <v>0</v>
      </c>
      <c r="X450" s="594"/>
      <c r="Y450" s="60">
        <f t="shared" si="70"/>
        <v>0</v>
      </c>
    </row>
    <row r="451" spans="2:25" ht="18.75" hidden="1" customHeight="1">
      <c r="B451" s="597"/>
      <c r="C451" s="600"/>
      <c r="D451" s="39"/>
      <c r="E451" s="39"/>
      <c r="F451" s="315"/>
      <c r="G451" s="306">
        <f t="shared" si="65"/>
        <v>0</v>
      </c>
      <c r="H451" s="307">
        <f t="shared" si="66"/>
        <v>0</v>
      </c>
      <c r="I451" s="307">
        <f t="shared" si="67"/>
        <v>0</v>
      </c>
      <c r="J451" s="315"/>
      <c r="K451" s="308"/>
      <c r="L451" s="308"/>
      <c r="M451" s="316"/>
      <c r="N451" s="311">
        <f t="shared" si="71"/>
        <v>0</v>
      </c>
      <c r="O451" s="53"/>
      <c r="P451" s="54"/>
      <c r="Q451" s="54"/>
      <c r="R451" s="54"/>
      <c r="S451" s="54"/>
      <c r="T451" s="58"/>
      <c r="U451" s="312">
        <f t="shared" si="68"/>
        <v>0</v>
      </c>
      <c r="V451" s="313"/>
      <c r="W451" s="314" t="str">
        <f t="shared" si="69"/>
        <v>0</v>
      </c>
      <c r="X451" s="594"/>
      <c r="Y451" s="60">
        <f t="shared" si="70"/>
        <v>0</v>
      </c>
    </row>
    <row r="452" spans="2:25" ht="18.75" hidden="1" customHeight="1">
      <c r="B452" s="597"/>
      <c r="C452" s="600"/>
      <c r="D452" s="39"/>
      <c r="E452" s="39"/>
      <c r="F452" s="315"/>
      <c r="G452" s="306">
        <f t="shared" si="65"/>
        <v>0</v>
      </c>
      <c r="H452" s="307">
        <f t="shared" si="66"/>
        <v>0</v>
      </c>
      <c r="I452" s="307">
        <f t="shared" si="67"/>
        <v>0</v>
      </c>
      <c r="J452" s="315"/>
      <c r="K452" s="308"/>
      <c r="L452" s="308"/>
      <c r="M452" s="316"/>
      <c r="N452" s="311">
        <f t="shared" si="71"/>
        <v>0</v>
      </c>
      <c r="O452" s="53"/>
      <c r="P452" s="54"/>
      <c r="Q452" s="54"/>
      <c r="R452" s="54"/>
      <c r="S452" s="54"/>
      <c r="T452" s="58"/>
      <c r="U452" s="312">
        <f t="shared" si="68"/>
        <v>0</v>
      </c>
      <c r="V452" s="313"/>
      <c r="W452" s="314" t="str">
        <f t="shared" si="69"/>
        <v>0</v>
      </c>
      <c r="X452" s="594"/>
      <c r="Y452" s="60">
        <f t="shared" si="70"/>
        <v>0</v>
      </c>
    </row>
    <row r="453" spans="2:25" ht="18.75" hidden="1" customHeight="1">
      <c r="B453" s="597"/>
      <c r="C453" s="600"/>
      <c r="D453" s="39"/>
      <c r="E453" s="39"/>
      <c r="F453" s="315"/>
      <c r="G453" s="306">
        <f t="shared" si="65"/>
        <v>0</v>
      </c>
      <c r="H453" s="307">
        <f t="shared" si="66"/>
        <v>0</v>
      </c>
      <c r="I453" s="307">
        <f t="shared" si="67"/>
        <v>0</v>
      </c>
      <c r="J453" s="315"/>
      <c r="K453" s="308"/>
      <c r="L453" s="308"/>
      <c r="M453" s="316"/>
      <c r="N453" s="311">
        <f t="shared" si="71"/>
        <v>0</v>
      </c>
      <c r="O453" s="53"/>
      <c r="P453" s="54"/>
      <c r="Q453" s="54"/>
      <c r="R453" s="54"/>
      <c r="S453" s="54"/>
      <c r="T453" s="58"/>
      <c r="U453" s="312">
        <f t="shared" si="68"/>
        <v>0</v>
      </c>
      <c r="V453" s="313"/>
      <c r="W453" s="314" t="str">
        <f t="shared" si="69"/>
        <v>0</v>
      </c>
      <c r="X453" s="594"/>
      <c r="Y453" s="60">
        <f t="shared" si="70"/>
        <v>0</v>
      </c>
    </row>
    <row r="454" spans="2:25" ht="18.75" hidden="1" customHeight="1">
      <c r="B454" s="597"/>
      <c r="C454" s="600"/>
      <c r="D454" s="39"/>
      <c r="E454" s="39"/>
      <c r="F454" s="315"/>
      <c r="G454" s="306">
        <f t="shared" si="65"/>
        <v>0</v>
      </c>
      <c r="H454" s="307">
        <f t="shared" si="66"/>
        <v>0</v>
      </c>
      <c r="I454" s="307">
        <f t="shared" si="67"/>
        <v>0</v>
      </c>
      <c r="J454" s="315"/>
      <c r="K454" s="308"/>
      <c r="L454" s="308"/>
      <c r="M454" s="316"/>
      <c r="N454" s="311">
        <f t="shared" si="71"/>
        <v>0</v>
      </c>
      <c r="O454" s="53"/>
      <c r="P454" s="54"/>
      <c r="Q454" s="54"/>
      <c r="R454" s="54"/>
      <c r="S454" s="54"/>
      <c r="T454" s="58"/>
      <c r="U454" s="312">
        <f t="shared" si="68"/>
        <v>0</v>
      </c>
      <c r="V454" s="313"/>
      <c r="W454" s="314" t="str">
        <f t="shared" si="69"/>
        <v>0</v>
      </c>
      <c r="X454" s="594"/>
      <c r="Y454" s="60">
        <f t="shared" si="70"/>
        <v>0</v>
      </c>
    </row>
    <row r="455" spans="2:25" ht="18.75" hidden="1" customHeight="1">
      <c r="B455" s="597"/>
      <c r="C455" s="600"/>
      <c r="D455" s="39"/>
      <c r="E455" s="39"/>
      <c r="F455" s="315"/>
      <c r="G455" s="306">
        <f t="shared" si="65"/>
        <v>0</v>
      </c>
      <c r="H455" s="307">
        <f t="shared" si="66"/>
        <v>0</v>
      </c>
      <c r="I455" s="307">
        <f t="shared" si="67"/>
        <v>0</v>
      </c>
      <c r="J455" s="315"/>
      <c r="K455" s="308"/>
      <c r="L455" s="308"/>
      <c r="M455" s="316"/>
      <c r="N455" s="311">
        <f t="shared" si="71"/>
        <v>0</v>
      </c>
      <c r="O455" s="53"/>
      <c r="P455" s="54"/>
      <c r="Q455" s="54"/>
      <c r="R455" s="54"/>
      <c r="S455" s="54"/>
      <c r="T455" s="58"/>
      <c r="U455" s="312">
        <f t="shared" si="68"/>
        <v>0</v>
      </c>
      <c r="V455" s="313"/>
      <c r="W455" s="314" t="str">
        <f t="shared" si="69"/>
        <v>0</v>
      </c>
      <c r="X455" s="594"/>
      <c r="Y455" s="60">
        <f t="shared" si="70"/>
        <v>0</v>
      </c>
    </row>
    <row r="456" spans="2:25" ht="18.75" hidden="1" customHeight="1">
      <c r="B456" s="597"/>
      <c r="C456" s="600"/>
      <c r="D456" s="39"/>
      <c r="E456" s="39"/>
      <c r="F456" s="315"/>
      <c r="G456" s="306">
        <f t="shared" si="65"/>
        <v>0</v>
      </c>
      <c r="H456" s="307">
        <f t="shared" si="66"/>
        <v>0</v>
      </c>
      <c r="I456" s="307">
        <f t="shared" si="67"/>
        <v>0</v>
      </c>
      <c r="J456" s="315"/>
      <c r="K456" s="308"/>
      <c r="L456" s="308"/>
      <c r="M456" s="316"/>
      <c r="N456" s="311">
        <f t="shared" si="71"/>
        <v>0</v>
      </c>
      <c r="O456" s="53"/>
      <c r="P456" s="54"/>
      <c r="Q456" s="54"/>
      <c r="R456" s="54"/>
      <c r="S456" s="54"/>
      <c r="T456" s="58"/>
      <c r="U456" s="312">
        <f t="shared" si="68"/>
        <v>0</v>
      </c>
      <c r="V456" s="313"/>
      <c r="W456" s="314" t="str">
        <f t="shared" si="69"/>
        <v>0</v>
      </c>
      <c r="X456" s="594"/>
      <c r="Y456" s="60">
        <f t="shared" si="70"/>
        <v>0</v>
      </c>
    </row>
    <row r="457" spans="2:25" ht="18.75" hidden="1" customHeight="1">
      <c r="B457" s="597"/>
      <c r="C457" s="600"/>
      <c r="D457" s="39"/>
      <c r="E457" s="39"/>
      <c r="F457" s="315"/>
      <c r="G457" s="306">
        <f t="shared" si="65"/>
        <v>0</v>
      </c>
      <c r="H457" s="307">
        <f t="shared" si="66"/>
        <v>0</v>
      </c>
      <c r="I457" s="307">
        <f t="shared" si="67"/>
        <v>0</v>
      </c>
      <c r="J457" s="315"/>
      <c r="K457" s="308"/>
      <c r="L457" s="308"/>
      <c r="M457" s="316"/>
      <c r="N457" s="311">
        <f t="shared" si="71"/>
        <v>0</v>
      </c>
      <c r="O457" s="53"/>
      <c r="P457" s="54"/>
      <c r="Q457" s="54"/>
      <c r="R457" s="54"/>
      <c r="S457" s="54"/>
      <c r="T457" s="58"/>
      <c r="U457" s="312">
        <f t="shared" si="68"/>
        <v>0</v>
      </c>
      <c r="V457" s="313"/>
      <c r="W457" s="314" t="str">
        <f t="shared" si="69"/>
        <v>0</v>
      </c>
      <c r="X457" s="594"/>
      <c r="Y457" s="60">
        <f t="shared" si="70"/>
        <v>0</v>
      </c>
    </row>
    <row r="458" spans="2:25" ht="18.75" hidden="1" customHeight="1">
      <c r="B458" s="597"/>
      <c r="C458" s="600"/>
      <c r="D458" s="39"/>
      <c r="E458" s="39"/>
      <c r="F458" s="315"/>
      <c r="G458" s="306">
        <f t="shared" si="65"/>
        <v>0</v>
      </c>
      <c r="H458" s="307">
        <f t="shared" si="66"/>
        <v>0</v>
      </c>
      <c r="I458" s="307">
        <f t="shared" si="67"/>
        <v>0</v>
      </c>
      <c r="J458" s="315"/>
      <c r="K458" s="308"/>
      <c r="L458" s="308"/>
      <c r="M458" s="316"/>
      <c r="N458" s="311">
        <f t="shared" si="71"/>
        <v>0</v>
      </c>
      <c r="O458" s="53"/>
      <c r="P458" s="54"/>
      <c r="Q458" s="54"/>
      <c r="R458" s="54"/>
      <c r="S458" s="54"/>
      <c r="T458" s="58"/>
      <c r="U458" s="312">
        <f t="shared" si="68"/>
        <v>0</v>
      </c>
      <c r="V458" s="313"/>
      <c r="W458" s="314" t="str">
        <f t="shared" si="69"/>
        <v>0</v>
      </c>
      <c r="X458" s="594"/>
      <c r="Y458" s="60">
        <f t="shared" si="70"/>
        <v>0</v>
      </c>
    </row>
    <row r="459" spans="2:25" ht="18.75" hidden="1" customHeight="1">
      <c r="B459" s="597"/>
      <c r="C459" s="600"/>
      <c r="D459" s="39"/>
      <c r="E459" s="39"/>
      <c r="F459" s="315"/>
      <c r="G459" s="306">
        <f t="shared" si="65"/>
        <v>0</v>
      </c>
      <c r="H459" s="307">
        <f t="shared" si="66"/>
        <v>0</v>
      </c>
      <c r="I459" s="307">
        <f t="shared" si="67"/>
        <v>0</v>
      </c>
      <c r="J459" s="315"/>
      <c r="K459" s="308"/>
      <c r="L459" s="308"/>
      <c r="M459" s="316"/>
      <c r="N459" s="311">
        <f t="shared" si="71"/>
        <v>0</v>
      </c>
      <c r="O459" s="53"/>
      <c r="P459" s="54"/>
      <c r="Q459" s="54"/>
      <c r="R459" s="54"/>
      <c r="S459" s="54"/>
      <c r="T459" s="58"/>
      <c r="U459" s="312">
        <f t="shared" si="68"/>
        <v>0</v>
      </c>
      <c r="V459" s="313"/>
      <c r="W459" s="314" t="str">
        <f t="shared" si="69"/>
        <v>0</v>
      </c>
      <c r="X459" s="594"/>
      <c r="Y459" s="60">
        <f t="shared" si="70"/>
        <v>0</v>
      </c>
    </row>
    <row r="460" spans="2:25" ht="18.75" hidden="1" customHeight="1">
      <c r="B460" s="597"/>
      <c r="C460" s="600"/>
      <c r="D460" s="39"/>
      <c r="E460" s="39"/>
      <c r="F460" s="315"/>
      <c r="G460" s="306">
        <f t="shared" si="65"/>
        <v>0</v>
      </c>
      <c r="H460" s="307">
        <f t="shared" si="66"/>
        <v>0</v>
      </c>
      <c r="I460" s="307">
        <f t="shared" si="67"/>
        <v>0</v>
      </c>
      <c r="J460" s="315"/>
      <c r="K460" s="308"/>
      <c r="L460" s="308"/>
      <c r="M460" s="316"/>
      <c r="N460" s="311">
        <f t="shared" si="71"/>
        <v>0</v>
      </c>
      <c r="O460" s="53"/>
      <c r="P460" s="54"/>
      <c r="Q460" s="54"/>
      <c r="R460" s="54"/>
      <c r="S460" s="54"/>
      <c r="T460" s="58"/>
      <c r="U460" s="312">
        <f t="shared" si="68"/>
        <v>0</v>
      </c>
      <c r="V460" s="313"/>
      <c r="W460" s="314" t="str">
        <f t="shared" si="69"/>
        <v>0</v>
      </c>
      <c r="X460" s="594"/>
      <c r="Y460" s="60">
        <f t="shared" si="70"/>
        <v>0</v>
      </c>
    </row>
    <row r="461" spans="2:25" ht="18.75" hidden="1" customHeight="1">
      <c r="B461" s="597"/>
      <c r="C461" s="600"/>
      <c r="D461" s="39"/>
      <c r="E461" s="39"/>
      <c r="F461" s="315"/>
      <c r="G461" s="306">
        <f t="shared" si="65"/>
        <v>0</v>
      </c>
      <c r="H461" s="307">
        <f t="shared" si="66"/>
        <v>0</v>
      </c>
      <c r="I461" s="307">
        <f t="shared" si="67"/>
        <v>0</v>
      </c>
      <c r="J461" s="315"/>
      <c r="K461" s="308"/>
      <c r="L461" s="308"/>
      <c r="M461" s="316"/>
      <c r="N461" s="311">
        <f t="shared" si="71"/>
        <v>0</v>
      </c>
      <c r="O461" s="53"/>
      <c r="P461" s="54"/>
      <c r="Q461" s="54"/>
      <c r="R461" s="54"/>
      <c r="S461" s="54"/>
      <c r="T461" s="58"/>
      <c r="U461" s="312">
        <f t="shared" si="68"/>
        <v>0</v>
      </c>
      <c r="V461" s="313"/>
      <c r="W461" s="314" t="str">
        <f t="shared" si="69"/>
        <v>0</v>
      </c>
      <c r="X461" s="594"/>
      <c r="Y461" s="60">
        <f t="shared" si="70"/>
        <v>0</v>
      </c>
    </row>
    <row r="462" spans="2:25" ht="18.75" hidden="1" customHeight="1">
      <c r="B462" s="597"/>
      <c r="C462" s="600"/>
      <c r="D462" s="39"/>
      <c r="E462" s="39"/>
      <c r="F462" s="315"/>
      <c r="G462" s="306">
        <f t="shared" si="65"/>
        <v>0</v>
      </c>
      <c r="H462" s="307">
        <f t="shared" si="66"/>
        <v>0</v>
      </c>
      <c r="I462" s="307">
        <f t="shared" si="67"/>
        <v>0</v>
      </c>
      <c r="J462" s="315"/>
      <c r="K462" s="308"/>
      <c r="L462" s="308"/>
      <c r="M462" s="310"/>
      <c r="N462" s="311">
        <f t="shared" si="71"/>
        <v>0</v>
      </c>
      <c r="O462" s="53"/>
      <c r="P462" s="54"/>
      <c r="Q462" s="54"/>
      <c r="R462" s="54"/>
      <c r="S462" s="54"/>
      <c r="T462" s="58"/>
      <c r="U462" s="312">
        <f t="shared" si="68"/>
        <v>0</v>
      </c>
      <c r="V462" s="313"/>
      <c r="W462" s="314" t="str">
        <f t="shared" si="69"/>
        <v>0</v>
      </c>
      <c r="X462" s="594"/>
      <c r="Y462" s="60">
        <f t="shared" si="70"/>
        <v>0</v>
      </c>
    </row>
    <row r="463" spans="2:25" ht="18.75" hidden="1" customHeight="1">
      <c r="B463" s="597"/>
      <c r="C463" s="600"/>
      <c r="D463" s="39"/>
      <c r="E463" s="39"/>
      <c r="F463" s="315"/>
      <c r="G463" s="306">
        <f t="shared" si="65"/>
        <v>0</v>
      </c>
      <c r="H463" s="307">
        <f t="shared" si="66"/>
        <v>0</v>
      </c>
      <c r="I463" s="307">
        <f t="shared" si="67"/>
        <v>0</v>
      </c>
      <c r="J463" s="315"/>
      <c r="K463" s="308"/>
      <c r="L463" s="308"/>
      <c r="M463" s="310"/>
      <c r="N463" s="311">
        <f t="shared" si="71"/>
        <v>0</v>
      </c>
      <c r="O463" s="53"/>
      <c r="P463" s="54"/>
      <c r="Q463" s="54"/>
      <c r="R463" s="54"/>
      <c r="S463" s="54"/>
      <c r="T463" s="58"/>
      <c r="U463" s="312">
        <f t="shared" si="68"/>
        <v>0</v>
      </c>
      <c r="V463" s="313"/>
      <c r="W463" s="314" t="str">
        <f t="shared" si="69"/>
        <v>0</v>
      </c>
      <c r="X463" s="594"/>
      <c r="Y463" s="60">
        <f t="shared" si="70"/>
        <v>0</v>
      </c>
    </row>
    <row r="464" spans="2:25" ht="18.75" hidden="1" customHeight="1">
      <c r="B464" s="597"/>
      <c r="C464" s="600"/>
      <c r="D464" s="39"/>
      <c r="E464" s="39"/>
      <c r="F464" s="315"/>
      <c r="G464" s="306">
        <f t="shared" si="65"/>
        <v>0</v>
      </c>
      <c r="H464" s="307">
        <f t="shared" si="66"/>
        <v>0</v>
      </c>
      <c r="I464" s="307">
        <f t="shared" si="67"/>
        <v>0</v>
      </c>
      <c r="J464" s="315"/>
      <c r="K464" s="308"/>
      <c r="L464" s="308"/>
      <c r="M464" s="310"/>
      <c r="N464" s="311">
        <f t="shared" si="71"/>
        <v>0</v>
      </c>
      <c r="O464" s="53"/>
      <c r="P464" s="54"/>
      <c r="Q464" s="54"/>
      <c r="R464" s="54"/>
      <c r="S464" s="54"/>
      <c r="T464" s="58"/>
      <c r="U464" s="312">
        <f t="shared" si="68"/>
        <v>0</v>
      </c>
      <c r="V464" s="313"/>
      <c r="W464" s="314" t="str">
        <f t="shared" si="69"/>
        <v>0</v>
      </c>
      <c r="X464" s="594"/>
      <c r="Y464" s="60">
        <f t="shared" si="70"/>
        <v>0</v>
      </c>
    </row>
    <row r="465" spans="2:25" ht="18.75" hidden="1" customHeight="1">
      <c r="B465" s="597"/>
      <c r="C465" s="600"/>
      <c r="D465" s="39"/>
      <c r="E465" s="39"/>
      <c r="F465" s="315"/>
      <c r="G465" s="306">
        <f t="shared" si="65"/>
        <v>0</v>
      </c>
      <c r="H465" s="307">
        <f t="shared" si="66"/>
        <v>0</v>
      </c>
      <c r="I465" s="307">
        <f t="shared" si="67"/>
        <v>0</v>
      </c>
      <c r="J465" s="315"/>
      <c r="K465" s="308"/>
      <c r="L465" s="308"/>
      <c r="M465" s="310"/>
      <c r="N465" s="311">
        <f t="shared" si="71"/>
        <v>0</v>
      </c>
      <c r="O465" s="53"/>
      <c r="P465" s="54"/>
      <c r="Q465" s="54"/>
      <c r="R465" s="54"/>
      <c r="S465" s="54"/>
      <c r="T465" s="58"/>
      <c r="U465" s="312">
        <f t="shared" si="68"/>
        <v>0</v>
      </c>
      <c r="V465" s="313"/>
      <c r="W465" s="314" t="str">
        <f t="shared" si="69"/>
        <v>0</v>
      </c>
      <c r="X465" s="594"/>
      <c r="Y465" s="60">
        <f t="shared" si="70"/>
        <v>0</v>
      </c>
    </row>
    <row r="466" spans="2:25" ht="18.75" hidden="1" customHeight="1">
      <c r="B466" s="597"/>
      <c r="C466" s="600"/>
      <c r="D466" s="39"/>
      <c r="E466" s="39"/>
      <c r="F466" s="315"/>
      <c r="G466" s="306">
        <f t="shared" si="65"/>
        <v>0</v>
      </c>
      <c r="H466" s="307">
        <f t="shared" si="66"/>
        <v>0</v>
      </c>
      <c r="I466" s="307">
        <f t="shared" si="67"/>
        <v>0</v>
      </c>
      <c r="J466" s="315"/>
      <c r="K466" s="308"/>
      <c r="L466" s="308"/>
      <c r="M466" s="310"/>
      <c r="N466" s="311">
        <f t="shared" si="71"/>
        <v>0</v>
      </c>
      <c r="O466" s="53"/>
      <c r="P466" s="54"/>
      <c r="Q466" s="54"/>
      <c r="R466" s="54"/>
      <c r="S466" s="54"/>
      <c r="T466" s="58"/>
      <c r="U466" s="312">
        <f t="shared" si="68"/>
        <v>0</v>
      </c>
      <c r="V466" s="313"/>
      <c r="W466" s="314" t="str">
        <f t="shared" si="69"/>
        <v>0</v>
      </c>
      <c r="X466" s="594"/>
      <c r="Y466" s="60">
        <f t="shared" si="70"/>
        <v>0</v>
      </c>
    </row>
    <row r="467" spans="2:25" ht="18.75" hidden="1" customHeight="1">
      <c r="B467" s="597"/>
      <c r="C467" s="600"/>
      <c r="D467" s="39"/>
      <c r="E467" s="39"/>
      <c r="F467" s="315"/>
      <c r="G467" s="306">
        <f t="shared" si="65"/>
        <v>0</v>
      </c>
      <c r="H467" s="307">
        <f t="shared" si="66"/>
        <v>0</v>
      </c>
      <c r="I467" s="307">
        <f t="shared" si="67"/>
        <v>0</v>
      </c>
      <c r="J467" s="315"/>
      <c r="K467" s="308"/>
      <c r="L467" s="308"/>
      <c r="M467" s="310"/>
      <c r="N467" s="311">
        <f t="shared" si="71"/>
        <v>0</v>
      </c>
      <c r="O467" s="53"/>
      <c r="P467" s="54"/>
      <c r="Q467" s="54"/>
      <c r="R467" s="54"/>
      <c r="S467" s="54"/>
      <c r="T467" s="58"/>
      <c r="U467" s="312">
        <f t="shared" si="68"/>
        <v>0</v>
      </c>
      <c r="V467" s="313"/>
      <c r="W467" s="314" t="str">
        <f t="shared" si="69"/>
        <v>0</v>
      </c>
      <c r="X467" s="594"/>
      <c r="Y467" s="60">
        <f t="shared" si="70"/>
        <v>0</v>
      </c>
    </row>
    <row r="468" spans="2:25" ht="18.75" hidden="1" customHeight="1">
      <c r="B468" s="597"/>
      <c r="C468" s="600"/>
      <c r="D468" s="39"/>
      <c r="E468" s="39"/>
      <c r="F468" s="315"/>
      <c r="G468" s="306">
        <f t="shared" si="65"/>
        <v>0</v>
      </c>
      <c r="H468" s="307">
        <f t="shared" si="66"/>
        <v>0</v>
      </c>
      <c r="I468" s="307">
        <f t="shared" si="67"/>
        <v>0</v>
      </c>
      <c r="J468" s="315"/>
      <c r="K468" s="308"/>
      <c r="L468" s="308"/>
      <c r="M468" s="310"/>
      <c r="N468" s="311">
        <f t="shared" si="71"/>
        <v>0</v>
      </c>
      <c r="O468" s="53"/>
      <c r="P468" s="54"/>
      <c r="Q468" s="54"/>
      <c r="R468" s="54"/>
      <c r="S468" s="54"/>
      <c r="T468" s="58"/>
      <c r="U468" s="312">
        <f t="shared" si="68"/>
        <v>0</v>
      </c>
      <c r="V468" s="313"/>
      <c r="W468" s="314" t="str">
        <f t="shared" si="69"/>
        <v>0</v>
      </c>
      <c r="X468" s="594"/>
      <c r="Y468" s="60">
        <f t="shared" si="70"/>
        <v>0</v>
      </c>
    </row>
    <row r="469" spans="2:25" ht="18.75" hidden="1" customHeight="1">
      <c r="B469" s="597"/>
      <c r="C469" s="600"/>
      <c r="D469" s="39"/>
      <c r="E469" s="39"/>
      <c r="F469" s="315"/>
      <c r="G469" s="306">
        <f t="shared" si="65"/>
        <v>0</v>
      </c>
      <c r="H469" s="307">
        <f t="shared" si="66"/>
        <v>0</v>
      </c>
      <c r="I469" s="307">
        <f t="shared" si="67"/>
        <v>0</v>
      </c>
      <c r="J469" s="315"/>
      <c r="K469" s="308"/>
      <c r="L469" s="308"/>
      <c r="M469" s="310"/>
      <c r="N469" s="311">
        <f t="shared" si="71"/>
        <v>0</v>
      </c>
      <c r="O469" s="53"/>
      <c r="P469" s="54"/>
      <c r="Q469" s="54"/>
      <c r="R469" s="54"/>
      <c r="S469" s="54"/>
      <c r="T469" s="58"/>
      <c r="U469" s="312">
        <f t="shared" si="68"/>
        <v>0</v>
      </c>
      <c r="V469" s="313"/>
      <c r="W469" s="314" t="str">
        <f t="shared" si="69"/>
        <v>0</v>
      </c>
      <c r="X469" s="594"/>
      <c r="Y469" s="60">
        <f t="shared" si="70"/>
        <v>0</v>
      </c>
    </row>
    <row r="470" spans="2:25" ht="18.75" hidden="1" customHeight="1">
      <c r="B470" s="597"/>
      <c r="C470" s="600"/>
      <c r="D470" s="39"/>
      <c r="E470" s="39"/>
      <c r="F470" s="315"/>
      <c r="G470" s="306">
        <f t="shared" si="65"/>
        <v>0</v>
      </c>
      <c r="H470" s="307">
        <f t="shared" si="66"/>
        <v>0</v>
      </c>
      <c r="I470" s="307">
        <f t="shared" si="67"/>
        <v>0</v>
      </c>
      <c r="J470" s="315"/>
      <c r="K470" s="308"/>
      <c r="L470" s="308"/>
      <c r="M470" s="310"/>
      <c r="N470" s="311">
        <f t="shared" si="71"/>
        <v>0</v>
      </c>
      <c r="O470" s="53"/>
      <c r="P470" s="54"/>
      <c r="Q470" s="54"/>
      <c r="R470" s="54"/>
      <c r="S470" s="54"/>
      <c r="T470" s="58"/>
      <c r="U470" s="312">
        <f t="shared" si="68"/>
        <v>0</v>
      </c>
      <c r="V470" s="313"/>
      <c r="W470" s="314" t="str">
        <f t="shared" si="69"/>
        <v>0</v>
      </c>
      <c r="X470" s="594"/>
      <c r="Y470" s="60">
        <f t="shared" si="70"/>
        <v>0</v>
      </c>
    </row>
    <row r="471" spans="2:25" ht="18.75" hidden="1" customHeight="1">
      <c r="B471" s="597"/>
      <c r="C471" s="600"/>
      <c r="D471" s="39"/>
      <c r="E471" s="39"/>
      <c r="F471" s="315"/>
      <c r="G471" s="306">
        <f t="shared" si="65"/>
        <v>0</v>
      </c>
      <c r="H471" s="307">
        <f t="shared" si="66"/>
        <v>0</v>
      </c>
      <c r="I471" s="307">
        <f t="shared" si="67"/>
        <v>0</v>
      </c>
      <c r="J471" s="315"/>
      <c r="K471" s="308"/>
      <c r="L471" s="308"/>
      <c r="M471" s="310"/>
      <c r="N471" s="311">
        <f t="shared" si="71"/>
        <v>0</v>
      </c>
      <c r="O471" s="53"/>
      <c r="P471" s="54"/>
      <c r="Q471" s="54"/>
      <c r="R471" s="54"/>
      <c r="S471" s="54"/>
      <c r="T471" s="58"/>
      <c r="U471" s="312">
        <f t="shared" si="68"/>
        <v>0</v>
      </c>
      <c r="V471" s="313"/>
      <c r="W471" s="314" t="str">
        <f t="shared" si="69"/>
        <v>0</v>
      </c>
      <c r="X471" s="594"/>
      <c r="Y471" s="60">
        <f t="shared" si="70"/>
        <v>0</v>
      </c>
    </row>
    <row r="472" spans="2:25" ht="18.75" hidden="1" customHeight="1">
      <c r="B472" s="597"/>
      <c r="C472" s="600"/>
      <c r="D472" s="39"/>
      <c r="E472" s="39"/>
      <c r="F472" s="315"/>
      <c r="G472" s="306">
        <f t="shared" si="65"/>
        <v>0</v>
      </c>
      <c r="H472" s="307">
        <f t="shared" si="66"/>
        <v>0</v>
      </c>
      <c r="I472" s="307">
        <f t="shared" si="67"/>
        <v>0</v>
      </c>
      <c r="J472" s="315"/>
      <c r="K472" s="308"/>
      <c r="L472" s="308"/>
      <c r="M472" s="310"/>
      <c r="N472" s="311">
        <f t="shared" si="71"/>
        <v>0</v>
      </c>
      <c r="O472" s="53"/>
      <c r="P472" s="54"/>
      <c r="Q472" s="54"/>
      <c r="R472" s="54"/>
      <c r="S472" s="54"/>
      <c r="T472" s="58"/>
      <c r="U472" s="312">
        <f t="shared" si="68"/>
        <v>0</v>
      </c>
      <c r="V472" s="313"/>
      <c r="W472" s="314" t="str">
        <f t="shared" si="69"/>
        <v>0</v>
      </c>
      <c r="X472" s="594"/>
      <c r="Y472" s="60">
        <f t="shared" si="70"/>
        <v>0</v>
      </c>
    </row>
    <row r="473" spans="2:25" ht="18.75" hidden="1" customHeight="1">
      <c r="B473" s="597"/>
      <c r="C473" s="600"/>
      <c r="D473" s="39"/>
      <c r="E473" s="39"/>
      <c r="F473" s="315"/>
      <c r="G473" s="306">
        <f t="shared" si="65"/>
        <v>0</v>
      </c>
      <c r="H473" s="307">
        <f t="shared" si="66"/>
        <v>0</v>
      </c>
      <c r="I473" s="307">
        <f t="shared" si="67"/>
        <v>0</v>
      </c>
      <c r="J473" s="315"/>
      <c r="K473" s="308"/>
      <c r="L473" s="308"/>
      <c r="M473" s="310"/>
      <c r="N473" s="311">
        <f t="shared" si="71"/>
        <v>0</v>
      </c>
      <c r="O473" s="53"/>
      <c r="P473" s="54"/>
      <c r="Q473" s="54"/>
      <c r="R473" s="54"/>
      <c r="S473" s="54"/>
      <c r="T473" s="58"/>
      <c r="U473" s="312">
        <f t="shared" si="68"/>
        <v>0</v>
      </c>
      <c r="V473" s="313"/>
      <c r="W473" s="314" t="str">
        <f t="shared" si="69"/>
        <v>0</v>
      </c>
      <c r="X473" s="594"/>
      <c r="Y473" s="60">
        <f t="shared" si="70"/>
        <v>0</v>
      </c>
    </row>
    <row r="474" spans="2:25" ht="18.75" hidden="1" customHeight="1">
      <c r="B474" s="597"/>
      <c r="C474" s="600"/>
      <c r="D474" s="39"/>
      <c r="E474" s="39"/>
      <c r="F474" s="315"/>
      <c r="G474" s="306">
        <f t="shared" ref="G474:G537" si="72">F474/$G$15</f>
        <v>0</v>
      </c>
      <c r="H474" s="307">
        <f t="shared" ref="H474:H537" si="73">F474/$H$15</f>
        <v>0</v>
      </c>
      <c r="I474" s="307">
        <f t="shared" ref="I474:I537" si="74">H474/$I$15</f>
        <v>0</v>
      </c>
      <c r="J474" s="315"/>
      <c r="K474" s="308"/>
      <c r="L474" s="308"/>
      <c r="M474" s="310"/>
      <c r="N474" s="311">
        <f t="shared" si="71"/>
        <v>0</v>
      </c>
      <c r="O474" s="53"/>
      <c r="P474" s="54"/>
      <c r="Q474" s="54"/>
      <c r="R474" s="54"/>
      <c r="S474" s="54"/>
      <c r="T474" s="58"/>
      <c r="U474" s="312">
        <f t="shared" ref="U474:U537" si="75">H474/$U$15</f>
        <v>0</v>
      </c>
      <c r="V474" s="313"/>
      <c r="W474" s="314" t="str">
        <f t="shared" ref="W474:W537" si="76">IF(V474&lt;1,"0",IF(V474&lt;5,"2",IF(V474&gt;=5,"6")))</f>
        <v>0</v>
      </c>
      <c r="X474" s="594"/>
      <c r="Y474" s="60">
        <f t="shared" ref="Y474:Y537" si="77">W474/2</f>
        <v>0</v>
      </c>
    </row>
    <row r="475" spans="2:25" ht="18.75" hidden="1" customHeight="1">
      <c r="B475" s="597"/>
      <c r="C475" s="600"/>
      <c r="D475" s="39"/>
      <c r="E475" s="39"/>
      <c r="F475" s="315"/>
      <c r="G475" s="306">
        <f t="shared" si="72"/>
        <v>0</v>
      </c>
      <c r="H475" s="307">
        <f t="shared" si="73"/>
        <v>0</v>
      </c>
      <c r="I475" s="307">
        <f t="shared" si="74"/>
        <v>0</v>
      </c>
      <c r="J475" s="315"/>
      <c r="K475" s="308"/>
      <c r="L475" s="308"/>
      <c r="M475" s="310"/>
      <c r="N475" s="311">
        <f t="shared" ref="N475:N538" si="78">M475/$N$15</f>
        <v>0</v>
      </c>
      <c r="O475" s="53"/>
      <c r="P475" s="54"/>
      <c r="Q475" s="54"/>
      <c r="R475" s="54"/>
      <c r="S475" s="54"/>
      <c r="T475" s="58"/>
      <c r="U475" s="312">
        <f t="shared" si="75"/>
        <v>0</v>
      </c>
      <c r="V475" s="313"/>
      <c r="W475" s="314" t="str">
        <f t="shared" si="76"/>
        <v>0</v>
      </c>
      <c r="X475" s="594"/>
      <c r="Y475" s="60">
        <f t="shared" si="77"/>
        <v>0</v>
      </c>
    </row>
    <row r="476" spans="2:25" ht="18.75" hidden="1" customHeight="1">
      <c r="B476" s="597"/>
      <c r="C476" s="600"/>
      <c r="D476" s="39"/>
      <c r="E476" s="39"/>
      <c r="F476" s="315"/>
      <c r="G476" s="306">
        <f t="shared" si="72"/>
        <v>0</v>
      </c>
      <c r="H476" s="307">
        <f t="shared" si="73"/>
        <v>0</v>
      </c>
      <c r="I476" s="307">
        <f t="shared" si="74"/>
        <v>0</v>
      </c>
      <c r="J476" s="315"/>
      <c r="K476" s="308"/>
      <c r="L476" s="308"/>
      <c r="M476" s="310"/>
      <c r="N476" s="311">
        <f t="shared" si="78"/>
        <v>0</v>
      </c>
      <c r="O476" s="53"/>
      <c r="P476" s="54"/>
      <c r="Q476" s="54"/>
      <c r="R476" s="54"/>
      <c r="S476" s="54"/>
      <c r="T476" s="58"/>
      <c r="U476" s="312">
        <f t="shared" si="75"/>
        <v>0</v>
      </c>
      <c r="V476" s="313"/>
      <c r="W476" s="314" t="str">
        <f t="shared" si="76"/>
        <v>0</v>
      </c>
      <c r="X476" s="594"/>
      <c r="Y476" s="60">
        <f t="shared" si="77"/>
        <v>0</v>
      </c>
    </row>
    <row r="477" spans="2:25" ht="18.75" hidden="1" customHeight="1">
      <c r="B477" s="597"/>
      <c r="C477" s="600"/>
      <c r="D477" s="39"/>
      <c r="E477" s="39"/>
      <c r="F477" s="315"/>
      <c r="G477" s="306">
        <f t="shared" si="72"/>
        <v>0</v>
      </c>
      <c r="H477" s="307">
        <f t="shared" si="73"/>
        <v>0</v>
      </c>
      <c r="I477" s="307">
        <f t="shared" si="74"/>
        <v>0</v>
      </c>
      <c r="J477" s="315"/>
      <c r="K477" s="308"/>
      <c r="L477" s="308"/>
      <c r="M477" s="310"/>
      <c r="N477" s="311">
        <f t="shared" si="78"/>
        <v>0</v>
      </c>
      <c r="O477" s="53"/>
      <c r="P477" s="54"/>
      <c r="Q477" s="54"/>
      <c r="R477" s="54"/>
      <c r="S477" s="54"/>
      <c r="T477" s="58"/>
      <c r="U477" s="312">
        <f t="shared" si="75"/>
        <v>0</v>
      </c>
      <c r="V477" s="313"/>
      <c r="W477" s="314" t="str">
        <f t="shared" si="76"/>
        <v>0</v>
      </c>
      <c r="X477" s="594"/>
      <c r="Y477" s="60">
        <f t="shared" si="77"/>
        <v>0</v>
      </c>
    </row>
    <row r="478" spans="2:25" ht="18.75" hidden="1" customHeight="1">
      <c r="B478" s="597"/>
      <c r="C478" s="600"/>
      <c r="D478" s="39"/>
      <c r="E478" s="39"/>
      <c r="F478" s="315"/>
      <c r="G478" s="306">
        <f t="shared" si="72"/>
        <v>0</v>
      </c>
      <c r="H478" s="307">
        <f t="shared" si="73"/>
        <v>0</v>
      </c>
      <c r="I478" s="307">
        <f t="shared" si="74"/>
        <v>0</v>
      </c>
      <c r="J478" s="315"/>
      <c r="K478" s="308"/>
      <c r="L478" s="308"/>
      <c r="M478" s="310"/>
      <c r="N478" s="311">
        <f t="shared" si="78"/>
        <v>0</v>
      </c>
      <c r="O478" s="53"/>
      <c r="P478" s="54"/>
      <c r="Q478" s="54"/>
      <c r="R478" s="54"/>
      <c r="S478" s="54"/>
      <c r="T478" s="58"/>
      <c r="U478" s="312">
        <f t="shared" si="75"/>
        <v>0</v>
      </c>
      <c r="V478" s="313"/>
      <c r="W478" s="314" t="str">
        <f t="shared" si="76"/>
        <v>0</v>
      </c>
      <c r="X478" s="594"/>
      <c r="Y478" s="60">
        <f t="shared" si="77"/>
        <v>0</v>
      </c>
    </row>
    <row r="479" spans="2:25" ht="18.75" hidden="1" customHeight="1">
      <c r="B479" s="597"/>
      <c r="C479" s="600"/>
      <c r="D479" s="39"/>
      <c r="E479" s="39"/>
      <c r="F479" s="315"/>
      <c r="G479" s="306">
        <f t="shared" si="72"/>
        <v>0</v>
      </c>
      <c r="H479" s="307">
        <f t="shared" si="73"/>
        <v>0</v>
      </c>
      <c r="I479" s="307">
        <f t="shared" si="74"/>
        <v>0</v>
      </c>
      <c r="J479" s="315"/>
      <c r="K479" s="308"/>
      <c r="L479" s="308"/>
      <c r="M479" s="310"/>
      <c r="N479" s="311">
        <f t="shared" si="78"/>
        <v>0</v>
      </c>
      <c r="O479" s="53"/>
      <c r="P479" s="54"/>
      <c r="Q479" s="54"/>
      <c r="R479" s="54"/>
      <c r="S479" s="54"/>
      <c r="T479" s="58"/>
      <c r="U479" s="312">
        <f t="shared" si="75"/>
        <v>0</v>
      </c>
      <c r="V479" s="313"/>
      <c r="W479" s="314" t="str">
        <f t="shared" si="76"/>
        <v>0</v>
      </c>
      <c r="X479" s="594"/>
      <c r="Y479" s="60">
        <f t="shared" si="77"/>
        <v>0</v>
      </c>
    </row>
    <row r="480" spans="2:25" ht="18.75" hidden="1" customHeight="1">
      <c r="B480" s="597"/>
      <c r="C480" s="600"/>
      <c r="D480" s="39"/>
      <c r="E480" s="39"/>
      <c r="F480" s="315"/>
      <c r="G480" s="306">
        <f t="shared" si="72"/>
        <v>0</v>
      </c>
      <c r="H480" s="307">
        <f t="shared" si="73"/>
        <v>0</v>
      </c>
      <c r="I480" s="307">
        <f t="shared" si="74"/>
        <v>0</v>
      </c>
      <c r="J480" s="315"/>
      <c r="K480" s="308"/>
      <c r="L480" s="308"/>
      <c r="M480" s="310"/>
      <c r="N480" s="311">
        <f t="shared" si="78"/>
        <v>0</v>
      </c>
      <c r="O480" s="53"/>
      <c r="P480" s="54"/>
      <c r="Q480" s="54"/>
      <c r="R480" s="54"/>
      <c r="S480" s="54"/>
      <c r="T480" s="58"/>
      <c r="U480" s="312">
        <f t="shared" si="75"/>
        <v>0</v>
      </c>
      <c r="V480" s="313"/>
      <c r="W480" s="314" t="str">
        <f t="shared" si="76"/>
        <v>0</v>
      </c>
      <c r="X480" s="594"/>
      <c r="Y480" s="60">
        <f t="shared" si="77"/>
        <v>0</v>
      </c>
    </row>
    <row r="481" spans="2:25" ht="18.75" hidden="1" customHeight="1">
      <c r="B481" s="597"/>
      <c r="C481" s="600"/>
      <c r="D481" s="39"/>
      <c r="E481" s="39"/>
      <c r="F481" s="315"/>
      <c r="G481" s="306">
        <f t="shared" si="72"/>
        <v>0</v>
      </c>
      <c r="H481" s="307">
        <f t="shared" si="73"/>
        <v>0</v>
      </c>
      <c r="I481" s="307">
        <f t="shared" si="74"/>
        <v>0</v>
      </c>
      <c r="J481" s="315"/>
      <c r="K481" s="308"/>
      <c r="L481" s="308"/>
      <c r="M481" s="310"/>
      <c r="N481" s="311">
        <f t="shared" si="78"/>
        <v>0</v>
      </c>
      <c r="O481" s="53"/>
      <c r="P481" s="54"/>
      <c r="Q481" s="54"/>
      <c r="R481" s="54"/>
      <c r="S481" s="54"/>
      <c r="T481" s="58"/>
      <c r="U481" s="312">
        <f t="shared" si="75"/>
        <v>0</v>
      </c>
      <c r="V481" s="313"/>
      <c r="W481" s="314" t="str">
        <f t="shared" si="76"/>
        <v>0</v>
      </c>
      <c r="X481" s="594"/>
      <c r="Y481" s="60">
        <f t="shared" si="77"/>
        <v>0</v>
      </c>
    </row>
    <row r="482" spans="2:25" ht="18.75" hidden="1" customHeight="1">
      <c r="B482" s="597"/>
      <c r="C482" s="600"/>
      <c r="D482" s="39"/>
      <c r="E482" s="39"/>
      <c r="F482" s="315"/>
      <c r="G482" s="306">
        <f t="shared" si="72"/>
        <v>0</v>
      </c>
      <c r="H482" s="307">
        <f t="shared" si="73"/>
        <v>0</v>
      </c>
      <c r="I482" s="307">
        <f t="shared" si="74"/>
        <v>0</v>
      </c>
      <c r="J482" s="315"/>
      <c r="K482" s="308"/>
      <c r="L482" s="308"/>
      <c r="M482" s="310"/>
      <c r="N482" s="311">
        <f t="shared" si="78"/>
        <v>0</v>
      </c>
      <c r="O482" s="53"/>
      <c r="P482" s="54"/>
      <c r="Q482" s="54"/>
      <c r="R482" s="54"/>
      <c r="S482" s="54"/>
      <c r="T482" s="58"/>
      <c r="U482" s="312">
        <f t="shared" si="75"/>
        <v>0</v>
      </c>
      <c r="V482" s="313"/>
      <c r="W482" s="314" t="str">
        <f t="shared" si="76"/>
        <v>0</v>
      </c>
      <c r="X482" s="594"/>
      <c r="Y482" s="60">
        <f t="shared" si="77"/>
        <v>0</v>
      </c>
    </row>
    <row r="483" spans="2:25" ht="18.75" hidden="1" customHeight="1">
      <c r="B483" s="597"/>
      <c r="C483" s="600"/>
      <c r="D483" s="39"/>
      <c r="E483" s="39"/>
      <c r="F483" s="315"/>
      <c r="G483" s="306">
        <f t="shared" si="72"/>
        <v>0</v>
      </c>
      <c r="H483" s="307">
        <f t="shared" si="73"/>
        <v>0</v>
      </c>
      <c r="I483" s="307">
        <f t="shared" si="74"/>
        <v>0</v>
      </c>
      <c r="J483" s="315"/>
      <c r="K483" s="308"/>
      <c r="L483" s="308"/>
      <c r="M483" s="310"/>
      <c r="N483" s="311">
        <f t="shared" si="78"/>
        <v>0</v>
      </c>
      <c r="O483" s="53"/>
      <c r="P483" s="54"/>
      <c r="Q483" s="54"/>
      <c r="R483" s="54"/>
      <c r="S483" s="54"/>
      <c r="T483" s="58"/>
      <c r="U483" s="312">
        <f t="shared" si="75"/>
        <v>0</v>
      </c>
      <c r="V483" s="313"/>
      <c r="W483" s="314" t="str">
        <f t="shared" si="76"/>
        <v>0</v>
      </c>
      <c r="X483" s="594"/>
      <c r="Y483" s="60">
        <f t="shared" si="77"/>
        <v>0</v>
      </c>
    </row>
    <row r="484" spans="2:25" ht="18.75" hidden="1" customHeight="1">
      <c r="B484" s="597"/>
      <c r="C484" s="600"/>
      <c r="D484" s="39"/>
      <c r="E484" s="39"/>
      <c r="F484" s="315"/>
      <c r="G484" s="306">
        <f t="shared" si="72"/>
        <v>0</v>
      </c>
      <c r="H484" s="307">
        <f t="shared" si="73"/>
        <v>0</v>
      </c>
      <c r="I484" s="307">
        <f t="shared" si="74"/>
        <v>0</v>
      </c>
      <c r="J484" s="315"/>
      <c r="K484" s="308"/>
      <c r="L484" s="308"/>
      <c r="M484" s="310"/>
      <c r="N484" s="311">
        <f t="shared" si="78"/>
        <v>0</v>
      </c>
      <c r="O484" s="53"/>
      <c r="P484" s="54"/>
      <c r="Q484" s="54"/>
      <c r="R484" s="54"/>
      <c r="S484" s="54"/>
      <c r="T484" s="58"/>
      <c r="U484" s="312">
        <f t="shared" si="75"/>
        <v>0</v>
      </c>
      <c r="V484" s="313"/>
      <c r="W484" s="314" t="str">
        <f t="shared" si="76"/>
        <v>0</v>
      </c>
      <c r="X484" s="594"/>
      <c r="Y484" s="60">
        <f t="shared" si="77"/>
        <v>0</v>
      </c>
    </row>
    <row r="485" spans="2:25" ht="18.75" hidden="1" customHeight="1">
      <c r="B485" s="597"/>
      <c r="C485" s="600"/>
      <c r="D485" s="39"/>
      <c r="E485" s="39"/>
      <c r="F485" s="315"/>
      <c r="G485" s="306">
        <f t="shared" si="72"/>
        <v>0</v>
      </c>
      <c r="H485" s="307">
        <f t="shared" si="73"/>
        <v>0</v>
      </c>
      <c r="I485" s="307">
        <f t="shared" si="74"/>
        <v>0</v>
      </c>
      <c r="J485" s="315"/>
      <c r="K485" s="308"/>
      <c r="L485" s="308"/>
      <c r="M485" s="310"/>
      <c r="N485" s="311">
        <f t="shared" si="78"/>
        <v>0</v>
      </c>
      <c r="O485" s="53"/>
      <c r="P485" s="54"/>
      <c r="Q485" s="54"/>
      <c r="R485" s="54"/>
      <c r="S485" s="54"/>
      <c r="T485" s="58"/>
      <c r="U485" s="312">
        <f t="shared" si="75"/>
        <v>0</v>
      </c>
      <c r="V485" s="313"/>
      <c r="W485" s="314" t="str">
        <f t="shared" si="76"/>
        <v>0</v>
      </c>
      <c r="X485" s="594"/>
      <c r="Y485" s="60">
        <f t="shared" si="77"/>
        <v>0</v>
      </c>
    </row>
    <row r="486" spans="2:25" ht="18.75" hidden="1" customHeight="1">
      <c r="B486" s="597"/>
      <c r="C486" s="600"/>
      <c r="D486" s="39"/>
      <c r="E486" s="39"/>
      <c r="F486" s="315"/>
      <c r="G486" s="306">
        <f t="shared" si="72"/>
        <v>0</v>
      </c>
      <c r="H486" s="307">
        <f t="shared" si="73"/>
        <v>0</v>
      </c>
      <c r="I486" s="307">
        <f t="shared" si="74"/>
        <v>0</v>
      </c>
      <c r="J486" s="315"/>
      <c r="K486" s="308"/>
      <c r="L486" s="308"/>
      <c r="M486" s="310"/>
      <c r="N486" s="311">
        <f t="shared" si="78"/>
        <v>0</v>
      </c>
      <c r="O486" s="53"/>
      <c r="P486" s="54"/>
      <c r="Q486" s="54"/>
      <c r="R486" s="54"/>
      <c r="S486" s="54"/>
      <c r="T486" s="58"/>
      <c r="U486" s="312">
        <f t="shared" si="75"/>
        <v>0</v>
      </c>
      <c r="V486" s="313"/>
      <c r="W486" s="314" t="str">
        <f t="shared" si="76"/>
        <v>0</v>
      </c>
      <c r="X486" s="594"/>
      <c r="Y486" s="60">
        <f t="shared" si="77"/>
        <v>0</v>
      </c>
    </row>
    <row r="487" spans="2:25" ht="18.75" hidden="1" customHeight="1">
      <c r="B487" s="597"/>
      <c r="C487" s="600"/>
      <c r="D487" s="39"/>
      <c r="E487" s="39"/>
      <c r="F487" s="315"/>
      <c r="G487" s="306">
        <f t="shared" si="72"/>
        <v>0</v>
      </c>
      <c r="H487" s="307">
        <f t="shared" si="73"/>
        <v>0</v>
      </c>
      <c r="I487" s="307">
        <f t="shared" si="74"/>
        <v>0</v>
      </c>
      <c r="J487" s="315"/>
      <c r="K487" s="308"/>
      <c r="L487" s="308"/>
      <c r="M487" s="310"/>
      <c r="N487" s="311">
        <f t="shared" si="78"/>
        <v>0</v>
      </c>
      <c r="O487" s="53"/>
      <c r="P487" s="54"/>
      <c r="Q487" s="54"/>
      <c r="R487" s="54"/>
      <c r="S487" s="54"/>
      <c r="T487" s="58"/>
      <c r="U487" s="312">
        <f t="shared" si="75"/>
        <v>0</v>
      </c>
      <c r="V487" s="313"/>
      <c r="W487" s="314" t="str">
        <f t="shared" si="76"/>
        <v>0</v>
      </c>
      <c r="X487" s="594"/>
      <c r="Y487" s="60">
        <f t="shared" si="77"/>
        <v>0</v>
      </c>
    </row>
    <row r="488" spans="2:25" ht="18.75" hidden="1" customHeight="1">
      <c r="B488" s="597"/>
      <c r="C488" s="600"/>
      <c r="D488" s="39"/>
      <c r="E488" s="39"/>
      <c r="F488" s="315"/>
      <c r="G488" s="306">
        <f t="shared" si="72"/>
        <v>0</v>
      </c>
      <c r="H488" s="307">
        <f t="shared" si="73"/>
        <v>0</v>
      </c>
      <c r="I488" s="307">
        <f t="shared" si="74"/>
        <v>0</v>
      </c>
      <c r="J488" s="315"/>
      <c r="K488" s="308"/>
      <c r="L488" s="308"/>
      <c r="M488" s="310"/>
      <c r="N488" s="311">
        <f t="shared" si="78"/>
        <v>0</v>
      </c>
      <c r="O488" s="53"/>
      <c r="P488" s="54"/>
      <c r="Q488" s="54"/>
      <c r="R488" s="54"/>
      <c r="S488" s="54"/>
      <c r="T488" s="58"/>
      <c r="U488" s="312">
        <f t="shared" si="75"/>
        <v>0</v>
      </c>
      <c r="V488" s="313"/>
      <c r="W488" s="314" t="str">
        <f t="shared" si="76"/>
        <v>0</v>
      </c>
      <c r="X488" s="594"/>
      <c r="Y488" s="60">
        <f t="shared" si="77"/>
        <v>0</v>
      </c>
    </row>
    <row r="489" spans="2:25" ht="18.75" hidden="1" customHeight="1">
      <c r="B489" s="597"/>
      <c r="C489" s="600"/>
      <c r="D489" s="39"/>
      <c r="E489" s="39"/>
      <c r="F489" s="315"/>
      <c r="G489" s="306">
        <f t="shared" si="72"/>
        <v>0</v>
      </c>
      <c r="H489" s="307">
        <f t="shared" si="73"/>
        <v>0</v>
      </c>
      <c r="I489" s="307">
        <f t="shared" si="74"/>
        <v>0</v>
      </c>
      <c r="J489" s="315"/>
      <c r="K489" s="308"/>
      <c r="L489" s="308"/>
      <c r="M489" s="310"/>
      <c r="N489" s="311">
        <f t="shared" si="78"/>
        <v>0</v>
      </c>
      <c r="O489" s="53"/>
      <c r="P489" s="54"/>
      <c r="Q489" s="54"/>
      <c r="R489" s="54"/>
      <c r="S489" s="54"/>
      <c r="T489" s="58"/>
      <c r="U489" s="312">
        <f t="shared" si="75"/>
        <v>0</v>
      </c>
      <c r="V489" s="313"/>
      <c r="W489" s="314" t="str">
        <f t="shared" si="76"/>
        <v>0</v>
      </c>
      <c r="X489" s="594"/>
      <c r="Y489" s="60">
        <f t="shared" si="77"/>
        <v>0</v>
      </c>
    </row>
    <row r="490" spans="2:25" ht="18.75" hidden="1" customHeight="1">
      <c r="B490" s="597"/>
      <c r="C490" s="600"/>
      <c r="D490" s="39"/>
      <c r="E490" s="39"/>
      <c r="F490" s="315"/>
      <c r="G490" s="306">
        <f t="shared" si="72"/>
        <v>0</v>
      </c>
      <c r="H490" s="307">
        <f t="shared" si="73"/>
        <v>0</v>
      </c>
      <c r="I490" s="307">
        <f t="shared" si="74"/>
        <v>0</v>
      </c>
      <c r="J490" s="315"/>
      <c r="K490" s="308"/>
      <c r="L490" s="308"/>
      <c r="M490" s="310"/>
      <c r="N490" s="311">
        <f t="shared" si="78"/>
        <v>0</v>
      </c>
      <c r="O490" s="53"/>
      <c r="P490" s="54"/>
      <c r="Q490" s="54"/>
      <c r="R490" s="54"/>
      <c r="S490" s="54"/>
      <c r="T490" s="58"/>
      <c r="U490" s="312">
        <f t="shared" si="75"/>
        <v>0</v>
      </c>
      <c r="V490" s="313"/>
      <c r="W490" s="314" t="str">
        <f t="shared" si="76"/>
        <v>0</v>
      </c>
      <c r="X490" s="594"/>
      <c r="Y490" s="60">
        <f t="shared" si="77"/>
        <v>0</v>
      </c>
    </row>
    <row r="491" spans="2:25" ht="18.75" hidden="1" customHeight="1">
      <c r="B491" s="597"/>
      <c r="C491" s="600"/>
      <c r="D491" s="39"/>
      <c r="E491" s="39"/>
      <c r="F491" s="315"/>
      <c r="G491" s="306">
        <f t="shared" si="72"/>
        <v>0</v>
      </c>
      <c r="H491" s="307">
        <f t="shared" si="73"/>
        <v>0</v>
      </c>
      <c r="I491" s="307">
        <f t="shared" si="74"/>
        <v>0</v>
      </c>
      <c r="J491" s="315"/>
      <c r="K491" s="308"/>
      <c r="L491" s="308"/>
      <c r="M491" s="310"/>
      <c r="N491" s="311">
        <f t="shared" si="78"/>
        <v>0</v>
      </c>
      <c r="O491" s="53"/>
      <c r="P491" s="54"/>
      <c r="Q491" s="54"/>
      <c r="R491" s="54"/>
      <c r="S491" s="54"/>
      <c r="T491" s="58"/>
      <c r="U491" s="312">
        <f t="shared" si="75"/>
        <v>0</v>
      </c>
      <c r="V491" s="313"/>
      <c r="W491" s="314" t="str">
        <f t="shared" si="76"/>
        <v>0</v>
      </c>
      <c r="X491" s="594"/>
      <c r="Y491" s="60">
        <f t="shared" si="77"/>
        <v>0</v>
      </c>
    </row>
    <row r="492" spans="2:25" ht="18.75" hidden="1" customHeight="1">
      <c r="B492" s="597"/>
      <c r="C492" s="600"/>
      <c r="D492" s="39"/>
      <c r="E492" s="39"/>
      <c r="F492" s="315"/>
      <c r="G492" s="306">
        <f t="shared" si="72"/>
        <v>0</v>
      </c>
      <c r="H492" s="307">
        <f t="shared" si="73"/>
        <v>0</v>
      </c>
      <c r="I492" s="307">
        <f t="shared" si="74"/>
        <v>0</v>
      </c>
      <c r="J492" s="315"/>
      <c r="K492" s="308"/>
      <c r="L492" s="308"/>
      <c r="M492" s="310"/>
      <c r="N492" s="311">
        <f t="shared" si="78"/>
        <v>0</v>
      </c>
      <c r="O492" s="53"/>
      <c r="P492" s="54"/>
      <c r="Q492" s="54"/>
      <c r="R492" s="54"/>
      <c r="S492" s="54"/>
      <c r="T492" s="58"/>
      <c r="U492" s="312">
        <f t="shared" si="75"/>
        <v>0</v>
      </c>
      <c r="V492" s="313"/>
      <c r="W492" s="314" t="str">
        <f t="shared" si="76"/>
        <v>0</v>
      </c>
      <c r="X492" s="594"/>
      <c r="Y492" s="60">
        <f t="shared" si="77"/>
        <v>0</v>
      </c>
    </row>
    <row r="493" spans="2:25" ht="18.75" hidden="1" customHeight="1">
      <c r="B493" s="597"/>
      <c r="C493" s="600"/>
      <c r="D493" s="39"/>
      <c r="E493" s="39"/>
      <c r="F493" s="315"/>
      <c r="G493" s="306">
        <f t="shared" si="72"/>
        <v>0</v>
      </c>
      <c r="H493" s="307">
        <f t="shared" si="73"/>
        <v>0</v>
      </c>
      <c r="I493" s="307">
        <f t="shared" si="74"/>
        <v>0</v>
      </c>
      <c r="J493" s="315"/>
      <c r="K493" s="308"/>
      <c r="L493" s="308"/>
      <c r="M493" s="310"/>
      <c r="N493" s="311">
        <f t="shared" si="78"/>
        <v>0</v>
      </c>
      <c r="O493" s="53"/>
      <c r="P493" s="54"/>
      <c r="Q493" s="54"/>
      <c r="R493" s="54"/>
      <c r="S493" s="54"/>
      <c r="T493" s="58"/>
      <c r="U493" s="312">
        <f t="shared" si="75"/>
        <v>0</v>
      </c>
      <c r="V493" s="313"/>
      <c r="W493" s="314" t="str">
        <f t="shared" si="76"/>
        <v>0</v>
      </c>
      <c r="X493" s="594"/>
      <c r="Y493" s="60">
        <f t="shared" si="77"/>
        <v>0</v>
      </c>
    </row>
    <row r="494" spans="2:25" ht="18.75" hidden="1" customHeight="1">
      <c r="B494" s="597"/>
      <c r="C494" s="600"/>
      <c r="D494" s="39"/>
      <c r="E494" s="39"/>
      <c r="F494" s="315"/>
      <c r="G494" s="306">
        <f t="shared" si="72"/>
        <v>0</v>
      </c>
      <c r="H494" s="307">
        <f t="shared" si="73"/>
        <v>0</v>
      </c>
      <c r="I494" s="307">
        <f t="shared" si="74"/>
        <v>0</v>
      </c>
      <c r="J494" s="315"/>
      <c r="K494" s="308"/>
      <c r="L494" s="308"/>
      <c r="M494" s="310"/>
      <c r="N494" s="311">
        <f t="shared" si="78"/>
        <v>0</v>
      </c>
      <c r="O494" s="53"/>
      <c r="P494" s="54"/>
      <c r="Q494" s="54"/>
      <c r="R494" s="54"/>
      <c r="S494" s="54"/>
      <c r="T494" s="58"/>
      <c r="U494" s="312">
        <f t="shared" si="75"/>
        <v>0</v>
      </c>
      <c r="V494" s="313"/>
      <c r="W494" s="314" t="str">
        <f t="shared" si="76"/>
        <v>0</v>
      </c>
      <c r="X494" s="594"/>
      <c r="Y494" s="60">
        <f t="shared" si="77"/>
        <v>0</v>
      </c>
    </row>
    <row r="495" spans="2:25" ht="18.75" hidden="1" customHeight="1">
      <c r="B495" s="597"/>
      <c r="C495" s="600"/>
      <c r="D495" s="39"/>
      <c r="E495" s="39"/>
      <c r="F495" s="315"/>
      <c r="G495" s="306">
        <f t="shared" si="72"/>
        <v>0</v>
      </c>
      <c r="H495" s="307">
        <f t="shared" si="73"/>
        <v>0</v>
      </c>
      <c r="I495" s="307">
        <f t="shared" si="74"/>
        <v>0</v>
      </c>
      <c r="J495" s="315"/>
      <c r="K495" s="308"/>
      <c r="L495" s="308"/>
      <c r="M495" s="310"/>
      <c r="N495" s="311">
        <f t="shared" si="78"/>
        <v>0</v>
      </c>
      <c r="O495" s="53"/>
      <c r="P495" s="54"/>
      <c r="Q495" s="54"/>
      <c r="R495" s="54"/>
      <c r="S495" s="54"/>
      <c r="T495" s="58"/>
      <c r="U495" s="312">
        <f t="shared" si="75"/>
        <v>0</v>
      </c>
      <c r="V495" s="313"/>
      <c r="W495" s="314" t="str">
        <f t="shared" si="76"/>
        <v>0</v>
      </c>
      <c r="X495" s="594"/>
      <c r="Y495" s="60">
        <f t="shared" si="77"/>
        <v>0</v>
      </c>
    </row>
    <row r="496" spans="2:25" ht="18.75" hidden="1" customHeight="1">
      <c r="B496" s="597"/>
      <c r="C496" s="600"/>
      <c r="D496" s="39"/>
      <c r="E496" s="39"/>
      <c r="F496" s="315"/>
      <c r="G496" s="306">
        <f t="shared" si="72"/>
        <v>0</v>
      </c>
      <c r="H496" s="307">
        <f t="shared" si="73"/>
        <v>0</v>
      </c>
      <c r="I496" s="307">
        <f t="shared" si="74"/>
        <v>0</v>
      </c>
      <c r="J496" s="315"/>
      <c r="K496" s="308"/>
      <c r="L496" s="308"/>
      <c r="M496" s="310"/>
      <c r="N496" s="311">
        <f t="shared" si="78"/>
        <v>0</v>
      </c>
      <c r="O496" s="53"/>
      <c r="P496" s="54"/>
      <c r="Q496" s="54"/>
      <c r="R496" s="54"/>
      <c r="S496" s="54"/>
      <c r="T496" s="58"/>
      <c r="U496" s="312">
        <f t="shared" si="75"/>
        <v>0</v>
      </c>
      <c r="V496" s="313"/>
      <c r="W496" s="314" t="str">
        <f t="shared" si="76"/>
        <v>0</v>
      </c>
      <c r="X496" s="594"/>
      <c r="Y496" s="60">
        <f t="shared" si="77"/>
        <v>0</v>
      </c>
    </row>
    <row r="497" spans="2:25" ht="18.75" hidden="1" customHeight="1">
      <c r="B497" s="597"/>
      <c r="C497" s="600"/>
      <c r="D497" s="39"/>
      <c r="E497" s="39"/>
      <c r="F497" s="315"/>
      <c r="G497" s="306">
        <f t="shared" si="72"/>
        <v>0</v>
      </c>
      <c r="H497" s="307">
        <f t="shared" si="73"/>
        <v>0</v>
      </c>
      <c r="I497" s="307">
        <f t="shared" si="74"/>
        <v>0</v>
      </c>
      <c r="J497" s="315"/>
      <c r="K497" s="308"/>
      <c r="L497" s="308"/>
      <c r="M497" s="310"/>
      <c r="N497" s="311">
        <f t="shared" si="78"/>
        <v>0</v>
      </c>
      <c r="O497" s="53"/>
      <c r="P497" s="54"/>
      <c r="Q497" s="54"/>
      <c r="R497" s="54"/>
      <c r="S497" s="54"/>
      <c r="T497" s="58"/>
      <c r="U497" s="312">
        <f t="shared" si="75"/>
        <v>0</v>
      </c>
      <c r="V497" s="313"/>
      <c r="W497" s="314" t="str">
        <f t="shared" si="76"/>
        <v>0</v>
      </c>
      <c r="X497" s="594"/>
      <c r="Y497" s="60">
        <f t="shared" si="77"/>
        <v>0</v>
      </c>
    </row>
    <row r="498" spans="2:25" ht="18.75" hidden="1" customHeight="1">
      <c r="B498" s="597"/>
      <c r="C498" s="600"/>
      <c r="D498" s="39"/>
      <c r="E498" s="39"/>
      <c r="F498" s="315"/>
      <c r="G498" s="306">
        <f t="shared" si="72"/>
        <v>0</v>
      </c>
      <c r="H498" s="307">
        <f t="shared" si="73"/>
        <v>0</v>
      </c>
      <c r="I498" s="307">
        <f t="shared" si="74"/>
        <v>0</v>
      </c>
      <c r="J498" s="315"/>
      <c r="K498" s="308"/>
      <c r="L498" s="308"/>
      <c r="M498" s="310"/>
      <c r="N498" s="311">
        <f t="shared" si="78"/>
        <v>0</v>
      </c>
      <c r="O498" s="53"/>
      <c r="P498" s="54"/>
      <c r="Q498" s="54"/>
      <c r="R498" s="54"/>
      <c r="S498" s="54"/>
      <c r="T498" s="58"/>
      <c r="U498" s="312">
        <f t="shared" si="75"/>
        <v>0</v>
      </c>
      <c r="V498" s="313"/>
      <c r="W498" s="314" t="str">
        <f t="shared" si="76"/>
        <v>0</v>
      </c>
      <c r="X498" s="594"/>
      <c r="Y498" s="60">
        <f t="shared" si="77"/>
        <v>0</v>
      </c>
    </row>
    <row r="499" spans="2:25" ht="18.75" hidden="1" customHeight="1">
      <c r="B499" s="597"/>
      <c r="C499" s="600"/>
      <c r="D499" s="39"/>
      <c r="E499" s="39"/>
      <c r="F499" s="315"/>
      <c r="G499" s="306">
        <f t="shared" si="72"/>
        <v>0</v>
      </c>
      <c r="H499" s="307">
        <f t="shared" si="73"/>
        <v>0</v>
      </c>
      <c r="I499" s="307">
        <f t="shared" si="74"/>
        <v>0</v>
      </c>
      <c r="J499" s="315"/>
      <c r="K499" s="308"/>
      <c r="L499" s="308"/>
      <c r="M499" s="310"/>
      <c r="N499" s="311">
        <f t="shared" si="78"/>
        <v>0</v>
      </c>
      <c r="O499" s="53"/>
      <c r="P499" s="54"/>
      <c r="Q499" s="54"/>
      <c r="R499" s="54"/>
      <c r="S499" s="54"/>
      <c r="T499" s="58"/>
      <c r="U499" s="312">
        <f t="shared" si="75"/>
        <v>0</v>
      </c>
      <c r="V499" s="313"/>
      <c r="W499" s="314" t="str">
        <f t="shared" si="76"/>
        <v>0</v>
      </c>
      <c r="X499" s="594"/>
      <c r="Y499" s="60">
        <f t="shared" si="77"/>
        <v>0</v>
      </c>
    </row>
    <row r="500" spans="2:25" ht="18.75" hidden="1" customHeight="1">
      <c r="B500" s="597"/>
      <c r="C500" s="600"/>
      <c r="D500" s="39"/>
      <c r="E500" s="39"/>
      <c r="F500" s="315"/>
      <c r="G500" s="306">
        <f t="shared" si="72"/>
        <v>0</v>
      </c>
      <c r="H500" s="307">
        <f t="shared" si="73"/>
        <v>0</v>
      </c>
      <c r="I500" s="307">
        <f t="shared" si="74"/>
        <v>0</v>
      </c>
      <c r="J500" s="315"/>
      <c r="K500" s="308"/>
      <c r="L500" s="308"/>
      <c r="M500" s="310"/>
      <c r="N500" s="311">
        <f t="shared" si="78"/>
        <v>0</v>
      </c>
      <c r="O500" s="53"/>
      <c r="P500" s="54"/>
      <c r="Q500" s="54"/>
      <c r="R500" s="54"/>
      <c r="S500" s="54"/>
      <c r="T500" s="58"/>
      <c r="U500" s="312">
        <f t="shared" si="75"/>
        <v>0</v>
      </c>
      <c r="V500" s="313"/>
      <c r="W500" s="314" t="str">
        <f t="shared" si="76"/>
        <v>0</v>
      </c>
      <c r="X500" s="594"/>
      <c r="Y500" s="60">
        <f t="shared" si="77"/>
        <v>0</v>
      </c>
    </row>
    <row r="501" spans="2:25" ht="18.75" hidden="1" customHeight="1">
      <c r="B501" s="597"/>
      <c r="C501" s="600"/>
      <c r="D501" s="39"/>
      <c r="E501" s="39"/>
      <c r="F501" s="315"/>
      <c r="G501" s="306">
        <f t="shared" si="72"/>
        <v>0</v>
      </c>
      <c r="H501" s="307">
        <f t="shared" si="73"/>
        <v>0</v>
      </c>
      <c r="I501" s="307">
        <f t="shared" si="74"/>
        <v>0</v>
      </c>
      <c r="J501" s="315"/>
      <c r="K501" s="308"/>
      <c r="L501" s="308"/>
      <c r="M501" s="310"/>
      <c r="N501" s="311">
        <f t="shared" si="78"/>
        <v>0</v>
      </c>
      <c r="O501" s="53"/>
      <c r="P501" s="54"/>
      <c r="Q501" s="54"/>
      <c r="R501" s="54"/>
      <c r="S501" s="54"/>
      <c r="T501" s="58"/>
      <c r="U501" s="312">
        <f t="shared" si="75"/>
        <v>0</v>
      </c>
      <c r="V501" s="313"/>
      <c r="W501" s="314" t="str">
        <f t="shared" si="76"/>
        <v>0</v>
      </c>
      <c r="X501" s="594"/>
      <c r="Y501" s="60">
        <f t="shared" si="77"/>
        <v>0</v>
      </c>
    </row>
    <row r="502" spans="2:25" ht="18.75" hidden="1" customHeight="1">
      <c r="B502" s="597"/>
      <c r="C502" s="600"/>
      <c r="D502" s="39"/>
      <c r="E502" s="39"/>
      <c r="F502" s="315"/>
      <c r="G502" s="306">
        <f t="shared" si="72"/>
        <v>0</v>
      </c>
      <c r="H502" s="307">
        <f t="shared" si="73"/>
        <v>0</v>
      </c>
      <c r="I502" s="307">
        <f t="shared" si="74"/>
        <v>0</v>
      </c>
      <c r="J502" s="315"/>
      <c r="K502" s="308"/>
      <c r="L502" s="308"/>
      <c r="M502" s="310"/>
      <c r="N502" s="311">
        <f t="shared" si="78"/>
        <v>0</v>
      </c>
      <c r="O502" s="53"/>
      <c r="P502" s="54"/>
      <c r="Q502" s="54"/>
      <c r="R502" s="54"/>
      <c r="S502" s="54"/>
      <c r="T502" s="58"/>
      <c r="U502" s="312">
        <f t="shared" si="75"/>
        <v>0</v>
      </c>
      <c r="V502" s="313"/>
      <c r="W502" s="314" t="str">
        <f t="shared" si="76"/>
        <v>0</v>
      </c>
      <c r="X502" s="594"/>
      <c r="Y502" s="60">
        <f t="shared" si="77"/>
        <v>0</v>
      </c>
    </row>
    <row r="503" spans="2:25" ht="18.75" hidden="1" customHeight="1">
      <c r="B503" s="597"/>
      <c r="C503" s="600"/>
      <c r="D503" s="39"/>
      <c r="E503" s="39"/>
      <c r="F503" s="315"/>
      <c r="G503" s="306">
        <f t="shared" si="72"/>
        <v>0</v>
      </c>
      <c r="H503" s="307">
        <f t="shared" si="73"/>
        <v>0</v>
      </c>
      <c r="I503" s="307">
        <f t="shared" si="74"/>
        <v>0</v>
      </c>
      <c r="J503" s="315"/>
      <c r="K503" s="308"/>
      <c r="L503" s="308"/>
      <c r="M503" s="310"/>
      <c r="N503" s="311">
        <f t="shared" si="78"/>
        <v>0</v>
      </c>
      <c r="O503" s="53"/>
      <c r="P503" s="54"/>
      <c r="Q503" s="54"/>
      <c r="R503" s="54"/>
      <c r="S503" s="54"/>
      <c r="T503" s="58"/>
      <c r="U503" s="312">
        <f t="shared" si="75"/>
        <v>0</v>
      </c>
      <c r="V503" s="313"/>
      <c r="W503" s="314" t="str">
        <f t="shared" si="76"/>
        <v>0</v>
      </c>
      <c r="X503" s="594"/>
      <c r="Y503" s="60">
        <f t="shared" si="77"/>
        <v>0</v>
      </c>
    </row>
    <row r="504" spans="2:25" ht="18.75" hidden="1" customHeight="1">
      <c r="B504" s="597"/>
      <c r="C504" s="600"/>
      <c r="D504" s="39"/>
      <c r="E504" s="39"/>
      <c r="F504" s="315"/>
      <c r="G504" s="306">
        <f t="shared" si="72"/>
        <v>0</v>
      </c>
      <c r="H504" s="307">
        <f t="shared" si="73"/>
        <v>0</v>
      </c>
      <c r="I504" s="307">
        <f t="shared" si="74"/>
        <v>0</v>
      </c>
      <c r="J504" s="315"/>
      <c r="K504" s="308"/>
      <c r="L504" s="308"/>
      <c r="M504" s="310"/>
      <c r="N504" s="311">
        <f t="shared" si="78"/>
        <v>0</v>
      </c>
      <c r="O504" s="53"/>
      <c r="P504" s="54"/>
      <c r="Q504" s="54"/>
      <c r="R504" s="54"/>
      <c r="S504" s="54"/>
      <c r="T504" s="58"/>
      <c r="U504" s="312">
        <f t="shared" si="75"/>
        <v>0</v>
      </c>
      <c r="V504" s="313"/>
      <c r="W504" s="314" t="str">
        <f t="shared" si="76"/>
        <v>0</v>
      </c>
      <c r="X504" s="594"/>
      <c r="Y504" s="60">
        <f t="shared" si="77"/>
        <v>0</v>
      </c>
    </row>
    <row r="505" spans="2:25" ht="18.75" hidden="1" customHeight="1">
      <c r="B505" s="597"/>
      <c r="C505" s="600"/>
      <c r="D505" s="39"/>
      <c r="E505" s="39"/>
      <c r="F505" s="315"/>
      <c r="G505" s="306">
        <f t="shared" si="72"/>
        <v>0</v>
      </c>
      <c r="H505" s="307">
        <f t="shared" si="73"/>
        <v>0</v>
      </c>
      <c r="I505" s="307">
        <f t="shared" si="74"/>
        <v>0</v>
      </c>
      <c r="J505" s="315"/>
      <c r="K505" s="308"/>
      <c r="L505" s="308"/>
      <c r="M505" s="310"/>
      <c r="N505" s="311">
        <f t="shared" si="78"/>
        <v>0</v>
      </c>
      <c r="O505" s="53"/>
      <c r="P505" s="54"/>
      <c r="Q505" s="54"/>
      <c r="R505" s="54"/>
      <c r="S505" s="54"/>
      <c r="T505" s="58"/>
      <c r="U505" s="312">
        <f t="shared" si="75"/>
        <v>0</v>
      </c>
      <c r="V505" s="313"/>
      <c r="W505" s="314" t="str">
        <f t="shared" si="76"/>
        <v>0</v>
      </c>
      <c r="X505" s="594"/>
      <c r="Y505" s="60">
        <f t="shared" si="77"/>
        <v>0</v>
      </c>
    </row>
    <row r="506" spans="2:25" ht="18.75" hidden="1" customHeight="1">
      <c r="B506" s="597"/>
      <c r="C506" s="600"/>
      <c r="D506" s="39"/>
      <c r="E506" s="39"/>
      <c r="F506" s="315"/>
      <c r="G506" s="306">
        <f t="shared" si="72"/>
        <v>0</v>
      </c>
      <c r="H506" s="307">
        <f t="shared" si="73"/>
        <v>0</v>
      </c>
      <c r="I506" s="307">
        <f t="shared" si="74"/>
        <v>0</v>
      </c>
      <c r="J506" s="315"/>
      <c r="K506" s="308"/>
      <c r="L506" s="308"/>
      <c r="M506" s="310"/>
      <c r="N506" s="311">
        <f t="shared" si="78"/>
        <v>0</v>
      </c>
      <c r="O506" s="53"/>
      <c r="P506" s="54"/>
      <c r="Q506" s="54"/>
      <c r="R506" s="54"/>
      <c r="S506" s="54"/>
      <c r="T506" s="58"/>
      <c r="U506" s="312">
        <f t="shared" si="75"/>
        <v>0</v>
      </c>
      <c r="V506" s="313"/>
      <c r="W506" s="314" t="str">
        <f t="shared" si="76"/>
        <v>0</v>
      </c>
      <c r="X506" s="594"/>
      <c r="Y506" s="60">
        <f t="shared" si="77"/>
        <v>0</v>
      </c>
    </row>
    <row r="507" spans="2:25" ht="18.75" hidden="1" customHeight="1">
      <c r="B507" s="597"/>
      <c r="C507" s="600"/>
      <c r="D507" s="39"/>
      <c r="E507" s="39"/>
      <c r="F507" s="315"/>
      <c r="G507" s="306">
        <f t="shared" si="72"/>
        <v>0</v>
      </c>
      <c r="H507" s="307">
        <f t="shared" si="73"/>
        <v>0</v>
      </c>
      <c r="I507" s="307">
        <f t="shared" si="74"/>
        <v>0</v>
      </c>
      <c r="J507" s="315"/>
      <c r="K507" s="308"/>
      <c r="L507" s="308"/>
      <c r="M507" s="310"/>
      <c r="N507" s="311">
        <f t="shared" si="78"/>
        <v>0</v>
      </c>
      <c r="O507" s="53"/>
      <c r="P507" s="54"/>
      <c r="Q507" s="54"/>
      <c r="R507" s="54"/>
      <c r="S507" s="54"/>
      <c r="T507" s="58"/>
      <c r="U507" s="312">
        <f t="shared" si="75"/>
        <v>0</v>
      </c>
      <c r="V507" s="313"/>
      <c r="W507" s="314" t="str">
        <f t="shared" si="76"/>
        <v>0</v>
      </c>
      <c r="X507" s="594"/>
      <c r="Y507" s="60">
        <f t="shared" si="77"/>
        <v>0</v>
      </c>
    </row>
    <row r="508" spans="2:25" ht="18.75" hidden="1" customHeight="1">
      <c r="B508" s="597"/>
      <c r="C508" s="600"/>
      <c r="D508" s="39"/>
      <c r="E508" s="39"/>
      <c r="F508" s="315"/>
      <c r="G508" s="306">
        <f t="shared" si="72"/>
        <v>0</v>
      </c>
      <c r="H508" s="307">
        <f t="shared" si="73"/>
        <v>0</v>
      </c>
      <c r="I508" s="307">
        <f t="shared" si="74"/>
        <v>0</v>
      </c>
      <c r="J508" s="315"/>
      <c r="K508" s="308"/>
      <c r="L508" s="308"/>
      <c r="M508" s="310"/>
      <c r="N508" s="311">
        <f t="shared" si="78"/>
        <v>0</v>
      </c>
      <c r="O508" s="53"/>
      <c r="P508" s="54"/>
      <c r="Q508" s="54"/>
      <c r="R508" s="54"/>
      <c r="S508" s="54"/>
      <c r="T508" s="58"/>
      <c r="U508" s="312">
        <f t="shared" si="75"/>
        <v>0</v>
      </c>
      <c r="V508" s="313"/>
      <c r="W508" s="314" t="str">
        <f t="shared" si="76"/>
        <v>0</v>
      </c>
      <c r="X508" s="594"/>
      <c r="Y508" s="60">
        <f t="shared" si="77"/>
        <v>0</v>
      </c>
    </row>
    <row r="509" spans="2:25" ht="18.75" hidden="1" customHeight="1">
      <c r="B509" s="597"/>
      <c r="C509" s="600"/>
      <c r="D509" s="39"/>
      <c r="E509" s="39"/>
      <c r="F509" s="315"/>
      <c r="G509" s="306">
        <f t="shared" si="72"/>
        <v>0</v>
      </c>
      <c r="H509" s="307">
        <f t="shared" si="73"/>
        <v>0</v>
      </c>
      <c r="I509" s="307">
        <f t="shared" si="74"/>
        <v>0</v>
      </c>
      <c r="J509" s="315"/>
      <c r="K509" s="308"/>
      <c r="L509" s="308"/>
      <c r="M509" s="310"/>
      <c r="N509" s="311">
        <f t="shared" si="78"/>
        <v>0</v>
      </c>
      <c r="O509" s="53"/>
      <c r="P509" s="54"/>
      <c r="Q509" s="54"/>
      <c r="R509" s="54"/>
      <c r="S509" s="54"/>
      <c r="T509" s="58"/>
      <c r="U509" s="312">
        <f t="shared" si="75"/>
        <v>0</v>
      </c>
      <c r="V509" s="313"/>
      <c r="W509" s="314" t="str">
        <f t="shared" si="76"/>
        <v>0</v>
      </c>
      <c r="X509" s="594"/>
      <c r="Y509" s="60">
        <f t="shared" si="77"/>
        <v>0</v>
      </c>
    </row>
    <row r="510" spans="2:25" ht="18.75" hidden="1" customHeight="1">
      <c r="B510" s="597"/>
      <c r="C510" s="600"/>
      <c r="D510" s="39"/>
      <c r="E510" s="39"/>
      <c r="F510" s="315"/>
      <c r="G510" s="306">
        <f t="shared" si="72"/>
        <v>0</v>
      </c>
      <c r="H510" s="307">
        <f t="shared" si="73"/>
        <v>0</v>
      </c>
      <c r="I510" s="307">
        <f t="shared" si="74"/>
        <v>0</v>
      </c>
      <c r="J510" s="315"/>
      <c r="K510" s="308"/>
      <c r="L510" s="308"/>
      <c r="M510" s="310"/>
      <c r="N510" s="311">
        <f t="shared" si="78"/>
        <v>0</v>
      </c>
      <c r="O510" s="53"/>
      <c r="P510" s="54"/>
      <c r="Q510" s="54"/>
      <c r="R510" s="54"/>
      <c r="S510" s="54"/>
      <c r="T510" s="58"/>
      <c r="U510" s="312">
        <f t="shared" si="75"/>
        <v>0</v>
      </c>
      <c r="V510" s="313"/>
      <c r="W510" s="314" t="str">
        <f t="shared" si="76"/>
        <v>0</v>
      </c>
      <c r="X510" s="594"/>
      <c r="Y510" s="60">
        <f t="shared" si="77"/>
        <v>0</v>
      </c>
    </row>
    <row r="511" spans="2:25" ht="18.75" hidden="1" customHeight="1">
      <c r="B511" s="597"/>
      <c r="C511" s="600"/>
      <c r="D511" s="39"/>
      <c r="E511" s="39"/>
      <c r="F511" s="315"/>
      <c r="G511" s="306">
        <f t="shared" si="72"/>
        <v>0</v>
      </c>
      <c r="H511" s="307">
        <f t="shared" si="73"/>
        <v>0</v>
      </c>
      <c r="I511" s="307">
        <f t="shared" si="74"/>
        <v>0</v>
      </c>
      <c r="J511" s="315"/>
      <c r="K511" s="308"/>
      <c r="L511" s="308"/>
      <c r="M511" s="310"/>
      <c r="N511" s="311">
        <f t="shared" si="78"/>
        <v>0</v>
      </c>
      <c r="O511" s="53"/>
      <c r="P511" s="54"/>
      <c r="Q511" s="54"/>
      <c r="R511" s="54"/>
      <c r="S511" s="54"/>
      <c r="T511" s="58"/>
      <c r="U511" s="312">
        <f t="shared" si="75"/>
        <v>0</v>
      </c>
      <c r="V511" s="313"/>
      <c r="W511" s="314" t="str">
        <f t="shared" si="76"/>
        <v>0</v>
      </c>
      <c r="X511" s="594"/>
      <c r="Y511" s="60">
        <f t="shared" si="77"/>
        <v>0</v>
      </c>
    </row>
    <row r="512" spans="2:25" ht="18.75" hidden="1" customHeight="1">
      <c r="B512" s="597"/>
      <c r="C512" s="600"/>
      <c r="D512" s="39"/>
      <c r="E512" s="39"/>
      <c r="F512" s="315"/>
      <c r="G512" s="306">
        <f t="shared" si="72"/>
        <v>0</v>
      </c>
      <c r="H512" s="307">
        <f t="shared" si="73"/>
        <v>0</v>
      </c>
      <c r="I512" s="307">
        <f t="shared" si="74"/>
        <v>0</v>
      </c>
      <c r="J512" s="315"/>
      <c r="K512" s="308"/>
      <c r="L512" s="308"/>
      <c r="M512" s="310"/>
      <c r="N512" s="311">
        <f t="shared" si="78"/>
        <v>0</v>
      </c>
      <c r="O512" s="53"/>
      <c r="P512" s="54"/>
      <c r="Q512" s="54"/>
      <c r="R512" s="54"/>
      <c r="S512" s="54"/>
      <c r="T512" s="58"/>
      <c r="U512" s="312">
        <f t="shared" si="75"/>
        <v>0</v>
      </c>
      <c r="V512" s="313"/>
      <c r="W512" s="314" t="str">
        <f t="shared" si="76"/>
        <v>0</v>
      </c>
      <c r="X512" s="594"/>
      <c r="Y512" s="60">
        <f t="shared" si="77"/>
        <v>0</v>
      </c>
    </row>
    <row r="513" spans="2:25" ht="18.75" hidden="1" customHeight="1">
      <c r="B513" s="597"/>
      <c r="C513" s="600"/>
      <c r="D513" s="39"/>
      <c r="E513" s="39"/>
      <c r="F513" s="315"/>
      <c r="G513" s="306">
        <f t="shared" si="72"/>
        <v>0</v>
      </c>
      <c r="H513" s="307">
        <f t="shared" si="73"/>
        <v>0</v>
      </c>
      <c r="I513" s="307">
        <f t="shared" si="74"/>
        <v>0</v>
      </c>
      <c r="J513" s="315"/>
      <c r="K513" s="308"/>
      <c r="L513" s="308"/>
      <c r="M513" s="310"/>
      <c r="N513" s="311">
        <f t="shared" si="78"/>
        <v>0</v>
      </c>
      <c r="O513" s="53"/>
      <c r="P513" s="54"/>
      <c r="Q513" s="54"/>
      <c r="R513" s="54"/>
      <c r="S513" s="54"/>
      <c r="T513" s="58"/>
      <c r="U513" s="312">
        <f t="shared" si="75"/>
        <v>0</v>
      </c>
      <c r="V513" s="313"/>
      <c r="W513" s="314" t="str">
        <f t="shared" si="76"/>
        <v>0</v>
      </c>
      <c r="X513" s="594"/>
      <c r="Y513" s="60">
        <f t="shared" si="77"/>
        <v>0</v>
      </c>
    </row>
    <row r="514" spans="2:25" ht="18.75" hidden="1" customHeight="1">
      <c r="B514" s="597"/>
      <c r="C514" s="600"/>
      <c r="D514" s="39"/>
      <c r="E514" s="39"/>
      <c r="F514" s="315"/>
      <c r="G514" s="306">
        <f t="shared" si="72"/>
        <v>0</v>
      </c>
      <c r="H514" s="307">
        <f t="shared" si="73"/>
        <v>0</v>
      </c>
      <c r="I514" s="307">
        <f t="shared" si="74"/>
        <v>0</v>
      </c>
      <c r="J514" s="315"/>
      <c r="K514" s="308"/>
      <c r="L514" s="308"/>
      <c r="M514" s="310"/>
      <c r="N514" s="311">
        <f t="shared" si="78"/>
        <v>0</v>
      </c>
      <c r="O514" s="53"/>
      <c r="P514" s="54"/>
      <c r="Q514" s="54"/>
      <c r="R514" s="54"/>
      <c r="S514" s="54"/>
      <c r="T514" s="58"/>
      <c r="U514" s="312">
        <f t="shared" si="75"/>
        <v>0</v>
      </c>
      <c r="V514" s="313"/>
      <c r="W514" s="314" t="str">
        <f t="shared" si="76"/>
        <v>0</v>
      </c>
      <c r="X514" s="594"/>
      <c r="Y514" s="60">
        <f t="shared" si="77"/>
        <v>0</v>
      </c>
    </row>
    <row r="515" spans="2:25" ht="18.75" hidden="1" customHeight="1">
      <c r="B515" s="597"/>
      <c r="C515" s="600"/>
      <c r="D515" s="39"/>
      <c r="E515" s="39"/>
      <c r="F515" s="315"/>
      <c r="G515" s="306">
        <f t="shared" si="72"/>
        <v>0</v>
      </c>
      <c r="H515" s="307">
        <f t="shared" si="73"/>
        <v>0</v>
      </c>
      <c r="I515" s="307">
        <f t="shared" si="74"/>
        <v>0</v>
      </c>
      <c r="J515" s="315"/>
      <c r="K515" s="308"/>
      <c r="L515" s="308"/>
      <c r="M515" s="310"/>
      <c r="N515" s="311">
        <f t="shared" si="78"/>
        <v>0</v>
      </c>
      <c r="O515" s="53"/>
      <c r="P515" s="54"/>
      <c r="Q515" s="54"/>
      <c r="R515" s="54"/>
      <c r="S515" s="54"/>
      <c r="T515" s="58"/>
      <c r="U515" s="312">
        <f t="shared" si="75"/>
        <v>0</v>
      </c>
      <c r="V515" s="313"/>
      <c r="W515" s="314" t="str">
        <f t="shared" si="76"/>
        <v>0</v>
      </c>
      <c r="X515" s="594"/>
      <c r="Y515" s="60">
        <f t="shared" si="77"/>
        <v>0</v>
      </c>
    </row>
    <row r="516" spans="2:25" ht="18.75" hidden="1" customHeight="1">
      <c r="B516" s="597"/>
      <c r="C516" s="600"/>
      <c r="D516" s="39"/>
      <c r="E516" s="39"/>
      <c r="F516" s="315"/>
      <c r="G516" s="306">
        <f t="shared" si="72"/>
        <v>0</v>
      </c>
      <c r="H516" s="307">
        <f t="shared" si="73"/>
        <v>0</v>
      </c>
      <c r="I516" s="307">
        <f t="shared" si="74"/>
        <v>0</v>
      </c>
      <c r="J516" s="315"/>
      <c r="K516" s="308"/>
      <c r="L516" s="308"/>
      <c r="M516" s="310"/>
      <c r="N516" s="311">
        <f t="shared" si="78"/>
        <v>0</v>
      </c>
      <c r="O516" s="53"/>
      <c r="P516" s="54"/>
      <c r="Q516" s="54"/>
      <c r="R516" s="54"/>
      <c r="S516" s="54"/>
      <c r="T516" s="58"/>
      <c r="U516" s="312">
        <f t="shared" si="75"/>
        <v>0</v>
      </c>
      <c r="V516" s="313"/>
      <c r="W516" s="314" t="str">
        <f t="shared" si="76"/>
        <v>0</v>
      </c>
      <c r="X516" s="594"/>
      <c r="Y516" s="60">
        <f t="shared" si="77"/>
        <v>0</v>
      </c>
    </row>
    <row r="517" spans="2:25" ht="18.75" hidden="1" customHeight="1">
      <c r="B517" s="597"/>
      <c r="C517" s="600"/>
      <c r="D517" s="39"/>
      <c r="E517" s="39"/>
      <c r="F517" s="315"/>
      <c r="G517" s="306">
        <f t="shared" si="72"/>
        <v>0</v>
      </c>
      <c r="H517" s="307">
        <f t="shared" si="73"/>
        <v>0</v>
      </c>
      <c r="I517" s="307">
        <f t="shared" si="74"/>
        <v>0</v>
      </c>
      <c r="J517" s="315"/>
      <c r="K517" s="308"/>
      <c r="L517" s="308"/>
      <c r="M517" s="310"/>
      <c r="N517" s="311">
        <f t="shared" si="78"/>
        <v>0</v>
      </c>
      <c r="O517" s="53"/>
      <c r="P517" s="54"/>
      <c r="Q517" s="54"/>
      <c r="R517" s="54"/>
      <c r="S517" s="54"/>
      <c r="T517" s="58"/>
      <c r="U517" s="312">
        <f t="shared" si="75"/>
        <v>0</v>
      </c>
      <c r="V517" s="313"/>
      <c r="W517" s="314" t="str">
        <f t="shared" si="76"/>
        <v>0</v>
      </c>
      <c r="X517" s="594"/>
      <c r="Y517" s="60">
        <f t="shared" si="77"/>
        <v>0</v>
      </c>
    </row>
    <row r="518" spans="2:25" ht="18.75" hidden="1" customHeight="1">
      <c r="B518" s="597"/>
      <c r="C518" s="600"/>
      <c r="D518" s="39"/>
      <c r="E518" s="39"/>
      <c r="F518" s="315"/>
      <c r="G518" s="306">
        <f t="shared" si="72"/>
        <v>0</v>
      </c>
      <c r="H518" s="307">
        <f t="shared" si="73"/>
        <v>0</v>
      </c>
      <c r="I518" s="307">
        <f t="shared" si="74"/>
        <v>0</v>
      </c>
      <c r="J518" s="315"/>
      <c r="K518" s="308"/>
      <c r="L518" s="308"/>
      <c r="M518" s="310"/>
      <c r="N518" s="311">
        <f t="shared" si="78"/>
        <v>0</v>
      </c>
      <c r="O518" s="53"/>
      <c r="P518" s="54"/>
      <c r="Q518" s="54"/>
      <c r="R518" s="54"/>
      <c r="S518" s="54"/>
      <c r="T518" s="58"/>
      <c r="U518" s="312">
        <f t="shared" si="75"/>
        <v>0</v>
      </c>
      <c r="V518" s="313"/>
      <c r="W518" s="314" t="str">
        <f t="shared" si="76"/>
        <v>0</v>
      </c>
      <c r="X518" s="594"/>
      <c r="Y518" s="60">
        <f t="shared" si="77"/>
        <v>0</v>
      </c>
    </row>
    <row r="519" spans="2:25" ht="18.75" hidden="1" customHeight="1">
      <c r="B519" s="597"/>
      <c r="C519" s="600"/>
      <c r="D519" s="39"/>
      <c r="E519" s="39"/>
      <c r="F519" s="315"/>
      <c r="G519" s="306">
        <f t="shared" si="72"/>
        <v>0</v>
      </c>
      <c r="H519" s="307">
        <f t="shared" si="73"/>
        <v>0</v>
      </c>
      <c r="I519" s="307">
        <f t="shared" si="74"/>
        <v>0</v>
      </c>
      <c r="J519" s="315"/>
      <c r="K519" s="308"/>
      <c r="L519" s="308"/>
      <c r="M519" s="310"/>
      <c r="N519" s="311">
        <f t="shared" si="78"/>
        <v>0</v>
      </c>
      <c r="O519" s="53"/>
      <c r="P519" s="54"/>
      <c r="Q519" s="54"/>
      <c r="R519" s="54"/>
      <c r="S519" s="54"/>
      <c r="T519" s="58"/>
      <c r="U519" s="312">
        <f t="shared" si="75"/>
        <v>0</v>
      </c>
      <c r="V519" s="313"/>
      <c r="W519" s="314" t="str">
        <f t="shared" si="76"/>
        <v>0</v>
      </c>
      <c r="X519" s="594"/>
      <c r="Y519" s="60">
        <f t="shared" si="77"/>
        <v>0</v>
      </c>
    </row>
    <row r="520" spans="2:25" ht="18.75" hidden="1" customHeight="1">
      <c r="B520" s="597"/>
      <c r="C520" s="600"/>
      <c r="D520" s="39"/>
      <c r="E520" s="39"/>
      <c r="F520" s="315"/>
      <c r="G520" s="306">
        <f t="shared" si="72"/>
        <v>0</v>
      </c>
      <c r="H520" s="307">
        <f t="shared" si="73"/>
        <v>0</v>
      </c>
      <c r="I520" s="307">
        <f t="shared" si="74"/>
        <v>0</v>
      </c>
      <c r="J520" s="315"/>
      <c r="K520" s="308"/>
      <c r="L520" s="308"/>
      <c r="M520" s="310"/>
      <c r="N520" s="311">
        <f t="shared" si="78"/>
        <v>0</v>
      </c>
      <c r="O520" s="53"/>
      <c r="P520" s="54"/>
      <c r="Q520" s="54"/>
      <c r="R520" s="54"/>
      <c r="S520" s="54"/>
      <c r="T520" s="58"/>
      <c r="U520" s="312">
        <f t="shared" si="75"/>
        <v>0</v>
      </c>
      <c r="V520" s="313"/>
      <c r="W520" s="314" t="str">
        <f t="shared" si="76"/>
        <v>0</v>
      </c>
      <c r="X520" s="594"/>
      <c r="Y520" s="60">
        <f t="shared" si="77"/>
        <v>0</v>
      </c>
    </row>
    <row r="521" spans="2:25" ht="18.75" hidden="1" customHeight="1">
      <c r="B521" s="597"/>
      <c r="C521" s="600"/>
      <c r="D521" s="39"/>
      <c r="E521" s="39"/>
      <c r="F521" s="315"/>
      <c r="G521" s="306">
        <f t="shared" si="72"/>
        <v>0</v>
      </c>
      <c r="H521" s="307">
        <f t="shared" si="73"/>
        <v>0</v>
      </c>
      <c r="I521" s="307">
        <f t="shared" si="74"/>
        <v>0</v>
      </c>
      <c r="J521" s="315"/>
      <c r="K521" s="308"/>
      <c r="L521" s="308"/>
      <c r="M521" s="310"/>
      <c r="N521" s="311">
        <f t="shared" si="78"/>
        <v>0</v>
      </c>
      <c r="O521" s="53"/>
      <c r="P521" s="54"/>
      <c r="Q521" s="54"/>
      <c r="R521" s="54"/>
      <c r="S521" s="54"/>
      <c r="T521" s="58"/>
      <c r="U521" s="312">
        <f t="shared" si="75"/>
        <v>0</v>
      </c>
      <c r="V521" s="313"/>
      <c r="W521" s="314" t="str">
        <f t="shared" si="76"/>
        <v>0</v>
      </c>
      <c r="X521" s="594"/>
      <c r="Y521" s="60">
        <f t="shared" si="77"/>
        <v>0</v>
      </c>
    </row>
    <row r="522" spans="2:25" ht="18.75" hidden="1" customHeight="1">
      <c r="B522" s="597"/>
      <c r="C522" s="600"/>
      <c r="D522" s="39"/>
      <c r="E522" s="39"/>
      <c r="F522" s="315"/>
      <c r="G522" s="306">
        <f t="shared" si="72"/>
        <v>0</v>
      </c>
      <c r="H522" s="307">
        <f t="shared" si="73"/>
        <v>0</v>
      </c>
      <c r="I522" s="307">
        <f t="shared" si="74"/>
        <v>0</v>
      </c>
      <c r="J522" s="315"/>
      <c r="K522" s="308"/>
      <c r="L522" s="308"/>
      <c r="M522" s="310"/>
      <c r="N522" s="311">
        <f t="shared" si="78"/>
        <v>0</v>
      </c>
      <c r="O522" s="53"/>
      <c r="P522" s="54"/>
      <c r="Q522" s="54"/>
      <c r="R522" s="54"/>
      <c r="S522" s="54"/>
      <c r="T522" s="58"/>
      <c r="U522" s="312">
        <f t="shared" si="75"/>
        <v>0</v>
      </c>
      <c r="V522" s="313"/>
      <c r="W522" s="314" t="str">
        <f t="shared" si="76"/>
        <v>0</v>
      </c>
      <c r="X522" s="594"/>
      <c r="Y522" s="60">
        <f t="shared" si="77"/>
        <v>0</v>
      </c>
    </row>
    <row r="523" spans="2:25" ht="18.75" hidden="1" customHeight="1">
      <c r="B523" s="597"/>
      <c r="C523" s="600"/>
      <c r="D523" s="39"/>
      <c r="E523" s="39"/>
      <c r="F523" s="315"/>
      <c r="G523" s="306">
        <f t="shared" si="72"/>
        <v>0</v>
      </c>
      <c r="H523" s="307">
        <f t="shared" si="73"/>
        <v>0</v>
      </c>
      <c r="I523" s="307">
        <f t="shared" si="74"/>
        <v>0</v>
      </c>
      <c r="J523" s="315"/>
      <c r="K523" s="308"/>
      <c r="L523" s="308"/>
      <c r="M523" s="316"/>
      <c r="N523" s="311">
        <f t="shared" si="78"/>
        <v>0</v>
      </c>
      <c r="O523" s="53"/>
      <c r="P523" s="54"/>
      <c r="Q523" s="54"/>
      <c r="R523" s="54"/>
      <c r="S523" s="54"/>
      <c r="T523" s="58"/>
      <c r="U523" s="312">
        <f t="shared" si="75"/>
        <v>0</v>
      </c>
      <c r="V523" s="313"/>
      <c r="W523" s="314" t="str">
        <f t="shared" si="76"/>
        <v>0</v>
      </c>
      <c r="X523" s="594"/>
      <c r="Y523" s="60">
        <f t="shared" si="77"/>
        <v>0</v>
      </c>
    </row>
    <row r="524" spans="2:25" ht="18.75" hidden="1" customHeight="1">
      <c r="B524" s="597"/>
      <c r="C524" s="600"/>
      <c r="D524" s="39"/>
      <c r="E524" s="39"/>
      <c r="F524" s="315"/>
      <c r="G524" s="306">
        <f t="shared" si="72"/>
        <v>0</v>
      </c>
      <c r="H524" s="307">
        <f t="shared" si="73"/>
        <v>0</v>
      </c>
      <c r="I524" s="307">
        <f t="shared" si="74"/>
        <v>0</v>
      </c>
      <c r="J524" s="315"/>
      <c r="K524" s="308"/>
      <c r="L524" s="308"/>
      <c r="M524" s="316"/>
      <c r="N524" s="311">
        <f t="shared" si="78"/>
        <v>0</v>
      </c>
      <c r="O524" s="53"/>
      <c r="P524" s="54"/>
      <c r="Q524" s="54"/>
      <c r="R524" s="54"/>
      <c r="S524" s="54"/>
      <c r="T524" s="58"/>
      <c r="U524" s="312">
        <f t="shared" si="75"/>
        <v>0</v>
      </c>
      <c r="V524" s="313"/>
      <c r="W524" s="314" t="str">
        <f t="shared" si="76"/>
        <v>0</v>
      </c>
      <c r="X524" s="594"/>
      <c r="Y524" s="60">
        <f t="shared" si="77"/>
        <v>0</v>
      </c>
    </row>
    <row r="525" spans="2:25" ht="18.75" hidden="1" customHeight="1">
      <c r="B525" s="597"/>
      <c r="C525" s="600"/>
      <c r="D525" s="39"/>
      <c r="E525" s="39"/>
      <c r="F525" s="315"/>
      <c r="G525" s="306">
        <f t="shared" si="72"/>
        <v>0</v>
      </c>
      <c r="H525" s="307">
        <f t="shared" si="73"/>
        <v>0</v>
      </c>
      <c r="I525" s="307">
        <f t="shared" si="74"/>
        <v>0</v>
      </c>
      <c r="J525" s="315"/>
      <c r="K525" s="308"/>
      <c r="L525" s="308"/>
      <c r="M525" s="316"/>
      <c r="N525" s="311">
        <f t="shared" si="78"/>
        <v>0</v>
      </c>
      <c r="O525" s="53"/>
      <c r="P525" s="54"/>
      <c r="Q525" s="54"/>
      <c r="R525" s="54"/>
      <c r="S525" s="54"/>
      <c r="T525" s="58"/>
      <c r="U525" s="312">
        <f t="shared" si="75"/>
        <v>0</v>
      </c>
      <c r="V525" s="313"/>
      <c r="W525" s="314" t="str">
        <f t="shared" si="76"/>
        <v>0</v>
      </c>
      <c r="X525" s="594"/>
      <c r="Y525" s="60">
        <f t="shared" si="77"/>
        <v>0</v>
      </c>
    </row>
    <row r="526" spans="2:25" ht="18.75" hidden="1" customHeight="1">
      <c r="B526" s="597"/>
      <c r="C526" s="600"/>
      <c r="D526" s="39"/>
      <c r="E526" s="39"/>
      <c r="F526" s="315"/>
      <c r="G526" s="306">
        <f t="shared" si="72"/>
        <v>0</v>
      </c>
      <c r="H526" s="307">
        <f t="shared" si="73"/>
        <v>0</v>
      </c>
      <c r="I526" s="307">
        <f t="shared" si="74"/>
        <v>0</v>
      </c>
      <c r="J526" s="315"/>
      <c r="K526" s="308"/>
      <c r="L526" s="308"/>
      <c r="M526" s="316"/>
      <c r="N526" s="311">
        <f t="shared" si="78"/>
        <v>0</v>
      </c>
      <c r="O526" s="53"/>
      <c r="P526" s="54"/>
      <c r="Q526" s="54"/>
      <c r="R526" s="54"/>
      <c r="S526" s="54"/>
      <c r="T526" s="58"/>
      <c r="U526" s="312">
        <f t="shared" si="75"/>
        <v>0</v>
      </c>
      <c r="V526" s="313"/>
      <c r="W526" s="314" t="str">
        <f t="shared" si="76"/>
        <v>0</v>
      </c>
      <c r="X526" s="594"/>
      <c r="Y526" s="60">
        <f t="shared" si="77"/>
        <v>0</v>
      </c>
    </row>
    <row r="527" spans="2:25" ht="18.75" hidden="1" customHeight="1">
      <c r="B527" s="597"/>
      <c r="C527" s="600"/>
      <c r="D527" s="39"/>
      <c r="E527" s="39"/>
      <c r="F527" s="315"/>
      <c r="G527" s="306">
        <f t="shared" si="72"/>
        <v>0</v>
      </c>
      <c r="H527" s="307">
        <f t="shared" si="73"/>
        <v>0</v>
      </c>
      <c r="I527" s="307">
        <f t="shared" si="74"/>
        <v>0</v>
      </c>
      <c r="J527" s="315"/>
      <c r="K527" s="308"/>
      <c r="L527" s="308"/>
      <c r="M527" s="316"/>
      <c r="N527" s="311">
        <f t="shared" si="78"/>
        <v>0</v>
      </c>
      <c r="O527" s="53"/>
      <c r="P527" s="54"/>
      <c r="Q527" s="54"/>
      <c r="R527" s="54"/>
      <c r="S527" s="54"/>
      <c r="T527" s="58"/>
      <c r="U527" s="312">
        <f t="shared" si="75"/>
        <v>0</v>
      </c>
      <c r="V527" s="313"/>
      <c r="W527" s="314" t="str">
        <f t="shared" si="76"/>
        <v>0</v>
      </c>
      <c r="X527" s="594"/>
      <c r="Y527" s="60">
        <f t="shared" si="77"/>
        <v>0</v>
      </c>
    </row>
    <row r="528" spans="2:25" ht="18.75" hidden="1" customHeight="1">
      <c r="B528" s="597"/>
      <c r="C528" s="600"/>
      <c r="D528" s="39"/>
      <c r="E528" s="39"/>
      <c r="F528" s="315"/>
      <c r="G528" s="306">
        <f t="shared" si="72"/>
        <v>0</v>
      </c>
      <c r="H528" s="307">
        <f t="shared" si="73"/>
        <v>0</v>
      </c>
      <c r="I528" s="307">
        <f t="shared" si="74"/>
        <v>0</v>
      </c>
      <c r="J528" s="315"/>
      <c r="K528" s="308"/>
      <c r="L528" s="308"/>
      <c r="M528" s="316"/>
      <c r="N528" s="311">
        <f t="shared" si="78"/>
        <v>0</v>
      </c>
      <c r="O528" s="53"/>
      <c r="P528" s="54"/>
      <c r="Q528" s="54"/>
      <c r="R528" s="54"/>
      <c r="S528" s="54"/>
      <c r="T528" s="58"/>
      <c r="U528" s="312">
        <f t="shared" si="75"/>
        <v>0</v>
      </c>
      <c r="V528" s="313"/>
      <c r="W528" s="314" t="str">
        <f t="shared" si="76"/>
        <v>0</v>
      </c>
      <c r="X528" s="594"/>
      <c r="Y528" s="60">
        <f t="shared" si="77"/>
        <v>0</v>
      </c>
    </row>
    <row r="529" spans="2:25" ht="18.75" hidden="1" customHeight="1">
      <c r="B529" s="597"/>
      <c r="C529" s="600"/>
      <c r="D529" s="39"/>
      <c r="E529" s="39"/>
      <c r="F529" s="315"/>
      <c r="G529" s="306">
        <f t="shared" si="72"/>
        <v>0</v>
      </c>
      <c r="H529" s="307">
        <f t="shared" si="73"/>
        <v>0</v>
      </c>
      <c r="I529" s="307">
        <f t="shared" si="74"/>
        <v>0</v>
      </c>
      <c r="J529" s="315"/>
      <c r="K529" s="308"/>
      <c r="L529" s="308"/>
      <c r="M529" s="316"/>
      <c r="N529" s="311">
        <f t="shared" si="78"/>
        <v>0</v>
      </c>
      <c r="O529" s="53"/>
      <c r="P529" s="54"/>
      <c r="Q529" s="54"/>
      <c r="R529" s="54"/>
      <c r="S529" s="54"/>
      <c r="T529" s="58"/>
      <c r="U529" s="312">
        <f t="shared" si="75"/>
        <v>0</v>
      </c>
      <c r="V529" s="313"/>
      <c r="W529" s="314" t="str">
        <f t="shared" si="76"/>
        <v>0</v>
      </c>
      <c r="X529" s="594"/>
      <c r="Y529" s="60">
        <f t="shared" si="77"/>
        <v>0</v>
      </c>
    </row>
    <row r="530" spans="2:25" ht="18.75" hidden="1" customHeight="1">
      <c r="B530" s="597"/>
      <c r="C530" s="600"/>
      <c r="D530" s="39"/>
      <c r="E530" s="39"/>
      <c r="F530" s="315"/>
      <c r="G530" s="306">
        <f t="shared" si="72"/>
        <v>0</v>
      </c>
      <c r="H530" s="307">
        <f t="shared" si="73"/>
        <v>0</v>
      </c>
      <c r="I530" s="307">
        <f t="shared" si="74"/>
        <v>0</v>
      </c>
      <c r="J530" s="315"/>
      <c r="K530" s="308"/>
      <c r="L530" s="308"/>
      <c r="M530" s="316"/>
      <c r="N530" s="311">
        <f t="shared" si="78"/>
        <v>0</v>
      </c>
      <c r="O530" s="53"/>
      <c r="P530" s="54"/>
      <c r="Q530" s="54"/>
      <c r="R530" s="54"/>
      <c r="S530" s="54"/>
      <c r="T530" s="58"/>
      <c r="U530" s="312">
        <f t="shared" si="75"/>
        <v>0</v>
      </c>
      <c r="V530" s="313"/>
      <c r="W530" s="314" t="str">
        <f t="shared" si="76"/>
        <v>0</v>
      </c>
      <c r="X530" s="594"/>
      <c r="Y530" s="60">
        <f t="shared" si="77"/>
        <v>0</v>
      </c>
    </row>
    <row r="531" spans="2:25" ht="18.75" hidden="1" customHeight="1">
      <c r="B531" s="597"/>
      <c r="C531" s="600"/>
      <c r="D531" s="39"/>
      <c r="E531" s="39"/>
      <c r="F531" s="315"/>
      <c r="G531" s="306">
        <f t="shared" si="72"/>
        <v>0</v>
      </c>
      <c r="H531" s="307">
        <f t="shared" si="73"/>
        <v>0</v>
      </c>
      <c r="I531" s="307">
        <f t="shared" si="74"/>
        <v>0</v>
      </c>
      <c r="J531" s="315"/>
      <c r="K531" s="308"/>
      <c r="L531" s="308"/>
      <c r="M531" s="316"/>
      <c r="N531" s="311">
        <f t="shared" si="78"/>
        <v>0</v>
      </c>
      <c r="O531" s="53"/>
      <c r="P531" s="54"/>
      <c r="Q531" s="54"/>
      <c r="R531" s="54"/>
      <c r="S531" s="54"/>
      <c r="T531" s="58"/>
      <c r="U531" s="312">
        <f t="shared" si="75"/>
        <v>0</v>
      </c>
      <c r="V531" s="313"/>
      <c r="W531" s="314" t="str">
        <f t="shared" si="76"/>
        <v>0</v>
      </c>
      <c r="X531" s="594"/>
      <c r="Y531" s="60">
        <f t="shared" si="77"/>
        <v>0</v>
      </c>
    </row>
    <row r="532" spans="2:25" ht="18.75" hidden="1" customHeight="1">
      <c r="B532" s="597"/>
      <c r="C532" s="600"/>
      <c r="D532" s="39"/>
      <c r="E532" s="39"/>
      <c r="F532" s="315"/>
      <c r="G532" s="306">
        <f t="shared" si="72"/>
        <v>0</v>
      </c>
      <c r="H532" s="307">
        <f t="shared" si="73"/>
        <v>0</v>
      </c>
      <c r="I532" s="307">
        <f t="shared" si="74"/>
        <v>0</v>
      </c>
      <c r="J532" s="315"/>
      <c r="K532" s="308"/>
      <c r="L532" s="308"/>
      <c r="M532" s="316"/>
      <c r="N532" s="311">
        <f t="shared" si="78"/>
        <v>0</v>
      </c>
      <c r="O532" s="53"/>
      <c r="P532" s="54"/>
      <c r="Q532" s="54"/>
      <c r="R532" s="54"/>
      <c r="S532" s="54"/>
      <c r="T532" s="58"/>
      <c r="U532" s="312">
        <f t="shared" si="75"/>
        <v>0</v>
      </c>
      <c r="V532" s="313"/>
      <c r="W532" s="314" t="str">
        <f t="shared" si="76"/>
        <v>0</v>
      </c>
      <c r="X532" s="594"/>
      <c r="Y532" s="60">
        <f t="shared" si="77"/>
        <v>0</v>
      </c>
    </row>
    <row r="533" spans="2:25" ht="18.75" hidden="1" customHeight="1">
      <c r="B533" s="597"/>
      <c r="C533" s="600"/>
      <c r="D533" s="39"/>
      <c r="E533" s="39"/>
      <c r="F533" s="315"/>
      <c r="G533" s="306">
        <f t="shared" si="72"/>
        <v>0</v>
      </c>
      <c r="H533" s="307">
        <f t="shared" si="73"/>
        <v>0</v>
      </c>
      <c r="I533" s="307">
        <f t="shared" si="74"/>
        <v>0</v>
      </c>
      <c r="J533" s="315"/>
      <c r="K533" s="308"/>
      <c r="L533" s="308"/>
      <c r="M533" s="316"/>
      <c r="N533" s="311">
        <f t="shared" si="78"/>
        <v>0</v>
      </c>
      <c r="O533" s="53"/>
      <c r="P533" s="54"/>
      <c r="Q533" s="54"/>
      <c r="R533" s="54"/>
      <c r="S533" s="54"/>
      <c r="T533" s="58"/>
      <c r="U533" s="312">
        <f t="shared" si="75"/>
        <v>0</v>
      </c>
      <c r="V533" s="313"/>
      <c r="W533" s="314" t="str">
        <f t="shared" si="76"/>
        <v>0</v>
      </c>
      <c r="X533" s="594"/>
      <c r="Y533" s="60">
        <f t="shared" si="77"/>
        <v>0</v>
      </c>
    </row>
    <row r="534" spans="2:25" ht="18.75" hidden="1" customHeight="1">
      <c r="B534" s="597"/>
      <c r="C534" s="600"/>
      <c r="D534" s="39"/>
      <c r="E534" s="39"/>
      <c r="F534" s="315"/>
      <c r="G534" s="306">
        <f t="shared" si="72"/>
        <v>0</v>
      </c>
      <c r="H534" s="307">
        <f t="shared" si="73"/>
        <v>0</v>
      </c>
      <c r="I534" s="307">
        <f t="shared" si="74"/>
        <v>0</v>
      </c>
      <c r="J534" s="315"/>
      <c r="K534" s="308"/>
      <c r="L534" s="308"/>
      <c r="M534" s="316"/>
      <c r="N534" s="311">
        <f t="shared" si="78"/>
        <v>0</v>
      </c>
      <c r="O534" s="53"/>
      <c r="P534" s="54"/>
      <c r="Q534" s="54"/>
      <c r="R534" s="54"/>
      <c r="S534" s="54"/>
      <c r="T534" s="58"/>
      <c r="U534" s="312">
        <f t="shared" si="75"/>
        <v>0</v>
      </c>
      <c r="V534" s="313"/>
      <c r="W534" s="314" t="str">
        <f t="shared" si="76"/>
        <v>0</v>
      </c>
      <c r="X534" s="594"/>
      <c r="Y534" s="60">
        <f t="shared" si="77"/>
        <v>0</v>
      </c>
    </row>
    <row r="535" spans="2:25" ht="18.75" hidden="1" customHeight="1">
      <c r="B535" s="597"/>
      <c r="C535" s="600"/>
      <c r="D535" s="39"/>
      <c r="E535" s="39"/>
      <c r="F535" s="315"/>
      <c r="G535" s="306">
        <f t="shared" si="72"/>
        <v>0</v>
      </c>
      <c r="H535" s="307">
        <f t="shared" si="73"/>
        <v>0</v>
      </c>
      <c r="I535" s="307">
        <f t="shared" si="74"/>
        <v>0</v>
      </c>
      <c r="J535" s="315"/>
      <c r="K535" s="308"/>
      <c r="L535" s="308"/>
      <c r="M535" s="316"/>
      <c r="N535" s="311">
        <f t="shared" si="78"/>
        <v>0</v>
      </c>
      <c r="O535" s="53"/>
      <c r="P535" s="54"/>
      <c r="Q535" s="54"/>
      <c r="R535" s="54"/>
      <c r="S535" s="54"/>
      <c r="T535" s="58"/>
      <c r="U535" s="312">
        <f t="shared" si="75"/>
        <v>0</v>
      </c>
      <c r="V535" s="313"/>
      <c r="W535" s="314" t="str">
        <f t="shared" si="76"/>
        <v>0</v>
      </c>
      <c r="X535" s="594"/>
      <c r="Y535" s="60">
        <f t="shared" si="77"/>
        <v>0</v>
      </c>
    </row>
    <row r="536" spans="2:25" ht="18.75" hidden="1" customHeight="1">
      <c r="B536" s="597"/>
      <c r="C536" s="600"/>
      <c r="D536" s="39"/>
      <c r="E536" s="39"/>
      <c r="F536" s="315"/>
      <c r="G536" s="306">
        <f t="shared" si="72"/>
        <v>0</v>
      </c>
      <c r="H536" s="307">
        <f t="shared" si="73"/>
        <v>0</v>
      </c>
      <c r="I536" s="307">
        <f t="shared" si="74"/>
        <v>0</v>
      </c>
      <c r="J536" s="315"/>
      <c r="K536" s="308"/>
      <c r="L536" s="308"/>
      <c r="M536" s="316"/>
      <c r="N536" s="311">
        <f t="shared" si="78"/>
        <v>0</v>
      </c>
      <c r="O536" s="53"/>
      <c r="P536" s="54"/>
      <c r="Q536" s="54"/>
      <c r="R536" s="54"/>
      <c r="S536" s="54"/>
      <c r="T536" s="58"/>
      <c r="U536" s="312">
        <f t="shared" si="75"/>
        <v>0</v>
      </c>
      <c r="V536" s="313"/>
      <c r="W536" s="314" t="str">
        <f t="shared" si="76"/>
        <v>0</v>
      </c>
      <c r="X536" s="594"/>
      <c r="Y536" s="60">
        <f t="shared" si="77"/>
        <v>0</v>
      </c>
    </row>
    <row r="537" spans="2:25" ht="18.75" hidden="1" customHeight="1">
      <c r="B537" s="597"/>
      <c r="C537" s="600"/>
      <c r="D537" s="39"/>
      <c r="E537" s="39"/>
      <c r="F537" s="315"/>
      <c r="G537" s="306">
        <f t="shared" si="72"/>
        <v>0</v>
      </c>
      <c r="H537" s="307">
        <f t="shared" si="73"/>
        <v>0</v>
      </c>
      <c r="I537" s="307">
        <f t="shared" si="74"/>
        <v>0</v>
      </c>
      <c r="J537" s="315"/>
      <c r="K537" s="308"/>
      <c r="L537" s="308"/>
      <c r="M537" s="316"/>
      <c r="N537" s="311">
        <f t="shared" si="78"/>
        <v>0</v>
      </c>
      <c r="O537" s="53"/>
      <c r="P537" s="54"/>
      <c r="Q537" s="54"/>
      <c r="R537" s="54"/>
      <c r="S537" s="54"/>
      <c r="T537" s="58"/>
      <c r="U537" s="312">
        <f t="shared" si="75"/>
        <v>0</v>
      </c>
      <c r="V537" s="313"/>
      <c r="W537" s="314" t="str">
        <f t="shared" si="76"/>
        <v>0</v>
      </c>
      <c r="X537" s="594"/>
      <c r="Y537" s="60">
        <f t="shared" si="77"/>
        <v>0</v>
      </c>
    </row>
    <row r="538" spans="2:25" ht="15" hidden="1" customHeight="1">
      <c r="B538" s="597"/>
      <c r="C538" s="600"/>
      <c r="D538" s="39"/>
      <c r="E538" s="39"/>
      <c r="F538" s="315"/>
      <c r="G538" s="306">
        <f t="shared" ref="G538:G541" si="79">F538/$G$15</f>
        <v>0</v>
      </c>
      <c r="H538" s="307">
        <f t="shared" ref="H538:H541" si="80">F538/$H$15</f>
        <v>0</v>
      </c>
      <c r="I538" s="307">
        <f t="shared" ref="I538:I541" si="81">H538/$I$15</f>
        <v>0</v>
      </c>
      <c r="J538" s="315"/>
      <c r="K538" s="308"/>
      <c r="L538" s="308"/>
      <c r="M538" s="316"/>
      <c r="N538" s="311">
        <f t="shared" si="78"/>
        <v>0</v>
      </c>
      <c r="O538" s="53"/>
      <c r="P538" s="54"/>
      <c r="Q538" s="54"/>
      <c r="R538" s="54"/>
      <c r="S538" s="54"/>
      <c r="T538" s="58"/>
      <c r="U538" s="312">
        <f t="shared" ref="U538:U541" si="82">H538/$U$15</f>
        <v>0</v>
      </c>
      <c r="V538" s="313"/>
      <c r="W538" s="314" t="str">
        <f t="shared" ref="W538:W541" si="83">IF(V538&lt;1,"0",IF(V538&lt;5,"2",IF(V538&gt;=5,"6")))</f>
        <v>0</v>
      </c>
      <c r="X538" s="594"/>
      <c r="Y538" s="60">
        <f t="shared" ref="Y538:Y541" si="84">W538/2</f>
        <v>0</v>
      </c>
    </row>
    <row r="539" spans="2:25" ht="18.75" hidden="1" customHeight="1">
      <c r="B539" s="597"/>
      <c r="C539" s="600"/>
      <c r="D539" s="39"/>
      <c r="E539" s="40"/>
      <c r="F539" s="315"/>
      <c r="G539" s="306">
        <f t="shared" si="79"/>
        <v>0</v>
      </c>
      <c r="H539" s="307">
        <f t="shared" si="80"/>
        <v>0</v>
      </c>
      <c r="I539" s="307">
        <f t="shared" si="81"/>
        <v>0</v>
      </c>
      <c r="J539" s="315"/>
      <c r="K539" s="308"/>
      <c r="L539" s="308"/>
      <c r="M539" s="316"/>
      <c r="N539" s="311">
        <f t="shared" ref="N539:N541" si="85">M539/$N$15</f>
        <v>0</v>
      </c>
      <c r="O539" s="40"/>
      <c r="P539" s="40"/>
      <c r="Q539" s="40"/>
      <c r="R539" s="40"/>
      <c r="S539" s="40"/>
      <c r="T539" s="58"/>
      <c r="U539" s="312">
        <f t="shared" si="82"/>
        <v>0</v>
      </c>
      <c r="V539" s="313"/>
      <c r="W539" s="314" t="str">
        <f t="shared" si="83"/>
        <v>0</v>
      </c>
      <c r="X539" s="594"/>
      <c r="Y539" s="60">
        <f t="shared" si="84"/>
        <v>0</v>
      </c>
    </row>
    <row r="540" spans="2:25" ht="15" hidden="1" customHeight="1">
      <c r="B540" s="597"/>
      <c r="C540" s="600"/>
      <c r="D540" s="39"/>
      <c r="E540" s="39"/>
      <c r="F540" s="315"/>
      <c r="G540" s="306">
        <f t="shared" si="79"/>
        <v>0</v>
      </c>
      <c r="H540" s="307">
        <f t="shared" si="80"/>
        <v>0</v>
      </c>
      <c r="I540" s="307">
        <f t="shared" si="81"/>
        <v>0</v>
      </c>
      <c r="J540" s="315"/>
      <c r="K540" s="308"/>
      <c r="L540" s="308"/>
      <c r="M540" s="316"/>
      <c r="N540" s="311">
        <f t="shared" si="85"/>
        <v>0</v>
      </c>
      <c r="O540" s="40"/>
      <c r="P540" s="40"/>
      <c r="Q540" s="40"/>
      <c r="R540" s="58"/>
      <c r="S540" s="58"/>
      <c r="T540" s="58"/>
      <c r="U540" s="312">
        <f t="shared" si="82"/>
        <v>0</v>
      </c>
      <c r="V540" s="313"/>
      <c r="W540" s="314" t="str">
        <f t="shared" si="83"/>
        <v>0</v>
      </c>
      <c r="X540" s="594"/>
      <c r="Y540" s="60">
        <f t="shared" si="84"/>
        <v>0</v>
      </c>
    </row>
    <row r="541" spans="2:25" ht="18.75" customHeight="1">
      <c r="B541" s="598"/>
      <c r="C541" s="601"/>
      <c r="D541" s="39"/>
      <c r="E541" s="39"/>
      <c r="F541" s="315"/>
      <c r="G541" s="306">
        <f t="shared" si="79"/>
        <v>0</v>
      </c>
      <c r="H541" s="307">
        <f t="shared" si="80"/>
        <v>0</v>
      </c>
      <c r="I541" s="307">
        <f t="shared" si="81"/>
        <v>0</v>
      </c>
      <c r="J541" s="315"/>
      <c r="K541" s="308"/>
      <c r="L541" s="308"/>
      <c r="M541" s="316"/>
      <c r="N541" s="311">
        <f t="shared" si="85"/>
        <v>0</v>
      </c>
      <c r="O541" s="40"/>
      <c r="P541" s="40"/>
      <c r="Q541" s="40"/>
      <c r="R541" s="40"/>
      <c r="S541" s="40"/>
      <c r="T541" s="58"/>
      <c r="U541" s="312">
        <f t="shared" si="82"/>
        <v>0</v>
      </c>
      <c r="V541" s="313"/>
      <c r="W541" s="314" t="str">
        <f t="shared" si="83"/>
        <v>0</v>
      </c>
      <c r="X541" s="595"/>
      <c r="Y541" s="60">
        <f t="shared" si="84"/>
        <v>0</v>
      </c>
    </row>
    <row r="542" spans="2:25">
      <c r="B542" s="317"/>
      <c r="C542" s="334" t="s">
        <v>111</v>
      </c>
      <c r="D542" s="318"/>
      <c r="E542" s="319">
        <f>COUNTA(E410:E541)</f>
        <v>36</v>
      </c>
      <c r="F542" s="319">
        <f>SUM(F410:F541)</f>
        <v>22890</v>
      </c>
      <c r="G542" s="319">
        <f>SUM(G410:G541)</f>
        <v>4578</v>
      </c>
      <c r="H542" s="319">
        <f>SUM(H410:H541)</f>
        <v>12716.666666666664</v>
      </c>
      <c r="I542" s="319">
        <f>SUM(I410:I541)</f>
        <v>4.2388888888888898</v>
      </c>
      <c r="J542" s="319">
        <f>COUNTA(J410:J541)</f>
        <v>3</v>
      </c>
      <c r="K542" s="319">
        <f>COUNTA(K410:K541)</f>
        <v>4</v>
      </c>
      <c r="L542" s="319">
        <f>COUNTA(L410:L541)</f>
        <v>0</v>
      </c>
      <c r="M542" s="319">
        <f>SUM(M410:M541)</f>
        <v>12716.666666666668</v>
      </c>
      <c r="N542" s="319">
        <f>SUM(N410:N541)</f>
        <v>254.33333333333334</v>
      </c>
      <c r="O542" s="320"/>
      <c r="P542" s="321">
        <f>COUNTIF(P410:P541, "YES")</f>
        <v>0</v>
      </c>
      <c r="Q542" s="320"/>
      <c r="R542" s="320"/>
      <c r="S542" s="320"/>
      <c r="T542" s="320"/>
      <c r="U542" s="319">
        <f>SUM(U410:U541)</f>
        <v>8.4777777777777796</v>
      </c>
      <c r="V542" s="319">
        <f>SUM(V410:V541)</f>
        <v>8.4777777777777761</v>
      </c>
      <c r="W542" s="319">
        <f t="array" ref="W542">SUM(ABS(W410:W541))</f>
        <v>8</v>
      </c>
      <c r="X542" s="321" t="str">
        <f>IF(X410&lt;0.2, "0", IF(X410&lt;=2, "2", IF(X410&gt;2, ROUND(X410,0))))</f>
        <v>2</v>
      </c>
      <c r="Y542" s="319">
        <f>SUM(Y410:Y541)</f>
        <v>4</v>
      </c>
    </row>
    <row r="543" spans="2:25" ht="25.5">
      <c r="B543" s="602" t="s">
        <v>112</v>
      </c>
      <c r="C543" s="603"/>
      <c r="D543" s="322"/>
      <c r="E543" s="323">
        <f>E75+E141+E174+E220+E261+E314+E354+E373+E409+E542</f>
        <v>378</v>
      </c>
      <c r="F543" s="323">
        <f t="shared" ref="F543:P543" si="86">F75+F141+F174+F220+F261+F314+F354+F373+F409+F542</f>
        <v>193602</v>
      </c>
      <c r="G543" s="323">
        <f t="shared" si="86"/>
        <v>38720.399999999994</v>
      </c>
      <c r="H543" s="323">
        <f t="shared" si="86"/>
        <v>107556.66666666666</v>
      </c>
      <c r="I543" s="323">
        <f t="shared" si="86"/>
        <v>35.852222222222224</v>
      </c>
      <c r="J543" s="323">
        <f t="shared" si="86"/>
        <v>35</v>
      </c>
      <c r="K543" s="323">
        <f t="shared" si="86"/>
        <v>36</v>
      </c>
      <c r="L543" s="323">
        <f t="shared" si="86"/>
        <v>0</v>
      </c>
      <c r="M543" s="323">
        <f t="shared" si="86"/>
        <v>107556.66666666667</v>
      </c>
      <c r="N543" s="323">
        <f t="shared" si="86"/>
        <v>2151.1333333333337</v>
      </c>
      <c r="O543" s="315"/>
      <c r="P543" s="323">
        <f t="shared" si="86"/>
        <v>5</v>
      </c>
      <c r="Q543" s="315"/>
      <c r="R543" s="315"/>
      <c r="S543" s="324"/>
      <c r="T543" s="58"/>
      <c r="U543" s="323">
        <f>U75+U141+U174+U220+U261+U314+U354+U373+U409+U542</f>
        <v>71.704444444444448</v>
      </c>
      <c r="V543" s="323">
        <f>V75+V141+V174+V220+V261+V314+V354+V373+V409+V542</f>
        <v>71.704444444444434</v>
      </c>
      <c r="W543" s="323">
        <f>W75+W141+W174+W220+W261+W314+W354+W373+W409+W542</f>
        <v>72</v>
      </c>
      <c r="X543" s="323">
        <f>X75+X141+X174+X220+X261+X314+X354+X373+X409+X542</f>
        <v>20</v>
      </c>
      <c r="Y543" s="323">
        <f>Y75+Y141+Y174+Y220+Y261+Y314+Y354+Y373+Y409+Y542</f>
        <v>36</v>
      </c>
    </row>
    <row r="545" spans="21:22">
      <c r="U545" s="61"/>
      <c r="V545" s="61"/>
    </row>
  </sheetData>
  <autoFilter ref="A16:Y16" xr:uid="{00000000-0001-0000-1300-000000000000}"/>
  <mergeCells count="44">
    <mergeCell ref="C11:D11"/>
    <mergeCell ref="B12:D12"/>
    <mergeCell ref="B8:D8"/>
    <mergeCell ref="G8:H8"/>
    <mergeCell ref="B9:D9"/>
    <mergeCell ref="G9:H9"/>
    <mergeCell ref="B10:D10"/>
    <mergeCell ref="B1:J1"/>
    <mergeCell ref="B2:J2"/>
    <mergeCell ref="B6:D6"/>
    <mergeCell ref="G6:H6"/>
    <mergeCell ref="B7:D7"/>
    <mergeCell ref="G7:H7"/>
    <mergeCell ref="B410:B541"/>
    <mergeCell ref="C410:C541"/>
    <mergeCell ref="X410:X541"/>
    <mergeCell ref="B543:C543"/>
    <mergeCell ref="B17:B74"/>
    <mergeCell ref="C17:C74"/>
    <mergeCell ref="X17:X74"/>
    <mergeCell ref="B76:B140"/>
    <mergeCell ref="C76:C140"/>
    <mergeCell ref="X76:X140"/>
    <mergeCell ref="B142:B173"/>
    <mergeCell ref="C142:C173"/>
    <mergeCell ref="X142:X173"/>
    <mergeCell ref="B175:B219"/>
    <mergeCell ref="B355:B372"/>
    <mergeCell ref="C355:C372"/>
    <mergeCell ref="X355:X372"/>
    <mergeCell ref="B374:B408"/>
    <mergeCell ref="C374:C408"/>
    <mergeCell ref="X374:X408"/>
    <mergeCell ref="C175:C219"/>
    <mergeCell ref="X175:X219"/>
    <mergeCell ref="B221:B260"/>
    <mergeCell ref="C221:C260"/>
    <mergeCell ref="X221:X260"/>
    <mergeCell ref="B262:B313"/>
    <mergeCell ref="C262:C313"/>
    <mergeCell ref="X262:X313"/>
    <mergeCell ref="B315:B353"/>
    <mergeCell ref="C315:C353"/>
    <mergeCell ref="X315:X353"/>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39988402966399123"/>
  </sheetPr>
  <dimension ref="A2:P23"/>
  <sheetViews>
    <sheetView workbookViewId="0">
      <selection activeCell="C491" sqref="C491:C646"/>
    </sheetView>
  </sheetViews>
  <sheetFormatPr defaultColWidth="8.73046875" defaultRowHeight="14.25"/>
  <cols>
    <col min="1" max="1" width="10.73046875" customWidth="1"/>
    <col min="14" max="16" width="15.265625" customWidth="1"/>
  </cols>
  <sheetData>
    <row r="2" spans="1:16">
      <c r="A2" s="19" t="s">
        <v>120</v>
      </c>
      <c r="B2" s="609"/>
      <c r="C2" s="610"/>
      <c r="D2" s="610"/>
      <c r="E2" s="610"/>
      <c r="F2" s="610"/>
      <c r="G2" s="610"/>
      <c r="H2" s="610"/>
      <c r="I2" s="610"/>
      <c r="J2" s="610"/>
      <c r="K2" s="610"/>
      <c r="L2" s="611"/>
    </row>
    <row r="3" spans="1:16">
      <c r="B3" s="612"/>
      <c r="C3" s="613"/>
      <c r="D3" s="613"/>
      <c r="E3" s="613"/>
      <c r="F3" s="613"/>
      <c r="G3" s="613"/>
      <c r="H3" s="613"/>
      <c r="I3" s="613"/>
      <c r="J3" s="613"/>
      <c r="K3" s="613"/>
      <c r="L3" s="614"/>
      <c r="N3" s="618" t="s">
        <v>121</v>
      </c>
      <c r="O3" s="619"/>
      <c r="P3" s="620"/>
    </row>
    <row r="4" spans="1:16">
      <c r="B4" s="612"/>
      <c r="C4" s="613"/>
      <c r="D4" s="613"/>
      <c r="E4" s="613"/>
      <c r="F4" s="613"/>
      <c r="G4" s="613"/>
      <c r="H4" s="613"/>
      <c r="I4" s="613"/>
      <c r="J4" s="613"/>
      <c r="K4" s="613"/>
      <c r="L4" s="614"/>
      <c r="N4" s="621"/>
      <c r="O4" s="622"/>
      <c r="P4" s="623"/>
    </row>
    <row r="5" spans="1:16">
      <c r="B5" s="612"/>
      <c r="C5" s="613"/>
      <c r="D5" s="613"/>
      <c r="E5" s="613"/>
      <c r="F5" s="613"/>
      <c r="G5" s="613"/>
      <c r="H5" s="613"/>
      <c r="I5" s="613"/>
      <c r="J5" s="613"/>
      <c r="K5" s="613"/>
      <c r="L5" s="614"/>
      <c r="N5" s="621"/>
      <c r="O5" s="622"/>
      <c r="P5" s="623"/>
    </row>
    <row r="6" spans="1:16">
      <c r="B6" s="612"/>
      <c r="C6" s="613"/>
      <c r="D6" s="613"/>
      <c r="E6" s="613"/>
      <c r="F6" s="613"/>
      <c r="G6" s="613"/>
      <c r="H6" s="613"/>
      <c r="I6" s="613"/>
      <c r="J6" s="613"/>
      <c r="K6" s="613"/>
      <c r="L6" s="614"/>
      <c r="N6" s="621"/>
      <c r="O6" s="622"/>
      <c r="P6" s="623"/>
    </row>
    <row r="7" spans="1:16">
      <c r="B7" s="612"/>
      <c r="C7" s="613"/>
      <c r="D7" s="613"/>
      <c r="E7" s="613"/>
      <c r="F7" s="613"/>
      <c r="G7" s="613"/>
      <c r="H7" s="613"/>
      <c r="I7" s="613"/>
      <c r="J7" s="613"/>
      <c r="K7" s="613"/>
      <c r="L7" s="614"/>
      <c r="N7" s="621"/>
      <c r="O7" s="622"/>
      <c r="P7" s="623"/>
    </row>
    <row r="8" spans="1:16">
      <c r="B8" s="612"/>
      <c r="C8" s="613"/>
      <c r="D8" s="613"/>
      <c r="E8" s="613"/>
      <c r="F8" s="613"/>
      <c r="G8" s="613"/>
      <c r="H8" s="613"/>
      <c r="I8" s="613"/>
      <c r="J8" s="613"/>
      <c r="K8" s="613"/>
      <c r="L8" s="614"/>
      <c r="N8" s="621"/>
      <c r="O8" s="622"/>
      <c r="P8" s="623"/>
    </row>
    <row r="9" spans="1:16">
      <c r="B9" s="612"/>
      <c r="C9" s="613"/>
      <c r="D9" s="613"/>
      <c r="E9" s="613"/>
      <c r="F9" s="613"/>
      <c r="G9" s="613"/>
      <c r="H9" s="613"/>
      <c r="I9" s="613"/>
      <c r="J9" s="613"/>
      <c r="K9" s="613"/>
      <c r="L9" s="614"/>
      <c r="N9" s="621"/>
      <c r="O9" s="622"/>
      <c r="P9" s="623"/>
    </row>
    <row r="10" spans="1:16">
      <c r="B10" s="612"/>
      <c r="C10" s="613"/>
      <c r="D10" s="613"/>
      <c r="E10" s="613"/>
      <c r="F10" s="613"/>
      <c r="G10" s="613"/>
      <c r="H10" s="613"/>
      <c r="I10" s="613"/>
      <c r="J10" s="613"/>
      <c r="K10" s="613"/>
      <c r="L10" s="614"/>
      <c r="N10" s="621"/>
      <c r="O10" s="622"/>
      <c r="P10" s="623"/>
    </row>
    <row r="11" spans="1:16">
      <c r="B11" s="612"/>
      <c r="C11" s="613"/>
      <c r="D11" s="613"/>
      <c r="E11" s="613"/>
      <c r="F11" s="613"/>
      <c r="G11" s="613"/>
      <c r="H11" s="613"/>
      <c r="I11" s="613"/>
      <c r="J11" s="613"/>
      <c r="K11" s="613"/>
      <c r="L11" s="614"/>
      <c r="N11" s="624"/>
      <c r="O11" s="625"/>
      <c r="P11" s="626"/>
    </row>
    <row r="12" spans="1:16">
      <c r="B12" s="612"/>
      <c r="C12" s="613"/>
      <c r="D12" s="613"/>
      <c r="E12" s="613"/>
      <c r="F12" s="613"/>
      <c r="G12" s="613"/>
      <c r="H12" s="613"/>
      <c r="I12" s="613"/>
      <c r="J12" s="613"/>
      <c r="K12" s="613"/>
      <c r="L12" s="614"/>
    </row>
    <row r="13" spans="1:16">
      <c r="B13" s="612"/>
      <c r="C13" s="613"/>
      <c r="D13" s="613"/>
      <c r="E13" s="613"/>
      <c r="F13" s="613"/>
      <c r="G13" s="613"/>
      <c r="H13" s="613"/>
      <c r="I13" s="613"/>
      <c r="J13" s="613"/>
      <c r="K13" s="613"/>
      <c r="L13" s="614"/>
    </row>
    <row r="14" spans="1:16">
      <c r="B14" s="612"/>
      <c r="C14" s="613"/>
      <c r="D14" s="613"/>
      <c r="E14" s="613"/>
      <c r="F14" s="613"/>
      <c r="G14" s="613"/>
      <c r="H14" s="613"/>
      <c r="I14" s="613"/>
      <c r="J14" s="613"/>
      <c r="K14" s="613"/>
      <c r="L14" s="614"/>
    </row>
    <row r="15" spans="1:16">
      <c r="B15" s="612"/>
      <c r="C15" s="613"/>
      <c r="D15" s="613"/>
      <c r="E15" s="613"/>
      <c r="F15" s="613"/>
      <c r="G15" s="613"/>
      <c r="H15" s="613"/>
      <c r="I15" s="613"/>
      <c r="J15" s="613"/>
      <c r="K15" s="613"/>
      <c r="L15" s="614"/>
    </row>
    <row r="16" spans="1:16">
      <c r="B16" s="612"/>
      <c r="C16" s="613"/>
      <c r="D16" s="613"/>
      <c r="E16" s="613"/>
      <c r="F16" s="613"/>
      <c r="G16" s="613"/>
      <c r="H16" s="613"/>
      <c r="I16" s="613"/>
      <c r="J16" s="613"/>
      <c r="K16" s="613"/>
      <c r="L16" s="614"/>
    </row>
    <row r="17" spans="2:12">
      <c r="B17" s="612"/>
      <c r="C17" s="613"/>
      <c r="D17" s="613"/>
      <c r="E17" s="613"/>
      <c r="F17" s="613"/>
      <c r="G17" s="613"/>
      <c r="H17" s="613"/>
      <c r="I17" s="613"/>
      <c r="J17" s="613"/>
      <c r="K17" s="613"/>
      <c r="L17" s="614"/>
    </row>
    <row r="18" spans="2:12">
      <c r="B18" s="612"/>
      <c r="C18" s="613"/>
      <c r="D18" s="613"/>
      <c r="E18" s="613"/>
      <c r="F18" s="613"/>
      <c r="G18" s="613"/>
      <c r="H18" s="613"/>
      <c r="I18" s="613"/>
      <c r="J18" s="613"/>
      <c r="K18" s="613"/>
      <c r="L18" s="614"/>
    </row>
    <row r="19" spans="2:12">
      <c r="B19" s="612"/>
      <c r="C19" s="613"/>
      <c r="D19" s="613"/>
      <c r="E19" s="613"/>
      <c r="F19" s="613"/>
      <c r="G19" s="613"/>
      <c r="H19" s="613"/>
      <c r="I19" s="613"/>
      <c r="J19" s="613"/>
      <c r="K19" s="613"/>
      <c r="L19" s="614"/>
    </row>
    <row r="20" spans="2:12">
      <c r="B20" s="612"/>
      <c r="C20" s="613"/>
      <c r="D20" s="613"/>
      <c r="E20" s="613"/>
      <c r="F20" s="613"/>
      <c r="G20" s="613"/>
      <c r="H20" s="613"/>
      <c r="I20" s="613"/>
      <c r="J20" s="613"/>
      <c r="K20" s="613"/>
      <c r="L20" s="614"/>
    </row>
    <row r="21" spans="2:12">
      <c r="B21" s="612"/>
      <c r="C21" s="613"/>
      <c r="D21" s="613"/>
      <c r="E21" s="613"/>
      <c r="F21" s="613"/>
      <c r="G21" s="613"/>
      <c r="H21" s="613"/>
      <c r="I21" s="613"/>
      <c r="J21" s="613"/>
      <c r="K21" s="613"/>
      <c r="L21" s="614"/>
    </row>
    <row r="22" spans="2:12">
      <c r="B22" s="612"/>
      <c r="C22" s="613"/>
      <c r="D22" s="613"/>
      <c r="E22" s="613"/>
      <c r="F22" s="613"/>
      <c r="G22" s="613"/>
      <c r="H22" s="613"/>
      <c r="I22" s="613"/>
      <c r="J22" s="613"/>
      <c r="K22" s="613"/>
      <c r="L22" s="614"/>
    </row>
    <row r="23" spans="2:12">
      <c r="B23" s="615"/>
      <c r="C23" s="616"/>
      <c r="D23" s="616"/>
      <c r="E23" s="616"/>
      <c r="F23" s="616"/>
      <c r="G23" s="616"/>
      <c r="H23" s="616"/>
      <c r="I23" s="616"/>
      <c r="J23" s="616"/>
      <c r="K23" s="616"/>
      <c r="L23" s="617"/>
    </row>
  </sheetData>
  <mergeCells count="2">
    <mergeCell ref="B2:L23"/>
    <mergeCell ref="N3:P1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39988402966399123"/>
  </sheetPr>
  <dimension ref="A1:D33"/>
  <sheetViews>
    <sheetView workbookViewId="0">
      <pane ySplit="2" topLeftCell="A3" activePane="bottomLeft" state="frozen"/>
      <selection pane="bottomLeft" activeCell="C491" sqref="C491:C646"/>
    </sheetView>
  </sheetViews>
  <sheetFormatPr defaultColWidth="8.73046875" defaultRowHeight="14.25"/>
  <cols>
    <col min="1" max="1" width="8.73046875" style="3"/>
    <col min="2" max="2" width="24.73046875" style="3" customWidth="1"/>
    <col min="3" max="3" width="18.46484375" style="3" customWidth="1"/>
    <col min="4" max="4" width="56.46484375" style="3" customWidth="1"/>
    <col min="5" max="16384" width="8.73046875" style="3"/>
  </cols>
  <sheetData>
    <row r="1" spans="1:4" ht="66" customHeight="1">
      <c r="B1" s="4" t="s">
        <v>122</v>
      </c>
    </row>
    <row r="2" spans="1:4" s="1" customFormat="1">
      <c r="A2" s="5" t="s">
        <v>123</v>
      </c>
      <c r="B2" s="6" t="s">
        <v>54</v>
      </c>
      <c r="C2" s="7" t="s">
        <v>124</v>
      </c>
      <c r="D2" s="8" t="s">
        <v>125</v>
      </c>
    </row>
    <row r="3" spans="1:4" s="2" customFormat="1" ht="71.25" customHeight="1">
      <c r="A3" s="9">
        <v>1</v>
      </c>
      <c r="B3" s="10"/>
      <c r="C3" s="11"/>
      <c r="D3" s="12"/>
    </row>
    <row r="4" spans="1:4" s="2" customFormat="1" ht="69" customHeight="1">
      <c r="A4" s="9">
        <v>2</v>
      </c>
      <c r="B4" s="13"/>
      <c r="C4" s="14"/>
      <c r="D4" s="12"/>
    </row>
    <row r="5" spans="1:4" s="2" customFormat="1" ht="71.25" customHeight="1">
      <c r="A5" s="9">
        <v>3</v>
      </c>
      <c r="B5" s="13"/>
      <c r="C5" s="11"/>
      <c r="D5" s="12"/>
    </row>
    <row r="6" spans="1:4" s="2" customFormat="1" ht="66.75" customHeight="1">
      <c r="A6" s="9">
        <v>4</v>
      </c>
      <c r="B6" s="13"/>
      <c r="C6" s="11"/>
      <c r="D6" s="12"/>
    </row>
    <row r="7" spans="1:4" s="2" customFormat="1" ht="63.75" customHeight="1">
      <c r="A7" s="9">
        <v>5</v>
      </c>
      <c r="B7" s="13"/>
      <c r="C7" s="11"/>
      <c r="D7" s="15"/>
    </row>
    <row r="8" spans="1:4" s="2" customFormat="1" ht="66" customHeight="1">
      <c r="A8" s="9">
        <v>6</v>
      </c>
      <c r="B8" s="13"/>
      <c r="C8" s="14"/>
      <c r="D8" s="15"/>
    </row>
    <row r="9" spans="1:4" s="2" customFormat="1" ht="68.25" customHeight="1">
      <c r="A9" s="9">
        <v>7</v>
      </c>
      <c r="B9" s="13"/>
      <c r="C9" s="11"/>
      <c r="D9" s="16"/>
    </row>
    <row r="10" spans="1:4" s="2" customFormat="1" ht="63.75" customHeight="1">
      <c r="A10" s="9">
        <v>8</v>
      </c>
      <c r="B10" s="13"/>
      <c r="C10" s="11"/>
      <c r="D10" s="12"/>
    </row>
    <row r="11" spans="1:4" s="2" customFormat="1" ht="64.5" customHeight="1">
      <c r="A11" s="9">
        <v>9</v>
      </c>
      <c r="B11" s="13"/>
      <c r="C11" s="11"/>
      <c r="D11" s="12"/>
    </row>
    <row r="12" spans="1:4" s="2" customFormat="1" ht="70.5" customHeight="1">
      <c r="A12" s="9">
        <v>10</v>
      </c>
      <c r="B12" s="13"/>
      <c r="C12" s="14"/>
      <c r="D12" s="16"/>
    </row>
    <row r="13" spans="1:4" s="2" customFormat="1" ht="66.75" customHeight="1">
      <c r="A13" s="9" t="s">
        <v>126</v>
      </c>
      <c r="B13" s="13"/>
      <c r="C13" s="11"/>
      <c r="D13" s="12"/>
    </row>
    <row r="14" spans="1:4" s="2" customFormat="1" ht="63.75" customHeight="1">
      <c r="A14" s="9" t="s">
        <v>127</v>
      </c>
      <c r="B14" s="13"/>
      <c r="C14" s="11"/>
      <c r="D14" s="15"/>
    </row>
    <row r="15" spans="1:4" s="2" customFormat="1" ht="66" customHeight="1">
      <c r="A15" s="9" t="s">
        <v>128</v>
      </c>
      <c r="B15" s="13"/>
      <c r="C15" s="14"/>
      <c r="D15" s="15"/>
    </row>
    <row r="16" spans="1:4" s="2" customFormat="1" ht="68.25" customHeight="1">
      <c r="A16" s="9" t="s">
        <v>129</v>
      </c>
      <c r="B16" s="13"/>
      <c r="C16" s="11"/>
      <c r="D16" s="16"/>
    </row>
    <row r="17" spans="1:4" s="2" customFormat="1" ht="63.75" customHeight="1">
      <c r="A17" s="9" t="s">
        <v>130</v>
      </c>
      <c r="B17" s="13"/>
      <c r="C17" s="11"/>
      <c r="D17" s="12"/>
    </row>
    <row r="18" spans="1:4" s="2" customFormat="1" ht="64.5" customHeight="1">
      <c r="A18" s="9" t="s">
        <v>131</v>
      </c>
      <c r="B18" s="13"/>
      <c r="C18" s="11"/>
      <c r="D18" s="12"/>
    </row>
    <row r="19" spans="1:4" s="2" customFormat="1" ht="70.5" customHeight="1">
      <c r="A19" s="9" t="s">
        <v>132</v>
      </c>
      <c r="B19" s="13"/>
      <c r="C19" s="14"/>
      <c r="D19" s="16"/>
    </row>
    <row r="20" spans="1:4" s="2" customFormat="1" ht="66" customHeight="1">
      <c r="A20" s="9" t="s">
        <v>133</v>
      </c>
      <c r="B20" s="13"/>
      <c r="C20" s="14"/>
      <c r="D20" s="15"/>
    </row>
    <row r="21" spans="1:4" s="2" customFormat="1" ht="68.25" customHeight="1">
      <c r="A21" s="9" t="s">
        <v>134</v>
      </c>
      <c r="B21" s="13"/>
      <c r="C21" s="11"/>
      <c r="D21" s="16"/>
    </row>
    <row r="22" spans="1:4" s="2" customFormat="1" ht="63.75" customHeight="1">
      <c r="A22" s="9" t="s">
        <v>135</v>
      </c>
      <c r="B22" s="13"/>
      <c r="C22" s="11"/>
      <c r="D22" s="12"/>
    </row>
    <row r="23" spans="1:4" s="2" customFormat="1" ht="64.5" customHeight="1">
      <c r="A23" s="9" t="s">
        <v>136</v>
      </c>
      <c r="B23" s="13"/>
      <c r="C23" s="11"/>
      <c r="D23" s="12"/>
    </row>
    <row r="24" spans="1:4" s="2" customFormat="1" ht="70.5" customHeight="1">
      <c r="A24" s="9" t="s">
        <v>137</v>
      </c>
      <c r="B24" s="13"/>
      <c r="C24" s="14"/>
      <c r="D24" s="16"/>
    </row>
    <row r="25" spans="1:4" s="2" customFormat="1" ht="66.75" customHeight="1">
      <c r="A25" s="9" t="s">
        <v>138</v>
      </c>
      <c r="B25" s="13"/>
      <c r="C25" s="11"/>
      <c r="D25" s="12"/>
    </row>
    <row r="26" spans="1:4" s="2" customFormat="1" ht="63.75" customHeight="1">
      <c r="A26" s="9" t="s">
        <v>139</v>
      </c>
      <c r="B26" s="13"/>
      <c r="C26" s="11"/>
      <c r="D26" s="15"/>
    </row>
    <row r="27" spans="1:4" s="2" customFormat="1" ht="66" customHeight="1">
      <c r="A27" s="9" t="s">
        <v>140</v>
      </c>
      <c r="B27" s="13"/>
      <c r="C27" s="14"/>
      <c r="D27" s="15"/>
    </row>
    <row r="28" spans="1:4" s="2" customFormat="1" ht="68.25" customHeight="1">
      <c r="A28" s="9" t="s">
        <v>141</v>
      </c>
      <c r="B28" s="13"/>
      <c r="C28" s="11"/>
      <c r="D28" s="16"/>
    </row>
    <row r="29" spans="1:4" s="2" customFormat="1" ht="63.75" customHeight="1">
      <c r="A29" s="9" t="s">
        <v>142</v>
      </c>
      <c r="B29" s="13"/>
      <c r="C29" s="11"/>
      <c r="D29" s="12"/>
    </row>
    <row r="30" spans="1:4" s="2" customFormat="1" ht="64.5" customHeight="1">
      <c r="A30" s="9" t="s">
        <v>143</v>
      </c>
      <c r="B30" s="13"/>
      <c r="C30" s="11"/>
      <c r="D30" s="12"/>
    </row>
    <row r="31" spans="1:4" s="2" customFormat="1" ht="70.5" customHeight="1">
      <c r="A31" s="9" t="s">
        <v>144</v>
      </c>
      <c r="B31" s="13"/>
      <c r="C31" s="14"/>
      <c r="D31" s="16"/>
    </row>
    <row r="32" spans="1:4" s="2" customFormat="1" ht="75.75" customHeight="1">
      <c r="A32" s="9" t="s">
        <v>145</v>
      </c>
      <c r="B32" s="13"/>
      <c r="C32" s="14"/>
      <c r="D32" s="15"/>
    </row>
    <row r="33" spans="2:3" ht="15.75">
      <c r="B33" s="17" t="s">
        <v>114</v>
      </c>
      <c r="C33" s="1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51E662630344A4D8E42DFFD0B7E0325" ma:contentTypeVersion="12" ma:contentTypeDescription="Create a new document." ma:contentTypeScope="" ma:versionID="c39aedd90765cb22af5cdb0c86a4d0ff">
  <xsd:schema xmlns:xsd="http://www.w3.org/2001/XMLSchema" xmlns:xs="http://www.w3.org/2001/XMLSchema" xmlns:p="http://schemas.microsoft.com/office/2006/metadata/properties" xmlns:ns3="fb931ba8-1642-4805-868d-913364c1df2f" xmlns:ns4="160999c2-9338-4542-a1e4-bb87b6c4dda4" targetNamespace="http://schemas.microsoft.com/office/2006/metadata/properties" ma:root="true" ma:fieldsID="253029850717aa45e7bd79b7acf4c769" ns3:_="" ns4:_="">
    <xsd:import namespace="fb931ba8-1642-4805-868d-913364c1df2f"/>
    <xsd:import namespace="160999c2-9338-4542-a1e4-bb87b6c4dda4"/>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931ba8-1642-4805-868d-913364c1df2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60999c2-9338-4542-a1e4-bb87b6c4dda4"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177CFD8-3CA5-4982-A10C-75034B866381}">
  <ds:schemaRefs/>
</ds:datastoreItem>
</file>

<file path=customXml/itemProps2.xml><?xml version="1.0" encoding="utf-8"?>
<ds:datastoreItem xmlns:ds="http://schemas.openxmlformats.org/officeDocument/2006/customXml" ds:itemID="{3FF49D8E-A086-46A9-93F8-DA38E3F4E2F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Guidelines - READ ME</vt:lpstr>
      <vt:lpstr>Hypotheses</vt:lpstr>
      <vt:lpstr>List of population</vt:lpstr>
      <vt:lpstr>STATE SUMMARY</vt:lpstr>
      <vt:lpstr>1. ASA</vt:lpstr>
      <vt:lpstr>2. BARUTEN</vt:lpstr>
      <vt:lpstr>3. EDU</vt:lpstr>
      <vt:lpstr>4. EKITI</vt:lpstr>
      <vt:lpstr>5. IFELODUN</vt:lpstr>
      <vt:lpstr>6. ILORIN EAST</vt:lpstr>
      <vt:lpstr>7. ILORIN SOUTH </vt:lpstr>
      <vt:lpstr>8. ILORIN WEST</vt:lpstr>
      <vt:lpstr>9. IREPODUN</vt:lpstr>
      <vt:lpstr>10. ISIN</vt:lpstr>
      <vt:lpstr>11. KAIAMA</vt:lpstr>
      <vt:lpstr>12. MORO</vt:lpstr>
      <vt:lpstr>13. OFFA</vt:lpstr>
      <vt:lpstr>14. OKE ERO</vt:lpstr>
      <vt:lpstr>15. OYUN</vt:lpstr>
      <vt:lpstr>16. PATIGI</vt:lpstr>
      <vt:lpstr>Additional information</vt:lpstr>
      <vt:lpstr>LGA store location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S</dc:creator>
  <cp:lastModifiedBy>Al-amin Ahmad</cp:lastModifiedBy>
  <dcterms:created xsi:type="dcterms:W3CDTF">2017-01-24T12:02:00Z</dcterms:created>
  <dcterms:modified xsi:type="dcterms:W3CDTF">2023-10-15T20:48:29Z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0x010100251E662630344A4D8E42DFFD0B7E0325</vt:lpwstr>
  </property>
  <property fmtid="{D5CDD505-2E9C-101B-9397-08002B2CF9AE}" pid="3" name="ICV">
    <vt:lpwstr>BAF4845B0E2D43BDB581A74E493E8C6B</vt:lpwstr>
  </property>
  <property fmtid="{D5CDD505-2E9C-101B-9397-08002B2CF9AE}" pid="4" name="KSOProductBuildVer">
    <vt:lpwstr>1033-11.2.0.11214</vt:lpwstr>
  </property>
</Properties>
</file>